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obp/Desktop/"/>
    </mc:Choice>
  </mc:AlternateContent>
  <xr:revisionPtr revIDLastSave="0" documentId="13_ncr:1_{1A2B5EDF-0E6F-E44F-BF57-28BDC14A3D97}" xr6:coauthVersionLast="47" xr6:coauthVersionMax="47" xr10:uidLastSave="{00000000-0000-0000-0000-000000000000}"/>
  <bookViews>
    <workbookView xWindow="0" yWindow="600" windowWidth="28800" windowHeight="15860" xr2:uid="{EA3F5651-8C2E-CD4A-9EA7-9F1C7EAF3F05}"/>
  </bookViews>
  <sheets>
    <sheet name="Dashboard" sheetId="7" r:id="rId1"/>
    <sheet name="Cartões" sheetId="10" r:id="rId2"/>
    <sheet name="Consórcios" sheetId="1" r:id="rId3"/>
    <sheet name="Clientes" sheetId="2" r:id="rId4"/>
    <sheet name="Oportunidad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7" l="1" a="1"/>
  <c r="N2" i="7" s="1"/>
  <c r="J953" i="10" a="1"/>
  <c r="J953" i="10" s="1"/>
  <c r="I953" i="10" a="1"/>
  <c r="I953" i="10" s="1"/>
  <c r="H953" i="10" a="1"/>
  <c r="H953" i="10" s="1"/>
  <c r="G953" i="10" a="1"/>
  <c r="G953" i="10" s="1"/>
  <c r="I951" i="10"/>
  <c r="I950" i="10"/>
  <c r="I949" i="10"/>
  <c r="G948" i="10"/>
  <c r="E953" i="10" a="1"/>
  <c r="E953" i="10" s="1"/>
  <c r="D953" i="10" a="1"/>
  <c r="D953" i="10" s="1"/>
  <c r="C953" i="10" a="1"/>
  <c r="C953" i="10" s="1"/>
  <c r="B953" i="10" a="1"/>
  <c r="B953" i="10" s="1"/>
  <c r="D951" i="10"/>
  <c r="D950" i="10"/>
  <c r="D949" i="10"/>
  <c r="B948" i="10"/>
  <c r="J937" i="10" a="1"/>
  <c r="J937" i="10" s="1"/>
  <c r="I937" i="10" a="1"/>
  <c r="I937" i="10" s="1"/>
  <c r="H937" i="10" a="1"/>
  <c r="H937" i="10" s="1"/>
  <c r="G937" i="10" a="1"/>
  <c r="G937" i="10" s="1"/>
  <c r="I935" i="10"/>
  <c r="I934" i="10"/>
  <c r="I933" i="10"/>
  <c r="G932" i="10"/>
  <c r="E937" i="10" a="1"/>
  <c r="E937" i="10" s="1"/>
  <c r="D937" i="10" a="1"/>
  <c r="D937" i="10" s="1"/>
  <c r="C937" i="10" a="1"/>
  <c r="C937" i="10" s="1"/>
  <c r="B937" i="10" a="1"/>
  <c r="B937" i="10" s="1"/>
  <c r="D935" i="10"/>
  <c r="D934" i="10"/>
  <c r="D933" i="10"/>
  <c r="B932" i="10"/>
  <c r="J921" i="10" a="1"/>
  <c r="J921" i="10" s="1"/>
  <c r="I921" i="10" a="1"/>
  <c r="I921" i="10" s="1"/>
  <c r="H921" i="10" a="1"/>
  <c r="H921" i="10" s="1"/>
  <c r="G921" i="10" a="1"/>
  <c r="G921" i="10" s="1"/>
  <c r="I919" i="10"/>
  <c r="I918" i="10"/>
  <c r="I917" i="10"/>
  <c r="G916" i="10"/>
  <c r="E921" i="10" a="1"/>
  <c r="E921" i="10" s="1"/>
  <c r="D921" i="10" a="1"/>
  <c r="D921" i="10" s="1"/>
  <c r="C921" i="10" a="1"/>
  <c r="C921" i="10" s="1"/>
  <c r="B921" i="10" a="1"/>
  <c r="B921" i="10" s="1"/>
  <c r="D919" i="10"/>
  <c r="D918" i="10"/>
  <c r="D917" i="10"/>
  <c r="B916" i="10"/>
  <c r="J905" i="10" a="1"/>
  <c r="J905" i="10" s="1"/>
  <c r="I905" i="10" a="1"/>
  <c r="I905" i="10" s="1"/>
  <c r="H905" i="10" a="1"/>
  <c r="H905" i="10" s="1"/>
  <c r="G905" i="10" a="1"/>
  <c r="G905" i="10" s="1"/>
  <c r="I903" i="10"/>
  <c r="I902" i="10"/>
  <c r="I901" i="10"/>
  <c r="G900" i="10"/>
  <c r="E905" i="10" a="1"/>
  <c r="E905" i="10" s="1"/>
  <c r="D905" i="10" a="1"/>
  <c r="D905" i="10" s="1"/>
  <c r="C905" i="10" a="1"/>
  <c r="C905" i="10" s="1"/>
  <c r="B905" i="10" a="1"/>
  <c r="B905" i="10" s="1"/>
  <c r="D903" i="10"/>
  <c r="D902" i="10"/>
  <c r="D901" i="10"/>
  <c r="B900" i="10"/>
  <c r="J889" i="10" a="1"/>
  <c r="J889" i="10" s="1"/>
  <c r="I889" i="10" a="1"/>
  <c r="I889" i="10" s="1"/>
  <c r="H889" i="10" a="1"/>
  <c r="H889" i="10" s="1"/>
  <c r="G889" i="10" a="1"/>
  <c r="G889" i="10" s="1"/>
  <c r="I887" i="10"/>
  <c r="I886" i="10"/>
  <c r="I885" i="10"/>
  <c r="G884" i="10"/>
  <c r="E889" i="10" a="1"/>
  <c r="E889" i="10" s="1"/>
  <c r="D889" i="10" a="1"/>
  <c r="D889" i="10" s="1"/>
  <c r="C889" i="10" a="1"/>
  <c r="C889" i="10" s="1"/>
  <c r="B889" i="10" a="1"/>
  <c r="B889" i="10" s="1"/>
  <c r="D887" i="10"/>
  <c r="D886" i="10"/>
  <c r="D885" i="10"/>
  <c r="B884" i="10"/>
  <c r="J873" i="10" a="1"/>
  <c r="J873" i="10" s="1"/>
  <c r="I873" i="10" a="1"/>
  <c r="I873" i="10" s="1"/>
  <c r="H873" i="10" a="1"/>
  <c r="H873" i="10" s="1"/>
  <c r="G873" i="10" a="1"/>
  <c r="G873" i="10" s="1"/>
  <c r="I871" i="10"/>
  <c r="I870" i="10"/>
  <c r="I869" i="10"/>
  <c r="G868" i="10"/>
  <c r="E873" i="10" a="1"/>
  <c r="E873" i="10" s="1"/>
  <c r="D873" i="10" a="1"/>
  <c r="D873" i="10" s="1"/>
  <c r="C873" i="10" a="1"/>
  <c r="C873" i="10" s="1"/>
  <c r="B873" i="10" a="1"/>
  <c r="B873" i="10" s="1"/>
  <c r="D871" i="10"/>
  <c r="D870" i="10"/>
  <c r="D869" i="10"/>
  <c r="B868" i="10"/>
  <c r="J857" i="10" a="1"/>
  <c r="J857" i="10" s="1"/>
  <c r="I857" i="10" a="1"/>
  <c r="I857" i="10" s="1"/>
  <c r="H857" i="10" a="1"/>
  <c r="H857" i="10" s="1"/>
  <c r="G857" i="10" a="1"/>
  <c r="G857" i="10" s="1"/>
  <c r="I855" i="10"/>
  <c r="I854" i="10"/>
  <c r="I853" i="10"/>
  <c r="G852" i="10"/>
  <c r="E857" i="10" a="1"/>
  <c r="E857" i="10" s="1"/>
  <c r="D857" i="10" a="1"/>
  <c r="D857" i="10" s="1"/>
  <c r="C857" i="10" a="1"/>
  <c r="C857" i="10" s="1"/>
  <c r="B857" i="10" a="1"/>
  <c r="B857" i="10" s="1"/>
  <c r="D855" i="10"/>
  <c r="D854" i="10"/>
  <c r="D853" i="10"/>
  <c r="B852" i="10"/>
  <c r="J841" i="10" a="1"/>
  <c r="J841" i="10" s="1"/>
  <c r="I841" i="10" a="1"/>
  <c r="I841" i="10" s="1"/>
  <c r="H841" i="10" a="1"/>
  <c r="H841" i="10" s="1"/>
  <c r="G841" i="10" a="1"/>
  <c r="G841" i="10" s="1"/>
  <c r="I839" i="10"/>
  <c r="I838" i="10"/>
  <c r="I837" i="10"/>
  <c r="G836" i="10"/>
  <c r="E841" i="10" a="1"/>
  <c r="E841" i="10" s="1"/>
  <c r="D841" i="10" a="1"/>
  <c r="D841" i="10" s="1"/>
  <c r="C841" i="10" a="1"/>
  <c r="C841" i="10" s="1"/>
  <c r="B841" i="10" a="1"/>
  <c r="B841" i="10" s="1"/>
  <c r="D839" i="10"/>
  <c r="D838" i="10"/>
  <c r="D837" i="10"/>
  <c r="B836" i="10"/>
  <c r="J825" i="10" a="1"/>
  <c r="J825" i="10" s="1"/>
  <c r="I825" i="10" a="1"/>
  <c r="I825" i="10" s="1"/>
  <c r="H825" i="10" a="1"/>
  <c r="H825" i="10" s="1"/>
  <c r="G825" i="10" a="1"/>
  <c r="G825" i="10" s="1"/>
  <c r="I823" i="10"/>
  <c r="I822" i="10"/>
  <c r="I821" i="10"/>
  <c r="G820" i="10"/>
  <c r="E825" i="10" a="1"/>
  <c r="E825" i="10" s="1"/>
  <c r="D825" i="10" a="1"/>
  <c r="D825" i="10" s="1"/>
  <c r="C825" i="10" a="1"/>
  <c r="C825" i="10" s="1"/>
  <c r="B825" i="10" a="1"/>
  <c r="B825" i="10" s="1"/>
  <c r="D823" i="10"/>
  <c r="D822" i="10"/>
  <c r="D821" i="10"/>
  <c r="B820" i="10"/>
  <c r="J809" i="10" a="1"/>
  <c r="J809" i="10" s="1"/>
  <c r="I809" i="10" a="1"/>
  <c r="I809" i="10" s="1"/>
  <c r="H809" i="10" a="1"/>
  <c r="H809" i="10" s="1"/>
  <c r="G809" i="10" a="1"/>
  <c r="G809" i="10" s="1"/>
  <c r="I807" i="10"/>
  <c r="I806" i="10"/>
  <c r="I805" i="10"/>
  <c r="G804" i="10"/>
  <c r="E809" i="10" a="1"/>
  <c r="E809" i="10" s="1"/>
  <c r="D809" i="10" a="1"/>
  <c r="D809" i="10" s="1"/>
  <c r="C809" i="10" a="1"/>
  <c r="C809" i="10" s="1"/>
  <c r="B809" i="10" a="1"/>
  <c r="B809" i="10" s="1"/>
  <c r="D807" i="10"/>
  <c r="D806" i="10"/>
  <c r="D805" i="10"/>
  <c r="B804" i="10"/>
  <c r="J793" i="10" a="1"/>
  <c r="J793" i="10" s="1"/>
  <c r="I793" i="10" a="1"/>
  <c r="I793" i="10" s="1"/>
  <c r="H793" i="10" a="1"/>
  <c r="H793" i="10" s="1"/>
  <c r="G793" i="10" a="1"/>
  <c r="G793" i="10" s="1"/>
  <c r="I791" i="10"/>
  <c r="I790" i="10"/>
  <c r="I789" i="10"/>
  <c r="G788" i="10"/>
  <c r="E793" i="10" a="1"/>
  <c r="E793" i="10" s="1"/>
  <c r="D793" i="10" a="1"/>
  <c r="D793" i="10" s="1"/>
  <c r="C793" i="10" a="1"/>
  <c r="C793" i="10" s="1"/>
  <c r="B793" i="10" a="1"/>
  <c r="B793" i="10" s="1"/>
  <c r="D791" i="10"/>
  <c r="D790" i="10"/>
  <c r="D789" i="10"/>
  <c r="B788" i="10"/>
  <c r="J777" i="10" a="1"/>
  <c r="J777" i="10" s="1"/>
  <c r="I777" i="10" a="1"/>
  <c r="I777" i="10" s="1"/>
  <c r="H777" i="10" a="1"/>
  <c r="H777" i="10" s="1"/>
  <c r="G777" i="10" a="1"/>
  <c r="G777" i="10" s="1"/>
  <c r="I775" i="10"/>
  <c r="I774" i="10"/>
  <c r="I773" i="10"/>
  <c r="G772" i="10"/>
  <c r="E777" i="10" a="1"/>
  <c r="E777" i="10" s="1"/>
  <c r="D777" i="10" a="1"/>
  <c r="D777" i="10" s="1"/>
  <c r="C777" i="10" a="1"/>
  <c r="C777" i="10" s="1"/>
  <c r="B777" i="10" a="1"/>
  <c r="B777" i="10" s="1"/>
  <c r="D775" i="10"/>
  <c r="D774" i="10"/>
  <c r="D773" i="10"/>
  <c r="B772" i="10"/>
  <c r="J761" i="10" a="1"/>
  <c r="J761" i="10" s="1"/>
  <c r="I761" i="10" a="1"/>
  <c r="I761" i="10" s="1"/>
  <c r="H761" i="10" a="1"/>
  <c r="H761" i="10" s="1"/>
  <c r="G761" i="10" a="1"/>
  <c r="G761" i="10" s="1"/>
  <c r="I759" i="10"/>
  <c r="I758" i="10"/>
  <c r="I757" i="10"/>
  <c r="G756" i="10"/>
  <c r="E761" i="10" a="1"/>
  <c r="E761" i="10" s="1"/>
  <c r="D761" i="10" a="1"/>
  <c r="D761" i="10" s="1"/>
  <c r="C761" i="10" a="1"/>
  <c r="C761" i="10" s="1"/>
  <c r="B761" i="10" a="1"/>
  <c r="B761" i="10" s="1"/>
  <c r="D759" i="10"/>
  <c r="D758" i="10"/>
  <c r="D757" i="10"/>
  <c r="B756" i="10"/>
  <c r="J745" i="10" a="1"/>
  <c r="J745" i="10" s="1"/>
  <c r="I745" i="10" a="1"/>
  <c r="I745" i="10" s="1"/>
  <c r="H745" i="10" a="1"/>
  <c r="H745" i="10" s="1"/>
  <c r="G745" i="10" a="1"/>
  <c r="G745" i="10" s="1"/>
  <c r="I743" i="10"/>
  <c r="I742" i="10"/>
  <c r="I741" i="10"/>
  <c r="G740" i="10"/>
  <c r="E745" i="10" a="1"/>
  <c r="E745" i="10" s="1"/>
  <c r="D745" i="10" a="1"/>
  <c r="D745" i="10" s="1"/>
  <c r="C745" i="10" a="1"/>
  <c r="C745" i="10" s="1"/>
  <c r="B745" i="10" a="1"/>
  <c r="B745" i="10" s="1"/>
  <c r="D743" i="10"/>
  <c r="D742" i="10"/>
  <c r="D741" i="10"/>
  <c r="B740" i="10"/>
  <c r="J729" i="10" a="1"/>
  <c r="J729" i="10" s="1"/>
  <c r="I729" i="10" a="1"/>
  <c r="I729" i="10" s="1"/>
  <c r="H729" i="10" a="1"/>
  <c r="H729" i="10" s="1"/>
  <c r="G729" i="10" a="1"/>
  <c r="G729" i="10" s="1"/>
  <c r="I727" i="10"/>
  <c r="I726" i="10"/>
  <c r="I725" i="10"/>
  <c r="G724" i="10"/>
  <c r="E729" i="10" a="1"/>
  <c r="E729" i="10" s="1"/>
  <c r="D729" i="10" a="1"/>
  <c r="D729" i="10" s="1"/>
  <c r="C729" i="10" a="1"/>
  <c r="C729" i="10" s="1"/>
  <c r="B729" i="10" a="1"/>
  <c r="B729" i="10" s="1"/>
  <c r="D727" i="10"/>
  <c r="D726" i="10"/>
  <c r="D725" i="10"/>
  <c r="B724" i="10"/>
  <c r="J713" i="10" a="1"/>
  <c r="J713" i="10" s="1"/>
  <c r="I713" i="10" a="1"/>
  <c r="I713" i="10" s="1"/>
  <c r="H713" i="10" a="1"/>
  <c r="H713" i="10" s="1"/>
  <c r="G713" i="10" a="1"/>
  <c r="G713" i="10" s="1"/>
  <c r="I711" i="10"/>
  <c r="I710" i="10"/>
  <c r="I709" i="10"/>
  <c r="G708" i="10"/>
  <c r="E713" i="10" a="1"/>
  <c r="E713" i="10" s="1"/>
  <c r="D713" i="10" a="1"/>
  <c r="D713" i="10" s="1"/>
  <c r="C713" i="10" a="1"/>
  <c r="C713" i="10" s="1"/>
  <c r="B713" i="10" a="1"/>
  <c r="B713" i="10" s="1"/>
  <c r="D711" i="10"/>
  <c r="D710" i="10"/>
  <c r="D709" i="10"/>
  <c r="B708" i="10"/>
  <c r="J697" i="10" a="1"/>
  <c r="J697" i="10" s="1"/>
  <c r="I697" i="10" a="1"/>
  <c r="I697" i="10" s="1"/>
  <c r="H697" i="10" a="1"/>
  <c r="H697" i="10" s="1"/>
  <c r="G697" i="10" a="1"/>
  <c r="G697" i="10" s="1"/>
  <c r="I695" i="10"/>
  <c r="I694" i="10"/>
  <c r="I693" i="10"/>
  <c r="G692" i="10"/>
  <c r="E697" i="10" a="1"/>
  <c r="E697" i="10" s="1"/>
  <c r="D697" i="10" a="1"/>
  <c r="D697" i="10" s="1"/>
  <c r="C697" i="10" a="1"/>
  <c r="C697" i="10" s="1"/>
  <c r="B697" i="10" a="1"/>
  <c r="B697" i="10" s="1"/>
  <c r="D695" i="10"/>
  <c r="D694" i="10"/>
  <c r="D693" i="10"/>
  <c r="B692" i="10"/>
  <c r="J681" i="10" a="1"/>
  <c r="J681" i="10" s="1"/>
  <c r="I681" i="10" a="1"/>
  <c r="I681" i="10" s="1"/>
  <c r="H681" i="10" a="1"/>
  <c r="H681" i="10" s="1"/>
  <c r="G681" i="10" a="1"/>
  <c r="G681" i="10" s="1"/>
  <c r="I679" i="10"/>
  <c r="I678" i="10"/>
  <c r="I677" i="10"/>
  <c r="G676" i="10"/>
  <c r="E681" i="10" a="1"/>
  <c r="E681" i="10" s="1"/>
  <c r="D681" i="10" a="1"/>
  <c r="D681" i="10" s="1"/>
  <c r="C681" i="10" a="1"/>
  <c r="C681" i="10" s="1"/>
  <c r="B681" i="10" a="1"/>
  <c r="B681" i="10" s="1"/>
  <c r="D679" i="10"/>
  <c r="D678" i="10"/>
  <c r="D677" i="10"/>
  <c r="B676" i="10"/>
  <c r="J665" i="10" a="1"/>
  <c r="J665" i="10" s="1"/>
  <c r="I665" i="10" a="1"/>
  <c r="I665" i="10" s="1"/>
  <c r="H665" i="10" a="1"/>
  <c r="H665" i="10" s="1"/>
  <c r="G665" i="10" a="1"/>
  <c r="G665" i="10" s="1"/>
  <c r="I663" i="10"/>
  <c r="I662" i="10"/>
  <c r="I661" i="10"/>
  <c r="G660" i="10"/>
  <c r="E665" i="10" a="1"/>
  <c r="E665" i="10" s="1"/>
  <c r="D665" i="10" a="1"/>
  <c r="D665" i="10" s="1"/>
  <c r="C665" i="10" a="1"/>
  <c r="C665" i="10" s="1"/>
  <c r="B665" i="10" a="1"/>
  <c r="B665" i="10" s="1"/>
  <c r="D663" i="10"/>
  <c r="D662" i="10"/>
  <c r="D661" i="10"/>
  <c r="B660" i="10"/>
  <c r="J649" i="10" a="1"/>
  <c r="J649" i="10" s="1"/>
  <c r="I649" i="10" a="1"/>
  <c r="I649" i="10" s="1"/>
  <c r="H649" i="10" a="1"/>
  <c r="H649" i="10" s="1"/>
  <c r="G649" i="10" a="1"/>
  <c r="G649" i="10" s="1"/>
  <c r="I647" i="10"/>
  <c r="I646" i="10"/>
  <c r="I645" i="10"/>
  <c r="G644" i="10"/>
  <c r="E649" i="10" a="1"/>
  <c r="E649" i="10" s="1"/>
  <c r="D649" i="10" a="1"/>
  <c r="D649" i="10" s="1"/>
  <c r="C649" i="10" a="1"/>
  <c r="C649" i="10" s="1"/>
  <c r="B649" i="10" a="1"/>
  <c r="B649" i="10" s="1"/>
  <c r="D647" i="10"/>
  <c r="D646" i="10"/>
  <c r="D645" i="10"/>
  <c r="B644" i="10"/>
  <c r="J633" i="10" a="1"/>
  <c r="J633" i="10" s="1"/>
  <c r="I633" i="10" a="1"/>
  <c r="I633" i="10" s="1"/>
  <c r="H633" i="10" a="1"/>
  <c r="H633" i="10" s="1"/>
  <c r="G633" i="10" a="1"/>
  <c r="G633" i="10" s="1"/>
  <c r="I631" i="10"/>
  <c r="I630" i="10"/>
  <c r="I629" i="10"/>
  <c r="G628" i="10"/>
  <c r="E633" i="10" a="1"/>
  <c r="E633" i="10" s="1"/>
  <c r="D633" i="10" a="1"/>
  <c r="D633" i="10" s="1"/>
  <c r="C633" i="10" a="1"/>
  <c r="C633" i="10" s="1"/>
  <c r="B633" i="10" a="1"/>
  <c r="B633" i="10" s="1"/>
  <c r="D631" i="10"/>
  <c r="D630" i="10"/>
  <c r="D629" i="10"/>
  <c r="B628" i="10"/>
  <c r="J617" i="10" a="1"/>
  <c r="J617" i="10" s="1"/>
  <c r="I617" i="10" a="1"/>
  <c r="I617" i="10" s="1"/>
  <c r="H617" i="10" a="1"/>
  <c r="H617" i="10" s="1"/>
  <c r="G617" i="10" a="1"/>
  <c r="G617" i="10" s="1"/>
  <c r="I615" i="10"/>
  <c r="I614" i="10"/>
  <c r="I613" i="10"/>
  <c r="G612" i="10"/>
  <c r="E617" i="10" a="1"/>
  <c r="E617" i="10" s="1"/>
  <c r="D617" i="10" a="1"/>
  <c r="D617" i="10" s="1"/>
  <c r="C617" i="10" a="1"/>
  <c r="C617" i="10" s="1"/>
  <c r="B617" i="10" a="1"/>
  <c r="B617" i="10" s="1"/>
  <c r="D615" i="10"/>
  <c r="D614" i="10"/>
  <c r="D613" i="10"/>
  <c r="B612" i="10"/>
  <c r="J601" i="10" a="1"/>
  <c r="J601" i="10" s="1"/>
  <c r="I601" i="10" a="1"/>
  <c r="I601" i="10" s="1"/>
  <c r="H601" i="10" a="1"/>
  <c r="H601" i="10" s="1"/>
  <c r="G601" i="10" a="1"/>
  <c r="G601" i="10" s="1"/>
  <c r="I599" i="10"/>
  <c r="I598" i="10"/>
  <c r="I597" i="10"/>
  <c r="G596" i="10"/>
  <c r="E601" i="10" a="1"/>
  <c r="E601" i="10" s="1"/>
  <c r="D601" i="10" a="1"/>
  <c r="D601" i="10" s="1"/>
  <c r="C601" i="10" a="1"/>
  <c r="C601" i="10" s="1"/>
  <c r="B601" i="10" a="1"/>
  <c r="B601" i="10" s="1"/>
  <c r="D599" i="10"/>
  <c r="D598" i="10"/>
  <c r="D597" i="10"/>
  <c r="B596" i="10"/>
  <c r="J585" i="10" a="1"/>
  <c r="J585" i="10" s="1"/>
  <c r="I585" i="10" a="1"/>
  <c r="I585" i="10" s="1"/>
  <c r="H585" i="10" a="1"/>
  <c r="H585" i="10" s="1"/>
  <c r="G585" i="10" a="1"/>
  <c r="G585" i="10" s="1"/>
  <c r="I583" i="10"/>
  <c r="I582" i="10"/>
  <c r="I581" i="10"/>
  <c r="G580" i="10"/>
  <c r="E585" i="10" a="1"/>
  <c r="E585" i="10" s="1"/>
  <c r="D585" i="10" a="1"/>
  <c r="D585" i="10" s="1"/>
  <c r="C585" i="10" a="1"/>
  <c r="C585" i="10" s="1"/>
  <c r="B585" i="10" a="1"/>
  <c r="B585" i="10" s="1"/>
  <c r="D583" i="10"/>
  <c r="D582" i="10"/>
  <c r="D581" i="10"/>
  <c r="B580" i="10"/>
  <c r="J569" i="10" a="1"/>
  <c r="J569" i="10" s="1"/>
  <c r="I569" i="10" a="1"/>
  <c r="I569" i="10" s="1"/>
  <c r="H569" i="10" a="1"/>
  <c r="H569" i="10" s="1"/>
  <c r="G569" i="10" a="1"/>
  <c r="G569" i="10" s="1"/>
  <c r="I567" i="10"/>
  <c r="I566" i="10"/>
  <c r="I565" i="10"/>
  <c r="G564" i="10"/>
  <c r="E569" i="10" a="1"/>
  <c r="E569" i="10" s="1"/>
  <c r="D569" i="10" a="1"/>
  <c r="D569" i="10" s="1"/>
  <c r="C569" i="10" a="1"/>
  <c r="C569" i="10" s="1"/>
  <c r="B569" i="10" a="1"/>
  <c r="B569" i="10" s="1"/>
  <c r="D567" i="10"/>
  <c r="D566" i="10"/>
  <c r="D565" i="10"/>
  <c r="B564" i="10"/>
  <c r="J553" i="10" a="1"/>
  <c r="J553" i="10" s="1"/>
  <c r="I553" i="10" a="1"/>
  <c r="I553" i="10" s="1"/>
  <c r="H553" i="10" a="1"/>
  <c r="H553" i="10" s="1"/>
  <c r="G553" i="10" a="1"/>
  <c r="G553" i="10" s="1"/>
  <c r="I551" i="10"/>
  <c r="I550" i="10"/>
  <c r="I549" i="10"/>
  <c r="G548" i="10"/>
  <c r="E553" i="10" a="1"/>
  <c r="E553" i="10" s="1"/>
  <c r="D553" i="10" a="1"/>
  <c r="D553" i="10" s="1"/>
  <c r="C553" i="10" a="1"/>
  <c r="C553" i="10" s="1"/>
  <c r="B553" i="10" a="1"/>
  <c r="B553" i="10" s="1"/>
  <c r="D551" i="10"/>
  <c r="D550" i="10"/>
  <c r="D549" i="10"/>
  <c r="B548" i="10"/>
  <c r="J537" i="10" a="1"/>
  <c r="J537" i="10" s="1"/>
  <c r="I537" i="10" a="1"/>
  <c r="I537" i="10" s="1"/>
  <c r="H537" i="10" a="1"/>
  <c r="H537" i="10" s="1"/>
  <c r="G537" i="10" a="1"/>
  <c r="G537" i="10" s="1"/>
  <c r="I535" i="10"/>
  <c r="I534" i="10"/>
  <c r="I533" i="10"/>
  <c r="G532" i="10"/>
  <c r="E537" i="10" a="1"/>
  <c r="E537" i="10" s="1"/>
  <c r="D537" i="10" a="1"/>
  <c r="D537" i="10" s="1"/>
  <c r="C537" i="10" a="1"/>
  <c r="C537" i="10" s="1"/>
  <c r="B537" i="10" a="1"/>
  <c r="B537" i="10" s="1"/>
  <c r="D535" i="10"/>
  <c r="D534" i="10"/>
  <c r="D533" i="10"/>
  <c r="B532" i="10"/>
  <c r="J521" i="10" a="1"/>
  <c r="J521" i="10" s="1"/>
  <c r="I521" i="10" a="1"/>
  <c r="I521" i="10" s="1"/>
  <c r="H521" i="10" a="1"/>
  <c r="H521" i="10" s="1"/>
  <c r="G521" i="10" a="1"/>
  <c r="G521" i="10" s="1"/>
  <c r="I519" i="10"/>
  <c r="I518" i="10"/>
  <c r="I517" i="10"/>
  <c r="G516" i="10"/>
  <c r="E521" i="10" a="1"/>
  <c r="E521" i="10" s="1"/>
  <c r="D521" i="10" a="1"/>
  <c r="D521" i="10" s="1"/>
  <c r="C521" i="10" a="1"/>
  <c r="C521" i="10" s="1"/>
  <c r="B521" i="10" a="1"/>
  <c r="B521" i="10" s="1"/>
  <c r="D519" i="10"/>
  <c r="D518" i="10"/>
  <c r="D517" i="10"/>
  <c r="B516" i="10"/>
  <c r="J505" i="10" a="1"/>
  <c r="J505" i="10" s="1"/>
  <c r="I505" i="10" a="1"/>
  <c r="I505" i="10" s="1"/>
  <c r="H505" i="10" a="1"/>
  <c r="H505" i="10" s="1"/>
  <c r="G505" i="10" a="1"/>
  <c r="G505" i="10" s="1"/>
  <c r="I503" i="10"/>
  <c r="I502" i="10"/>
  <c r="I501" i="10"/>
  <c r="G500" i="10"/>
  <c r="E505" i="10" a="1"/>
  <c r="E505" i="10" s="1"/>
  <c r="D505" i="10" a="1"/>
  <c r="D505" i="10" s="1"/>
  <c r="C505" i="10" a="1"/>
  <c r="C505" i="10" s="1"/>
  <c r="B505" i="10" a="1"/>
  <c r="B505" i="10" s="1"/>
  <c r="D503" i="10"/>
  <c r="D502" i="10"/>
  <c r="D501" i="10"/>
  <c r="B500" i="10"/>
  <c r="J489" i="10" a="1"/>
  <c r="J489" i="10" s="1"/>
  <c r="I489" i="10" a="1"/>
  <c r="I489" i="10" s="1"/>
  <c r="H489" i="10" a="1"/>
  <c r="H489" i="10" s="1"/>
  <c r="G489" i="10" a="1"/>
  <c r="G489" i="10" s="1"/>
  <c r="I487" i="10"/>
  <c r="I486" i="10"/>
  <c r="I485" i="10"/>
  <c r="G484" i="10"/>
  <c r="E489" i="10" a="1"/>
  <c r="E489" i="10" s="1"/>
  <c r="D489" i="10" a="1"/>
  <c r="D489" i="10" s="1"/>
  <c r="C489" i="10" a="1"/>
  <c r="C489" i="10" s="1"/>
  <c r="B489" i="10" a="1"/>
  <c r="B489" i="10" s="1"/>
  <c r="D487" i="10"/>
  <c r="D486" i="10"/>
  <c r="D485" i="10"/>
  <c r="B484" i="10"/>
  <c r="J473" i="10" a="1"/>
  <c r="J473" i="10" s="1"/>
  <c r="I473" i="10" a="1"/>
  <c r="I473" i="10" s="1"/>
  <c r="H473" i="10" a="1"/>
  <c r="H473" i="10" s="1"/>
  <c r="G473" i="10" a="1"/>
  <c r="G473" i="10" s="1"/>
  <c r="I471" i="10"/>
  <c r="I470" i="10"/>
  <c r="I469" i="10"/>
  <c r="G468" i="10"/>
  <c r="E473" i="10" a="1"/>
  <c r="E473" i="10" s="1"/>
  <c r="D473" i="10" a="1"/>
  <c r="D473" i="10" s="1"/>
  <c r="C473" i="10" a="1"/>
  <c r="C473" i="10" s="1"/>
  <c r="B473" i="10" a="1"/>
  <c r="B473" i="10" s="1"/>
  <c r="D471" i="10"/>
  <c r="D470" i="10"/>
  <c r="D469" i="10"/>
  <c r="B468" i="10"/>
  <c r="J457" i="10" a="1"/>
  <c r="J457" i="10" s="1"/>
  <c r="I457" i="10" a="1"/>
  <c r="I457" i="10" s="1"/>
  <c r="H457" i="10" a="1"/>
  <c r="H457" i="10" s="1"/>
  <c r="G457" i="10" a="1"/>
  <c r="G457" i="10" s="1"/>
  <c r="I455" i="10"/>
  <c r="I454" i="10"/>
  <c r="I453" i="10"/>
  <c r="G452" i="10"/>
  <c r="E457" i="10" a="1"/>
  <c r="E457" i="10" s="1"/>
  <c r="D457" i="10" a="1"/>
  <c r="D457" i="10" s="1"/>
  <c r="C457" i="10" a="1"/>
  <c r="C457" i="10" s="1"/>
  <c r="B457" i="10" a="1"/>
  <c r="B457" i="10" s="1"/>
  <c r="D455" i="10"/>
  <c r="D454" i="10"/>
  <c r="D453" i="10"/>
  <c r="B452" i="10"/>
  <c r="J441" i="10" a="1"/>
  <c r="J441" i="10" s="1"/>
  <c r="I441" i="10" a="1"/>
  <c r="I441" i="10" s="1"/>
  <c r="H441" i="10" a="1"/>
  <c r="H441" i="10" s="1"/>
  <c r="G441" i="10" a="1"/>
  <c r="G441" i="10" s="1"/>
  <c r="I439" i="10"/>
  <c r="I438" i="10"/>
  <c r="I437" i="10"/>
  <c r="G436" i="10"/>
  <c r="E441" i="10" a="1"/>
  <c r="E441" i="10" s="1"/>
  <c r="D441" i="10" a="1"/>
  <c r="D441" i="10" s="1"/>
  <c r="C441" i="10" a="1"/>
  <c r="C441" i="10" s="1"/>
  <c r="B441" i="10" a="1"/>
  <c r="B441" i="10" s="1"/>
  <c r="D439" i="10"/>
  <c r="D438" i="10"/>
  <c r="D437" i="10"/>
  <c r="B436" i="10"/>
  <c r="J425" i="10" a="1"/>
  <c r="J425" i="10" s="1"/>
  <c r="I425" i="10" a="1"/>
  <c r="I425" i="10" s="1"/>
  <c r="H425" i="10" a="1"/>
  <c r="H425" i="10" s="1"/>
  <c r="G425" i="10" a="1"/>
  <c r="G425" i="10" s="1"/>
  <c r="I423" i="10"/>
  <c r="I422" i="10"/>
  <c r="I421" i="10"/>
  <c r="G420" i="10"/>
  <c r="E425" i="10" a="1"/>
  <c r="E425" i="10" s="1"/>
  <c r="D425" i="10" a="1"/>
  <c r="D425" i="10" s="1"/>
  <c r="C425" i="10" a="1"/>
  <c r="C425" i="10" s="1"/>
  <c r="B425" i="10" a="1"/>
  <c r="B425" i="10" s="1"/>
  <c r="D423" i="10"/>
  <c r="D422" i="10"/>
  <c r="D421" i="10"/>
  <c r="B420" i="10"/>
  <c r="J409" i="10" a="1"/>
  <c r="J409" i="10" s="1"/>
  <c r="I409" i="10" a="1"/>
  <c r="I409" i="10" s="1"/>
  <c r="H409" i="10" a="1"/>
  <c r="H409" i="10" s="1"/>
  <c r="G409" i="10" a="1"/>
  <c r="G409" i="10" s="1"/>
  <c r="I407" i="10"/>
  <c r="I406" i="10"/>
  <c r="I405" i="10"/>
  <c r="G404" i="10"/>
  <c r="E409" i="10" a="1"/>
  <c r="E409" i="10" s="1"/>
  <c r="D409" i="10" a="1"/>
  <c r="D409" i="10" s="1"/>
  <c r="C409" i="10" a="1"/>
  <c r="C409" i="10" s="1"/>
  <c r="B409" i="10" a="1"/>
  <c r="B409" i="10" s="1"/>
  <c r="D407" i="10"/>
  <c r="D406" i="10"/>
  <c r="D405" i="10"/>
  <c r="B404" i="10"/>
  <c r="J393" i="10" a="1"/>
  <c r="J393" i="10" s="1"/>
  <c r="I393" i="10" a="1"/>
  <c r="I393" i="10" s="1"/>
  <c r="H393" i="10" a="1"/>
  <c r="H393" i="10" s="1"/>
  <c r="G393" i="10" a="1"/>
  <c r="G393" i="10" s="1"/>
  <c r="I391" i="10"/>
  <c r="I390" i="10"/>
  <c r="I389" i="10"/>
  <c r="G388" i="10"/>
  <c r="E393" i="10" a="1"/>
  <c r="E393" i="10" s="1"/>
  <c r="D393" i="10" a="1"/>
  <c r="D393" i="10" s="1"/>
  <c r="C393" i="10" a="1"/>
  <c r="C393" i="10" s="1"/>
  <c r="B393" i="10" a="1"/>
  <c r="B393" i="10" s="1"/>
  <c r="D391" i="10"/>
  <c r="D390" i="10"/>
  <c r="D389" i="10"/>
  <c r="B388" i="10"/>
  <c r="J377" i="10" a="1"/>
  <c r="J377" i="10" s="1"/>
  <c r="I377" i="10" a="1"/>
  <c r="I377" i="10" s="1"/>
  <c r="H377" i="10" a="1"/>
  <c r="H377" i="10" s="1"/>
  <c r="G377" i="10" a="1"/>
  <c r="G377" i="10" s="1"/>
  <c r="I375" i="10"/>
  <c r="I374" i="10"/>
  <c r="I373" i="10"/>
  <c r="G372" i="10"/>
  <c r="E377" i="10" a="1"/>
  <c r="E377" i="10" s="1"/>
  <c r="D377" i="10" a="1"/>
  <c r="D377" i="10" s="1"/>
  <c r="C377" i="10" a="1"/>
  <c r="C377" i="10" s="1"/>
  <c r="B377" i="10" a="1"/>
  <c r="B377" i="10" s="1"/>
  <c r="D375" i="10"/>
  <c r="D374" i="10"/>
  <c r="D373" i="10"/>
  <c r="B372" i="10"/>
  <c r="J361" i="10" a="1"/>
  <c r="J361" i="10" s="1"/>
  <c r="I361" i="10" a="1"/>
  <c r="I361" i="10" s="1"/>
  <c r="H361" i="10" a="1"/>
  <c r="H361" i="10" s="1"/>
  <c r="G361" i="10" a="1"/>
  <c r="G361" i="10" s="1"/>
  <c r="I359" i="10"/>
  <c r="I358" i="10"/>
  <c r="I357" i="10"/>
  <c r="G356" i="10"/>
  <c r="E361" i="10" a="1"/>
  <c r="E361" i="10" s="1"/>
  <c r="D361" i="10" a="1"/>
  <c r="D361" i="10" s="1"/>
  <c r="C361" i="10" a="1"/>
  <c r="C361" i="10" s="1"/>
  <c r="B361" i="10" a="1"/>
  <c r="B361" i="10" s="1"/>
  <c r="D359" i="10"/>
  <c r="D358" i="10"/>
  <c r="D357" i="10"/>
  <c r="B356" i="10"/>
  <c r="J345" i="10" a="1"/>
  <c r="J345" i="10" s="1"/>
  <c r="I345" i="10" a="1"/>
  <c r="I345" i="10" s="1"/>
  <c r="H345" i="10" a="1"/>
  <c r="H345" i="10" s="1"/>
  <c r="G345" i="10" a="1"/>
  <c r="G345" i="10" s="1"/>
  <c r="I343" i="10"/>
  <c r="I342" i="10"/>
  <c r="I341" i="10"/>
  <c r="G340" i="10"/>
  <c r="E345" i="10" a="1"/>
  <c r="E345" i="10" s="1"/>
  <c r="D345" i="10" a="1"/>
  <c r="D345" i="10" s="1"/>
  <c r="C345" i="10" a="1"/>
  <c r="C345" i="10" s="1"/>
  <c r="B345" i="10" a="1"/>
  <c r="B345" i="10" s="1"/>
  <c r="D343" i="10"/>
  <c r="D342" i="10"/>
  <c r="D341" i="10"/>
  <c r="B340" i="10"/>
  <c r="J329" i="10" a="1"/>
  <c r="J329" i="10" s="1"/>
  <c r="I329" i="10" a="1"/>
  <c r="I329" i="10" s="1"/>
  <c r="H329" i="10" a="1"/>
  <c r="H329" i="10" s="1"/>
  <c r="G329" i="10" a="1"/>
  <c r="G329" i="10" s="1"/>
  <c r="I327" i="10"/>
  <c r="I326" i="10"/>
  <c r="I325" i="10"/>
  <c r="G324" i="10"/>
  <c r="E329" i="10" a="1"/>
  <c r="E329" i="10" s="1"/>
  <c r="D329" i="10" a="1"/>
  <c r="D329" i="10" s="1"/>
  <c r="C329" i="10" a="1"/>
  <c r="C329" i="10" s="1"/>
  <c r="B329" i="10" a="1"/>
  <c r="B329" i="10" s="1"/>
  <c r="D327" i="10"/>
  <c r="D326" i="10"/>
  <c r="D325" i="10"/>
  <c r="B324" i="10"/>
  <c r="J313" i="10" a="1"/>
  <c r="J313" i="10" s="1"/>
  <c r="I313" i="10" a="1"/>
  <c r="I313" i="10" s="1"/>
  <c r="H313" i="10" a="1"/>
  <c r="H313" i="10" s="1"/>
  <c r="G313" i="10" a="1"/>
  <c r="G313" i="10" s="1"/>
  <c r="I311" i="10"/>
  <c r="I310" i="10"/>
  <c r="I309" i="10"/>
  <c r="G308" i="10"/>
  <c r="E313" i="10" a="1"/>
  <c r="E313" i="10" s="1"/>
  <c r="D313" i="10" a="1"/>
  <c r="D313" i="10" s="1"/>
  <c r="C313" i="10" a="1"/>
  <c r="C313" i="10" s="1"/>
  <c r="B313" i="10" a="1"/>
  <c r="B313" i="10" s="1"/>
  <c r="D311" i="10"/>
  <c r="D310" i="10"/>
  <c r="D309" i="10"/>
  <c r="B308" i="10"/>
  <c r="J297" i="10" a="1"/>
  <c r="J297" i="10" s="1"/>
  <c r="I297" i="10" a="1"/>
  <c r="I297" i="10" s="1"/>
  <c r="H297" i="10" a="1"/>
  <c r="H297" i="10" s="1"/>
  <c r="G297" i="10" a="1"/>
  <c r="G297" i="10" s="1"/>
  <c r="I295" i="10"/>
  <c r="I294" i="10"/>
  <c r="I293" i="10"/>
  <c r="G292" i="10"/>
  <c r="E297" i="10" a="1"/>
  <c r="E297" i="10" s="1"/>
  <c r="D297" i="10" a="1"/>
  <c r="D297" i="10" s="1"/>
  <c r="C297" i="10" a="1"/>
  <c r="C297" i="10" s="1"/>
  <c r="B297" i="10" a="1"/>
  <c r="B297" i="10" s="1"/>
  <c r="D295" i="10"/>
  <c r="D294" i="10"/>
  <c r="D293" i="10"/>
  <c r="B292" i="10"/>
  <c r="J281" i="10" a="1"/>
  <c r="J281" i="10" s="1"/>
  <c r="I281" i="10" a="1"/>
  <c r="I281" i="10" s="1"/>
  <c r="H281" i="10" a="1"/>
  <c r="H281" i="10" s="1"/>
  <c r="G281" i="10" a="1"/>
  <c r="G281" i="10" s="1"/>
  <c r="I279" i="10"/>
  <c r="I278" i="10"/>
  <c r="I277" i="10"/>
  <c r="G276" i="10"/>
  <c r="E281" i="10" a="1"/>
  <c r="E281" i="10" s="1"/>
  <c r="D281" i="10" a="1"/>
  <c r="D281" i="10" s="1"/>
  <c r="C281" i="10" a="1"/>
  <c r="C281" i="10" s="1"/>
  <c r="B281" i="10" a="1"/>
  <c r="B281" i="10" s="1"/>
  <c r="D279" i="10"/>
  <c r="D278" i="10"/>
  <c r="D277" i="10"/>
  <c r="B276" i="10"/>
  <c r="J265" i="10" a="1"/>
  <c r="J265" i="10" s="1"/>
  <c r="I265" i="10" a="1"/>
  <c r="I265" i="10" s="1"/>
  <c r="H265" i="10" a="1"/>
  <c r="H265" i="10" s="1"/>
  <c r="G265" i="10" a="1"/>
  <c r="G265" i="10" s="1"/>
  <c r="I263" i="10"/>
  <c r="I262" i="10"/>
  <c r="I261" i="10"/>
  <c r="G260" i="10"/>
  <c r="E265" i="10" a="1"/>
  <c r="E265" i="10" s="1"/>
  <c r="D265" i="10" a="1"/>
  <c r="D265" i="10" s="1"/>
  <c r="C265" i="10" a="1"/>
  <c r="C265" i="10" s="1"/>
  <c r="B265" i="10" a="1"/>
  <c r="B265" i="10" s="1"/>
  <c r="D263" i="10"/>
  <c r="D262" i="10"/>
  <c r="D261" i="10"/>
  <c r="B260" i="10"/>
  <c r="J249" i="10" a="1"/>
  <c r="J249" i="10" s="1"/>
  <c r="I249" i="10" a="1"/>
  <c r="I249" i="10" s="1"/>
  <c r="H249" i="10" a="1"/>
  <c r="H249" i="10" s="1"/>
  <c r="G249" i="10" a="1"/>
  <c r="G249" i="10" s="1"/>
  <c r="I247" i="10"/>
  <c r="I246" i="10"/>
  <c r="I245" i="10"/>
  <c r="G244" i="10"/>
  <c r="E249" i="10" a="1"/>
  <c r="E249" i="10" s="1"/>
  <c r="D249" i="10" a="1"/>
  <c r="D249" i="10" s="1"/>
  <c r="C249" i="10" a="1"/>
  <c r="C249" i="10" s="1"/>
  <c r="B249" i="10" a="1"/>
  <c r="B249" i="10" s="1"/>
  <c r="D247" i="10"/>
  <c r="D246" i="10"/>
  <c r="D245" i="10"/>
  <c r="B244" i="10"/>
  <c r="J233" i="10" a="1"/>
  <c r="J233" i="10" s="1"/>
  <c r="I233" i="10" a="1"/>
  <c r="I233" i="10" s="1"/>
  <c r="H233" i="10" a="1"/>
  <c r="H233" i="10" s="1"/>
  <c r="G233" i="10" a="1"/>
  <c r="G233" i="10" s="1"/>
  <c r="I231" i="10"/>
  <c r="I230" i="10"/>
  <c r="I229" i="10"/>
  <c r="G228" i="10"/>
  <c r="E233" i="10" a="1"/>
  <c r="E233" i="10" s="1"/>
  <c r="D233" i="10" a="1"/>
  <c r="D233" i="10" s="1"/>
  <c r="C233" i="10" a="1"/>
  <c r="C233" i="10" s="1"/>
  <c r="B233" i="10" a="1"/>
  <c r="B233" i="10" s="1"/>
  <c r="D231" i="10"/>
  <c r="D230" i="10"/>
  <c r="D229" i="10"/>
  <c r="B228" i="10"/>
  <c r="J217" i="10" a="1"/>
  <c r="J217" i="10" s="1"/>
  <c r="I217" i="10" a="1"/>
  <c r="I217" i="10" s="1"/>
  <c r="H217" i="10" a="1"/>
  <c r="H217" i="10" s="1"/>
  <c r="G217" i="10" a="1"/>
  <c r="G217" i="10" s="1"/>
  <c r="I215" i="10"/>
  <c r="I214" i="10"/>
  <c r="I213" i="10"/>
  <c r="G212" i="10"/>
  <c r="E217" i="10" a="1"/>
  <c r="E217" i="10" s="1"/>
  <c r="D217" i="10" a="1"/>
  <c r="D217" i="10" s="1"/>
  <c r="C217" i="10" a="1"/>
  <c r="C217" i="10" s="1"/>
  <c r="B217" i="10" a="1"/>
  <c r="B217" i="10" s="1"/>
  <c r="D215" i="10"/>
  <c r="D214" i="10"/>
  <c r="D213" i="10"/>
  <c r="B212" i="10"/>
  <c r="J201" i="10" a="1"/>
  <c r="J201" i="10" s="1"/>
  <c r="I201" i="10" a="1"/>
  <c r="I201" i="10" s="1"/>
  <c r="H201" i="10" a="1"/>
  <c r="H201" i="10" s="1"/>
  <c r="G201" i="10" a="1"/>
  <c r="G201" i="10" s="1"/>
  <c r="I199" i="10"/>
  <c r="I198" i="10"/>
  <c r="I197" i="10"/>
  <c r="G196" i="10"/>
  <c r="E201" i="10" a="1"/>
  <c r="E201" i="10" s="1"/>
  <c r="D201" i="10" a="1"/>
  <c r="D201" i="10" s="1"/>
  <c r="C201" i="10" a="1"/>
  <c r="C201" i="10" s="1"/>
  <c r="B201" i="10" a="1"/>
  <c r="B201" i="10" s="1"/>
  <c r="D199" i="10"/>
  <c r="D198" i="10"/>
  <c r="D197" i="10"/>
  <c r="B196" i="10"/>
  <c r="J185" i="10" a="1"/>
  <c r="J185" i="10" s="1"/>
  <c r="I185" i="10" a="1"/>
  <c r="I185" i="10" s="1"/>
  <c r="H185" i="10" a="1"/>
  <c r="H185" i="10" s="1"/>
  <c r="G185" i="10" a="1"/>
  <c r="G185" i="10" s="1"/>
  <c r="I183" i="10"/>
  <c r="I182" i="10"/>
  <c r="I181" i="10"/>
  <c r="G180" i="10"/>
  <c r="E185" i="10" a="1"/>
  <c r="E185" i="10" s="1"/>
  <c r="D185" i="10" a="1"/>
  <c r="D185" i="10" s="1"/>
  <c r="C185" i="10" a="1"/>
  <c r="C185" i="10" s="1"/>
  <c r="B185" i="10" a="1"/>
  <c r="B185" i="10" s="1"/>
  <c r="D183" i="10"/>
  <c r="D182" i="10"/>
  <c r="D181" i="10"/>
  <c r="B180" i="10"/>
  <c r="J169" i="10" a="1"/>
  <c r="J169" i="10" s="1"/>
  <c r="I169" i="10" a="1"/>
  <c r="I169" i="10" s="1"/>
  <c r="H169" i="10" a="1"/>
  <c r="H169" i="10" s="1"/>
  <c r="G169" i="10" a="1"/>
  <c r="G169" i="10" s="1"/>
  <c r="I167" i="10"/>
  <c r="I166" i="10"/>
  <c r="I165" i="10"/>
  <c r="G164" i="10"/>
  <c r="E169" i="10" a="1"/>
  <c r="E169" i="10" s="1"/>
  <c r="D169" i="10" a="1"/>
  <c r="D169" i="10" s="1"/>
  <c r="C169" i="10" a="1"/>
  <c r="C169" i="10" s="1"/>
  <c r="B169" i="10" a="1"/>
  <c r="B169" i="10" s="1"/>
  <c r="D167" i="10"/>
  <c r="D166" i="10"/>
  <c r="D165" i="10"/>
  <c r="B164" i="10"/>
  <c r="J153" i="10" a="1"/>
  <c r="J153" i="10" s="1"/>
  <c r="I153" i="10" a="1"/>
  <c r="I153" i="10" s="1"/>
  <c r="H153" i="10" a="1"/>
  <c r="H153" i="10" s="1"/>
  <c r="G153" i="10" a="1"/>
  <c r="G153" i="10" s="1"/>
  <c r="I151" i="10"/>
  <c r="I150" i="10"/>
  <c r="I149" i="10"/>
  <c r="G148" i="10"/>
  <c r="E153" i="10" a="1"/>
  <c r="E153" i="10" s="1"/>
  <c r="D153" i="10" a="1"/>
  <c r="D153" i="10" s="1"/>
  <c r="C153" i="10" a="1"/>
  <c r="C153" i="10" s="1"/>
  <c r="B153" i="10" a="1"/>
  <c r="B153" i="10" s="1"/>
  <c r="D151" i="10"/>
  <c r="D150" i="10"/>
  <c r="D149" i="10"/>
  <c r="B148" i="10"/>
  <c r="J137" i="10" a="1"/>
  <c r="J137" i="10" s="1"/>
  <c r="I137" i="10" a="1"/>
  <c r="I137" i="10" s="1"/>
  <c r="H137" i="10" a="1"/>
  <c r="H137" i="10" s="1"/>
  <c r="G137" i="10" a="1"/>
  <c r="G137" i="10" s="1"/>
  <c r="I135" i="10"/>
  <c r="I134" i="10"/>
  <c r="I133" i="10"/>
  <c r="G132" i="10"/>
  <c r="E137" i="10" a="1"/>
  <c r="E137" i="10" s="1"/>
  <c r="D137" i="10" a="1"/>
  <c r="D137" i="10" s="1"/>
  <c r="C137" i="10" a="1"/>
  <c r="C137" i="10" s="1"/>
  <c r="B137" i="10" a="1"/>
  <c r="B137" i="10" s="1"/>
  <c r="D135" i="10"/>
  <c r="D134" i="10"/>
  <c r="D133" i="10"/>
  <c r="B132" i="10"/>
  <c r="J121" i="10" a="1"/>
  <c r="J121" i="10" s="1"/>
  <c r="I121" i="10" a="1"/>
  <c r="I121" i="10" s="1"/>
  <c r="H121" i="10" a="1"/>
  <c r="H121" i="10" s="1"/>
  <c r="G121" i="10" a="1"/>
  <c r="G121" i="10" s="1"/>
  <c r="I119" i="10"/>
  <c r="I118" i="10"/>
  <c r="I117" i="10"/>
  <c r="G116" i="10"/>
  <c r="E121" i="10" a="1"/>
  <c r="E121" i="10" s="1"/>
  <c r="D121" i="10" a="1"/>
  <c r="D121" i="10" s="1"/>
  <c r="C121" i="10" a="1"/>
  <c r="C121" i="10" s="1"/>
  <c r="B121" i="10" a="1"/>
  <c r="B121" i="10" s="1"/>
  <c r="D119" i="10"/>
  <c r="D118" i="10"/>
  <c r="D117" i="10"/>
  <c r="B116" i="10"/>
  <c r="J105" i="10" a="1"/>
  <c r="J105" i="10" s="1"/>
  <c r="I105" i="10" a="1"/>
  <c r="I105" i="10" s="1"/>
  <c r="H105" i="10" a="1"/>
  <c r="H105" i="10" s="1"/>
  <c r="G105" i="10" a="1"/>
  <c r="G105" i="10" s="1"/>
  <c r="I103" i="10"/>
  <c r="I102" i="10"/>
  <c r="I101" i="10"/>
  <c r="G100" i="10"/>
  <c r="E105" i="10" a="1"/>
  <c r="E105" i="10" s="1"/>
  <c r="D105" i="10" a="1"/>
  <c r="D105" i="10" s="1"/>
  <c r="C105" i="10" a="1"/>
  <c r="C105" i="10" s="1"/>
  <c r="B105" i="10" a="1"/>
  <c r="B105" i="10" s="1"/>
  <c r="D103" i="10"/>
  <c r="D102" i="10"/>
  <c r="D101" i="10"/>
  <c r="B100" i="10"/>
  <c r="J89" i="10" a="1"/>
  <c r="J89" i="10" s="1"/>
  <c r="I89" i="10" a="1"/>
  <c r="I89" i="10" s="1"/>
  <c r="H89" i="10" a="1"/>
  <c r="H89" i="10" s="1"/>
  <c r="G89" i="10" a="1"/>
  <c r="G89" i="10" s="1"/>
  <c r="I87" i="10"/>
  <c r="I86" i="10"/>
  <c r="I85" i="10"/>
  <c r="G84" i="10"/>
  <c r="E89" i="10" a="1"/>
  <c r="E89" i="10" s="1"/>
  <c r="D89" i="10" a="1"/>
  <c r="D89" i="10" s="1"/>
  <c r="C89" i="10" a="1"/>
  <c r="C89" i="10" s="1"/>
  <c r="B89" i="10" a="1"/>
  <c r="B89" i="10" s="1"/>
  <c r="D87" i="10"/>
  <c r="D86" i="10"/>
  <c r="D85" i="10"/>
  <c r="B84" i="10"/>
  <c r="J73" i="10" a="1"/>
  <c r="J73" i="10" s="1"/>
  <c r="I73" i="10" a="1"/>
  <c r="I73" i="10" s="1"/>
  <c r="H73" i="10" a="1"/>
  <c r="H73" i="10" s="1"/>
  <c r="G73" i="10" a="1"/>
  <c r="G73" i="10" s="1"/>
  <c r="I71" i="10"/>
  <c r="I70" i="10"/>
  <c r="I69" i="10"/>
  <c r="G68" i="10"/>
  <c r="E73" i="10" a="1"/>
  <c r="E73" i="10" s="1"/>
  <c r="D73" i="10" a="1"/>
  <c r="D73" i="10" s="1"/>
  <c r="C73" i="10" a="1"/>
  <c r="C73" i="10" s="1"/>
  <c r="B73" i="10" a="1"/>
  <c r="B73" i="10" s="1"/>
  <c r="D71" i="10"/>
  <c r="D70" i="10"/>
  <c r="D69" i="10"/>
  <c r="B68" i="10"/>
  <c r="J57" i="10" a="1"/>
  <c r="J57" i="10" s="1"/>
  <c r="I57" i="10" a="1"/>
  <c r="I57" i="10" s="1"/>
  <c r="H57" i="10" a="1"/>
  <c r="H57" i="10" s="1"/>
  <c r="G57" i="10" a="1"/>
  <c r="G57" i="10" s="1"/>
  <c r="I55" i="10"/>
  <c r="I54" i="10"/>
  <c r="I53" i="10"/>
  <c r="G52" i="10"/>
  <c r="E57" i="10" a="1"/>
  <c r="E57" i="10" s="1"/>
  <c r="D57" i="10" a="1"/>
  <c r="D57" i="10" s="1"/>
  <c r="C57" i="10" a="1"/>
  <c r="C57" i="10" s="1"/>
  <c r="B57" i="10" a="1"/>
  <c r="B57" i="10" s="1"/>
  <c r="D55" i="10"/>
  <c r="D54" i="10"/>
  <c r="D53" i="10"/>
  <c r="B52" i="10"/>
  <c r="J41" i="10" a="1"/>
  <c r="J41" i="10" s="1"/>
  <c r="I41" i="10" a="1"/>
  <c r="I41" i="10" s="1"/>
  <c r="H41" i="10" a="1"/>
  <c r="H41" i="10" s="1"/>
  <c r="G41" i="10" a="1"/>
  <c r="G41" i="10" s="1"/>
  <c r="I39" i="10"/>
  <c r="I38" i="10"/>
  <c r="I37" i="10"/>
  <c r="G36" i="10"/>
  <c r="E41" i="10" a="1"/>
  <c r="E41" i="10" s="1"/>
  <c r="D41" i="10" a="1"/>
  <c r="D41" i="10" s="1"/>
  <c r="C41" i="10" a="1"/>
  <c r="C41" i="10" s="1"/>
  <c r="B41" i="10" a="1"/>
  <c r="B41" i="10" s="1"/>
  <c r="D39" i="10"/>
  <c r="D38" i="10"/>
  <c r="D37" i="10"/>
  <c r="B36" i="10"/>
  <c r="J25" i="10" a="1"/>
  <c r="J25" i="10" s="1"/>
  <c r="I25" i="10" a="1"/>
  <c r="I25" i="10" s="1"/>
  <c r="H25" i="10" a="1"/>
  <c r="H25" i="10" s="1"/>
  <c r="G25" i="10" a="1"/>
  <c r="G25" i="10" s="1"/>
  <c r="I21" i="10"/>
  <c r="G20" i="10"/>
  <c r="E25" i="10" a="1"/>
  <c r="E25" i="10" s="1"/>
  <c r="D25" i="10" a="1"/>
  <c r="D25" i="10" s="1"/>
  <c r="C25" i="10" a="1"/>
  <c r="C25" i="10" s="1"/>
  <c r="B25" i="10" a="1"/>
  <c r="B25" i="10" s="1"/>
  <c r="D21" i="10"/>
  <c r="B20" i="10"/>
  <c r="J9" i="10" a="1"/>
  <c r="J9" i="10" s="1"/>
  <c r="I9" i="10" a="1"/>
  <c r="I9" i="10" s="1"/>
  <c r="H9" i="10" a="1"/>
  <c r="H9" i="10" s="1"/>
  <c r="G9" i="10" a="1"/>
  <c r="G9" i="10" s="1"/>
  <c r="I5" i="10"/>
  <c r="G4" i="10"/>
  <c r="E9" i="10" a="1"/>
  <c r="E9" i="10" s="1"/>
  <c r="D9" i="10" a="1"/>
  <c r="D9" i="10" s="1"/>
  <c r="C9" i="10" a="1"/>
  <c r="C9" i="10" s="1"/>
  <c r="B9" i="10" a="1"/>
  <c r="B9" i="10" s="1"/>
  <c r="D5" i="10"/>
  <c r="B4" i="10"/>
  <c r="D7" i="7"/>
  <c r="S2" i="7" s="1" a="1"/>
  <c r="S2" i="7" s="1"/>
  <c r="B6" i="7"/>
  <c r="J9451" i="3"/>
  <c r="K9450" i="3" a="1"/>
  <c r="K9450" i="3" s="1"/>
  <c r="J9450" i="3"/>
  <c r="M9450" i="3" s="1" a="1"/>
  <c r="M9450" i="3" s="1"/>
  <c r="J9449" i="3"/>
  <c r="M9449" i="3" s="1" a="1"/>
  <c r="M9449" i="3" s="1"/>
  <c r="J9448" i="3"/>
  <c r="P9448" i="3" s="1" a="1"/>
  <c r="P9448" i="3" s="1"/>
  <c r="J9447" i="3"/>
  <c r="L9447" i="3" s="1" a="1"/>
  <c r="L9447" i="3" s="1"/>
  <c r="J9446" i="3"/>
  <c r="J9445" i="3"/>
  <c r="M9445" i="3" s="1" a="1"/>
  <c r="M9445" i="3" s="1"/>
  <c r="J9444" i="3"/>
  <c r="M9444" i="3" s="1" a="1"/>
  <c r="M9444" i="3" s="1"/>
  <c r="J9443" i="3"/>
  <c r="J9442" i="3"/>
  <c r="O9442" i="3" s="1" a="1"/>
  <c r="O9442" i="3" s="1"/>
  <c r="J9441" i="3"/>
  <c r="P9441" i="3" s="1" a="1"/>
  <c r="P9441" i="3" s="1"/>
  <c r="J9440" i="3"/>
  <c r="O9440" i="3" s="1" a="1"/>
  <c r="O9440" i="3" s="1"/>
  <c r="J9439" i="3"/>
  <c r="J9438" i="3"/>
  <c r="M9438" i="3" s="1" a="1"/>
  <c r="M9438" i="3" s="1"/>
  <c r="J9437" i="3"/>
  <c r="K9437" i="3" s="1" a="1"/>
  <c r="K9437" i="3" s="1"/>
  <c r="J9436" i="3"/>
  <c r="K9436" i="3" s="1" a="1"/>
  <c r="K9436" i="3" s="1"/>
  <c r="J9435" i="3"/>
  <c r="P9435" i="3" s="1" a="1"/>
  <c r="P9435" i="3" s="1"/>
  <c r="J9434" i="3"/>
  <c r="J9433" i="3"/>
  <c r="J9432" i="3"/>
  <c r="O9432" i="3" s="1" a="1"/>
  <c r="O9432" i="3" s="1"/>
  <c r="J9431" i="3"/>
  <c r="J9430" i="3"/>
  <c r="L9430" i="3" s="1" a="1"/>
  <c r="L9430" i="3" s="1"/>
  <c r="J9429" i="3"/>
  <c r="N9429" i="3" s="1" a="1"/>
  <c r="N9429" i="3" s="1"/>
  <c r="J9428" i="3"/>
  <c r="M9427" i="3" a="1"/>
  <c r="M9427" i="3" s="1"/>
  <c r="J9427" i="3"/>
  <c r="K9427" i="3" s="1" a="1"/>
  <c r="K9427" i="3" s="1"/>
  <c r="J9426" i="3"/>
  <c r="J9425" i="3"/>
  <c r="J9424" i="3"/>
  <c r="O9424" i="3" s="1" a="1"/>
  <c r="O9424" i="3" s="1"/>
  <c r="J9423" i="3"/>
  <c r="N9423" i="3" s="1" a="1"/>
  <c r="N9423" i="3" s="1"/>
  <c r="J9422" i="3"/>
  <c r="N9422" i="3" s="1" a="1"/>
  <c r="N9422" i="3" s="1"/>
  <c r="J9421" i="3"/>
  <c r="J9420" i="3"/>
  <c r="J9419" i="3"/>
  <c r="J9418" i="3"/>
  <c r="N9418" i="3" s="1" a="1"/>
  <c r="N9418" i="3" s="1"/>
  <c r="J9417" i="3"/>
  <c r="M9417" i="3" s="1" a="1"/>
  <c r="M9417" i="3" s="1"/>
  <c r="J9416" i="3"/>
  <c r="K9416" i="3" s="1" a="1"/>
  <c r="K9416" i="3" s="1"/>
  <c r="J9415" i="3"/>
  <c r="J9414" i="3"/>
  <c r="M9414" i="3" s="1" a="1"/>
  <c r="M9414" i="3" s="1"/>
  <c r="J9413" i="3"/>
  <c r="P9413" i="3" s="1" a="1"/>
  <c r="P9413" i="3" s="1"/>
  <c r="J9412" i="3"/>
  <c r="J9411" i="3"/>
  <c r="N9411" i="3" s="1" a="1"/>
  <c r="N9411" i="3" s="1"/>
  <c r="J9410" i="3"/>
  <c r="J9409" i="3"/>
  <c r="J9408" i="3"/>
  <c r="J9407" i="3"/>
  <c r="J9406" i="3"/>
  <c r="J9405" i="3"/>
  <c r="L9405" i="3" s="1" a="1"/>
  <c r="L9405" i="3" s="1"/>
  <c r="J9404" i="3"/>
  <c r="J9403" i="3"/>
  <c r="J9402" i="3"/>
  <c r="J9401" i="3"/>
  <c r="P9401" i="3" s="1" a="1"/>
  <c r="P9401" i="3" s="1"/>
  <c r="J9400" i="3"/>
  <c r="J9399" i="3"/>
  <c r="J9398" i="3"/>
  <c r="J9397" i="3"/>
  <c r="K9397" i="3" s="1" a="1"/>
  <c r="K9397" i="3" s="1"/>
  <c r="J9396" i="3"/>
  <c r="K9396" i="3" s="1" a="1"/>
  <c r="K9396" i="3" s="1"/>
  <c r="J9395" i="3"/>
  <c r="L9395" i="3" s="1" a="1"/>
  <c r="L9395" i="3" s="1"/>
  <c r="J9394" i="3"/>
  <c r="P9394" i="3" s="1" a="1"/>
  <c r="P9394" i="3" s="1"/>
  <c r="J9393" i="3"/>
  <c r="L9393" i="3" s="1" a="1"/>
  <c r="L9393" i="3" s="1"/>
  <c r="J9392" i="3"/>
  <c r="P9392" i="3" s="1" a="1"/>
  <c r="P9392" i="3" s="1"/>
  <c r="J9391" i="3"/>
  <c r="O9391" i="3" s="1" a="1"/>
  <c r="O9391" i="3" s="1"/>
  <c r="J9390" i="3"/>
  <c r="K9390" i="3" s="1" a="1"/>
  <c r="K9390" i="3" s="1"/>
  <c r="J9389" i="3"/>
  <c r="J9388" i="3"/>
  <c r="L9388" i="3" s="1" a="1"/>
  <c r="L9388" i="3" s="1"/>
  <c r="J9387" i="3"/>
  <c r="N9387" i="3" s="1" a="1"/>
  <c r="N9387" i="3" s="1"/>
  <c r="J9386" i="3"/>
  <c r="K9386" i="3" s="1" a="1"/>
  <c r="K9386" i="3" s="1"/>
  <c r="J9385" i="3"/>
  <c r="J9384" i="3"/>
  <c r="J9383" i="3"/>
  <c r="J9382" i="3"/>
  <c r="L9382" i="3" s="1" a="1"/>
  <c r="L9382" i="3" s="1"/>
  <c r="J9381" i="3"/>
  <c r="J9380" i="3"/>
  <c r="J9379" i="3"/>
  <c r="K9379" i="3" s="1" a="1"/>
  <c r="K9379" i="3" s="1"/>
  <c r="J9378" i="3"/>
  <c r="N9378" i="3" s="1" a="1"/>
  <c r="N9378" i="3" s="1"/>
  <c r="J9377" i="3"/>
  <c r="J9376" i="3"/>
  <c r="M9376" i="3" s="1" a="1"/>
  <c r="M9376" i="3" s="1"/>
  <c r="J9375" i="3"/>
  <c r="N9375" i="3" s="1" a="1"/>
  <c r="N9375" i="3" s="1"/>
  <c r="J9374" i="3"/>
  <c r="J9373" i="3"/>
  <c r="J9372" i="3"/>
  <c r="M9372" i="3" s="1" a="1"/>
  <c r="M9372" i="3" s="1"/>
  <c r="J9371" i="3"/>
  <c r="J9370" i="3"/>
  <c r="O9370" i="3" s="1" a="1"/>
  <c r="O9370" i="3" s="1"/>
  <c r="J9369" i="3"/>
  <c r="J9368" i="3"/>
  <c r="J9367" i="3"/>
  <c r="J9366" i="3"/>
  <c r="L9366" i="3" s="1" a="1"/>
  <c r="L9366" i="3" s="1"/>
  <c r="J9365" i="3"/>
  <c r="J9364" i="3"/>
  <c r="J9363" i="3"/>
  <c r="K9363" i="3" s="1" a="1"/>
  <c r="K9363" i="3" s="1"/>
  <c r="J9362" i="3"/>
  <c r="J9361" i="3"/>
  <c r="J9360" i="3"/>
  <c r="J9359" i="3"/>
  <c r="J9358" i="3"/>
  <c r="N9358" i="3" s="1" a="1"/>
  <c r="N9358" i="3" s="1"/>
  <c r="J9357" i="3"/>
  <c r="K9357" i="3" s="1" a="1"/>
  <c r="K9357" i="3" s="1"/>
  <c r="J9356" i="3"/>
  <c r="L9356" i="3" s="1" a="1"/>
  <c r="L9356" i="3" s="1"/>
  <c r="J9355" i="3"/>
  <c r="M9355" i="3" s="1" a="1"/>
  <c r="M9355" i="3" s="1"/>
  <c r="J9354" i="3"/>
  <c r="K9354" i="3" s="1" a="1"/>
  <c r="K9354" i="3" s="1"/>
  <c r="J9353" i="3"/>
  <c r="O9353" i="3" s="1" a="1"/>
  <c r="O9353" i="3" s="1"/>
  <c r="J9352" i="3"/>
  <c r="N9352" i="3" s="1" a="1"/>
  <c r="N9352" i="3" s="1"/>
  <c r="J9351" i="3"/>
  <c r="J9350" i="3"/>
  <c r="J9349" i="3"/>
  <c r="L9349" i="3" s="1" a="1"/>
  <c r="L9349" i="3" s="1"/>
  <c r="J9348" i="3"/>
  <c r="K9348" i="3" s="1" a="1"/>
  <c r="K9348" i="3" s="1"/>
  <c r="J9347" i="3"/>
  <c r="J9346" i="3"/>
  <c r="J9345" i="3"/>
  <c r="J9344" i="3"/>
  <c r="M9344" i="3" s="1" a="1"/>
  <c r="M9344" i="3" s="1"/>
  <c r="J9343" i="3"/>
  <c r="J9342" i="3"/>
  <c r="N9342" i="3" s="1" a="1"/>
  <c r="N9342" i="3" s="1"/>
  <c r="J9341" i="3"/>
  <c r="M9340" i="3" a="1"/>
  <c r="M9340" i="3" s="1"/>
  <c r="J9340" i="3"/>
  <c r="P9340" i="3" s="1" a="1"/>
  <c r="P9340" i="3" s="1"/>
  <c r="J9339" i="3"/>
  <c r="P9339" i="3" s="1" a="1"/>
  <c r="P9339" i="3" s="1"/>
  <c r="J9338" i="3"/>
  <c r="L9338" i="3" s="1" a="1"/>
  <c r="L9338" i="3" s="1"/>
  <c r="J9337" i="3"/>
  <c r="J9336" i="3"/>
  <c r="J9335" i="3"/>
  <c r="J9334" i="3"/>
  <c r="M9334" i="3" s="1" a="1"/>
  <c r="M9334" i="3" s="1"/>
  <c r="J9333" i="3"/>
  <c r="J9332" i="3"/>
  <c r="O9332" i="3" s="1" a="1"/>
  <c r="O9332" i="3" s="1"/>
  <c r="J9331" i="3"/>
  <c r="J9330" i="3"/>
  <c r="J9329" i="3"/>
  <c r="O9329" i="3" s="1" a="1"/>
  <c r="O9329" i="3" s="1"/>
  <c r="J9328" i="3"/>
  <c r="J9327" i="3"/>
  <c r="J9326" i="3"/>
  <c r="O9326" i="3" s="1" a="1"/>
  <c r="O9326" i="3" s="1"/>
  <c r="J9325" i="3"/>
  <c r="J9324" i="3"/>
  <c r="J9323" i="3"/>
  <c r="N9323" i="3" s="1" a="1"/>
  <c r="N9323" i="3" s="1"/>
  <c r="J9322" i="3"/>
  <c r="L9322" i="3" s="1" a="1"/>
  <c r="L9322" i="3" s="1"/>
  <c r="J9321" i="3"/>
  <c r="O9321" i="3" s="1" a="1"/>
  <c r="O9321" i="3" s="1"/>
  <c r="J9320" i="3"/>
  <c r="J9319" i="3"/>
  <c r="L9319" i="3" s="1" a="1"/>
  <c r="L9319" i="3" s="1"/>
  <c r="J9318" i="3"/>
  <c r="J9317" i="3"/>
  <c r="K9317" i="3" s="1" a="1"/>
  <c r="K9317" i="3" s="1"/>
  <c r="J9316" i="3"/>
  <c r="N9316" i="3" s="1" a="1"/>
  <c r="N9316" i="3" s="1"/>
  <c r="J9315" i="3"/>
  <c r="J9314" i="3"/>
  <c r="K9314" i="3" s="1" a="1"/>
  <c r="K9314" i="3" s="1"/>
  <c r="J9313" i="3"/>
  <c r="J9312" i="3"/>
  <c r="J9311" i="3"/>
  <c r="J9310" i="3"/>
  <c r="J9309" i="3"/>
  <c r="J9308" i="3"/>
  <c r="M9308" i="3" s="1" a="1"/>
  <c r="M9308" i="3" s="1"/>
  <c r="J9307" i="3"/>
  <c r="J9306" i="3"/>
  <c r="J9305" i="3"/>
  <c r="J9304" i="3"/>
  <c r="J9303" i="3"/>
  <c r="J9302" i="3"/>
  <c r="J9301" i="3"/>
  <c r="J9300" i="3"/>
  <c r="J9299" i="3"/>
  <c r="J9298" i="3"/>
  <c r="P9298" i="3" s="1" a="1"/>
  <c r="P9298" i="3" s="1"/>
  <c r="J9297" i="3"/>
  <c r="L9297" i="3" s="1" a="1"/>
  <c r="L9297" i="3" s="1"/>
  <c r="J9296" i="3"/>
  <c r="N9296" i="3" s="1" a="1"/>
  <c r="N9296" i="3" s="1"/>
  <c r="J9295" i="3"/>
  <c r="J9294" i="3"/>
  <c r="K9294" i="3" s="1" a="1"/>
  <c r="K9294" i="3" s="1"/>
  <c r="J9293" i="3"/>
  <c r="J9292" i="3"/>
  <c r="N9292" i="3" s="1" a="1"/>
  <c r="N9292" i="3" s="1"/>
  <c r="J9291" i="3"/>
  <c r="P9291" i="3" s="1" a="1"/>
  <c r="P9291" i="3" s="1"/>
  <c r="J9290" i="3"/>
  <c r="J9289" i="3"/>
  <c r="J9288" i="3"/>
  <c r="K9288" i="3" s="1" a="1"/>
  <c r="K9288" i="3" s="1"/>
  <c r="J9287" i="3"/>
  <c r="J9286" i="3"/>
  <c r="N9286" i="3" s="1" a="1"/>
  <c r="N9286" i="3" s="1"/>
  <c r="J9285" i="3"/>
  <c r="P9285" i="3" s="1" a="1"/>
  <c r="P9285" i="3" s="1"/>
  <c r="J9284" i="3"/>
  <c r="L9284" i="3" s="1" a="1"/>
  <c r="L9284" i="3" s="1"/>
  <c r="J9283" i="3"/>
  <c r="L9283" i="3" s="1" a="1"/>
  <c r="L9283" i="3" s="1"/>
  <c r="J9282" i="3"/>
  <c r="K9282" i="3" s="1" a="1"/>
  <c r="K9282" i="3" s="1"/>
  <c r="J9281" i="3"/>
  <c r="J9280" i="3"/>
  <c r="J9279" i="3"/>
  <c r="O9279" i="3" s="1" a="1"/>
  <c r="O9279" i="3" s="1"/>
  <c r="J9278" i="3"/>
  <c r="J9277" i="3"/>
  <c r="M9277" i="3" s="1" a="1"/>
  <c r="M9277" i="3" s="1"/>
  <c r="J9276" i="3"/>
  <c r="O9276" i="3" s="1" a="1"/>
  <c r="O9276" i="3" s="1"/>
  <c r="J9275" i="3"/>
  <c r="J9274" i="3"/>
  <c r="L9274" i="3" s="1" a="1"/>
  <c r="L9274" i="3" s="1"/>
  <c r="J9273" i="3"/>
  <c r="L9273" i="3" s="1" a="1"/>
  <c r="L9273" i="3" s="1"/>
  <c r="J9272" i="3"/>
  <c r="K9272" i="3" s="1" a="1"/>
  <c r="K9272" i="3" s="1"/>
  <c r="J9271" i="3"/>
  <c r="J9270" i="3"/>
  <c r="J9269" i="3"/>
  <c r="J9268" i="3"/>
  <c r="P9268" i="3" s="1" a="1"/>
  <c r="P9268" i="3" s="1"/>
  <c r="J9267" i="3"/>
  <c r="L9267" i="3" s="1" a="1"/>
  <c r="L9267" i="3" s="1"/>
  <c r="J9266" i="3"/>
  <c r="K9266" i="3" s="1" a="1"/>
  <c r="K9266" i="3" s="1"/>
  <c r="J9265" i="3"/>
  <c r="J9264" i="3"/>
  <c r="L9264" i="3" s="1" a="1"/>
  <c r="L9264" i="3" s="1"/>
  <c r="J9263" i="3"/>
  <c r="K9263" i="3" s="1" a="1"/>
  <c r="K9263" i="3" s="1"/>
  <c r="J9262" i="3"/>
  <c r="M9262" i="3" s="1" a="1"/>
  <c r="M9262" i="3" s="1"/>
  <c r="J9261" i="3"/>
  <c r="O9261" i="3" s="1" a="1"/>
  <c r="O9261" i="3" s="1"/>
  <c r="J9260" i="3"/>
  <c r="J9259" i="3"/>
  <c r="J9258" i="3"/>
  <c r="J9257" i="3"/>
  <c r="O9257" i="3" s="1" a="1"/>
  <c r="O9257" i="3" s="1"/>
  <c r="J9256" i="3"/>
  <c r="K9256" i="3" s="1" a="1"/>
  <c r="K9256" i="3" s="1"/>
  <c r="J9255" i="3"/>
  <c r="L9255" i="3" s="1" a="1"/>
  <c r="L9255" i="3" s="1"/>
  <c r="J9254" i="3"/>
  <c r="J9253" i="3"/>
  <c r="J9252" i="3"/>
  <c r="J9251" i="3"/>
  <c r="N9251" i="3" s="1" a="1"/>
  <c r="N9251" i="3" s="1"/>
  <c r="J9250" i="3"/>
  <c r="J9249" i="3"/>
  <c r="J9248" i="3"/>
  <c r="J9247" i="3"/>
  <c r="J9246" i="3"/>
  <c r="M9246" i="3" s="1" a="1"/>
  <c r="M9246" i="3" s="1"/>
  <c r="J9245" i="3"/>
  <c r="N9245" i="3" s="1" a="1"/>
  <c r="N9245" i="3" s="1"/>
  <c r="J9244" i="3"/>
  <c r="K9244" i="3" s="1" a="1"/>
  <c r="K9244" i="3" s="1"/>
  <c r="J9243" i="3"/>
  <c r="J9242" i="3"/>
  <c r="K9242" i="3" s="1" a="1"/>
  <c r="K9242" i="3" s="1"/>
  <c r="M9241" i="3" a="1"/>
  <c r="M9241" i="3" s="1"/>
  <c r="J9241" i="3"/>
  <c r="K9241" i="3" s="1" a="1"/>
  <c r="K9241" i="3" s="1"/>
  <c r="J9240" i="3"/>
  <c r="N9240" i="3" s="1" a="1"/>
  <c r="N9240" i="3" s="1"/>
  <c r="J9239" i="3"/>
  <c r="N9239" i="3" s="1" a="1"/>
  <c r="N9239" i="3" s="1"/>
  <c r="J9238" i="3"/>
  <c r="P9238" i="3" s="1" a="1"/>
  <c r="P9238" i="3" s="1"/>
  <c r="J9237" i="3"/>
  <c r="K9237" i="3" s="1" a="1"/>
  <c r="K9237" i="3" s="1"/>
  <c r="J9236" i="3"/>
  <c r="P9236" i="3" s="1" a="1"/>
  <c r="P9236" i="3" s="1"/>
  <c r="J9235" i="3"/>
  <c r="L9235" i="3" s="1" a="1"/>
  <c r="L9235" i="3" s="1"/>
  <c r="J9234" i="3"/>
  <c r="J9233" i="3"/>
  <c r="K9233" i="3" s="1" a="1"/>
  <c r="K9233" i="3" s="1"/>
  <c r="J9232" i="3"/>
  <c r="N9232" i="3" s="1" a="1"/>
  <c r="N9232" i="3" s="1"/>
  <c r="J9231" i="3"/>
  <c r="P9231" i="3" s="1" a="1"/>
  <c r="P9231" i="3" s="1"/>
  <c r="J9230" i="3"/>
  <c r="N9230" i="3" s="1" a="1"/>
  <c r="N9230" i="3" s="1"/>
  <c r="J9229" i="3"/>
  <c r="J9228" i="3"/>
  <c r="P9228" i="3" s="1" a="1"/>
  <c r="P9228" i="3" s="1"/>
  <c r="J9227" i="3"/>
  <c r="K9227" i="3" s="1" a="1"/>
  <c r="K9227" i="3" s="1"/>
  <c r="J9226" i="3"/>
  <c r="J9225" i="3"/>
  <c r="M9225" i="3" s="1" a="1"/>
  <c r="M9225" i="3" s="1"/>
  <c r="J9224" i="3"/>
  <c r="M9224" i="3" s="1" a="1"/>
  <c r="M9224" i="3" s="1"/>
  <c r="J9223" i="3"/>
  <c r="P9223" i="3" s="1" a="1"/>
  <c r="P9223" i="3" s="1"/>
  <c r="J9222" i="3"/>
  <c r="P9222" i="3" s="1" a="1"/>
  <c r="P9222" i="3" s="1"/>
  <c r="J9221" i="3"/>
  <c r="K9221" i="3" s="1" a="1"/>
  <c r="K9221" i="3" s="1"/>
  <c r="J9220" i="3"/>
  <c r="J9219" i="3"/>
  <c r="P9219" i="3" s="1" a="1"/>
  <c r="P9219" i="3" s="1"/>
  <c r="J9218" i="3"/>
  <c r="L9218" i="3" s="1" a="1"/>
  <c r="L9218" i="3" s="1"/>
  <c r="J9217" i="3"/>
  <c r="O9217" i="3" s="1" a="1"/>
  <c r="O9217" i="3" s="1"/>
  <c r="J9216" i="3"/>
  <c r="M9216" i="3" s="1" a="1"/>
  <c r="M9216" i="3" s="1"/>
  <c r="J9215" i="3"/>
  <c r="M9215" i="3" s="1" a="1"/>
  <c r="M9215" i="3" s="1"/>
  <c r="J9214" i="3"/>
  <c r="J9213" i="3"/>
  <c r="J9212" i="3"/>
  <c r="J9211" i="3"/>
  <c r="M9211" i="3" s="1" a="1"/>
  <c r="M9211" i="3" s="1"/>
  <c r="J9210" i="3"/>
  <c r="J9209" i="3"/>
  <c r="J9208" i="3"/>
  <c r="N9208" i="3" s="1" a="1"/>
  <c r="N9208" i="3" s="1"/>
  <c r="J9207" i="3"/>
  <c r="J9206" i="3"/>
  <c r="J9205" i="3"/>
  <c r="J9204" i="3"/>
  <c r="O9204" i="3" s="1" a="1"/>
  <c r="O9204" i="3" s="1"/>
  <c r="J9203" i="3"/>
  <c r="L9203" i="3" s="1" a="1"/>
  <c r="L9203" i="3" s="1"/>
  <c r="J9202" i="3"/>
  <c r="J9201" i="3"/>
  <c r="O9201" i="3" s="1" a="1"/>
  <c r="O9201" i="3" s="1"/>
  <c r="J9200" i="3"/>
  <c r="M9200" i="3" s="1" a="1"/>
  <c r="M9200" i="3" s="1"/>
  <c r="J9199" i="3"/>
  <c r="J9198" i="3"/>
  <c r="J9197" i="3"/>
  <c r="M9197" i="3" s="1" a="1"/>
  <c r="M9197" i="3" s="1"/>
  <c r="J9196" i="3"/>
  <c r="J9195" i="3"/>
  <c r="J9194" i="3"/>
  <c r="L9194" i="3" s="1" a="1"/>
  <c r="L9194" i="3" s="1"/>
  <c r="J9193" i="3"/>
  <c r="J9192" i="3"/>
  <c r="K9192" i="3" s="1" a="1"/>
  <c r="K9192" i="3" s="1"/>
  <c r="J9191" i="3"/>
  <c r="J9190" i="3"/>
  <c r="J9189" i="3"/>
  <c r="J9188" i="3"/>
  <c r="J9187" i="3"/>
  <c r="O9187" i="3" s="1" a="1"/>
  <c r="O9187" i="3" s="1"/>
  <c r="J9186" i="3"/>
  <c r="J9185" i="3"/>
  <c r="J9184" i="3"/>
  <c r="J9183" i="3"/>
  <c r="L9183" i="3" s="1" a="1"/>
  <c r="L9183" i="3" s="1"/>
  <c r="J9182" i="3"/>
  <c r="M9182" i="3" s="1" a="1"/>
  <c r="M9182" i="3" s="1"/>
  <c r="J9181" i="3"/>
  <c r="J9180" i="3"/>
  <c r="M9180" i="3" s="1" a="1"/>
  <c r="M9180" i="3" s="1"/>
  <c r="J9179" i="3"/>
  <c r="L9179" i="3" s="1" a="1"/>
  <c r="L9179" i="3" s="1"/>
  <c r="J9178" i="3"/>
  <c r="J9177" i="3"/>
  <c r="J9176" i="3"/>
  <c r="M9176" i="3" s="1" a="1"/>
  <c r="M9176" i="3" s="1"/>
  <c r="J9175" i="3"/>
  <c r="J9174" i="3"/>
  <c r="J9173" i="3"/>
  <c r="O9173" i="3" s="1" a="1"/>
  <c r="O9173" i="3" s="1"/>
  <c r="J9172" i="3"/>
  <c r="J9171" i="3"/>
  <c r="J9170" i="3"/>
  <c r="J9169" i="3"/>
  <c r="J9168" i="3"/>
  <c r="O9168" i="3" s="1" a="1"/>
  <c r="O9168" i="3" s="1"/>
  <c r="J9167" i="3"/>
  <c r="J9166" i="3"/>
  <c r="L9166" i="3" s="1" a="1"/>
  <c r="L9166" i="3" s="1"/>
  <c r="J9165" i="3"/>
  <c r="J9164" i="3"/>
  <c r="L9164" i="3" s="1" a="1"/>
  <c r="L9164" i="3" s="1"/>
  <c r="J9163" i="3"/>
  <c r="N9163" i="3" s="1" a="1"/>
  <c r="N9163" i="3" s="1"/>
  <c r="J9162" i="3"/>
  <c r="J9161" i="3"/>
  <c r="J9160" i="3"/>
  <c r="O9160" i="3" s="1" a="1"/>
  <c r="O9160" i="3" s="1"/>
  <c r="J9159" i="3"/>
  <c r="P9159" i="3" s="1" a="1"/>
  <c r="P9159" i="3" s="1"/>
  <c r="J9158" i="3"/>
  <c r="J9157" i="3"/>
  <c r="N9157" i="3" s="1" a="1"/>
  <c r="N9157" i="3" s="1"/>
  <c r="J9156" i="3"/>
  <c r="O9156" i="3" s="1" a="1"/>
  <c r="O9156" i="3" s="1"/>
  <c r="J9155" i="3"/>
  <c r="J9154" i="3"/>
  <c r="N9154" i="3" s="1" a="1"/>
  <c r="N9154" i="3" s="1"/>
  <c r="J9153" i="3"/>
  <c r="J9152" i="3"/>
  <c r="J9151" i="3"/>
  <c r="J9150" i="3"/>
  <c r="N9150" i="3" s="1" a="1"/>
  <c r="N9150" i="3" s="1"/>
  <c r="J9149" i="3"/>
  <c r="J9148" i="3"/>
  <c r="J9147" i="3"/>
  <c r="P9146" i="3" a="1"/>
  <c r="P9146" i="3" s="1"/>
  <c r="M9146" i="3" a="1"/>
  <c r="M9146" i="3" s="1"/>
  <c r="J9146" i="3"/>
  <c r="N9146" i="3" s="1" a="1"/>
  <c r="N9146" i="3" s="1"/>
  <c r="J9145" i="3"/>
  <c r="L9145" i="3" s="1" a="1"/>
  <c r="L9145" i="3" s="1"/>
  <c r="J9144" i="3"/>
  <c r="M9144" i="3" s="1" a="1"/>
  <c r="M9144" i="3" s="1"/>
  <c r="J9143" i="3"/>
  <c r="J9142" i="3"/>
  <c r="J9141" i="3"/>
  <c r="N9141" i="3" s="1" a="1"/>
  <c r="N9141" i="3" s="1"/>
  <c r="J9140" i="3"/>
  <c r="K9140" i="3" s="1" a="1"/>
  <c r="K9140" i="3" s="1"/>
  <c r="J9139" i="3"/>
  <c r="J9138" i="3"/>
  <c r="J9137" i="3"/>
  <c r="P9137" i="3" s="1" a="1"/>
  <c r="P9137" i="3" s="1"/>
  <c r="J9136" i="3"/>
  <c r="N9136" i="3" s="1" a="1"/>
  <c r="N9136" i="3" s="1"/>
  <c r="J9135" i="3"/>
  <c r="J9134" i="3"/>
  <c r="J9133" i="3"/>
  <c r="K9133" i="3" s="1" a="1"/>
  <c r="K9133" i="3" s="1"/>
  <c r="J9132" i="3"/>
  <c r="J9131" i="3"/>
  <c r="J9130" i="3"/>
  <c r="J9129" i="3"/>
  <c r="J9128" i="3"/>
  <c r="J9127" i="3"/>
  <c r="M9127" i="3" s="1" a="1"/>
  <c r="M9127" i="3" s="1"/>
  <c r="J9126" i="3"/>
  <c r="J9125" i="3"/>
  <c r="K9125" i="3" s="1" a="1"/>
  <c r="K9125" i="3" s="1"/>
  <c r="J9124" i="3"/>
  <c r="M9124" i="3" s="1" a="1"/>
  <c r="M9124" i="3" s="1"/>
  <c r="J9123" i="3"/>
  <c r="L9123" i="3" s="1" a="1"/>
  <c r="L9123" i="3" s="1"/>
  <c r="J9122" i="3"/>
  <c r="K9122" i="3" s="1" a="1"/>
  <c r="K9122" i="3" s="1"/>
  <c r="J9121" i="3"/>
  <c r="J9120" i="3"/>
  <c r="J9119" i="3"/>
  <c r="K9119" i="3" s="1" a="1"/>
  <c r="K9119" i="3" s="1"/>
  <c r="J9118" i="3"/>
  <c r="J9117" i="3"/>
  <c r="J9116" i="3"/>
  <c r="J9115" i="3"/>
  <c r="J9114" i="3"/>
  <c r="M9114" i="3" s="1" a="1"/>
  <c r="M9114" i="3" s="1"/>
  <c r="J9113" i="3"/>
  <c r="P9113" i="3" s="1" a="1"/>
  <c r="P9113" i="3" s="1"/>
  <c r="J9112" i="3"/>
  <c r="J9111" i="3"/>
  <c r="J9110" i="3"/>
  <c r="J9109" i="3"/>
  <c r="J9108" i="3"/>
  <c r="J9107" i="3"/>
  <c r="P9107" i="3" s="1" a="1"/>
  <c r="P9107" i="3" s="1"/>
  <c r="J9106" i="3"/>
  <c r="P9106" i="3" s="1" a="1"/>
  <c r="P9106" i="3" s="1"/>
  <c r="J9105" i="3"/>
  <c r="J9104" i="3"/>
  <c r="K9104" i="3" s="1" a="1"/>
  <c r="K9104" i="3" s="1"/>
  <c r="J9103" i="3"/>
  <c r="J9102" i="3"/>
  <c r="J9101" i="3"/>
  <c r="N9101" i="3" s="1" a="1"/>
  <c r="N9101" i="3" s="1"/>
  <c r="J9100" i="3"/>
  <c r="J9099" i="3"/>
  <c r="J9098" i="3"/>
  <c r="J9097" i="3"/>
  <c r="K9097" i="3" s="1" a="1"/>
  <c r="K9097" i="3" s="1"/>
  <c r="J9096" i="3"/>
  <c r="L9096" i="3" s="1" a="1"/>
  <c r="L9096" i="3" s="1"/>
  <c r="J9095" i="3"/>
  <c r="K9095" i="3" s="1" a="1"/>
  <c r="K9095" i="3" s="1"/>
  <c r="J9094" i="3"/>
  <c r="N9094" i="3" s="1" a="1"/>
  <c r="N9094" i="3" s="1"/>
  <c r="J9093" i="3"/>
  <c r="J9092" i="3"/>
  <c r="J9091" i="3"/>
  <c r="M9091" i="3" s="1" a="1"/>
  <c r="M9091" i="3" s="1"/>
  <c r="J9090" i="3"/>
  <c r="J9089" i="3"/>
  <c r="K9089" i="3" s="1" a="1"/>
  <c r="K9089" i="3" s="1"/>
  <c r="J9088" i="3"/>
  <c r="P9088" i="3" s="1" a="1"/>
  <c r="P9088" i="3" s="1"/>
  <c r="J9087" i="3"/>
  <c r="K9087" i="3" s="1" a="1"/>
  <c r="K9087" i="3" s="1"/>
  <c r="J9086" i="3"/>
  <c r="J9085" i="3"/>
  <c r="M9085" i="3" s="1" a="1"/>
  <c r="M9085" i="3" s="1"/>
  <c r="J9084" i="3"/>
  <c r="J9083" i="3"/>
  <c r="J9082" i="3"/>
  <c r="P9082" i="3" s="1" a="1"/>
  <c r="P9082" i="3" s="1"/>
  <c r="J9081" i="3"/>
  <c r="O9081" i="3" s="1" a="1"/>
  <c r="O9081" i="3" s="1"/>
  <c r="J9080" i="3"/>
  <c r="P9080" i="3" s="1" a="1"/>
  <c r="P9080" i="3" s="1"/>
  <c r="J9079" i="3"/>
  <c r="O9079" i="3" s="1" a="1"/>
  <c r="O9079" i="3" s="1"/>
  <c r="J9078" i="3"/>
  <c r="J9077" i="3"/>
  <c r="O9077" i="3" s="1" a="1"/>
  <c r="O9077" i="3" s="1"/>
  <c r="J9076" i="3"/>
  <c r="K9076" i="3" s="1" a="1"/>
  <c r="K9076" i="3" s="1"/>
  <c r="J9075" i="3"/>
  <c r="P9075" i="3" s="1" a="1"/>
  <c r="P9075" i="3" s="1"/>
  <c r="J9074" i="3"/>
  <c r="J9073" i="3"/>
  <c r="J9072" i="3"/>
  <c r="J9071" i="3"/>
  <c r="N9071" i="3" s="1" a="1"/>
  <c r="N9071" i="3" s="1"/>
  <c r="J9070" i="3"/>
  <c r="J9069" i="3"/>
  <c r="O9069" i="3" s="1" a="1"/>
  <c r="O9069" i="3" s="1"/>
  <c r="J9068" i="3"/>
  <c r="O9068" i="3" s="1" a="1"/>
  <c r="O9068" i="3" s="1"/>
  <c r="J9067" i="3"/>
  <c r="J9066" i="3"/>
  <c r="K9065" i="3" a="1"/>
  <c r="K9065" i="3" s="1"/>
  <c r="J9065" i="3"/>
  <c r="O9065" i="3" s="1" a="1"/>
  <c r="O9065" i="3" s="1"/>
  <c r="J9064" i="3"/>
  <c r="K9064" i="3" s="1" a="1"/>
  <c r="K9064" i="3" s="1"/>
  <c r="J9063" i="3"/>
  <c r="J9062" i="3"/>
  <c r="M9062" i="3" s="1" a="1"/>
  <c r="M9062" i="3" s="1"/>
  <c r="J9061" i="3"/>
  <c r="O9061" i="3" s="1" a="1"/>
  <c r="O9061" i="3" s="1"/>
  <c r="J9060" i="3"/>
  <c r="J9059" i="3"/>
  <c r="O9058" i="3" a="1"/>
  <c r="O9058" i="3" s="1"/>
  <c r="J9058" i="3"/>
  <c r="N9058" i="3" s="1" a="1"/>
  <c r="N9058" i="3" s="1"/>
  <c r="J9057" i="3"/>
  <c r="K9057" i="3" s="1" a="1"/>
  <c r="K9057" i="3" s="1"/>
  <c r="J9056" i="3"/>
  <c r="L9056" i="3" s="1" a="1"/>
  <c r="L9056" i="3" s="1"/>
  <c r="J9055" i="3"/>
  <c r="J9054" i="3"/>
  <c r="N9054" i="3" s="1" a="1"/>
  <c r="N9054" i="3" s="1"/>
  <c r="J9053" i="3"/>
  <c r="J9052" i="3"/>
  <c r="O9052" i="3" s="1" a="1"/>
  <c r="O9052" i="3" s="1"/>
  <c r="J9051" i="3"/>
  <c r="P9051" i="3" s="1" a="1"/>
  <c r="P9051" i="3" s="1"/>
  <c r="J9050" i="3"/>
  <c r="N9050" i="3" s="1" a="1"/>
  <c r="N9050" i="3" s="1"/>
  <c r="J9049" i="3"/>
  <c r="J9048" i="3"/>
  <c r="K9048" i="3" s="1" a="1"/>
  <c r="K9048" i="3" s="1"/>
  <c r="J9047" i="3"/>
  <c r="L9047" i="3" s="1" a="1"/>
  <c r="L9047" i="3" s="1"/>
  <c r="J9046" i="3"/>
  <c r="J9045" i="3"/>
  <c r="J9044" i="3"/>
  <c r="N9044" i="3" s="1" a="1"/>
  <c r="N9044" i="3" s="1"/>
  <c r="J9043" i="3"/>
  <c r="J9042" i="3"/>
  <c r="M9041" i="3" a="1"/>
  <c r="M9041" i="3" s="1"/>
  <c r="J9041" i="3"/>
  <c r="P9041" i="3" s="1" a="1"/>
  <c r="P9041" i="3" s="1"/>
  <c r="J9040" i="3"/>
  <c r="N9040" i="3" s="1" a="1"/>
  <c r="N9040" i="3" s="1"/>
  <c r="J9039" i="3"/>
  <c r="P9039" i="3" s="1" a="1"/>
  <c r="P9039" i="3" s="1"/>
  <c r="J9038" i="3"/>
  <c r="J9037" i="3"/>
  <c r="J9036" i="3"/>
  <c r="O9036" i="3" s="1" a="1"/>
  <c r="O9036" i="3" s="1"/>
  <c r="J9035" i="3"/>
  <c r="N9035" i="3" s="1" a="1"/>
  <c r="N9035" i="3" s="1"/>
  <c r="J9034" i="3"/>
  <c r="L9034" i="3" s="1" a="1"/>
  <c r="L9034" i="3" s="1"/>
  <c r="J9033" i="3"/>
  <c r="M9033" i="3" s="1" a="1"/>
  <c r="M9033" i="3" s="1"/>
  <c r="J9032" i="3"/>
  <c r="J9031" i="3"/>
  <c r="L9031" i="3" s="1" a="1"/>
  <c r="L9031" i="3" s="1"/>
  <c r="J9030" i="3"/>
  <c r="J9029" i="3"/>
  <c r="J9028" i="3"/>
  <c r="K9028" i="3" s="1" a="1"/>
  <c r="K9028" i="3" s="1"/>
  <c r="J9027" i="3"/>
  <c r="M9027" i="3" s="1" a="1"/>
  <c r="M9027" i="3" s="1"/>
  <c r="J9026" i="3"/>
  <c r="J9025" i="3"/>
  <c r="P9025" i="3" s="1" a="1"/>
  <c r="P9025" i="3" s="1"/>
  <c r="J9024" i="3"/>
  <c r="K9024" i="3" s="1" a="1"/>
  <c r="K9024" i="3" s="1"/>
  <c r="J9023" i="3"/>
  <c r="P9023" i="3" s="1" a="1"/>
  <c r="P9023" i="3" s="1"/>
  <c r="J9022" i="3"/>
  <c r="J9021" i="3"/>
  <c r="K9021" i="3" s="1" a="1"/>
  <c r="K9021" i="3" s="1"/>
  <c r="J9020" i="3"/>
  <c r="J9019" i="3"/>
  <c r="J9018" i="3"/>
  <c r="O9018" i="3" s="1" a="1"/>
  <c r="O9018" i="3" s="1"/>
  <c r="J9017" i="3"/>
  <c r="P9017" i="3" s="1" a="1"/>
  <c r="P9017" i="3" s="1"/>
  <c r="J9016" i="3"/>
  <c r="O9016" i="3" s="1" a="1"/>
  <c r="O9016" i="3" s="1"/>
  <c r="J9015" i="3"/>
  <c r="M9015" i="3" s="1" a="1"/>
  <c r="M9015" i="3" s="1"/>
  <c r="J9014" i="3"/>
  <c r="J9013" i="3"/>
  <c r="M9013" i="3" s="1" a="1"/>
  <c r="M9013" i="3" s="1"/>
  <c r="J9012" i="3"/>
  <c r="J9011" i="3"/>
  <c r="O9011" i="3" s="1" a="1"/>
  <c r="O9011" i="3" s="1"/>
  <c r="J9010" i="3"/>
  <c r="J9009" i="3"/>
  <c r="P9009" i="3" s="1" a="1"/>
  <c r="P9009" i="3" s="1"/>
  <c r="J9008" i="3"/>
  <c r="K9008" i="3" s="1" a="1"/>
  <c r="K9008" i="3" s="1"/>
  <c r="J9007" i="3"/>
  <c r="O9007" i="3" s="1" a="1"/>
  <c r="O9007" i="3" s="1"/>
  <c r="J9006" i="3"/>
  <c r="J9005" i="3"/>
  <c r="J9004" i="3"/>
  <c r="J9003" i="3"/>
  <c r="K9003" i="3" s="1" a="1"/>
  <c r="K9003" i="3" s="1"/>
  <c r="J9002" i="3"/>
  <c r="J9001" i="3"/>
  <c r="O9001" i="3" s="1" a="1"/>
  <c r="O9001" i="3" s="1"/>
  <c r="J9000" i="3"/>
  <c r="M9000" i="3" s="1" a="1"/>
  <c r="M9000" i="3" s="1"/>
  <c r="J8999" i="3"/>
  <c r="M8999" i="3" s="1" a="1"/>
  <c r="M8999" i="3" s="1"/>
  <c r="J8998" i="3"/>
  <c r="J8997" i="3"/>
  <c r="J8996" i="3"/>
  <c r="P8996" i="3" s="1" a="1"/>
  <c r="P8996" i="3" s="1"/>
  <c r="L8995" i="3" a="1"/>
  <c r="L8995" i="3" s="1"/>
  <c r="J8995" i="3"/>
  <c r="M8995" i="3" s="1" a="1"/>
  <c r="M8995" i="3" s="1"/>
  <c r="J8994" i="3"/>
  <c r="N8994" i="3" s="1" a="1"/>
  <c r="N8994" i="3" s="1"/>
  <c r="J8993" i="3"/>
  <c r="M8993" i="3" s="1" a="1"/>
  <c r="M8993" i="3" s="1"/>
  <c r="J8992" i="3"/>
  <c r="L8992" i="3" s="1" a="1"/>
  <c r="L8992" i="3" s="1"/>
  <c r="J8991" i="3"/>
  <c r="L8991" i="3" s="1" a="1"/>
  <c r="L8991" i="3" s="1"/>
  <c r="J8990" i="3"/>
  <c r="J8989" i="3"/>
  <c r="J8988" i="3"/>
  <c r="J8987" i="3"/>
  <c r="M8987" i="3" s="1" a="1"/>
  <c r="M8987" i="3" s="1"/>
  <c r="J8986" i="3"/>
  <c r="L8986" i="3" s="1" a="1"/>
  <c r="L8986" i="3" s="1"/>
  <c r="J8985" i="3"/>
  <c r="J8984" i="3"/>
  <c r="N8984" i="3" s="1" a="1"/>
  <c r="N8984" i="3" s="1"/>
  <c r="J8983" i="3"/>
  <c r="J8982" i="3"/>
  <c r="O8982" i="3" s="1" a="1"/>
  <c r="O8982" i="3" s="1"/>
  <c r="J8981" i="3"/>
  <c r="J8980" i="3"/>
  <c r="J8979" i="3"/>
  <c r="L8979" i="3" s="1" a="1"/>
  <c r="L8979" i="3" s="1"/>
  <c r="J8978" i="3"/>
  <c r="K8978" i="3" s="1" a="1"/>
  <c r="K8978" i="3" s="1"/>
  <c r="J8977" i="3"/>
  <c r="P8977" i="3" s="1" a="1"/>
  <c r="P8977" i="3" s="1"/>
  <c r="J8976" i="3"/>
  <c r="L8976" i="3" s="1" a="1"/>
  <c r="L8976" i="3" s="1"/>
  <c r="J8975" i="3"/>
  <c r="M8975" i="3" s="1" a="1"/>
  <c r="M8975" i="3" s="1"/>
  <c r="J8974" i="3"/>
  <c r="N8974" i="3" s="1" a="1"/>
  <c r="N8974" i="3" s="1"/>
  <c r="J8973" i="3"/>
  <c r="M8973" i="3" s="1" a="1"/>
  <c r="M8973" i="3" s="1"/>
  <c r="J8972" i="3"/>
  <c r="N8972" i="3" s="1" a="1"/>
  <c r="N8972" i="3" s="1"/>
  <c r="J8971" i="3"/>
  <c r="L8971" i="3" s="1" a="1"/>
  <c r="L8971" i="3" s="1"/>
  <c r="J8970" i="3"/>
  <c r="L8970" i="3" s="1" a="1"/>
  <c r="L8970" i="3" s="1"/>
  <c r="J8969" i="3"/>
  <c r="J8968" i="3"/>
  <c r="J8967" i="3"/>
  <c r="M8967" i="3" s="1" a="1"/>
  <c r="M8967" i="3" s="1"/>
  <c r="J8966" i="3"/>
  <c r="J8965" i="3"/>
  <c r="J8964" i="3"/>
  <c r="P8964" i="3" s="1" a="1"/>
  <c r="P8964" i="3" s="1"/>
  <c r="J8963" i="3"/>
  <c r="J8962" i="3"/>
  <c r="J8961" i="3"/>
  <c r="J8960" i="3"/>
  <c r="M8960" i="3" s="1" a="1"/>
  <c r="M8960" i="3" s="1"/>
  <c r="J8959" i="3"/>
  <c r="J8958" i="3"/>
  <c r="J8957" i="3"/>
  <c r="J8956" i="3"/>
  <c r="J8955" i="3"/>
  <c r="N8955" i="3" s="1" a="1"/>
  <c r="N8955" i="3" s="1"/>
  <c r="J8954" i="3"/>
  <c r="N8954" i="3" s="1" a="1"/>
  <c r="N8954" i="3" s="1"/>
  <c r="J8953" i="3"/>
  <c r="J8952" i="3"/>
  <c r="J8951" i="3"/>
  <c r="N8951" i="3" s="1" a="1"/>
  <c r="N8951" i="3" s="1"/>
  <c r="J8950" i="3"/>
  <c r="O8950" i="3" s="1" a="1"/>
  <c r="O8950" i="3" s="1"/>
  <c r="J8949" i="3"/>
  <c r="O8949" i="3" s="1" a="1"/>
  <c r="O8949" i="3" s="1"/>
  <c r="J8948" i="3"/>
  <c r="J8947" i="3"/>
  <c r="P8947" i="3" s="1" a="1"/>
  <c r="P8947" i="3" s="1"/>
  <c r="J8946" i="3"/>
  <c r="O8946" i="3" s="1" a="1"/>
  <c r="O8946" i="3" s="1"/>
  <c r="J8945" i="3"/>
  <c r="J8944" i="3"/>
  <c r="O8944" i="3" s="1" a="1"/>
  <c r="O8944" i="3" s="1"/>
  <c r="J8943" i="3"/>
  <c r="M8943" i="3" s="1" a="1"/>
  <c r="M8943" i="3" s="1"/>
  <c r="J8942" i="3"/>
  <c r="J8941" i="3"/>
  <c r="J8940" i="3"/>
  <c r="J8939" i="3"/>
  <c r="J8938" i="3"/>
  <c r="L8938" i="3" s="1" a="1"/>
  <c r="L8938" i="3" s="1"/>
  <c r="J8937" i="3"/>
  <c r="M8937" i="3" s="1" a="1"/>
  <c r="M8937" i="3" s="1"/>
  <c r="J8936" i="3"/>
  <c r="M8936" i="3" s="1" a="1"/>
  <c r="M8936" i="3" s="1"/>
  <c r="J8935" i="3"/>
  <c r="M8935" i="3" s="1" a="1"/>
  <c r="M8935" i="3" s="1"/>
  <c r="J8934" i="3"/>
  <c r="J8933" i="3"/>
  <c r="J8932" i="3"/>
  <c r="P8932" i="3" s="1" a="1"/>
  <c r="P8932" i="3" s="1"/>
  <c r="J8931" i="3"/>
  <c r="P8931" i="3" s="1" a="1"/>
  <c r="P8931" i="3" s="1"/>
  <c r="J8930" i="3"/>
  <c r="N8930" i="3" s="1" a="1"/>
  <c r="N8930" i="3" s="1"/>
  <c r="J8929" i="3"/>
  <c r="M8929" i="3" s="1" a="1"/>
  <c r="M8929" i="3" s="1"/>
  <c r="J8928" i="3"/>
  <c r="J8927" i="3"/>
  <c r="L8927" i="3" s="1" a="1"/>
  <c r="L8927" i="3" s="1"/>
  <c r="J8926" i="3"/>
  <c r="O8926" i="3" s="1" a="1"/>
  <c r="O8926" i="3" s="1"/>
  <c r="J8925" i="3"/>
  <c r="J8924" i="3"/>
  <c r="L8924" i="3" s="1" a="1"/>
  <c r="L8924" i="3" s="1"/>
  <c r="J8923" i="3"/>
  <c r="O8923" i="3" s="1" a="1"/>
  <c r="O8923" i="3" s="1"/>
  <c r="J8922" i="3"/>
  <c r="N8922" i="3" s="1" a="1"/>
  <c r="N8922" i="3" s="1"/>
  <c r="J8921" i="3"/>
  <c r="J8920" i="3"/>
  <c r="K8920" i="3" s="1" a="1"/>
  <c r="K8920" i="3" s="1"/>
  <c r="J8919" i="3"/>
  <c r="J8918" i="3"/>
  <c r="J8917" i="3"/>
  <c r="J8916" i="3"/>
  <c r="N8916" i="3" s="1" a="1"/>
  <c r="N8916" i="3" s="1"/>
  <c r="J8915" i="3"/>
  <c r="O8915" i="3" s="1" a="1"/>
  <c r="O8915" i="3" s="1"/>
  <c r="J8914" i="3"/>
  <c r="J8913" i="3"/>
  <c r="K8913" i="3" s="1" a="1"/>
  <c r="K8913" i="3" s="1"/>
  <c r="J8912" i="3"/>
  <c r="J8911" i="3"/>
  <c r="M8911" i="3" s="1" a="1"/>
  <c r="M8911" i="3" s="1"/>
  <c r="J8910" i="3"/>
  <c r="K8910" i="3" s="1" a="1"/>
  <c r="K8910" i="3" s="1"/>
  <c r="J8909" i="3"/>
  <c r="L8909" i="3" s="1" a="1"/>
  <c r="L8909" i="3" s="1"/>
  <c r="J8908" i="3"/>
  <c r="N8908" i="3" s="1" a="1"/>
  <c r="N8908" i="3" s="1"/>
  <c r="J8907" i="3"/>
  <c r="P8907" i="3" s="1" a="1"/>
  <c r="P8907" i="3" s="1"/>
  <c r="J8906" i="3"/>
  <c r="K8906" i="3" s="1" a="1"/>
  <c r="K8906" i="3" s="1"/>
  <c r="J8905" i="3"/>
  <c r="J8904" i="3"/>
  <c r="M8904" i="3" s="1" a="1"/>
  <c r="M8904" i="3" s="1"/>
  <c r="J8903" i="3"/>
  <c r="J8902" i="3"/>
  <c r="K8902" i="3" s="1" a="1"/>
  <c r="K8902" i="3" s="1"/>
  <c r="J8901" i="3"/>
  <c r="J8900" i="3"/>
  <c r="J8899" i="3"/>
  <c r="O8899" i="3" s="1" a="1"/>
  <c r="O8899" i="3" s="1"/>
  <c r="J8898" i="3"/>
  <c r="M8898" i="3" s="1" a="1"/>
  <c r="M8898" i="3" s="1"/>
  <c r="J8897" i="3"/>
  <c r="O8897" i="3" s="1" a="1"/>
  <c r="O8897" i="3" s="1"/>
  <c r="J8896" i="3"/>
  <c r="O8896" i="3" s="1" a="1"/>
  <c r="O8896" i="3" s="1"/>
  <c r="J8895" i="3"/>
  <c r="J8894" i="3"/>
  <c r="J8893" i="3"/>
  <c r="J8892" i="3"/>
  <c r="O8892" i="3" s="1" a="1"/>
  <c r="O8892" i="3" s="1"/>
  <c r="J8891" i="3"/>
  <c r="L8891" i="3" s="1" a="1"/>
  <c r="L8891" i="3" s="1"/>
  <c r="J8890" i="3"/>
  <c r="J8889" i="3"/>
  <c r="J8888" i="3"/>
  <c r="J8887" i="3"/>
  <c r="L8887" i="3" s="1" a="1"/>
  <c r="L8887" i="3" s="1"/>
  <c r="J8886" i="3"/>
  <c r="O8886" i="3" s="1" a="1"/>
  <c r="O8886" i="3" s="1"/>
  <c r="J8885" i="3"/>
  <c r="J8884" i="3"/>
  <c r="J8883" i="3"/>
  <c r="J8882" i="3"/>
  <c r="J8881" i="3"/>
  <c r="L8881" i="3" s="1" a="1"/>
  <c r="L8881" i="3" s="1"/>
  <c r="J8880" i="3"/>
  <c r="J8879" i="3"/>
  <c r="P8879" i="3" s="1" a="1"/>
  <c r="P8879" i="3" s="1"/>
  <c r="J8878" i="3"/>
  <c r="M8878" i="3" s="1" a="1"/>
  <c r="M8878" i="3" s="1"/>
  <c r="J8877" i="3"/>
  <c r="J8876" i="3"/>
  <c r="L8876" i="3" s="1" a="1"/>
  <c r="L8876" i="3" s="1"/>
  <c r="J8875" i="3"/>
  <c r="P8875" i="3" s="1" a="1"/>
  <c r="P8875" i="3" s="1"/>
  <c r="J8874" i="3"/>
  <c r="J8873" i="3"/>
  <c r="J8872" i="3"/>
  <c r="J8871" i="3"/>
  <c r="J8870" i="3"/>
  <c r="K8870" i="3" s="1" a="1"/>
  <c r="K8870" i="3" s="1"/>
  <c r="J8869" i="3"/>
  <c r="K8869" i="3" s="1" a="1"/>
  <c r="K8869" i="3" s="1"/>
  <c r="J8868" i="3"/>
  <c r="J8867" i="3"/>
  <c r="J8866" i="3"/>
  <c r="J8865" i="3"/>
  <c r="J8864" i="3"/>
  <c r="O8864" i="3" s="1" a="1"/>
  <c r="O8864" i="3" s="1"/>
  <c r="J8863" i="3"/>
  <c r="K8863" i="3" s="1" a="1"/>
  <c r="K8863" i="3" s="1"/>
  <c r="J8862" i="3"/>
  <c r="O8862" i="3" s="1" a="1"/>
  <c r="O8862" i="3" s="1"/>
  <c r="J8861" i="3"/>
  <c r="J8860" i="3"/>
  <c r="M8860" i="3" s="1" a="1"/>
  <c r="M8860" i="3" s="1"/>
  <c r="J8859" i="3"/>
  <c r="J8858" i="3"/>
  <c r="P8858" i="3" s="1" a="1"/>
  <c r="P8858" i="3" s="1"/>
  <c r="J8857" i="3"/>
  <c r="J8856" i="3"/>
  <c r="O8856" i="3" s="1" a="1"/>
  <c r="O8856" i="3" s="1"/>
  <c r="J8855" i="3"/>
  <c r="J8854" i="3"/>
  <c r="J8853" i="3"/>
  <c r="O8853" i="3" s="1" a="1"/>
  <c r="O8853" i="3" s="1"/>
  <c r="J8852" i="3"/>
  <c r="N8852" i="3" s="1" a="1"/>
  <c r="N8852" i="3" s="1"/>
  <c r="J8851" i="3"/>
  <c r="J8850" i="3"/>
  <c r="J8849" i="3"/>
  <c r="P8849" i="3" s="1" a="1"/>
  <c r="P8849" i="3" s="1"/>
  <c r="J8848" i="3"/>
  <c r="L8848" i="3" s="1" a="1"/>
  <c r="L8848" i="3" s="1"/>
  <c r="J8847" i="3"/>
  <c r="J8846" i="3"/>
  <c r="J8845" i="3"/>
  <c r="N8845" i="3" s="1" a="1"/>
  <c r="N8845" i="3" s="1"/>
  <c r="J8844" i="3"/>
  <c r="L8844" i="3" s="1" a="1"/>
  <c r="L8844" i="3" s="1"/>
  <c r="J8843" i="3"/>
  <c r="M8843" i="3" s="1" a="1"/>
  <c r="M8843" i="3" s="1"/>
  <c r="J8842" i="3"/>
  <c r="J8841" i="3"/>
  <c r="K8841" i="3" s="1" a="1"/>
  <c r="K8841" i="3" s="1"/>
  <c r="J8840" i="3"/>
  <c r="K8840" i="3" s="1" a="1"/>
  <c r="K8840" i="3" s="1"/>
  <c r="J8839" i="3"/>
  <c r="J8838" i="3"/>
  <c r="J8837" i="3"/>
  <c r="M8837" i="3" s="1" a="1"/>
  <c r="M8837" i="3" s="1"/>
  <c r="J8836" i="3"/>
  <c r="J8835" i="3"/>
  <c r="J8834" i="3"/>
  <c r="J8833" i="3"/>
  <c r="N8833" i="3" s="1" a="1"/>
  <c r="N8833" i="3" s="1"/>
  <c r="J8832" i="3"/>
  <c r="P8832" i="3" s="1" a="1"/>
  <c r="P8832" i="3" s="1"/>
  <c r="J8831" i="3"/>
  <c r="M8831" i="3" s="1" a="1"/>
  <c r="M8831" i="3" s="1"/>
  <c r="J8830" i="3"/>
  <c r="K8830" i="3" s="1" a="1"/>
  <c r="K8830" i="3" s="1"/>
  <c r="J8829" i="3"/>
  <c r="J8828" i="3"/>
  <c r="K8828" i="3" s="1" a="1"/>
  <c r="K8828" i="3" s="1"/>
  <c r="J8827" i="3"/>
  <c r="J8826" i="3"/>
  <c r="J8825" i="3"/>
  <c r="J8824" i="3"/>
  <c r="J8823" i="3"/>
  <c r="J8822" i="3"/>
  <c r="P8822" i="3" s="1" a="1"/>
  <c r="P8822" i="3" s="1"/>
  <c r="J8821" i="3"/>
  <c r="K8821" i="3" s="1" a="1"/>
  <c r="K8821" i="3" s="1"/>
  <c r="J8820" i="3"/>
  <c r="K8820" i="3" s="1" a="1"/>
  <c r="K8820" i="3" s="1"/>
  <c r="J8819" i="3"/>
  <c r="N8819" i="3" s="1" a="1"/>
  <c r="N8819" i="3" s="1"/>
  <c r="J8818" i="3"/>
  <c r="J8817" i="3"/>
  <c r="L8817" i="3" s="1" a="1"/>
  <c r="L8817" i="3" s="1"/>
  <c r="J8816" i="3"/>
  <c r="N8816" i="3" s="1" a="1"/>
  <c r="N8816" i="3" s="1"/>
  <c r="J8815" i="3"/>
  <c r="J8814" i="3"/>
  <c r="K8814" i="3" s="1" a="1"/>
  <c r="K8814" i="3" s="1"/>
  <c r="J8813" i="3"/>
  <c r="J8812" i="3"/>
  <c r="K8812" i="3" s="1" a="1"/>
  <c r="K8812" i="3" s="1"/>
  <c r="J8811" i="3"/>
  <c r="M8811" i="3" s="1" a="1"/>
  <c r="M8811" i="3" s="1"/>
  <c r="J8810" i="3"/>
  <c r="J8809" i="3"/>
  <c r="L8809" i="3" s="1" a="1"/>
  <c r="L8809" i="3" s="1"/>
  <c r="J8808" i="3"/>
  <c r="J8807" i="3"/>
  <c r="N8807" i="3" s="1" a="1"/>
  <c r="N8807" i="3" s="1"/>
  <c r="J8806" i="3"/>
  <c r="P8806" i="3" s="1" a="1"/>
  <c r="P8806" i="3" s="1"/>
  <c r="J8805" i="3"/>
  <c r="P8805" i="3" s="1" a="1"/>
  <c r="P8805" i="3" s="1"/>
  <c r="J8804" i="3"/>
  <c r="K8804" i="3" s="1" a="1"/>
  <c r="K8804" i="3" s="1"/>
  <c r="J8803" i="3"/>
  <c r="J8802" i="3"/>
  <c r="J8801" i="3"/>
  <c r="O8801" i="3" s="1" a="1"/>
  <c r="O8801" i="3" s="1"/>
  <c r="J8800" i="3"/>
  <c r="N8800" i="3" s="1" a="1"/>
  <c r="N8800" i="3" s="1"/>
  <c r="J8799" i="3"/>
  <c r="J8798" i="3"/>
  <c r="J8797" i="3"/>
  <c r="K8797" i="3" s="1" a="1"/>
  <c r="K8797" i="3" s="1"/>
  <c r="J8796" i="3"/>
  <c r="J8795" i="3"/>
  <c r="J8794" i="3"/>
  <c r="J8793" i="3"/>
  <c r="J8792" i="3"/>
  <c r="J8791" i="3"/>
  <c r="P8790" i="3" a="1"/>
  <c r="P8790" i="3" s="1"/>
  <c r="J8790" i="3"/>
  <c r="L8790" i="3" s="1" a="1"/>
  <c r="L8790" i="3" s="1"/>
  <c r="J8789" i="3"/>
  <c r="J8788" i="3"/>
  <c r="J8787" i="3"/>
  <c r="M8787" i="3" s="1" a="1"/>
  <c r="M8787" i="3" s="1"/>
  <c r="J8786" i="3"/>
  <c r="K8786" i="3" s="1" a="1"/>
  <c r="K8786" i="3" s="1"/>
  <c r="J8785" i="3"/>
  <c r="J8784" i="3"/>
  <c r="M8784" i="3" s="1" a="1"/>
  <c r="M8784" i="3" s="1"/>
  <c r="J8783" i="3"/>
  <c r="J8782" i="3"/>
  <c r="J8781" i="3"/>
  <c r="O8781" i="3" s="1" a="1"/>
  <c r="O8781" i="3" s="1"/>
  <c r="J8780" i="3"/>
  <c r="J8779" i="3"/>
  <c r="O8779" i="3" s="1" a="1"/>
  <c r="O8779" i="3" s="1"/>
  <c r="J8778" i="3"/>
  <c r="J8777" i="3"/>
  <c r="J8776" i="3"/>
  <c r="L8776" i="3" s="1" a="1"/>
  <c r="L8776" i="3" s="1"/>
  <c r="J8775" i="3"/>
  <c r="P8775" i="3" s="1" a="1"/>
  <c r="P8775" i="3" s="1"/>
  <c r="J8774" i="3"/>
  <c r="L8774" i="3" s="1" a="1"/>
  <c r="L8774" i="3" s="1"/>
  <c r="J8773" i="3"/>
  <c r="O8773" i="3" s="1" a="1"/>
  <c r="O8773" i="3" s="1"/>
  <c r="J8772" i="3"/>
  <c r="J8771" i="3"/>
  <c r="J8770" i="3"/>
  <c r="J8769" i="3"/>
  <c r="M8769" i="3" s="1" a="1"/>
  <c r="M8769" i="3" s="1"/>
  <c r="J8768" i="3"/>
  <c r="J8767" i="3"/>
  <c r="N8767" i="3" s="1" a="1"/>
  <c r="N8767" i="3" s="1"/>
  <c r="J8766" i="3"/>
  <c r="P8766" i="3" s="1" a="1"/>
  <c r="P8766" i="3" s="1"/>
  <c r="J8765" i="3"/>
  <c r="J8764" i="3"/>
  <c r="O8764" i="3" s="1" a="1"/>
  <c r="O8764" i="3" s="1"/>
  <c r="M8763" i="3" a="1"/>
  <c r="M8763" i="3" s="1"/>
  <c r="J8763" i="3"/>
  <c r="O8763" i="3" s="1" a="1"/>
  <c r="O8763" i="3" s="1"/>
  <c r="J8762" i="3"/>
  <c r="J8761" i="3"/>
  <c r="L8761" i="3" s="1" a="1"/>
  <c r="L8761" i="3" s="1"/>
  <c r="J8760" i="3"/>
  <c r="P8760" i="3" s="1" a="1"/>
  <c r="P8760" i="3" s="1"/>
  <c r="J8759" i="3"/>
  <c r="J8758" i="3"/>
  <c r="J8757" i="3"/>
  <c r="P8757" i="3" s="1" a="1"/>
  <c r="P8757" i="3" s="1"/>
  <c r="J8756" i="3"/>
  <c r="P8756" i="3" s="1" a="1"/>
  <c r="P8756" i="3" s="1"/>
  <c r="J8755" i="3"/>
  <c r="J8754" i="3"/>
  <c r="J8753" i="3"/>
  <c r="J8752" i="3"/>
  <c r="M8752" i="3" s="1" a="1"/>
  <c r="M8752" i="3" s="1"/>
  <c r="J8751" i="3"/>
  <c r="J8750" i="3"/>
  <c r="J8749" i="3"/>
  <c r="J8748" i="3"/>
  <c r="J8747" i="3"/>
  <c r="J8746" i="3"/>
  <c r="J8745" i="3"/>
  <c r="L8745" i="3" s="1" a="1"/>
  <c r="L8745" i="3" s="1"/>
  <c r="J8744" i="3"/>
  <c r="P8744" i="3" s="1" a="1"/>
  <c r="P8744" i="3" s="1"/>
  <c r="J8743" i="3"/>
  <c r="K8743" i="3" s="1" a="1"/>
  <c r="K8743" i="3" s="1"/>
  <c r="J8742" i="3"/>
  <c r="J8741" i="3"/>
  <c r="J8740" i="3"/>
  <c r="J8739" i="3"/>
  <c r="J8738" i="3"/>
  <c r="O8738" i="3" s="1" a="1"/>
  <c r="O8738" i="3" s="1"/>
  <c r="J8737" i="3"/>
  <c r="J8736" i="3"/>
  <c r="P8736" i="3" s="1" a="1"/>
  <c r="P8736" i="3" s="1"/>
  <c r="J8735" i="3"/>
  <c r="N8735" i="3" s="1" a="1"/>
  <c r="N8735" i="3" s="1"/>
  <c r="J8734" i="3"/>
  <c r="M8733" i="3" a="1"/>
  <c r="M8733" i="3" s="1"/>
  <c r="L8733" i="3" a="1"/>
  <c r="L8733" i="3" s="1"/>
  <c r="J8733" i="3"/>
  <c r="O8733" i="3" s="1" a="1"/>
  <c r="O8733" i="3" s="1"/>
  <c r="J8732" i="3"/>
  <c r="N8732" i="3" s="1" a="1"/>
  <c r="N8732" i="3" s="1"/>
  <c r="J8731" i="3"/>
  <c r="O8731" i="3" s="1" a="1"/>
  <c r="O8731" i="3" s="1"/>
  <c r="J8730" i="3"/>
  <c r="P8730" i="3" s="1" a="1"/>
  <c r="P8730" i="3" s="1"/>
  <c r="J8729" i="3"/>
  <c r="L8729" i="3" s="1" a="1"/>
  <c r="L8729" i="3" s="1"/>
  <c r="J8728" i="3"/>
  <c r="P8728" i="3" s="1" a="1"/>
  <c r="P8728" i="3" s="1"/>
  <c r="J8727" i="3"/>
  <c r="J8726" i="3"/>
  <c r="J8725" i="3"/>
  <c r="N8725" i="3" s="1" a="1"/>
  <c r="N8725" i="3" s="1"/>
  <c r="J8724" i="3"/>
  <c r="J8723" i="3"/>
  <c r="J8722" i="3"/>
  <c r="M8722" i="3" s="1" a="1"/>
  <c r="M8722" i="3" s="1"/>
  <c r="J8721" i="3"/>
  <c r="L8721" i="3" s="1" a="1"/>
  <c r="L8721" i="3" s="1"/>
  <c r="J8720" i="3"/>
  <c r="O8720" i="3" s="1" a="1"/>
  <c r="O8720" i="3" s="1"/>
  <c r="J8719" i="3"/>
  <c r="J8718" i="3"/>
  <c r="J8717" i="3"/>
  <c r="O8717" i="3" s="1" a="1"/>
  <c r="O8717" i="3" s="1"/>
  <c r="J8716" i="3"/>
  <c r="J8715" i="3"/>
  <c r="P8715" i="3" s="1" a="1"/>
  <c r="P8715" i="3" s="1"/>
  <c r="J8714" i="3"/>
  <c r="J8713" i="3"/>
  <c r="J8712" i="3"/>
  <c r="J8711" i="3"/>
  <c r="P8711" i="3" s="1" a="1"/>
  <c r="P8711" i="3" s="1"/>
  <c r="J8710" i="3"/>
  <c r="J8709" i="3"/>
  <c r="M8709" i="3" s="1" a="1"/>
  <c r="M8709" i="3" s="1"/>
  <c r="J8708" i="3"/>
  <c r="J8707" i="3"/>
  <c r="M8707" i="3" s="1" a="1"/>
  <c r="M8707" i="3" s="1"/>
  <c r="J8706" i="3"/>
  <c r="L8706" i="3" s="1" a="1"/>
  <c r="L8706" i="3" s="1"/>
  <c r="J8705" i="3"/>
  <c r="K8705" i="3" s="1" a="1"/>
  <c r="K8705" i="3" s="1"/>
  <c r="J8704" i="3"/>
  <c r="J8703" i="3"/>
  <c r="P8703" i="3" s="1" a="1"/>
  <c r="P8703" i="3" s="1"/>
  <c r="J8702" i="3"/>
  <c r="J8701" i="3"/>
  <c r="J8700" i="3"/>
  <c r="J8699" i="3"/>
  <c r="O8699" i="3" s="1" a="1"/>
  <c r="O8699" i="3" s="1"/>
  <c r="J8698" i="3"/>
  <c r="L8698" i="3" s="1" a="1"/>
  <c r="L8698" i="3" s="1"/>
  <c r="J8697" i="3"/>
  <c r="J8696" i="3"/>
  <c r="K8696" i="3" s="1" a="1"/>
  <c r="K8696" i="3" s="1"/>
  <c r="J8695" i="3"/>
  <c r="J8694" i="3"/>
  <c r="J8693" i="3"/>
  <c r="J8692" i="3"/>
  <c r="J8691" i="3"/>
  <c r="J8690" i="3"/>
  <c r="M8690" i="3" s="1" a="1"/>
  <c r="M8690" i="3" s="1"/>
  <c r="J8689" i="3"/>
  <c r="P8689" i="3" s="1" a="1"/>
  <c r="P8689" i="3" s="1"/>
  <c r="J8688" i="3"/>
  <c r="O8688" i="3" s="1" a="1"/>
  <c r="O8688" i="3" s="1"/>
  <c r="P8687" i="3" a="1"/>
  <c r="P8687" i="3" s="1"/>
  <c r="O8687" i="3" a="1"/>
  <c r="O8687" i="3" s="1"/>
  <c r="J8687" i="3"/>
  <c r="K8687" i="3" s="1" a="1"/>
  <c r="K8687" i="3" s="1"/>
  <c r="J8686" i="3"/>
  <c r="J8685" i="3"/>
  <c r="M8685" i="3" s="1" a="1"/>
  <c r="M8685" i="3" s="1"/>
  <c r="J8684" i="3"/>
  <c r="J8683" i="3"/>
  <c r="O8683" i="3" s="1" a="1"/>
  <c r="O8683" i="3" s="1"/>
  <c r="J8682" i="3"/>
  <c r="P8682" i="3" s="1" a="1"/>
  <c r="P8682" i="3" s="1"/>
  <c r="J8681" i="3"/>
  <c r="K8681" i="3" s="1" a="1"/>
  <c r="K8681" i="3" s="1"/>
  <c r="J8680" i="3"/>
  <c r="K8680" i="3" s="1" a="1"/>
  <c r="K8680" i="3" s="1"/>
  <c r="J8679" i="3"/>
  <c r="O8679" i="3" s="1" a="1"/>
  <c r="O8679" i="3" s="1"/>
  <c r="J8678" i="3"/>
  <c r="O8678" i="3" s="1" a="1"/>
  <c r="O8678" i="3" s="1"/>
  <c r="J8677" i="3"/>
  <c r="K8677" i="3" s="1" a="1"/>
  <c r="K8677" i="3" s="1"/>
  <c r="J8676" i="3"/>
  <c r="J8675" i="3"/>
  <c r="P8675" i="3" s="1" a="1"/>
  <c r="P8675" i="3" s="1"/>
  <c r="J8674" i="3"/>
  <c r="M8674" i="3" s="1" a="1"/>
  <c r="M8674" i="3" s="1"/>
  <c r="J8673" i="3"/>
  <c r="J8672" i="3"/>
  <c r="J8671" i="3"/>
  <c r="J8670" i="3"/>
  <c r="J8669" i="3"/>
  <c r="O8669" i="3" s="1" a="1"/>
  <c r="O8669" i="3" s="1"/>
  <c r="J8668" i="3"/>
  <c r="N8668" i="3" s="1" a="1"/>
  <c r="N8668" i="3" s="1"/>
  <c r="J8667" i="3"/>
  <c r="J8666" i="3"/>
  <c r="M8666" i="3" s="1" a="1"/>
  <c r="M8666" i="3" s="1"/>
  <c r="J8665" i="3"/>
  <c r="J8664" i="3"/>
  <c r="J8663" i="3"/>
  <c r="J8662" i="3"/>
  <c r="J8661" i="3"/>
  <c r="J8660" i="3"/>
  <c r="O8660" i="3" s="1" a="1"/>
  <c r="O8660" i="3" s="1"/>
  <c r="J8659" i="3"/>
  <c r="J8658" i="3"/>
  <c r="J8657" i="3"/>
  <c r="J8656" i="3"/>
  <c r="J8655" i="3"/>
  <c r="J8654" i="3"/>
  <c r="J8653" i="3"/>
  <c r="O8653" i="3" s="1" a="1"/>
  <c r="O8653" i="3" s="1"/>
  <c r="J8652" i="3"/>
  <c r="J8651" i="3"/>
  <c r="N8651" i="3" s="1" a="1"/>
  <c r="N8651" i="3" s="1"/>
  <c r="J8650" i="3"/>
  <c r="J8649" i="3"/>
  <c r="J8648" i="3"/>
  <c r="O8648" i="3" s="1" a="1"/>
  <c r="O8648" i="3" s="1"/>
  <c r="J8647" i="3"/>
  <c r="O8647" i="3" s="1" a="1"/>
  <c r="O8647" i="3" s="1"/>
  <c r="J8646" i="3"/>
  <c r="J8645" i="3"/>
  <c r="N8645" i="3" s="1" a="1"/>
  <c r="N8645" i="3" s="1"/>
  <c r="J8644" i="3"/>
  <c r="M8644" i="3" s="1" a="1"/>
  <c r="M8644" i="3" s="1"/>
  <c r="J8643" i="3"/>
  <c r="O8643" i="3" s="1" a="1"/>
  <c r="O8643" i="3" s="1"/>
  <c r="J8642" i="3"/>
  <c r="J8641" i="3"/>
  <c r="L8641" i="3" s="1" a="1"/>
  <c r="L8641" i="3" s="1"/>
  <c r="J8640" i="3"/>
  <c r="O8640" i="3" s="1" a="1"/>
  <c r="O8640" i="3" s="1"/>
  <c r="J8639" i="3"/>
  <c r="J8638" i="3"/>
  <c r="J8637" i="3"/>
  <c r="J8636" i="3"/>
  <c r="J8635" i="3"/>
  <c r="J8634" i="3"/>
  <c r="M8634" i="3" s="1" a="1"/>
  <c r="M8634" i="3" s="1"/>
  <c r="J8633" i="3"/>
  <c r="K8633" i="3" s="1" a="1"/>
  <c r="K8633" i="3" s="1"/>
  <c r="J8632" i="3"/>
  <c r="L8632" i="3" s="1" a="1"/>
  <c r="L8632" i="3" s="1"/>
  <c r="J8631" i="3"/>
  <c r="J8630" i="3"/>
  <c r="P8630" i="3" s="1" a="1"/>
  <c r="P8630" i="3" s="1"/>
  <c r="J8629" i="3"/>
  <c r="J8628" i="3"/>
  <c r="J8627" i="3"/>
  <c r="J8626" i="3"/>
  <c r="J8625" i="3"/>
  <c r="O8625" i="3" s="1" a="1"/>
  <c r="O8625" i="3" s="1"/>
  <c r="J8624" i="3"/>
  <c r="J8623" i="3"/>
  <c r="N8623" i="3" s="1" a="1"/>
  <c r="N8623" i="3" s="1"/>
  <c r="J8622" i="3"/>
  <c r="L8622" i="3" s="1" a="1"/>
  <c r="L8622" i="3" s="1"/>
  <c r="J8621" i="3"/>
  <c r="J8620" i="3"/>
  <c r="J8619" i="3"/>
  <c r="J8618" i="3"/>
  <c r="L8618" i="3" s="1" a="1"/>
  <c r="L8618" i="3" s="1"/>
  <c r="J8617" i="3"/>
  <c r="J8616" i="3"/>
  <c r="M8616" i="3" s="1" a="1"/>
  <c r="M8616" i="3" s="1"/>
  <c r="J8615" i="3"/>
  <c r="J8614" i="3"/>
  <c r="J8613" i="3"/>
  <c r="L8613" i="3" s="1" a="1"/>
  <c r="L8613" i="3" s="1"/>
  <c r="J8612" i="3"/>
  <c r="P8612" i="3" s="1" a="1"/>
  <c r="P8612" i="3" s="1"/>
  <c r="J8611" i="3"/>
  <c r="L8611" i="3" s="1" a="1"/>
  <c r="L8611" i="3" s="1"/>
  <c r="J8610" i="3"/>
  <c r="J8609" i="3"/>
  <c r="O8609" i="3" s="1" a="1"/>
  <c r="O8609" i="3" s="1"/>
  <c r="J8608" i="3"/>
  <c r="J8607" i="3"/>
  <c r="J8606" i="3"/>
  <c r="P8606" i="3" s="1" a="1"/>
  <c r="P8606" i="3" s="1"/>
  <c r="J8605" i="3"/>
  <c r="J8604" i="3"/>
  <c r="P8604" i="3" s="1" a="1"/>
  <c r="P8604" i="3" s="1"/>
  <c r="J8603" i="3"/>
  <c r="J8602" i="3"/>
  <c r="M8602" i="3" s="1" a="1"/>
  <c r="M8602" i="3" s="1"/>
  <c r="J8601" i="3"/>
  <c r="K8601" i="3" s="1" a="1"/>
  <c r="K8601" i="3" s="1"/>
  <c r="J8600" i="3"/>
  <c r="O8600" i="3" s="1" a="1"/>
  <c r="O8600" i="3" s="1"/>
  <c r="J8599" i="3"/>
  <c r="J8598" i="3"/>
  <c r="J8597" i="3"/>
  <c r="J8596" i="3"/>
  <c r="L8596" i="3" s="1" a="1"/>
  <c r="L8596" i="3" s="1"/>
  <c r="J8595" i="3"/>
  <c r="L8595" i="3" s="1" a="1"/>
  <c r="L8595" i="3" s="1"/>
  <c r="J8594" i="3"/>
  <c r="O8594" i="3" s="1" a="1"/>
  <c r="O8594" i="3" s="1"/>
  <c r="J8593" i="3"/>
  <c r="N8593" i="3" s="1" a="1"/>
  <c r="N8593" i="3" s="1"/>
  <c r="J8592" i="3"/>
  <c r="O8592" i="3" s="1" a="1"/>
  <c r="O8592" i="3" s="1"/>
  <c r="J8591" i="3"/>
  <c r="J8590" i="3"/>
  <c r="J8589" i="3"/>
  <c r="L8589" i="3" s="1" a="1"/>
  <c r="L8589" i="3" s="1"/>
  <c r="J8588" i="3"/>
  <c r="P8588" i="3" s="1" a="1"/>
  <c r="P8588" i="3" s="1"/>
  <c r="J8587" i="3"/>
  <c r="J8586" i="3"/>
  <c r="J8585" i="3"/>
  <c r="O8585" i="3" s="1" a="1"/>
  <c r="O8585" i="3" s="1"/>
  <c r="J8584" i="3"/>
  <c r="O8584" i="3" s="1" a="1"/>
  <c r="O8584" i="3" s="1"/>
  <c r="J8583" i="3"/>
  <c r="N8583" i="3" s="1" a="1"/>
  <c r="N8583" i="3" s="1"/>
  <c r="J8582" i="3"/>
  <c r="P8582" i="3" s="1" a="1"/>
  <c r="P8582" i="3" s="1"/>
  <c r="J8581" i="3"/>
  <c r="J8580" i="3"/>
  <c r="J8579" i="3"/>
  <c r="L8579" i="3" s="1" a="1"/>
  <c r="L8579" i="3" s="1"/>
  <c r="J8578" i="3"/>
  <c r="L8578" i="3" s="1" a="1"/>
  <c r="L8578" i="3" s="1"/>
  <c r="J8577" i="3"/>
  <c r="O8577" i="3" s="1" a="1"/>
  <c r="O8577" i="3" s="1"/>
  <c r="J8576" i="3"/>
  <c r="O8576" i="3" s="1" a="1"/>
  <c r="O8576" i="3" s="1"/>
  <c r="J8575" i="3"/>
  <c r="J8574" i="3"/>
  <c r="J8573" i="3"/>
  <c r="N8573" i="3" s="1" a="1"/>
  <c r="N8573" i="3" s="1"/>
  <c r="J8572" i="3"/>
  <c r="P8572" i="3" s="1" a="1"/>
  <c r="P8572" i="3" s="1"/>
  <c r="J8571" i="3"/>
  <c r="K8571" i="3" s="1" a="1"/>
  <c r="K8571" i="3" s="1"/>
  <c r="J8570" i="3"/>
  <c r="L8570" i="3" s="1" a="1"/>
  <c r="L8570" i="3" s="1"/>
  <c r="J8569" i="3"/>
  <c r="J8568" i="3"/>
  <c r="N8568" i="3" s="1" a="1"/>
  <c r="N8568" i="3" s="1"/>
  <c r="J8567" i="3"/>
  <c r="J8566" i="3"/>
  <c r="J8565" i="3"/>
  <c r="M8565" i="3" s="1" a="1"/>
  <c r="M8565" i="3" s="1"/>
  <c r="J8564" i="3"/>
  <c r="K8564" i="3" s="1" a="1"/>
  <c r="K8564" i="3" s="1"/>
  <c r="J8563" i="3"/>
  <c r="J8562" i="3"/>
  <c r="O8562" i="3" s="1" a="1"/>
  <c r="O8562" i="3" s="1"/>
  <c r="J8561" i="3"/>
  <c r="J8560" i="3"/>
  <c r="O8560" i="3" s="1" a="1"/>
  <c r="O8560" i="3" s="1"/>
  <c r="J8559" i="3"/>
  <c r="J8558" i="3"/>
  <c r="J8557" i="3"/>
  <c r="J8556" i="3"/>
  <c r="K8556" i="3" s="1" a="1"/>
  <c r="K8556" i="3" s="1"/>
  <c r="J8555" i="3"/>
  <c r="J8554" i="3"/>
  <c r="J8553" i="3"/>
  <c r="J8552" i="3"/>
  <c r="J8551" i="3"/>
  <c r="N8551" i="3" s="1" a="1"/>
  <c r="N8551" i="3" s="1"/>
  <c r="J8550" i="3"/>
  <c r="J8549" i="3"/>
  <c r="J8548" i="3"/>
  <c r="K8548" i="3" s="1" a="1"/>
  <c r="K8548" i="3" s="1"/>
  <c r="J8547" i="3"/>
  <c r="J8546" i="3"/>
  <c r="J8545" i="3"/>
  <c r="K8545" i="3" s="1" a="1"/>
  <c r="K8545" i="3" s="1"/>
  <c r="J8544" i="3"/>
  <c r="J8543" i="3"/>
  <c r="N8543" i="3" s="1" a="1"/>
  <c r="N8543" i="3" s="1"/>
  <c r="J8542" i="3"/>
  <c r="M8542" i="3" s="1" a="1"/>
  <c r="M8542" i="3" s="1"/>
  <c r="J8541" i="3"/>
  <c r="J8540" i="3"/>
  <c r="K8540" i="3" s="1" a="1"/>
  <c r="K8540" i="3" s="1"/>
  <c r="J8539" i="3"/>
  <c r="K8539" i="3" s="1" a="1"/>
  <c r="K8539" i="3" s="1"/>
  <c r="J8538" i="3"/>
  <c r="O8538" i="3" s="1" a="1"/>
  <c r="O8538" i="3" s="1"/>
  <c r="J8537" i="3"/>
  <c r="J8536" i="3"/>
  <c r="J8535" i="3"/>
  <c r="J8534" i="3"/>
  <c r="J8533" i="3"/>
  <c r="J8532" i="3"/>
  <c r="O8532" i="3" s="1" a="1"/>
  <c r="O8532" i="3" s="1"/>
  <c r="J8531" i="3"/>
  <c r="J8530" i="3"/>
  <c r="O8530" i="3" s="1" a="1"/>
  <c r="O8530" i="3" s="1"/>
  <c r="J8529" i="3"/>
  <c r="J8528" i="3"/>
  <c r="J8527" i="3"/>
  <c r="O8527" i="3" s="1" a="1"/>
  <c r="O8527" i="3" s="1"/>
  <c r="J8526" i="3"/>
  <c r="J8525" i="3"/>
  <c r="J8524" i="3"/>
  <c r="J8523" i="3"/>
  <c r="J8522" i="3"/>
  <c r="K8521" i="3" a="1"/>
  <c r="K8521" i="3" s="1"/>
  <c r="J8521" i="3"/>
  <c r="J8520" i="3"/>
  <c r="J8519" i="3"/>
  <c r="J8518" i="3"/>
  <c r="L8518" i="3" s="1" a="1"/>
  <c r="L8518" i="3" s="1"/>
  <c r="J8517" i="3"/>
  <c r="J8516" i="3"/>
  <c r="J8515" i="3"/>
  <c r="J8514" i="3"/>
  <c r="L8514" i="3" s="1" a="1"/>
  <c r="L8514" i="3" s="1"/>
  <c r="J8513" i="3"/>
  <c r="K8513" i="3" s="1" a="1"/>
  <c r="K8513" i="3" s="1"/>
  <c r="J8512" i="3"/>
  <c r="J8511" i="3"/>
  <c r="J8510" i="3"/>
  <c r="J8509" i="3"/>
  <c r="N8509" i="3" s="1" a="1"/>
  <c r="N8509" i="3" s="1"/>
  <c r="J8508" i="3"/>
  <c r="M8508" i="3" s="1" a="1"/>
  <c r="M8508" i="3" s="1"/>
  <c r="J8507" i="3"/>
  <c r="O8506" i="3" a="1"/>
  <c r="O8506" i="3" s="1"/>
  <c r="J8506" i="3"/>
  <c r="P8506" i="3" s="1" a="1"/>
  <c r="P8506" i="3" s="1"/>
  <c r="J8505" i="3"/>
  <c r="O8505" i="3" s="1" a="1"/>
  <c r="O8505" i="3" s="1"/>
  <c r="J8504" i="3"/>
  <c r="P8504" i="3" s="1" a="1"/>
  <c r="P8504" i="3" s="1"/>
  <c r="J8503" i="3"/>
  <c r="K8503" i="3" s="1" a="1"/>
  <c r="K8503" i="3" s="1"/>
  <c r="J8502" i="3"/>
  <c r="M8502" i="3" s="1" a="1"/>
  <c r="M8502" i="3" s="1"/>
  <c r="J8501" i="3"/>
  <c r="K8501" i="3" s="1" a="1"/>
  <c r="K8501" i="3" s="1"/>
  <c r="J8500" i="3"/>
  <c r="P8500" i="3" s="1" a="1"/>
  <c r="P8500" i="3" s="1"/>
  <c r="J8499" i="3"/>
  <c r="P8499" i="3" s="1" a="1"/>
  <c r="P8499" i="3" s="1"/>
  <c r="J8498" i="3"/>
  <c r="J8497" i="3"/>
  <c r="J8496" i="3"/>
  <c r="O8496" i="3" s="1" a="1"/>
  <c r="O8496" i="3" s="1"/>
  <c r="J8495" i="3"/>
  <c r="O8495" i="3" s="1" a="1"/>
  <c r="O8495" i="3" s="1"/>
  <c r="J8494" i="3"/>
  <c r="N8494" i="3" s="1" a="1"/>
  <c r="N8494" i="3" s="1"/>
  <c r="J8493" i="3"/>
  <c r="J8492" i="3"/>
  <c r="J8491" i="3"/>
  <c r="J8490" i="3"/>
  <c r="M8490" i="3" s="1" a="1"/>
  <c r="M8490" i="3" s="1"/>
  <c r="J8489" i="3"/>
  <c r="J8488" i="3"/>
  <c r="J8487" i="3"/>
  <c r="N8487" i="3" s="1" a="1"/>
  <c r="N8487" i="3" s="1"/>
  <c r="J8486" i="3"/>
  <c r="J8485" i="3"/>
  <c r="J8484" i="3"/>
  <c r="J8483" i="3"/>
  <c r="O8483" i="3" s="1" a="1"/>
  <c r="O8483" i="3" s="1"/>
  <c r="J8482" i="3"/>
  <c r="J8481" i="3"/>
  <c r="M8481" i="3" s="1" a="1"/>
  <c r="M8481" i="3" s="1"/>
  <c r="J8480" i="3"/>
  <c r="J8479" i="3"/>
  <c r="K8479" i="3" s="1" a="1"/>
  <c r="K8479" i="3" s="1"/>
  <c r="J8478" i="3"/>
  <c r="M8478" i="3" s="1" a="1"/>
  <c r="M8478" i="3" s="1"/>
  <c r="J8477" i="3"/>
  <c r="J8476" i="3"/>
  <c r="J8475" i="3"/>
  <c r="K8475" i="3" s="1" a="1"/>
  <c r="K8475" i="3" s="1"/>
  <c r="J8474" i="3"/>
  <c r="J8473" i="3"/>
  <c r="K8473" i="3" s="1" a="1"/>
  <c r="K8473" i="3" s="1"/>
  <c r="J8472" i="3"/>
  <c r="J8471" i="3"/>
  <c r="P8471" i="3" s="1" a="1"/>
  <c r="P8471" i="3" s="1"/>
  <c r="J8470" i="3"/>
  <c r="M8470" i="3" s="1" a="1"/>
  <c r="M8470" i="3" s="1"/>
  <c r="J8469" i="3"/>
  <c r="J8468" i="3"/>
  <c r="N8468" i="3" s="1" a="1"/>
  <c r="N8468" i="3" s="1"/>
  <c r="J8467" i="3"/>
  <c r="J8466" i="3"/>
  <c r="M8466" i="3" s="1" a="1"/>
  <c r="M8466" i="3" s="1"/>
  <c r="J8465" i="3"/>
  <c r="J8464" i="3"/>
  <c r="J8463" i="3"/>
  <c r="J8462" i="3"/>
  <c r="O8462" i="3" s="1" a="1"/>
  <c r="O8462" i="3" s="1"/>
  <c r="J8461" i="3"/>
  <c r="J8460" i="3"/>
  <c r="J8459" i="3"/>
  <c r="M8459" i="3" s="1" a="1"/>
  <c r="M8459" i="3" s="1"/>
  <c r="J8458" i="3"/>
  <c r="J8457" i="3"/>
  <c r="M8457" i="3" s="1" a="1"/>
  <c r="M8457" i="3" s="1"/>
  <c r="J8456" i="3"/>
  <c r="J8455" i="3"/>
  <c r="O8455" i="3" s="1" a="1"/>
  <c r="O8455" i="3" s="1"/>
  <c r="J8454" i="3"/>
  <c r="J8453" i="3"/>
  <c r="K8453" i="3" s="1" a="1"/>
  <c r="K8453" i="3" s="1"/>
  <c r="J8452" i="3"/>
  <c r="J8451" i="3"/>
  <c r="J8450" i="3"/>
  <c r="N8450" i="3" s="1" a="1"/>
  <c r="N8450" i="3" s="1"/>
  <c r="J8449" i="3"/>
  <c r="J8448" i="3"/>
  <c r="J8447" i="3"/>
  <c r="N8447" i="3" s="1" a="1"/>
  <c r="N8447" i="3" s="1"/>
  <c r="J8446" i="3"/>
  <c r="J8445" i="3"/>
  <c r="P8445" i="3" s="1" a="1"/>
  <c r="P8445" i="3" s="1"/>
  <c r="J8444" i="3"/>
  <c r="J8443" i="3"/>
  <c r="M8443" i="3" s="1" a="1"/>
  <c r="M8443" i="3" s="1"/>
  <c r="J8442" i="3"/>
  <c r="J8441" i="3"/>
  <c r="K8441" i="3" s="1" a="1"/>
  <c r="K8441" i="3" s="1"/>
  <c r="J8440" i="3"/>
  <c r="P8440" i="3" s="1" a="1"/>
  <c r="P8440" i="3" s="1"/>
  <c r="J8439" i="3"/>
  <c r="K8439" i="3" s="1" a="1"/>
  <c r="K8439" i="3" s="1"/>
  <c r="J8438" i="3"/>
  <c r="M8438" i="3" s="1" a="1"/>
  <c r="M8438" i="3" s="1"/>
  <c r="J8437" i="3"/>
  <c r="P8437" i="3" s="1" a="1"/>
  <c r="P8437" i="3" s="1"/>
  <c r="J8436" i="3"/>
  <c r="P8436" i="3" s="1" a="1"/>
  <c r="P8436" i="3" s="1"/>
  <c r="J8435" i="3"/>
  <c r="L8435" i="3" s="1" a="1"/>
  <c r="L8435" i="3" s="1"/>
  <c r="J8434" i="3"/>
  <c r="J8433" i="3"/>
  <c r="J8432" i="3"/>
  <c r="K8432" i="3" s="1" a="1"/>
  <c r="K8432" i="3" s="1"/>
  <c r="J8431" i="3"/>
  <c r="J8430" i="3"/>
  <c r="J8429" i="3"/>
  <c r="M8429" i="3" s="1" a="1"/>
  <c r="M8429" i="3" s="1"/>
  <c r="J8428" i="3"/>
  <c r="L8428" i="3" s="1" a="1"/>
  <c r="L8428" i="3" s="1"/>
  <c r="J8427" i="3"/>
  <c r="P8427" i="3" s="1" a="1"/>
  <c r="P8427" i="3" s="1"/>
  <c r="J8426" i="3"/>
  <c r="J8425" i="3"/>
  <c r="P8425" i="3" s="1" a="1"/>
  <c r="P8425" i="3" s="1"/>
  <c r="J8424" i="3"/>
  <c r="P8424" i="3" s="1" a="1"/>
  <c r="P8424" i="3" s="1"/>
  <c r="J8423" i="3"/>
  <c r="M8423" i="3" s="1" a="1"/>
  <c r="M8423" i="3" s="1"/>
  <c r="J8422" i="3"/>
  <c r="M8422" i="3" s="1" a="1"/>
  <c r="M8422" i="3" s="1"/>
  <c r="J8421" i="3"/>
  <c r="J8420" i="3"/>
  <c r="J8419" i="3"/>
  <c r="O8419" i="3" s="1" a="1"/>
  <c r="O8419" i="3" s="1"/>
  <c r="J8418" i="3"/>
  <c r="J8417" i="3"/>
  <c r="J8416" i="3"/>
  <c r="M8416" i="3" s="1" a="1"/>
  <c r="M8416" i="3" s="1"/>
  <c r="J8415" i="3"/>
  <c r="N8415" i="3" s="1" a="1"/>
  <c r="N8415" i="3" s="1"/>
  <c r="J8414" i="3"/>
  <c r="J8413" i="3"/>
  <c r="K8413" i="3" s="1" a="1"/>
  <c r="K8413" i="3" s="1"/>
  <c r="J8412" i="3"/>
  <c r="J8411" i="3"/>
  <c r="N8411" i="3" s="1" a="1"/>
  <c r="N8411" i="3" s="1"/>
  <c r="J8410" i="3"/>
  <c r="J8409" i="3"/>
  <c r="J8408" i="3"/>
  <c r="J8407" i="3"/>
  <c r="O8407" i="3" s="1" a="1"/>
  <c r="O8407" i="3" s="1"/>
  <c r="J8406" i="3"/>
  <c r="J8405" i="3"/>
  <c r="N8405" i="3" s="1" a="1"/>
  <c r="N8405" i="3" s="1"/>
  <c r="J8404" i="3"/>
  <c r="L8404" i="3" s="1" a="1"/>
  <c r="L8404" i="3" s="1"/>
  <c r="J8403" i="3"/>
  <c r="M8403" i="3" s="1" a="1"/>
  <c r="M8403" i="3" s="1"/>
  <c r="J8402" i="3"/>
  <c r="M8402" i="3" s="1" a="1"/>
  <c r="M8402" i="3" s="1"/>
  <c r="J8401" i="3"/>
  <c r="L8401" i="3" s="1" a="1"/>
  <c r="L8401" i="3" s="1"/>
  <c r="J8400" i="3"/>
  <c r="J8399" i="3"/>
  <c r="N8399" i="3" s="1" a="1"/>
  <c r="N8399" i="3" s="1"/>
  <c r="J8398" i="3"/>
  <c r="J8397" i="3"/>
  <c r="M8397" i="3" s="1" a="1"/>
  <c r="M8397" i="3" s="1"/>
  <c r="J8396" i="3"/>
  <c r="J8395" i="3"/>
  <c r="J8394" i="3"/>
  <c r="M8394" i="3" s="1" a="1"/>
  <c r="M8394" i="3" s="1"/>
  <c r="J8393" i="3"/>
  <c r="M8393" i="3" s="1" a="1"/>
  <c r="M8393" i="3" s="1"/>
  <c r="J8392" i="3"/>
  <c r="J8391" i="3"/>
  <c r="J8390" i="3"/>
  <c r="M8390" i="3" s="1" a="1"/>
  <c r="M8390" i="3" s="1"/>
  <c r="J8389" i="3"/>
  <c r="J8388" i="3"/>
  <c r="J8387" i="3"/>
  <c r="L8387" i="3" s="1" a="1"/>
  <c r="L8387" i="3" s="1"/>
  <c r="J8386" i="3"/>
  <c r="J8385" i="3"/>
  <c r="J8384" i="3"/>
  <c r="L8384" i="3" s="1" a="1"/>
  <c r="L8384" i="3" s="1"/>
  <c r="J8383" i="3"/>
  <c r="J8382" i="3"/>
  <c r="N8382" i="3" s="1" a="1"/>
  <c r="N8382" i="3" s="1"/>
  <c r="J8381" i="3"/>
  <c r="K8381" i="3" s="1" a="1"/>
  <c r="K8381" i="3" s="1"/>
  <c r="J8380" i="3"/>
  <c r="N8380" i="3" s="1" a="1"/>
  <c r="N8380" i="3" s="1"/>
  <c r="J8379" i="3"/>
  <c r="P8379" i="3" s="1" a="1"/>
  <c r="P8379" i="3" s="1"/>
  <c r="J8378" i="3"/>
  <c r="J8377" i="3"/>
  <c r="J8376" i="3"/>
  <c r="J8375" i="3"/>
  <c r="J8374" i="3"/>
  <c r="O8374" i="3" s="1" a="1"/>
  <c r="O8374" i="3" s="1"/>
  <c r="J8373" i="3"/>
  <c r="P8373" i="3" s="1" a="1"/>
  <c r="P8373" i="3" s="1"/>
  <c r="J8372" i="3"/>
  <c r="P8372" i="3" s="1" a="1"/>
  <c r="P8372" i="3" s="1"/>
  <c r="J8371" i="3"/>
  <c r="P8371" i="3" s="1" a="1"/>
  <c r="P8371" i="3" s="1"/>
  <c r="J8370" i="3"/>
  <c r="J8369" i="3"/>
  <c r="P8369" i="3" s="1" a="1"/>
  <c r="P8369" i="3" s="1"/>
  <c r="O8368" i="3" a="1"/>
  <c r="O8368" i="3" s="1"/>
  <c r="J8368" i="3"/>
  <c r="P8368" i="3" s="1" a="1"/>
  <c r="P8368" i="3" s="1"/>
  <c r="J8367" i="3"/>
  <c r="J8366" i="3"/>
  <c r="J8365" i="3"/>
  <c r="J8364" i="3"/>
  <c r="M8364" i="3" s="1" a="1"/>
  <c r="M8364" i="3" s="1"/>
  <c r="J8363" i="3"/>
  <c r="J8362" i="3"/>
  <c r="O8361" i="3" a="1"/>
  <c r="O8361" i="3" s="1"/>
  <c r="J8361" i="3"/>
  <c r="M8361" i="3" s="1" a="1"/>
  <c r="M8361" i="3" s="1"/>
  <c r="J8360" i="3"/>
  <c r="J8359" i="3"/>
  <c r="J8358" i="3"/>
  <c r="J8357" i="3"/>
  <c r="O8357" i="3" s="1" a="1"/>
  <c r="O8357" i="3" s="1"/>
  <c r="J8356" i="3"/>
  <c r="J8355" i="3"/>
  <c r="M8354" i="3" a="1"/>
  <c r="M8354" i="3" s="1"/>
  <c r="J8354" i="3"/>
  <c r="J8353" i="3"/>
  <c r="J8352" i="3"/>
  <c r="K8352" i="3" s="1" a="1"/>
  <c r="K8352" i="3" s="1"/>
  <c r="J8351" i="3"/>
  <c r="P8351" i="3" s="1" a="1"/>
  <c r="P8351" i="3" s="1"/>
  <c r="J8350" i="3"/>
  <c r="J8349" i="3"/>
  <c r="O8349" i="3" s="1" a="1"/>
  <c r="O8349" i="3" s="1"/>
  <c r="J8348" i="3"/>
  <c r="N8348" i="3" s="1" a="1"/>
  <c r="N8348" i="3" s="1"/>
  <c r="N8347" i="3" a="1"/>
  <c r="N8347" i="3" s="1"/>
  <c r="J8347" i="3"/>
  <c r="O8347" i="3" s="1" a="1"/>
  <c r="O8347" i="3" s="1"/>
  <c r="J8346" i="3"/>
  <c r="J8345" i="3"/>
  <c r="O8345" i="3" s="1" a="1"/>
  <c r="O8345" i="3" s="1"/>
  <c r="J8344" i="3"/>
  <c r="J8343" i="3"/>
  <c r="J8342" i="3"/>
  <c r="O8342" i="3" s="1" a="1"/>
  <c r="O8342" i="3" s="1"/>
  <c r="J8341" i="3"/>
  <c r="N8341" i="3" s="1" a="1"/>
  <c r="N8341" i="3" s="1"/>
  <c r="J8340" i="3"/>
  <c r="J8339" i="3"/>
  <c r="N8339" i="3" s="1" a="1"/>
  <c r="N8339" i="3" s="1"/>
  <c r="J8338" i="3"/>
  <c r="O8338" i="3" s="1" a="1"/>
  <c r="O8338" i="3" s="1"/>
  <c r="J8337" i="3"/>
  <c r="O8337" i="3" s="1" a="1"/>
  <c r="O8337" i="3" s="1"/>
  <c r="J8336" i="3"/>
  <c r="N8336" i="3" s="1" a="1"/>
  <c r="N8336" i="3" s="1"/>
  <c r="J8335" i="3"/>
  <c r="J8334" i="3"/>
  <c r="J8333" i="3"/>
  <c r="J8332" i="3"/>
  <c r="J8331" i="3"/>
  <c r="J8330" i="3"/>
  <c r="P8330" i="3" s="1" a="1"/>
  <c r="P8330" i="3" s="1"/>
  <c r="J8329" i="3"/>
  <c r="K8329" i="3" s="1" a="1"/>
  <c r="K8329" i="3" s="1"/>
  <c r="J8328" i="3"/>
  <c r="K8328" i="3" s="1" a="1"/>
  <c r="K8328" i="3" s="1"/>
  <c r="J8327" i="3"/>
  <c r="L8327" i="3" s="1" a="1"/>
  <c r="L8327" i="3" s="1"/>
  <c r="J8326" i="3"/>
  <c r="J8325" i="3"/>
  <c r="K8325" i="3" s="1" a="1"/>
  <c r="K8325" i="3" s="1"/>
  <c r="J8324" i="3"/>
  <c r="K8324" i="3" s="1" a="1"/>
  <c r="K8324" i="3" s="1"/>
  <c r="J8323" i="3"/>
  <c r="J8322" i="3"/>
  <c r="J8321" i="3"/>
  <c r="J8320" i="3"/>
  <c r="L8320" i="3" s="1" a="1"/>
  <c r="L8320" i="3" s="1"/>
  <c r="J8319" i="3"/>
  <c r="O8319" i="3" s="1" a="1"/>
  <c r="O8319" i="3" s="1"/>
  <c r="J8318" i="3"/>
  <c r="J8317" i="3"/>
  <c r="J8316" i="3"/>
  <c r="J8315" i="3"/>
  <c r="N8315" i="3" s="1" a="1"/>
  <c r="N8315" i="3" s="1"/>
  <c r="J8314" i="3"/>
  <c r="P8314" i="3" s="1" a="1"/>
  <c r="P8314" i="3" s="1"/>
  <c r="J8313" i="3"/>
  <c r="K8313" i="3" s="1" a="1"/>
  <c r="K8313" i="3" s="1"/>
  <c r="J8312" i="3"/>
  <c r="N8311" i="3" a="1"/>
  <c r="N8311" i="3" s="1"/>
  <c r="J8311" i="3"/>
  <c r="J8310" i="3"/>
  <c r="J8309" i="3"/>
  <c r="J8308" i="3"/>
  <c r="K8308" i="3" s="1" a="1"/>
  <c r="K8308" i="3" s="1"/>
  <c r="J8307" i="3"/>
  <c r="L8307" i="3" s="1" a="1"/>
  <c r="L8307" i="3" s="1"/>
  <c r="J8306" i="3"/>
  <c r="J8305" i="3"/>
  <c r="J8304" i="3"/>
  <c r="J8303" i="3"/>
  <c r="J8302" i="3"/>
  <c r="K8302" i="3" s="1" a="1"/>
  <c r="K8302" i="3" s="1"/>
  <c r="J8301" i="3"/>
  <c r="M8301" i="3" s="1" a="1"/>
  <c r="M8301" i="3" s="1"/>
  <c r="J8300" i="3"/>
  <c r="M8300" i="3" s="1" a="1"/>
  <c r="M8300" i="3" s="1"/>
  <c r="J8299" i="3"/>
  <c r="J8298" i="3"/>
  <c r="O8298" i="3" s="1" a="1"/>
  <c r="O8298" i="3" s="1"/>
  <c r="J8297" i="3"/>
  <c r="K8297" i="3" s="1" a="1"/>
  <c r="K8297" i="3" s="1"/>
  <c r="K8296" i="3" a="1"/>
  <c r="K8296" i="3" s="1"/>
  <c r="J8296" i="3"/>
  <c r="P8296" i="3" s="1" a="1"/>
  <c r="P8296" i="3" s="1"/>
  <c r="J8295" i="3"/>
  <c r="J8294" i="3"/>
  <c r="J8293" i="3"/>
  <c r="J8292" i="3"/>
  <c r="K8292" i="3" s="1" a="1"/>
  <c r="K8292" i="3" s="1"/>
  <c r="J8291" i="3"/>
  <c r="N8291" i="3" s="1" a="1"/>
  <c r="N8291" i="3" s="1"/>
  <c r="J8290" i="3"/>
  <c r="P8290" i="3" s="1" a="1"/>
  <c r="P8290" i="3" s="1"/>
  <c r="J8289" i="3"/>
  <c r="K8289" i="3" s="1" a="1"/>
  <c r="K8289" i="3" s="1"/>
  <c r="J8288" i="3"/>
  <c r="L8288" i="3" s="1" a="1"/>
  <c r="L8288" i="3" s="1"/>
  <c r="J8287" i="3"/>
  <c r="K8287" i="3" s="1" a="1"/>
  <c r="K8287" i="3" s="1"/>
  <c r="J8286" i="3"/>
  <c r="J8285" i="3"/>
  <c r="N8285" i="3" s="1" a="1"/>
  <c r="N8285" i="3" s="1"/>
  <c r="J8284" i="3"/>
  <c r="K8284" i="3" s="1" a="1"/>
  <c r="K8284" i="3" s="1"/>
  <c r="J8283" i="3"/>
  <c r="J8282" i="3"/>
  <c r="N8282" i="3" s="1" a="1"/>
  <c r="N8282" i="3" s="1"/>
  <c r="J8281" i="3"/>
  <c r="M8281" i="3" s="1" a="1"/>
  <c r="M8281" i="3" s="1"/>
  <c r="J8280" i="3"/>
  <c r="J8279" i="3"/>
  <c r="O8279" i="3" s="1" a="1"/>
  <c r="O8279" i="3" s="1"/>
  <c r="J8278" i="3"/>
  <c r="K8278" i="3" s="1" a="1"/>
  <c r="K8278" i="3" s="1"/>
  <c r="J8277" i="3"/>
  <c r="K8277" i="3" s="1" a="1"/>
  <c r="K8277" i="3" s="1"/>
  <c r="J8276" i="3"/>
  <c r="K8276" i="3" s="1" a="1"/>
  <c r="K8276" i="3" s="1"/>
  <c r="J8275" i="3"/>
  <c r="J8274" i="3"/>
  <c r="J8273" i="3"/>
  <c r="J8272" i="3"/>
  <c r="N8271" i="3" a="1"/>
  <c r="N8271" i="3" s="1"/>
  <c r="J8271" i="3"/>
  <c r="M8271" i="3" s="1" a="1"/>
  <c r="M8271" i="3" s="1"/>
  <c r="J8270" i="3"/>
  <c r="P8270" i="3" s="1" a="1"/>
  <c r="P8270" i="3" s="1"/>
  <c r="J8269" i="3"/>
  <c r="J8268" i="3"/>
  <c r="J8267" i="3"/>
  <c r="L8267" i="3" s="1" a="1"/>
  <c r="L8267" i="3" s="1"/>
  <c r="J8266" i="3"/>
  <c r="J8265" i="3"/>
  <c r="P8265" i="3" s="1" a="1"/>
  <c r="P8265" i="3" s="1"/>
  <c r="J8264" i="3"/>
  <c r="P8264" i="3" s="1" a="1"/>
  <c r="P8264" i="3" s="1"/>
  <c r="J8263" i="3"/>
  <c r="J8262" i="3"/>
  <c r="N8262" i="3" s="1" a="1"/>
  <c r="N8262" i="3" s="1"/>
  <c r="J8261" i="3"/>
  <c r="K8261" i="3" s="1" a="1"/>
  <c r="K8261" i="3" s="1"/>
  <c r="J8260" i="3"/>
  <c r="J8259" i="3"/>
  <c r="N8259" i="3" s="1" a="1"/>
  <c r="N8259" i="3" s="1"/>
  <c r="O8258" i="3" a="1"/>
  <c r="O8258" i="3" s="1"/>
  <c r="J8258" i="3"/>
  <c r="K8258" i="3" s="1" a="1"/>
  <c r="K8258" i="3" s="1"/>
  <c r="J8257" i="3"/>
  <c r="K8257" i="3" s="1" a="1"/>
  <c r="K8257" i="3" s="1"/>
  <c r="J8256" i="3"/>
  <c r="K8256" i="3" s="1" a="1"/>
  <c r="K8256" i="3" s="1"/>
  <c r="J8255" i="3"/>
  <c r="J8254" i="3"/>
  <c r="J8253" i="3"/>
  <c r="J8252" i="3"/>
  <c r="M8252" i="3" s="1" a="1"/>
  <c r="M8252" i="3" s="1"/>
  <c r="J8251" i="3"/>
  <c r="L8251" i="3" s="1" a="1"/>
  <c r="L8251" i="3" s="1"/>
  <c r="J8250" i="3"/>
  <c r="J8249" i="3"/>
  <c r="J8248" i="3"/>
  <c r="J8247" i="3"/>
  <c r="N8247" i="3" s="1" a="1"/>
  <c r="N8247" i="3" s="1"/>
  <c r="J8246" i="3"/>
  <c r="K8246" i="3" s="1" a="1"/>
  <c r="K8246" i="3" s="1"/>
  <c r="J8245" i="3"/>
  <c r="K8245" i="3" s="1" a="1"/>
  <c r="K8245" i="3" s="1"/>
  <c r="J8244" i="3"/>
  <c r="J8243" i="3"/>
  <c r="L8243" i="3" s="1" a="1"/>
  <c r="L8243" i="3" s="1"/>
  <c r="J8242" i="3"/>
  <c r="K8242" i="3" s="1" a="1"/>
  <c r="K8242" i="3" s="1"/>
  <c r="J8241" i="3"/>
  <c r="M8241" i="3" s="1" a="1"/>
  <c r="M8241" i="3" s="1"/>
  <c r="J8240" i="3"/>
  <c r="K8240" i="3" s="1" a="1"/>
  <c r="K8240" i="3" s="1"/>
  <c r="J8239" i="3"/>
  <c r="J8238" i="3"/>
  <c r="L8238" i="3" s="1" a="1"/>
  <c r="L8238" i="3" s="1"/>
  <c r="J8237" i="3"/>
  <c r="K8237" i="3" s="1" a="1"/>
  <c r="K8237" i="3" s="1"/>
  <c r="J8236" i="3"/>
  <c r="J8235" i="3"/>
  <c r="J8234" i="3"/>
  <c r="J8233" i="3"/>
  <c r="O8233" i="3" s="1" a="1"/>
  <c r="O8233" i="3" s="1"/>
  <c r="J8232" i="3"/>
  <c r="L8232" i="3" s="1" a="1"/>
  <c r="L8232" i="3" s="1"/>
  <c r="J8231" i="3"/>
  <c r="J8230" i="3"/>
  <c r="O8230" i="3" s="1" a="1"/>
  <c r="O8230" i="3" s="1"/>
  <c r="J8229" i="3"/>
  <c r="M8229" i="3" s="1" a="1"/>
  <c r="M8229" i="3" s="1"/>
  <c r="J8228" i="3"/>
  <c r="J8227" i="3"/>
  <c r="N8227" i="3" s="1" a="1"/>
  <c r="N8227" i="3" s="1"/>
  <c r="J8226" i="3"/>
  <c r="J8225" i="3"/>
  <c r="P8225" i="3" s="1" a="1"/>
  <c r="P8225" i="3" s="1"/>
  <c r="J8224" i="3"/>
  <c r="K8224" i="3" s="1" a="1"/>
  <c r="K8224" i="3" s="1"/>
  <c r="J8223" i="3"/>
  <c r="M8223" i="3" s="1" a="1"/>
  <c r="M8223" i="3" s="1"/>
  <c r="J8222" i="3"/>
  <c r="J8221" i="3"/>
  <c r="N8221" i="3" s="1" a="1"/>
  <c r="N8221" i="3" s="1"/>
  <c r="J8220" i="3"/>
  <c r="J8219" i="3"/>
  <c r="L8219" i="3" s="1" a="1"/>
  <c r="L8219" i="3" s="1"/>
  <c r="J8218" i="3"/>
  <c r="J8217" i="3"/>
  <c r="J8216" i="3"/>
  <c r="J8215" i="3"/>
  <c r="N8215" i="3" s="1" a="1"/>
  <c r="N8215" i="3" s="1"/>
  <c r="J8214" i="3"/>
  <c r="M8214" i="3" s="1" a="1"/>
  <c r="M8214" i="3" s="1"/>
  <c r="J8213" i="3"/>
  <c r="K8213" i="3" s="1" a="1"/>
  <c r="K8213" i="3" s="1"/>
  <c r="J8212" i="3"/>
  <c r="J8211" i="3"/>
  <c r="J8210" i="3"/>
  <c r="K8210" i="3" s="1" a="1"/>
  <c r="K8210" i="3" s="1"/>
  <c r="J8209" i="3"/>
  <c r="M8209" i="3" s="1" a="1"/>
  <c r="M8209" i="3" s="1"/>
  <c r="J8208" i="3"/>
  <c r="L8208" i="3" s="1" a="1"/>
  <c r="L8208" i="3" s="1"/>
  <c r="J8207" i="3"/>
  <c r="K8207" i="3" s="1" a="1"/>
  <c r="K8207" i="3" s="1"/>
  <c r="J8206" i="3"/>
  <c r="L8206" i="3" s="1" a="1"/>
  <c r="L8206" i="3" s="1"/>
  <c r="J8205" i="3"/>
  <c r="M8205" i="3" s="1" a="1"/>
  <c r="M8205" i="3" s="1"/>
  <c r="J8204" i="3"/>
  <c r="J8203" i="3"/>
  <c r="L8203" i="3" s="1" a="1"/>
  <c r="L8203" i="3" s="1"/>
  <c r="J8202" i="3"/>
  <c r="P8202" i="3" s="1" a="1"/>
  <c r="P8202" i="3" s="1"/>
  <c r="J8201" i="3"/>
  <c r="K8201" i="3" s="1" a="1"/>
  <c r="K8201" i="3" s="1"/>
  <c r="J8200" i="3"/>
  <c r="J8199" i="3"/>
  <c r="P8199" i="3" s="1" a="1"/>
  <c r="P8199" i="3" s="1"/>
  <c r="J8198" i="3"/>
  <c r="N8198" i="3" s="1" a="1"/>
  <c r="N8198" i="3" s="1"/>
  <c r="J8197" i="3"/>
  <c r="J8196" i="3"/>
  <c r="L8196" i="3" s="1" a="1"/>
  <c r="L8196" i="3" s="1"/>
  <c r="J8195" i="3"/>
  <c r="P8195" i="3" s="1" a="1"/>
  <c r="P8195" i="3" s="1"/>
  <c r="J8194" i="3"/>
  <c r="J8193" i="3"/>
  <c r="K8193" i="3" s="1" a="1"/>
  <c r="K8193" i="3" s="1"/>
  <c r="J8192" i="3"/>
  <c r="K8192" i="3" s="1" a="1"/>
  <c r="K8192" i="3" s="1"/>
  <c r="J8191" i="3"/>
  <c r="J8190" i="3"/>
  <c r="J8189" i="3"/>
  <c r="O8189" i="3" s="1" a="1"/>
  <c r="O8189" i="3" s="1"/>
  <c r="J8188" i="3"/>
  <c r="J8187" i="3"/>
  <c r="J8186" i="3"/>
  <c r="P8186" i="3" s="1" a="1"/>
  <c r="P8186" i="3" s="1"/>
  <c r="J8185" i="3"/>
  <c r="J8184" i="3"/>
  <c r="K8184" i="3" s="1" a="1"/>
  <c r="K8184" i="3" s="1"/>
  <c r="J8183" i="3"/>
  <c r="J8182" i="3"/>
  <c r="P8182" i="3" s="1" a="1"/>
  <c r="P8182" i="3" s="1"/>
  <c r="J8181" i="3"/>
  <c r="M8181" i="3" s="1" a="1"/>
  <c r="M8181" i="3" s="1"/>
  <c r="J8180" i="3"/>
  <c r="J8179" i="3"/>
  <c r="K8179" i="3" s="1" a="1"/>
  <c r="K8179" i="3" s="1"/>
  <c r="J8178" i="3"/>
  <c r="N8178" i="3" s="1" a="1"/>
  <c r="N8178" i="3" s="1"/>
  <c r="J8177" i="3"/>
  <c r="J8176" i="3"/>
  <c r="J8175" i="3"/>
  <c r="J8174" i="3"/>
  <c r="M8174" i="3" s="1" a="1"/>
  <c r="M8174" i="3" s="1"/>
  <c r="J8173" i="3"/>
  <c r="O8173" i="3" s="1" a="1"/>
  <c r="O8173" i="3" s="1"/>
  <c r="J8172" i="3"/>
  <c r="L8172" i="3" s="1" a="1"/>
  <c r="L8172" i="3" s="1"/>
  <c r="J8171" i="3"/>
  <c r="J8170" i="3"/>
  <c r="K8170" i="3" s="1" a="1"/>
  <c r="K8170" i="3" s="1"/>
  <c r="J8169" i="3"/>
  <c r="K8169" i="3" s="1" a="1"/>
  <c r="K8169" i="3" s="1"/>
  <c r="J8168" i="3"/>
  <c r="M8168" i="3" s="1" a="1"/>
  <c r="M8168" i="3" s="1"/>
  <c r="J8167" i="3"/>
  <c r="J8166" i="3"/>
  <c r="P8166" i="3" s="1" a="1"/>
  <c r="P8166" i="3" s="1"/>
  <c r="J8165" i="3"/>
  <c r="J8164" i="3"/>
  <c r="J8163" i="3"/>
  <c r="J8162" i="3"/>
  <c r="J8161" i="3"/>
  <c r="K8161" i="3" s="1" a="1"/>
  <c r="K8161" i="3" s="1"/>
  <c r="J8160" i="3"/>
  <c r="O8160" i="3" s="1" a="1"/>
  <c r="O8160" i="3" s="1"/>
  <c r="J8159" i="3"/>
  <c r="J8158" i="3"/>
  <c r="P8158" i="3" s="1" a="1"/>
  <c r="P8158" i="3" s="1"/>
  <c r="J8157" i="3"/>
  <c r="K8157" i="3" s="1" a="1"/>
  <c r="K8157" i="3" s="1"/>
  <c r="J8156" i="3"/>
  <c r="O8156" i="3" s="1" a="1"/>
  <c r="O8156" i="3" s="1"/>
  <c r="J8155" i="3"/>
  <c r="J8154" i="3"/>
  <c r="K8154" i="3" s="1" a="1"/>
  <c r="K8154" i="3" s="1"/>
  <c r="J8153" i="3"/>
  <c r="O8153" i="3" s="1" a="1"/>
  <c r="O8153" i="3" s="1"/>
  <c r="J8152" i="3"/>
  <c r="J8151" i="3"/>
  <c r="J8150" i="3"/>
  <c r="P8150" i="3" s="1" a="1"/>
  <c r="P8150" i="3" s="1"/>
  <c r="J8149" i="3"/>
  <c r="J8148" i="3"/>
  <c r="L8148" i="3" s="1" a="1"/>
  <c r="L8148" i="3" s="1"/>
  <c r="J8147" i="3"/>
  <c r="O8147" i="3" s="1" a="1"/>
  <c r="O8147" i="3" s="1"/>
  <c r="J8146" i="3"/>
  <c r="P8146" i="3" s="1" a="1"/>
  <c r="P8146" i="3" s="1"/>
  <c r="J8145" i="3"/>
  <c r="K8145" i="3" s="1" a="1"/>
  <c r="K8145" i="3" s="1"/>
  <c r="J8144" i="3"/>
  <c r="J8143" i="3"/>
  <c r="J8142" i="3"/>
  <c r="L8142" i="3" s="1" a="1"/>
  <c r="L8142" i="3" s="1"/>
  <c r="J8141" i="3"/>
  <c r="J8140" i="3"/>
  <c r="N8140" i="3" s="1" a="1"/>
  <c r="N8140" i="3" s="1"/>
  <c r="J8139" i="3"/>
  <c r="P8139" i="3" s="1" a="1"/>
  <c r="P8139" i="3" s="1"/>
  <c r="J8138" i="3"/>
  <c r="J8137" i="3"/>
  <c r="K8137" i="3" s="1" a="1"/>
  <c r="K8137" i="3" s="1"/>
  <c r="J8136" i="3"/>
  <c r="J8135" i="3"/>
  <c r="J8134" i="3"/>
  <c r="M8134" i="3" s="1" a="1"/>
  <c r="M8134" i="3" s="1"/>
  <c r="J8133" i="3"/>
  <c r="L8133" i="3" s="1" a="1"/>
  <c r="L8133" i="3" s="1"/>
  <c r="J8132" i="3"/>
  <c r="J8131" i="3"/>
  <c r="J8130" i="3"/>
  <c r="P8130" i="3" s="1" a="1"/>
  <c r="P8130" i="3" s="1"/>
  <c r="J8129" i="3"/>
  <c r="J8128" i="3"/>
  <c r="J8127" i="3"/>
  <c r="J8126" i="3"/>
  <c r="J8125" i="3"/>
  <c r="J8124" i="3"/>
  <c r="P8124" i="3" s="1" a="1"/>
  <c r="P8124" i="3" s="1"/>
  <c r="J8123" i="3"/>
  <c r="P8123" i="3" s="1" a="1"/>
  <c r="P8123" i="3" s="1"/>
  <c r="J8122" i="3"/>
  <c r="J8121" i="3"/>
  <c r="J8120" i="3"/>
  <c r="N8120" i="3" s="1" a="1"/>
  <c r="N8120" i="3" s="1"/>
  <c r="J8119" i="3"/>
  <c r="J8118" i="3"/>
  <c r="L8118" i="3" s="1" a="1"/>
  <c r="L8118" i="3" s="1"/>
  <c r="J8117" i="3"/>
  <c r="J8116" i="3"/>
  <c r="J8115" i="3"/>
  <c r="J8114" i="3"/>
  <c r="J8113" i="3"/>
  <c r="N8113" i="3" s="1" a="1"/>
  <c r="N8113" i="3" s="1"/>
  <c r="J8112" i="3"/>
  <c r="J8111" i="3"/>
  <c r="N8111" i="3" s="1" a="1"/>
  <c r="N8111" i="3" s="1"/>
  <c r="J8110" i="3"/>
  <c r="J8109" i="3"/>
  <c r="J8108" i="3"/>
  <c r="P8108" i="3" s="1" a="1"/>
  <c r="P8108" i="3" s="1"/>
  <c r="J8107" i="3"/>
  <c r="K8107" i="3" s="1" a="1"/>
  <c r="K8107" i="3" s="1"/>
  <c r="J8106" i="3"/>
  <c r="J8105" i="3"/>
  <c r="K8105" i="3" s="1" a="1"/>
  <c r="K8105" i="3" s="1"/>
  <c r="J8104" i="3"/>
  <c r="J8103" i="3"/>
  <c r="N8103" i="3" s="1" a="1"/>
  <c r="N8103" i="3" s="1"/>
  <c r="J8102" i="3"/>
  <c r="J8101" i="3"/>
  <c r="N8101" i="3" s="1" a="1"/>
  <c r="N8101" i="3" s="1"/>
  <c r="J8100" i="3"/>
  <c r="K8100" i="3" s="1" a="1"/>
  <c r="K8100" i="3" s="1"/>
  <c r="J8099" i="3"/>
  <c r="J8098" i="3"/>
  <c r="J8097" i="3"/>
  <c r="N8097" i="3" s="1" a="1"/>
  <c r="N8097" i="3" s="1"/>
  <c r="J8096" i="3"/>
  <c r="J8095" i="3"/>
  <c r="J8094" i="3"/>
  <c r="J8093" i="3"/>
  <c r="K8093" i="3" s="1" a="1"/>
  <c r="K8093" i="3" s="1"/>
  <c r="J8092" i="3"/>
  <c r="J8091" i="3"/>
  <c r="J8090" i="3"/>
  <c r="J8089" i="3"/>
  <c r="O8089" i="3" s="1" a="1"/>
  <c r="O8089" i="3" s="1"/>
  <c r="J8088" i="3"/>
  <c r="K8088" i="3" s="1" a="1"/>
  <c r="K8088" i="3" s="1"/>
  <c r="J8087" i="3"/>
  <c r="M8087" i="3" s="1" a="1"/>
  <c r="M8087" i="3" s="1"/>
  <c r="J8086" i="3"/>
  <c r="J8085" i="3"/>
  <c r="J8084" i="3"/>
  <c r="J8083" i="3"/>
  <c r="L8083" i="3" s="1" a="1"/>
  <c r="L8083" i="3" s="1"/>
  <c r="J8082" i="3"/>
  <c r="J8081" i="3"/>
  <c r="O8081" i="3" s="1" a="1"/>
  <c r="O8081" i="3" s="1"/>
  <c r="J8080" i="3"/>
  <c r="M8080" i="3" s="1" a="1"/>
  <c r="M8080" i="3" s="1"/>
  <c r="J8079" i="3"/>
  <c r="M8079" i="3" s="1" a="1"/>
  <c r="M8079" i="3" s="1"/>
  <c r="J8078" i="3"/>
  <c r="M8078" i="3" s="1" a="1"/>
  <c r="M8078" i="3" s="1"/>
  <c r="J8077" i="3"/>
  <c r="J8076" i="3"/>
  <c r="L8076" i="3" s="1" a="1"/>
  <c r="L8076" i="3" s="1"/>
  <c r="J8075" i="3"/>
  <c r="J8074" i="3"/>
  <c r="J8073" i="3"/>
  <c r="J8072" i="3"/>
  <c r="J8071" i="3"/>
  <c r="N8071" i="3" s="1" a="1"/>
  <c r="N8071" i="3" s="1"/>
  <c r="J8070" i="3"/>
  <c r="J8069" i="3"/>
  <c r="N8069" i="3" s="1" a="1"/>
  <c r="N8069" i="3" s="1"/>
  <c r="J8068" i="3"/>
  <c r="J8067" i="3"/>
  <c r="P8067" i="3" s="1" a="1"/>
  <c r="P8067" i="3" s="1"/>
  <c r="J8066" i="3"/>
  <c r="O8066" i="3" s="1" a="1"/>
  <c r="O8066" i="3" s="1"/>
  <c r="J8065" i="3"/>
  <c r="J8064" i="3"/>
  <c r="J8063" i="3"/>
  <c r="P8063" i="3" s="1" a="1"/>
  <c r="P8063" i="3" s="1"/>
  <c r="J8062" i="3"/>
  <c r="J8061" i="3"/>
  <c r="J8060" i="3"/>
  <c r="J8059" i="3"/>
  <c r="O8059" i="3" s="1" a="1"/>
  <c r="O8059" i="3" s="1"/>
  <c r="J8058" i="3"/>
  <c r="J8057" i="3"/>
  <c r="J8056" i="3"/>
  <c r="J8055" i="3"/>
  <c r="M8055" i="3" s="1" a="1"/>
  <c r="M8055" i="3" s="1"/>
  <c r="J8054" i="3"/>
  <c r="J8053" i="3"/>
  <c r="L8053" i="3" s="1" a="1"/>
  <c r="L8053" i="3" s="1"/>
  <c r="J8052" i="3"/>
  <c r="P8052" i="3" s="1" a="1"/>
  <c r="P8052" i="3" s="1"/>
  <c r="J8051" i="3"/>
  <c r="L8051" i="3" s="1" a="1"/>
  <c r="L8051" i="3" s="1"/>
  <c r="J8050" i="3"/>
  <c r="N8050" i="3" s="1" a="1"/>
  <c r="N8050" i="3" s="1"/>
  <c r="J8049" i="3"/>
  <c r="J8048" i="3"/>
  <c r="N8048" i="3" s="1" a="1"/>
  <c r="N8048" i="3" s="1"/>
  <c r="J8047" i="3"/>
  <c r="K8047" i="3" s="1" a="1"/>
  <c r="K8047" i="3" s="1"/>
  <c r="J8046" i="3"/>
  <c r="J8045" i="3"/>
  <c r="M8045" i="3" s="1" a="1"/>
  <c r="M8045" i="3" s="1"/>
  <c r="J8044" i="3"/>
  <c r="O8044" i="3" s="1" a="1"/>
  <c r="O8044" i="3" s="1"/>
  <c r="J8043" i="3"/>
  <c r="K8043" i="3" s="1" a="1"/>
  <c r="K8043" i="3" s="1"/>
  <c r="J8042" i="3"/>
  <c r="J8041" i="3"/>
  <c r="O8041" i="3" s="1" a="1"/>
  <c r="O8041" i="3" s="1"/>
  <c r="J8040" i="3"/>
  <c r="M8040" i="3" s="1" a="1"/>
  <c r="M8040" i="3" s="1"/>
  <c r="J8039" i="3"/>
  <c r="J8038" i="3"/>
  <c r="M8038" i="3" s="1" a="1"/>
  <c r="M8038" i="3" s="1"/>
  <c r="J8037" i="3"/>
  <c r="O8037" i="3" s="1" a="1"/>
  <c r="O8037" i="3" s="1"/>
  <c r="J8036" i="3"/>
  <c r="K8036" i="3" s="1" a="1"/>
  <c r="K8036" i="3" s="1"/>
  <c r="J8035" i="3"/>
  <c r="J8034" i="3"/>
  <c r="K8034" i="3" s="1" a="1"/>
  <c r="K8034" i="3" s="1"/>
  <c r="J8033" i="3"/>
  <c r="O8033" i="3" s="1" a="1"/>
  <c r="O8033" i="3" s="1"/>
  <c r="J8032" i="3"/>
  <c r="K8032" i="3" s="1" a="1"/>
  <c r="K8032" i="3" s="1"/>
  <c r="J8031" i="3"/>
  <c r="K8031" i="3" s="1" a="1"/>
  <c r="K8031" i="3" s="1"/>
  <c r="J8030" i="3"/>
  <c r="M8030" i="3" s="1" a="1"/>
  <c r="M8030" i="3" s="1"/>
  <c r="J8029" i="3"/>
  <c r="K8029" i="3" s="1" a="1"/>
  <c r="K8029" i="3" s="1"/>
  <c r="J8028" i="3"/>
  <c r="J8027" i="3"/>
  <c r="K8027" i="3" s="1" a="1"/>
  <c r="K8027" i="3" s="1"/>
  <c r="J8026" i="3"/>
  <c r="J8025" i="3"/>
  <c r="L8025" i="3" s="1" a="1"/>
  <c r="L8025" i="3" s="1"/>
  <c r="J8024" i="3"/>
  <c r="J8023" i="3"/>
  <c r="J8022" i="3"/>
  <c r="J8021" i="3"/>
  <c r="M8021" i="3" s="1" a="1"/>
  <c r="M8021" i="3" s="1"/>
  <c r="J8020" i="3"/>
  <c r="J8019" i="3"/>
  <c r="J8018" i="3"/>
  <c r="J8017" i="3"/>
  <c r="N8017" i="3" s="1" a="1"/>
  <c r="N8017" i="3" s="1"/>
  <c r="J8016" i="3"/>
  <c r="J8015" i="3"/>
  <c r="J8014" i="3"/>
  <c r="M8014" i="3" s="1" a="1"/>
  <c r="M8014" i="3" s="1"/>
  <c r="J8013" i="3"/>
  <c r="J8012" i="3"/>
  <c r="O8012" i="3" s="1" a="1"/>
  <c r="O8012" i="3" s="1"/>
  <c r="J8011" i="3"/>
  <c r="J8010" i="3"/>
  <c r="P8010" i="3" s="1" a="1"/>
  <c r="P8010" i="3" s="1"/>
  <c r="J8009" i="3"/>
  <c r="L8009" i="3" s="1" a="1"/>
  <c r="L8009" i="3" s="1"/>
  <c r="J8008" i="3"/>
  <c r="J8007" i="3"/>
  <c r="J8006" i="3"/>
  <c r="J8005" i="3"/>
  <c r="J8004" i="3"/>
  <c r="J8003" i="3"/>
  <c r="M8003" i="3" s="1" a="1"/>
  <c r="M8003" i="3" s="1"/>
  <c r="J8002" i="3"/>
  <c r="K8002" i="3" s="1" a="1"/>
  <c r="K8002" i="3" s="1"/>
  <c r="J8001" i="3"/>
  <c r="J8000" i="3"/>
  <c r="K8000" i="3" s="1" a="1"/>
  <c r="K8000" i="3" s="1"/>
  <c r="J7999" i="3"/>
  <c r="K7999" i="3" s="1" a="1"/>
  <c r="K7999" i="3" s="1"/>
  <c r="J7998" i="3"/>
  <c r="M7998" i="3" s="1" a="1"/>
  <c r="M7998" i="3" s="1"/>
  <c r="J7997" i="3"/>
  <c r="P7997" i="3" s="1" a="1"/>
  <c r="P7997" i="3" s="1"/>
  <c r="J7996" i="3"/>
  <c r="K7996" i="3" s="1" a="1"/>
  <c r="K7996" i="3" s="1"/>
  <c r="J7995" i="3"/>
  <c r="J7994" i="3"/>
  <c r="K7994" i="3" s="1" a="1"/>
  <c r="K7994" i="3" s="1"/>
  <c r="J7993" i="3"/>
  <c r="J7992" i="3"/>
  <c r="J7991" i="3"/>
  <c r="J7990" i="3"/>
  <c r="L7990" i="3" s="1" a="1"/>
  <c r="L7990" i="3" s="1"/>
  <c r="J7989" i="3"/>
  <c r="J7988" i="3"/>
  <c r="M7988" i="3" s="1" a="1"/>
  <c r="M7988" i="3" s="1"/>
  <c r="J7987" i="3"/>
  <c r="P7987" i="3" s="1" a="1"/>
  <c r="P7987" i="3" s="1"/>
  <c r="J7986" i="3"/>
  <c r="J7985" i="3"/>
  <c r="N7985" i="3" s="1" a="1"/>
  <c r="N7985" i="3" s="1"/>
  <c r="J7984" i="3"/>
  <c r="O7984" i="3" s="1" a="1"/>
  <c r="O7984" i="3" s="1"/>
  <c r="J7983" i="3"/>
  <c r="J7982" i="3"/>
  <c r="M7982" i="3" s="1" a="1"/>
  <c r="M7982" i="3" s="1"/>
  <c r="J7981" i="3"/>
  <c r="J7980" i="3"/>
  <c r="J7979" i="3"/>
  <c r="K7979" i="3" s="1" a="1"/>
  <c r="K7979" i="3" s="1"/>
  <c r="J7978" i="3"/>
  <c r="J7977" i="3"/>
  <c r="J7976" i="3"/>
  <c r="O7976" i="3" s="1" a="1"/>
  <c r="O7976" i="3" s="1"/>
  <c r="J7975" i="3"/>
  <c r="J7974" i="3"/>
  <c r="N7974" i="3" s="1" a="1"/>
  <c r="N7974" i="3" s="1"/>
  <c r="J7973" i="3"/>
  <c r="L7973" i="3" s="1" a="1"/>
  <c r="L7973" i="3" s="1"/>
  <c r="J7972" i="3"/>
  <c r="J7971" i="3"/>
  <c r="L7971" i="3" s="1" a="1"/>
  <c r="L7971" i="3" s="1"/>
  <c r="J7970" i="3"/>
  <c r="L7970" i="3" s="1" a="1"/>
  <c r="L7970" i="3" s="1"/>
  <c r="J7969" i="3"/>
  <c r="K7969" i="3" s="1" a="1"/>
  <c r="K7969" i="3" s="1"/>
  <c r="J7968" i="3"/>
  <c r="J7967" i="3"/>
  <c r="K7967" i="3" s="1" a="1"/>
  <c r="K7967" i="3" s="1"/>
  <c r="J7966" i="3"/>
  <c r="J7965" i="3"/>
  <c r="O7965" i="3" s="1" a="1"/>
  <c r="O7965" i="3" s="1"/>
  <c r="J7964" i="3"/>
  <c r="K7964" i="3" s="1" a="1"/>
  <c r="K7964" i="3" s="1"/>
  <c r="J7963" i="3"/>
  <c r="K7963" i="3" s="1" a="1"/>
  <c r="K7963" i="3" s="1"/>
  <c r="J7962" i="3"/>
  <c r="P7962" i="3" s="1" a="1"/>
  <c r="P7962" i="3" s="1"/>
  <c r="J7961" i="3"/>
  <c r="L7961" i="3" s="1" a="1"/>
  <c r="L7961" i="3" s="1"/>
  <c r="J7960" i="3"/>
  <c r="J7959" i="3"/>
  <c r="J7958" i="3"/>
  <c r="J7957" i="3"/>
  <c r="J7956" i="3"/>
  <c r="J7955" i="3"/>
  <c r="N7955" i="3" s="1" a="1"/>
  <c r="N7955" i="3" s="1"/>
  <c r="J7954" i="3"/>
  <c r="O7954" i="3" s="1" a="1"/>
  <c r="O7954" i="3" s="1"/>
  <c r="J7953" i="3"/>
  <c r="J7952" i="3"/>
  <c r="J7951" i="3"/>
  <c r="P7951" i="3" s="1" a="1"/>
  <c r="P7951" i="3" s="1"/>
  <c r="O7950" i="3" a="1"/>
  <c r="O7950" i="3" s="1"/>
  <c r="M7950" i="3" a="1"/>
  <c r="M7950" i="3" s="1"/>
  <c r="J7950" i="3"/>
  <c r="K7950" i="3" s="1" a="1"/>
  <c r="K7950" i="3" s="1"/>
  <c r="J7949" i="3"/>
  <c r="J7948" i="3"/>
  <c r="J7947" i="3"/>
  <c r="J7946" i="3"/>
  <c r="J7945" i="3"/>
  <c r="M7945" i="3" s="1" a="1"/>
  <c r="M7945" i="3" s="1"/>
  <c r="M7944" i="3" a="1"/>
  <c r="M7944" i="3" s="1"/>
  <c r="J7944" i="3"/>
  <c r="N7944" i="3" s="1" a="1"/>
  <c r="N7944" i="3" s="1"/>
  <c r="J7943" i="3"/>
  <c r="P7943" i="3" s="1" a="1"/>
  <c r="P7943" i="3" s="1"/>
  <c r="J7942" i="3"/>
  <c r="M7942" i="3" s="1" a="1"/>
  <c r="M7942" i="3" s="1"/>
  <c r="J7941" i="3"/>
  <c r="O7941" i="3" s="1" a="1"/>
  <c r="O7941" i="3" s="1"/>
  <c r="J7940" i="3"/>
  <c r="K7940" i="3" s="1" a="1"/>
  <c r="K7940" i="3" s="1"/>
  <c r="J7939" i="3"/>
  <c r="J7938" i="3"/>
  <c r="N7938" i="3" s="1" a="1"/>
  <c r="N7938" i="3" s="1"/>
  <c r="J7937" i="3"/>
  <c r="O7937" i="3" s="1" a="1"/>
  <c r="O7937" i="3" s="1"/>
  <c r="J7936" i="3"/>
  <c r="J7935" i="3"/>
  <c r="N7935" i="3" s="1" a="1"/>
  <c r="N7935" i="3" s="1"/>
  <c r="J7934" i="3"/>
  <c r="J7933" i="3"/>
  <c r="J7932" i="3"/>
  <c r="J7931" i="3"/>
  <c r="P7931" i="3" s="1" a="1"/>
  <c r="P7931" i="3" s="1"/>
  <c r="J7930" i="3"/>
  <c r="K7930" i="3" s="1" a="1"/>
  <c r="K7930" i="3" s="1"/>
  <c r="J7929" i="3"/>
  <c r="J7928" i="3"/>
  <c r="J7927" i="3"/>
  <c r="K7927" i="3" s="1" a="1"/>
  <c r="K7927" i="3" s="1"/>
  <c r="J7926" i="3"/>
  <c r="O7926" i="3" s="1" a="1"/>
  <c r="O7926" i="3" s="1"/>
  <c r="J7925" i="3"/>
  <c r="J7924" i="3"/>
  <c r="J7923" i="3"/>
  <c r="J7922" i="3"/>
  <c r="O7922" i="3" s="1" a="1"/>
  <c r="O7922" i="3" s="1"/>
  <c r="J7921" i="3"/>
  <c r="J7920" i="3"/>
  <c r="J7919" i="3"/>
  <c r="J7918" i="3"/>
  <c r="J7917" i="3"/>
  <c r="J7916" i="3"/>
  <c r="P7916" i="3" s="1" a="1"/>
  <c r="P7916" i="3" s="1"/>
  <c r="J7915" i="3"/>
  <c r="J7914" i="3"/>
  <c r="K7914" i="3" s="1" a="1"/>
  <c r="K7914" i="3" s="1"/>
  <c r="J7913" i="3"/>
  <c r="J7912" i="3"/>
  <c r="J7911" i="3"/>
  <c r="M7911" i="3" s="1" a="1"/>
  <c r="M7911" i="3" s="1"/>
  <c r="J7910" i="3"/>
  <c r="J7909" i="3"/>
  <c r="K7909" i="3" s="1" a="1"/>
  <c r="K7909" i="3" s="1"/>
  <c r="J7908" i="3"/>
  <c r="O7908" i="3" s="1" a="1"/>
  <c r="O7908" i="3" s="1"/>
  <c r="J7907" i="3"/>
  <c r="J7906" i="3"/>
  <c r="J7905" i="3"/>
  <c r="J7904" i="3"/>
  <c r="L7903" i="3" a="1"/>
  <c r="L7903" i="3" s="1"/>
  <c r="J7903" i="3"/>
  <c r="J7902" i="3"/>
  <c r="O7902" i="3" s="1" a="1"/>
  <c r="O7902" i="3" s="1"/>
  <c r="J7901" i="3"/>
  <c r="J7900" i="3"/>
  <c r="J7899" i="3"/>
  <c r="K7899" i="3" s="1" a="1"/>
  <c r="K7899" i="3" s="1"/>
  <c r="J7898" i="3"/>
  <c r="K7898" i="3" s="1" a="1"/>
  <c r="K7898" i="3" s="1"/>
  <c r="J7897" i="3"/>
  <c r="N7896" i="3" a="1"/>
  <c r="N7896" i="3" s="1"/>
  <c r="J7896" i="3"/>
  <c r="M7896" i="3" s="1" a="1"/>
  <c r="M7896" i="3" s="1"/>
  <c r="J7895" i="3"/>
  <c r="J7894" i="3"/>
  <c r="J7893" i="3"/>
  <c r="O7893" i="3" s="1" a="1"/>
  <c r="O7893" i="3" s="1"/>
  <c r="J7892" i="3"/>
  <c r="K7892" i="3" s="1" a="1"/>
  <c r="K7892" i="3" s="1"/>
  <c r="J7891" i="3"/>
  <c r="J7890" i="3"/>
  <c r="J7889" i="3"/>
  <c r="O7889" i="3" s="1" a="1"/>
  <c r="O7889" i="3" s="1"/>
  <c r="J7888" i="3"/>
  <c r="J7887" i="3"/>
  <c r="J7886" i="3"/>
  <c r="J7885" i="3"/>
  <c r="J7884" i="3"/>
  <c r="J7883" i="3"/>
  <c r="P7883" i="3" s="1" a="1"/>
  <c r="P7883" i="3" s="1"/>
  <c r="J7882" i="3"/>
  <c r="K7882" i="3" s="1" a="1"/>
  <c r="K7882" i="3" s="1"/>
  <c r="J7881" i="3"/>
  <c r="N7881" i="3" s="1" a="1"/>
  <c r="N7881" i="3" s="1"/>
  <c r="J7880" i="3"/>
  <c r="J7879" i="3"/>
  <c r="L7879" i="3" s="1" a="1"/>
  <c r="L7879" i="3" s="1"/>
  <c r="J7878" i="3"/>
  <c r="K7878" i="3" s="1" a="1"/>
  <c r="K7878" i="3" s="1"/>
  <c r="J7877" i="3"/>
  <c r="K7877" i="3" s="1" a="1"/>
  <c r="K7877" i="3" s="1"/>
  <c r="J7876" i="3"/>
  <c r="J7875" i="3"/>
  <c r="K7875" i="3" s="1" a="1"/>
  <c r="K7875" i="3" s="1"/>
  <c r="J7874" i="3"/>
  <c r="K7874" i="3" s="1" a="1"/>
  <c r="K7874" i="3" s="1"/>
  <c r="J7873" i="3"/>
  <c r="M7873" i="3" s="1" a="1"/>
  <c r="M7873" i="3" s="1"/>
  <c r="J7872" i="3"/>
  <c r="L7872" i="3" s="1" a="1"/>
  <c r="L7872" i="3" s="1"/>
  <c r="J7871" i="3"/>
  <c r="J7870" i="3"/>
  <c r="J7869" i="3"/>
  <c r="J7868" i="3"/>
  <c r="J7867" i="3"/>
  <c r="N7867" i="3" s="1" a="1"/>
  <c r="N7867" i="3" s="1"/>
  <c r="J7866" i="3"/>
  <c r="K7866" i="3" s="1" a="1"/>
  <c r="K7866" i="3" s="1"/>
  <c r="J7865" i="3"/>
  <c r="J7864" i="3"/>
  <c r="N7864" i="3" s="1" a="1"/>
  <c r="N7864" i="3" s="1"/>
  <c r="J7863" i="3"/>
  <c r="J7862" i="3"/>
  <c r="M7862" i="3" s="1" a="1"/>
  <c r="M7862" i="3" s="1"/>
  <c r="J7861" i="3"/>
  <c r="J7860" i="3"/>
  <c r="J7859" i="3"/>
  <c r="K7859" i="3" s="1" a="1"/>
  <c r="K7859" i="3" s="1"/>
  <c r="J7858" i="3"/>
  <c r="N7858" i="3" s="1" a="1"/>
  <c r="N7858" i="3" s="1"/>
  <c r="J7857" i="3"/>
  <c r="J7856" i="3"/>
  <c r="P7856" i="3" s="1" a="1"/>
  <c r="P7856" i="3" s="1"/>
  <c r="J7855" i="3"/>
  <c r="J7854" i="3"/>
  <c r="M7854" i="3" s="1" a="1"/>
  <c r="M7854" i="3" s="1"/>
  <c r="J7853" i="3"/>
  <c r="P7853" i="3" s="1" a="1"/>
  <c r="P7853" i="3" s="1"/>
  <c r="J7852" i="3"/>
  <c r="N7852" i="3" s="1" a="1"/>
  <c r="N7852" i="3" s="1"/>
  <c r="J7851" i="3"/>
  <c r="P7851" i="3" s="1" a="1"/>
  <c r="P7851" i="3" s="1"/>
  <c r="J7850" i="3"/>
  <c r="O7850" i="3" s="1" a="1"/>
  <c r="O7850" i="3" s="1"/>
  <c r="J7849" i="3"/>
  <c r="J7848" i="3"/>
  <c r="M7848" i="3" s="1" a="1"/>
  <c r="M7848" i="3" s="1"/>
  <c r="J7847" i="3"/>
  <c r="M7847" i="3" s="1" a="1"/>
  <c r="M7847" i="3" s="1"/>
  <c r="J7846" i="3"/>
  <c r="P7846" i="3" s="1" a="1"/>
  <c r="P7846" i="3" s="1"/>
  <c r="J7845" i="3"/>
  <c r="P7845" i="3" s="1" a="1"/>
  <c r="P7845" i="3" s="1"/>
  <c r="J7844" i="3"/>
  <c r="L7844" i="3" s="1" a="1"/>
  <c r="L7844" i="3" s="1"/>
  <c r="J7843" i="3"/>
  <c r="K7843" i="3" s="1" a="1"/>
  <c r="K7843" i="3" s="1"/>
  <c r="J7842" i="3"/>
  <c r="N7842" i="3" s="1" a="1"/>
  <c r="N7842" i="3" s="1"/>
  <c r="J7841" i="3"/>
  <c r="J7840" i="3"/>
  <c r="L7839" i="3" a="1"/>
  <c r="L7839" i="3" s="1"/>
  <c r="K7839" i="3" a="1"/>
  <c r="K7839" i="3" s="1"/>
  <c r="J7839" i="3"/>
  <c r="J7838" i="3"/>
  <c r="J7837" i="3"/>
  <c r="K7837" i="3" s="1" a="1"/>
  <c r="K7837" i="3" s="1"/>
  <c r="J7836" i="3"/>
  <c r="J7835" i="3"/>
  <c r="J7834" i="3"/>
  <c r="K7834" i="3" s="1" a="1"/>
  <c r="K7834" i="3" s="1"/>
  <c r="J7833" i="3"/>
  <c r="N7833" i="3" s="1" a="1"/>
  <c r="N7833" i="3" s="1"/>
  <c r="J7832" i="3"/>
  <c r="N7832" i="3" s="1" a="1"/>
  <c r="N7832" i="3" s="1"/>
  <c r="J7831" i="3"/>
  <c r="J7830" i="3"/>
  <c r="P7830" i="3" s="1" a="1"/>
  <c r="P7830" i="3" s="1"/>
  <c r="J7829" i="3"/>
  <c r="J7828" i="3"/>
  <c r="K7828" i="3" s="1" a="1"/>
  <c r="K7828" i="3" s="1"/>
  <c r="J7827" i="3"/>
  <c r="J7826" i="3"/>
  <c r="J7825" i="3"/>
  <c r="M7825" i="3" s="1" a="1"/>
  <c r="M7825" i="3" s="1"/>
  <c r="J7824" i="3"/>
  <c r="J7823" i="3"/>
  <c r="O7823" i="3" s="1" a="1"/>
  <c r="O7823" i="3" s="1"/>
  <c r="J7822" i="3"/>
  <c r="J7821" i="3"/>
  <c r="J7820" i="3"/>
  <c r="N7820" i="3" s="1" a="1"/>
  <c r="N7820" i="3" s="1"/>
  <c r="J7819" i="3"/>
  <c r="P7819" i="3" s="1" a="1"/>
  <c r="P7819" i="3" s="1"/>
  <c r="J7818" i="3"/>
  <c r="J7817" i="3"/>
  <c r="J7816" i="3"/>
  <c r="L7816" i="3" s="1" a="1"/>
  <c r="L7816" i="3" s="1"/>
  <c r="J7815" i="3"/>
  <c r="J7814" i="3"/>
  <c r="N7814" i="3" s="1" a="1"/>
  <c r="N7814" i="3" s="1"/>
  <c r="J7813" i="3"/>
  <c r="L7813" i="3" s="1" a="1"/>
  <c r="L7813" i="3" s="1"/>
  <c r="J7812" i="3"/>
  <c r="L7812" i="3" s="1" a="1"/>
  <c r="L7812" i="3" s="1"/>
  <c r="J7811" i="3"/>
  <c r="J7810" i="3"/>
  <c r="J7809" i="3"/>
  <c r="J7808" i="3"/>
  <c r="P7808" i="3" s="1" a="1"/>
  <c r="P7808" i="3" s="1"/>
  <c r="J7807" i="3"/>
  <c r="J7806" i="3"/>
  <c r="O7806" i="3" s="1" a="1"/>
  <c r="O7806" i="3" s="1"/>
  <c r="J7805" i="3"/>
  <c r="K7805" i="3" s="1" a="1"/>
  <c r="K7805" i="3" s="1"/>
  <c r="J7804" i="3"/>
  <c r="J7803" i="3"/>
  <c r="J7802" i="3"/>
  <c r="J7801" i="3"/>
  <c r="J7800" i="3"/>
  <c r="J7799" i="3"/>
  <c r="J7798" i="3"/>
  <c r="P7798" i="3" s="1" a="1"/>
  <c r="P7798" i="3" s="1"/>
  <c r="J7797" i="3"/>
  <c r="J7796" i="3"/>
  <c r="J7795" i="3"/>
  <c r="O7795" i="3" s="1" a="1"/>
  <c r="O7795" i="3" s="1"/>
  <c r="J7794" i="3"/>
  <c r="O7794" i="3" s="1" a="1"/>
  <c r="O7794" i="3" s="1"/>
  <c r="J7793" i="3"/>
  <c r="J7792" i="3"/>
  <c r="J7791" i="3"/>
  <c r="J7790" i="3"/>
  <c r="J7789" i="3"/>
  <c r="J7788" i="3"/>
  <c r="J7787" i="3"/>
  <c r="J7786" i="3"/>
  <c r="N7786" i="3" s="1" a="1"/>
  <c r="N7786" i="3" s="1"/>
  <c r="J7785" i="3"/>
  <c r="J7784" i="3"/>
  <c r="J7783" i="3"/>
  <c r="P7783" i="3" s="1" a="1"/>
  <c r="P7783" i="3" s="1"/>
  <c r="J7782" i="3"/>
  <c r="J7781" i="3"/>
  <c r="J7780" i="3"/>
  <c r="J7779" i="3"/>
  <c r="K7779" i="3" s="1" a="1"/>
  <c r="K7779" i="3" s="1"/>
  <c r="J7778" i="3"/>
  <c r="N7778" i="3" s="1" a="1"/>
  <c r="N7778" i="3" s="1"/>
  <c r="J7777" i="3"/>
  <c r="M7777" i="3" s="1" a="1"/>
  <c r="M7777" i="3" s="1"/>
  <c r="J7776" i="3"/>
  <c r="L7776" i="3" s="1" a="1"/>
  <c r="L7776" i="3" s="1"/>
  <c r="J7775" i="3"/>
  <c r="J7774" i="3"/>
  <c r="M7774" i="3" s="1" a="1"/>
  <c r="M7774" i="3" s="1"/>
  <c r="J7773" i="3"/>
  <c r="J7772" i="3"/>
  <c r="P7772" i="3" s="1" a="1"/>
  <c r="P7772" i="3" s="1"/>
  <c r="J7771" i="3"/>
  <c r="J7770" i="3"/>
  <c r="O7770" i="3" s="1" a="1"/>
  <c r="O7770" i="3" s="1"/>
  <c r="J7769" i="3"/>
  <c r="J7768" i="3"/>
  <c r="P7768" i="3" s="1" a="1"/>
  <c r="P7768" i="3" s="1"/>
  <c r="J7767" i="3"/>
  <c r="K7767" i="3" s="1" a="1"/>
  <c r="K7767" i="3" s="1"/>
  <c r="J7766" i="3"/>
  <c r="O7766" i="3" s="1" a="1"/>
  <c r="O7766" i="3" s="1"/>
  <c r="J7765" i="3"/>
  <c r="N7765" i="3" s="1" a="1"/>
  <c r="N7765" i="3" s="1"/>
  <c r="J7764" i="3"/>
  <c r="J7763" i="3"/>
  <c r="L7763" i="3" s="1" a="1"/>
  <c r="L7763" i="3" s="1"/>
  <c r="J7762" i="3"/>
  <c r="J7761" i="3"/>
  <c r="K7761" i="3" s="1" a="1"/>
  <c r="K7761" i="3" s="1"/>
  <c r="J7760" i="3"/>
  <c r="N7760" i="3" s="1" a="1"/>
  <c r="N7760" i="3" s="1"/>
  <c r="J7759" i="3"/>
  <c r="M7759" i="3" s="1" a="1"/>
  <c r="M7759" i="3" s="1"/>
  <c r="J7758" i="3"/>
  <c r="L7758" i="3" s="1" a="1"/>
  <c r="L7758" i="3" s="1"/>
  <c r="J7757" i="3"/>
  <c r="K7757" i="3" s="1" a="1"/>
  <c r="K7757" i="3" s="1"/>
  <c r="J7756" i="3"/>
  <c r="L7756" i="3" s="1" a="1"/>
  <c r="L7756" i="3" s="1"/>
  <c r="J7755" i="3"/>
  <c r="N7755" i="3" s="1" a="1"/>
  <c r="N7755" i="3" s="1"/>
  <c r="J7754" i="3"/>
  <c r="M7754" i="3" s="1" a="1"/>
  <c r="M7754" i="3" s="1"/>
  <c r="J7753" i="3"/>
  <c r="J7752" i="3"/>
  <c r="J7751" i="3"/>
  <c r="P7751" i="3" s="1" a="1"/>
  <c r="P7751" i="3" s="1"/>
  <c r="J7750" i="3"/>
  <c r="P7750" i="3" s="1" a="1"/>
  <c r="P7750" i="3" s="1"/>
  <c r="J7749" i="3"/>
  <c r="M7749" i="3" s="1" a="1"/>
  <c r="M7749" i="3" s="1"/>
  <c r="J7748" i="3"/>
  <c r="J7747" i="3"/>
  <c r="J7746" i="3"/>
  <c r="J7745" i="3"/>
  <c r="K7745" i="3" s="1" a="1"/>
  <c r="K7745" i="3" s="1"/>
  <c r="J7744" i="3"/>
  <c r="N7744" i="3" s="1" a="1"/>
  <c r="N7744" i="3" s="1"/>
  <c r="J7743" i="3"/>
  <c r="L7743" i="3" s="1" a="1"/>
  <c r="L7743" i="3" s="1"/>
  <c r="J7742" i="3"/>
  <c r="N7742" i="3" s="1" a="1"/>
  <c r="N7742" i="3" s="1"/>
  <c r="J7741" i="3"/>
  <c r="K7741" i="3" s="1" a="1"/>
  <c r="K7741" i="3" s="1"/>
  <c r="J7740" i="3"/>
  <c r="M7740" i="3" s="1" a="1"/>
  <c r="M7740" i="3" s="1"/>
  <c r="J7739" i="3"/>
  <c r="J7738" i="3"/>
  <c r="J7737" i="3"/>
  <c r="J7736" i="3"/>
  <c r="J7735" i="3"/>
  <c r="N7735" i="3" s="1" a="1"/>
  <c r="N7735" i="3" s="1"/>
  <c r="J7734" i="3"/>
  <c r="J7733" i="3"/>
  <c r="M7733" i="3" s="1" a="1"/>
  <c r="M7733" i="3" s="1"/>
  <c r="J7732" i="3"/>
  <c r="O7732" i="3" s="1" a="1"/>
  <c r="O7732" i="3" s="1"/>
  <c r="J7731" i="3"/>
  <c r="J7730" i="3"/>
  <c r="J7729" i="3"/>
  <c r="J7728" i="3"/>
  <c r="N7728" i="3" s="1" a="1"/>
  <c r="N7728" i="3" s="1"/>
  <c r="J7727" i="3"/>
  <c r="L7727" i="3" s="1" a="1"/>
  <c r="L7727" i="3" s="1"/>
  <c r="J7726" i="3"/>
  <c r="O7726" i="3" s="1" a="1"/>
  <c r="O7726" i="3" s="1"/>
  <c r="J7725" i="3"/>
  <c r="J7724" i="3"/>
  <c r="J7723" i="3"/>
  <c r="N7723" i="3" s="1" a="1"/>
  <c r="N7723" i="3" s="1"/>
  <c r="J7722" i="3"/>
  <c r="N7722" i="3" s="1" a="1"/>
  <c r="N7722" i="3" s="1"/>
  <c r="J7721" i="3"/>
  <c r="L7721" i="3" s="1" a="1"/>
  <c r="L7721" i="3" s="1"/>
  <c r="J7720" i="3"/>
  <c r="J7719" i="3"/>
  <c r="J7718" i="3"/>
  <c r="O7718" i="3" s="1" a="1"/>
  <c r="O7718" i="3" s="1"/>
  <c r="J7717" i="3"/>
  <c r="N7717" i="3" s="1" a="1"/>
  <c r="N7717" i="3" s="1"/>
  <c r="J7716" i="3"/>
  <c r="M7716" i="3" s="1" a="1"/>
  <c r="M7716" i="3" s="1"/>
  <c r="J7715" i="3"/>
  <c r="J7714" i="3"/>
  <c r="J7713" i="3"/>
  <c r="J7712" i="3"/>
  <c r="J7711" i="3"/>
  <c r="P7711" i="3" s="1" a="1"/>
  <c r="P7711" i="3" s="1"/>
  <c r="J7710" i="3"/>
  <c r="J7709" i="3"/>
  <c r="P7709" i="3" s="1" a="1"/>
  <c r="P7709" i="3" s="1"/>
  <c r="J7708" i="3"/>
  <c r="J7707" i="3"/>
  <c r="J7706" i="3"/>
  <c r="J7705" i="3"/>
  <c r="P7705" i="3" s="1" a="1"/>
  <c r="P7705" i="3" s="1"/>
  <c r="J7704" i="3"/>
  <c r="L7704" i="3" s="1" a="1"/>
  <c r="L7704" i="3" s="1"/>
  <c r="J7703" i="3"/>
  <c r="L7703" i="3" s="1" a="1"/>
  <c r="L7703" i="3" s="1"/>
  <c r="J7702" i="3"/>
  <c r="J7701" i="3"/>
  <c r="K7701" i="3" s="1" a="1"/>
  <c r="K7701" i="3" s="1"/>
  <c r="J7700" i="3"/>
  <c r="O7700" i="3" s="1" a="1"/>
  <c r="O7700" i="3" s="1"/>
  <c r="J7699" i="3"/>
  <c r="J7698" i="3"/>
  <c r="K7698" i="3" s="1" a="1"/>
  <c r="K7698" i="3" s="1"/>
  <c r="J7697" i="3"/>
  <c r="J7696" i="3"/>
  <c r="N7696" i="3" s="1" a="1"/>
  <c r="N7696" i="3" s="1"/>
  <c r="P7695" i="3" a="1"/>
  <c r="P7695" i="3" s="1"/>
  <c r="J7695" i="3"/>
  <c r="K7695" i="3" s="1" a="1"/>
  <c r="K7695" i="3" s="1"/>
  <c r="J7694" i="3"/>
  <c r="K7694" i="3" s="1" a="1"/>
  <c r="K7694" i="3" s="1"/>
  <c r="J7693" i="3"/>
  <c r="N7693" i="3" s="1" a="1"/>
  <c r="N7693" i="3" s="1"/>
  <c r="J7692" i="3"/>
  <c r="K7692" i="3" s="1" a="1"/>
  <c r="K7692" i="3" s="1"/>
  <c r="J7691" i="3"/>
  <c r="K7691" i="3" s="1" a="1"/>
  <c r="K7691" i="3" s="1"/>
  <c r="J7690" i="3"/>
  <c r="J7689" i="3"/>
  <c r="J7688" i="3"/>
  <c r="N7688" i="3" s="1" a="1"/>
  <c r="N7688" i="3" s="1"/>
  <c r="J7687" i="3"/>
  <c r="N7687" i="3" s="1" a="1"/>
  <c r="N7687" i="3" s="1"/>
  <c r="J7686" i="3"/>
  <c r="L7686" i="3" s="1" a="1"/>
  <c r="L7686" i="3" s="1"/>
  <c r="J7685" i="3"/>
  <c r="J7684" i="3"/>
  <c r="J7683" i="3"/>
  <c r="J7682" i="3"/>
  <c r="J7681" i="3"/>
  <c r="M7681" i="3" s="1" a="1"/>
  <c r="M7681" i="3" s="1"/>
  <c r="J7680" i="3"/>
  <c r="L7680" i="3" s="1" a="1"/>
  <c r="L7680" i="3" s="1"/>
  <c r="J7679" i="3"/>
  <c r="J7678" i="3"/>
  <c r="P7678" i="3" s="1" a="1"/>
  <c r="P7678" i="3" s="1"/>
  <c r="J7677" i="3"/>
  <c r="L7677" i="3" s="1" a="1"/>
  <c r="L7677" i="3" s="1"/>
  <c r="J7676" i="3"/>
  <c r="O7676" i="3" s="1" a="1"/>
  <c r="O7676" i="3" s="1"/>
  <c r="J7675" i="3"/>
  <c r="P7675" i="3" s="1" a="1"/>
  <c r="P7675" i="3" s="1"/>
  <c r="J7674" i="3"/>
  <c r="O7674" i="3" s="1" a="1"/>
  <c r="O7674" i="3" s="1"/>
  <c r="J7673" i="3"/>
  <c r="J7672" i="3"/>
  <c r="J7671" i="3"/>
  <c r="J7670" i="3"/>
  <c r="P7670" i="3" s="1" a="1"/>
  <c r="P7670" i="3" s="1"/>
  <c r="J7669" i="3"/>
  <c r="M7669" i="3" s="1" a="1"/>
  <c r="M7669" i="3" s="1"/>
  <c r="J7668" i="3"/>
  <c r="N7668" i="3" s="1" a="1"/>
  <c r="N7668" i="3" s="1"/>
  <c r="J7667" i="3"/>
  <c r="K7667" i="3" s="1" a="1"/>
  <c r="K7667" i="3" s="1"/>
  <c r="J7666" i="3"/>
  <c r="K7666" i="3" s="1" a="1"/>
  <c r="K7666" i="3" s="1"/>
  <c r="J7665" i="3"/>
  <c r="O7665" i="3" s="1" a="1"/>
  <c r="O7665" i="3" s="1"/>
  <c r="J7664" i="3"/>
  <c r="M7664" i="3" s="1" a="1"/>
  <c r="M7664" i="3" s="1"/>
  <c r="J7663" i="3"/>
  <c r="L7663" i="3" s="1" a="1"/>
  <c r="L7663" i="3" s="1"/>
  <c r="J7662" i="3"/>
  <c r="J7661" i="3"/>
  <c r="J7660" i="3"/>
  <c r="M7660" i="3" s="1" a="1"/>
  <c r="M7660" i="3" s="1"/>
  <c r="J7659" i="3"/>
  <c r="O7659" i="3" s="1" a="1"/>
  <c r="O7659" i="3" s="1"/>
  <c r="J7658" i="3"/>
  <c r="N7657" i="3" a="1"/>
  <c r="N7657" i="3" s="1"/>
  <c r="M7657" i="3" a="1"/>
  <c r="M7657" i="3" s="1"/>
  <c r="J7657" i="3"/>
  <c r="O7657" i="3" s="1" a="1"/>
  <c r="O7657" i="3" s="1"/>
  <c r="J7656" i="3"/>
  <c r="P7656" i="3" s="1" a="1"/>
  <c r="P7656" i="3" s="1"/>
  <c r="J7655" i="3"/>
  <c r="N7655" i="3" s="1" a="1"/>
  <c r="N7655" i="3" s="1"/>
  <c r="J7654" i="3"/>
  <c r="J7653" i="3"/>
  <c r="O7653" i="3" s="1" a="1"/>
  <c r="O7653" i="3" s="1"/>
  <c r="J7652" i="3"/>
  <c r="J7651" i="3"/>
  <c r="K7651" i="3" s="1" a="1"/>
  <c r="K7651" i="3" s="1"/>
  <c r="J7650" i="3"/>
  <c r="O7650" i="3" s="1" a="1"/>
  <c r="O7650" i="3" s="1"/>
  <c r="J7649" i="3"/>
  <c r="K7649" i="3" s="1" a="1"/>
  <c r="K7649" i="3" s="1"/>
  <c r="J7648" i="3"/>
  <c r="J7647" i="3"/>
  <c r="L7647" i="3" s="1" a="1"/>
  <c r="L7647" i="3" s="1"/>
  <c r="J7646" i="3"/>
  <c r="M7646" i="3" s="1" a="1"/>
  <c r="M7646" i="3" s="1"/>
  <c r="J7645" i="3"/>
  <c r="N7645" i="3" s="1" a="1"/>
  <c r="N7645" i="3" s="1"/>
  <c r="J7644" i="3"/>
  <c r="L7644" i="3" s="1" a="1"/>
  <c r="L7644" i="3" s="1"/>
  <c r="J7643" i="3"/>
  <c r="O7643" i="3" s="1" a="1"/>
  <c r="O7643" i="3" s="1"/>
  <c r="J7642" i="3"/>
  <c r="K7642" i="3" s="1" a="1"/>
  <c r="K7642" i="3" s="1"/>
  <c r="J7641" i="3"/>
  <c r="O7641" i="3" s="1" a="1"/>
  <c r="O7641" i="3" s="1"/>
  <c r="J7640" i="3"/>
  <c r="J7639" i="3"/>
  <c r="J7638" i="3"/>
  <c r="J7637" i="3"/>
  <c r="K7637" i="3" s="1" a="1"/>
  <c r="K7637" i="3" s="1"/>
  <c r="J7636" i="3"/>
  <c r="J7635" i="3"/>
  <c r="L7635" i="3" s="1" a="1"/>
  <c r="L7635" i="3" s="1"/>
  <c r="J7634" i="3"/>
  <c r="J7633" i="3"/>
  <c r="K7633" i="3" s="1" a="1"/>
  <c r="K7633" i="3" s="1"/>
  <c r="J7632" i="3"/>
  <c r="N7632" i="3" s="1" a="1"/>
  <c r="N7632" i="3" s="1"/>
  <c r="J7631" i="3"/>
  <c r="J7630" i="3"/>
  <c r="M7630" i="3" s="1" a="1"/>
  <c r="M7630" i="3" s="1"/>
  <c r="J7629" i="3"/>
  <c r="O7629" i="3" s="1" a="1"/>
  <c r="O7629" i="3" s="1"/>
  <c r="J7628" i="3"/>
  <c r="P7628" i="3" s="1" a="1"/>
  <c r="P7628" i="3" s="1"/>
  <c r="J7627" i="3"/>
  <c r="K7627" i="3" s="1" a="1"/>
  <c r="K7627" i="3" s="1"/>
  <c r="J7626" i="3"/>
  <c r="J7625" i="3"/>
  <c r="O7625" i="3" s="1" a="1"/>
  <c r="O7625" i="3" s="1"/>
  <c r="J7624" i="3"/>
  <c r="M7624" i="3" s="1" a="1"/>
  <c r="M7624" i="3" s="1"/>
  <c r="J7623" i="3"/>
  <c r="J7622" i="3"/>
  <c r="P7622" i="3" s="1" a="1"/>
  <c r="P7622" i="3" s="1"/>
  <c r="J7621" i="3"/>
  <c r="J7620" i="3"/>
  <c r="J7619" i="3"/>
  <c r="O7619" i="3" s="1" a="1"/>
  <c r="O7619" i="3" s="1"/>
  <c r="J7618" i="3"/>
  <c r="J7617" i="3"/>
  <c r="J7616" i="3"/>
  <c r="P7616" i="3" s="1" a="1"/>
  <c r="P7616" i="3" s="1"/>
  <c r="J7615" i="3"/>
  <c r="J7614" i="3"/>
  <c r="J7613" i="3"/>
  <c r="O7613" i="3" s="1" a="1"/>
  <c r="O7613" i="3" s="1"/>
  <c r="J7612" i="3"/>
  <c r="J7611" i="3"/>
  <c r="J7610" i="3"/>
  <c r="J7609" i="3"/>
  <c r="M7609" i="3" s="1" a="1"/>
  <c r="M7609" i="3" s="1"/>
  <c r="J7608" i="3"/>
  <c r="M7608" i="3" s="1" a="1"/>
  <c r="M7608" i="3" s="1"/>
  <c r="J7607" i="3"/>
  <c r="O7607" i="3" s="1" a="1"/>
  <c r="O7607" i="3" s="1"/>
  <c r="J7606" i="3"/>
  <c r="J7605" i="3"/>
  <c r="K7605" i="3" s="1" a="1"/>
  <c r="K7605" i="3" s="1"/>
  <c r="J7604" i="3"/>
  <c r="O7604" i="3" s="1" a="1"/>
  <c r="O7604" i="3" s="1"/>
  <c r="J7603" i="3"/>
  <c r="J7602" i="3"/>
  <c r="J7601" i="3"/>
  <c r="J7600" i="3"/>
  <c r="L7600" i="3" s="1" a="1"/>
  <c r="L7600" i="3" s="1"/>
  <c r="J7599" i="3"/>
  <c r="M7599" i="3" s="1" a="1"/>
  <c r="M7599" i="3" s="1"/>
  <c r="J7598" i="3"/>
  <c r="P7598" i="3" s="1" a="1"/>
  <c r="P7598" i="3" s="1"/>
  <c r="J7597" i="3"/>
  <c r="J7596" i="3"/>
  <c r="P7596" i="3" s="1" a="1"/>
  <c r="P7596" i="3" s="1"/>
  <c r="J7595" i="3"/>
  <c r="O7595" i="3" s="1" a="1"/>
  <c r="O7595" i="3" s="1"/>
  <c r="J7594" i="3"/>
  <c r="M7594" i="3" s="1" a="1"/>
  <c r="M7594" i="3" s="1"/>
  <c r="J7593" i="3"/>
  <c r="J7592" i="3"/>
  <c r="P7592" i="3" s="1" a="1"/>
  <c r="P7592" i="3" s="1"/>
  <c r="J7591" i="3"/>
  <c r="J7590" i="3"/>
  <c r="M7590" i="3" s="1" a="1"/>
  <c r="M7590" i="3" s="1"/>
  <c r="J7589" i="3"/>
  <c r="J7588" i="3"/>
  <c r="J7587" i="3"/>
  <c r="N7587" i="3" s="1" a="1"/>
  <c r="N7587" i="3" s="1"/>
  <c r="J7586" i="3"/>
  <c r="J7585" i="3"/>
  <c r="J7584" i="3"/>
  <c r="J7583" i="3"/>
  <c r="P7583" i="3" s="1" a="1"/>
  <c r="P7583" i="3" s="1"/>
  <c r="P7582" i="3" a="1"/>
  <c r="P7582" i="3" s="1"/>
  <c r="O7582" i="3" a="1"/>
  <c r="O7582" i="3" s="1"/>
  <c r="J7582" i="3"/>
  <c r="M7582" i="3" s="1" a="1"/>
  <c r="M7582" i="3" s="1"/>
  <c r="J7581" i="3"/>
  <c r="J7580" i="3"/>
  <c r="J7579" i="3"/>
  <c r="O7579" i="3" s="1" a="1"/>
  <c r="O7579" i="3" s="1"/>
  <c r="J7578" i="3"/>
  <c r="J7577" i="3"/>
  <c r="O7577" i="3" s="1" a="1"/>
  <c r="O7577" i="3" s="1"/>
  <c r="J7576" i="3"/>
  <c r="J7575" i="3"/>
  <c r="L7575" i="3" s="1" a="1"/>
  <c r="L7575" i="3" s="1"/>
  <c r="J7574" i="3"/>
  <c r="J7573" i="3"/>
  <c r="J7572" i="3"/>
  <c r="O7572" i="3" s="1" a="1"/>
  <c r="O7572" i="3" s="1"/>
  <c r="J7571" i="3"/>
  <c r="N7571" i="3" s="1" a="1"/>
  <c r="N7571" i="3" s="1"/>
  <c r="J7570" i="3"/>
  <c r="J7569" i="3"/>
  <c r="N7569" i="3" s="1" a="1"/>
  <c r="N7569" i="3" s="1"/>
  <c r="J7568" i="3"/>
  <c r="M7568" i="3" s="1" a="1"/>
  <c r="M7568" i="3" s="1"/>
  <c r="J7567" i="3"/>
  <c r="N7567" i="3" s="1" a="1"/>
  <c r="N7567" i="3" s="1"/>
  <c r="J7566" i="3"/>
  <c r="O7566" i="3" s="1" a="1"/>
  <c r="O7566" i="3" s="1"/>
  <c r="J7565" i="3"/>
  <c r="J7564" i="3"/>
  <c r="J7563" i="3"/>
  <c r="J7562" i="3"/>
  <c r="L7562" i="3" s="1" a="1"/>
  <c r="L7562" i="3" s="1"/>
  <c r="J7561" i="3"/>
  <c r="J7560" i="3"/>
  <c r="M7560" i="3" s="1" a="1"/>
  <c r="M7560" i="3" s="1"/>
  <c r="J7559" i="3"/>
  <c r="P7559" i="3" s="1" a="1"/>
  <c r="P7559" i="3" s="1"/>
  <c r="J7558" i="3"/>
  <c r="P7558" i="3" s="1" a="1"/>
  <c r="P7558" i="3" s="1"/>
  <c r="J7557" i="3"/>
  <c r="L7557" i="3" s="1" a="1"/>
  <c r="L7557" i="3" s="1"/>
  <c r="J7556" i="3"/>
  <c r="J7555" i="3"/>
  <c r="J7554" i="3"/>
  <c r="J7553" i="3"/>
  <c r="O7553" i="3" s="1" a="1"/>
  <c r="O7553" i="3" s="1"/>
  <c r="J7552" i="3"/>
  <c r="J7551" i="3"/>
  <c r="L7551" i="3" s="1" a="1"/>
  <c r="L7551" i="3" s="1"/>
  <c r="J7550" i="3"/>
  <c r="P7550" i="3" s="1" a="1"/>
  <c r="P7550" i="3" s="1"/>
  <c r="J7549" i="3"/>
  <c r="O7549" i="3" s="1" a="1"/>
  <c r="O7549" i="3" s="1"/>
  <c r="J7548" i="3"/>
  <c r="L7548" i="3" s="1" a="1"/>
  <c r="L7548" i="3" s="1"/>
  <c r="J7547" i="3"/>
  <c r="J7546" i="3"/>
  <c r="N7546" i="3" s="1" a="1"/>
  <c r="N7546" i="3" s="1"/>
  <c r="J7545" i="3"/>
  <c r="N7545" i="3" s="1" a="1"/>
  <c r="N7545" i="3" s="1"/>
  <c r="J7544" i="3"/>
  <c r="N7544" i="3" s="1" a="1"/>
  <c r="N7544" i="3" s="1"/>
  <c r="J7543" i="3"/>
  <c r="M7543" i="3" s="1" a="1"/>
  <c r="M7543" i="3" s="1"/>
  <c r="J7542" i="3"/>
  <c r="K7542" i="3" s="1" a="1"/>
  <c r="K7542" i="3" s="1"/>
  <c r="J7541" i="3"/>
  <c r="J7540" i="3"/>
  <c r="L7540" i="3" s="1" a="1"/>
  <c r="L7540" i="3" s="1"/>
  <c r="J7539" i="3"/>
  <c r="L7539" i="3" s="1" a="1"/>
  <c r="L7539" i="3" s="1"/>
  <c r="J7538" i="3"/>
  <c r="K7538" i="3" s="1" a="1"/>
  <c r="K7538" i="3" s="1"/>
  <c r="J7537" i="3"/>
  <c r="K7537" i="3" s="1" a="1"/>
  <c r="K7537" i="3" s="1"/>
  <c r="J7536" i="3"/>
  <c r="N7536" i="3" s="1" a="1"/>
  <c r="N7536" i="3" s="1"/>
  <c r="J7535" i="3"/>
  <c r="N7535" i="3" s="1" a="1"/>
  <c r="N7535" i="3" s="1"/>
  <c r="J7534" i="3"/>
  <c r="J7533" i="3"/>
  <c r="J7532" i="3"/>
  <c r="O7532" i="3" s="1" a="1"/>
  <c r="O7532" i="3" s="1"/>
  <c r="J7531" i="3"/>
  <c r="J7530" i="3"/>
  <c r="J7529" i="3"/>
  <c r="J7528" i="3"/>
  <c r="J7527" i="3"/>
  <c r="P7527" i="3" s="1" a="1"/>
  <c r="P7527" i="3" s="1"/>
  <c r="J7526" i="3"/>
  <c r="L7526" i="3" s="1" a="1"/>
  <c r="L7526" i="3" s="1"/>
  <c r="J7525" i="3"/>
  <c r="N7525" i="3" s="1" a="1"/>
  <c r="N7525" i="3" s="1"/>
  <c r="J7524" i="3"/>
  <c r="J7523" i="3"/>
  <c r="J7522" i="3"/>
  <c r="K7522" i="3" s="1" a="1"/>
  <c r="K7522" i="3" s="1"/>
  <c r="J7521" i="3"/>
  <c r="J7520" i="3"/>
  <c r="M7520" i="3" s="1" a="1"/>
  <c r="M7520" i="3" s="1"/>
  <c r="J7519" i="3"/>
  <c r="J7518" i="3"/>
  <c r="P7518" i="3" s="1" a="1"/>
  <c r="P7518" i="3" s="1"/>
  <c r="J7517" i="3"/>
  <c r="L7517" i="3" s="1" a="1"/>
  <c r="L7517" i="3" s="1"/>
  <c r="J7516" i="3"/>
  <c r="P7516" i="3" s="1" a="1"/>
  <c r="P7516" i="3" s="1"/>
  <c r="J7515" i="3"/>
  <c r="J7514" i="3"/>
  <c r="O7514" i="3" s="1" a="1"/>
  <c r="O7514" i="3" s="1"/>
  <c r="J7513" i="3"/>
  <c r="J7512" i="3"/>
  <c r="N7512" i="3" s="1" a="1"/>
  <c r="N7512" i="3" s="1"/>
  <c r="J7511" i="3"/>
  <c r="N7511" i="3" s="1" a="1"/>
  <c r="N7511" i="3" s="1"/>
  <c r="J7510" i="3"/>
  <c r="J7509" i="3"/>
  <c r="M7509" i="3" s="1" a="1"/>
  <c r="M7509" i="3" s="1"/>
  <c r="J7508" i="3"/>
  <c r="J7507" i="3"/>
  <c r="L7507" i="3" s="1" a="1"/>
  <c r="L7507" i="3" s="1"/>
  <c r="J7506" i="3"/>
  <c r="J7505" i="3"/>
  <c r="J7504" i="3"/>
  <c r="M7504" i="3" s="1" a="1"/>
  <c r="M7504" i="3" s="1"/>
  <c r="J7503" i="3"/>
  <c r="J7502" i="3"/>
  <c r="O7502" i="3" s="1" a="1"/>
  <c r="O7502" i="3" s="1"/>
  <c r="J7501" i="3"/>
  <c r="J7500" i="3"/>
  <c r="J7499" i="3"/>
  <c r="O7499" i="3" s="1" a="1"/>
  <c r="O7499" i="3" s="1"/>
  <c r="J7498" i="3"/>
  <c r="N7498" i="3" s="1" a="1"/>
  <c r="N7498" i="3" s="1"/>
  <c r="J7497" i="3"/>
  <c r="J7496" i="3"/>
  <c r="M7496" i="3" s="1" a="1"/>
  <c r="M7496" i="3" s="1"/>
  <c r="J7495" i="3"/>
  <c r="P7495" i="3" s="1" a="1"/>
  <c r="P7495" i="3" s="1"/>
  <c r="J7494" i="3"/>
  <c r="M7494" i="3" s="1" a="1"/>
  <c r="M7494" i="3" s="1"/>
  <c r="J7493" i="3"/>
  <c r="K7493" i="3" s="1" a="1"/>
  <c r="K7493" i="3" s="1"/>
  <c r="J7492" i="3"/>
  <c r="J7491" i="3"/>
  <c r="L7491" i="3" s="1" a="1"/>
  <c r="L7491" i="3" s="1"/>
  <c r="J7490" i="3"/>
  <c r="J7489" i="3"/>
  <c r="N7489" i="3" s="1" a="1"/>
  <c r="N7489" i="3" s="1"/>
  <c r="J7488" i="3"/>
  <c r="J7487" i="3"/>
  <c r="J7486" i="3"/>
  <c r="J7485" i="3"/>
  <c r="M7485" i="3" s="1" a="1"/>
  <c r="M7485" i="3" s="1"/>
  <c r="J7484" i="3"/>
  <c r="O7484" i="3" s="1" a="1"/>
  <c r="O7484" i="3" s="1"/>
  <c r="L7483" i="3" a="1"/>
  <c r="L7483" i="3" s="1"/>
  <c r="J7483" i="3"/>
  <c r="J7482" i="3"/>
  <c r="N7482" i="3" s="1" a="1"/>
  <c r="N7482" i="3" s="1"/>
  <c r="J7481" i="3"/>
  <c r="N7481" i="3" s="1" a="1"/>
  <c r="N7481" i="3" s="1"/>
  <c r="J7480" i="3"/>
  <c r="N7480" i="3" s="1" a="1"/>
  <c r="N7480" i="3" s="1"/>
  <c r="J7479" i="3"/>
  <c r="L7479" i="3" s="1" a="1"/>
  <c r="L7479" i="3" s="1"/>
  <c r="J7478" i="3"/>
  <c r="J7477" i="3"/>
  <c r="O7477" i="3" s="1" a="1"/>
  <c r="O7477" i="3" s="1"/>
  <c r="J7476" i="3"/>
  <c r="P7476" i="3" s="1" a="1"/>
  <c r="P7476" i="3" s="1"/>
  <c r="J7475" i="3"/>
  <c r="L7475" i="3" s="1" a="1"/>
  <c r="L7475" i="3" s="1"/>
  <c r="J7474" i="3"/>
  <c r="J7473" i="3"/>
  <c r="J7472" i="3"/>
  <c r="N7472" i="3" s="1" a="1"/>
  <c r="N7472" i="3" s="1"/>
  <c r="J7471" i="3"/>
  <c r="O7471" i="3" s="1" a="1"/>
  <c r="O7471" i="3" s="1"/>
  <c r="J7470" i="3"/>
  <c r="J7469" i="3"/>
  <c r="J7468" i="3"/>
  <c r="L7468" i="3" s="1" a="1"/>
  <c r="L7468" i="3" s="1"/>
  <c r="J7467" i="3"/>
  <c r="J7466" i="3"/>
  <c r="J7465" i="3"/>
  <c r="J7464" i="3"/>
  <c r="J7463" i="3"/>
  <c r="P7463" i="3" s="1" a="1"/>
  <c r="P7463" i="3" s="1"/>
  <c r="J7462" i="3"/>
  <c r="L7462" i="3" s="1" a="1"/>
  <c r="L7462" i="3" s="1"/>
  <c r="J7461" i="3"/>
  <c r="K7461" i="3" s="1" a="1"/>
  <c r="K7461" i="3" s="1"/>
  <c r="J7460" i="3"/>
  <c r="O7460" i="3" s="1" a="1"/>
  <c r="O7460" i="3" s="1"/>
  <c r="J7459" i="3"/>
  <c r="J7458" i="3"/>
  <c r="K7458" i="3" s="1" a="1"/>
  <c r="K7458" i="3" s="1"/>
  <c r="J7457" i="3"/>
  <c r="J7456" i="3"/>
  <c r="N7456" i="3" s="1" a="1"/>
  <c r="N7456" i="3" s="1"/>
  <c r="J7455" i="3"/>
  <c r="J7454" i="3"/>
  <c r="P7453" i="3" a="1"/>
  <c r="P7453" i="3" s="1"/>
  <c r="J7453" i="3"/>
  <c r="K7453" i="3" s="1" a="1"/>
  <c r="K7453" i="3" s="1"/>
  <c r="J7452" i="3"/>
  <c r="J7451" i="3"/>
  <c r="J7450" i="3"/>
  <c r="O7450" i="3" s="1" a="1"/>
  <c r="O7450" i="3" s="1"/>
  <c r="J7449" i="3"/>
  <c r="J7448" i="3"/>
  <c r="N7448" i="3" s="1" a="1"/>
  <c r="N7448" i="3" s="1"/>
  <c r="J7447" i="3"/>
  <c r="N7447" i="3" s="1" a="1"/>
  <c r="N7447" i="3" s="1"/>
  <c r="J7446" i="3"/>
  <c r="L7446" i="3" s="1" a="1"/>
  <c r="L7446" i="3" s="1"/>
  <c r="O7445" i="3" a="1"/>
  <c r="O7445" i="3" s="1"/>
  <c r="J7445" i="3"/>
  <c r="N7445" i="3" s="1" a="1"/>
  <c r="N7445" i="3" s="1"/>
  <c r="J7444" i="3"/>
  <c r="P7444" i="3" s="1" a="1"/>
  <c r="P7444" i="3" s="1"/>
  <c r="J7443" i="3"/>
  <c r="J7442" i="3"/>
  <c r="N7442" i="3" s="1" a="1"/>
  <c r="N7442" i="3" s="1"/>
  <c r="J7441" i="3"/>
  <c r="J7440" i="3"/>
  <c r="M7440" i="3" s="1" a="1"/>
  <c r="M7440" i="3" s="1"/>
  <c r="J7439" i="3"/>
  <c r="J7438" i="3"/>
  <c r="M7438" i="3" s="1" a="1"/>
  <c r="M7438" i="3" s="1"/>
  <c r="J7437" i="3"/>
  <c r="O7437" i="3" s="1" a="1"/>
  <c r="O7437" i="3" s="1"/>
  <c r="J7436" i="3"/>
  <c r="J7435" i="3"/>
  <c r="O7435" i="3" s="1" a="1"/>
  <c r="O7435" i="3" s="1"/>
  <c r="J7434" i="3"/>
  <c r="N7434" i="3" s="1" a="1"/>
  <c r="N7434" i="3" s="1"/>
  <c r="J7433" i="3"/>
  <c r="J7432" i="3"/>
  <c r="M7432" i="3" s="1" a="1"/>
  <c r="M7432" i="3" s="1"/>
  <c r="J7431" i="3"/>
  <c r="J7430" i="3"/>
  <c r="J7429" i="3"/>
  <c r="J7428" i="3"/>
  <c r="J7427" i="3"/>
  <c r="J7426" i="3"/>
  <c r="K7426" i="3" s="1" a="1"/>
  <c r="K7426" i="3" s="1"/>
  <c r="J7425" i="3"/>
  <c r="K7425" i="3" s="1" a="1"/>
  <c r="K7425" i="3" s="1"/>
  <c r="J7424" i="3"/>
  <c r="M7424" i="3" s="1" a="1"/>
  <c r="M7424" i="3" s="1"/>
  <c r="J7423" i="3"/>
  <c r="J7422" i="3"/>
  <c r="L7422" i="3" s="1" a="1"/>
  <c r="L7422" i="3" s="1"/>
  <c r="J7421" i="3"/>
  <c r="M7421" i="3" s="1" a="1"/>
  <c r="M7421" i="3" s="1"/>
  <c r="J7420" i="3"/>
  <c r="J7419" i="3"/>
  <c r="J7418" i="3"/>
  <c r="K7418" i="3" s="1" a="1"/>
  <c r="K7418" i="3" s="1"/>
  <c r="J7417" i="3"/>
  <c r="J7416" i="3"/>
  <c r="J7415" i="3"/>
  <c r="N7415" i="3" s="1" a="1"/>
  <c r="N7415" i="3" s="1"/>
  <c r="J7414" i="3"/>
  <c r="O7414" i="3" s="1" a="1"/>
  <c r="O7414" i="3" s="1"/>
  <c r="J7413" i="3"/>
  <c r="J7412" i="3"/>
  <c r="J7411" i="3"/>
  <c r="J7410" i="3"/>
  <c r="O7410" i="3" s="1" a="1"/>
  <c r="O7410" i="3" s="1"/>
  <c r="J7409" i="3"/>
  <c r="J7408" i="3"/>
  <c r="J7407" i="3"/>
  <c r="N7406" i="3" a="1"/>
  <c r="N7406" i="3" s="1"/>
  <c r="L7406" i="3" a="1"/>
  <c r="L7406" i="3" s="1"/>
  <c r="J7406" i="3"/>
  <c r="P7406" i="3" s="1" a="1"/>
  <c r="P7406" i="3" s="1"/>
  <c r="J7405" i="3"/>
  <c r="L7405" i="3" s="1" a="1"/>
  <c r="L7405" i="3" s="1"/>
  <c r="J7404" i="3"/>
  <c r="K7404" i="3" s="1" a="1"/>
  <c r="K7404" i="3" s="1"/>
  <c r="J7403" i="3"/>
  <c r="K7403" i="3" s="1" a="1"/>
  <c r="K7403" i="3" s="1"/>
  <c r="J7402" i="3"/>
  <c r="N7402" i="3" s="1" a="1"/>
  <c r="N7402" i="3" s="1"/>
  <c r="J7401" i="3"/>
  <c r="J7400" i="3"/>
  <c r="J7399" i="3"/>
  <c r="J7398" i="3"/>
  <c r="J7397" i="3"/>
  <c r="J7396" i="3"/>
  <c r="O7396" i="3" s="1" a="1"/>
  <c r="O7396" i="3" s="1"/>
  <c r="J7395" i="3"/>
  <c r="J7394" i="3"/>
  <c r="N7394" i="3" s="1" a="1"/>
  <c r="N7394" i="3" s="1"/>
  <c r="J7393" i="3"/>
  <c r="K7393" i="3" s="1" a="1"/>
  <c r="K7393" i="3" s="1"/>
  <c r="J7392" i="3"/>
  <c r="J7391" i="3"/>
  <c r="J7390" i="3"/>
  <c r="K7390" i="3" s="1" a="1"/>
  <c r="K7390" i="3" s="1"/>
  <c r="J7389" i="3"/>
  <c r="J7388" i="3"/>
  <c r="L7388" i="3" s="1" a="1"/>
  <c r="L7388" i="3" s="1"/>
  <c r="J7387" i="3"/>
  <c r="J7386" i="3"/>
  <c r="K7386" i="3" s="1" a="1"/>
  <c r="K7386" i="3" s="1"/>
  <c r="J7385" i="3"/>
  <c r="N7385" i="3" s="1" a="1"/>
  <c r="N7385" i="3" s="1"/>
  <c r="J7384" i="3"/>
  <c r="J7383" i="3"/>
  <c r="J7382" i="3"/>
  <c r="J7381" i="3"/>
  <c r="N7381" i="3" s="1" a="1"/>
  <c r="N7381" i="3" s="1"/>
  <c r="J7380" i="3"/>
  <c r="J7379" i="3"/>
  <c r="O7379" i="3" s="1" a="1"/>
  <c r="O7379" i="3" s="1"/>
  <c r="J7378" i="3"/>
  <c r="N7378" i="3" s="1" a="1"/>
  <c r="N7378" i="3" s="1"/>
  <c r="J7377" i="3"/>
  <c r="O7377" i="3" s="1" a="1"/>
  <c r="O7377" i="3" s="1"/>
  <c r="J7376" i="3"/>
  <c r="N7376" i="3" s="1" a="1"/>
  <c r="N7376" i="3" s="1"/>
  <c r="J7375" i="3"/>
  <c r="N7375" i="3" s="1" a="1"/>
  <c r="N7375" i="3" s="1"/>
  <c r="J7374" i="3"/>
  <c r="N7374" i="3" s="1" a="1"/>
  <c r="N7374" i="3" s="1"/>
  <c r="J7373" i="3"/>
  <c r="L7373" i="3" s="1" a="1"/>
  <c r="L7373" i="3" s="1"/>
  <c r="J7372" i="3"/>
  <c r="O7372" i="3" s="1" a="1"/>
  <c r="O7372" i="3" s="1"/>
  <c r="J7371" i="3"/>
  <c r="M7371" i="3" s="1" a="1"/>
  <c r="M7371" i="3" s="1"/>
  <c r="J7370" i="3"/>
  <c r="J7369" i="3"/>
  <c r="J7368" i="3"/>
  <c r="M7368" i="3" s="1" a="1"/>
  <c r="M7368" i="3" s="1"/>
  <c r="J7367" i="3"/>
  <c r="P7367" i="3" s="1" a="1"/>
  <c r="P7367" i="3" s="1"/>
  <c r="J7366" i="3"/>
  <c r="M7366" i="3" s="1" a="1"/>
  <c r="M7366" i="3" s="1"/>
  <c r="J7365" i="3"/>
  <c r="J7364" i="3"/>
  <c r="O7364" i="3" s="1" a="1"/>
  <c r="O7364" i="3" s="1"/>
  <c r="J7363" i="3"/>
  <c r="J7362" i="3"/>
  <c r="J7361" i="3"/>
  <c r="J7360" i="3"/>
  <c r="M7360" i="3" s="1" a="1"/>
  <c r="M7360" i="3" s="1"/>
  <c r="J7359" i="3"/>
  <c r="M7359" i="3" s="1" a="1"/>
  <c r="M7359" i="3" s="1"/>
  <c r="J7358" i="3"/>
  <c r="O7358" i="3" s="1" a="1"/>
  <c r="O7358" i="3" s="1"/>
  <c r="J7357" i="3"/>
  <c r="O7357" i="3" s="1" a="1"/>
  <c r="O7357" i="3" s="1"/>
  <c r="J7356" i="3"/>
  <c r="J7355" i="3"/>
  <c r="J7354" i="3"/>
  <c r="K7354" i="3" s="1" a="1"/>
  <c r="K7354" i="3" s="1"/>
  <c r="J7353" i="3"/>
  <c r="O7353" i="3" s="1" a="1"/>
  <c r="O7353" i="3" s="1"/>
  <c r="J7352" i="3"/>
  <c r="J7351" i="3"/>
  <c r="M7351" i="3" s="1" a="1"/>
  <c r="M7351" i="3" s="1"/>
  <c r="J7350" i="3"/>
  <c r="J7349" i="3"/>
  <c r="J7348" i="3"/>
  <c r="K7348" i="3" s="1" a="1"/>
  <c r="K7348" i="3" s="1"/>
  <c r="J7347" i="3"/>
  <c r="J7346" i="3"/>
  <c r="K7346" i="3" s="1" a="1"/>
  <c r="K7346" i="3" s="1"/>
  <c r="J7345" i="3"/>
  <c r="N7345" i="3" s="1" a="1"/>
  <c r="N7345" i="3" s="1"/>
  <c r="J7344" i="3"/>
  <c r="N7344" i="3" s="1" a="1"/>
  <c r="N7344" i="3" s="1"/>
  <c r="J7343" i="3"/>
  <c r="J7342" i="3"/>
  <c r="O7342" i="3" s="1" a="1"/>
  <c r="O7342" i="3" s="1"/>
  <c r="J7341" i="3"/>
  <c r="J7340" i="3"/>
  <c r="J7339" i="3"/>
  <c r="O7339" i="3" s="1" a="1"/>
  <c r="O7339" i="3" s="1"/>
  <c r="J7338" i="3"/>
  <c r="N7338" i="3" s="1" a="1"/>
  <c r="N7338" i="3" s="1"/>
  <c r="J7337" i="3"/>
  <c r="J7336" i="3"/>
  <c r="M7336" i="3" s="1" a="1"/>
  <c r="M7336" i="3" s="1"/>
  <c r="J7335" i="3"/>
  <c r="N7335" i="3" s="1" a="1"/>
  <c r="N7335" i="3" s="1"/>
  <c r="J7334" i="3"/>
  <c r="N7334" i="3" s="1" a="1"/>
  <c r="N7334" i="3" s="1"/>
  <c r="J7333" i="3"/>
  <c r="O7333" i="3" s="1" a="1"/>
  <c r="O7333" i="3" s="1"/>
  <c r="J7332" i="3"/>
  <c r="L7332" i="3" s="1" a="1"/>
  <c r="L7332" i="3" s="1"/>
  <c r="J7331" i="3"/>
  <c r="L7331" i="3" s="1" a="1"/>
  <c r="L7331" i="3" s="1"/>
  <c r="J7330" i="3"/>
  <c r="J7329" i="3"/>
  <c r="N7329" i="3" s="1" a="1"/>
  <c r="N7329" i="3" s="1"/>
  <c r="J7328" i="3"/>
  <c r="P7327" i="3" a="1"/>
  <c r="P7327" i="3" s="1"/>
  <c r="N7327" i="3" a="1"/>
  <c r="N7327" i="3" s="1"/>
  <c r="J7327" i="3"/>
  <c r="L7327" i="3" s="1" a="1"/>
  <c r="L7327" i="3" s="1"/>
  <c r="J7326" i="3"/>
  <c r="J7325" i="3"/>
  <c r="O7325" i="3" s="1" a="1"/>
  <c r="O7325" i="3" s="1"/>
  <c r="J7324" i="3"/>
  <c r="J7323" i="3"/>
  <c r="P7323" i="3" s="1" a="1"/>
  <c r="P7323" i="3" s="1"/>
  <c r="J7322" i="3"/>
  <c r="J7321" i="3"/>
  <c r="O7321" i="3" s="1" a="1"/>
  <c r="O7321" i="3" s="1"/>
  <c r="J7320" i="3"/>
  <c r="K7320" i="3" s="1" a="1"/>
  <c r="K7320" i="3" s="1"/>
  <c r="J7319" i="3"/>
  <c r="J7318" i="3"/>
  <c r="J7317" i="3"/>
  <c r="M7317" i="3" s="1" a="1"/>
  <c r="M7317" i="3" s="1"/>
  <c r="J7316" i="3"/>
  <c r="O7316" i="3" s="1" a="1"/>
  <c r="O7316" i="3" s="1"/>
  <c r="J7315" i="3"/>
  <c r="O7315" i="3" s="1" a="1"/>
  <c r="O7315" i="3" s="1"/>
  <c r="J7314" i="3"/>
  <c r="J7313" i="3"/>
  <c r="N7313" i="3" s="1" a="1"/>
  <c r="N7313" i="3" s="1"/>
  <c r="J7312" i="3"/>
  <c r="J7311" i="3"/>
  <c r="J7310" i="3"/>
  <c r="K7310" i="3" s="1" a="1"/>
  <c r="K7310" i="3" s="1"/>
  <c r="J7309" i="3"/>
  <c r="J7308" i="3"/>
  <c r="J7307" i="3"/>
  <c r="O7307" i="3" s="1" a="1"/>
  <c r="O7307" i="3" s="1"/>
  <c r="J7306" i="3"/>
  <c r="J7305" i="3"/>
  <c r="J7304" i="3"/>
  <c r="N7304" i="3" s="1" a="1"/>
  <c r="N7304" i="3" s="1"/>
  <c r="J7303" i="3"/>
  <c r="J7302" i="3"/>
  <c r="L7302" i="3" s="1" a="1"/>
  <c r="L7302" i="3" s="1"/>
  <c r="J7301" i="3"/>
  <c r="O7301" i="3" s="1" a="1"/>
  <c r="O7301" i="3" s="1"/>
  <c r="J7300" i="3"/>
  <c r="J7299" i="3"/>
  <c r="N7298" i="3" a="1"/>
  <c r="N7298" i="3" s="1"/>
  <c r="J7298" i="3"/>
  <c r="M7298" i="3" s="1" a="1"/>
  <c r="M7298" i="3" s="1"/>
  <c r="J7297" i="3"/>
  <c r="M7297" i="3" s="1" a="1"/>
  <c r="M7297" i="3" s="1"/>
  <c r="J7296" i="3"/>
  <c r="J7295" i="3"/>
  <c r="M7295" i="3" s="1" a="1"/>
  <c r="M7295" i="3" s="1"/>
  <c r="J7294" i="3"/>
  <c r="K7294" i="3" s="1" a="1"/>
  <c r="K7294" i="3" s="1"/>
  <c r="J7293" i="3"/>
  <c r="P7293" i="3" s="1" a="1"/>
  <c r="P7293" i="3" s="1"/>
  <c r="J7292" i="3"/>
  <c r="N7292" i="3" s="1" a="1"/>
  <c r="N7292" i="3" s="1"/>
  <c r="J7291" i="3"/>
  <c r="L7291" i="3" s="1" a="1"/>
  <c r="L7291" i="3" s="1"/>
  <c r="J7290" i="3"/>
  <c r="J7289" i="3"/>
  <c r="J7288" i="3"/>
  <c r="J7287" i="3"/>
  <c r="N7287" i="3" s="1" a="1"/>
  <c r="N7287" i="3" s="1"/>
  <c r="J7286" i="3"/>
  <c r="K7286" i="3" s="1" a="1"/>
  <c r="K7286" i="3" s="1"/>
  <c r="J7285" i="3"/>
  <c r="L7285" i="3" s="1" a="1"/>
  <c r="L7285" i="3" s="1"/>
  <c r="J7284" i="3"/>
  <c r="M7284" i="3" s="1" a="1"/>
  <c r="M7284" i="3" s="1"/>
  <c r="J7283" i="3"/>
  <c r="J7282" i="3"/>
  <c r="J7281" i="3"/>
  <c r="J7280" i="3"/>
  <c r="M7280" i="3" s="1" a="1"/>
  <c r="M7280" i="3" s="1"/>
  <c r="J7279" i="3"/>
  <c r="P7279" i="3" s="1" a="1"/>
  <c r="P7279" i="3" s="1"/>
  <c r="J7278" i="3"/>
  <c r="O7278" i="3" s="1" a="1"/>
  <c r="O7278" i="3" s="1"/>
  <c r="J7277" i="3"/>
  <c r="N7277" i="3" s="1" a="1"/>
  <c r="N7277" i="3" s="1"/>
  <c r="L7276" i="3" a="1"/>
  <c r="L7276" i="3" s="1"/>
  <c r="J7276" i="3"/>
  <c r="J7275" i="3"/>
  <c r="N7275" i="3" s="1" a="1"/>
  <c r="N7275" i="3" s="1"/>
  <c r="J7274" i="3"/>
  <c r="J7273" i="3"/>
  <c r="O7273" i="3" s="1" a="1"/>
  <c r="O7273" i="3" s="1"/>
  <c r="J7272" i="3"/>
  <c r="O7272" i="3" s="1" a="1"/>
  <c r="O7272" i="3" s="1"/>
  <c r="J7271" i="3"/>
  <c r="M7271" i="3" s="1" a="1"/>
  <c r="M7271" i="3" s="1"/>
  <c r="J7270" i="3"/>
  <c r="K7270" i="3" s="1" a="1"/>
  <c r="K7270" i="3" s="1"/>
  <c r="J7269" i="3"/>
  <c r="J7268" i="3"/>
  <c r="K7268" i="3" s="1" a="1"/>
  <c r="K7268" i="3" s="1"/>
  <c r="J7267" i="3"/>
  <c r="J7266" i="3"/>
  <c r="L7266" i="3" s="1" a="1"/>
  <c r="L7266" i="3" s="1"/>
  <c r="J7265" i="3"/>
  <c r="M7265" i="3" s="1" a="1"/>
  <c r="M7265" i="3" s="1"/>
  <c r="J7264" i="3"/>
  <c r="M7264" i="3" s="1" a="1"/>
  <c r="M7264" i="3" s="1"/>
  <c r="J7263" i="3"/>
  <c r="J7262" i="3"/>
  <c r="J7261" i="3"/>
  <c r="K7261" i="3" s="1" a="1"/>
  <c r="K7261" i="3" s="1"/>
  <c r="J7260" i="3"/>
  <c r="N7260" i="3" s="1" a="1"/>
  <c r="N7260" i="3" s="1"/>
  <c r="J7259" i="3"/>
  <c r="L7259" i="3" s="1" a="1"/>
  <c r="L7259" i="3" s="1"/>
  <c r="J7258" i="3"/>
  <c r="J7257" i="3"/>
  <c r="K7257" i="3" s="1" a="1"/>
  <c r="K7257" i="3" s="1"/>
  <c r="J7256" i="3"/>
  <c r="J7255" i="3"/>
  <c r="M7255" i="3" s="1" a="1"/>
  <c r="M7255" i="3" s="1"/>
  <c r="J7254" i="3"/>
  <c r="L7254" i="3" s="1" a="1"/>
  <c r="L7254" i="3" s="1"/>
  <c r="J7253" i="3"/>
  <c r="L7253" i="3" s="1" a="1"/>
  <c r="L7253" i="3" s="1"/>
  <c r="J7252" i="3"/>
  <c r="J7251" i="3"/>
  <c r="L7251" i="3" s="1" a="1"/>
  <c r="L7251" i="3" s="1"/>
  <c r="J7250" i="3"/>
  <c r="O7250" i="3" s="1" a="1"/>
  <c r="O7250" i="3" s="1"/>
  <c r="J7249" i="3"/>
  <c r="J7248" i="3"/>
  <c r="J7247" i="3"/>
  <c r="P7247" i="3" s="1" a="1"/>
  <c r="P7247" i="3" s="1"/>
  <c r="J7246" i="3"/>
  <c r="J7245" i="3"/>
  <c r="M7245" i="3" s="1" a="1"/>
  <c r="M7245" i="3" s="1"/>
  <c r="J7244" i="3"/>
  <c r="J7243" i="3"/>
  <c r="L7243" i="3" s="1" a="1"/>
  <c r="L7243" i="3" s="1"/>
  <c r="J7242" i="3"/>
  <c r="J7241" i="3"/>
  <c r="J7240" i="3"/>
  <c r="J7239" i="3"/>
  <c r="J7238" i="3"/>
  <c r="O7238" i="3" s="1" a="1"/>
  <c r="O7238" i="3" s="1"/>
  <c r="J7237" i="3"/>
  <c r="L7237" i="3" s="1" a="1"/>
  <c r="L7237" i="3" s="1"/>
  <c r="J7236" i="3"/>
  <c r="L7236" i="3" s="1" a="1"/>
  <c r="L7236" i="3" s="1"/>
  <c r="J7235" i="3"/>
  <c r="K7235" i="3" s="1" a="1"/>
  <c r="K7235" i="3" s="1"/>
  <c r="J7234" i="3"/>
  <c r="M7234" i="3" s="1" a="1"/>
  <c r="M7234" i="3" s="1"/>
  <c r="J7233" i="3"/>
  <c r="J7232" i="3"/>
  <c r="J7231" i="3"/>
  <c r="P7231" i="3" s="1" a="1"/>
  <c r="P7231" i="3" s="1"/>
  <c r="J7230" i="3"/>
  <c r="J7229" i="3"/>
  <c r="P7228" i="3" a="1"/>
  <c r="P7228" i="3" s="1"/>
  <c r="J7228" i="3"/>
  <c r="M7228" i="3" s="1" a="1"/>
  <c r="M7228" i="3" s="1"/>
  <c r="J7227" i="3"/>
  <c r="K7227" i="3" s="1" a="1"/>
  <c r="K7227" i="3" s="1"/>
  <c r="J7226" i="3"/>
  <c r="O7226" i="3" s="1" a="1"/>
  <c r="O7226" i="3" s="1"/>
  <c r="J7225" i="3"/>
  <c r="J7224" i="3"/>
  <c r="J7223" i="3"/>
  <c r="N7223" i="3" s="1" a="1"/>
  <c r="N7223" i="3" s="1"/>
  <c r="J7222" i="3"/>
  <c r="N7222" i="3" s="1" a="1"/>
  <c r="N7222" i="3" s="1"/>
  <c r="J7221" i="3"/>
  <c r="K7221" i="3" s="1" a="1"/>
  <c r="K7221" i="3" s="1"/>
  <c r="J7220" i="3"/>
  <c r="P7220" i="3" s="1" a="1"/>
  <c r="P7220" i="3" s="1"/>
  <c r="J7219" i="3"/>
  <c r="M7219" i="3" s="1" a="1"/>
  <c r="M7219" i="3" s="1"/>
  <c r="J7218" i="3"/>
  <c r="P7218" i="3" s="1" a="1"/>
  <c r="P7218" i="3" s="1"/>
  <c r="J7217" i="3"/>
  <c r="M7217" i="3" s="1" a="1"/>
  <c r="M7217" i="3" s="1"/>
  <c r="M7216" i="3" a="1"/>
  <c r="M7216" i="3" s="1"/>
  <c r="J7216" i="3"/>
  <c r="N7216" i="3" s="1" a="1"/>
  <c r="N7216" i="3" s="1"/>
  <c r="J7215" i="3"/>
  <c r="L7215" i="3" s="1" a="1"/>
  <c r="L7215" i="3" s="1"/>
  <c r="J7214" i="3"/>
  <c r="O7214" i="3" s="1" a="1"/>
  <c r="O7214" i="3" s="1"/>
  <c r="J7213" i="3"/>
  <c r="J7212" i="3"/>
  <c r="P7212" i="3" s="1" a="1"/>
  <c r="P7212" i="3" s="1"/>
  <c r="J7211" i="3"/>
  <c r="J7210" i="3"/>
  <c r="M7210" i="3" s="1" a="1"/>
  <c r="M7210" i="3" s="1"/>
  <c r="J7209" i="3"/>
  <c r="J7208" i="3"/>
  <c r="J7207" i="3"/>
  <c r="N7207" i="3" s="1" a="1"/>
  <c r="N7207" i="3" s="1"/>
  <c r="J7206" i="3"/>
  <c r="K7206" i="3" s="1" a="1"/>
  <c r="K7206" i="3" s="1"/>
  <c r="J7205" i="3"/>
  <c r="N7205" i="3" s="1" a="1"/>
  <c r="N7205" i="3" s="1"/>
  <c r="J7204" i="3"/>
  <c r="M7204" i="3" s="1" a="1"/>
  <c r="M7204" i="3" s="1"/>
  <c r="J7203" i="3"/>
  <c r="J7202" i="3"/>
  <c r="J7201" i="3"/>
  <c r="O7201" i="3" s="1" a="1"/>
  <c r="O7201" i="3" s="1"/>
  <c r="J7200" i="3"/>
  <c r="M7200" i="3" s="1" a="1"/>
  <c r="M7200" i="3" s="1"/>
  <c r="J7199" i="3"/>
  <c r="P7199" i="3" s="1" a="1"/>
  <c r="P7199" i="3" s="1"/>
  <c r="J7198" i="3"/>
  <c r="J7197" i="3"/>
  <c r="N7197" i="3" s="1" a="1"/>
  <c r="N7197" i="3" s="1"/>
  <c r="J7196" i="3"/>
  <c r="P7196" i="3" s="1" a="1"/>
  <c r="P7196" i="3" s="1"/>
  <c r="J7195" i="3"/>
  <c r="O7195" i="3" s="1" a="1"/>
  <c r="O7195" i="3" s="1"/>
  <c r="J7194" i="3"/>
  <c r="P7194" i="3" s="1" a="1"/>
  <c r="P7194" i="3" s="1"/>
  <c r="J7193" i="3"/>
  <c r="O7193" i="3" s="1" a="1"/>
  <c r="O7193" i="3" s="1"/>
  <c r="J7192" i="3"/>
  <c r="O7192" i="3" s="1" a="1"/>
  <c r="O7192" i="3" s="1"/>
  <c r="J7191" i="3"/>
  <c r="L7191" i="3" s="1" a="1"/>
  <c r="L7191" i="3" s="1"/>
  <c r="J7190" i="3"/>
  <c r="O7190" i="3" s="1" a="1"/>
  <c r="O7190" i="3" s="1"/>
  <c r="J7189" i="3"/>
  <c r="K7189" i="3" s="1" a="1"/>
  <c r="K7189" i="3" s="1"/>
  <c r="J7188" i="3"/>
  <c r="P7188" i="3" s="1" a="1"/>
  <c r="P7188" i="3" s="1"/>
  <c r="O7187" i="3" a="1"/>
  <c r="O7187" i="3" s="1"/>
  <c r="J7187" i="3"/>
  <c r="N7187" i="3" s="1" a="1"/>
  <c r="N7187" i="3" s="1"/>
  <c r="J7186" i="3"/>
  <c r="P7186" i="3" s="1" a="1"/>
  <c r="P7186" i="3" s="1"/>
  <c r="J7185" i="3"/>
  <c r="K7185" i="3" s="1" a="1"/>
  <c r="K7185" i="3" s="1"/>
  <c r="J7184" i="3"/>
  <c r="N7184" i="3" s="1" a="1"/>
  <c r="N7184" i="3" s="1"/>
  <c r="J7183" i="3"/>
  <c r="P7183" i="3" s="1" a="1"/>
  <c r="P7183" i="3" s="1"/>
  <c r="J7182" i="3"/>
  <c r="N7182" i="3" s="1" a="1"/>
  <c r="N7182" i="3" s="1"/>
  <c r="J7181" i="3"/>
  <c r="L7181" i="3" s="1" a="1"/>
  <c r="L7181" i="3" s="1"/>
  <c r="J7180" i="3"/>
  <c r="J7179" i="3"/>
  <c r="J7178" i="3"/>
  <c r="J7177" i="3"/>
  <c r="K7177" i="3" s="1" a="1"/>
  <c r="K7177" i="3" s="1"/>
  <c r="J7176" i="3"/>
  <c r="N7176" i="3" s="1" a="1"/>
  <c r="N7176" i="3" s="1"/>
  <c r="J7175" i="3"/>
  <c r="L7175" i="3" s="1" a="1"/>
  <c r="L7175" i="3" s="1"/>
  <c r="J7174" i="3"/>
  <c r="O7174" i="3" s="1" a="1"/>
  <c r="O7174" i="3" s="1"/>
  <c r="J7173" i="3"/>
  <c r="J7172" i="3"/>
  <c r="O7172" i="3" s="1" a="1"/>
  <c r="O7172" i="3" s="1"/>
  <c r="J7171" i="3"/>
  <c r="P7171" i="3" s="1" a="1"/>
  <c r="P7171" i="3" s="1"/>
  <c r="J7170" i="3"/>
  <c r="P7170" i="3" s="1" a="1"/>
  <c r="P7170" i="3" s="1"/>
  <c r="J7169" i="3"/>
  <c r="J7168" i="3"/>
  <c r="P7168" i="3" s="1" a="1"/>
  <c r="P7168" i="3" s="1"/>
  <c r="J7167" i="3"/>
  <c r="L7167" i="3" s="1" a="1"/>
  <c r="L7167" i="3" s="1"/>
  <c r="J7166" i="3"/>
  <c r="N7166" i="3" s="1" a="1"/>
  <c r="N7166" i="3" s="1"/>
  <c r="J7165" i="3"/>
  <c r="J7164" i="3"/>
  <c r="K7164" i="3" s="1" a="1"/>
  <c r="K7164" i="3" s="1"/>
  <c r="J7163" i="3"/>
  <c r="P7163" i="3" s="1" a="1"/>
  <c r="P7163" i="3" s="1"/>
  <c r="J7162" i="3"/>
  <c r="N7162" i="3" s="1" a="1"/>
  <c r="N7162" i="3" s="1"/>
  <c r="J7161" i="3"/>
  <c r="N7161" i="3" s="1" a="1"/>
  <c r="N7161" i="3" s="1"/>
  <c r="J7160" i="3"/>
  <c r="J7159" i="3"/>
  <c r="N7159" i="3" s="1" a="1"/>
  <c r="N7159" i="3" s="1"/>
  <c r="J7158" i="3"/>
  <c r="L7158" i="3" s="1" a="1"/>
  <c r="L7158" i="3" s="1"/>
  <c r="J7157" i="3"/>
  <c r="J7156" i="3"/>
  <c r="K7156" i="3" s="1" a="1"/>
  <c r="K7156" i="3" s="1"/>
  <c r="J7155" i="3"/>
  <c r="J7154" i="3"/>
  <c r="L7154" i="3" s="1" a="1"/>
  <c r="L7154" i="3" s="1"/>
  <c r="J7153" i="3"/>
  <c r="J7152" i="3"/>
  <c r="O7152" i="3" s="1" a="1"/>
  <c r="O7152" i="3" s="1"/>
  <c r="J7151" i="3"/>
  <c r="J7150" i="3"/>
  <c r="P7150" i="3" s="1" a="1"/>
  <c r="P7150" i="3" s="1"/>
  <c r="J7149" i="3"/>
  <c r="J7148" i="3"/>
  <c r="L7148" i="3" s="1" a="1"/>
  <c r="L7148" i="3" s="1"/>
  <c r="J7147" i="3"/>
  <c r="N7147" i="3" s="1" a="1"/>
  <c r="N7147" i="3" s="1"/>
  <c r="J7146" i="3"/>
  <c r="J7145" i="3"/>
  <c r="M7145" i="3" s="1" a="1"/>
  <c r="M7145" i="3" s="1"/>
  <c r="J7144" i="3"/>
  <c r="P7144" i="3" s="1" a="1"/>
  <c r="P7144" i="3" s="1"/>
  <c r="J7143" i="3"/>
  <c r="N7143" i="3" s="1" a="1"/>
  <c r="N7143" i="3" s="1"/>
  <c r="J7142" i="3"/>
  <c r="N7142" i="3" s="1" a="1"/>
  <c r="N7142" i="3" s="1"/>
  <c r="J7141" i="3"/>
  <c r="L7141" i="3" s="1" a="1"/>
  <c r="L7141" i="3" s="1"/>
  <c r="J7140" i="3"/>
  <c r="P7140" i="3" s="1" a="1"/>
  <c r="P7140" i="3" s="1"/>
  <c r="J7139" i="3"/>
  <c r="K7139" i="3" s="1" a="1"/>
  <c r="K7139" i="3" s="1"/>
  <c r="J7138" i="3"/>
  <c r="N7138" i="3" s="1" a="1"/>
  <c r="N7138" i="3" s="1"/>
  <c r="J7137" i="3"/>
  <c r="J7136" i="3"/>
  <c r="L7136" i="3" s="1" a="1"/>
  <c r="L7136" i="3" s="1"/>
  <c r="J7135" i="3"/>
  <c r="P7135" i="3" s="1" a="1"/>
  <c r="P7135" i="3" s="1"/>
  <c r="J7134" i="3"/>
  <c r="N7134" i="3" s="1" a="1"/>
  <c r="N7134" i="3" s="1"/>
  <c r="J7133" i="3"/>
  <c r="J7132" i="3"/>
  <c r="L7132" i="3" s="1" a="1"/>
  <c r="L7132" i="3" s="1"/>
  <c r="J7131" i="3"/>
  <c r="K7131" i="3" s="1" a="1"/>
  <c r="K7131" i="3" s="1"/>
  <c r="J7130" i="3"/>
  <c r="N7130" i="3" s="1" a="1"/>
  <c r="N7130" i="3" s="1"/>
  <c r="J7129" i="3"/>
  <c r="N7129" i="3" s="1" a="1"/>
  <c r="N7129" i="3" s="1"/>
  <c r="J7128" i="3"/>
  <c r="P7128" i="3" s="1" a="1"/>
  <c r="P7128" i="3" s="1"/>
  <c r="O7127" i="3" a="1"/>
  <c r="O7127" i="3" s="1"/>
  <c r="N7127" i="3" a="1"/>
  <c r="N7127" i="3" s="1"/>
  <c r="L7127" i="3" a="1"/>
  <c r="L7127" i="3" s="1"/>
  <c r="J7127" i="3"/>
  <c r="K7127" i="3" s="1" a="1"/>
  <c r="K7127" i="3" s="1"/>
  <c r="J7126" i="3"/>
  <c r="L7125" i="3" a="1"/>
  <c r="L7125" i="3" s="1"/>
  <c r="J7125" i="3"/>
  <c r="J7124" i="3"/>
  <c r="J7123" i="3"/>
  <c r="J7122" i="3"/>
  <c r="O7122" i="3" s="1" a="1"/>
  <c r="O7122" i="3" s="1"/>
  <c r="J7121" i="3"/>
  <c r="N7121" i="3" s="1" a="1"/>
  <c r="N7121" i="3" s="1"/>
  <c r="J7120" i="3"/>
  <c r="J7119" i="3"/>
  <c r="N7119" i="3" s="1" a="1"/>
  <c r="N7119" i="3" s="1"/>
  <c r="J7118" i="3"/>
  <c r="J7117" i="3"/>
  <c r="J7116" i="3"/>
  <c r="J7115" i="3"/>
  <c r="N7115" i="3" s="1" a="1"/>
  <c r="N7115" i="3" s="1"/>
  <c r="J7114" i="3"/>
  <c r="O7114" i="3" s="1" a="1"/>
  <c r="O7114" i="3" s="1"/>
  <c r="J7113" i="3"/>
  <c r="J7112" i="3"/>
  <c r="N7112" i="3" s="1" a="1"/>
  <c r="N7112" i="3" s="1"/>
  <c r="P7111" i="3" a="1"/>
  <c r="P7111" i="3" s="1"/>
  <c r="O7111" i="3" a="1"/>
  <c r="O7111" i="3" s="1"/>
  <c r="J7111" i="3"/>
  <c r="K7111" i="3" s="1" a="1"/>
  <c r="K7111" i="3" s="1"/>
  <c r="J7110" i="3"/>
  <c r="L7110" i="3" s="1" a="1"/>
  <c r="L7110" i="3" s="1"/>
  <c r="J7109" i="3"/>
  <c r="P7109" i="3" s="1" a="1"/>
  <c r="P7109" i="3" s="1"/>
  <c r="J7108" i="3"/>
  <c r="O7108" i="3" s="1" a="1"/>
  <c r="O7108" i="3" s="1"/>
  <c r="J7107" i="3"/>
  <c r="J7106" i="3"/>
  <c r="J7105" i="3"/>
  <c r="N7105" i="3" s="1" a="1"/>
  <c r="N7105" i="3" s="1"/>
  <c r="J7104" i="3"/>
  <c r="O7104" i="3" s="1" a="1"/>
  <c r="O7104" i="3" s="1"/>
  <c r="J7103" i="3"/>
  <c r="J7102" i="3"/>
  <c r="J7101" i="3"/>
  <c r="J7100" i="3"/>
  <c r="J7099" i="3"/>
  <c r="J7098" i="3"/>
  <c r="J7097" i="3"/>
  <c r="J7096" i="3"/>
  <c r="J7095" i="3"/>
  <c r="J7094" i="3"/>
  <c r="P7094" i="3" s="1" a="1"/>
  <c r="P7094" i="3" s="1"/>
  <c r="J7093" i="3"/>
  <c r="O7093" i="3" s="1" a="1"/>
  <c r="O7093" i="3" s="1"/>
  <c r="J7092" i="3"/>
  <c r="J7091" i="3"/>
  <c r="J7090" i="3"/>
  <c r="O7090" i="3" s="1" a="1"/>
  <c r="O7090" i="3" s="1"/>
  <c r="J7089" i="3"/>
  <c r="J7088" i="3"/>
  <c r="O7088" i="3" s="1" a="1"/>
  <c r="O7088" i="3" s="1"/>
  <c r="J7087" i="3"/>
  <c r="P7087" i="3" s="1" a="1"/>
  <c r="P7087" i="3" s="1"/>
  <c r="J7086" i="3"/>
  <c r="L7086" i="3" s="1" a="1"/>
  <c r="L7086" i="3" s="1"/>
  <c r="J7085" i="3"/>
  <c r="J7084" i="3"/>
  <c r="K7084" i="3" s="1" a="1"/>
  <c r="K7084" i="3" s="1"/>
  <c r="J7083" i="3"/>
  <c r="N7083" i="3" s="1" a="1"/>
  <c r="N7083" i="3" s="1"/>
  <c r="J7082" i="3"/>
  <c r="J7081" i="3"/>
  <c r="M7081" i="3" s="1" a="1"/>
  <c r="M7081" i="3" s="1"/>
  <c r="J7080" i="3"/>
  <c r="L7080" i="3" s="1" a="1"/>
  <c r="L7080" i="3" s="1"/>
  <c r="J7079" i="3"/>
  <c r="L7079" i="3" s="1" a="1"/>
  <c r="L7079" i="3" s="1"/>
  <c r="J7078" i="3"/>
  <c r="O7078" i="3" s="1" a="1"/>
  <c r="O7078" i="3" s="1"/>
  <c r="J7077" i="3"/>
  <c r="P7077" i="3" s="1" a="1"/>
  <c r="P7077" i="3" s="1"/>
  <c r="J7076" i="3"/>
  <c r="K7076" i="3" s="1" a="1"/>
  <c r="K7076" i="3" s="1"/>
  <c r="J7075" i="3"/>
  <c r="N7075" i="3" s="1" a="1"/>
  <c r="N7075" i="3" s="1"/>
  <c r="J7074" i="3"/>
  <c r="J7073" i="3"/>
  <c r="J7072" i="3"/>
  <c r="O7072" i="3" s="1" a="1"/>
  <c r="O7072" i="3" s="1"/>
  <c r="J7071" i="3"/>
  <c r="L7071" i="3" s="1" a="1"/>
  <c r="L7071" i="3" s="1"/>
  <c r="J7070" i="3"/>
  <c r="M7070" i="3" s="1" a="1"/>
  <c r="M7070" i="3" s="1"/>
  <c r="J7069" i="3"/>
  <c r="J7068" i="3"/>
  <c r="J7067" i="3"/>
  <c r="J7066" i="3"/>
  <c r="J7065" i="3"/>
  <c r="J7064" i="3"/>
  <c r="M7064" i="3" s="1" a="1"/>
  <c r="M7064" i="3" s="1"/>
  <c r="J7063" i="3"/>
  <c r="O7063" i="3" s="1" a="1"/>
  <c r="O7063" i="3" s="1"/>
  <c r="J7062" i="3"/>
  <c r="J7061" i="3"/>
  <c r="L7061" i="3" s="1" a="1"/>
  <c r="L7061" i="3" s="1"/>
  <c r="J7060" i="3"/>
  <c r="J7059" i="3"/>
  <c r="O7059" i="3" s="1" a="1"/>
  <c r="O7059" i="3" s="1"/>
  <c r="J7058" i="3"/>
  <c r="K7058" i="3" s="1" a="1"/>
  <c r="K7058" i="3" s="1"/>
  <c r="J7057" i="3"/>
  <c r="N7057" i="3" s="1" a="1"/>
  <c r="N7057" i="3" s="1"/>
  <c r="J7056" i="3"/>
  <c r="O7056" i="3" s="1" a="1"/>
  <c r="O7056" i="3" s="1"/>
  <c r="J7055" i="3"/>
  <c r="J7054" i="3"/>
  <c r="L7054" i="3" s="1" a="1"/>
  <c r="L7054" i="3" s="1"/>
  <c r="J7053" i="3"/>
  <c r="J7052" i="3"/>
  <c r="P7052" i="3" s="1" a="1"/>
  <c r="P7052" i="3" s="1"/>
  <c r="J7051" i="3"/>
  <c r="N7051" i="3" s="1" a="1"/>
  <c r="N7051" i="3" s="1"/>
  <c r="J7050" i="3"/>
  <c r="J7049" i="3"/>
  <c r="N7049" i="3" s="1" a="1"/>
  <c r="N7049" i="3" s="1"/>
  <c r="J7048" i="3"/>
  <c r="L7048" i="3" s="1" a="1"/>
  <c r="L7048" i="3" s="1"/>
  <c r="J7047" i="3"/>
  <c r="L7046" i="3" a="1"/>
  <c r="L7046" i="3" s="1"/>
  <c r="J7046" i="3"/>
  <c r="J7045" i="3"/>
  <c r="J7044" i="3"/>
  <c r="P7044" i="3" s="1" a="1"/>
  <c r="P7044" i="3" s="1"/>
  <c r="J7043" i="3"/>
  <c r="J7042" i="3"/>
  <c r="O7042" i="3" s="1" a="1"/>
  <c r="O7042" i="3" s="1"/>
  <c r="J7041" i="3"/>
  <c r="N7041" i="3" s="1" a="1"/>
  <c r="N7041" i="3" s="1"/>
  <c r="J7040" i="3"/>
  <c r="M7040" i="3" s="1" a="1"/>
  <c r="M7040" i="3" s="1"/>
  <c r="J7039" i="3"/>
  <c r="M7039" i="3" s="1" a="1"/>
  <c r="M7039" i="3" s="1"/>
  <c r="J7038" i="3"/>
  <c r="P7038" i="3" s="1" a="1"/>
  <c r="P7038" i="3" s="1"/>
  <c r="J7037" i="3"/>
  <c r="P7037" i="3" s="1" a="1"/>
  <c r="P7037" i="3" s="1"/>
  <c r="J7036" i="3"/>
  <c r="J7035" i="3"/>
  <c r="J7034" i="3"/>
  <c r="J7033" i="3"/>
  <c r="J7032" i="3"/>
  <c r="N7032" i="3" s="1" a="1"/>
  <c r="N7032" i="3" s="1"/>
  <c r="J7031" i="3"/>
  <c r="P7031" i="3" s="1" a="1"/>
  <c r="P7031" i="3" s="1"/>
  <c r="J7030" i="3"/>
  <c r="P7030" i="3" s="1" a="1"/>
  <c r="P7030" i="3" s="1"/>
  <c r="J7029" i="3"/>
  <c r="L7029" i="3" s="1" a="1"/>
  <c r="L7029" i="3" s="1"/>
  <c r="J7028" i="3"/>
  <c r="K7028" i="3" s="1" a="1"/>
  <c r="K7028" i="3" s="1"/>
  <c r="J7027" i="3"/>
  <c r="K7027" i="3" s="1" a="1"/>
  <c r="K7027" i="3" s="1"/>
  <c r="J7026" i="3"/>
  <c r="K7026" i="3" s="1" a="1"/>
  <c r="K7026" i="3" s="1"/>
  <c r="J7025" i="3"/>
  <c r="J7024" i="3"/>
  <c r="J7023" i="3"/>
  <c r="O7023" i="3" s="1" a="1"/>
  <c r="O7023" i="3" s="1"/>
  <c r="J7022" i="3"/>
  <c r="J7021" i="3"/>
  <c r="K7021" i="3" s="1" a="1"/>
  <c r="K7021" i="3" s="1"/>
  <c r="J7020" i="3"/>
  <c r="K7020" i="3" s="1" a="1"/>
  <c r="K7020" i="3" s="1"/>
  <c r="J7019" i="3"/>
  <c r="J7018" i="3"/>
  <c r="K7018" i="3" s="1" a="1"/>
  <c r="K7018" i="3" s="1"/>
  <c r="J7017" i="3"/>
  <c r="J7016" i="3"/>
  <c r="L7016" i="3" s="1" a="1"/>
  <c r="L7016" i="3" s="1"/>
  <c r="J7015" i="3"/>
  <c r="J7014" i="3"/>
  <c r="O7014" i="3" s="1" a="1"/>
  <c r="O7014" i="3" s="1"/>
  <c r="J7013" i="3"/>
  <c r="J7012" i="3"/>
  <c r="J7011" i="3"/>
  <c r="N7011" i="3" s="1" a="1"/>
  <c r="N7011" i="3" s="1"/>
  <c r="J7010" i="3"/>
  <c r="N7010" i="3" s="1" a="1"/>
  <c r="N7010" i="3" s="1"/>
  <c r="J7009" i="3"/>
  <c r="M7009" i="3" s="1" a="1"/>
  <c r="M7009" i="3" s="1"/>
  <c r="J7008" i="3"/>
  <c r="O7008" i="3" s="1" a="1"/>
  <c r="O7008" i="3" s="1"/>
  <c r="J7007" i="3"/>
  <c r="O7007" i="3" s="1" a="1"/>
  <c r="O7007" i="3" s="1"/>
  <c r="J7006" i="3"/>
  <c r="K7006" i="3" s="1" a="1"/>
  <c r="K7006" i="3" s="1"/>
  <c r="J7005" i="3"/>
  <c r="J7004" i="3"/>
  <c r="P7004" i="3" s="1" a="1"/>
  <c r="P7004" i="3" s="1"/>
  <c r="J7003" i="3"/>
  <c r="K7003" i="3" s="1" a="1"/>
  <c r="K7003" i="3" s="1"/>
  <c r="J7002" i="3"/>
  <c r="N7002" i="3" s="1" a="1"/>
  <c r="N7002" i="3" s="1"/>
  <c r="J7001" i="3"/>
  <c r="J7000" i="3"/>
  <c r="P7000" i="3" s="1" a="1"/>
  <c r="P7000" i="3" s="1"/>
  <c r="J6999" i="3"/>
  <c r="K6999" i="3" s="1" a="1"/>
  <c r="K6999" i="3" s="1"/>
  <c r="J6998" i="3"/>
  <c r="J6997" i="3"/>
  <c r="J6996" i="3"/>
  <c r="O6996" i="3" s="1" a="1"/>
  <c r="O6996" i="3" s="1"/>
  <c r="J6995" i="3"/>
  <c r="O6995" i="3" s="1" a="1"/>
  <c r="O6995" i="3" s="1"/>
  <c r="J6994" i="3"/>
  <c r="J6993" i="3"/>
  <c r="M6993" i="3" s="1" a="1"/>
  <c r="M6993" i="3" s="1"/>
  <c r="J6992" i="3"/>
  <c r="N6992" i="3" s="1" a="1"/>
  <c r="N6992" i="3" s="1"/>
  <c r="J6991" i="3"/>
  <c r="J6990" i="3"/>
  <c r="J6989" i="3"/>
  <c r="K6989" i="3" s="1" a="1"/>
  <c r="K6989" i="3" s="1"/>
  <c r="J6988" i="3"/>
  <c r="P6988" i="3" s="1" a="1"/>
  <c r="P6988" i="3" s="1"/>
  <c r="J6987" i="3"/>
  <c r="K6987" i="3" s="1" a="1"/>
  <c r="K6987" i="3" s="1"/>
  <c r="J6986" i="3"/>
  <c r="O6986" i="3" s="1" a="1"/>
  <c r="O6986" i="3" s="1"/>
  <c r="J6985" i="3"/>
  <c r="M6985" i="3" s="1" a="1"/>
  <c r="M6985" i="3" s="1"/>
  <c r="P6984" i="3" a="1"/>
  <c r="P6984" i="3" s="1"/>
  <c r="R6984" i="3" s="1"/>
  <c r="J6984" i="3"/>
  <c r="O6984" i="3" s="1" a="1"/>
  <c r="O6984" i="3" s="1"/>
  <c r="J6983" i="3"/>
  <c r="P6983" i="3" s="1" a="1"/>
  <c r="P6983" i="3" s="1"/>
  <c r="J6982" i="3"/>
  <c r="P6982" i="3" s="1" a="1"/>
  <c r="P6982" i="3" s="1"/>
  <c r="J6981" i="3"/>
  <c r="K6981" i="3" s="1" a="1"/>
  <c r="K6981" i="3" s="1"/>
  <c r="J6980" i="3"/>
  <c r="J6979" i="3"/>
  <c r="J6978" i="3"/>
  <c r="J6977" i="3"/>
  <c r="N6977" i="3" s="1" a="1"/>
  <c r="N6977" i="3" s="1"/>
  <c r="J6976" i="3"/>
  <c r="N6976" i="3" s="1" a="1"/>
  <c r="N6976" i="3" s="1"/>
  <c r="J6975" i="3"/>
  <c r="N6975" i="3" s="1" a="1"/>
  <c r="N6975" i="3" s="1"/>
  <c r="J6974" i="3"/>
  <c r="J6973" i="3"/>
  <c r="L6973" i="3" s="1" a="1"/>
  <c r="L6973" i="3" s="1"/>
  <c r="J6972" i="3"/>
  <c r="P6972" i="3" s="1" a="1"/>
  <c r="P6972" i="3" s="1"/>
  <c r="J6971" i="3"/>
  <c r="J6970" i="3"/>
  <c r="O6970" i="3" s="1" a="1"/>
  <c r="O6970" i="3" s="1"/>
  <c r="J6969" i="3"/>
  <c r="N6969" i="3" s="1" a="1"/>
  <c r="N6969" i="3" s="1"/>
  <c r="P6968" i="3" a="1"/>
  <c r="P6968" i="3" s="1"/>
  <c r="J6968" i="3"/>
  <c r="N6968" i="3" s="1" a="1"/>
  <c r="N6968" i="3" s="1"/>
  <c r="J6967" i="3"/>
  <c r="P6967" i="3" s="1" a="1"/>
  <c r="P6967" i="3" s="1"/>
  <c r="J6966" i="3"/>
  <c r="P6966" i="3" s="1" a="1"/>
  <c r="P6966" i="3" s="1"/>
  <c r="J6965" i="3"/>
  <c r="N6965" i="3" s="1" a="1"/>
  <c r="N6965" i="3" s="1"/>
  <c r="J6964" i="3"/>
  <c r="K6964" i="3" s="1" a="1"/>
  <c r="K6964" i="3" s="1"/>
  <c r="J6963" i="3"/>
  <c r="K6963" i="3" s="1" a="1"/>
  <c r="K6963" i="3" s="1"/>
  <c r="J6962" i="3"/>
  <c r="J6961" i="3"/>
  <c r="J6960" i="3"/>
  <c r="M6960" i="3" s="1" a="1"/>
  <c r="M6960" i="3" s="1"/>
  <c r="J6959" i="3"/>
  <c r="N6959" i="3" s="1" a="1"/>
  <c r="N6959" i="3" s="1"/>
  <c r="J6958" i="3"/>
  <c r="N6958" i="3" s="1" a="1"/>
  <c r="N6958" i="3" s="1"/>
  <c r="J6957" i="3"/>
  <c r="J6956" i="3"/>
  <c r="J6955" i="3"/>
  <c r="K6955" i="3" s="1" a="1"/>
  <c r="K6955" i="3" s="1"/>
  <c r="J6954" i="3"/>
  <c r="J6953" i="3"/>
  <c r="J6952" i="3"/>
  <c r="J6951" i="3"/>
  <c r="L6951" i="3" s="1" a="1"/>
  <c r="L6951" i="3" s="1"/>
  <c r="J6950" i="3"/>
  <c r="J6949" i="3"/>
  <c r="J6948" i="3"/>
  <c r="L6948" i="3" s="1" a="1"/>
  <c r="L6948" i="3" s="1"/>
  <c r="J6947" i="3"/>
  <c r="N6947" i="3" s="1" a="1"/>
  <c r="N6947" i="3" s="1"/>
  <c r="J6946" i="3"/>
  <c r="K6946" i="3" s="1" a="1"/>
  <c r="K6946" i="3" s="1"/>
  <c r="J6945" i="3"/>
  <c r="M6945" i="3" s="1" a="1"/>
  <c r="M6945" i="3" s="1"/>
  <c r="J6944" i="3"/>
  <c r="J6943" i="3"/>
  <c r="J6942" i="3"/>
  <c r="N6942" i="3" s="1" a="1"/>
  <c r="N6942" i="3" s="1"/>
  <c r="J6941" i="3"/>
  <c r="N6941" i="3" s="1" a="1"/>
  <c r="N6941" i="3" s="1"/>
  <c r="J6940" i="3"/>
  <c r="J6939" i="3"/>
  <c r="J6938" i="3"/>
  <c r="N6938" i="3" s="1" a="1"/>
  <c r="N6938" i="3" s="1"/>
  <c r="J6937" i="3"/>
  <c r="N6937" i="3" s="1" a="1"/>
  <c r="N6937" i="3" s="1"/>
  <c r="J6936" i="3"/>
  <c r="N6936" i="3" s="1" a="1"/>
  <c r="N6936" i="3" s="1"/>
  <c r="J6935" i="3"/>
  <c r="P6935" i="3" s="1" a="1"/>
  <c r="P6935" i="3" s="1"/>
  <c r="J6934" i="3"/>
  <c r="O6934" i="3" s="1" a="1"/>
  <c r="O6934" i="3" s="1"/>
  <c r="J6933" i="3"/>
  <c r="L6933" i="3" s="1" a="1"/>
  <c r="L6933" i="3" s="1"/>
  <c r="J6932" i="3"/>
  <c r="J6931" i="3"/>
  <c r="N6931" i="3" s="1" a="1"/>
  <c r="N6931" i="3" s="1"/>
  <c r="J6930" i="3"/>
  <c r="N6930" i="3" s="1" a="1"/>
  <c r="N6930" i="3" s="1"/>
  <c r="J6929" i="3"/>
  <c r="M6929" i="3" s="1" a="1"/>
  <c r="M6929" i="3" s="1"/>
  <c r="J6928" i="3"/>
  <c r="J6927" i="3"/>
  <c r="N6927" i="3" s="1" a="1"/>
  <c r="N6927" i="3" s="1"/>
  <c r="J6926" i="3"/>
  <c r="N6926" i="3" s="1" a="1"/>
  <c r="N6926" i="3" s="1"/>
  <c r="J6925" i="3"/>
  <c r="J6924" i="3"/>
  <c r="P6924" i="3" s="1" a="1"/>
  <c r="P6924" i="3" s="1"/>
  <c r="J6923" i="3"/>
  <c r="O6923" i="3" s="1" a="1"/>
  <c r="O6923" i="3" s="1"/>
  <c r="J6922" i="3"/>
  <c r="O6922" i="3" s="1" a="1"/>
  <c r="O6922" i="3" s="1"/>
  <c r="J6921" i="3"/>
  <c r="N6921" i="3" s="1" a="1"/>
  <c r="N6921" i="3" s="1"/>
  <c r="J6920" i="3"/>
  <c r="M6919" i="3" a="1"/>
  <c r="M6919" i="3" s="1"/>
  <c r="J6919" i="3"/>
  <c r="J6918" i="3"/>
  <c r="N6918" i="3" s="1" a="1"/>
  <c r="N6918" i="3" s="1"/>
  <c r="J6917" i="3"/>
  <c r="J6916" i="3"/>
  <c r="P6916" i="3" s="1" a="1"/>
  <c r="P6916" i="3" s="1"/>
  <c r="J6915" i="3"/>
  <c r="J6914" i="3"/>
  <c r="J6913" i="3"/>
  <c r="N6913" i="3" s="1" a="1"/>
  <c r="N6913" i="3" s="1"/>
  <c r="J6912" i="3"/>
  <c r="J6911" i="3"/>
  <c r="K6911" i="3" s="1" a="1"/>
  <c r="K6911" i="3" s="1"/>
  <c r="J6910" i="3"/>
  <c r="J6909" i="3"/>
  <c r="P6909" i="3" s="1" a="1"/>
  <c r="P6909" i="3" s="1"/>
  <c r="J6908" i="3"/>
  <c r="P6908" i="3" s="1" a="1"/>
  <c r="P6908" i="3" s="1"/>
  <c r="J6907" i="3"/>
  <c r="K6907" i="3" s="1" a="1"/>
  <c r="K6907" i="3" s="1"/>
  <c r="J6906" i="3"/>
  <c r="O6906" i="3" s="1" a="1"/>
  <c r="O6906" i="3" s="1"/>
  <c r="J6905" i="3"/>
  <c r="M6905" i="3" s="1" a="1"/>
  <c r="M6905" i="3" s="1"/>
  <c r="J6904" i="3"/>
  <c r="J6903" i="3"/>
  <c r="K6903" i="3" s="1" a="1"/>
  <c r="K6903" i="3" s="1"/>
  <c r="J6902" i="3"/>
  <c r="P6902" i="3" s="1" a="1"/>
  <c r="P6902" i="3" s="1"/>
  <c r="J6901" i="3"/>
  <c r="P6901" i="3" s="1" a="1"/>
  <c r="P6901" i="3" s="1"/>
  <c r="J6900" i="3"/>
  <c r="K6900" i="3" s="1" a="1"/>
  <c r="K6900" i="3" s="1"/>
  <c r="J6899" i="3"/>
  <c r="J6898" i="3"/>
  <c r="J6897" i="3"/>
  <c r="J6896" i="3"/>
  <c r="M6896" i="3" s="1" a="1"/>
  <c r="M6896" i="3" s="1"/>
  <c r="J6895" i="3"/>
  <c r="J6894" i="3"/>
  <c r="P6894" i="3" s="1" a="1"/>
  <c r="P6894" i="3" s="1"/>
  <c r="J6893" i="3"/>
  <c r="J6892" i="3"/>
  <c r="J6891" i="3"/>
  <c r="N6891" i="3" s="1" a="1"/>
  <c r="N6891" i="3" s="1"/>
  <c r="J6890" i="3"/>
  <c r="J6889" i="3"/>
  <c r="J6888" i="3"/>
  <c r="N6888" i="3" s="1" a="1"/>
  <c r="N6888" i="3" s="1"/>
  <c r="J6887" i="3"/>
  <c r="N6887" i="3" s="1" a="1"/>
  <c r="N6887" i="3" s="1"/>
  <c r="J6886" i="3"/>
  <c r="O6886" i="3" s="1" a="1"/>
  <c r="O6886" i="3" s="1"/>
  <c r="J6885" i="3"/>
  <c r="J6884" i="3"/>
  <c r="P6884" i="3" s="1" a="1"/>
  <c r="P6884" i="3" s="1"/>
  <c r="J6883" i="3"/>
  <c r="K6883" i="3" s="1" a="1"/>
  <c r="K6883" i="3" s="1"/>
  <c r="J6882" i="3"/>
  <c r="K6882" i="3" s="1" a="1"/>
  <c r="K6882" i="3" s="1"/>
  <c r="J6881" i="3"/>
  <c r="J6880" i="3"/>
  <c r="J6879" i="3"/>
  <c r="K6879" i="3" s="1" a="1"/>
  <c r="K6879" i="3" s="1"/>
  <c r="J6878" i="3"/>
  <c r="M6878" i="3" s="1" a="1"/>
  <c r="M6878" i="3" s="1"/>
  <c r="J6877" i="3"/>
  <c r="L6877" i="3" s="1" a="1"/>
  <c r="L6877" i="3" s="1"/>
  <c r="J6876" i="3"/>
  <c r="L6876" i="3" s="1" a="1"/>
  <c r="L6876" i="3" s="1"/>
  <c r="J6875" i="3"/>
  <c r="J6874" i="3"/>
  <c r="K6874" i="3" s="1" a="1"/>
  <c r="K6874" i="3" s="1"/>
  <c r="J6873" i="3"/>
  <c r="J6872" i="3"/>
  <c r="O6872" i="3" s="1" a="1"/>
  <c r="O6872" i="3" s="1"/>
  <c r="J6871" i="3"/>
  <c r="P6871" i="3" s="1" a="1"/>
  <c r="P6871" i="3" s="1"/>
  <c r="J6870" i="3"/>
  <c r="J6869" i="3"/>
  <c r="P6869" i="3" s="1" a="1"/>
  <c r="P6869" i="3" s="1"/>
  <c r="J6868" i="3"/>
  <c r="J6867" i="3"/>
  <c r="N6867" i="3" s="1" a="1"/>
  <c r="N6867" i="3" s="1"/>
  <c r="J6866" i="3"/>
  <c r="O6866" i="3" s="1" a="1"/>
  <c r="O6866" i="3" s="1"/>
  <c r="J6865" i="3"/>
  <c r="M6864" i="3" a="1"/>
  <c r="M6864" i="3" s="1"/>
  <c r="J6864" i="3"/>
  <c r="J6863" i="3"/>
  <c r="O6863" i="3" s="1" a="1"/>
  <c r="O6863" i="3" s="1"/>
  <c r="J6862" i="3"/>
  <c r="P6862" i="3" s="1" a="1"/>
  <c r="P6862" i="3" s="1"/>
  <c r="J6861" i="3"/>
  <c r="O6861" i="3" s="1" a="1"/>
  <c r="O6861" i="3" s="1"/>
  <c r="J6860" i="3"/>
  <c r="O6860" i="3" s="1" a="1"/>
  <c r="O6860" i="3" s="1"/>
  <c r="J6859" i="3"/>
  <c r="J6858" i="3"/>
  <c r="O6858" i="3" s="1" a="1"/>
  <c r="O6858" i="3" s="1"/>
  <c r="J6857" i="3"/>
  <c r="M6857" i="3" s="1" a="1"/>
  <c r="M6857" i="3" s="1"/>
  <c r="J6856" i="3"/>
  <c r="N6856" i="3" s="1" a="1"/>
  <c r="N6856" i="3" s="1"/>
  <c r="J6855" i="3"/>
  <c r="J6854" i="3"/>
  <c r="J6853" i="3"/>
  <c r="L6853" i="3" s="1" a="1"/>
  <c r="L6853" i="3" s="1"/>
  <c r="J6852" i="3"/>
  <c r="M6852" i="3" s="1" a="1"/>
  <c r="M6852" i="3" s="1"/>
  <c r="J6851" i="3"/>
  <c r="J6850" i="3"/>
  <c r="M6850" i="3" s="1" a="1"/>
  <c r="M6850" i="3" s="1"/>
  <c r="J6849" i="3"/>
  <c r="N6849" i="3" s="1" a="1"/>
  <c r="N6849" i="3" s="1"/>
  <c r="J6848" i="3"/>
  <c r="O6848" i="3" s="1" a="1"/>
  <c r="O6848" i="3" s="1"/>
  <c r="J6847" i="3"/>
  <c r="J6846" i="3"/>
  <c r="K6846" i="3" s="1" a="1"/>
  <c r="K6846" i="3" s="1"/>
  <c r="J6845" i="3"/>
  <c r="J6844" i="3"/>
  <c r="N6844" i="3" s="1" a="1"/>
  <c r="N6844" i="3" s="1"/>
  <c r="J6843" i="3"/>
  <c r="N6843" i="3" s="1" a="1"/>
  <c r="N6843" i="3" s="1"/>
  <c r="J6842" i="3"/>
  <c r="K6842" i="3" s="1" a="1"/>
  <c r="K6842" i="3" s="1"/>
  <c r="J6841" i="3"/>
  <c r="J6840" i="3"/>
  <c r="P6840" i="3" s="1" a="1"/>
  <c r="P6840" i="3" s="1"/>
  <c r="J6839" i="3"/>
  <c r="O6839" i="3" s="1" a="1"/>
  <c r="O6839" i="3" s="1"/>
  <c r="J6838" i="3"/>
  <c r="K6838" i="3" s="1" a="1"/>
  <c r="K6838" i="3" s="1"/>
  <c r="J6837" i="3"/>
  <c r="N6837" i="3" s="1" a="1"/>
  <c r="N6837" i="3" s="1"/>
  <c r="J6836" i="3"/>
  <c r="J6835" i="3"/>
  <c r="J6834" i="3"/>
  <c r="J6833" i="3"/>
  <c r="L6833" i="3" s="1" a="1"/>
  <c r="L6833" i="3" s="1"/>
  <c r="J6832" i="3"/>
  <c r="N6832" i="3" s="1" a="1"/>
  <c r="N6832" i="3" s="1"/>
  <c r="J6831" i="3"/>
  <c r="K6831" i="3" s="1" a="1"/>
  <c r="K6831" i="3" s="1"/>
  <c r="J6830" i="3"/>
  <c r="K6830" i="3" s="1" a="1"/>
  <c r="K6830" i="3" s="1"/>
  <c r="J6829" i="3"/>
  <c r="N6829" i="3" s="1" a="1"/>
  <c r="N6829" i="3" s="1"/>
  <c r="J6828" i="3"/>
  <c r="P6828" i="3" s="1" a="1"/>
  <c r="P6828" i="3" s="1"/>
  <c r="J6827" i="3"/>
  <c r="O6827" i="3" s="1" a="1"/>
  <c r="O6827" i="3" s="1"/>
  <c r="J6826" i="3"/>
  <c r="M6826" i="3" s="1" a="1"/>
  <c r="M6826" i="3" s="1"/>
  <c r="J6825" i="3"/>
  <c r="J6824" i="3"/>
  <c r="N6824" i="3" s="1" a="1"/>
  <c r="N6824" i="3" s="1"/>
  <c r="J6823" i="3"/>
  <c r="P6823" i="3" s="1" a="1"/>
  <c r="P6823" i="3" s="1"/>
  <c r="J6822" i="3"/>
  <c r="L6822" i="3" s="1" a="1"/>
  <c r="L6822" i="3" s="1"/>
  <c r="J6821" i="3"/>
  <c r="J6820" i="3"/>
  <c r="J6819" i="3"/>
  <c r="N6819" i="3" s="1" a="1"/>
  <c r="N6819" i="3" s="1"/>
  <c r="J6818" i="3"/>
  <c r="O6818" i="3" s="1" a="1"/>
  <c r="O6818" i="3" s="1"/>
  <c r="J6817" i="3"/>
  <c r="P6817" i="3" s="1" a="1"/>
  <c r="P6817" i="3" s="1"/>
  <c r="J6816" i="3"/>
  <c r="P6816" i="3" s="1" a="1"/>
  <c r="P6816" i="3" s="1"/>
  <c r="J6815" i="3"/>
  <c r="L6815" i="3" s="1" a="1"/>
  <c r="L6815" i="3" s="1"/>
  <c r="M6814" i="3" a="1"/>
  <c r="M6814" i="3" s="1"/>
  <c r="L6814" i="3" a="1"/>
  <c r="L6814" i="3" s="1"/>
  <c r="J6814" i="3"/>
  <c r="N6814" i="3" s="1" a="1"/>
  <c r="N6814" i="3" s="1"/>
  <c r="J6813" i="3"/>
  <c r="J6812" i="3"/>
  <c r="N6812" i="3" s="1" a="1"/>
  <c r="N6812" i="3" s="1"/>
  <c r="J6811" i="3"/>
  <c r="L6811" i="3" s="1" a="1"/>
  <c r="L6811" i="3" s="1"/>
  <c r="J6810" i="3"/>
  <c r="K6810" i="3" s="1" a="1"/>
  <c r="K6810" i="3" s="1"/>
  <c r="J6809" i="3"/>
  <c r="J6808" i="3"/>
  <c r="P6808" i="3" s="1" a="1"/>
  <c r="P6808" i="3" s="1"/>
  <c r="J6807" i="3"/>
  <c r="L6807" i="3" s="1" a="1"/>
  <c r="L6807" i="3" s="1"/>
  <c r="J6806" i="3"/>
  <c r="K6806" i="3" s="1" a="1"/>
  <c r="K6806" i="3" s="1"/>
  <c r="J6805" i="3"/>
  <c r="J6804" i="3"/>
  <c r="J6803" i="3"/>
  <c r="J6802" i="3"/>
  <c r="K6802" i="3" s="1" a="1"/>
  <c r="K6802" i="3" s="1"/>
  <c r="J6801" i="3"/>
  <c r="J6800" i="3"/>
  <c r="J6799" i="3"/>
  <c r="M6799" i="3" s="1" a="1"/>
  <c r="M6799" i="3" s="1"/>
  <c r="J6798" i="3"/>
  <c r="P6798" i="3" s="1" a="1"/>
  <c r="P6798" i="3" s="1"/>
  <c r="J6797" i="3"/>
  <c r="J6796" i="3"/>
  <c r="J6795" i="3"/>
  <c r="O6795" i="3" s="1" a="1"/>
  <c r="O6795" i="3" s="1"/>
  <c r="J6794" i="3"/>
  <c r="N6794" i="3" s="1" a="1"/>
  <c r="N6794" i="3" s="1"/>
  <c r="J6793" i="3"/>
  <c r="N6793" i="3" s="1" a="1"/>
  <c r="N6793" i="3" s="1"/>
  <c r="J6792" i="3"/>
  <c r="N6792" i="3" s="1" a="1"/>
  <c r="N6792" i="3" s="1"/>
  <c r="J6791" i="3"/>
  <c r="M6791" i="3" s="1" a="1"/>
  <c r="M6791" i="3" s="1"/>
  <c r="J6790" i="3"/>
  <c r="N6790" i="3" s="1" a="1"/>
  <c r="N6790" i="3" s="1"/>
  <c r="J6789" i="3"/>
  <c r="K6789" i="3" s="1" a="1"/>
  <c r="K6789" i="3" s="1"/>
  <c r="J6788" i="3"/>
  <c r="M6788" i="3" s="1" a="1"/>
  <c r="M6788" i="3" s="1"/>
  <c r="J6787" i="3"/>
  <c r="K6787" i="3" s="1" a="1"/>
  <c r="K6787" i="3" s="1"/>
  <c r="J6786" i="3"/>
  <c r="K6786" i="3" s="1" a="1"/>
  <c r="K6786" i="3" s="1"/>
  <c r="J6785" i="3"/>
  <c r="L6785" i="3" s="1" a="1"/>
  <c r="L6785" i="3" s="1"/>
  <c r="J6784" i="3"/>
  <c r="J6783" i="3"/>
  <c r="O6783" i="3" s="1" a="1"/>
  <c r="O6783" i="3" s="1"/>
  <c r="J6782" i="3"/>
  <c r="J6781" i="3"/>
  <c r="J6780" i="3"/>
  <c r="J6779" i="3"/>
  <c r="P6779" i="3" s="1" a="1"/>
  <c r="P6779" i="3" s="1"/>
  <c r="J6778" i="3"/>
  <c r="K6778" i="3" s="1" a="1"/>
  <c r="K6778" i="3" s="1"/>
  <c r="J6777" i="3"/>
  <c r="J6776" i="3"/>
  <c r="L6776" i="3" s="1" a="1"/>
  <c r="L6776" i="3" s="1"/>
  <c r="J6775" i="3"/>
  <c r="P6775" i="3" s="1" a="1"/>
  <c r="P6775" i="3" s="1"/>
  <c r="J6774" i="3"/>
  <c r="K6774" i="3" s="1" a="1"/>
  <c r="K6774" i="3" s="1"/>
  <c r="J6773" i="3"/>
  <c r="L6773" i="3" s="1" a="1"/>
  <c r="L6773" i="3" s="1"/>
  <c r="J6772" i="3"/>
  <c r="P6772" i="3" s="1" a="1"/>
  <c r="P6772" i="3" s="1"/>
  <c r="J6771" i="3"/>
  <c r="J6770" i="3"/>
  <c r="M6770" i="3" s="1" a="1"/>
  <c r="M6770" i="3" s="1"/>
  <c r="J6769" i="3"/>
  <c r="J6768" i="3"/>
  <c r="M6768" i="3" s="1" a="1"/>
  <c r="M6768" i="3" s="1"/>
  <c r="J6767" i="3"/>
  <c r="J6766" i="3"/>
  <c r="L6766" i="3" s="1" a="1"/>
  <c r="L6766" i="3" s="1"/>
  <c r="J6765" i="3"/>
  <c r="N6765" i="3" s="1" a="1"/>
  <c r="N6765" i="3" s="1"/>
  <c r="J6764" i="3"/>
  <c r="M6764" i="3" s="1" a="1"/>
  <c r="M6764" i="3" s="1"/>
  <c r="J6763" i="3"/>
  <c r="O6763" i="3" s="1" a="1"/>
  <c r="O6763" i="3" s="1"/>
  <c r="J6762" i="3"/>
  <c r="N6762" i="3" s="1" a="1"/>
  <c r="N6762" i="3" s="1"/>
  <c r="J6761" i="3"/>
  <c r="K6761" i="3" s="1" a="1"/>
  <c r="K6761" i="3" s="1"/>
  <c r="J6760" i="3"/>
  <c r="N6760" i="3" s="1" a="1"/>
  <c r="N6760" i="3" s="1"/>
  <c r="J6759" i="3"/>
  <c r="O6759" i="3" s="1" a="1"/>
  <c r="O6759" i="3" s="1"/>
  <c r="J6758" i="3"/>
  <c r="N6758" i="3" s="1" a="1"/>
  <c r="N6758" i="3" s="1"/>
  <c r="J6757" i="3"/>
  <c r="J6756" i="3"/>
  <c r="J6755" i="3"/>
  <c r="J6754" i="3"/>
  <c r="J6753" i="3"/>
  <c r="L6753" i="3" s="1" a="1"/>
  <c r="L6753" i="3" s="1"/>
  <c r="J6752" i="3"/>
  <c r="J6751" i="3"/>
  <c r="O6751" i="3" s="1" a="1"/>
  <c r="O6751" i="3" s="1"/>
  <c r="J6750" i="3"/>
  <c r="L6750" i="3" s="1" a="1"/>
  <c r="L6750" i="3" s="1"/>
  <c r="J6749" i="3"/>
  <c r="N6749" i="3" s="1" a="1"/>
  <c r="N6749" i="3" s="1"/>
  <c r="J6748" i="3"/>
  <c r="N6748" i="3" s="1" a="1"/>
  <c r="N6748" i="3" s="1"/>
  <c r="J6747" i="3"/>
  <c r="J6746" i="3"/>
  <c r="K6746" i="3" s="1" a="1"/>
  <c r="K6746" i="3" s="1"/>
  <c r="J6745" i="3"/>
  <c r="J6744" i="3"/>
  <c r="M6744" i="3" s="1" a="1"/>
  <c r="M6744" i="3" s="1"/>
  <c r="J6743" i="3"/>
  <c r="J6742" i="3"/>
  <c r="K6742" i="3" s="1" a="1"/>
  <c r="K6742" i="3" s="1"/>
  <c r="J6741" i="3"/>
  <c r="M6741" i="3" s="1" a="1"/>
  <c r="M6741" i="3" s="1"/>
  <c r="J6740" i="3"/>
  <c r="J6739" i="3"/>
  <c r="O6739" i="3" s="1" a="1"/>
  <c r="O6739" i="3" s="1"/>
  <c r="J6738" i="3"/>
  <c r="J6737" i="3"/>
  <c r="J6736" i="3"/>
  <c r="N6736" i="3" s="1" a="1"/>
  <c r="N6736" i="3" s="1"/>
  <c r="J6735" i="3"/>
  <c r="P6735" i="3" s="1" a="1"/>
  <c r="P6735" i="3" s="1"/>
  <c r="J6734" i="3"/>
  <c r="L6734" i="3" s="1" a="1"/>
  <c r="L6734" i="3" s="1"/>
  <c r="J6733" i="3"/>
  <c r="M6733" i="3" s="1" a="1"/>
  <c r="M6733" i="3" s="1"/>
  <c r="J6732" i="3"/>
  <c r="M6732" i="3" s="1" a="1"/>
  <c r="M6732" i="3" s="1"/>
  <c r="J6731" i="3"/>
  <c r="O6731" i="3" s="1" a="1"/>
  <c r="O6731" i="3" s="1"/>
  <c r="J6730" i="3"/>
  <c r="J6729" i="3"/>
  <c r="J6728" i="3"/>
  <c r="N6728" i="3" s="1" a="1"/>
  <c r="N6728" i="3" s="1"/>
  <c r="J6727" i="3"/>
  <c r="M6726" i="3" a="1"/>
  <c r="M6726" i="3" s="1"/>
  <c r="L6726" i="3" a="1"/>
  <c r="L6726" i="3" s="1"/>
  <c r="J6726" i="3"/>
  <c r="N6726" i="3" s="1" a="1"/>
  <c r="N6726" i="3" s="1"/>
  <c r="J6725" i="3"/>
  <c r="K6725" i="3" s="1" a="1"/>
  <c r="K6725" i="3" s="1"/>
  <c r="J6724" i="3"/>
  <c r="M6724" i="3" s="1" a="1"/>
  <c r="M6724" i="3" s="1"/>
  <c r="J6723" i="3"/>
  <c r="N6723" i="3" s="1" a="1"/>
  <c r="N6723" i="3" s="1"/>
  <c r="J6722" i="3"/>
  <c r="J6721" i="3"/>
  <c r="J6720" i="3"/>
  <c r="O6719" i="3" a="1"/>
  <c r="O6719" i="3" s="1"/>
  <c r="J6719" i="3"/>
  <c r="K6719" i="3" s="1" a="1"/>
  <c r="K6719" i="3" s="1"/>
  <c r="J6718" i="3"/>
  <c r="J6717" i="3"/>
  <c r="P6717" i="3" s="1" a="1"/>
  <c r="P6717" i="3" s="1"/>
  <c r="J6716" i="3"/>
  <c r="K6716" i="3" s="1" a="1"/>
  <c r="K6716" i="3" s="1"/>
  <c r="J6715" i="3"/>
  <c r="J6714" i="3"/>
  <c r="K6714" i="3" s="1" a="1"/>
  <c r="K6714" i="3" s="1"/>
  <c r="J6713" i="3"/>
  <c r="O6713" i="3" s="1" a="1"/>
  <c r="O6713" i="3" s="1"/>
  <c r="J6712" i="3"/>
  <c r="P6712" i="3" s="1" a="1"/>
  <c r="P6712" i="3" s="1"/>
  <c r="J6711" i="3"/>
  <c r="N6711" i="3" s="1" a="1"/>
  <c r="N6711" i="3" s="1"/>
  <c r="J6710" i="3"/>
  <c r="K6710" i="3" s="1" a="1"/>
  <c r="K6710" i="3" s="1"/>
  <c r="J6709" i="3"/>
  <c r="P6709" i="3" s="1" a="1"/>
  <c r="P6709" i="3" s="1"/>
  <c r="J6708" i="3"/>
  <c r="K6708" i="3" s="1" a="1"/>
  <c r="K6708" i="3" s="1"/>
  <c r="J6707" i="3"/>
  <c r="O6707" i="3" s="1" a="1"/>
  <c r="O6707" i="3" s="1"/>
  <c r="J6706" i="3"/>
  <c r="J6705" i="3"/>
  <c r="K6705" i="3" s="1" a="1"/>
  <c r="K6705" i="3" s="1"/>
  <c r="J6704" i="3"/>
  <c r="N6704" i="3" s="1" a="1"/>
  <c r="N6704" i="3" s="1"/>
  <c r="K6703" i="3" a="1"/>
  <c r="K6703" i="3" s="1"/>
  <c r="J6703" i="3"/>
  <c r="O6703" i="3" s="1" a="1"/>
  <c r="O6703" i="3" s="1"/>
  <c r="J6702" i="3"/>
  <c r="J6701" i="3"/>
  <c r="J6700" i="3"/>
  <c r="P6700" i="3" s="1" a="1"/>
  <c r="P6700" i="3" s="1"/>
  <c r="J6699" i="3"/>
  <c r="K6699" i="3" s="1" a="1"/>
  <c r="K6699" i="3" s="1"/>
  <c r="J6698" i="3"/>
  <c r="N6698" i="3" s="1" a="1"/>
  <c r="N6698" i="3" s="1"/>
  <c r="J6697" i="3"/>
  <c r="P6697" i="3" s="1" a="1"/>
  <c r="P6697" i="3" s="1"/>
  <c r="J6696" i="3"/>
  <c r="N6696" i="3" s="1" a="1"/>
  <c r="N6696" i="3" s="1"/>
  <c r="J6695" i="3"/>
  <c r="M6695" i="3" s="1" a="1"/>
  <c r="M6695" i="3" s="1"/>
  <c r="J6694" i="3"/>
  <c r="J6693" i="3"/>
  <c r="K6693" i="3" s="1" a="1"/>
  <c r="K6693" i="3" s="1"/>
  <c r="J6692" i="3"/>
  <c r="M6692" i="3" s="1" a="1"/>
  <c r="M6692" i="3" s="1"/>
  <c r="J6691" i="3"/>
  <c r="N6691" i="3" s="1" a="1"/>
  <c r="N6691" i="3" s="1"/>
  <c r="J6690" i="3"/>
  <c r="J6689" i="3"/>
  <c r="L6689" i="3" s="1" a="1"/>
  <c r="L6689" i="3" s="1"/>
  <c r="J6688" i="3"/>
  <c r="J6687" i="3"/>
  <c r="P6687" i="3" s="1" a="1"/>
  <c r="P6687" i="3" s="1"/>
  <c r="J6686" i="3"/>
  <c r="N6686" i="3" s="1" a="1"/>
  <c r="N6686" i="3" s="1"/>
  <c r="J6685" i="3"/>
  <c r="L6685" i="3" s="1" a="1"/>
  <c r="L6685" i="3" s="1"/>
  <c r="J6684" i="3"/>
  <c r="J6683" i="3"/>
  <c r="J6682" i="3"/>
  <c r="J6681" i="3"/>
  <c r="N6681" i="3" s="1" a="1"/>
  <c r="N6681" i="3" s="1"/>
  <c r="J6680" i="3"/>
  <c r="J6679" i="3"/>
  <c r="K6679" i="3" s="1" a="1"/>
  <c r="K6679" i="3" s="1"/>
  <c r="J6678" i="3"/>
  <c r="K6678" i="3" s="1" a="1"/>
  <c r="K6678" i="3" s="1"/>
  <c r="J6677" i="3"/>
  <c r="J6676" i="3"/>
  <c r="J6675" i="3"/>
  <c r="N6675" i="3" s="1" a="1"/>
  <c r="N6675" i="3" s="1"/>
  <c r="J6674" i="3"/>
  <c r="J6673" i="3"/>
  <c r="K6673" i="3" s="1" a="1"/>
  <c r="K6673" i="3" s="1"/>
  <c r="J6672" i="3"/>
  <c r="N6672" i="3" s="1" a="1"/>
  <c r="N6672" i="3" s="1"/>
  <c r="J6671" i="3"/>
  <c r="J6670" i="3"/>
  <c r="J6669" i="3"/>
  <c r="M6669" i="3" s="1" a="1"/>
  <c r="M6669" i="3" s="1"/>
  <c r="J6668" i="3"/>
  <c r="L6668" i="3" s="1" a="1"/>
  <c r="L6668" i="3" s="1"/>
  <c r="J6667" i="3"/>
  <c r="O6667" i="3" s="1" a="1"/>
  <c r="O6667" i="3" s="1"/>
  <c r="J6666" i="3"/>
  <c r="J6665" i="3"/>
  <c r="P6665" i="3" s="1" a="1"/>
  <c r="P6665" i="3" s="1"/>
  <c r="J6664" i="3"/>
  <c r="P6664" i="3" s="1" a="1"/>
  <c r="P6664" i="3" s="1"/>
  <c r="J6663" i="3"/>
  <c r="P6663" i="3" s="1" a="1"/>
  <c r="P6663" i="3" s="1"/>
  <c r="J6662" i="3"/>
  <c r="J6661" i="3"/>
  <c r="O6661" i="3" s="1" a="1"/>
  <c r="O6661" i="3" s="1"/>
  <c r="J6660" i="3"/>
  <c r="J6659" i="3"/>
  <c r="J6658" i="3"/>
  <c r="N6658" i="3" s="1" a="1"/>
  <c r="N6658" i="3" s="1"/>
  <c r="J6657" i="3"/>
  <c r="J6656" i="3"/>
  <c r="J6655" i="3"/>
  <c r="J6654" i="3"/>
  <c r="N6654" i="3" s="1" a="1"/>
  <c r="N6654" i="3" s="1"/>
  <c r="J6653" i="3"/>
  <c r="P6653" i="3" s="1" a="1"/>
  <c r="P6653" i="3" s="1"/>
  <c r="J6652" i="3"/>
  <c r="O6652" i="3" s="1" a="1"/>
  <c r="O6652" i="3" s="1"/>
  <c r="J6651" i="3"/>
  <c r="N6651" i="3" s="1" a="1"/>
  <c r="N6651" i="3" s="1"/>
  <c r="J6650" i="3"/>
  <c r="O6650" i="3" s="1" a="1"/>
  <c r="O6650" i="3" s="1"/>
  <c r="J6649" i="3"/>
  <c r="J6648" i="3"/>
  <c r="L6648" i="3" s="1" a="1"/>
  <c r="L6648" i="3" s="1"/>
  <c r="J6647" i="3"/>
  <c r="J6646" i="3"/>
  <c r="K6646" i="3" s="1" a="1"/>
  <c r="K6646" i="3" s="1"/>
  <c r="J6645" i="3"/>
  <c r="J6644" i="3"/>
  <c r="J6643" i="3"/>
  <c r="J6642" i="3"/>
  <c r="K6642" i="3" s="1" a="1"/>
  <c r="K6642" i="3" s="1"/>
  <c r="J6641" i="3"/>
  <c r="J6640" i="3"/>
  <c r="J6639" i="3"/>
  <c r="J6638" i="3"/>
  <c r="J6637" i="3"/>
  <c r="M6637" i="3" s="1" a="1"/>
  <c r="M6637" i="3" s="1"/>
  <c r="J6636" i="3"/>
  <c r="J6635" i="3"/>
  <c r="L6635" i="3" s="1" a="1"/>
  <c r="L6635" i="3" s="1"/>
  <c r="J6634" i="3"/>
  <c r="N6634" i="3" s="1" a="1"/>
  <c r="N6634" i="3" s="1"/>
  <c r="J6633" i="3"/>
  <c r="P6633" i="3" s="1" a="1"/>
  <c r="P6633" i="3" s="1"/>
  <c r="J6632" i="3"/>
  <c r="N6632" i="3" s="1" a="1"/>
  <c r="N6632" i="3" s="1"/>
  <c r="J6631" i="3"/>
  <c r="N6631" i="3" s="1" a="1"/>
  <c r="N6631" i="3" s="1"/>
  <c r="J6630" i="3"/>
  <c r="J6629" i="3"/>
  <c r="J6628" i="3"/>
  <c r="O6628" i="3" s="1" a="1"/>
  <c r="O6628" i="3" s="1"/>
  <c r="J6627" i="3"/>
  <c r="P6627" i="3" s="1" a="1"/>
  <c r="P6627" i="3" s="1"/>
  <c r="J6626" i="3"/>
  <c r="J6625" i="3"/>
  <c r="J6624" i="3"/>
  <c r="J6623" i="3"/>
  <c r="J6622" i="3"/>
  <c r="M6622" i="3" s="1" a="1"/>
  <c r="M6622" i="3" s="1"/>
  <c r="J6621" i="3"/>
  <c r="N6621" i="3" s="1" a="1"/>
  <c r="N6621" i="3" s="1"/>
  <c r="J6620" i="3"/>
  <c r="J6619" i="3"/>
  <c r="N6619" i="3" s="1" a="1"/>
  <c r="N6619" i="3" s="1"/>
  <c r="J6618" i="3"/>
  <c r="O6618" i="3" s="1" a="1"/>
  <c r="O6618" i="3" s="1"/>
  <c r="J6617" i="3"/>
  <c r="J6616" i="3"/>
  <c r="N6616" i="3" s="1" a="1"/>
  <c r="N6616" i="3" s="1"/>
  <c r="J6615" i="3"/>
  <c r="M6615" i="3" s="1" a="1"/>
  <c r="M6615" i="3" s="1"/>
  <c r="J6614" i="3"/>
  <c r="J6613" i="3"/>
  <c r="M6613" i="3" s="1" a="1"/>
  <c r="M6613" i="3" s="1"/>
  <c r="J6612" i="3"/>
  <c r="J6611" i="3"/>
  <c r="J6610" i="3"/>
  <c r="J6609" i="3"/>
  <c r="L6609" i="3" s="1" a="1"/>
  <c r="L6609" i="3" s="1"/>
  <c r="J6608" i="3"/>
  <c r="J6607" i="3"/>
  <c r="N6607" i="3" s="1" a="1"/>
  <c r="N6607" i="3" s="1"/>
  <c r="J6606" i="3"/>
  <c r="J6605" i="3"/>
  <c r="K6605" i="3" s="1" a="1"/>
  <c r="K6605" i="3" s="1"/>
  <c r="J6604" i="3"/>
  <c r="J6603" i="3"/>
  <c r="J6602" i="3"/>
  <c r="N6602" i="3" s="1" a="1"/>
  <c r="N6602" i="3" s="1"/>
  <c r="J6601" i="3"/>
  <c r="P6601" i="3" s="1" a="1"/>
  <c r="P6601" i="3" s="1"/>
  <c r="J6600" i="3"/>
  <c r="N6600" i="3" s="1" a="1"/>
  <c r="N6600" i="3" s="1"/>
  <c r="J6599" i="3"/>
  <c r="J6598" i="3"/>
  <c r="K6598" i="3" s="1" a="1"/>
  <c r="K6598" i="3" s="1"/>
  <c r="J6597" i="3"/>
  <c r="L6597" i="3" s="1" a="1"/>
  <c r="L6597" i="3" s="1"/>
  <c r="J6596" i="3"/>
  <c r="J6595" i="3"/>
  <c r="L6595" i="3" s="1" a="1"/>
  <c r="L6595" i="3" s="1"/>
  <c r="J6594" i="3"/>
  <c r="N6594" i="3" s="1" a="1"/>
  <c r="N6594" i="3" s="1"/>
  <c r="J6593" i="3"/>
  <c r="L6593" i="3" s="1" a="1"/>
  <c r="L6593" i="3" s="1"/>
  <c r="J6592" i="3"/>
  <c r="J6591" i="3"/>
  <c r="O6591" i="3" s="1" a="1"/>
  <c r="O6591" i="3" s="1"/>
  <c r="J6590" i="3"/>
  <c r="M6590" i="3" s="1" a="1"/>
  <c r="M6590" i="3" s="1"/>
  <c r="J6589" i="3"/>
  <c r="J6588" i="3"/>
  <c r="O6588" i="3" s="1" a="1"/>
  <c r="O6588" i="3" s="1"/>
  <c r="J6587" i="3"/>
  <c r="P6587" i="3" s="1" a="1"/>
  <c r="P6587" i="3" s="1"/>
  <c r="J6586" i="3"/>
  <c r="K6586" i="3" s="1" a="1"/>
  <c r="K6586" i="3" s="1"/>
  <c r="J6585" i="3"/>
  <c r="P6585" i="3" s="1" a="1"/>
  <c r="P6585" i="3" s="1"/>
  <c r="J6584" i="3"/>
  <c r="J6583" i="3"/>
  <c r="P6583" i="3" s="1" a="1"/>
  <c r="P6583" i="3" s="1"/>
  <c r="J6582" i="3"/>
  <c r="J6581" i="3"/>
  <c r="O6580" i="3" a="1"/>
  <c r="O6580" i="3" s="1"/>
  <c r="J6580" i="3"/>
  <c r="P6580" i="3" s="1" a="1"/>
  <c r="P6580" i="3" s="1"/>
  <c r="J6579" i="3"/>
  <c r="J6578" i="3"/>
  <c r="J6577" i="3"/>
  <c r="J6576" i="3"/>
  <c r="J6575" i="3"/>
  <c r="O6575" i="3" s="1" a="1"/>
  <c r="O6575" i="3" s="1"/>
  <c r="J6574" i="3"/>
  <c r="J6573" i="3"/>
  <c r="J6572" i="3"/>
  <c r="P6572" i="3" s="1" a="1"/>
  <c r="P6572" i="3" s="1"/>
  <c r="J6571" i="3"/>
  <c r="J6570" i="3"/>
  <c r="N6570" i="3" s="1" a="1"/>
  <c r="N6570" i="3" s="1"/>
  <c r="J6569" i="3"/>
  <c r="M6569" i="3" s="1" a="1"/>
  <c r="M6569" i="3" s="1"/>
  <c r="J6568" i="3"/>
  <c r="J6567" i="3"/>
  <c r="L6567" i="3" s="1" a="1"/>
  <c r="L6567" i="3" s="1"/>
  <c r="J6566" i="3"/>
  <c r="M6566" i="3" s="1" a="1"/>
  <c r="M6566" i="3" s="1"/>
  <c r="J6565" i="3"/>
  <c r="O6565" i="3" s="1" a="1"/>
  <c r="O6565" i="3" s="1"/>
  <c r="J6564" i="3"/>
  <c r="O6564" i="3" s="1" a="1"/>
  <c r="O6564" i="3" s="1"/>
  <c r="J6563" i="3"/>
  <c r="L6563" i="3" s="1" a="1"/>
  <c r="L6563" i="3" s="1"/>
  <c r="J6562" i="3"/>
  <c r="O6562" i="3" s="1" a="1"/>
  <c r="O6562" i="3" s="1"/>
  <c r="J6561" i="3"/>
  <c r="J6560" i="3"/>
  <c r="L6560" i="3" s="1" a="1"/>
  <c r="L6560" i="3" s="1"/>
  <c r="J6559" i="3"/>
  <c r="J6558" i="3"/>
  <c r="J6557" i="3"/>
  <c r="J6556" i="3"/>
  <c r="J6555" i="3"/>
  <c r="N6555" i="3" s="1" a="1"/>
  <c r="N6555" i="3" s="1"/>
  <c r="J6554" i="3"/>
  <c r="K6554" i="3" s="1" a="1"/>
  <c r="K6554" i="3" s="1"/>
  <c r="J6553" i="3"/>
  <c r="P6553" i="3" s="1" a="1"/>
  <c r="P6553" i="3" s="1"/>
  <c r="J6552" i="3"/>
  <c r="M6552" i="3" s="1" a="1"/>
  <c r="M6552" i="3" s="1"/>
  <c r="J6551" i="3"/>
  <c r="L6551" i="3" s="1" a="1"/>
  <c r="L6551" i="3" s="1"/>
  <c r="J6550" i="3"/>
  <c r="O6550" i="3" s="1" a="1"/>
  <c r="O6550" i="3" s="1"/>
  <c r="J6549" i="3"/>
  <c r="M6549" i="3" s="1" a="1"/>
  <c r="M6549" i="3" s="1"/>
  <c r="J6548" i="3"/>
  <c r="J6547" i="3"/>
  <c r="N6547" i="3" s="1" a="1"/>
  <c r="N6547" i="3" s="1"/>
  <c r="J6546" i="3"/>
  <c r="K6546" i="3" s="1" a="1"/>
  <c r="K6546" i="3" s="1"/>
  <c r="J6545" i="3"/>
  <c r="P6545" i="3" s="1" a="1"/>
  <c r="P6545" i="3" s="1"/>
  <c r="J6544" i="3"/>
  <c r="J6543" i="3"/>
  <c r="K6543" i="3" s="1" a="1"/>
  <c r="K6543" i="3" s="1"/>
  <c r="J6542" i="3"/>
  <c r="K6542" i="3" s="1" a="1"/>
  <c r="K6542" i="3" s="1"/>
  <c r="J6541" i="3"/>
  <c r="O6541" i="3" s="1" a="1"/>
  <c r="O6541" i="3" s="1"/>
  <c r="J6540" i="3"/>
  <c r="J6539" i="3"/>
  <c r="L6539" i="3" s="1" a="1"/>
  <c r="L6539" i="3" s="1"/>
  <c r="J6538" i="3"/>
  <c r="J6537" i="3"/>
  <c r="P6537" i="3" s="1" a="1"/>
  <c r="P6537" i="3" s="1"/>
  <c r="J6536" i="3"/>
  <c r="N6536" i="3" s="1" a="1"/>
  <c r="N6536" i="3" s="1"/>
  <c r="J6535" i="3"/>
  <c r="J6534" i="3"/>
  <c r="J6533" i="3"/>
  <c r="L6533" i="3" s="1" a="1"/>
  <c r="L6533" i="3" s="1"/>
  <c r="J6532" i="3"/>
  <c r="N6532" i="3" s="1" a="1"/>
  <c r="N6532" i="3" s="1"/>
  <c r="J6531" i="3"/>
  <c r="N6531" i="3" s="1" a="1"/>
  <c r="N6531" i="3" s="1"/>
  <c r="J6530" i="3"/>
  <c r="J6529" i="3"/>
  <c r="J6528" i="3"/>
  <c r="J6527" i="3"/>
  <c r="K6527" i="3" s="1" a="1"/>
  <c r="K6527" i="3" s="1"/>
  <c r="J6526" i="3"/>
  <c r="M6526" i="3" s="1" a="1"/>
  <c r="M6526" i="3" s="1"/>
  <c r="J6525" i="3"/>
  <c r="J6524" i="3"/>
  <c r="O6524" i="3" s="1" a="1"/>
  <c r="O6524" i="3" s="1"/>
  <c r="J6523" i="3"/>
  <c r="J6522" i="3"/>
  <c r="K6522" i="3" s="1" a="1"/>
  <c r="K6522" i="3" s="1"/>
  <c r="J6521" i="3"/>
  <c r="J6520" i="3"/>
  <c r="J6519" i="3"/>
  <c r="M6519" i="3" s="1" a="1"/>
  <c r="M6519" i="3" s="1"/>
  <c r="J6518" i="3"/>
  <c r="N6518" i="3" s="1" a="1"/>
  <c r="N6518" i="3" s="1"/>
  <c r="J6517" i="3"/>
  <c r="N6517" i="3" s="1" a="1"/>
  <c r="N6517" i="3" s="1"/>
  <c r="J6516" i="3"/>
  <c r="N6516" i="3" s="1" a="1"/>
  <c r="N6516" i="3" s="1"/>
  <c r="J6515" i="3"/>
  <c r="P6515" i="3" s="1" a="1"/>
  <c r="P6515" i="3" s="1"/>
  <c r="J6514" i="3"/>
  <c r="J6513" i="3"/>
  <c r="J6512" i="3"/>
  <c r="N6512" i="3" s="1" a="1"/>
  <c r="N6512" i="3" s="1"/>
  <c r="J6511" i="3"/>
  <c r="J6510" i="3"/>
  <c r="J6509" i="3"/>
  <c r="L6509" i="3" s="1" a="1"/>
  <c r="L6509" i="3" s="1"/>
  <c r="J6508" i="3"/>
  <c r="J6507" i="3"/>
  <c r="N6507" i="3" s="1" a="1"/>
  <c r="N6507" i="3" s="1"/>
  <c r="J6506" i="3"/>
  <c r="O6506" i="3" s="1" a="1"/>
  <c r="O6506" i="3" s="1"/>
  <c r="J6505" i="3"/>
  <c r="L6505" i="3" s="1" a="1"/>
  <c r="L6505" i="3" s="1"/>
  <c r="J6504" i="3"/>
  <c r="J6503" i="3"/>
  <c r="K6503" i="3" s="1" a="1"/>
  <c r="K6503" i="3" s="1"/>
  <c r="J6502" i="3"/>
  <c r="N6502" i="3" s="1" a="1"/>
  <c r="N6502" i="3" s="1"/>
  <c r="J6501" i="3"/>
  <c r="P6501" i="3" s="1" a="1"/>
  <c r="P6501" i="3" s="1"/>
  <c r="J6500" i="3"/>
  <c r="N6500" i="3" s="1" a="1"/>
  <c r="N6500" i="3" s="1"/>
  <c r="O6499" i="3" a="1"/>
  <c r="O6499" i="3" s="1"/>
  <c r="J6499" i="3"/>
  <c r="J6498" i="3"/>
  <c r="J6497" i="3"/>
  <c r="J6496" i="3"/>
  <c r="O6496" i="3" s="1" a="1"/>
  <c r="O6496" i="3" s="1"/>
  <c r="J6495" i="3"/>
  <c r="M6495" i="3" s="1" a="1"/>
  <c r="M6495" i="3" s="1"/>
  <c r="J6494" i="3"/>
  <c r="N6494" i="3" s="1" a="1"/>
  <c r="N6494" i="3" s="1"/>
  <c r="J6493" i="3"/>
  <c r="P6493" i="3" s="1" a="1"/>
  <c r="P6493" i="3" s="1"/>
  <c r="J6492" i="3"/>
  <c r="J6491" i="3"/>
  <c r="P6491" i="3" s="1" a="1"/>
  <c r="P6491" i="3" s="1"/>
  <c r="J6490" i="3"/>
  <c r="P6490" i="3" s="1" a="1"/>
  <c r="P6490" i="3" s="1"/>
  <c r="J6489" i="3"/>
  <c r="J6488" i="3"/>
  <c r="N6488" i="3" s="1" a="1"/>
  <c r="N6488" i="3" s="1"/>
  <c r="J6487" i="3"/>
  <c r="N6487" i="3" s="1" a="1"/>
  <c r="N6487" i="3" s="1"/>
  <c r="J6486" i="3"/>
  <c r="N6486" i="3" s="1" a="1"/>
  <c r="N6486" i="3" s="1"/>
  <c r="J6485" i="3"/>
  <c r="O6485" i="3" s="1" a="1"/>
  <c r="O6485" i="3" s="1"/>
  <c r="J6484" i="3"/>
  <c r="J6483" i="3"/>
  <c r="P6483" i="3" s="1" a="1"/>
  <c r="P6483" i="3" s="1"/>
  <c r="J6482" i="3"/>
  <c r="J6481" i="3"/>
  <c r="J6480" i="3"/>
  <c r="J6479" i="3"/>
  <c r="N6479" i="3" s="1" a="1"/>
  <c r="N6479" i="3" s="1"/>
  <c r="J6478" i="3"/>
  <c r="J6477" i="3"/>
  <c r="L6477" i="3" s="1" a="1"/>
  <c r="L6477" i="3" s="1"/>
  <c r="J6476" i="3"/>
  <c r="L6476" i="3" s="1" a="1"/>
  <c r="L6476" i="3" s="1"/>
  <c r="J6475" i="3"/>
  <c r="J6474" i="3"/>
  <c r="J6473" i="3"/>
  <c r="M6473" i="3" s="1" a="1"/>
  <c r="M6473" i="3" s="1"/>
  <c r="J6472" i="3"/>
  <c r="O6472" i="3" s="1" a="1"/>
  <c r="O6472" i="3" s="1"/>
  <c r="J6471" i="3"/>
  <c r="J6470" i="3"/>
  <c r="M6470" i="3" s="1" a="1"/>
  <c r="M6470" i="3" s="1"/>
  <c r="J6469" i="3"/>
  <c r="N6469" i="3" s="1" a="1"/>
  <c r="N6469" i="3" s="1"/>
  <c r="J6468" i="3"/>
  <c r="J6467" i="3"/>
  <c r="K6467" i="3" s="1" a="1"/>
  <c r="K6467" i="3" s="1"/>
  <c r="J6466" i="3"/>
  <c r="J6465" i="3"/>
  <c r="L6465" i="3" s="1" a="1"/>
  <c r="L6465" i="3" s="1"/>
  <c r="J6464" i="3"/>
  <c r="J6463" i="3"/>
  <c r="L6463" i="3" s="1" a="1"/>
  <c r="L6463" i="3" s="1"/>
  <c r="J6462" i="3"/>
  <c r="M6462" i="3" s="1" a="1"/>
  <c r="M6462" i="3" s="1"/>
  <c r="J6461" i="3"/>
  <c r="N6461" i="3" s="1" a="1"/>
  <c r="N6461" i="3" s="1"/>
  <c r="J6460" i="3"/>
  <c r="J6459" i="3"/>
  <c r="O6459" i="3" s="1" a="1"/>
  <c r="O6459" i="3" s="1"/>
  <c r="J6458" i="3"/>
  <c r="P6458" i="3" s="1" a="1"/>
  <c r="P6458" i="3" s="1"/>
  <c r="J6457" i="3"/>
  <c r="K6457" i="3" s="1" a="1"/>
  <c r="K6457" i="3" s="1"/>
  <c r="J6456" i="3"/>
  <c r="O6456" i="3" s="1" a="1"/>
  <c r="O6456" i="3" s="1"/>
  <c r="J6455" i="3"/>
  <c r="O6455" i="3" s="1" a="1"/>
  <c r="O6455" i="3" s="1"/>
  <c r="J6454" i="3"/>
  <c r="N6454" i="3" s="1" a="1"/>
  <c r="N6454" i="3" s="1"/>
  <c r="J6453" i="3"/>
  <c r="L6453" i="3" s="1" a="1"/>
  <c r="L6453" i="3" s="1"/>
  <c r="J6452" i="3"/>
  <c r="P6452" i="3" s="1" a="1"/>
  <c r="P6452" i="3" s="1"/>
  <c r="J6451" i="3"/>
  <c r="J6450" i="3"/>
  <c r="P6450" i="3" s="1" a="1"/>
  <c r="P6450" i="3" s="1"/>
  <c r="J6449" i="3"/>
  <c r="K6449" i="3" s="1" a="1"/>
  <c r="K6449" i="3" s="1"/>
  <c r="J6448" i="3"/>
  <c r="O6448" i="3" s="1" a="1"/>
  <c r="O6448" i="3" s="1"/>
  <c r="L6447" i="3" a="1"/>
  <c r="L6447" i="3" s="1"/>
  <c r="K6447" i="3" a="1"/>
  <c r="K6447" i="3" s="1"/>
  <c r="J6447" i="3"/>
  <c r="J6446" i="3"/>
  <c r="N6446" i="3" s="1" a="1"/>
  <c r="N6446" i="3" s="1"/>
  <c r="J6445" i="3"/>
  <c r="L6445" i="3" s="1" a="1"/>
  <c r="L6445" i="3" s="1"/>
  <c r="J6444" i="3"/>
  <c r="L6444" i="3" s="1" a="1"/>
  <c r="L6444" i="3" s="1"/>
  <c r="J6443" i="3"/>
  <c r="L6443" i="3" s="1" a="1"/>
  <c r="L6443" i="3" s="1"/>
  <c r="J6442" i="3"/>
  <c r="L6442" i="3" s="1" a="1"/>
  <c r="L6442" i="3" s="1"/>
  <c r="J6441" i="3"/>
  <c r="J6440" i="3"/>
  <c r="J6439" i="3"/>
  <c r="O6439" i="3" s="1" a="1"/>
  <c r="O6439" i="3" s="1"/>
  <c r="J6438" i="3"/>
  <c r="J6437" i="3"/>
  <c r="K6437" i="3" s="1" a="1"/>
  <c r="K6437" i="3" s="1"/>
  <c r="J6436" i="3"/>
  <c r="J6435" i="3"/>
  <c r="J6434" i="3"/>
  <c r="J6433" i="3"/>
  <c r="J6432" i="3"/>
  <c r="J6431" i="3"/>
  <c r="M6431" i="3" s="1" a="1"/>
  <c r="M6431" i="3" s="1"/>
  <c r="J6430" i="3"/>
  <c r="L6430" i="3" s="1" a="1"/>
  <c r="L6430" i="3" s="1"/>
  <c r="J6429" i="3"/>
  <c r="M6429" i="3" s="1" a="1"/>
  <c r="M6429" i="3" s="1"/>
  <c r="J6428" i="3"/>
  <c r="P6428" i="3" s="1" a="1"/>
  <c r="P6428" i="3" s="1"/>
  <c r="J6427" i="3"/>
  <c r="O6427" i="3" s="1" a="1"/>
  <c r="O6427" i="3" s="1"/>
  <c r="J6426" i="3"/>
  <c r="J6425" i="3"/>
  <c r="P6425" i="3" s="1" a="1"/>
  <c r="P6425" i="3" s="1"/>
  <c r="J6424" i="3"/>
  <c r="N6424" i="3" s="1" a="1"/>
  <c r="N6424" i="3" s="1"/>
  <c r="J6423" i="3"/>
  <c r="M6423" i="3" s="1" a="1"/>
  <c r="M6423" i="3" s="1"/>
  <c r="J6422" i="3"/>
  <c r="M6422" i="3" s="1" a="1"/>
  <c r="M6422" i="3" s="1"/>
  <c r="J6421" i="3"/>
  <c r="N6421" i="3" s="1" a="1"/>
  <c r="N6421" i="3" s="1"/>
  <c r="J6420" i="3"/>
  <c r="O6420" i="3" s="1" a="1"/>
  <c r="O6420" i="3" s="1"/>
  <c r="J6419" i="3"/>
  <c r="P6419" i="3" s="1" a="1"/>
  <c r="P6419" i="3" s="1"/>
  <c r="J6418" i="3"/>
  <c r="J6417" i="3"/>
  <c r="P6417" i="3" s="1" a="1"/>
  <c r="P6417" i="3" s="1"/>
  <c r="J6416" i="3"/>
  <c r="J6415" i="3"/>
  <c r="K6415" i="3" s="1" a="1"/>
  <c r="K6415" i="3" s="1"/>
  <c r="J6414" i="3"/>
  <c r="L6414" i="3" s="1" a="1"/>
  <c r="L6414" i="3" s="1"/>
  <c r="J6413" i="3"/>
  <c r="J6412" i="3"/>
  <c r="N6412" i="3" s="1" a="1"/>
  <c r="N6412" i="3" s="1"/>
  <c r="J6411" i="3"/>
  <c r="O6411" i="3" s="1" a="1"/>
  <c r="O6411" i="3" s="1"/>
  <c r="J6410" i="3"/>
  <c r="J6409" i="3"/>
  <c r="J6408" i="3"/>
  <c r="K6408" i="3" s="1" a="1"/>
  <c r="K6408" i="3" s="1"/>
  <c r="J6407" i="3"/>
  <c r="M6407" i="3" s="1" a="1"/>
  <c r="M6407" i="3" s="1"/>
  <c r="J6406" i="3"/>
  <c r="M6406" i="3" s="1" a="1"/>
  <c r="M6406" i="3" s="1"/>
  <c r="J6405" i="3"/>
  <c r="P6405" i="3" s="1" a="1"/>
  <c r="P6405" i="3" s="1"/>
  <c r="J6404" i="3"/>
  <c r="O6404" i="3" s="1" a="1"/>
  <c r="O6404" i="3" s="1"/>
  <c r="J6403" i="3"/>
  <c r="K6403" i="3" s="1" a="1"/>
  <c r="K6403" i="3" s="1"/>
  <c r="J6402" i="3"/>
  <c r="J6401" i="3"/>
  <c r="N6401" i="3" s="1" a="1"/>
  <c r="N6401" i="3" s="1"/>
  <c r="J6400" i="3"/>
  <c r="J6399" i="3"/>
  <c r="N6399" i="3" s="1" a="1"/>
  <c r="N6399" i="3" s="1"/>
  <c r="J6398" i="3"/>
  <c r="L6398" i="3" s="1" a="1"/>
  <c r="L6398" i="3" s="1"/>
  <c r="J6397" i="3"/>
  <c r="J6396" i="3"/>
  <c r="K6396" i="3" s="1" a="1"/>
  <c r="K6396" i="3" s="1"/>
  <c r="J6395" i="3"/>
  <c r="L6394" i="3" a="1"/>
  <c r="L6394" i="3" s="1"/>
  <c r="J6394" i="3"/>
  <c r="K6394" i="3" s="1" a="1"/>
  <c r="K6394" i="3" s="1"/>
  <c r="J6393" i="3"/>
  <c r="K6393" i="3" s="1" a="1"/>
  <c r="K6393" i="3" s="1"/>
  <c r="J6392" i="3"/>
  <c r="N6392" i="3" s="1" a="1"/>
  <c r="N6392" i="3" s="1"/>
  <c r="J6391" i="3"/>
  <c r="O6391" i="3" s="1" a="1"/>
  <c r="O6391" i="3" s="1"/>
  <c r="J6390" i="3"/>
  <c r="M6390" i="3" s="1" a="1"/>
  <c r="M6390" i="3" s="1"/>
  <c r="J6389" i="3"/>
  <c r="M6389" i="3" s="1" a="1"/>
  <c r="M6389" i="3" s="1"/>
  <c r="J6388" i="3"/>
  <c r="J6387" i="3"/>
  <c r="K6387" i="3" s="1" a="1"/>
  <c r="K6387" i="3" s="1"/>
  <c r="J6386" i="3"/>
  <c r="L6386" i="3" s="1" a="1"/>
  <c r="L6386" i="3" s="1"/>
  <c r="J6385" i="3"/>
  <c r="M6385" i="3" s="1" a="1"/>
  <c r="M6385" i="3" s="1"/>
  <c r="J6384" i="3"/>
  <c r="M6384" i="3" s="1" a="1"/>
  <c r="M6384" i="3" s="1"/>
  <c r="J6383" i="3"/>
  <c r="J6382" i="3"/>
  <c r="L6382" i="3" s="1" a="1"/>
  <c r="L6382" i="3" s="1"/>
  <c r="J6381" i="3"/>
  <c r="J6380" i="3"/>
  <c r="J6379" i="3"/>
  <c r="J6378" i="3"/>
  <c r="J6377" i="3"/>
  <c r="J6376" i="3"/>
  <c r="J6375" i="3"/>
  <c r="J6374" i="3"/>
  <c r="P6374" i="3" s="1" a="1"/>
  <c r="P6374" i="3" s="1"/>
  <c r="J6373" i="3"/>
  <c r="N6373" i="3" s="1" a="1"/>
  <c r="N6373" i="3" s="1"/>
  <c r="J6372" i="3"/>
  <c r="K6372" i="3" s="1" a="1"/>
  <c r="K6372" i="3" s="1"/>
  <c r="J6371" i="3"/>
  <c r="L6371" i="3" s="1" a="1"/>
  <c r="L6371" i="3" s="1"/>
  <c r="J6370" i="3"/>
  <c r="P6370" i="3" s="1" a="1"/>
  <c r="P6370" i="3" s="1"/>
  <c r="J6369" i="3"/>
  <c r="M6369" i="3" s="1" a="1"/>
  <c r="M6369" i="3" s="1"/>
  <c r="J6368" i="3"/>
  <c r="O6368" i="3" s="1" a="1"/>
  <c r="O6368" i="3" s="1"/>
  <c r="J6367" i="3"/>
  <c r="J6366" i="3"/>
  <c r="L6366" i="3" s="1" a="1"/>
  <c r="L6366" i="3" s="1"/>
  <c r="J6365" i="3"/>
  <c r="M6365" i="3" s="1" a="1"/>
  <c r="M6365" i="3" s="1"/>
  <c r="J6364" i="3"/>
  <c r="J6363" i="3"/>
  <c r="J6362" i="3"/>
  <c r="O6362" i="3" s="1" a="1"/>
  <c r="O6362" i="3" s="1"/>
  <c r="J6361" i="3"/>
  <c r="O6361" i="3" s="1" a="1"/>
  <c r="O6361" i="3" s="1"/>
  <c r="J6360" i="3"/>
  <c r="N6360" i="3" s="1" a="1"/>
  <c r="N6360" i="3" s="1"/>
  <c r="J6359" i="3"/>
  <c r="O6359" i="3" s="1" a="1"/>
  <c r="O6359" i="3" s="1"/>
  <c r="J6358" i="3"/>
  <c r="P6358" i="3" s="1" a="1"/>
  <c r="P6358" i="3" s="1"/>
  <c r="J6357" i="3"/>
  <c r="O6357" i="3" s="1" a="1"/>
  <c r="O6357" i="3" s="1"/>
  <c r="J6356" i="3"/>
  <c r="M6356" i="3" s="1" a="1"/>
  <c r="M6356" i="3" s="1"/>
  <c r="J6355" i="3"/>
  <c r="M6355" i="3" s="1" a="1"/>
  <c r="M6355" i="3" s="1"/>
  <c r="J6354" i="3"/>
  <c r="J6353" i="3"/>
  <c r="O6353" i="3" s="1" a="1"/>
  <c r="O6353" i="3" s="1"/>
  <c r="J6352" i="3"/>
  <c r="O6352" i="3" s="1" a="1"/>
  <c r="O6352" i="3" s="1"/>
  <c r="J6351" i="3"/>
  <c r="J6350" i="3"/>
  <c r="J6349" i="3"/>
  <c r="N6349" i="3" s="1" a="1"/>
  <c r="N6349" i="3" s="1"/>
  <c r="J6348" i="3"/>
  <c r="L6348" i="3" s="1" a="1"/>
  <c r="L6348" i="3" s="1"/>
  <c r="J6347" i="3"/>
  <c r="P6347" i="3" s="1" a="1"/>
  <c r="P6347" i="3" s="1"/>
  <c r="J6346" i="3"/>
  <c r="J6345" i="3"/>
  <c r="J6344" i="3"/>
  <c r="J6343" i="3"/>
  <c r="O6343" i="3" s="1" a="1"/>
  <c r="O6343" i="3" s="1"/>
  <c r="J6342" i="3"/>
  <c r="P6342" i="3" s="1" a="1"/>
  <c r="P6342" i="3" s="1"/>
  <c r="J6341" i="3"/>
  <c r="J6340" i="3"/>
  <c r="J6339" i="3"/>
  <c r="L6339" i="3" s="1" a="1"/>
  <c r="L6339" i="3" s="1"/>
  <c r="J6338" i="3"/>
  <c r="J6337" i="3"/>
  <c r="O6337" i="3" s="1" a="1"/>
  <c r="O6337" i="3" s="1"/>
  <c r="J6336" i="3"/>
  <c r="O6336" i="3" s="1" a="1"/>
  <c r="O6336" i="3" s="1"/>
  <c r="J6335" i="3"/>
  <c r="K6335" i="3" s="1" a="1"/>
  <c r="K6335" i="3" s="1"/>
  <c r="J6334" i="3"/>
  <c r="L6334" i="3" s="1" a="1"/>
  <c r="L6334" i="3" s="1"/>
  <c r="J6333" i="3"/>
  <c r="P6333" i="3" s="1" a="1"/>
  <c r="P6333" i="3" s="1"/>
  <c r="J6332" i="3"/>
  <c r="P6332" i="3" s="1" a="1"/>
  <c r="P6332" i="3" s="1"/>
  <c r="J6331" i="3"/>
  <c r="L6331" i="3" s="1" a="1"/>
  <c r="L6331" i="3" s="1"/>
  <c r="J6330" i="3"/>
  <c r="L6330" i="3" s="1" a="1"/>
  <c r="L6330" i="3" s="1"/>
  <c r="J6329" i="3"/>
  <c r="L6329" i="3" s="1" a="1"/>
  <c r="L6329" i="3" s="1"/>
  <c r="J6328" i="3"/>
  <c r="O6328" i="3" s="1" a="1"/>
  <c r="O6328" i="3" s="1"/>
  <c r="J6327" i="3"/>
  <c r="K6327" i="3" s="1" a="1"/>
  <c r="K6327" i="3" s="1"/>
  <c r="J6326" i="3"/>
  <c r="L6326" i="3" s="1" a="1"/>
  <c r="L6326" i="3" s="1"/>
  <c r="J6325" i="3"/>
  <c r="N6325" i="3" s="1" a="1"/>
  <c r="N6325" i="3" s="1"/>
  <c r="J6324" i="3"/>
  <c r="K6324" i="3" s="1" a="1"/>
  <c r="K6324" i="3" s="1"/>
  <c r="J6323" i="3"/>
  <c r="N6323" i="3" s="1" a="1"/>
  <c r="N6323" i="3" s="1"/>
  <c r="J6322" i="3"/>
  <c r="P6322" i="3" s="1" a="1"/>
  <c r="P6322" i="3" s="1"/>
  <c r="J6321" i="3"/>
  <c r="M6321" i="3" s="1" a="1"/>
  <c r="M6321" i="3" s="1"/>
  <c r="J6320" i="3"/>
  <c r="K6320" i="3" s="1" a="1"/>
  <c r="K6320" i="3" s="1"/>
  <c r="J6319" i="3"/>
  <c r="K6319" i="3" s="1" a="1"/>
  <c r="K6319" i="3" s="1"/>
  <c r="J6318" i="3"/>
  <c r="L6318" i="3" s="1" a="1"/>
  <c r="L6318" i="3" s="1"/>
  <c r="J6317" i="3"/>
  <c r="J6316" i="3"/>
  <c r="O6316" i="3" s="1" a="1"/>
  <c r="O6316" i="3" s="1"/>
  <c r="J6315" i="3"/>
  <c r="N6315" i="3" s="1" a="1"/>
  <c r="N6315" i="3" s="1"/>
  <c r="J6314" i="3"/>
  <c r="P6314" i="3" s="1" a="1"/>
  <c r="P6314" i="3" s="1"/>
  <c r="J6313" i="3"/>
  <c r="P6313" i="3" s="1" a="1"/>
  <c r="P6313" i="3" s="1"/>
  <c r="J6312" i="3"/>
  <c r="M6312" i="3" s="1" a="1"/>
  <c r="M6312" i="3" s="1"/>
  <c r="J6311" i="3"/>
  <c r="M6311" i="3" s="1" a="1"/>
  <c r="M6311" i="3" s="1"/>
  <c r="J6310" i="3"/>
  <c r="N6310" i="3" s="1" a="1"/>
  <c r="N6310" i="3" s="1"/>
  <c r="J6309" i="3"/>
  <c r="J6308" i="3"/>
  <c r="J6307" i="3"/>
  <c r="O6307" i="3" s="1" a="1"/>
  <c r="O6307" i="3" s="1"/>
  <c r="J6306" i="3"/>
  <c r="P6306" i="3" s="1" a="1"/>
  <c r="P6306" i="3" s="1"/>
  <c r="J6305" i="3"/>
  <c r="M6305" i="3" s="1" a="1"/>
  <c r="M6305" i="3" s="1"/>
  <c r="J6304" i="3"/>
  <c r="K6304" i="3" s="1" a="1"/>
  <c r="K6304" i="3" s="1"/>
  <c r="J6303" i="3"/>
  <c r="N6303" i="3" s="1" a="1"/>
  <c r="N6303" i="3" s="1"/>
  <c r="J6302" i="3"/>
  <c r="L6302" i="3" s="1" a="1"/>
  <c r="L6302" i="3" s="1"/>
  <c r="J6301" i="3"/>
  <c r="J6300" i="3"/>
  <c r="P6300" i="3" s="1" a="1"/>
  <c r="P6300" i="3" s="1"/>
  <c r="J6299" i="3"/>
  <c r="J6298" i="3"/>
  <c r="P6298" i="3" s="1" a="1"/>
  <c r="P6298" i="3" s="1"/>
  <c r="J6297" i="3"/>
  <c r="O6297" i="3" s="1" a="1"/>
  <c r="O6297" i="3" s="1"/>
  <c r="J6296" i="3"/>
  <c r="M6296" i="3" s="1" a="1"/>
  <c r="M6296" i="3" s="1"/>
  <c r="J6295" i="3"/>
  <c r="N6295" i="3" s="1" a="1"/>
  <c r="N6295" i="3" s="1"/>
  <c r="J6294" i="3"/>
  <c r="L6294" i="3" s="1" a="1"/>
  <c r="L6294" i="3" s="1"/>
  <c r="J6293" i="3"/>
  <c r="P6293" i="3" s="1" a="1"/>
  <c r="P6293" i="3" s="1"/>
  <c r="J6292" i="3"/>
  <c r="O6292" i="3" s="1" a="1"/>
  <c r="O6292" i="3" s="1"/>
  <c r="J6291" i="3"/>
  <c r="P6291" i="3" s="1" a="1"/>
  <c r="P6291" i="3" s="1"/>
  <c r="J6290" i="3"/>
  <c r="P6290" i="3" s="1" a="1"/>
  <c r="P6290" i="3" s="1"/>
  <c r="J6289" i="3"/>
  <c r="J6288" i="3"/>
  <c r="K6288" i="3" s="1" a="1"/>
  <c r="K6288" i="3" s="1"/>
  <c r="J6287" i="3"/>
  <c r="M6287" i="3" s="1" a="1"/>
  <c r="M6287" i="3" s="1"/>
  <c r="J6286" i="3"/>
  <c r="P6286" i="3" s="1" a="1"/>
  <c r="P6286" i="3" s="1"/>
  <c r="J6285" i="3"/>
  <c r="O6285" i="3" s="1" a="1"/>
  <c r="O6285" i="3" s="1"/>
  <c r="J6284" i="3"/>
  <c r="J6283" i="3"/>
  <c r="L6283" i="3" s="1" a="1"/>
  <c r="L6283" i="3" s="1"/>
  <c r="J6282" i="3"/>
  <c r="L6282" i="3" s="1" a="1"/>
  <c r="L6282" i="3" s="1"/>
  <c r="J6281" i="3"/>
  <c r="M6281" i="3" s="1" a="1"/>
  <c r="M6281" i="3" s="1"/>
  <c r="J6280" i="3"/>
  <c r="M6280" i="3" s="1" a="1"/>
  <c r="M6280" i="3" s="1"/>
  <c r="J6279" i="3"/>
  <c r="O6279" i="3" s="1" a="1"/>
  <c r="O6279" i="3" s="1"/>
  <c r="J6278" i="3"/>
  <c r="P6278" i="3" s="1" a="1"/>
  <c r="P6278" i="3" s="1"/>
  <c r="J6277" i="3"/>
  <c r="O6277" i="3" s="1" a="1"/>
  <c r="O6277" i="3" s="1"/>
  <c r="J6276" i="3"/>
  <c r="M6276" i="3" s="1" a="1"/>
  <c r="M6276" i="3" s="1"/>
  <c r="J6275" i="3"/>
  <c r="J6274" i="3"/>
  <c r="J6273" i="3"/>
  <c r="L6273" i="3" s="1" a="1"/>
  <c r="L6273" i="3" s="1"/>
  <c r="J6272" i="3"/>
  <c r="O6272" i="3" s="1" a="1"/>
  <c r="O6272" i="3" s="1"/>
  <c r="J6271" i="3"/>
  <c r="O6271" i="3" s="1" a="1"/>
  <c r="O6271" i="3" s="1"/>
  <c r="J6270" i="3"/>
  <c r="J6269" i="3"/>
  <c r="O6269" i="3" s="1" a="1"/>
  <c r="O6269" i="3" s="1"/>
  <c r="J6268" i="3"/>
  <c r="J6267" i="3"/>
  <c r="N6267" i="3" s="1" a="1"/>
  <c r="N6267" i="3" s="1"/>
  <c r="J6266" i="3"/>
  <c r="N6266" i="3" s="1" a="1"/>
  <c r="N6266" i="3" s="1"/>
  <c r="J6265" i="3"/>
  <c r="N6265" i="3" s="1" a="1"/>
  <c r="N6265" i="3" s="1"/>
  <c r="J6264" i="3"/>
  <c r="O6264" i="3" s="1" a="1"/>
  <c r="O6264" i="3" s="1"/>
  <c r="J6263" i="3"/>
  <c r="J6262" i="3"/>
  <c r="J6261" i="3"/>
  <c r="N6261" i="3" s="1" a="1"/>
  <c r="N6261" i="3" s="1"/>
  <c r="J6260" i="3"/>
  <c r="O6260" i="3" s="1" a="1"/>
  <c r="O6260" i="3" s="1"/>
  <c r="J6259" i="3"/>
  <c r="L6259" i="3" s="1" a="1"/>
  <c r="L6259" i="3" s="1"/>
  <c r="J6258" i="3"/>
  <c r="P6258" i="3" s="1" a="1"/>
  <c r="P6258" i="3" s="1"/>
  <c r="J6257" i="3"/>
  <c r="M6257" i="3" s="1" a="1"/>
  <c r="M6257" i="3" s="1"/>
  <c r="J6256" i="3"/>
  <c r="J6255" i="3"/>
  <c r="M6255" i="3" s="1" a="1"/>
  <c r="M6255" i="3" s="1"/>
  <c r="J6254" i="3"/>
  <c r="N6254" i="3" s="1" a="1"/>
  <c r="N6254" i="3" s="1"/>
  <c r="J6253" i="3"/>
  <c r="P6253" i="3" s="1" a="1"/>
  <c r="P6253" i="3" s="1"/>
  <c r="J6252" i="3"/>
  <c r="J6251" i="3"/>
  <c r="J6250" i="3"/>
  <c r="L6250" i="3" s="1" a="1"/>
  <c r="L6250" i="3" s="1"/>
  <c r="J6249" i="3"/>
  <c r="J6248" i="3"/>
  <c r="M6248" i="3" s="1" a="1"/>
  <c r="M6248" i="3" s="1"/>
  <c r="J6247" i="3"/>
  <c r="M6247" i="3" s="1" a="1"/>
  <c r="M6247" i="3" s="1"/>
  <c r="J6246" i="3"/>
  <c r="N6246" i="3" s="1" a="1"/>
  <c r="N6246" i="3" s="1"/>
  <c r="J6245" i="3"/>
  <c r="J6244" i="3"/>
  <c r="J6243" i="3"/>
  <c r="O6243" i="3" s="1" a="1"/>
  <c r="O6243" i="3" s="1"/>
  <c r="J6242" i="3"/>
  <c r="P6242" i="3" s="1" a="1"/>
  <c r="P6242" i="3" s="1"/>
  <c r="J6241" i="3"/>
  <c r="M6241" i="3" s="1" a="1"/>
  <c r="M6241" i="3" s="1"/>
  <c r="J6240" i="3"/>
  <c r="M6240" i="3" s="1" a="1"/>
  <c r="M6240" i="3" s="1"/>
  <c r="J6239" i="3"/>
  <c r="M6239" i="3" s="1" a="1"/>
  <c r="M6239" i="3" s="1"/>
  <c r="J6238" i="3"/>
  <c r="N6238" i="3" s="1" a="1"/>
  <c r="N6238" i="3" s="1"/>
  <c r="J6237" i="3"/>
  <c r="O6237" i="3" s="1" a="1"/>
  <c r="O6237" i="3" s="1"/>
  <c r="M6236" i="3" a="1"/>
  <c r="M6236" i="3" s="1"/>
  <c r="J6236" i="3"/>
  <c r="P6236" i="3" s="1" a="1"/>
  <c r="P6236" i="3" s="1"/>
  <c r="J6235" i="3"/>
  <c r="P6235" i="3" s="1" a="1"/>
  <c r="P6235" i="3" s="1"/>
  <c r="J6234" i="3"/>
  <c r="P6234" i="3" s="1" a="1"/>
  <c r="P6234" i="3" s="1"/>
  <c r="J6233" i="3"/>
  <c r="M6233" i="3" s="1" a="1"/>
  <c r="M6233" i="3" s="1"/>
  <c r="J6232" i="3"/>
  <c r="M6232" i="3" s="1" a="1"/>
  <c r="M6232" i="3" s="1"/>
  <c r="J6231" i="3"/>
  <c r="M6231" i="3" s="1" a="1"/>
  <c r="M6231" i="3" s="1"/>
  <c r="J6230" i="3"/>
  <c r="L6230" i="3" s="1" a="1"/>
  <c r="L6230" i="3" s="1"/>
  <c r="J6229" i="3"/>
  <c r="M6229" i="3" s="1" a="1"/>
  <c r="M6229" i="3" s="1"/>
  <c r="J6228" i="3"/>
  <c r="L6228" i="3" s="1" a="1"/>
  <c r="L6228" i="3" s="1"/>
  <c r="J6227" i="3"/>
  <c r="J6226" i="3"/>
  <c r="J6225" i="3"/>
  <c r="L6225" i="3" s="1" a="1"/>
  <c r="L6225" i="3" s="1"/>
  <c r="J6224" i="3"/>
  <c r="M6224" i="3" s="1" a="1"/>
  <c r="M6224" i="3" s="1"/>
  <c r="J6223" i="3"/>
  <c r="O6223" i="3" s="1" a="1"/>
  <c r="O6223" i="3" s="1"/>
  <c r="J6222" i="3"/>
  <c r="P6222" i="3" s="1" a="1"/>
  <c r="P6222" i="3" s="1"/>
  <c r="N6221" i="3" a="1"/>
  <c r="N6221" i="3" s="1"/>
  <c r="J6221" i="3"/>
  <c r="O6221" i="3" s="1" a="1"/>
  <c r="O6221" i="3" s="1"/>
  <c r="J6220" i="3"/>
  <c r="P6220" i="3" s="1" a="1"/>
  <c r="P6220" i="3" s="1"/>
  <c r="J6219" i="3"/>
  <c r="J6218" i="3"/>
  <c r="L6218" i="3" s="1" a="1"/>
  <c r="L6218" i="3" s="1"/>
  <c r="J6217" i="3"/>
  <c r="J6216" i="3"/>
  <c r="K6216" i="3" s="1" a="1"/>
  <c r="K6216" i="3" s="1"/>
  <c r="J6215" i="3"/>
  <c r="J6214" i="3"/>
  <c r="J6213" i="3"/>
  <c r="J6212" i="3"/>
  <c r="N6212" i="3" s="1" a="1"/>
  <c r="N6212" i="3" s="1"/>
  <c r="J6211" i="3"/>
  <c r="K6211" i="3" s="1" a="1"/>
  <c r="K6211" i="3" s="1"/>
  <c r="J6210" i="3"/>
  <c r="J6209" i="3"/>
  <c r="P6209" i="3" s="1" a="1"/>
  <c r="P6209" i="3" s="1"/>
  <c r="J6208" i="3"/>
  <c r="J6207" i="3"/>
  <c r="J6206" i="3"/>
  <c r="J6205" i="3"/>
  <c r="N6205" i="3" s="1" a="1"/>
  <c r="N6205" i="3" s="1"/>
  <c r="J6204" i="3"/>
  <c r="J6203" i="3"/>
  <c r="N6203" i="3" s="1" a="1"/>
  <c r="N6203" i="3" s="1"/>
  <c r="J6202" i="3"/>
  <c r="J6201" i="3"/>
  <c r="J6200" i="3"/>
  <c r="J6199" i="3"/>
  <c r="J6198" i="3"/>
  <c r="J6197" i="3"/>
  <c r="J6196" i="3"/>
  <c r="O6196" i="3" s="1" a="1"/>
  <c r="O6196" i="3" s="1"/>
  <c r="J6195" i="3"/>
  <c r="J6194" i="3"/>
  <c r="J6193" i="3"/>
  <c r="L6193" i="3" s="1" a="1"/>
  <c r="L6193" i="3" s="1"/>
  <c r="J6192" i="3"/>
  <c r="J6191" i="3"/>
  <c r="M6191" i="3" s="1" a="1"/>
  <c r="M6191" i="3" s="1"/>
  <c r="J6190" i="3"/>
  <c r="N6190" i="3" s="1" a="1"/>
  <c r="N6190" i="3" s="1"/>
  <c r="J6189" i="3"/>
  <c r="N6189" i="3" s="1" a="1"/>
  <c r="N6189" i="3" s="1"/>
  <c r="J6188" i="3"/>
  <c r="K6188" i="3" s="1" a="1"/>
  <c r="K6188" i="3" s="1"/>
  <c r="J6187" i="3"/>
  <c r="O6187" i="3" s="1" a="1"/>
  <c r="O6187" i="3" s="1"/>
  <c r="J6186" i="3"/>
  <c r="J6185" i="3"/>
  <c r="N6185" i="3" s="1" a="1"/>
  <c r="N6185" i="3" s="1"/>
  <c r="J6184" i="3"/>
  <c r="K6184" i="3" s="1" a="1"/>
  <c r="K6184" i="3" s="1"/>
  <c r="J6183" i="3"/>
  <c r="K6183" i="3" s="1" a="1"/>
  <c r="K6183" i="3" s="1"/>
  <c r="J6182" i="3"/>
  <c r="N6182" i="3" s="1" a="1"/>
  <c r="N6182" i="3" s="1"/>
  <c r="J6181" i="3"/>
  <c r="J6180" i="3"/>
  <c r="L6180" i="3" s="1" a="1"/>
  <c r="L6180" i="3" s="1"/>
  <c r="J6179" i="3"/>
  <c r="J6178" i="3"/>
  <c r="J6177" i="3"/>
  <c r="N6177" i="3" s="1" a="1"/>
  <c r="N6177" i="3" s="1"/>
  <c r="J6176" i="3"/>
  <c r="J6175" i="3"/>
  <c r="J6174" i="3"/>
  <c r="N6174" i="3" s="1" a="1"/>
  <c r="N6174" i="3" s="1"/>
  <c r="J6173" i="3"/>
  <c r="O6173" i="3" s="1" a="1"/>
  <c r="O6173" i="3" s="1"/>
  <c r="J6172" i="3"/>
  <c r="J6171" i="3"/>
  <c r="J6170" i="3"/>
  <c r="M6170" i="3" s="1" a="1"/>
  <c r="M6170" i="3" s="1"/>
  <c r="J6169" i="3"/>
  <c r="J6168" i="3"/>
  <c r="M6168" i="3" s="1" a="1"/>
  <c r="M6168" i="3" s="1"/>
  <c r="J6167" i="3"/>
  <c r="M6167" i="3" s="1" a="1"/>
  <c r="M6167" i="3" s="1"/>
  <c r="J6166" i="3"/>
  <c r="M6166" i="3" s="1" a="1"/>
  <c r="M6166" i="3" s="1"/>
  <c r="J6165" i="3"/>
  <c r="N6165" i="3" s="1" a="1"/>
  <c r="N6165" i="3" s="1"/>
  <c r="J6164" i="3"/>
  <c r="J6163" i="3"/>
  <c r="J6162" i="3"/>
  <c r="P6162" i="3" s="1" a="1"/>
  <c r="P6162" i="3" s="1"/>
  <c r="J6161" i="3"/>
  <c r="P6161" i="3" s="1" a="1"/>
  <c r="P6161" i="3" s="1"/>
  <c r="J6160" i="3"/>
  <c r="K6160" i="3" s="1" a="1"/>
  <c r="K6160" i="3" s="1"/>
  <c r="J6159" i="3"/>
  <c r="J6158" i="3"/>
  <c r="P6158" i="3" s="1" a="1"/>
  <c r="P6158" i="3" s="1"/>
  <c r="J6157" i="3"/>
  <c r="P6157" i="3" s="1" a="1"/>
  <c r="P6157" i="3" s="1"/>
  <c r="J6156" i="3"/>
  <c r="K6156" i="3" s="1" a="1"/>
  <c r="K6156" i="3" s="1"/>
  <c r="J6155" i="3"/>
  <c r="P6155" i="3" s="1" a="1"/>
  <c r="P6155" i="3" s="1"/>
  <c r="J6154" i="3"/>
  <c r="K6154" i="3" s="1" a="1"/>
  <c r="K6154" i="3" s="1"/>
  <c r="J6153" i="3"/>
  <c r="J6152" i="3"/>
  <c r="J6151" i="3"/>
  <c r="J6150" i="3"/>
  <c r="N6150" i="3" s="1" a="1"/>
  <c r="N6150" i="3" s="1"/>
  <c r="J6149" i="3"/>
  <c r="N6149" i="3" s="1" a="1"/>
  <c r="N6149" i="3" s="1"/>
  <c r="J6148" i="3"/>
  <c r="L6148" i="3" s="1" a="1"/>
  <c r="L6148" i="3" s="1"/>
  <c r="J6147" i="3"/>
  <c r="O6147" i="3" s="1" a="1"/>
  <c r="O6147" i="3" s="1"/>
  <c r="J6146" i="3"/>
  <c r="M6146" i="3" s="1" a="1"/>
  <c r="M6146" i="3" s="1"/>
  <c r="J6145" i="3"/>
  <c r="J6144" i="3"/>
  <c r="K6144" i="3" s="1" a="1"/>
  <c r="K6144" i="3" s="1"/>
  <c r="J6143" i="3"/>
  <c r="N6143" i="3" s="1" a="1"/>
  <c r="N6143" i="3" s="1"/>
  <c r="J6142" i="3"/>
  <c r="J6141" i="3"/>
  <c r="J6140" i="3"/>
  <c r="J6139" i="3"/>
  <c r="J6138" i="3"/>
  <c r="J6137" i="3"/>
  <c r="N6137" i="3" s="1" a="1"/>
  <c r="N6137" i="3" s="1"/>
  <c r="J6136" i="3"/>
  <c r="J6135" i="3"/>
  <c r="O6135" i="3" s="1" a="1"/>
  <c r="O6135" i="3" s="1"/>
  <c r="J6134" i="3"/>
  <c r="J6133" i="3"/>
  <c r="L6133" i="3" s="1" a="1"/>
  <c r="L6133" i="3" s="1"/>
  <c r="J6132" i="3"/>
  <c r="J6131" i="3"/>
  <c r="P6131" i="3" s="1" a="1"/>
  <c r="P6131" i="3" s="1"/>
  <c r="J6130" i="3"/>
  <c r="J6129" i="3"/>
  <c r="P6129" i="3" s="1" a="1"/>
  <c r="P6129" i="3" s="1"/>
  <c r="J6128" i="3"/>
  <c r="N6128" i="3" s="1" a="1"/>
  <c r="N6128" i="3" s="1"/>
  <c r="J6127" i="3"/>
  <c r="J6126" i="3"/>
  <c r="M6126" i="3" s="1" a="1"/>
  <c r="M6126" i="3" s="1"/>
  <c r="J6125" i="3"/>
  <c r="N6125" i="3" s="1" a="1"/>
  <c r="N6125" i="3" s="1"/>
  <c r="J6124" i="3"/>
  <c r="P6124" i="3" s="1" a="1"/>
  <c r="P6124" i="3" s="1"/>
  <c r="J6123" i="3"/>
  <c r="J6122" i="3"/>
  <c r="J6121" i="3"/>
  <c r="J6120" i="3"/>
  <c r="M6120" i="3" s="1" a="1"/>
  <c r="M6120" i="3" s="1"/>
  <c r="J6119" i="3"/>
  <c r="O6119" i="3" s="1" a="1"/>
  <c r="O6119" i="3" s="1"/>
  <c r="J6118" i="3"/>
  <c r="J6117" i="3"/>
  <c r="M6117" i="3" s="1" a="1"/>
  <c r="M6117" i="3" s="1"/>
  <c r="J6116" i="3"/>
  <c r="P6116" i="3" s="1" a="1"/>
  <c r="P6116" i="3" s="1"/>
  <c r="J6115" i="3"/>
  <c r="J6114" i="3"/>
  <c r="J6113" i="3"/>
  <c r="J6112" i="3"/>
  <c r="O6112" i="3" s="1" a="1"/>
  <c r="O6112" i="3" s="1"/>
  <c r="J6111" i="3"/>
  <c r="J6110" i="3"/>
  <c r="J6109" i="3"/>
  <c r="N6109" i="3" s="1" a="1"/>
  <c r="N6109" i="3" s="1"/>
  <c r="J6108" i="3"/>
  <c r="K6108" i="3" s="1" a="1"/>
  <c r="K6108" i="3" s="1"/>
  <c r="J6107" i="3"/>
  <c r="J6106" i="3"/>
  <c r="J6105" i="3"/>
  <c r="N6105" i="3" s="1" a="1"/>
  <c r="N6105" i="3" s="1"/>
  <c r="J6104" i="3"/>
  <c r="M6104" i="3" s="1" a="1"/>
  <c r="M6104" i="3" s="1"/>
  <c r="J6103" i="3"/>
  <c r="O6103" i="3" s="1" a="1"/>
  <c r="O6103" i="3" s="1"/>
  <c r="J6102" i="3"/>
  <c r="M6102" i="3" s="1" a="1"/>
  <c r="M6102" i="3" s="1"/>
  <c r="J6101" i="3"/>
  <c r="L6101" i="3" s="1" a="1"/>
  <c r="L6101" i="3" s="1"/>
  <c r="J6100" i="3"/>
  <c r="J6099" i="3"/>
  <c r="O6099" i="3" s="1" a="1"/>
  <c r="O6099" i="3" s="1"/>
  <c r="J6098" i="3"/>
  <c r="J6097" i="3"/>
  <c r="L6097" i="3" s="1" a="1"/>
  <c r="L6097" i="3" s="1"/>
  <c r="J6096" i="3"/>
  <c r="N6096" i="3" s="1" a="1"/>
  <c r="N6096" i="3" s="1"/>
  <c r="J6095" i="3"/>
  <c r="K6095" i="3" s="1" a="1"/>
  <c r="K6095" i="3" s="1"/>
  <c r="J6094" i="3"/>
  <c r="J6093" i="3"/>
  <c r="J6092" i="3"/>
  <c r="K6092" i="3" s="1" a="1"/>
  <c r="K6092" i="3" s="1"/>
  <c r="J6091" i="3"/>
  <c r="P6091" i="3" s="1" a="1"/>
  <c r="P6091" i="3" s="1"/>
  <c r="J6090" i="3"/>
  <c r="K6090" i="3" s="1" a="1"/>
  <c r="K6090" i="3" s="1"/>
  <c r="J6089" i="3"/>
  <c r="L6089" i="3" s="1" a="1"/>
  <c r="L6089" i="3" s="1"/>
  <c r="J6088" i="3"/>
  <c r="J6087" i="3"/>
  <c r="J6086" i="3"/>
  <c r="J6085" i="3"/>
  <c r="L6085" i="3" s="1" a="1"/>
  <c r="L6085" i="3" s="1"/>
  <c r="J6084" i="3"/>
  <c r="J6083" i="3"/>
  <c r="J6082" i="3"/>
  <c r="P6082" i="3" s="1" a="1"/>
  <c r="P6082" i="3" s="1"/>
  <c r="J6081" i="3"/>
  <c r="L6081" i="3" s="1" a="1"/>
  <c r="L6081" i="3" s="1"/>
  <c r="J6080" i="3"/>
  <c r="J6079" i="3"/>
  <c r="N6079" i="3" s="1" a="1"/>
  <c r="N6079" i="3" s="1"/>
  <c r="J6078" i="3"/>
  <c r="P6078" i="3" s="1" a="1"/>
  <c r="P6078" i="3" s="1"/>
  <c r="J6077" i="3"/>
  <c r="J6076" i="3"/>
  <c r="K6076" i="3" s="1" a="1"/>
  <c r="K6076" i="3" s="1"/>
  <c r="J6075" i="3"/>
  <c r="J6074" i="3"/>
  <c r="J6073" i="3"/>
  <c r="K6073" i="3" s="1" a="1"/>
  <c r="K6073" i="3" s="1"/>
  <c r="J6072" i="3"/>
  <c r="M6072" i="3" s="1" a="1"/>
  <c r="M6072" i="3" s="1"/>
  <c r="J6071" i="3"/>
  <c r="K6071" i="3" s="1" a="1"/>
  <c r="K6071" i="3" s="1"/>
  <c r="J6070" i="3"/>
  <c r="M6070" i="3" s="1" a="1"/>
  <c r="M6070" i="3" s="1"/>
  <c r="J6069" i="3"/>
  <c r="M6069" i="3" s="1" a="1"/>
  <c r="M6069" i="3" s="1"/>
  <c r="J6068" i="3"/>
  <c r="M6068" i="3" s="1" a="1"/>
  <c r="M6068" i="3" s="1"/>
  <c r="J6067" i="3"/>
  <c r="K6067" i="3" s="1" a="1"/>
  <c r="K6067" i="3" s="1"/>
  <c r="J6066" i="3"/>
  <c r="L6066" i="3" s="1" a="1"/>
  <c r="L6066" i="3" s="1"/>
  <c r="J6065" i="3"/>
  <c r="J6064" i="3"/>
  <c r="J6063" i="3"/>
  <c r="N6063" i="3" s="1" a="1"/>
  <c r="N6063" i="3" s="1"/>
  <c r="J6062" i="3"/>
  <c r="J6061" i="3"/>
  <c r="M6061" i="3" s="1" a="1"/>
  <c r="M6061" i="3" s="1"/>
  <c r="J6060" i="3"/>
  <c r="P6060" i="3" s="1" a="1"/>
  <c r="P6060" i="3" s="1"/>
  <c r="J6059" i="3"/>
  <c r="K6059" i="3" s="1" a="1"/>
  <c r="K6059" i="3" s="1"/>
  <c r="J6058" i="3"/>
  <c r="O6058" i="3" s="1" a="1"/>
  <c r="O6058" i="3" s="1"/>
  <c r="J6057" i="3"/>
  <c r="L6057" i="3" s="1" a="1"/>
  <c r="L6057" i="3" s="1"/>
  <c r="J6056" i="3"/>
  <c r="L6056" i="3" s="1" a="1"/>
  <c r="L6056" i="3" s="1"/>
  <c r="J6055" i="3"/>
  <c r="N6055" i="3" s="1" a="1"/>
  <c r="N6055" i="3" s="1"/>
  <c r="J6054" i="3"/>
  <c r="P6054" i="3" s="1" a="1"/>
  <c r="P6054" i="3" s="1"/>
  <c r="J6053" i="3"/>
  <c r="N6053" i="3" s="1" a="1"/>
  <c r="N6053" i="3" s="1"/>
  <c r="J6052" i="3"/>
  <c r="J6051" i="3"/>
  <c r="N6051" i="3" s="1" a="1"/>
  <c r="N6051" i="3" s="1"/>
  <c r="J6050" i="3"/>
  <c r="M6050" i="3" s="1" a="1"/>
  <c r="M6050" i="3" s="1"/>
  <c r="J6049" i="3"/>
  <c r="O6049" i="3" s="1" a="1"/>
  <c r="O6049" i="3" s="1"/>
  <c r="J6048" i="3"/>
  <c r="L6048" i="3" s="1" a="1"/>
  <c r="L6048" i="3" s="1"/>
  <c r="J6047" i="3"/>
  <c r="O6047" i="3" s="1" a="1"/>
  <c r="O6047" i="3" s="1"/>
  <c r="J6046" i="3"/>
  <c r="J6045" i="3"/>
  <c r="L6045" i="3" s="1" a="1"/>
  <c r="L6045" i="3" s="1"/>
  <c r="J6044" i="3"/>
  <c r="K6044" i="3" s="1" a="1"/>
  <c r="K6044" i="3" s="1"/>
  <c r="J6043" i="3"/>
  <c r="J6042" i="3"/>
  <c r="K6042" i="3" s="1" a="1"/>
  <c r="K6042" i="3" s="1"/>
  <c r="J6041" i="3"/>
  <c r="P6041" i="3" s="1" a="1"/>
  <c r="P6041" i="3" s="1"/>
  <c r="J6040" i="3"/>
  <c r="N6040" i="3" s="1" a="1"/>
  <c r="N6040" i="3" s="1"/>
  <c r="J6039" i="3"/>
  <c r="K6039" i="3" s="1" a="1"/>
  <c r="K6039" i="3" s="1"/>
  <c r="J6038" i="3"/>
  <c r="O6038" i="3" s="1" a="1"/>
  <c r="O6038" i="3" s="1"/>
  <c r="J6037" i="3"/>
  <c r="P6037" i="3" s="1" a="1"/>
  <c r="P6037" i="3" s="1"/>
  <c r="J6036" i="3"/>
  <c r="L6036" i="3" s="1" a="1"/>
  <c r="L6036" i="3" s="1"/>
  <c r="J6035" i="3"/>
  <c r="M6034" i="3" a="1"/>
  <c r="M6034" i="3" s="1"/>
  <c r="L6034" i="3" a="1"/>
  <c r="L6034" i="3" s="1"/>
  <c r="J6034" i="3"/>
  <c r="K6034" i="3" s="1" a="1"/>
  <c r="K6034" i="3" s="1"/>
  <c r="J6033" i="3"/>
  <c r="J6032" i="3"/>
  <c r="J6031" i="3"/>
  <c r="J6030" i="3"/>
  <c r="K6030" i="3" s="1" a="1"/>
  <c r="K6030" i="3" s="1"/>
  <c r="J6029" i="3"/>
  <c r="O6028" i="3" a="1"/>
  <c r="O6028" i="3" s="1"/>
  <c r="M6028" i="3" a="1"/>
  <c r="M6028" i="3" s="1"/>
  <c r="J6028" i="3"/>
  <c r="P6028" i="3" s="1" a="1"/>
  <c r="P6028" i="3" s="1"/>
  <c r="J6027" i="3"/>
  <c r="O6027" i="3" s="1" a="1"/>
  <c r="O6027" i="3" s="1"/>
  <c r="J6026" i="3"/>
  <c r="L6026" i="3" s="1" a="1"/>
  <c r="L6026" i="3" s="1"/>
  <c r="J6025" i="3"/>
  <c r="M6025" i="3" s="1" a="1"/>
  <c r="M6025" i="3" s="1"/>
  <c r="J6024" i="3"/>
  <c r="J6023" i="3"/>
  <c r="K6023" i="3" s="1" a="1"/>
  <c r="K6023" i="3" s="1"/>
  <c r="J6022" i="3"/>
  <c r="K6022" i="3" s="1" a="1"/>
  <c r="K6022" i="3" s="1"/>
  <c r="J6021" i="3"/>
  <c r="J6020" i="3"/>
  <c r="J6019" i="3"/>
  <c r="N6019" i="3" s="1" a="1"/>
  <c r="N6019" i="3" s="1"/>
  <c r="J6018" i="3"/>
  <c r="J6017" i="3"/>
  <c r="N6017" i="3" s="1" a="1"/>
  <c r="N6017" i="3" s="1"/>
  <c r="J6016" i="3"/>
  <c r="L6016" i="3" s="1" a="1"/>
  <c r="L6016" i="3" s="1"/>
  <c r="J6015" i="3"/>
  <c r="J6014" i="3"/>
  <c r="M6014" i="3" s="1" a="1"/>
  <c r="M6014" i="3" s="1"/>
  <c r="J6013" i="3"/>
  <c r="J6012" i="3"/>
  <c r="L6012" i="3" s="1" a="1"/>
  <c r="L6012" i="3" s="1"/>
  <c r="J6011" i="3"/>
  <c r="L6011" i="3" s="1" a="1"/>
  <c r="L6011" i="3" s="1"/>
  <c r="J6010" i="3"/>
  <c r="J6009" i="3"/>
  <c r="L6009" i="3" s="1" a="1"/>
  <c r="L6009" i="3" s="1"/>
  <c r="J6008" i="3"/>
  <c r="L6008" i="3" s="1" a="1"/>
  <c r="L6008" i="3" s="1"/>
  <c r="J6007" i="3"/>
  <c r="J6006" i="3"/>
  <c r="J6005" i="3"/>
  <c r="J6004" i="3"/>
  <c r="K6004" i="3" s="1" a="1"/>
  <c r="K6004" i="3" s="1"/>
  <c r="J6003" i="3"/>
  <c r="L6003" i="3" s="1" a="1"/>
  <c r="L6003" i="3" s="1"/>
  <c r="J6002" i="3"/>
  <c r="M6002" i="3" s="1" a="1"/>
  <c r="M6002" i="3" s="1"/>
  <c r="J6001" i="3"/>
  <c r="K6001" i="3" s="1" a="1"/>
  <c r="K6001" i="3" s="1"/>
  <c r="J6000" i="3"/>
  <c r="P6000" i="3" s="1" a="1"/>
  <c r="P6000" i="3" s="1"/>
  <c r="J5999" i="3"/>
  <c r="J5998" i="3"/>
  <c r="K5998" i="3" s="1" a="1"/>
  <c r="K5998" i="3" s="1"/>
  <c r="J5997" i="3"/>
  <c r="L5997" i="3" s="1" a="1"/>
  <c r="L5997" i="3" s="1"/>
  <c r="J5996" i="3"/>
  <c r="K5996" i="3" s="1" a="1"/>
  <c r="K5996" i="3" s="1"/>
  <c r="J5995" i="3"/>
  <c r="J5994" i="3"/>
  <c r="L5994" i="3" s="1" a="1"/>
  <c r="L5994" i="3" s="1"/>
  <c r="J5993" i="3"/>
  <c r="J5992" i="3"/>
  <c r="J5991" i="3"/>
  <c r="M5991" i="3" s="1" a="1"/>
  <c r="M5991" i="3" s="1"/>
  <c r="J5990" i="3"/>
  <c r="J5989" i="3"/>
  <c r="N5989" i="3" s="1" a="1"/>
  <c r="N5989" i="3" s="1"/>
  <c r="J5988" i="3"/>
  <c r="J5987" i="3"/>
  <c r="J5986" i="3"/>
  <c r="J5985" i="3"/>
  <c r="M5985" i="3" s="1" a="1"/>
  <c r="M5985" i="3" s="1"/>
  <c r="J5984" i="3"/>
  <c r="J5983" i="3"/>
  <c r="J5982" i="3"/>
  <c r="O5982" i="3" s="1" a="1"/>
  <c r="O5982" i="3" s="1"/>
  <c r="J5981" i="3"/>
  <c r="J5980" i="3"/>
  <c r="J5979" i="3"/>
  <c r="M5979" i="3" s="1" a="1"/>
  <c r="M5979" i="3" s="1"/>
  <c r="J5978" i="3"/>
  <c r="N5978" i="3" s="1" a="1"/>
  <c r="N5978" i="3" s="1"/>
  <c r="J5977" i="3"/>
  <c r="J5976" i="3"/>
  <c r="M5976" i="3" s="1" a="1"/>
  <c r="M5976" i="3" s="1"/>
  <c r="J5975" i="3"/>
  <c r="O5975" i="3" s="1" a="1"/>
  <c r="O5975" i="3" s="1"/>
  <c r="J5974" i="3"/>
  <c r="N5974" i="3" s="1" a="1"/>
  <c r="N5974" i="3" s="1"/>
  <c r="J5973" i="3"/>
  <c r="J5972" i="3"/>
  <c r="J5971" i="3"/>
  <c r="M5971" i="3" s="1" a="1"/>
  <c r="M5971" i="3" s="1"/>
  <c r="J5970" i="3"/>
  <c r="J5969" i="3"/>
  <c r="K5969" i="3" s="1" a="1"/>
  <c r="K5969" i="3" s="1"/>
  <c r="J5968" i="3"/>
  <c r="P5968" i="3" s="1" a="1"/>
  <c r="P5968" i="3" s="1"/>
  <c r="J5967" i="3"/>
  <c r="J5966" i="3"/>
  <c r="N5966" i="3" s="1" a="1"/>
  <c r="N5966" i="3" s="1"/>
  <c r="J5965" i="3"/>
  <c r="P5965" i="3" s="1" a="1"/>
  <c r="P5965" i="3" s="1"/>
  <c r="J5964" i="3"/>
  <c r="J5963" i="3"/>
  <c r="J5962" i="3"/>
  <c r="N5962" i="3" s="1" a="1"/>
  <c r="N5962" i="3" s="1"/>
  <c r="J5961" i="3"/>
  <c r="P5961" i="3" s="1" a="1"/>
  <c r="P5961" i="3" s="1"/>
  <c r="J5960" i="3"/>
  <c r="P5960" i="3" s="1" a="1"/>
  <c r="P5960" i="3" s="1"/>
  <c r="J5959" i="3"/>
  <c r="J5958" i="3"/>
  <c r="N5958" i="3" s="1" a="1"/>
  <c r="N5958" i="3" s="1"/>
  <c r="J5957" i="3"/>
  <c r="J5956" i="3"/>
  <c r="N5956" i="3" s="1" a="1"/>
  <c r="N5956" i="3" s="1"/>
  <c r="J5955" i="3"/>
  <c r="P5955" i="3" s="1" a="1"/>
  <c r="P5955" i="3" s="1"/>
  <c r="J5954" i="3"/>
  <c r="L5954" i="3" s="1" a="1"/>
  <c r="L5954" i="3" s="1"/>
  <c r="J5953" i="3"/>
  <c r="J5952" i="3"/>
  <c r="J5951" i="3"/>
  <c r="N5951" i="3" s="1" a="1"/>
  <c r="N5951" i="3" s="1"/>
  <c r="J5950" i="3"/>
  <c r="N5950" i="3" s="1" a="1"/>
  <c r="N5950" i="3" s="1"/>
  <c r="J5949" i="3"/>
  <c r="N5949" i="3" s="1" a="1"/>
  <c r="N5949" i="3" s="1"/>
  <c r="J5948" i="3"/>
  <c r="J5947" i="3"/>
  <c r="K5947" i="3" s="1" a="1"/>
  <c r="K5947" i="3" s="1"/>
  <c r="J5946" i="3"/>
  <c r="P5946" i="3" s="1" a="1"/>
  <c r="P5946" i="3" s="1"/>
  <c r="J5945" i="3"/>
  <c r="P5945" i="3" s="1" a="1"/>
  <c r="P5945" i="3" s="1"/>
  <c r="J5944" i="3"/>
  <c r="L5944" i="3" s="1" a="1"/>
  <c r="L5944" i="3" s="1"/>
  <c r="J5943" i="3"/>
  <c r="N5943" i="3" s="1" a="1"/>
  <c r="N5943" i="3" s="1"/>
  <c r="J5942" i="3"/>
  <c r="K5942" i="3" s="1" a="1"/>
  <c r="K5942" i="3" s="1"/>
  <c r="J5941" i="3"/>
  <c r="L5941" i="3" s="1" a="1"/>
  <c r="L5941" i="3" s="1"/>
  <c r="J5940" i="3"/>
  <c r="J5939" i="3"/>
  <c r="P5939" i="3" s="1" a="1"/>
  <c r="P5939" i="3" s="1"/>
  <c r="J5938" i="3"/>
  <c r="P5938" i="3" s="1" a="1"/>
  <c r="P5938" i="3" s="1"/>
  <c r="J5937" i="3"/>
  <c r="M5937" i="3" s="1" a="1"/>
  <c r="M5937" i="3" s="1"/>
  <c r="J5936" i="3"/>
  <c r="L5936" i="3" s="1" a="1"/>
  <c r="L5936" i="3" s="1"/>
  <c r="J5935" i="3"/>
  <c r="K5934" i="3" a="1"/>
  <c r="K5934" i="3" s="1"/>
  <c r="J5934" i="3"/>
  <c r="J5933" i="3"/>
  <c r="P5933" i="3" s="1" a="1"/>
  <c r="P5933" i="3" s="1"/>
  <c r="J5932" i="3"/>
  <c r="L5932" i="3" s="1" a="1"/>
  <c r="L5932" i="3" s="1"/>
  <c r="J5931" i="3"/>
  <c r="N5931" i="3" s="1" a="1"/>
  <c r="N5931" i="3" s="1"/>
  <c r="J5930" i="3"/>
  <c r="P5930" i="3" s="1" a="1"/>
  <c r="P5930" i="3" s="1"/>
  <c r="J5929" i="3"/>
  <c r="M5929" i="3" s="1" a="1"/>
  <c r="M5929" i="3" s="1"/>
  <c r="J5928" i="3"/>
  <c r="K5928" i="3" s="1" a="1"/>
  <c r="K5928" i="3" s="1"/>
  <c r="J5927" i="3"/>
  <c r="O5927" i="3" s="1" a="1"/>
  <c r="O5927" i="3" s="1"/>
  <c r="J5926" i="3"/>
  <c r="O5926" i="3" s="1" a="1"/>
  <c r="O5926" i="3" s="1"/>
  <c r="J5925" i="3"/>
  <c r="L5925" i="3" s="1" a="1"/>
  <c r="L5925" i="3" s="1"/>
  <c r="J5924" i="3"/>
  <c r="O5924" i="3" s="1" a="1"/>
  <c r="O5924" i="3" s="1"/>
  <c r="J5923" i="3"/>
  <c r="K5923" i="3" s="1" a="1"/>
  <c r="K5923" i="3" s="1"/>
  <c r="J5922" i="3"/>
  <c r="L5922" i="3" s="1" a="1"/>
  <c r="L5922" i="3" s="1"/>
  <c r="J5921" i="3"/>
  <c r="J5920" i="3"/>
  <c r="J5919" i="3"/>
  <c r="J5918" i="3"/>
  <c r="K5918" i="3" s="1" a="1"/>
  <c r="K5918" i="3" s="1"/>
  <c r="J5917" i="3"/>
  <c r="M5917" i="3" s="1" a="1"/>
  <c r="M5917" i="3" s="1"/>
  <c r="J5916" i="3"/>
  <c r="L5916" i="3" s="1" a="1"/>
  <c r="L5916" i="3" s="1"/>
  <c r="J5915" i="3"/>
  <c r="J5914" i="3"/>
  <c r="J5913" i="3"/>
  <c r="M5913" i="3" s="1" a="1"/>
  <c r="M5913" i="3" s="1"/>
  <c r="J5912" i="3"/>
  <c r="J5911" i="3"/>
  <c r="O5911" i="3" s="1" a="1"/>
  <c r="O5911" i="3" s="1"/>
  <c r="J5910" i="3"/>
  <c r="J5909" i="3"/>
  <c r="J5908" i="3"/>
  <c r="N5908" i="3" s="1" a="1"/>
  <c r="N5908" i="3" s="1"/>
  <c r="J5907" i="3"/>
  <c r="J5906" i="3"/>
  <c r="M5906" i="3" s="1" a="1"/>
  <c r="M5906" i="3" s="1"/>
  <c r="J5905" i="3"/>
  <c r="K5905" i="3" s="1" a="1"/>
  <c r="K5905" i="3" s="1"/>
  <c r="J5904" i="3"/>
  <c r="O5904" i="3" s="1" a="1"/>
  <c r="O5904" i="3" s="1"/>
  <c r="J5903" i="3"/>
  <c r="K5903" i="3" s="1" a="1"/>
  <c r="K5903" i="3" s="1"/>
  <c r="J5902" i="3"/>
  <c r="K5902" i="3" s="1" a="1"/>
  <c r="K5902" i="3" s="1"/>
  <c r="J5901" i="3"/>
  <c r="L5901" i="3" s="1" a="1"/>
  <c r="L5901" i="3" s="1"/>
  <c r="J5900" i="3"/>
  <c r="O5900" i="3" s="1" a="1"/>
  <c r="O5900" i="3" s="1"/>
  <c r="J5899" i="3"/>
  <c r="P5899" i="3" s="1" a="1"/>
  <c r="P5899" i="3" s="1"/>
  <c r="J5898" i="3"/>
  <c r="J5897" i="3"/>
  <c r="J5896" i="3"/>
  <c r="K5896" i="3" s="1" a="1"/>
  <c r="K5896" i="3" s="1"/>
  <c r="J5895" i="3"/>
  <c r="M5895" i="3" s="1" a="1"/>
  <c r="M5895" i="3" s="1"/>
  <c r="J5894" i="3"/>
  <c r="J5893" i="3"/>
  <c r="M5893" i="3" s="1" a="1"/>
  <c r="M5893" i="3" s="1"/>
  <c r="J5892" i="3"/>
  <c r="P5892" i="3" s="1" a="1"/>
  <c r="P5892" i="3" s="1"/>
  <c r="J5891" i="3"/>
  <c r="J5890" i="3"/>
  <c r="M5890" i="3" s="1" a="1"/>
  <c r="M5890" i="3" s="1"/>
  <c r="J5889" i="3"/>
  <c r="K5889" i="3" s="1" a="1"/>
  <c r="K5889" i="3" s="1"/>
  <c r="J5888" i="3"/>
  <c r="K5888" i="3" s="1" a="1"/>
  <c r="K5888" i="3" s="1"/>
  <c r="J5887" i="3"/>
  <c r="K5887" i="3" s="1" a="1"/>
  <c r="K5887" i="3" s="1"/>
  <c r="J5886" i="3"/>
  <c r="N5886" i="3" s="1" a="1"/>
  <c r="N5886" i="3" s="1"/>
  <c r="J5885" i="3"/>
  <c r="P5885" i="3" s="1" a="1"/>
  <c r="P5885" i="3" s="1"/>
  <c r="J5884" i="3"/>
  <c r="O5884" i="3" s="1" a="1"/>
  <c r="O5884" i="3" s="1"/>
  <c r="J5883" i="3"/>
  <c r="J5882" i="3"/>
  <c r="P5882" i="3" s="1" a="1"/>
  <c r="P5882" i="3" s="1"/>
  <c r="J5881" i="3"/>
  <c r="J5880" i="3"/>
  <c r="J5879" i="3"/>
  <c r="N5879" i="3" s="1" a="1"/>
  <c r="N5879" i="3" s="1"/>
  <c r="J5878" i="3"/>
  <c r="N5878" i="3" s="1" a="1"/>
  <c r="N5878" i="3" s="1"/>
  <c r="J5877" i="3"/>
  <c r="L5877" i="3" s="1" a="1"/>
  <c r="L5877" i="3" s="1"/>
  <c r="J5876" i="3"/>
  <c r="P5876" i="3" s="1" a="1"/>
  <c r="P5876" i="3" s="1"/>
  <c r="J5875" i="3"/>
  <c r="P5875" i="3" s="1" a="1"/>
  <c r="P5875" i="3" s="1"/>
  <c r="J5874" i="3"/>
  <c r="J5873" i="3"/>
  <c r="J5872" i="3"/>
  <c r="L5872" i="3" s="1" a="1"/>
  <c r="L5872" i="3" s="1"/>
  <c r="J5871" i="3"/>
  <c r="O5871" i="3" s="1" a="1"/>
  <c r="O5871" i="3" s="1"/>
  <c r="J5870" i="3"/>
  <c r="J5869" i="3"/>
  <c r="P5868" i="3" a="1"/>
  <c r="P5868" i="3" s="1"/>
  <c r="M5868" i="3" a="1"/>
  <c r="M5868" i="3" s="1"/>
  <c r="J5868" i="3"/>
  <c r="O5868" i="3" s="1" a="1"/>
  <c r="O5868" i="3" s="1"/>
  <c r="J5867" i="3"/>
  <c r="P5867" i="3" s="1" a="1"/>
  <c r="P5867" i="3" s="1"/>
  <c r="J5866" i="3"/>
  <c r="J5865" i="3"/>
  <c r="J5864" i="3"/>
  <c r="O5864" i="3" s="1" a="1"/>
  <c r="O5864" i="3" s="1"/>
  <c r="J5863" i="3"/>
  <c r="M5863" i="3" s="1" a="1"/>
  <c r="M5863" i="3" s="1"/>
  <c r="J5862" i="3"/>
  <c r="O5862" i="3" s="1" a="1"/>
  <c r="O5862" i="3" s="1"/>
  <c r="J5861" i="3"/>
  <c r="J5860" i="3"/>
  <c r="J5859" i="3"/>
  <c r="J5858" i="3"/>
  <c r="L5858" i="3" s="1" a="1"/>
  <c r="L5858" i="3" s="1"/>
  <c r="J5857" i="3"/>
  <c r="J5856" i="3"/>
  <c r="L5856" i="3" s="1" a="1"/>
  <c r="L5856" i="3" s="1"/>
  <c r="J5855" i="3"/>
  <c r="O5855" i="3" s="1" a="1"/>
  <c r="O5855" i="3" s="1"/>
  <c r="J5854" i="3"/>
  <c r="K5854" i="3" s="1" a="1"/>
  <c r="K5854" i="3" s="1"/>
  <c r="J5853" i="3"/>
  <c r="J5852" i="3"/>
  <c r="J5851" i="3"/>
  <c r="N5851" i="3" s="1" a="1"/>
  <c r="N5851" i="3" s="1"/>
  <c r="J5850" i="3"/>
  <c r="M5850" i="3" s="1" a="1"/>
  <c r="M5850" i="3" s="1"/>
  <c r="J5849" i="3"/>
  <c r="J5848" i="3"/>
  <c r="J5847" i="3"/>
  <c r="J5846" i="3"/>
  <c r="K5846" i="3" s="1" a="1"/>
  <c r="K5846" i="3" s="1"/>
  <c r="J5845" i="3"/>
  <c r="M5845" i="3" s="1" a="1"/>
  <c r="M5845" i="3" s="1"/>
  <c r="J5844" i="3"/>
  <c r="O5844" i="3" s="1" a="1"/>
  <c r="O5844" i="3" s="1"/>
  <c r="J5843" i="3"/>
  <c r="J5842" i="3"/>
  <c r="L5842" i="3" s="1" a="1"/>
  <c r="L5842" i="3" s="1"/>
  <c r="J5841" i="3"/>
  <c r="J5840" i="3"/>
  <c r="P5840" i="3" s="1" a="1"/>
  <c r="P5840" i="3" s="1"/>
  <c r="J5839" i="3"/>
  <c r="K5839" i="3" s="1" a="1"/>
  <c r="K5839" i="3" s="1"/>
  <c r="J5838" i="3"/>
  <c r="J5837" i="3"/>
  <c r="J5836" i="3"/>
  <c r="N5836" i="3" s="1" a="1"/>
  <c r="N5836" i="3" s="1"/>
  <c r="J5835" i="3"/>
  <c r="O5835" i="3" s="1" a="1"/>
  <c r="O5835" i="3" s="1"/>
  <c r="J5834" i="3"/>
  <c r="M5834" i="3" s="1" a="1"/>
  <c r="M5834" i="3" s="1"/>
  <c r="J5833" i="3"/>
  <c r="M5833" i="3" s="1" a="1"/>
  <c r="M5833" i="3" s="1"/>
  <c r="J5832" i="3"/>
  <c r="J5831" i="3"/>
  <c r="N5830" i="3" a="1"/>
  <c r="N5830" i="3" s="1"/>
  <c r="J5830" i="3"/>
  <c r="K5830" i="3" s="1" a="1"/>
  <c r="K5830" i="3" s="1"/>
  <c r="J5829" i="3"/>
  <c r="N5829" i="3" s="1" a="1"/>
  <c r="N5829" i="3" s="1"/>
  <c r="J5828" i="3"/>
  <c r="P5828" i="3" s="1" a="1"/>
  <c r="P5828" i="3" s="1"/>
  <c r="J5827" i="3"/>
  <c r="M5827" i="3" s="1" a="1"/>
  <c r="M5827" i="3" s="1"/>
  <c r="J5826" i="3"/>
  <c r="J5825" i="3"/>
  <c r="J5824" i="3"/>
  <c r="L5824" i="3" s="1" a="1"/>
  <c r="L5824" i="3" s="1"/>
  <c r="J5823" i="3"/>
  <c r="M5823" i="3" s="1" a="1"/>
  <c r="M5823" i="3" s="1"/>
  <c r="J5822" i="3"/>
  <c r="O5822" i="3" s="1" a="1"/>
  <c r="O5822" i="3" s="1"/>
  <c r="J5821" i="3"/>
  <c r="J5820" i="3"/>
  <c r="O5820" i="3" s="1" a="1"/>
  <c r="O5820" i="3" s="1"/>
  <c r="J5819" i="3"/>
  <c r="N5819" i="3" s="1" a="1"/>
  <c r="N5819" i="3" s="1"/>
  <c r="J5818" i="3"/>
  <c r="O5818" i="3" s="1" a="1"/>
  <c r="O5818" i="3" s="1"/>
  <c r="J5817" i="3"/>
  <c r="J5816" i="3"/>
  <c r="O5816" i="3" s="1" a="1"/>
  <c r="O5816" i="3" s="1"/>
  <c r="J5815" i="3"/>
  <c r="J5814" i="3"/>
  <c r="M5814" i="3" s="1" a="1"/>
  <c r="M5814" i="3" s="1"/>
  <c r="J5813" i="3"/>
  <c r="L5813" i="3" s="1" a="1"/>
  <c r="L5813" i="3" s="1"/>
  <c r="J5812" i="3"/>
  <c r="N5812" i="3" s="1" a="1"/>
  <c r="N5812" i="3" s="1"/>
  <c r="J5811" i="3"/>
  <c r="P5811" i="3" s="1" a="1"/>
  <c r="P5811" i="3" s="1"/>
  <c r="J5810" i="3"/>
  <c r="M5810" i="3" s="1" a="1"/>
  <c r="M5810" i="3" s="1"/>
  <c r="J5809" i="3"/>
  <c r="J5808" i="3"/>
  <c r="M5808" i="3" s="1" a="1"/>
  <c r="M5808" i="3" s="1"/>
  <c r="J5807" i="3"/>
  <c r="N5807" i="3" s="1" a="1"/>
  <c r="N5807" i="3" s="1"/>
  <c r="J5806" i="3"/>
  <c r="J5805" i="3"/>
  <c r="J5804" i="3"/>
  <c r="P5804" i="3" s="1" a="1"/>
  <c r="P5804" i="3" s="1"/>
  <c r="J5803" i="3"/>
  <c r="O5803" i="3" s="1" a="1"/>
  <c r="O5803" i="3" s="1"/>
  <c r="J5802" i="3"/>
  <c r="K5802" i="3" s="1" a="1"/>
  <c r="K5802" i="3" s="1"/>
  <c r="J5801" i="3"/>
  <c r="J5800" i="3"/>
  <c r="J5799" i="3"/>
  <c r="J5798" i="3"/>
  <c r="J5797" i="3"/>
  <c r="L5797" i="3" s="1" a="1"/>
  <c r="L5797" i="3" s="1"/>
  <c r="J5796" i="3"/>
  <c r="M5796" i="3" s="1" a="1"/>
  <c r="M5796" i="3" s="1"/>
  <c r="J5795" i="3"/>
  <c r="O5795" i="3" s="1" a="1"/>
  <c r="O5795" i="3" s="1"/>
  <c r="J5794" i="3"/>
  <c r="J5793" i="3"/>
  <c r="P5793" i="3" s="1" a="1"/>
  <c r="P5793" i="3" s="1"/>
  <c r="J5792" i="3"/>
  <c r="J5791" i="3"/>
  <c r="K5791" i="3" s="1" a="1"/>
  <c r="K5791" i="3" s="1"/>
  <c r="J5790" i="3"/>
  <c r="N5790" i="3" s="1" a="1"/>
  <c r="N5790" i="3" s="1"/>
  <c r="J5789" i="3"/>
  <c r="N5789" i="3" s="1" a="1"/>
  <c r="N5789" i="3" s="1"/>
  <c r="J5788" i="3"/>
  <c r="J5787" i="3"/>
  <c r="K5787" i="3" s="1" a="1"/>
  <c r="K5787" i="3" s="1"/>
  <c r="J5786" i="3"/>
  <c r="P5786" i="3" s="1" a="1"/>
  <c r="P5786" i="3" s="1"/>
  <c r="J5785" i="3"/>
  <c r="O5785" i="3" s="1" a="1"/>
  <c r="O5785" i="3" s="1"/>
  <c r="J5784" i="3"/>
  <c r="M5784" i="3" s="1" a="1"/>
  <c r="M5784" i="3" s="1"/>
  <c r="J5783" i="3"/>
  <c r="J5782" i="3"/>
  <c r="O5782" i="3" s="1" a="1"/>
  <c r="O5782" i="3" s="1"/>
  <c r="J5781" i="3"/>
  <c r="M5781" i="3" s="1" a="1"/>
  <c r="M5781" i="3" s="1"/>
  <c r="J5780" i="3"/>
  <c r="O5780" i="3" s="1" a="1"/>
  <c r="O5780" i="3" s="1"/>
  <c r="J5779" i="3"/>
  <c r="K5779" i="3" s="1" a="1"/>
  <c r="K5779" i="3" s="1"/>
  <c r="J5778" i="3"/>
  <c r="J5777" i="3"/>
  <c r="N5777" i="3" s="1" a="1"/>
  <c r="N5777" i="3" s="1"/>
  <c r="J5776" i="3"/>
  <c r="P5776" i="3" s="1" a="1"/>
  <c r="P5776" i="3" s="1"/>
  <c r="J5775" i="3"/>
  <c r="J5774" i="3"/>
  <c r="K5774" i="3" s="1" a="1"/>
  <c r="K5774" i="3" s="1"/>
  <c r="J5773" i="3"/>
  <c r="J5772" i="3"/>
  <c r="J5771" i="3"/>
  <c r="M5771" i="3" s="1" a="1"/>
  <c r="M5771" i="3" s="1"/>
  <c r="J5770" i="3"/>
  <c r="J5769" i="3"/>
  <c r="L5769" i="3" s="1" a="1"/>
  <c r="L5769" i="3" s="1"/>
  <c r="J5768" i="3"/>
  <c r="J5767" i="3"/>
  <c r="O5767" i="3" s="1" a="1"/>
  <c r="O5767" i="3" s="1"/>
  <c r="J5766" i="3"/>
  <c r="O5766" i="3" s="1" a="1"/>
  <c r="O5766" i="3" s="1"/>
  <c r="J5765" i="3"/>
  <c r="J5764" i="3"/>
  <c r="L5764" i="3" s="1" a="1"/>
  <c r="L5764" i="3" s="1"/>
  <c r="J5763" i="3"/>
  <c r="J5762" i="3"/>
  <c r="N5762" i="3" s="1" a="1"/>
  <c r="N5762" i="3" s="1"/>
  <c r="J5761" i="3"/>
  <c r="O5761" i="3" s="1" a="1"/>
  <c r="O5761" i="3" s="1"/>
  <c r="J5760" i="3"/>
  <c r="L5760" i="3" s="1" a="1"/>
  <c r="L5760" i="3" s="1"/>
  <c r="J5759" i="3"/>
  <c r="O5759" i="3" s="1" a="1"/>
  <c r="O5759" i="3" s="1"/>
  <c r="J5758" i="3"/>
  <c r="K5758" i="3" s="1" a="1"/>
  <c r="K5758" i="3" s="1"/>
  <c r="J5757" i="3"/>
  <c r="L5757" i="3" s="1" a="1"/>
  <c r="L5757" i="3" s="1"/>
  <c r="J5756" i="3"/>
  <c r="J5755" i="3"/>
  <c r="N5755" i="3" s="1" a="1"/>
  <c r="N5755" i="3" s="1"/>
  <c r="J5754" i="3"/>
  <c r="P5754" i="3" s="1" a="1"/>
  <c r="P5754" i="3" s="1"/>
  <c r="J5753" i="3"/>
  <c r="M5753" i="3" s="1" a="1"/>
  <c r="M5753" i="3" s="1"/>
  <c r="J5752" i="3"/>
  <c r="J5751" i="3"/>
  <c r="M5751" i="3" s="1" a="1"/>
  <c r="M5751" i="3" s="1"/>
  <c r="J5750" i="3"/>
  <c r="O5750" i="3" s="1" a="1"/>
  <c r="O5750" i="3" s="1"/>
  <c r="J5749" i="3"/>
  <c r="P5749" i="3" s="1" a="1"/>
  <c r="P5749" i="3" s="1"/>
  <c r="J5748" i="3"/>
  <c r="O5748" i="3" s="1" a="1"/>
  <c r="O5748" i="3" s="1"/>
  <c r="J5747" i="3"/>
  <c r="O5747" i="3" s="1" a="1"/>
  <c r="O5747" i="3" s="1"/>
  <c r="J5746" i="3"/>
  <c r="N5746" i="3" s="1" a="1"/>
  <c r="N5746" i="3" s="1"/>
  <c r="J5745" i="3"/>
  <c r="J5744" i="3"/>
  <c r="J5743" i="3"/>
  <c r="O5743" i="3" s="1" a="1"/>
  <c r="O5743" i="3" s="1"/>
  <c r="J5742" i="3"/>
  <c r="J5741" i="3"/>
  <c r="M5741" i="3" s="1" a="1"/>
  <c r="M5741" i="3" s="1"/>
  <c r="J5740" i="3"/>
  <c r="K5740" i="3" s="1" a="1"/>
  <c r="K5740" i="3" s="1"/>
  <c r="J5739" i="3"/>
  <c r="N5739" i="3" s="1" a="1"/>
  <c r="N5739" i="3" s="1"/>
  <c r="J5738" i="3"/>
  <c r="J5737" i="3"/>
  <c r="J5736" i="3"/>
  <c r="K5736" i="3" s="1" a="1"/>
  <c r="K5736" i="3" s="1"/>
  <c r="J5735" i="3"/>
  <c r="K5735" i="3" s="1" a="1"/>
  <c r="K5735" i="3" s="1"/>
  <c r="J5734" i="3"/>
  <c r="O5734" i="3" s="1" a="1"/>
  <c r="O5734" i="3" s="1"/>
  <c r="J5733" i="3"/>
  <c r="L5733" i="3" s="1" a="1"/>
  <c r="L5733" i="3" s="1"/>
  <c r="J5732" i="3"/>
  <c r="P5732" i="3" s="1" a="1"/>
  <c r="P5732" i="3" s="1"/>
  <c r="L5731" i="3" a="1"/>
  <c r="L5731" i="3" s="1"/>
  <c r="J5731" i="3"/>
  <c r="K5731" i="3" s="1" a="1"/>
  <c r="K5731" i="3" s="1"/>
  <c r="J5730" i="3"/>
  <c r="J5729" i="3"/>
  <c r="J5728" i="3"/>
  <c r="O5728" i="3" s="1" a="1"/>
  <c r="O5728" i="3" s="1"/>
  <c r="J5727" i="3"/>
  <c r="J5726" i="3"/>
  <c r="K5726" i="3" s="1" a="1"/>
  <c r="K5726" i="3" s="1"/>
  <c r="L5725" i="3" a="1"/>
  <c r="L5725" i="3" s="1"/>
  <c r="J5725" i="3"/>
  <c r="P5725" i="3" s="1" a="1"/>
  <c r="P5725" i="3" s="1"/>
  <c r="J5724" i="3"/>
  <c r="P5724" i="3" s="1" a="1"/>
  <c r="P5724" i="3" s="1"/>
  <c r="J5723" i="3"/>
  <c r="P5723" i="3" s="1" a="1"/>
  <c r="P5723" i="3" s="1"/>
  <c r="J5722" i="3"/>
  <c r="K5722" i="3" s="1" a="1"/>
  <c r="K5722" i="3" s="1"/>
  <c r="J5721" i="3"/>
  <c r="J5720" i="3"/>
  <c r="J5719" i="3"/>
  <c r="J5718" i="3"/>
  <c r="O5718" i="3" s="1" a="1"/>
  <c r="O5718" i="3" s="1"/>
  <c r="J5717" i="3"/>
  <c r="P5717" i="3" s="1" a="1"/>
  <c r="P5717" i="3" s="1"/>
  <c r="J5716" i="3"/>
  <c r="K5716" i="3" s="1" a="1"/>
  <c r="K5716" i="3" s="1"/>
  <c r="J5715" i="3"/>
  <c r="N5715" i="3" s="1" a="1"/>
  <c r="N5715" i="3" s="1"/>
  <c r="J5714" i="3"/>
  <c r="N5714" i="3" s="1" a="1"/>
  <c r="N5714" i="3" s="1"/>
  <c r="J5713" i="3"/>
  <c r="J5712" i="3"/>
  <c r="J5711" i="3"/>
  <c r="O5711" i="3" s="1" a="1"/>
  <c r="O5711" i="3" s="1"/>
  <c r="J5710" i="3"/>
  <c r="M5710" i="3" s="1" a="1"/>
  <c r="M5710" i="3" s="1"/>
  <c r="J5709" i="3"/>
  <c r="M5709" i="3" s="1" a="1"/>
  <c r="M5709" i="3" s="1"/>
  <c r="J5708" i="3"/>
  <c r="M5708" i="3" s="1" a="1"/>
  <c r="M5708" i="3" s="1"/>
  <c r="J5707" i="3"/>
  <c r="J5706" i="3"/>
  <c r="J5705" i="3"/>
  <c r="O5705" i="3" s="1" a="1"/>
  <c r="O5705" i="3" s="1"/>
  <c r="J5704" i="3"/>
  <c r="J5703" i="3"/>
  <c r="J5702" i="3"/>
  <c r="O5702" i="3" s="1" a="1"/>
  <c r="O5702" i="3" s="1"/>
  <c r="J5701" i="3"/>
  <c r="P5701" i="3" s="1" a="1"/>
  <c r="P5701" i="3" s="1"/>
  <c r="J5700" i="3"/>
  <c r="O5700" i="3" s="1" a="1"/>
  <c r="O5700" i="3" s="1"/>
  <c r="J5699" i="3"/>
  <c r="N5699" i="3" s="1" a="1"/>
  <c r="N5699" i="3" s="1"/>
  <c r="J5698" i="3"/>
  <c r="J5697" i="3"/>
  <c r="M5697" i="3" s="1" a="1"/>
  <c r="M5697" i="3" s="1"/>
  <c r="J5696" i="3"/>
  <c r="K5696" i="3" s="1" a="1"/>
  <c r="K5696" i="3" s="1"/>
  <c r="J5695" i="3"/>
  <c r="J5694" i="3"/>
  <c r="K5694" i="3" s="1" a="1"/>
  <c r="K5694" i="3" s="1"/>
  <c r="J5693" i="3"/>
  <c r="L5693" i="3" s="1" a="1"/>
  <c r="L5693" i="3" s="1"/>
  <c r="L5692" i="3" a="1"/>
  <c r="L5692" i="3" s="1"/>
  <c r="J5692" i="3"/>
  <c r="J5691" i="3"/>
  <c r="N5691" i="3" s="1" a="1"/>
  <c r="N5691" i="3" s="1"/>
  <c r="J5690" i="3"/>
  <c r="P5690" i="3" s="1" a="1"/>
  <c r="P5690" i="3" s="1"/>
  <c r="J5689" i="3"/>
  <c r="J5688" i="3"/>
  <c r="P5688" i="3" s="1" a="1"/>
  <c r="P5688" i="3" s="1"/>
  <c r="J5687" i="3"/>
  <c r="O5687" i="3" s="1" a="1"/>
  <c r="O5687" i="3" s="1"/>
  <c r="J5686" i="3"/>
  <c r="J5685" i="3"/>
  <c r="J5684" i="3"/>
  <c r="O5684" i="3" s="1" a="1"/>
  <c r="O5684" i="3" s="1"/>
  <c r="J5683" i="3"/>
  <c r="O5683" i="3" s="1" a="1"/>
  <c r="O5683" i="3" s="1"/>
  <c r="J5682" i="3"/>
  <c r="M5682" i="3" s="1" a="1"/>
  <c r="M5682" i="3" s="1"/>
  <c r="J5681" i="3"/>
  <c r="K5681" i="3" s="1" a="1"/>
  <c r="K5681" i="3" s="1"/>
  <c r="J5680" i="3"/>
  <c r="M5680" i="3" s="1" a="1"/>
  <c r="M5680" i="3" s="1"/>
  <c r="J5679" i="3"/>
  <c r="O5679" i="3" s="1" a="1"/>
  <c r="O5679" i="3" s="1"/>
  <c r="J5678" i="3"/>
  <c r="J5677" i="3"/>
  <c r="M5677" i="3" s="1" a="1"/>
  <c r="M5677" i="3" s="1"/>
  <c r="J5676" i="3"/>
  <c r="N5676" i="3" s="1" a="1"/>
  <c r="N5676" i="3" s="1"/>
  <c r="J5675" i="3"/>
  <c r="N5675" i="3" s="1" a="1"/>
  <c r="N5675" i="3" s="1"/>
  <c r="J5674" i="3"/>
  <c r="L5674" i="3" s="1" a="1"/>
  <c r="L5674" i="3" s="1"/>
  <c r="J5673" i="3"/>
  <c r="N5673" i="3" s="1" a="1"/>
  <c r="N5673" i="3" s="1"/>
  <c r="J5672" i="3"/>
  <c r="J5671" i="3"/>
  <c r="J5670" i="3"/>
  <c r="O5670" i="3" s="1" a="1"/>
  <c r="O5670" i="3" s="1"/>
  <c r="J5669" i="3"/>
  <c r="J5668" i="3"/>
  <c r="N5668" i="3" s="1" a="1"/>
  <c r="N5668" i="3" s="1"/>
  <c r="J5667" i="3"/>
  <c r="N5667" i="3" s="1" a="1"/>
  <c r="N5667" i="3" s="1"/>
  <c r="J5666" i="3"/>
  <c r="P5666" i="3" s="1" a="1"/>
  <c r="P5666" i="3" s="1"/>
  <c r="J5665" i="3"/>
  <c r="J5664" i="3"/>
  <c r="O5664" i="3" s="1" a="1"/>
  <c r="O5664" i="3" s="1"/>
  <c r="K5663" i="3" a="1"/>
  <c r="K5663" i="3" s="1"/>
  <c r="J5663" i="3"/>
  <c r="J5662" i="3"/>
  <c r="K5662" i="3" s="1" a="1"/>
  <c r="K5662" i="3" s="1"/>
  <c r="J5661" i="3"/>
  <c r="L5661" i="3" s="1" a="1"/>
  <c r="L5661" i="3" s="1"/>
  <c r="J5660" i="3"/>
  <c r="J5659" i="3"/>
  <c r="N5659" i="3" s="1" a="1"/>
  <c r="N5659" i="3" s="1"/>
  <c r="J5658" i="3"/>
  <c r="P5658" i="3" s="1" a="1"/>
  <c r="P5658" i="3" s="1"/>
  <c r="J5657" i="3"/>
  <c r="J5656" i="3"/>
  <c r="O5656" i="3" s="1" a="1"/>
  <c r="O5656" i="3" s="1"/>
  <c r="J5655" i="3"/>
  <c r="O5655" i="3" s="1" a="1"/>
  <c r="O5655" i="3" s="1"/>
  <c r="J5654" i="3"/>
  <c r="J5653" i="3"/>
  <c r="N5653" i="3" s="1" a="1"/>
  <c r="N5653" i="3" s="1"/>
  <c r="J5652" i="3"/>
  <c r="P5652" i="3" s="1" a="1"/>
  <c r="P5652" i="3" s="1"/>
  <c r="J5651" i="3"/>
  <c r="N5651" i="3" s="1" a="1"/>
  <c r="N5651" i="3" s="1"/>
  <c r="J5650" i="3"/>
  <c r="N5650" i="3" s="1" a="1"/>
  <c r="N5650" i="3" s="1"/>
  <c r="J5649" i="3"/>
  <c r="J5648" i="3"/>
  <c r="J5647" i="3"/>
  <c r="O5647" i="3" s="1" a="1"/>
  <c r="O5647" i="3" s="1"/>
  <c r="J5646" i="3"/>
  <c r="M5646" i="3" s="1" a="1"/>
  <c r="M5646" i="3" s="1"/>
  <c r="J5645" i="3"/>
  <c r="J5644" i="3"/>
  <c r="M5644" i="3" s="1" a="1"/>
  <c r="M5644" i="3" s="1"/>
  <c r="J5643" i="3"/>
  <c r="O5643" i="3" s="1" a="1"/>
  <c r="O5643" i="3" s="1"/>
  <c r="J5642" i="3"/>
  <c r="N5642" i="3" s="1" a="1"/>
  <c r="N5642" i="3" s="1"/>
  <c r="J5641" i="3"/>
  <c r="M5641" i="3" s="1" a="1"/>
  <c r="M5641" i="3" s="1"/>
  <c r="J5640" i="3"/>
  <c r="O5640" i="3" s="1" a="1"/>
  <c r="O5640" i="3" s="1"/>
  <c r="J5639" i="3"/>
  <c r="J5638" i="3"/>
  <c r="O5638" i="3" s="1" a="1"/>
  <c r="O5638" i="3" s="1"/>
  <c r="J5637" i="3"/>
  <c r="M5637" i="3" s="1" a="1"/>
  <c r="M5637" i="3" s="1"/>
  <c r="J5636" i="3"/>
  <c r="M5636" i="3" s="1" a="1"/>
  <c r="M5636" i="3" s="1"/>
  <c r="J5635" i="3"/>
  <c r="N5635" i="3" s="1" a="1"/>
  <c r="N5635" i="3" s="1"/>
  <c r="J5634" i="3"/>
  <c r="J5633" i="3"/>
  <c r="M5633" i="3" s="1" a="1"/>
  <c r="M5633" i="3" s="1"/>
  <c r="J5632" i="3"/>
  <c r="M5632" i="3" s="1" a="1"/>
  <c r="M5632" i="3" s="1"/>
  <c r="J5631" i="3"/>
  <c r="J5630" i="3"/>
  <c r="N5630" i="3" s="1" a="1"/>
  <c r="N5630" i="3" s="1"/>
  <c r="J5629" i="3"/>
  <c r="P5629" i="3" s="1" a="1"/>
  <c r="P5629" i="3" s="1"/>
  <c r="J5628" i="3"/>
  <c r="O5628" i="3" s="1" a="1"/>
  <c r="O5628" i="3" s="1"/>
  <c r="J5627" i="3"/>
  <c r="P5627" i="3" s="1" a="1"/>
  <c r="P5627" i="3" s="1"/>
  <c r="J5626" i="3"/>
  <c r="N5626" i="3" s="1" a="1"/>
  <c r="N5626" i="3" s="1"/>
  <c r="J5625" i="3"/>
  <c r="J5624" i="3"/>
  <c r="M5624" i="3" s="1" a="1"/>
  <c r="M5624" i="3" s="1"/>
  <c r="J5623" i="3"/>
  <c r="M5623" i="3" s="1" a="1"/>
  <c r="M5623" i="3" s="1"/>
  <c r="J5622" i="3"/>
  <c r="O5622" i="3" s="1" a="1"/>
  <c r="O5622" i="3" s="1"/>
  <c r="J5621" i="3"/>
  <c r="N5621" i="3" s="1" a="1"/>
  <c r="N5621" i="3" s="1"/>
  <c r="J5620" i="3"/>
  <c r="J5619" i="3"/>
  <c r="L5619" i="3" s="1" a="1"/>
  <c r="L5619" i="3" s="1"/>
  <c r="J5618" i="3"/>
  <c r="J5617" i="3"/>
  <c r="M5617" i="3" s="1" a="1"/>
  <c r="M5617" i="3" s="1"/>
  <c r="J5616" i="3"/>
  <c r="J5615" i="3"/>
  <c r="O5615" i="3" s="1" a="1"/>
  <c r="O5615" i="3" s="1"/>
  <c r="N5614" i="3" a="1"/>
  <c r="N5614" i="3" s="1"/>
  <c r="J5614" i="3"/>
  <c r="M5614" i="3" s="1" a="1"/>
  <c r="M5614" i="3" s="1"/>
  <c r="J5613" i="3"/>
  <c r="J5612" i="3"/>
  <c r="J5611" i="3"/>
  <c r="J5610" i="3"/>
  <c r="O5610" i="3" s="1" a="1"/>
  <c r="O5610" i="3" s="1"/>
  <c r="J5609" i="3"/>
  <c r="K5609" i="3" s="1" a="1"/>
  <c r="K5609" i="3" s="1"/>
  <c r="J5608" i="3"/>
  <c r="M5608" i="3" s="1" a="1"/>
  <c r="M5608" i="3" s="1"/>
  <c r="J5607" i="3"/>
  <c r="J5606" i="3"/>
  <c r="K5606" i="3" s="1" a="1"/>
  <c r="K5606" i="3" s="1"/>
  <c r="J5605" i="3"/>
  <c r="J5604" i="3"/>
  <c r="O5604" i="3" s="1" a="1"/>
  <c r="O5604" i="3" s="1"/>
  <c r="J5603" i="3"/>
  <c r="K5603" i="3" s="1" a="1"/>
  <c r="K5603" i="3" s="1"/>
  <c r="J5602" i="3"/>
  <c r="N5602" i="3" s="1" a="1"/>
  <c r="N5602" i="3" s="1"/>
  <c r="J5601" i="3"/>
  <c r="J5600" i="3"/>
  <c r="L5600" i="3" s="1" a="1"/>
  <c r="L5600" i="3" s="1"/>
  <c r="J5599" i="3"/>
  <c r="K5599" i="3" s="1" a="1"/>
  <c r="K5599" i="3" s="1"/>
  <c r="J5598" i="3"/>
  <c r="J5597" i="3"/>
  <c r="P5597" i="3" s="1" a="1"/>
  <c r="P5597" i="3" s="1"/>
  <c r="J5596" i="3"/>
  <c r="O5596" i="3" s="1" a="1"/>
  <c r="O5596" i="3" s="1"/>
  <c r="J5595" i="3"/>
  <c r="J5594" i="3"/>
  <c r="P5594" i="3" s="1" a="1"/>
  <c r="P5594" i="3" s="1"/>
  <c r="J5593" i="3"/>
  <c r="J5592" i="3"/>
  <c r="O5592" i="3" s="1" a="1"/>
  <c r="O5592" i="3" s="1"/>
  <c r="J5591" i="3"/>
  <c r="K5591" i="3" s="1" a="1"/>
  <c r="K5591" i="3" s="1"/>
  <c r="J5590" i="3"/>
  <c r="M5590" i="3" s="1" a="1"/>
  <c r="M5590" i="3" s="1"/>
  <c r="J5589" i="3"/>
  <c r="L5589" i="3" s="1" a="1"/>
  <c r="L5589" i="3" s="1"/>
  <c r="J5588" i="3"/>
  <c r="O5588" i="3" s="1" a="1"/>
  <c r="O5588" i="3" s="1"/>
  <c r="J5587" i="3"/>
  <c r="P5587" i="3" s="1" a="1"/>
  <c r="P5587" i="3" s="1"/>
  <c r="J5586" i="3"/>
  <c r="J5585" i="3"/>
  <c r="L5584" i="3" a="1"/>
  <c r="L5584" i="3" s="1"/>
  <c r="J5584" i="3"/>
  <c r="J5583" i="3"/>
  <c r="N5583" i="3" s="1" a="1"/>
  <c r="N5583" i="3" s="1"/>
  <c r="J5582" i="3"/>
  <c r="J5581" i="3"/>
  <c r="J5580" i="3"/>
  <c r="L5580" i="3" s="1" a="1"/>
  <c r="L5580" i="3" s="1"/>
  <c r="J5579" i="3"/>
  <c r="P5579" i="3" s="1" a="1"/>
  <c r="P5579" i="3" s="1"/>
  <c r="J5578" i="3"/>
  <c r="N5578" i="3" s="1" a="1"/>
  <c r="N5578" i="3" s="1"/>
  <c r="J5577" i="3"/>
  <c r="J5576" i="3"/>
  <c r="K5576" i="3" s="1" a="1"/>
  <c r="K5576" i="3" s="1"/>
  <c r="J5575" i="3"/>
  <c r="J5574" i="3"/>
  <c r="O5574" i="3" s="1" a="1"/>
  <c r="O5574" i="3" s="1"/>
  <c r="J5573" i="3"/>
  <c r="J5572" i="3"/>
  <c r="O5572" i="3" s="1" a="1"/>
  <c r="O5572" i="3" s="1"/>
  <c r="J5571" i="3"/>
  <c r="P5571" i="3" s="1" a="1"/>
  <c r="P5571" i="3" s="1"/>
  <c r="J5570" i="3"/>
  <c r="P5570" i="3" s="1" a="1"/>
  <c r="P5570" i="3" s="1"/>
  <c r="J5569" i="3"/>
  <c r="J5568" i="3"/>
  <c r="M5568" i="3" s="1" a="1"/>
  <c r="M5568" i="3" s="1"/>
  <c r="J5567" i="3"/>
  <c r="J5566" i="3"/>
  <c r="M5566" i="3" s="1" a="1"/>
  <c r="M5566" i="3" s="1"/>
  <c r="J5565" i="3"/>
  <c r="P5565" i="3" s="1" a="1"/>
  <c r="P5565" i="3" s="1"/>
  <c r="J5564" i="3"/>
  <c r="O5564" i="3" s="1" a="1"/>
  <c r="O5564" i="3" s="1"/>
  <c r="J5563" i="3"/>
  <c r="J5562" i="3"/>
  <c r="P5562" i="3" s="1" a="1"/>
  <c r="P5562" i="3" s="1"/>
  <c r="J5561" i="3"/>
  <c r="K5561" i="3" s="1" a="1"/>
  <c r="K5561" i="3" s="1"/>
  <c r="J5560" i="3"/>
  <c r="M5560" i="3" s="1" a="1"/>
  <c r="M5560" i="3" s="1"/>
  <c r="J5559" i="3"/>
  <c r="J5558" i="3"/>
  <c r="O5558" i="3" s="1" a="1"/>
  <c r="O5558" i="3" s="1"/>
  <c r="J5557" i="3"/>
  <c r="N5557" i="3" s="1" a="1"/>
  <c r="N5557" i="3" s="1"/>
  <c r="J5556" i="3"/>
  <c r="J5555" i="3"/>
  <c r="J5554" i="3"/>
  <c r="P5554" i="3" s="1" a="1"/>
  <c r="P5554" i="3" s="1"/>
  <c r="J5553" i="3"/>
  <c r="M5553" i="3" s="1" a="1"/>
  <c r="M5553" i="3" s="1"/>
  <c r="J5552" i="3"/>
  <c r="P5552" i="3" s="1" a="1"/>
  <c r="P5552" i="3" s="1"/>
  <c r="J5551" i="3"/>
  <c r="J5550" i="3"/>
  <c r="M5550" i="3" s="1" a="1"/>
  <c r="M5550" i="3" s="1"/>
  <c r="J5549" i="3"/>
  <c r="J5548" i="3"/>
  <c r="O5548" i="3" s="1" a="1"/>
  <c r="O5548" i="3" s="1"/>
  <c r="J5547" i="3"/>
  <c r="P5547" i="3" s="1" a="1"/>
  <c r="P5547" i="3" s="1"/>
  <c r="J5546" i="3"/>
  <c r="O5546" i="3" s="1" a="1"/>
  <c r="O5546" i="3" s="1"/>
  <c r="J5545" i="3"/>
  <c r="K5545" i="3" s="1" a="1"/>
  <c r="K5545" i="3" s="1"/>
  <c r="J5544" i="3"/>
  <c r="M5544" i="3" s="1" a="1"/>
  <c r="M5544" i="3" s="1"/>
  <c r="J5543" i="3"/>
  <c r="O5543" i="3" s="1" a="1"/>
  <c r="O5543" i="3" s="1"/>
  <c r="J5542" i="3"/>
  <c r="O5542" i="3" s="1" a="1"/>
  <c r="O5542" i="3" s="1"/>
  <c r="J5541" i="3"/>
  <c r="J5540" i="3"/>
  <c r="J5539" i="3"/>
  <c r="P5539" i="3" s="1" a="1"/>
  <c r="P5539" i="3" s="1"/>
  <c r="J5538" i="3"/>
  <c r="N5538" i="3" s="1" a="1"/>
  <c r="N5538" i="3" s="1"/>
  <c r="J5537" i="3"/>
  <c r="J5536" i="3"/>
  <c r="K5536" i="3" s="1" a="1"/>
  <c r="K5536" i="3" s="1"/>
  <c r="J5535" i="3"/>
  <c r="N5535" i="3" s="1" a="1"/>
  <c r="N5535" i="3" s="1"/>
  <c r="J5534" i="3"/>
  <c r="O5534" i="3" s="1" a="1"/>
  <c r="O5534" i="3" s="1"/>
  <c r="P5533" i="3" a="1"/>
  <c r="P5533" i="3" s="1"/>
  <c r="M5533" i="3" a="1"/>
  <c r="M5533" i="3" s="1"/>
  <c r="J5533" i="3"/>
  <c r="L5533" i="3" s="1" a="1"/>
  <c r="L5533" i="3" s="1"/>
  <c r="J5532" i="3"/>
  <c r="J5531" i="3"/>
  <c r="P5531" i="3" s="1" a="1"/>
  <c r="P5531" i="3" s="1"/>
  <c r="J5530" i="3"/>
  <c r="J5529" i="3"/>
  <c r="J5528" i="3"/>
  <c r="O5528" i="3" s="1" a="1"/>
  <c r="O5528" i="3" s="1"/>
  <c r="J5527" i="3"/>
  <c r="M5527" i="3" s="1" a="1"/>
  <c r="M5527" i="3" s="1"/>
  <c r="J5526" i="3"/>
  <c r="J5525" i="3"/>
  <c r="L5525" i="3" s="1" a="1"/>
  <c r="L5525" i="3" s="1"/>
  <c r="J5524" i="3"/>
  <c r="O5524" i="3" s="1" a="1"/>
  <c r="O5524" i="3" s="1"/>
  <c r="J5523" i="3"/>
  <c r="O5523" i="3" s="1" a="1"/>
  <c r="O5523" i="3" s="1"/>
  <c r="J5522" i="3"/>
  <c r="J5521" i="3"/>
  <c r="K5521" i="3" s="1" a="1"/>
  <c r="K5521" i="3" s="1"/>
  <c r="J5520" i="3"/>
  <c r="L5520" i="3" s="1" a="1"/>
  <c r="L5520" i="3" s="1"/>
  <c r="J5519" i="3"/>
  <c r="N5519" i="3" s="1" a="1"/>
  <c r="N5519" i="3" s="1"/>
  <c r="J5518" i="3"/>
  <c r="J5517" i="3"/>
  <c r="P5517" i="3" s="1" a="1"/>
  <c r="P5517" i="3" s="1"/>
  <c r="J5516" i="3"/>
  <c r="M5516" i="3" s="1" a="1"/>
  <c r="M5516" i="3" s="1"/>
  <c r="J5515" i="3"/>
  <c r="P5515" i="3" s="1" a="1"/>
  <c r="P5515" i="3" s="1"/>
  <c r="J5514" i="3"/>
  <c r="P5514" i="3" s="1" a="1"/>
  <c r="P5514" i="3" s="1"/>
  <c r="J5513" i="3"/>
  <c r="J5512" i="3"/>
  <c r="P5512" i="3" s="1" a="1"/>
  <c r="P5512" i="3" s="1"/>
  <c r="J5511" i="3"/>
  <c r="N5511" i="3" s="1" a="1"/>
  <c r="N5511" i="3" s="1"/>
  <c r="J5510" i="3"/>
  <c r="N5510" i="3" s="1" a="1"/>
  <c r="N5510" i="3" s="1"/>
  <c r="J5509" i="3"/>
  <c r="J5508" i="3"/>
  <c r="O5508" i="3" s="1" a="1"/>
  <c r="O5508" i="3" s="1"/>
  <c r="J5507" i="3"/>
  <c r="L5507" i="3" s="1" a="1"/>
  <c r="L5507" i="3" s="1"/>
  <c r="J5506" i="3"/>
  <c r="K5506" i="3" s="1" a="1"/>
  <c r="K5506" i="3" s="1"/>
  <c r="J5505" i="3"/>
  <c r="M5505" i="3" s="1" a="1"/>
  <c r="M5505" i="3" s="1"/>
  <c r="J5504" i="3"/>
  <c r="J5503" i="3"/>
  <c r="K5503" i="3" s="1" a="1"/>
  <c r="K5503" i="3" s="1"/>
  <c r="J5502" i="3"/>
  <c r="J5501" i="3"/>
  <c r="N5501" i="3" s="1" a="1"/>
  <c r="N5501" i="3" s="1"/>
  <c r="J5500" i="3"/>
  <c r="O5500" i="3" s="1" a="1"/>
  <c r="O5500" i="3" s="1"/>
  <c r="J5499" i="3"/>
  <c r="J5498" i="3"/>
  <c r="J5497" i="3"/>
  <c r="J5496" i="3"/>
  <c r="J5495" i="3"/>
  <c r="J5494" i="3"/>
  <c r="J5493" i="3"/>
  <c r="N5493" i="3" s="1" a="1"/>
  <c r="N5493" i="3" s="1"/>
  <c r="J5492" i="3"/>
  <c r="J5491" i="3"/>
  <c r="J5490" i="3"/>
  <c r="P5490" i="3" s="1" a="1"/>
  <c r="P5490" i="3" s="1"/>
  <c r="J5489" i="3"/>
  <c r="J5488" i="3"/>
  <c r="P5488" i="3" s="1" a="1"/>
  <c r="P5488" i="3" s="1"/>
  <c r="J5487" i="3"/>
  <c r="K5487" i="3" s="1" a="1"/>
  <c r="K5487" i="3" s="1"/>
  <c r="J5486" i="3"/>
  <c r="O5486" i="3" s="1" a="1"/>
  <c r="O5486" i="3" s="1"/>
  <c r="J5485" i="3"/>
  <c r="J5484" i="3"/>
  <c r="J5483" i="3"/>
  <c r="K5483" i="3" s="1" a="1"/>
  <c r="K5483" i="3" s="1"/>
  <c r="J5482" i="3"/>
  <c r="J5481" i="3"/>
  <c r="P5481" i="3" s="1" a="1"/>
  <c r="P5481" i="3" s="1"/>
  <c r="J5480" i="3"/>
  <c r="J5479" i="3"/>
  <c r="K5479" i="3" s="1" a="1"/>
  <c r="K5479" i="3" s="1"/>
  <c r="J5478" i="3"/>
  <c r="O5478" i="3" s="1" a="1"/>
  <c r="O5478" i="3" s="1"/>
  <c r="J5477" i="3"/>
  <c r="N5477" i="3" s="1" a="1"/>
  <c r="N5477" i="3" s="1"/>
  <c r="J5476" i="3"/>
  <c r="P5476" i="3" s="1" a="1"/>
  <c r="P5476" i="3" s="1"/>
  <c r="J5475" i="3"/>
  <c r="J5474" i="3"/>
  <c r="L5474" i="3" s="1" a="1"/>
  <c r="L5474" i="3" s="1"/>
  <c r="J5473" i="3"/>
  <c r="K5473" i="3" s="1" a="1"/>
  <c r="K5473" i="3" s="1"/>
  <c r="J5472" i="3"/>
  <c r="L5472" i="3" s="1" a="1"/>
  <c r="L5472" i="3" s="1"/>
  <c r="J5471" i="3"/>
  <c r="O5471" i="3" s="1" a="1"/>
  <c r="O5471" i="3" s="1"/>
  <c r="J5470" i="3"/>
  <c r="O5470" i="3" s="1" a="1"/>
  <c r="O5470" i="3" s="1"/>
  <c r="J5469" i="3"/>
  <c r="J5468" i="3"/>
  <c r="J5467" i="3"/>
  <c r="O5467" i="3" s="1" a="1"/>
  <c r="O5467" i="3" s="1"/>
  <c r="J5466" i="3"/>
  <c r="J5465" i="3"/>
  <c r="J5464" i="3"/>
  <c r="O5464" i="3" s="1" a="1"/>
  <c r="O5464" i="3" s="1"/>
  <c r="J5463" i="3"/>
  <c r="J5462" i="3"/>
  <c r="O5462" i="3" s="1" a="1"/>
  <c r="O5462" i="3" s="1"/>
  <c r="J5461" i="3"/>
  <c r="L5460" i="3" a="1"/>
  <c r="L5460" i="3" s="1"/>
  <c r="J5460" i="3"/>
  <c r="O5460" i="3" s="1" a="1"/>
  <c r="O5460" i="3" s="1"/>
  <c r="J5459" i="3"/>
  <c r="J5458" i="3"/>
  <c r="O5458" i="3" s="1" a="1"/>
  <c r="O5458" i="3" s="1"/>
  <c r="J5457" i="3"/>
  <c r="K5457" i="3" s="1" a="1"/>
  <c r="K5457" i="3" s="1"/>
  <c r="J5456" i="3"/>
  <c r="J5455" i="3"/>
  <c r="K5455" i="3" s="1" a="1"/>
  <c r="K5455" i="3" s="1"/>
  <c r="J5454" i="3"/>
  <c r="J5453" i="3"/>
  <c r="M5453" i="3" s="1" a="1"/>
  <c r="M5453" i="3" s="1"/>
  <c r="J5452" i="3"/>
  <c r="J5451" i="3"/>
  <c r="J5450" i="3"/>
  <c r="M5450" i="3" s="1" a="1"/>
  <c r="M5450" i="3" s="1"/>
  <c r="J5449" i="3"/>
  <c r="N5449" i="3" s="1" a="1"/>
  <c r="N5449" i="3" s="1"/>
  <c r="J5448" i="3"/>
  <c r="N5448" i="3" s="1" a="1"/>
  <c r="N5448" i="3" s="1"/>
  <c r="J5447" i="3"/>
  <c r="N5447" i="3" s="1" a="1"/>
  <c r="N5447" i="3" s="1"/>
  <c r="J5446" i="3"/>
  <c r="J5445" i="3"/>
  <c r="M5445" i="3" s="1" a="1"/>
  <c r="M5445" i="3" s="1"/>
  <c r="J5444" i="3"/>
  <c r="L5444" i="3" s="1" a="1"/>
  <c r="L5444" i="3" s="1"/>
  <c r="J5443" i="3"/>
  <c r="P5443" i="3" s="1" a="1"/>
  <c r="P5443" i="3" s="1"/>
  <c r="J5442" i="3"/>
  <c r="K5442" i="3" s="1" a="1"/>
  <c r="K5442" i="3" s="1"/>
  <c r="J5441" i="3"/>
  <c r="J5440" i="3"/>
  <c r="J5439" i="3"/>
  <c r="J5438" i="3"/>
  <c r="N5438" i="3" s="1" a="1"/>
  <c r="N5438" i="3" s="1"/>
  <c r="J5437" i="3"/>
  <c r="M5437" i="3" s="1" a="1"/>
  <c r="M5437" i="3" s="1"/>
  <c r="J5436" i="3"/>
  <c r="J5435" i="3"/>
  <c r="N5435" i="3" s="1" a="1"/>
  <c r="N5435" i="3" s="1"/>
  <c r="J5434" i="3"/>
  <c r="P5434" i="3" s="1" a="1"/>
  <c r="P5434" i="3" s="1"/>
  <c r="J5433" i="3"/>
  <c r="P5433" i="3" s="1" a="1"/>
  <c r="P5433" i="3" s="1"/>
  <c r="J5432" i="3"/>
  <c r="J5431" i="3"/>
  <c r="O5431" i="3" s="1" a="1"/>
  <c r="O5431" i="3" s="1"/>
  <c r="J5430" i="3"/>
  <c r="K5430" i="3" s="1" a="1"/>
  <c r="K5430" i="3" s="1"/>
  <c r="J5429" i="3"/>
  <c r="L5429" i="3" s="1" a="1"/>
  <c r="L5429" i="3" s="1"/>
  <c r="J5428" i="3"/>
  <c r="J5427" i="3"/>
  <c r="M5427" i="3" s="1" a="1"/>
  <c r="M5427" i="3" s="1"/>
  <c r="J5426" i="3"/>
  <c r="K5426" i="3" s="1" a="1"/>
  <c r="K5426" i="3" s="1"/>
  <c r="J5425" i="3"/>
  <c r="K5425" i="3" s="1" a="1"/>
  <c r="K5425" i="3" s="1"/>
  <c r="J5424" i="3"/>
  <c r="L5424" i="3" s="1" a="1"/>
  <c r="L5424" i="3" s="1"/>
  <c r="J5423" i="3"/>
  <c r="N5423" i="3" s="1" a="1"/>
  <c r="N5423" i="3" s="1"/>
  <c r="J5422" i="3"/>
  <c r="J5421" i="3"/>
  <c r="L5421" i="3" s="1" a="1"/>
  <c r="L5421" i="3" s="1"/>
  <c r="J5420" i="3"/>
  <c r="P5420" i="3" s="1" a="1"/>
  <c r="P5420" i="3" s="1"/>
  <c r="J5419" i="3"/>
  <c r="K5419" i="3" s="1" a="1"/>
  <c r="K5419" i="3" s="1"/>
  <c r="J5418" i="3"/>
  <c r="J5417" i="3"/>
  <c r="J5416" i="3"/>
  <c r="O5416" i="3" s="1" a="1"/>
  <c r="O5416" i="3" s="1"/>
  <c r="J5415" i="3"/>
  <c r="J5414" i="3"/>
  <c r="J5413" i="3"/>
  <c r="O5413" i="3" s="1" a="1"/>
  <c r="O5413" i="3" s="1"/>
  <c r="J5412" i="3"/>
  <c r="J5411" i="3"/>
  <c r="O5411" i="3" s="1" a="1"/>
  <c r="O5411" i="3" s="1"/>
  <c r="J5410" i="3"/>
  <c r="P5410" i="3" s="1" a="1"/>
  <c r="P5410" i="3" s="1"/>
  <c r="J5409" i="3"/>
  <c r="J5408" i="3"/>
  <c r="J5407" i="3"/>
  <c r="P5407" i="3" s="1" a="1"/>
  <c r="P5407" i="3" s="1"/>
  <c r="J5406" i="3"/>
  <c r="J5405" i="3"/>
  <c r="J5404" i="3"/>
  <c r="P5404" i="3" s="1" a="1"/>
  <c r="P5404" i="3" s="1"/>
  <c r="J5403" i="3"/>
  <c r="J5402" i="3"/>
  <c r="P5402" i="3" s="1" a="1"/>
  <c r="P5402" i="3" s="1"/>
  <c r="J5401" i="3"/>
  <c r="J5400" i="3"/>
  <c r="J5399" i="3"/>
  <c r="N5399" i="3" s="1" a="1"/>
  <c r="N5399" i="3" s="1"/>
  <c r="J5398" i="3"/>
  <c r="N5398" i="3" s="1" a="1"/>
  <c r="N5398" i="3" s="1"/>
  <c r="J5397" i="3"/>
  <c r="P5397" i="3" s="1" a="1"/>
  <c r="P5397" i="3" s="1"/>
  <c r="J5396" i="3"/>
  <c r="L5396" i="3" s="1" a="1"/>
  <c r="L5396" i="3" s="1"/>
  <c r="J5395" i="3"/>
  <c r="J5394" i="3"/>
  <c r="N5394" i="3" s="1" a="1"/>
  <c r="N5394" i="3" s="1"/>
  <c r="J5393" i="3"/>
  <c r="J5392" i="3"/>
  <c r="J5391" i="3"/>
  <c r="K5391" i="3" s="1" a="1"/>
  <c r="K5391" i="3" s="1"/>
  <c r="J5390" i="3"/>
  <c r="K5390" i="3" s="1" a="1"/>
  <c r="K5390" i="3" s="1"/>
  <c r="J5389" i="3"/>
  <c r="J5388" i="3"/>
  <c r="J5387" i="3"/>
  <c r="J5386" i="3"/>
  <c r="J5385" i="3"/>
  <c r="J5384" i="3"/>
  <c r="K5384" i="3" s="1" a="1"/>
  <c r="K5384" i="3" s="1"/>
  <c r="J5383" i="3"/>
  <c r="J5382" i="3"/>
  <c r="K5382" i="3" s="1" a="1"/>
  <c r="K5382" i="3" s="1"/>
  <c r="J5381" i="3"/>
  <c r="J5380" i="3"/>
  <c r="J5379" i="3"/>
  <c r="O5379" i="3" s="1" a="1"/>
  <c r="O5379" i="3" s="1"/>
  <c r="J5378" i="3"/>
  <c r="J5377" i="3"/>
  <c r="M5377" i="3" s="1" a="1"/>
  <c r="M5377" i="3" s="1"/>
  <c r="J5376" i="3"/>
  <c r="M5376" i="3" s="1" a="1"/>
  <c r="M5376" i="3" s="1"/>
  <c r="J5375" i="3"/>
  <c r="J5374" i="3"/>
  <c r="M5374" i="3" s="1" a="1"/>
  <c r="M5374" i="3" s="1"/>
  <c r="J5373" i="3"/>
  <c r="P5373" i="3" s="1" a="1"/>
  <c r="P5373" i="3" s="1"/>
  <c r="J5372" i="3"/>
  <c r="P5372" i="3" s="1" a="1"/>
  <c r="P5372" i="3" s="1"/>
  <c r="J5371" i="3"/>
  <c r="P5371" i="3" s="1" a="1"/>
  <c r="P5371" i="3" s="1"/>
  <c r="J5370" i="3"/>
  <c r="N5370" i="3" s="1" a="1"/>
  <c r="N5370" i="3" s="1"/>
  <c r="J5369" i="3"/>
  <c r="L5369" i="3" s="1" a="1"/>
  <c r="L5369" i="3" s="1"/>
  <c r="J5368" i="3"/>
  <c r="N5368" i="3" s="1" a="1"/>
  <c r="N5368" i="3" s="1"/>
  <c r="J5367" i="3"/>
  <c r="N5367" i="3" s="1" a="1"/>
  <c r="N5367" i="3" s="1"/>
  <c r="J5366" i="3"/>
  <c r="N5366" i="3" s="1" a="1"/>
  <c r="N5366" i="3" s="1"/>
  <c r="J5365" i="3"/>
  <c r="M5365" i="3" s="1" a="1"/>
  <c r="M5365" i="3" s="1"/>
  <c r="J5364" i="3"/>
  <c r="O5364" i="3" s="1" a="1"/>
  <c r="O5364" i="3" s="1"/>
  <c r="J5363" i="3"/>
  <c r="M5363" i="3" s="1" a="1"/>
  <c r="M5363" i="3" s="1"/>
  <c r="J5362" i="3"/>
  <c r="J5361" i="3"/>
  <c r="J5360" i="3"/>
  <c r="O5360" i="3" s="1" a="1"/>
  <c r="O5360" i="3" s="1"/>
  <c r="J5359" i="3"/>
  <c r="N5359" i="3" s="1" a="1"/>
  <c r="N5359" i="3" s="1"/>
  <c r="J5358" i="3"/>
  <c r="J5357" i="3"/>
  <c r="J5356" i="3"/>
  <c r="J5355" i="3"/>
  <c r="K5355" i="3" s="1" a="1"/>
  <c r="K5355" i="3" s="1"/>
  <c r="J5354" i="3"/>
  <c r="J5353" i="3"/>
  <c r="K5353" i="3" s="1" a="1"/>
  <c r="K5353" i="3" s="1"/>
  <c r="J5352" i="3"/>
  <c r="N5352" i="3" s="1" a="1"/>
  <c r="N5352" i="3" s="1"/>
  <c r="J5351" i="3"/>
  <c r="J5350" i="3"/>
  <c r="M5350" i="3" s="1" a="1"/>
  <c r="M5350" i="3" s="1"/>
  <c r="J5349" i="3"/>
  <c r="J5348" i="3"/>
  <c r="J5347" i="3"/>
  <c r="P5347" i="3" s="1" a="1"/>
  <c r="P5347" i="3" s="1"/>
  <c r="J5346" i="3"/>
  <c r="J5345" i="3"/>
  <c r="J5344" i="3"/>
  <c r="J5343" i="3"/>
  <c r="O5343" i="3" s="1" a="1"/>
  <c r="O5343" i="3" s="1"/>
  <c r="J5342" i="3"/>
  <c r="J5341" i="3"/>
  <c r="J5340" i="3"/>
  <c r="J5339" i="3"/>
  <c r="J5338" i="3"/>
  <c r="P5338" i="3" s="1" a="1"/>
  <c r="P5338" i="3" s="1"/>
  <c r="J5337" i="3"/>
  <c r="P5337" i="3" s="1" a="1"/>
  <c r="P5337" i="3" s="1"/>
  <c r="J5336" i="3"/>
  <c r="O5336" i="3" s="1" a="1"/>
  <c r="O5336" i="3" s="1"/>
  <c r="J5335" i="3"/>
  <c r="O5335" i="3" s="1" a="1"/>
  <c r="O5335" i="3" s="1"/>
  <c r="J5334" i="3"/>
  <c r="N5334" i="3" s="1" a="1"/>
  <c r="N5334" i="3" s="1"/>
  <c r="J5333" i="3"/>
  <c r="N5333" i="3" s="1" a="1"/>
  <c r="N5333" i="3" s="1"/>
  <c r="J5332" i="3"/>
  <c r="O5332" i="3" s="1" a="1"/>
  <c r="O5332" i="3" s="1"/>
  <c r="J5331" i="3"/>
  <c r="K5331" i="3" s="1" a="1"/>
  <c r="K5331" i="3" s="1"/>
  <c r="J5330" i="3"/>
  <c r="J5329" i="3"/>
  <c r="J5328" i="3"/>
  <c r="O5328" i="3" s="1" a="1"/>
  <c r="O5328" i="3" s="1"/>
  <c r="J5327" i="3"/>
  <c r="N5327" i="3" s="1" a="1"/>
  <c r="N5327" i="3" s="1"/>
  <c r="J5326" i="3"/>
  <c r="N5326" i="3" s="1" a="1"/>
  <c r="N5326" i="3" s="1"/>
  <c r="J5325" i="3"/>
  <c r="M5325" i="3" s="1" a="1"/>
  <c r="M5325" i="3" s="1"/>
  <c r="J5324" i="3"/>
  <c r="J5323" i="3"/>
  <c r="O5323" i="3" s="1" a="1"/>
  <c r="O5323" i="3" s="1"/>
  <c r="L5322" i="3" a="1"/>
  <c r="L5322" i="3" s="1"/>
  <c r="J5322" i="3"/>
  <c r="J5321" i="3"/>
  <c r="P5321" i="3" s="1" a="1"/>
  <c r="P5321" i="3" s="1"/>
  <c r="J5320" i="3"/>
  <c r="N5320" i="3" s="1" a="1"/>
  <c r="N5320" i="3" s="1"/>
  <c r="J5319" i="3"/>
  <c r="J5318" i="3"/>
  <c r="N5318" i="3" s="1" a="1"/>
  <c r="N5318" i="3" s="1"/>
  <c r="J5317" i="3"/>
  <c r="J5316" i="3"/>
  <c r="O5316" i="3" s="1" a="1"/>
  <c r="O5316" i="3" s="1"/>
  <c r="J5315" i="3"/>
  <c r="P5315" i="3" s="1" a="1"/>
  <c r="P5315" i="3" s="1"/>
  <c r="J5314" i="3"/>
  <c r="J5313" i="3"/>
  <c r="L5313" i="3" s="1" a="1"/>
  <c r="L5313" i="3" s="1"/>
  <c r="J5312" i="3"/>
  <c r="N5312" i="3" s="1" a="1"/>
  <c r="N5312" i="3" s="1"/>
  <c r="J5311" i="3"/>
  <c r="J5310" i="3"/>
  <c r="J5309" i="3"/>
  <c r="P5308" i="3" a="1"/>
  <c r="P5308" i="3" s="1"/>
  <c r="Q5308" i="3" s="1"/>
  <c r="J5308" i="3"/>
  <c r="O5308" i="3" s="1" a="1"/>
  <c r="O5308" i="3" s="1"/>
  <c r="J5307" i="3"/>
  <c r="N5307" i="3" s="1" a="1"/>
  <c r="N5307" i="3" s="1"/>
  <c r="J5306" i="3"/>
  <c r="N5306" i="3" s="1" a="1"/>
  <c r="N5306" i="3" s="1"/>
  <c r="J5305" i="3"/>
  <c r="P5305" i="3" s="1" a="1"/>
  <c r="P5305" i="3" s="1"/>
  <c r="J5304" i="3"/>
  <c r="J5303" i="3"/>
  <c r="O5303" i="3" s="1" a="1"/>
  <c r="O5303" i="3" s="1"/>
  <c r="J5302" i="3"/>
  <c r="N5302" i="3" s="1" a="1"/>
  <c r="N5302" i="3" s="1"/>
  <c r="J5301" i="3"/>
  <c r="J5300" i="3"/>
  <c r="O5300" i="3" s="1" a="1"/>
  <c r="O5300" i="3" s="1"/>
  <c r="J5299" i="3"/>
  <c r="O5299" i="3" s="1" a="1"/>
  <c r="O5299" i="3" s="1"/>
  <c r="J5298" i="3"/>
  <c r="O5298" i="3" s="1" a="1"/>
  <c r="O5298" i="3" s="1"/>
  <c r="J5297" i="3"/>
  <c r="L5297" i="3" s="1" a="1"/>
  <c r="L5297" i="3" s="1"/>
  <c r="J5296" i="3"/>
  <c r="O5296" i="3" s="1" a="1"/>
  <c r="O5296" i="3" s="1"/>
  <c r="J5295" i="3"/>
  <c r="N5295" i="3" s="1" a="1"/>
  <c r="N5295" i="3" s="1"/>
  <c r="J5294" i="3"/>
  <c r="J5293" i="3"/>
  <c r="N5293" i="3" s="1" a="1"/>
  <c r="N5293" i="3" s="1"/>
  <c r="J5292" i="3"/>
  <c r="O5292" i="3" s="1" a="1"/>
  <c r="O5292" i="3" s="1"/>
  <c r="J5291" i="3"/>
  <c r="J5290" i="3"/>
  <c r="N5290" i="3" s="1" a="1"/>
  <c r="N5290" i="3" s="1"/>
  <c r="J5289" i="3"/>
  <c r="K5289" i="3" s="1" a="1"/>
  <c r="K5289" i="3" s="1"/>
  <c r="J5288" i="3"/>
  <c r="N5288" i="3" s="1" a="1"/>
  <c r="N5288" i="3" s="1"/>
  <c r="J5287" i="3"/>
  <c r="J5286" i="3"/>
  <c r="M5286" i="3" s="1" a="1"/>
  <c r="M5286" i="3" s="1"/>
  <c r="J5285" i="3"/>
  <c r="L5285" i="3" s="1" a="1"/>
  <c r="L5285" i="3" s="1"/>
  <c r="J5284" i="3"/>
  <c r="J5283" i="3"/>
  <c r="P5283" i="3" s="1" a="1"/>
  <c r="P5283" i="3" s="1"/>
  <c r="J5282" i="3"/>
  <c r="J5281" i="3"/>
  <c r="J5280" i="3"/>
  <c r="J5279" i="3"/>
  <c r="O5279" i="3" s="1" a="1"/>
  <c r="O5279" i="3" s="1"/>
  <c r="J5278" i="3"/>
  <c r="J5277" i="3"/>
  <c r="P5277" i="3" s="1" a="1"/>
  <c r="P5277" i="3" s="1"/>
  <c r="J5276" i="3"/>
  <c r="J5275" i="3"/>
  <c r="O5275" i="3" s="1" a="1"/>
  <c r="O5275" i="3" s="1"/>
  <c r="J5274" i="3"/>
  <c r="J5273" i="3"/>
  <c r="P5273" i="3" s="1" a="1"/>
  <c r="P5273" i="3" s="1"/>
  <c r="J5272" i="3"/>
  <c r="J5271" i="3"/>
  <c r="J5270" i="3"/>
  <c r="N5270" i="3" s="1" a="1"/>
  <c r="N5270" i="3" s="1"/>
  <c r="J5269" i="3"/>
  <c r="J5268" i="3"/>
  <c r="J5267" i="3"/>
  <c r="M5267" i="3" s="1" a="1"/>
  <c r="M5267" i="3" s="1"/>
  <c r="J5266" i="3"/>
  <c r="P5266" i="3" s="1" a="1"/>
  <c r="P5266" i="3" s="1"/>
  <c r="J5265" i="3"/>
  <c r="O5265" i="3" s="1" a="1"/>
  <c r="O5265" i="3" s="1"/>
  <c r="J5264" i="3"/>
  <c r="J5263" i="3"/>
  <c r="N5263" i="3" s="1" a="1"/>
  <c r="N5263" i="3" s="1"/>
  <c r="J5262" i="3"/>
  <c r="N5262" i="3" s="1" a="1"/>
  <c r="N5262" i="3" s="1"/>
  <c r="J5261" i="3"/>
  <c r="J5260" i="3"/>
  <c r="O5260" i="3" s="1" a="1"/>
  <c r="O5260" i="3" s="1"/>
  <c r="J5259" i="3"/>
  <c r="L5259" i="3" s="1" a="1"/>
  <c r="L5259" i="3" s="1"/>
  <c r="J5258" i="3"/>
  <c r="P5258" i="3" s="1" a="1"/>
  <c r="P5258" i="3" s="1"/>
  <c r="J5257" i="3"/>
  <c r="J5256" i="3"/>
  <c r="N5256" i="3" s="1" a="1"/>
  <c r="N5256" i="3" s="1"/>
  <c r="J5255" i="3"/>
  <c r="N5255" i="3" s="1" a="1"/>
  <c r="N5255" i="3" s="1"/>
  <c r="J5254" i="3"/>
  <c r="J5253" i="3"/>
  <c r="J5252" i="3"/>
  <c r="J5251" i="3"/>
  <c r="P5251" i="3" s="1" a="1"/>
  <c r="P5251" i="3" s="1"/>
  <c r="J5250" i="3"/>
  <c r="N5250" i="3" s="1" a="1"/>
  <c r="N5250" i="3" s="1"/>
  <c r="J5249" i="3"/>
  <c r="J5248" i="3"/>
  <c r="J5247" i="3"/>
  <c r="O5247" i="3" s="1" a="1"/>
  <c r="O5247" i="3" s="1"/>
  <c r="J5246" i="3"/>
  <c r="M5246" i="3" s="1" a="1"/>
  <c r="M5246" i="3" s="1"/>
  <c r="J5245" i="3"/>
  <c r="J5244" i="3"/>
  <c r="M5244" i="3" s="1" a="1"/>
  <c r="M5244" i="3" s="1"/>
  <c r="J5243" i="3"/>
  <c r="N5243" i="3" s="1" a="1"/>
  <c r="N5243" i="3" s="1"/>
  <c r="J5242" i="3"/>
  <c r="O5242" i="3" s="1" a="1"/>
  <c r="O5242" i="3" s="1"/>
  <c r="J5241" i="3"/>
  <c r="P5241" i="3" s="1" a="1"/>
  <c r="P5241" i="3" s="1"/>
  <c r="J5240" i="3"/>
  <c r="J5239" i="3"/>
  <c r="O5239" i="3" s="1" a="1"/>
  <c r="O5239" i="3" s="1"/>
  <c r="J5238" i="3"/>
  <c r="N5238" i="3" s="1" a="1"/>
  <c r="N5238" i="3" s="1"/>
  <c r="J5237" i="3"/>
  <c r="K5237" i="3" s="1" a="1"/>
  <c r="K5237" i="3" s="1"/>
  <c r="J5236" i="3"/>
  <c r="O5236" i="3" s="1" a="1"/>
  <c r="O5236" i="3" s="1"/>
  <c r="J5235" i="3"/>
  <c r="K5235" i="3" s="1" a="1"/>
  <c r="K5235" i="3" s="1"/>
  <c r="J5234" i="3"/>
  <c r="N5234" i="3" s="1" a="1"/>
  <c r="N5234" i="3" s="1"/>
  <c r="J5233" i="3"/>
  <c r="L5233" i="3" s="1" a="1"/>
  <c r="L5233" i="3" s="1"/>
  <c r="J5232" i="3"/>
  <c r="O5232" i="3" s="1" a="1"/>
  <c r="O5232" i="3" s="1"/>
  <c r="N5231" i="3" a="1"/>
  <c r="N5231" i="3" s="1"/>
  <c r="J5231" i="3"/>
  <c r="K5231" i="3" s="1" a="1"/>
  <c r="K5231" i="3" s="1"/>
  <c r="J5230" i="3"/>
  <c r="J5229" i="3"/>
  <c r="J5228" i="3"/>
  <c r="O5228" i="3" s="1" a="1"/>
  <c r="O5228" i="3" s="1"/>
  <c r="J5227" i="3"/>
  <c r="O5227" i="3" s="1" a="1"/>
  <c r="O5227" i="3" s="1"/>
  <c r="J5226" i="3"/>
  <c r="K5226" i="3" s="1" a="1"/>
  <c r="K5226" i="3" s="1"/>
  <c r="J5225" i="3"/>
  <c r="J5224" i="3"/>
  <c r="N5224" i="3" s="1" a="1"/>
  <c r="N5224" i="3" s="1"/>
  <c r="J5223" i="3"/>
  <c r="K5223" i="3" s="1" a="1"/>
  <c r="K5223" i="3" s="1"/>
  <c r="J5222" i="3"/>
  <c r="M5222" i="3" s="1" a="1"/>
  <c r="M5222" i="3" s="1"/>
  <c r="J5221" i="3"/>
  <c r="K5221" i="3" s="1" a="1"/>
  <c r="K5221" i="3" s="1"/>
  <c r="J5220" i="3"/>
  <c r="J5219" i="3"/>
  <c r="K5219" i="3" s="1" a="1"/>
  <c r="K5219" i="3" s="1"/>
  <c r="J5218" i="3"/>
  <c r="J5217" i="3"/>
  <c r="J5216" i="3"/>
  <c r="J5215" i="3"/>
  <c r="J5214" i="3"/>
  <c r="J5213" i="3"/>
  <c r="J5212" i="3"/>
  <c r="P5212" i="3" s="1" a="1"/>
  <c r="P5212" i="3" s="1"/>
  <c r="J5211" i="3"/>
  <c r="J5210" i="3"/>
  <c r="K5210" i="3" s="1" a="1"/>
  <c r="K5210" i="3" s="1"/>
  <c r="J5209" i="3"/>
  <c r="P5209" i="3" s="1" a="1"/>
  <c r="P5209" i="3" s="1"/>
  <c r="J5208" i="3"/>
  <c r="K5208" i="3" s="1" a="1"/>
  <c r="K5208" i="3" s="1"/>
  <c r="J5207" i="3"/>
  <c r="O5207" i="3" s="1" a="1"/>
  <c r="O5207" i="3" s="1"/>
  <c r="J5206" i="3"/>
  <c r="N5206" i="3" s="1" a="1"/>
  <c r="N5206" i="3" s="1"/>
  <c r="J5205" i="3"/>
  <c r="K5205" i="3" s="1" a="1"/>
  <c r="K5205" i="3" s="1"/>
  <c r="J5204" i="3"/>
  <c r="O5204" i="3" s="1" a="1"/>
  <c r="O5204" i="3" s="1"/>
  <c r="J5203" i="3"/>
  <c r="M5203" i="3" s="1" a="1"/>
  <c r="M5203" i="3" s="1"/>
  <c r="J5202" i="3"/>
  <c r="N5202" i="3" s="1" a="1"/>
  <c r="N5202" i="3" s="1"/>
  <c r="J5201" i="3"/>
  <c r="P5201" i="3" s="1" a="1"/>
  <c r="P5201" i="3" s="1"/>
  <c r="J5200" i="3"/>
  <c r="O5200" i="3" s="1" a="1"/>
  <c r="O5200" i="3" s="1"/>
  <c r="J5199" i="3"/>
  <c r="N5199" i="3" s="1" a="1"/>
  <c r="N5199" i="3" s="1"/>
  <c r="J5198" i="3"/>
  <c r="N5198" i="3" s="1" a="1"/>
  <c r="N5198" i="3" s="1"/>
  <c r="J5197" i="3"/>
  <c r="P5197" i="3" s="1" a="1"/>
  <c r="P5197" i="3" s="1"/>
  <c r="J5196" i="3"/>
  <c r="O5196" i="3" s="1" a="1"/>
  <c r="O5196" i="3" s="1"/>
  <c r="J5195" i="3"/>
  <c r="M5195" i="3" s="1" a="1"/>
  <c r="M5195" i="3" s="1"/>
  <c r="J5194" i="3"/>
  <c r="J5193" i="3"/>
  <c r="J5192" i="3"/>
  <c r="N5192" i="3" s="1" a="1"/>
  <c r="N5192" i="3" s="1"/>
  <c r="J5191" i="3"/>
  <c r="J5190" i="3"/>
  <c r="J5189" i="3"/>
  <c r="L5189" i="3" s="1" a="1"/>
  <c r="L5189" i="3" s="1"/>
  <c r="J5188" i="3"/>
  <c r="L5188" i="3" s="1" a="1"/>
  <c r="L5188" i="3" s="1"/>
  <c r="J5187" i="3"/>
  <c r="L5187" i="3" s="1" a="1"/>
  <c r="L5187" i="3" s="1"/>
  <c r="J5186" i="3"/>
  <c r="N5186" i="3" s="1" a="1"/>
  <c r="N5186" i="3" s="1"/>
  <c r="J5185" i="3"/>
  <c r="J5184" i="3"/>
  <c r="O5184" i="3" s="1" a="1"/>
  <c r="O5184" i="3" s="1"/>
  <c r="J5183" i="3"/>
  <c r="J5182" i="3"/>
  <c r="J5181" i="3"/>
  <c r="L5181" i="3" s="1" a="1"/>
  <c r="L5181" i="3" s="1"/>
  <c r="J5180" i="3"/>
  <c r="L5180" i="3" s="1" a="1"/>
  <c r="L5180" i="3" s="1"/>
  <c r="J5179" i="3"/>
  <c r="J5178" i="3"/>
  <c r="O5178" i="3" s="1" a="1"/>
  <c r="O5178" i="3" s="1"/>
  <c r="J5177" i="3"/>
  <c r="L5177" i="3" s="1" a="1"/>
  <c r="L5177" i="3" s="1"/>
  <c r="J5176" i="3"/>
  <c r="J5175" i="3"/>
  <c r="K5175" i="3" s="1" a="1"/>
  <c r="K5175" i="3" s="1"/>
  <c r="J5174" i="3"/>
  <c r="M5174" i="3" s="1" a="1"/>
  <c r="M5174" i="3" s="1"/>
  <c r="J5173" i="3"/>
  <c r="L5173" i="3" s="1" a="1"/>
  <c r="L5173" i="3" s="1"/>
  <c r="J5172" i="3"/>
  <c r="O5172" i="3" s="1" a="1"/>
  <c r="O5172" i="3" s="1"/>
  <c r="J5171" i="3"/>
  <c r="J5170" i="3"/>
  <c r="K5170" i="3" s="1" a="1"/>
  <c r="K5170" i="3" s="1"/>
  <c r="J5169" i="3"/>
  <c r="P5169" i="3" s="1" a="1"/>
  <c r="P5169" i="3" s="1"/>
  <c r="J5168" i="3"/>
  <c r="O5168" i="3" s="1" a="1"/>
  <c r="O5168" i="3" s="1"/>
  <c r="J5167" i="3"/>
  <c r="J5166" i="3"/>
  <c r="J5165" i="3"/>
  <c r="L5165" i="3" s="1" a="1"/>
  <c r="L5165" i="3" s="1"/>
  <c r="J5164" i="3"/>
  <c r="L5164" i="3" s="1" a="1"/>
  <c r="L5164" i="3" s="1"/>
  <c r="J5163" i="3"/>
  <c r="L5163" i="3" s="1" a="1"/>
  <c r="L5163" i="3" s="1"/>
  <c r="J5162" i="3"/>
  <c r="J5161" i="3"/>
  <c r="L5161" i="3" s="1" a="1"/>
  <c r="L5161" i="3" s="1"/>
  <c r="J5160" i="3"/>
  <c r="K5160" i="3" s="1" a="1"/>
  <c r="K5160" i="3" s="1"/>
  <c r="J5159" i="3"/>
  <c r="K5159" i="3" s="1" a="1"/>
  <c r="K5159" i="3" s="1"/>
  <c r="J5158" i="3"/>
  <c r="J5157" i="3"/>
  <c r="J5156" i="3"/>
  <c r="P5156" i="3" s="1" a="1"/>
  <c r="P5156" i="3" s="1"/>
  <c r="M5155" i="3" a="1"/>
  <c r="M5155" i="3" s="1"/>
  <c r="J5155" i="3"/>
  <c r="P5155" i="3" s="1" a="1"/>
  <c r="P5155" i="3" s="1"/>
  <c r="J5154" i="3"/>
  <c r="L5154" i="3" s="1" a="1"/>
  <c r="L5154" i="3" s="1"/>
  <c r="J5153" i="3"/>
  <c r="J5152" i="3"/>
  <c r="J5151" i="3"/>
  <c r="J5150" i="3"/>
  <c r="J5149" i="3"/>
  <c r="L5149" i="3" s="1" a="1"/>
  <c r="L5149" i="3" s="1"/>
  <c r="J5148" i="3"/>
  <c r="J5147" i="3"/>
  <c r="N5147" i="3" s="1" a="1"/>
  <c r="N5147" i="3" s="1"/>
  <c r="J5146" i="3"/>
  <c r="K5146" i="3" s="1" a="1"/>
  <c r="K5146" i="3" s="1"/>
  <c r="J5145" i="3"/>
  <c r="K5145" i="3" s="1" a="1"/>
  <c r="K5145" i="3" s="1"/>
  <c r="J5144" i="3"/>
  <c r="K5144" i="3" s="1" a="1"/>
  <c r="K5144" i="3" s="1"/>
  <c r="J5143" i="3"/>
  <c r="O5143" i="3" s="1" a="1"/>
  <c r="O5143" i="3" s="1"/>
  <c r="J5142" i="3"/>
  <c r="N5142" i="3" s="1" a="1"/>
  <c r="N5142" i="3" s="1"/>
  <c r="J5141" i="3"/>
  <c r="J5140" i="3"/>
  <c r="J5139" i="3"/>
  <c r="K5139" i="3" s="1" a="1"/>
  <c r="K5139" i="3" s="1"/>
  <c r="J5138" i="3"/>
  <c r="J5137" i="3"/>
  <c r="K5137" i="3" s="1" a="1"/>
  <c r="K5137" i="3" s="1"/>
  <c r="J5136" i="3"/>
  <c r="J5135" i="3"/>
  <c r="J5134" i="3"/>
  <c r="J5133" i="3"/>
  <c r="N5133" i="3" s="1" a="1"/>
  <c r="N5133" i="3" s="1"/>
  <c r="J5132" i="3"/>
  <c r="J5131" i="3"/>
  <c r="P5131" i="3" s="1" a="1"/>
  <c r="P5131" i="3" s="1"/>
  <c r="J5130" i="3"/>
  <c r="P5130" i="3" s="1" a="1"/>
  <c r="P5130" i="3" s="1"/>
  <c r="J5129" i="3"/>
  <c r="J5128" i="3"/>
  <c r="K5128" i="3" s="1" a="1"/>
  <c r="K5128" i="3" s="1"/>
  <c r="J5127" i="3"/>
  <c r="M5127" i="3" s="1" a="1"/>
  <c r="M5127" i="3" s="1"/>
  <c r="J5126" i="3"/>
  <c r="J5125" i="3"/>
  <c r="N5125" i="3" s="1" a="1"/>
  <c r="N5125" i="3" s="1"/>
  <c r="J5124" i="3"/>
  <c r="J5123" i="3"/>
  <c r="P5123" i="3" s="1" a="1"/>
  <c r="P5123" i="3" s="1"/>
  <c r="J5122" i="3"/>
  <c r="J5121" i="3"/>
  <c r="J5120" i="3"/>
  <c r="K5120" i="3" s="1" a="1"/>
  <c r="K5120" i="3" s="1"/>
  <c r="J5119" i="3"/>
  <c r="N5119" i="3" s="1" a="1"/>
  <c r="N5119" i="3" s="1"/>
  <c r="J5118" i="3"/>
  <c r="M5118" i="3" s="1" a="1"/>
  <c r="M5118" i="3" s="1"/>
  <c r="J5117" i="3"/>
  <c r="K5117" i="3" s="1" a="1"/>
  <c r="K5117" i="3" s="1"/>
  <c r="J5116" i="3"/>
  <c r="J5115" i="3"/>
  <c r="K5115" i="3" s="1" a="1"/>
  <c r="K5115" i="3" s="1"/>
  <c r="J5114" i="3"/>
  <c r="K5114" i="3" s="1" a="1"/>
  <c r="K5114" i="3" s="1"/>
  <c r="J5113" i="3"/>
  <c r="M5113" i="3" s="1" a="1"/>
  <c r="M5113" i="3" s="1"/>
  <c r="J5112" i="3"/>
  <c r="J5111" i="3"/>
  <c r="J5110" i="3"/>
  <c r="N5110" i="3" s="1" a="1"/>
  <c r="N5110" i="3" s="1"/>
  <c r="J5109" i="3"/>
  <c r="P5109" i="3" s="1" a="1"/>
  <c r="P5109" i="3" s="1"/>
  <c r="J5108" i="3"/>
  <c r="L5108" i="3" s="1" a="1"/>
  <c r="L5108" i="3" s="1"/>
  <c r="J5107" i="3"/>
  <c r="J5106" i="3"/>
  <c r="O5106" i="3" s="1" a="1"/>
  <c r="O5106" i="3" s="1"/>
  <c r="J5105" i="3"/>
  <c r="J5104" i="3"/>
  <c r="J5103" i="3"/>
  <c r="O5103" i="3" s="1" a="1"/>
  <c r="O5103" i="3" s="1"/>
  <c r="J5102" i="3"/>
  <c r="K5101" i="3" a="1"/>
  <c r="K5101" i="3" s="1"/>
  <c r="J5101" i="3"/>
  <c r="J5100" i="3"/>
  <c r="O5100" i="3" s="1" a="1"/>
  <c r="O5100" i="3" s="1"/>
  <c r="J5099" i="3"/>
  <c r="M5099" i="3" s="1" a="1"/>
  <c r="M5099" i="3" s="1"/>
  <c r="J5098" i="3"/>
  <c r="K5098" i="3" s="1" a="1"/>
  <c r="K5098" i="3" s="1"/>
  <c r="J5097" i="3"/>
  <c r="L5097" i="3" s="1" a="1"/>
  <c r="L5097" i="3" s="1"/>
  <c r="J5096" i="3"/>
  <c r="O5096" i="3" s="1" a="1"/>
  <c r="O5096" i="3" s="1"/>
  <c r="J5095" i="3"/>
  <c r="O5095" i="3" s="1" a="1"/>
  <c r="O5095" i="3" s="1"/>
  <c r="J5094" i="3"/>
  <c r="J5093" i="3"/>
  <c r="J5092" i="3"/>
  <c r="O5092" i="3" s="1" a="1"/>
  <c r="O5092" i="3" s="1"/>
  <c r="J5091" i="3"/>
  <c r="N5091" i="3" s="1" a="1"/>
  <c r="N5091" i="3" s="1"/>
  <c r="J5090" i="3"/>
  <c r="L5090" i="3" s="1" a="1"/>
  <c r="L5090" i="3" s="1"/>
  <c r="J5089" i="3"/>
  <c r="M5089" i="3" s="1" a="1"/>
  <c r="M5089" i="3" s="1"/>
  <c r="J5088" i="3"/>
  <c r="O5088" i="3" s="1" a="1"/>
  <c r="O5088" i="3" s="1"/>
  <c r="J5087" i="3"/>
  <c r="O5087" i="3" s="1" a="1"/>
  <c r="O5087" i="3" s="1"/>
  <c r="J5086" i="3"/>
  <c r="J5085" i="3"/>
  <c r="L5085" i="3" s="1" a="1"/>
  <c r="L5085" i="3" s="1"/>
  <c r="J5084" i="3"/>
  <c r="O5084" i="3" s="1" a="1"/>
  <c r="O5084" i="3" s="1"/>
  <c r="J5083" i="3"/>
  <c r="P5083" i="3" s="1" a="1"/>
  <c r="P5083" i="3" s="1"/>
  <c r="J5082" i="3"/>
  <c r="L5082" i="3" s="1" a="1"/>
  <c r="L5082" i="3" s="1"/>
  <c r="J5081" i="3"/>
  <c r="P5081" i="3" s="1" a="1"/>
  <c r="P5081" i="3" s="1"/>
  <c r="J5080" i="3"/>
  <c r="J5079" i="3"/>
  <c r="J5078" i="3"/>
  <c r="J5077" i="3"/>
  <c r="P5077" i="3" s="1" a="1"/>
  <c r="P5077" i="3" s="1"/>
  <c r="J5076" i="3"/>
  <c r="O5076" i="3" s="1" a="1"/>
  <c r="O5076" i="3" s="1"/>
  <c r="J5075" i="3"/>
  <c r="O5075" i="3" s="1" a="1"/>
  <c r="O5075" i="3" s="1"/>
  <c r="J5074" i="3"/>
  <c r="P5074" i="3" s="1" a="1"/>
  <c r="P5074" i="3" s="1"/>
  <c r="J5073" i="3"/>
  <c r="O5073" i="3" s="1" a="1"/>
  <c r="O5073" i="3" s="1"/>
  <c r="J5072" i="3"/>
  <c r="J5071" i="3"/>
  <c r="N5070" i="3" a="1"/>
  <c r="N5070" i="3" s="1"/>
  <c r="J5070" i="3"/>
  <c r="M5070" i="3" s="1" a="1"/>
  <c r="M5070" i="3" s="1"/>
  <c r="J5069" i="3"/>
  <c r="P5069" i="3" s="1" a="1"/>
  <c r="P5069" i="3" s="1"/>
  <c r="J5068" i="3"/>
  <c r="O5068" i="3" s="1" a="1"/>
  <c r="O5068" i="3" s="1"/>
  <c r="J5067" i="3"/>
  <c r="O5067" i="3" s="1" a="1"/>
  <c r="O5067" i="3" s="1"/>
  <c r="J5066" i="3"/>
  <c r="P5066" i="3" s="1" a="1"/>
  <c r="P5066" i="3" s="1"/>
  <c r="J5065" i="3"/>
  <c r="P5065" i="3" s="1" a="1"/>
  <c r="P5065" i="3" s="1"/>
  <c r="J5064" i="3"/>
  <c r="K5064" i="3" s="1" a="1"/>
  <c r="K5064" i="3" s="1"/>
  <c r="J5063" i="3"/>
  <c r="J5062" i="3"/>
  <c r="M5062" i="3" s="1" a="1"/>
  <c r="M5062" i="3" s="1"/>
  <c r="J5061" i="3"/>
  <c r="M5061" i="3" s="1" a="1"/>
  <c r="M5061" i="3" s="1"/>
  <c r="J5060" i="3"/>
  <c r="J5059" i="3"/>
  <c r="N5059" i="3" s="1" a="1"/>
  <c r="N5059" i="3" s="1"/>
  <c r="J5058" i="3"/>
  <c r="J5057" i="3"/>
  <c r="L5057" i="3" s="1" a="1"/>
  <c r="L5057" i="3" s="1"/>
  <c r="J5056" i="3"/>
  <c r="K5056" i="3" s="1" a="1"/>
  <c r="K5056" i="3" s="1"/>
  <c r="J5055" i="3"/>
  <c r="J5054" i="3"/>
  <c r="J5053" i="3"/>
  <c r="P5053" i="3" s="1" a="1"/>
  <c r="P5053" i="3" s="1"/>
  <c r="J5052" i="3"/>
  <c r="J5051" i="3"/>
  <c r="P5051" i="3" s="1" a="1"/>
  <c r="P5051" i="3" s="1"/>
  <c r="J5050" i="3"/>
  <c r="P5050" i="3" s="1" a="1"/>
  <c r="P5050" i="3" s="1"/>
  <c r="J5049" i="3"/>
  <c r="K5049" i="3" s="1" a="1"/>
  <c r="K5049" i="3" s="1"/>
  <c r="J5048" i="3"/>
  <c r="K5048" i="3" s="1" a="1"/>
  <c r="K5048" i="3" s="1"/>
  <c r="J5047" i="3"/>
  <c r="J5046" i="3"/>
  <c r="N5046" i="3" s="1" a="1"/>
  <c r="N5046" i="3" s="1"/>
  <c r="J5045" i="3"/>
  <c r="L5045" i="3" s="1" a="1"/>
  <c r="L5045" i="3" s="1"/>
  <c r="J5044" i="3"/>
  <c r="J5043" i="3"/>
  <c r="P5043" i="3" s="1" a="1"/>
  <c r="P5043" i="3" s="1"/>
  <c r="J5042" i="3"/>
  <c r="O5042" i="3" s="1" a="1"/>
  <c r="O5042" i="3" s="1"/>
  <c r="J5041" i="3"/>
  <c r="K5041" i="3" s="1" a="1"/>
  <c r="K5041" i="3" s="1"/>
  <c r="J5040" i="3"/>
  <c r="N5040" i="3" s="1" a="1"/>
  <c r="N5040" i="3" s="1"/>
  <c r="J5039" i="3"/>
  <c r="J5038" i="3"/>
  <c r="J5037" i="3"/>
  <c r="L5037" i="3" s="1" a="1"/>
  <c r="L5037" i="3" s="1"/>
  <c r="J5036" i="3"/>
  <c r="J5035" i="3"/>
  <c r="J5034" i="3"/>
  <c r="L5034" i="3" s="1" a="1"/>
  <c r="L5034" i="3" s="1"/>
  <c r="J5033" i="3"/>
  <c r="J5032" i="3"/>
  <c r="J5031" i="3"/>
  <c r="O5031" i="3" s="1" a="1"/>
  <c r="O5031" i="3" s="1"/>
  <c r="J5030" i="3"/>
  <c r="J5029" i="3"/>
  <c r="N5029" i="3" s="1" a="1"/>
  <c r="N5029" i="3" s="1"/>
  <c r="J5028" i="3"/>
  <c r="J5027" i="3"/>
  <c r="L5027" i="3" s="1" a="1"/>
  <c r="L5027" i="3" s="1"/>
  <c r="J5026" i="3"/>
  <c r="J5025" i="3"/>
  <c r="P5025" i="3" s="1" a="1"/>
  <c r="P5025" i="3" s="1"/>
  <c r="J5024" i="3"/>
  <c r="N5024" i="3" s="1" a="1"/>
  <c r="N5024" i="3" s="1"/>
  <c r="J5023" i="3"/>
  <c r="J5022" i="3"/>
  <c r="J5021" i="3"/>
  <c r="P5021" i="3" s="1" a="1"/>
  <c r="P5021" i="3" s="1"/>
  <c r="J5020" i="3"/>
  <c r="L5020" i="3" s="1" a="1"/>
  <c r="L5020" i="3" s="1"/>
  <c r="J5019" i="3"/>
  <c r="P5019" i="3" s="1" a="1"/>
  <c r="P5019" i="3" s="1"/>
  <c r="J5018" i="3"/>
  <c r="K5018" i="3" s="1" a="1"/>
  <c r="K5018" i="3" s="1"/>
  <c r="J5017" i="3"/>
  <c r="J5016" i="3"/>
  <c r="K5016" i="3" s="1" a="1"/>
  <c r="K5016" i="3" s="1"/>
  <c r="J5015" i="3"/>
  <c r="J5014" i="3"/>
  <c r="J5013" i="3"/>
  <c r="L5013" i="3" s="1" a="1"/>
  <c r="L5013" i="3" s="1"/>
  <c r="J5012" i="3"/>
  <c r="J5011" i="3"/>
  <c r="K5011" i="3" s="1" a="1"/>
  <c r="K5011" i="3" s="1"/>
  <c r="J5010" i="3"/>
  <c r="O5010" i="3" s="1" a="1"/>
  <c r="O5010" i="3" s="1"/>
  <c r="J5009" i="3"/>
  <c r="J5008" i="3"/>
  <c r="N5008" i="3" s="1" a="1"/>
  <c r="N5008" i="3" s="1"/>
  <c r="J5007" i="3"/>
  <c r="P5007" i="3" s="1" a="1"/>
  <c r="P5007" i="3" s="1"/>
  <c r="J5006" i="3"/>
  <c r="J5005" i="3"/>
  <c r="N5005" i="3" s="1" a="1"/>
  <c r="N5005" i="3" s="1"/>
  <c r="J5004" i="3"/>
  <c r="J5003" i="3"/>
  <c r="P5003" i="3" s="1" a="1"/>
  <c r="P5003" i="3" s="1"/>
  <c r="J5002" i="3"/>
  <c r="J5001" i="3"/>
  <c r="O5001" i="3" s="1" a="1"/>
  <c r="O5001" i="3" s="1"/>
  <c r="J5000" i="3"/>
  <c r="J4999" i="3"/>
  <c r="J4998" i="3"/>
  <c r="J4997" i="3"/>
  <c r="M4997" i="3" s="1" a="1"/>
  <c r="M4997" i="3" s="1"/>
  <c r="J4996" i="3"/>
  <c r="P4996" i="3" s="1" a="1"/>
  <c r="P4996" i="3" s="1"/>
  <c r="J4995" i="3"/>
  <c r="J4994" i="3"/>
  <c r="J4993" i="3"/>
  <c r="K4993" i="3" s="1" a="1"/>
  <c r="K4993" i="3" s="1"/>
  <c r="J4992" i="3"/>
  <c r="N4992" i="3" s="1" a="1"/>
  <c r="N4992" i="3" s="1"/>
  <c r="J4991" i="3"/>
  <c r="K4991" i="3" s="1" a="1"/>
  <c r="K4991" i="3" s="1"/>
  <c r="J4990" i="3"/>
  <c r="J4989" i="3"/>
  <c r="J4988" i="3"/>
  <c r="J4987" i="3"/>
  <c r="J4986" i="3"/>
  <c r="P4986" i="3" s="1" a="1"/>
  <c r="P4986" i="3" s="1"/>
  <c r="J4985" i="3"/>
  <c r="O4985" i="3" s="1" a="1"/>
  <c r="O4985" i="3" s="1"/>
  <c r="J4984" i="3"/>
  <c r="J4983" i="3"/>
  <c r="J4982" i="3"/>
  <c r="J4981" i="3"/>
  <c r="M4981" i="3" s="1" a="1"/>
  <c r="M4981" i="3" s="1"/>
  <c r="J4980" i="3"/>
  <c r="J4979" i="3"/>
  <c r="J4978" i="3"/>
  <c r="J4977" i="3"/>
  <c r="K4977" i="3" s="1" a="1"/>
  <c r="K4977" i="3" s="1"/>
  <c r="J4976" i="3"/>
  <c r="J4975" i="3"/>
  <c r="O4975" i="3" s="1" a="1"/>
  <c r="O4975" i="3" s="1"/>
  <c r="J4974" i="3"/>
  <c r="M4974" i="3" s="1" a="1"/>
  <c r="M4974" i="3" s="1"/>
  <c r="J4973" i="3"/>
  <c r="J4972" i="3"/>
  <c r="J4971" i="3"/>
  <c r="J4970" i="3"/>
  <c r="O4970" i="3" s="1" a="1"/>
  <c r="O4970" i="3" s="1"/>
  <c r="J4969" i="3"/>
  <c r="J4968" i="3"/>
  <c r="K4968" i="3" s="1" a="1"/>
  <c r="K4968" i="3" s="1"/>
  <c r="J4967" i="3"/>
  <c r="M4967" i="3" s="1" a="1"/>
  <c r="M4967" i="3" s="1"/>
  <c r="J4966" i="3"/>
  <c r="J4965" i="3"/>
  <c r="J4964" i="3"/>
  <c r="P4964" i="3" s="1" a="1"/>
  <c r="P4964" i="3" s="1"/>
  <c r="J4963" i="3"/>
  <c r="J4962" i="3"/>
  <c r="O4962" i="3" s="1" a="1"/>
  <c r="O4962" i="3" s="1"/>
  <c r="J4961" i="3"/>
  <c r="L4961" i="3" s="1" a="1"/>
  <c r="L4961" i="3" s="1"/>
  <c r="J4960" i="3"/>
  <c r="J4959" i="3"/>
  <c r="K4959" i="3" s="1" a="1"/>
  <c r="K4959" i="3" s="1"/>
  <c r="J4958" i="3"/>
  <c r="N4958" i="3" s="1" a="1"/>
  <c r="N4958" i="3" s="1"/>
  <c r="J4957" i="3"/>
  <c r="J4956" i="3"/>
  <c r="L4956" i="3" s="1" a="1"/>
  <c r="L4956" i="3" s="1"/>
  <c r="J4955" i="3"/>
  <c r="J4954" i="3"/>
  <c r="J4953" i="3"/>
  <c r="J4952" i="3"/>
  <c r="J4951" i="3"/>
  <c r="N4951" i="3" s="1" a="1"/>
  <c r="N4951" i="3" s="1"/>
  <c r="J4950" i="3"/>
  <c r="O4949" i="3" a="1"/>
  <c r="O4949" i="3" s="1"/>
  <c r="N4949" i="3" a="1"/>
  <c r="N4949" i="3" s="1"/>
  <c r="M4949" i="3" a="1"/>
  <c r="M4949" i="3" s="1"/>
  <c r="K4949" i="3" a="1"/>
  <c r="K4949" i="3" s="1"/>
  <c r="J4949" i="3"/>
  <c r="P4949" i="3" s="1" a="1"/>
  <c r="P4949" i="3" s="1"/>
  <c r="J4948" i="3"/>
  <c r="P4948" i="3" s="1" a="1"/>
  <c r="P4948" i="3" s="1"/>
  <c r="J4947" i="3"/>
  <c r="N4947" i="3" s="1" a="1"/>
  <c r="N4947" i="3" s="1"/>
  <c r="J4946" i="3"/>
  <c r="P4946" i="3" s="1" a="1"/>
  <c r="P4946" i="3" s="1"/>
  <c r="J4945" i="3"/>
  <c r="M4945" i="3" s="1" a="1"/>
  <c r="M4945" i="3" s="1"/>
  <c r="J4944" i="3"/>
  <c r="J4943" i="3"/>
  <c r="J4942" i="3"/>
  <c r="J4941" i="3"/>
  <c r="J4940" i="3"/>
  <c r="M4940" i="3" s="1" a="1"/>
  <c r="M4940" i="3" s="1"/>
  <c r="J4939" i="3"/>
  <c r="O4939" i="3" s="1" a="1"/>
  <c r="O4939" i="3" s="1"/>
  <c r="J4938" i="3"/>
  <c r="L4938" i="3" s="1" a="1"/>
  <c r="L4938" i="3" s="1"/>
  <c r="J4937" i="3"/>
  <c r="J4936" i="3"/>
  <c r="J4935" i="3"/>
  <c r="J4934" i="3"/>
  <c r="J4933" i="3"/>
  <c r="L4933" i="3" s="1" a="1"/>
  <c r="L4933" i="3" s="1"/>
  <c r="J4932" i="3"/>
  <c r="P4932" i="3" s="1" a="1"/>
  <c r="P4932" i="3" s="1"/>
  <c r="J4931" i="3"/>
  <c r="J4930" i="3"/>
  <c r="P4930" i="3" s="1" a="1"/>
  <c r="P4930" i="3" s="1"/>
  <c r="J4929" i="3"/>
  <c r="M4929" i="3" s="1" a="1"/>
  <c r="M4929" i="3" s="1"/>
  <c r="J4928" i="3"/>
  <c r="J4927" i="3"/>
  <c r="K4927" i="3" s="1" a="1"/>
  <c r="K4927" i="3" s="1"/>
  <c r="J4926" i="3"/>
  <c r="N4926" i="3" s="1" a="1"/>
  <c r="N4926" i="3" s="1"/>
  <c r="J4925" i="3"/>
  <c r="P4925" i="3" s="1" a="1"/>
  <c r="P4925" i="3" s="1"/>
  <c r="J4924" i="3"/>
  <c r="J4923" i="3"/>
  <c r="L4923" i="3" s="1" a="1"/>
  <c r="L4923" i="3" s="1"/>
  <c r="J4922" i="3"/>
  <c r="K4922" i="3" s="1" a="1"/>
  <c r="K4922" i="3" s="1"/>
  <c r="J4921" i="3"/>
  <c r="J4920" i="3"/>
  <c r="K4920" i="3" s="1" a="1"/>
  <c r="K4920" i="3" s="1"/>
  <c r="J4919" i="3"/>
  <c r="J4918" i="3"/>
  <c r="J4917" i="3"/>
  <c r="J4916" i="3"/>
  <c r="P4916" i="3" s="1" a="1"/>
  <c r="P4916" i="3" s="1"/>
  <c r="J4915" i="3"/>
  <c r="L4915" i="3" s="1" a="1"/>
  <c r="L4915" i="3" s="1"/>
  <c r="J4914" i="3"/>
  <c r="J4913" i="3"/>
  <c r="J4912" i="3"/>
  <c r="J4911" i="3"/>
  <c r="K4911" i="3" s="1" a="1"/>
  <c r="K4911" i="3" s="1"/>
  <c r="J4910" i="3"/>
  <c r="N4910" i="3" s="1" a="1"/>
  <c r="N4910" i="3" s="1"/>
  <c r="J4909" i="3"/>
  <c r="M4909" i="3" s="1" a="1"/>
  <c r="M4909" i="3" s="1"/>
  <c r="J4908" i="3"/>
  <c r="M4908" i="3" s="1" a="1"/>
  <c r="M4908" i="3" s="1"/>
  <c r="J4907" i="3"/>
  <c r="J4906" i="3"/>
  <c r="P4906" i="3" s="1" a="1"/>
  <c r="P4906" i="3" s="1"/>
  <c r="J4905" i="3"/>
  <c r="O4905" i="3" s="1" a="1"/>
  <c r="O4905" i="3" s="1"/>
  <c r="J4904" i="3"/>
  <c r="J4903" i="3"/>
  <c r="J4902" i="3"/>
  <c r="J4901" i="3"/>
  <c r="M4901" i="3" s="1" a="1"/>
  <c r="M4901" i="3" s="1"/>
  <c r="J4900" i="3"/>
  <c r="J4899" i="3"/>
  <c r="J4898" i="3"/>
  <c r="P4898" i="3" s="1" a="1"/>
  <c r="P4898" i="3" s="1"/>
  <c r="J4897" i="3"/>
  <c r="J4896" i="3"/>
  <c r="O4896" i="3" s="1" a="1"/>
  <c r="O4896" i="3" s="1"/>
  <c r="J4895" i="3"/>
  <c r="J4894" i="3"/>
  <c r="J4893" i="3"/>
  <c r="P4893" i="3" s="1" a="1"/>
  <c r="P4893" i="3" s="1"/>
  <c r="J4892" i="3"/>
  <c r="M4892" i="3" s="1" a="1"/>
  <c r="M4892" i="3" s="1"/>
  <c r="J4891" i="3"/>
  <c r="J4890" i="3"/>
  <c r="J4889" i="3"/>
  <c r="J4888" i="3"/>
  <c r="K4888" i="3" s="1" a="1"/>
  <c r="K4888" i="3" s="1"/>
  <c r="J4887" i="3"/>
  <c r="M4887" i="3" s="1" a="1"/>
  <c r="M4887" i="3" s="1"/>
  <c r="J4886" i="3"/>
  <c r="J4885" i="3"/>
  <c r="L4885" i="3" s="1" a="1"/>
  <c r="L4885" i="3" s="1"/>
  <c r="J4884" i="3"/>
  <c r="J4883" i="3"/>
  <c r="K4883" i="3" s="1" a="1"/>
  <c r="K4883" i="3" s="1"/>
  <c r="J4882" i="3"/>
  <c r="O4882" i="3" s="1" a="1"/>
  <c r="O4882" i="3" s="1"/>
  <c r="J4881" i="3"/>
  <c r="J4880" i="3"/>
  <c r="J4879" i="3"/>
  <c r="P4879" i="3" s="1" a="1"/>
  <c r="P4879" i="3" s="1"/>
  <c r="J4878" i="3"/>
  <c r="J4877" i="3"/>
  <c r="J4876" i="3"/>
  <c r="J4875" i="3"/>
  <c r="K4875" i="3" s="1" a="1"/>
  <c r="K4875" i="3" s="1"/>
  <c r="J4874" i="3"/>
  <c r="J4873" i="3"/>
  <c r="J4872" i="3"/>
  <c r="J4871" i="3"/>
  <c r="N4871" i="3" s="1" a="1"/>
  <c r="N4871" i="3" s="1"/>
  <c r="J4870" i="3"/>
  <c r="J4869" i="3"/>
  <c r="N4869" i="3" s="1" a="1"/>
  <c r="N4869" i="3" s="1"/>
  <c r="J4868" i="3"/>
  <c r="P4868" i="3" s="1" a="1"/>
  <c r="P4868" i="3" s="1"/>
  <c r="J4867" i="3"/>
  <c r="J4866" i="3"/>
  <c r="J4865" i="3"/>
  <c r="O4865" i="3" s="1" a="1"/>
  <c r="O4865" i="3" s="1"/>
  <c r="J4864" i="3"/>
  <c r="J4863" i="3"/>
  <c r="J4862" i="3"/>
  <c r="J4861" i="3"/>
  <c r="P4861" i="3" s="1" a="1"/>
  <c r="P4861" i="3" s="1"/>
  <c r="J4860" i="3"/>
  <c r="J4859" i="3"/>
  <c r="J4858" i="3"/>
  <c r="K4858" i="3" s="1" a="1"/>
  <c r="K4858" i="3" s="1"/>
  <c r="J4857" i="3"/>
  <c r="J4856" i="3"/>
  <c r="K4856" i="3" s="1" a="1"/>
  <c r="K4856" i="3" s="1"/>
  <c r="J4855" i="3"/>
  <c r="J4854" i="3"/>
  <c r="J4853" i="3"/>
  <c r="J4852" i="3"/>
  <c r="J4851" i="3"/>
  <c r="P4851" i="3" s="1" a="1"/>
  <c r="P4851" i="3" s="1"/>
  <c r="J4850" i="3"/>
  <c r="J4849" i="3"/>
  <c r="N4849" i="3" s="1" a="1"/>
  <c r="N4849" i="3" s="1"/>
  <c r="J4848" i="3"/>
  <c r="J4847" i="3"/>
  <c r="O4847" i="3" s="1" a="1"/>
  <c r="O4847" i="3" s="1"/>
  <c r="J4846" i="3"/>
  <c r="M4846" i="3" s="1" a="1"/>
  <c r="M4846" i="3" s="1"/>
  <c r="J4845" i="3"/>
  <c r="J4844" i="3"/>
  <c r="M4844" i="3" s="1" a="1"/>
  <c r="M4844" i="3" s="1"/>
  <c r="J4843" i="3"/>
  <c r="P4843" i="3" s="1" a="1"/>
  <c r="P4843" i="3" s="1"/>
  <c r="J4842" i="3"/>
  <c r="L4842" i="3" s="1" a="1"/>
  <c r="L4842" i="3" s="1"/>
  <c r="J4841" i="3"/>
  <c r="O4841" i="3" s="1" a="1"/>
  <c r="O4841" i="3" s="1"/>
  <c r="J4840" i="3"/>
  <c r="K4840" i="3" s="1" a="1"/>
  <c r="K4840" i="3" s="1"/>
  <c r="J4839" i="3"/>
  <c r="N4839" i="3" s="1" a="1"/>
  <c r="N4839" i="3" s="1"/>
  <c r="J4838" i="3"/>
  <c r="J4837" i="3"/>
  <c r="O4837" i="3" s="1" a="1"/>
  <c r="O4837" i="3" s="1"/>
  <c r="J4836" i="3"/>
  <c r="P4836" i="3" s="1" a="1"/>
  <c r="P4836" i="3" s="1"/>
  <c r="J4835" i="3"/>
  <c r="J4834" i="3"/>
  <c r="P4834" i="3" s="1" a="1"/>
  <c r="P4834" i="3" s="1"/>
  <c r="J4833" i="3"/>
  <c r="O4833" i="3" s="1" a="1"/>
  <c r="O4833" i="3" s="1"/>
  <c r="J4832" i="3"/>
  <c r="J4831" i="3"/>
  <c r="J4830" i="3"/>
  <c r="J4829" i="3"/>
  <c r="P4829" i="3" s="1" a="1"/>
  <c r="P4829" i="3" s="1"/>
  <c r="J4828" i="3"/>
  <c r="M4828" i="3" s="1" a="1"/>
  <c r="M4828" i="3" s="1"/>
  <c r="J4827" i="3"/>
  <c r="N4827" i="3" s="1" a="1"/>
  <c r="N4827" i="3" s="1"/>
  <c r="J4826" i="3"/>
  <c r="J4825" i="3"/>
  <c r="N4825" i="3" s="1" a="1"/>
  <c r="N4825" i="3" s="1"/>
  <c r="J4824" i="3"/>
  <c r="K4824" i="3" s="1" a="1"/>
  <c r="K4824" i="3" s="1"/>
  <c r="J4823" i="3"/>
  <c r="N4823" i="3" s="1" a="1"/>
  <c r="N4823" i="3" s="1"/>
  <c r="J4822" i="3"/>
  <c r="J4821" i="3"/>
  <c r="K4821" i="3" s="1" a="1"/>
  <c r="K4821" i="3" s="1"/>
  <c r="J4820" i="3"/>
  <c r="P4820" i="3" s="1" a="1"/>
  <c r="P4820" i="3" s="1"/>
  <c r="J4819" i="3"/>
  <c r="P4819" i="3" s="1" a="1"/>
  <c r="P4819" i="3" s="1"/>
  <c r="J4818" i="3"/>
  <c r="O4818" i="3" s="1" a="1"/>
  <c r="O4818" i="3" s="1"/>
  <c r="J4817" i="3"/>
  <c r="L4817" i="3" s="1" a="1"/>
  <c r="L4817" i="3" s="1"/>
  <c r="J4816" i="3"/>
  <c r="O4816" i="3" s="1" a="1"/>
  <c r="O4816" i="3" s="1"/>
  <c r="J4815" i="3"/>
  <c r="L4815" i="3" s="1" a="1"/>
  <c r="L4815" i="3" s="1"/>
  <c r="J4814" i="3"/>
  <c r="J4813" i="3"/>
  <c r="J4812" i="3"/>
  <c r="M4812" i="3" s="1" a="1"/>
  <c r="M4812" i="3" s="1"/>
  <c r="J4811" i="3"/>
  <c r="O4811" i="3" s="1" a="1"/>
  <c r="O4811" i="3" s="1"/>
  <c r="J4810" i="3"/>
  <c r="J4809" i="3"/>
  <c r="J4808" i="3"/>
  <c r="J4807" i="3"/>
  <c r="K4807" i="3" s="1" a="1"/>
  <c r="K4807" i="3" s="1"/>
  <c r="J4806" i="3"/>
  <c r="J4805" i="3"/>
  <c r="J4804" i="3"/>
  <c r="L4804" i="3" s="1" a="1"/>
  <c r="L4804" i="3" s="1"/>
  <c r="J4803" i="3"/>
  <c r="J4802" i="3"/>
  <c r="P4802" i="3" s="1" a="1"/>
  <c r="P4802" i="3" s="1"/>
  <c r="K4801" i="3" a="1"/>
  <c r="K4801" i="3" s="1"/>
  <c r="J4801" i="3"/>
  <c r="L4801" i="3" s="1" a="1"/>
  <c r="L4801" i="3" s="1"/>
  <c r="J4800" i="3"/>
  <c r="J4799" i="3"/>
  <c r="J4798" i="3"/>
  <c r="J4797" i="3"/>
  <c r="M4797" i="3" s="1" a="1"/>
  <c r="M4797" i="3" s="1"/>
  <c r="J4796" i="3"/>
  <c r="J4795" i="3"/>
  <c r="O4795" i="3" s="1" a="1"/>
  <c r="O4795" i="3" s="1"/>
  <c r="J4794" i="3"/>
  <c r="J4793" i="3"/>
  <c r="O4793" i="3" s="1" a="1"/>
  <c r="O4793" i="3" s="1"/>
  <c r="J4792" i="3"/>
  <c r="M4792" i="3" s="1" a="1"/>
  <c r="M4792" i="3" s="1"/>
  <c r="J4791" i="3"/>
  <c r="N4791" i="3" s="1" a="1"/>
  <c r="N4791" i="3" s="1"/>
  <c r="J4790" i="3"/>
  <c r="J4789" i="3"/>
  <c r="J4788" i="3"/>
  <c r="N4788" i="3" s="1" a="1"/>
  <c r="N4788" i="3" s="1"/>
  <c r="J4787" i="3"/>
  <c r="P4787" i="3" s="1" a="1"/>
  <c r="P4787" i="3" s="1"/>
  <c r="J4786" i="3"/>
  <c r="L4786" i="3" s="1" a="1"/>
  <c r="L4786" i="3" s="1"/>
  <c r="J4785" i="3"/>
  <c r="N4785" i="3" s="1" a="1"/>
  <c r="N4785" i="3" s="1"/>
  <c r="J4784" i="3"/>
  <c r="M4784" i="3" s="1" a="1"/>
  <c r="M4784" i="3" s="1"/>
  <c r="J4783" i="3"/>
  <c r="K4783" i="3" s="1" a="1"/>
  <c r="K4783" i="3" s="1"/>
  <c r="J4782" i="3"/>
  <c r="J4781" i="3"/>
  <c r="O4781" i="3" s="1" a="1"/>
  <c r="O4781" i="3" s="1"/>
  <c r="J4780" i="3"/>
  <c r="J4779" i="3"/>
  <c r="J4778" i="3"/>
  <c r="O4778" i="3" s="1" a="1"/>
  <c r="O4778" i="3" s="1"/>
  <c r="J4777" i="3"/>
  <c r="J4776" i="3"/>
  <c r="P4776" i="3" s="1" a="1"/>
  <c r="P4776" i="3" s="1"/>
  <c r="J4775" i="3"/>
  <c r="K4775" i="3" s="1" a="1"/>
  <c r="K4775" i="3" s="1"/>
  <c r="J4774" i="3"/>
  <c r="K4774" i="3" s="1" a="1"/>
  <c r="K4774" i="3" s="1"/>
  <c r="J4773" i="3"/>
  <c r="P4773" i="3" s="1" a="1"/>
  <c r="P4773" i="3" s="1"/>
  <c r="J4772" i="3"/>
  <c r="M4772" i="3" s="1" a="1"/>
  <c r="M4772" i="3" s="1"/>
  <c r="J4771" i="3"/>
  <c r="J4770" i="3"/>
  <c r="J4769" i="3"/>
  <c r="N4769" i="3" s="1" a="1"/>
  <c r="N4769" i="3" s="1"/>
  <c r="J4768" i="3"/>
  <c r="J4767" i="3"/>
  <c r="M4767" i="3" s="1" a="1"/>
  <c r="M4767" i="3" s="1"/>
  <c r="J4766" i="3"/>
  <c r="J4765" i="3"/>
  <c r="L4765" i="3" s="1" a="1"/>
  <c r="L4765" i="3" s="1"/>
  <c r="K4764" i="3" a="1"/>
  <c r="K4764" i="3" s="1"/>
  <c r="J4764" i="3"/>
  <c r="O4764" i="3" s="1" a="1"/>
  <c r="O4764" i="3" s="1"/>
  <c r="J4763" i="3"/>
  <c r="N4763" i="3" s="1" a="1"/>
  <c r="N4763" i="3" s="1"/>
  <c r="J4762" i="3"/>
  <c r="N4762" i="3" s="1" a="1"/>
  <c r="N4762" i="3" s="1"/>
  <c r="J4761" i="3"/>
  <c r="M4761" i="3" s="1" a="1"/>
  <c r="M4761" i="3" s="1"/>
  <c r="J4760" i="3"/>
  <c r="L4760" i="3" s="1" a="1"/>
  <c r="L4760" i="3" s="1"/>
  <c r="J4759" i="3"/>
  <c r="J4758" i="3"/>
  <c r="N4758" i="3" s="1" a="1"/>
  <c r="N4758" i="3" s="1"/>
  <c r="J4757" i="3"/>
  <c r="J4756" i="3"/>
  <c r="J4755" i="3"/>
  <c r="J4754" i="3"/>
  <c r="O4754" i="3" s="1" a="1"/>
  <c r="O4754" i="3" s="1"/>
  <c r="J4753" i="3"/>
  <c r="J4752" i="3"/>
  <c r="N4752" i="3" s="1" a="1"/>
  <c r="N4752" i="3" s="1"/>
  <c r="J4751" i="3"/>
  <c r="J4750" i="3"/>
  <c r="J4749" i="3"/>
  <c r="L4749" i="3" s="1" a="1"/>
  <c r="L4749" i="3" s="1"/>
  <c r="J4748" i="3"/>
  <c r="M4748" i="3" s="1" a="1"/>
  <c r="M4748" i="3" s="1"/>
  <c r="J4747" i="3"/>
  <c r="O4747" i="3" s="1" a="1"/>
  <c r="O4747" i="3" s="1"/>
  <c r="J4746" i="3"/>
  <c r="J4745" i="3"/>
  <c r="N4745" i="3" s="1" a="1"/>
  <c r="N4745" i="3" s="1"/>
  <c r="J4744" i="3"/>
  <c r="N4744" i="3" s="1" a="1"/>
  <c r="N4744" i="3" s="1"/>
  <c r="J4743" i="3"/>
  <c r="J4742" i="3"/>
  <c r="O4741" i="3" a="1"/>
  <c r="O4741" i="3" s="1"/>
  <c r="J4741" i="3"/>
  <c r="P4741" i="3" s="1" a="1"/>
  <c r="P4741" i="3" s="1"/>
  <c r="J4740" i="3"/>
  <c r="K4740" i="3" s="1" a="1"/>
  <c r="K4740" i="3" s="1"/>
  <c r="J4739" i="3"/>
  <c r="J4738" i="3"/>
  <c r="J4737" i="3"/>
  <c r="N4736" i="3" a="1"/>
  <c r="N4736" i="3" s="1"/>
  <c r="J4736" i="3"/>
  <c r="J4735" i="3"/>
  <c r="N4735" i="3" s="1" a="1"/>
  <c r="N4735" i="3" s="1"/>
  <c r="J4734" i="3"/>
  <c r="P4734" i="3" s="1" a="1"/>
  <c r="P4734" i="3" s="1"/>
  <c r="J4733" i="3"/>
  <c r="L4733" i="3" s="1" a="1"/>
  <c r="L4733" i="3" s="1"/>
  <c r="J4732" i="3"/>
  <c r="P4732" i="3" s="1" a="1"/>
  <c r="P4732" i="3" s="1"/>
  <c r="J4731" i="3"/>
  <c r="K4731" i="3" s="1" a="1"/>
  <c r="K4731" i="3" s="1"/>
  <c r="J4730" i="3"/>
  <c r="J4729" i="3"/>
  <c r="M4729" i="3" s="1" a="1"/>
  <c r="M4729" i="3" s="1"/>
  <c r="J4728" i="3"/>
  <c r="N4728" i="3" s="1" a="1"/>
  <c r="N4728" i="3" s="1"/>
  <c r="J4727" i="3"/>
  <c r="P4727" i="3" s="1" a="1"/>
  <c r="P4727" i="3" s="1"/>
  <c r="J4726" i="3"/>
  <c r="O4726" i="3" s="1" a="1"/>
  <c r="O4726" i="3" s="1"/>
  <c r="J4725" i="3"/>
  <c r="J4724" i="3"/>
  <c r="J4723" i="3"/>
  <c r="J4722" i="3"/>
  <c r="J4721" i="3"/>
  <c r="M4721" i="3" s="1" a="1"/>
  <c r="M4721" i="3" s="1"/>
  <c r="J4720" i="3"/>
  <c r="J4719" i="3"/>
  <c r="O4719" i="3" s="1" a="1"/>
  <c r="O4719" i="3" s="1"/>
  <c r="J4718" i="3"/>
  <c r="J4717" i="3"/>
  <c r="J4716" i="3"/>
  <c r="P4716" i="3" s="1" a="1"/>
  <c r="P4716" i="3" s="1"/>
  <c r="J4715" i="3"/>
  <c r="J4714" i="3"/>
  <c r="J4713" i="3"/>
  <c r="J4712" i="3"/>
  <c r="J4711" i="3"/>
  <c r="J4710" i="3"/>
  <c r="L4710" i="3" s="1" a="1"/>
  <c r="L4710" i="3" s="1"/>
  <c r="J4709" i="3"/>
  <c r="J4708" i="3"/>
  <c r="J4707" i="3"/>
  <c r="K4707" i="3" s="1" a="1"/>
  <c r="K4707" i="3" s="1"/>
  <c r="J4706" i="3"/>
  <c r="J4705" i="3"/>
  <c r="N4705" i="3" s="1" a="1"/>
  <c r="N4705" i="3" s="1"/>
  <c r="J4704" i="3"/>
  <c r="M4704" i="3" s="1" a="1"/>
  <c r="M4704" i="3" s="1"/>
  <c r="J4703" i="3"/>
  <c r="K4703" i="3" s="1" a="1"/>
  <c r="K4703" i="3" s="1"/>
  <c r="J4702" i="3"/>
  <c r="J4701" i="3"/>
  <c r="L4701" i="3" s="1" a="1"/>
  <c r="L4701" i="3" s="1"/>
  <c r="J4700" i="3"/>
  <c r="K4700" i="3" s="1" a="1"/>
  <c r="K4700" i="3" s="1"/>
  <c r="J4699" i="3"/>
  <c r="N4699" i="3" s="1" a="1"/>
  <c r="N4699" i="3" s="1"/>
  <c r="J4698" i="3"/>
  <c r="J4697" i="3"/>
  <c r="J4696" i="3"/>
  <c r="J4695" i="3"/>
  <c r="J4694" i="3"/>
  <c r="J4693" i="3"/>
  <c r="J4692" i="3"/>
  <c r="N4692" i="3" s="1" a="1"/>
  <c r="N4692" i="3" s="1"/>
  <c r="J4691" i="3"/>
  <c r="J4690" i="3"/>
  <c r="N4690" i="3" s="1" a="1"/>
  <c r="N4690" i="3" s="1"/>
  <c r="J4689" i="3"/>
  <c r="J4688" i="3"/>
  <c r="N4688" i="3" s="1" a="1"/>
  <c r="N4688" i="3" s="1"/>
  <c r="J4687" i="3"/>
  <c r="K4687" i="3" s="1" a="1"/>
  <c r="K4687" i="3" s="1"/>
  <c r="J4686" i="3"/>
  <c r="J4685" i="3"/>
  <c r="L4685" i="3" s="1" a="1"/>
  <c r="L4685" i="3" s="1"/>
  <c r="J4684" i="3"/>
  <c r="N4684" i="3" s="1" a="1"/>
  <c r="N4684" i="3" s="1"/>
  <c r="J4683" i="3"/>
  <c r="J4682" i="3"/>
  <c r="O4682" i="3" s="1" a="1"/>
  <c r="O4682" i="3" s="1"/>
  <c r="J4681" i="3"/>
  <c r="J4680" i="3"/>
  <c r="P4680" i="3" s="1" a="1"/>
  <c r="P4680" i="3" s="1"/>
  <c r="J4679" i="3"/>
  <c r="J4678" i="3"/>
  <c r="J4677" i="3"/>
  <c r="J4676" i="3"/>
  <c r="L4676" i="3" s="1" a="1"/>
  <c r="L4676" i="3" s="1"/>
  <c r="J4675" i="3"/>
  <c r="O4675" i="3" s="1" a="1"/>
  <c r="O4675" i="3" s="1"/>
  <c r="J4674" i="3"/>
  <c r="K4674" i="3" s="1" a="1"/>
  <c r="K4674" i="3" s="1"/>
  <c r="J4673" i="3"/>
  <c r="J4672" i="3"/>
  <c r="J4671" i="3"/>
  <c r="J4670" i="3"/>
  <c r="P4670" i="3" s="1" a="1"/>
  <c r="P4670" i="3" s="1"/>
  <c r="J4669" i="3"/>
  <c r="J4668" i="3"/>
  <c r="J4667" i="3"/>
  <c r="K4667" i="3" s="1" a="1"/>
  <c r="K4667" i="3" s="1"/>
  <c r="J4666" i="3"/>
  <c r="J4665" i="3"/>
  <c r="M4665" i="3" s="1" a="1"/>
  <c r="M4665" i="3" s="1"/>
  <c r="J4664" i="3"/>
  <c r="N4664" i="3" s="1" a="1"/>
  <c r="N4664" i="3" s="1"/>
  <c r="J4663" i="3"/>
  <c r="O4663" i="3" s="1" a="1"/>
  <c r="O4663" i="3" s="1"/>
  <c r="J4662" i="3"/>
  <c r="J4661" i="3"/>
  <c r="O4661" i="3" s="1" a="1"/>
  <c r="O4661" i="3" s="1"/>
  <c r="J4660" i="3"/>
  <c r="K4660" i="3" s="1" a="1"/>
  <c r="K4660" i="3" s="1"/>
  <c r="J4659" i="3"/>
  <c r="J4658" i="3"/>
  <c r="K4658" i="3" s="1" a="1"/>
  <c r="K4658" i="3" s="1"/>
  <c r="J4657" i="3"/>
  <c r="N4657" i="3" s="1" a="1"/>
  <c r="N4657" i="3" s="1"/>
  <c r="J4656" i="3"/>
  <c r="J4655" i="3"/>
  <c r="J4654" i="3"/>
  <c r="P4654" i="3" s="1" a="1"/>
  <c r="P4654" i="3" s="1"/>
  <c r="J4653" i="3"/>
  <c r="P4653" i="3" s="1" a="1"/>
  <c r="P4653" i="3" s="1"/>
  <c r="J4652" i="3"/>
  <c r="J4651" i="3"/>
  <c r="M4650" i="3" a="1"/>
  <c r="M4650" i="3" s="1"/>
  <c r="J4650" i="3"/>
  <c r="J4649" i="3"/>
  <c r="J4648" i="3"/>
  <c r="N4648" i="3" s="1" a="1"/>
  <c r="N4648" i="3" s="1"/>
  <c r="J4647" i="3"/>
  <c r="J4646" i="3"/>
  <c r="J4645" i="3"/>
  <c r="P4645" i="3" s="1" a="1"/>
  <c r="P4645" i="3" s="1"/>
  <c r="J4644" i="3"/>
  <c r="J4643" i="3"/>
  <c r="J4642" i="3"/>
  <c r="J4641" i="3"/>
  <c r="N4641" i="3" s="1" a="1"/>
  <c r="N4641" i="3" s="1"/>
  <c r="J4640" i="3"/>
  <c r="P4640" i="3" s="1" a="1"/>
  <c r="P4640" i="3" s="1"/>
  <c r="J4639" i="3"/>
  <c r="L4639" i="3" s="1" a="1"/>
  <c r="L4639" i="3" s="1"/>
  <c r="J4638" i="3"/>
  <c r="O4638" i="3" s="1" a="1"/>
  <c r="O4638" i="3" s="1"/>
  <c r="J4637" i="3"/>
  <c r="O4637" i="3" s="1" a="1"/>
  <c r="O4637" i="3" s="1"/>
  <c r="J4636" i="3"/>
  <c r="N4635" i="3" a="1"/>
  <c r="N4635" i="3" s="1"/>
  <c r="J4635" i="3"/>
  <c r="J4634" i="3"/>
  <c r="J4633" i="3"/>
  <c r="N4633" i="3" s="1" a="1"/>
  <c r="N4633" i="3" s="1"/>
  <c r="J4632" i="3"/>
  <c r="P4632" i="3" s="1" a="1"/>
  <c r="P4632" i="3" s="1"/>
  <c r="J4631" i="3"/>
  <c r="J4630" i="3"/>
  <c r="K4630" i="3" s="1" a="1"/>
  <c r="K4630" i="3" s="1"/>
  <c r="K4629" i="3" a="1"/>
  <c r="K4629" i="3" s="1"/>
  <c r="J4629" i="3"/>
  <c r="O4629" i="3" s="1" a="1"/>
  <c r="O4629" i="3" s="1"/>
  <c r="J4628" i="3"/>
  <c r="J4627" i="3"/>
  <c r="J4626" i="3"/>
  <c r="J4625" i="3"/>
  <c r="J4624" i="3"/>
  <c r="N4624" i="3" s="1" a="1"/>
  <c r="N4624" i="3" s="1"/>
  <c r="J4623" i="3"/>
  <c r="J4622" i="3"/>
  <c r="M4622" i="3" s="1" a="1"/>
  <c r="M4622" i="3" s="1"/>
  <c r="J4621" i="3"/>
  <c r="L4621" i="3" s="1" a="1"/>
  <c r="L4621" i="3" s="1"/>
  <c r="J4620" i="3"/>
  <c r="J4619" i="3"/>
  <c r="O4619" i="3" s="1" a="1"/>
  <c r="O4619" i="3" s="1"/>
  <c r="J4618" i="3"/>
  <c r="J4617" i="3"/>
  <c r="J4616" i="3"/>
  <c r="M4616" i="3" s="1" a="1"/>
  <c r="M4616" i="3" s="1"/>
  <c r="J4615" i="3"/>
  <c r="K4615" i="3" s="1" a="1"/>
  <c r="K4615" i="3" s="1"/>
  <c r="J4614" i="3"/>
  <c r="L4614" i="3" s="1" a="1"/>
  <c r="L4614" i="3" s="1"/>
  <c r="J4613" i="3"/>
  <c r="J4612" i="3"/>
  <c r="J4611" i="3"/>
  <c r="J4610" i="3"/>
  <c r="K4610" i="3" s="1" a="1"/>
  <c r="K4610" i="3" s="1"/>
  <c r="J4609" i="3"/>
  <c r="M4609" i="3" s="1" a="1"/>
  <c r="M4609" i="3" s="1"/>
  <c r="J4608" i="3"/>
  <c r="M4608" i="3" s="1" a="1"/>
  <c r="M4608" i="3" s="1"/>
  <c r="J4607" i="3"/>
  <c r="P4607" i="3" s="1" a="1"/>
  <c r="P4607" i="3" s="1"/>
  <c r="J4606" i="3"/>
  <c r="J4605" i="3"/>
  <c r="J4604" i="3"/>
  <c r="O4604" i="3" s="1" a="1"/>
  <c r="O4604" i="3" s="1"/>
  <c r="J4603" i="3"/>
  <c r="K4603" i="3" s="1" a="1"/>
  <c r="K4603" i="3" s="1"/>
  <c r="J4602" i="3"/>
  <c r="J4601" i="3"/>
  <c r="M4601" i="3" s="1" a="1"/>
  <c r="M4601" i="3" s="1"/>
  <c r="J4600" i="3"/>
  <c r="M4600" i="3" s="1" a="1"/>
  <c r="M4600" i="3" s="1"/>
  <c r="J4599" i="3"/>
  <c r="J4598" i="3"/>
  <c r="M4598" i="3" s="1" a="1"/>
  <c r="M4598" i="3" s="1"/>
  <c r="J4597" i="3"/>
  <c r="P4597" i="3" s="1" a="1"/>
  <c r="P4597" i="3" s="1"/>
  <c r="J4596" i="3"/>
  <c r="J4595" i="3"/>
  <c r="J4594" i="3"/>
  <c r="K4594" i="3" s="1" a="1"/>
  <c r="K4594" i="3" s="1"/>
  <c r="J4593" i="3"/>
  <c r="N4593" i="3" s="1" a="1"/>
  <c r="N4593" i="3" s="1"/>
  <c r="J4592" i="3"/>
  <c r="J4591" i="3"/>
  <c r="L4591" i="3" s="1" a="1"/>
  <c r="L4591" i="3" s="1"/>
  <c r="J4590" i="3"/>
  <c r="M4590" i="3" s="1" a="1"/>
  <c r="M4590" i="3" s="1"/>
  <c r="J4589" i="3"/>
  <c r="J4588" i="3"/>
  <c r="J4587" i="3"/>
  <c r="O4587" i="3" s="1" a="1"/>
  <c r="O4587" i="3" s="1"/>
  <c r="J4586" i="3"/>
  <c r="K4586" i="3" s="1" a="1"/>
  <c r="K4586" i="3" s="1"/>
  <c r="J4585" i="3"/>
  <c r="J4584" i="3"/>
  <c r="J4583" i="3"/>
  <c r="P4583" i="3" s="1" a="1"/>
  <c r="P4583" i="3" s="1"/>
  <c r="J4582" i="3"/>
  <c r="J4581" i="3"/>
  <c r="J4580" i="3"/>
  <c r="K4580" i="3" s="1" a="1"/>
  <c r="K4580" i="3" s="1"/>
  <c r="J4579" i="3"/>
  <c r="O4579" i="3" s="1" a="1"/>
  <c r="O4579" i="3" s="1"/>
  <c r="J4578" i="3"/>
  <c r="J4577" i="3"/>
  <c r="N4577" i="3" s="1" a="1"/>
  <c r="N4577" i="3" s="1"/>
  <c r="J4576" i="3"/>
  <c r="M4576" i="3" s="1" a="1"/>
  <c r="M4576" i="3" s="1"/>
  <c r="J4575" i="3"/>
  <c r="K4575" i="3" s="1" a="1"/>
  <c r="K4575" i="3" s="1"/>
  <c r="J4574" i="3"/>
  <c r="K4574" i="3" s="1" a="1"/>
  <c r="K4574" i="3" s="1"/>
  <c r="J4573" i="3"/>
  <c r="O4573" i="3" s="1" a="1"/>
  <c r="O4573" i="3" s="1"/>
  <c r="J4572" i="3"/>
  <c r="J4571" i="3"/>
  <c r="N4571" i="3" s="1" a="1"/>
  <c r="N4571" i="3" s="1"/>
  <c r="J4570" i="3"/>
  <c r="J4569" i="3"/>
  <c r="N4569" i="3" s="1" a="1"/>
  <c r="N4569" i="3" s="1"/>
  <c r="J4568" i="3"/>
  <c r="J4567" i="3"/>
  <c r="P4567" i="3" s="1" a="1"/>
  <c r="P4567" i="3" s="1"/>
  <c r="O4566" i="3" a="1"/>
  <c r="O4566" i="3" s="1"/>
  <c r="J4566" i="3"/>
  <c r="M4566" i="3" s="1" a="1"/>
  <c r="M4566" i="3" s="1"/>
  <c r="J4565" i="3"/>
  <c r="O4565" i="3" s="1" a="1"/>
  <c r="O4565" i="3" s="1"/>
  <c r="J4564" i="3"/>
  <c r="J4563" i="3"/>
  <c r="J4562" i="3"/>
  <c r="M4562" i="3" s="1" a="1"/>
  <c r="M4562" i="3" s="1"/>
  <c r="J4561" i="3"/>
  <c r="M4561" i="3" s="1" a="1"/>
  <c r="M4561" i="3" s="1"/>
  <c r="J4560" i="3"/>
  <c r="O4560" i="3" s="1" a="1"/>
  <c r="O4560" i="3" s="1"/>
  <c r="J4559" i="3"/>
  <c r="N4559" i="3" s="1" a="1"/>
  <c r="N4559" i="3" s="1"/>
  <c r="J4558" i="3"/>
  <c r="P4558" i="3" s="1" a="1"/>
  <c r="P4558" i="3" s="1"/>
  <c r="J4557" i="3"/>
  <c r="L4557" i="3" s="1" a="1"/>
  <c r="L4557" i="3" s="1"/>
  <c r="J4556" i="3"/>
  <c r="J4555" i="3"/>
  <c r="J4554" i="3"/>
  <c r="M4554" i="3" s="1" a="1"/>
  <c r="M4554" i="3" s="1"/>
  <c r="J4553" i="3"/>
  <c r="J4552" i="3"/>
  <c r="P4552" i="3" s="1" a="1"/>
  <c r="P4552" i="3" s="1"/>
  <c r="J4551" i="3"/>
  <c r="M4551" i="3" s="1" a="1"/>
  <c r="M4551" i="3" s="1"/>
  <c r="J4550" i="3"/>
  <c r="K4550" i="3" s="1" a="1"/>
  <c r="K4550" i="3" s="1"/>
  <c r="J4549" i="3"/>
  <c r="J4548" i="3"/>
  <c r="M4548" i="3" s="1" a="1"/>
  <c r="M4548" i="3" s="1"/>
  <c r="J4547" i="3"/>
  <c r="J4546" i="3"/>
  <c r="J4545" i="3"/>
  <c r="J4544" i="3"/>
  <c r="J4543" i="3"/>
  <c r="L4543" i="3" s="1" a="1"/>
  <c r="L4543" i="3" s="1"/>
  <c r="J4542" i="3"/>
  <c r="P4542" i="3" s="1" a="1"/>
  <c r="P4542" i="3" s="1"/>
  <c r="J4541" i="3"/>
  <c r="J4540" i="3"/>
  <c r="J4539" i="3"/>
  <c r="J4538" i="3"/>
  <c r="N4538" i="3" s="1" a="1"/>
  <c r="N4538" i="3" s="1"/>
  <c r="J4537" i="3"/>
  <c r="M4537" i="3" s="1" a="1"/>
  <c r="M4537" i="3" s="1"/>
  <c r="J4536" i="3"/>
  <c r="L4536" i="3" s="1" a="1"/>
  <c r="L4536" i="3" s="1"/>
  <c r="J4535" i="3"/>
  <c r="J4534" i="3"/>
  <c r="J4533" i="3"/>
  <c r="J4532" i="3"/>
  <c r="J4531" i="3"/>
  <c r="J4530" i="3"/>
  <c r="J4529" i="3"/>
  <c r="N4529" i="3" s="1" a="1"/>
  <c r="N4529" i="3" s="1"/>
  <c r="J4528" i="3"/>
  <c r="O4528" i="3" s="1" a="1"/>
  <c r="O4528" i="3" s="1"/>
  <c r="J4527" i="3"/>
  <c r="J4526" i="3"/>
  <c r="N4526" i="3" s="1" a="1"/>
  <c r="N4526" i="3" s="1"/>
  <c r="J4525" i="3"/>
  <c r="P4525" i="3" s="1" a="1"/>
  <c r="P4525" i="3" s="1"/>
  <c r="J4524" i="3"/>
  <c r="J4523" i="3"/>
  <c r="O4523" i="3" s="1" a="1"/>
  <c r="O4523" i="3" s="1"/>
  <c r="J4522" i="3"/>
  <c r="J4521" i="3"/>
  <c r="N4521" i="3" s="1" a="1"/>
  <c r="N4521" i="3" s="1"/>
  <c r="J4520" i="3"/>
  <c r="J4519" i="3"/>
  <c r="P4519" i="3" s="1" a="1"/>
  <c r="P4519" i="3" s="1"/>
  <c r="J4518" i="3"/>
  <c r="J4517" i="3"/>
  <c r="J4516" i="3"/>
  <c r="M4516" i="3" s="1" a="1"/>
  <c r="M4516" i="3" s="1"/>
  <c r="J4515" i="3"/>
  <c r="O4515" i="3" s="1" a="1"/>
  <c r="O4515" i="3" s="1"/>
  <c r="J4514" i="3"/>
  <c r="J4513" i="3"/>
  <c r="J4512" i="3"/>
  <c r="O4512" i="3" s="1" a="1"/>
  <c r="O4512" i="3" s="1"/>
  <c r="J4511" i="3"/>
  <c r="K4511" i="3" s="1" a="1"/>
  <c r="K4511" i="3" s="1"/>
  <c r="J4510" i="3"/>
  <c r="J4509" i="3"/>
  <c r="J4508" i="3"/>
  <c r="M4508" i="3" s="1" a="1"/>
  <c r="M4508" i="3" s="1"/>
  <c r="J4507" i="3"/>
  <c r="N4507" i="3" s="1" a="1"/>
  <c r="N4507" i="3" s="1"/>
  <c r="J4506" i="3"/>
  <c r="N4506" i="3" s="1" a="1"/>
  <c r="N4506" i="3" s="1"/>
  <c r="J4505" i="3"/>
  <c r="M4505" i="3" s="1" a="1"/>
  <c r="M4505" i="3" s="1"/>
  <c r="J4504" i="3"/>
  <c r="O4504" i="3" s="1" a="1"/>
  <c r="O4504" i="3" s="1"/>
  <c r="J4503" i="3"/>
  <c r="O4503" i="3" s="1" a="1"/>
  <c r="O4503" i="3" s="1"/>
  <c r="J4502" i="3"/>
  <c r="N4502" i="3" s="1" a="1"/>
  <c r="N4502" i="3" s="1"/>
  <c r="J4501" i="3"/>
  <c r="L4501" i="3" s="1" a="1"/>
  <c r="L4501" i="3" s="1"/>
  <c r="J4500" i="3"/>
  <c r="J4499" i="3"/>
  <c r="N4499" i="3" s="1" a="1"/>
  <c r="N4499" i="3" s="1"/>
  <c r="J4498" i="3"/>
  <c r="J4497" i="3"/>
  <c r="M4497" i="3" s="1" a="1"/>
  <c r="M4497" i="3" s="1"/>
  <c r="J4496" i="3"/>
  <c r="M4496" i="3" s="1" a="1"/>
  <c r="M4496" i="3" s="1"/>
  <c r="J4495" i="3"/>
  <c r="J4494" i="3"/>
  <c r="N4494" i="3" s="1" a="1"/>
  <c r="N4494" i="3" s="1"/>
  <c r="J4493" i="3"/>
  <c r="L4493" i="3" s="1" a="1"/>
  <c r="L4493" i="3" s="1"/>
  <c r="J4492" i="3"/>
  <c r="P4492" i="3" s="1" a="1"/>
  <c r="P4492" i="3" s="1"/>
  <c r="J4491" i="3"/>
  <c r="N4491" i="3" s="1" a="1"/>
  <c r="N4491" i="3" s="1"/>
  <c r="J4490" i="3"/>
  <c r="J4489" i="3"/>
  <c r="J4488" i="3"/>
  <c r="P4488" i="3" s="1" a="1"/>
  <c r="P4488" i="3" s="1"/>
  <c r="J4487" i="3"/>
  <c r="P4487" i="3" s="1" a="1"/>
  <c r="P4487" i="3" s="1"/>
  <c r="J4486" i="3"/>
  <c r="M4486" i="3" s="1" a="1"/>
  <c r="M4486" i="3" s="1"/>
  <c r="J4485" i="3"/>
  <c r="L4485" i="3" s="1" a="1"/>
  <c r="L4485" i="3" s="1"/>
  <c r="J4484" i="3"/>
  <c r="J4483" i="3"/>
  <c r="J4482" i="3"/>
  <c r="J4481" i="3"/>
  <c r="N4481" i="3" s="1" a="1"/>
  <c r="N4481" i="3" s="1"/>
  <c r="J4480" i="3"/>
  <c r="N4480" i="3" s="1" a="1"/>
  <c r="N4480" i="3" s="1"/>
  <c r="J4479" i="3"/>
  <c r="M4479" i="3" s="1" a="1"/>
  <c r="M4479" i="3" s="1"/>
  <c r="J4478" i="3"/>
  <c r="N4478" i="3" s="1" a="1"/>
  <c r="N4478" i="3" s="1"/>
  <c r="J4477" i="3"/>
  <c r="K4477" i="3" s="1" a="1"/>
  <c r="K4477" i="3" s="1"/>
  <c r="J4476" i="3"/>
  <c r="P4476" i="3" s="1" a="1"/>
  <c r="P4476" i="3" s="1"/>
  <c r="J4475" i="3"/>
  <c r="J4474" i="3"/>
  <c r="J4473" i="3"/>
  <c r="M4473" i="3" s="1" a="1"/>
  <c r="M4473" i="3" s="1"/>
  <c r="J4472" i="3"/>
  <c r="J4471" i="3"/>
  <c r="J4470" i="3"/>
  <c r="M4470" i="3" s="1" a="1"/>
  <c r="M4470" i="3" s="1"/>
  <c r="J4469" i="3"/>
  <c r="O4469" i="3" s="1" a="1"/>
  <c r="O4469" i="3" s="1"/>
  <c r="J4468" i="3"/>
  <c r="P4468" i="3" s="1" a="1"/>
  <c r="P4468" i="3" s="1"/>
  <c r="J4467" i="3"/>
  <c r="N4467" i="3" s="1" a="1"/>
  <c r="N4467" i="3" s="1"/>
  <c r="J4466" i="3"/>
  <c r="K4466" i="3" s="1" a="1"/>
  <c r="K4466" i="3" s="1"/>
  <c r="J4465" i="3"/>
  <c r="J4464" i="3"/>
  <c r="N4464" i="3" s="1" a="1"/>
  <c r="N4464" i="3" s="1"/>
  <c r="J4463" i="3"/>
  <c r="O4463" i="3" s="1" a="1"/>
  <c r="O4463" i="3" s="1"/>
  <c r="J4462" i="3"/>
  <c r="J4461" i="3"/>
  <c r="O4461" i="3" s="1" a="1"/>
  <c r="O4461" i="3" s="1"/>
  <c r="J4460" i="3"/>
  <c r="N4460" i="3" s="1" a="1"/>
  <c r="N4460" i="3" s="1"/>
  <c r="J4459" i="3"/>
  <c r="K4459" i="3" s="1" a="1"/>
  <c r="K4459" i="3" s="1"/>
  <c r="J4458" i="3"/>
  <c r="J4457" i="3"/>
  <c r="N4457" i="3" s="1" a="1"/>
  <c r="N4457" i="3" s="1"/>
  <c r="J4456" i="3"/>
  <c r="J4455" i="3"/>
  <c r="P4455" i="3" s="1" a="1"/>
  <c r="P4455" i="3" s="1"/>
  <c r="J4454" i="3"/>
  <c r="K4454" i="3" s="1" a="1"/>
  <c r="K4454" i="3" s="1"/>
  <c r="J4453" i="3"/>
  <c r="J4452" i="3"/>
  <c r="J4451" i="3"/>
  <c r="O4451" i="3" s="1" a="1"/>
  <c r="O4451" i="3" s="1"/>
  <c r="J4450" i="3"/>
  <c r="M4450" i="3" s="1" a="1"/>
  <c r="M4450" i="3" s="1"/>
  <c r="J4449" i="3"/>
  <c r="J4448" i="3"/>
  <c r="J4447" i="3"/>
  <c r="O4447" i="3" s="1" a="1"/>
  <c r="O4447" i="3" s="1"/>
  <c r="J4446" i="3"/>
  <c r="J4445" i="3"/>
  <c r="P4445" i="3" s="1" a="1"/>
  <c r="P4445" i="3" s="1"/>
  <c r="J4444" i="3"/>
  <c r="M4444" i="3" s="1" a="1"/>
  <c r="M4444" i="3" s="1"/>
  <c r="J4443" i="3"/>
  <c r="N4443" i="3" s="1" a="1"/>
  <c r="N4443" i="3" s="1"/>
  <c r="J4442" i="3"/>
  <c r="J4441" i="3"/>
  <c r="M4441" i="3" s="1" a="1"/>
  <c r="M4441" i="3" s="1"/>
  <c r="J4440" i="3"/>
  <c r="L4440" i="3" s="1" a="1"/>
  <c r="L4440" i="3" s="1"/>
  <c r="J4439" i="3"/>
  <c r="J4438" i="3"/>
  <c r="K4437" i="3" a="1"/>
  <c r="K4437" i="3" s="1"/>
  <c r="J4437" i="3"/>
  <c r="J4436" i="3"/>
  <c r="J4435" i="3"/>
  <c r="J4434" i="3"/>
  <c r="O4434" i="3" s="1" a="1"/>
  <c r="O4434" i="3" s="1"/>
  <c r="J4433" i="3"/>
  <c r="J4432" i="3"/>
  <c r="J4431" i="3"/>
  <c r="L4431" i="3" s="1" a="1"/>
  <c r="L4431" i="3" s="1"/>
  <c r="J4430" i="3"/>
  <c r="M4430" i="3" s="1" a="1"/>
  <c r="M4430" i="3" s="1"/>
  <c r="J4429" i="3"/>
  <c r="J4428" i="3"/>
  <c r="K4428" i="3" s="1" a="1"/>
  <c r="K4428" i="3" s="1"/>
  <c r="J4427" i="3"/>
  <c r="J4426" i="3"/>
  <c r="J4425" i="3"/>
  <c r="J4424" i="3"/>
  <c r="N4424" i="3" s="1" a="1"/>
  <c r="N4424" i="3" s="1"/>
  <c r="J4423" i="3"/>
  <c r="J4422" i="3"/>
  <c r="P4422" i="3" s="1" a="1"/>
  <c r="P4422" i="3" s="1"/>
  <c r="J4421" i="3"/>
  <c r="O4421" i="3" s="1" a="1"/>
  <c r="O4421" i="3" s="1"/>
  <c r="J4420" i="3"/>
  <c r="J4419" i="3"/>
  <c r="O4419" i="3" s="1" a="1"/>
  <c r="O4419" i="3" s="1"/>
  <c r="J4418" i="3"/>
  <c r="J4417" i="3"/>
  <c r="L4417" i="3" s="1" a="1"/>
  <c r="L4417" i="3" s="1"/>
  <c r="J4416" i="3"/>
  <c r="J4415" i="3"/>
  <c r="J4414" i="3"/>
  <c r="N4414" i="3" s="1" a="1"/>
  <c r="N4414" i="3" s="1"/>
  <c r="J4413" i="3"/>
  <c r="J4412" i="3"/>
  <c r="N4412" i="3" s="1" a="1"/>
  <c r="N4412" i="3" s="1"/>
  <c r="J4411" i="3"/>
  <c r="P4411" i="3" s="1" a="1"/>
  <c r="P4411" i="3" s="1"/>
  <c r="J4410" i="3"/>
  <c r="O4410" i="3" s="1" a="1"/>
  <c r="O4410" i="3" s="1"/>
  <c r="J4409" i="3"/>
  <c r="J4408" i="3"/>
  <c r="J4407" i="3"/>
  <c r="J4406" i="3"/>
  <c r="O4406" i="3" s="1" a="1"/>
  <c r="O4406" i="3" s="1"/>
  <c r="J4405" i="3"/>
  <c r="M4405" i="3" s="1" a="1"/>
  <c r="M4405" i="3" s="1"/>
  <c r="J4404" i="3"/>
  <c r="J4403" i="3"/>
  <c r="J4402" i="3"/>
  <c r="J4401" i="3"/>
  <c r="J4400" i="3"/>
  <c r="N4400" i="3" s="1" a="1"/>
  <c r="N4400" i="3" s="1"/>
  <c r="J4399" i="3"/>
  <c r="J4398" i="3"/>
  <c r="O4398" i="3" s="1" a="1"/>
  <c r="O4398" i="3" s="1"/>
  <c r="J4397" i="3"/>
  <c r="L4397" i="3" s="1" a="1"/>
  <c r="L4397" i="3" s="1"/>
  <c r="J4396" i="3"/>
  <c r="J4395" i="3"/>
  <c r="J4394" i="3"/>
  <c r="N4394" i="3" s="1" a="1"/>
  <c r="N4394" i="3" s="1"/>
  <c r="J4393" i="3"/>
  <c r="N4393" i="3" s="1" a="1"/>
  <c r="N4393" i="3" s="1"/>
  <c r="J4392" i="3"/>
  <c r="J4391" i="3"/>
  <c r="M4391" i="3" s="1" a="1"/>
  <c r="M4391" i="3" s="1"/>
  <c r="J4390" i="3"/>
  <c r="K4390" i="3" s="1" a="1"/>
  <c r="K4390" i="3" s="1"/>
  <c r="J4389" i="3"/>
  <c r="J4388" i="3"/>
  <c r="M4388" i="3" s="1" a="1"/>
  <c r="M4388" i="3" s="1"/>
  <c r="J4387" i="3"/>
  <c r="J4386" i="3"/>
  <c r="J4385" i="3"/>
  <c r="J4384" i="3"/>
  <c r="N4384" i="3" s="1" a="1"/>
  <c r="N4384" i="3" s="1"/>
  <c r="J4383" i="3"/>
  <c r="O4383" i="3" s="1" a="1"/>
  <c r="O4383" i="3" s="1"/>
  <c r="J4382" i="3"/>
  <c r="J4381" i="3"/>
  <c r="L4381" i="3" s="1" a="1"/>
  <c r="L4381" i="3" s="1"/>
  <c r="J4380" i="3"/>
  <c r="N4380" i="3" s="1" a="1"/>
  <c r="N4380" i="3" s="1"/>
  <c r="J4379" i="3"/>
  <c r="L4379" i="3" s="1" a="1"/>
  <c r="L4379" i="3" s="1"/>
  <c r="J4378" i="3"/>
  <c r="O4378" i="3" s="1" a="1"/>
  <c r="O4378" i="3" s="1"/>
  <c r="J4377" i="3"/>
  <c r="N4377" i="3" s="1" a="1"/>
  <c r="N4377" i="3" s="1"/>
  <c r="J4376" i="3"/>
  <c r="P4376" i="3" s="1" a="1"/>
  <c r="P4376" i="3" s="1"/>
  <c r="J4375" i="3"/>
  <c r="J4374" i="3"/>
  <c r="J4373" i="3"/>
  <c r="J4372" i="3"/>
  <c r="J4371" i="3"/>
  <c r="J4370" i="3"/>
  <c r="O4370" i="3" s="1" a="1"/>
  <c r="O4370" i="3" s="1"/>
  <c r="J4369" i="3"/>
  <c r="J4368" i="3"/>
  <c r="P4368" i="3" s="1" a="1"/>
  <c r="P4368" i="3" s="1"/>
  <c r="J4367" i="3"/>
  <c r="J4366" i="3"/>
  <c r="J4365" i="3"/>
  <c r="N4365" i="3" s="1" a="1"/>
  <c r="N4365" i="3" s="1"/>
  <c r="J4364" i="3"/>
  <c r="P4364" i="3" s="1" a="1"/>
  <c r="P4364" i="3" s="1"/>
  <c r="J4363" i="3"/>
  <c r="M4363" i="3" s="1" a="1"/>
  <c r="M4363" i="3" s="1"/>
  <c r="J4362" i="3"/>
  <c r="K4362" i="3" s="1" a="1"/>
  <c r="K4362" i="3" s="1"/>
  <c r="J4361" i="3"/>
  <c r="P4361" i="3" s="1" a="1"/>
  <c r="P4361" i="3" s="1"/>
  <c r="J4360" i="3"/>
  <c r="N4360" i="3" s="1" a="1"/>
  <c r="N4360" i="3" s="1"/>
  <c r="J4359" i="3"/>
  <c r="P4359" i="3" s="1" a="1"/>
  <c r="P4359" i="3" s="1"/>
  <c r="J4358" i="3"/>
  <c r="P4358" i="3" s="1" a="1"/>
  <c r="P4358" i="3" s="1"/>
  <c r="J4357" i="3"/>
  <c r="J4356" i="3"/>
  <c r="M4356" i="3" s="1" a="1"/>
  <c r="M4356" i="3" s="1"/>
  <c r="J4355" i="3"/>
  <c r="L4355" i="3" s="1" a="1"/>
  <c r="L4355" i="3" s="1"/>
  <c r="M4354" i="3" a="1"/>
  <c r="M4354" i="3" s="1"/>
  <c r="J4354" i="3"/>
  <c r="O4354" i="3" s="1" a="1"/>
  <c r="O4354" i="3" s="1"/>
  <c r="J4353" i="3"/>
  <c r="L4353" i="3" s="1" a="1"/>
  <c r="L4353" i="3" s="1"/>
  <c r="J4352" i="3"/>
  <c r="J4351" i="3"/>
  <c r="L4351" i="3" s="1" a="1"/>
  <c r="L4351" i="3" s="1"/>
  <c r="J4350" i="3"/>
  <c r="J4349" i="3"/>
  <c r="O4349" i="3" s="1" a="1"/>
  <c r="O4349" i="3" s="1"/>
  <c r="J4348" i="3"/>
  <c r="N4348" i="3" s="1" a="1"/>
  <c r="N4348" i="3" s="1"/>
  <c r="J4347" i="3"/>
  <c r="P4347" i="3" s="1" a="1"/>
  <c r="P4347" i="3" s="1"/>
  <c r="J4346" i="3"/>
  <c r="O4346" i="3" s="1" a="1"/>
  <c r="O4346" i="3" s="1"/>
  <c r="J4345" i="3"/>
  <c r="J4344" i="3"/>
  <c r="M4344" i="3" s="1" a="1"/>
  <c r="M4344" i="3" s="1"/>
  <c r="J4343" i="3"/>
  <c r="J4342" i="3"/>
  <c r="J4341" i="3"/>
  <c r="N4341" i="3" s="1" a="1"/>
  <c r="N4341" i="3" s="1"/>
  <c r="J4340" i="3"/>
  <c r="O4340" i="3" s="1" a="1"/>
  <c r="O4340" i="3" s="1"/>
  <c r="J4339" i="3"/>
  <c r="J4338" i="3"/>
  <c r="J4337" i="3"/>
  <c r="J4336" i="3"/>
  <c r="J4335" i="3"/>
  <c r="J4334" i="3"/>
  <c r="O4334" i="3" s="1" a="1"/>
  <c r="O4334" i="3" s="1"/>
  <c r="J4333" i="3"/>
  <c r="M4333" i="3" s="1" a="1"/>
  <c r="M4333" i="3" s="1"/>
  <c r="J4332" i="3"/>
  <c r="J4331" i="3"/>
  <c r="J4330" i="3"/>
  <c r="J4329" i="3"/>
  <c r="N4329" i="3" s="1" a="1"/>
  <c r="N4329" i="3" s="1"/>
  <c r="J4328" i="3"/>
  <c r="J4327" i="3"/>
  <c r="P4327" i="3" s="1" a="1"/>
  <c r="P4327" i="3" s="1"/>
  <c r="J4326" i="3"/>
  <c r="J4325" i="3"/>
  <c r="J4324" i="3"/>
  <c r="J4323" i="3"/>
  <c r="J4322" i="3"/>
  <c r="M4322" i="3" s="1" a="1"/>
  <c r="M4322" i="3" s="1"/>
  <c r="J4321" i="3"/>
  <c r="O4321" i="3" s="1" a="1"/>
  <c r="O4321" i="3" s="1"/>
  <c r="J4320" i="3"/>
  <c r="N4320" i="3" s="1" a="1"/>
  <c r="N4320" i="3" s="1"/>
  <c r="J4319" i="3"/>
  <c r="J4318" i="3"/>
  <c r="N4318" i="3" s="1" a="1"/>
  <c r="N4318" i="3" s="1"/>
  <c r="J4317" i="3"/>
  <c r="J4316" i="3"/>
  <c r="J4315" i="3"/>
  <c r="O4315" i="3" s="1" a="1"/>
  <c r="O4315" i="3" s="1"/>
  <c r="J4314" i="3"/>
  <c r="J4313" i="3"/>
  <c r="M4313" i="3" s="1" a="1"/>
  <c r="M4313" i="3" s="1"/>
  <c r="J4312" i="3"/>
  <c r="P4312" i="3" s="1" a="1"/>
  <c r="P4312" i="3" s="1"/>
  <c r="K4311" i="3" a="1"/>
  <c r="K4311" i="3" s="1"/>
  <c r="J4311" i="3"/>
  <c r="J4310" i="3"/>
  <c r="J4309" i="3"/>
  <c r="J4308" i="3"/>
  <c r="J4307" i="3"/>
  <c r="L4307" i="3" s="1" a="1"/>
  <c r="L4307" i="3" s="1"/>
  <c r="J4306" i="3"/>
  <c r="J4305" i="3"/>
  <c r="J4304" i="3"/>
  <c r="L4304" i="3" s="1" a="1"/>
  <c r="L4304" i="3" s="1"/>
  <c r="L4303" i="3" a="1"/>
  <c r="L4303" i="3" s="1"/>
  <c r="J4303" i="3"/>
  <c r="P4303" i="3" s="1" a="1"/>
  <c r="P4303" i="3" s="1"/>
  <c r="J4302" i="3"/>
  <c r="J4301" i="3"/>
  <c r="N4301" i="3" s="1" a="1"/>
  <c r="N4301" i="3" s="1"/>
  <c r="J4300" i="3"/>
  <c r="J4299" i="3"/>
  <c r="P4299" i="3" s="1" a="1"/>
  <c r="P4299" i="3" s="1"/>
  <c r="J4298" i="3"/>
  <c r="J4297" i="3"/>
  <c r="J4296" i="3"/>
  <c r="N4296" i="3" s="1" a="1"/>
  <c r="N4296" i="3" s="1"/>
  <c r="J4295" i="3"/>
  <c r="J4294" i="3"/>
  <c r="J4293" i="3"/>
  <c r="O4293" i="3" s="1" a="1"/>
  <c r="O4293" i="3" s="1"/>
  <c r="J4292" i="3"/>
  <c r="M4292" i="3" s="1" a="1"/>
  <c r="M4292" i="3" s="1"/>
  <c r="J4291" i="3"/>
  <c r="N4291" i="3" s="1" a="1"/>
  <c r="N4291" i="3" s="1"/>
  <c r="J4290" i="3"/>
  <c r="J4289" i="3"/>
  <c r="L4289" i="3" s="1" a="1"/>
  <c r="L4289" i="3" s="1"/>
  <c r="J4288" i="3"/>
  <c r="N4288" i="3" s="1" a="1"/>
  <c r="N4288" i="3" s="1"/>
  <c r="J4287" i="3"/>
  <c r="O4287" i="3" s="1" a="1"/>
  <c r="O4287" i="3" s="1"/>
  <c r="J4286" i="3"/>
  <c r="J4285" i="3"/>
  <c r="O4285" i="3" s="1" a="1"/>
  <c r="O4285" i="3" s="1"/>
  <c r="J4284" i="3"/>
  <c r="N4284" i="3" s="1" a="1"/>
  <c r="N4284" i="3" s="1"/>
  <c r="J4283" i="3"/>
  <c r="P4283" i="3" s="1" a="1"/>
  <c r="P4283" i="3" s="1"/>
  <c r="J4282" i="3"/>
  <c r="J4281" i="3"/>
  <c r="N4281" i="3" s="1" a="1"/>
  <c r="N4281" i="3" s="1"/>
  <c r="J4280" i="3"/>
  <c r="M4280" i="3" s="1" a="1"/>
  <c r="M4280" i="3" s="1"/>
  <c r="J4279" i="3"/>
  <c r="J4278" i="3"/>
  <c r="J4277" i="3"/>
  <c r="J4276" i="3"/>
  <c r="J4275" i="3"/>
  <c r="N4275" i="3" s="1" a="1"/>
  <c r="N4275" i="3" s="1"/>
  <c r="J4274" i="3"/>
  <c r="J4273" i="3"/>
  <c r="P4273" i="3" s="1" a="1"/>
  <c r="P4273" i="3" s="1"/>
  <c r="J4272" i="3"/>
  <c r="J4271" i="3"/>
  <c r="N4271" i="3" s="1" a="1"/>
  <c r="N4271" i="3" s="1"/>
  <c r="J4270" i="3"/>
  <c r="J4269" i="3"/>
  <c r="L4269" i="3" s="1" a="1"/>
  <c r="L4269" i="3" s="1"/>
  <c r="J4268" i="3"/>
  <c r="J4267" i="3"/>
  <c r="P4267" i="3" s="1" a="1"/>
  <c r="P4267" i="3" s="1"/>
  <c r="J4266" i="3"/>
  <c r="K4266" i="3" s="1" a="1"/>
  <c r="K4266" i="3" s="1"/>
  <c r="J4265" i="3"/>
  <c r="N4265" i="3" s="1" a="1"/>
  <c r="N4265" i="3" s="1"/>
  <c r="J4264" i="3"/>
  <c r="J4263" i="3"/>
  <c r="K4263" i="3" s="1" a="1"/>
  <c r="K4263" i="3" s="1"/>
  <c r="J4262" i="3"/>
  <c r="O4262" i="3" s="1" a="1"/>
  <c r="O4262" i="3" s="1"/>
  <c r="J4261" i="3"/>
  <c r="N4261" i="3" s="1" a="1"/>
  <c r="N4261" i="3" s="1"/>
  <c r="J4260" i="3"/>
  <c r="L4260" i="3" s="1" a="1"/>
  <c r="L4260" i="3" s="1"/>
  <c r="J4259" i="3"/>
  <c r="L4259" i="3" s="1" a="1"/>
  <c r="L4259" i="3" s="1"/>
  <c r="J4258" i="3"/>
  <c r="M4258" i="3" s="1" a="1"/>
  <c r="M4258" i="3" s="1"/>
  <c r="J4257" i="3"/>
  <c r="O4257" i="3" s="1" a="1"/>
  <c r="O4257" i="3" s="1"/>
  <c r="J4256" i="3"/>
  <c r="N4256" i="3" s="1" a="1"/>
  <c r="N4256" i="3" s="1"/>
  <c r="J4255" i="3"/>
  <c r="P4255" i="3" s="1" a="1"/>
  <c r="P4255" i="3" s="1"/>
  <c r="J4254" i="3"/>
  <c r="M4254" i="3" s="1" a="1"/>
  <c r="M4254" i="3" s="1"/>
  <c r="J4253" i="3"/>
  <c r="L4253" i="3" s="1" a="1"/>
  <c r="L4253" i="3" s="1"/>
  <c r="J4252" i="3"/>
  <c r="N4252" i="3" s="1" a="1"/>
  <c r="N4252" i="3" s="1"/>
  <c r="J4251" i="3"/>
  <c r="L4251" i="3" s="1" a="1"/>
  <c r="L4251" i="3" s="1"/>
  <c r="J4250" i="3"/>
  <c r="O4250" i="3" s="1" a="1"/>
  <c r="O4250" i="3" s="1"/>
  <c r="J4249" i="3"/>
  <c r="J4248" i="3"/>
  <c r="P4248" i="3" s="1" a="1"/>
  <c r="P4248" i="3" s="1"/>
  <c r="J4247" i="3"/>
  <c r="K4247" i="3" s="1" a="1"/>
  <c r="K4247" i="3" s="1"/>
  <c r="J4246" i="3"/>
  <c r="J4245" i="3"/>
  <c r="J4244" i="3"/>
  <c r="J4243" i="3"/>
  <c r="P4243" i="3" s="1" a="1"/>
  <c r="P4243" i="3" s="1"/>
  <c r="J4242" i="3"/>
  <c r="J4241" i="3"/>
  <c r="O4241" i="3" s="1" a="1"/>
  <c r="O4241" i="3" s="1"/>
  <c r="J4240" i="3"/>
  <c r="J4239" i="3"/>
  <c r="J4238" i="3"/>
  <c r="J4237" i="3"/>
  <c r="N4237" i="3" s="1" a="1"/>
  <c r="N4237" i="3" s="1"/>
  <c r="J4236" i="3"/>
  <c r="J4235" i="3"/>
  <c r="J4234" i="3"/>
  <c r="M4234" i="3" s="1" a="1"/>
  <c r="M4234" i="3" s="1"/>
  <c r="J4233" i="3"/>
  <c r="P4233" i="3" s="1" a="1"/>
  <c r="P4233" i="3" s="1"/>
  <c r="J4232" i="3"/>
  <c r="N4232" i="3" s="1" a="1"/>
  <c r="N4232" i="3" s="1"/>
  <c r="J4231" i="3"/>
  <c r="L4231" i="3" s="1" a="1"/>
  <c r="L4231" i="3" s="1"/>
  <c r="J4230" i="3"/>
  <c r="J4229" i="3"/>
  <c r="N4229" i="3" s="1" a="1"/>
  <c r="N4229" i="3" s="1"/>
  <c r="J4228" i="3"/>
  <c r="L4228" i="3" s="1" a="1"/>
  <c r="L4228" i="3" s="1"/>
  <c r="J4227" i="3"/>
  <c r="K4227" i="3" s="1" a="1"/>
  <c r="K4227" i="3" s="1"/>
  <c r="J4226" i="3"/>
  <c r="M4226" i="3" s="1" a="1"/>
  <c r="M4226" i="3" s="1"/>
  <c r="J4225" i="3"/>
  <c r="L4225" i="3" s="1" a="1"/>
  <c r="L4225" i="3" s="1"/>
  <c r="J4224" i="3"/>
  <c r="N4224" i="3" s="1" a="1"/>
  <c r="N4224" i="3" s="1"/>
  <c r="J4223" i="3"/>
  <c r="P4223" i="3" s="1" a="1"/>
  <c r="P4223" i="3" s="1"/>
  <c r="N4222" i="3"/>
  <c r="K4222" i="3" a="1"/>
  <c r="K4222" i="3" s="1"/>
  <c r="J4222" i="3"/>
  <c r="N4222" i="3" s="1" a="1"/>
  <c r="J4221" i="3"/>
  <c r="O4221" i="3" s="1" a="1"/>
  <c r="O4221" i="3" s="1"/>
  <c r="J4220" i="3"/>
  <c r="O4220" i="3" s="1" a="1"/>
  <c r="O4220" i="3" s="1"/>
  <c r="J4219" i="3"/>
  <c r="P4219" i="3" s="1" a="1"/>
  <c r="P4219" i="3" s="1"/>
  <c r="J4218" i="3"/>
  <c r="J4217" i="3"/>
  <c r="J4216" i="3"/>
  <c r="M4216" i="3" s="1" a="1"/>
  <c r="M4216" i="3" s="1"/>
  <c r="J4215" i="3"/>
  <c r="P4215" i="3" s="1" a="1"/>
  <c r="P4215" i="3" s="1"/>
  <c r="J4214" i="3"/>
  <c r="O4214" i="3" s="1" a="1"/>
  <c r="O4214" i="3" s="1"/>
  <c r="J4213" i="3"/>
  <c r="O4213" i="3" s="1" a="1"/>
  <c r="O4213" i="3" s="1"/>
  <c r="J4212" i="3"/>
  <c r="O4212" i="3" s="1" a="1"/>
  <c r="O4212" i="3" s="1"/>
  <c r="J4211" i="3"/>
  <c r="P4211" i="3" s="1" a="1"/>
  <c r="P4211" i="3" s="1"/>
  <c r="J4210" i="3"/>
  <c r="J4209" i="3"/>
  <c r="N4209" i="3" s="1" a="1"/>
  <c r="N4209" i="3" s="1"/>
  <c r="J4208" i="3"/>
  <c r="J4207" i="3"/>
  <c r="P4207" i="3" s="1" a="1"/>
  <c r="P4207" i="3" s="1"/>
  <c r="J4206" i="3"/>
  <c r="O4206" i="3" s="1" a="1"/>
  <c r="O4206" i="3" s="1"/>
  <c r="J4205" i="3"/>
  <c r="N4205" i="3" s="1" a="1"/>
  <c r="N4205" i="3" s="1"/>
  <c r="J4204" i="3"/>
  <c r="J4203" i="3"/>
  <c r="O4203" i="3" s="1" a="1"/>
  <c r="O4203" i="3" s="1"/>
  <c r="J4202" i="3"/>
  <c r="J4201" i="3"/>
  <c r="N4201" i="3" s="1" a="1"/>
  <c r="N4201" i="3" s="1"/>
  <c r="J4200" i="3"/>
  <c r="J4199" i="3"/>
  <c r="K4199" i="3" s="1" a="1"/>
  <c r="K4199" i="3" s="1"/>
  <c r="J4198" i="3"/>
  <c r="K4198" i="3" s="1" a="1"/>
  <c r="K4198" i="3" s="1"/>
  <c r="J4197" i="3"/>
  <c r="O4197" i="3" s="1" a="1"/>
  <c r="O4197" i="3" s="1"/>
  <c r="J4196" i="3"/>
  <c r="P4196" i="3" s="1" a="1"/>
  <c r="P4196" i="3" s="1"/>
  <c r="J4195" i="3"/>
  <c r="O4195" i="3" s="1" a="1"/>
  <c r="O4195" i="3" s="1"/>
  <c r="J4194" i="3"/>
  <c r="J4193" i="3"/>
  <c r="J4192" i="3"/>
  <c r="N4192" i="3" s="1" a="1"/>
  <c r="N4192" i="3" s="1"/>
  <c r="K4191" i="3" a="1"/>
  <c r="K4191" i="3" s="1"/>
  <c r="J4191" i="3"/>
  <c r="P4191" i="3" s="1" a="1"/>
  <c r="P4191" i="3" s="1"/>
  <c r="J4190" i="3"/>
  <c r="N4190" i="3" s="1" a="1"/>
  <c r="N4190" i="3" s="1"/>
  <c r="J4189" i="3"/>
  <c r="J4188" i="3"/>
  <c r="N4188" i="3" s="1" a="1"/>
  <c r="N4188" i="3" s="1"/>
  <c r="J4187" i="3"/>
  <c r="K4187" i="3" s="1" a="1"/>
  <c r="K4187" i="3" s="1"/>
  <c r="J4186" i="3"/>
  <c r="O4186" i="3" s="1" a="1"/>
  <c r="O4186" i="3" s="1"/>
  <c r="J4185" i="3"/>
  <c r="N4185" i="3" s="1" a="1"/>
  <c r="N4185" i="3" s="1"/>
  <c r="J4184" i="3"/>
  <c r="P4184" i="3" s="1" a="1"/>
  <c r="P4184" i="3" s="1"/>
  <c r="J4183" i="3"/>
  <c r="J4182" i="3"/>
  <c r="J4181" i="3"/>
  <c r="J4180" i="3"/>
  <c r="J4179" i="3"/>
  <c r="L4179" i="3" s="1" a="1"/>
  <c r="L4179" i="3" s="1"/>
  <c r="J4178" i="3"/>
  <c r="M4178" i="3" s="1" a="1"/>
  <c r="M4178" i="3" s="1"/>
  <c r="J4177" i="3"/>
  <c r="J4176" i="3"/>
  <c r="J4175" i="3"/>
  <c r="J4174" i="3"/>
  <c r="J4173" i="3"/>
  <c r="J4172" i="3"/>
  <c r="O4172" i="3" s="1" a="1"/>
  <c r="O4172" i="3" s="1"/>
  <c r="J4171" i="3"/>
  <c r="K4171" i="3" s="1" a="1"/>
  <c r="K4171" i="3" s="1"/>
  <c r="J4170" i="3"/>
  <c r="J4169" i="3"/>
  <c r="P4169" i="3" s="1" a="1"/>
  <c r="P4169" i="3" s="1"/>
  <c r="J4168" i="3"/>
  <c r="N4168" i="3" s="1" a="1"/>
  <c r="N4168" i="3" s="1"/>
  <c r="J4167" i="3"/>
  <c r="J4166" i="3"/>
  <c r="J4165" i="3"/>
  <c r="P4165" i="3" s="1" a="1"/>
  <c r="P4165" i="3" s="1"/>
  <c r="J4164" i="3"/>
  <c r="N4164" i="3" s="1" a="1"/>
  <c r="N4164" i="3" s="1"/>
  <c r="J4163" i="3"/>
  <c r="O4163" i="3" s="1" a="1"/>
  <c r="O4163" i="3" s="1"/>
  <c r="J4162" i="3"/>
  <c r="J4161" i="3"/>
  <c r="L4161" i="3" s="1" a="1"/>
  <c r="L4161" i="3" s="1"/>
  <c r="J4160" i="3"/>
  <c r="J4159" i="3"/>
  <c r="M4159" i="3" s="1" a="1"/>
  <c r="M4159" i="3" s="1"/>
  <c r="J4158" i="3"/>
  <c r="K4158" i="3" s="1" a="1"/>
  <c r="K4158" i="3" s="1"/>
  <c r="J4157" i="3"/>
  <c r="J4156" i="3"/>
  <c r="J4155" i="3"/>
  <c r="P4155" i="3" s="1" a="1"/>
  <c r="P4155" i="3" s="1"/>
  <c r="J4154" i="3"/>
  <c r="N4154" i="3" s="1" a="1"/>
  <c r="N4154" i="3" s="1"/>
  <c r="J4153" i="3"/>
  <c r="J4152" i="3"/>
  <c r="M4152" i="3" s="1" a="1"/>
  <c r="M4152" i="3" s="1"/>
  <c r="J4151" i="3"/>
  <c r="M4151" i="3" s="1" a="1"/>
  <c r="M4151" i="3" s="1"/>
  <c r="J4150" i="3"/>
  <c r="O4150" i="3" s="1" a="1"/>
  <c r="O4150" i="3" s="1"/>
  <c r="J4149" i="3"/>
  <c r="O4149" i="3" s="1" a="1"/>
  <c r="O4149" i="3" s="1"/>
  <c r="J4148" i="3"/>
  <c r="O4148" i="3" s="1" a="1"/>
  <c r="O4148" i="3" s="1"/>
  <c r="J4147" i="3"/>
  <c r="J4146" i="3"/>
  <c r="J4145" i="3"/>
  <c r="J4144" i="3"/>
  <c r="L4144" i="3" s="1" a="1"/>
  <c r="L4144" i="3" s="1"/>
  <c r="J4143" i="3"/>
  <c r="J4142" i="3"/>
  <c r="O4142" i="3" s="1" a="1"/>
  <c r="O4142" i="3" s="1"/>
  <c r="J4141" i="3"/>
  <c r="P4141" i="3" s="1" a="1"/>
  <c r="P4141" i="3" s="1"/>
  <c r="J4140" i="3"/>
  <c r="J4139" i="3"/>
  <c r="N4139" i="3" s="1" a="1"/>
  <c r="N4139" i="3" s="1"/>
  <c r="J4138" i="3"/>
  <c r="J4137" i="3"/>
  <c r="N4137" i="3" s="1" a="1"/>
  <c r="N4137" i="3" s="1"/>
  <c r="J4136" i="3"/>
  <c r="J4135" i="3"/>
  <c r="P4135" i="3" s="1" a="1"/>
  <c r="P4135" i="3" s="1"/>
  <c r="K4134" i="3" a="1"/>
  <c r="K4134" i="3" s="1"/>
  <c r="J4134" i="3"/>
  <c r="J4133" i="3"/>
  <c r="O4133" i="3" s="1" a="1"/>
  <c r="O4133" i="3" s="1"/>
  <c r="J4132" i="3"/>
  <c r="J4131" i="3"/>
  <c r="J4130" i="3"/>
  <c r="J4129" i="3"/>
  <c r="J4128" i="3"/>
  <c r="N4128" i="3" s="1" a="1"/>
  <c r="N4128" i="3" s="1"/>
  <c r="J4127" i="3"/>
  <c r="J4126" i="3"/>
  <c r="L4126" i="3" s="1" a="1"/>
  <c r="L4126" i="3" s="1"/>
  <c r="J4125" i="3"/>
  <c r="J4124" i="3"/>
  <c r="N4124" i="3" s="1" a="1"/>
  <c r="N4124" i="3" s="1"/>
  <c r="J4123" i="3"/>
  <c r="O4123" i="3" s="1" a="1"/>
  <c r="O4123" i="3" s="1"/>
  <c r="J4122" i="3"/>
  <c r="O4122" i="3" s="1" a="1"/>
  <c r="O4122" i="3" s="1"/>
  <c r="J4121" i="3"/>
  <c r="J4120" i="3"/>
  <c r="J4119" i="3"/>
  <c r="P4119" i="3" s="1" a="1"/>
  <c r="P4119" i="3" s="1"/>
  <c r="J4118" i="3"/>
  <c r="J4117" i="3"/>
  <c r="L4117" i="3" s="1" a="1"/>
  <c r="L4117" i="3" s="1"/>
  <c r="J4116" i="3"/>
  <c r="J4115" i="3"/>
  <c r="N4115" i="3" s="1" a="1"/>
  <c r="N4115" i="3" s="1"/>
  <c r="J4114" i="3"/>
  <c r="K4114" i="3" s="1" a="1"/>
  <c r="K4114" i="3" s="1"/>
  <c r="J4113" i="3"/>
  <c r="O4113" i="3" s="1" a="1"/>
  <c r="O4113" i="3" s="1"/>
  <c r="J4112" i="3"/>
  <c r="J4111" i="3"/>
  <c r="M4111" i="3" s="1" a="1"/>
  <c r="M4111" i="3" s="1"/>
  <c r="J4110" i="3"/>
  <c r="J4109" i="3"/>
  <c r="L4109" i="3" s="1" a="1"/>
  <c r="L4109" i="3" s="1"/>
  <c r="J4108" i="3"/>
  <c r="P4108" i="3" s="1" a="1"/>
  <c r="P4108" i="3" s="1"/>
  <c r="J4107" i="3"/>
  <c r="J4106" i="3"/>
  <c r="K4106" i="3" s="1" a="1"/>
  <c r="K4106" i="3" s="1"/>
  <c r="J4105" i="3"/>
  <c r="J4104" i="3"/>
  <c r="J4103" i="3"/>
  <c r="O4103" i="3" s="1" a="1"/>
  <c r="O4103" i="3" s="1"/>
  <c r="J4102" i="3"/>
  <c r="P4102" i="3" s="1" a="1"/>
  <c r="P4102" i="3" s="1"/>
  <c r="J4101" i="3"/>
  <c r="J4100" i="3"/>
  <c r="J4099" i="3"/>
  <c r="L4099" i="3" s="1" a="1"/>
  <c r="L4099" i="3" s="1"/>
  <c r="J4098" i="3"/>
  <c r="M4098" i="3" s="1" a="1"/>
  <c r="M4098" i="3" s="1"/>
  <c r="J4097" i="3"/>
  <c r="J4096" i="3"/>
  <c r="J4095" i="3"/>
  <c r="L4095" i="3" s="1" a="1"/>
  <c r="L4095" i="3" s="1"/>
  <c r="J4094" i="3"/>
  <c r="M4094" i="3" s="1" a="1"/>
  <c r="M4094" i="3" s="1"/>
  <c r="J4093" i="3"/>
  <c r="O4093" i="3" s="1" a="1"/>
  <c r="O4093" i="3" s="1"/>
  <c r="J4092" i="3"/>
  <c r="J4091" i="3"/>
  <c r="J4090" i="3"/>
  <c r="J4089" i="3"/>
  <c r="N4089" i="3" s="1" a="1"/>
  <c r="N4089" i="3" s="1"/>
  <c r="J4088" i="3"/>
  <c r="M4088" i="3" s="1" a="1"/>
  <c r="M4088" i="3" s="1"/>
  <c r="J4087" i="3"/>
  <c r="J4086" i="3"/>
  <c r="O4086" i="3" s="1" a="1"/>
  <c r="O4086" i="3" s="1"/>
  <c r="J4085" i="3"/>
  <c r="J4084" i="3"/>
  <c r="J4083" i="3"/>
  <c r="P4083" i="3" s="1" a="1"/>
  <c r="P4083" i="3" s="1"/>
  <c r="J4082" i="3"/>
  <c r="J4081" i="3"/>
  <c r="J4080" i="3"/>
  <c r="P4080" i="3" s="1" a="1"/>
  <c r="P4080" i="3" s="1"/>
  <c r="J4079" i="3"/>
  <c r="J4078" i="3"/>
  <c r="J4077" i="3"/>
  <c r="J4076" i="3"/>
  <c r="K4076" i="3" s="1" a="1"/>
  <c r="K4076" i="3" s="1"/>
  <c r="J4075" i="3"/>
  <c r="P4075" i="3" s="1" a="1"/>
  <c r="P4075" i="3" s="1"/>
  <c r="J4074" i="3"/>
  <c r="J4073" i="3"/>
  <c r="J4072" i="3"/>
  <c r="J4071" i="3"/>
  <c r="N4071" i="3" s="1" a="1"/>
  <c r="N4071" i="3" s="1"/>
  <c r="J4070" i="3"/>
  <c r="P4070" i="3" s="1" a="1"/>
  <c r="P4070" i="3" s="1"/>
  <c r="J4069" i="3"/>
  <c r="J4068" i="3"/>
  <c r="L4068" i="3" s="1" a="1"/>
  <c r="L4068" i="3" s="1"/>
  <c r="J4067" i="3"/>
  <c r="O4067" i="3" s="1" a="1"/>
  <c r="O4067" i="3" s="1"/>
  <c r="J4066" i="3"/>
  <c r="O4066" i="3" s="1" a="1"/>
  <c r="O4066" i="3" s="1"/>
  <c r="J4065" i="3"/>
  <c r="J4064" i="3"/>
  <c r="N4064" i="3" s="1" a="1"/>
  <c r="N4064" i="3" s="1"/>
  <c r="J4063" i="3"/>
  <c r="N4063" i="3" s="1" a="1"/>
  <c r="N4063" i="3" s="1"/>
  <c r="J4062" i="3"/>
  <c r="K4062" i="3" s="1" a="1"/>
  <c r="K4062" i="3" s="1"/>
  <c r="J4061" i="3"/>
  <c r="J4060" i="3"/>
  <c r="J4059" i="3"/>
  <c r="P4059" i="3" s="1" a="1"/>
  <c r="P4059" i="3" s="1"/>
  <c r="J4058" i="3"/>
  <c r="O4058" i="3" s="1" a="1"/>
  <c r="O4058" i="3" s="1"/>
  <c r="J4057" i="3"/>
  <c r="J4056" i="3"/>
  <c r="J4055" i="3"/>
  <c r="K4055" i="3" s="1" a="1"/>
  <c r="K4055" i="3" s="1"/>
  <c r="J4054" i="3"/>
  <c r="M4054" i="3" s="1" a="1"/>
  <c r="M4054" i="3" s="1"/>
  <c r="J4053" i="3"/>
  <c r="M4053" i="3" s="1" a="1"/>
  <c r="M4053" i="3" s="1"/>
  <c r="J4052" i="3"/>
  <c r="N4052" i="3" s="1" a="1"/>
  <c r="N4052" i="3" s="1"/>
  <c r="J4051" i="3"/>
  <c r="N4051" i="3" s="1" a="1"/>
  <c r="N4051" i="3" s="1"/>
  <c r="J4050" i="3"/>
  <c r="J4049" i="3"/>
  <c r="O4049" i="3" s="1" a="1"/>
  <c r="O4049" i="3" s="1"/>
  <c r="J4048" i="3"/>
  <c r="J4047" i="3"/>
  <c r="J4046" i="3"/>
  <c r="J4045" i="3"/>
  <c r="N4045" i="3" s="1" a="1"/>
  <c r="N4045" i="3" s="1"/>
  <c r="J4044" i="3"/>
  <c r="K4044" i="3" s="1" a="1"/>
  <c r="K4044" i="3" s="1"/>
  <c r="J4043" i="3"/>
  <c r="J4042" i="3"/>
  <c r="N4042" i="3" s="1" a="1"/>
  <c r="N4042" i="3" s="1"/>
  <c r="J4041" i="3"/>
  <c r="J4040" i="3"/>
  <c r="N4040" i="3" s="1" a="1"/>
  <c r="N4040" i="3" s="1"/>
  <c r="J4039" i="3"/>
  <c r="J4038" i="3"/>
  <c r="P4038" i="3" s="1" a="1"/>
  <c r="P4038" i="3" s="1"/>
  <c r="J4037" i="3"/>
  <c r="K4037" i="3" s="1" a="1"/>
  <c r="K4037" i="3" s="1"/>
  <c r="J4036" i="3"/>
  <c r="J4035" i="3"/>
  <c r="K4035" i="3" s="1" a="1"/>
  <c r="K4035" i="3" s="1"/>
  <c r="J4034" i="3"/>
  <c r="N4034" i="3" s="1" a="1"/>
  <c r="N4034" i="3" s="1"/>
  <c r="J4033" i="3"/>
  <c r="J4032" i="3"/>
  <c r="N4032" i="3" s="1" a="1"/>
  <c r="N4032" i="3" s="1"/>
  <c r="J4031" i="3"/>
  <c r="L4031" i="3" s="1" a="1"/>
  <c r="L4031" i="3" s="1"/>
  <c r="J4030" i="3"/>
  <c r="P4030" i="3" s="1" a="1"/>
  <c r="P4030" i="3" s="1"/>
  <c r="J4029" i="3"/>
  <c r="N4029" i="3" s="1" a="1"/>
  <c r="N4029" i="3" s="1"/>
  <c r="J4028" i="3"/>
  <c r="J4027" i="3"/>
  <c r="L4027" i="3" s="1" a="1"/>
  <c r="L4027" i="3" s="1"/>
  <c r="J4026" i="3"/>
  <c r="N4026" i="3" s="1" a="1"/>
  <c r="N4026" i="3" s="1"/>
  <c r="J4025" i="3"/>
  <c r="N4025" i="3" s="1" a="1"/>
  <c r="N4025" i="3" s="1"/>
  <c r="J4024" i="3"/>
  <c r="M4024" i="3" s="1" a="1"/>
  <c r="M4024" i="3" s="1"/>
  <c r="J4023" i="3"/>
  <c r="K4023" i="3" s="1" a="1"/>
  <c r="K4023" i="3" s="1"/>
  <c r="J4022" i="3"/>
  <c r="J4021" i="3"/>
  <c r="P4021" i="3" s="1" a="1"/>
  <c r="P4021" i="3" s="1"/>
  <c r="J4020" i="3"/>
  <c r="J4019" i="3"/>
  <c r="J4018" i="3"/>
  <c r="K4018" i="3" s="1" a="1"/>
  <c r="K4018" i="3" s="1"/>
  <c r="J4017" i="3"/>
  <c r="J4016" i="3"/>
  <c r="J4015" i="3"/>
  <c r="J4014" i="3"/>
  <c r="J4013" i="3"/>
  <c r="N4013" i="3" s="1" a="1"/>
  <c r="N4013" i="3" s="1"/>
  <c r="J4012" i="3"/>
  <c r="J4011" i="3"/>
  <c r="J4010" i="3"/>
  <c r="J4009" i="3"/>
  <c r="N4009" i="3" s="1" a="1"/>
  <c r="N4009" i="3" s="1"/>
  <c r="J4008" i="3"/>
  <c r="N4008" i="3" s="1" a="1"/>
  <c r="N4008" i="3" s="1"/>
  <c r="J4007" i="3"/>
  <c r="N4007" i="3" s="1" a="1"/>
  <c r="N4007" i="3" s="1"/>
  <c r="J4006" i="3"/>
  <c r="J4005" i="3"/>
  <c r="J4004" i="3"/>
  <c r="J4003" i="3"/>
  <c r="J4002" i="3"/>
  <c r="J4001" i="3"/>
  <c r="O4001" i="3" s="1" a="1"/>
  <c r="O4001" i="3" s="1"/>
  <c r="J4000" i="3"/>
  <c r="N4000" i="3" s="1" a="1"/>
  <c r="N4000" i="3" s="1"/>
  <c r="J3999" i="3"/>
  <c r="K3999" i="3" s="1" a="1"/>
  <c r="K3999" i="3" s="1"/>
  <c r="J3998" i="3"/>
  <c r="N3998" i="3" s="1" a="1"/>
  <c r="N3998" i="3" s="1"/>
  <c r="J3997" i="3"/>
  <c r="N3997" i="3" s="1" a="1"/>
  <c r="N3997" i="3" s="1"/>
  <c r="J3996" i="3"/>
  <c r="J3995" i="3"/>
  <c r="J3994" i="3"/>
  <c r="O3994" i="3" s="1" a="1"/>
  <c r="O3994" i="3" s="1"/>
  <c r="J3993" i="3"/>
  <c r="L3993" i="3" s="1" a="1"/>
  <c r="L3993" i="3" s="1"/>
  <c r="J3992" i="3"/>
  <c r="J3991" i="3"/>
  <c r="O3991" i="3" s="1" a="1"/>
  <c r="O3991" i="3" s="1"/>
  <c r="J3990" i="3"/>
  <c r="J3989" i="3"/>
  <c r="L3989" i="3" s="1" a="1"/>
  <c r="L3989" i="3" s="1"/>
  <c r="J3988" i="3"/>
  <c r="J3987" i="3"/>
  <c r="N3987" i="3" s="1" a="1"/>
  <c r="N3987" i="3" s="1"/>
  <c r="J3986" i="3"/>
  <c r="J3985" i="3"/>
  <c r="J3984" i="3"/>
  <c r="N3984" i="3" s="1" a="1"/>
  <c r="N3984" i="3" s="1"/>
  <c r="J3983" i="3"/>
  <c r="J3982" i="3"/>
  <c r="M3982" i="3" s="1" a="1"/>
  <c r="M3982" i="3" s="1"/>
  <c r="J3981" i="3"/>
  <c r="J3980" i="3"/>
  <c r="K3980" i="3" s="1" a="1"/>
  <c r="K3980" i="3" s="1"/>
  <c r="J3979" i="3"/>
  <c r="J3978" i="3"/>
  <c r="O3978" i="3" s="1" a="1"/>
  <c r="O3978" i="3" s="1"/>
  <c r="J3977" i="3"/>
  <c r="J3976" i="3"/>
  <c r="N3976" i="3" s="1" a="1"/>
  <c r="N3976" i="3" s="1"/>
  <c r="J3975" i="3"/>
  <c r="J3974" i="3"/>
  <c r="J3973" i="3"/>
  <c r="O3973" i="3" s="1" a="1"/>
  <c r="O3973" i="3" s="1"/>
  <c r="J3972" i="3"/>
  <c r="O3972" i="3" s="1" a="1"/>
  <c r="O3972" i="3" s="1"/>
  <c r="J3971" i="3"/>
  <c r="J3970" i="3"/>
  <c r="J3969" i="3"/>
  <c r="M3969" i="3" s="1" a="1"/>
  <c r="M3969" i="3" s="1"/>
  <c r="J3968" i="3"/>
  <c r="N3968" i="3" s="1" a="1"/>
  <c r="N3968" i="3" s="1"/>
  <c r="J3967" i="3"/>
  <c r="J3966" i="3"/>
  <c r="M3966" i="3" s="1" a="1"/>
  <c r="M3966" i="3" s="1"/>
  <c r="J3965" i="3"/>
  <c r="J3964" i="3"/>
  <c r="N3964" i="3" s="1" a="1"/>
  <c r="N3964" i="3" s="1"/>
  <c r="J3963" i="3"/>
  <c r="P3963" i="3" s="1" a="1"/>
  <c r="P3963" i="3" s="1"/>
  <c r="J3962" i="3"/>
  <c r="K3962" i="3" s="1" a="1"/>
  <c r="K3962" i="3" s="1"/>
  <c r="J3961" i="3"/>
  <c r="J3960" i="3"/>
  <c r="N3960" i="3" s="1" a="1"/>
  <c r="N3960" i="3" s="1"/>
  <c r="J3959" i="3"/>
  <c r="M3959" i="3" s="1" a="1"/>
  <c r="M3959" i="3" s="1"/>
  <c r="J3958" i="3"/>
  <c r="M3958" i="3" s="1" a="1"/>
  <c r="M3958" i="3" s="1"/>
  <c r="J3957" i="3"/>
  <c r="J3956" i="3"/>
  <c r="J3955" i="3"/>
  <c r="J3954" i="3"/>
  <c r="N3954" i="3" s="1" a="1"/>
  <c r="N3954" i="3" s="1"/>
  <c r="J3953" i="3"/>
  <c r="K3953" i="3" s="1" a="1"/>
  <c r="K3953" i="3" s="1"/>
  <c r="J3952" i="3"/>
  <c r="J3951" i="3"/>
  <c r="K3951" i="3" s="1" a="1"/>
  <c r="K3951" i="3" s="1"/>
  <c r="J3950" i="3"/>
  <c r="L3950" i="3" s="1" a="1"/>
  <c r="L3950" i="3" s="1"/>
  <c r="J3949" i="3"/>
  <c r="N3949" i="3" s="1" a="1"/>
  <c r="N3949" i="3" s="1"/>
  <c r="J3948" i="3"/>
  <c r="N3948" i="3" s="1" a="1"/>
  <c r="N3948" i="3" s="1"/>
  <c r="J3947" i="3"/>
  <c r="J3946" i="3"/>
  <c r="N3946" i="3" s="1" a="1"/>
  <c r="N3946" i="3" s="1"/>
  <c r="J3945" i="3"/>
  <c r="L3945" i="3" s="1" a="1"/>
  <c r="L3945" i="3" s="1"/>
  <c r="J3944" i="3"/>
  <c r="N3944" i="3" s="1" a="1"/>
  <c r="N3944" i="3" s="1"/>
  <c r="J3943" i="3"/>
  <c r="J3942" i="3"/>
  <c r="P3942" i="3" s="1" a="1"/>
  <c r="P3942" i="3" s="1"/>
  <c r="J3941" i="3"/>
  <c r="L3941" i="3" s="1" a="1"/>
  <c r="L3941" i="3" s="1"/>
  <c r="J3940" i="3"/>
  <c r="K3940" i="3" s="1" a="1"/>
  <c r="K3940" i="3" s="1"/>
  <c r="J3939" i="3"/>
  <c r="K3939" i="3" s="1" a="1"/>
  <c r="K3939" i="3" s="1"/>
  <c r="J3938" i="3"/>
  <c r="N3938" i="3" s="1" a="1"/>
  <c r="N3938" i="3" s="1"/>
  <c r="J3937" i="3"/>
  <c r="J3936" i="3"/>
  <c r="J3935" i="3"/>
  <c r="J3934" i="3"/>
  <c r="J3933" i="3"/>
  <c r="N3933" i="3" s="1" a="1"/>
  <c r="N3933" i="3" s="1"/>
  <c r="J3932" i="3"/>
  <c r="J3931" i="3"/>
  <c r="O3931" i="3" s="1" a="1"/>
  <c r="O3931" i="3" s="1"/>
  <c r="J3930" i="3"/>
  <c r="J3929" i="3"/>
  <c r="J3928" i="3"/>
  <c r="J3927" i="3"/>
  <c r="N3927" i="3" s="1" a="1"/>
  <c r="N3927" i="3" s="1"/>
  <c r="J3926" i="3"/>
  <c r="M3926" i="3" s="1" a="1"/>
  <c r="M3926" i="3" s="1"/>
  <c r="J3925" i="3"/>
  <c r="N3925" i="3" s="1" a="1"/>
  <c r="N3925" i="3" s="1"/>
  <c r="J3924" i="3"/>
  <c r="J3923" i="3"/>
  <c r="J3922" i="3"/>
  <c r="N3922" i="3" s="1" a="1"/>
  <c r="N3922" i="3" s="1"/>
  <c r="J3921" i="3"/>
  <c r="O3921" i="3" s="1" a="1"/>
  <c r="O3921" i="3" s="1"/>
  <c r="J3920" i="3"/>
  <c r="N3920" i="3" s="1" a="1"/>
  <c r="N3920" i="3" s="1"/>
  <c r="J3919" i="3"/>
  <c r="O3919" i="3" s="1" a="1"/>
  <c r="O3919" i="3" s="1"/>
  <c r="J3918" i="3"/>
  <c r="J3917" i="3"/>
  <c r="L3917" i="3" s="1" a="1"/>
  <c r="L3917" i="3" s="1"/>
  <c r="J3916" i="3"/>
  <c r="L3916" i="3" s="1" a="1"/>
  <c r="L3916" i="3" s="1"/>
  <c r="J3915" i="3"/>
  <c r="M3915" i="3" s="1" a="1"/>
  <c r="M3915" i="3" s="1"/>
  <c r="J3914" i="3"/>
  <c r="J3913" i="3"/>
  <c r="P3913" i="3" s="1" a="1"/>
  <c r="P3913" i="3" s="1"/>
  <c r="J3912" i="3"/>
  <c r="M3912" i="3" s="1" a="1"/>
  <c r="M3912" i="3" s="1"/>
  <c r="J3911" i="3"/>
  <c r="L3911" i="3" s="1" a="1"/>
  <c r="L3911" i="3" s="1"/>
  <c r="J3910" i="3"/>
  <c r="J3909" i="3"/>
  <c r="N3909" i="3" s="1" a="1"/>
  <c r="N3909" i="3" s="1"/>
  <c r="J3908" i="3"/>
  <c r="J3907" i="3"/>
  <c r="P3907" i="3" s="1" a="1"/>
  <c r="P3907" i="3" s="1"/>
  <c r="J3906" i="3"/>
  <c r="J3905" i="3"/>
  <c r="J3904" i="3"/>
  <c r="N3904" i="3" s="1" a="1"/>
  <c r="N3904" i="3" s="1"/>
  <c r="J3903" i="3"/>
  <c r="M3903" i="3" s="1" a="1"/>
  <c r="M3903" i="3" s="1"/>
  <c r="J3902" i="3"/>
  <c r="L3902" i="3" s="1" a="1"/>
  <c r="L3902" i="3" s="1"/>
  <c r="J3901" i="3"/>
  <c r="J3900" i="3"/>
  <c r="J3899" i="3"/>
  <c r="J3898" i="3"/>
  <c r="J3897" i="3"/>
  <c r="K3897" i="3" s="1" a="1"/>
  <c r="K3897" i="3" s="1"/>
  <c r="J3896" i="3"/>
  <c r="J3895" i="3"/>
  <c r="J3894" i="3"/>
  <c r="J3893" i="3"/>
  <c r="J3892" i="3"/>
  <c r="J3891" i="3"/>
  <c r="P3891" i="3" s="1" a="1"/>
  <c r="P3891" i="3" s="1"/>
  <c r="J3890" i="3"/>
  <c r="O3890" i="3" s="1" a="1"/>
  <c r="O3890" i="3" s="1"/>
  <c r="J3889" i="3"/>
  <c r="J3888" i="3"/>
  <c r="N3888" i="3" s="1" a="1"/>
  <c r="N3888" i="3" s="1"/>
  <c r="J3887" i="3"/>
  <c r="M3887" i="3" s="1" a="1"/>
  <c r="M3887" i="3" s="1"/>
  <c r="J3886" i="3"/>
  <c r="L3886" i="3" s="1" a="1"/>
  <c r="L3886" i="3" s="1"/>
  <c r="J3885" i="3"/>
  <c r="O3885" i="3" s="1" a="1"/>
  <c r="O3885" i="3" s="1"/>
  <c r="J3884" i="3"/>
  <c r="J3883" i="3"/>
  <c r="J3882" i="3"/>
  <c r="O3882" i="3" s="1" a="1"/>
  <c r="O3882" i="3" s="1"/>
  <c r="J3881" i="3"/>
  <c r="J3880" i="3"/>
  <c r="J3879" i="3"/>
  <c r="P3879" i="3" s="1" a="1"/>
  <c r="P3879" i="3" s="1"/>
  <c r="J3878" i="3"/>
  <c r="P3878" i="3" s="1" a="1"/>
  <c r="P3878" i="3" s="1"/>
  <c r="J3877" i="3"/>
  <c r="L3877" i="3" s="1" a="1"/>
  <c r="L3877" i="3" s="1"/>
  <c r="J3876" i="3"/>
  <c r="J3875" i="3"/>
  <c r="J3874" i="3"/>
  <c r="O3874" i="3" s="1" a="1"/>
  <c r="O3874" i="3" s="1"/>
  <c r="J3873" i="3"/>
  <c r="J3872" i="3"/>
  <c r="J3871" i="3"/>
  <c r="J3870" i="3"/>
  <c r="J3869" i="3"/>
  <c r="M3869" i="3" s="1" a="1"/>
  <c r="M3869" i="3" s="1"/>
  <c r="J3868" i="3"/>
  <c r="P3868" i="3" s="1" a="1"/>
  <c r="P3868" i="3" s="1"/>
  <c r="J3867" i="3"/>
  <c r="J3866" i="3"/>
  <c r="J3865" i="3"/>
  <c r="J3864" i="3"/>
  <c r="J3863" i="3"/>
  <c r="O3863" i="3" s="1" a="1"/>
  <c r="O3863" i="3" s="1"/>
  <c r="J3862" i="3"/>
  <c r="M3862" i="3" s="1" a="1"/>
  <c r="M3862" i="3" s="1"/>
  <c r="L3861" i="3" a="1"/>
  <c r="L3861" i="3" s="1"/>
  <c r="J3861" i="3"/>
  <c r="J3860" i="3"/>
  <c r="L3860" i="3" s="1" a="1"/>
  <c r="L3860" i="3" s="1"/>
  <c r="J3859" i="3"/>
  <c r="K3859" i="3" s="1" a="1"/>
  <c r="K3859" i="3" s="1"/>
  <c r="J3858" i="3"/>
  <c r="J3857" i="3"/>
  <c r="O3857" i="3" s="1" a="1"/>
  <c r="O3857" i="3" s="1"/>
  <c r="J3856" i="3"/>
  <c r="N3856" i="3" s="1" a="1"/>
  <c r="N3856" i="3" s="1"/>
  <c r="J3855" i="3"/>
  <c r="M3854" i="3" a="1"/>
  <c r="M3854" i="3" s="1"/>
  <c r="J3854" i="3"/>
  <c r="J3853" i="3"/>
  <c r="O3853" i="3" s="1" a="1"/>
  <c r="O3853" i="3" s="1"/>
  <c r="J3852" i="3"/>
  <c r="J3851" i="3"/>
  <c r="O3851" i="3" s="1" a="1"/>
  <c r="O3851" i="3" s="1"/>
  <c r="J3850" i="3"/>
  <c r="J3849" i="3"/>
  <c r="N3849" i="3" s="1" a="1"/>
  <c r="N3849" i="3" s="1"/>
  <c r="J3848" i="3"/>
  <c r="J3847" i="3"/>
  <c r="O3847" i="3" s="1" a="1"/>
  <c r="O3847" i="3" s="1"/>
  <c r="J3846" i="3"/>
  <c r="P3846" i="3" s="1" a="1"/>
  <c r="P3846" i="3" s="1"/>
  <c r="P3845" i="3" a="1"/>
  <c r="P3845" i="3" s="1"/>
  <c r="J3845" i="3"/>
  <c r="J3844" i="3"/>
  <c r="O3844" i="3" s="1" a="1"/>
  <c r="O3844" i="3" s="1"/>
  <c r="J3843" i="3"/>
  <c r="O3843" i="3" s="1" a="1"/>
  <c r="O3843" i="3" s="1"/>
  <c r="J3842" i="3"/>
  <c r="N3842" i="3" s="1" a="1"/>
  <c r="N3842" i="3" s="1"/>
  <c r="J3841" i="3"/>
  <c r="J3840" i="3"/>
  <c r="N3840" i="3" s="1" a="1"/>
  <c r="N3840" i="3" s="1"/>
  <c r="J3839" i="3"/>
  <c r="P3839" i="3" s="1" a="1"/>
  <c r="P3839" i="3" s="1"/>
  <c r="J3838" i="3"/>
  <c r="M3838" i="3" s="1" a="1"/>
  <c r="M3838" i="3" s="1"/>
  <c r="J3837" i="3"/>
  <c r="O3837" i="3" s="1" a="1"/>
  <c r="O3837" i="3" s="1"/>
  <c r="J3836" i="3"/>
  <c r="J3835" i="3"/>
  <c r="L3835" i="3" s="1" a="1"/>
  <c r="L3835" i="3" s="1"/>
  <c r="J3834" i="3"/>
  <c r="K3834" i="3" s="1" a="1"/>
  <c r="K3834" i="3" s="1"/>
  <c r="J3833" i="3"/>
  <c r="J3832" i="3"/>
  <c r="J3831" i="3"/>
  <c r="K3831" i="3" s="1" a="1"/>
  <c r="K3831" i="3" s="1"/>
  <c r="J3830" i="3"/>
  <c r="J3829" i="3"/>
  <c r="P3829" i="3" s="1" a="1"/>
  <c r="P3829" i="3" s="1"/>
  <c r="J3828" i="3"/>
  <c r="L3828" i="3" s="1" a="1"/>
  <c r="L3828" i="3" s="1"/>
  <c r="J3827" i="3"/>
  <c r="J3826" i="3"/>
  <c r="J3825" i="3"/>
  <c r="J3824" i="3"/>
  <c r="J3823" i="3"/>
  <c r="J3822" i="3"/>
  <c r="M3822" i="3" s="1" a="1"/>
  <c r="M3822" i="3" s="1"/>
  <c r="J3821" i="3"/>
  <c r="L3821" i="3" s="1" a="1"/>
  <c r="L3821" i="3" s="1"/>
  <c r="J3820" i="3"/>
  <c r="O3820" i="3" s="1" a="1"/>
  <c r="O3820" i="3" s="1"/>
  <c r="J3819" i="3"/>
  <c r="P3819" i="3" s="1" a="1"/>
  <c r="P3819" i="3" s="1"/>
  <c r="J3818" i="3"/>
  <c r="J3817" i="3"/>
  <c r="J3816" i="3"/>
  <c r="M3816" i="3" s="1" a="1"/>
  <c r="M3816" i="3" s="1"/>
  <c r="J3815" i="3"/>
  <c r="J3814" i="3"/>
  <c r="L3814" i="3" s="1" a="1"/>
  <c r="L3814" i="3" s="1"/>
  <c r="J3813" i="3"/>
  <c r="P3813" i="3" s="1" a="1"/>
  <c r="P3813" i="3" s="1"/>
  <c r="J3812" i="3"/>
  <c r="J3811" i="3"/>
  <c r="P3811" i="3" s="1" a="1"/>
  <c r="P3811" i="3" s="1"/>
  <c r="J3810" i="3"/>
  <c r="N3810" i="3" s="1" a="1"/>
  <c r="N3810" i="3" s="1"/>
  <c r="J3809" i="3"/>
  <c r="J3808" i="3"/>
  <c r="N3808" i="3" s="1" a="1"/>
  <c r="N3808" i="3" s="1"/>
  <c r="J3807" i="3"/>
  <c r="J3806" i="3"/>
  <c r="M3806" i="3" s="1" a="1"/>
  <c r="M3806" i="3" s="1"/>
  <c r="J3805" i="3"/>
  <c r="J3804" i="3"/>
  <c r="J3803" i="3"/>
  <c r="J3802" i="3"/>
  <c r="J3801" i="3"/>
  <c r="J3800" i="3"/>
  <c r="M3800" i="3" s="1" a="1"/>
  <c r="M3800" i="3" s="1"/>
  <c r="J3799" i="3"/>
  <c r="P3799" i="3" s="1" a="1"/>
  <c r="P3799" i="3" s="1"/>
  <c r="J3798" i="3"/>
  <c r="P3798" i="3" s="1" a="1"/>
  <c r="P3798" i="3" s="1"/>
  <c r="J3797" i="3"/>
  <c r="N3797" i="3" s="1" a="1"/>
  <c r="N3797" i="3" s="1"/>
  <c r="J3796" i="3"/>
  <c r="L3796" i="3" s="1" a="1"/>
  <c r="L3796" i="3" s="1"/>
  <c r="J3795" i="3"/>
  <c r="P3795" i="3" s="1" a="1"/>
  <c r="P3795" i="3" s="1"/>
  <c r="J3794" i="3"/>
  <c r="K3794" i="3" s="1" a="1"/>
  <c r="K3794" i="3" s="1"/>
  <c r="J3793" i="3"/>
  <c r="P3793" i="3" s="1" a="1"/>
  <c r="P3793" i="3" s="1"/>
  <c r="J3792" i="3"/>
  <c r="J3791" i="3"/>
  <c r="J3790" i="3"/>
  <c r="M3790" i="3" s="1" a="1"/>
  <c r="M3790" i="3" s="1"/>
  <c r="J3789" i="3"/>
  <c r="K3789" i="3" s="1" a="1"/>
  <c r="K3789" i="3" s="1"/>
  <c r="J3788" i="3"/>
  <c r="J3787" i="3"/>
  <c r="O3787" i="3" s="1" a="1"/>
  <c r="O3787" i="3" s="1"/>
  <c r="J3786" i="3"/>
  <c r="J3785" i="3"/>
  <c r="J3784" i="3"/>
  <c r="J3783" i="3"/>
  <c r="M3783" i="3" s="1" a="1"/>
  <c r="M3783" i="3" s="1"/>
  <c r="J3782" i="3"/>
  <c r="L3782" i="3" s="1" a="1"/>
  <c r="L3782" i="3" s="1"/>
  <c r="J3781" i="3"/>
  <c r="O3781" i="3" s="1" a="1"/>
  <c r="O3781" i="3" s="1"/>
  <c r="J3780" i="3"/>
  <c r="J3779" i="3"/>
  <c r="O3779" i="3" s="1" a="1"/>
  <c r="O3779" i="3" s="1"/>
  <c r="J3778" i="3"/>
  <c r="K3778" i="3" s="1" a="1"/>
  <c r="K3778" i="3" s="1"/>
  <c r="J3777" i="3"/>
  <c r="P3777" i="3" s="1" a="1"/>
  <c r="P3777" i="3" s="1"/>
  <c r="J3776" i="3"/>
  <c r="N3776" i="3" s="1" a="1"/>
  <c r="N3776" i="3" s="1"/>
  <c r="J3775" i="3"/>
  <c r="J3774" i="3"/>
  <c r="M3774" i="3" s="1" a="1"/>
  <c r="M3774" i="3" s="1"/>
  <c r="J3773" i="3"/>
  <c r="J3772" i="3"/>
  <c r="J3771" i="3"/>
  <c r="P3771" i="3" s="1" a="1"/>
  <c r="P3771" i="3" s="1"/>
  <c r="J3770" i="3"/>
  <c r="J3769" i="3"/>
  <c r="J3768" i="3"/>
  <c r="M3768" i="3" s="1" a="1"/>
  <c r="M3768" i="3" s="1"/>
  <c r="J3767" i="3"/>
  <c r="M3767" i="3" s="1" a="1"/>
  <c r="M3767" i="3" s="1"/>
  <c r="J3766" i="3"/>
  <c r="J3765" i="3"/>
  <c r="J3764" i="3"/>
  <c r="L3764" i="3" s="1" a="1"/>
  <c r="L3764" i="3" s="1"/>
  <c r="J3763" i="3"/>
  <c r="L3763" i="3" s="1" a="1"/>
  <c r="L3763" i="3" s="1"/>
  <c r="J3762" i="3"/>
  <c r="J3761" i="3"/>
  <c r="N3761" i="3" s="1" a="1"/>
  <c r="N3761" i="3" s="1"/>
  <c r="J3760" i="3"/>
  <c r="M3760" i="3" s="1" a="1"/>
  <c r="M3760" i="3" s="1"/>
  <c r="J3759" i="3"/>
  <c r="O3759" i="3" s="1" a="1"/>
  <c r="O3759" i="3" s="1"/>
  <c r="J3758" i="3"/>
  <c r="O3758" i="3" s="1" a="1"/>
  <c r="O3758" i="3" s="1"/>
  <c r="J3757" i="3"/>
  <c r="J3756" i="3"/>
  <c r="L3756" i="3" s="1" a="1"/>
  <c r="L3756" i="3" s="1"/>
  <c r="J3755" i="3"/>
  <c r="J3754" i="3"/>
  <c r="J3753" i="3"/>
  <c r="J3752" i="3"/>
  <c r="J3751" i="3"/>
  <c r="J3750" i="3"/>
  <c r="J3749" i="3"/>
  <c r="L3749" i="3" s="1" a="1"/>
  <c r="L3749" i="3" s="1"/>
  <c r="J3748" i="3"/>
  <c r="O3748" i="3" s="1" a="1"/>
  <c r="O3748" i="3" s="1"/>
  <c r="J3747" i="3"/>
  <c r="J3746" i="3"/>
  <c r="M3746" i="3" s="1" a="1"/>
  <c r="M3746" i="3" s="1"/>
  <c r="J3745" i="3"/>
  <c r="J3744" i="3"/>
  <c r="J3743" i="3"/>
  <c r="J3742" i="3"/>
  <c r="J3741" i="3"/>
  <c r="O3741" i="3" s="1" a="1"/>
  <c r="O3741" i="3" s="1"/>
  <c r="J3740" i="3"/>
  <c r="P3740" i="3" s="1" a="1"/>
  <c r="P3740" i="3" s="1"/>
  <c r="J3739" i="3"/>
  <c r="J3738" i="3"/>
  <c r="J3737" i="3"/>
  <c r="N3737" i="3" s="1" a="1"/>
  <c r="N3737" i="3" s="1"/>
  <c r="J3736" i="3"/>
  <c r="M3736" i="3" s="1" a="1"/>
  <c r="M3736" i="3" s="1"/>
  <c r="J3735" i="3"/>
  <c r="M3735" i="3" s="1" a="1"/>
  <c r="M3735" i="3" s="1"/>
  <c r="J3734" i="3"/>
  <c r="J3733" i="3"/>
  <c r="P3733" i="3" s="1" a="1"/>
  <c r="P3733" i="3" s="1"/>
  <c r="J3732" i="3"/>
  <c r="O3732" i="3" s="1" a="1"/>
  <c r="O3732" i="3" s="1"/>
  <c r="J3731" i="3"/>
  <c r="M3731" i="3" s="1" a="1"/>
  <c r="M3731" i="3" s="1"/>
  <c r="J3730" i="3"/>
  <c r="N3730" i="3" s="1" a="1"/>
  <c r="N3730" i="3" s="1"/>
  <c r="J3729" i="3"/>
  <c r="J3728" i="3"/>
  <c r="J3727" i="3"/>
  <c r="O3727" i="3" s="1" a="1"/>
  <c r="O3727" i="3" s="1"/>
  <c r="J3726" i="3"/>
  <c r="M3726" i="3" s="1" a="1"/>
  <c r="M3726" i="3" s="1"/>
  <c r="J3725" i="3"/>
  <c r="O3725" i="3" s="1" a="1"/>
  <c r="O3725" i="3" s="1"/>
  <c r="J3724" i="3"/>
  <c r="N3724" i="3" s="1" a="1"/>
  <c r="N3724" i="3" s="1"/>
  <c r="J3723" i="3"/>
  <c r="O3723" i="3" s="1" a="1"/>
  <c r="O3723" i="3" s="1"/>
  <c r="J3722" i="3"/>
  <c r="K3722" i="3" s="1" a="1"/>
  <c r="K3722" i="3" s="1"/>
  <c r="J3721" i="3"/>
  <c r="P3721" i="3" s="1" a="1"/>
  <c r="P3721" i="3" s="1"/>
  <c r="J3720" i="3"/>
  <c r="J3719" i="3"/>
  <c r="K3719" i="3" s="1" a="1"/>
  <c r="K3719" i="3" s="1"/>
  <c r="J3718" i="3"/>
  <c r="J3717" i="3"/>
  <c r="J3716" i="3"/>
  <c r="J3715" i="3"/>
  <c r="P3715" i="3" s="1" a="1"/>
  <c r="P3715" i="3" s="1"/>
  <c r="J3714" i="3"/>
  <c r="O3714" i="3" s="1" a="1"/>
  <c r="O3714" i="3" s="1"/>
  <c r="J3713" i="3"/>
  <c r="J3712" i="3"/>
  <c r="J3711" i="3"/>
  <c r="O3711" i="3" s="1" a="1"/>
  <c r="O3711" i="3" s="1"/>
  <c r="J3710" i="3"/>
  <c r="N3710" i="3" s="1" a="1"/>
  <c r="N3710" i="3" s="1"/>
  <c r="J3709" i="3"/>
  <c r="J3708" i="3"/>
  <c r="N3708" i="3" s="1" a="1"/>
  <c r="N3708" i="3" s="1"/>
  <c r="J3707" i="3"/>
  <c r="J3706" i="3"/>
  <c r="J3705" i="3"/>
  <c r="N3705" i="3" s="1" a="1"/>
  <c r="N3705" i="3" s="1"/>
  <c r="J3704" i="3"/>
  <c r="L3704" i="3" s="1" a="1"/>
  <c r="L3704" i="3" s="1"/>
  <c r="J3703" i="3"/>
  <c r="O3703" i="3" s="1" a="1"/>
  <c r="O3703" i="3" s="1"/>
  <c r="J3702" i="3"/>
  <c r="M3702" i="3" s="1" a="1"/>
  <c r="M3702" i="3" s="1"/>
  <c r="P3701" i="3" a="1"/>
  <c r="P3701" i="3" s="1"/>
  <c r="J3701" i="3"/>
  <c r="O3701" i="3" s="1" a="1"/>
  <c r="O3701" i="3" s="1"/>
  <c r="J3700" i="3"/>
  <c r="N3700" i="3" s="1" a="1"/>
  <c r="N3700" i="3" s="1"/>
  <c r="J3699" i="3"/>
  <c r="J3698" i="3"/>
  <c r="J3697" i="3"/>
  <c r="J3696" i="3"/>
  <c r="P3696" i="3" s="1" a="1"/>
  <c r="P3696" i="3" s="1"/>
  <c r="J3695" i="3"/>
  <c r="J3694" i="3"/>
  <c r="M3694" i="3" s="1" a="1"/>
  <c r="M3694" i="3" s="1"/>
  <c r="J3693" i="3"/>
  <c r="L3693" i="3" s="1" a="1"/>
  <c r="L3693" i="3" s="1"/>
  <c r="J3692" i="3"/>
  <c r="J3691" i="3"/>
  <c r="M3691" i="3" s="1" a="1"/>
  <c r="M3691" i="3" s="1"/>
  <c r="J3690" i="3"/>
  <c r="J3689" i="3"/>
  <c r="N3689" i="3" s="1" a="1"/>
  <c r="N3689" i="3" s="1"/>
  <c r="J3688" i="3"/>
  <c r="J3687" i="3"/>
  <c r="J3686" i="3"/>
  <c r="J3685" i="3"/>
  <c r="J3684" i="3"/>
  <c r="J3683" i="3"/>
  <c r="J3682" i="3"/>
  <c r="J3681" i="3"/>
  <c r="J3680" i="3"/>
  <c r="J3679" i="3"/>
  <c r="M3678" i="3" a="1"/>
  <c r="M3678" i="3" s="1"/>
  <c r="J3678" i="3"/>
  <c r="O3678" i="3" s="1" a="1"/>
  <c r="O3678" i="3" s="1"/>
  <c r="J3677" i="3"/>
  <c r="J3676" i="3"/>
  <c r="J3675" i="3"/>
  <c r="O3675" i="3" s="1" a="1"/>
  <c r="O3675" i="3" s="1"/>
  <c r="J3674" i="3"/>
  <c r="K3674" i="3" s="1" a="1"/>
  <c r="K3674" i="3" s="1"/>
  <c r="J3673" i="3"/>
  <c r="J3672" i="3"/>
  <c r="J3671" i="3"/>
  <c r="O3671" i="3" s="1" a="1"/>
  <c r="O3671" i="3" s="1"/>
  <c r="J3670" i="3"/>
  <c r="J3669" i="3"/>
  <c r="J3668" i="3"/>
  <c r="J3667" i="3"/>
  <c r="N3667" i="3" s="1" a="1"/>
  <c r="N3667" i="3" s="1"/>
  <c r="J3666" i="3"/>
  <c r="J3665" i="3"/>
  <c r="N3665" i="3" s="1" a="1"/>
  <c r="N3665" i="3" s="1"/>
  <c r="J3664" i="3"/>
  <c r="J3663" i="3"/>
  <c r="J3662" i="3"/>
  <c r="J3661" i="3"/>
  <c r="J3660" i="3"/>
  <c r="J3659" i="3"/>
  <c r="L3659" i="3" s="1" a="1"/>
  <c r="L3659" i="3" s="1"/>
  <c r="J3658" i="3"/>
  <c r="J3657" i="3"/>
  <c r="P3657" i="3" s="1" a="1"/>
  <c r="P3657" i="3" s="1"/>
  <c r="J3656" i="3"/>
  <c r="K3656" i="3" s="1" a="1"/>
  <c r="K3656" i="3" s="1"/>
  <c r="J3655" i="3"/>
  <c r="J3654" i="3"/>
  <c r="J3653" i="3"/>
  <c r="L3653" i="3" s="1" a="1"/>
  <c r="L3653" i="3" s="1"/>
  <c r="J3652" i="3"/>
  <c r="J3651" i="3"/>
  <c r="K3651" i="3" s="1" a="1"/>
  <c r="K3651" i="3" s="1"/>
  <c r="J3650" i="3"/>
  <c r="J3649" i="3"/>
  <c r="J3648" i="3"/>
  <c r="J3647" i="3"/>
  <c r="J3646" i="3"/>
  <c r="J3645" i="3"/>
  <c r="J3644" i="3"/>
  <c r="O3644" i="3" s="1" a="1"/>
  <c r="O3644" i="3" s="1"/>
  <c r="J3643" i="3"/>
  <c r="L3643" i="3" s="1" a="1"/>
  <c r="L3643" i="3" s="1"/>
  <c r="J3642" i="3"/>
  <c r="J3641" i="3"/>
  <c r="J3640" i="3"/>
  <c r="O3640" i="3" s="1" a="1"/>
  <c r="O3640" i="3" s="1"/>
  <c r="J3639" i="3"/>
  <c r="J3638" i="3"/>
  <c r="J3637" i="3"/>
  <c r="J3636" i="3"/>
  <c r="P3636" i="3" s="1" a="1"/>
  <c r="P3636" i="3" s="1"/>
  <c r="J3635" i="3"/>
  <c r="J3634" i="3"/>
  <c r="J3633" i="3"/>
  <c r="J3632" i="3"/>
  <c r="N3632" i="3" s="1" a="1"/>
  <c r="N3632" i="3" s="1"/>
  <c r="J3631" i="3"/>
  <c r="J3630" i="3"/>
  <c r="J3629" i="3"/>
  <c r="J3628" i="3"/>
  <c r="J3627" i="3"/>
  <c r="J3626" i="3"/>
  <c r="L3626" i="3" s="1" a="1"/>
  <c r="L3626" i="3" s="1"/>
  <c r="J3625" i="3"/>
  <c r="J3624" i="3"/>
  <c r="J3623" i="3"/>
  <c r="J3622" i="3"/>
  <c r="J3621" i="3"/>
  <c r="J3620" i="3"/>
  <c r="L3620" i="3" s="1" a="1"/>
  <c r="L3620" i="3" s="1"/>
  <c r="J3619" i="3"/>
  <c r="L3619" i="3" s="1" a="1"/>
  <c r="L3619" i="3" s="1"/>
  <c r="J3618" i="3"/>
  <c r="J3617" i="3"/>
  <c r="J3616" i="3"/>
  <c r="J3615" i="3"/>
  <c r="K3615" i="3" s="1" a="1"/>
  <c r="K3615" i="3" s="1"/>
  <c r="J3614" i="3"/>
  <c r="K3614" i="3" s="1" a="1"/>
  <c r="K3614" i="3" s="1"/>
  <c r="J3613" i="3"/>
  <c r="L3613" i="3" s="1" a="1"/>
  <c r="L3613" i="3" s="1"/>
  <c r="J3612" i="3"/>
  <c r="M3612" i="3" s="1" a="1"/>
  <c r="M3612" i="3" s="1"/>
  <c r="J3611" i="3"/>
  <c r="M3611" i="3" s="1" a="1"/>
  <c r="M3611" i="3" s="1"/>
  <c r="J3610" i="3"/>
  <c r="J3609" i="3"/>
  <c r="P3609" i="3" s="1" a="1"/>
  <c r="P3609" i="3" s="1"/>
  <c r="J3608" i="3"/>
  <c r="L3608" i="3" s="1" a="1"/>
  <c r="L3608" i="3" s="1"/>
  <c r="J3607" i="3"/>
  <c r="K3607" i="3" s="1" a="1"/>
  <c r="K3607" i="3" s="1"/>
  <c r="J3606" i="3"/>
  <c r="K3606" i="3" s="1" a="1"/>
  <c r="K3606" i="3" s="1"/>
  <c r="J3605" i="3"/>
  <c r="P3605" i="3" s="1" a="1"/>
  <c r="P3605" i="3" s="1"/>
  <c r="J3604" i="3"/>
  <c r="M3604" i="3" s="1" a="1"/>
  <c r="M3604" i="3" s="1"/>
  <c r="J3603" i="3"/>
  <c r="O3603" i="3" s="1" a="1"/>
  <c r="O3603" i="3" s="1"/>
  <c r="J3602" i="3"/>
  <c r="O3602" i="3" s="1" a="1"/>
  <c r="O3602" i="3" s="1"/>
  <c r="J3601" i="3"/>
  <c r="J3600" i="3"/>
  <c r="M3600" i="3" s="1" a="1"/>
  <c r="M3600" i="3" s="1"/>
  <c r="J3599" i="3"/>
  <c r="J3598" i="3"/>
  <c r="J3597" i="3"/>
  <c r="J3596" i="3"/>
  <c r="P3596" i="3" s="1" a="1"/>
  <c r="P3596" i="3" s="1"/>
  <c r="J3595" i="3"/>
  <c r="J3594" i="3"/>
  <c r="J3593" i="3"/>
  <c r="P3593" i="3" s="1" a="1"/>
  <c r="P3593" i="3" s="1"/>
  <c r="J3592" i="3"/>
  <c r="K3592" i="3" s="1" a="1"/>
  <c r="K3592" i="3" s="1"/>
  <c r="J3591" i="3"/>
  <c r="L3591" i="3" s="1" a="1"/>
  <c r="L3591" i="3" s="1"/>
  <c r="J3590" i="3"/>
  <c r="N3590" i="3" s="1" a="1"/>
  <c r="N3590" i="3" s="1"/>
  <c r="J3589" i="3"/>
  <c r="P3589" i="3" s="1" a="1"/>
  <c r="P3589" i="3" s="1"/>
  <c r="J3588" i="3"/>
  <c r="J3587" i="3"/>
  <c r="P3587" i="3" s="1" a="1"/>
  <c r="P3587" i="3" s="1"/>
  <c r="J3586" i="3"/>
  <c r="J3585" i="3"/>
  <c r="P3585" i="3" s="1" a="1"/>
  <c r="P3585" i="3" s="1"/>
  <c r="J3584" i="3"/>
  <c r="L3584" i="3" s="1" a="1"/>
  <c r="L3584" i="3" s="1"/>
  <c r="J3583" i="3"/>
  <c r="J3582" i="3"/>
  <c r="J3581" i="3"/>
  <c r="K3581" i="3" s="1" a="1"/>
  <c r="K3581" i="3" s="1"/>
  <c r="J3580" i="3"/>
  <c r="M3580" i="3" s="1" a="1"/>
  <c r="M3580" i="3" s="1"/>
  <c r="J3579" i="3"/>
  <c r="K3579" i="3" s="1" a="1"/>
  <c r="K3579" i="3" s="1"/>
  <c r="J3578" i="3"/>
  <c r="J3577" i="3"/>
  <c r="J3576" i="3"/>
  <c r="J3575" i="3"/>
  <c r="J3574" i="3"/>
  <c r="J3573" i="3"/>
  <c r="O3573" i="3" s="1" a="1"/>
  <c r="O3573" i="3" s="1"/>
  <c r="J3572" i="3"/>
  <c r="P3572" i="3" s="1" a="1"/>
  <c r="P3572" i="3" s="1"/>
  <c r="J3571" i="3"/>
  <c r="J3570" i="3"/>
  <c r="L3570" i="3" s="1" a="1"/>
  <c r="L3570" i="3" s="1"/>
  <c r="J3569" i="3"/>
  <c r="N3569" i="3" s="1" a="1"/>
  <c r="N3569" i="3" s="1"/>
  <c r="J3568" i="3"/>
  <c r="P3568" i="3" s="1" a="1"/>
  <c r="P3568" i="3" s="1"/>
  <c r="J3567" i="3"/>
  <c r="N3567" i="3" s="1" a="1"/>
  <c r="N3567" i="3" s="1"/>
  <c r="J3566" i="3"/>
  <c r="K3566" i="3" s="1" a="1"/>
  <c r="K3566" i="3" s="1"/>
  <c r="J3565" i="3"/>
  <c r="J3564" i="3"/>
  <c r="N3564" i="3" s="1" a="1"/>
  <c r="N3564" i="3" s="1"/>
  <c r="J3563" i="3"/>
  <c r="J3562" i="3"/>
  <c r="P3562" i="3" s="1" a="1"/>
  <c r="P3562" i="3" s="1"/>
  <c r="J3561" i="3"/>
  <c r="J3560" i="3"/>
  <c r="L3560" i="3" s="1" a="1"/>
  <c r="L3560" i="3" s="1"/>
  <c r="M3559" i="3" a="1"/>
  <c r="M3559" i="3" s="1"/>
  <c r="J3559" i="3"/>
  <c r="O3559" i="3" s="1" a="1"/>
  <c r="O3559" i="3" s="1"/>
  <c r="J3558" i="3"/>
  <c r="J3557" i="3"/>
  <c r="K3557" i="3" s="1" a="1"/>
  <c r="K3557" i="3" s="1"/>
  <c r="J3556" i="3"/>
  <c r="N3556" i="3" s="1" a="1"/>
  <c r="N3556" i="3" s="1"/>
  <c r="J3555" i="3"/>
  <c r="K3555" i="3" s="1" a="1"/>
  <c r="K3555" i="3" s="1"/>
  <c r="J3554" i="3"/>
  <c r="J3553" i="3"/>
  <c r="P3553" i="3" s="1" a="1"/>
  <c r="P3553" i="3" s="1"/>
  <c r="J3552" i="3"/>
  <c r="N3552" i="3" s="1" a="1"/>
  <c r="N3552" i="3" s="1"/>
  <c r="J3551" i="3"/>
  <c r="P3551" i="3" s="1" a="1"/>
  <c r="P3551" i="3" s="1"/>
  <c r="J3550" i="3"/>
  <c r="N3550" i="3" s="1" a="1"/>
  <c r="N3550" i="3" s="1"/>
  <c r="J3549" i="3"/>
  <c r="J3548" i="3"/>
  <c r="J3547" i="3"/>
  <c r="K3547" i="3" s="1" a="1"/>
  <c r="K3547" i="3" s="1"/>
  <c r="J3546" i="3"/>
  <c r="N3546" i="3" s="1" a="1"/>
  <c r="N3546" i="3" s="1"/>
  <c r="J3545" i="3"/>
  <c r="P3545" i="3" s="1" a="1"/>
  <c r="P3545" i="3" s="1"/>
  <c r="J3544" i="3"/>
  <c r="L3544" i="3" s="1" a="1"/>
  <c r="L3544" i="3" s="1"/>
  <c r="J3543" i="3"/>
  <c r="K3543" i="3" s="1" a="1"/>
  <c r="K3543" i="3" s="1"/>
  <c r="J3542" i="3"/>
  <c r="K3542" i="3" s="1" a="1"/>
  <c r="K3542" i="3" s="1"/>
  <c r="J3541" i="3"/>
  <c r="J3540" i="3"/>
  <c r="J3539" i="3"/>
  <c r="J3538" i="3"/>
  <c r="J3537" i="3"/>
  <c r="N3536" i="3" a="1"/>
  <c r="N3536" i="3" s="1"/>
  <c r="J3536" i="3"/>
  <c r="M3536" i="3" s="1" a="1"/>
  <c r="M3536" i="3" s="1"/>
  <c r="J3535" i="3"/>
  <c r="J3534" i="3"/>
  <c r="K3534" i="3" s="1" a="1"/>
  <c r="K3534" i="3" s="1"/>
  <c r="J3533" i="3"/>
  <c r="J3532" i="3"/>
  <c r="J3531" i="3"/>
  <c r="J3530" i="3"/>
  <c r="J3529" i="3"/>
  <c r="L3529" i="3" s="1" a="1"/>
  <c r="L3529" i="3" s="1"/>
  <c r="J3528" i="3"/>
  <c r="P3528" i="3" s="1" a="1"/>
  <c r="P3528" i="3" s="1"/>
  <c r="J3527" i="3"/>
  <c r="L3527" i="3" s="1" a="1"/>
  <c r="L3527" i="3" s="1"/>
  <c r="J3526" i="3"/>
  <c r="O3526" i="3" s="1" a="1"/>
  <c r="O3526" i="3" s="1"/>
  <c r="J3525" i="3"/>
  <c r="J3524" i="3"/>
  <c r="J3523" i="3"/>
  <c r="J3522" i="3"/>
  <c r="J3521" i="3"/>
  <c r="J3520" i="3"/>
  <c r="J3519" i="3"/>
  <c r="J3518" i="3"/>
  <c r="N3518" i="3" s="1" a="1"/>
  <c r="N3518" i="3" s="1"/>
  <c r="J3517" i="3"/>
  <c r="J3516" i="3"/>
  <c r="J3515" i="3"/>
  <c r="J3514" i="3"/>
  <c r="O3514" i="3" s="1" a="1"/>
  <c r="O3514" i="3" s="1"/>
  <c r="J3513" i="3"/>
  <c r="P3513" i="3" s="1" a="1"/>
  <c r="P3513" i="3" s="1"/>
  <c r="J3512" i="3"/>
  <c r="J3511" i="3"/>
  <c r="P3511" i="3" s="1" a="1"/>
  <c r="P3511" i="3" s="1"/>
  <c r="J3510" i="3"/>
  <c r="M3510" i="3" s="1" a="1"/>
  <c r="M3510" i="3" s="1"/>
  <c r="J3509" i="3"/>
  <c r="O3509" i="3" s="1" a="1"/>
  <c r="O3509" i="3" s="1"/>
  <c r="J3508" i="3"/>
  <c r="P3507" i="3" a="1"/>
  <c r="P3507" i="3" s="1"/>
  <c r="L3507" i="3" a="1"/>
  <c r="L3507" i="3" s="1"/>
  <c r="J3507" i="3"/>
  <c r="M3507" i="3" s="1" a="1"/>
  <c r="M3507" i="3" s="1"/>
  <c r="J3506" i="3"/>
  <c r="J3505" i="3"/>
  <c r="J3504" i="3"/>
  <c r="L3504" i="3" s="1" a="1"/>
  <c r="L3504" i="3" s="1"/>
  <c r="J3503" i="3"/>
  <c r="J3502" i="3"/>
  <c r="O3502" i="3" s="1" a="1"/>
  <c r="O3502" i="3" s="1"/>
  <c r="J3501" i="3"/>
  <c r="J3500" i="3"/>
  <c r="N3500" i="3" s="1" a="1"/>
  <c r="N3500" i="3" s="1"/>
  <c r="J3499" i="3"/>
  <c r="J3498" i="3"/>
  <c r="J3497" i="3"/>
  <c r="J3496" i="3"/>
  <c r="K3496" i="3" s="1" a="1"/>
  <c r="K3496" i="3" s="1"/>
  <c r="J3495" i="3"/>
  <c r="M3495" i="3" s="1" a="1"/>
  <c r="M3495" i="3" s="1"/>
  <c r="J3494" i="3"/>
  <c r="J3493" i="3"/>
  <c r="K3493" i="3" s="1" a="1"/>
  <c r="K3493" i="3" s="1"/>
  <c r="J3492" i="3"/>
  <c r="J3491" i="3"/>
  <c r="L3491" i="3" s="1" a="1"/>
  <c r="L3491" i="3" s="1"/>
  <c r="J3490" i="3"/>
  <c r="O3490" i="3" s="1" a="1"/>
  <c r="O3490" i="3" s="1"/>
  <c r="J3489" i="3"/>
  <c r="L3489" i="3" s="1" a="1"/>
  <c r="L3489" i="3" s="1"/>
  <c r="J3488" i="3"/>
  <c r="P3488" i="3" s="1" a="1"/>
  <c r="P3488" i="3" s="1"/>
  <c r="J3487" i="3"/>
  <c r="J3486" i="3"/>
  <c r="O3486" i="3" s="1" a="1"/>
  <c r="O3486" i="3" s="1"/>
  <c r="J3485" i="3"/>
  <c r="M3484" i="3" a="1"/>
  <c r="M3484" i="3" s="1"/>
  <c r="J3484" i="3"/>
  <c r="J3483" i="3"/>
  <c r="J3482" i="3"/>
  <c r="J3481" i="3"/>
  <c r="J3480" i="3"/>
  <c r="J3479" i="3"/>
  <c r="N3478" i="3" a="1"/>
  <c r="N3478" i="3" s="1"/>
  <c r="M3478" i="3" a="1"/>
  <c r="M3478" i="3" s="1"/>
  <c r="J3478" i="3"/>
  <c r="K3478" i="3" s="1" a="1"/>
  <c r="K3478" i="3" s="1"/>
  <c r="J3477" i="3"/>
  <c r="M3477" i="3" s="1" a="1"/>
  <c r="M3477" i="3" s="1"/>
  <c r="J3476" i="3"/>
  <c r="P3476" i="3" s="1" a="1"/>
  <c r="P3476" i="3" s="1"/>
  <c r="J3475" i="3"/>
  <c r="J3474" i="3"/>
  <c r="J3473" i="3"/>
  <c r="N3473" i="3" s="1" a="1"/>
  <c r="N3473" i="3" s="1"/>
  <c r="J3472" i="3"/>
  <c r="O3472" i="3" s="1" a="1"/>
  <c r="O3472" i="3" s="1"/>
  <c r="J3471" i="3"/>
  <c r="J3470" i="3"/>
  <c r="O3470" i="3" s="1" a="1"/>
  <c r="O3470" i="3" s="1"/>
  <c r="J3469" i="3"/>
  <c r="L3469" i="3" s="1" a="1"/>
  <c r="L3469" i="3" s="1"/>
  <c r="J3468" i="3"/>
  <c r="P3468" i="3" s="1" a="1"/>
  <c r="P3468" i="3" s="1"/>
  <c r="J3467" i="3"/>
  <c r="K3467" i="3" s="1" a="1"/>
  <c r="K3467" i="3" s="1"/>
  <c r="J3466" i="3"/>
  <c r="P3466" i="3" s="1" a="1"/>
  <c r="P3466" i="3" s="1"/>
  <c r="J3465" i="3"/>
  <c r="L3465" i="3" s="1" a="1"/>
  <c r="L3465" i="3" s="1"/>
  <c r="J3464" i="3"/>
  <c r="O3464" i="3" s="1" a="1"/>
  <c r="O3464" i="3" s="1"/>
  <c r="J3463" i="3"/>
  <c r="J3462" i="3"/>
  <c r="J3461" i="3"/>
  <c r="K3461" i="3" s="1" a="1"/>
  <c r="K3461" i="3" s="1"/>
  <c r="J3460" i="3"/>
  <c r="N3460" i="3" s="1" a="1"/>
  <c r="N3460" i="3" s="1"/>
  <c r="J3459" i="3"/>
  <c r="J3458" i="3"/>
  <c r="J3457" i="3"/>
  <c r="J3456" i="3"/>
  <c r="K3456" i="3" s="1" a="1"/>
  <c r="K3456" i="3" s="1"/>
  <c r="J3455" i="3"/>
  <c r="J3454" i="3"/>
  <c r="O3454" i="3" s="1" a="1"/>
  <c r="O3454" i="3" s="1"/>
  <c r="J3453" i="3"/>
  <c r="J3452" i="3"/>
  <c r="N3452" i="3" s="1" a="1"/>
  <c r="N3452" i="3" s="1"/>
  <c r="J3451" i="3"/>
  <c r="J3450" i="3"/>
  <c r="J3449" i="3"/>
  <c r="P3449" i="3" s="1" a="1"/>
  <c r="P3449" i="3" s="1"/>
  <c r="J3448" i="3"/>
  <c r="J3447" i="3"/>
  <c r="P3447" i="3" s="1" a="1"/>
  <c r="P3447" i="3" s="1"/>
  <c r="J3446" i="3"/>
  <c r="J3445" i="3"/>
  <c r="O3445" i="3" s="1" a="1"/>
  <c r="O3445" i="3" s="1"/>
  <c r="J3444" i="3"/>
  <c r="J3443" i="3"/>
  <c r="J3442" i="3"/>
  <c r="J3441" i="3"/>
  <c r="J3440" i="3"/>
  <c r="J3439" i="3"/>
  <c r="J3438" i="3"/>
  <c r="J3437" i="3"/>
  <c r="J3436" i="3"/>
  <c r="P3436" i="3" s="1" a="1"/>
  <c r="P3436" i="3" s="1"/>
  <c r="O3435" i="3" a="1"/>
  <c r="O3435" i="3" s="1"/>
  <c r="J3435" i="3"/>
  <c r="L3435" i="3" s="1" a="1"/>
  <c r="L3435" i="3" s="1"/>
  <c r="J3434" i="3"/>
  <c r="J3433" i="3"/>
  <c r="M3433" i="3" s="1" a="1"/>
  <c r="M3433" i="3" s="1"/>
  <c r="J3432" i="3"/>
  <c r="J3431" i="3"/>
  <c r="J3430" i="3"/>
  <c r="J3429" i="3"/>
  <c r="J3428" i="3"/>
  <c r="L3428" i="3" s="1" a="1"/>
  <c r="L3428" i="3" s="1"/>
  <c r="J3427" i="3"/>
  <c r="J3426" i="3"/>
  <c r="O3426" i="3" s="1" a="1"/>
  <c r="O3426" i="3" s="1"/>
  <c r="J3425" i="3"/>
  <c r="L3425" i="3" s="1" a="1"/>
  <c r="L3425" i="3" s="1"/>
  <c r="J3424" i="3"/>
  <c r="K3424" i="3" s="1" a="1"/>
  <c r="K3424" i="3" s="1"/>
  <c r="J3423" i="3"/>
  <c r="J3422" i="3"/>
  <c r="J3421" i="3"/>
  <c r="K3421" i="3" s="1" a="1"/>
  <c r="K3421" i="3" s="1"/>
  <c r="J3420" i="3"/>
  <c r="J3419" i="3"/>
  <c r="O3419" i="3" s="1" a="1"/>
  <c r="O3419" i="3" s="1"/>
  <c r="J3418" i="3"/>
  <c r="J3417" i="3"/>
  <c r="J3416" i="3"/>
  <c r="J3415" i="3"/>
  <c r="J3414" i="3"/>
  <c r="K3414" i="3" s="1" a="1"/>
  <c r="K3414" i="3" s="1"/>
  <c r="J3413" i="3"/>
  <c r="J3412" i="3"/>
  <c r="P3412" i="3" s="1" a="1"/>
  <c r="P3412" i="3" s="1"/>
  <c r="J3411" i="3"/>
  <c r="L3411" i="3" s="1" a="1"/>
  <c r="L3411" i="3" s="1"/>
  <c r="J3410" i="3"/>
  <c r="J3409" i="3"/>
  <c r="N3409" i="3" s="1" a="1"/>
  <c r="N3409" i="3" s="1"/>
  <c r="J3408" i="3"/>
  <c r="J3407" i="3"/>
  <c r="J3406" i="3"/>
  <c r="J3405" i="3"/>
  <c r="K3405" i="3" s="1" a="1"/>
  <c r="K3405" i="3" s="1"/>
  <c r="J3404" i="3"/>
  <c r="N3404" i="3" s="1" a="1"/>
  <c r="N3404" i="3" s="1"/>
  <c r="J3403" i="3"/>
  <c r="J3402" i="3"/>
  <c r="J3401" i="3"/>
  <c r="J3400" i="3"/>
  <c r="J3399" i="3"/>
  <c r="O3399" i="3" s="1" a="1"/>
  <c r="O3399" i="3" s="1"/>
  <c r="J3398" i="3"/>
  <c r="J3397" i="3"/>
  <c r="K3397" i="3" s="1" a="1"/>
  <c r="K3397" i="3" s="1"/>
  <c r="J3396" i="3"/>
  <c r="L3396" i="3" s="1" a="1"/>
  <c r="L3396" i="3" s="1"/>
  <c r="J3395" i="3"/>
  <c r="J3394" i="3"/>
  <c r="J3393" i="3"/>
  <c r="J3392" i="3"/>
  <c r="N3392" i="3" s="1" a="1"/>
  <c r="N3392" i="3" s="1"/>
  <c r="J3391" i="3"/>
  <c r="P3391" i="3" s="1" a="1"/>
  <c r="P3391" i="3" s="1"/>
  <c r="J3390" i="3"/>
  <c r="N3390" i="3" s="1" a="1"/>
  <c r="N3390" i="3" s="1"/>
  <c r="J3389" i="3"/>
  <c r="O3389" i="3" s="1" a="1"/>
  <c r="O3389" i="3" s="1"/>
  <c r="J3388" i="3"/>
  <c r="L3388" i="3" s="1" a="1"/>
  <c r="L3388" i="3" s="1"/>
  <c r="J3387" i="3"/>
  <c r="O3387" i="3" s="1" a="1"/>
  <c r="O3387" i="3" s="1"/>
  <c r="J3386" i="3"/>
  <c r="L3386" i="3" s="1" a="1"/>
  <c r="L3386" i="3" s="1"/>
  <c r="J3385" i="3"/>
  <c r="P3385" i="3" s="1" a="1"/>
  <c r="P3385" i="3" s="1"/>
  <c r="J3384" i="3"/>
  <c r="L3384" i="3" s="1" a="1"/>
  <c r="L3384" i="3" s="1"/>
  <c r="J3383" i="3"/>
  <c r="P3383" i="3" s="1" a="1"/>
  <c r="P3383" i="3" s="1"/>
  <c r="J3382" i="3"/>
  <c r="K3382" i="3" s="1" a="1"/>
  <c r="K3382" i="3" s="1"/>
  <c r="J3381" i="3"/>
  <c r="J3380" i="3"/>
  <c r="P3380" i="3" s="1" a="1"/>
  <c r="P3380" i="3" s="1"/>
  <c r="J3379" i="3"/>
  <c r="J3378" i="3"/>
  <c r="J3377" i="3"/>
  <c r="J3376" i="3"/>
  <c r="K3376" i="3" s="1" a="1"/>
  <c r="K3376" i="3" s="1"/>
  <c r="J3375" i="3"/>
  <c r="M3375" i="3" s="1" a="1"/>
  <c r="M3375" i="3" s="1"/>
  <c r="J3374" i="3"/>
  <c r="J3373" i="3"/>
  <c r="J3372" i="3"/>
  <c r="P3372" i="3" s="1" a="1"/>
  <c r="P3372" i="3" s="1"/>
  <c r="J3371" i="3"/>
  <c r="O3371" i="3" s="1" a="1"/>
  <c r="O3371" i="3" s="1"/>
  <c r="J3370" i="3"/>
  <c r="J3369" i="3"/>
  <c r="L3369" i="3" s="1" a="1"/>
  <c r="L3369" i="3" s="1"/>
  <c r="J3368" i="3"/>
  <c r="P3368" i="3" s="1" a="1"/>
  <c r="P3368" i="3" s="1"/>
  <c r="J3367" i="3"/>
  <c r="J3366" i="3"/>
  <c r="J3365" i="3"/>
  <c r="P3365" i="3" s="1" a="1"/>
  <c r="P3365" i="3" s="1"/>
  <c r="J3364" i="3"/>
  <c r="M3364" i="3" s="1" a="1"/>
  <c r="M3364" i="3" s="1"/>
  <c r="J3363" i="3"/>
  <c r="J3362" i="3"/>
  <c r="P3362" i="3" s="1" a="1"/>
  <c r="P3362" i="3" s="1"/>
  <c r="J3361" i="3"/>
  <c r="J3360" i="3"/>
  <c r="N3360" i="3" s="1" a="1"/>
  <c r="N3360" i="3" s="1"/>
  <c r="J3359" i="3"/>
  <c r="L3359" i="3" s="1" a="1"/>
  <c r="L3359" i="3" s="1"/>
  <c r="J3358" i="3"/>
  <c r="N3358" i="3" s="1" a="1"/>
  <c r="N3358" i="3" s="1"/>
  <c r="J3357" i="3"/>
  <c r="K3357" i="3" s="1" a="1"/>
  <c r="K3357" i="3" s="1"/>
  <c r="J3356" i="3"/>
  <c r="N3356" i="3" s="1" a="1"/>
  <c r="N3356" i="3" s="1"/>
  <c r="J3355" i="3"/>
  <c r="P3355" i="3" s="1" a="1"/>
  <c r="P3355" i="3" s="1"/>
  <c r="J3354" i="3"/>
  <c r="M3354" i="3" s="1" a="1"/>
  <c r="M3354" i="3" s="1"/>
  <c r="J3353" i="3"/>
  <c r="J3352" i="3"/>
  <c r="J3351" i="3"/>
  <c r="J3350" i="3"/>
  <c r="K3350" i="3" s="1" a="1"/>
  <c r="K3350" i="3" s="1"/>
  <c r="J3349" i="3"/>
  <c r="J3348" i="3"/>
  <c r="P3348" i="3" s="1" a="1"/>
  <c r="P3348" i="3" s="1"/>
  <c r="J3347" i="3"/>
  <c r="J3346" i="3"/>
  <c r="K3346" i="3" s="1" a="1"/>
  <c r="K3346" i="3" s="1"/>
  <c r="J3345" i="3"/>
  <c r="J3344" i="3"/>
  <c r="J3343" i="3"/>
  <c r="J3342" i="3"/>
  <c r="J3341" i="3"/>
  <c r="L3341" i="3" s="1" a="1"/>
  <c r="L3341" i="3" s="1"/>
  <c r="J3340" i="3"/>
  <c r="N3340" i="3" s="1" a="1"/>
  <c r="N3340" i="3" s="1"/>
  <c r="J3339" i="3"/>
  <c r="J3338" i="3"/>
  <c r="J3337" i="3"/>
  <c r="J3336" i="3"/>
  <c r="J3335" i="3"/>
  <c r="J3334" i="3"/>
  <c r="N3334" i="3" s="1" a="1"/>
  <c r="N3334" i="3" s="1"/>
  <c r="J3333" i="3"/>
  <c r="K3333" i="3" s="1" a="1"/>
  <c r="K3333" i="3" s="1"/>
  <c r="J3332" i="3"/>
  <c r="N3332" i="3" s="1" a="1"/>
  <c r="N3332" i="3" s="1"/>
  <c r="J3331" i="3"/>
  <c r="L3331" i="3" s="1" a="1"/>
  <c r="L3331" i="3" s="1"/>
  <c r="J3330" i="3"/>
  <c r="J3329" i="3"/>
  <c r="J3328" i="3"/>
  <c r="J3327" i="3"/>
  <c r="J3326" i="3"/>
  <c r="M3326" i="3" s="1" a="1"/>
  <c r="M3326" i="3" s="1"/>
  <c r="J3325" i="3"/>
  <c r="O3325" i="3" s="1" a="1"/>
  <c r="O3325" i="3" s="1"/>
  <c r="J3324" i="3"/>
  <c r="J3323" i="3"/>
  <c r="J3322" i="3"/>
  <c r="O3322" i="3" s="1" a="1"/>
  <c r="O3322" i="3" s="1"/>
  <c r="J3321" i="3"/>
  <c r="P3321" i="3" s="1" a="1"/>
  <c r="P3321" i="3" s="1"/>
  <c r="J3320" i="3"/>
  <c r="O3320" i="3" s="1" a="1"/>
  <c r="O3320" i="3" s="1"/>
  <c r="J3319" i="3"/>
  <c r="P3319" i="3" s="1" a="1"/>
  <c r="P3319" i="3" s="1"/>
  <c r="J3318" i="3"/>
  <c r="J3317" i="3"/>
  <c r="J3316" i="3"/>
  <c r="J3315" i="3"/>
  <c r="O3315" i="3" s="1" a="1"/>
  <c r="O3315" i="3" s="1"/>
  <c r="J3314" i="3"/>
  <c r="K3314" i="3" s="1" a="1"/>
  <c r="K3314" i="3" s="1"/>
  <c r="J3313" i="3"/>
  <c r="M3313" i="3" s="1" a="1"/>
  <c r="M3313" i="3" s="1"/>
  <c r="N3312" i="3" a="1"/>
  <c r="N3312" i="3" s="1"/>
  <c r="L3312" i="3" a="1"/>
  <c r="L3312" i="3" s="1"/>
  <c r="J3312" i="3"/>
  <c r="J3311" i="3"/>
  <c r="J3310" i="3"/>
  <c r="J3309" i="3"/>
  <c r="O3309" i="3" s="1" a="1"/>
  <c r="O3309" i="3" s="1"/>
  <c r="J3308" i="3"/>
  <c r="P3308" i="3" s="1" a="1"/>
  <c r="P3308" i="3" s="1"/>
  <c r="J3307" i="3"/>
  <c r="J3306" i="3"/>
  <c r="K3306" i="3" s="1" a="1"/>
  <c r="K3306" i="3" s="1"/>
  <c r="J3305" i="3"/>
  <c r="L3305" i="3" s="1" a="1"/>
  <c r="L3305" i="3" s="1"/>
  <c r="J3304" i="3"/>
  <c r="P3304" i="3" s="1" a="1"/>
  <c r="P3304" i="3" s="1"/>
  <c r="J3303" i="3"/>
  <c r="J3302" i="3"/>
  <c r="J3301" i="3"/>
  <c r="P3301" i="3" s="1" a="1"/>
  <c r="P3301" i="3" s="1"/>
  <c r="J3300" i="3"/>
  <c r="J3299" i="3"/>
  <c r="J3298" i="3"/>
  <c r="P3298" i="3" s="1" a="1"/>
  <c r="P3298" i="3" s="1"/>
  <c r="J3297" i="3"/>
  <c r="P3297" i="3" s="1" a="1"/>
  <c r="P3297" i="3" s="1"/>
  <c r="J3296" i="3"/>
  <c r="O3296" i="3" s="1" a="1"/>
  <c r="O3296" i="3" s="1"/>
  <c r="J3295" i="3"/>
  <c r="J3294" i="3"/>
  <c r="M3294" i="3" s="1" a="1"/>
  <c r="M3294" i="3" s="1"/>
  <c r="J3293" i="3"/>
  <c r="K3293" i="3" s="1" a="1"/>
  <c r="K3293" i="3" s="1"/>
  <c r="J3292" i="3"/>
  <c r="K3291" i="3" a="1"/>
  <c r="K3291" i="3" s="1"/>
  <c r="J3291" i="3"/>
  <c r="J3290" i="3"/>
  <c r="J3289" i="3"/>
  <c r="P3289" i="3" s="1" a="1"/>
  <c r="P3289" i="3" s="1"/>
  <c r="J3288" i="3"/>
  <c r="J3287" i="3"/>
  <c r="O3287" i="3" s="1" a="1"/>
  <c r="O3287" i="3" s="1"/>
  <c r="J3286" i="3"/>
  <c r="M3286" i="3" s="1" a="1"/>
  <c r="M3286" i="3" s="1"/>
  <c r="J3285" i="3"/>
  <c r="P3285" i="3" s="1" a="1"/>
  <c r="P3285" i="3" s="1"/>
  <c r="J3284" i="3"/>
  <c r="J3283" i="3"/>
  <c r="P3283" i="3" s="1" a="1"/>
  <c r="P3283" i="3" s="1"/>
  <c r="J3282" i="3"/>
  <c r="J3281" i="3"/>
  <c r="O3281" i="3" s="1" a="1"/>
  <c r="O3281" i="3" s="1"/>
  <c r="J3280" i="3"/>
  <c r="K3280" i="3" s="1" a="1"/>
  <c r="K3280" i="3" s="1"/>
  <c r="J3279" i="3"/>
  <c r="K3279" i="3" s="1" a="1"/>
  <c r="K3279" i="3" s="1"/>
  <c r="J3278" i="3"/>
  <c r="N3278" i="3" s="1" a="1"/>
  <c r="N3278" i="3" s="1"/>
  <c r="J3277" i="3"/>
  <c r="K3277" i="3" s="1" a="1"/>
  <c r="K3277" i="3" s="1"/>
  <c r="J3276" i="3"/>
  <c r="N3276" i="3" s="1" a="1"/>
  <c r="N3276" i="3" s="1"/>
  <c r="J3275" i="3"/>
  <c r="J3274" i="3"/>
  <c r="P3274" i="3" s="1" a="1"/>
  <c r="P3274" i="3" s="1"/>
  <c r="J3273" i="3"/>
  <c r="O3273" i="3" s="1" a="1"/>
  <c r="O3273" i="3" s="1"/>
  <c r="J3272" i="3"/>
  <c r="M3272" i="3" s="1" a="1"/>
  <c r="M3272" i="3" s="1"/>
  <c r="J3271" i="3"/>
  <c r="J3270" i="3"/>
  <c r="K3270" i="3" s="1" a="1"/>
  <c r="K3270" i="3" s="1"/>
  <c r="J3269" i="3"/>
  <c r="J3268" i="3"/>
  <c r="P3268" i="3" s="1" a="1"/>
  <c r="P3268" i="3" s="1"/>
  <c r="J3267" i="3"/>
  <c r="J3266" i="3"/>
  <c r="N3266" i="3" s="1" a="1"/>
  <c r="N3266" i="3" s="1"/>
  <c r="J3265" i="3"/>
  <c r="K3265" i="3" s="1" a="1"/>
  <c r="K3265" i="3" s="1"/>
  <c r="J3264" i="3"/>
  <c r="K3264" i="3" s="1" a="1"/>
  <c r="K3264" i="3" s="1"/>
  <c r="J3263" i="3"/>
  <c r="J3262" i="3"/>
  <c r="K3262" i="3" s="1" a="1"/>
  <c r="K3262" i="3" s="1"/>
  <c r="J3261" i="3"/>
  <c r="M3260" i="3" a="1"/>
  <c r="M3260" i="3" s="1"/>
  <c r="J3260" i="3"/>
  <c r="L3260" i="3" s="1" a="1"/>
  <c r="L3260" i="3" s="1"/>
  <c r="J3259" i="3"/>
  <c r="J3258" i="3"/>
  <c r="J3257" i="3"/>
  <c r="M3257" i="3" s="1" a="1"/>
  <c r="M3257" i="3" s="1"/>
  <c r="J3256" i="3"/>
  <c r="J3255" i="3"/>
  <c r="J3254" i="3"/>
  <c r="K3254" i="3" s="1" a="1"/>
  <c r="K3254" i="3" s="1"/>
  <c r="J3253" i="3"/>
  <c r="O3253" i="3" s="1" a="1"/>
  <c r="O3253" i="3" s="1"/>
  <c r="J3252" i="3"/>
  <c r="N3252" i="3" s="1" a="1"/>
  <c r="N3252" i="3" s="1"/>
  <c r="J3251" i="3"/>
  <c r="O3251" i="3" s="1" a="1"/>
  <c r="O3251" i="3" s="1"/>
  <c r="J3250" i="3"/>
  <c r="J3249" i="3"/>
  <c r="J3248" i="3"/>
  <c r="K3248" i="3" s="1" a="1"/>
  <c r="K3248" i="3" s="1"/>
  <c r="J3247" i="3"/>
  <c r="J3246" i="3"/>
  <c r="N3246" i="3" s="1" a="1"/>
  <c r="N3246" i="3" s="1"/>
  <c r="J3245" i="3"/>
  <c r="K3245" i="3" s="1" a="1"/>
  <c r="K3245" i="3" s="1"/>
  <c r="J3244" i="3"/>
  <c r="J3243" i="3"/>
  <c r="J3242" i="3"/>
  <c r="M3242" i="3" s="1" a="1"/>
  <c r="M3242" i="3" s="1"/>
  <c r="J3241" i="3"/>
  <c r="J3240" i="3"/>
  <c r="J3239" i="3"/>
  <c r="J3238" i="3"/>
  <c r="O3238" i="3" s="1" a="1"/>
  <c r="O3238" i="3" s="1"/>
  <c r="J3237" i="3"/>
  <c r="J3236" i="3"/>
  <c r="P3236" i="3" s="1" a="1"/>
  <c r="P3236" i="3" s="1"/>
  <c r="J3235" i="3"/>
  <c r="P3235" i="3" s="1" a="1"/>
  <c r="P3235" i="3" s="1"/>
  <c r="J3234" i="3"/>
  <c r="N3234" i="3" s="1" a="1"/>
  <c r="N3234" i="3" s="1"/>
  <c r="J3233" i="3"/>
  <c r="K3233" i="3" s="1" a="1"/>
  <c r="K3233" i="3" s="1"/>
  <c r="J3232" i="3"/>
  <c r="O3232" i="3" s="1" a="1"/>
  <c r="O3232" i="3" s="1"/>
  <c r="J3231" i="3"/>
  <c r="M3231" i="3" s="1" a="1"/>
  <c r="M3231" i="3" s="1"/>
  <c r="J3230" i="3"/>
  <c r="O3230" i="3" s="1" a="1"/>
  <c r="O3230" i="3" s="1"/>
  <c r="J3229" i="3"/>
  <c r="O3229" i="3" s="1" a="1"/>
  <c r="O3229" i="3" s="1"/>
  <c r="J3228" i="3"/>
  <c r="J3227" i="3"/>
  <c r="P3227" i="3" s="1" a="1"/>
  <c r="P3227" i="3" s="1"/>
  <c r="J3226" i="3"/>
  <c r="J3225" i="3"/>
  <c r="K3225" i="3" s="1" a="1"/>
  <c r="K3225" i="3" s="1"/>
  <c r="J3224" i="3"/>
  <c r="J3223" i="3"/>
  <c r="J3222" i="3"/>
  <c r="J3221" i="3"/>
  <c r="K3221" i="3" s="1" a="1"/>
  <c r="K3221" i="3" s="1"/>
  <c r="J3220" i="3"/>
  <c r="J3219" i="3"/>
  <c r="J3218" i="3"/>
  <c r="J3217" i="3"/>
  <c r="J3216" i="3"/>
  <c r="J3215" i="3"/>
  <c r="J3214" i="3"/>
  <c r="J3213" i="3"/>
  <c r="J3212" i="3"/>
  <c r="J3211" i="3"/>
  <c r="J3210" i="3"/>
  <c r="J3209" i="3"/>
  <c r="P3209" i="3" s="1" a="1"/>
  <c r="P3209" i="3" s="1"/>
  <c r="J3208" i="3"/>
  <c r="M3208" i="3" s="1" a="1"/>
  <c r="M3208" i="3" s="1"/>
  <c r="J3207" i="3"/>
  <c r="K3207" i="3" s="1" a="1"/>
  <c r="K3207" i="3" s="1"/>
  <c r="J3206" i="3"/>
  <c r="J3205" i="3"/>
  <c r="J3204" i="3"/>
  <c r="P3204" i="3" s="1" a="1"/>
  <c r="P3204" i="3" s="1"/>
  <c r="J3203" i="3"/>
  <c r="J3202" i="3"/>
  <c r="J3201" i="3"/>
  <c r="N3201" i="3" s="1" a="1"/>
  <c r="N3201" i="3" s="1"/>
  <c r="J3200" i="3"/>
  <c r="K3200" i="3" s="1" a="1"/>
  <c r="K3200" i="3" s="1"/>
  <c r="J3199" i="3"/>
  <c r="J3198" i="3"/>
  <c r="O3198" i="3" s="1" a="1"/>
  <c r="O3198" i="3" s="1"/>
  <c r="J3197" i="3"/>
  <c r="J3196" i="3"/>
  <c r="L3196" i="3" s="1" a="1"/>
  <c r="L3196" i="3" s="1"/>
  <c r="J3195" i="3"/>
  <c r="J3194" i="3"/>
  <c r="K3194" i="3" s="1" a="1"/>
  <c r="K3194" i="3" s="1"/>
  <c r="J3193" i="3"/>
  <c r="M3193" i="3" s="1" a="1"/>
  <c r="M3193" i="3" s="1"/>
  <c r="J3192" i="3"/>
  <c r="O3192" i="3" s="1" a="1"/>
  <c r="O3192" i="3" s="1"/>
  <c r="J3191" i="3"/>
  <c r="J3190" i="3"/>
  <c r="J3189" i="3"/>
  <c r="J3188" i="3"/>
  <c r="J3187" i="3"/>
  <c r="J3186" i="3"/>
  <c r="K3186" i="3" s="1" a="1"/>
  <c r="K3186" i="3" s="1"/>
  <c r="J3185" i="3"/>
  <c r="J3184" i="3"/>
  <c r="L3184" i="3" s="1" a="1"/>
  <c r="L3184" i="3" s="1"/>
  <c r="J3183" i="3"/>
  <c r="J3182" i="3"/>
  <c r="J3181" i="3"/>
  <c r="J3180" i="3"/>
  <c r="P3180" i="3" s="1" a="1"/>
  <c r="P3180" i="3" s="1"/>
  <c r="J3179" i="3"/>
  <c r="J3178" i="3"/>
  <c r="P3178" i="3" s="1" a="1"/>
  <c r="P3178" i="3" s="1"/>
  <c r="J3177" i="3"/>
  <c r="J3176" i="3"/>
  <c r="J3175" i="3"/>
  <c r="P3175" i="3" s="1" a="1"/>
  <c r="P3175" i="3" s="1"/>
  <c r="J3174" i="3"/>
  <c r="K3174" i="3" s="1" a="1"/>
  <c r="K3174" i="3" s="1"/>
  <c r="J3173" i="3"/>
  <c r="J3172" i="3"/>
  <c r="J3171" i="3"/>
  <c r="P3171" i="3" s="1" a="1"/>
  <c r="P3171" i="3" s="1"/>
  <c r="J3170" i="3"/>
  <c r="J3169" i="3"/>
  <c r="J3168" i="3"/>
  <c r="J3167" i="3"/>
  <c r="J3166" i="3"/>
  <c r="K3166" i="3" s="1" a="1"/>
  <c r="K3166" i="3" s="1"/>
  <c r="J3165" i="3"/>
  <c r="J3164" i="3"/>
  <c r="N3164" i="3" s="1" a="1"/>
  <c r="N3164" i="3" s="1"/>
  <c r="J3163" i="3"/>
  <c r="M3163" i="3" s="1" a="1"/>
  <c r="M3163" i="3" s="1"/>
  <c r="J3162" i="3"/>
  <c r="O3162" i="3" s="1" a="1"/>
  <c r="O3162" i="3" s="1"/>
  <c r="J3161" i="3"/>
  <c r="M3161" i="3" s="1" a="1"/>
  <c r="M3161" i="3" s="1"/>
  <c r="J3160" i="3"/>
  <c r="K3160" i="3" s="1" a="1"/>
  <c r="K3160" i="3" s="1"/>
  <c r="J3159" i="3"/>
  <c r="J3158" i="3"/>
  <c r="J3157" i="3"/>
  <c r="J3156" i="3"/>
  <c r="J3155" i="3"/>
  <c r="P3155" i="3" s="1" a="1"/>
  <c r="P3155" i="3" s="1"/>
  <c r="J3154" i="3"/>
  <c r="L3154" i="3" s="1" a="1"/>
  <c r="L3154" i="3" s="1"/>
  <c r="J3153" i="3"/>
  <c r="N3153" i="3" s="1" a="1"/>
  <c r="N3153" i="3" s="1"/>
  <c r="J3152" i="3"/>
  <c r="J3151" i="3"/>
  <c r="J3150" i="3"/>
  <c r="J3149" i="3"/>
  <c r="J3148" i="3"/>
  <c r="P3148" i="3" s="1" a="1"/>
  <c r="P3148" i="3" s="1"/>
  <c r="J3147" i="3"/>
  <c r="O3147" i="3" s="1" a="1"/>
  <c r="O3147" i="3" s="1"/>
  <c r="J3146" i="3"/>
  <c r="J3145" i="3"/>
  <c r="O3145" i="3" s="1" a="1"/>
  <c r="O3145" i="3" s="1"/>
  <c r="J3144" i="3"/>
  <c r="M3144" i="3" s="1" a="1"/>
  <c r="M3144" i="3" s="1"/>
  <c r="J3143" i="3"/>
  <c r="J3142" i="3"/>
  <c r="J3141" i="3"/>
  <c r="M3141" i="3" s="1" a="1"/>
  <c r="M3141" i="3" s="1"/>
  <c r="J3140" i="3"/>
  <c r="P3140" i="3" s="1" a="1"/>
  <c r="P3140" i="3" s="1"/>
  <c r="J3139" i="3"/>
  <c r="J3138" i="3"/>
  <c r="J3137" i="3"/>
  <c r="P3137" i="3" s="1" a="1"/>
  <c r="P3137" i="3" s="1"/>
  <c r="J3136" i="3"/>
  <c r="K3136" i="3" s="1" a="1"/>
  <c r="K3136" i="3" s="1"/>
  <c r="J3135" i="3"/>
  <c r="K3135" i="3" s="1" a="1"/>
  <c r="K3135" i="3" s="1"/>
  <c r="J3134" i="3"/>
  <c r="J3133" i="3"/>
  <c r="J3132" i="3"/>
  <c r="J3131" i="3"/>
  <c r="J3130" i="3"/>
  <c r="J3129" i="3"/>
  <c r="N3129" i="3" s="1" a="1"/>
  <c r="N3129" i="3" s="1"/>
  <c r="J3128" i="3"/>
  <c r="M3128" i="3" s="1" a="1"/>
  <c r="M3128" i="3" s="1"/>
  <c r="J3127" i="3"/>
  <c r="J3126" i="3"/>
  <c r="J3125" i="3"/>
  <c r="O3125" i="3" s="1" a="1"/>
  <c r="O3125" i="3" s="1"/>
  <c r="J3124" i="3"/>
  <c r="K3124" i="3" s="1" a="1"/>
  <c r="K3124" i="3" s="1"/>
  <c r="J3123" i="3"/>
  <c r="L3123" i="3" s="1" a="1"/>
  <c r="L3123" i="3" s="1"/>
  <c r="J3122" i="3"/>
  <c r="K3122" i="3" s="1" a="1"/>
  <c r="K3122" i="3" s="1"/>
  <c r="J3121" i="3"/>
  <c r="K3121" i="3" s="1" a="1"/>
  <c r="K3121" i="3" s="1"/>
  <c r="J3120" i="3"/>
  <c r="J3119" i="3"/>
  <c r="J3118" i="3"/>
  <c r="M3118" i="3" s="1" a="1"/>
  <c r="M3118" i="3" s="1"/>
  <c r="J3117" i="3"/>
  <c r="J3116" i="3"/>
  <c r="N3116" i="3" s="1" a="1"/>
  <c r="N3116" i="3" s="1"/>
  <c r="J3115" i="3"/>
  <c r="P3115" i="3" s="1" a="1"/>
  <c r="P3115" i="3" s="1"/>
  <c r="J3114" i="3"/>
  <c r="O3114" i="3" s="1" a="1"/>
  <c r="O3114" i="3" s="1"/>
  <c r="J3113" i="3"/>
  <c r="N3113" i="3" s="1" a="1"/>
  <c r="N3113" i="3" s="1"/>
  <c r="J3112" i="3"/>
  <c r="N3112" i="3" s="1" a="1"/>
  <c r="N3112" i="3" s="1"/>
  <c r="J3111" i="3"/>
  <c r="P3111" i="3" s="1" a="1"/>
  <c r="P3111" i="3" s="1"/>
  <c r="J3110" i="3"/>
  <c r="J3109" i="3"/>
  <c r="M3109" i="3" s="1" a="1"/>
  <c r="M3109" i="3" s="1"/>
  <c r="J3108" i="3"/>
  <c r="K3108" i="3" s="1" a="1"/>
  <c r="K3108" i="3" s="1"/>
  <c r="J3107" i="3"/>
  <c r="O3107" i="3" s="1" a="1"/>
  <c r="O3107" i="3" s="1"/>
  <c r="J3106" i="3"/>
  <c r="K3106" i="3" s="1" a="1"/>
  <c r="K3106" i="3" s="1"/>
  <c r="J3105" i="3"/>
  <c r="N3105" i="3" s="1" a="1"/>
  <c r="N3105" i="3" s="1"/>
  <c r="J3104" i="3"/>
  <c r="M3104" i="3" s="1" a="1"/>
  <c r="M3104" i="3" s="1"/>
  <c r="J3103" i="3"/>
  <c r="J3102" i="3"/>
  <c r="N3102" i="3" s="1" a="1"/>
  <c r="N3102" i="3" s="1"/>
  <c r="J3101" i="3"/>
  <c r="J3100" i="3"/>
  <c r="L3100" i="3" s="1" a="1"/>
  <c r="L3100" i="3" s="1"/>
  <c r="J3099" i="3"/>
  <c r="J3098" i="3"/>
  <c r="O3098" i="3" s="1" a="1"/>
  <c r="O3098" i="3" s="1"/>
  <c r="J3097" i="3"/>
  <c r="N3097" i="3" s="1" a="1"/>
  <c r="N3097" i="3" s="1"/>
  <c r="J3096" i="3"/>
  <c r="M3096" i="3" s="1" a="1"/>
  <c r="M3096" i="3" s="1"/>
  <c r="J3095" i="3"/>
  <c r="M3095" i="3" s="1" a="1"/>
  <c r="M3095" i="3" s="1"/>
  <c r="J3094" i="3"/>
  <c r="J3093" i="3"/>
  <c r="J3092" i="3"/>
  <c r="J3091" i="3"/>
  <c r="L3091" i="3" s="1" a="1"/>
  <c r="L3091" i="3" s="1"/>
  <c r="J3090" i="3"/>
  <c r="K3090" i="3" s="1" a="1"/>
  <c r="K3090" i="3" s="1"/>
  <c r="J3089" i="3"/>
  <c r="K3089" i="3" s="1" a="1"/>
  <c r="K3089" i="3" s="1"/>
  <c r="J3088" i="3"/>
  <c r="J3087" i="3"/>
  <c r="O3087" i="3" s="1" a="1"/>
  <c r="O3087" i="3" s="1"/>
  <c r="J3086" i="3"/>
  <c r="L3086" i="3" s="1" a="1"/>
  <c r="L3086" i="3" s="1"/>
  <c r="J3085" i="3"/>
  <c r="J3084" i="3"/>
  <c r="J3083" i="3"/>
  <c r="P3083" i="3" s="1" a="1"/>
  <c r="P3083" i="3" s="1"/>
  <c r="J3082" i="3"/>
  <c r="O3082" i="3" s="1" a="1"/>
  <c r="O3082" i="3" s="1"/>
  <c r="J3081" i="3"/>
  <c r="N3081" i="3" s="1" a="1"/>
  <c r="N3081" i="3" s="1"/>
  <c r="J3080" i="3"/>
  <c r="N3080" i="3" s="1" a="1"/>
  <c r="N3080" i="3" s="1"/>
  <c r="J3079" i="3"/>
  <c r="L3079" i="3" s="1" a="1"/>
  <c r="L3079" i="3" s="1"/>
  <c r="J3078" i="3"/>
  <c r="J3077" i="3"/>
  <c r="N3077" i="3" s="1" a="1"/>
  <c r="N3077" i="3" s="1"/>
  <c r="J3076" i="3"/>
  <c r="P3076" i="3" s="1" a="1"/>
  <c r="P3076" i="3" s="1"/>
  <c r="J3075" i="3"/>
  <c r="J3074" i="3"/>
  <c r="J3073" i="3"/>
  <c r="J3072" i="3"/>
  <c r="L3071" i="3" a="1"/>
  <c r="L3071" i="3" s="1"/>
  <c r="J3071" i="3"/>
  <c r="J3070" i="3"/>
  <c r="P3070" i="3" s="1" a="1"/>
  <c r="P3070" i="3" s="1"/>
  <c r="J3069" i="3"/>
  <c r="N3069" i="3" s="1" a="1"/>
  <c r="N3069" i="3" s="1"/>
  <c r="J3068" i="3"/>
  <c r="P3068" i="3" s="1" a="1"/>
  <c r="P3068" i="3" s="1"/>
  <c r="J3067" i="3"/>
  <c r="L3067" i="3" s="1" a="1"/>
  <c r="L3067" i="3" s="1"/>
  <c r="J3066" i="3"/>
  <c r="O3066" i="3" s="1" a="1"/>
  <c r="O3066" i="3" s="1"/>
  <c r="J3065" i="3"/>
  <c r="N3065" i="3" s="1" a="1"/>
  <c r="N3065" i="3" s="1"/>
  <c r="J3064" i="3"/>
  <c r="M3064" i="3" s="1" a="1"/>
  <c r="M3064" i="3" s="1"/>
  <c r="J3063" i="3"/>
  <c r="M3063" i="3" s="1" a="1"/>
  <c r="M3063" i="3" s="1"/>
  <c r="J3062" i="3"/>
  <c r="M3062" i="3" s="1" a="1"/>
  <c r="M3062" i="3" s="1"/>
  <c r="J3061" i="3"/>
  <c r="J3060" i="3"/>
  <c r="L3060" i="3" s="1" a="1"/>
  <c r="L3060" i="3" s="1"/>
  <c r="J3059" i="3"/>
  <c r="L3059" i="3" s="1" a="1"/>
  <c r="L3059" i="3" s="1"/>
  <c r="J3058" i="3"/>
  <c r="K3058" i="3" s="1" a="1"/>
  <c r="K3058" i="3" s="1"/>
  <c r="J3057" i="3"/>
  <c r="K3057" i="3" s="1" a="1"/>
  <c r="K3057" i="3" s="1"/>
  <c r="J3056" i="3"/>
  <c r="J3055" i="3"/>
  <c r="L3055" i="3" s="1" a="1"/>
  <c r="L3055" i="3" s="1"/>
  <c r="J3054" i="3"/>
  <c r="J3053" i="3"/>
  <c r="J3052" i="3"/>
  <c r="J3051" i="3"/>
  <c r="P3051" i="3" s="1" a="1"/>
  <c r="P3051" i="3" s="1"/>
  <c r="J3050" i="3"/>
  <c r="O3050" i="3" s="1" a="1"/>
  <c r="O3050" i="3" s="1"/>
  <c r="J3049" i="3"/>
  <c r="J3048" i="3"/>
  <c r="J3047" i="3"/>
  <c r="J3046" i="3"/>
  <c r="L3046" i="3" s="1" a="1"/>
  <c r="L3046" i="3" s="1"/>
  <c r="J3045" i="3"/>
  <c r="K3045" i="3" s="1" a="1"/>
  <c r="K3045" i="3" s="1"/>
  <c r="J3044" i="3"/>
  <c r="K3044" i="3" s="1" a="1"/>
  <c r="K3044" i="3" s="1"/>
  <c r="J3043" i="3"/>
  <c r="J3042" i="3"/>
  <c r="J3041" i="3"/>
  <c r="K3041" i="3" s="1" a="1"/>
  <c r="K3041" i="3" s="1"/>
  <c r="J3040" i="3"/>
  <c r="J3039" i="3"/>
  <c r="L3039" i="3" s="1" a="1"/>
  <c r="L3039" i="3" s="1"/>
  <c r="J3038" i="3"/>
  <c r="J3037" i="3"/>
  <c r="P3037" i="3" s="1" a="1"/>
  <c r="P3037" i="3" s="1"/>
  <c r="J3036" i="3"/>
  <c r="J3035" i="3"/>
  <c r="J3034" i="3"/>
  <c r="J3033" i="3"/>
  <c r="N3033" i="3" s="1" a="1"/>
  <c r="N3033" i="3" s="1"/>
  <c r="J3032" i="3"/>
  <c r="M3032" i="3" s="1" a="1"/>
  <c r="M3032" i="3" s="1"/>
  <c r="J3031" i="3"/>
  <c r="O3031" i="3" s="1" a="1"/>
  <c r="O3031" i="3" s="1"/>
  <c r="J3030" i="3"/>
  <c r="P3030" i="3" s="1" a="1"/>
  <c r="P3030" i="3" s="1"/>
  <c r="J3029" i="3"/>
  <c r="N3029" i="3" s="1" a="1"/>
  <c r="N3029" i="3" s="1"/>
  <c r="J3028" i="3"/>
  <c r="L3028" i="3" s="1" a="1"/>
  <c r="L3028" i="3" s="1"/>
  <c r="J3027" i="3"/>
  <c r="L3027" i="3" s="1" a="1"/>
  <c r="L3027" i="3" s="1"/>
  <c r="J3026" i="3"/>
  <c r="K3026" i="3" s="1" a="1"/>
  <c r="K3026" i="3" s="1"/>
  <c r="J3025" i="3"/>
  <c r="K3025" i="3" s="1" a="1"/>
  <c r="K3025" i="3" s="1"/>
  <c r="J3024" i="3"/>
  <c r="J3023" i="3"/>
  <c r="J3022" i="3"/>
  <c r="L3022" i="3" s="1" a="1"/>
  <c r="L3022" i="3" s="1"/>
  <c r="J3021" i="3"/>
  <c r="J3020" i="3"/>
  <c r="J3019" i="3"/>
  <c r="P3019" i="3" s="1" a="1"/>
  <c r="P3019" i="3" s="1"/>
  <c r="J3018" i="3"/>
  <c r="O3018" i="3" s="1" a="1"/>
  <c r="O3018" i="3" s="1"/>
  <c r="J3017" i="3"/>
  <c r="N3017" i="3" s="1" a="1"/>
  <c r="N3017" i="3" s="1"/>
  <c r="J3016" i="3"/>
  <c r="N3016" i="3" s="1" a="1"/>
  <c r="N3016" i="3" s="1"/>
  <c r="J3015" i="3"/>
  <c r="P3015" i="3" s="1" a="1"/>
  <c r="P3015" i="3" s="1"/>
  <c r="J3014" i="3"/>
  <c r="M3014" i="3" s="1" a="1"/>
  <c r="M3014" i="3" s="1"/>
  <c r="J3013" i="3"/>
  <c r="J3012" i="3"/>
  <c r="N3012" i="3" s="1" a="1"/>
  <c r="N3012" i="3" s="1"/>
  <c r="J3011" i="3"/>
  <c r="L3011" i="3" s="1" a="1"/>
  <c r="L3011" i="3" s="1"/>
  <c r="J3010" i="3"/>
  <c r="J3009" i="3"/>
  <c r="K3009" i="3" s="1" a="1"/>
  <c r="K3009" i="3" s="1"/>
  <c r="J3008" i="3"/>
  <c r="M3008" i="3" s="1" a="1"/>
  <c r="M3008" i="3" s="1"/>
  <c r="J3007" i="3"/>
  <c r="J3006" i="3"/>
  <c r="J3005" i="3"/>
  <c r="J3004" i="3"/>
  <c r="J3003" i="3"/>
  <c r="P3003" i="3" s="1" a="1"/>
  <c r="P3003" i="3" s="1"/>
  <c r="J3002" i="3"/>
  <c r="J3001" i="3"/>
  <c r="N3001" i="3" s="1" a="1"/>
  <c r="N3001" i="3" s="1"/>
  <c r="J3000" i="3"/>
  <c r="M3000" i="3" s="1" a="1"/>
  <c r="M3000" i="3" s="1"/>
  <c r="J2999" i="3"/>
  <c r="L2999" i="3" s="1" a="1"/>
  <c r="L2999" i="3" s="1"/>
  <c r="J2998" i="3"/>
  <c r="J2997" i="3"/>
  <c r="J2996" i="3"/>
  <c r="P2996" i="3" s="1" a="1"/>
  <c r="P2996" i="3" s="1"/>
  <c r="J2995" i="3"/>
  <c r="L2995" i="3" s="1" a="1"/>
  <c r="L2995" i="3" s="1"/>
  <c r="J2994" i="3"/>
  <c r="K2994" i="3" s="1" a="1"/>
  <c r="K2994" i="3" s="1"/>
  <c r="J2993" i="3"/>
  <c r="K2993" i="3" s="1" a="1"/>
  <c r="K2993" i="3" s="1"/>
  <c r="J2992" i="3"/>
  <c r="J2991" i="3"/>
  <c r="N2991" i="3" s="1" a="1"/>
  <c r="N2991" i="3" s="1"/>
  <c r="J2990" i="3"/>
  <c r="J2989" i="3"/>
  <c r="O2989" i="3" s="1" a="1"/>
  <c r="O2989" i="3" s="1"/>
  <c r="J2988" i="3"/>
  <c r="J2987" i="3"/>
  <c r="P2987" i="3" s="1" a="1"/>
  <c r="P2987" i="3" s="1"/>
  <c r="J2986" i="3"/>
  <c r="O2986" i="3" s="1" a="1"/>
  <c r="O2986" i="3" s="1"/>
  <c r="J2985" i="3"/>
  <c r="N2985" i="3" s="1" a="1"/>
  <c r="N2985" i="3" s="1"/>
  <c r="J2984" i="3"/>
  <c r="J2983" i="3"/>
  <c r="O2983" i="3" s="1" a="1"/>
  <c r="O2983" i="3" s="1"/>
  <c r="J2982" i="3"/>
  <c r="J2981" i="3"/>
  <c r="K2981" i="3" s="1" a="1"/>
  <c r="K2981" i="3" s="1"/>
  <c r="J2980" i="3"/>
  <c r="P2980" i="3" s="1" a="1"/>
  <c r="P2980" i="3" s="1"/>
  <c r="J2979" i="3"/>
  <c r="J2978" i="3"/>
  <c r="K2978" i="3" s="1" a="1"/>
  <c r="K2978" i="3" s="1"/>
  <c r="J2977" i="3"/>
  <c r="J2976" i="3"/>
  <c r="J2975" i="3"/>
  <c r="J2974" i="3"/>
  <c r="J2973" i="3"/>
  <c r="L2973" i="3" s="1" a="1"/>
  <c r="L2973" i="3" s="1"/>
  <c r="J2972" i="3"/>
  <c r="O2972" i="3" s="1" a="1"/>
  <c r="O2972" i="3" s="1"/>
  <c r="J2971" i="3"/>
  <c r="J2970" i="3"/>
  <c r="J2969" i="3"/>
  <c r="N2969" i="3" s="1" a="1"/>
  <c r="N2969" i="3" s="1"/>
  <c r="J2968" i="3"/>
  <c r="M2968" i="3" s="1" a="1"/>
  <c r="M2968" i="3" s="1"/>
  <c r="J2967" i="3"/>
  <c r="J2966" i="3"/>
  <c r="J2965" i="3"/>
  <c r="K2965" i="3" s="1" a="1"/>
  <c r="K2965" i="3" s="1"/>
  <c r="J2964" i="3"/>
  <c r="K2964" i="3" s="1" a="1"/>
  <c r="K2964" i="3" s="1"/>
  <c r="J2963" i="3"/>
  <c r="L2963" i="3" s="1" a="1"/>
  <c r="L2963" i="3" s="1"/>
  <c r="J2962" i="3"/>
  <c r="K2962" i="3" s="1" a="1"/>
  <c r="K2962" i="3" s="1"/>
  <c r="J2961" i="3"/>
  <c r="K2961" i="3" s="1" a="1"/>
  <c r="K2961" i="3" s="1"/>
  <c r="J2960" i="3"/>
  <c r="J2959" i="3"/>
  <c r="J2958" i="3"/>
  <c r="N2958" i="3" s="1" a="1"/>
  <c r="N2958" i="3" s="1"/>
  <c r="J2957" i="3"/>
  <c r="K2957" i="3" s="1" a="1"/>
  <c r="K2957" i="3" s="1"/>
  <c r="J2956" i="3"/>
  <c r="J2955" i="3"/>
  <c r="P2955" i="3" s="1" a="1"/>
  <c r="P2955" i="3" s="1"/>
  <c r="J2954" i="3"/>
  <c r="O2954" i="3" s="1" a="1"/>
  <c r="O2954" i="3" s="1"/>
  <c r="J2953" i="3"/>
  <c r="N2953" i="3" s="1" a="1"/>
  <c r="N2953" i="3" s="1"/>
  <c r="J2952" i="3"/>
  <c r="J2951" i="3"/>
  <c r="L2951" i="3" s="1" a="1"/>
  <c r="L2951" i="3" s="1"/>
  <c r="J2950" i="3"/>
  <c r="M2950" i="3" s="1" a="1"/>
  <c r="M2950" i="3" s="1"/>
  <c r="J2949" i="3"/>
  <c r="N2949" i="3" s="1" a="1"/>
  <c r="N2949" i="3" s="1"/>
  <c r="J2948" i="3"/>
  <c r="P2948" i="3" s="1" a="1"/>
  <c r="P2948" i="3" s="1"/>
  <c r="J2947" i="3"/>
  <c r="J2946" i="3"/>
  <c r="J2945" i="3"/>
  <c r="N2945" i="3" s="1" a="1"/>
  <c r="N2945" i="3" s="1"/>
  <c r="J2944" i="3"/>
  <c r="N2944" i="3" s="1" a="1"/>
  <c r="N2944" i="3" s="1"/>
  <c r="J2943" i="3"/>
  <c r="P2943" i="3" s="1" a="1"/>
  <c r="P2943" i="3" s="1"/>
  <c r="J2942" i="3"/>
  <c r="J2941" i="3"/>
  <c r="J2940" i="3"/>
  <c r="N2940" i="3" s="1" a="1"/>
  <c r="N2940" i="3" s="1"/>
  <c r="J2939" i="3"/>
  <c r="J2938" i="3"/>
  <c r="N2938" i="3" s="1" a="1"/>
  <c r="N2938" i="3" s="1"/>
  <c r="J2937" i="3"/>
  <c r="J2936" i="3"/>
  <c r="J2935" i="3"/>
  <c r="J2934" i="3"/>
  <c r="P2934" i="3" s="1" a="1"/>
  <c r="P2934" i="3" s="1"/>
  <c r="J2933" i="3"/>
  <c r="O2933" i="3" s="1" a="1"/>
  <c r="O2933" i="3" s="1"/>
  <c r="J2932" i="3"/>
  <c r="P2932" i="3" s="1" a="1"/>
  <c r="P2932" i="3" s="1"/>
  <c r="J2931" i="3"/>
  <c r="J2930" i="3"/>
  <c r="J2929" i="3"/>
  <c r="K2929" i="3" s="1" a="1"/>
  <c r="K2929" i="3" s="1"/>
  <c r="J2928" i="3"/>
  <c r="J2927" i="3"/>
  <c r="J2926" i="3"/>
  <c r="L2926" i="3" s="1" a="1"/>
  <c r="L2926" i="3" s="1"/>
  <c r="J2925" i="3"/>
  <c r="O2925" i="3" s="1" a="1"/>
  <c r="O2925" i="3" s="1"/>
  <c r="J2924" i="3"/>
  <c r="P2924" i="3" s="1" a="1"/>
  <c r="P2924" i="3" s="1"/>
  <c r="J2923" i="3"/>
  <c r="J2922" i="3"/>
  <c r="J2921" i="3"/>
  <c r="N2921" i="3" s="1" a="1"/>
  <c r="N2921" i="3" s="1"/>
  <c r="J2920" i="3"/>
  <c r="N2920" i="3" s="1" a="1"/>
  <c r="N2920" i="3" s="1"/>
  <c r="J2919" i="3"/>
  <c r="P2919" i="3" s="1" a="1"/>
  <c r="P2919" i="3" s="1"/>
  <c r="J2918" i="3"/>
  <c r="J2917" i="3"/>
  <c r="J2916" i="3"/>
  <c r="J2915" i="3"/>
  <c r="L2915" i="3" s="1" a="1"/>
  <c r="L2915" i="3" s="1"/>
  <c r="N2914" i="3" a="1"/>
  <c r="N2914" i="3" s="1"/>
  <c r="J2914" i="3"/>
  <c r="O2914" i="3" s="1" a="1"/>
  <c r="O2914" i="3" s="1"/>
  <c r="J2913" i="3"/>
  <c r="J2912" i="3"/>
  <c r="J2911" i="3"/>
  <c r="L2911" i="3" s="1" a="1"/>
  <c r="L2911" i="3" s="1"/>
  <c r="J2910" i="3"/>
  <c r="J2909" i="3"/>
  <c r="O2909" i="3" s="1" a="1"/>
  <c r="O2909" i="3" s="1"/>
  <c r="J2908" i="3"/>
  <c r="P2908" i="3" s="1" a="1"/>
  <c r="P2908" i="3" s="1"/>
  <c r="J2907" i="3"/>
  <c r="J2906" i="3"/>
  <c r="J2905" i="3"/>
  <c r="N2905" i="3" s="1" a="1"/>
  <c r="N2905" i="3" s="1"/>
  <c r="J2904" i="3"/>
  <c r="J2903" i="3"/>
  <c r="J2902" i="3"/>
  <c r="L2902" i="3" s="1" a="1"/>
  <c r="L2902" i="3" s="1"/>
  <c r="J2901" i="3"/>
  <c r="J2900" i="3"/>
  <c r="J2899" i="3"/>
  <c r="L2899" i="3" s="1" a="1"/>
  <c r="L2899" i="3" s="1"/>
  <c r="J2898" i="3"/>
  <c r="J2897" i="3"/>
  <c r="J2896" i="3"/>
  <c r="J2895" i="3"/>
  <c r="L2895" i="3" s="1" a="1"/>
  <c r="L2895" i="3" s="1"/>
  <c r="J2894" i="3"/>
  <c r="O2894" i="3" s="1" a="1"/>
  <c r="O2894" i="3" s="1"/>
  <c r="J2893" i="3"/>
  <c r="J2892" i="3"/>
  <c r="J2891" i="3"/>
  <c r="P2891" i="3" s="1" a="1"/>
  <c r="P2891" i="3" s="1"/>
  <c r="J2890" i="3"/>
  <c r="J2889" i="3"/>
  <c r="J2888" i="3"/>
  <c r="M2888" i="3" s="1" a="1"/>
  <c r="M2888" i="3" s="1"/>
  <c r="J2887" i="3"/>
  <c r="J2886" i="3"/>
  <c r="N2886" i="3" s="1" a="1"/>
  <c r="N2886" i="3" s="1"/>
  <c r="J2885" i="3"/>
  <c r="J2884" i="3"/>
  <c r="P2884" i="3" s="1" a="1"/>
  <c r="P2884" i="3" s="1"/>
  <c r="J2883" i="3"/>
  <c r="L2883" i="3" s="1" a="1"/>
  <c r="L2883" i="3" s="1"/>
  <c r="J2882" i="3"/>
  <c r="O2882" i="3" s="1" a="1"/>
  <c r="O2882" i="3" s="1"/>
  <c r="J2881" i="3"/>
  <c r="N2881" i="3" s="1" a="1"/>
  <c r="N2881" i="3" s="1"/>
  <c r="J2880" i="3"/>
  <c r="J2879" i="3"/>
  <c r="N2879" i="3" s="1" a="1"/>
  <c r="N2879" i="3" s="1"/>
  <c r="J2878" i="3"/>
  <c r="N2878" i="3" s="1" a="1"/>
  <c r="N2878" i="3" s="1"/>
  <c r="J2877" i="3"/>
  <c r="M2877" i="3" s="1" a="1"/>
  <c r="M2877" i="3" s="1"/>
  <c r="J2876" i="3"/>
  <c r="P2876" i="3" s="1" a="1"/>
  <c r="P2876" i="3" s="1"/>
  <c r="J2875" i="3"/>
  <c r="J2874" i="3"/>
  <c r="J2873" i="3"/>
  <c r="J2872" i="3"/>
  <c r="M2872" i="3" s="1" a="1"/>
  <c r="M2872" i="3" s="1"/>
  <c r="J2871" i="3"/>
  <c r="J2870" i="3"/>
  <c r="J2869" i="3"/>
  <c r="J2868" i="3"/>
  <c r="J2867" i="3"/>
  <c r="J2866" i="3"/>
  <c r="K2866" i="3" s="1" a="1"/>
  <c r="K2866" i="3" s="1"/>
  <c r="J2865" i="3"/>
  <c r="K2865" i="3" s="1" a="1"/>
  <c r="K2865" i="3" s="1"/>
  <c r="J2864" i="3"/>
  <c r="J2863" i="3"/>
  <c r="J2862" i="3"/>
  <c r="N2861" i="3" a="1"/>
  <c r="N2861" i="3" s="1"/>
  <c r="M2861" i="3" a="1"/>
  <c r="M2861" i="3" s="1"/>
  <c r="J2861" i="3"/>
  <c r="O2861" i="3" s="1" a="1"/>
  <c r="O2861" i="3" s="1"/>
  <c r="J2860" i="3"/>
  <c r="L2860" i="3" s="1" a="1"/>
  <c r="L2860" i="3" s="1"/>
  <c r="J2859" i="3"/>
  <c r="J2858" i="3"/>
  <c r="O2858" i="3" s="1" a="1"/>
  <c r="O2858" i="3" s="1"/>
  <c r="J2857" i="3"/>
  <c r="J2856" i="3"/>
  <c r="J2855" i="3"/>
  <c r="J2854" i="3"/>
  <c r="O2854" i="3" s="1" a="1"/>
  <c r="O2854" i="3" s="1"/>
  <c r="J2853" i="3"/>
  <c r="J2852" i="3"/>
  <c r="K2852" i="3" s="1" a="1"/>
  <c r="K2852" i="3" s="1"/>
  <c r="J2851" i="3"/>
  <c r="J2850" i="3"/>
  <c r="K2850" i="3" s="1" a="1"/>
  <c r="K2850" i="3" s="1"/>
  <c r="J2849" i="3"/>
  <c r="M2849" i="3" s="1" a="1"/>
  <c r="M2849" i="3" s="1"/>
  <c r="J2848" i="3"/>
  <c r="M2848" i="3" s="1" a="1"/>
  <c r="M2848" i="3" s="1"/>
  <c r="J2847" i="3"/>
  <c r="L2846" i="3" a="1"/>
  <c r="L2846" i="3" s="1"/>
  <c r="J2846" i="3"/>
  <c r="J2845" i="3"/>
  <c r="N2845" i="3" s="1" a="1"/>
  <c r="N2845" i="3" s="1"/>
  <c r="J2844" i="3"/>
  <c r="J2843" i="3"/>
  <c r="P2843" i="3" s="1" a="1"/>
  <c r="P2843" i="3" s="1"/>
  <c r="J2842" i="3"/>
  <c r="O2842" i="3" s="1" a="1"/>
  <c r="O2842" i="3" s="1"/>
  <c r="J2841" i="3"/>
  <c r="J2840" i="3"/>
  <c r="M2840" i="3" s="1" a="1"/>
  <c r="M2840" i="3" s="1"/>
  <c r="J2839" i="3"/>
  <c r="J2838" i="3"/>
  <c r="M2838" i="3" s="1" a="1"/>
  <c r="M2838" i="3" s="1"/>
  <c r="J2837" i="3"/>
  <c r="J2836" i="3"/>
  <c r="L2836" i="3" s="1" a="1"/>
  <c r="L2836" i="3" s="1"/>
  <c r="J2835" i="3"/>
  <c r="J2834" i="3"/>
  <c r="K2834" i="3" s="1" a="1"/>
  <c r="K2834" i="3" s="1"/>
  <c r="J2833" i="3"/>
  <c r="J2832" i="3"/>
  <c r="M2832" i="3" s="1" a="1"/>
  <c r="M2832" i="3" s="1"/>
  <c r="J2831" i="3"/>
  <c r="J2830" i="3"/>
  <c r="J2829" i="3"/>
  <c r="P2829" i="3" s="1" a="1"/>
  <c r="P2829" i="3" s="1"/>
  <c r="J2828" i="3"/>
  <c r="L2828" i="3" s="1" a="1"/>
  <c r="L2828" i="3" s="1"/>
  <c r="J2827" i="3"/>
  <c r="P2827" i="3" s="1" a="1"/>
  <c r="P2827" i="3" s="1"/>
  <c r="J2826" i="3"/>
  <c r="O2826" i="3" s="1" a="1"/>
  <c r="O2826" i="3" s="1"/>
  <c r="J2825" i="3"/>
  <c r="K2825" i="3" s="1" a="1"/>
  <c r="K2825" i="3" s="1"/>
  <c r="J2824" i="3"/>
  <c r="M2824" i="3" s="1" a="1"/>
  <c r="M2824" i="3" s="1"/>
  <c r="J2823" i="3"/>
  <c r="J2822" i="3"/>
  <c r="P2822" i="3" s="1" a="1"/>
  <c r="P2822" i="3" s="1"/>
  <c r="J2821" i="3"/>
  <c r="J2820" i="3"/>
  <c r="L2820" i="3" s="1" a="1"/>
  <c r="L2820" i="3" s="1"/>
  <c r="J2819" i="3"/>
  <c r="P2819" i="3" s="1" a="1"/>
  <c r="P2819" i="3" s="1"/>
  <c r="J2818" i="3"/>
  <c r="K2818" i="3" s="1" a="1"/>
  <c r="K2818" i="3" s="1"/>
  <c r="J2817" i="3"/>
  <c r="J2816" i="3"/>
  <c r="M2816" i="3" s="1" a="1"/>
  <c r="M2816" i="3" s="1"/>
  <c r="J2815" i="3"/>
  <c r="J2814" i="3"/>
  <c r="J2813" i="3"/>
  <c r="P2813" i="3" s="1" a="1"/>
  <c r="P2813" i="3" s="1"/>
  <c r="J2812" i="3"/>
  <c r="J2811" i="3"/>
  <c r="J2810" i="3"/>
  <c r="O2810" i="3" s="1" a="1"/>
  <c r="O2810" i="3" s="1"/>
  <c r="J2809" i="3"/>
  <c r="J2808" i="3"/>
  <c r="M2808" i="3" s="1" a="1"/>
  <c r="M2808" i="3" s="1"/>
  <c r="J2807" i="3"/>
  <c r="J2806" i="3"/>
  <c r="J2805" i="3"/>
  <c r="P2805" i="3" s="1" a="1"/>
  <c r="P2805" i="3" s="1"/>
  <c r="J2804" i="3"/>
  <c r="L2804" i="3" s="1" a="1"/>
  <c r="L2804" i="3" s="1"/>
  <c r="J2803" i="3"/>
  <c r="J2802" i="3"/>
  <c r="K2802" i="3" s="1" a="1"/>
  <c r="K2802" i="3" s="1"/>
  <c r="J2801" i="3"/>
  <c r="J2800" i="3"/>
  <c r="M2800" i="3" s="1" a="1"/>
  <c r="M2800" i="3" s="1"/>
  <c r="J2799" i="3"/>
  <c r="J2798" i="3"/>
  <c r="J2797" i="3"/>
  <c r="J2796" i="3"/>
  <c r="J2795" i="3"/>
  <c r="J2794" i="3"/>
  <c r="O2794" i="3" s="1" a="1"/>
  <c r="O2794" i="3" s="1"/>
  <c r="J2793" i="3"/>
  <c r="J2792" i="3"/>
  <c r="M2792" i="3" s="1" a="1"/>
  <c r="M2792" i="3" s="1"/>
  <c r="J2791" i="3"/>
  <c r="N2791" i="3" s="1" a="1"/>
  <c r="N2791" i="3" s="1"/>
  <c r="J2790" i="3"/>
  <c r="J2789" i="3"/>
  <c r="J2788" i="3"/>
  <c r="J2787" i="3"/>
  <c r="J2786" i="3"/>
  <c r="K2786" i="3" s="1" a="1"/>
  <c r="K2786" i="3" s="1"/>
  <c r="J2785" i="3"/>
  <c r="J2784" i="3"/>
  <c r="M2784" i="3" s="1" a="1"/>
  <c r="M2784" i="3" s="1"/>
  <c r="J2783" i="3"/>
  <c r="M2783" i="3" s="1" a="1"/>
  <c r="M2783" i="3" s="1"/>
  <c r="J2782" i="3"/>
  <c r="L2782" i="3" s="1" a="1"/>
  <c r="L2782" i="3" s="1"/>
  <c r="J2781" i="3"/>
  <c r="J2780" i="3"/>
  <c r="L2780" i="3" s="1" a="1"/>
  <c r="L2780" i="3" s="1"/>
  <c r="J2779" i="3"/>
  <c r="J2778" i="3"/>
  <c r="O2778" i="3" s="1" a="1"/>
  <c r="O2778" i="3" s="1"/>
  <c r="M2777" i="3" a="1"/>
  <c r="M2777" i="3" s="1"/>
  <c r="J2777" i="3"/>
  <c r="K2777" i="3" s="1" a="1"/>
  <c r="K2777" i="3" s="1"/>
  <c r="J2776" i="3"/>
  <c r="M2776" i="3" s="1" a="1"/>
  <c r="M2776" i="3" s="1"/>
  <c r="J2775" i="3"/>
  <c r="J2774" i="3"/>
  <c r="J2773" i="3"/>
  <c r="J2772" i="3"/>
  <c r="J2771" i="3"/>
  <c r="J2770" i="3"/>
  <c r="K2770" i="3" s="1" a="1"/>
  <c r="K2770" i="3" s="1"/>
  <c r="J2769" i="3"/>
  <c r="J2768" i="3"/>
  <c r="J2767" i="3"/>
  <c r="J2766" i="3"/>
  <c r="N2766" i="3" s="1" a="1"/>
  <c r="N2766" i="3" s="1"/>
  <c r="J2765" i="3"/>
  <c r="O2765" i="3" s="1" a="1"/>
  <c r="O2765" i="3" s="1"/>
  <c r="J2764" i="3"/>
  <c r="J2763" i="3"/>
  <c r="J2762" i="3"/>
  <c r="O2762" i="3" s="1" a="1"/>
  <c r="O2762" i="3" s="1"/>
  <c r="J2761" i="3"/>
  <c r="J2760" i="3"/>
  <c r="M2760" i="3" s="1" a="1"/>
  <c r="M2760" i="3" s="1"/>
  <c r="J2759" i="3"/>
  <c r="J2758" i="3"/>
  <c r="O2758" i="3" s="1" a="1"/>
  <c r="O2758" i="3" s="1"/>
  <c r="J2757" i="3"/>
  <c r="P2757" i="3" s="1" a="1"/>
  <c r="P2757" i="3" s="1"/>
  <c r="J2756" i="3"/>
  <c r="J2755" i="3"/>
  <c r="J2754" i="3"/>
  <c r="K2754" i="3" s="1" a="1"/>
  <c r="K2754" i="3" s="1"/>
  <c r="J2753" i="3"/>
  <c r="J2752" i="3"/>
  <c r="J2751" i="3"/>
  <c r="J2750" i="3"/>
  <c r="L2750" i="3" s="1" a="1"/>
  <c r="L2750" i="3" s="1"/>
  <c r="J2749" i="3"/>
  <c r="M2749" i="3" s="1" a="1"/>
  <c r="M2749" i="3" s="1"/>
  <c r="J2748" i="3"/>
  <c r="J2747" i="3"/>
  <c r="J2746" i="3"/>
  <c r="O2746" i="3" s="1" a="1"/>
  <c r="O2746" i="3" s="1"/>
  <c r="J2745" i="3"/>
  <c r="K2745" i="3" s="1" a="1"/>
  <c r="K2745" i="3" s="1"/>
  <c r="J2744" i="3"/>
  <c r="M2744" i="3" s="1" a="1"/>
  <c r="M2744" i="3" s="1"/>
  <c r="J2743" i="3"/>
  <c r="J2742" i="3"/>
  <c r="J2741" i="3"/>
  <c r="O2741" i="3" s="1" a="1"/>
  <c r="O2741" i="3" s="1"/>
  <c r="J2740" i="3"/>
  <c r="J2739" i="3"/>
  <c r="J2738" i="3"/>
  <c r="J2737" i="3"/>
  <c r="M2737" i="3" s="1" a="1"/>
  <c r="M2737" i="3" s="1"/>
  <c r="J2736" i="3"/>
  <c r="M2736" i="3" s="1" a="1"/>
  <c r="M2736" i="3" s="1"/>
  <c r="J2735" i="3"/>
  <c r="L2735" i="3" s="1" a="1"/>
  <c r="L2735" i="3" s="1"/>
  <c r="J2734" i="3"/>
  <c r="J2733" i="3"/>
  <c r="J2732" i="3"/>
  <c r="L2732" i="3" s="1" a="1"/>
  <c r="L2732" i="3" s="1"/>
  <c r="J2731" i="3"/>
  <c r="O2731" i="3" s="1" a="1"/>
  <c r="O2731" i="3" s="1"/>
  <c r="J2730" i="3"/>
  <c r="O2730" i="3" s="1" a="1"/>
  <c r="O2730" i="3" s="1"/>
  <c r="J2729" i="3"/>
  <c r="K2729" i="3" s="1" a="1"/>
  <c r="K2729" i="3" s="1"/>
  <c r="J2728" i="3"/>
  <c r="J2727" i="3"/>
  <c r="L2727" i="3" s="1" a="1"/>
  <c r="L2727" i="3" s="1"/>
  <c r="J2726" i="3"/>
  <c r="L2726" i="3" s="1" a="1"/>
  <c r="L2726" i="3" s="1"/>
  <c r="J2725" i="3"/>
  <c r="J2724" i="3"/>
  <c r="J2723" i="3"/>
  <c r="O2723" i="3" s="1" a="1"/>
  <c r="O2723" i="3" s="1"/>
  <c r="J2722" i="3"/>
  <c r="J2721" i="3"/>
  <c r="K2721" i="3" s="1" a="1"/>
  <c r="K2721" i="3" s="1"/>
  <c r="J2720" i="3"/>
  <c r="M2720" i="3" s="1" a="1"/>
  <c r="M2720" i="3" s="1"/>
  <c r="J2719" i="3"/>
  <c r="O2719" i="3" s="1" a="1"/>
  <c r="O2719" i="3" s="1"/>
  <c r="J2718" i="3"/>
  <c r="N2717" i="3" a="1"/>
  <c r="N2717" i="3" s="1"/>
  <c r="J2717" i="3"/>
  <c r="O2717" i="3" s="1" a="1"/>
  <c r="O2717" i="3" s="1"/>
  <c r="J2716" i="3"/>
  <c r="J2715" i="3"/>
  <c r="J2714" i="3"/>
  <c r="J2713" i="3"/>
  <c r="M2713" i="3" s="1" a="1"/>
  <c r="M2713" i="3" s="1"/>
  <c r="J2712" i="3"/>
  <c r="M2712" i="3" s="1" a="1"/>
  <c r="M2712" i="3" s="1"/>
  <c r="J2711" i="3"/>
  <c r="L2711" i="3" s="1" a="1"/>
  <c r="L2711" i="3" s="1"/>
  <c r="J2710" i="3"/>
  <c r="L2710" i="3" s="1" a="1"/>
  <c r="L2710" i="3" s="1"/>
  <c r="J2709" i="3"/>
  <c r="J2708" i="3"/>
  <c r="J2707" i="3"/>
  <c r="J2706" i="3"/>
  <c r="J2705" i="3"/>
  <c r="M2705" i="3" s="1" a="1"/>
  <c r="M2705" i="3" s="1"/>
  <c r="J2704" i="3"/>
  <c r="M2704" i="3" s="1" a="1"/>
  <c r="M2704" i="3" s="1"/>
  <c r="J2703" i="3"/>
  <c r="M2703" i="3" s="1" a="1"/>
  <c r="M2703" i="3" s="1"/>
  <c r="N2702" i="3" a="1"/>
  <c r="N2702" i="3" s="1"/>
  <c r="J2702" i="3"/>
  <c r="O2702" i="3" s="1" a="1"/>
  <c r="O2702" i="3" s="1"/>
  <c r="J2701" i="3"/>
  <c r="J2700" i="3"/>
  <c r="J2699" i="3"/>
  <c r="P2699" i="3" s="1" a="1"/>
  <c r="P2699" i="3" s="1"/>
  <c r="J2698" i="3"/>
  <c r="J2697" i="3"/>
  <c r="J2696" i="3"/>
  <c r="J2695" i="3"/>
  <c r="P2695" i="3" s="1" a="1"/>
  <c r="P2695" i="3" s="1"/>
  <c r="J2694" i="3"/>
  <c r="P2694" i="3" s="1" a="1"/>
  <c r="P2694" i="3" s="1"/>
  <c r="J2693" i="3"/>
  <c r="J2692" i="3"/>
  <c r="O2692" i="3" s="1" a="1"/>
  <c r="O2692" i="3" s="1"/>
  <c r="J2691" i="3"/>
  <c r="J2690" i="3"/>
  <c r="J2689" i="3"/>
  <c r="K2689" i="3" s="1" a="1"/>
  <c r="K2689" i="3" s="1"/>
  <c r="J2688" i="3"/>
  <c r="M2688" i="3" s="1" a="1"/>
  <c r="M2688" i="3" s="1"/>
  <c r="J2687" i="3"/>
  <c r="L2686" i="3" a="1"/>
  <c r="L2686" i="3" s="1"/>
  <c r="J2686" i="3"/>
  <c r="M2686" i="3" s="1" a="1"/>
  <c r="M2686" i="3" s="1"/>
  <c r="J2685" i="3"/>
  <c r="O2685" i="3" s="1" a="1"/>
  <c r="O2685" i="3" s="1"/>
  <c r="J2684" i="3"/>
  <c r="J2683" i="3"/>
  <c r="J2682" i="3"/>
  <c r="J2681" i="3"/>
  <c r="M2681" i="3" s="1" a="1"/>
  <c r="M2681" i="3" s="1"/>
  <c r="J2680" i="3"/>
  <c r="M2680" i="3" s="1" a="1"/>
  <c r="M2680" i="3" s="1"/>
  <c r="J2679" i="3"/>
  <c r="L2679" i="3" s="1" a="1"/>
  <c r="L2679" i="3" s="1"/>
  <c r="J2678" i="3"/>
  <c r="L2678" i="3" s="1" a="1"/>
  <c r="L2678" i="3" s="1"/>
  <c r="J2677" i="3"/>
  <c r="O2677" i="3" s="1" a="1"/>
  <c r="O2677" i="3" s="1"/>
  <c r="J2676" i="3"/>
  <c r="J2675" i="3"/>
  <c r="J2674" i="3"/>
  <c r="J2673" i="3"/>
  <c r="M2673" i="3" s="1" a="1"/>
  <c r="M2673" i="3" s="1"/>
  <c r="J2672" i="3"/>
  <c r="M2672" i="3" s="1" a="1"/>
  <c r="M2672" i="3" s="1"/>
  <c r="J2671" i="3"/>
  <c r="J2670" i="3"/>
  <c r="M2670" i="3" s="1" a="1"/>
  <c r="M2670" i="3" s="1"/>
  <c r="J2669" i="3"/>
  <c r="J2668" i="3"/>
  <c r="O2668" i="3" s="1" a="1"/>
  <c r="O2668" i="3" s="1"/>
  <c r="J2667" i="3"/>
  <c r="P2667" i="3" s="1" a="1"/>
  <c r="P2667" i="3" s="1"/>
  <c r="J2666" i="3"/>
  <c r="J2665" i="3"/>
  <c r="J2664" i="3"/>
  <c r="J2663" i="3"/>
  <c r="J2662" i="3"/>
  <c r="J2661" i="3"/>
  <c r="J2660" i="3"/>
  <c r="J2659" i="3"/>
  <c r="O2659" i="3" s="1" a="1"/>
  <c r="O2659" i="3" s="1"/>
  <c r="J2658" i="3"/>
  <c r="J2657" i="3"/>
  <c r="K2657" i="3" s="1" a="1"/>
  <c r="K2657" i="3" s="1"/>
  <c r="J2656" i="3"/>
  <c r="M2656" i="3" s="1" a="1"/>
  <c r="M2656" i="3" s="1"/>
  <c r="J2655" i="3"/>
  <c r="P2655" i="3" s="1" a="1"/>
  <c r="P2655" i="3" s="1"/>
  <c r="J2654" i="3"/>
  <c r="J2653" i="3"/>
  <c r="N2653" i="3" s="1" a="1"/>
  <c r="N2653" i="3" s="1"/>
  <c r="J2652" i="3"/>
  <c r="O2652" i="3" s="1" a="1"/>
  <c r="O2652" i="3" s="1"/>
  <c r="J2651" i="3"/>
  <c r="J2650" i="3"/>
  <c r="J2649" i="3"/>
  <c r="M2649" i="3" s="1" a="1"/>
  <c r="M2649" i="3" s="1"/>
  <c r="J2648" i="3"/>
  <c r="M2648" i="3" s="1" a="1"/>
  <c r="M2648" i="3" s="1"/>
  <c r="J2647" i="3"/>
  <c r="M2647" i="3" s="1" a="1"/>
  <c r="M2647" i="3" s="1"/>
  <c r="J2646" i="3"/>
  <c r="J2645" i="3"/>
  <c r="J2644" i="3"/>
  <c r="O2644" i="3" s="1" a="1"/>
  <c r="O2644" i="3" s="1"/>
  <c r="J2643" i="3"/>
  <c r="J2642" i="3"/>
  <c r="J2641" i="3"/>
  <c r="M2641" i="3" s="1" a="1"/>
  <c r="M2641" i="3" s="1"/>
  <c r="J2640" i="3"/>
  <c r="M2640" i="3" s="1" a="1"/>
  <c r="M2640" i="3" s="1"/>
  <c r="J2639" i="3"/>
  <c r="P2639" i="3" s="1" a="1"/>
  <c r="P2639" i="3" s="1"/>
  <c r="J2638" i="3"/>
  <c r="L2638" i="3" s="1" a="1"/>
  <c r="L2638" i="3" s="1"/>
  <c r="J2637" i="3"/>
  <c r="N2637" i="3" s="1" a="1"/>
  <c r="N2637" i="3" s="1"/>
  <c r="J2636" i="3"/>
  <c r="J2635" i="3"/>
  <c r="P2635" i="3" s="1" a="1"/>
  <c r="P2635" i="3" s="1"/>
  <c r="J2634" i="3"/>
  <c r="J2633" i="3"/>
  <c r="J2632" i="3"/>
  <c r="J2631" i="3"/>
  <c r="J2630" i="3"/>
  <c r="P2630" i="3" s="1" a="1"/>
  <c r="P2630" i="3" s="1"/>
  <c r="J2629" i="3"/>
  <c r="J2628" i="3"/>
  <c r="J2627" i="3"/>
  <c r="O2627" i="3" s="1" a="1"/>
  <c r="O2627" i="3" s="1"/>
  <c r="J2626" i="3"/>
  <c r="J2625" i="3"/>
  <c r="K2625" i="3" s="1" a="1"/>
  <c r="K2625" i="3" s="1"/>
  <c r="J2624" i="3"/>
  <c r="M2624" i="3" s="1" a="1"/>
  <c r="M2624" i="3" s="1"/>
  <c r="J2623" i="3"/>
  <c r="J2622" i="3"/>
  <c r="J2621" i="3"/>
  <c r="J2620" i="3"/>
  <c r="O2620" i="3" s="1" a="1"/>
  <c r="O2620" i="3" s="1"/>
  <c r="J2619" i="3"/>
  <c r="O2619" i="3" s="1" a="1"/>
  <c r="O2619" i="3" s="1"/>
  <c r="J2618" i="3"/>
  <c r="J2617" i="3"/>
  <c r="M2617" i="3" s="1" a="1"/>
  <c r="M2617" i="3" s="1"/>
  <c r="J2616" i="3"/>
  <c r="M2616" i="3" s="1" a="1"/>
  <c r="M2616" i="3" s="1"/>
  <c r="J2615" i="3"/>
  <c r="J2614" i="3"/>
  <c r="J2613" i="3"/>
  <c r="J2612" i="3"/>
  <c r="J2611" i="3"/>
  <c r="J2610" i="3"/>
  <c r="J2609" i="3"/>
  <c r="M2609" i="3" s="1" a="1"/>
  <c r="M2609" i="3" s="1"/>
  <c r="J2608" i="3"/>
  <c r="M2608" i="3" s="1" a="1"/>
  <c r="M2608" i="3" s="1"/>
  <c r="J2607" i="3"/>
  <c r="J2606" i="3"/>
  <c r="J2605" i="3"/>
  <c r="M2605" i="3" s="1" a="1"/>
  <c r="M2605" i="3" s="1"/>
  <c r="J2604" i="3"/>
  <c r="O2604" i="3" s="1" a="1"/>
  <c r="O2604" i="3" s="1"/>
  <c r="J2603" i="3"/>
  <c r="P2603" i="3" s="1" a="1"/>
  <c r="P2603" i="3" s="1"/>
  <c r="J2602" i="3"/>
  <c r="J2601" i="3"/>
  <c r="J2600" i="3"/>
  <c r="J2599" i="3"/>
  <c r="J2598" i="3"/>
  <c r="J2597" i="3"/>
  <c r="J2596" i="3"/>
  <c r="O2596" i="3" s="1" a="1"/>
  <c r="O2596" i="3" s="1"/>
  <c r="J2595" i="3"/>
  <c r="O2595" i="3" s="1" a="1"/>
  <c r="O2595" i="3" s="1"/>
  <c r="J2594" i="3"/>
  <c r="J2593" i="3"/>
  <c r="K2593" i="3" s="1" a="1"/>
  <c r="K2593" i="3" s="1"/>
  <c r="J2592" i="3"/>
  <c r="M2592" i="3" s="1" a="1"/>
  <c r="M2592" i="3" s="1"/>
  <c r="J2591" i="3"/>
  <c r="O2591" i="3" s="1" a="1"/>
  <c r="O2591" i="3" s="1"/>
  <c r="J2590" i="3"/>
  <c r="J2589" i="3"/>
  <c r="J2588" i="3"/>
  <c r="J2587" i="3"/>
  <c r="J2586" i="3"/>
  <c r="J2585" i="3"/>
  <c r="M2585" i="3" s="1" a="1"/>
  <c r="M2585" i="3" s="1"/>
  <c r="J2584" i="3"/>
  <c r="K2584" i="3" s="1" a="1"/>
  <c r="K2584" i="3" s="1"/>
  <c r="J2583" i="3"/>
  <c r="P2583" i="3" s="1" a="1"/>
  <c r="P2583" i="3" s="1"/>
  <c r="J2582" i="3"/>
  <c r="L2582" i="3" s="1" a="1"/>
  <c r="L2582" i="3" s="1"/>
  <c r="J2581" i="3"/>
  <c r="L2581" i="3" s="1" a="1"/>
  <c r="L2581" i="3" s="1"/>
  <c r="J2580" i="3"/>
  <c r="O2580" i="3" s="1" a="1"/>
  <c r="O2580" i="3" s="1"/>
  <c r="J2579" i="3"/>
  <c r="J2578" i="3"/>
  <c r="P2578" i="3" s="1" a="1"/>
  <c r="P2578" i="3" s="1"/>
  <c r="M2577" i="3" a="1"/>
  <c r="M2577" i="3" s="1"/>
  <c r="J2577" i="3"/>
  <c r="J2576" i="3"/>
  <c r="J2575" i="3"/>
  <c r="J2574" i="3"/>
  <c r="J2573" i="3"/>
  <c r="P2573" i="3" s="1" a="1"/>
  <c r="P2573" i="3" s="1"/>
  <c r="J2572" i="3"/>
  <c r="P2572" i="3" s="1" a="1"/>
  <c r="P2572" i="3" s="1"/>
  <c r="J2571" i="3"/>
  <c r="K2571" i="3" s="1" a="1"/>
  <c r="K2571" i="3" s="1"/>
  <c r="J2570" i="3"/>
  <c r="J2569" i="3"/>
  <c r="K2569" i="3" s="1" a="1"/>
  <c r="K2569" i="3" s="1"/>
  <c r="J2568" i="3"/>
  <c r="N2568" i="3" s="1" a="1"/>
  <c r="N2568" i="3" s="1"/>
  <c r="J2567" i="3"/>
  <c r="P2567" i="3" s="1" a="1"/>
  <c r="P2567" i="3" s="1"/>
  <c r="J2566" i="3"/>
  <c r="P2566" i="3" s="1" a="1"/>
  <c r="P2566" i="3" s="1"/>
  <c r="J2565" i="3"/>
  <c r="L2565" i="3" s="1" a="1"/>
  <c r="L2565" i="3" s="1"/>
  <c r="J2564" i="3"/>
  <c r="M2564" i="3" s="1" a="1"/>
  <c r="M2564" i="3" s="1"/>
  <c r="J2563" i="3"/>
  <c r="J2562" i="3"/>
  <c r="J2561" i="3"/>
  <c r="O2561" i="3" s="1" a="1"/>
  <c r="O2561" i="3" s="1"/>
  <c r="J2560" i="3"/>
  <c r="J2559" i="3"/>
  <c r="J2558" i="3"/>
  <c r="P2558" i="3" s="1" a="1"/>
  <c r="P2558" i="3" s="1"/>
  <c r="J2557" i="3"/>
  <c r="O2557" i="3" s="1" a="1"/>
  <c r="O2557" i="3" s="1"/>
  <c r="J2556" i="3"/>
  <c r="K2556" i="3" s="1" a="1"/>
  <c r="K2556" i="3" s="1"/>
  <c r="J2555" i="3"/>
  <c r="O2555" i="3" s="1" a="1"/>
  <c r="O2555" i="3" s="1"/>
  <c r="J2554" i="3"/>
  <c r="L2554" i="3" s="1" a="1"/>
  <c r="L2554" i="3" s="1"/>
  <c r="J2553" i="3"/>
  <c r="J2552" i="3"/>
  <c r="O2552" i="3" s="1" a="1"/>
  <c r="O2552" i="3" s="1"/>
  <c r="J2551" i="3"/>
  <c r="J2550" i="3"/>
  <c r="M2550" i="3" s="1" a="1"/>
  <c r="M2550" i="3" s="1"/>
  <c r="J2549" i="3"/>
  <c r="J2548" i="3"/>
  <c r="J2547" i="3"/>
  <c r="K2547" i="3" s="1" a="1"/>
  <c r="K2547" i="3" s="1"/>
  <c r="J2546" i="3"/>
  <c r="O2546" i="3" s="1" a="1"/>
  <c r="O2546" i="3" s="1"/>
  <c r="J2545" i="3"/>
  <c r="J2544" i="3"/>
  <c r="K2544" i="3" s="1" a="1"/>
  <c r="K2544" i="3" s="1"/>
  <c r="J2543" i="3"/>
  <c r="L2543" i="3" s="1" a="1"/>
  <c r="L2543" i="3" s="1"/>
  <c r="J2542" i="3"/>
  <c r="P2542" i="3" s="1" a="1"/>
  <c r="P2542" i="3" s="1"/>
  <c r="J2541" i="3"/>
  <c r="N2541" i="3" s="1" a="1"/>
  <c r="N2541" i="3" s="1"/>
  <c r="J2540" i="3"/>
  <c r="L2540" i="3" s="1" a="1"/>
  <c r="L2540" i="3" s="1"/>
  <c r="J2539" i="3"/>
  <c r="O2539" i="3" s="1" a="1"/>
  <c r="O2539" i="3" s="1"/>
  <c r="J2538" i="3"/>
  <c r="J2537" i="3"/>
  <c r="J2536" i="3"/>
  <c r="M2536" i="3" s="1" a="1"/>
  <c r="M2536" i="3" s="1"/>
  <c r="J2535" i="3"/>
  <c r="P2535" i="3" s="1" a="1"/>
  <c r="P2535" i="3" s="1"/>
  <c r="J2534" i="3"/>
  <c r="J2533" i="3"/>
  <c r="L2533" i="3" s="1" a="1"/>
  <c r="L2533" i="3" s="1"/>
  <c r="J2532" i="3"/>
  <c r="J2531" i="3"/>
  <c r="M2531" i="3" s="1" a="1"/>
  <c r="M2531" i="3" s="1"/>
  <c r="J2530" i="3"/>
  <c r="P2530" i="3" s="1" a="1"/>
  <c r="P2530" i="3" s="1"/>
  <c r="J2529" i="3"/>
  <c r="J2528" i="3"/>
  <c r="O2528" i="3" s="1" a="1"/>
  <c r="O2528" i="3" s="1"/>
  <c r="J2527" i="3"/>
  <c r="M2527" i="3" s="1" a="1"/>
  <c r="M2527" i="3" s="1"/>
  <c r="J2526" i="3"/>
  <c r="L2526" i="3" s="1" a="1"/>
  <c r="L2526" i="3" s="1"/>
  <c r="J2525" i="3"/>
  <c r="P2525" i="3" s="1" a="1"/>
  <c r="P2525" i="3" s="1"/>
  <c r="J2524" i="3"/>
  <c r="O2524" i="3" s="1" a="1"/>
  <c r="O2524" i="3" s="1"/>
  <c r="J2523" i="3"/>
  <c r="J2522" i="3"/>
  <c r="J2521" i="3"/>
  <c r="O2521" i="3" s="1" a="1"/>
  <c r="O2521" i="3" s="1"/>
  <c r="J2520" i="3"/>
  <c r="J2519" i="3"/>
  <c r="P2519" i="3" s="1" a="1"/>
  <c r="P2519" i="3" s="1"/>
  <c r="J2518" i="3"/>
  <c r="O2518" i="3" s="1" a="1"/>
  <c r="O2518" i="3" s="1"/>
  <c r="J2517" i="3"/>
  <c r="J2516" i="3"/>
  <c r="J2515" i="3"/>
  <c r="K2515" i="3" s="1" a="1"/>
  <c r="K2515" i="3" s="1"/>
  <c r="J2514" i="3"/>
  <c r="J2513" i="3"/>
  <c r="J2512" i="3"/>
  <c r="J2511" i="3"/>
  <c r="J2510" i="3"/>
  <c r="J2509" i="3"/>
  <c r="J2508" i="3"/>
  <c r="J2507" i="3"/>
  <c r="K2507" i="3" s="1" a="1"/>
  <c r="K2507" i="3" s="1"/>
  <c r="J2506" i="3"/>
  <c r="P2506" i="3" s="1" a="1"/>
  <c r="P2506" i="3" s="1"/>
  <c r="J2505" i="3"/>
  <c r="J2504" i="3"/>
  <c r="J2503" i="3"/>
  <c r="L2503" i="3" s="1" a="1"/>
  <c r="L2503" i="3" s="1"/>
  <c r="J2502" i="3"/>
  <c r="J2501" i="3"/>
  <c r="J2500" i="3"/>
  <c r="O2500" i="3" s="1" a="1"/>
  <c r="O2500" i="3" s="1"/>
  <c r="J2499" i="3"/>
  <c r="J2498" i="3"/>
  <c r="L2498" i="3" s="1" a="1"/>
  <c r="L2498" i="3" s="1"/>
  <c r="J2497" i="3"/>
  <c r="J2496" i="3"/>
  <c r="K2496" i="3" s="1" a="1"/>
  <c r="K2496" i="3" s="1"/>
  <c r="J2495" i="3"/>
  <c r="J2494" i="3"/>
  <c r="M2494" i="3" s="1" a="1"/>
  <c r="M2494" i="3" s="1"/>
  <c r="J2493" i="3"/>
  <c r="J2492" i="3"/>
  <c r="N2492" i="3" s="1" a="1"/>
  <c r="N2492" i="3" s="1"/>
  <c r="J2491" i="3"/>
  <c r="J2490" i="3"/>
  <c r="P2490" i="3" s="1" a="1"/>
  <c r="P2490" i="3" s="1"/>
  <c r="J2489" i="3"/>
  <c r="J2488" i="3"/>
  <c r="J2487" i="3"/>
  <c r="M2487" i="3" s="1" a="1"/>
  <c r="M2487" i="3" s="1"/>
  <c r="J2486" i="3"/>
  <c r="J2485" i="3"/>
  <c r="N2485" i="3" s="1" a="1"/>
  <c r="N2485" i="3" s="1"/>
  <c r="J2484" i="3"/>
  <c r="K2484" i="3" s="1" a="1"/>
  <c r="K2484" i="3" s="1"/>
  <c r="J2483" i="3"/>
  <c r="J2482" i="3"/>
  <c r="J2481" i="3"/>
  <c r="J2480" i="3"/>
  <c r="K2480" i="3" s="1" a="1"/>
  <c r="K2480" i="3" s="1"/>
  <c r="J2479" i="3"/>
  <c r="P2479" i="3" s="1" a="1"/>
  <c r="P2479" i="3" s="1"/>
  <c r="J2478" i="3"/>
  <c r="J2477" i="3"/>
  <c r="L2477" i="3" s="1" a="1"/>
  <c r="L2477" i="3" s="1"/>
  <c r="J2476" i="3"/>
  <c r="J2475" i="3"/>
  <c r="O2475" i="3" s="1" a="1"/>
  <c r="O2475" i="3" s="1"/>
  <c r="J2474" i="3"/>
  <c r="J2473" i="3"/>
  <c r="J2472" i="3"/>
  <c r="M2472" i="3" s="1" a="1"/>
  <c r="M2472" i="3" s="1"/>
  <c r="J2471" i="3"/>
  <c r="M2471" i="3" s="1" a="1"/>
  <c r="M2471" i="3" s="1"/>
  <c r="J2470" i="3"/>
  <c r="L2470" i="3" s="1" a="1"/>
  <c r="L2470" i="3" s="1"/>
  <c r="J2469" i="3"/>
  <c r="L2469" i="3" s="1" a="1"/>
  <c r="L2469" i="3" s="1"/>
  <c r="J2468" i="3"/>
  <c r="J2467" i="3"/>
  <c r="J2466" i="3"/>
  <c r="P2466" i="3" s="1" a="1"/>
  <c r="P2466" i="3" s="1"/>
  <c r="J2465" i="3"/>
  <c r="J2464" i="3"/>
  <c r="J2463" i="3"/>
  <c r="J2462" i="3"/>
  <c r="J2461" i="3"/>
  <c r="J2460" i="3"/>
  <c r="J2459" i="3"/>
  <c r="J2458" i="3"/>
  <c r="J2457" i="3"/>
  <c r="O2457" i="3" s="1" a="1"/>
  <c r="O2457" i="3" s="1"/>
  <c r="J2456" i="3"/>
  <c r="J2455" i="3"/>
  <c r="J2454" i="3"/>
  <c r="J2453" i="3"/>
  <c r="L2453" i="3" s="1" a="1"/>
  <c r="L2453" i="3" s="1"/>
  <c r="J2452" i="3"/>
  <c r="N2452" i="3" s="1" a="1"/>
  <c r="N2452" i="3" s="1"/>
  <c r="J2451" i="3"/>
  <c r="P2451" i="3" s="1" a="1"/>
  <c r="P2451" i="3" s="1"/>
  <c r="J2450" i="3"/>
  <c r="K2450" i="3" s="1" a="1"/>
  <c r="K2450" i="3" s="1"/>
  <c r="J2449" i="3"/>
  <c r="J2448" i="3"/>
  <c r="K2448" i="3" s="1" a="1"/>
  <c r="K2448" i="3" s="1"/>
  <c r="J2447" i="3"/>
  <c r="N2447" i="3" s="1" a="1"/>
  <c r="N2447" i="3" s="1"/>
  <c r="J2446" i="3"/>
  <c r="J2445" i="3"/>
  <c r="J2444" i="3"/>
  <c r="K2444" i="3" s="1" a="1"/>
  <c r="K2444" i="3" s="1"/>
  <c r="P2443" i="3" a="1"/>
  <c r="P2443" i="3" s="1"/>
  <c r="J2443" i="3"/>
  <c r="O2443" i="3" s="1" a="1"/>
  <c r="O2443" i="3" s="1"/>
  <c r="J2442" i="3"/>
  <c r="K2442" i="3" s="1" a="1"/>
  <c r="K2442" i="3" s="1"/>
  <c r="J2441" i="3"/>
  <c r="J2440" i="3"/>
  <c r="J2439" i="3"/>
  <c r="P2439" i="3" s="1" a="1"/>
  <c r="P2439" i="3" s="1"/>
  <c r="J2438" i="3"/>
  <c r="P2437" i="3" a="1"/>
  <c r="P2437" i="3" s="1"/>
  <c r="O2437" i="3" a="1"/>
  <c r="O2437" i="3" s="1"/>
  <c r="J2437" i="3"/>
  <c r="M2437" i="3" s="1" a="1"/>
  <c r="M2437" i="3" s="1"/>
  <c r="J2436" i="3"/>
  <c r="M2436" i="3" s="1" a="1"/>
  <c r="M2436" i="3" s="1"/>
  <c r="J2435" i="3"/>
  <c r="P2435" i="3" s="1" a="1"/>
  <c r="P2435" i="3" s="1"/>
  <c r="J2434" i="3"/>
  <c r="P2434" i="3" s="1" a="1"/>
  <c r="P2434" i="3" s="1"/>
  <c r="J2433" i="3"/>
  <c r="O2433" i="3" s="1" a="1"/>
  <c r="O2433" i="3" s="1"/>
  <c r="J2432" i="3"/>
  <c r="J2431" i="3"/>
  <c r="J2430" i="3"/>
  <c r="N2430" i="3" s="1" a="1"/>
  <c r="N2430" i="3" s="1"/>
  <c r="J2429" i="3"/>
  <c r="P2429" i="3" s="1" a="1"/>
  <c r="P2429" i="3" s="1"/>
  <c r="J2428" i="3"/>
  <c r="J2427" i="3"/>
  <c r="O2427" i="3" s="1" a="1"/>
  <c r="O2427" i="3" s="1"/>
  <c r="J2426" i="3"/>
  <c r="J2425" i="3"/>
  <c r="J2424" i="3"/>
  <c r="J2423" i="3"/>
  <c r="L2423" i="3" s="1" a="1"/>
  <c r="L2423" i="3" s="1"/>
  <c r="J2422" i="3"/>
  <c r="N2422" i="3" s="1" a="1"/>
  <c r="N2422" i="3" s="1"/>
  <c r="J2421" i="3"/>
  <c r="J2420" i="3"/>
  <c r="P2420" i="3" s="1" a="1"/>
  <c r="P2420" i="3" s="1"/>
  <c r="J2419" i="3"/>
  <c r="J2418" i="3"/>
  <c r="O2418" i="3" s="1" a="1"/>
  <c r="O2418" i="3" s="1"/>
  <c r="J2417" i="3"/>
  <c r="M2417" i="3" s="1" a="1"/>
  <c r="M2417" i="3" s="1"/>
  <c r="J2416" i="3"/>
  <c r="J2415" i="3"/>
  <c r="L2415" i="3" s="1" a="1"/>
  <c r="L2415" i="3" s="1"/>
  <c r="J2414" i="3"/>
  <c r="J2413" i="3"/>
  <c r="M2413" i="3" s="1" a="1"/>
  <c r="M2413" i="3" s="1"/>
  <c r="J2412" i="3"/>
  <c r="J2411" i="3"/>
  <c r="K2411" i="3" s="1" a="1"/>
  <c r="K2411" i="3" s="1"/>
  <c r="J2410" i="3"/>
  <c r="K2410" i="3" s="1" a="1"/>
  <c r="K2410" i="3" s="1"/>
  <c r="J2409" i="3"/>
  <c r="J2408" i="3"/>
  <c r="M2408" i="3" s="1" a="1"/>
  <c r="M2408" i="3" s="1"/>
  <c r="J2407" i="3"/>
  <c r="M2406" i="3" a="1"/>
  <c r="M2406" i="3" s="1"/>
  <c r="J2406" i="3"/>
  <c r="L2406" i="3" s="1" a="1"/>
  <c r="L2406" i="3" s="1"/>
  <c r="J2405" i="3"/>
  <c r="M2405" i="3" s="1" a="1"/>
  <c r="M2405" i="3" s="1"/>
  <c r="J2404" i="3"/>
  <c r="K2404" i="3" s="1" a="1"/>
  <c r="K2404" i="3" s="1"/>
  <c r="J2403" i="3"/>
  <c r="J2402" i="3"/>
  <c r="J2401" i="3"/>
  <c r="N2401" i="3" s="1" a="1"/>
  <c r="N2401" i="3" s="1"/>
  <c r="J2400" i="3"/>
  <c r="O2400" i="3" s="1" a="1"/>
  <c r="O2400" i="3" s="1"/>
  <c r="J2399" i="3"/>
  <c r="J2398" i="3"/>
  <c r="J2397" i="3"/>
  <c r="J2396" i="3"/>
  <c r="J2395" i="3"/>
  <c r="J2394" i="3"/>
  <c r="O2394" i="3" s="1" a="1"/>
  <c r="O2394" i="3" s="1"/>
  <c r="J2393" i="3"/>
  <c r="J2392" i="3"/>
  <c r="K2392" i="3" s="1" a="1"/>
  <c r="K2392" i="3" s="1"/>
  <c r="J2391" i="3"/>
  <c r="P2391" i="3" s="1" a="1"/>
  <c r="P2391" i="3" s="1"/>
  <c r="J2390" i="3"/>
  <c r="J2389" i="3"/>
  <c r="J2388" i="3"/>
  <c r="N2388" i="3" s="1" a="1"/>
  <c r="N2388" i="3" s="1"/>
  <c r="J2387" i="3"/>
  <c r="J2386" i="3"/>
  <c r="L2386" i="3" s="1" a="1"/>
  <c r="L2386" i="3" s="1"/>
  <c r="J2385" i="3"/>
  <c r="J2384" i="3"/>
  <c r="J2383" i="3"/>
  <c r="N2383" i="3" s="1" a="1"/>
  <c r="N2383" i="3" s="1"/>
  <c r="J2382" i="3"/>
  <c r="P2382" i="3" s="1" a="1"/>
  <c r="P2382" i="3" s="1"/>
  <c r="J2381" i="3"/>
  <c r="J2380" i="3"/>
  <c r="L2380" i="3" s="1" a="1"/>
  <c r="L2380" i="3" s="1"/>
  <c r="J2379" i="3"/>
  <c r="P2379" i="3" s="1" a="1"/>
  <c r="P2379" i="3" s="1"/>
  <c r="J2378" i="3"/>
  <c r="O2378" i="3" s="1" a="1"/>
  <c r="O2378" i="3" s="1"/>
  <c r="J2377" i="3"/>
  <c r="J2376" i="3"/>
  <c r="J2375" i="3"/>
  <c r="J2374" i="3"/>
  <c r="J2373" i="3"/>
  <c r="J2372" i="3"/>
  <c r="O2372" i="3" s="1" a="1"/>
  <c r="O2372" i="3" s="1"/>
  <c r="J2371" i="3"/>
  <c r="J2370" i="3"/>
  <c r="L2370" i="3" s="1" a="1"/>
  <c r="L2370" i="3" s="1"/>
  <c r="J2369" i="3"/>
  <c r="K2369" i="3" s="1" a="1"/>
  <c r="K2369" i="3" s="1"/>
  <c r="J2368" i="3"/>
  <c r="J2367" i="3"/>
  <c r="M2367" i="3" s="1" a="1"/>
  <c r="M2367" i="3" s="1"/>
  <c r="J2366" i="3"/>
  <c r="M2366" i="3" s="1" a="1"/>
  <c r="M2366" i="3" s="1"/>
  <c r="J2365" i="3"/>
  <c r="N2365" i="3" s="1" a="1"/>
  <c r="N2365" i="3" s="1"/>
  <c r="J2364" i="3"/>
  <c r="L2364" i="3" s="1" a="1"/>
  <c r="L2364" i="3" s="1"/>
  <c r="J2363" i="3"/>
  <c r="N2363" i="3" s="1" a="1"/>
  <c r="N2363" i="3" s="1"/>
  <c r="J2362" i="3"/>
  <c r="K2362" i="3" s="1" a="1"/>
  <c r="K2362" i="3" s="1"/>
  <c r="J2361" i="3"/>
  <c r="K2361" i="3" s="1" a="1"/>
  <c r="K2361" i="3" s="1"/>
  <c r="J2360" i="3"/>
  <c r="J2359" i="3"/>
  <c r="M2359" i="3" s="1" a="1"/>
  <c r="M2359" i="3" s="1"/>
  <c r="J2358" i="3"/>
  <c r="J2357" i="3"/>
  <c r="L2357" i="3" s="1" a="1"/>
  <c r="L2357" i="3" s="1"/>
  <c r="J2356" i="3"/>
  <c r="J2355" i="3"/>
  <c r="N2355" i="3" s="1" a="1"/>
  <c r="N2355" i="3" s="1"/>
  <c r="J2354" i="3"/>
  <c r="J2353" i="3"/>
  <c r="J2352" i="3"/>
  <c r="K2352" i="3" s="1" a="1"/>
  <c r="K2352" i="3" s="1"/>
  <c r="J2351" i="3"/>
  <c r="P2351" i="3" s="1" a="1"/>
  <c r="P2351" i="3" s="1"/>
  <c r="J2350" i="3"/>
  <c r="P2350" i="3" s="1" a="1"/>
  <c r="P2350" i="3" s="1"/>
  <c r="J2349" i="3"/>
  <c r="N2349" i="3" s="1" a="1"/>
  <c r="N2349" i="3" s="1"/>
  <c r="J2348" i="3"/>
  <c r="J2347" i="3"/>
  <c r="J2346" i="3"/>
  <c r="N2346" i="3" s="1" a="1"/>
  <c r="N2346" i="3" s="1"/>
  <c r="J2345" i="3"/>
  <c r="N2345" i="3" s="1" a="1"/>
  <c r="N2345" i="3" s="1"/>
  <c r="J2344" i="3"/>
  <c r="J2343" i="3"/>
  <c r="J2342" i="3"/>
  <c r="N2342" i="3" s="1" a="1"/>
  <c r="N2342" i="3" s="1"/>
  <c r="J2341" i="3"/>
  <c r="L2341" i="3" s="1" a="1"/>
  <c r="L2341" i="3" s="1"/>
  <c r="J2340" i="3"/>
  <c r="J2339" i="3"/>
  <c r="O2339" i="3" s="1" a="1"/>
  <c r="O2339" i="3" s="1"/>
  <c r="J2338" i="3"/>
  <c r="J2337" i="3"/>
  <c r="J2336" i="3"/>
  <c r="J2335" i="3"/>
  <c r="J2334" i="3"/>
  <c r="J2333" i="3"/>
  <c r="P2333" i="3" s="1" a="1"/>
  <c r="P2333" i="3" s="1"/>
  <c r="J2332" i="3"/>
  <c r="O2332" i="3" s="1" a="1"/>
  <c r="O2332" i="3" s="1"/>
  <c r="J2331" i="3"/>
  <c r="J2330" i="3"/>
  <c r="J2329" i="3"/>
  <c r="O2329" i="3" s="1" a="1"/>
  <c r="O2329" i="3" s="1"/>
  <c r="K2328" i="3" a="1"/>
  <c r="K2328" i="3" s="1"/>
  <c r="J2328" i="3"/>
  <c r="J2327" i="3"/>
  <c r="P2327" i="3" s="1" a="1"/>
  <c r="P2327" i="3" s="1"/>
  <c r="J2326" i="3"/>
  <c r="P2326" i="3" s="1" a="1"/>
  <c r="P2326" i="3" s="1"/>
  <c r="J2325" i="3"/>
  <c r="N2325" i="3" s="1" a="1"/>
  <c r="N2325" i="3" s="1"/>
  <c r="J2324" i="3"/>
  <c r="J2323" i="3"/>
  <c r="P2323" i="3" s="1" a="1"/>
  <c r="P2323" i="3" s="1"/>
  <c r="J2322" i="3"/>
  <c r="L2322" i="3" s="1" a="1"/>
  <c r="L2322" i="3" s="1"/>
  <c r="J2321" i="3"/>
  <c r="J2320" i="3"/>
  <c r="O2320" i="3" s="1" a="1"/>
  <c r="O2320" i="3" s="1"/>
  <c r="J2319" i="3"/>
  <c r="L2319" i="3" s="1" a="1"/>
  <c r="L2319" i="3" s="1"/>
  <c r="J2318" i="3"/>
  <c r="J2317" i="3"/>
  <c r="L2317" i="3" s="1" a="1"/>
  <c r="L2317" i="3" s="1"/>
  <c r="J2316" i="3"/>
  <c r="K2316" i="3" s="1" a="1"/>
  <c r="K2316" i="3" s="1"/>
  <c r="J2315" i="3"/>
  <c r="J2314" i="3"/>
  <c r="K2314" i="3" s="1" a="1"/>
  <c r="K2314" i="3" s="1"/>
  <c r="J2313" i="3"/>
  <c r="K2313" i="3" s="1" a="1"/>
  <c r="K2313" i="3" s="1"/>
  <c r="J2312" i="3"/>
  <c r="J2311" i="3"/>
  <c r="P2311" i="3" s="1" a="1"/>
  <c r="P2311" i="3" s="1"/>
  <c r="J2310" i="3"/>
  <c r="M2310" i="3" s="1" a="1"/>
  <c r="M2310" i="3" s="1"/>
  <c r="J2309" i="3"/>
  <c r="N2309" i="3" s="1" a="1"/>
  <c r="N2309" i="3" s="1"/>
  <c r="J2308" i="3"/>
  <c r="M2308" i="3" s="1" a="1"/>
  <c r="M2308" i="3" s="1"/>
  <c r="J2307" i="3"/>
  <c r="J2306" i="3"/>
  <c r="J2305" i="3"/>
  <c r="O2305" i="3" s="1" a="1"/>
  <c r="O2305" i="3" s="1"/>
  <c r="J2304" i="3"/>
  <c r="J2303" i="3"/>
  <c r="P2303" i="3" s="1" a="1"/>
  <c r="P2303" i="3" s="1"/>
  <c r="J2302" i="3"/>
  <c r="M2302" i="3" s="1" a="1"/>
  <c r="M2302" i="3" s="1"/>
  <c r="J2301" i="3"/>
  <c r="K2301" i="3" s="1" a="1"/>
  <c r="K2301" i="3" s="1"/>
  <c r="M2300" i="3" a="1"/>
  <c r="M2300" i="3" s="1"/>
  <c r="J2300" i="3"/>
  <c r="L2300" i="3" s="1" a="1"/>
  <c r="L2300" i="3" s="1"/>
  <c r="J2299" i="3"/>
  <c r="O2299" i="3" s="1" a="1"/>
  <c r="O2299" i="3" s="1"/>
  <c r="J2298" i="3"/>
  <c r="J2297" i="3"/>
  <c r="N2297" i="3" s="1" a="1"/>
  <c r="N2297" i="3" s="1"/>
  <c r="J2296" i="3"/>
  <c r="K2296" i="3" s="1" a="1"/>
  <c r="K2296" i="3" s="1"/>
  <c r="J2295" i="3"/>
  <c r="J2294" i="3"/>
  <c r="P2294" i="3" s="1" a="1"/>
  <c r="P2294" i="3" s="1"/>
  <c r="J2293" i="3"/>
  <c r="L2293" i="3" s="1" a="1"/>
  <c r="L2293" i="3" s="1"/>
  <c r="J2292" i="3"/>
  <c r="P2292" i="3" s="1" a="1"/>
  <c r="P2292" i="3" s="1"/>
  <c r="J2291" i="3"/>
  <c r="J2290" i="3"/>
  <c r="O2290" i="3" s="1" a="1"/>
  <c r="O2290" i="3" s="1"/>
  <c r="J2289" i="3"/>
  <c r="J2288" i="3"/>
  <c r="N2288" i="3" s="1" a="1"/>
  <c r="N2288" i="3" s="1"/>
  <c r="J2287" i="3"/>
  <c r="L2287" i="3" s="1" a="1"/>
  <c r="L2287" i="3" s="1"/>
  <c r="J2286" i="3"/>
  <c r="P2285" i="3" a="1"/>
  <c r="P2285" i="3" s="1"/>
  <c r="O2285" i="3" a="1"/>
  <c r="O2285" i="3" s="1"/>
  <c r="J2285" i="3"/>
  <c r="M2285" i="3" s="1" a="1"/>
  <c r="M2285" i="3" s="1"/>
  <c r="J2284" i="3"/>
  <c r="J2283" i="3"/>
  <c r="J2282" i="3"/>
  <c r="J2281" i="3"/>
  <c r="J2280" i="3"/>
  <c r="M2280" i="3" s="1" a="1"/>
  <c r="M2280" i="3" s="1"/>
  <c r="J2279" i="3"/>
  <c r="P2279" i="3" s="1" a="1"/>
  <c r="P2279" i="3" s="1"/>
  <c r="J2278" i="3"/>
  <c r="L2278" i="3" s="1" a="1"/>
  <c r="L2278" i="3" s="1"/>
  <c r="J2277" i="3"/>
  <c r="J2276" i="3"/>
  <c r="P2276" i="3" s="1" a="1"/>
  <c r="P2276" i="3" s="1"/>
  <c r="J2275" i="3"/>
  <c r="M2275" i="3" s="1" a="1"/>
  <c r="M2275" i="3" s="1"/>
  <c r="J2274" i="3"/>
  <c r="J2273" i="3"/>
  <c r="J2272" i="3"/>
  <c r="O2272" i="3" s="1" a="1"/>
  <c r="O2272" i="3" s="1"/>
  <c r="J2271" i="3"/>
  <c r="J2270" i="3"/>
  <c r="J2269" i="3"/>
  <c r="J2268" i="3"/>
  <c r="O2268" i="3" s="1" a="1"/>
  <c r="O2268" i="3" s="1"/>
  <c r="J2267" i="3"/>
  <c r="J2266" i="3"/>
  <c r="M2266" i="3" s="1" a="1"/>
  <c r="M2266" i="3" s="1"/>
  <c r="J2265" i="3"/>
  <c r="O2265" i="3" s="1" a="1"/>
  <c r="O2265" i="3" s="1"/>
  <c r="M2264" i="3" a="1"/>
  <c r="M2264" i="3" s="1"/>
  <c r="K2264" i="3" a="1"/>
  <c r="K2264" i="3" s="1"/>
  <c r="J2264" i="3"/>
  <c r="O2264" i="3" s="1" a="1"/>
  <c r="O2264" i="3" s="1"/>
  <c r="J2263" i="3"/>
  <c r="P2263" i="3" s="1" a="1"/>
  <c r="P2263" i="3" s="1"/>
  <c r="J2262" i="3"/>
  <c r="J2261" i="3"/>
  <c r="O2261" i="3" s="1" a="1"/>
  <c r="O2261" i="3" s="1"/>
  <c r="J2260" i="3"/>
  <c r="J2259" i="3"/>
  <c r="J2258" i="3"/>
  <c r="J2257" i="3"/>
  <c r="J2256" i="3"/>
  <c r="J2255" i="3"/>
  <c r="L2255" i="3" s="1" a="1"/>
  <c r="L2255" i="3" s="1"/>
  <c r="J2254" i="3"/>
  <c r="M2254" i="3" s="1" a="1"/>
  <c r="M2254" i="3" s="1"/>
  <c r="J2253" i="3"/>
  <c r="J2252" i="3"/>
  <c r="J2251" i="3"/>
  <c r="J2250" i="3"/>
  <c r="J2249" i="3"/>
  <c r="J2248" i="3"/>
  <c r="J2247" i="3"/>
  <c r="L2247" i="3" s="1" a="1"/>
  <c r="L2247" i="3" s="1"/>
  <c r="J2246" i="3"/>
  <c r="J2245" i="3"/>
  <c r="K2245" i="3" s="1" a="1"/>
  <c r="K2245" i="3" s="1"/>
  <c r="J2244" i="3"/>
  <c r="O2244" i="3" s="1" a="1"/>
  <c r="O2244" i="3" s="1"/>
  <c r="J2243" i="3"/>
  <c r="L2243" i="3" s="1" a="1"/>
  <c r="L2243" i="3" s="1"/>
  <c r="J2242" i="3"/>
  <c r="J2241" i="3"/>
  <c r="J2240" i="3"/>
  <c r="M2240" i="3" s="1" a="1"/>
  <c r="M2240" i="3" s="1"/>
  <c r="J2239" i="3"/>
  <c r="J2238" i="3"/>
  <c r="J2237" i="3"/>
  <c r="J2236" i="3"/>
  <c r="P2236" i="3" s="1" a="1"/>
  <c r="P2236" i="3" s="1"/>
  <c r="J2235" i="3"/>
  <c r="J2234" i="3"/>
  <c r="J2233" i="3"/>
  <c r="J2232" i="3"/>
  <c r="J2231" i="3"/>
  <c r="L2231" i="3" s="1" a="1"/>
  <c r="L2231" i="3" s="1"/>
  <c r="J2230" i="3"/>
  <c r="J2229" i="3"/>
  <c r="K2229" i="3" s="1" a="1"/>
  <c r="K2229" i="3" s="1"/>
  <c r="J2228" i="3"/>
  <c r="J2227" i="3"/>
  <c r="J2226" i="3"/>
  <c r="N2226" i="3" s="1" a="1"/>
  <c r="N2226" i="3" s="1"/>
  <c r="J2225" i="3"/>
  <c r="J2224" i="3"/>
  <c r="O2224" i="3" s="1" a="1"/>
  <c r="O2224" i="3" s="1"/>
  <c r="J2223" i="3"/>
  <c r="P2223" i="3" s="1" a="1"/>
  <c r="P2223" i="3" s="1"/>
  <c r="J2222" i="3"/>
  <c r="L2222" i="3" s="1" a="1"/>
  <c r="L2222" i="3" s="1"/>
  <c r="J2221" i="3"/>
  <c r="J2220" i="3"/>
  <c r="J2219" i="3"/>
  <c r="J2218" i="3"/>
  <c r="K2218" i="3" s="1" a="1"/>
  <c r="K2218" i="3" s="1"/>
  <c r="J2217" i="3"/>
  <c r="J2216" i="3"/>
  <c r="M2216" i="3" s="1" a="1"/>
  <c r="M2216" i="3" s="1"/>
  <c r="J2215" i="3"/>
  <c r="J2214" i="3"/>
  <c r="J2213" i="3"/>
  <c r="P2213" i="3" s="1" a="1"/>
  <c r="P2213" i="3" s="1"/>
  <c r="J2212" i="3"/>
  <c r="N2212" i="3" s="1" a="1"/>
  <c r="N2212" i="3" s="1"/>
  <c r="J2211" i="3"/>
  <c r="J2210" i="3"/>
  <c r="J2209" i="3"/>
  <c r="M2209" i="3" s="1" a="1"/>
  <c r="M2209" i="3" s="1"/>
  <c r="J2208" i="3"/>
  <c r="J2207" i="3"/>
  <c r="J2206" i="3"/>
  <c r="M2206" i="3" s="1" a="1"/>
  <c r="M2206" i="3" s="1"/>
  <c r="J2205" i="3"/>
  <c r="J2204" i="3"/>
  <c r="J2203" i="3"/>
  <c r="J2202" i="3"/>
  <c r="L2202" i="3" s="1" a="1"/>
  <c r="L2202" i="3" s="1"/>
  <c r="J2201" i="3"/>
  <c r="O2201" i="3" s="1" a="1"/>
  <c r="O2201" i="3" s="1"/>
  <c r="J2200" i="3"/>
  <c r="M2200" i="3" s="1" a="1"/>
  <c r="M2200" i="3" s="1"/>
  <c r="J2199" i="3"/>
  <c r="P2199" i="3" s="1" a="1"/>
  <c r="P2199" i="3" s="1"/>
  <c r="J2198" i="3"/>
  <c r="N2198" i="3" s="1" a="1"/>
  <c r="N2198" i="3" s="1"/>
  <c r="J2197" i="3"/>
  <c r="J2196" i="3"/>
  <c r="J2195" i="3"/>
  <c r="J2194" i="3"/>
  <c r="J2193" i="3"/>
  <c r="N2193" i="3" s="1" a="1"/>
  <c r="N2193" i="3" s="1"/>
  <c r="J2192" i="3"/>
  <c r="J2191" i="3"/>
  <c r="M2191" i="3" s="1" a="1"/>
  <c r="M2191" i="3" s="1"/>
  <c r="J2190" i="3"/>
  <c r="P2190" i="3" s="1" a="1"/>
  <c r="P2190" i="3" s="1"/>
  <c r="J2189" i="3"/>
  <c r="J2188" i="3"/>
  <c r="K2188" i="3" s="1" a="1"/>
  <c r="K2188" i="3" s="1"/>
  <c r="J2187" i="3"/>
  <c r="J2186" i="3"/>
  <c r="J2185" i="3"/>
  <c r="J2184" i="3"/>
  <c r="J2183" i="3"/>
  <c r="P2183" i="3" s="1" a="1"/>
  <c r="P2183" i="3" s="1"/>
  <c r="J2182" i="3"/>
  <c r="M2182" i="3" s="1" a="1"/>
  <c r="M2182" i="3" s="1"/>
  <c r="J2181" i="3"/>
  <c r="J2180" i="3"/>
  <c r="J2179" i="3"/>
  <c r="J2178" i="3"/>
  <c r="J2177" i="3"/>
  <c r="O2177" i="3" s="1" a="1"/>
  <c r="O2177" i="3" s="1"/>
  <c r="J2176" i="3"/>
  <c r="J2175" i="3"/>
  <c r="J2174" i="3"/>
  <c r="J2173" i="3"/>
  <c r="J2172" i="3"/>
  <c r="M2172" i="3" s="1" a="1"/>
  <c r="M2172" i="3" s="1"/>
  <c r="J2171" i="3"/>
  <c r="O2171" i="3" s="1" a="1"/>
  <c r="O2171" i="3" s="1"/>
  <c r="J2170" i="3"/>
  <c r="J2169" i="3"/>
  <c r="J2168" i="3"/>
  <c r="J2167" i="3"/>
  <c r="J2166" i="3"/>
  <c r="P2166" i="3" s="1" a="1"/>
  <c r="P2166" i="3" s="1"/>
  <c r="J2165" i="3"/>
  <c r="K2165" i="3" s="1" a="1"/>
  <c r="K2165" i="3" s="1"/>
  <c r="J2164" i="3"/>
  <c r="P2164" i="3" s="1" a="1"/>
  <c r="P2164" i="3" s="1"/>
  <c r="J2163" i="3"/>
  <c r="M2163" i="3" s="1" a="1"/>
  <c r="M2163" i="3" s="1"/>
  <c r="J2162" i="3"/>
  <c r="O2162" i="3" s="1" a="1"/>
  <c r="O2162" i="3" s="1"/>
  <c r="J2161" i="3"/>
  <c r="K2161" i="3" s="1" a="1"/>
  <c r="K2161" i="3" s="1"/>
  <c r="J2160" i="3"/>
  <c r="K2160" i="3" s="1" a="1"/>
  <c r="K2160" i="3" s="1"/>
  <c r="J2159" i="3"/>
  <c r="L2159" i="3" s="1" a="1"/>
  <c r="L2159" i="3" s="1"/>
  <c r="J2158" i="3"/>
  <c r="J2157" i="3"/>
  <c r="O2157" i="3" s="1" a="1"/>
  <c r="O2157" i="3" s="1"/>
  <c r="J2156" i="3"/>
  <c r="O2156" i="3" s="1" a="1"/>
  <c r="O2156" i="3" s="1"/>
  <c r="J2155" i="3"/>
  <c r="O2155" i="3" s="1" a="1"/>
  <c r="O2155" i="3" s="1"/>
  <c r="J2154" i="3"/>
  <c r="J2153" i="3"/>
  <c r="J2152" i="3"/>
  <c r="K2152" i="3" s="1" a="1"/>
  <c r="K2152" i="3" s="1"/>
  <c r="J2151" i="3"/>
  <c r="K2151" i="3" s="1" a="1"/>
  <c r="K2151" i="3" s="1"/>
  <c r="J2150" i="3"/>
  <c r="M2150" i="3" s="1" a="1"/>
  <c r="M2150" i="3" s="1"/>
  <c r="J2149" i="3"/>
  <c r="O2149" i="3" s="1" a="1"/>
  <c r="O2149" i="3" s="1"/>
  <c r="J2148" i="3"/>
  <c r="K2148" i="3" s="1" a="1"/>
  <c r="K2148" i="3" s="1"/>
  <c r="J2147" i="3"/>
  <c r="J2146" i="3"/>
  <c r="M2146" i="3" s="1" a="1"/>
  <c r="M2146" i="3" s="1"/>
  <c r="J2145" i="3"/>
  <c r="K2145" i="3" s="1" a="1"/>
  <c r="K2145" i="3" s="1"/>
  <c r="J2144" i="3"/>
  <c r="N2144" i="3" s="1" a="1"/>
  <c r="N2144" i="3" s="1"/>
  <c r="J2143" i="3"/>
  <c r="P2143" i="3" s="1" a="1"/>
  <c r="P2143" i="3" s="1"/>
  <c r="J2142" i="3"/>
  <c r="P2142" i="3" s="1" a="1"/>
  <c r="P2142" i="3" s="1"/>
  <c r="J2141" i="3"/>
  <c r="J2140" i="3"/>
  <c r="J2139" i="3"/>
  <c r="O2139" i="3" s="1" a="1"/>
  <c r="O2139" i="3" s="1"/>
  <c r="J2138" i="3"/>
  <c r="J2137" i="3"/>
  <c r="M2137" i="3" s="1" a="1"/>
  <c r="M2137" i="3" s="1"/>
  <c r="J2136" i="3"/>
  <c r="J2135" i="3"/>
  <c r="P2135" i="3" s="1" a="1"/>
  <c r="P2135" i="3" s="1"/>
  <c r="J2134" i="3"/>
  <c r="L2134" i="3" s="1" a="1"/>
  <c r="L2134" i="3" s="1"/>
  <c r="J2133" i="3"/>
  <c r="J2132" i="3"/>
  <c r="J2131" i="3"/>
  <c r="L2131" i="3" s="1" a="1"/>
  <c r="L2131" i="3" s="1"/>
  <c r="J2130" i="3"/>
  <c r="N2130" i="3" s="1" a="1"/>
  <c r="N2130" i="3" s="1"/>
  <c r="J2129" i="3"/>
  <c r="J2128" i="3"/>
  <c r="K2128" i="3" s="1" a="1"/>
  <c r="K2128" i="3" s="1"/>
  <c r="J2127" i="3"/>
  <c r="O2127" i="3" s="1" a="1"/>
  <c r="O2127" i="3" s="1"/>
  <c r="J2126" i="3"/>
  <c r="J2125" i="3"/>
  <c r="J2124" i="3"/>
  <c r="K2124" i="3" s="1" a="1"/>
  <c r="K2124" i="3" s="1"/>
  <c r="M2123" i="3" a="1"/>
  <c r="M2123" i="3" s="1"/>
  <c r="L2123" i="3" a="1"/>
  <c r="L2123" i="3" s="1"/>
  <c r="J2123" i="3"/>
  <c r="O2123" i="3" s="1" a="1"/>
  <c r="O2123" i="3" s="1"/>
  <c r="J2122" i="3"/>
  <c r="L2122" i="3" s="1" a="1"/>
  <c r="L2122" i="3" s="1"/>
  <c r="J2121" i="3"/>
  <c r="J2120" i="3"/>
  <c r="J2119" i="3"/>
  <c r="J2118" i="3"/>
  <c r="J2117" i="3"/>
  <c r="J2116" i="3"/>
  <c r="K2116" i="3" s="1" a="1"/>
  <c r="K2116" i="3" s="1"/>
  <c r="J2115" i="3"/>
  <c r="J2114" i="3"/>
  <c r="L2114" i="3" s="1" a="1"/>
  <c r="L2114" i="3" s="1"/>
  <c r="J2113" i="3"/>
  <c r="K2113" i="3" s="1" a="1"/>
  <c r="K2113" i="3" s="1"/>
  <c r="J2112" i="3"/>
  <c r="J2111" i="3"/>
  <c r="J2110" i="3"/>
  <c r="J2109" i="3"/>
  <c r="J2108" i="3"/>
  <c r="J2107" i="3"/>
  <c r="O2107" i="3" s="1" a="1"/>
  <c r="O2107" i="3" s="1"/>
  <c r="J2106" i="3"/>
  <c r="J2105" i="3"/>
  <c r="J2104" i="3"/>
  <c r="N2104" i="3" s="1" a="1"/>
  <c r="N2104" i="3" s="1"/>
  <c r="J2103" i="3"/>
  <c r="J2102" i="3"/>
  <c r="J2101" i="3"/>
  <c r="J2100" i="3"/>
  <c r="J2099" i="3"/>
  <c r="P2099" i="3" s="1" a="1"/>
  <c r="P2099" i="3" s="1"/>
  <c r="J2098" i="3"/>
  <c r="O2098" i="3" s="1" a="1"/>
  <c r="O2098" i="3" s="1"/>
  <c r="J2097" i="3"/>
  <c r="P2097" i="3" s="1" a="1"/>
  <c r="P2097" i="3" s="1"/>
  <c r="J2096" i="3"/>
  <c r="J2095" i="3"/>
  <c r="J2094" i="3"/>
  <c r="N2094" i="3" s="1" a="1"/>
  <c r="N2094" i="3" s="1"/>
  <c r="J2093" i="3"/>
  <c r="J2092" i="3"/>
  <c r="J2091" i="3"/>
  <c r="J2090" i="3"/>
  <c r="J2089" i="3"/>
  <c r="J2088" i="3"/>
  <c r="M2088" i="3" s="1" a="1"/>
  <c r="M2088" i="3" s="1"/>
  <c r="J2087" i="3"/>
  <c r="J2086" i="3"/>
  <c r="J2085" i="3"/>
  <c r="J2084" i="3"/>
  <c r="O2084" i="3" s="1" a="1"/>
  <c r="O2084" i="3" s="1"/>
  <c r="J2083" i="3"/>
  <c r="M2083" i="3" s="1" a="1"/>
  <c r="M2083" i="3" s="1"/>
  <c r="J2082" i="3"/>
  <c r="J2081" i="3"/>
  <c r="J2080" i="3"/>
  <c r="J2079" i="3"/>
  <c r="P2079" i="3" s="1" a="1"/>
  <c r="P2079" i="3" s="1"/>
  <c r="J2078" i="3"/>
  <c r="K2077" i="3" a="1"/>
  <c r="K2077" i="3" s="1"/>
  <c r="J2077" i="3"/>
  <c r="L2077" i="3" s="1" a="1"/>
  <c r="L2077" i="3" s="1"/>
  <c r="J2076" i="3"/>
  <c r="J2075" i="3"/>
  <c r="O2075" i="3" s="1" a="1"/>
  <c r="O2075" i="3" s="1"/>
  <c r="J2074" i="3"/>
  <c r="L2074" i="3" s="1" a="1"/>
  <c r="L2074" i="3" s="1"/>
  <c r="J2073" i="3"/>
  <c r="J2072" i="3"/>
  <c r="J2071" i="3"/>
  <c r="J2070" i="3"/>
  <c r="J2069" i="3"/>
  <c r="P2069" i="3" s="1" a="1"/>
  <c r="P2069" i="3" s="1"/>
  <c r="J2068" i="3"/>
  <c r="J2067" i="3"/>
  <c r="J2066" i="3"/>
  <c r="O2066" i="3" s="1" a="1"/>
  <c r="O2066" i="3" s="1"/>
  <c r="J2065" i="3"/>
  <c r="M2065" i="3" s="1" a="1"/>
  <c r="M2065" i="3" s="1"/>
  <c r="J2064" i="3"/>
  <c r="J2063" i="3"/>
  <c r="O2063" i="3" s="1" a="1"/>
  <c r="O2063" i="3" s="1"/>
  <c r="J2062" i="3"/>
  <c r="M2062" i="3" s="1" a="1"/>
  <c r="M2062" i="3" s="1"/>
  <c r="J2061" i="3"/>
  <c r="J2060" i="3"/>
  <c r="J2059" i="3"/>
  <c r="J2058" i="3"/>
  <c r="K2058" i="3" s="1" a="1"/>
  <c r="K2058" i="3" s="1"/>
  <c r="J2057" i="3"/>
  <c r="J2056" i="3"/>
  <c r="K2056" i="3" s="1" a="1"/>
  <c r="K2056" i="3" s="1"/>
  <c r="J2055" i="3"/>
  <c r="K2055" i="3" s="1" a="1"/>
  <c r="K2055" i="3" s="1"/>
  <c r="J2054" i="3"/>
  <c r="N2054" i="3" s="1" a="1"/>
  <c r="N2054" i="3" s="1"/>
  <c r="J2053" i="3"/>
  <c r="N2053" i="3" s="1" a="1"/>
  <c r="N2053" i="3" s="1"/>
  <c r="J2052" i="3"/>
  <c r="J2051" i="3"/>
  <c r="M2051" i="3" s="1" a="1"/>
  <c r="M2051" i="3" s="1"/>
  <c r="J2050" i="3"/>
  <c r="K2050" i="3" s="1" a="1"/>
  <c r="K2050" i="3" s="1"/>
  <c r="J2049" i="3"/>
  <c r="J2048" i="3"/>
  <c r="M2048" i="3" s="1" a="1"/>
  <c r="M2048" i="3" s="1"/>
  <c r="J2047" i="3"/>
  <c r="K2047" i="3" s="1" a="1"/>
  <c r="K2047" i="3" s="1"/>
  <c r="J2046" i="3"/>
  <c r="J2045" i="3"/>
  <c r="K2044" i="3" a="1"/>
  <c r="K2044" i="3" s="1"/>
  <c r="J2044" i="3"/>
  <c r="J2043" i="3"/>
  <c r="O2043" i="3" s="1" a="1"/>
  <c r="O2043" i="3" s="1"/>
  <c r="J2042" i="3"/>
  <c r="J2041" i="3"/>
  <c r="P2041" i="3" s="1" a="1"/>
  <c r="P2041" i="3" s="1"/>
  <c r="J2040" i="3"/>
  <c r="N2040" i="3" s="1" a="1"/>
  <c r="N2040" i="3" s="1"/>
  <c r="J2039" i="3"/>
  <c r="J2038" i="3"/>
  <c r="P2038" i="3" s="1" a="1"/>
  <c r="P2038" i="3" s="1"/>
  <c r="J2037" i="3"/>
  <c r="P2037" i="3" s="1" a="1"/>
  <c r="P2037" i="3" s="1"/>
  <c r="J2036" i="3"/>
  <c r="J2035" i="3"/>
  <c r="L2035" i="3" s="1" a="1"/>
  <c r="L2035" i="3" s="1"/>
  <c r="J2034" i="3"/>
  <c r="J2033" i="3"/>
  <c r="J2032" i="3"/>
  <c r="K2032" i="3" s="1" a="1"/>
  <c r="K2032" i="3" s="1"/>
  <c r="J2031" i="3"/>
  <c r="J2030" i="3"/>
  <c r="N2030" i="3" s="1" a="1"/>
  <c r="N2030" i="3" s="1"/>
  <c r="J2029" i="3"/>
  <c r="J2028" i="3"/>
  <c r="P2028" i="3" s="1" a="1"/>
  <c r="P2028" i="3" s="1"/>
  <c r="J2027" i="3"/>
  <c r="O2027" i="3" s="1" a="1"/>
  <c r="O2027" i="3" s="1"/>
  <c r="J2026" i="3"/>
  <c r="N2026" i="3" s="1" a="1"/>
  <c r="N2026" i="3" s="1"/>
  <c r="J2025" i="3"/>
  <c r="J2024" i="3"/>
  <c r="L2024" i="3" s="1" a="1"/>
  <c r="L2024" i="3" s="1"/>
  <c r="J2023" i="3"/>
  <c r="J2022" i="3"/>
  <c r="J2021" i="3"/>
  <c r="J2020" i="3"/>
  <c r="P2020" i="3" s="1" a="1"/>
  <c r="P2020" i="3" s="1"/>
  <c r="J2019" i="3"/>
  <c r="K2019" i="3" s="1" a="1"/>
  <c r="K2019" i="3" s="1"/>
  <c r="J2018" i="3"/>
  <c r="O2018" i="3" s="1" a="1"/>
  <c r="O2018" i="3" s="1"/>
  <c r="J2017" i="3"/>
  <c r="N2017" i="3" s="1" a="1"/>
  <c r="N2017" i="3" s="1"/>
  <c r="J2016" i="3"/>
  <c r="N2016" i="3" s="1" a="1"/>
  <c r="N2016" i="3" s="1"/>
  <c r="J2015" i="3"/>
  <c r="O2015" i="3" s="1" a="1"/>
  <c r="O2015" i="3" s="1"/>
  <c r="J2014" i="3"/>
  <c r="O2014" i="3" s="1" a="1"/>
  <c r="O2014" i="3" s="1"/>
  <c r="J2013" i="3"/>
  <c r="P2013" i="3" s="1" a="1"/>
  <c r="P2013" i="3" s="1"/>
  <c r="J2012" i="3"/>
  <c r="L2012" i="3" s="1" a="1"/>
  <c r="L2012" i="3" s="1"/>
  <c r="J2011" i="3"/>
  <c r="J2010" i="3"/>
  <c r="J2009" i="3"/>
  <c r="J2008" i="3"/>
  <c r="J2007" i="3"/>
  <c r="P2007" i="3" s="1" a="1"/>
  <c r="P2007" i="3" s="1"/>
  <c r="J2006" i="3"/>
  <c r="J2005" i="3"/>
  <c r="J2004" i="3"/>
  <c r="L2004" i="3" s="1" a="1"/>
  <c r="L2004" i="3" s="1"/>
  <c r="J2003" i="3"/>
  <c r="K2003" i="3" s="1" a="1"/>
  <c r="K2003" i="3" s="1"/>
  <c r="J2002" i="3"/>
  <c r="J2001" i="3"/>
  <c r="J2000" i="3"/>
  <c r="L2000" i="3" s="1" a="1"/>
  <c r="L2000" i="3" s="1"/>
  <c r="J1999" i="3"/>
  <c r="N1999" i="3" s="1" a="1"/>
  <c r="N1999" i="3" s="1"/>
  <c r="J1998" i="3"/>
  <c r="O1998" i="3" s="1" a="1"/>
  <c r="O1998" i="3" s="1"/>
  <c r="J1997" i="3"/>
  <c r="J1996" i="3"/>
  <c r="J1995" i="3"/>
  <c r="O1995" i="3" s="1" a="1"/>
  <c r="O1995" i="3" s="1"/>
  <c r="J1994" i="3"/>
  <c r="J1993" i="3"/>
  <c r="J1992" i="3"/>
  <c r="J1991" i="3"/>
  <c r="J1990" i="3"/>
  <c r="M1990" i="3" s="1" a="1"/>
  <c r="M1990" i="3" s="1"/>
  <c r="J1989" i="3"/>
  <c r="O1988" i="3" a="1"/>
  <c r="O1988" i="3" s="1"/>
  <c r="J1988" i="3"/>
  <c r="P1988" i="3" s="1" a="1"/>
  <c r="P1988" i="3" s="1"/>
  <c r="J1987" i="3"/>
  <c r="J1986" i="3"/>
  <c r="J1985" i="3"/>
  <c r="M1985" i="3" s="1" a="1"/>
  <c r="M1985" i="3" s="1"/>
  <c r="J1984" i="3"/>
  <c r="M1984" i="3" s="1" a="1"/>
  <c r="M1984" i="3" s="1"/>
  <c r="J1983" i="3"/>
  <c r="J1982" i="3"/>
  <c r="J1981" i="3"/>
  <c r="J1980" i="3"/>
  <c r="J1979" i="3"/>
  <c r="J1978" i="3"/>
  <c r="J1977" i="3"/>
  <c r="J1976" i="3"/>
  <c r="J1975" i="3"/>
  <c r="P1975" i="3" s="1" a="1"/>
  <c r="P1975" i="3" s="1"/>
  <c r="J1974" i="3"/>
  <c r="J1973" i="3"/>
  <c r="J1972" i="3"/>
  <c r="J1971" i="3"/>
  <c r="N1971" i="3" s="1" a="1"/>
  <c r="N1971" i="3" s="1"/>
  <c r="J1970" i="3"/>
  <c r="J1969" i="3"/>
  <c r="N1969" i="3" s="1" a="1"/>
  <c r="N1969" i="3" s="1"/>
  <c r="J1968" i="3"/>
  <c r="J1967" i="3"/>
  <c r="O1967" i="3" s="1" a="1"/>
  <c r="O1967" i="3" s="1"/>
  <c r="J1966" i="3"/>
  <c r="J1965" i="3"/>
  <c r="P1965" i="3" s="1" a="1"/>
  <c r="P1965" i="3" s="1"/>
  <c r="J1964" i="3"/>
  <c r="P1964" i="3" s="1" a="1"/>
  <c r="P1964" i="3" s="1"/>
  <c r="J1963" i="3"/>
  <c r="J1962" i="3"/>
  <c r="J1961" i="3"/>
  <c r="J1960" i="3"/>
  <c r="M1960" i="3" s="1" a="1"/>
  <c r="M1960" i="3" s="1"/>
  <c r="J1959" i="3"/>
  <c r="M1959" i="3" s="1" a="1"/>
  <c r="M1959" i="3" s="1"/>
  <c r="J1958" i="3"/>
  <c r="J1957" i="3"/>
  <c r="J1956" i="3"/>
  <c r="J1955" i="3"/>
  <c r="J1954" i="3"/>
  <c r="J1953" i="3"/>
  <c r="N1953" i="3" s="1" a="1"/>
  <c r="N1953" i="3" s="1"/>
  <c r="J1952" i="3"/>
  <c r="J1951" i="3"/>
  <c r="J1950" i="3"/>
  <c r="J1949" i="3"/>
  <c r="K1949" i="3" s="1" a="1"/>
  <c r="K1949" i="3" s="1"/>
  <c r="J1948" i="3"/>
  <c r="J1947" i="3"/>
  <c r="K1947" i="3" s="1" a="1"/>
  <c r="K1947" i="3" s="1"/>
  <c r="J1946" i="3"/>
  <c r="K1946" i="3" s="1" a="1"/>
  <c r="K1946" i="3" s="1"/>
  <c r="J1945" i="3"/>
  <c r="J1944" i="3"/>
  <c r="J1943" i="3"/>
  <c r="O1943" i="3" s="1" a="1"/>
  <c r="O1943" i="3" s="1"/>
  <c r="J1942" i="3"/>
  <c r="P1942" i="3" s="1" a="1"/>
  <c r="P1942" i="3" s="1"/>
  <c r="J1941" i="3"/>
  <c r="J1940" i="3"/>
  <c r="J1939" i="3"/>
  <c r="J1938" i="3"/>
  <c r="J1937" i="3"/>
  <c r="M1937" i="3" s="1" a="1"/>
  <c r="M1937" i="3" s="1"/>
  <c r="J1936" i="3"/>
  <c r="J1935" i="3"/>
  <c r="K1935" i="3" s="1" a="1"/>
  <c r="K1935" i="3" s="1"/>
  <c r="J1934" i="3"/>
  <c r="J1933" i="3"/>
  <c r="K1933" i="3" s="1" a="1"/>
  <c r="K1933" i="3" s="1"/>
  <c r="J1932" i="3"/>
  <c r="J1931" i="3"/>
  <c r="K1931" i="3" s="1" a="1"/>
  <c r="K1931" i="3" s="1"/>
  <c r="J1930" i="3"/>
  <c r="K1930" i="3" s="1" a="1"/>
  <c r="K1930" i="3" s="1"/>
  <c r="J1929" i="3"/>
  <c r="M1929" i="3" s="1" a="1"/>
  <c r="M1929" i="3" s="1"/>
  <c r="J1928" i="3"/>
  <c r="P1928" i="3" s="1" a="1"/>
  <c r="P1928" i="3" s="1"/>
  <c r="J1927" i="3"/>
  <c r="P1927" i="3" s="1" a="1"/>
  <c r="P1927" i="3" s="1"/>
  <c r="J1926" i="3"/>
  <c r="J1925" i="3"/>
  <c r="J1924" i="3"/>
  <c r="J1923" i="3"/>
  <c r="J1922" i="3"/>
  <c r="J1921" i="3"/>
  <c r="J1920" i="3"/>
  <c r="O1920" i="3" s="1" a="1"/>
  <c r="O1920" i="3" s="1"/>
  <c r="J1919" i="3"/>
  <c r="J1918" i="3"/>
  <c r="J1917" i="3"/>
  <c r="L1917" i="3" s="1" a="1"/>
  <c r="L1917" i="3" s="1"/>
  <c r="J1916" i="3"/>
  <c r="O1916" i="3" s="1" a="1"/>
  <c r="O1916" i="3" s="1"/>
  <c r="J1915" i="3"/>
  <c r="J1914" i="3"/>
  <c r="J1913" i="3"/>
  <c r="J1912" i="3"/>
  <c r="J1911" i="3"/>
  <c r="P1911" i="3" s="1" a="1"/>
  <c r="P1911" i="3" s="1"/>
  <c r="J1910" i="3"/>
  <c r="J1909" i="3"/>
  <c r="L1909" i="3" s="1" a="1"/>
  <c r="L1909" i="3" s="1"/>
  <c r="J1908" i="3"/>
  <c r="P1908" i="3" s="1" a="1"/>
  <c r="P1908" i="3" s="1"/>
  <c r="J1907" i="3"/>
  <c r="N1907" i="3" s="1" a="1"/>
  <c r="N1907" i="3" s="1"/>
  <c r="J1906" i="3"/>
  <c r="J1905" i="3"/>
  <c r="N1905" i="3" s="1" a="1"/>
  <c r="N1905" i="3" s="1"/>
  <c r="J1904" i="3"/>
  <c r="L1904" i="3" s="1" a="1"/>
  <c r="L1904" i="3" s="1"/>
  <c r="J1903" i="3"/>
  <c r="J1902" i="3"/>
  <c r="P1902" i="3" s="1" a="1"/>
  <c r="P1902" i="3" s="1"/>
  <c r="J1901" i="3"/>
  <c r="K1901" i="3" s="1" a="1"/>
  <c r="K1901" i="3" s="1"/>
  <c r="J1900" i="3"/>
  <c r="P1900" i="3" s="1" a="1"/>
  <c r="P1900" i="3" s="1"/>
  <c r="J1899" i="3"/>
  <c r="O1899" i="3" s="1" a="1"/>
  <c r="O1899" i="3" s="1"/>
  <c r="J1898" i="3"/>
  <c r="J1897" i="3"/>
  <c r="J1896" i="3"/>
  <c r="J1895" i="3"/>
  <c r="L1895" i="3" s="1" a="1"/>
  <c r="L1895" i="3" s="1"/>
  <c r="J1894" i="3"/>
  <c r="L1894" i="3" s="1" a="1"/>
  <c r="L1894" i="3" s="1"/>
  <c r="J1893" i="3"/>
  <c r="J1892" i="3"/>
  <c r="P1892" i="3" s="1" a="1"/>
  <c r="P1892" i="3" s="1"/>
  <c r="J1891" i="3"/>
  <c r="K1891" i="3" s="1" a="1"/>
  <c r="K1891" i="3" s="1"/>
  <c r="J1890" i="3"/>
  <c r="O1890" i="3" s="1" a="1"/>
  <c r="O1890" i="3" s="1"/>
  <c r="J1889" i="3"/>
  <c r="N1889" i="3" s="1" a="1"/>
  <c r="N1889" i="3" s="1"/>
  <c r="J1888" i="3"/>
  <c r="J1887" i="3"/>
  <c r="M1887" i="3" s="1" a="1"/>
  <c r="M1887" i="3" s="1"/>
  <c r="J1886" i="3"/>
  <c r="P1886" i="3" s="1" a="1"/>
  <c r="P1886" i="3" s="1"/>
  <c r="J1885" i="3"/>
  <c r="J1884" i="3"/>
  <c r="L1884" i="3" s="1" a="1"/>
  <c r="L1884" i="3" s="1"/>
  <c r="J1883" i="3"/>
  <c r="J1882" i="3"/>
  <c r="J1881" i="3"/>
  <c r="J1880" i="3"/>
  <c r="M1880" i="3" s="1" a="1"/>
  <c r="M1880" i="3" s="1"/>
  <c r="J1879" i="3"/>
  <c r="J1878" i="3"/>
  <c r="L1878" i="3" s="1" a="1"/>
  <c r="L1878" i="3" s="1"/>
  <c r="J1877" i="3"/>
  <c r="N1877" i="3" s="1" a="1"/>
  <c r="N1877" i="3" s="1"/>
  <c r="J1876" i="3"/>
  <c r="K1876" i="3" s="1" a="1"/>
  <c r="K1876" i="3" s="1"/>
  <c r="J1875" i="3"/>
  <c r="K1875" i="3" s="1" a="1"/>
  <c r="K1875" i="3" s="1"/>
  <c r="J1874" i="3"/>
  <c r="K1874" i="3" s="1" a="1"/>
  <c r="K1874" i="3" s="1"/>
  <c r="J1873" i="3"/>
  <c r="J1872" i="3"/>
  <c r="J1871" i="3"/>
  <c r="J1870" i="3"/>
  <c r="L1870" i="3" s="1" a="1"/>
  <c r="L1870" i="3" s="1"/>
  <c r="J1869" i="3"/>
  <c r="J1868" i="3"/>
  <c r="J1867" i="3"/>
  <c r="J1866" i="3"/>
  <c r="J1865" i="3"/>
  <c r="J1864" i="3"/>
  <c r="N1864" i="3" s="1" a="1"/>
  <c r="N1864" i="3" s="1"/>
  <c r="J1863" i="3"/>
  <c r="J1862" i="3"/>
  <c r="J1861" i="3"/>
  <c r="J1860" i="3"/>
  <c r="J1859" i="3"/>
  <c r="J1858" i="3"/>
  <c r="N1858" i="3" s="1" a="1"/>
  <c r="N1858" i="3" s="1"/>
  <c r="J1857" i="3"/>
  <c r="M1857" i="3" s="1" a="1"/>
  <c r="M1857" i="3" s="1"/>
  <c r="J1856" i="3"/>
  <c r="J1855" i="3"/>
  <c r="J1854" i="3"/>
  <c r="L1854" i="3" s="1" a="1"/>
  <c r="L1854" i="3" s="1"/>
  <c r="J1853" i="3"/>
  <c r="J1852" i="3"/>
  <c r="J1851" i="3"/>
  <c r="N1851" i="3" s="1" a="1"/>
  <c r="N1851" i="3" s="1"/>
  <c r="J1850" i="3"/>
  <c r="J1849" i="3"/>
  <c r="J1848" i="3"/>
  <c r="J1847" i="3"/>
  <c r="J1846" i="3"/>
  <c r="J1845" i="3"/>
  <c r="J1844" i="3"/>
  <c r="J1843" i="3"/>
  <c r="N1843" i="3" s="1" a="1"/>
  <c r="N1843" i="3" s="1"/>
  <c r="J1842" i="3"/>
  <c r="J1841" i="3"/>
  <c r="N1841" i="3" s="1" a="1"/>
  <c r="N1841" i="3" s="1"/>
  <c r="J1840" i="3"/>
  <c r="M1840" i="3" s="1" a="1"/>
  <c r="M1840" i="3" s="1"/>
  <c r="J1839" i="3"/>
  <c r="P1839" i="3" s="1" a="1"/>
  <c r="P1839" i="3" s="1"/>
  <c r="J1838" i="3"/>
  <c r="J1837" i="3"/>
  <c r="J1836" i="3"/>
  <c r="K1836" i="3" s="1" a="1"/>
  <c r="K1836" i="3" s="1"/>
  <c r="J1835" i="3"/>
  <c r="J1834" i="3"/>
  <c r="N1834" i="3" s="1" a="1"/>
  <c r="N1834" i="3" s="1"/>
  <c r="J1833" i="3"/>
  <c r="M1833" i="3" s="1" a="1"/>
  <c r="M1833" i="3" s="1"/>
  <c r="J1832" i="3"/>
  <c r="J1831" i="3"/>
  <c r="J1830" i="3"/>
  <c r="K1830" i="3" s="1" a="1"/>
  <c r="K1830" i="3" s="1"/>
  <c r="J1829" i="3"/>
  <c r="L1829" i="3" s="1" a="1"/>
  <c r="L1829" i="3" s="1"/>
  <c r="J1828" i="3"/>
  <c r="J1827" i="3"/>
  <c r="J1826" i="3"/>
  <c r="J1825" i="3"/>
  <c r="N1825" i="3" s="1" a="1"/>
  <c r="N1825" i="3" s="1"/>
  <c r="J1824" i="3"/>
  <c r="J1823" i="3"/>
  <c r="J1822" i="3"/>
  <c r="J1821" i="3"/>
  <c r="J1820" i="3"/>
  <c r="L1820" i="3" s="1" a="1"/>
  <c r="L1820" i="3" s="1"/>
  <c r="J1819" i="3"/>
  <c r="K1819" i="3" s="1" a="1"/>
  <c r="K1819" i="3" s="1"/>
  <c r="J1818" i="3"/>
  <c r="K1818" i="3" s="1" a="1"/>
  <c r="K1818" i="3" s="1"/>
  <c r="J1817" i="3"/>
  <c r="J1816" i="3"/>
  <c r="J1815" i="3"/>
  <c r="N1815" i="3" s="1" a="1"/>
  <c r="N1815" i="3" s="1"/>
  <c r="J1814" i="3"/>
  <c r="K1814" i="3" s="1" a="1"/>
  <c r="K1814" i="3" s="1"/>
  <c r="J1813" i="3"/>
  <c r="J1812" i="3"/>
  <c r="J1811" i="3"/>
  <c r="J1810" i="3"/>
  <c r="J1809" i="3"/>
  <c r="M1809" i="3" s="1" a="1"/>
  <c r="M1809" i="3" s="1"/>
  <c r="J1808" i="3"/>
  <c r="P1808" i="3" s="1" a="1"/>
  <c r="P1808" i="3" s="1"/>
  <c r="J1807" i="3"/>
  <c r="J1806" i="3"/>
  <c r="L1806" i="3" s="1" a="1"/>
  <c r="L1806" i="3" s="1"/>
  <c r="J1805" i="3"/>
  <c r="J1804" i="3"/>
  <c r="L1804" i="3" s="1" a="1"/>
  <c r="L1804" i="3" s="1"/>
  <c r="J1803" i="3"/>
  <c r="O1803" i="3" s="1" a="1"/>
  <c r="O1803" i="3" s="1"/>
  <c r="J1802" i="3"/>
  <c r="K1802" i="3" s="1" a="1"/>
  <c r="K1802" i="3" s="1"/>
  <c r="J1801" i="3"/>
  <c r="M1801" i="3" s="1" a="1"/>
  <c r="M1801" i="3" s="1"/>
  <c r="J1800" i="3"/>
  <c r="L1800" i="3" s="1" a="1"/>
  <c r="L1800" i="3" s="1"/>
  <c r="J1799" i="3"/>
  <c r="P1799" i="3" s="1" a="1"/>
  <c r="P1799" i="3" s="1"/>
  <c r="J1798" i="3"/>
  <c r="J1797" i="3"/>
  <c r="L1797" i="3" s="1" a="1"/>
  <c r="L1797" i="3" s="1"/>
  <c r="J1796" i="3"/>
  <c r="P1796" i="3" s="1" a="1"/>
  <c r="P1796" i="3" s="1"/>
  <c r="J1795" i="3"/>
  <c r="J1794" i="3"/>
  <c r="K1794" i="3" s="1" a="1"/>
  <c r="K1794" i="3" s="1"/>
  <c r="J1793" i="3"/>
  <c r="J1792" i="3"/>
  <c r="J1791" i="3"/>
  <c r="J1790" i="3"/>
  <c r="J1789" i="3"/>
  <c r="P1789" i="3" s="1" a="1"/>
  <c r="P1789" i="3" s="1"/>
  <c r="J1788" i="3"/>
  <c r="J1787" i="3"/>
  <c r="K1787" i="3" s="1" a="1"/>
  <c r="K1787" i="3" s="1"/>
  <c r="J1786" i="3"/>
  <c r="J1785" i="3"/>
  <c r="N1785" i="3" s="1" a="1"/>
  <c r="N1785" i="3" s="1"/>
  <c r="J1784" i="3"/>
  <c r="L1784" i="3" s="1" a="1"/>
  <c r="L1784" i="3" s="1"/>
  <c r="J1783" i="3"/>
  <c r="J1782" i="3"/>
  <c r="O1782" i="3" s="1" a="1"/>
  <c r="O1782" i="3" s="1"/>
  <c r="J1781" i="3"/>
  <c r="K1781" i="3" s="1" a="1"/>
  <c r="K1781" i="3" s="1"/>
  <c r="J1780" i="3"/>
  <c r="K1780" i="3" s="1" a="1"/>
  <c r="K1780" i="3" s="1"/>
  <c r="J1779" i="3"/>
  <c r="K1779" i="3" s="1" a="1"/>
  <c r="K1779" i="3" s="1"/>
  <c r="J1778" i="3"/>
  <c r="M1778" i="3" s="1" a="1"/>
  <c r="M1778" i="3" s="1"/>
  <c r="J1777" i="3"/>
  <c r="J1776" i="3"/>
  <c r="L1776" i="3" s="1" a="1"/>
  <c r="L1776" i="3" s="1"/>
  <c r="J1775" i="3"/>
  <c r="J1774" i="3"/>
  <c r="J1773" i="3"/>
  <c r="J1772" i="3"/>
  <c r="P1772" i="3" s="1" a="1"/>
  <c r="P1772" i="3" s="1"/>
  <c r="J1771" i="3"/>
  <c r="J1770" i="3"/>
  <c r="J1769" i="3"/>
  <c r="N1769" i="3" s="1" a="1"/>
  <c r="N1769" i="3" s="1"/>
  <c r="J1768" i="3"/>
  <c r="J1767" i="3"/>
  <c r="P1767" i="3" s="1" a="1"/>
  <c r="P1767" i="3" s="1"/>
  <c r="J1766" i="3"/>
  <c r="K1766" i="3" s="1" a="1"/>
  <c r="K1766" i="3" s="1"/>
  <c r="J1765" i="3"/>
  <c r="J1764" i="3"/>
  <c r="M1764" i="3" s="1" a="1"/>
  <c r="M1764" i="3" s="1"/>
  <c r="J1763" i="3"/>
  <c r="N1763" i="3" s="1" a="1"/>
  <c r="N1763" i="3" s="1"/>
  <c r="J1762" i="3"/>
  <c r="M1762" i="3" s="1" a="1"/>
  <c r="M1762" i="3" s="1"/>
  <c r="J1761" i="3"/>
  <c r="N1761" i="3" s="1" a="1"/>
  <c r="N1761" i="3" s="1"/>
  <c r="J1760" i="3"/>
  <c r="J1759" i="3"/>
  <c r="J1758" i="3"/>
  <c r="K1758" i="3" s="1" a="1"/>
  <c r="K1758" i="3" s="1"/>
  <c r="J1757" i="3"/>
  <c r="K1757" i="3" s="1" a="1"/>
  <c r="K1757" i="3" s="1"/>
  <c r="J1756" i="3"/>
  <c r="L1756" i="3" s="1" a="1"/>
  <c r="L1756" i="3" s="1"/>
  <c r="J1755" i="3"/>
  <c r="K1755" i="3" s="1" a="1"/>
  <c r="K1755" i="3" s="1"/>
  <c r="J1754" i="3"/>
  <c r="M1754" i="3" s="1" a="1"/>
  <c r="M1754" i="3" s="1"/>
  <c r="J1753" i="3"/>
  <c r="J1752" i="3"/>
  <c r="J1751" i="3"/>
  <c r="O1751" i="3" s="1" a="1"/>
  <c r="O1751" i="3" s="1"/>
  <c r="J1750" i="3"/>
  <c r="N1750" i="3" s="1" a="1"/>
  <c r="N1750" i="3" s="1"/>
  <c r="J1749" i="3"/>
  <c r="L1749" i="3" s="1" a="1"/>
  <c r="L1749" i="3" s="1"/>
  <c r="J1748" i="3"/>
  <c r="O1748" i="3" s="1" a="1"/>
  <c r="O1748" i="3" s="1"/>
  <c r="J1747" i="3"/>
  <c r="O1747" i="3" s="1" a="1"/>
  <c r="O1747" i="3" s="1"/>
  <c r="J1746" i="3"/>
  <c r="O1746" i="3" s="1" a="1"/>
  <c r="O1746" i="3" s="1"/>
  <c r="J1745" i="3"/>
  <c r="J1744" i="3"/>
  <c r="N1744" i="3" s="1" a="1"/>
  <c r="N1744" i="3" s="1"/>
  <c r="J1743" i="3"/>
  <c r="L1743" i="3" s="1" a="1"/>
  <c r="L1743" i="3" s="1"/>
  <c r="J1742" i="3"/>
  <c r="J1741" i="3"/>
  <c r="K1741" i="3" s="1" a="1"/>
  <c r="K1741" i="3" s="1"/>
  <c r="J1740" i="3"/>
  <c r="M1740" i="3" s="1" a="1"/>
  <c r="M1740" i="3" s="1"/>
  <c r="J1739" i="3"/>
  <c r="O1739" i="3" s="1" a="1"/>
  <c r="O1739" i="3" s="1"/>
  <c r="J1738" i="3"/>
  <c r="J1737" i="3"/>
  <c r="M1737" i="3" s="1" a="1"/>
  <c r="M1737" i="3" s="1"/>
  <c r="J1736" i="3"/>
  <c r="L1736" i="3" s="1" a="1"/>
  <c r="L1736" i="3" s="1"/>
  <c r="J1735" i="3"/>
  <c r="K1735" i="3" s="1" a="1"/>
  <c r="K1735" i="3" s="1"/>
  <c r="J1734" i="3"/>
  <c r="J1733" i="3"/>
  <c r="J1732" i="3"/>
  <c r="J1731" i="3"/>
  <c r="J1730" i="3"/>
  <c r="J1729" i="3"/>
  <c r="J1728" i="3"/>
  <c r="J1727" i="3"/>
  <c r="N1727" i="3" s="1" a="1"/>
  <c r="N1727" i="3" s="1"/>
  <c r="J1726" i="3"/>
  <c r="J1725" i="3"/>
  <c r="P1725" i="3" s="1" a="1"/>
  <c r="P1725" i="3" s="1"/>
  <c r="J1724" i="3"/>
  <c r="J1723" i="3"/>
  <c r="K1723" i="3" s="1" a="1"/>
  <c r="K1723" i="3" s="1"/>
  <c r="J1722" i="3"/>
  <c r="K1722" i="3" s="1" a="1"/>
  <c r="K1722" i="3" s="1"/>
  <c r="J1721" i="3"/>
  <c r="J1720" i="3"/>
  <c r="M1720" i="3" s="1" a="1"/>
  <c r="M1720" i="3" s="1"/>
  <c r="J1719" i="3"/>
  <c r="N1719" i="3" s="1" a="1"/>
  <c r="N1719" i="3" s="1"/>
  <c r="J1718" i="3"/>
  <c r="M1718" i="3" s="1" a="1"/>
  <c r="M1718" i="3" s="1"/>
  <c r="J1717" i="3"/>
  <c r="J1716" i="3"/>
  <c r="J1715" i="3"/>
  <c r="K1715" i="3" s="1" a="1"/>
  <c r="K1715" i="3" s="1"/>
  <c r="J1714" i="3"/>
  <c r="M1714" i="3" s="1" a="1"/>
  <c r="M1714" i="3" s="1"/>
  <c r="J1713" i="3"/>
  <c r="N1713" i="3" s="1" a="1"/>
  <c r="N1713" i="3" s="1"/>
  <c r="J1712" i="3"/>
  <c r="L1712" i="3" s="1" a="1"/>
  <c r="L1712" i="3" s="1"/>
  <c r="J1711" i="3"/>
  <c r="J1710" i="3"/>
  <c r="J1709" i="3"/>
  <c r="J1708" i="3"/>
  <c r="P1708" i="3" s="1" a="1"/>
  <c r="P1708" i="3" s="1"/>
  <c r="J1707" i="3"/>
  <c r="J1706" i="3"/>
  <c r="N1706" i="3" s="1" a="1"/>
  <c r="N1706" i="3" s="1"/>
  <c r="J1705" i="3"/>
  <c r="M1705" i="3" s="1" a="1"/>
  <c r="M1705" i="3" s="1"/>
  <c r="J1704" i="3"/>
  <c r="J1703" i="3"/>
  <c r="O1703" i="3" s="1" a="1"/>
  <c r="O1703" i="3" s="1"/>
  <c r="J1702" i="3"/>
  <c r="K1702" i="3" s="1" a="1"/>
  <c r="K1702" i="3" s="1"/>
  <c r="J1701" i="3"/>
  <c r="J1700" i="3"/>
  <c r="J1699" i="3"/>
  <c r="N1699" i="3" s="1" a="1"/>
  <c r="N1699" i="3" s="1"/>
  <c r="J1698" i="3"/>
  <c r="J1697" i="3"/>
  <c r="M1697" i="3" s="1" a="1"/>
  <c r="M1697" i="3" s="1"/>
  <c r="J1696" i="3"/>
  <c r="J1695" i="3"/>
  <c r="O1695" i="3" s="1" a="1"/>
  <c r="O1695" i="3" s="1"/>
  <c r="J1694" i="3"/>
  <c r="L1694" i="3" s="1" a="1"/>
  <c r="L1694" i="3" s="1"/>
  <c r="J1693" i="3"/>
  <c r="J1692" i="3"/>
  <c r="L1692" i="3" s="1" a="1"/>
  <c r="L1692" i="3" s="1"/>
  <c r="J1691" i="3"/>
  <c r="J1690" i="3"/>
  <c r="J1689" i="3"/>
  <c r="J1688" i="3"/>
  <c r="O1688" i="3" s="1" a="1"/>
  <c r="O1688" i="3" s="1"/>
  <c r="J1687" i="3"/>
  <c r="N1687" i="3" s="1" a="1"/>
  <c r="N1687" i="3" s="1"/>
  <c r="J1686" i="3"/>
  <c r="J1685" i="3"/>
  <c r="L1685" i="3" s="1" a="1"/>
  <c r="L1685" i="3" s="1"/>
  <c r="J1684" i="3"/>
  <c r="J1683" i="3"/>
  <c r="O1683" i="3" s="1" a="1"/>
  <c r="O1683" i="3" s="1"/>
  <c r="J1682" i="3"/>
  <c r="O1682" i="3" s="1" a="1"/>
  <c r="O1682" i="3" s="1"/>
  <c r="J1681" i="3"/>
  <c r="J1680" i="3"/>
  <c r="J1679" i="3"/>
  <c r="P1679" i="3" s="1" a="1"/>
  <c r="P1679" i="3" s="1"/>
  <c r="J1678" i="3"/>
  <c r="J1677" i="3"/>
  <c r="L1677" i="3" s="1" a="1"/>
  <c r="L1677" i="3" s="1"/>
  <c r="J1676" i="3"/>
  <c r="J1675" i="3"/>
  <c r="O1675" i="3" s="1" a="1"/>
  <c r="O1675" i="3" s="1"/>
  <c r="J1674" i="3"/>
  <c r="J1673" i="3"/>
  <c r="J1672" i="3"/>
  <c r="J1671" i="3"/>
  <c r="P1671" i="3" s="1" a="1"/>
  <c r="P1671" i="3" s="1"/>
  <c r="J1670" i="3"/>
  <c r="K1670" i="3" s="1" a="1"/>
  <c r="K1670" i="3" s="1"/>
  <c r="J1669" i="3"/>
  <c r="L1669" i="3" s="1" a="1"/>
  <c r="L1669" i="3" s="1"/>
  <c r="J1668" i="3"/>
  <c r="J1667" i="3"/>
  <c r="J1666" i="3"/>
  <c r="M1666" i="3" s="1" a="1"/>
  <c r="M1666" i="3" s="1"/>
  <c r="J1665" i="3"/>
  <c r="M1665" i="3" s="1" a="1"/>
  <c r="M1665" i="3" s="1"/>
  <c r="J1664" i="3"/>
  <c r="L1664" i="3" s="1" a="1"/>
  <c r="L1664" i="3" s="1"/>
  <c r="J1663" i="3"/>
  <c r="K1663" i="3" s="1" a="1"/>
  <c r="K1663" i="3" s="1"/>
  <c r="J1662" i="3"/>
  <c r="N1662" i="3" s="1" a="1"/>
  <c r="N1662" i="3" s="1"/>
  <c r="J1661" i="3"/>
  <c r="J1660" i="3"/>
  <c r="J1659" i="3"/>
  <c r="K1659" i="3" s="1" a="1"/>
  <c r="K1659" i="3" s="1"/>
  <c r="J1658" i="3"/>
  <c r="J1657" i="3"/>
  <c r="M1657" i="3" s="1" a="1"/>
  <c r="M1657" i="3" s="1"/>
  <c r="J1656" i="3"/>
  <c r="J1655" i="3"/>
  <c r="J1654" i="3"/>
  <c r="P1654" i="3" s="1" a="1"/>
  <c r="P1654" i="3" s="1"/>
  <c r="J1653" i="3"/>
  <c r="P1653" i="3" s="1" a="1"/>
  <c r="P1653" i="3" s="1"/>
  <c r="J1652" i="3"/>
  <c r="J1651" i="3"/>
  <c r="J1650" i="3"/>
  <c r="J1649" i="3"/>
  <c r="J1648" i="3"/>
  <c r="O1648" i="3" s="1" a="1"/>
  <c r="O1648" i="3" s="1"/>
  <c r="J1647" i="3"/>
  <c r="O1647" i="3" s="1" a="1"/>
  <c r="O1647" i="3" s="1"/>
  <c r="J1646" i="3"/>
  <c r="J1645" i="3"/>
  <c r="P1645" i="3" s="1" a="1"/>
  <c r="P1645" i="3" s="1"/>
  <c r="J1644" i="3"/>
  <c r="J1643" i="3"/>
  <c r="J1642" i="3"/>
  <c r="J1641" i="3"/>
  <c r="J1640" i="3"/>
  <c r="J1639" i="3"/>
  <c r="O1639" i="3" s="1" a="1"/>
  <c r="O1639" i="3" s="1"/>
  <c r="J1638" i="3"/>
  <c r="O1638" i="3" s="1" a="1"/>
  <c r="O1638" i="3" s="1"/>
  <c r="J1637" i="3"/>
  <c r="P1637" i="3" s="1" a="1"/>
  <c r="P1637" i="3" s="1"/>
  <c r="J1636" i="3"/>
  <c r="J1635" i="3"/>
  <c r="N1635" i="3" s="1" a="1"/>
  <c r="N1635" i="3" s="1"/>
  <c r="J1634" i="3"/>
  <c r="K1634" i="3" s="1" a="1"/>
  <c r="K1634" i="3" s="1"/>
  <c r="J1633" i="3"/>
  <c r="N1633" i="3" s="1" a="1"/>
  <c r="N1633" i="3" s="1"/>
  <c r="J1632" i="3"/>
  <c r="P1632" i="3" s="1" a="1"/>
  <c r="P1632" i="3" s="1"/>
  <c r="J1631" i="3"/>
  <c r="P1631" i="3" s="1" a="1"/>
  <c r="P1631" i="3" s="1"/>
  <c r="J1630" i="3"/>
  <c r="J1629" i="3"/>
  <c r="J1628" i="3"/>
  <c r="J1627" i="3"/>
  <c r="K1627" i="3" s="1" a="1"/>
  <c r="K1627" i="3" s="1"/>
  <c r="J1626" i="3"/>
  <c r="M1626" i="3" s="1" a="1"/>
  <c r="M1626" i="3" s="1"/>
  <c r="J1625" i="3"/>
  <c r="J1624" i="3"/>
  <c r="J1623" i="3"/>
  <c r="J1622" i="3"/>
  <c r="J1621" i="3"/>
  <c r="L1621" i="3" s="1" a="1"/>
  <c r="L1621" i="3" s="1"/>
  <c r="J1620" i="3"/>
  <c r="J1619" i="3"/>
  <c r="J1618" i="3"/>
  <c r="J1617" i="3"/>
  <c r="J1616" i="3"/>
  <c r="J1615" i="3"/>
  <c r="O1615" i="3" s="1" a="1"/>
  <c r="O1615" i="3" s="1"/>
  <c r="J1614" i="3"/>
  <c r="J1613" i="3"/>
  <c r="K1613" i="3" s="1" a="1"/>
  <c r="K1613" i="3" s="1"/>
  <c r="J1612" i="3"/>
  <c r="M1612" i="3" s="1" a="1"/>
  <c r="M1612" i="3" s="1"/>
  <c r="J1611" i="3"/>
  <c r="J1610" i="3"/>
  <c r="J1609" i="3"/>
  <c r="J1608" i="3"/>
  <c r="L1608" i="3" s="1" a="1"/>
  <c r="L1608" i="3" s="1"/>
  <c r="J1607" i="3"/>
  <c r="J1606" i="3"/>
  <c r="L1606" i="3" s="1" a="1"/>
  <c r="L1606" i="3" s="1"/>
  <c r="J1605" i="3"/>
  <c r="J1604" i="3"/>
  <c r="P1604" i="3" s="1" a="1"/>
  <c r="P1604" i="3" s="1"/>
  <c r="J1603" i="3"/>
  <c r="K1603" i="3" s="1" a="1"/>
  <c r="K1603" i="3" s="1"/>
  <c r="J1602" i="3"/>
  <c r="M1602" i="3" s="1" a="1"/>
  <c r="M1602" i="3" s="1"/>
  <c r="J1601" i="3"/>
  <c r="M1601" i="3" s="1" a="1"/>
  <c r="M1601" i="3" s="1"/>
  <c r="J1600" i="3"/>
  <c r="L1600" i="3" s="1" a="1"/>
  <c r="L1600" i="3" s="1"/>
  <c r="J1599" i="3"/>
  <c r="P1599" i="3" s="1" a="1"/>
  <c r="P1599" i="3" s="1"/>
  <c r="J1598" i="3"/>
  <c r="K1598" i="3" s="1" a="1"/>
  <c r="K1598" i="3" s="1"/>
  <c r="J1597" i="3"/>
  <c r="J1596" i="3"/>
  <c r="J1595" i="3"/>
  <c r="J1594" i="3"/>
  <c r="M1594" i="3" s="1" a="1"/>
  <c r="M1594" i="3" s="1"/>
  <c r="J1593" i="3"/>
  <c r="J1592" i="3"/>
  <c r="L1592" i="3" s="1" a="1"/>
  <c r="L1592" i="3" s="1"/>
  <c r="J1591" i="3"/>
  <c r="P1591" i="3" s="1" a="1"/>
  <c r="P1591" i="3" s="1"/>
  <c r="J1590" i="3"/>
  <c r="J1589" i="3"/>
  <c r="J1588" i="3"/>
  <c r="P1588" i="3" s="1" a="1"/>
  <c r="P1588" i="3" s="1"/>
  <c r="J1587" i="3"/>
  <c r="K1587" i="3" s="1" a="1"/>
  <c r="K1587" i="3" s="1"/>
  <c r="J1586" i="3"/>
  <c r="K1586" i="3" s="1" a="1"/>
  <c r="K1586" i="3" s="1"/>
  <c r="J1585" i="3"/>
  <c r="J1584" i="3"/>
  <c r="J1583" i="3"/>
  <c r="P1583" i="3" s="1" a="1"/>
  <c r="P1583" i="3" s="1"/>
  <c r="J1582" i="3"/>
  <c r="J1581" i="3"/>
  <c r="P1581" i="3" s="1" a="1"/>
  <c r="P1581" i="3" s="1"/>
  <c r="J1580" i="3"/>
  <c r="J1579" i="3"/>
  <c r="J1578" i="3"/>
  <c r="M1578" i="3" s="1" a="1"/>
  <c r="M1578" i="3" s="1"/>
  <c r="J1577" i="3"/>
  <c r="N1577" i="3" s="1" a="1"/>
  <c r="N1577" i="3" s="1"/>
  <c r="J1576" i="3"/>
  <c r="N1576" i="3" s="1" a="1"/>
  <c r="N1576" i="3" s="1"/>
  <c r="J1575" i="3"/>
  <c r="J1574" i="3"/>
  <c r="J1573" i="3"/>
  <c r="P1573" i="3" s="1" a="1"/>
  <c r="P1573" i="3" s="1"/>
  <c r="J1572" i="3"/>
  <c r="J1571" i="3"/>
  <c r="N1571" i="3" s="1" a="1"/>
  <c r="N1571" i="3" s="1"/>
  <c r="J1570" i="3"/>
  <c r="M1570" i="3" s="1" a="1"/>
  <c r="M1570" i="3" s="1"/>
  <c r="J1569" i="3"/>
  <c r="J1568" i="3"/>
  <c r="J1567" i="3"/>
  <c r="N1567" i="3" s="1" a="1"/>
  <c r="N1567" i="3" s="1"/>
  <c r="J1566" i="3"/>
  <c r="L1566" i="3" s="1" a="1"/>
  <c r="L1566" i="3" s="1"/>
  <c r="J1565" i="3"/>
  <c r="K1565" i="3" s="1" a="1"/>
  <c r="K1565" i="3" s="1"/>
  <c r="J1564" i="3"/>
  <c r="J1563" i="3"/>
  <c r="J1562" i="3"/>
  <c r="J1561" i="3"/>
  <c r="J1560" i="3"/>
  <c r="L1560" i="3" s="1" a="1"/>
  <c r="L1560" i="3" s="1"/>
  <c r="J1559" i="3"/>
  <c r="K1559" i="3" s="1" a="1"/>
  <c r="K1559" i="3" s="1"/>
  <c r="J1558" i="3"/>
  <c r="J1557" i="3"/>
  <c r="L1557" i="3" s="1" a="1"/>
  <c r="L1557" i="3" s="1"/>
  <c r="J1556" i="3"/>
  <c r="K1556" i="3" s="1" a="1"/>
  <c r="K1556" i="3" s="1"/>
  <c r="J1555" i="3"/>
  <c r="J1554" i="3"/>
  <c r="O1554" i="3" s="1" a="1"/>
  <c r="O1554" i="3" s="1"/>
  <c r="J1553" i="3"/>
  <c r="J1552" i="3"/>
  <c r="L1551" i="3" a="1"/>
  <c r="L1551" i="3" s="1"/>
  <c r="J1551" i="3"/>
  <c r="O1551" i="3" s="1" a="1"/>
  <c r="O1551" i="3" s="1"/>
  <c r="J1550" i="3"/>
  <c r="P1550" i="3" s="1" a="1"/>
  <c r="P1550" i="3" s="1"/>
  <c r="J1549" i="3"/>
  <c r="J1548" i="3"/>
  <c r="J1547" i="3"/>
  <c r="J1546" i="3"/>
  <c r="O1546" i="3" s="1" a="1"/>
  <c r="O1546" i="3" s="1"/>
  <c r="J1545" i="3"/>
  <c r="M1545" i="3" s="1" a="1"/>
  <c r="M1545" i="3" s="1"/>
  <c r="J1544" i="3"/>
  <c r="J1543" i="3"/>
  <c r="O1543" i="3" s="1" a="1"/>
  <c r="O1543" i="3" s="1"/>
  <c r="J1542" i="3"/>
  <c r="J1541" i="3"/>
  <c r="J1540" i="3"/>
  <c r="P1540" i="3" s="1" a="1"/>
  <c r="P1540" i="3" s="1"/>
  <c r="J1539" i="3"/>
  <c r="J1538" i="3"/>
  <c r="J1537" i="3"/>
  <c r="J1536" i="3"/>
  <c r="M1536" i="3" s="1" a="1"/>
  <c r="M1536" i="3" s="1"/>
  <c r="J1535" i="3"/>
  <c r="N1535" i="3" s="1" a="1"/>
  <c r="N1535" i="3" s="1"/>
  <c r="J1534" i="3"/>
  <c r="P1534" i="3" s="1" a="1"/>
  <c r="P1534" i="3" s="1"/>
  <c r="J1533" i="3"/>
  <c r="J1532" i="3"/>
  <c r="O1532" i="3" s="1" a="1"/>
  <c r="O1532" i="3" s="1"/>
  <c r="J1531" i="3"/>
  <c r="J1530" i="3"/>
  <c r="M1530" i="3" s="1" a="1"/>
  <c r="M1530" i="3" s="1"/>
  <c r="J1529" i="3"/>
  <c r="N1529" i="3" s="1" a="1"/>
  <c r="N1529" i="3" s="1"/>
  <c r="J1528" i="3"/>
  <c r="L1528" i="3" s="1" a="1"/>
  <c r="L1528" i="3" s="1"/>
  <c r="J1527" i="3"/>
  <c r="J1526" i="3"/>
  <c r="P1526" i="3" s="1" a="1"/>
  <c r="P1526" i="3" s="1"/>
  <c r="J1525" i="3"/>
  <c r="O1525" i="3" s="1" a="1"/>
  <c r="O1525" i="3" s="1"/>
  <c r="J1524" i="3"/>
  <c r="P1524" i="3" s="1" a="1"/>
  <c r="P1524" i="3" s="1"/>
  <c r="J1523" i="3"/>
  <c r="K1523" i="3" s="1" a="1"/>
  <c r="K1523" i="3" s="1"/>
  <c r="J1522" i="3"/>
  <c r="J1521" i="3"/>
  <c r="J1520" i="3"/>
  <c r="L1520" i="3" s="1" a="1"/>
  <c r="L1520" i="3" s="1"/>
  <c r="J1519" i="3"/>
  <c r="K1519" i="3" s="1" a="1"/>
  <c r="K1519" i="3" s="1"/>
  <c r="J1518" i="3"/>
  <c r="O1518" i="3" s="1" a="1"/>
  <c r="O1518" i="3" s="1"/>
  <c r="J1517" i="3"/>
  <c r="J1516" i="3"/>
  <c r="J1515" i="3"/>
  <c r="J1514" i="3"/>
  <c r="J1513" i="3"/>
  <c r="O1513" i="3" s="1" a="1"/>
  <c r="O1513" i="3" s="1"/>
  <c r="J1512" i="3"/>
  <c r="J1511" i="3"/>
  <c r="K1511" i="3" s="1" a="1"/>
  <c r="K1511" i="3" s="1"/>
  <c r="J1510" i="3"/>
  <c r="K1510" i="3" s="1" a="1"/>
  <c r="K1510" i="3" s="1"/>
  <c r="J1509" i="3"/>
  <c r="O1509" i="3" s="1" a="1"/>
  <c r="O1509" i="3" s="1"/>
  <c r="J1508" i="3"/>
  <c r="J1507" i="3"/>
  <c r="O1507" i="3" s="1" a="1"/>
  <c r="O1507" i="3" s="1"/>
  <c r="J1506" i="3"/>
  <c r="O1506" i="3" s="1" a="1"/>
  <c r="O1506" i="3" s="1"/>
  <c r="J1505" i="3"/>
  <c r="N1505" i="3" s="1" a="1"/>
  <c r="N1505" i="3" s="1"/>
  <c r="J1504" i="3"/>
  <c r="L1504" i="3" s="1" a="1"/>
  <c r="L1504" i="3" s="1"/>
  <c r="J1503" i="3"/>
  <c r="P1503" i="3" s="1" a="1"/>
  <c r="P1503" i="3" s="1"/>
  <c r="J1502" i="3"/>
  <c r="J1501" i="3"/>
  <c r="J1500" i="3"/>
  <c r="J1499" i="3"/>
  <c r="J1498" i="3"/>
  <c r="O1498" i="3" s="1" a="1"/>
  <c r="O1498" i="3" s="1"/>
  <c r="J1497" i="3"/>
  <c r="J1496" i="3"/>
  <c r="P1496" i="3" s="1" a="1"/>
  <c r="P1496" i="3" s="1"/>
  <c r="J1495" i="3"/>
  <c r="L1495" i="3" s="1" a="1"/>
  <c r="L1495" i="3" s="1"/>
  <c r="J1494" i="3"/>
  <c r="M1494" i="3" s="1" a="1"/>
  <c r="M1494" i="3" s="1"/>
  <c r="J1493" i="3"/>
  <c r="M1493" i="3" s="1" a="1"/>
  <c r="M1493" i="3" s="1"/>
  <c r="J1492" i="3"/>
  <c r="P1492" i="3" s="1" a="1"/>
  <c r="P1492" i="3" s="1"/>
  <c r="J1491" i="3"/>
  <c r="J1490" i="3"/>
  <c r="J1489" i="3"/>
  <c r="J1488" i="3"/>
  <c r="P1488" i="3" s="1" a="1"/>
  <c r="P1488" i="3" s="1"/>
  <c r="J1487" i="3"/>
  <c r="M1487" i="3" s="1" a="1"/>
  <c r="M1487" i="3" s="1"/>
  <c r="J1486" i="3"/>
  <c r="O1486" i="3" s="1" a="1"/>
  <c r="O1486" i="3" s="1"/>
  <c r="J1485" i="3"/>
  <c r="K1485" i="3" s="1" a="1"/>
  <c r="K1485" i="3" s="1"/>
  <c r="J1484" i="3"/>
  <c r="M1484" i="3" s="1" a="1"/>
  <c r="M1484" i="3" s="1"/>
  <c r="J1483" i="3"/>
  <c r="K1483" i="3" s="1" a="1"/>
  <c r="K1483" i="3" s="1"/>
  <c r="K1482" i="3" a="1"/>
  <c r="K1482" i="3" s="1"/>
  <c r="J1482" i="3"/>
  <c r="N1482" i="3" s="1" a="1"/>
  <c r="N1482" i="3" s="1"/>
  <c r="J1481" i="3"/>
  <c r="K1481" i="3" s="1" a="1"/>
  <c r="K1481" i="3" s="1"/>
  <c r="J1480" i="3"/>
  <c r="J1479" i="3"/>
  <c r="O1479" i="3" s="1" a="1"/>
  <c r="O1479" i="3" s="1"/>
  <c r="J1478" i="3"/>
  <c r="J1477" i="3"/>
  <c r="K1477" i="3" s="1" a="1"/>
  <c r="K1477" i="3" s="1"/>
  <c r="J1476" i="3"/>
  <c r="J1475" i="3"/>
  <c r="O1475" i="3" s="1" a="1"/>
  <c r="O1475" i="3" s="1"/>
  <c r="J1474" i="3"/>
  <c r="O1474" i="3" s="1" a="1"/>
  <c r="O1474" i="3" s="1"/>
  <c r="J1473" i="3"/>
  <c r="N1473" i="3" s="1" a="1"/>
  <c r="N1473" i="3" s="1"/>
  <c r="J1472" i="3"/>
  <c r="P1472" i="3" s="1" a="1"/>
  <c r="P1472" i="3" s="1"/>
  <c r="J1471" i="3"/>
  <c r="P1471" i="3" s="1" a="1"/>
  <c r="P1471" i="3" s="1"/>
  <c r="J1470" i="3"/>
  <c r="L1469" i="3" a="1"/>
  <c r="L1469" i="3" s="1"/>
  <c r="J1469" i="3"/>
  <c r="P1469" i="3" s="1" a="1"/>
  <c r="P1469" i="3" s="1"/>
  <c r="J1468" i="3"/>
  <c r="J1467" i="3"/>
  <c r="J1466" i="3"/>
  <c r="O1466" i="3" s="1" a="1"/>
  <c r="O1466" i="3" s="1"/>
  <c r="J1465" i="3"/>
  <c r="L1465" i="3" s="1" a="1"/>
  <c r="L1465" i="3" s="1"/>
  <c r="J1464" i="3"/>
  <c r="L1464" i="3" s="1" a="1"/>
  <c r="L1464" i="3" s="1"/>
  <c r="J1463" i="3"/>
  <c r="O1463" i="3" s="1" a="1"/>
  <c r="O1463" i="3" s="1"/>
  <c r="J1462" i="3"/>
  <c r="M1462" i="3" s="1" a="1"/>
  <c r="M1462" i="3" s="1"/>
  <c r="J1461" i="3"/>
  <c r="J1460" i="3"/>
  <c r="P1460" i="3" s="1" a="1"/>
  <c r="P1460" i="3" s="1"/>
  <c r="J1459" i="3"/>
  <c r="P1459" i="3" s="1" a="1"/>
  <c r="P1459" i="3" s="1"/>
  <c r="J1458" i="3"/>
  <c r="K1458" i="3" s="1" a="1"/>
  <c r="K1458" i="3" s="1"/>
  <c r="J1457" i="3"/>
  <c r="P1457" i="3" s="1" a="1"/>
  <c r="P1457" i="3" s="1"/>
  <c r="J1456" i="3"/>
  <c r="P1456" i="3" s="1" a="1"/>
  <c r="P1456" i="3" s="1"/>
  <c r="J1455" i="3"/>
  <c r="L1455" i="3" s="1" a="1"/>
  <c r="L1455" i="3" s="1"/>
  <c r="J1454" i="3"/>
  <c r="O1454" i="3" s="1" a="1"/>
  <c r="O1454" i="3" s="1"/>
  <c r="J1453" i="3"/>
  <c r="J1452" i="3"/>
  <c r="K1452" i="3" s="1" a="1"/>
  <c r="K1452" i="3" s="1"/>
  <c r="J1451" i="3"/>
  <c r="J1450" i="3"/>
  <c r="J1449" i="3"/>
  <c r="P1449" i="3" s="1" a="1"/>
  <c r="P1449" i="3" s="1"/>
  <c r="J1448" i="3"/>
  <c r="J1447" i="3"/>
  <c r="P1447" i="3" s="1" a="1"/>
  <c r="P1447" i="3" s="1"/>
  <c r="J1446" i="3"/>
  <c r="L1446" i="3" s="1" a="1"/>
  <c r="L1446" i="3" s="1"/>
  <c r="J1445" i="3"/>
  <c r="N1445" i="3" s="1" a="1"/>
  <c r="N1445" i="3" s="1"/>
  <c r="J1444" i="3"/>
  <c r="L1444" i="3" s="1" a="1"/>
  <c r="L1444" i="3" s="1"/>
  <c r="J1443" i="3"/>
  <c r="O1443" i="3" s="1" a="1"/>
  <c r="O1443" i="3" s="1"/>
  <c r="J1442" i="3"/>
  <c r="O1442" i="3" s="1" a="1"/>
  <c r="O1442" i="3" s="1"/>
  <c r="J1441" i="3"/>
  <c r="J1440" i="3"/>
  <c r="P1440" i="3" s="1" a="1"/>
  <c r="P1440" i="3" s="1"/>
  <c r="J1439" i="3"/>
  <c r="L1439" i="3" s="1" a="1"/>
  <c r="L1439" i="3" s="1"/>
  <c r="J1438" i="3"/>
  <c r="L1438" i="3" s="1" a="1"/>
  <c r="L1438" i="3" s="1"/>
  <c r="J1437" i="3"/>
  <c r="O1437" i="3" s="1" a="1"/>
  <c r="O1437" i="3" s="1"/>
  <c r="J1436" i="3"/>
  <c r="J1435" i="3"/>
  <c r="N1435" i="3" s="1" a="1"/>
  <c r="N1435" i="3" s="1"/>
  <c r="J1434" i="3"/>
  <c r="O1434" i="3" s="1" a="1"/>
  <c r="O1434" i="3" s="1"/>
  <c r="J1433" i="3"/>
  <c r="J1432" i="3"/>
  <c r="J1431" i="3"/>
  <c r="J1430" i="3"/>
  <c r="O1430" i="3" s="1" a="1"/>
  <c r="O1430" i="3" s="1"/>
  <c r="J1429" i="3"/>
  <c r="L1429" i="3" s="1" a="1"/>
  <c r="L1429" i="3" s="1"/>
  <c r="J1428" i="3"/>
  <c r="P1428" i="3" s="1" a="1"/>
  <c r="P1428" i="3" s="1"/>
  <c r="J1427" i="3"/>
  <c r="J1426" i="3"/>
  <c r="J1425" i="3"/>
  <c r="P1425" i="3" s="1" a="1"/>
  <c r="P1425" i="3" s="1"/>
  <c r="J1424" i="3"/>
  <c r="N1424" i="3" s="1" a="1"/>
  <c r="N1424" i="3" s="1"/>
  <c r="J1423" i="3"/>
  <c r="J1422" i="3"/>
  <c r="O1422" i="3" s="1" a="1"/>
  <c r="O1422" i="3" s="1"/>
  <c r="J1421" i="3"/>
  <c r="K1421" i="3" s="1" a="1"/>
  <c r="K1421" i="3" s="1"/>
  <c r="J1420" i="3"/>
  <c r="J1419" i="3"/>
  <c r="K1419" i="3" s="1" a="1"/>
  <c r="K1419" i="3" s="1"/>
  <c r="J1418" i="3"/>
  <c r="K1418" i="3" s="1" a="1"/>
  <c r="K1418" i="3" s="1"/>
  <c r="J1417" i="3"/>
  <c r="L1417" i="3" s="1" a="1"/>
  <c r="L1417" i="3" s="1"/>
  <c r="J1416" i="3"/>
  <c r="P1415" i="3" a="1"/>
  <c r="P1415" i="3" s="1"/>
  <c r="J1415" i="3"/>
  <c r="O1415" i="3" s="1" a="1"/>
  <c r="O1415" i="3" s="1"/>
  <c r="J1414" i="3"/>
  <c r="J1413" i="3"/>
  <c r="J1412" i="3"/>
  <c r="J1411" i="3"/>
  <c r="J1410" i="3"/>
  <c r="O1410" i="3" s="1" a="1"/>
  <c r="O1410" i="3" s="1"/>
  <c r="J1409" i="3"/>
  <c r="J1408" i="3"/>
  <c r="P1408" i="3" s="1" a="1"/>
  <c r="P1408" i="3" s="1"/>
  <c r="J1407" i="3"/>
  <c r="M1407" i="3" s="1" a="1"/>
  <c r="M1407" i="3" s="1"/>
  <c r="J1406" i="3"/>
  <c r="J1405" i="3"/>
  <c r="J1404" i="3"/>
  <c r="J1403" i="3"/>
  <c r="J1402" i="3"/>
  <c r="O1402" i="3" s="1" a="1"/>
  <c r="O1402" i="3" s="1"/>
  <c r="J1401" i="3"/>
  <c r="J1400" i="3"/>
  <c r="L1400" i="3" s="1" a="1"/>
  <c r="L1400" i="3" s="1"/>
  <c r="J1399" i="3"/>
  <c r="J1398" i="3"/>
  <c r="J1397" i="3"/>
  <c r="M1397" i="3" s="1" a="1"/>
  <c r="M1397" i="3" s="1"/>
  <c r="J1396" i="3"/>
  <c r="J1395" i="3"/>
  <c r="M1395" i="3" s="1" a="1"/>
  <c r="M1395" i="3" s="1"/>
  <c r="J1394" i="3"/>
  <c r="J1393" i="3"/>
  <c r="P1393" i="3" s="1" a="1"/>
  <c r="P1393" i="3" s="1"/>
  <c r="J1392" i="3"/>
  <c r="L1392" i="3" s="1" a="1"/>
  <c r="L1392" i="3" s="1"/>
  <c r="J1391" i="3"/>
  <c r="N1391" i="3" s="1" a="1"/>
  <c r="N1391" i="3" s="1"/>
  <c r="J1390" i="3"/>
  <c r="O1390" i="3" s="1" a="1"/>
  <c r="O1390" i="3" s="1"/>
  <c r="J1389" i="3"/>
  <c r="J1388" i="3"/>
  <c r="L1388" i="3" s="1" a="1"/>
  <c r="L1388" i="3" s="1"/>
  <c r="J1387" i="3"/>
  <c r="O1387" i="3" s="1" a="1"/>
  <c r="O1387" i="3" s="1"/>
  <c r="J1386" i="3"/>
  <c r="K1386" i="3" s="1" a="1"/>
  <c r="K1386" i="3" s="1"/>
  <c r="J1385" i="3"/>
  <c r="L1385" i="3" s="1" a="1"/>
  <c r="L1385" i="3" s="1"/>
  <c r="J1384" i="3"/>
  <c r="J1383" i="3"/>
  <c r="J1382" i="3"/>
  <c r="K1382" i="3" s="1" a="1"/>
  <c r="K1382" i="3" s="1"/>
  <c r="J1381" i="3"/>
  <c r="J1380" i="3"/>
  <c r="J1379" i="3"/>
  <c r="J1378" i="3"/>
  <c r="O1378" i="3" s="1" a="1"/>
  <c r="O1378" i="3" s="1"/>
  <c r="J1377" i="3"/>
  <c r="J1376" i="3"/>
  <c r="P1376" i="3" s="1" a="1"/>
  <c r="P1376" i="3" s="1"/>
  <c r="J1375" i="3"/>
  <c r="J1374" i="3"/>
  <c r="J1373" i="3"/>
  <c r="J1372" i="3"/>
  <c r="J1371" i="3"/>
  <c r="J1370" i="3"/>
  <c r="O1370" i="3" s="1" a="1"/>
  <c r="O1370" i="3" s="1"/>
  <c r="J1369" i="3"/>
  <c r="M1369" i="3" s="1" a="1"/>
  <c r="M1369" i="3" s="1"/>
  <c r="J1368" i="3"/>
  <c r="J1367" i="3"/>
  <c r="J1366" i="3"/>
  <c r="J1365" i="3"/>
  <c r="L1365" i="3" s="1" a="1"/>
  <c r="L1365" i="3" s="1"/>
  <c r="J1364" i="3"/>
  <c r="J1363" i="3"/>
  <c r="M1363" i="3" s="1" a="1"/>
  <c r="M1363" i="3" s="1"/>
  <c r="J1362" i="3"/>
  <c r="K1362" i="3" s="1" a="1"/>
  <c r="K1362" i="3" s="1"/>
  <c r="J1361" i="3"/>
  <c r="J1360" i="3"/>
  <c r="J1359" i="3"/>
  <c r="N1359" i="3" s="1" a="1"/>
  <c r="N1359" i="3" s="1"/>
  <c r="J1358" i="3"/>
  <c r="O1358" i="3" s="1" a="1"/>
  <c r="O1358" i="3" s="1"/>
  <c r="J1357" i="3"/>
  <c r="M1357" i="3" s="1" a="1"/>
  <c r="M1357" i="3" s="1"/>
  <c r="J1356" i="3"/>
  <c r="J1355" i="3"/>
  <c r="J1354" i="3"/>
  <c r="J1353" i="3"/>
  <c r="J1352" i="3"/>
  <c r="J1351" i="3"/>
  <c r="J1350" i="3"/>
  <c r="J1349" i="3"/>
  <c r="J1348" i="3"/>
  <c r="M1348" i="3" s="1" a="1"/>
  <c r="M1348" i="3" s="1"/>
  <c r="J1347" i="3"/>
  <c r="J1346" i="3"/>
  <c r="O1346" i="3" s="1" a="1"/>
  <c r="O1346" i="3" s="1"/>
  <c r="J1345" i="3"/>
  <c r="L1345" i="3" s="1" a="1"/>
  <c r="L1345" i="3" s="1"/>
  <c r="J1344" i="3"/>
  <c r="P1344" i="3" s="1" a="1"/>
  <c r="P1344" i="3" s="1"/>
  <c r="M1343" i="3" a="1"/>
  <c r="M1343" i="3" s="1"/>
  <c r="J1343" i="3"/>
  <c r="L1343" i="3" s="1" a="1"/>
  <c r="L1343" i="3" s="1"/>
  <c r="J1342" i="3"/>
  <c r="J1341" i="3"/>
  <c r="K1341" i="3" s="1" a="1"/>
  <c r="K1341" i="3" s="1"/>
  <c r="J1340" i="3"/>
  <c r="O1340" i="3" s="1" a="1"/>
  <c r="O1340" i="3" s="1"/>
  <c r="J1339" i="3"/>
  <c r="J1338" i="3"/>
  <c r="J1337" i="3"/>
  <c r="M1337" i="3" s="1" a="1"/>
  <c r="M1337" i="3" s="1"/>
  <c r="J1336" i="3"/>
  <c r="L1336" i="3" s="1" a="1"/>
  <c r="L1336" i="3" s="1"/>
  <c r="J1335" i="3"/>
  <c r="P1335" i="3" s="1" a="1"/>
  <c r="P1335" i="3" s="1"/>
  <c r="J1334" i="3"/>
  <c r="J1333" i="3"/>
  <c r="J1332" i="3"/>
  <c r="P1332" i="3" s="1" a="1"/>
  <c r="P1332" i="3" s="1"/>
  <c r="J1331" i="3"/>
  <c r="J1330" i="3"/>
  <c r="M1330" i="3" s="1" a="1"/>
  <c r="M1330" i="3" s="1"/>
  <c r="J1329" i="3"/>
  <c r="L1329" i="3" s="1" a="1"/>
  <c r="L1329" i="3" s="1"/>
  <c r="J1328" i="3"/>
  <c r="J1327" i="3"/>
  <c r="J1326" i="3"/>
  <c r="J1325" i="3"/>
  <c r="J1324" i="3"/>
  <c r="M1324" i="3" s="1" a="1"/>
  <c r="M1324" i="3" s="1"/>
  <c r="J1323" i="3"/>
  <c r="N1323" i="3" s="1" a="1"/>
  <c r="N1323" i="3" s="1"/>
  <c r="J1322" i="3"/>
  <c r="J1321" i="3"/>
  <c r="J1320" i="3"/>
  <c r="N1320" i="3" s="1" a="1"/>
  <c r="N1320" i="3" s="1"/>
  <c r="J1319" i="3"/>
  <c r="J1318" i="3"/>
  <c r="J1317" i="3"/>
  <c r="J1316" i="3"/>
  <c r="P1316" i="3" s="1" a="1"/>
  <c r="P1316" i="3" s="1"/>
  <c r="J1315" i="3"/>
  <c r="M1315" i="3" s="1" a="1"/>
  <c r="M1315" i="3" s="1"/>
  <c r="J1314" i="3"/>
  <c r="J1313" i="3"/>
  <c r="O1313" i="3" s="1" a="1"/>
  <c r="O1313" i="3" s="1"/>
  <c r="J1312" i="3"/>
  <c r="L1312" i="3" s="1" a="1"/>
  <c r="L1312" i="3" s="1"/>
  <c r="J1311" i="3"/>
  <c r="J1310" i="3"/>
  <c r="J1309" i="3"/>
  <c r="K1309" i="3" s="1" a="1"/>
  <c r="K1309" i="3" s="1"/>
  <c r="J1308" i="3"/>
  <c r="J1307" i="3"/>
  <c r="J1306" i="3"/>
  <c r="O1306" i="3" s="1" a="1"/>
  <c r="O1306" i="3" s="1"/>
  <c r="J1305" i="3"/>
  <c r="J1304" i="3"/>
  <c r="M1304" i="3" s="1" a="1"/>
  <c r="M1304" i="3" s="1"/>
  <c r="J1303" i="3"/>
  <c r="J1302" i="3"/>
  <c r="J1301" i="3"/>
  <c r="L1301" i="3" s="1" a="1"/>
  <c r="L1301" i="3" s="1"/>
  <c r="J1300" i="3"/>
  <c r="J1299" i="3"/>
  <c r="J1298" i="3"/>
  <c r="M1298" i="3" s="1" a="1"/>
  <c r="M1298" i="3" s="1"/>
  <c r="J1297" i="3"/>
  <c r="J1296" i="3"/>
  <c r="M1296" i="3" s="1" a="1"/>
  <c r="M1296" i="3" s="1"/>
  <c r="J1295" i="3"/>
  <c r="J1294" i="3"/>
  <c r="P1294" i="3" s="1" a="1"/>
  <c r="P1294" i="3" s="1"/>
  <c r="J1293" i="3"/>
  <c r="P1292" i="3" a="1"/>
  <c r="P1292" i="3" s="1"/>
  <c r="J1292" i="3"/>
  <c r="J1291" i="3"/>
  <c r="O1291" i="3" s="1" a="1"/>
  <c r="O1291" i="3" s="1"/>
  <c r="J1290" i="3"/>
  <c r="J1289" i="3"/>
  <c r="M1289" i="3" s="1" a="1"/>
  <c r="M1289" i="3" s="1"/>
  <c r="J1288" i="3"/>
  <c r="N1288" i="3" s="1" a="1"/>
  <c r="N1288" i="3" s="1"/>
  <c r="J1287" i="3"/>
  <c r="P1287" i="3" s="1" a="1"/>
  <c r="P1287" i="3" s="1"/>
  <c r="J1286" i="3"/>
  <c r="J1285" i="3"/>
  <c r="O1285" i="3" s="1" a="1"/>
  <c r="O1285" i="3" s="1"/>
  <c r="J1284" i="3"/>
  <c r="J1283" i="3"/>
  <c r="J1282" i="3"/>
  <c r="O1282" i="3" s="1" a="1"/>
  <c r="O1282" i="3" s="1"/>
  <c r="J1281" i="3"/>
  <c r="J1280" i="3"/>
  <c r="J1279" i="3"/>
  <c r="J1278" i="3"/>
  <c r="N1278" i="3" s="1" a="1"/>
  <c r="N1278" i="3" s="1"/>
  <c r="J1277" i="3"/>
  <c r="J1276" i="3"/>
  <c r="J1275" i="3"/>
  <c r="J1274" i="3"/>
  <c r="P1274" i="3" s="1" a="1"/>
  <c r="P1274" i="3" s="1"/>
  <c r="J1273" i="3"/>
  <c r="J1272" i="3"/>
  <c r="L1272" i="3" s="1" a="1"/>
  <c r="L1272" i="3" s="1"/>
  <c r="J1271" i="3"/>
  <c r="J1270" i="3"/>
  <c r="J1269" i="3"/>
  <c r="J1268" i="3"/>
  <c r="J1267" i="3"/>
  <c r="J1266" i="3"/>
  <c r="P1266" i="3" s="1" a="1"/>
  <c r="P1266" i="3" s="1"/>
  <c r="J1265" i="3"/>
  <c r="J1264" i="3"/>
  <c r="L1264" i="3" s="1" a="1"/>
  <c r="L1264" i="3" s="1"/>
  <c r="J1263" i="3"/>
  <c r="J1262" i="3"/>
  <c r="J1261" i="3"/>
  <c r="N1261" i="3" s="1" a="1"/>
  <c r="N1261" i="3" s="1"/>
  <c r="J1260" i="3"/>
  <c r="N1260" i="3" s="1" a="1"/>
  <c r="N1260" i="3" s="1"/>
  <c r="J1259" i="3"/>
  <c r="J1258" i="3"/>
  <c r="J1257" i="3"/>
  <c r="P1257" i="3" s="1" a="1"/>
  <c r="P1257" i="3" s="1"/>
  <c r="J1256" i="3"/>
  <c r="L1256" i="3" s="1" a="1"/>
  <c r="L1256" i="3" s="1"/>
  <c r="J1255" i="3"/>
  <c r="J1254" i="3"/>
  <c r="J1253" i="3"/>
  <c r="N1253" i="3" s="1" a="1"/>
  <c r="N1253" i="3" s="1"/>
  <c r="J1252" i="3"/>
  <c r="O1252" i="3" s="1" a="1"/>
  <c r="O1252" i="3" s="1"/>
  <c r="J1251" i="3"/>
  <c r="J1250" i="3"/>
  <c r="J1249" i="3"/>
  <c r="J1248" i="3"/>
  <c r="L1248" i="3" s="1" a="1"/>
  <c r="L1248" i="3" s="1"/>
  <c r="J1247" i="3"/>
  <c r="J1246" i="3"/>
  <c r="J1245" i="3"/>
  <c r="J1244" i="3"/>
  <c r="J1243" i="3"/>
  <c r="P1243" i="3" s="1" a="1"/>
  <c r="P1243" i="3" s="1"/>
  <c r="J1242" i="3"/>
  <c r="J1241" i="3"/>
  <c r="L1241" i="3" s="1" a="1"/>
  <c r="L1241" i="3" s="1"/>
  <c r="J1240" i="3"/>
  <c r="L1240" i="3" s="1" a="1"/>
  <c r="L1240" i="3" s="1"/>
  <c r="J1239" i="3"/>
  <c r="J1238" i="3"/>
  <c r="K1238" i="3" s="1" a="1"/>
  <c r="K1238" i="3" s="1"/>
  <c r="J1237" i="3"/>
  <c r="N1237" i="3" s="1" a="1"/>
  <c r="N1237" i="3" s="1"/>
  <c r="J1236" i="3"/>
  <c r="J1235" i="3"/>
  <c r="J1234" i="3"/>
  <c r="P1234" i="3" s="1" a="1"/>
  <c r="P1234" i="3" s="1"/>
  <c r="J1233" i="3"/>
  <c r="J1232" i="3"/>
  <c r="L1232" i="3" s="1" a="1"/>
  <c r="L1232" i="3" s="1"/>
  <c r="J1231" i="3"/>
  <c r="J1230" i="3"/>
  <c r="O1230" i="3" s="1" a="1"/>
  <c r="O1230" i="3" s="1"/>
  <c r="J1229" i="3"/>
  <c r="N1229" i="3" s="1" a="1"/>
  <c r="N1229" i="3" s="1"/>
  <c r="J1228" i="3"/>
  <c r="M1228" i="3" s="1" a="1"/>
  <c r="M1228" i="3" s="1"/>
  <c r="J1227" i="3"/>
  <c r="K1227" i="3" s="1" a="1"/>
  <c r="K1227" i="3" s="1"/>
  <c r="J1226" i="3"/>
  <c r="J1225" i="3"/>
  <c r="J1224" i="3"/>
  <c r="L1224" i="3" s="1" a="1"/>
  <c r="L1224" i="3" s="1"/>
  <c r="J1223" i="3"/>
  <c r="J1222" i="3"/>
  <c r="N1222" i="3" s="1" a="1"/>
  <c r="N1222" i="3" s="1"/>
  <c r="J1221" i="3"/>
  <c r="J1220" i="3"/>
  <c r="O1220" i="3" s="1" a="1"/>
  <c r="O1220" i="3" s="1"/>
  <c r="J1219" i="3"/>
  <c r="L1219" i="3" s="1" a="1"/>
  <c r="L1219" i="3" s="1"/>
  <c r="J1218" i="3"/>
  <c r="P1218" i="3" s="1" a="1"/>
  <c r="P1218" i="3" s="1"/>
  <c r="J1217" i="3"/>
  <c r="L1217" i="3" s="1" a="1"/>
  <c r="L1217" i="3" s="1"/>
  <c r="J1216" i="3"/>
  <c r="L1216" i="3" s="1" a="1"/>
  <c r="L1216" i="3" s="1"/>
  <c r="J1215" i="3"/>
  <c r="J1214" i="3"/>
  <c r="K1214" i="3" s="1" a="1"/>
  <c r="K1214" i="3" s="1"/>
  <c r="J1213" i="3"/>
  <c r="J1212" i="3"/>
  <c r="N1212" i="3" s="1" a="1"/>
  <c r="N1212" i="3" s="1"/>
  <c r="J1211" i="3"/>
  <c r="P1211" i="3" s="1" a="1"/>
  <c r="P1211" i="3" s="1"/>
  <c r="J1210" i="3"/>
  <c r="P1210" i="3" s="1" a="1"/>
  <c r="P1210" i="3" s="1"/>
  <c r="J1209" i="3"/>
  <c r="N1209" i="3" s="1" a="1"/>
  <c r="N1209" i="3" s="1"/>
  <c r="J1208" i="3"/>
  <c r="L1208" i="3" s="1" a="1"/>
  <c r="L1208" i="3" s="1"/>
  <c r="J1207" i="3"/>
  <c r="J1206" i="3"/>
  <c r="J1205" i="3"/>
  <c r="J1204" i="3"/>
  <c r="J1203" i="3"/>
  <c r="N1203" i="3" s="1" a="1"/>
  <c r="N1203" i="3" s="1"/>
  <c r="J1202" i="3"/>
  <c r="P1202" i="3" s="1" a="1"/>
  <c r="P1202" i="3" s="1"/>
  <c r="J1201" i="3"/>
  <c r="L1201" i="3" s="1" a="1"/>
  <c r="L1201" i="3" s="1"/>
  <c r="J1200" i="3"/>
  <c r="L1200" i="3" s="1" a="1"/>
  <c r="L1200" i="3" s="1"/>
  <c r="J1199" i="3"/>
  <c r="J1198" i="3"/>
  <c r="N1198" i="3" s="1" a="1"/>
  <c r="N1198" i="3" s="1"/>
  <c r="J1197" i="3"/>
  <c r="J1196" i="3"/>
  <c r="J1195" i="3"/>
  <c r="K1195" i="3" s="1" a="1"/>
  <c r="K1195" i="3" s="1"/>
  <c r="J1194" i="3"/>
  <c r="J1193" i="3"/>
  <c r="P1193" i="3" s="1" a="1"/>
  <c r="P1193" i="3" s="1"/>
  <c r="J1192" i="3"/>
  <c r="L1192" i="3" s="1" a="1"/>
  <c r="L1192" i="3" s="1"/>
  <c r="J1191" i="3"/>
  <c r="J1190" i="3"/>
  <c r="J1189" i="3"/>
  <c r="N1189" i="3" s="1" a="1"/>
  <c r="N1189" i="3" s="1"/>
  <c r="J1188" i="3"/>
  <c r="M1187" i="3" a="1"/>
  <c r="M1187" i="3" s="1"/>
  <c r="J1187" i="3"/>
  <c r="N1187" i="3" s="1" a="1"/>
  <c r="N1187" i="3" s="1"/>
  <c r="J1186" i="3"/>
  <c r="P1186" i="3" s="1" a="1"/>
  <c r="P1186" i="3" s="1"/>
  <c r="J1185" i="3"/>
  <c r="J1184" i="3"/>
  <c r="L1184" i="3" s="1" a="1"/>
  <c r="L1184" i="3" s="1"/>
  <c r="J1183" i="3"/>
  <c r="J1182" i="3"/>
  <c r="K1182" i="3" s="1" a="1"/>
  <c r="K1182" i="3" s="1"/>
  <c r="J1181" i="3"/>
  <c r="N1181" i="3" s="1" a="1"/>
  <c r="N1181" i="3" s="1"/>
  <c r="J1180" i="3"/>
  <c r="J1179" i="3"/>
  <c r="J1178" i="3"/>
  <c r="P1178" i="3" s="1" a="1"/>
  <c r="P1178" i="3" s="1"/>
  <c r="J1177" i="3"/>
  <c r="K1177" i="3" s="1" a="1"/>
  <c r="K1177" i="3" s="1"/>
  <c r="J1176" i="3"/>
  <c r="L1176" i="3" s="1" a="1"/>
  <c r="L1176" i="3" s="1"/>
  <c r="J1175" i="3"/>
  <c r="J1174" i="3"/>
  <c r="O1174" i="3" s="1" a="1"/>
  <c r="O1174" i="3" s="1"/>
  <c r="J1173" i="3"/>
  <c r="J1172" i="3"/>
  <c r="M1172" i="3" s="1" a="1"/>
  <c r="M1172" i="3" s="1"/>
  <c r="J1171" i="3"/>
  <c r="K1171" i="3" s="1" a="1"/>
  <c r="K1171" i="3" s="1"/>
  <c r="J1170" i="3"/>
  <c r="P1170" i="3" s="1" a="1"/>
  <c r="P1170" i="3" s="1"/>
  <c r="J1169" i="3"/>
  <c r="J1168" i="3"/>
  <c r="L1168" i="3" s="1" a="1"/>
  <c r="L1168" i="3" s="1"/>
  <c r="J1167" i="3"/>
  <c r="N1167" i="3" s="1" a="1"/>
  <c r="N1167" i="3" s="1"/>
  <c r="J1166" i="3"/>
  <c r="J1165" i="3"/>
  <c r="J1164" i="3"/>
  <c r="J1163" i="3"/>
  <c r="J1162" i="3"/>
  <c r="P1162" i="3" s="1" a="1"/>
  <c r="P1162" i="3" s="1"/>
  <c r="J1161" i="3"/>
  <c r="M1161" i="3" s="1" a="1"/>
  <c r="M1161" i="3" s="1"/>
  <c r="J1160" i="3"/>
  <c r="L1160" i="3" s="1" a="1"/>
  <c r="L1160" i="3" s="1"/>
  <c r="J1159" i="3"/>
  <c r="N1159" i="3" s="1" a="1"/>
  <c r="N1159" i="3" s="1"/>
  <c r="J1158" i="3"/>
  <c r="N1158" i="3" s="1" a="1"/>
  <c r="N1158" i="3" s="1"/>
  <c r="J1157" i="3"/>
  <c r="J1156" i="3"/>
  <c r="O1156" i="3" s="1" a="1"/>
  <c r="O1156" i="3" s="1"/>
  <c r="J1155" i="3"/>
  <c r="J1154" i="3"/>
  <c r="J1153" i="3"/>
  <c r="M1153" i="3" s="1" a="1"/>
  <c r="M1153" i="3" s="1"/>
  <c r="J1152" i="3"/>
  <c r="L1152" i="3" s="1" a="1"/>
  <c r="L1152" i="3" s="1"/>
  <c r="J1151" i="3"/>
  <c r="J1150" i="3"/>
  <c r="J1149" i="3"/>
  <c r="J1148" i="3"/>
  <c r="J1147" i="3"/>
  <c r="J1146" i="3"/>
  <c r="P1146" i="3" s="1" a="1"/>
  <c r="P1146" i="3" s="1"/>
  <c r="J1145" i="3"/>
  <c r="P1145" i="3" s="1" a="1"/>
  <c r="P1145" i="3" s="1"/>
  <c r="J1144" i="3"/>
  <c r="L1144" i="3" s="1" a="1"/>
  <c r="L1144" i="3" s="1"/>
  <c r="J1143" i="3"/>
  <c r="N1143" i="3" s="1" a="1"/>
  <c r="N1143" i="3" s="1"/>
  <c r="J1142" i="3"/>
  <c r="J1141" i="3"/>
  <c r="J1140" i="3"/>
  <c r="O1140" i="3" s="1" a="1"/>
  <c r="O1140" i="3" s="1"/>
  <c r="J1139" i="3"/>
  <c r="N1139" i="3" s="1" a="1"/>
  <c r="N1139" i="3" s="1"/>
  <c r="J1138" i="3"/>
  <c r="P1138" i="3" s="1" a="1"/>
  <c r="P1138" i="3" s="1"/>
  <c r="J1137" i="3"/>
  <c r="J1136" i="3"/>
  <c r="L1136" i="3" s="1" a="1"/>
  <c r="L1136" i="3" s="1"/>
  <c r="J1135" i="3"/>
  <c r="J1134" i="3"/>
  <c r="K1134" i="3" s="1" a="1"/>
  <c r="K1134" i="3" s="1"/>
  <c r="J1133" i="3"/>
  <c r="J1132" i="3"/>
  <c r="J1131" i="3"/>
  <c r="J1130" i="3"/>
  <c r="P1130" i="3" s="1" a="1"/>
  <c r="P1130" i="3" s="1"/>
  <c r="J1129" i="3"/>
  <c r="K1129" i="3" s="1" a="1"/>
  <c r="K1129" i="3" s="1"/>
  <c r="J1128" i="3"/>
  <c r="L1128" i="3" s="1" a="1"/>
  <c r="L1128" i="3" s="1"/>
  <c r="J1127" i="3"/>
  <c r="N1127" i="3" s="1" a="1"/>
  <c r="N1127" i="3" s="1"/>
  <c r="J1126" i="3"/>
  <c r="J1125" i="3"/>
  <c r="N1125" i="3" s="1" a="1"/>
  <c r="N1125" i="3" s="1"/>
  <c r="J1124" i="3"/>
  <c r="J1123" i="3"/>
  <c r="P1123" i="3" s="1" a="1"/>
  <c r="P1123" i="3" s="1"/>
  <c r="J1122" i="3"/>
  <c r="J1121" i="3"/>
  <c r="L1121" i="3" s="1" a="1"/>
  <c r="L1121" i="3" s="1"/>
  <c r="J1120" i="3"/>
  <c r="L1120" i="3" s="1" a="1"/>
  <c r="L1120" i="3" s="1"/>
  <c r="J1119" i="3"/>
  <c r="J1118" i="3"/>
  <c r="O1118" i="3" s="1" a="1"/>
  <c r="O1118" i="3" s="1"/>
  <c r="J1117" i="3"/>
  <c r="N1117" i="3" s="1" a="1"/>
  <c r="N1117" i="3" s="1"/>
  <c r="J1116" i="3"/>
  <c r="M1116" i="3" s="1" a="1"/>
  <c r="M1116" i="3" s="1"/>
  <c r="J1115" i="3"/>
  <c r="J1114" i="3"/>
  <c r="J1113" i="3"/>
  <c r="P1113" i="3" s="1" a="1"/>
  <c r="P1113" i="3" s="1"/>
  <c r="J1112" i="3"/>
  <c r="L1112" i="3" s="1" a="1"/>
  <c r="L1112" i="3" s="1"/>
  <c r="J1111" i="3"/>
  <c r="N1111" i="3" s="1" a="1"/>
  <c r="N1111" i="3" s="1"/>
  <c r="J1110" i="3"/>
  <c r="J1109" i="3"/>
  <c r="J1108" i="3"/>
  <c r="J1107" i="3"/>
  <c r="O1107" i="3" s="1" a="1"/>
  <c r="O1107" i="3" s="1"/>
  <c r="J1106" i="3"/>
  <c r="J1105" i="3"/>
  <c r="J1104" i="3"/>
  <c r="L1104" i="3" s="1" a="1"/>
  <c r="L1104" i="3" s="1"/>
  <c r="J1103" i="3"/>
  <c r="J1102" i="3"/>
  <c r="J1101" i="3"/>
  <c r="M1101" i="3" s="1" a="1"/>
  <c r="M1101" i="3" s="1"/>
  <c r="J1100" i="3"/>
  <c r="J1099" i="3"/>
  <c r="N1099" i="3" s="1" a="1"/>
  <c r="N1099" i="3" s="1"/>
  <c r="J1098" i="3"/>
  <c r="P1098" i="3" s="1" a="1"/>
  <c r="P1098" i="3" s="1"/>
  <c r="J1097" i="3"/>
  <c r="O1097" i="3" s="1" a="1"/>
  <c r="O1097" i="3" s="1"/>
  <c r="J1096" i="3"/>
  <c r="L1096" i="3" s="1" a="1"/>
  <c r="L1096" i="3" s="1"/>
  <c r="J1095" i="3"/>
  <c r="N1095" i="3" s="1" a="1"/>
  <c r="N1095" i="3" s="1"/>
  <c r="J1094" i="3"/>
  <c r="N1094" i="3" s="1" a="1"/>
  <c r="N1094" i="3" s="1"/>
  <c r="J1093" i="3"/>
  <c r="N1093" i="3" s="1" a="1"/>
  <c r="N1093" i="3" s="1"/>
  <c r="J1092" i="3"/>
  <c r="J1091" i="3"/>
  <c r="J1090" i="3"/>
  <c r="J1089" i="3"/>
  <c r="M1089" i="3" s="1" a="1"/>
  <c r="M1089" i="3" s="1"/>
  <c r="J1088" i="3"/>
  <c r="L1088" i="3" s="1" a="1"/>
  <c r="L1088" i="3" s="1"/>
  <c r="J1087" i="3"/>
  <c r="J1086" i="3"/>
  <c r="J1085" i="3"/>
  <c r="J1084" i="3"/>
  <c r="O1084" i="3" s="1" a="1"/>
  <c r="O1084" i="3" s="1"/>
  <c r="J1083" i="3"/>
  <c r="L1083" i="3" s="1" a="1"/>
  <c r="L1083" i="3" s="1"/>
  <c r="J1082" i="3"/>
  <c r="P1082" i="3" s="1" a="1"/>
  <c r="P1082" i="3" s="1"/>
  <c r="J1081" i="3"/>
  <c r="N1081" i="3" s="1" a="1"/>
  <c r="N1081" i="3" s="1"/>
  <c r="J1080" i="3"/>
  <c r="L1080" i="3" s="1" a="1"/>
  <c r="L1080" i="3" s="1"/>
  <c r="J1079" i="3"/>
  <c r="N1079" i="3" s="1" a="1"/>
  <c r="N1079" i="3" s="1"/>
  <c r="J1078" i="3"/>
  <c r="O1078" i="3" s="1" a="1"/>
  <c r="O1078" i="3" s="1"/>
  <c r="J1077" i="3"/>
  <c r="P1077" i="3" s="1" a="1"/>
  <c r="P1077" i="3" s="1"/>
  <c r="J1076" i="3"/>
  <c r="J1075" i="3"/>
  <c r="J1074" i="3"/>
  <c r="P1074" i="3" s="1" a="1"/>
  <c r="P1074" i="3" s="1"/>
  <c r="J1073" i="3"/>
  <c r="J1072" i="3"/>
  <c r="L1072" i="3" s="1" a="1"/>
  <c r="L1072" i="3" s="1"/>
  <c r="J1071" i="3"/>
  <c r="J1070" i="3"/>
  <c r="O1070" i="3" s="1" a="1"/>
  <c r="O1070" i="3" s="1"/>
  <c r="J1069" i="3"/>
  <c r="P1069" i="3" s="1" a="1"/>
  <c r="P1069" i="3" s="1"/>
  <c r="J1068" i="3"/>
  <c r="J1067" i="3"/>
  <c r="K1067" i="3" s="1" a="1"/>
  <c r="K1067" i="3" s="1"/>
  <c r="J1066" i="3"/>
  <c r="P1066" i="3" s="1" a="1"/>
  <c r="P1066" i="3" s="1"/>
  <c r="J1065" i="3"/>
  <c r="J1064" i="3"/>
  <c r="L1064" i="3" s="1" a="1"/>
  <c r="L1064" i="3" s="1"/>
  <c r="J1063" i="3"/>
  <c r="N1063" i="3" s="1" a="1"/>
  <c r="N1063" i="3" s="1"/>
  <c r="J1062" i="3"/>
  <c r="J1061" i="3"/>
  <c r="J1060" i="3"/>
  <c r="J1059" i="3"/>
  <c r="O1059" i="3" s="1" a="1"/>
  <c r="O1059" i="3" s="1"/>
  <c r="J1058" i="3"/>
  <c r="J1057" i="3"/>
  <c r="O1057" i="3" s="1" a="1"/>
  <c r="O1057" i="3" s="1"/>
  <c r="J1056" i="3"/>
  <c r="L1056" i="3" s="1" a="1"/>
  <c r="L1056" i="3" s="1"/>
  <c r="J1055" i="3"/>
  <c r="J1054" i="3"/>
  <c r="K1054" i="3" s="1" a="1"/>
  <c r="K1054" i="3" s="1"/>
  <c r="J1053" i="3"/>
  <c r="J1052" i="3"/>
  <c r="N1052" i="3" s="1" a="1"/>
  <c r="N1052" i="3" s="1"/>
  <c r="J1051" i="3"/>
  <c r="L1051" i="3" s="1" a="1"/>
  <c r="L1051" i="3" s="1"/>
  <c r="J1050" i="3"/>
  <c r="J1049" i="3"/>
  <c r="M1049" i="3" s="1" a="1"/>
  <c r="M1049" i="3" s="1"/>
  <c r="J1048" i="3"/>
  <c r="L1048" i="3" s="1" a="1"/>
  <c r="L1048" i="3" s="1"/>
  <c r="J1047" i="3"/>
  <c r="N1047" i="3" s="1" a="1"/>
  <c r="N1047" i="3" s="1"/>
  <c r="J1046" i="3"/>
  <c r="J1045" i="3"/>
  <c r="J1044" i="3"/>
  <c r="J1043" i="3"/>
  <c r="J1042" i="3"/>
  <c r="J1041" i="3"/>
  <c r="P1041" i="3" s="1" a="1"/>
  <c r="P1041" i="3" s="1"/>
  <c r="J1040" i="3"/>
  <c r="L1040" i="3" s="1" a="1"/>
  <c r="L1040" i="3" s="1"/>
  <c r="J1039" i="3"/>
  <c r="J1038" i="3"/>
  <c r="J1037" i="3"/>
  <c r="N1037" i="3" s="1" a="1"/>
  <c r="N1037" i="3" s="1"/>
  <c r="J1036" i="3"/>
  <c r="K1035" i="3" a="1"/>
  <c r="K1035" i="3" s="1"/>
  <c r="J1035" i="3"/>
  <c r="P1035" i="3" s="1" a="1"/>
  <c r="P1035" i="3" s="1"/>
  <c r="J1034" i="3"/>
  <c r="P1034" i="3" s="1" a="1"/>
  <c r="P1034" i="3" s="1"/>
  <c r="J1033" i="3"/>
  <c r="J1032" i="3"/>
  <c r="L1032" i="3" s="1" a="1"/>
  <c r="L1032" i="3" s="1"/>
  <c r="J1031" i="3"/>
  <c r="N1031" i="3" s="1" a="1"/>
  <c r="N1031" i="3" s="1"/>
  <c r="J1030" i="3"/>
  <c r="N1030" i="3" s="1" a="1"/>
  <c r="N1030" i="3" s="1"/>
  <c r="J1029" i="3"/>
  <c r="P1029" i="3" s="1" a="1"/>
  <c r="P1029" i="3" s="1"/>
  <c r="J1028" i="3"/>
  <c r="J1027" i="3"/>
  <c r="N1027" i="3" s="1" a="1"/>
  <c r="N1027" i="3" s="1"/>
  <c r="J1026" i="3"/>
  <c r="P1026" i="3" s="1" a="1"/>
  <c r="P1026" i="3" s="1"/>
  <c r="J1025" i="3"/>
  <c r="P1025" i="3" s="1" a="1"/>
  <c r="P1025" i="3" s="1"/>
  <c r="J1024" i="3"/>
  <c r="L1024" i="3" s="1" a="1"/>
  <c r="L1024" i="3" s="1"/>
  <c r="J1023" i="3"/>
  <c r="J1022" i="3"/>
  <c r="J1021" i="3"/>
  <c r="J1020" i="3"/>
  <c r="J1019" i="3"/>
  <c r="P1019" i="3" s="1" a="1"/>
  <c r="P1019" i="3" s="1"/>
  <c r="J1018" i="3"/>
  <c r="J1017" i="3"/>
  <c r="K1017" i="3" s="1" a="1"/>
  <c r="K1017" i="3" s="1"/>
  <c r="J1016" i="3"/>
  <c r="L1016" i="3" s="1" a="1"/>
  <c r="L1016" i="3" s="1"/>
  <c r="J1015" i="3"/>
  <c r="N1015" i="3" s="1" a="1"/>
  <c r="N1015" i="3" s="1"/>
  <c r="J1014" i="3"/>
  <c r="J1013" i="3"/>
  <c r="M1013" i="3" s="1" a="1"/>
  <c r="M1013" i="3" s="1"/>
  <c r="J1012" i="3"/>
  <c r="J1011" i="3"/>
  <c r="J1010" i="3"/>
  <c r="J1009" i="3"/>
  <c r="O1009" i="3" s="1" a="1"/>
  <c r="O1009" i="3" s="1"/>
  <c r="J1008" i="3"/>
  <c r="L1008" i="3" s="1" a="1"/>
  <c r="L1008" i="3" s="1"/>
  <c r="J1007" i="3"/>
  <c r="J1006" i="3"/>
  <c r="K1006" i="3" s="1" a="1"/>
  <c r="K1006" i="3" s="1"/>
  <c r="J1005" i="3"/>
  <c r="M1004" i="3" a="1"/>
  <c r="M1004" i="3" s="1"/>
  <c r="J1004" i="3"/>
  <c r="J1003" i="3"/>
  <c r="J1002" i="3"/>
  <c r="J1001" i="3"/>
  <c r="N1001" i="3" s="1" a="1"/>
  <c r="N1001" i="3" s="1"/>
  <c r="J1000" i="3"/>
  <c r="L1000" i="3" s="1" a="1"/>
  <c r="L1000" i="3" s="1"/>
  <c r="J999" i="3"/>
  <c r="N999" i="3" s="1" a="1"/>
  <c r="N999" i="3" s="1"/>
  <c r="J998" i="3"/>
  <c r="O998" i="3" s="1" a="1"/>
  <c r="O998" i="3" s="1"/>
  <c r="J997" i="3"/>
  <c r="M997" i="3" s="1" a="1"/>
  <c r="M997" i="3" s="1"/>
  <c r="J996" i="3"/>
  <c r="N996" i="3" s="1" a="1"/>
  <c r="N996" i="3" s="1"/>
  <c r="J995" i="3"/>
  <c r="N995" i="3" s="1" a="1"/>
  <c r="N995" i="3" s="1"/>
  <c r="J994" i="3"/>
  <c r="P994" i="3" s="1" a="1"/>
  <c r="P994" i="3" s="1"/>
  <c r="J993" i="3"/>
  <c r="L993" i="3" s="1" a="1"/>
  <c r="L993" i="3" s="1"/>
  <c r="J992" i="3"/>
  <c r="L992" i="3" s="1" a="1"/>
  <c r="L992" i="3" s="1"/>
  <c r="J991" i="3"/>
  <c r="J990" i="3"/>
  <c r="J989" i="3"/>
  <c r="J988" i="3"/>
  <c r="J987" i="3"/>
  <c r="J986" i="3"/>
  <c r="J985" i="3"/>
  <c r="P985" i="3" s="1" a="1"/>
  <c r="P985" i="3" s="1"/>
  <c r="J984" i="3"/>
  <c r="L984" i="3" s="1" a="1"/>
  <c r="L984" i="3" s="1"/>
  <c r="J983" i="3"/>
  <c r="N983" i="3" s="1" a="1"/>
  <c r="N983" i="3" s="1"/>
  <c r="J982" i="3"/>
  <c r="J981" i="3"/>
  <c r="P981" i="3" s="1" a="1"/>
  <c r="P981" i="3" s="1"/>
  <c r="J980" i="3"/>
  <c r="N980" i="3" s="1" a="1"/>
  <c r="N980" i="3" s="1"/>
  <c r="J979" i="3"/>
  <c r="P979" i="3" s="1" a="1"/>
  <c r="P979" i="3" s="1"/>
  <c r="J978" i="3"/>
  <c r="P978" i="3" s="1" a="1"/>
  <c r="P978" i="3" s="1"/>
  <c r="J977" i="3"/>
  <c r="J976" i="3"/>
  <c r="L976" i="3" s="1" a="1"/>
  <c r="L976" i="3" s="1"/>
  <c r="J975" i="3"/>
  <c r="N974" i="3" a="1"/>
  <c r="N974" i="3" s="1"/>
  <c r="J974" i="3"/>
  <c r="O974" i="3" s="1" a="1"/>
  <c r="O974" i="3" s="1"/>
  <c r="J973" i="3"/>
  <c r="P973" i="3" s="1" a="1"/>
  <c r="P973" i="3" s="1"/>
  <c r="J972" i="3"/>
  <c r="J971" i="3"/>
  <c r="J970" i="3"/>
  <c r="J969" i="3"/>
  <c r="J968" i="3"/>
  <c r="L968" i="3" s="1" a="1"/>
  <c r="L968" i="3" s="1"/>
  <c r="J967" i="3"/>
  <c r="J966" i="3"/>
  <c r="O966" i="3" s="1" a="1"/>
  <c r="O966" i="3" s="1"/>
  <c r="J965" i="3"/>
  <c r="J964" i="3"/>
  <c r="M964" i="3" s="1" a="1"/>
  <c r="M964" i="3" s="1"/>
  <c r="J963" i="3"/>
  <c r="L963" i="3" s="1" a="1"/>
  <c r="L963" i="3" s="1"/>
  <c r="J962" i="3"/>
  <c r="P962" i="3" s="1" a="1"/>
  <c r="P962" i="3" s="1"/>
  <c r="J961" i="3"/>
  <c r="M961" i="3" s="1" a="1"/>
  <c r="M961" i="3" s="1"/>
  <c r="J960" i="3"/>
  <c r="L960" i="3" s="1" a="1"/>
  <c r="L960" i="3" s="1"/>
  <c r="J959" i="3"/>
  <c r="J958" i="3"/>
  <c r="J957" i="3"/>
  <c r="J956" i="3"/>
  <c r="O956" i="3" s="1" a="1"/>
  <c r="O956" i="3" s="1"/>
  <c r="J955" i="3"/>
  <c r="J954" i="3"/>
  <c r="J953" i="3"/>
  <c r="M953" i="3" s="1" a="1"/>
  <c r="M953" i="3" s="1"/>
  <c r="J952" i="3"/>
  <c r="L952" i="3" s="1" a="1"/>
  <c r="L952" i="3" s="1"/>
  <c r="J951" i="3"/>
  <c r="J950" i="3"/>
  <c r="J949" i="3"/>
  <c r="P949" i="3" s="1" a="1"/>
  <c r="P949" i="3" s="1"/>
  <c r="J948" i="3"/>
  <c r="J947" i="3"/>
  <c r="J946" i="3"/>
  <c r="L946" i="3" s="1" a="1"/>
  <c r="L946" i="3" s="1"/>
  <c r="J945" i="3"/>
  <c r="J944" i="3"/>
  <c r="L944" i="3" s="1" a="1"/>
  <c r="L944" i="3" s="1"/>
  <c r="J943" i="3"/>
  <c r="O943" i="3" s="1" a="1"/>
  <c r="O943" i="3" s="1"/>
  <c r="J942" i="3"/>
  <c r="O942" i="3" s="1" a="1"/>
  <c r="O942" i="3" s="1"/>
  <c r="J941" i="3"/>
  <c r="J940" i="3"/>
  <c r="N940" i="3" s="1" a="1"/>
  <c r="N940" i="3" s="1"/>
  <c r="J939" i="3"/>
  <c r="M939" i="3" s="1" a="1"/>
  <c r="M939" i="3" s="1"/>
  <c r="J938" i="3"/>
  <c r="J937" i="3"/>
  <c r="J936" i="3"/>
  <c r="L936" i="3" s="1" a="1"/>
  <c r="L936" i="3" s="1"/>
  <c r="J935" i="3"/>
  <c r="J934" i="3"/>
  <c r="K934" i="3" s="1" a="1"/>
  <c r="K934" i="3" s="1"/>
  <c r="J933" i="3"/>
  <c r="M933" i="3" s="1" a="1"/>
  <c r="M933" i="3" s="1"/>
  <c r="J932" i="3"/>
  <c r="J931" i="3"/>
  <c r="J930" i="3"/>
  <c r="L930" i="3" s="1" a="1"/>
  <c r="L930" i="3" s="1"/>
  <c r="J929" i="3"/>
  <c r="J928" i="3"/>
  <c r="L928" i="3" s="1" a="1"/>
  <c r="L928" i="3" s="1"/>
  <c r="J927" i="3"/>
  <c r="N927" i="3" s="1" a="1"/>
  <c r="N927" i="3" s="1"/>
  <c r="J926" i="3"/>
  <c r="J925" i="3"/>
  <c r="P925" i="3" s="1" a="1"/>
  <c r="P925" i="3" s="1"/>
  <c r="J924" i="3"/>
  <c r="M924" i="3" s="1" a="1"/>
  <c r="M924" i="3" s="1"/>
  <c r="J923" i="3"/>
  <c r="J922" i="3"/>
  <c r="J921" i="3"/>
  <c r="L921" i="3" s="1" a="1"/>
  <c r="L921" i="3" s="1"/>
  <c r="J920" i="3"/>
  <c r="L920" i="3" s="1" a="1"/>
  <c r="L920" i="3" s="1"/>
  <c r="J919" i="3"/>
  <c r="J918" i="3"/>
  <c r="J917" i="3"/>
  <c r="P917" i="3" s="1" a="1"/>
  <c r="P917" i="3" s="1"/>
  <c r="J916" i="3"/>
  <c r="N916" i="3" s="1" a="1"/>
  <c r="N916" i="3" s="1"/>
  <c r="J915" i="3"/>
  <c r="J914" i="3"/>
  <c r="L914" i="3" s="1" a="1"/>
  <c r="L914" i="3" s="1"/>
  <c r="J913" i="3"/>
  <c r="J912" i="3"/>
  <c r="L912" i="3" s="1" a="1"/>
  <c r="L912" i="3" s="1"/>
  <c r="J911" i="3"/>
  <c r="O911" i="3" s="1" a="1"/>
  <c r="O911" i="3" s="1"/>
  <c r="J910" i="3"/>
  <c r="J909" i="3"/>
  <c r="J908" i="3"/>
  <c r="J907" i="3"/>
  <c r="J906" i="3"/>
  <c r="J905" i="3"/>
  <c r="J904" i="3"/>
  <c r="L904" i="3" s="1" a="1"/>
  <c r="L904" i="3" s="1"/>
  <c r="J903" i="3"/>
  <c r="J902" i="3"/>
  <c r="J901" i="3"/>
  <c r="M901" i="3" s="1" a="1"/>
  <c r="M901" i="3" s="1"/>
  <c r="J900" i="3"/>
  <c r="N900" i="3" s="1" a="1"/>
  <c r="N900" i="3" s="1"/>
  <c r="J899" i="3"/>
  <c r="J898" i="3"/>
  <c r="L898" i="3" s="1" a="1"/>
  <c r="L898" i="3" s="1"/>
  <c r="J897" i="3"/>
  <c r="N897" i="3" s="1" a="1"/>
  <c r="N897" i="3" s="1"/>
  <c r="J896" i="3"/>
  <c r="L896" i="3" s="1" a="1"/>
  <c r="L896" i="3" s="1"/>
  <c r="J895" i="3"/>
  <c r="O895" i="3" s="1" a="1"/>
  <c r="O895" i="3" s="1"/>
  <c r="O894" i="3" a="1"/>
  <c r="O894" i="3" s="1"/>
  <c r="J894" i="3"/>
  <c r="J893" i="3"/>
  <c r="J892" i="3"/>
  <c r="N892" i="3" s="1" a="1"/>
  <c r="N892" i="3" s="1"/>
  <c r="J891" i="3"/>
  <c r="P891" i="3" s="1" a="1"/>
  <c r="P891" i="3" s="1"/>
  <c r="J890" i="3"/>
  <c r="J889" i="3"/>
  <c r="L888" i="3" a="1"/>
  <c r="L888" i="3" s="1"/>
  <c r="J888" i="3"/>
  <c r="K888" i="3" s="1" a="1"/>
  <c r="K888" i="3" s="1"/>
  <c r="J887" i="3"/>
  <c r="O887" i="3" s="1" a="1"/>
  <c r="O887" i="3" s="1"/>
  <c r="J886" i="3"/>
  <c r="J885" i="3"/>
  <c r="P885" i="3" s="1" a="1"/>
  <c r="P885" i="3" s="1"/>
  <c r="J884" i="3"/>
  <c r="J883" i="3"/>
  <c r="L883" i="3" s="1" a="1"/>
  <c r="L883" i="3" s="1"/>
  <c r="J882" i="3"/>
  <c r="L882" i="3" s="1" a="1"/>
  <c r="L882" i="3" s="1"/>
  <c r="J881" i="3"/>
  <c r="P881" i="3" s="1" a="1"/>
  <c r="P881" i="3" s="1"/>
  <c r="J880" i="3"/>
  <c r="K880" i="3" s="1" a="1"/>
  <c r="K880" i="3" s="1"/>
  <c r="J879" i="3"/>
  <c r="J878" i="3"/>
  <c r="J877" i="3"/>
  <c r="P877" i="3" s="1" a="1"/>
  <c r="P877" i="3" s="1"/>
  <c r="J876" i="3"/>
  <c r="O876" i="3" s="1" a="1"/>
  <c r="O876" i="3" s="1"/>
  <c r="J875" i="3"/>
  <c r="J874" i="3"/>
  <c r="L874" i="3" s="1" a="1"/>
  <c r="L874" i="3" s="1"/>
  <c r="J873" i="3"/>
  <c r="M873" i="3" s="1" a="1"/>
  <c r="M873" i="3" s="1"/>
  <c r="J872" i="3"/>
  <c r="J871" i="3"/>
  <c r="O871" i="3" s="1" a="1"/>
  <c r="O871" i="3" s="1"/>
  <c r="J870" i="3"/>
  <c r="J869" i="3"/>
  <c r="J868" i="3"/>
  <c r="M868" i="3" s="1" a="1"/>
  <c r="M868" i="3" s="1"/>
  <c r="K867" i="3" a="1"/>
  <c r="K867" i="3" s="1"/>
  <c r="J867" i="3"/>
  <c r="P867" i="3" s="1" a="1"/>
  <c r="P867" i="3" s="1"/>
  <c r="J866" i="3"/>
  <c r="L866" i="3" s="1" a="1"/>
  <c r="L866" i="3" s="1"/>
  <c r="J865" i="3"/>
  <c r="P865" i="3" s="1" a="1"/>
  <c r="P865" i="3" s="1"/>
  <c r="J864" i="3"/>
  <c r="L864" i="3" s="1" a="1"/>
  <c r="L864" i="3" s="1"/>
  <c r="J863" i="3"/>
  <c r="O863" i="3" s="1" a="1"/>
  <c r="O863" i="3" s="1"/>
  <c r="J862" i="3"/>
  <c r="O862" i="3" s="1" a="1"/>
  <c r="O862" i="3" s="1"/>
  <c r="J861" i="3"/>
  <c r="M861" i="3" s="1" a="1"/>
  <c r="M861" i="3" s="1"/>
  <c r="J860" i="3"/>
  <c r="M860" i="3" s="1" a="1"/>
  <c r="M860" i="3" s="1"/>
  <c r="J859" i="3"/>
  <c r="J858" i="3"/>
  <c r="J857" i="3"/>
  <c r="K857" i="3" s="1" a="1"/>
  <c r="K857" i="3" s="1"/>
  <c r="J856" i="3"/>
  <c r="K856" i="3" s="1" a="1"/>
  <c r="K856" i="3" s="1"/>
  <c r="J855" i="3"/>
  <c r="O855" i="3" s="1" a="1"/>
  <c r="O855" i="3" s="1"/>
  <c r="J854" i="3"/>
  <c r="K854" i="3" s="1" a="1"/>
  <c r="K854" i="3" s="1"/>
  <c r="J853" i="3"/>
  <c r="J852" i="3"/>
  <c r="N852" i="3" s="1" a="1"/>
  <c r="N852" i="3" s="1"/>
  <c r="J851" i="3"/>
  <c r="P851" i="3" s="1" a="1"/>
  <c r="P851" i="3" s="1"/>
  <c r="J850" i="3"/>
  <c r="L850" i="3" s="1" a="1"/>
  <c r="L850" i="3" s="1"/>
  <c r="J849" i="3"/>
  <c r="O849" i="3" s="1" a="1"/>
  <c r="O849" i="3" s="1"/>
  <c r="J848" i="3"/>
  <c r="L848" i="3" s="1" a="1"/>
  <c r="L848" i="3" s="1"/>
  <c r="J847" i="3"/>
  <c r="J846" i="3"/>
  <c r="J845" i="3"/>
  <c r="P845" i="3" s="1" a="1"/>
  <c r="P845" i="3" s="1"/>
  <c r="J844" i="3"/>
  <c r="J843" i="3"/>
  <c r="J842" i="3"/>
  <c r="L842" i="3" s="1" a="1"/>
  <c r="L842" i="3" s="1"/>
  <c r="J841" i="3"/>
  <c r="J840" i="3"/>
  <c r="L840" i="3" s="1" a="1"/>
  <c r="L840" i="3" s="1"/>
  <c r="J839" i="3"/>
  <c r="J838" i="3"/>
  <c r="O838" i="3" s="1" a="1"/>
  <c r="O838" i="3" s="1"/>
  <c r="J837" i="3"/>
  <c r="J836" i="3"/>
  <c r="J835" i="3"/>
  <c r="P835" i="3" s="1" a="1"/>
  <c r="P835" i="3" s="1"/>
  <c r="J834" i="3"/>
  <c r="J833" i="3"/>
  <c r="J832" i="3"/>
  <c r="K832" i="3" s="1" a="1"/>
  <c r="K832" i="3" s="1"/>
  <c r="J831" i="3"/>
  <c r="J830" i="3"/>
  <c r="O830" i="3" s="1" a="1"/>
  <c r="O830" i="3" s="1"/>
  <c r="J829" i="3"/>
  <c r="J828" i="3"/>
  <c r="J827" i="3"/>
  <c r="L827" i="3" s="1" a="1"/>
  <c r="L827" i="3" s="1"/>
  <c r="J826" i="3"/>
  <c r="J825" i="3"/>
  <c r="J824" i="3"/>
  <c r="L824" i="3" s="1" a="1"/>
  <c r="L824" i="3" s="1"/>
  <c r="J823" i="3"/>
  <c r="O823" i="3" s="1" a="1"/>
  <c r="O823" i="3" s="1"/>
  <c r="J822" i="3"/>
  <c r="J821" i="3"/>
  <c r="P821" i="3" s="1" a="1"/>
  <c r="P821" i="3" s="1"/>
  <c r="J820" i="3"/>
  <c r="J819" i="3"/>
  <c r="J818" i="3"/>
  <c r="L818" i="3" s="1" a="1"/>
  <c r="L818" i="3" s="1"/>
  <c r="J817" i="3"/>
  <c r="J816" i="3"/>
  <c r="J815" i="3"/>
  <c r="J814" i="3"/>
  <c r="O814" i="3" s="1" a="1"/>
  <c r="O814" i="3" s="1"/>
  <c r="J813" i="3"/>
  <c r="J812" i="3"/>
  <c r="O812" i="3" s="1" a="1"/>
  <c r="O812" i="3" s="1"/>
  <c r="K811" i="3" a="1"/>
  <c r="K811" i="3" s="1"/>
  <c r="J811" i="3"/>
  <c r="J810" i="3"/>
  <c r="L810" i="3" s="1" a="1"/>
  <c r="L810" i="3" s="1"/>
  <c r="J809" i="3"/>
  <c r="N809" i="3" s="1" a="1"/>
  <c r="N809" i="3" s="1"/>
  <c r="J808" i="3"/>
  <c r="L808" i="3" s="1" a="1"/>
  <c r="L808" i="3" s="1"/>
  <c r="J807" i="3"/>
  <c r="J806" i="3"/>
  <c r="O806" i="3" s="1" a="1"/>
  <c r="O806" i="3" s="1"/>
  <c r="J805" i="3"/>
  <c r="P805" i="3" s="1" a="1"/>
  <c r="P805" i="3" s="1"/>
  <c r="J804" i="3"/>
  <c r="M804" i="3" s="1" a="1"/>
  <c r="M804" i="3" s="1"/>
  <c r="J803" i="3"/>
  <c r="J802" i="3"/>
  <c r="J801" i="3"/>
  <c r="K801" i="3" s="1" a="1"/>
  <c r="K801" i="3" s="1"/>
  <c r="J800" i="3"/>
  <c r="L800" i="3" s="1" a="1"/>
  <c r="L800" i="3" s="1"/>
  <c r="J799" i="3"/>
  <c r="J798" i="3"/>
  <c r="O798" i="3" s="1" a="1"/>
  <c r="O798" i="3" s="1"/>
  <c r="J797" i="3"/>
  <c r="J796" i="3"/>
  <c r="J795" i="3"/>
  <c r="J794" i="3"/>
  <c r="L794" i="3" s="1" a="1"/>
  <c r="L794" i="3" s="1"/>
  <c r="J793" i="3"/>
  <c r="J792" i="3"/>
  <c r="L792" i="3" s="1" a="1"/>
  <c r="L792" i="3" s="1"/>
  <c r="J791" i="3"/>
  <c r="K790" i="3" a="1"/>
  <c r="K790" i="3" s="1"/>
  <c r="J790" i="3"/>
  <c r="J789" i="3"/>
  <c r="J788" i="3"/>
  <c r="J787" i="3"/>
  <c r="P787" i="3" s="1" a="1"/>
  <c r="P787" i="3" s="1"/>
  <c r="J786" i="3"/>
  <c r="L786" i="3" s="1" a="1"/>
  <c r="L786" i="3" s="1"/>
  <c r="J785" i="3"/>
  <c r="K785" i="3" s="1" a="1"/>
  <c r="K785" i="3" s="1"/>
  <c r="J784" i="3"/>
  <c r="L784" i="3" s="1" a="1"/>
  <c r="L784" i="3" s="1"/>
  <c r="J783" i="3"/>
  <c r="M783" i="3" s="1" a="1"/>
  <c r="M783" i="3" s="1"/>
  <c r="J782" i="3"/>
  <c r="J781" i="3"/>
  <c r="J780" i="3"/>
  <c r="M780" i="3" s="1" a="1"/>
  <c r="M780" i="3" s="1"/>
  <c r="J779" i="3"/>
  <c r="J778" i="3"/>
  <c r="L778" i="3" s="1" a="1"/>
  <c r="L778" i="3" s="1"/>
  <c r="J777" i="3"/>
  <c r="P777" i="3" s="1" a="1"/>
  <c r="P777" i="3" s="1"/>
  <c r="J776" i="3"/>
  <c r="L776" i="3" s="1" a="1"/>
  <c r="L776" i="3" s="1"/>
  <c r="J775" i="3"/>
  <c r="J774" i="3"/>
  <c r="J773" i="3"/>
  <c r="J772" i="3"/>
  <c r="N772" i="3" s="1" a="1"/>
  <c r="N772" i="3" s="1"/>
  <c r="J771" i="3"/>
  <c r="K771" i="3" s="1" a="1"/>
  <c r="K771" i="3" s="1"/>
  <c r="J770" i="3"/>
  <c r="J769" i="3"/>
  <c r="J768" i="3"/>
  <c r="L768" i="3" s="1" a="1"/>
  <c r="L768" i="3" s="1"/>
  <c r="J767" i="3"/>
  <c r="M767" i="3" s="1" a="1"/>
  <c r="M767" i="3" s="1"/>
  <c r="J766" i="3"/>
  <c r="O766" i="3" s="1" a="1"/>
  <c r="O766" i="3" s="1"/>
  <c r="J765" i="3"/>
  <c r="P765" i="3" s="1" a="1"/>
  <c r="P765" i="3" s="1"/>
  <c r="J764" i="3"/>
  <c r="O764" i="3" s="1" a="1"/>
  <c r="O764" i="3" s="1"/>
  <c r="J763" i="3"/>
  <c r="J762" i="3"/>
  <c r="L762" i="3" s="1" a="1"/>
  <c r="L762" i="3" s="1"/>
  <c r="J761" i="3"/>
  <c r="L761" i="3" s="1" a="1"/>
  <c r="L761" i="3" s="1"/>
  <c r="J760" i="3"/>
  <c r="L760" i="3" s="1" a="1"/>
  <c r="L760" i="3" s="1"/>
  <c r="J759" i="3"/>
  <c r="N759" i="3" s="1" a="1"/>
  <c r="N759" i="3" s="1"/>
  <c r="J758" i="3"/>
  <c r="N758" i="3" s="1" a="1"/>
  <c r="N758" i="3" s="1"/>
  <c r="J757" i="3"/>
  <c r="J756" i="3"/>
  <c r="M756" i="3" s="1" a="1"/>
  <c r="M756" i="3" s="1"/>
  <c r="J755" i="3"/>
  <c r="J754" i="3"/>
  <c r="L754" i="3" s="1" a="1"/>
  <c r="L754" i="3" s="1"/>
  <c r="J753" i="3"/>
  <c r="J752" i="3"/>
  <c r="L752" i="3" s="1" a="1"/>
  <c r="L752" i="3" s="1"/>
  <c r="J751" i="3"/>
  <c r="O750" i="3" a="1"/>
  <c r="O750" i="3" s="1"/>
  <c r="J750" i="3"/>
  <c r="J749" i="3"/>
  <c r="J748" i="3"/>
  <c r="N748" i="3" s="1" a="1"/>
  <c r="N748" i="3" s="1"/>
  <c r="J747" i="3"/>
  <c r="M747" i="3" s="1" a="1"/>
  <c r="M747" i="3" s="1"/>
  <c r="J746" i="3"/>
  <c r="L746" i="3" s="1" a="1"/>
  <c r="L746" i="3" s="1"/>
  <c r="J745" i="3"/>
  <c r="J744" i="3"/>
  <c r="L744" i="3" s="1" a="1"/>
  <c r="L744" i="3" s="1"/>
  <c r="J743" i="3"/>
  <c r="J742" i="3"/>
  <c r="K742" i="3" s="1" a="1"/>
  <c r="K742" i="3" s="1"/>
  <c r="J741" i="3"/>
  <c r="M741" i="3" s="1" a="1"/>
  <c r="M741" i="3" s="1"/>
  <c r="J740" i="3"/>
  <c r="J739" i="3"/>
  <c r="J738" i="3"/>
  <c r="J737" i="3"/>
  <c r="O737" i="3" s="1" a="1"/>
  <c r="O737" i="3" s="1"/>
  <c r="J736" i="3"/>
  <c r="L736" i="3" s="1" a="1"/>
  <c r="L736" i="3" s="1"/>
  <c r="J735" i="3"/>
  <c r="M735" i="3" s="1" a="1"/>
  <c r="M735" i="3" s="1"/>
  <c r="J734" i="3"/>
  <c r="J733" i="3"/>
  <c r="P733" i="3" s="1" a="1"/>
  <c r="P733" i="3" s="1"/>
  <c r="J732" i="3"/>
  <c r="J731" i="3"/>
  <c r="J730" i="3"/>
  <c r="L730" i="3" s="1" a="1"/>
  <c r="L730" i="3" s="1"/>
  <c r="J729" i="3"/>
  <c r="J728" i="3"/>
  <c r="L728" i="3" s="1" a="1"/>
  <c r="L728" i="3" s="1"/>
  <c r="J727" i="3"/>
  <c r="N727" i="3" s="1" a="1"/>
  <c r="N727" i="3" s="1"/>
  <c r="J726" i="3"/>
  <c r="O726" i="3" s="1" a="1"/>
  <c r="O726" i="3" s="1"/>
  <c r="J725" i="3"/>
  <c r="J724" i="3"/>
  <c r="J723" i="3"/>
  <c r="L722" i="3" a="1"/>
  <c r="L722" i="3" s="1"/>
  <c r="J722" i="3"/>
  <c r="J721" i="3"/>
  <c r="N721" i="3" s="1" a="1"/>
  <c r="N721" i="3" s="1"/>
  <c r="J720" i="3"/>
  <c r="L720" i="3" s="1" a="1"/>
  <c r="L720" i="3" s="1"/>
  <c r="J719" i="3"/>
  <c r="M719" i="3" s="1" a="1"/>
  <c r="M719" i="3" s="1"/>
  <c r="J718" i="3"/>
  <c r="J717" i="3"/>
  <c r="J716" i="3"/>
  <c r="N716" i="3" s="1" a="1"/>
  <c r="N716" i="3" s="1"/>
  <c r="J715" i="3"/>
  <c r="O715" i="3" s="1" a="1"/>
  <c r="O715" i="3" s="1"/>
  <c r="J714" i="3"/>
  <c r="L714" i="3" s="1" a="1"/>
  <c r="L714" i="3" s="1"/>
  <c r="J713" i="3"/>
  <c r="P713" i="3" s="1" a="1"/>
  <c r="P713" i="3" s="1"/>
  <c r="J712" i="3"/>
  <c r="L712" i="3" s="1" a="1"/>
  <c r="L712" i="3" s="1"/>
  <c r="J711" i="3"/>
  <c r="J710" i="3"/>
  <c r="O710" i="3" s="1" a="1"/>
  <c r="O710" i="3" s="1"/>
  <c r="J709" i="3"/>
  <c r="M709" i="3" s="1" a="1"/>
  <c r="M709" i="3" s="1"/>
  <c r="J708" i="3"/>
  <c r="J707" i="3"/>
  <c r="P707" i="3" s="1" a="1"/>
  <c r="P707" i="3" s="1"/>
  <c r="J706" i="3"/>
  <c r="J705" i="3"/>
  <c r="K705" i="3" s="1" a="1"/>
  <c r="K705" i="3" s="1"/>
  <c r="J704" i="3"/>
  <c r="L704" i="3" s="1" a="1"/>
  <c r="L704" i="3" s="1"/>
  <c r="J703" i="3"/>
  <c r="O703" i="3" s="1" a="1"/>
  <c r="O703" i="3" s="1"/>
  <c r="J702" i="3"/>
  <c r="J701" i="3"/>
  <c r="P701" i="3" s="1" a="1"/>
  <c r="P701" i="3" s="1"/>
  <c r="J700" i="3"/>
  <c r="J699" i="3"/>
  <c r="P699" i="3" s="1" a="1"/>
  <c r="P699" i="3" s="1"/>
  <c r="J698" i="3"/>
  <c r="L698" i="3" s="1" a="1"/>
  <c r="L698" i="3" s="1"/>
  <c r="J697" i="3"/>
  <c r="M697" i="3" s="1" a="1"/>
  <c r="M697" i="3" s="1"/>
  <c r="J696" i="3"/>
  <c r="L696" i="3" s="1" a="1"/>
  <c r="L696" i="3" s="1"/>
  <c r="J695" i="3"/>
  <c r="J694" i="3"/>
  <c r="J693" i="3"/>
  <c r="J692" i="3"/>
  <c r="J691" i="3"/>
  <c r="P691" i="3" s="1" a="1"/>
  <c r="P691" i="3" s="1"/>
  <c r="J690" i="3"/>
  <c r="L690" i="3" s="1" a="1"/>
  <c r="L690" i="3" s="1"/>
  <c r="J689" i="3"/>
  <c r="N689" i="3" s="1" a="1"/>
  <c r="N689" i="3" s="1"/>
  <c r="J688" i="3"/>
  <c r="L688" i="3" s="1" a="1"/>
  <c r="L688" i="3" s="1"/>
  <c r="J687" i="3"/>
  <c r="O687" i="3" s="1" a="1"/>
  <c r="O687" i="3" s="1"/>
  <c r="J686" i="3"/>
  <c r="J685" i="3"/>
  <c r="J684" i="3"/>
  <c r="O684" i="3" s="1" a="1"/>
  <c r="O684" i="3" s="1"/>
  <c r="J683" i="3"/>
  <c r="O683" i="3" s="1" a="1"/>
  <c r="O683" i="3" s="1"/>
  <c r="J682" i="3"/>
  <c r="L682" i="3" s="1" a="1"/>
  <c r="L682" i="3" s="1"/>
  <c r="J681" i="3"/>
  <c r="J680" i="3"/>
  <c r="L680" i="3" s="1" a="1"/>
  <c r="L680" i="3" s="1"/>
  <c r="J679" i="3"/>
  <c r="M679" i="3" s="1" a="1"/>
  <c r="M679" i="3" s="1"/>
  <c r="J678" i="3"/>
  <c r="K678" i="3" s="1" a="1"/>
  <c r="K678" i="3" s="1"/>
  <c r="J677" i="3"/>
  <c r="J676" i="3"/>
  <c r="N676" i="3" s="1" a="1"/>
  <c r="N676" i="3" s="1"/>
  <c r="J675" i="3"/>
  <c r="N675" i="3" s="1" a="1"/>
  <c r="N675" i="3" s="1"/>
  <c r="J674" i="3"/>
  <c r="L674" i="3" s="1" a="1"/>
  <c r="L674" i="3" s="1"/>
  <c r="J673" i="3"/>
  <c r="O673" i="3" s="1" a="1"/>
  <c r="O673" i="3" s="1"/>
  <c r="J672" i="3"/>
  <c r="L672" i="3" s="1" a="1"/>
  <c r="L672" i="3" s="1"/>
  <c r="J671" i="3"/>
  <c r="N671" i="3" s="1" a="1"/>
  <c r="N671" i="3" s="1"/>
  <c r="J670" i="3"/>
  <c r="N670" i="3" s="1" a="1"/>
  <c r="N670" i="3" s="1"/>
  <c r="J669" i="3"/>
  <c r="P669" i="3" s="1" a="1"/>
  <c r="P669" i="3" s="1"/>
  <c r="J668" i="3"/>
  <c r="J667" i="3"/>
  <c r="M667" i="3" s="1" a="1"/>
  <c r="M667" i="3" s="1"/>
  <c r="J666" i="3"/>
  <c r="L666" i="3" s="1" a="1"/>
  <c r="L666" i="3" s="1"/>
  <c r="J665" i="3"/>
  <c r="J664" i="3"/>
  <c r="L664" i="3" s="1" a="1"/>
  <c r="L664" i="3" s="1"/>
  <c r="J663" i="3"/>
  <c r="O663" i="3" s="1" a="1"/>
  <c r="O663" i="3" s="1"/>
  <c r="J662" i="3"/>
  <c r="O662" i="3" s="1" a="1"/>
  <c r="O662" i="3" s="1"/>
  <c r="J661" i="3"/>
  <c r="J660" i="3"/>
  <c r="N660" i="3" s="1" a="1"/>
  <c r="N660" i="3" s="1"/>
  <c r="J659" i="3"/>
  <c r="L659" i="3" s="1" a="1"/>
  <c r="L659" i="3" s="1"/>
  <c r="J658" i="3"/>
  <c r="L658" i="3" s="1" a="1"/>
  <c r="L658" i="3" s="1"/>
  <c r="J657" i="3"/>
  <c r="J656" i="3"/>
  <c r="L656" i="3" s="1" a="1"/>
  <c r="L656" i="3" s="1"/>
  <c r="J655" i="3"/>
  <c r="M655" i="3" s="1" a="1"/>
  <c r="M655" i="3" s="1"/>
  <c r="J654" i="3"/>
  <c r="K654" i="3" s="1" a="1"/>
  <c r="K654" i="3" s="1"/>
  <c r="J653" i="3"/>
  <c r="M653" i="3" s="1" a="1"/>
  <c r="M653" i="3" s="1"/>
  <c r="J652" i="3"/>
  <c r="O652" i="3" s="1" a="1"/>
  <c r="O652" i="3" s="1"/>
  <c r="J651" i="3"/>
  <c r="J650" i="3"/>
  <c r="L650" i="3" s="1" a="1"/>
  <c r="L650" i="3" s="1"/>
  <c r="J649" i="3"/>
  <c r="N649" i="3" s="1" a="1"/>
  <c r="N649" i="3" s="1"/>
  <c r="J648" i="3"/>
  <c r="L648" i="3" s="1" a="1"/>
  <c r="L648" i="3" s="1"/>
  <c r="J647" i="3"/>
  <c r="M647" i="3" s="1" a="1"/>
  <c r="M647" i="3" s="1"/>
  <c r="J646" i="3"/>
  <c r="N646" i="3" s="1" a="1"/>
  <c r="N646" i="3" s="1"/>
  <c r="J645" i="3"/>
  <c r="J644" i="3"/>
  <c r="J643" i="3"/>
  <c r="P643" i="3" s="1" a="1"/>
  <c r="P643" i="3" s="1"/>
  <c r="J642" i="3"/>
  <c r="J641" i="3"/>
  <c r="J640" i="3"/>
  <c r="L640" i="3" s="1" a="1"/>
  <c r="L640" i="3" s="1"/>
  <c r="J639" i="3"/>
  <c r="J638" i="3"/>
  <c r="K638" i="3" s="1" a="1"/>
  <c r="K638" i="3" s="1"/>
  <c r="J637" i="3"/>
  <c r="P637" i="3" s="1" a="1"/>
  <c r="P637" i="3" s="1"/>
  <c r="J636" i="3"/>
  <c r="J635" i="3"/>
  <c r="J634" i="3"/>
  <c r="J633" i="3"/>
  <c r="J632" i="3"/>
  <c r="L632" i="3" s="1" a="1"/>
  <c r="L632" i="3" s="1"/>
  <c r="J631" i="3"/>
  <c r="J630" i="3"/>
  <c r="J629" i="3"/>
  <c r="J628" i="3"/>
  <c r="J627" i="3"/>
  <c r="J626" i="3"/>
  <c r="L626" i="3" s="1" a="1"/>
  <c r="L626" i="3" s="1"/>
  <c r="J625" i="3"/>
  <c r="J624" i="3"/>
  <c r="L624" i="3" s="1" a="1"/>
  <c r="L624" i="3" s="1"/>
  <c r="J623" i="3"/>
  <c r="J622" i="3"/>
  <c r="K622" i="3" s="1" a="1"/>
  <c r="K622" i="3" s="1"/>
  <c r="J621" i="3"/>
  <c r="M621" i="3" s="1" a="1"/>
  <c r="M621" i="3" s="1"/>
  <c r="J620" i="3"/>
  <c r="O620" i="3" s="1" a="1"/>
  <c r="O620" i="3" s="1"/>
  <c r="J619" i="3"/>
  <c r="L619" i="3" s="1" a="1"/>
  <c r="L619" i="3" s="1"/>
  <c r="J618" i="3"/>
  <c r="L618" i="3" s="1" a="1"/>
  <c r="L618" i="3" s="1"/>
  <c r="J617" i="3"/>
  <c r="L617" i="3" s="1" a="1"/>
  <c r="L617" i="3" s="1"/>
  <c r="J616" i="3"/>
  <c r="L616" i="3" s="1" a="1"/>
  <c r="L616" i="3" s="1"/>
  <c r="J615" i="3"/>
  <c r="J614" i="3"/>
  <c r="K614" i="3" s="1" a="1"/>
  <c r="K614" i="3" s="1"/>
  <c r="J613" i="3"/>
  <c r="J612" i="3"/>
  <c r="J611" i="3"/>
  <c r="J610" i="3"/>
  <c r="L610" i="3" s="1" a="1"/>
  <c r="L610" i="3" s="1"/>
  <c r="J609" i="3"/>
  <c r="N609" i="3" s="1" a="1"/>
  <c r="N609" i="3" s="1"/>
  <c r="J608" i="3"/>
  <c r="L608" i="3" s="1" a="1"/>
  <c r="L608" i="3" s="1"/>
  <c r="J607" i="3"/>
  <c r="N607" i="3" s="1" a="1"/>
  <c r="N607" i="3" s="1"/>
  <c r="J606" i="3"/>
  <c r="O606" i="3" s="1" a="1"/>
  <c r="O606" i="3" s="1"/>
  <c r="J605" i="3"/>
  <c r="P605" i="3" s="1" a="1"/>
  <c r="P605" i="3" s="1"/>
  <c r="J604" i="3"/>
  <c r="J603" i="3"/>
  <c r="J602" i="3"/>
  <c r="L602" i="3" s="1" a="1"/>
  <c r="L602" i="3" s="1"/>
  <c r="J601" i="3"/>
  <c r="J600" i="3"/>
  <c r="L600" i="3" s="1" a="1"/>
  <c r="L600" i="3" s="1"/>
  <c r="J599" i="3"/>
  <c r="N599" i="3" s="1" a="1"/>
  <c r="N599" i="3" s="1"/>
  <c r="J598" i="3"/>
  <c r="J597" i="3"/>
  <c r="J596" i="3"/>
  <c r="N596" i="3" s="1" a="1"/>
  <c r="N596" i="3" s="1"/>
  <c r="J595" i="3"/>
  <c r="L595" i="3" s="1" a="1"/>
  <c r="L595" i="3" s="1"/>
  <c r="J594" i="3"/>
  <c r="L594" i="3" s="1" a="1"/>
  <c r="L594" i="3" s="1"/>
  <c r="O593" i="3" a="1"/>
  <c r="O593" i="3" s="1"/>
  <c r="J593" i="3"/>
  <c r="J592" i="3"/>
  <c r="L592" i="3" s="1" a="1"/>
  <c r="L592" i="3" s="1"/>
  <c r="J591" i="3"/>
  <c r="M591" i="3" s="1" a="1"/>
  <c r="M591" i="3" s="1"/>
  <c r="J590" i="3"/>
  <c r="K590" i="3" s="1" a="1"/>
  <c r="K590" i="3" s="1"/>
  <c r="J589" i="3"/>
  <c r="M589" i="3" s="1" a="1"/>
  <c r="M589" i="3" s="1"/>
  <c r="J588" i="3"/>
  <c r="O588" i="3" s="1" a="1"/>
  <c r="O588" i="3" s="1"/>
  <c r="J587" i="3"/>
  <c r="P587" i="3" s="1" a="1"/>
  <c r="P587" i="3" s="1"/>
  <c r="J586" i="3"/>
  <c r="L586" i="3" s="1" a="1"/>
  <c r="L586" i="3" s="1"/>
  <c r="J585" i="3"/>
  <c r="N585" i="3" s="1" a="1"/>
  <c r="N585" i="3" s="1"/>
  <c r="J584" i="3"/>
  <c r="L584" i="3" s="1" a="1"/>
  <c r="L584" i="3" s="1"/>
  <c r="J583" i="3"/>
  <c r="J582" i="3"/>
  <c r="N582" i="3" s="1" a="1"/>
  <c r="N582" i="3" s="1"/>
  <c r="J581" i="3"/>
  <c r="J580" i="3"/>
  <c r="N580" i="3" s="1" a="1"/>
  <c r="N580" i="3" s="1"/>
  <c r="J579" i="3"/>
  <c r="O579" i="3" s="1" a="1"/>
  <c r="O579" i="3" s="1"/>
  <c r="J578" i="3"/>
  <c r="M578" i="3" s="1" a="1"/>
  <c r="M578" i="3" s="1"/>
  <c r="J577" i="3"/>
  <c r="N577" i="3" s="1" a="1"/>
  <c r="N577" i="3" s="1"/>
  <c r="J576" i="3"/>
  <c r="J575" i="3"/>
  <c r="J574" i="3"/>
  <c r="N574" i="3" s="1" a="1"/>
  <c r="N574" i="3" s="1"/>
  <c r="J573" i="3"/>
  <c r="J572" i="3"/>
  <c r="M572" i="3" s="1" a="1"/>
  <c r="M572" i="3" s="1"/>
  <c r="J571" i="3"/>
  <c r="P571" i="3" s="1" a="1"/>
  <c r="P571" i="3" s="1"/>
  <c r="J570" i="3"/>
  <c r="L570" i="3" s="1" a="1"/>
  <c r="L570" i="3" s="1"/>
  <c r="J569" i="3"/>
  <c r="K569" i="3" s="1" a="1"/>
  <c r="K569" i="3" s="1"/>
  <c r="J568" i="3"/>
  <c r="L568" i="3" s="1" a="1"/>
  <c r="L568" i="3" s="1"/>
  <c r="J567" i="3"/>
  <c r="N567" i="3" s="1" a="1"/>
  <c r="N567" i="3" s="1"/>
  <c r="J566" i="3"/>
  <c r="K566" i="3" s="1" a="1"/>
  <c r="K566" i="3" s="1"/>
  <c r="J565" i="3"/>
  <c r="J564" i="3"/>
  <c r="N564" i="3" s="1" a="1"/>
  <c r="N564" i="3" s="1"/>
  <c r="J563" i="3"/>
  <c r="J562" i="3"/>
  <c r="M562" i="3" s="1" a="1"/>
  <c r="M562" i="3" s="1"/>
  <c r="J561" i="3"/>
  <c r="J560" i="3"/>
  <c r="O560" i="3" s="1" a="1"/>
  <c r="O560" i="3" s="1"/>
  <c r="J559" i="3"/>
  <c r="L559" i="3" s="1" a="1"/>
  <c r="L559" i="3" s="1"/>
  <c r="J558" i="3"/>
  <c r="K558" i="3" s="1" a="1"/>
  <c r="K558" i="3" s="1"/>
  <c r="J557" i="3"/>
  <c r="P557" i="3" s="1" a="1"/>
  <c r="P557" i="3" s="1"/>
  <c r="J556" i="3"/>
  <c r="M556" i="3" s="1" a="1"/>
  <c r="M556" i="3" s="1"/>
  <c r="J555" i="3"/>
  <c r="P555" i="3" s="1" a="1"/>
  <c r="P555" i="3" s="1"/>
  <c r="J554" i="3"/>
  <c r="J553" i="3"/>
  <c r="J552" i="3"/>
  <c r="L552" i="3" s="1" a="1"/>
  <c r="L552" i="3" s="1"/>
  <c r="J551" i="3"/>
  <c r="J550" i="3"/>
  <c r="J549" i="3"/>
  <c r="P549" i="3" s="1" a="1"/>
  <c r="P549" i="3" s="1"/>
  <c r="J548" i="3"/>
  <c r="N548" i="3" s="1" a="1"/>
  <c r="N548" i="3" s="1"/>
  <c r="J547" i="3"/>
  <c r="J546" i="3"/>
  <c r="M546" i="3" s="1" a="1"/>
  <c r="M546" i="3" s="1"/>
  <c r="J545" i="3"/>
  <c r="K545" i="3" s="1" a="1"/>
  <c r="K545" i="3" s="1"/>
  <c r="J544" i="3"/>
  <c r="L544" i="3" s="1" a="1"/>
  <c r="L544" i="3" s="1"/>
  <c r="J543" i="3"/>
  <c r="N543" i="3" s="1" a="1"/>
  <c r="N543" i="3" s="1"/>
  <c r="J542" i="3"/>
  <c r="O542" i="3" s="1" a="1"/>
  <c r="O542" i="3" s="1"/>
  <c r="J541" i="3"/>
  <c r="L541" i="3" s="1" a="1"/>
  <c r="L541" i="3" s="1"/>
  <c r="J540" i="3"/>
  <c r="N540" i="3" s="1" a="1"/>
  <c r="N540" i="3" s="1"/>
  <c r="J539" i="3"/>
  <c r="K539" i="3" s="1" a="1"/>
  <c r="K539" i="3" s="1"/>
  <c r="J538" i="3"/>
  <c r="M538" i="3" s="1" a="1"/>
  <c r="M538" i="3" s="1"/>
  <c r="J537" i="3"/>
  <c r="J536" i="3"/>
  <c r="O536" i="3" s="1" a="1"/>
  <c r="O536" i="3" s="1"/>
  <c r="J535" i="3"/>
  <c r="J534" i="3"/>
  <c r="K534" i="3" s="1" a="1"/>
  <c r="K534" i="3" s="1"/>
  <c r="J533" i="3"/>
  <c r="J532" i="3"/>
  <c r="N532" i="3" s="1" a="1"/>
  <c r="N532" i="3" s="1"/>
  <c r="J531" i="3"/>
  <c r="O531" i="3" s="1" a="1"/>
  <c r="O531" i="3" s="1"/>
  <c r="J530" i="3"/>
  <c r="M530" i="3" s="1" a="1"/>
  <c r="M530" i="3" s="1"/>
  <c r="J529" i="3"/>
  <c r="N529" i="3" s="1" a="1"/>
  <c r="N529" i="3" s="1"/>
  <c r="J528" i="3"/>
  <c r="J527" i="3"/>
  <c r="N527" i="3" s="1" a="1"/>
  <c r="N527" i="3" s="1"/>
  <c r="J526" i="3"/>
  <c r="O526" i="3" s="1" a="1"/>
  <c r="O526" i="3" s="1"/>
  <c r="J525" i="3"/>
  <c r="J524" i="3"/>
  <c r="M524" i="3" s="1" a="1"/>
  <c r="M524" i="3" s="1"/>
  <c r="J523" i="3"/>
  <c r="K523" i="3" s="1" a="1"/>
  <c r="K523" i="3" s="1"/>
  <c r="J522" i="3"/>
  <c r="L522" i="3" s="1" a="1"/>
  <c r="L522" i="3" s="1"/>
  <c r="J521" i="3"/>
  <c r="N521" i="3" s="1" a="1"/>
  <c r="N521" i="3" s="1"/>
  <c r="J520" i="3"/>
  <c r="J519" i="3"/>
  <c r="N519" i="3" s="1" a="1"/>
  <c r="N519" i="3" s="1"/>
  <c r="J518" i="3"/>
  <c r="K518" i="3" s="1" a="1"/>
  <c r="K518" i="3" s="1"/>
  <c r="J517" i="3"/>
  <c r="J516" i="3"/>
  <c r="J515" i="3"/>
  <c r="K515" i="3" s="1" a="1"/>
  <c r="K515" i="3" s="1"/>
  <c r="J514" i="3"/>
  <c r="M514" i="3" s="1" a="1"/>
  <c r="M514" i="3" s="1"/>
  <c r="J513" i="3"/>
  <c r="J512" i="3"/>
  <c r="J511" i="3"/>
  <c r="N511" i="3" s="1" a="1"/>
  <c r="N511" i="3" s="1"/>
  <c r="J510" i="3"/>
  <c r="N510" i="3" s="1" a="1"/>
  <c r="N510" i="3" s="1"/>
  <c r="J509" i="3"/>
  <c r="J508" i="3"/>
  <c r="N508" i="3" s="1" a="1"/>
  <c r="N508" i="3" s="1"/>
  <c r="J507" i="3"/>
  <c r="N507" i="3" s="1" a="1"/>
  <c r="N507" i="3" s="1"/>
  <c r="J506" i="3"/>
  <c r="M506" i="3" s="1" a="1"/>
  <c r="M506" i="3" s="1"/>
  <c r="J505" i="3"/>
  <c r="J504" i="3"/>
  <c r="J503" i="3"/>
  <c r="N503" i="3" s="1" a="1"/>
  <c r="N503" i="3" s="1"/>
  <c r="J502" i="3"/>
  <c r="N502" i="3" s="1" a="1"/>
  <c r="N502" i="3" s="1"/>
  <c r="J501" i="3"/>
  <c r="J500" i="3"/>
  <c r="N500" i="3" s="1" a="1"/>
  <c r="N500" i="3" s="1"/>
  <c r="J499" i="3"/>
  <c r="J498" i="3"/>
  <c r="M498" i="3" s="1" a="1"/>
  <c r="M498" i="3" s="1"/>
  <c r="J497" i="3"/>
  <c r="J496" i="3"/>
  <c r="P496" i="3" s="1" a="1"/>
  <c r="P496" i="3" s="1"/>
  <c r="J495" i="3"/>
  <c r="N495" i="3" s="1" a="1"/>
  <c r="N495" i="3" s="1"/>
  <c r="J494" i="3"/>
  <c r="K494" i="3" s="1" a="1"/>
  <c r="K494" i="3" s="1"/>
  <c r="J493" i="3"/>
  <c r="P493" i="3" s="1" a="1"/>
  <c r="P493" i="3" s="1"/>
  <c r="J492" i="3"/>
  <c r="M492" i="3" s="1" a="1"/>
  <c r="M492" i="3" s="1"/>
  <c r="J491" i="3"/>
  <c r="J490" i="3"/>
  <c r="M490" i="3" s="1" a="1"/>
  <c r="M490" i="3" s="1"/>
  <c r="J489" i="3"/>
  <c r="M489" i="3" s="1" a="1"/>
  <c r="M489" i="3" s="1"/>
  <c r="J488" i="3"/>
  <c r="O488" i="3" s="1" a="1"/>
  <c r="O488" i="3" s="1"/>
  <c r="J487" i="3"/>
  <c r="J486" i="3"/>
  <c r="J485" i="3"/>
  <c r="P485" i="3" s="1" a="1"/>
  <c r="P485" i="3" s="1"/>
  <c r="J484" i="3"/>
  <c r="N484" i="3" s="1" a="1"/>
  <c r="N484" i="3" s="1"/>
  <c r="J483" i="3"/>
  <c r="J482" i="3"/>
  <c r="M482" i="3" s="1" a="1"/>
  <c r="M482" i="3" s="1"/>
  <c r="J481" i="3"/>
  <c r="J480" i="3"/>
  <c r="P480" i="3" s="1" a="1"/>
  <c r="P480" i="3" s="1"/>
  <c r="J479" i="3"/>
  <c r="N479" i="3" s="1" a="1"/>
  <c r="N479" i="3" s="1"/>
  <c r="J478" i="3"/>
  <c r="N478" i="3" s="1" a="1"/>
  <c r="N478" i="3" s="1"/>
  <c r="J477" i="3"/>
  <c r="O477" i="3" s="1" a="1"/>
  <c r="O477" i="3" s="1"/>
  <c r="J476" i="3"/>
  <c r="N476" i="3" s="1" a="1"/>
  <c r="N476" i="3" s="1"/>
  <c r="J475" i="3"/>
  <c r="P475" i="3" s="1" a="1"/>
  <c r="P475" i="3" s="1"/>
  <c r="J474" i="3"/>
  <c r="J473" i="3"/>
  <c r="O473" i="3" s="1" a="1"/>
  <c r="O473" i="3" s="1"/>
  <c r="J472" i="3"/>
  <c r="O472" i="3" s="1" a="1"/>
  <c r="O472" i="3" s="1"/>
  <c r="J471" i="3"/>
  <c r="J470" i="3"/>
  <c r="K470" i="3" s="1" a="1"/>
  <c r="K470" i="3" s="1"/>
  <c r="J469" i="3"/>
  <c r="M469" i="3" s="1" a="1"/>
  <c r="M469" i="3" s="1"/>
  <c r="J468" i="3"/>
  <c r="N468" i="3" s="1" a="1"/>
  <c r="N468" i="3" s="1"/>
  <c r="J467" i="3"/>
  <c r="O467" i="3" s="1" a="1"/>
  <c r="O467" i="3" s="1"/>
  <c r="J466" i="3"/>
  <c r="M466" i="3" s="1" a="1"/>
  <c r="M466" i="3" s="1"/>
  <c r="J465" i="3"/>
  <c r="J464" i="3"/>
  <c r="K464" i="3" s="1" a="1"/>
  <c r="K464" i="3" s="1"/>
  <c r="J463" i="3"/>
  <c r="J462" i="3"/>
  <c r="O462" i="3" s="1" a="1"/>
  <c r="O462" i="3" s="1"/>
  <c r="J461" i="3"/>
  <c r="J460" i="3"/>
  <c r="N460" i="3" s="1" a="1"/>
  <c r="N460" i="3" s="1"/>
  <c r="J459" i="3"/>
  <c r="L459" i="3" s="1" a="1"/>
  <c r="L459" i="3" s="1"/>
  <c r="J458" i="3"/>
  <c r="L458" i="3" s="1" a="1"/>
  <c r="L458" i="3" s="1"/>
  <c r="J457" i="3"/>
  <c r="L457" i="3" s="1" a="1"/>
  <c r="L457" i="3" s="1"/>
  <c r="J456" i="3"/>
  <c r="O456" i="3" s="1" a="1"/>
  <c r="O456" i="3" s="1"/>
  <c r="J455" i="3"/>
  <c r="N455" i="3" s="1" a="1"/>
  <c r="N455" i="3" s="1"/>
  <c r="J454" i="3"/>
  <c r="J453" i="3"/>
  <c r="J452" i="3"/>
  <c r="N452" i="3" s="1" a="1"/>
  <c r="N452" i="3" s="1"/>
  <c r="J451" i="3"/>
  <c r="L451" i="3" s="1" a="1"/>
  <c r="L451" i="3" s="1"/>
  <c r="J450" i="3"/>
  <c r="M450" i="3" s="1" a="1"/>
  <c r="M450" i="3" s="1"/>
  <c r="J449" i="3"/>
  <c r="N449" i="3" s="1" a="1"/>
  <c r="N449" i="3" s="1"/>
  <c r="J448" i="3"/>
  <c r="L448" i="3" s="1" a="1"/>
  <c r="L448" i="3" s="1"/>
  <c r="J447" i="3"/>
  <c r="J446" i="3"/>
  <c r="O446" i="3" s="1" a="1"/>
  <c r="O446" i="3" s="1"/>
  <c r="J445" i="3"/>
  <c r="J444" i="3"/>
  <c r="N444" i="3" s="1" a="1"/>
  <c r="N444" i="3" s="1"/>
  <c r="J443" i="3"/>
  <c r="P443" i="3" s="1" a="1"/>
  <c r="P443" i="3" s="1"/>
  <c r="J442" i="3"/>
  <c r="M442" i="3" s="1" a="1"/>
  <c r="M442" i="3" s="1"/>
  <c r="J441" i="3"/>
  <c r="O441" i="3" s="1" a="1"/>
  <c r="O441" i="3" s="1"/>
  <c r="J440" i="3"/>
  <c r="O440" i="3" s="1" a="1"/>
  <c r="O440" i="3" s="1"/>
  <c r="J439" i="3"/>
  <c r="N439" i="3" s="1" a="1"/>
  <c r="N439" i="3" s="1"/>
  <c r="J438" i="3"/>
  <c r="J437" i="3"/>
  <c r="J436" i="3"/>
  <c r="N436" i="3" s="1" a="1"/>
  <c r="N436" i="3" s="1"/>
  <c r="J435" i="3"/>
  <c r="P435" i="3" s="1" a="1"/>
  <c r="P435" i="3" s="1"/>
  <c r="J434" i="3"/>
  <c r="M434" i="3" s="1" a="1"/>
  <c r="M434" i="3" s="1"/>
  <c r="J433" i="3"/>
  <c r="O433" i="3" s="1" a="1"/>
  <c r="O433" i="3" s="1"/>
  <c r="J432" i="3"/>
  <c r="L432" i="3" s="1" a="1"/>
  <c r="L432" i="3" s="1"/>
  <c r="J431" i="3"/>
  <c r="J430" i="3"/>
  <c r="N430" i="3" s="1" a="1"/>
  <c r="N430" i="3" s="1"/>
  <c r="J429" i="3"/>
  <c r="P429" i="3" s="1" a="1"/>
  <c r="P429" i="3" s="1"/>
  <c r="J428" i="3"/>
  <c r="N428" i="3" s="1" a="1"/>
  <c r="N428" i="3" s="1"/>
  <c r="J427" i="3"/>
  <c r="M427" i="3" s="1" a="1"/>
  <c r="M427" i="3" s="1"/>
  <c r="J426" i="3"/>
  <c r="M426" i="3" s="1" a="1"/>
  <c r="M426" i="3" s="1"/>
  <c r="J425" i="3"/>
  <c r="O425" i="3" s="1" a="1"/>
  <c r="O425" i="3" s="1"/>
  <c r="J424" i="3"/>
  <c r="O424" i="3" s="1" a="1"/>
  <c r="O424" i="3" s="1"/>
  <c r="J423" i="3"/>
  <c r="J422" i="3"/>
  <c r="J421" i="3"/>
  <c r="P421" i="3" s="1" a="1"/>
  <c r="P421" i="3" s="1"/>
  <c r="J420" i="3"/>
  <c r="N420" i="3" s="1" a="1"/>
  <c r="N420" i="3" s="1"/>
  <c r="J419" i="3"/>
  <c r="J418" i="3"/>
  <c r="M418" i="3" s="1" a="1"/>
  <c r="M418" i="3" s="1"/>
  <c r="J417" i="3"/>
  <c r="O417" i="3" s="1" a="1"/>
  <c r="O417" i="3" s="1"/>
  <c r="J416" i="3"/>
  <c r="J415" i="3"/>
  <c r="N415" i="3" s="1" a="1"/>
  <c r="N415" i="3" s="1"/>
  <c r="J414" i="3"/>
  <c r="O414" i="3" s="1" a="1"/>
  <c r="O414" i="3" s="1"/>
  <c r="J413" i="3"/>
  <c r="L413" i="3" s="1" a="1"/>
  <c r="L413" i="3" s="1"/>
  <c r="J412" i="3"/>
  <c r="N412" i="3" s="1" a="1"/>
  <c r="N412" i="3" s="1"/>
  <c r="J411" i="3"/>
  <c r="M411" i="3" s="1" a="1"/>
  <c r="M411" i="3" s="1"/>
  <c r="J410" i="3"/>
  <c r="J409" i="3"/>
  <c r="O409" i="3" s="1" a="1"/>
  <c r="O409" i="3" s="1"/>
  <c r="J408" i="3"/>
  <c r="O408" i="3" s="1" a="1"/>
  <c r="O408" i="3" s="1"/>
  <c r="J407" i="3"/>
  <c r="J406" i="3"/>
  <c r="N406" i="3" s="1" a="1"/>
  <c r="N406" i="3" s="1"/>
  <c r="J405" i="3"/>
  <c r="M405" i="3" s="1" a="1"/>
  <c r="M405" i="3" s="1"/>
  <c r="J404" i="3"/>
  <c r="N404" i="3" s="1" a="1"/>
  <c r="N404" i="3" s="1"/>
  <c r="J403" i="3"/>
  <c r="M403" i="3" s="1" a="1"/>
  <c r="M403" i="3" s="1"/>
  <c r="J402" i="3"/>
  <c r="M402" i="3" s="1" a="1"/>
  <c r="M402" i="3" s="1"/>
  <c r="J401" i="3"/>
  <c r="K401" i="3" s="1" a="1"/>
  <c r="K401" i="3" s="1"/>
  <c r="J400" i="3"/>
  <c r="O400" i="3" s="1" a="1"/>
  <c r="O400" i="3" s="1"/>
  <c r="J399" i="3"/>
  <c r="N399" i="3" s="1" a="1"/>
  <c r="N399" i="3" s="1"/>
  <c r="J398" i="3"/>
  <c r="J397" i="3"/>
  <c r="J396" i="3"/>
  <c r="N396" i="3" s="1" a="1"/>
  <c r="N396" i="3" s="1"/>
  <c r="J395" i="3"/>
  <c r="M395" i="3" s="1" a="1"/>
  <c r="M395" i="3" s="1"/>
  <c r="J394" i="3"/>
  <c r="J393" i="3"/>
  <c r="J392" i="3"/>
  <c r="O392" i="3" s="1" a="1"/>
  <c r="O392" i="3" s="1"/>
  <c r="J391" i="3"/>
  <c r="J390" i="3"/>
  <c r="N390" i="3" s="1" a="1"/>
  <c r="N390" i="3" s="1"/>
  <c r="J389" i="3"/>
  <c r="M389" i="3" s="1" a="1"/>
  <c r="M389" i="3" s="1"/>
  <c r="J388" i="3"/>
  <c r="N388" i="3" s="1" a="1"/>
  <c r="N388" i="3" s="1"/>
  <c r="J387" i="3"/>
  <c r="O387" i="3" s="1" a="1"/>
  <c r="O387" i="3" s="1"/>
  <c r="J386" i="3"/>
  <c r="M386" i="3" s="1" a="1"/>
  <c r="M386" i="3" s="1"/>
  <c r="J385" i="3"/>
  <c r="L385" i="3" s="1" a="1"/>
  <c r="L385" i="3" s="1"/>
  <c r="J384" i="3"/>
  <c r="O384" i="3" s="1" a="1"/>
  <c r="O384" i="3" s="1"/>
  <c r="J383" i="3"/>
  <c r="J382" i="3"/>
  <c r="P381" i="3" a="1"/>
  <c r="P381" i="3" s="1"/>
  <c r="J381" i="3"/>
  <c r="J380" i="3"/>
  <c r="J379" i="3"/>
  <c r="J378" i="3"/>
  <c r="M378" i="3" s="1" a="1"/>
  <c r="M378" i="3" s="1"/>
  <c r="J377" i="3"/>
  <c r="J376" i="3"/>
  <c r="J375" i="3"/>
  <c r="P375" i="3" s="1" a="1"/>
  <c r="P375" i="3" s="1"/>
  <c r="J374" i="3"/>
  <c r="N374" i="3" s="1" a="1"/>
  <c r="N374" i="3" s="1"/>
  <c r="J373" i="3"/>
  <c r="J372" i="3"/>
  <c r="P372" i="3" s="1" a="1"/>
  <c r="P372" i="3" s="1"/>
  <c r="J371" i="3"/>
  <c r="J370" i="3"/>
  <c r="J369" i="3"/>
  <c r="J368" i="3"/>
  <c r="O368" i="3" s="1" a="1"/>
  <c r="O368" i="3" s="1"/>
  <c r="J367" i="3"/>
  <c r="M367" i="3" s="1" a="1"/>
  <c r="M367" i="3" s="1"/>
  <c r="J366" i="3"/>
  <c r="N366" i="3" s="1" a="1"/>
  <c r="N366" i="3" s="1"/>
  <c r="J365" i="3"/>
  <c r="N365" i="3" s="1" a="1"/>
  <c r="N365" i="3" s="1"/>
  <c r="J364" i="3"/>
  <c r="M364" i="3" s="1" a="1"/>
  <c r="M364" i="3" s="1"/>
  <c r="J363" i="3"/>
  <c r="M363" i="3" s="1" a="1"/>
  <c r="M363" i="3" s="1"/>
  <c r="J362" i="3"/>
  <c r="M362" i="3" s="1" a="1"/>
  <c r="M362" i="3" s="1"/>
  <c r="J361" i="3"/>
  <c r="L361" i="3" s="1" a="1"/>
  <c r="L361" i="3" s="1"/>
  <c r="J360" i="3"/>
  <c r="O360" i="3" s="1" a="1"/>
  <c r="O360" i="3" s="1"/>
  <c r="J359" i="3"/>
  <c r="N359" i="3" s="1" a="1"/>
  <c r="N359" i="3" s="1"/>
  <c r="J358" i="3"/>
  <c r="N358" i="3" s="1" a="1"/>
  <c r="N358" i="3" s="1"/>
  <c r="J357" i="3"/>
  <c r="J356" i="3"/>
  <c r="J355" i="3"/>
  <c r="J354" i="3"/>
  <c r="L354" i="3" s="1" a="1"/>
  <c r="L354" i="3" s="1"/>
  <c r="J353" i="3"/>
  <c r="P353" i="3" s="1" a="1"/>
  <c r="P353" i="3" s="1"/>
  <c r="J352" i="3"/>
  <c r="L352" i="3" s="1" a="1"/>
  <c r="L352" i="3" s="1"/>
  <c r="J351" i="3"/>
  <c r="M351" i="3" s="1" a="1"/>
  <c r="M351" i="3" s="1"/>
  <c r="J350" i="3"/>
  <c r="J349" i="3"/>
  <c r="N349" i="3" s="1" a="1"/>
  <c r="N349" i="3" s="1"/>
  <c r="J348" i="3"/>
  <c r="P348" i="3" s="1" a="1"/>
  <c r="P348" i="3" s="1"/>
  <c r="J347" i="3"/>
  <c r="M347" i="3" s="1" a="1"/>
  <c r="M347" i="3" s="1"/>
  <c r="J346" i="3"/>
  <c r="M346" i="3" s="1" a="1"/>
  <c r="M346" i="3" s="1"/>
  <c r="J345" i="3"/>
  <c r="L345" i="3" s="1" a="1"/>
  <c r="L345" i="3" s="1"/>
  <c r="J344" i="3"/>
  <c r="O344" i="3" s="1" a="1"/>
  <c r="O344" i="3" s="1"/>
  <c r="J343" i="3"/>
  <c r="M343" i="3" s="1" a="1"/>
  <c r="M343" i="3" s="1"/>
  <c r="J342" i="3"/>
  <c r="N342" i="3" s="1" a="1"/>
  <c r="N342" i="3" s="1"/>
  <c r="J341" i="3"/>
  <c r="N341" i="3" s="1" a="1"/>
  <c r="N341" i="3" s="1"/>
  <c r="J340" i="3"/>
  <c r="M340" i="3" s="1" a="1"/>
  <c r="M340" i="3" s="1"/>
  <c r="J339" i="3"/>
  <c r="M339" i="3" s="1" a="1"/>
  <c r="M339" i="3" s="1"/>
  <c r="J338" i="3"/>
  <c r="N338" i="3" s="1" a="1"/>
  <c r="N338" i="3" s="1"/>
  <c r="J337" i="3"/>
  <c r="P337" i="3" s="1" a="1"/>
  <c r="P337" i="3" s="1"/>
  <c r="M336" i="3" a="1"/>
  <c r="M336" i="3" s="1"/>
  <c r="J336" i="3"/>
  <c r="O336" i="3" s="1" a="1"/>
  <c r="O336" i="3" s="1"/>
  <c r="J335" i="3"/>
  <c r="P335" i="3" s="1" a="1"/>
  <c r="P335" i="3" s="1"/>
  <c r="J334" i="3"/>
  <c r="N334" i="3" s="1" a="1"/>
  <c r="N334" i="3" s="1"/>
  <c r="J333" i="3"/>
  <c r="J332" i="3"/>
  <c r="N332" i="3" s="1" a="1"/>
  <c r="N332" i="3" s="1"/>
  <c r="J331" i="3"/>
  <c r="J330" i="3"/>
  <c r="P330" i="3" s="1" a="1"/>
  <c r="P330" i="3" s="1"/>
  <c r="J329" i="3"/>
  <c r="L329" i="3" s="1" a="1"/>
  <c r="L329" i="3" s="1"/>
  <c r="J328" i="3"/>
  <c r="O328" i="3" s="1" a="1"/>
  <c r="O328" i="3" s="1"/>
  <c r="J327" i="3"/>
  <c r="M327" i="3" s="1" a="1"/>
  <c r="M327" i="3" s="1"/>
  <c r="J326" i="3"/>
  <c r="N326" i="3" s="1" a="1"/>
  <c r="N326" i="3" s="1"/>
  <c r="J325" i="3"/>
  <c r="N325" i="3" s="1" a="1"/>
  <c r="N325" i="3" s="1"/>
  <c r="J324" i="3"/>
  <c r="M324" i="3" s="1" a="1"/>
  <c r="M324" i="3" s="1"/>
  <c r="J323" i="3"/>
  <c r="J322" i="3"/>
  <c r="N322" i="3" s="1" a="1"/>
  <c r="N322" i="3" s="1"/>
  <c r="J321" i="3"/>
  <c r="L321" i="3" s="1" a="1"/>
  <c r="L321" i="3" s="1"/>
  <c r="J320" i="3"/>
  <c r="O320" i="3" s="1" a="1"/>
  <c r="O320" i="3" s="1"/>
  <c r="J319" i="3"/>
  <c r="P319" i="3" s="1" a="1"/>
  <c r="P319" i="3" s="1"/>
  <c r="J318" i="3"/>
  <c r="N318" i="3" s="1" a="1"/>
  <c r="N318" i="3" s="1"/>
  <c r="J317" i="3"/>
  <c r="J316" i="3"/>
  <c r="J315" i="3"/>
  <c r="J314" i="3"/>
  <c r="L314" i="3" s="1" a="1"/>
  <c r="L314" i="3" s="1"/>
  <c r="J313" i="3"/>
  <c r="P313" i="3" s="1" a="1"/>
  <c r="P313" i="3" s="1"/>
  <c r="J312" i="3"/>
  <c r="O312" i="3" s="1" a="1"/>
  <c r="O312" i="3" s="1"/>
  <c r="J311" i="3"/>
  <c r="M311" i="3" s="1" a="1"/>
  <c r="M311" i="3" s="1"/>
  <c r="J310" i="3"/>
  <c r="N310" i="3" s="1" a="1"/>
  <c r="N310" i="3" s="1"/>
  <c r="J309" i="3"/>
  <c r="J308" i="3"/>
  <c r="M308" i="3" s="1" a="1"/>
  <c r="M308" i="3" s="1"/>
  <c r="J307" i="3"/>
  <c r="J306" i="3"/>
  <c r="P306" i="3" s="1" a="1"/>
  <c r="P306" i="3" s="1"/>
  <c r="J305" i="3"/>
  <c r="J304" i="3"/>
  <c r="O304" i="3" s="1" a="1"/>
  <c r="O304" i="3" s="1"/>
  <c r="N303" i="3" a="1"/>
  <c r="N303" i="3" s="1"/>
  <c r="J303" i="3"/>
  <c r="M303" i="3" s="1" a="1"/>
  <c r="M303" i="3" s="1"/>
  <c r="J302" i="3"/>
  <c r="N302" i="3" s="1" a="1"/>
  <c r="N302" i="3" s="1"/>
  <c r="J301" i="3"/>
  <c r="N301" i="3" s="1" a="1"/>
  <c r="N301" i="3" s="1"/>
  <c r="J300" i="3"/>
  <c r="M300" i="3" s="1" a="1"/>
  <c r="M300" i="3" s="1"/>
  <c r="J299" i="3"/>
  <c r="M299" i="3" s="1" a="1"/>
  <c r="M299" i="3" s="1"/>
  <c r="J298" i="3"/>
  <c r="L298" i="3" s="1" a="1"/>
  <c r="L298" i="3" s="1"/>
  <c r="J297" i="3"/>
  <c r="L297" i="3" s="1" a="1"/>
  <c r="L297" i="3" s="1"/>
  <c r="J296" i="3"/>
  <c r="O296" i="3" s="1" a="1"/>
  <c r="O296" i="3" s="1"/>
  <c r="J295" i="3"/>
  <c r="M295" i="3" s="1" a="1"/>
  <c r="M295" i="3" s="1"/>
  <c r="J294" i="3"/>
  <c r="N294" i="3" s="1" a="1"/>
  <c r="N294" i="3" s="1"/>
  <c r="J293" i="3"/>
  <c r="J292" i="3"/>
  <c r="M292" i="3" s="1" a="1"/>
  <c r="M292" i="3" s="1"/>
  <c r="J291" i="3"/>
  <c r="J290" i="3"/>
  <c r="P290" i="3" s="1" a="1"/>
  <c r="P290" i="3" s="1"/>
  <c r="J289" i="3"/>
  <c r="P289" i="3" s="1" a="1"/>
  <c r="P289" i="3" s="1"/>
  <c r="J288" i="3"/>
  <c r="O288" i="3" s="1" a="1"/>
  <c r="O288" i="3" s="1"/>
  <c r="J287" i="3"/>
  <c r="M287" i="3" s="1" a="1"/>
  <c r="M287" i="3" s="1"/>
  <c r="J286" i="3"/>
  <c r="N286" i="3" s="1" a="1"/>
  <c r="N286" i="3" s="1"/>
  <c r="J285" i="3"/>
  <c r="N285" i="3" s="1" a="1"/>
  <c r="N285" i="3" s="1"/>
  <c r="J284" i="3"/>
  <c r="M284" i="3" s="1" a="1"/>
  <c r="M284" i="3" s="1"/>
  <c r="J283" i="3"/>
  <c r="M283" i="3" s="1" a="1"/>
  <c r="M283" i="3" s="1"/>
  <c r="J282" i="3"/>
  <c r="L282" i="3" s="1" a="1"/>
  <c r="L282" i="3" s="1"/>
  <c r="J281" i="3"/>
  <c r="J280" i="3"/>
  <c r="O280" i="3" s="1" a="1"/>
  <c r="O280" i="3" s="1"/>
  <c r="J279" i="3"/>
  <c r="M279" i="3" s="1" a="1"/>
  <c r="M279" i="3" s="1"/>
  <c r="J278" i="3"/>
  <c r="N278" i="3" s="1" a="1"/>
  <c r="N278" i="3" s="1"/>
  <c r="J277" i="3"/>
  <c r="N277" i="3" s="1" a="1"/>
  <c r="N277" i="3" s="1"/>
  <c r="J276" i="3"/>
  <c r="M276" i="3" s="1" a="1"/>
  <c r="M276" i="3" s="1"/>
  <c r="J275" i="3"/>
  <c r="M275" i="3" s="1" a="1"/>
  <c r="M275" i="3" s="1"/>
  <c r="J274" i="3"/>
  <c r="M274" i="3" s="1" a="1"/>
  <c r="M274" i="3" s="1"/>
  <c r="J273" i="3"/>
  <c r="P273" i="3" s="1" a="1"/>
  <c r="P273" i="3" s="1"/>
  <c r="J272" i="3"/>
  <c r="O272" i="3" s="1" a="1"/>
  <c r="O272" i="3" s="1"/>
  <c r="J271" i="3"/>
  <c r="M271" i="3" s="1" a="1"/>
  <c r="M271" i="3" s="1"/>
  <c r="J270" i="3"/>
  <c r="N270" i="3" s="1" a="1"/>
  <c r="N270" i="3" s="1"/>
  <c r="J269" i="3"/>
  <c r="J268" i="3"/>
  <c r="M268" i="3" s="1" a="1"/>
  <c r="M268" i="3" s="1"/>
  <c r="J267" i="3"/>
  <c r="J266" i="3"/>
  <c r="N266" i="3" s="1" a="1"/>
  <c r="N266" i="3" s="1"/>
  <c r="J265" i="3"/>
  <c r="L265" i="3" s="1" a="1"/>
  <c r="L265" i="3" s="1"/>
  <c r="J264" i="3"/>
  <c r="O264" i="3" s="1" a="1"/>
  <c r="O264" i="3" s="1"/>
  <c r="J263" i="3"/>
  <c r="M263" i="3" s="1" a="1"/>
  <c r="M263" i="3" s="1"/>
  <c r="J262" i="3"/>
  <c r="N262" i="3" s="1" a="1"/>
  <c r="N262" i="3" s="1"/>
  <c r="J261" i="3"/>
  <c r="N261" i="3" s="1" a="1"/>
  <c r="N261" i="3" s="1"/>
  <c r="J260" i="3"/>
  <c r="M260" i="3" s="1" a="1"/>
  <c r="M260" i="3" s="1"/>
  <c r="J259" i="3"/>
  <c r="J258" i="3"/>
  <c r="P258" i="3" s="1" a="1"/>
  <c r="P258" i="3" s="1"/>
  <c r="J257" i="3"/>
  <c r="L257" i="3" s="1" a="1"/>
  <c r="L257" i="3" s="1"/>
  <c r="J256" i="3"/>
  <c r="O256" i="3" s="1" a="1"/>
  <c r="O256" i="3" s="1"/>
  <c r="J255" i="3"/>
  <c r="M255" i="3" s="1" a="1"/>
  <c r="M255" i="3" s="1"/>
  <c r="J254" i="3"/>
  <c r="N254" i="3" s="1" a="1"/>
  <c r="N254" i="3" s="1"/>
  <c r="J253" i="3"/>
  <c r="N253" i="3" s="1" a="1"/>
  <c r="N253" i="3" s="1"/>
  <c r="J252" i="3"/>
  <c r="M252" i="3" s="1" a="1"/>
  <c r="M252" i="3" s="1"/>
  <c r="J251" i="3"/>
  <c r="M251" i="3" s="1" a="1"/>
  <c r="M251" i="3" s="1"/>
  <c r="J250" i="3"/>
  <c r="P250" i="3" s="1" a="1"/>
  <c r="P250" i="3" s="1"/>
  <c r="J249" i="3"/>
  <c r="P249" i="3" s="1" a="1"/>
  <c r="P249" i="3" s="1"/>
  <c r="J248" i="3"/>
  <c r="O248" i="3" s="1" a="1"/>
  <c r="O248" i="3" s="1"/>
  <c r="J247" i="3"/>
  <c r="M247" i="3" s="1" a="1"/>
  <c r="M247" i="3" s="1"/>
  <c r="J246" i="3"/>
  <c r="N246" i="3" s="1" a="1"/>
  <c r="N246" i="3" s="1"/>
  <c r="J245" i="3"/>
  <c r="J244" i="3"/>
  <c r="M244" i="3" s="1" a="1"/>
  <c r="M244" i="3" s="1"/>
  <c r="J243" i="3"/>
  <c r="J242" i="3"/>
  <c r="N242" i="3" s="1" a="1"/>
  <c r="N242" i="3" s="1"/>
  <c r="J241" i="3"/>
  <c r="J240" i="3"/>
  <c r="O240" i="3" s="1" a="1"/>
  <c r="O240" i="3" s="1"/>
  <c r="J239" i="3"/>
  <c r="M239" i="3" s="1" a="1"/>
  <c r="M239" i="3" s="1"/>
  <c r="J238" i="3"/>
  <c r="N238" i="3" s="1" a="1"/>
  <c r="N238" i="3" s="1"/>
  <c r="J237" i="3"/>
  <c r="N237" i="3" s="1" a="1"/>
  <c r="N237" i="3" s="1"/>
  <c r="J236" i="3"/>
  <c r="M236" i="3" s="1" a="1"/>
  <c r="M236" i="3" s="1"/>
  <c r="J235" i="3"/>
  <c r="M235" i="3" s="1" a="1"/>
  <c r="M235" i="3" s="1"/>
  <c r="J234" i="3"/>
  <c r="P234" i="3" s="1" a="1"/>
  <c r="P234" i="3" s="1"/>
  <c r="J233" i="3"/>
  <c r="P233" i="3" s="1" a="1"/>
  <c r="P233" i="3" s="1"/>
  <c r="J232" i="3"/>
  <c r="O232" i="3" s="1" a="1"/>
  <c r="O232" i="3" s="1"/>
  <c r="J231" i="3"/>
  <c r="M231" i="3" s="1" a="1"/>
  <c r="M231" i="3" s="1"/>
  <c r="J230" i="3"/>
  <c r="N230" i="3" s="1" a="1"/>
  <c r="N230" i="3" s="1"/>
  <c r="J229" i="3"/>
  <c r="J228" i="3"/>
  <c r="M228" i="3" s="1" a="1"/>
  <c r="M228" i="3" s="1"/>
  <c r="J227" i="3"/>
  <c r="J226" i="3"/>
  <c r="M226" i="3" s="1" a="1"/>
  <c r="M226" i="3" s="1"/>
  <c r="J225" i="3"/>
  <c r="P225" i="3" s="1" a="1"/>
  <c r="P225" i="3" s="1"/>
  <c r="J224" i="3"/>
  <c r="O224" i="3" s="1" a="1"/>
  <c r="O224" i="3" s="1"/>
  <c r="J223" i="3"/>
  <c r="M223" i="3" s="1" a="1"/>
  <c r="M223" i="3" s="1"/>
  <c r="J222" i="3"/>
  <c r="N222" i="3" s="1" a="1"/>
  <c r="N222" i="3" s="1"/>
  <c r="J221" i="3"/>
  <c r="N221" i="3" s="1" a="1"/>
  <c r="N221" i="3" s="1"/>
  <c r="J220" i="3"/>
  <c r="M220" i="3" s="1" a="1"/>
  <c r="M220" i="3" s="1"/>
  <c r="J219" i="3"/>
  <c r="M219" i="3" s="1" a="1"/>
  <c r="M219" i="3" s="1"/>
  <c r="J218" i="3"/>
  <c r="P218" i="3" s="1" a="1"/>
  <c r="P218" i="3" s="1"/>
  <c r="J217" i="3"/>
  <c r="J216" i="3"/>
  <c r="O216" i="3" s="1" a="1"/>
  <c r="O216" i="3" s="1"/>
  <c r="J215" i="3"/>
  <c r="M215" i="3" s="1" a="1"/>
  <c r="M215" i="3" s="1"/>
  <c r="J214" i="3"/>
  <c r="N214" i="3" s="1" a="1"/>
  <c r="N214" i="3" s="1"/>
  <c r="J213" i="3"/>
  <c r="N213" i="3" s="1" a="1"/>
  <c r="N213" i="3" s="1"/>
  <c r="J212" i="3"/>
  <c r="M212" i="3" s="1" a="1"/>
  <c r="M212" i="3" s="1"/>
  <c r="J211" i="3"/>
  <c r="M211" i="3" s="1" a="1"/>
  <c r="M211" i="3" s="1"/>
  <c r="J210" i="3"/>
  <c r="L210" i="3" s="1" a="1"/>
  <c r="L210" i="3" s="1"/>
  <c r="J209" i="3"/>
  <c r="P209" i="3" s="1" a="1"/>
  <c r="P209" i="3" s="1"/>
  <c r="J208" i="3"/>
  <c r="O208" i="3" s="1" a="1"/>
  <c r="O208" i="3" s="1"/>
  <c r="J207" i="3"/>
  <c r="M207" i="3" s="1" a="1"/>
  <c r="M207" i="3" s="1"/>
  <c r="J206" i="3"/>
  <c r="N206" i="3" s="1" a="1"/>
  <c r="N206" i="3" s="1"/>
  <c r="J205" i="3"/>
  <c r="J204" i="3"/>
  <c r="M204" i="3" s="1" a="1"/>
  <c r="M204" i="3" s="1"/>
  <c r="J203" i="3"/>
  <c r="J202" i="3"/>
  <c r="M202" i="3" s="1" a="1"/>
  <c r="M202" i="3" s="1"/>
  <c r="J201" i="3"/>
  <c r="L201" i="3" s="1" a="1"/>
  <c r="L201" i="3" s="1"/>
  <c r="J200" i="3"/>
  <c r="O200" i="3" s="1" a="1"/>
  <c r="O200" i="3" s="1"/>
  <c r="J199" i="3"/>
  <c r="M199" i="3" s="1" a="1"/>
  <c r="M199" i="3" s="1"/>
  <c r="J198" i="3"/>
  <c r="N198" i="3" s="1" a="1"/>
  <c r="N198" i="3" s="1"/>
  <c r="J197" i="3"/>
  <c r="N197" i="3" s="1" a="1"/>
  <c r="N197" i="3" s="1"/>
  <c r="J196" i="3"/>
  <c r="M196" i="3" s="1" a="1"/>
  <c r="M196" i="3" s="1"/>
  <c r="J195" i="3"/>
  <c r="J194" i="3"/>
  <c r="N194" i="3" s="1" a="1"/>
  <c r="N194" i="3" s="1"/>
  <c r="J193" i="3"/>
  <c r="L193" i="3" s="1" a="1"/>
  <c r="L193" i="3" s="1"/>
  <c r="J192" i="3"/>
  <c r="O192" i="3" s="1" a="1"/>
  <c r="O192" i="3" s="1"/>
  <c r="J191" i="3"/>
  <c r="M191" i="3" s="1" a="1"/>
  <c r="M191" i="3" s="1"/>
  <c r="J190" i="3"/>
  <c r="N190" i="3" s="1" a="1"/>
  <c r="N190" i="3" s="1"/>
  <c r="J189" i="3"/>
  <c r="J188" i="3"/>
  <c r="M188" i="3" s="1" a="1"/>
  <c r="M188" i="3" s="1"/>
  <c r="J187" i="3"/>
  <c r="J186" i="3"/>
  <c r="M186" i="3" s="1" a="1"/>
  <c r="M186" i="3" s="1"/>
  <c r="J185" i="3"/>
  <c r="L185" i="3" s="1" a="1"/>
  <c r="L185" i="3" s="1"/>
  <c r="J184" i="3"/>
  <c r="O184" i="3" s="1" a="1"/>
  <c r="O184" i="3" s="1"/>
  <c r="J183" i="3"/>
  <c r="M183" i="3" s="1" a="1"/>
  <c r="M183" i="3" s="1"/>
  <c r="J182" i="3"/>
  <c r="N182" i="3" s="1" a="1"/>
  <c r="N182" i="3" s="1"/>
  <c r="J181" i="3"/>
  <c r="J180" i="3"/>
  <c r="M180" i="3" s="1" a="1"/>
  <c r="M180" i="3" s="1"/>
  <c r="J179" i="3"/>
  <c r="J178" i="3"/>
  <c r="L178" i="3" s="1" a="1"/>
  <c r="L178" i="3" s="1"/>
  <c r="J177" i="3"/>
  <c r="J176" i="3"/>
  <c r="O176" i="3" s="1" a="1"/>
  <c r="O176" i="3" s="1"/>
  <c r="J175" i="3"/>
  <c r="M175" i="3" s="1" a="1"/>
  <c r="M175" i="3" s="1"/>
  <c r="J174" i="3"/>
  <c r="N174" i="3" s="1" a="1"/>
  <c r="N174" i="3" s="1"/>
  <c r="J173" i="3"/>
  <c r="N173" i="3" s="1" a="1"/>
  <c r="N173" i="3" s="1"/>
  <c r="J172" i="3"/>
  <c r="M172" i="3" s="1" a="1"/>
  <c r="M172" i="3" s="1"/>
  <c r="J171" i="3"/>
  <c r="M171" i="3" s="1" a="1"/>
  <c r="M171" i="3" s="1"/>
  <c r="J170" i="3"/>
  <c r="M170" i="3" s="1" a="1"/>
  <c r="M170" i="3" s="1"/>
  <c r="J169" i="3"/>
  <c r="P169" i="3" s="1" a="1"/>
  <c r="P169" i="3" s="1"/>
  <c r="J168" i="3"/>
  <c r="O168" i="3" s="1" a="1"/>
  <c r="O168" i="3" s="1"/>
  <c r="J167" i="3"/>
  <c r="M167" i="3" s="1" a="1"/>
  <c r="M167" i="3" s="1"/>
  <c r="J166" i="3"/>
  <c r="N166" i="3" s="1" a="1"/>
  <c r="N166" i="3" s="1"/>
  <c r="J165" i="3"/>
  <c r="J164" i="3"/>
  <c r="M164" i="3" s="1" a="1"/>
  <c r="M164" i="3" s="1"/>
  <c r="J163" i="3"/>
  <c r="J162" i="3"/>
  <c r="M162" i="3" s="1" a="1"/>
  <c r="M162" i="3" s="1"/>
  <c r="J161" i="3"/>
  <c r="P161" i="3" s="1" a="1"/>
  <c r="P161" i="3" s="1"/>
  <c r="J160" i="3"/>
  <c r="O160" i="3" s="1" a="1"/>
  <c r="O160" i="3" s="1"/>
  <c r="J159" i="3"/>
  <c r="M159" i="3" s="1" a="1"/>
  <c r="M159" i="3" s="1"/>
  <c r="J158" i="3"/>
  <c r="N158" i="3" s="1" a="1"/>
  <c r="N158" i="3" s="1"/>
  <c r="J157" i="3"/>
  <c r="N157" i="3" s="1" a="1"/>
  <c r="N157" i="3" s="1"/>
  <c r="J156" i="3"/>
  <c r="M156" i="3" s="1" a="1"/>
  <c r="M156" i="3" s="1"/>
  <c r="J155" i="3"/>
  <c r="J154" i="3"/>
  <c r="M154" i="3" s="1" a="1"/>
  <c r="M154" i="3" s="1"/>
  <c r="J153" i="3"/>
  <c r="J152" i="3"/>
  <c r="O152" i="3" s="1" a="1"/>
  <c r="O152" i="3" s="1"/>
  <c r="J151" i="3"/>
  <c r="M151" i="3" s="1" a="1"/>
  <c r="M151" i="3" s="1"/>
  <c r="J150" i="3"/>
  <c r="N150" i="3" s="1" a="1"/>
  <c r="N150" i="3" s="1"/>
  <c r="J149" i="3"/>
  <c r="N149" i="3" s="1" a="1"/>
  <c r="N149" i="3" s="1"/>
  <c r="J148" i="3"/>
  <c r="M148" i="3" s="1" a="1"/>
  <c r="M148" i="3" s="1"/>
  <c r="J147" i="3"/>
  <c r="M147" i="3" s="1" a="1"/>
  <c r="M147" i="3" s="1"/>
  <c r="J146" i="3"/>
  <c r="O146" i="3" s="1" a="1"/>
  <c r="O146" i="3" s="1"/>
  <c r="J145" i="3"/>
  <c r="P145" i="3" s="1" a="1"/>
  <c r="P145" i="3" s="1"/>
  <c r="J144" i="3"/>
  <c r="O144" i="3" s="1" a="1"/>
  <c r="O144" i="3" s="1"/>
  <c r="J143" i="3"/>
  <c r="M143" i="3" s="1" a="1"/>
  <c r="M143" i="3" s="1"/>
  <c r="J142" i="3"/>
  <c r="N142" i="3" s="1" a="1"/>
  <c r="N142" i="3" s="1"/>
  <c r="J141" i="3"/>
  <c r="J140" i="3"/>
  <c r="M140" i="3" s="1" a="1"/>
  <c r="M140" i="3" s="1"/>
  <c r="J139" i="3"/>
  <c r="J138" i="3"/>
  <c r="N138" i="3" s="1" a="1"/>
  <c r="N138" i="3" s="1"/>
  <c r="J137" i="3"/>
  <c r="L137" i="3" s="1" a="1"/>
  <c r="L137" i="3" s="1"/>
  <c r="J136" i="3"/>
  <c r="O136" i="3" s="1" a="1"/>
  <c r="O136" i="3" s="1"/>
  <c r="J135" i="3"/>
  <c r="M135" i="3" s="1" a="1"/>
  <c r="M135" i="3" s="1"/>
  <c r="J134" i="3"/>
  <c r="N134" i="3" s="1" a="1"/>
  <c r="N134" i="3" s="1"/>
  <c r="J133" i="3"/>
  <c r="N133" i="3" s="1" a="1"/>
  <c r="N133" i="3" s="1"/>
  <c r="J132" i="3"/>
  <c r="M132" i="3" s="1" a="1"/>
  <c r="M132" i="3" s="1"/>
  <c r="J131" i="3"/>
  <c r="J130" i="3"/>
  <c r="K130" i="3" s="1" a="1"/>
  <c r="K130" i="3" s="1"/>
  <c r="J129" i="3"/>
  <c r="L129" i="3" s="1" a="1"/>
  <c r="L129" i="3" s="1"/>
  <c r="J128" i="3"/>
  <c r="O128" i="3" s="1" a="1"/>
  <c r="O128" i="3" s="1"/>
  <c r="J127" i="3"/>
  <c r="M127" i="3" s="1" a="1"/>
  <c r="M127" i="3" s="1"/>
  <c r="P126" i="3" a="1"/>
  <c r="P126" i="3" s="1"/>
  <c r="J126" i="3"/>
  <c r="N126" i="3" s="1" a="1"/>
  <c r="N126" i="3" s="1"/>
  <c r="J125" i="3"/>
  <c r="J124" i="3"/>
  <c r="M124" i="3" s="1" a="1"/>
  <c r="M124" i="3" s="1"/>
  <c r="J123" i="3"/>
  <c r="J122" i="3"/>
  <c r="L122" i="3" s="1" a="1"/>
  <c r="L122" i="3" s="1"/>
  <c r="J121" i="3"/>
  <c r="P121" i="3" s="1" a="1"/>
  <c r="P121" i="3" s="1"/>
  <c r="J120" i="3"/>
  <c r="O120" i="3" s="1" a="1"/>
  <c r="O120" i="3" s="1"/>
  <c r="J119" i="3"/>
  <c r="M119" i="3" s="1" a="1"/>
  <c r="M119" i="3" s="1"/>
  <c r="J118" i="3"/>
  <c r="N118" i="3" s="1" a="1"/>
  <c r="N118" i="3" s="1"/>
  <c r="J117" i="3"/>
  <c r="J116" i="3"/>
  <c r="M116" i="3" s="1" a="1"/>
  <c r="M116" i="3" s="1"/>
  <c r="J115" i="3"/>
  <c r="J114" i="3"/>
  <c r="P114" i="3" s="1" a="1"/>
  <c r="P114" i="3" s="1"/>
  <c r="J113" i="3"/>
  <c r="J112" i="3"/>
  <c r="O112" i="3" s="1" a="1"/>
  <c r="O112" i="3" s="1"/>
  <c r="N111" i="3" a="1"/>
  <c r="N111" i="3" s="1"/>
  <c r="K111" i="3" a="1"/>
  <c r="K111" i="3" s="1"/>
  <c r="J111" i="3"/>
  <c r="M111" i="3" s="1" a="1"/>
  <c r="M111" i="3" s="1"/>
  <c r="O110" i="3" a="1"/>
  <c r="O110" i="3" s="1"/>
  <c r="J110" i="3"/>
  <c r="N110" i="3" s="1" a="1"/>
  <c r="N110" i="3" s="1"/>
  <c r="J109" i="3"/>
  <c r="N109" i="3" s="1" a="1"/>
  <c r="N109" i="3" s="1"/>
  <c r="J108" i="3"/>
  <c r="M108" i="3" s="1" a="1"/>
  <c r="M108" i="3" s="1"/>
  <c r="J107" i="3"/>
  <c r="M107" i="3" s="1" a="1"/>
  <c r="M107" i="3" s="1"/>
  <c r="J106" i="3"/>
  <c r="L106" i="3" s="1" a="1"/>
  <c r="L106" i="3" s="1"/>
  <c r="J105" i="3"/>
  <c r="P105" i="3" s="1" a="1"/>
  <c r="P105" i="3" s="1"/>
  <c r="J104" i="3"/>
  <c r="O104" i="3" s="1" a="1"/>
  <c r="O104" i="3" s="1"/>
  <c r="J103" i="3"/>
  <c r="M103" i="3" s="1" a="1"/>
  <c r="M103" i="3" s="1"/>
  <c r="J102" i="3"/>
  <c r="N102" i="3" s="1" a="1"/>
  <c r="N102" i="3" s="1"/>
  <c r="J101" i="3"/>
  <c r="J100" i="3"/>
  <c r="M100" i="3" s="1" a="1"/>
  <c r="M100" i="3" s="1"/>
  <c r="J99" i="3"/>
  <c r="J98" i="3"/>
  <c r="P98" i="3" s="1" a="1"/>
  <c r="P98" i="3" s="1"/>
  <c r="J97" i="3"/>
  <c r="P97" i="3" s="1" a="1"/>
  <c r="P97" i="3" s="1"/>
  <c r="J96" i="3"/>
  <c r="O96" i="3" s="1" a="1"/>
  <c r="O96" i="3" s="1"/>
  <c r="J95" i="3"/>
  <c r="M95" i="3" s="1" a="1"/>
  <c r="M95" i="3" s="1"/>
  <c r="J94" i="3"/>
  <c r="N94" i="3" s="1" a="1"/>
  <c r="N94" i="3" s="1"/>
  <c r="J93" i="3"/>
  <c r="N93" i="3" s="1" a="1"/>
  <c r="N93" i="3" s="1"/>
  <c r="J92" i="3"/>
  <c r="M92" i="3" s="1" a="1"/>
  <c r="M92" i="3" s="1"/>
  <c r="J91" i="3"/>
  <c r="J90" i="3"/>
  <c r="P90" i="3" s="1" a="1"/>
  <c r="P90" i="3" s="1"/>
  <c r="J89" i="3"/>
  <c r="M88" i="3" a="1"/>
  <c r="M88" i="3" s="1"/>
  <c r="J88" i="3"/>
  <c r="O88" i="3" s="1" a="1"/>
  <c r="O88" i="3" s="1"/>
  <c r="J87" i="3"/>
  <c r="M87" i="3" s="1" a="1"/>
  <c r="M87" i="3" s="1"/>
  <c r="J86" i="3"/>
  <c r="N86" i="3" s="1" a="1"/>
  <c r="N86" i="3" s="1"/>
  <c r="J85" i="3"/>
  <c r="N85" i="3" s="1" a="1"/>
  <c r="N85" i="3" s="1"/>
  <c r="J84" i="3"/>
  <c r="M84" i="3" s="1" a="1"/>
  <c r="M84" i="3" s="1"/>
  <c r="J83" i="3"/>
  <c r="M83" i="3" s="1" a="1"/>
  <c r="M83" i="3" s="1"/>
  <c r="J82" i="3"/>
  <c r="L82" i="3" s="1" a="1"/>
  <c r="L82" i="3" s="1"/>
  <c r="J81" i="3"/>
  <c r="P81" i="3" s="1" a="1"/>
  <c r="P81" i="3" s="1"/>
  <c r="J80" i="3"/>
  <c r="O80" i="3" s="1" a="1"/>
  <c r="O80" i="3" s="1"/>
  <c r="J79" i="3"/>
  <c r="M79" i="3" s="1" a="1"/>
  <c r="M79" i="3" s="1"/>
  <c r="J78" i="3"/>
  <c r="N78" i="3" s="1" a="1"/>
  <c r="N78" i="3" s="1"/>
  <c r="J77" i="3"/>
  <c r="J76" i="3"/>
  <c r="M76" i="3" s="1" a="1"/>
  <c r="M76" i="3" s="1"/>
  <c r="J75" i="3"/>
  <c r="J74" i="3"/>
  <c r="M74" i="3" s="1" a="1"/>
  <c r="M74" i="3" s="1"/>
  <c r="J73" i="3"/>
  <c r="J72" i="3"/>
  <c r="O72" i="3" s="1" a="1"/>
  <c r="O72" i="3" s="1"/>
  <c r="J71" i="3"/>
  <c r="M71" i="3" s="1" a="1"/>
  <c r="M71" i="3" s="1"/>
  <c r="J70" i="3"/>
  <c r="N70" i="3" s="1" a="1"/>
  <c r="N70" i="3" s="1"/>
  <c r="J69" i="3"/>
  <c r="N69" i="3" s="1" a="1"/>
  <c r="N69" i="3" s="1"/>
  <c r="J68" i="3"/>
  <c r="M68" i="3" s="1" a="1"/>
  <c r="M68" i="3" s="1"/>
  <c r="J67" i="3"/>
  <c r="J66" i="3"/>
  <c r="N66" i="3" s="1" a="1"/>
  <c r="N66" i="3" s="1"/>
  <c r="J65" i="3"/>
  <c r="L65" i="3" s="1" a="1"/>
  <c r="L65" i="3" s="1"/>
  <c r="J64" i="3"/>
  <c r="O64" i="3" s="1" a="1"/>
  <c r="O64" i="3" s="1"/>
  <c r="J63" i="3"/>
  <c r="M63" i="3" s="1" a="1"/>
  <c r="M63" i="3" s="1"/>
  <c r="J62" i="3"/>
  <c r="N62" i="3" s="1" a="1"/>
  <c r="N62" i="3" s="1"/>
  <c r="J61" i="3"/>
  <c r="N61" i="3" s="1" a="1"/>
  <c r="N61" i="3" s="1"/>
  <c r="J60" i="3"/>
  <c r="M60" i="3" s="1" a="1"/>
  <c r="M60" i="3" s="1"/>
  <c r="J59" i="3"/>
  <c r="M59" i="3" s="1" a="1"/>
  <c r="M59" i="3" s="1"/>
  <c r="J58" i="3"/>
  <c r="O58" i="3" s="1" a="1"/>
  <c r="O58" i="3" s="1"/>
  <c r="J57" i="3"/>
  <c r="L57" i="3" s="1" a="1"/>
  <c r="L57" i="3" s="1"/>
  <c r="J56" i="3"/>
  <c r="O56" i="3" s="1" a="1"/>
  <c r="O56" i="3" s="1"/>
  <c r="J55" i="3"/>
  <c r="M55" i="3" s="1" a="1"/>
  <c r="M55" i="3" s="1"/>
  <c r="J54" i="3"/>
  <c r="N54" i="3" s="1" a="1"/>
  <c r="N54" i="3" s="1"/>
  <c r="J53" i="3"/>
  <c r="J52" i="3"/>
  <c r="M52" i="3" s="1" a="1"/>
  <c r="M52" i="3" s="1"/>
  <c r="J51" i="3"/>
  <c r="J50" i="3"/>
  <c r="L50" i="3" s="1" a="1"/>
  <c r="L50" i="3" s="1"/>
  <c r="J49" i="3"/>
  <c r="J48" i="3"/>
  <c r="O48" i="3" s="1" a="1"/>
  <c r="O48" i="3" s="1"/>
  <c r="J47" i="3"/>
  <c r="M47" i="3" s="1" a="1"/>
  <c r="M47" i="3" s="1"/>
  <c r="J46" i="3"/>
  <c r="N46" i="3" s="1" a="1"/>
  <c r="N46" i="3" s="1"/>
  <c r="J45" i="3"/>
  <c r="N45" i="3" s="1" a="1"/>
  <c r="N45" i="3" s="1"/>
  <c r="J44" i="3"/>
  <c r="M44" i="3" s="1" a="1"/>
  <c r="M44" i="3" s="1"/>
  <c r="J43" i="3"/>
  <c r="M43" i="3" s="1" a="1"/>
  <c r="M43" i="3" s="1"/>
  <c r="J42" i="3"/>
  <c r="O42" i="3" s="1" a="1"/>
  <c r="O42" i="3" s="1"/>
  <c r="J41" i="3"/>
  <c r="P41" i="3" s="1" a="1"/>
  <c r="P41" i="3" s="1"/>
  <c r="J40" i="3"/>
  <c r="O40" i="3" s="1" a="1"/>
  <c r="O40" i="3" s="1"/>
  <c r="J39" i="3"/>
  <c r="M39" i="3" s="1" a="1"/>
  <c r="M39" i="3" s="1"/>
  <c r="J38" i="3"/>
  <c r="N38" i="3" s="1" a="1"/>
  <c r="N38" i="3" s="1"/>
  <c r="J37" i="3"/>
  <c r="J36" i="3"/>
  <c r="M36" i="3" s="1" a="1"/>
  <c r="M36" i="3" s="1"/>
  <c r="J35" i="3"/>
  <c r="J34" i="3"/>
  <c r="M34" i="3" s="1" a="1"/>
  <c r="M34" i="3" s="1"/>
  <c r="J33" i="3"/>
  <c r="P33" i="3" s="1" a="1"/>
  <c r="P33" i="3" s="1"/>
  <c r="J32" i="3"/>
  <c r="O32" i="3" s="1" a="1"/>
  <c r="O32" i="3" s="1"/>
  <c r="J31" i="3"/>
  <c r="M31" i="3" s="1" a="1"/>
  <c r="M31" i="3" s="1"/>
  <c r="J30" i="3"/>
  <c r="N30" i="3" s="1" a="1"/>
  <c r="N30" i="3" s="1"/>
  <c r="J29" i="3"/>
  <c r="N29" i="3" s="1" a="1"/>
  <c r="N29" i="3" s="1"/>
  <c r="J28" i="3"/>
  <c r="M28" i="3" s="1" a="1"/>
  <c r="M28" i="3" s="1"/>
  <c r="J27" i="3"/>
  <c r="J26" i="3"/>
  <c r="M26" i="3" s="1" a="1"/>
  <c r="M26" i="3" s="1"/>
  <c r="J25" i="3"/>
  <c r="J24" i="3"/>
  <c r="O24" i="3" s="1" a="1"/>
  <c r="O24" i="3" s="1"/>
  <c r="J23" i="3"/>
  <c r="M23" i="3" s="1" a="1"/>
  <c r="M23" i="3" s="1"/>
  <c r="J22" i="3"/>
  <c r="N22" i="3" s="1" a="1"/>
  <c r="N22" i="3" s="1"/>
  <c r="J21" i="3"/>
  <c r="N21" i="3" s="1" a="1"/>
  <c r="N21" i="3" s="1"/>
  <c r="J20" i="3"/>
  <c r="M20" i="3" s="1" a="1"/>
  <c r="M20" i="3" s="1"/>
  <c r="J19" i="3"/>
  <c r="M19" i="3" s="1" a="1"/>
  <c r="M19" i="3" s="1"/>
  <c r="J18" i="3"/>
  <c r="O18" i="3" s="1" a="1"/>
  <c r="O18" i="3" s="1"/>
  <c r="J17" i="3"/>
  <c r="P17" i="3" s="1" a="1"/>
  <c r="P17" i="3" s="1"/>
  <c r="J16" i="3"/>
  <c r="O16" i="3" s="1" a="1"/>
  <c r="O16" i="3" s="1"/>
  <c r="J15" i="3"/>
  <c r="M15" i="3" s="1" a="1"/>
  <c r="M15" i="3" s="1"/>
  <c r="J14" i="3"/>
  <c r="N14" i="3" s="1" a="1"/>
  <c r="N14" i="3" s="1"/>
  <c r="J13" i="3"/>
  <c r="J12" i="3"/>
  <c r="M12" i="3" s="1" a="1"/>
  <c r="M12" i="3" s="1"/>
  <c r="J11" i="3"/>
  <c r="J10" i="3"/>
  <c r="L10" i="3" s="1" a="1"/>
  <c r="L10" i="3" s="1"/>
  <c r="J9" i="3"/>
  <c r="L9" i="3" s="1" a="1"/>
  <c r="L9" i="3" s="1"/>
  <c r="J8" i="3"/>
  <c r="O8" i="3" s="1" a="1"/>
  <c r="O8" i="3" s="1"/>
  <c r="J7" i="3"/>
  <c r="M7" i="3" s="1" a="1"/>
  <c r="M7" i="3" s="1"/>
  <c r="J6" i="3"/>
  <c r="N6" i="3" s="1" a="1"/>
  <c r="N6" i="3" s="1"/>
  <c r="J5" i="3"/>
  <c r="N5" i="3" s="1" a="1"/>
  <c r="N5" i="3" s="1"/>
  <c r="J4" i="3"/>
  <c r="M4" i="3" s="1" a="1"/>
  <c r="M4" i="3" s="1"/>
  <c r="J3" i="3"/>
  <c r="J2" i="3"/>
  <c r="M2" i="3" s="1" a="1"/>
  <c r="M2" i="3" s="1"/>
  <c r="D2" i="2"/>
  <c r="D7" i="10" s="1"/>
  <c r="D3" i="2"/>
  <c r="I7" i="10" s="1"/>
  <c r="D4" i="2"/>
  <c r="D23" i="10" s="1"/>
  <c r="D5" i="2"/>
  <c r="I23" i="10" s="1"/>
  <c r="D6" i="2"/>
  <c r="D7" i="2"/>
  <c r="D8" i="2"/>
  <c r="D9" i="2"/>
  <c r="D10" i="2"/>
  <c r="D11" i="2"/>
  <c r="D12" i="2"/>
  <c r="D13" i="2"/>
  <c r="D14" i="2"/>
  <c r="D15" i="2"/>
  <c r="C2" i="2"/>
  <c r="D6" i="10" s="1"/>
  <c r="C3" i="2"/>
  <c r="I6" i="10" s="1"/>
  <c r="C4" i="2"/>
  <c r="D22" i="10" s="1"/>
  <c r="C5" i="2"/>
  <c r="I22" i="10" s="1"/>
  <c r="C6" i="2"/>
  <c r="C7" i="2"/>
  <c r="C8" i="2"/>
  <c r="C9" i="2"/>
  <c r="C10" i="2"/>
  <c r="C11" i="2"/>
  <c r="C12" i="2"/>
  <c r="C13" i="2"/>
  <c r="C14" i="2"/>
  <c r="C15" i="2"/>
  <c r="T2" i="7" l="1" a="1"/>
  <c r="T2" i="7" s="1"/>
  <c r="N5498" i="3" a="1"/>
  <c r="N5498" i="3" s="1"/>
  <c r="L5498" i="3" a="1"/>
  <c r="L5498" i="3" s="1"/>
  <c r="L8889" i="3" a="1"/>
  <c r="L8889" i="3" s="1"/>
  <c r="O8889" i="3" a="1"/>
  <c r="O8889" i="3" s="1"/>
  <c r="N5254" i="3" a="1"/>
  <c r="N5254" i="3" s="1"/>
  <c r="M5254" i="3" a="1"/>
  <c r="M5254" i="3" s="1"/>
  <c r="O5491" i="3" a="1"/>
  <c r="O5491" i="3" s="1"/>
  <c r="L5491" i="3" a="1"/>
  <c r="L5491" i="3" s="1"/>
  <c r="M5678" i="3" a="1"/>
  <c r="M5678" i="3" s="1"/>
  <c r="K5678" i="3" a="1"/>
  <c r="K5678" i="3" s="1"/>
  <c r="O6377" i="3" a="1"/>
  <c r="O6377" i="3" s="1"/>
  <c r="K6377" i="3" a="1"/>
  <c r="K6377" i="3" s="1"/>
  <c r="N6377" i="3" a="1"/>
  <c r="N6377" i="3" s="1"/>
  <c r="M6377" i="3" a="1"/>
  <c r="M6377" i="3" s="1"/>
  <c r="L6377" i="3" a="1"/>
  <c r="L6377" i="3" s="1"/>
  <c r="N300" i="3" a="1"/>
  <c r="N300" i="3" s="1"/>
  <c r="M3127" i="3" a="1"/>
  <c r="M3127" i="3" s="1"/>
  <c r="L3127" i="3" a="1"/>
  <c r="L3127" i="3" s="1"/>
  <c r="O5484" i="3" a="1"/>
  <c r="O5484" i="3" s="1"/>
  <c r="P5484" i="3" a="1"/>
  <c r="P5484" i="3" s="1"/>
  <c r="R5484" i="3" s="1"/>
  <c r="P6140" i="3" a="1"/>
  <c r="P6140" i="3" s="1"/>
  <c r="K6140" i="3" a="1"/>
  <c r="K6140" i="3" s="1"/>
  <c r="K9111" i="3" a="1"/>
  <c r="K9111" i="3" s="1"/>
  <c r="N9111" i="3" a="1"/>
  <c r="N9111" i="3" s="1"/>
  <c r="O3299" i="3" a="1"/>
  <c r="O3299" i="3" s="1"/>
  <c r="K3299" i="3" a="1"/>
  <c r="K3299" i="3" s="1"/>
  <c r="O4357" i="3" a="1"/>
  <c r="O4357" i="3" s="1"/>
  <c r="K4357" i="3" a="1"/>
  <c r="K4357" i="3" s="1"/>
  <c r="P753" i="3" a="1"/>
  <c r="P753" i="3" s="1"/>
  <c r="O753" i="3" a="1"/>
  <c r="O753" i="3" s="1"/>
  <c r="M753" i="3" a="1"/>
  <c r="M753" i="3" s="1"/>
  <c r="K4401" i="3" a="1"/>
  <c r="K4401" i="3" s="1"/>
  <c r="L4401" i="3" a="1"/>
  <c r="L4401" i="3" s="1"/>
  <c r="K7529" i="3" a="1"/>
  <c r="K7529" i="3" s="1"/>
  <c r="O7529" i="3" a="1"/>
  <c r="O7529" i="3" s="1"/>
  <c r="M7804" i="3" a="1"/>
  <c r="M7804" i="3" s="1"/>
  <c r="L7804" i="3" a="1"/>
  <c r="L7804" i="3" s="1"/>
  <c r="P7804" i="3" a="1"/>
  <c r="P7804" i="3" s="1"/>
  <c r="O504" i="3" a="1"/>
  <c r="O504" i="3" s="1"/>
  <c r="L504" i="3" a="1"/>
  <c r="L504" i="3" s="1"/>
  <c r="P1339" i="3" a="1"/>
  <c r="P1339" i="3" s="1"/>
  <c r="M1339" i="3" a="1"/>
  <c r="M1339" i="3" s="1"/>
  <c r="L3292" i="3" a="1"/>
  <c r="L3292" i="3" s="1"/>
  <c r="N3292" i="3" a="1"/>
  <c r="N3292" i="3" s="1"/>
  <c r="N2111" i="3" a="1"/>
  <c r="N2111" i="3" s="1"/>
  <c r="P2111" i="3" a="1"/>
  <c r="P2111" i="3" s="1"/>
  <c r="O4897" i="3" a="1"/>
  <c r="O4897" i="3" s="1"/>
  <c r="P4897" i="3" a="1"/>
  <c r="P4897" i="3" s="1"/>
  <c r="Q4897" i="3" s="1"/>
  <c r="M4897" i="3" a="1"/>
  <c r="M4897" i="3" s="1"/>
  <c r="M5825" i="3" a="1"/>
  <c r="M5825" i="3" s="1"/>
  <c r="N5825" i="3" a="1"/>
  <c r="N5825" i="3" s="1"/>
  <c r="N6690" i="3" a="1"/>
  <c r="N6690" i="3" s="1"/>
  <c r="O6690" i="3" a="1"/>
  <c r="O6690" i="3" s="1"/>
  <c r="N3765" i="3" a="1"/>
  <c r="N3765" i="3" s="1"/>
  <c r="M3765" i="3" a="1"/>
  <c r="M3765" i="3" s="1"/>
  <c r="O3765" i="3" a="1"/>
  <c r="O3765" i="3" s="1"/>
  <c r="L5581" i="3" a="1"/>
  <c r="L5581" i="3" s="1"/>
  <c r="N5581" i="3" a="1"/>
  <c r="N5581" i="3" s="1"/>
  <c r="L6381" i="3" a="1"/>
  <c r="L6381" i="3" s="1"/>
  <c r="K6381" i="3" a="1"/>
  <c r="K6381" i="3" s="1"/>
  <c r="K6780" i="3" a="1"/>
  <c r="K6780" i="3" s="1"/>
  <c r="N6780" i="3" a="1"/>
  <c r="N6780" i="3" s="1"/>
  <c r="O8190" i="3" a="1"/>
  <c r="O8190" i="3" s="1"/>
  <c r="M8190" i="3" a="1"/>
  <c r="M8190" i="3" s="1"/>
  <c r="O2059" i="3" a="1"/>
  <c r="O2059" i="3" s="1"/>
  <c r="P2059" i="3" a="1"/>
  <c r="P2059" i="3" s="1"/>
  <c r="N2059" i="3" a="1"/>
  <c r="N2059" i="3" s="1"/>
  <c r="P4835" i="3" a="1"/>
  <c r="P4835" i="3" s="1"/>
  <c r="N4835" i="3" a="1"/>
  <c r="N4835" i="3" s="1"/>
  <c r="K7469" i="3" a="1"/>
  <c r="K7469" i="3" s="1"/>
  <c r="M7469" i="3" a="1"/>
  <c r="M7469" i="3" s="1"/>
  <c r="N6951" i="3" a="1"/>
  <c r="N6951" i="3" s="1"/>
  <c r="P560" i="3" a="1"/>
  <c r="P560" i="3" s="1"/>
  <c r="P1107" i="3" a="1"/>
  <c r="P1107" i="3" s="1"/>
  <c r="K3198" i="3" a="1"/>
  <c r="K3198" i="3" s="1"/>
  <c r="O4023" i="3" a="1"/>
  <c r="O4023" i="3" s="1"/>
  <c r="L4224" i="3" a="1"/>
  <c r="L4224" i="3" s="1"/>
  <c r="L5635" i="3" a="1"/>
  <c r="L5635" i="3" s="1"/>
  <c r="L6072" i="3" a="1"/>
  <c r="L6072" i="3" s="1"/>
  <c r="N6546" i="3" a="1"/>
  <c r="N6546" i="3" s="1"/>
  <c r="K8781" i="3" a="1"/>
  <c r="K8781" i="3" s="1"/>
  <c r="P1181" i="3" a="1"/>
  <c r="P1181" i="3" s="1"/>
  <c r="M2745" i="3" a="1"/>
  <c r="M2745" i="3" s="1"/>
  <c r="L3186" i="3" a="1"/>
  <c r="L3186" i="3" s="1"/>
  <c r="N3208" i="3" a="1"/>
  <c r="N3208" i="3" s="1"/>
  <c r="P3472" i="3" a="1"/>
  <c r="P3472" i="3" s="1"/>
  <c r="P4049" i="3" a="1"/>
  <c r="P4049" i="3" s="1"/>
  <c r="M4368" i="3" a="1"/>
  <c r="M4368" i="3" s="1"/>
  <c r="K4383" i="3" a="1"/>
  <c r="K4383" i="3" s="1"/>
  <c r="K5336" i="3" a="1"/>
  <c r="K5336" i="3" s="1"/>
  <c r="K5343" i="3" a="1"/>
  <c r="K5343" i="3" s="1"/>
  <c r="P5453" i="3" a="1"/>
  <c r="P5453" i="3" s="1"/>
  <c r="P5696" i="3" a="1"/>
  <c r="P5696" i="3" s="1"/>
  <c r="N5711" i="3" a="1"/>
  <c r="N5711" i="3" s="1"/>
  <c r="N5724" i="3" a="1"/>
  <c r="N5724" i="3" s="1"/>
  <c r="P5844" i="3" a="1"/>
  <c r="P5844" i="3" s="1"/>
  <c r="N5996" i="3" a="1"/>
  <c r="N5996" i="3" s="1"/>
  <c r="N6038" i="3" a="1"/>
  <c r="N6038" i="3" s="1"/>
  <c r="M6634" i="3" a="1"/>
  <c r="M6634" i="3" s="1"/>
  <c r="M6762" i="3" a="1"/>
  <c r="M6762" i="3" s="1"/>
  <c r="P6783" i="3" a="1"/>
  <c r="P6783" i="3" s="1"/>
  <c r="O6924" i="3" a="1"/>
  <c r="O6924" i="3" s="1"/>
  <c r="M6968" i="3" a="1"/>
  <c r="M6968" i="3" s="1"/>
  <c r="K7657" i="3" a="1"/>
  <c r="K7657" i="3" s="1"/>
  <c r="N7859" i="3" a="1"/>
  <c r="N7859" i="3" s="1"/>
  <c r="K7943" i="3" a="1"/>
  <c r="K7943" i="3" s="1"/>
  <c r="K8003" i="3" a="1"/>
  <c r="K8003" i="3" s="1"/>
  <c r="M1107" i="3" a="1"/>
  <c r="M1107" i="3" s="1"/>
  <c r="M2053" i="3" a="1"/>
  <c r="M2053" i="3" s="1"/>
  <c r="M3382" i="3" a="1"/>
  <c r="M3382" i="3" s="1"/>
  <c r="L3644" i="3" a="1"/>
  <c r="L3644" i="3" s="1"/>
  <c r="P7093" i="3" a="1"/>
  <c r="P7093" i="3" s="1"/>
  <c r="K7396" i="3" a="1"/>
  <c r="K7396" i="3" s="1"/>
  <c r="L8037" i="3" a="1"/>
  <c r="L8037" i="3" s="1"/>
  <c r="P1093" i="3" a="1"/>
  <c r="P1093" i="3" s="1"/>
  <c r="P3600" i="3" a="1"/>
  <c r="P3600" i="3" s="1"/>
  <c r="L3667" i="3" a="1"/>
  <c r="L3667" i="3" s="1"/>
  <c r="M5407" i="3" a="1"/>
  <c r="M5407" i="3" s="1"/>
  <c r="P5464" i="3" a="1"/>
  <c r="P5464" i="3" s="1"/>
  <c r="L5523" i="3" a="1"/>
  <c r="L5523" i="3" s="1"/>
  <c r="N5900" i="3" a="1"/>
  <c r="N5900" i="3" s="1"/>
  <c r="N6501" i="3" a="1"/>
  <c r="N6501" i="3" s="1"/>
  <c r="N7390" i="3" a="1"/>
  <c r="N7390" i="3" s="1"/>
  <c r="O7783" i="3" a="1"/>
  <c r="O7783" i="3" s="1"/>
  <c r="N8223" i="3" a="1"/>
  <c r="N8223" i="3" s="1"/>
  <c r="L5889" i="3" a="1"/>
  <c r="L5889" i="3" s="1"/>
  <c r="P7445" i="3" a="1"/>
  <c r="P7445" i="3" s="1"/>
  <c r="P7859" i="3" a="1"/>
  <c r="P7859" i="3" s="1"/>
  <c r="R7859" i="3" s="1"/>
  <c r="P8041" i="3" a="1"/>
  <c r="P8041" i="3" s="1"/>
  <c r="Q8041" i="3" s="1"/>
  <c r="L8063" i="3" a="1"/>
  <c r="L8063" i="3" s="1"/>
  <c r="M8347" i="3" a="1"/>
  <c r="M8347" i="3" s="1"/>
  <c r="N8374" i="3" a="1"/>
  <c r="N8374" i="3" s="1"/>
  <c r="P8647" i="3" a="1"/>
  <c r="P8647" i="3" s="1"/>
  <c r="N9079" i="3" a="1"/>
  <c r="N9079" i="3" s="1"/>
  <c r="K9204" i="3" a="1"/>
  <c r="K9204" i="3" s="1"/>
  <c r="O9241" i="3" a="1"/>
  <c r="O9241" i="3" s="1"/>
  <c r="M5588" i="3" a="1"/>
  <c r="M5588" i="3" s="1"/>
  <c r="L7294" i="3" a="1"/>
  <c r="L7294" i="3" s="1"/>
  <c r="M9089" i="3" a="1"/>
  <c r="M9089" i="3" s="1"/>
  <c r="M9274" i="3" a="1"/>
  <c r="M9274" i="3" s="1"/>
  <c r="O552" i="3" a="1"/>
  <c r="O552" i="3" s="1"/>
  <c r="O3600" i="3" a="1"/>
  <c r="O3600" i="3" s="1"/>
  <c r="K4292" i="3" a="1"/>
  <c r="K4292" i="3" s="1"/>
  <c r="L4744" i="3" a="1"/>
  <c r="L4744" i="3" s="1"/>
  <c r="O5435" i="3" a="1"/>
  <c r="O5435" i="3" s="1"/>
  <c r="K5771" i="3" a="1"/>
  <c r="K5771" i="3" s="1"/>
  <c r="L6203" i="3" a="1"/>
  <c r="L6203" i="3" s="1"/>
  <c r="N2275" i="3" a="1"/>
  <c r="N2275" i="3" s="1"/>
  <c r="L2989" i="3" a="1"/>
  <c r="L2989" i="3" s="1"/>
  <c r="L6000" i="3" a="1"/>
  <c r="L6000" i="3" s="1"/>
  <c r="K6240" i="3" a="1"/>
  <c r="K6240" i="3" s="1"/>
  <c r="K6356" i="3" a="1"/>
  <c r="K6356" i="3" s="1"/>
  <c r="N6922" i="3" a="1"/>
  <c r="N6922" i="3" s="1"/>
  <c r="M7080" i="3" a="1"/>
  <c r="M7080" i="3" s="1"/>
  <c r="N7599" i="3" a="1"/>
  <c r="N7599" i="3" s="1"/>
  <c r="L8313" i="3" a="1"/>
  <c r="L8313" i="3" s="1"/>
  <c r="L2596" i="3" a="1"/>
  <c r="L2596" i="3" s="1"/>
  <c r="P2627" i="3" a="1"/>
  <c r="P2627" i="3" s="1"/>
  <c r="N3227" i="3" a="1"/>
  <c r="N3227" i="3" s="1"/>
  <c r="M5391" i="3" a="1"/>
  <c r="M5391" i="3" s="1"/>
  <c r="K5470" i="3" a="1"/>
  <c r="K5470" i="3" s="1"/>
  <c r="O1755" i="3" a="1"/>
  <c r="O1755" i="3" s="1"/>
  <c r="K3251" i="3" a="1"/>
  <c r="K3251" i="3" s="1"/>
  <c r="L6569" i="3" a="1"/>
  <c r="L6569" i="3" s="1"/>
  <c r="O7675" i="3" a="1"/>
  <c r="O7675" i="3" s="1"/>
  <c r="M8320" i="3" a="1"/>
  <c r="M8320" i="3" s="1"/>
  <c r="P63" i="3" a="1"/>
  <c r="P63" i="3" s="1"/>
  <c r="L161" i="3" a="1"/>
  <c r="L161" i="3" s="1"/>
  <c r="N256" i="3" a="1"/>
  <c r="N256" i="3" s="1"/>
  <c r="P1241" i="3" a="1"/>
  <c r="P1241" i="3" s="1"/>
  <c r="L1348" i="3" a="1"/>
  <c r="L1348" i="3" s="1"/>
  <c r="N1503" i="3" a="1"/>
  <c r="N1503" i="3" s="1"/>
  <c r="O2388" i="3" a="1"/>
  <c r="O2388" i="3" s="1"/>
  <c r="N2882" i="3" a="1"/>
  <c r="N2882" i="3" s="1"/>
  <c r="M2983" i="3" a="1"/>
  <c r="M2983" i="3" s="1"/>
  <c r="L3068" i="3" a="1"/>
  <c r="L3068" i="3" s="1"/>
  <c r="N3251" i="3" a="1"/>
  <c r="N3251" i="3" s="1"/>
  <c r="M3315" i="3" a="1"/>
  <c r="M3315" i="3" s="1"/>
  <c r="L3346" i="3" a="1"/>
  <c r="L3346" i="3" s="1"/>
  <c r="O3477" i="3" a="1"/>
  <c r="O3477" i="3" s="1"/>
  <c r="L3640" i="3" a="1"/>
  <c r="L3640" i="3" s="1"/>
  <c r="P3667" i="3" a="1"/>
  <c r="P3667" i="3" s="1"/>
  <c r="P4094" i="3" a="1"/>
  <c r="P4094" i="3" s="1"/>
  <c r="N4263" i="3" a="1"/>
  <c r="N4263" i="3" s="1"/>
  <c r="M4359" i="3" a="1"/>
  <c r="M4359" i="3" s="1"/>
  <c r="L4512" i="3" a="1"/>
  <c r="L4512" i="3" s="1"/>
  <c r="O4519" i="3" a="1"/>
  <c r="O4519" i="3" s="1"/>
  <c r="L4542" i="3" a="1"/>
  <c r="L4542" i="3" s="1"/>
  <c r="N5743" i="3" a="1"/>
  <c r="N5743" i="3" s="1"/>
  <c r="N5750" i="3" a="1"/>
  <c r="N5750" i="3" s="1"/>
  <c r="M6058" i="3" a="1"/>
  <c r="M6058" i="3" s="1"/>
  <c r="O6429" i="3" a="1"/>
  <c r="O6429" i="3" s="1"/>
  <c r="O6532" i="3" a="1"/>
  <c r="O6532" i="3" s="1"/>
  <c r="L6959" i="3" a="1"/>
  <c r="L6959" i="3" s="1"/>
  <c r="N6987" i="3" a="1"/>
  <c r="N6987" i="3" s="1"/>
  <c r="P7197" i="3" a="1"/>
  <c r="P7197" i="3" s="1"/>
  <c r="N7295" i="3" a="1"/>
  <c r="N7295" i="3" s="1"/>
  <c r="M7325" i="3" a="1"/>
  <c r="M7325" i="3" s="1"/>
  <c r="K7329" i="3" a="1"/>
  <c r="K7329" i="3" s="1"/>
  <c r="O7805" i="3" a="1"/>
  <c r="O7805" i="3" s="1"/>
  <c r="P8223" i="3" a="1"/>
  <c r="P8223" i="3" s="1"/>
  <c r="M8954" i="3" a="1"/>
  <c r="M8954" i="3" s="1"/>
  <c r="N9127" i="3" a="1"/>
  <c r="N9127" i="3" s="1"/>
  <c r="O9323" i="3" a="1"/>
  <c r="O9323" i="3" s="1"/>
  <c r="N9392" i="3" a="1"/>
  <c r="N9392" i="3" s="1"/>
  <c r="O3546" i="3" a="1"/>
  <c r="O3546" i="3" s="1"/>
  <c r="K5019" i="3" a="1"/>
  <c r="K5019" i="3" s="1"/>
  <c r="N6293" i="3" a="1"/>
  <c r="N6293" i="3" s="1"/>
  <c r="N63" i="3" a="1"/>
  <c r="N63" i="3" s="1"/>
  <c r="L2388" i="3" a="1"/>
  <c r="L2388" i="3" s="1"/>
  <c r="N2888" i="3" a="1"/>
  <c r="N2888" i="3" s="1"/>
  <c r="M3644" i="3" a="1"/>
  <c r="M3644" i="3" s="1"/>
  <c r="P5355" i="3" a="1"/>
  <c r="P5355" i="3" s="1"/>
  <c r="P6203" i="3" a="1"/>
  <c r="P6203" i="3" s="1"/>
  <c r="K6959" i="3" a="1"/>
  <c r="K6959" i="3" s="1"/>
  <c r="O7087" i="3" a="1"/>
  <c r="O7087" i="3" s="1"/>
  <c r="M7197" i="3" a="1"/>
  <c r="M7197" i="3" s="1"/>
  <c r="M9163" i="3" a="1"/>
  <c r="M9163" i="3" s="1"/>
  <c r="L9392" i="3" a="1"/>
  <c r="L9392" i="3" s="1"/>
  <c r="L849" i="3" a="1"/>
  <c r="L849" i="3" s="1"/>
  <c r="N2152" i="3" a="1"/>
  <c r="N2152" i="3" s="1"/>
  <c r="N3640" i="3" a="1"/>
  <c r="N3640" i="3" s="1"/>
  <c r="P5045" i="3" a="1"/>
  <c r="P5045" i="3" s="1"/>
  <c r="L5205" i="3" a="1"/>
  <c r="L5205" i="3" s="1"/>
  <c r="L5243" i="3" a="1"/>
  <c r="L5243" i="3" s="1"/>
  <c r="K5424" i="3" a="1"/>
  <c r="K5424" i="3" s="1"/>
  <c r="N5437" i="3" a="1"/>
  <c r="N5437" i="3" s="1"/>
  <c r="L5524" i="3" a="1"/>
  <c r="L5524" i="3" s="1"/>
  <c r="L5724" i="3" a="1"/>
  <c r="L5724" i="3" s="1"/>
  <c r="P5850" i="3" a="1"/>
  <c r="P5850" i="3" s="1"/>
  <c r="M5996" i="3" a="1"/>
  <c r="M5996" i="3" s="1"/>
  <c r="P6044" i="3" a="1"/>
  <c r="P6044" i="3" s="1"/>
  <c r="M6648" i="3" a="1"/>
  <c r="M6648" i="3" s="1"/>
  <c r="O6687" i="3" a="1"/>
  <c r="O6687" i="3" s="1"/>
  <c r="M6783" i="3" a="1"/>
  <c r="M6783" i="3" s="1"/>
  <c r="K9225" i="3" a="1"/>
  <c r="K9225" i="3" s="1"/>
  <c r="P9246" i="3" a="1"/>
  <c r="P9246" i="3" s="1"/>
  <c r="N95" i="3" a="1"/>
  <c r="N95" i="3" s="1"/>
  <c r="N3731" i="3" a="1"/>
  <c r="N3731" i="3" s="1"/>
  <c r="M3808" i="3" a="1"/>
  <c r="M3808" i="3" s="1"/>
  <c r="P3814" i="3" a="1"/>
  <c r="P3814" i="3" s="1"/>
  <c r="N4098" i="3" a="1"/>
  <c r="N4098" i="3" s="1"/>
  <c r="O4762" i="3" a="1"/>
  <c r="O4762" i="3" s="1"/>
  <c r="O5049" i="3" a="1"/>
  <c r="O5049" i="3" s="1"/>
  <c r="L5113" i="3" a="1"/>
  <c r="L5113" i="3" s="1"/>
  <c r="M5228" i="3" a="1"/>
  <c r="M5228" i="3" s="1"/>
  <c r="M5259" i="3" a="1"/>
  <c r="M5259" i="3" s="1"/>
  <c r="M5347" i="3" a="1"/>
  <c r="M5347" i="3" s="1"/>
  <c r="P5419" i="3" a="1"/>
  <c r="P5419" i="3" s="1"/>
  <c r="M5460" i="3" a="1"/>
  <c r="M5460" i="3" s="1"/>
  <c r="L5548" i="3" a="1"/>
  <c r="L5548" i="3" s="1"/>
  <c r="M5626" i="3" a="1"/>
  <c r="M5626" i="3" s="1"/>
  <c r="M5700" i="3" a="1"/>
  <c r="M5700" i="3" s="1"/>
  <c r="P5784" i="3" a="1"/>
  <c r="P5784" i="3" s="1"/>
  <c r="N6496" i="3" a="1"/>
  <c r="N6496" i="3" s="1"/>
  <c r="N6591" i="3" a="1"/>
  <c r="N6591" i="3" s="1"/>
  <c r="O7131" i="3" a="1"/>
  <c r="O7131" i="3" s="1"/>
  <c r="L7194" i="3" a="1"/>
  <c r="L7194" i="3" s="1"/>
  <c r="P7206" i="3" a="1"/>
  <c r="P7206" i="3" s="1"/>
  <c r="K7582" i="3" a="1"/>
  <c r="K7582" i="3" s="1"/>
  <c r="M7600" i="3" a="1"/>
  <c r="M7600" i="3" s="1"/>
  <c r="N8292" i="3" a="1"/>
  <c r="N8292" i="3" s="1"/>
  <c r="L8499" i="3" a="1"/>
  <c r="L8499" i="3" s="1"/>
  <c r="O8786" i="3" a="1"/>
  <c r="O8786" i="3" s="1"/>
  <c r="O8831" i="3" a="1"/>
  <c r="O8831" i="3" s="1"/>
  <c r="O9263" i="3" a="1"/>
  <c r="O9263" i="3" s="1"/>
  <c r="K9323" i="3" a="1"/>
  <c r="K9323" i="3" s="1"/>
  <c r="P9372" i="3" a="1"/>
  <c r="P9372" i="3" s="1"/>
  <c r="K63" i="3" a="1"/>
  <c r="K63" i="3" s="1"/>
  <c r="K560" i="3" a="1"/>
  <c r="K560" i="3" s="1"/>
  <c r="M827" i="3" a="1"/>
  <c r="M827" i="3" s="1"/>
  <c r="N849" i="3" a="1"/>
  <c r="N849" i="3" s="1"/>
  <c r="N1195" i="3" a="1"/>
  <c r="N1195" i="3" s="1"/>
  <c r="L1304" i="3" a="1"/>
  <c r="L1304" i="3" s="1"/>
  <c r="O1339" i="3" a="1"/>
  <c r="O1339" i="3" s="1"/>
  <c r="N1647" i="3" a="1"/>
  <c r="N1647" i="3" s="1"/>
  <c r="O1677" i="3" a="1"/>
  <c r="O1677" i="3" s="1"/>
  <c r="P1877" i="3" a="1"/>
  <c r="P1877" i="3" s="1"/>
  <c r="K2059" i="3" a="1"/>
  <c r="K2059" i="3" s="1"/>
  <c r="N2098" i="3" a="1"/>
  <c r="N2098" i="3" s="1"/>
  <c r="O2469" i="3" a="1"/>
  <c r="O2469" i="3" s="1"/>
  <c r="M2544" i="3" a="1"/>
  <c r="M2544" i="3" s="1"/>
  <c r="N2639" i="3" a="1"/>
  <c r="N2639" i="3" s="1"/>
  <c r="M2677" i="3" a="1"/>
  <c r="M2677" i="3" s="1"/>
  <c r="O2805" i="3" a="1"/>
  <c r="O2805" i="3" s="1"/>
  <c r="N3435" i="3" a="1"/>
  <c r="N3435" i="3" s="1"/>
  <c r="O3555" i="3" a="1"/>
  <c r="O3555" i="3" s="1"/>
  <c r="M3569" i="3" a="1"/>
  <c r="M3569" i="3" s="1"/>
  <c r="N3725" i="3" a="1"/>
  <c r="N3725" i="3" s="1"/>
  <c r="M3933" i="3" a="1"/>
  <c r="M3933" i="3" s="1"/>
  <c r="M4150" i="3" a="1"/>
  <c r="M4150" i="3" s="1"/>
  <c r="M4365" i="3" a="1"/>
  <c r="M4365" i="3" s="1"/>
  <c r="P4414" i="3" a="1"/>
  <c r="P4414" i="3" s="1"/>
  <c r="L4607" i="3" a="1"/>
  <c r="L4607" i="3" s="1"/>
  <c r="M4633" i="3" a="1"/>
  <c r="M4633" i="3" s="1"/>
  <c r="K4638" i="3" a="1"/>
  <c r="K4638" i="3" s="1"/>
  <c r="N4896" i="3" a="1"/>
  <c r="N4896" i="3" s="1"/>
  <c r="M5100" i="3" a="1"/>
  <c r="M5100" i="3" s="1"/>
  <c r="N5113" i="3" a="1"/>
  <c r="N5113" i="3" s="1"/>
  <c r="P5172" i="3" a="1"/>
  <c r="P5172" i="3" s="1"/>
  <c r="P5228" i="3" a="1"/>
  <c r="P5228" i="3" s="1"/>
  <c r="N5246" i="3" a="1"/>
  <c r="N5246" i="3" s="1"/>
  <c r="N5259" i="3" a="1"/>
  <c r="N5259" i="3" s="1"/>
  <c r="L5413" i="3" a="1"/>
  <c r="L5413" i="3" s="1"/>
  <c r="N5460" i="3" a="1"/>
  <c r="N5460" i="3" s="1"/>
  <c r="O5487" i="3" a="1"/>
  <c r="O5487" i="3" s="1"/>
  <c r="M5548" i="3" a="1"/>
  <c r="M5548" i="3" s="1"/>
  <c r="O5606" i="3" a="1"/>
  <c r="O5606" i="3" s="1"/>
  <c r="P5656" i="3" a="1"/>
  <c r="P5656" i="3" s="1"/>
  <c r="L5715" i="3" a="1"/>
  <c r="L5715" i="3" s="1"/>
  <c r="N5808" i="3" a="1"/>
  <c r="N5808" i="3" s="1"/>
  <c r="K5823" i="3" a="1"/>
  <c r="K5823" i="3" s="1"/>
  <c r="L5836" i="3" a="1"/>
  <c r="L5836" i="3" s="1"/>
  <c r="K5864" i="3" a="1"/>
  <c r="K5864" i="3" s="1"/>
  <c r="N5876" i="3" a="1"/>
  <c r="N5876" i="3" s="1"/>
  <c r="K6225" i="3" a="1"/>
  <c r="K6225" i="3" s="1"/>
  <c r="P6382" i="3" a="1"/>
  <c r="P6382" i="3" s="1"/>
  <c r="L6389" i="3" a="1"/>
  <c r="L6389" i="3" s="1"/>
  <c r="N6408" i="3" a="1"/>
  <c r="N6408" i="3" s="1"/>
  <c r="N6430" i="3" a="1"/>
  <c r="N6430" i="3" s="1"/>
  <c r="L6437" i="3" a="1"/>
  <c r="L6437" i="3" s="1"/>
  <c r="K6443" i="3" a="1"/>
  <c r="K6443" i="3" s="1"/>
  <c r="M6942" i="3" a="1"/>
  <c r="M6942" i="3" s="1"/>
  <c r="O6987" i="3" a="1"/>
  <c r="O6987" i="3" s="1"/>
  <c r="M7008" i="3" a="1"/>
  <c r="M7008" i="3" s="1"/>
  <c r="O7162" i="3" a="1"/>
  <c r="O7162" i="3" s="1"/>
  <c r="P7175" i="3" a="1"/>
  <c r="P7175" i="3" s="1"/>
  <c r="L7189" i="3" a="1"/>
  <c r="L7189" i="3" s="1"/>
  <c r="N7336" i="3" a="1"/>
  <c r="N7336" i="3" s="1"/>
  <c r="M7935" i="3" a="1"/>
  <c r="M7935" i="3" s="1"/>
  <c r="M8499" i="3" a="1"/>
  <c r="M8499" i="3" s="1"/>
  <c r="L9323" i="3" a="1"/>
  <c r="L9323" i="3" s="1"/>
  <c r="L63" i="3" a="1"/>
  <c r="L63" i="3" s="1"/>
  <c r="L560" i="3" a="1"/>
  <c r="L560" i="3" s="1"/>
  <c r="P1304" i="3" a="1"/>
  <c r="P1304" i="3" s="1"/>
  <c r="L2059" i="3" a="1"/>
  <c r="L2059" i="3" s="1"/>
  <c r="N2544" i="3" a="1"/>
  <c r="N2544" i="3" s="1"/>
  <c r="K2741" i="3" a="1"/>
  <c r="K2741" i="3" s="1"/>
  <c r="L2791" i="3" a="1"/>
  <c r="L2791" i="3" s="1"/>
  <c r="N2894" i="3" a="1"/>
  <c r="N2894" i="3" s="1"/>
  <c r="P2909" i="3" a="1"/>
  <c r="P2909" i="3" s="1"/>
  <c r="P2915" i="3" a="1"/>
  <c r="P2915" i="3" s="1"/>
  <c r="L3536" i="3" a="1"/>
  <c r="L3536" i="3" s="1"/>
  <c r="N3542" i="3" a="1"/>
  <c r="N3542" i="3" s="1"/>
  <c r="N3600" i="3" a="1"/>
  <c r="N3600" i="3" s="1"/>
  <c r="M3620" i="3" a="1"/>
  <c r="M3620" i="3" s="1"/>
  <c r="N3704" i="3" a="1"/>
  <c r="N3704" i="3" s="1"/>
  <c r="K3711" i="3" a="1"/>
  <c r="K3711" i="3" s="1"/>
  <c r="P3781" i="3" a="1"/>
  <c r="P3781" i="3" s="1"/>
  <c r="M3851" i="3" a="1"/>
  <c r="M3851" i="3" s="1"/>
  <c r="N3863" i="3" a="1"/>
  <c r="N3863" i="3" s="1"/>
  <c r="O4071" i="3" a="1"/>
  <c r="O4071" i="3" s="1"/>
  <c r="L4086" i="3" a="1"/>
  <c r="L4086" i="3" s="1"/>
  <c r="N4122" i="3" a="1"/>
  <c r="N4122" i="3" s="1"/>
  <c r="M4203" i="3" a="1"/>
  <c r="M4203" i="3" s="1"/>
  <c r="P4365" i="3" a="1"/>
  <c r="P4365" i="3" s="1"/>
  <c r="P5460" i="3" a="1"/>
  <c r="P5460" i="3" s="1"/>
  <c r="K5670" i="3" a="1"/>
  <c r="K5670" i="3" s="1"/>
  <c r="O5696" i="3" a="1"/>
  <c r="O5696" i="3" s="1"/>
  <c r="P5913" i="3" a="1"/>
  <c r="P5913" i="3" s="1"/>
  <c r="L6269" i="3" a="1"/>
  <c r="L6269" i="3" s="1"/>
  <c r="P6337" i="3" a="1"/>
  <c r="P6337" i="3" s="1"/>
  <c r="P6357" i="3" a="1"/>
  <c r="P6357" i="3" s="1"/>
  <c r="P6389" i="3" a="1"/>
  <c r="P6389" i="3" s="1"/>
  <c r="L6531" i="3" a="1"/>
  <c r="L6531" i="3" s="1"/>
  <c r="N6588" i="3" a="1"/>
  <c r="N6588" i="3" s="1"/>
  <c r="N6668" i="3" a="1"/>
  <c r="N6668" i="3" s="1"/>
  <c r="N6791" i="3" a="1"/>
  <c r="N6791" i="3" s="1"/>
  <c r="K7804" i="3" a="1"/>
  <c r="K7804" i="3" s="1"/>
  <c r="K8069" i="3" a="1"/>
  <c r="K8069" i="3" s="1"/>
  <c r="O8076" i="3" a="1"/>
  <c r="O8076" i="3" s="1"/>
  <c r="N8258" i="3" a="1"/>
  <c r="N8258" i="3" s="1"/>
  <c r="P8271" i="3" a="1"/>
  <c r="P8271" i="3" s="1"/>
  <c r="N8499" i="3" a="1"/>
  <c r="N8499" i="3" s="1"/>
  <c r="P8767" i="3" a="1"/>
  <c r="P8767" i="3" s="1"/>
  <c r="N8987" i="3" a="1"/>
  <c r="N8987" i="3" s="1"/>
  <c r="K9000" i="3" a="1"/>
  <c r="K9000" i="3" s="1"/>
  <c r="M9065" i="3" a="1"/>
  <c r="M9065" i="3" s="1"/>
  <c r="N9231" i="3" a="1"/>
  <c r="N9231" i="3" s="1"/>
  <c r="M9323" i="3" a="1"/>
  <c r="M9323" i="3" s="1"/>
  <c r="M1648" i="3" a="1"/>
  <c r="M1648" i="3" s="1"/>
  <c r="M1694" i="3" a="1"/>
  <c r="M1694" i="3" s="1"/>
  <c r="L1988" i="3" a="1"/>
  <c r="L1988" i="3" s="1"/>
  <c r="M2059" i="3" a="1"/>
  <c r="M2059" i="3" s="1"/>
  <c r="N2063" i="3" a="1"/>
  <c r="N2063" i="3" s="1"/>
  <c r="L2206" i="3" a="1"/>
  <c r="L2206" i="3" s="1"/>
  <c r="N2294" i="3" a="1"/>
  <c r="N2294" i="3" s="1"/>
  <c r="P2484" i="3" a="1"/>
  <c r="P2484" i="3" s="1"/>
  <c r="O2544" i="3" a="1"/>
  <c r="O2544" i="3" s="1"/>
  <c r="O2938" i="3" a="1"/>
  <c r="O2938" i="3" s="1"/>
  <c r="L3364" i="3" a="1"/>
  <c r="L3364" i="3" s="1"/>
  <c r="M3399" i="3" a="1"/>
  <c r="M3399" i="3" s="1"/>
  <c r="M3414" i="3" a="1"/>
  <c r="M3414" i="3" s="1"/>
  <c r="O4622" i="3" a="1"/>
  <c r="O4622" i="3" s="1"/>
  <c r="O4639" i="3" a="1"/>
  <c r="O4639" i="3" s="1"/>
  <c r="L6221" i="3" a="1"/>
  <c r="L6221" i="3" s="1"/>
  <c r="L6705" i="3" a="1"/>
  <c r="L6705" i="3" s="1"/>
  <c r="N6984" i="3" a="1"/>
  <c r="N6984" i="3" s="1"/>
  <c r="O7003" i="3" a="1"/>
  <c r="O7003" i="3" s="1"/>
  <c r="L7272" i="3" a="1"/>
  <c r="L7272" i="3" s="1"/>
  <c r="L7286" i="3" a="1"/>
  <c r="L7286" i="3" s="1"/>
  <c r="M7345" i="3" a="1"/>
  <c r="M7345" i="3" s="1"/>
  <c r="L7351" i="3" a="1"/>
  <c r="L7351" i="3" s="1"/>
  <c r="K7406" i="3" a="1"/>
  <c r="K7406" i="3" s="1"/>
  <c r="M7425" i="3" a="1"/>
  <c r="M7425" i="3" s="1"/>
  <c r="P196" i="3" a="1"/>
  <c r="P196" i="3" s="1"/>
  <c r="P226" i="3" a="1"/>
  <c r="P226" i="3" s="1"/>
  <c r="L287" i="3" a="1"/>
  <c r="L287" i="3" s="1"/>
  <c r="L464" i="3" a="1"/>
  <c r="L464" i="3" s="1"/>
  <c r="L689" i="3" a="1"/>
  <c r="L689" i="3" s="1"/>
  <c r="M2702" i="3" a="1"/>
  <c r="M2702" i="3" s="1"/>
  <c r="L3087" i="3" a="1"/>
  <c r="L3087" i="3" s="1"/>
  <c r="M3102" i="3" a="1"/>
  <c r="M3102" i="3" s="1"/>
  <c r="P3279" i="3" a="1"/>
  <c r="P3279" i="3" s="1"/>
  <c r="N3364" i="3" a="1"/>
  <c r="N3364" i="3" s="1"/>
  <c r="M4191" i="3" a="1"/>
  <c r="M4191" i="3" s="1"/>
  <c r="N4220" i="3" a="1"/>
  <c r="N4220" i="3" s="1"/>
  <c r="K4388" i="3" a="1"/>
  <c r="K4388" i="3" s="1"/>
  <c r="M5243" i="3" a="1"/>
  <c r="M5243" i="3" s="1"/>
  <c r="K6807" i="3" a="1"/>
  <c r="K6807" i="3" s="1"/>
  <c r="M8156" i="3" a="1"/>
  <c r="M8156" i="3" s="1"/>
  <c r="L8223" i="3" a="1"/>
  <c r="L8223" i="3" s="1"/>
  <c r="P8411" i="3" a="1"/>
  <c r="P8411" i="3" s="1"/>
  <c r="N8687" i="3" a="1"/>
  <c r="N8687" i="3" s="1"/>
  <c r="L9041" i="3" a="1"/>
  <c r="L9041" i="3" s="1"/>
  <c r="O9047" i="3" a="1"/>
  <c r="O9047" i="3" s="1"/>
  <c r="O9159" i="3" a="1"/>
  <c r="O9159" i="3" s="1"/>
  <c r="P20" i="3" a="1"/>
  <c r="P20" i="3" s="1"/>
  <c r="L135" i="3" a="1"/>
  <c r="L135" i="3" s="1"/>
  <c r="L488" i="3" a="1"/>
  <c r="L488" i="3" s="1"/>
  <c r="M663" i="3" a="1"/>
  <c r="M663" i="3" s="1"/>
  <c r="M867" i="3" a="1"/>
  <c r="M867" i="3" s="1"/>
  <c r="O1417" i="3" a="1"/>
  <c r="O1417" i="3" s="1"/>
  <c r="K1615" i="3" a="1"/>
  <c r="K1615" i="3" s="1"/>
  <c r="M2231" i="3" a="1"/>
  <c r="M2231" i="3" s="1"/>
  <c r="M2485" i="3" a="1"/>
  <c r="M2485" i="3" s="1"/>
  <c r="N2877" i="3" a="1"/>
  <c r="N2877" i="3" s="1"/>
  <c r="K3671" i="3" a="1"/>
  <c r="K3671" i="3" s="1"/>
  <c r="O3999" i="3" a="1"/>
  <c r="O3999" i="3" s="1"/>
  <c r="O4191" i="3" a="1"/>
  <c r="O4191" i="3" s="1"/>
  <c r="M4304" i="3" a="1"/>
  <c r="M4304" i="3" s="1"/>
  <c r="M4502" i="3" a="1"/>
  <c r="M4502" i="3" s="1"/>
  <c r="N4512" i="3" a="1"/>
  <c r="N4512" i="3" s="1"/>
  <c r="K4523" i="3" a="1"/>
  <c r="K4523" i="3" s="1"/>
  <c r="K4565" i="3" a="1"/>
  <c r="K4565" i="3" s="1"/>
  <c r="P4648" i="3" a="1"/>
  <c r="P4648" i="3" s="1"/>
  <c r="K4847" i="3" a="1"/>
  <c r="K4847" i="3" s="1"/>
  <c r="K4893" i="3" a="1"/>
  <c r="K4893" i="3" s="1"/>
  <c r="N5083" i="3" a="1"/>
  <c r="N5083" i="3" s="1"/>
  <c r="O5519" i="3" a="1"/>
  <c r="O5519" i="3" s="1"/>
  <c r="M5596" i="3" a="1"/>
  <c r="M5596" i="3" s="1"/>
  <c r="N5624" i="3" a="1"/>
  <c r="N5624" i="3" s="1"/>
  <c r="K5659" i="3" a="1"/>
  <c r="K5659" i="3" s="1"/>
  <c r="K5975" i="3" a="1"/>
  <c r="K5975" i="3" s="1"/>
  <c r="O6059" i="3" a="1"/>
  <c r="O6059" i="3" s="1"/>
  <c r="M6119" i="3" a="1"/>
  <c r="M6119" i="3" s="1"/>
  <c r="K6347" i="3" a="1"/>
  <c r="K6347" i="3" s="1"/>
  <c r="K6465" i="3" a="1"/>
  <c r="K6465" i="3" s="1"/>
  <c r="N6472" i="3" a="1"/>
  <c r="N6472" i="3" s="1"/>
  <c r="O7197" i="3" a="1"/>
  <c r="O7197" i="3" s="1"/>
  <c r="N7210" i="3" a="1"/>
  <c r="N7210" i="3" s="1"/>
  <c r="O7216" i="3" a="1"/>
  <c r="O7216" i="3" s="1"/>
  <c r="M7222" i="3" a="1"/>
  <c r="M7222" i="3" s="1"/>
  <c r="N7251" i="3" a="1"/>
  <c r="N7251" i="3" s="1"/>
  <c r="L7390" i="3" a="1"/>
  <c r="L7390" i="3" s="1"/>
  <c r="M7406" i="3" a="1"/>
  <c r="M7406" i="3" s="1"/>
  <c r="M7535" i="3" a="1"/>
  <c r="M7535" i="3" s="1"/>
  <c r="N7604" i="3" a="1"/>
  <c r="N7604" i="3" s="1"/>
  <c r="O7635" i="3" a="1"/>
  <c r="O7635" i="3" s="1"/>
  <c r="N663" i="3" a="1"/>
  <c r="N663" i="3" s="1"/>
  <c r="M727" i="3" a="1"/>
  <c r="M727" i="3" s="1"/>
  <c r="N867" i="3" a="1"/>
  <c r="N867" i="3" s="1"/>
  <c r="N934" i="3" a="1"/>
  <c r="N934" i="3" s="1"/>
  <c r="P1532" i="3" a="1"/>
  <c r="P1532" i="3" s="1"/>
  <c r="N1615" i="3" a="1"/>
  <c r="N1615" i="3" s="1"/>
  <c r="O1750" i="3" a="1"/>
  <c r="O1750" i="3" s="1"/>
  <c r="P2035" i="3" a="1"/>
  <c r="P2035" i="3" s="1"/>
  <c r="N2123" i="3" a="1"/>
  <c r="N2123" i="3" s="1"/>
  <c r="M2452" i="3" a="1"/>
  <c r="M2452" i="3" s="1"/>
  <c r="M2569" i="3" a="1"/>
  <c r="M2569" i="3" s="1"/>
  <c r="P2702" i="3" a="1"/>
  <c r="P2702" i="3" s="1"/>
  <c r="P2758" i="3" a="1"/>
  <c r="P2758" i="3" s="1"/>
  <c r="O2940" i="3" a="1"/>
  <c r="O2940" i="3" s="1"/>
  <c r="N2978" i="3" a="1"/>
  <c r="N2978" i="3" s="1"/>
  <c r="N2983" i="3" a="1"/>
  <c r="N2983" i="3" s="1"/>
  <c r="N2989" i="3" a="1"/>
  <c r="N2989" i="3" s="1"/>
  <c r="K3799" i="3" a="1"/>
  <c r="K3799" i="3" s="1"/>
  <c r="K3813" i="3" a="1"/>
  <c r="K3813" i="3" s="1"/>
  <c r="M4045" i="3" a="1"/>
  <c r="M4045" i="3" s="1"/>
  <c r="N4226" i="3" a="1"/>
  <c r="N4226" i="3" s="1"/>
  <c r="O4233" i="3" a="1"/>
  <c r="O4233" i="3" s="1"/>
  <c r="R4233" i="3" s="1"/>
  <c r="P4304" i="3" a="1"/>
  <c r="P4304" i="3" s="1"/>
  <c r="O4502" i="3" a="1"/>
  <c r="O4502" i="3" s="1"/>
  <c r="P4512" i="3" a="1"/>
  <c r="P4512" i="3" s="1"/>
  <c r="Q4512" i="3" s="1"/>
  <c r="M4519" i="3" a="1"/>
  <c r="M4519" i="3" s="1"/>
  <c r="M4871" i="3" a="1"/>
  <c r="M4871" i="3" s="1"/>
  <c r="N5011" i="3" a="1"/>
  <c r="N5011" i="3" s="1"/>
  <c r="L5025" i="3" a="1"/>
  <c r="L5025" i="3" s="1"/>
  <c r="O5090" i="3" a="1"/>
  <c r="O5090" i="3" s="1"/>
  <c r="N5325" i="3" a="1"/>
  <c r="N5325" i="3" s="1"/>
  <c r="K5498" i="3" a="1"/>
  <c r="K5498" i="3" s="1"/>
  <c r="N5596" i="3" a="1"/>
  <c r="N5596" i="3" s="1"/>
  <c r="L5868" i="3" a="1"/>
  <c r="L5868" i="3" s="1"/>
  <c r="N5991" i="3" a="1"/>
  <c r="N5991" i="3" s="1"/>
  <c r="O5996" i="3" a="1"/>
  <c r="O5996" i="3" s="1"/>
  <c r="O6034" i="3" a="1"/>
  <c r="O6034" i="3" s="1"/>
  <c r="P6189" i="3" a="1"/>
  <c r="P6189" i="3" s="1"/>
  <c r="M6196" i="3" a="1"/>
  <c r="M6196" i="3" s="1"/>
  <c r="K6203" i="3" a="1"/>
  <c r="K6203" i="3" s="1"/>
  <c r="N6236" i="3" a="1"/>
  <c r="N6236" i="3" s="1"/>
  <c r="O6288" i="3" a="1"/>
  <c r="O6288" i="3" s="1"/>
  <c r="N6355" i="3" a="1"/>
  <c r="N6355" i="3" s="1"/>
  <c r="L6459" i="3" a="1"/>
  <c r="L6459" i="3" s="1"/>
  <c r="M6570" i="3" a="1"/>
  <c r="M6570" i="3" s="1"/>
  <c r="L6591" i="3" a="1"/>
  <c r="L6591" i="3" s="1"/>
  <c r="N88" i="3" a="1"/>
  <c r="N88" i="3" s="1"/>
  <c r="K95" i="3" a="1"/>
  <c r="K95" i="3" s="1"/>
  <c r="P198" i="3" a="1"/>
  <c r="P198" i="3" s="1"/>
  <c r="P544" i="3" a="1"/>
  <c r="P544" i="3" s="1"/>
  <c r="O670" i="3" a="1"/>
  <c r="O670" i="3" s="1"/>
  <c r="K1174" i="3" a="1"/>
  <c r="K1174" i="3" s="1"/>
  <c r="M1181" i="3" a="1"/>
  <c r="M1181" i="3" s="1"/>
  <c r="L1187" i="3" a="1"/>
  <c r="L1187" i="3" s="1"/>
  <c r="O2452" i="3" a="1"/>
  <c r="O2452" i="3" s="1"/>
  <c r="L2717" i="3" a="1"/>
  <c r="L2717" i="3" s="1"/>
  <c r="P2940" i="3" a="1"/>
  <c r="P2940" i="3" s="1"/>
  <c r="O2978" i="3" a="1"/>
  <c r="O2978" i="3" s="1"/>
  <c r="L4419" i="3" a="1"/>
  <c r="L4419" i="3" s="1"/>
  <c r="P4502" i="3" a="1"/>
  <c r="P4502" i="3" s="1"/>
  <c r="N4519" i="3" a="1"/>
  <c r="N4519" i="3" s="1"/>
  <c r="L4637" i="3" a="1"/>
  <c r="L4637" i="3" s="1"/>
  <c r="M6591" i="3" a="1"/>
  <c r="M6591" i="3" s="1"/>
  <c r="N6613" i="3" a="1"/>
  <c r="N6613" i="3" s="1"/>
  <c r="N6905" i="3" a="1"/>
  <c r="N6905" i="3" s="1"/>
  <c r="N7167" i="3" a="1"/>
  <c r="N7167" i="3" s="1"/>
  <c r="K7194" i="3" a="1"/>
  <c r="K7194" i="3" s="1"/>
  <c r="P7238" i="3" a="1"/>
  <c r="P7238" i="3" s="1"/>
  <c r="O7390" i="3" a="1"/>
  <c r="O7390" i="3" s="1"/>
  <c r="L7396" i="3" a="1"/>
  <c r="L7396" i="3" s="1"/>
  <c r="O7406" i="3" a="1"/>
  <c r="O7406" i="3" s="1"/>
  <c r="M7493" i="3" a="1"/>
  <c r="M7493" i="3" s="1"/>
  <c r="P7864" i="3" a="1"/>
  <c r="P7864" i="3" s="1"/>
  <c r="K7997" i="3" a="1"/>
  <c r="K7997" i="3" s="1"/>
  <c r="O8040" i="3" a="1"/>
  <c r="O8040" i="3" s="1"/>
  <c r="L8067" i="3" a="1"/>
  <c r="L8067" i="3" s="1"/>
  <c r="K8181" i="3" a="1"/>
  <c r="K8181" i="3" s="1"/>
  <c r="K8499" i="3" a="1"/>
  <c r="K8499" i="3" s="1"/>
  <c r="N8786" i="3" a="1"/>
  <c r="N8786" i="3" s="1"/>
  <c r="K8930" i="3" a="1"/>
  <c r="K8930" i="3" s="1"/>
  <c r="O9106" i="3" a="1"/>
  <c r="O9106" i="3" s="1"/>
  <c r="Q9106" i="3" s="1"/>
  <c r="O9141" i="3" a="1"/>
  <c r="O9141" i="3" s="1"/>
  <c r="N9283" i="3" a="1"/>
  <c r="N9283" i="3" s="1"/>
  <c r="P9348" i="3" a="1"/>
  <c r="P9348" i="3" s="1"/>
  <c r="O9392" i="3" a="1"/>
  <c r="O9392" i="3" s="1"/>
  <c r="N87" i="3" a="1"/>
  <c r="N87" i="3" s="1"/>
  <c r="O287" i="3" a="1"/>
  <c r="O287" i="3" s="1"/>
  <c r="M352" i="3" a="1"/>
  <c r="M352" i="3" s="1"/>
  <c r="L372" i="3" a="1"/>
  <c r="L372" i="3" s="1"/>
  <c r="K416" i="3" a="1"/>
  <c r="K416" i="3" s="1"/>
  <c r="L416" i="3" a="1"/>
  <c r="L416" i="3" s="1"/>
  <c r="O464" i="3" a="1"/>
  <c r="O464" i="3" s="1"/>
  <c r="L537" i="3" a="1"/>
  <c r="L537" i="3" s="1"/>
  <c r="M537" i="3" a="1"/>
  <c r="M537" i="3" s="1"/>
  <c r="P745" i="3" a="1"/>
  <c r="P745" i="3" s="1"/>
  <c r="N745" i="3" a="1"/>
  <c r="N745" i="3" s="1"/>
  <c r="L953" i="3" a="1"/>
  <c r="L953" i="3" s="1"/>
  <c r="L1035" i="3" a="1"/>
  <c r="L1035" i="3" s="1"/>
  <c r="M1392" i="3" a="1"/>
  <c r="M1392" i="3" s="1"/>
  <c r="M1435" i="3" a="1"/>
  <c r="M1435" i="3" s="1"/>
  <c r="M1551" i="3" a="1"/>
  <c r="M1551" i="3" s="1"/>
  <c r="K1566" i="3" a="1"/>
  <c r="K1566" i="3" s="1"/>
  <c r="N1697" i="3" a="1"/>
  <c r="N1697" i="3" s="1"/>
  <c r="M1719" i="3" a="1"/>
  <c r="M1719" i="3" s="1"/>
  <c r="L1741" i="3" a="1"/>
  <c r="L1741" i="3" s="1"/>
  <c r="L2045" i="3" a="1"/>
  <c r="L2045" i="3" s="1"/>
  <c r="P2045" i="3" a="1"/>
  <c r="P2045" i="3" s="1"/>
  <c r="K2157" i="3" a="1"/>
  <c r="K2157" i="3" s="1"/>
  <c r="O2230" i="3" a="1"/>
  <c r="O2230" i="3" s="1"/>
  <c r="N2230" i="3" a="1"/>
  <c r="N2230" i="3" s="1"/>
  <c r="M2230" i="3" a="1"/>
  <c r="M2230" i="3" s="1"/>
  <c r="K2293" i="3" a="1"/>
  <c r="K2293" i="3" s="1"/>
  <c r="M2518" i="3" a="1"/>
  <c r="M2518" i="3" s="1"/>
  <c r="K2573" i="3" a="1"/>
  <c r="K2573" i="3" s="1"/>
  <c r="M2791" i="3" a="1"/>
  <c r="M2791" i="3" s="1"/>
  <c r="O2814" i="3" a="1"/>
  <c r="O2814" i="3" s="1"/>
  <c r="P2814" i="3" a="1"/>
  <c r="P2814" i="3" s="1"/>
  <c r="P2999" i="3" a="1"/>
  <c r="P2999" i="3" s="1"/>
  <c r="M3135" i="3" a="1"/>
  <c r="M3135" i="3" s="1"/>
  <c r="O3186" i="3" a="1"/>
  <c r="O3186" i="3" s="1"/>
  <c r="L3242" i="3" a="1"/>
  <c r="L3242" i="3" s="1"/>
  <c r="M3390" i="3" a="1"/>
  <c r="M3390" i="3" s="1"/>
  <c r="P3425" i="3" a="1"/>
  <c r="P3425" i="3" s="1"/>
  <c r="K4138" i="3" a="1"/>
  <c r="K4138" i="3" s="1"/>
  <c r="M4138" i="3" a="1"/>
  <c r="M4138" i="3" s="1"/>
  <c r="N4371" i="3" a="1"/>
  <c r="N4371" i="3" s="1"/>
  <c r="P4371" i="3" a="1"/>
  <c r="P4371" i="3" s="1"/>
  <c r="M4371" i="3" a="1"/>
  <c r="M4371" i="3" s="1"/>
  <c r="L4371" i="3" a="1"/>
  <c r="L4371" i="3" s="1"/>
  <c r="M4427" i="3" a="1"/>
  <c r="M4427" i="3" s="1"/>
  <c r="O4427" i="3" a="1"/>
  <c r="O4427" i="3" s="1"/>
  <c r="O5120" i="3" a="1"/>
  <c r="O5120" i="3" s="1"/>
  <c r="N5120" i="3" a="1"/>
  <c r="N5120" i="3" s="1"/>
  <c r="M5579" i="3" a="1"/>
  <c r="M5579" i="3" s="1"/>
  <c r="M6106" i="3" a="1"/>
  <c r="M6106" i="3" s="1"/>
  <c r="N6106" i="3" a="1"/>
  <c r="N6106" i="3" s="1"/>
  <c r="O6375" i="3" a="1"/>
  <c r="O6375" i="3" s="1"/>
  <c r="N6375" i="3" a="1"/>
  <c r="N6375" i="3" s="1"/>
  <c r="O8598" i="3" a="1"/>
  <c r="O8598" i="3" s="1"/>
  <c r="P8598" i="3" a="1"/>
  <c r="P8598" i="3" s="1"/>
  <c r="N8598" i="3" a="1"/>
  <c r="N8598" i="3" s="1"/>
  <c r="K18" i="3" a="1"/>
  <c r="K18" i="3" s="1"/>
  <c r="O39" i="3" a="1"/>
  <c r="O39" i="3" s="1"/>
  <c r="O130" i="3" a="1"/>
  <c r="O130" i="3" s="1"/>
  <c r="K226" i="3" a="1"/>
  <c r="K226" i="3" s="1"/>
  <c r="P247" i="3" a="1"/>
  <c r="P247" i="3" s="1"/>
  <c r="N352" i="3" a="1"/>
  <c r="N352" i="3" s="1"/>
  <c r="P359" i="3" a="1"/>
  <c r="P359" i="3" s="1"/>
  <c r="M410" i="3" a="1"/>
  <c r="M410" i="3" s="1"/>
  <c r="L410" i="3" a="1"/>
  <c r="L410" i="3" s="1"/>
  <c r="P459" i="3" a="1"/>
  <c r="P459" i="3" s="1"/>
  <c r="P464" i="3" a="1"/>
  <c r="P464" i="3" s="1"/>
  <c r="O523" i="3" a="1"/>
  <c r="O523" i="3" s="1"/>
  <c r="O537" i="3" a="1"/>
  <c r="O537" i="3" s="1"/>
  <c r="N556" i="3" a="1"/>
  <c r="N556" i="3" s="1"/>
  <c r="K673" i="3" a="1"/>
  <c r="K673" i="3" s="1"/>
  <c r="O731" i="3" a="1"/>
  <c r="O731" i="3" s="1"/>
  <c r="P731" i="3" a="1"/>
  <c r="P731" i="3" s="1"/>
  <c r="O953" i="3" a="1"/>
  <c r="O953" i="3" s="1"/>
  <c r="M1035" i="3" a="1"/>
  <c r="M1035" i="3" s="1"/>
  <c r="O1161" i="3" a="1"/>
  <c r="O1161" i="3" s="1"/>
  <c r="M1195" i="3" a="1"/>
  <c r="M1195" i="3" s="1"/>
  <c r="O1287" i="3" a="1"/>
  <c r="O1287" i="3" s="1"/>
  <c r="P1301" i="3" a="1"/>
  <c r="P1301" i="3" s="1"/>
  <c r="L1408" i="3" a="1"/>
  <c r="L1408" i="3" s="1"/>
  <c r="K1415" i="3" a="1"/>
  <c r="K1415" i="3" s="1"/>
  <c r="P1435" i="3" a="1"/>
  <c r="P1435" i="3" s="1"/>
  <c r="M1662" i="3" a="1"/>
  <c r="M1662" i="3" s="1"/>
  <c r="K1677" i="3" a="1"/>
  <c r="K1677" i="3" s="1"/>
  <c r="O1719" i="3" a="1"/>
  <c r="O1719" i="3" s="1"/>
  <c r="O1741" i="3" a="1"/>
  <c r="O1741" i="3" s="1"/>
  <c r="O1877" i="3" a="1"/>
  <c r="O1877" i="3" s="1"/>
  <c r="P1967" i="3" a="1"/>
  <c r="P1967" i="3" s="1"/>
  <c r="K2045" i="3" a="1"/>
  <c r="K2045" i="3" s="1"/>
  <c r="M2152" i="3" a="1"/>
  <c r="M2152" i="3" s="1"/>
  <c r="L2157" i="3" a="1"/>
  <c r="L2157" i="3" s="1"/>
  <c r="L2163" i="3" a="1"/>
  <c r="L2163" i="3" s="1"/>
  <c r="O2187" i="3" a="1"/>
  <c r="O2187" i="3" s="1"/>
  <c r="N2187" i="3" a="1"/>
  <c r="N2187" i="3" s="1"/>
  <c r="M2313" i="3" a="1"/>
  <c r="M2313" i="3" s="1"/>
  <c r="O2328" i="3" a="1"/>
  <c r="O2328" i="3" s="1"/>
  <c r="N2328" i="3" a="1"/>
  <c r="N2328" i="3" s="1"/>
  <c r="M2333" i="3" a="1"/>
  <c r="M2333" i="3" s="1"/>
  <c r="K2469" i="3" a="1"/>
  <c r="K2469" i="3" s="1"/>
  <c r="M2568" i="3" a="1"/>
  <c r="M2568" i="3" s="1"/>
  <c r="P2580" i="3" a="1"/>
  <c r="P2580" i="3" s="1"/>
  <c r="O2587" i="3" a="1"/>
  <c r="O2587" i="3" s="1"/>
  <c r="P2587" i="3" a="1"/>
  <c r="P2587" i="3" s="1"/>
  <c r="M2729" i="3" a="1"/>
  <c r="M2729" i="3" s="1"/>
  <c r="N2765" i="3" a="1"/>
  <c r="N2765" i="3" s="1"/>
  <c r="P2765" i="3" a="1"/>
  <c r="P2765" i="3" s="1"/>
  <c r="M2814" i="3" a="1"/>
  <c r="M2814" i="3" s="1"/>
  <c r="P2926" i="3" a="1"/>
  <c r="P2926" i="3" s="1"/>
  <c r="K2933" i="3" a="1"/>
  <c r="K2933" i="3" s="1"/>
  <c r="K2938" i="3" a="1"/>
  <c r="K2938" i="3" s="1"/>
  <c r="N3135" i="3" a="1"/>
  <c r="N3135" i="3" s="1"/>
  <c r="P3186" i="3" a="1"/>
  <c r="P3186" i="3" s="1"/>
  <c r="P3243" i="3" a="1"/>
  <c r="P3243" i="3" s="1"/>
  <c r="K3243" i="3" a="1"/>
  <c r="K3243" i="3" s="1"/>
  <c r="O3390" i="3" a="1"/>
  <c r="O3390" i="3" s="1"/>
  <c r="P3700" i="3" a="1"/>
  <c r="P3700" i="3" s="1"/>
  <c r="K3821" i="3" a="1"/>
  <c r="K3821" i="3" s="1"/>
  <c r="O3821" i="3" a="1"/>
  <c r="O3821" i="3" s="1"/>
  <c r="N3821" i="3" a="1"/>
  <c r="N3821" i="3" s="1"/>
  <c r="M3821" i="3" a="1"/>
  <c r="M3821" i="3" s="1"/>
  <c r="N4330" i="3" a="1"/>
  <c r="N4330" i="3" s="1"/>
  <c r="M4330" i="3" a="1"/>
  <c r="M4330" i="3" s="1"/>
  <c r="L4414" i="3" a="1"/>
  <c r="L4414" i="3" s="1"/>
  <c r="K4427" i="3" a="1"/>
  <c r="K4427" i="3" s="1"/>
  <c r="L4463" i="3" a="1"/>
  <c r="L4463" i="3" s="1"/>
  <c r="O5045" i="3" a="1"/>
  <c r="O5045" i="3" s="1"/>
  <c r="P5059" i="3" a="1"/>
  <c r="P5059" i="3" s="1"/>
  <c r="O5059" i="3" a="1"/>
  <c r="O5059" i="3" s="1"/>
  <c r="K5309" i="3" a="1"/>
  <c r="K5309" i="3" s="1"/>
  <c r="N5309" i="3" a="1"/>
  <c r="N5309" i="3" s="1"/>
  <c r="M5489" i="3" a="1"/>
  <c r="M5489" i="3" s="1"/>
  <c r="N5489" i="3" a="1"/>
  <c r="N5489" i="3" s="1"/>
  <c r="M6150" i="3" a="1"/>
  <c r="M6150" i="3" s="1"/>
  <c r="K6257" i="3" a="1"/>
  <c r="K6257" i="3" s="1"/>
  <c r="M6375" i="3" a="1"/>
  <c r="M6375" i="3" s="1"/>
  <c r="M6546" i="3" a="1"/>
  <c r="M6546" i="3" s="1"/>
  <c r="K6582" i="3" a="1"/>
  <c r="K6582" i="3" s="1"/>
  <c r="O6582" i="3" a="1"/>
  <c r="O6582" i="3" s="1"/>
  <c r="K6647" i="3" a="1"/>
  <c r="K6647" i="3" s="1"/>
  <c r="P6647" i="3" a="1"/>
  <c r="P6647" i="3" s="1"/>
  <c r="L6749" i="3" a="1"/>
  <c r="L6749" i="3" s="1"/>
  <c r="M7225" i="3" a="1"/>
  <c r="M7225" i="3" s="1"/>
  <c r="K7225" i="3" a="1"/>
  <c r="K7225" i="3" s="1"/>
  <c r="N7225" i="3" a="1"/>
  <c r="N7225" i="3" s="1"/>
  <c r="L8598" i="3" a="1"/>
  <c r="L8598" i="3" s="1"/>
  <c r="K9086" i="3" a="1"/>
  <c r="K9086" i="3" s="1"/>
  <c r="N9086" i="3" a="1"/>
  <c r="N9086" i="3" s="1"/>
  <c r="K593" i="3" a="1"/>
  <c r="K593" i="3" s="1"/>
  <c r="N593" i="3" a="1"/>
  <c r="N593" i="3" s="1"/>
  <c r="O1265" i="3" a="1"/>
  <c r="O1265" i="3" s="1"/>
  <c r="N1265" i="3" a="1"/>
  <c r="N1265" i="3" s="1"/>
  <c r="N1550" i="3" a="1"/>
  <c r="N1550" i="3" s="1"/>
  <c r="O1550" i="3" a="1"/>
  <c r="O1550" i="3" s="1"/>
  <c r="M1550" i="3" a="1"/>
  <c r="M1550" i="3" s="1"/>
  <c r="L1550" i="3" a="1"/>
  <c r="L1550" i="3" s="1"/>
  <c r="L1893" i="3" a="1"/>
  <c r="L1893" i="3" s="1"/>
  <c r="O1893" i="3" a="1"/>
  <c r="O1893" i="3" s="1"/>
  <c r="P2157" i="3" a="1"/>
  <c r="P2157" i="3" s="1"/>
  <c r="P3135" i="3" a="1"/>
  <c r="P3135" i="3" s="1"/>
  <c r="N3216" i="3" a="1"/>
  <c r="N3216" i="3" s="1"/>
  <c r="P3216" i="3" a="1"/>
  <c r="P3216" i="3" s="1"/>
  <c r="M3505" i="3" a="1"/>
  <c r="M3505" i="3" s="1"/>
  <c r="N3505" i="3" a="1"/>
  <c r="N3505" i="3" s="1"/>
  <c r="N4060" i="3" a="1"/>
  <c r="N4060" i="3" s="1"/>
  <c r="O4060" i="3" a="1"/>
  <c r="O4060" i="3" s="1"/>
  <c r="M4298" i="3" a="1"/>
  <c r="M4298" i="3" s="1"/>
  <c r="N4298" i="3" a="1"/>
  <c r="N4298" i="3" s="1"/>
  <c r="K4298" i="3" a="1"/>
  <c r="K4298" i="3" s="1"/>
  <c r="M4324" i="3" a="1"/>
  <c r="M4324" i="3" s="1"/>
  <c r="N4324" i="3" a="1"/>
  <c r="N4324" i="3" s="1"/>
  <c r="L4324" i="3" a="1"/>
  <c r="L4324" i="3" s="1"/>
  <c r="L4623" i="3" a="1"/>
  <c r="L4623" i="3" s="1"/>
  <c r="O4623" i="3" a="1"/>
  <c r="O4623" i="3" s="1"/>
  <c r="M4623" i="3" a="1"/>
  <c r="M4623" i="3" s="1"/>
  <c r="M4894" i="3" a="1"/>
  <c r="M4894" i="3" s="1"/>
  <c r="N4894" i="3" a="1"/>
  <c r="N4894" i="3" s="1"/>
  <c r="O5357" i="3" a="1"/>
  <c r="O5357" i="3" s="1"/>
  <c r="L5357" i="3" a="1"/>
  <c r="L5357" i="3" s="1"/>
  <c r="O5387" i="3" a="1"/>
  <c r="O5387" i="3" s="1"/>
  <c r="N5387" i="3" a="1"/>
  <c r="N5387" i="3" s="1"/>
  <c r="N8323" i="3" a="1"/>
  <c r="N8323" i="3" s="1"/>
  <c r="P8323" i="3" a="1"/>
  <c r="P8323" i="3" s="1"/>
  <c r="P26" i="3" a="1"/>
  <c r="P26" i="3" s="1"/>
  <c r="M234" i="3" a="1"/>
  <c r="M234" i="3" s="1"/>
  <c r="L303" i="3" a="1"/>
  <c r="L303" i="3" s="1"/>
  <c r="L426" i="3" a="1"/>
  <c r="L426" i="3" s="1"/>
  <c r="L538" i="3" a="1"/>
  <c r="L538" i="3" s="1"/>
  <c r="L593" i="3" a="1"/>
  <c r="L593" i="3" s="1"/>
  <c r="O934" i="3" a="1"/>
  <c r="O934" i="3" s="1"/>
  <c r="O1089" i="3" a="1"/>
  <c r="O1089" i="3" s="1"/>
  <c r="P1125" i="3" a="1"/>
  <c r="P1125" i="3" s="1"/>
  <c r="M1156" i="3" a="1"/>
  <c r="M1156" i="3" s="1"/>
  <c r="K1423" i="3" a="1"/>
  <c r="K1423" i="3" s="1"/>
  <c r="M1423" i="3" a="1"/>
  <c r="M1423" i="3" s="1"/>
  <c r="L1543" i="3" a="1"/>
  <c r="L1543" i="3" s="1"/>
  <c r="K1550" i="3" a="1"/>
  <c r="K1550" i="3" s="1"/>
  <c r="K1858" i="3" a="1"/>
  <c r="K1858" i="3" s="1"/>
  <c r="O1858" i="3" a="1"/>
  <c r="O1858" i="3" s="1"/>
  <c r="K1893" i="3" a="1"/>
  <c r="K1893" i="3" s="1"/>
  <c r="P1990" i="3" a="1"/>
  <c r="P1990" i="3" s="1"/>
  <c r="O1990" i="3" a="1"/>
  <c r="O1990" i="3" s="1"/>
  <c r="K2104" i="3" a="1"/>
  <c r="K2104" i="3" s="1"/>
  <c r="M2111" i="3" a="1"/>
  <c r="M2111" i="3" s="1"/>
  <c r="L2443" i="3" a="1"/>
  <c r="L2443" i="3" s="1"/>
  <c r="K2456" i="3" a="1"/>
  <c r="K2456" i="3" s="1"/>
  <c r="M2456" i="3" a="1"/>
  <c r="M2456" i="3" s="1"/>
  <c r="K2677" i="3" a="1"/>
  <c r="K2677" i="3" s="1"/>
  <c r="L2894" i="3" a="1"/>
  <c r="L2894" i="3" s="1"/>
  <c r="O2921" i="3" a="1"/>
  <c r="O2921" i="3" s="1"/>
  <c r="P2933" i="3" a="1"/>
  <c r="P2933" i="3" s="1"/>
  <c r="P2939" i="3" a="1"/>
  <c r="P2939" i="3" s="1"/>
  <c r="O2939" i="3" a="1"/>
  <c r="O2939" i="3" s="1"/>
  <c r="M3015" i="3" a="1"/>
  <c r="M3015" i="3" s="1"/>
  <c r="O3118" i="3" a="1"/>
  <c r="O3118" i="3" s="1"/>
  <c r="P3118" i="3" a="1"/>
  <c r="P3118" i="3" s="1"/>
  <c r="N3118" i="3" a="1"/>
  <c r="N3118" i="3" s="1"/>
  <c r="M3606" i="3" a="1"/>
  <c r="M3606" i="3" s="1"/>
  <c r="P3653" i="3" a="1"/>
  <c r="P3653" i="3" s="1"/>
  <c r="O3667" i="3" a="1"/>
  <c r="O3667" i="3" s="1"/>
  <c r="P3815" i="3" a="1"/>
  <c r="P3815" i="3" s="1"/>
  <c r="O3815" i="3" a="1"/>
  <c r="O3815" i="3" s="1"/>
  <c r="P4039" i="3" a="1"/>
  <c r="P4039" i="3" s="1"/>
  <c r="M4039" i="3" a="1"/>
  <c r="M4039" i="3" s="1"/>
  <c r="K4324" i="3" a="1"/>
  <c r="K4324" i="3" s="1"/>
  <c r="N4409" i="3" a="1"/>
  <c r="N4409" i="3" s="1"/>
  <c r="L4409" i="3" a="1"/>
  <c r="L4409" i="3" s="1"/>
  <c r="K4623" i="3" a="1"/>
  <c r="K4623" i="3" s="1"/>
  <c r="M4646" i="3" a="1"/>
  <c r="M4646" i="3" s="1"/>
  <c r="O4646" i="3" a="1"/>
  <c r="O4646" i="3" s="1"/>
  <c r="L4646" i="3" a="1"/>
  <c r="L4646" i="3" s="1"/>
  <c r="P4865" i="3" a="1"/>
  <c r="P4865" i="3" s="1"/>
  <c r="N4939" i="3" a="1"/>
  <c r="N4939" i="3" s="1"/>
  <c r="L5228" i="3" a="1"/>
  <c r="L5228" i="3" s="1"/>
  <c r="N5239" i="3" a="1"/>
  <c r="N5239" i="3" s="1"/>
  <c r="P5345" i="3" a="1"/>
  <c r="P5345" i="3" s="1"/>
  <c r="L5345" i="3" a="1"/>
  <c r="L5345" i="3" s="1"/>
  <c r="M5940" i="3" a="1"/>
  <c r="M5940" i="3" s="1"/>
  <c r="L5940" i="3" a="1"/>
  <c r="L5940" i="3" s="1"/>
  <c r="P5940" i="3" a="1"/>
  <c r="P5940" i="3" s="1"/>
  <c r="P6528" i="3" a="1"/>
  <c r="P6528" i="3" s="1"/>
  <c r="L6528" i="3" a="1"/>
  <c r="L6528" i="3" s="1"/>
  <c r="M7057" i="3" a="1"/>
  <c r="M7057" i="3" s="1"/>
  <c r="M7071" i="3" a="1"/>
  <c r="M7071" i="3" s="1"/>
  <c r="N7782" i="3" a="1"/>
  <c r="N7782" i="3" s="1"/>
  <c r="O7782" i="3" a="1"/>
  <c r="O7782" i="3" s="1"/>
  <c r="L7782" i="3" a="1"/>
  <c r="L7782" i="3" s="1"/>
  <c r="O7935" i="3" a="1"/>
  <c r="O7935" i="3" s="1"/>
  <c r="P7935" i="3" a="1"/>
  <c r="P7935" i="3" s="1"/>
  <c r="K8554" i="3" a="1"/>
  <c r="K8554" i="3" s="1"/>
  <c r="N8554" i="3" a="1"/>
  <c r="N8554" i="3" s="1"/>
  <c r="L8554" i="3" a="1"/>
  <c r="L8554" i="3" s="1"/>
  <c r="N9074" i="3" a="1"/>
  <c r="N9074" i="3" s="1"/>
  <c r="L9074" i="3" a="1"/>
  <c r="L9074" i="3" s="1"/>
  <c r="M370" i="3" a="1"/>
  <c r="M370" i="3" s="1"/>
  <c r="O370" i="3" a="1"/>
  <c r="O370" i="3" s="1"/>
  <c r="K370" i="3" a="1"/>
  <c r="K370" i="3" s="1"/>
  <c r="N383" i="3" a="1"/>
  <c r="N383" i="3" s="1"/>
  <c r="O383" i="3" a="1"/>
  <c r="O383" i="3" s="1"/>
  <c r="N1381" i="3" a="1"/>
  <c r="N1381" i="3" s="1"/>
  <c r="O1381" i="3" a="1"/>
  <c r="O1381" i="3" s="1"/>
  <c r="O1501" i="3" a="1"/>
  <c r="O1501" i="3" s="1"/>
  <c r="P1501" i="3" a="1"/>
  <c r="P1501" i="3" s="1"/>
  <c r="R1501" i="3" s="1"/>
  <c r="N1544" i="3" a="1"/>
  <c r="N1544" i="3" s="1"/>
  <c r="L1544" i="3" a="1"/>
  <c r="L1544" i="3" s="1"/>
  <c r="K2093" i="3" a="1"/>
  <c r="K2093" i="3" s="1"/>
  <c r="N2093" i="3" a="1"/>
  <c r="N2093" i="3" s="1"/>
  <c r="O2970" i="3" a="1"/>
  <c r="O2970" i="3" s="1"/>
  <c r="N2970" i="3" a="1"/>
  <c r="N2970" i="3" s="1"/>
  <c r="K2970" i="3" a="1"/>
  <c r="K2970" i="3" s="1"/>
  <c r="P3499" i="3" a="1"/>
  <c r="P3499" i="3" s="1"/>
  <c r="K3499" i="3" a="1"/>
  <c r="K3499" i="3" s="1"/>
  <c r="N3803" i="3" a="1"/>
  <c r="N3803" i="3" s="1"/>
  <c r="M3803" i="3" a="1"/>
  <c r="M3803" i="3" s="1"/>
  <c r="O4389" i="3" a="1"/>
  <c r="O4389" i="3" s="1"/>
  <c r="P4389" i="3" a="1"/>
  <c r="P4389" i="3" s="1"/>
  <c r="P4881" i="3" a="1"/>
  <c r="P4881" i="3" s="1"/>
  <c r="K4881" i="3" a="1"/>
  <c r="K4881" i="3" s="1"/>
  <c r="L5865" i="3" a="1"/>
  <c r="L5865" i="3" s="1"/>
  <c r="O5865" i="3" a="1"/>
  <c r="O5865" i="3" s="1"/>
  <c r="K7570" i="3" a="1"/>
  <c r="K7570" i="3" s="1"/>
  <c r="P7570" i="3" a="1"/>
  <c r="P7570" i="3" s="1"/>
  <c r="O7570" i="3" a="1"/>
  <c r="O7570" i="3" s="1"/>
  <c r="P8005" i="3" a="1"/>
  <c r="P8005" i="3" s="1"/>
  <c r="O8005" i="3" a="1"/>
  <c r="O8005" i="3" s="1"/>
  <c r="K8005" i="3" a="1"/>
  <c r="K8005" i="3" s="1"/>
  <c r="M128" i="3" a="1"/>
  <c r="M128" i="3" s="1"/>
  <c r="O156" i="3" a="1"/>
  <c r="O156" i="3" s="1"/>
  <c r="L280" i="3" a="1"/>
  <c r="L280" i="3" s="1"/>
  <c r="N370" i="3" a="1"/>
  <c r="N370" i="3" s="1"/>
  <c r="O399" i="3" a="1"/>
  <c r="O399" i="3" s="1"/>
  <c r="O413" i="3" a="1"/>
  <c r="O413" i="3" s="1"/>
  <c r="N427" i="3" a="1"/>
  <c r="N427" i="3" s="1"/>
  <c r="L443" i="3" a="1"/>
  <c r="L443" i="3" s="1"/>
  <c r="N443" i="3" a="1"/>
  <c r="N443" i="3" s="1"/>
  <c r="K443" i="3" a="1"/>
  <c r="K443" i="3" s="1"/>
  <c r="O547" i="3" a="1"/>
  <c r="O547" i="3" s="1"/>
  <c r="M547" i="3" a="1"/>
  <c r="M547" i="3" s="1"/>
  <c r="O742" i="3" a="1"/>
  <c r="O742" i="3" s="1"/>
  <c r="O865" i="3" a="1"/>
  <c r="O865" i="3" s="1"/>
  <c r="M1003" i="3" a="1"/>
  <c r="M1003" i="3" s="1"/>
  <c r="K1003" i="3" a="1"/>
  <c r="K1003" i="3" s="1"/>
  <c r="N1084" i="3" a="1"/>
  <c r="N1084" i="3" s="1"/>
  <c r="K1487" i="3" a="1"/>
  <c r="K1487" i="3" s="1"/>
  <c r="O1494" i="3" a="1"/>
  <c r="O1494" i="3" s="1"/>
  <c r="L1501" i="3" a="1"/>
  <c r="L1501" i="3" s="1"/>
  <c r="K1948" i="3" a="1"/>
  <c r="K1948" i="3" s="1"/>
  <c r="L1948" i="3" a="1"/>
  <c r="L1948" i="3" s="1"/>
  <c r="L2093" i="3" a="1"/>
  <c r="L2093" i="3" s="1"/>
  <c r="L2404" i="3" a="1"/>
  <c r="L2404" i="3" s="1"/>
  <c r="L3003" i="3" a="1"/>
  <c r="L3003" i="3" s="1"/>
  <c r="M3031" i="3" a="1"/>
  <c r="M3031" i="3" s="1"/>
  <c r="M3246" i="3" a="1"/>
  <c r="M3246" i="3" s="1"/>
  <c r="K3273" i="3" a="1"/>
  <c r="K3273" i="3" s="1"/>
  <c r="L3300" i="3" a="1"/>
  <c r="L3300" i="3" s="1"/>
  <c r="N3300" i="3" a="1"/>
  <c r="N3300" i="3" s="1"/>
  <c r="O3334" i="3" a="1"/>
  <c r="O3334" i="3" s="1"/>
  <c r="K3355" i="3" a="1"/>
  <c r="K3355" i="3" s="1"/>
  <c r="L3547" i="3" a="1"/>
  <c r="L3547" i="3" s="1"/>
  <c r="N3582" i="3" a="1"/>
  <c r="N3582" i="3" s="1"/>
  <c r="O3582" i="3" a="1"/>
  <c r="O3582" i="3" s="1"/>
  <c r="N3778" i="3" a="1"/>
  <c r="N3778" i="3" s="1"/>
  <c r="K3783" i="3" a="1"/>
  <c r="K3783" i="3" s="1"/>
  <c r="P3789" i="3" a="1"/>
  <c r="P3789" i="3" s="1"/>
  <c r="O3927" i="3" a="1"/>
  <c r="O3927" i="3" s="1"/>
  <c r="N3996" i="3" a="1"/>
  <c r="N3996" i="3" s="1"/>
  <c r="O3996" i="3" a="1"/>
  <c r="O3996" i="3" s="1"/>
  <c r="M4389" i="3" a="1"/>
  <c r="M4389" i="3" s="1"/>
  <c r="K4590" i="3" a="1"/>
  <c r="K4590" i="3" s="1"/>
  <c r="N4606" i="3" a="1"/>
  <c r="N4606" i="3" s="1"/>
  <c r="O4606" i="3" a="1"/>
  <c r="O4606" i="3" s="1"/>
  <c r="P5138" i="3" a="1"/>
  <c r="P5138" i="3" s="1"/>
  <c r="O5138" i="3" a="1"/>
  <c r="O5138" i="3" s="1"/>
  <c r="K5766" i="3" a="1"/>
  <c r="K5766" i="3" s="1"/>
  <c r="L5780" i="3" a="1"/>
  <c r="L5780" i="3" s="1"/>
  <c r="O5859" i="3" a="1"/>
  <c r="O5859" i="3" s="1"/>
  <c r="K5859" i="3" a="1"/>
  <c r="K5859" i="3" s="1"/>
  <c r="O7855" i="3" a="1"/>
  <c r="O7855" i="3" s="1"/>
  <c r="M7855" i="3" a="1"/>
  <c r="M7855" i="3" s="1"/>
  <c r="M16" i="3" a="1"/>
  <c r="M16" i="3" s="1"/>
  <c r="O50" i="3" a="1"/>
  <c r="O50" i="3" s="1"/>
  <c r="K90" i="3" a="1"/>
  <c r="K90" i="3" s="1"/>
  <c r="N128" i="3" a="1"/>
  <c r="N128" i="3" s="1"/>
  <c r="P156" i="3" a="1"/>
  <c r="P156" i="3" s="1"/>
  <c r="O186" i="3" a="1"/>
  <c r="O186" i="3" s="1"/>
  <c r="N280" i="3" a="1"/>
  <c r="N280" i="3" s="1"/>
  <c r="M443" i="3" a="1"/>
  <c r="M443" i="3" s="1"/>
  <c r="L527" i="3" a="1"/>
  <c r="L527" i="3" s="1"/>
  <c r="N547" i="3" a="1"/>
  <c r="N547" i="3" s="1"/>
  <c r="M851" i="3" a="1"/>
  <c r="M851" i="3" s="1"/>
  <c r="K907" i="3" a="1"/>
  <c r="K907" i="3" s="1"/>
  <c r="P907" i="3" a="1"/>
  <c r="P907" i="3" s="1"/>
  <c r="O1347" i="3" a="1"/>
  <c r="O1347" i="3" s="1"/>
  <c r="P1347" i="3" a="1"/>
  <c r="P1347" i="3" s="1"/>
  <c r="P1475" i="3" a="1"/>
  <c r="P1475" i="3" s="1"/>
  <c r="K1551" i="3" a="1"/>
  <c r="K1551" i="3" s="1"/>
  <c r="K1623" i="3" a="1"/>
  <c r="K1623" i="3" s="1"/>
  <c r="P1623" i="3" a="1"/>
  <c r="P1623" i="3" s="1"/>
  <c r="M2093" i="3" a="1"/>
  <c r="M2093" i="3" s="1"/>
  <c r="M2198" i="3" a="1"/>
  <c r="M2198" i="3" s="1"/>
  <c r="L2212" i="3" a="1"/>
  <c r="L2212" i="3" s="1"/>
  <c r="L2566" i="3" a="1"/>
  <c r="L2566" i="3" s="1"/>
  <c r="M2591" i="3" a="1"/>
  <c r="M2591" i="3" s="1"/>
  <c r="O2883" i="3" a="1"/>
  <c r="O2883" i="3" s="1"/>
  <c r="P2917" i="3" a="1"/>
  <c r="P2917" i="3" s="1"/>
  <c r="L2917" i="3" a="1"/>
  <c r="L2917" i="3" s="1"/>
  <c r="K2917" i="3" a="1"/>
  <c r="K2917" i="3" s="1"/>
  <c r="O3011" i="3" a="1"/>
  <c r="O3011" i="3" s="1"/>
  <c r="M3227" i="3" a="1"/>
  <c r="M3227" i="3" s="1"/>
  <c r="M3300" i="3" a="1"/>
  <c r="M3300" i="3" s="1"/>
  <c r="M3582" i="3" a="1"/>
  <c r="M3582" i="3" s="1"/>
  <c r="L3772" i="3" a="1"/>
  <c r="L3772" i="3" s="1"/>
  <c r="O3772" i="3" a="1"/>
  <c r="O3772" i="3" s="1"/>
  <c r="N3881" i="3" a="1"/>
  <c r="N3881" i="3" s="1"/>
  <c r="P3881" i="3" a="1"/>
  <c r="P3881" i="3" s="1"/>
  <c r="N3941" i="3" a="1"/>
  <c r="N3941" i="3" s="1"/>
  <c r="M4511" i="3" a="1"/>
  <c r="M4511" i="3" s="1"/>
  <c r="P4511" i="3" a="1"/>
  <c r="P4511" i="3" s="1"/>
  <c r="N4535" i="3" a="1"/>
  <c r="N4535" i="3" s="1"/>
  <c r="O4535" i="3" a="1"/>
  <c r="O4535" i="3" s="1"/>
  <c r="O4568" i="3" a="1"/>
  <c r="O4568" i="3" s="1"/>
  <c r="M4568" i="3" a="1"/>
  <c r="M4568" i="3" s="1"/>
  <c r="K4716" i="3" a="1"/>
  <c r="K4716" i="3" s="1"/>
  <c r="P4759" i="3" a="1"/>
  <c r="P4759" i="3" s="1"/>
  <c r="K4759" i="3" a="1"/>
  <c r="K4759" i="3" s="1"/>
  <c r="K5526" i="3" a="1"/>
  <c r="K5526" i="3" s="1"/>
  <c r="O5526" i="3" a="1"/>
  <c r="O5526" i="3" s="1"/>
  <c r="N5526" i="3" a="1"/>
  <c r="N5526" i="3" s="1"/>
  <c r="M5526" i="3" a="1"/>
  <c r="M5526" i="3" s="1"/>
  <c r="M5584" i="3" a="1"/>
  <c r="M5584" i="3" s="1"/>
  <c r="N5584" i="3" a="1"/>
  <c r="N5584" i="3" s="1"/>
  <c r="K7738" i="3" a="1"/>
  <c r="K7738" i="3" s="1"/>
  <c r="O7738" i="3" a="1"/>
  <c r="O7738" i="3" s="1"/>
  <c r="N7738" i="3" a="1"/>
  <c r="N7738" i="3" s="1"/>
  <c r="L7855" i="3" a="1"/>
  <c r="L7855" i="3" s="1"/>
  <c r="O9437" i="3" a="1"/>
  <c r="O9437" i="3" s="1"/>
  <c r="O401" i="3" a="1"/>
  <c r="O401" i="3" s="1"/>
  <c r="L401" i="3" a="1"/>
  <c r="L401" i="3" s="1"/>
  <c r="O528" i="3" a="1"/>
  <c r="O528" i="3" s="1"/>
  <c r="P528" i="3" a="1"/>
  <c r="P528" i="3" s="1"/>
  <c r="M1476" i="3" a="1"/>
  <c r="M1476" i="3" s="1"/>
  <c r="N1476" i="3" a="1"/>
  <c r="N1476" i="3" s="1"/>
  <c r="K1759" i="3" a="1"/>
  <c r="K1759" i="3" s="1"/>
  <c r="O1759" i="3" a="1"/>
  <c r="O1759" i="3" s="1"/>
  <c r="L2399" i="3" a="1"/>
  <c r="L2399" i="3" s="1"/>
  <c r="M2399" i="3" a="1"/>
  <c r="M2399" i="3" s="1"/>
  <c r="O2623" i="3" a="1"/>
  <c r="O2623" i="3" s="1"/>
  <c r="M2623" i="3" a="1"/>
  <c r="M2623" i="3" s="1"/>
  <c r="L2623" i="3" a="1"/>
  <c r="L2623" i="3" s="1"/>
  <c r="N3544" i="3" a="1"/>
  <c r="N3544" i="3" s="1"/>
  <c r="P3544" i="3" a="1"/>
  <c r="P3544" i="3" s="1"/>
  <c r="L3767" i="3" a="1"/>
  <c r="L3767" i="3" s="1"/>
  <c r="P3767" i="3" a="1"/>
  <c r="P3767" i="3" s="1"/>
  <c r="O3767" i="3" a="1"/>
  <c r="O3767" i="3" s="1"/>
  <c r="N4183" i="3" a="1"/>
  <c r="N4183" i="3" s="1"/>
  <c r="P4183" i="3" a="1"/>
  <c r="P4183" i="3" s="1"/>
  <c r="K4183" i="3" a="1"/>
  <c r="K4183" i="3" s="1"/>
  <c r="P5125" i="3" a="1"/>
  <c r="P5125" i="3" s="1"/>
  <c r="O5125" i="3" a="1"/>
  <c r="O5125" i="3" s="1"/>
  <c r="O5132" i="3" a="1"/>
  <c r="O5132" i="3" s="1"/>
  <c r="P5132" i="3" a="1"/>
  <c r="P5132" i="3" s="1"/>
  <c r="M5132" i="3" a="1"/>
  <c r="M5132" i="3" s="1"/>
  <c r="P5163" i="3" a="1"/>
  <c r="P5163" i="3" s="1"/>
  <c r="O5163" i="3" a="1"/>
  <c r="O5163" i="3" s="1"/>
  <c r="O5516" i="3" a="1"/>
  <c r="O5516" i="3" s="1"/>
  <c r="N5516" i="3" a="1"/>
  <c r="N5516" i="3" s="1"/>
  <c r="N5522" i="3" a="1"/>
  <c r="N5522" i="3" s="1"/>
  <c r="O5522" i="3" a="1"/>
  <c r="O5522" i="3" s="1"/>
  <c r="E11" i="7" a="1"/>
  <c r="E11" i="7" s="1"/>
  <c r="G13" i="7" a="1"/>
  <c r="G13" i="7" s="1"/>
  <c r="J10" i="7" a="1"/>
  <c r="J10" i="7" s="1"/>
  <c r="G10" i="7" a="1"/>
  <c r="G10" i="7" s="1"/>
  <c r="O4236" i="3" a="1"/>
  <c r="O4236" i="3" s="1"/>
  <c r="K4236" i="3" a="1"/>
  <c r="K4236" i="3" s="1"/>
  <c r="P4631" i="3" a="1"/>
  <c r="P4631" i="3" s="1"/>
  <c r="O4631" i="3" a="1"/>
  <c r="O4631" i="3" s="1"/>
  <c r="N4631" i="3" a="1"/>
  <c r="N4631" i="3" s="1"/>
  <c r="P4712" i="3" a="1"/>
  <c r="P4712" i="3" s="1"/>
  <c r="N4712" i="3" a="1"/>
  <c r="N4712" i="3" s="1"/>
  <c r="O5225" i="3" a="1"/>
  <c r="O5225" i="3" s="1"/>
  <c r="L5225" i="3" a="1"/>
  <c r="L5225" i="3" s="1"/>
  <c r="N5957" i="3" a="1"/>
  <c r="N5957" i="3" s="1"/>
  <c r="M5957" i="3" a="1"/>
  <c r="M5957" i="3" s="1"/>
  <c r="P7679" i="3" a="1"/>
  <c r="P7679" i="3" s="1"/>
  <c r="L7679" i="3" a="1"/>
  <c r="L7679" i="3" s="1"/>
  <c r="O3283" i="3" a="1"/>
  <c r="O3283" i="3" s="1"/>
  <c r="K3296" i="3" a="1"/>
  <c r="K3296" i="3" s="1"/>
  <c r="M3951" i="3" a="1"/>
  <c r="M3951" i="3" s="1"/>
  <c r="M4301" i="3" a="1"/>
  <c r="M4301" i="3" s="1"/>
  <c r="P4334" i="3" a="1"/>
  <c r="P4334" i="3" s="1"/>
  <c r="M4341" i="3" a="1"/>
  <c r="M4341" i="3" s="1"/>
  <c r="N4403" i="3" a="1"/>
  <c r="N4403" i="3" s="1"/>
  <c r="M4403" i="3" a="1"/>
  <c r="M4403" i="3" s="1"/>
  <c r="M4538" i="3" a="1"/>
  <c r="M4538" i="3" s="1"/>
  <c r="L4631" i="3" a="1"/>
  <c r="L4631" i="3" s="1"/>
  <c r="P4661" i="3" a="1"/>
  <c r="P4661" i="3" s="1"/>
  <c r="N4797" i="3" a="1"/>
  <c r="N4797" i="3" s="1"/>
  <c r="P5171" i="3" a="1"/>
  <c r="P5171" i="3" s="1"/>
  <c r="M5171" i="3" a="1"/>
  <c r="M5171" i="3" s="1"/>
  <c r="K5171" i="3" a="1"/>
  <c r="K5171" i="3" s="1"/>
  <c r="K5225" i="3" a="1"/>
  <c r="K5225" i="3" s="1"/>
  <c r="P5243" i="3" a="1"/>
  <c r="P5243" i="3" s="1"/>
  <c r="O5243" i="3" a="1"/>
  <c r="O5243" i="3" s="1"/>
  <c r="N5322" i="3" a="1"/>
  <c r="N5322" i="3" s="1"/>
  <c r="O5322" i="3" a="1"/>
  <c r="O5322" i="3" s="1"/>
  <c r="K5367" i="3" a="1"/>
  <c r="K5367" i="3" s="1"/>
  <c r="O5373" i="3" a="1"/>
  <c r="O5373" i="3" s="1"/>
  <c r="N5544" i="3" a="1"/>
  <c r="N5544" i="3" s="1"/>
  <c r="O5716" i="3" a="1"/>
  <c r="O5716" i="3" s="1"/>
  <c r="L5716" i="3" a="1"/>
  <c r="L5716" i="3" s="1"/>
  <c r="L5739" i="3" a="1"/>
  <c r="L5739" i="3" s="1"/>
  <c r="O5860" i="3" a="1"/>
  <c r="O5860" i="3" s="1"/>
  <c r="L5860" i="3" a="1"/>
  <c r="L5860" i="3" s="1"/>
  <c r="P6443" i="3" a="1"/>
  <c r="P6443" i="3" s="1"/>
  <c r="O6443" i="3" a="1"/>
  <c r="O6443" i="3" s="1"/>
  <c r="N6443" i="3" a="1"/>
  <c r="N6443" i="3" s="1"/>
  <c r="M6481" i="3" a="1"/>
  <c r="M6481" i="3" s="1"/>
  <c r="L6481" i="3" a="1"/>
  <c r="L6481" i="3" s="1"/>
  <c r="O6508" i="3" a="1"/>
  <c r="O6508" i="3" s="1"/>
  <c r="L6508" i="3" a="1"/>
  <c r="L6508" i="3" s="1"/>
  <c r="N7455" i="3" a="1"/>
  <c r="N7455" i="3" s="1"/>
  <c r="L7455" i="3" a="1"/>
  <c r="L7455" i="3" s="1"/>
  <c r="M7622" i="3" a="1"/>
  <c r="M7622" i="3" s="1"/>
  <c r="O8126" i="3" a="1"/>
  <c r="O8126" i="3" s="1"/>
  <c r="N8126" i="3" a="1"/>
  <c r="N8126" i="3" s="1"/>
  <c r="L8141" i="3" a="1"/>
  <c r="L8141" i="3" s="1"/>
  <c r="K8141" i="3" a="1"/>
  <c r="K8141" i="3" s="1"/>
  <c r="P8532" i="3" a="1"/>
  <c r="P8532" i="3" s="1"/>
  <c r="K9068" i="3" a="1"/>
  <c r="K9068" i="3" s="1"/>
  <c r="M9123" i="3" a="1"/>
  <c r="M9123" i="3" s="1"/>
  <c r="P9123" i="3" a="1"/>
  <c r="P9123" i="3" s="1"/>
  <c r="N9123" i="3" a="1"/>
  <c r="N9123" i="3" s="1"/>
  <c r="M9329" i="3" a="1"/>
  <c r="M9329" i="3" s="1"/>
  <c r="P9329" i="3" a="1"/>
  <c r="P9329" i="3" s="1"/>
  <c r="P9389" i="3" a="1"/>
  <c r="P9389" i="3" s="1"/>
  <c r="N9389" i="3" a="1"/>
  <c r="N9389" i="3" s="1"/>
  <c r="K1081" i="3" a="1"/>
  <c r="K1081" i="3" s="1"/>
  <c r="M1093" i="3" a="1"/>
  <c r="M1093" i="3" s="1"/>
  <c r="K1324" i="3" a="1"/>
  <c r="K1324" i="3" s="1"/>
  <c r="K1348" i="3" a="1"/>
  <c r="K1348" i="3" s="1"/>
  <c r="M1567" i="3" a="1"/>
  <c r="M1567" i="3" s="1"/>
  <c r="M1647" i="3" a="1"/>
  <c r="M1647" i="3" s="1"/>
  <c r="N1688" i="3" a="1"/>
  <c r="N1688" i="3" s="1"/>
  <c r="M1750" i="3" a="1"/>
  <c r="M1750" i="3" s="1"/>
  <c r="N1755" i="3" a="1"/>
  <c r="N1755" i="3" s="1"/>
  <c r="M1767" i="3" a="1"/>
  <c r="M1767" i="3" s="1"/>
  <c r="M1920" i="3" a="1"/>
  <c r="M1920" i="3" s="1"/>
  <c r="N1943" i="3" a="1"/>
  <c r="N1943" i="3" s="1"/>
  <c r="P2053" i="3" a="1"/>
  <c r="P2053" i="3" s="1"/>
  <c r="L2069" i="3" a="1"/>
  <c r="L2069" i="3" s="1"/>
  <c r="N2166" i="3" a="1"/>
  <c r="N2166" i="3" s="1"/>
  <c r="L2236" i="3" a="1"/>
  <c r="L2236" i="3" s="1"/>
  <c r="P2595" i="3" a="1"/>
  <c r="P2595" i="3" s="1"/>
  <c r="P2659" i="3" a="1"/>
  <c r="P2659" i="3" s="1"/>
  <c r="L2702" i="3" a="1"/>
  <c r="L2702" i="3" s="1"/>
  <c r="L2719" i="3" a="1"/>
  <c r="L2719" i="3" s="1"/>
  <c r="N2854" i="3" a="1"/>
  <c r="N2854" i="3" s="1"/>
  <c r="L2861" i="3" a="1"/>
  <c r="L2861" i="3" s="1"/>
  <c r="K2940" i="3" a="1"/>
  <c r="K2940" i="3" s="1"/>
  <c r="M2944" i="3" a="1"/>
  <c r="M2944" i="3" s="1"/>
  <c r="P2965" i="3" a="1"/>
  <c r="P2965" i="3" s="1"/>
  <c r="L2983" i="3" a="1"/>
  <c r="L2983" i="3" s="1"/>
  <c r="N3008" i="3" a="1"/>
  <c r="N3008" i="3" s="1"/>
  <c r="L3014" i="3" a="1"/>
  <c r="L3014" i="3" s="1"/>
  <c r="O3106" i="3" a="1"/>
  <c r="O3106" i="3" s="1"/>
  <c r="N3382" i="3" a="1"/>
  <c r="N3382" i="3" s="1"/>
  <c r="K3495" i="3" a="1"/>
  <c r="K3495" i="3" s="1"/>
  <c r="O3528" i="3" a="1"/>
  <c r="O3528" i="3" s="1"/>
  <c r="P3579" i="3" a="1"/>
  <c r="P3579" i="3" s="1"/>
  <c r="N3603" i="3" a="1"/>
  <c r="N3603" i="3" s="1"/>
  <c r="M3675" i="3" a="1"/>
  <c r="M3675" i="3" s="1"/>
  <c r="P3805" i="3" a="1"/>
  <c r="P3805" i="3" s="1"/>
  <c r="O3805" i="3" a="1"/>
  <c r="O3805" i="3" s="1"/>
  <c r="O3997" i="3" a="1"/>
  <c r="O3997" i="3" s="1"/>
  <c r="K4356" i="3" a="1"/>
  <c r="K4356" i="3" s="1"/>
  <c r="N4386" i="3" a="1"/>
  <c r="N4386" i="3" s="1"/>
  <c r="M4386" i="3" a="1"/>
  <c r="M4386" i="3" s="1"/>
  <c r="L4678" i="3" a="1"/>
  <c r="L4678" i="3" s="1"/>
  <c r="K4678" i="3" a="1"/>
  <c r="K4678" i="3" s="1"/>
  <c r="K4792" i="3" a="1"/>
  <c r="K4792" i="3" s="1"/>
  <c r="L4819" i="3" a="1"/>
  <c r="L4819" i="3" s="1"/>
  <c r="M5220" i="3" a="1"/>
  <c r="M5220" i="3" s="1"/>
  <c r="P5220" i="3" a="1"/>
  <c r="P5220" i="3" s="1"/>
  <c r="O6614" i="3" a="1"/>
  <c r="O6614" i="3" s="1"/>
  <c r="P6614" i="3" a="1"/>
  <c r="P6614" i="3" s="1"/>
  <c r="K6614" i="3" a="1"/>
  <c r="K6614" i="3" s="1"/>
  <c r="N6718" i="3" a="1"/>
  <c r="N6718" i="3" s="1"/>
  <c r="K6718" i="3" a="1"/>
  <c r="K6718" i="3" s="1"/>
  <c r="O6888" i="3" a="1"/>
  <c r="O6888" i="3" s="1"/>
  <c r="P6888" i="3" a="1"/>
  <c r="P6888" i="3" s="1"/>
  <c r="O6928" i="3" a="1"/>
  <c r="O6928" i="3" s="1"/>
  <c r="P6928" i="3" a="1"/>
  <c r="P6928" i="3" s="1"/>
  <c r="K7526" i="3" a="1"/>
  <c r="K7526" i="3" s="1"/>
  <c r="O7601" i="3" a="1"/>
  <c r="O7601" i="3" s="1"/>
  <c r="K7601" i="3" a="1"/>
  <c r="K7601" i="3" s="1"/>
  <c r="L8126" i="3" a="1"/>
  <c r="L8126" i="3" s="1"/>
  <c r="L8549" i="3" a="1"/>
  <c r="L8549" i="3" s="1"/>
  <c r="P8549" i="3" a="1"/>
  <c r="P8549" i="3" s="1"/>
  <c r="M9030" i="3" a="1"/>
  <c r="M9030" i="3" s="1"/>
  <c r="O9030" i="3" a="1"/>
  <c r="O9030" i="3" s="1"/>
  <c r="N3428" i="3" a="1"/>
  <c r="N3428" i="3" s="1"/>
  <c r="P3495" i="3" a="1"/>
  <c r="P3495" i="3" s="1"/>
  <c r="N3675" i="3" a="1"/>
  <c r="N3675" i="3" s="1"/>
  <c r="L4356" i="3" a="1"/>
  <c r="L4356" i="3" s="1"/>
  <c r="M4628" i="3" a="1"/>
  <c r="M4628" i="3" s="1"/>
  <c r="N4628" i="3" a="1"/>
  <c r="N4628" i="3" s="1"/>
  <c r="L4628" i="3" a="1"/>
  <c r="L4628" i="3" s="1"/>
  <c r="K4650" i="3" a="1"/>
  <c r="K4650" i="3" s="1"/>
  <c r="O4650" i="3" a="1"/>
  <c r="O4650" i="3" s="1"/>
  <c r="M4913" i="3" a="1"/>
  <c r="M4913" i="3" s="1"/>
  <c r="L4913" i="3" a="1"/>
  <c r="L4913" i="3" s="1"/>
  <c r="N5085" i="3" a="1"/>
  <c r="N5085" i="3" s="1"/>
  <c r="M5085" i="3" a="1"/>
  <c r="M5085" i="3" s="1"/>
  <c r="O5213" i="3" a="1"/>
  <c r="O5213" i="3" s="1"/>
  <c r="L5213" i="3" a="1"/>
  <c r="L5213" i="3" s="1"/>
  <c r="L5261" i="3" a="1"/>
  <c r="L5261" i="3" s="1"/>
  <c r="P5261" i="3" a="1"/>
  <c r="P5261" i="3" s="1"/>
  <c r="O5363" i="3" a="1"/>
  <c r="O5363" i="3" s="1"/>
  <c r="N5363" i="3" a="1"/>
  <c r="N5363" i="3" s="1"/>
  <c r="N6202" i="3" a="1"/>
  <c r="N6202" i="3" s="1"/>
  <c r="L6202" i="3" a="1"/>
  <c r="L6202" i="3" s="1"/>
  <c r="K6762" i="3" a="1"/>
  <c r="K6762" i="3" s="1"/>
  <c r="M6808" i="3" a="1"/>
  <c r="M6808" i="3" s="1"/>
  <c r="N6852" i="3" a="1"/>
  <c r="N6852" i="3" s="1"/>
  <c r="M6888" i="3" a="1"/>
  <c r="M6888" i="3" s="1"/>
  <c r="N6917" i="3" a="1"/>
  <c r="N6917" i="3" s="1"/>
  <c r="K6917" i="3" a="1"/>
  <c r="K6917" i="3" s="1"/>
  <c r="M6984" i="3" a="1"/>
  <c r="M6984" i="3" s="1"/>
  <c r="N7120" i="3" a="1"/>
  <c r="N7120" i="3" s="1"/>
  <c r="P7120" i="3" a="1"/>
  <c r="P7120" i="3" s="1"/>
  <c r="O7206" i="3" a="1"/>
  <c r="O7206" i="3" s="1"/>
  <c r="N7436" i="3" a="1"/>
  <c r="N7436" i="3" s="1"/>
  <c r="P7436" i="3" a="1"/>
  <c r="P7436" i="3" s="1"/>
  <c r="N7520" i="3" a="1"/>
  <c r="N7520" i="3" s="1"/>
  <c r="P7526" i="3" a="1"/>
  <c r="P7526" i="3" s="1"/>
  <c r="O7554" i="3" a="1"/>
  <c r="O7554" i="3" s="1"/>
  <c r="M7554" i="3" a="1"/>
  <c r="M7554" i="3" s="1"/>
  <c r="K7554" i="3" a="1"/>
  <c r="K7554" i="3" s="1"/>
  <c r="N7554" i="3" a="1"/>
  <c r="N7554" i="3" s="1"/>
  <c r="K9015" i="3" a="1"/>
  <c r="K9015" i="3" s="1"/>
  <c r="L9030" i="3" a="1"/>
  <c r="L9030" i="3" s="1"/>
  <c r="K9319" i="3" a="1"/>
  <c r="K9319" i="3" s="1"/>
  <c r="O5660" i="3" a="1"/>
  <c r="O5660" i="3" s="1"/>
  <c r="M5660" i="3" a="1"/>
  <c r="M5660" i="3" s="1"/>
  <c r="M6640" i="3" a="1"/>
  <c r="M6640" i="3" s="1"/>
  <c r="N6640" i="3" a="1"/>
  <c r="N6640" i="3" s="1"/>
  <c r="O6743" i="3" a="1"/>
  <c r="O6743" i="3" s="1"/>
  <c r="L6743" i="3" a="1"/>
  <c r="L6743" i="3" s="1"/>
  <c r="O7158" i="3" a="1"/>
  <c r="O7158" i="3" s="1"/>
  <c r="N7158" i="3" a="1"/>
  <c r="N7158" i="3" s="1"/>
  <c r="M7158" i="3" a="1"/>
  <c r="M7158" i="3" s="1"/>
  <c r="O7430" i="3" a="1"/>
  <c r="O7430" i="3" s="1"/>
  <c r="L7430" i="3" a="1"/>
  <c r="L7430" i="3" s="1"/>
  <c r="M8197" i="3" a="1"/>
  <c r="M8197" i="3" s="1"/>
  <c r="N8197" i="3" a="1"/>
  <c r="N8197" i="3" s="1"/>
  <c r="N3837" i="3" a="1"/>
  <c r="N3837" i="3" s="1"/>
  <c r="K3911" i="3" a="1"/>
  <c r="K3911" i="3" s="1"/>
  <c r="L3942" i="3" a="1"/>
  <c r="L3942" i="3" s="1"/>
  <c r="P3948" i="3" a="1"/>
  <c r="P3948" i="3" s="1"/>
  <c r="L4055" i="3" a="1"/>
  <c r="L4055" i="3" s="1"/>
  <c r="N4450" i="3" a="1"/>
  <c r="N4450" i="3" s="1"/>
  <c r="K4566" i="3" a="1"/>
  <c r="K4566" i="3" s="1"/>
  <c r="N4640" i="3" a="1"/>
  <c r="N4640" i="3" s="1"/>
  <c r="M4664" i="3" a="1"/>
  <c r="M4664" i="3" s="1"/>
  <c r="K4719" i="3" a="1"/>
  <c r="K4719" i="3" s="1"/>
  <c r="L4787" i="3" a="1"/>
  <c r="L4787" i="3" s="1"/>
  <c r="K4833" i="3" a="1"/>
  <c r="K4833" i="3" s="1"/>
  <c r="K5037" i="3" a="1"/>
  <c r="K5037" i="3" s="1"/>
  <c r="M5067" i="3" a="1"/>
  <c r="M5067" i="3" s="1"/>
  <c r="L5091" i="3" a="1"/>
  <c r="L5091" i="3" s="1"/>
  <c r="K5189" i="3" a="1"/>
  <c r="K5189" i="3" s="1"/>
  <c r="N5195" i="3" a="1"/>
  <c r="N5195" i="3" s="1"/>
  <c r="N5235" i="3" a="1"/>
  <c r="N5235" i="3" s="1"/>
  <c r="L5277" i="3" a="1"/>
  <c r="L5277" i="3" s="1"/>
  <c r="L5305" i="3" a="1"/>
  <c r="L5305" i="3" s="1"/>
  <c r="O5327" i="3" a="1"/>
  <c r="O5327" i="3" s="1"/>
  <c r="L5660" i="3" a="1"/>
  <c r="L5660" i="3" s="1"/>
  <c r="O5841" i="3" a="1"/>
  <c r="O5841" i="3" s="1"/>
  <c r="K5841" i="3" a="1"/>
  <c r="K5841" i="3" s="1"/>
  <c r="P5923" i="3" a="1"/>
  <c r="P5923" i="3" s="1"/>
  <c r="M5923" i="3" a="1"/>
  <c r="M5923" i="3" s="1"/>
  <c r="L5923" i="3" a="1"/>
  <c r="L5923" i="3" s="1"/>
  <c r="O5923" i="3" a="1"/>
  <c r="O5923" i="3" s="1"/>
  <c r="N5923" i="3" a="1"/>
  <c r="N5923" i="3" s="1"/>
  <c r="L6124" i="3" a="1"/>
  <c r="L6124" i="3" s="1"/>
  <c r="M6140" i="3" a="1"/>
  <c r="M6140" i="3" s="1"/>
  <c r="L6140" i="3" a="1"/>
  <c r="L6140" i="3" s="1"/>
  <c r="O6140" i="3" a="1"/>
  <c r="O6140" i="3" s="1"/>
  <c r="N6140" i="3" a="1"/>
  <c r="N6140" i="3" s="1"/>
  <c r="O6245" i="3" a="1"/>
  <c r="O6245" i="3" s="1"/>
  <c r="N6245" i="3" a="1"/>
  <c r="N6245" i="3" s="1"/>
  <c r="M6245" i="3" a="1"/>
  <c r="M6245" i="3" s="1"/>
  <c r="M6485" i="3" a="1"/>
  <c r="M6485" i="3" s="1"/>
  <c r="N6499" i="3" a="1"/>
  <c r="N6499" i="3" s="1"/>
  <c r="P6499" i="3" a="1"/>
  <c r="P6499" i="3" s="1"/>
  <c r="Q6499" i="3" s="1"/>
  <c r="P6509" i="3" a="1"/>
  <c r="P6509" i="3" s="1"/>
  <c r="N6509" i="3" a="1"/>
  <c r="N6509" i="3" s="1"/>
  <c r="N7242" i="3" a="1"/>
  <c r="N7242" i="3" s="1"/>
  <c r="M7242" i="3" a="1"/>
  <c r="M7242" i="3" s="1"/>
  <c r="M7416" i="3" a="1"/>
  <c r="M7416" i="3" s="1"/>
  <c r="N7416" i="3" a="1"/>
  <c r="N7416" i="3" s="1"/>
  <c r="P7654" i="3" a="1"/>
  <c r="P7654" i="3" s="1"/>
  <c r="N7654" i="3" a="1"/>
  <c r="N7654" i="3" s="1"/>
  <c r="K7703" i="3" a="1"/>
  <c r="K7703" i="3" s="1"/>
  <c r="O7703" i="3" a="1"/>
  <c r="O7703" i="3" s="1"/>
  <c r="N7703" i="3" a="1"/>
  <c r="N7703" i="3" s="1"/>
  <c r="P7703" i="3" a="1"/>
  <c r="P7703" i="3" s="1"/>
  <c r="M7786" i="3" a="1"/>
  <c r="M7786" i="3" s="1"/>
  <c r="O7786" i="3" a="1"/>
  <c r="O7786" i="3" s="1"/>
  <c r="K7915" i="3" a="1"/>
  <c r="K7915" i="3" s="1"/>
  <c r="P7915" i="3" a="1"/>
  <c r="P7915" i="3" s="1"/>
  <c r="K8113" i="3" a="1"/>
  <c r="K8113" i="3" s="1"/>
  <c r="P8405" i="3" a="1"/>
  <c r="P8405" i="3" s="1"/>
  <c r="M8487" i="3" a="1"/>
  <c r="M8487" i="3" s="1"/>
  <c r="M8869" i="3" a="1"/>
  <c r="M8869" i="3" s="1"/>
  <c r="M9394" i="3" a="1"/>
  <c r="M9394" i="3" s="1"/>
  <c r="P9402" i="3" a="1"/>
  <c r="P9402" i="3" s="1"/>
  <c r="L9402" i="3" a="1"/>
  <c r="L9402" i="3" s="1"/>
  <c r="K9402" i="3" a="1"/>
  <c r="K9402" i="3" s="1"/>
  <c r="N3890" i="3" a="1"/>
  <c r="N3890" i="3" s="1"/>
  <c r="N3911" i="3" a="1"/>
  <c r="N3911" i="3" s="1"/>
  <c r="M3942" i="3" a="1"/>
  <c r="M3942" i="3" s="1"/>
  <c r="M4055" i="3" a="1"/>
  <c r="M4055" i="3" s="1"/>
  <c r="L4195" i="3" a="1"/>
  <c r="L4195" i="3" s="1"/>
  <c r="O4252" i="3" a="1"/>
  <c r="O4252" i="3" s="1"/>
  <c r="P4321" i="3" a="1"/>
  <c r="P4321" i="3" s="1"/>
  <c r="O4614" i="3" a="1"/>
  <c r="O4614" i="3" s="1"/>
  <c r="M4781" i="3" a="1"/>
  <c r="M4781" i="3" s="1"/>
  <c r="L4908" i="3" a="1"/>
  <c r="L4908" i="3" s="1"/>
  <c r="M4951" i="3" a="1"/>
  <c r="M4951" i="3" s="1"/>
  <c r="M4958" i="3" a="1"/>
  <c r="M4958" i="3" s="1"/>
  <c r="M5037" i="3" a="1"/>
  <c r="M5037" i="3" s="1"/>
  <c r="M5043" i="3" a="1"/>
  <c r="M5043" i="3" s="1"/>
  <c r="K5155" i="3" a="1"/>
  <c r="K5155" i="3" s="1"/>
  <c r="L5202" i="3" a="1"/>
  <c r="L5202" i="3" s="1"/>
  <c r="O5235" i="3" a="1"/>
  <c r="O5235" i="3" s="1"/>
  <c r="L5241" i="3" a="1"/>
  <c r="L5241" i="3" s="1"/>
  <c r="M5300" i="3" a="1"/>
  <c r="M5300" i="3" s="1"/>
  <c r="O5305" i="3" a="1"/>
  <c r="O5305" i="3" s="1"/>
  <c r="M5318" i="3" a="1"/>
  <c r="M5318" i="3" s="1"/>
  <c r="L5323" i="3" a="1"/>
  <c r="L5323" i="3" s="1"/>
  <c r="M5371" i="3" a="1"/>
  <c r="M5371" i="3" s="1"/>
  <c r="N5376" i="3" a="1"/>
  <c r="N5376" i="3" s="1"/>
  <c r="O5419" i="3" a="1"/>
  <c r="O5419" i="3" s="1"/>
  <c r="M5581" i="3" a="1"/>
  <c r="M5581" i="3" s="1"/>
  <c r="N5606" i="3" a="1"/>
  <c r="N5606" i="3" s="1"/>
  <c r="M5967" i="3" a="1"/>
  <c r="M5967" i="3" s="1"/>
  <c r="K5967" i="3" a="1"/>
  <c r="K5967" i="3" s="1"/>
  <c r="N6351" i="3" a="1"/>
  <c r="N6351" i="3" s="1"/>
  <c r="O6351" i="3" a="1"/>
  <c r="O6351" i="3" s="1"/>
  <c r="N6485" i="3" a="1"/>
  <c r="N6485" i="3" s="1"/>
  <c r="L6499" i="3" a="1"/>
  <c r="L6499" i="3" s="1"/>
  <c r="N6729" i="3" a="1"/>
  <c r="N6729" i="3" s="1"/>
  <c r="L6729" i="3" a="1"/>
  <c r="L6729" i="3" s="1"/>
  <c r="K6729" i="3" a="1"/>
  <c r="K6729" i="3" s="1"/>
  <c r="N6974" i="3" a="1"/>
  <c r="N6974" i="3" s="1"/>
  <c r="O6974" i="3" a="1"/>
  <c r="O6974" i="3" s="1"/>
  <c r="M6974" i="3" a="1"/>
  <c r="M6974" i="3" s="1"/>
  <c r="P6974" i="3" a="1"/>
  <c r="P6974" i="3" s="1"/>
  <c r="N7461" i="3" a="1"/>
  <c r="N7461" i="3" s="1"/>
  <c r="M7461" i="3" a="1"/>
  <c r="M7461" i="3" s="1"/>
  <c r="L7584" i="3" a="1"/>
  <c r="L7584" i="3" s="1"/>
  <c r="N7584" i="3" a="1"/>
  <c r="N7584" i="3" s="1"/>
  <c r="N8434" i="3" a="1"/>
  <c r="N8434" i="3" s="1"/>
  <c r="P8434" i="3" a="1"/>
  <c r="P8434" i="3" s="1"/>
  <c r="N9004" i="3" a="1"/>
  <c r="N9004" i="3" s="1"/>
  <c r="M9004" i="3" a="1"/>
  <c r="M9004" i="3" s="1"/>
  <c r="N9258" i="3" a="1"/>
  <c r="N9258" i="3" s="1"/>
  <c r="M9258" i="3" a="1"/>
  <c r="M9258" i="3" s="1"/>
  <c r="O9291" i="3" a="1"/>
  <c r="O9291" i="3" s="1"/>
  <c r="N3869" i="3" a="1"/>
  <c r="N3869" i="3" s="1"/>
  <c r="P3911" i="3" a="1"/>
  <c r="P3911" i="3" s="1"/>
  <c r="N3917" i="3" a="1"/>
  <c r="N3917" i="3" s="1"/>
  <c r="L4029" i="3" a="1"/>
  <c r="L4029" i="3" s="1"/>
  <c r="O4098" i="3" a="1"/>
  <c r="O4098" i="3" s="1"/>
  <c r="N4195" i="3" a="1"/>
  <c r="N4195" i="3" s="1"/>
  <c r="P4315" i="3" a="1"/>
  <c r="P4315" i="3" s="1"/>
  <c r="N4883" i="3" a="1"/>
  <c r="N4883" i="3" s="1"/>
  <c r="P5037" i="3" a="1"/>
  <c r="P5037" i="3" s="1"/>
  <c r="N5043" i="3" a="1"/>
  <c r="N5043" i="3" s="1"/>
  <c r="K5075" i="3" a="1"/>
  <c r="K5075" i="3" s="1"/>
  <c r="K5106" i="3" a="1"/>
  <c r="K5106" i="3" s="1"/>
  <c r="L5155" i="3" a="1"/>
  <c r="L5155" i="3" s="1"/>
  <c r="P5300" i="3" a="1"/>
  <c r="P5300" i="3" s="1"/>
  <c r="R5300" i="3" s="1"/>
  <c r="K5649" i="3" a="1"/>
  <c r="K5649" i="3" s="1"/>
  <c r="O5649" i="3" a="1"/>
  <c r="O5649" i="3" s="1"/>
  <c r="N6331" i="3" a="1"/>
  <c r="N6331" i="3" s="1"/>
  <c r="M6331" i="3" a="1"/>
  <c r="M6331" i="3" s="1"/>
  <c r="M7229" i="3" a="1"/>
  <c r="M7229" i="3" s="1"/>
  <c r="O7229" i="3" a="1"/>
  <c r="O7229" i="3" s="1"/>
  <c r="M7703" i="3" a="1"/>
  <c r="M7703" i="3" s="1"/>
  <c r="N8009" i="3" a="1"/>
  <c r="N8009" i="3" s="1"/>
  <c r="P8428" i="3" a="1"/>
  <c r="P8428" i="3" s="1"/>
  <c r="N8717" i="3" a="1"/>
  <c r="N8717" i="3" s="1"/>
  <c r="O8849" i="3" a="1"/>
  <c r="O8849" i="3" s="1"/>
  <c r="K9141" i="3" a="1"/>
  <c r="K9141" i="3" s="1"/>
  <c r="O9197" i="3" a="1"/>
  <c r="O9197" i="3" s="1"/>
  <c r="K9258" i="3" a="1"/>
  <c r="K9258" i="3" s="1"/>
  <c r="K5755" i="3" a="1"/>
  <c r="K5755" i="3" s="1"/>
  <c r="K5776" i="3" a="1"/>
  <c r="K5776" i="3" s="1"/>
  <c r="M5811" i="3" a="1"/>
  <c r="M5811" i="3" s="1"/>
  <c r="L5913" i="3" a="1"/>
  <c r="L5913" i="3" s="1"/>
  <c r="O6167" i="3" a="1"/>
  <c r="O6167" i="3" s="1"/>
  <c r="M6267" i="3" a="1"/>
  <c r="M6267" i="3" s="1"/>
  <c r="L6565" i="3" a="1"/>
  <c r="L6565" i="3" s="1"/>
  <c r="O7115" i="3" a="1"/>
  <c r="O7115" i="3" s="1"/>
  <c r="M7127" i="3" a="1"/>
  <c r="M7127" i="3" s="1"/>
  <c r="N7139" i="3" a="1"/>
  <c r="N7139" i="3" s="1"/>
  <c r="M7238" i="3" a="1"/>
  <c r="M7238" i="3" s="1"/>
  <c r="N7266" i="3" a="1"/>
  <c r="N7266" i="3" s="1"/>
  <c r="P7272" i="3" a="1"/>
  <c r="P7272" i="3" s="1"/>
  <c r="Q7272" i="3" s="1"/>
  <c r="L7342" i="3" a="1"/>
  <c r="L7342" i="3" s="1"/>
  <c r="O7469" i="3" a="1"/>
  <c r="O7469" i="3" s="1"/>
  <c r="O7482" i="3" a="1"/>
  <c r="O7482" i="3" s="1"/>
  <c r="N7695" i="3" a="1"/>
  <c r="N7695" i="3" s="1"/>
  <c r="M7761" i="3" a="1"/>
  <c r="M7761" i="3" s="1"/>
  <c r="P8066" i="3" a="1"/>
  <c r="P8066" i="3" s="1"/>
  <c r="K8387" i="3" a="1"/>
  <c r="K8387" i="3" s="1"/>
  <c r="M8647" i="3" a="1"/>
  <c r="M8647" i="3" s="1"/>
  <c r="M8786" i="3" a="1"/>
  <c r="M8786" i="3" s="1"/>
  <c r="M5651" i="3" a="1"/>
  <c r="M5651" i="3" s="1"/>
  <c r="L5825" i="3" a="1"/>
  <c r="L5825" i="3" s="1"/>
  <c r="M5879" i="3" a="1"/>
  <c r="M5879" i="3" s="1"/>
  <c r="O5913" i="3" a="1"/>
  <c r="O5913" i="3" s="1"/>
  <c r="L5996" i="3" a="1"/>
  <c r="L5996" i="3" s="1"/>
  <c r="L6347" i="3" a="1"/>
  <c r="L6347" i="3" s="1"/>
  <c r="O6381" i="3" a="1"/>
  <c r="O6381" i="3" s="1"/>
  <c r="K6591" i="3" a="1"/>
  <c r="K6591" i="3" s="1"/>
  <c r="L6621" i="3" a="1"/>
  <c r="L6621" i="3" s="1"/>
  <c r="O8499" i="3" a="1"/>
  <c r="O8499" i="3" s="1"/>
  <c r="N5748" i="3" a="1"/>
  <c r="N5748" i="3" s="1"/>
  <c r="M5871" i="3" a="1"/>
  <c r="M5871" i="3" s="1"/>
  <c r="L6025" i="3" a="1"/>
  <c r="L6025" i="3" s="1"/>
  <c r="M6135" i="3" a="1"/>
  <c r="M6135" i="3" s="1"/>
  <c r="L7310" i="3" a="1"/>
  <c r="L7310" i="3" s="1"/>
  <c r="K7482" i="3" a="1"/>
  <c r="K7482" i="3" s="1"/>
  <c r="L7559" i="3" a="1"/>
  <c r="L7559" i="3" s="1"/>
  <c r="K7674" i="3" a="1"/>
  <c r="K7674" i="3" s="1"/>
  <c r="L7695" i="3" a="1"/>
  <c r="L7695" i="3" s="1"/>
  <c r="K7700" i="3" a="1"/>
  <c r="K7700" i="3" s="1"/>
  <c r="K7716" i="3" a="1"/>
  <c r="K7716" i="3" s="1"/>
  <c r="K8290" i="3" a="1"/>
  <c r="K8290" i="3" s="1"/>
  <c r="B11" i="7" a="1"/>
  <c r="B11" i="7" s="1"/>
  <c r="P581" i="3" a="1"/>
  <c r="P581" i="3" s="1"/>
  <c r="M581" i="3" a="1"/>
  <c r="M581" i="3" s="1"/>
  <c r="K739" i="3" a="1"/>
  <c r="K739" i="3" s="1"/>
  <c r="O739" i="3" a="1"/>
  <c r="O739" i="3" s="1"/>
  <c r="P763" i="3" a="1"/>
  <c r="P763" i="3" s="1"/>
  <c r="L763" i="3" a="1"/>
  <c r="L763" i="3" s="1"/>
  <c r="O763" i="3" a="1"/>
  <c r="O763" i="3" s="1"/>
  <c r="M763" i="3" a="1"/>
  <c r="M763" i="3" s="1"/>
  <c r="K841" i="3" a="1"/>
  <c r="K841" i="3" s="1"/>
  <c r="N841" i="3" a="1"/>
  <c r="N841" i="3" s="1"/>
  <c r="L841" i="3" a="1"/>
  <c r="L841" i="3" s="1"/>
  <c r="O1012" i="3" a="1"/>
  <c r="O1012" i="3" s="1"/>
  <c r="M1012" i="3" a="1"/>
  <c r="M1012" i="3" s="1"/>
  <c r="P1091" i="3" a="1"/>
  <c r="P1091" i="3" s="1"/>
  <c r="N1091" i="3" a="1"/>
  <c r="N1091" i="3" s="1"/>
  <c r="K1091" i="3" a="1"/>
  <c r="K1091" i="3" s="1"/>
  <c r="O1126" i="3" a="1"/>
  <c r="O1126" i="3" s="1"/>
  <c r="N1126" i="3" a="1"/>
  <c r="N1126" i="3" s="1"/>
  <c r="P1154" i="3" a="1"/>
  <c r="P1154" i="3" s="1"/>
  <c r="L1154" i="3" a="1"/>
  <c r="L1154" i="3" s="1"/>
  <c r="P1273" i="3" a="1"/>
  <c r="P1273" i="3" s="1"/>
  <c r="M1273" i="3" a="1"/>
  <c r="M1273" i="3" s="1"/>
  <c r="O1273" i="3" a="1"/>
  <c r="O1273" i="3" s="1"/>
  <c r="N1273" i="3" a="1"/>
  <c r="N1273" i="3" s="1"/>
  <c r="M1307" i="3" a="1"/>
  <c r="M1307" i="3" s="1"/>
  <c r="O1307" i="3" a="1"/>
  <c r="O1307" i="3" s="1"/>
  <c r="M1420" i="3" a="1"/>
  <c r="M1420" i="3" s="1"/>
  <c r="P1420" i="3" a="1"/>
  <c r="P1420" i="3" s="1"/>
  <c r="L1710" i="3" a="1"/>
  <c r="L1710" i="3" s="1"/>
  <c r="K1710" i="3" a="1"/>
  <c r="K1710" i="3" s="1"/>
  <c r="O1879" i="3" a="1"/>
  <c r="O1879" i="3" s="1"/>
  <c r="N1879" i="3" a="1"/>
  <c r="N1879" i="3" s="1"/>
  <c r="K1879" i="3" a="1"/>
  <c r="K1879" i="3" s="1"/>
  <c r="P1879" i="3" a="1"/>
  <c r="P1879" i="3" s="1"/>
  <c r="R1879" i="3" s="1"/>
  <c r="M1879" i="3" a="1"/>
  <c r="M1879" i="3" s="1"/>
  <c r="O2091" i="3" a="1"/>
  <c r="O2091" i="3" s="1"/>
  <c r="N2091" i="3" a="1"/>
  <c r="N2091" i="3" s="1"/>
  <c r="M2091" i="3" a="1"/>
  <c r="M2091" i="3" s="1"/>
  <c r="L2091" i="3" a="1"/>
  <c r="L2091" i="3" s="1"/>
  <c r="O2465" i="3" a="1"/>
  <c r="O2465" i="3" s="1"/>
  <c r="M2465" i="3" a="1"/>
  <c r="M2465" i="3" s="1"/>
  <c r="P28" i="3" a="1"/>
  <c r="P28" i="3" s="1"/>
  <c r="L33" i="3" a="1"/>
  <c r="L33" i="3" s="1"/>
  <c r="K191" i="3" a="1"/>
  <c r="K191" i="3" s="1"/>
  <c r="N216" i="3" a="1"/>
  <c r="N216" i="3" s="1"/>
  <c r="M318" i="3" a="1"/>
  <c r="M318" i="3" s="1"/>
  <c r="N330" i="3" a="1"/>
  <c r="N330" i="3" s="1"/>
  <c r="O364" i="3" a="1"/>
  <c r="O364" i="3" s="1"/>
  <c r="O376" i="3" a="1"/>
  <c r="O376" i="3" s="1"/>
  <c r="L376" i="3" a="1"/>
  <c r="L376" i="3" s="1"/>
  <c r="L511" i="3" a="1"/>
  <c r="L511" i="3" s="1"/>
  <c r="L569" i="3" a="1"/>
  <c r="L569" i="3" s="1"/>
  <c r="K601" i="3" a="1"/>
  <c r="K601" i="3" s="1"/>
  <c r="O601" i="3" a="1"/>
  <c r="O601" i="3" s="1"/>
  <c r="L739" i="3" a="1"/>
  <c r="L739" i="3" s="1"/>
  <c r="L771" i="3" a="1"/>
  <c r="L771" i="3" s="1"/>
  <c r="M841" i="3" a="1"/>
  <c r="M841" i="3" s="1"/>
  <c r="M1091" i="3" a="1"/>
  <c r="M1091" i="3" s="1"/>
  <c r="K1113" i="3" a="1"/>
  <c r="K1113" i="3" s="1"/>
  <c r="O1281" i="3" a="1"/>
  <c r="O1281" i="3" s="1"/>
  <c r="M1281" i="3" a="1"/>
  <c r="M1281" i="3" s="1"/>
  <c r="N1683" i="3" a="1"/>
  <c r="N1683" i="3" s="1"/>
  <c r="L1839" i="3" a="1"/>
  <c r="L1839" i="3" s="1"/>
  <c r="K1854" i="3" a="1"/>
  <c r="K1854" i="3" s="1"/>
  <c r="O1868" i="3" a="1"/>
  <c r="O1868" i="3" s="1"/>
  <c r="L1868" i="3" a="1"/>
  <c r="L1868" i="3" s="1"/>
  <c r="N2025" i="3" a="1"/>
  <c r="N2025" i="3" s="1"/>
  <c r="M2025" i="3" a="1"/>
  <c r="M2025" i="3" s="1"/>
  <c r="M2196" i="3" a="1"/>
  <c r="M2196" i="3" s="1"/>
  <c r="L2196" i="3" a="1"/>
  <c r="L2196" i="3" s="1"/>
  <c r="M2458" i="3" a="1"/>
  <c r="M2458" i="3" s="1"/>
  <c r="O2458" i="3" a="1"/>
  <c r="O2458" i="3" s="1"/>
  <c r="N2465" i="3" a="1"/>
  <c r="N2465" i="3" s="1"/>
  <c r="L2788" i="3" a="1"/>
  <c r="L2788" i="3" s="1"/>
  <c r="O2788" i="3" a="1"/>
  <c r="O2788" i="3" s="1"/>
  <c r="K2913" i="3" a="1"/>
  <c r="K2913" i="3" s="1"/>
  <c r="N2913" i="3" a="1"/>
  <c r="N2913" i="3" s="1"/>
  <c r="O23" i="3" a="1"/>
  <c r="O23" i="3" s="1"/>
  <c r="N40" i="3" a="1"/>
  <c r="N40" i="3" s="1"/>
  <c r="K52" i="3" a="1"/>
  <c r="K52" i="3" s="1"/>
  <c r="P70" i="3" a="1"/>
  <c r="P70" i="3" s="1"/>
  <c r="L88" i="3" a="1"/>
  <c r="L88" i="3" s="1"/>
  <c r="M96" i="3" a="1"/>
  <c r="M96" i="3" s="1"/>
  <c r="L121" i="3" a="1"/>
  <c r="L121" i="3" s="1"/>
  <c r="O138" i="3" a="1"/>
  <c r="O138" i="3" s="1"/>
  <c r="N170" i="3" a="1"/>
  <c r="N170" i="3" s="1"/>
  <c r="L191" i="3" a="1"/>
  <c r="L191" i="3" s="1"/>
  <c r="K234" i="3" a="1"/>
  <c r="K234" i="3" s="1"/>
  <c r="O247" i="3" a="1"/>
  <c r="O247" i="3" s="1"/>
  <c r="P257" i="3" a="1"/>
  <c r="P257" i="3" s="1"/>
  <c r="P284" i="3" a="1"/>
  <c r="P284" i="3" s="1"/>
  <c r="L336" i="3" a="1"/>
  <c r="L336" i="3" s="1"/>
  <c r="L377" i="3" a="1"/>
  <c r="L377" i="3" s="1"/>
  <c r="P377" i="3" a="1"/>
  <c r="P377" i="3" s="1"/>
  <c r="N459" i="3" a="1"/>
  <c r="N459" i="3" s="1"/>
  <c r="O511" i="3" a="1"/>
  <c r="O511" i="3" s="1"/>
  <c r="O569" i="3" a="1"/>
  <c r="O569" i="3" s="1"/>
  <c r="P577" i="3" a="1"/>
  <c r="P577" i="3" s="1"/>
  <c r="L577" i="3" a="1"/>
  <c r="L577" i="3" s="1"/>
  <c r="N739" i="3" a="1"/>
  <c r="N739" i="3" s="1"/>
  <c r="N822" i="3" a="1"/>
  <c r="N822" i="3" s="1"/>
  <c r="O822" i="3" a="1"/>
  <c r="O822" i="3" s="1"/>
  <c r="N873" i="3" a="1"/>
  <c r="N873" i="3" s="1"/>
  <c r="M907" i="3" a="1"/>
  <c r="M907" i="3" s="1"/>
  <c r="L1073" i="3" a="1"/>
  <c r="L1073" i="3" s="1"/>
  <c r="M1073" i="3" a="1"/>
  <c r="M1073" i="3" s="1"/>
  <c r="M1113" i="3" a="1"/>
  <c r="M1113" i="3" s="1"/>
  <c r="L1303" i="3" a="1"/>
  <c r="L1303" i="3" s="1"/>
  <c r="O1303" i="3" a="1"/>
  <c r="O1303" i="3" s="1"/>
  <c r="O1455" i="3" a="1"/>
  <c r="O1455" i="3" s="1"/>
  <c r="M1455" i="3" a="1"/>
  <c r="M1455" i="3" s="1"/>
  <c r="K1895" i="3" a="1"/>
  <c r="K1895" i="3" s="1"/>
  <c r="O1895" i="3" a="1"/>
  <c r="O1895" i="3" s="1"/>
  <c r="K2273" i="3" a="1"/>
  <c r="K2273" i="3" s="1"/>
  <c r="M2273" i="3" a="1"/>
  <c r="M2273" i="3" s="1"/>
  <c r="P2803" i="3" a="1"/>
  <c r="P2803" i="3" s="1"/>
  <c r="O2803" i="3" a="1"/>
  <c r="O2803" i="3" s="1"/>
  <c r="N3146" i="3" a="1"/>
  <c r="N3146" i="3" s="1"/>
  <c r="M3146" i="3" a="1"/>
  <c r="M3146" i="3" s="1"/>
  <c r="L3146" i="3" a="1"/>
  <c r="L3146" i="3" s="1"/>
  <c r="M3211" i="3" a="1"/>
  <c r="M3211" i="3" s="1"/>
  <c r="O3211" i="3" a="1"/>
  <c r="O3211" i="3" s="1"/>
  <c r="N3211" i="3" a="1"/>
  <c r="N3211" i="3" s="1"/>
  <c r="O686" i="3" a="1"/>
  <c r="O686" i="3" s="1"/>
  <c r="K686" i="3" a="1"/>
  <c r="K686" i="3" s="1"/>
  <c r="M773" i="3" a="1"/>
  <c r="M773" i="3" s="1"/>
  <c r="P773" i="3" a="1"/>
  <c r="P773" i="3" s="1"/>
  <c r="O1060" i="3" a="1"/>
  <c r="O1060" i="3" s="1"/>
  <c r="N1060" i="3" a="1"/>
  <c r="N1060" i="3" s="1"/>
  <c r="P1122" i="3" a="1"/>
  <c r="P1122" i="3" s="1"/>
  <c r="L1122" i="3" a="1"/>
  <c r="L1122" i="3" s="1"/>
  <c r="O1196" i="3" a="1"/>
  <c r="O1196" i="3" s="1"/>
  <c r="M1196" i="3" a="1"/>
  <c r="M1196" i="3" s="1"/>
  <c r="O1225" i="3" a="1"/>
  <c r="O1225" i="3" s="1"/>
  <c r="K1225" i="3" a="1"/>
  <c r="K1225" i="3" s="1"/>
  <c r="P1225" i="3" a="1"/>
  <c r="P1225" i="3" s="1"/>
  <c r="M1225" i="3" a="1"/>
  <c r="M1225" i="3" s="1"/>
  <c r="O1276" i="3" a="1"/>
  <c r="O1276" i="3" s="1"/>
  <c r="M1276" i="3" a="1"/>
  <c r="M1276" i="3" s="1"/>
  <c r="O2061" i="3" a="1"/>
  <c r="O2061" i="3" s="1"/>
  <c r="N2061" i="3" a="1"/>
  <c r="N2061" i="3" s="1"/>
  <c r="L2061" i="3" a="1"/>
  <c r="L2061" i="3" s="1"/>
  <c r="L2551" i="3" a="1"/>
  <c r="L2551" i="3" s="1"/>
  <c r="M2551" i="3" a="1"/>
  <c r="M2551" i="3" s="1"/>
  <c r="L3043" i="3" a="1"/>
  <c r="L3043" i="3" s="1"/>
  <c r="P3043" i="3" a="1"/>
  <c r="P3043" i="3" s="1"/>
  <c r="M3205" i="3" a="1"/>
  <c r="M3205" i="3" s="1"/>
  <c r="L3205" i="3" a="1"/>
  <c r="L3205" i="3" s="1"/>
  <c r="O30" i="3" a="1"/>
  <c r="O30" i="3" s="1"/>
  <c r="O158" i="3" a="1"/>
  <c r="O158" i="3" s="1"/>
  <c r="K218" i="3" a="1"/>
  <c r="K218" i="3" s="1"/>
  <c r="N298" i="3" a="1"/>
  <c r="N298" i="3" s="1"/>
  <c r="P302" i="3" a="1"/>
  <c r="P302" i="3" s="1"/>
  <c r="N306" i="3" a="1"/>
  <c r="N306" i="3" s="1"/>
  <c r="K332" i="3" a="1"/>
  <c r="K332" i="3" s="1"/>
  <c r="N351" i="3" a="1"/>
  <c r="N351" i="3" s="1"/>
  <c r="N354" i="3" a="1"/>
  <c r="N354" i="3" s="1"/>
  <c r="L456" i="3" a="1"/>
  <c r="L456" i="3" s="1"/>
  <c r="L513" i="3" a="1"/>
  <c r="L513" i="3" s="1"/>
  <c r="O513" i="3" a="1"/>
  <c r="O513" i="3" s="1"/>
  <c r="P513" i="3" a="1"/>
  <c r="P513" i="3" s="1"/>
  <c r="K543" i="3" a="1"/>
  <c r="K543" i="3" s="1"/>
  <c r="L554" i="3" a="1"/>
  <c r="L554" i="3" s="1"/>
  <c r="M554" i="3" a="1"/>
  <c r="M554" i="3" s="1"/>
  <c r="O655" i="3" a="1"/>
  <c r="O655" i="3" s="1"/>
  <c r="N686" i="3" a="1"/>
  <c r="N686" i="3" s="1"/>
  <c r="N803" i="3" a="1"/>
  <c r="N803" i="3" s="1"/>
  <c r="P803" i="3" a="1"/>
  <c r="P803" i="3" s="1"/>
  <c r="L856" i="3" a="1"/>
  <c r="L856" i="3" s="1"/>
  <c r="K923" i="3" a="1"/>
  <c r="K923" i="3" s="1"/>
  <c r="N923" i="3" a="1"/>
  <c r="N923" i="3" s="1"/>
  <c r="M1060" i="3" a="1"/>
  <c r="M1060" i="3" s="1"/>
  <c r="P1105" i="3" a="1"/>
  <c r="P1105" i="3" s="1"/>
  <c r="M1105" i="3" a="1"/>
  <c r="M1105" i="3" s="1"/>
  <c r="N1276" i="3" a="1"/>
  <c r="N1276" i="3" s="1"/>
  <c r="O1317" i="3" a="1"/>
  <c r="O1317" i="3" s="1"/>
  <c r="N1317" i="3" a="1"/>
  <c r="N1317" i="3" s="1"/>
  <c r="M1360" i="3" a="1"/>
  <c r="M1360" i="3" s="1"/>
  <c r="N1360" i="3" a="1"/>
  <c r="N1360" i="3" s="1"/>
  <c r="M1412" i="3" a="1"/>
  <c r="M1412" i="3" s="1"/>
  <c r="L1412" i="3" a="1"/>
  <c r="L1412" i="3" s="1"/>
  <c r="M1529" i="3" a="1"/>
  <c r="M1529" i="3" s="1"/>
  <c r="O1535" i="3" a="1"/>
  <c r="O1535" i="3" s="1"/>
  <c r="K1581" i="3" a="1"/>
  <c r="K1581" i="3" s="1"/>
  <c r="O1680" i="3" a="1"/>
  <c r="O1680" i="3" s="1"/>
  <c r="P1680" i="3" a="1"/>
  <c r="P1680" i="3" s="1"/>
  <c r="N1680" i="3" a="1"/>
  <c r="N1680" i="3" s="1"/>
  <c r="M1680" i="3" a="1"/>
  <c r="M1680" i="3" s="1"/>
  <c r="O1804" i="3" a="1"/>
  <c r="O1804" i="3" s="1"/>
  <c r="L1980" i="3" a="1"/>
  <c r="L1980" i="3" s="1"/>
  <c r="P1980" i="3" a="1"/>
  <c r="P1980" i="3" s="1"/>
  <c r="M2061" i="3" a="1"/>
  <c r="M2061" i="3" s="1"/>
  <c r="P2133" i="3" a="1"/>
  <c r="P2133" i="3" s="1"/>
  <c r="O2133" i="3" a="1"/>
  <c r="O2133" i="3" s="1"/>
  <c r="K2901" i="3" a="1"/>
  <c r="K2901" i="3" s="1"/>
  <c r="P2901" i="3" a="1"/>
  <c r="P2901" i="3" s="1"/>
  <c r="R2901" i="3" s="1"/>
  <c r="L2901" i="3" a="1"/>
  <c r="L2901" i="3" s="1"/>
  <c r="L2967" i="3" a="1"/>
  <c r="L2967" i="3" s="1"/>
  <c r="M2967" i="3" a="1"/>
  <c r="M2967" i="3" s="1"/>
  <c r="L8" i="3" a="1"/>
  <c r="L8" i="3" s="1"/>
  <c r="K15" i="3" a="1"/>
  <c r="K15" i="3" s="1"/>
  <c r="P30" i="3" a="1"/>
  <c r="P30" i="3" s="1"/>
  <c r="P80" i="3" a="1"/>
  <c r="P80" i="3" s="1"/>
  <c r="K86" i="3" a="1"/>
  <c r="K86" i="3" s="1"/>
  <c r="P88" i="3" a="1"/>
  <c r="P88" i="3" s="1"/>
  <c r="P128" i="3" a="1"/>
  <c r="P128" i="3" s="1"/>
  <c r="K140" i="3" a="1"/>
  <c r="K140" i="3" s="1"/>
  <c r="K214" i="3" a="1"/>
  <c r="K214" i="3" s="1"/>
  <c r="N218" i="3" a="1"/>
  <c r="N218" i="3" s="1"/>
  <c r="K255" i="3" a="1"/>
  <c r="K255" i="3" s="1"/>
  <c r="P298" i="3" a="1"/>
  <c r="P298" i="3" s="1"/>
  <c r="O332" i="3" a="1"/>
  <c r="O332" i="3" s="1"/>
  <c r="O351" i="3" a="1"/>
  <c r="O351" i="3" s="1"/>
  <c r="O354" i="3" a="1"/>
  <c r="O354" i="3" s="1"/>
  <c r="L424" i="3" a="1"/>
  <c r="L424" i="3" s="1"/>
  <c r="O457" i="3" a="1"/>
  <c r="O457" i="3" s="1"/>
  <c r="N457" i="3" a="1"/>
  <c r="N457" i="3" s="1"/>
  <c r="K457" i="3" a="1"/>
  <c r="K457" i="3" s="1"/>
  <c r="O543" i="3" a="1"/>
  <c r="O543" i="3" s="1"/>
  <c r="O619" i="3" a="1"/>
  <c r="O619" i="3" s="1"/>
  <c r="L651" i="3" a="1"/>
  <c r="L651" i="3" s="1"/>
  <c r="P651" i="3" a="1"/>
  <c r="P651" i="3" s="1"/>
  <c r="M651" i="3" a="1"/>
  <c r="M651" i="3" s="1"/>
  <c r="M681" i="3" a="1"/>
  <c r="M681" i="3" s="1"/>
  <c r="O681" i="3" a="1"/>
  <c r="O681" i="3" s="1"/>
  <c r="L681" i="3" a="1"/>
  <c r="L681" i="3" s="1"/>
  <c r="N790" i="3" a="1"/>
  <c r="N790" i="3" s="1"/>
  <c r="O790" i="3" a="1"/>
  <c r="O790" i="3" s="1"/>
  <c r="K803" i="3" a="1"/>
  <c r="K803" i="3" s="1"/>
  <c r="K1049" i="3" a="1"/>
  <c r="K1049" i="3" s="1"/>
  <c r="L1099" i="3" a="1"/>
  <c r="L1099" i="3" s="1"/>
  <c r="K1105" i="3" a="1"/>
  <c r="K1105" i="3" s="1"/>
  <c r="K1110" i="3" a="1"/>
  <c r="K1110" i="3" s="1"/>
  <c r="N1110" i="3" a="1"/>
  <c r="N1110" i="3" s="1"/>
  <c r="O1257" i="3" a="1"/>
  <c r="O1257" i="3" s="1"/>
  <c r="L1318" i="3" a="1"/>
  <c r="L1318" i="3" s="1"/>
  <c r="K1318" i="3" a="1"/>
  <c r="K1318" i="3" s="1"/>
  <c r="L1360" i="3" a="1"/>
  <c r="L1360" i="3" s="1"/>
  <c r="M1380" i="3" a="1"/>
  <c r="M1380" i="3" s="1"/>
  <c r="K1380" i="3" a="1"/>
  <c r="K1380" i="3" s="1"/>
  <c r="L1380" i="3" a="1"/>
  <c r="L1380" i="3" s="1"/>
  <c r="K1412" i="3" a="1"/>
  <c r="K1412" i="3" s="1"/>
  <c r="L1576" i="3" a="1"/>
  <c r="L1576" i="3" s="1"/>
  <c r="L1680" i="3" a="1"/>
  <c r="L1680" i="3" s="1"/>
  <c r="N1747" i="3" a="1"/>
  <c r="N1747" i="3" s="1"/>
  <c r="K1799" i="3" a="1"/>
  <c r="K1799" i="3" s="1"/>
  <c r="L1805" i="3" a="1"/>
  <c r="L1805" i="3" s="1"/>
  <c r="K1805" i="3" a="1"/>
  <c r="K1805" i="3" s="1"/>
  <c r="N1959" i="3" a="1"/>
  <c r="N1959" i="3" s="1"/>
  <c r="L2133" i="3" a="1"/>
  <c r="L2133" i="3" s="1"/>
  <c r="N2140" i="3" a="1"/>
  <c r="N2140" i="3" s="1"/>
  <c r="P2140" i="3" a="1"/>
  <c r="P2140" i="3" s="1"/>
  <c r="L2140" i="3" a="1"/>
  <c r="L2140" i="3" s="1"/>
  <c r="M2140" i="3" a="1"/>
  <c r="M2140" i="3" s="1"/>
  <c r="M86" i="3" a="1"/>
  <c r="M86" i="3" s="1"/>
  <c r="L140" i="3" a="1"/>
  <c r="L140" i="3" s="1"/>
  <c r="N255" i="3" a="1"/>
  <c r="N255" i="3" s="1"/>
  <c r="O381" i="3" a="1"/>
  <c r="O381" i="3" s="1"/>
  <c r="N381" i="3" a="1"/>
  <c r="N381" i="3" s="1"/>
  <c r="L393" i="3" a="1"/>
  <c r="L393" i="3" s="1"/>
  <c r="N393" i="3" a="1"/>
  <c r="N393" i="3" s="1"/>
  <c r="P419" i="3" a="1"/>
  <c r="P419" i="3" s="1"/>
  <c r="M419" i="3" a="1"/>
  <c r="M419" i="3" s="1"/>
  <c r="L431" i="3" a="1"/>
  <c r="L431" i="3" s="1"/>
  <c r="K431" i="3" a="1"/>
  <c r="K431" i="3" s="1"/>
  <c r="M599" i="3" a="1"/>
  <c r="M599" i="3" s="1"/>
  <c r="K651" i="3" a="1"/>
  <c r="K651" i="3" s="1"/>
  <c r="K657" i="3" a="1"/>
  <c r="K657" i="3" s="1"/>
  <c r="O657" i="3" a="1"/>
  <c r="O657" i="3" s="1"/>
  <c r="L657" i="3" a="1"/>
  <c r="L657" i="3" s="1"/>
  <c r="N681" i="3" a="1"/>
  <c r="N681" i="3" s="1"/>
  <c r="L803" i="3" a="1"/>
  <c r="L803" i="3" s="1"/>
  <c r="N870" i="3" a="1"/>
  <c r="N870" i="3" s="1"/>
  <c r="O870" i="3" a="1"/>
  <c r="O870" i="3" s="1"/>
  <c r="M897" i="3" a="1"/>
  <c r="M897" i="3" s="1"/>
  <c r="O897" i="3" a="1"/>
  <c r="O897" i="3" s="1"/>
  <c r="K897" i="3" a="1"/>
  <c r="K897" i="3" s="1"/>
  <c r="P897" i="3" a="1"/>
  <c r="P897" i="3" s="1"/>
  <c r="O1044" i="3" a="1"/>
  <c r="O1044" i="3" s="1"/>
  <c r="M1044" i="3" a="1"/>
  <c r="M1044" i="3" s="1"/>
  <c r="N1049" i="3" a="1"/>
  <c r="N1049" i="3" s="1"/>
  <c r="M1099" i="3" a="1"/>
  <c r="M1099" i="3" s="1"/>
  <c r="N1105" i="3" a="1"/>
  <c r="N1105" i="3" s="1"/>
  <c r="M1139" i="3" a="1"/>
  <c r="M1139" i="3" s="1"/>
  <c r="O1145" i="3" a="1"/>
  <c r="O1145" i="3" s="1"/>
  <c r="P1312" i="3" a="1"/>
  <c r="P1312" i="3" s="1"/>
  <c r="M1366" i="3" a="1"/>
  <c r="M1366" i="3" s="1"/>
  <c r="O1366" i="3" a="1"/>
  <c r="O1366" i="3" s="1"/>
  <c r="N1380" i="3" a="1"/>
  <c r="N1380" i="3" s="1"/>
  <c r="M1386" i="3" a="1"/>
  <c r="M1386" i="3" s="1"/>
  <c r="K1407" i="3" a="1"/>
  <c r="K1407" i="3" s="1"/>
  <c r="K1445" i="3" a="1"/>
  <c r="K1445" i="3" s="1"/>
  <c r="O1445" i="3" a="1"/>
  <c r="O1445" i="3" s="1"/>
  <c r="M1785" i="3" a="1"/>
  <c r="M1785" i="3" s="1"/>
  <c r="M2133" i="3" a="1"/>
  <c r="M2133" i="3" s="1"/>
  <c r="O2214" i="3" a="1"/>
  <c r="O2214" i="3" s="1"/>
  <c r="L2214" i="3" a="1"/>
  <c r="L2214" i="3" s="1"/>
  <c r="N2340" i="3" a="1"/>
  <c r="N2340" i="3" s="1"/>
  <c r="L2340" i="3" a="1"/>
  <c r="L2340" i="3" s="1"/>
  <c r="O2606" i="3" a="1"/>
  <c r="O2606" i="3" s="1"/>
  <c r="N2606" i="3" a="1"/>
  <c r="N2606" i="3" s="1"/>
  <c r="L2606" i="3" a="1"/>
  <c r="L2606" i="3" s="1"/>
  <c r="N2956" i="3" a="1"/>
  <c r="N2956" i="3" s="1"/>
  <c r="O2956" i="3" a="1"/>
  <c r="O2956" i="3" s="1"/>
  <c r="P2956" i="3" a="1"/>
  <c r="P2956" i="3" s="1"/>
  <c r="L16" i="3" a="1"/>
  <c r="L16" i="3" s="1"/>
  <c r="P50" i="3" a="1"/>
  <c r="P50" i="3" s="1"/>
  <c r="P68" i="3" a="1"/>
  <c r="P68" i="3" s="1"/>
  <c r="R68" i="3" s="1"/>
  <c r="L108" i="3" a="1"/>
  <c r="L108" i="3" s="1"/>
  <c r="N215" i="3" a="1"/>
  <c r="N215" i="3" s="1"/>
  <c r="L226" i="3" a="1"/>
  <c r="L226" i="3" s="1"/>
  <c r="P232" i="3" a="1"/>
  <c r="P232" i="3" s="1"/>
  <c r="R232" i="3" s="1"/>
  <c r="O322" i="3" a="1"/>
  <c r="O322" i="3" s="1"/>
  <c r="K381" i="3" a="1"/>
  <c r="K381" i="3" s="1"/>
  <c r="M394" i="3" a="1"/>
  <c r="M394" i="3" s="1"/>
  <c r="L394" i="3" a="1"/>
  <c r="L394" i="3" s="1"/>
  <c r="P394" i="3" a="1"/>
  <c r="P394" i="3" s="1"/>
  <c r="K419" i="3" a="1"/>
  <c r="K419" i="3" s="1"/>
  <c r="P523" i="3" a="1"/>
  <c r="P523" i="3" s="1"/>
  <c r="M523" i="3" a="1"/>
  <c r="M523" i="3" s="1"/>
  <c r="M527" i="3" a="1"/>
  <c r="M527" i="3" s="1"/>
  <c r="O599" i="3" a="1"/>
  <c r="O599" i="3" s="1"/>
  <c r="O651" i="3" a="1"/>
  <c r="O651" i="3" s="1"/>
  <c r="K670" i="3" a="1"/>
  <c r="K670" i="3" s="1"/>
  <c r="O676" i="3" a="1"/>
  <c r="O676" i="3" s="1"/>
  <c r="M676" i="3" a="1"/>
  <c r="M676" i="3" s="1"/>
  <c r="O689" i="3" a="1"/>
  <c r="O689" i="3" s="1"/>
  <c r="P689" i="3" a="1"/>
  <c r="P689" i="3" s="1"/>
  <c r="K718" i="3" a="1"/>
  <c r="K718" i="3" s="1"/>
  <c r="N718" i="3" a="1"/>
  <c r="N718" i="3" s="1"/>
  <c r="O718" i="3" a="1"/>
  <c r="O718" i="3" s="1"/>
  <c r="L785" i="3" a="1"/>
  <c r="L785" i="3" s="1"/>
  <c r="M785" i="3" a="1"/>
  <c r="M785" i="3" s="1"/>
  <c r="P819" i="3" a="1"/>
  <c r="P819" i="3" s="1"/>
  <c r="K819" i="3" a="1"/>
  <c r="K819" i="3" s="1"/>
  <c r="O819" i="3" a="1"/>
  <c r="O819" i="3" s="1"/>
  <c r="N819" i="3" a="1"/>
  <c r="N819" i="3" s="1"/>
  <c r="O827" i="3" a="1"/>
  <c r="O827" i="3" s="1"/>
  <c r="P827" i="3" a="1"/>
  <c r="P827" i="3" s="1"/>
  <c r="N859" i="3" a="1"/>
  <c r="N859" i="3" s="1"/>
  <c r="L859" i="3" a="1"/>
  <c r="L859" i="3" s="1"/>
  <c r="O886" i="3" a="1"/>
  <c r="O886" i="3" s="1"/>
  <c r="N886" i="3" a="1"/>
  <c r="N886" i="3" s="1"/>
  <c r="N1044" i="3" a="1"/>
  <c r="N1044" i="3" s="1"/>
  <c r="P1360" i="3" a="1"/>
  <c r="P1360" i="3" s="1"/>
  <c r="K1394" i="3" a="1"/>
  <c r="K1394" i="3" s="1"/>
  <c r="M1394" i="3" a="1"/>
  <c r="M1394" i="3" s="1"/>
  <c r="N1566" i="3" a="1"/>
  <c r="N1566" i="3" s="1"/>
  <c r="O1566" i="3" a="1"/>
  <c r="O1566" i="3" s="1"/>
  <c r="M1566" i="3" a="1"/>
  <c r="M1566" i="3" s="1"/>
  <c r="O1878" i="3" a="1"/>
  <c r="O1878" i="3" s="1"/>
  <c r="L1932" i="3" a="1"/>
  <c r="L1932" i="3" s="1"/>
  <c r="O1932" i="3" a="1"/>
  <c r="O1932" i="3" s="1"/>
  <c r="O2016" i="3" a="1"/>
  <c r="O2016" i="3" s="1"/>
  <c r="L2016" i="3" a="1"/>
  <c r="L2016" i="3" s="1"/>
  <c r="K2309" i="3" a="1"/>
  <c r="K2309" i="3" s="1"/>
  <c r="M2309" i="3" a="1"/>
  <c r="M2309" i="3" s="1"/>
  <c r="O2309" i="3" a="1"/>
  <c r="O2309" i="3" s="1"/>
  <c r="O2489" i="3" a="1"/>
  <c r="O2489" i="3" s="1"/>
  <c r="M2489" i="3" a="1"/>
  <c r="M2489" i="3" s="1"/>
  <c r="N2520" i="3" a="1"/>
  <c r="N2520" i="3" s="1"/>
  <c r="K2520" i="3" a="1"/>
  <c r="K2520" i="3" s="1"/>
  <c r="N417" i="3" a="1"/>
  <c r="N417" i="3" s="1"/>
  <c r="R560" i="3"/>
  <c r="K883" i="3" a="1"/>
  <c r="K883" i="3" s="1"/>
  <c r="P1782" i="3" a="1"/>
  <c r="P1782" i="3" s="1"/>
  <c r="N1887" i="3" a="1"/>
  <c r="N1887" i="3" s="1"/>
  <c r="P2343" i="3" a="1"/>
  <c r="P2343" i="3" s="1"/>
  <c r="N2343" i="3" a="1"/>
  <c r="N2343" i="3" s="1"/>
  <c r="O2851" i="3" a="1"/>
  <c r="O2851" i="3" s="1"/>
  <c r="P2851" i="3" a="1"/>
  <c r="P2851" i="3" s="1"/>
  <c r="P2941" i="3" a="1"/>
  <c r="P2941" i="3" s="1"/>
  <c r="O2941" i="3" a="1"/>
  <c r="O2941" i="3" s="1"/>
  <c r="M2941" i="3" a="1"/>
  <c r="M2941" i="3" s="1"/>
  <c r="K3224" i="3" a="1"/>
  <c r="K3224" i="3" s="1"/>
  <c r="L3224" i="3" a="1"/>
  <c r="L3224" i="3" s="1"/>
  <c r="O3655" i="3" a="1"/>
  <c r="O3655" i="3" s="1"/>
  <c r="K3655" i="3" a="1"/>
  <c r="K3655" i="3" s="1"/>
  <c r="K406" i="3" a="1"/>
  <c r="K406" i="3" s="1"/>
  <c r="N537" i="3" a="1"/>
  <c r="N537" i="3" s="1"/>
  <c r="O568" i="3" a="1"/>
  <c r="O568" i="3" s="1"/>
  <c r="O678" i="3" a="1"/>
  <c r="O678" i="3" s="1"/>
  <c r="N742" i="3" a="1"/>
  <c r="N742" i="3" s="1"/>
  <c r="N871" i="3" a="1"/>
  <c r="N871" i="3" s="1"/>
  <c r="P883" i="3" a="1"/>
  <c r="P883" i="3" s="1"/>
  <c r="K1107" i="3" a="1"/>
  <c r="K1107" i="3" s="1"/>
  <c r="M1362" i="3" a="1"/>
  <c r="M1362" i="3" s="1"/>
  <c r="M1544" i="3" a="1"/>
  <c r="M1544" i="3" s="1"/>
  <c r="N1551" i="3" a="1"/>
  <c r="N1551" i="3" s="1"/>
  <c r="M1586" i="3" a="1"/>
  <c r="M1586" i="3" s="1"/>
  <c r="L1648" i="3" a="1"/>
  <c r="L1648" i="3" s="1"/>
  <c r="K1653" i="3" a="1"/>
  <c r="K1653" i="3" s="1"/>
  <c r="L1750" i="3" a="1"/>
  <c r="L1750" i="3" s="1"/>
  <c r="N1759" i="3" a="1"/>
  <c r="N1759" i="3" s="1"/>
  <c r="L1830" i="3" a="1"/>
  <c r="L1830" i="3" s="1"/>
  <c r="P1887" i="3" a="1"/>
  <c r="P1887" i="3" s="1"/>
  <c r="Q1887" i="3" s="1"/>
  <c r="M1904" i="3" a="1"/>
  <c r="M1904" i="3" s="1"/>
  <c r="L1984" i="3" a="1"/>
  <c r="L1984" i="3" s="1"/>
  <c r="N2035" i="3" a="1"/>
  <c r="N2035" i="3" s="1"/>
  <c r="K2035" i="3" a="1"/>
  <c r="K2035" i="3" s="1"/>
  <c r="M2069" i="3" a="1"/>
  <c r="M2069" i="3" s="1"/>
  <c r="M2144" i="3" a="1"/>
  <c r="M2144" i="3" s="1"/>
  <c r="O2181" i="3" a="1"/>
  <c r="O2181" i="3" s="1"/>
  <c r="M2181" i="3" a="1"/>
  <c r="M2181" i="3" s="1"/>
  <c r="P2212" i="3" a="1"/>
  <c r="P2212" i="3" s="1"/>
  <c r="N2245" i="3" a="1"/>
  <c r="N2245" i="3" s="1"/>
  <c r="K2265" i="3" a="1"/>
  <c r="K2265" i="3" s="1"/>
  <c r="L2285" i="3" a="1"/>
  <c r="L2285" i="3" s="1"/>
  <c r="K2285" i="3" a="1"/>
  <c r="K2285" i="3" s="1"/>
  <c r="N2285" i="3" a="1"/>
  <c r="N2285" i="3" s="1"/>
  <c r="O2366" i="3" a="1"/>
  <c r="O2366" i="3" s="1"/>
  <c r="P2366" i="3" a="1"/>
  <c r="P2366" i="3" s="1"/>
  <c r="Q2366" i="3" s="1"/>
  <c r="N2366" i="3" a="1"/>
  <c r="N2366" i="3" s="1"/>
  <c r="L2366" i="3" a="1"/>
  <c r="L2366" i="3" s="1"/>
  <c r="P2414" i="3" a="1"/>
  <c r="P2414" i="3" s="1"/>
  <c r="M2414" i="3" a="1"/>
  <c r="M2414" i="3" s="1"/>
  <c r="O2568" i="3" a="1"/>
  <c r="O2568" i="3" s="1"/>
  <c r="L2604" i="3" a="1"/>
  <c r="L2604" i="3" s="1"/>
  <c r="M2719" i="3" a="1"/>
  <c r="M2719" i="3" s="1"/>
  <c r="O2787" i="3" a="1"/>
  <c r="O2787" i="3" s="1"/>
  <c r="P2787" i="3" a="1"/>
  <c r="P2787" i="3" s="1"/>
  <c r="O2863" i="3" a="1"/>
  <c r="O2863" i="3" s="1"/>
  <c r="N2863" i="3" a="1"/>
  <c r="N2863" i="3" s="1"/>
  <c r="L2863" i="3" a="1"/>
  <c r="L2863" i="3" s="1"/>
  <c r="P2863" i="3" a="1"/>
  <c r="P2863" i="3" s="1"/>
  <c r="N2941" i="3" a="1"/>
  <c r="N2941" i="3" s="1"/>
  <c r="P4527" i="3" a="1"/>
  <c r="P4527" i="3" s="1"/>
  <c r="L4527" i="3" a="1"/>
  <c r="L4527" i="3" s="1"/>
  <c r="M4618" i="3" a="1"/>
  <c r="M4618" i="3" s="1"/>
  <c r="O4618" i="3" a="1"/>
  <c r="O4618" i="3" s="1"/>
  <c r="O4090" i="3" a="1"/>
  <c r="O4090" i="3" s="1"/>
  <c r="N4090" i="3" a="1"/>
  <c r="N4090" i="3" s="1"/>
  <c r="P2215" i="3" a="1"/>
  <c r="P2215" i="3" s="1"/>
  <c r="N2215" i="3" a="1"/>
  <c r="N2215" i="3" s="1"/>
  <c r="L2397" i="3" a="1"/>
  <c r="L2397" i="3" s="1"/>
  <c r="M2397" i="3" a="1"/>
  <c r="M2397" i="3" s="1"/>
  <c r="O2691" i="3" a="1"/>
  <c r="O2691" i="3" s="1"/>
  <c r="P2691" i="3" a="1"/>
  <c r="P2691" i="3" s="1"/>
  <c r="O2743" i="3" a="1"/>
  <c r="O2743" i="3" s="1"/>
  <c r="M2743" i="3" a="1"/>
  <c r="M2743" i="3" s="1"/>
  <c r="K2885" i="3" a="1"/>
  <c r="K2885" i="3" s="1"/>
  <c r="N2885" i="3" a="1"/>
  <c r="N2885" i="3" s="1"/>
  <c r="N2892" i="3" a="1"/>
  <c r="N2892" i="3" s="1"/>
  <c r="P2892" i="3" a="1"/>
  <c r="P2892" i="3" s="1"/>
  <c r="O2990" i="3" a="1"/>
  <c r="O2990" i="3" s="1"/>
  <c r="P2990" i="3" a="1"/>
  <c r="P2990" i="3" s="1"/>
  <c r="L2990" i="3" a="1"/>
  <c r="L2990" i="3" s="1"/>
  <c r="P2997" i="3" a="1"/>
  <c r="P2997" i="3" s="1"/>
  <c r="M2997" i="3" a="1"/>
  <c r="M2997" i="3" s="1"/>
  <c r="K2997" i="3" a="1"/>
  <c r="K2997" i="3" s="1"/>
  <c r="O2997" i="3" a="1"/>
  <c r="O2997" i="3" s="1"/>
  <c r="N2997" i="3" a="1"/>
  <c r="N2997" i="3" s="1"/>
  <c r="O3515" i="3" a="1"/>
  <c r="O3515" i="3" s="1"/>
  <c r="K3515" i="3" a="1"/>
  <c r="K3515" i="3" s="1"/>
  <c r="K3818" i="3" a="1"/>
  <c r="K3818" i="3" s="1"/>
  <c r="N3818" i="3" a="1"/>
  <c r="N3818" i="3" s="1"/>
  <c r="O3818" i="3" a="1"/>
  <c r="O3818" i="3" s="1"/>
  <c r="L3830" i="3" a="1"/>
  <c r="L3830" i="3" s="1"/>
  <c r="P3830" i="3" a="1"/>
  <c r="P3830" i="3" s="1"/>
  <c r="O3930" i="3" a="1"/>
  <c r="O3930" i="3" s="1"/>
  <c r="N3930" i="3" a="1"/>
  <c r="N3930" i="3" s="1"/>
  <c r="P370" i="3" a="1"/>
  <c r="P370" i="3" s="1"/>
  <c r="P1974" i="3" a="1"/>
  <c r="P1974" i="3" s="1"/>
  <c r="L1974" i="3" a="1"/>
  <c r="L1974" i="3" s="1"/>
  <c r="L2102" i="3" a="1"/>
  <c r="L2102" i="3" s="1"/>
  <c r="P2102" i="3" a="1"/>
  <c r="P2102" i="3" s="1"/>
  <c r="L2191" i="3" a="1"/>
  <c r="L2191" i="3" s="1"/>
  <c r="O2204" i="3" a="1"/>
  <c r="O2204" i="3" s="1"/>
  <c r="K2204" i="3" a="1"/>
  <c r="K2204" i="3" s="1"/>
  <c r="K2249" i="3" a="1"/>
  <c r="K2249" i="3" s="1"/>
  <c r="M2249" i="3" a="1"/>
  <c r="M2249" i="3" s="1"/>
  <c r="P2268" i="3" a="1"/>
  <c r="P2268" i="3" s="1"/>
  <c r="N2317" i="3" a="1"/>
  <c r="N2317" i="3" s="1"/>
  <c r="P2334" i="3" a="1"/>
  <c r="P2334" i="3" s="1"/>
  <c r="L2334" i="3" a="1"/>
  <c r="L2334" i="3" s="1"/>
  <c r="M2348" i="3" a="1"/>
  <c r="M2348" i="3" s="1"/>
  <c r="L2348" i="3" a="1"/>
  <c r="L2348" i="3" s="1"/>
  <c r="L2398" i="3" a="1"/>
  <c r="L2398" i="3" s="1"/>
  <c r="M2398" i="3" a="1"/>
  <c r="M2398" i="3" s="1"/>
  <c r="N2577" i="3" a="1"/>
  <c r="N2577" i="3" s="1"/>
  <c r="O2577" i="3" a="1"/>
  <c r="O2577" i="3" s="1"/>
  <c r="L2685" i="3" a="1"/>
  <c r="L2685" i="3" s="1"/>
  <c r="O2700" i="3" a="1"/>
  <c r="O2700" i="3" s="1"/>
  <c r="L2700" i="3" a="1"/>
  <c r="L2700" i="3" s="1"/>
  <c r="L2743" i="3" a="1"/>
  <c r="L2743" i="3" s="1"/>
  <c r="M2841" i="3" a="1"/>
  <c r="M2841" i="3" s="1"/>
  <c r="K2841" i="3" a="1"/>
  <c r="K2841" i="3" s="1"/>
  <c r="K2892" i="3" a="1"/>
  <c r="K2892" i="3" s="1"/>
  <c r="L2980" i="3" a="1"/>
  <c r="L2980" i="3" s="1"/>
  <c r="M2990" i="3" a="1"/>
  <c r="M2990" i="3" s="1"/>
  <c r="K3004" i="3" a="1"/>
  <c r="K3004" i="3" s="1"/>
  <c r="L3004" i="3" a="1"/>
  <c r="L3004" i="3" s="1"/>
  <c r="N3807" i="3" a="1"/>
  <c r="N3807" i="3" s="1"/>
  <c r="P3807" i="3" a="1"/>
  <c r="P3807" i="3" s="1"/>
  <c r="P1863" i="3" a="1"/>
  <c r="P1863" i="3" s="1"/>
  <c r="N1863" i="3" a="1"/>
  <c r="N1863" i="3" s="1"/>
  <c r="M1961" i="3" a="1"/>
  <c r="M1961" i="3" s="1"/>
  <c r="N1961" i="3" a="1"/>
  <c r="N1961" i="3" s="1"/>
  <c r="L2037" i="3" a="1"/>
  <c r="L2037" i="3" s="1"/>
  <c r="K2037" i="3" a="1"/>
  <c r="K2037" i="3" s="1"/>
  <c r="O2205" i="3" a="1"/>
  <c r="O2205" i="3" s="1"/>
  <c r="M2205" i="3" a="1"/>
  <c r="M2205" i="3" s="1"/>
  <c r="M2501" i="3" a="1"/>
  <c r="M2501" i="3" s="1"/>
  <c r="K2501" i="3" a="1"/>
  <c r="K2501" i="3" s="1"/>
  <c r="N2743" i="3" a="1"/>
  <c r="N2743" i="3" s="1"/>
  <c r="O2892" i="3" a="1"/>
  <c r="O2892" i="3" s="1"/>
  <c r="P3069" i="3" a="1"/>
  <c r="P3069" i="3" s="1"/>
  <c r="O3069" i="3" a="1"/>
  <c r="O3069" i="3" s="1"/>
  <c r="M3069" i="3" a="1"/>
  <c r="M3069" i="3" s="1"/>
  <c r="K3069" i="3" a="1"/>
  <c r="K3069" i="3" s="1"/>
  <c r="M3228" i="3" a="1"/>
  <c r="M3228" i="3" s="1"/>
  <c r="N3228" i="3" a="1"/>
  <c r="N3228" i="3" s="1"/>
  <c r="K3373" i="3" a="1"/>
  <c r="K3373" i="3" s="1"/>
  <c r="L3373" i="3" a="1"/>
  <c r="L3373" i="3" s="1"/>
  <c r="P399" i="3" a="1"/>
  <c r="P399" i="3" s="1"/>
  <c r="P1081" i="3" a="1"/>
  <c r="P1081" i="3" s="1"/>
  <c r="R1081" i="3" s="1"/>
  <c r="L1324" i="3" a="1"/>
  <c r="L1324" i="3" s="1"/>
  <c r="P1417" i="3" a="1"/>
  <c r="P1417" i="3" s="1"/>
  <c r="P1463" i="3" a="1"/>
  <c r="P1463" i="3" s="1"/>
  <c r="P1479" i="3" a="1"/>
  <c r="P1479" i="3" s="1"/>
  <c r="N1578" i="3" a="1"/>
  <c r="N1578" i="3" s="1"/>
  <c r="N1705" i="3" a="1"/>
  <c r="N1705" i="3" s="1"/>
  <c r="M1744" i="3" a="1"/>
  <c r="M1744" i="3" s="1"/>
  <c r="O1863" i="3" a="1"/>
  <c r="O1863" i="3" s="1"/>
  <c r="N1920" i="3" a="1"/>
  <c r="N1920" i="3" s="1"/>
  <c r="L1933" i="3" a="1"/>
  <c r="L1933" i="3" s="1"/>
  <c r="L1975" i="3" a="1"/>
  <c r="L1975" i="3" s="1"/>
  <c r="O2013" i="3" a="1"/>
  <c r="O2013" i="3" s="1"/>
  <c r="O2037" i="3" a="1"/>
  <c r="O2037" i="3" s="1"/>
  <c r="N2048" i="3" a="1"/>
  <c r="N2048" i="3" s="1"/>
  <c r="O2193" i="3" a="1"/>
  <c r="O2193" i="3" s="1"/>
  <c r="M2193" i="3" a="1"/>
  <c r="M2193" i="3" s="1"/>
  <c r="N2237" i="3" a="1"/>
  <c r="N2237" i="3" s="1"/>
  <c r="K2237" i="3" a="1"/>
  <c r="K2237" i="3" s="1"/>
  <c r="O2294" i="3" a="1"/>
  <c r="O2294" i="3" s="1"/>
  <c r="L2294" i="3" a="1"/>
  <c r="L2294" i="3" s="1"/>
  <c r="O2370" i="3" a="1"/>
  <c r="O2370" i="3" s="1"/>
  <c r="O2434" i="3" a="1"/>
  <c r="O2434" i="3" s="1"/>
  <c r="N2469" i="3" a="1"/>
  <c r="N2469" i="3" s="1"/>
  <c r="M2469" i="3" a="1"/>
  <c r="M2469" i="3" s="1"/>
  <c r="K2572" i="3" a="1"/>
  <c r="K2572" i="3" s="1"/>
  <c r="N2952" i="3" a="1"/>
  <c r="N2952" i="3" s="1"/>
  <c r="M2952" i="3" a="1"/>
  <c r="M2952" i="3" s="1"/>
  <c r="M3047" i="3" a="1"/>
  <c r="M3047" i="3" s="1"/>
  <c r="L3047" i="3" a="1"/>
  <c r="L3047" i="3" s="1"/>
  <c r="P3143" i="3" a="1"/>
  <c r="P3143" i="3" s="1"/>
  <c r="L3143" i="3" a="1"/>
  <c r="L3143" i="3" s="1"/>
  <c r="K3143" i="3" a="1"/>
  <c r="K3143" i="3" s="1"/>
  <c r="K3342" i="3" a="1"/>
  <c r="K3342" i="3" s="1"/>
  <c r="O3342" i="3" a="1"/>
  <c r="O3342" i="3" s="1"/>
  <c r="K2388" i="3" a="1"/>
  <c r="K2388" i="3" s="1"/>
  <c r="K2417" i="3" a="1"/>
  <c r="K2417" i="3" s="1"/>
  <c r="L2452" i="3" a="1"/>
  <c r="L2452" i="3" s="1"/>
  <c r="P2518" i="3" a="1"/>
  <c r="P2518" i="3" s="1"/>
  <c r="R2518" i="3" s="1"/>
  <c r="L2591" i="3" a="1"/>
  <c r="L2591" i="3" s="1"/>
  <c r="P2723" i="3" a="1"/>
  <c r="P2723" i="3" s="1"/>
  <c r="R2723" i="3" s="1"/>
  <c r="N2814" i="3" a="1"/>
  <c r="N2814" i="3" s="1"/>
  <c r="L2854" i="3" a="1"/>
  <c r="L2854" i="3" s="1"/>
  <c r="L2940" i="3" a="1"/>
  <c r="L2940" i="3" s="1"/>
  <c r="L3012" i="3" a="1"/>
  <c r="L3012" i="3" s="1"/>
  <c r="N3031" i="3" a="1"/>
  <c r="N3031" i="3" s="1"/>
  <c r="N3106" i="3" a="1"/>
  <c r="N3106" i="3" s="1"/>
  <c r="N3144" i="3" a="1"/>
  <c r="N3144" i="3" s="1"/>
  <c r="K3155" i="3" a="1"/>
  <c r="K3155" i="3" s="1"/>
  <c r="N3254" i="3" a="1"/>
  <c r="N3254" i="3" s="1"/>
  <c r="N3283" i="3" a="1"/>
  <c r="N3283" i="3" s="1"/>
  <c r="N3286" i="3" a="1"/>
  <c r="N3286" i="3" s="1"/>
  <c r="N3433" i="3" a="1"/>
  <c r="N3433" i="3" s="1"/>
  <c r="L3433" i="3" a="1"/>
  <c r="L3433" i="3" s="1"/>
  <c r="P3677" i="3" a="1"/>
  <c r="P3677" i="3" s="1"/>
  <c r="N3677" i="3" a="1"/>
  <c r="N3677" i="3" s="1"/>
  <c r="N3769" i="3" a="1"/>
  <c r="N3769" i="3" s="1"/>
  <c r="O3769" i="3" a="1"/>
  <c r="O3769" i="3" s="1"/>
  <c r="P3769" i="3" a="1"/>
  <c r="P3769" i="3" s="1"/>
  <c r="N3787" i="3" a="1"/>
  <c r="N3787" i="3" s="1"/>
  <c r="M3787" i="3" a="1"/>
  <c r="M3787" i="3" s="1"/>
  <c r="P3895" i="3" a="1"/>
  <c r="P3895" i="3" s="1"/>
  <c r="O3895" i="3" a="1"/>
  <c r="O3895" i="3" s="1"/>
  <c r="M3384" i="3" a="1"/>
  <c r="M3384" i="3" s="1"/>
  <c r="N3384" i="3" a="1"/>
  <c r="N3384" i="3" s="1"/>
  <c r="K3384" i="3" a="1"/>
  <c r="K3384" i="3" s="1"/>
  <c r="O3384" i="3" a="1"/>
  <c r="O3384" i="3" s="1"/>
  <c r="N3501" i="3" a="1"/>
  <c r="N3501" i="3" s="1"/>
  <c r="O3501" i="3" a="1"/>
  <c r="O3501" i="3" s="1"/>
  <c r="O3522" i="3" a="1"/>
  <c r="O3522" i="3" s="1"/>
  <c r="P3522" i="3" a="1"/>
  <c r="P3522" i="3" s="1"/>
  <c r="P3628" i="3" a="1"/>
  <c r="P3628" i="3" s="1"/>
  <c r="L3628" i="3" a="1"/>
  <c r="L3628" i="3" s="1"/>
  <c r="N3672" i="3" a="1"/>
  <c r="N3672" i="3" s="1"/>
  <c r="P3672" i="3" a="1"/>
  <c r="P3672" i="3" s="1"/>
  <c r="K3867" i="3" a="1"/>
  <c r="K3867" i="3" s="1"/>
  <c r="M3867" i="3" a="1"/>
  <c r="M3867" i="3" s="1"/>
  <c r="O4131" i="3" a="1"/>
  <c r="O4131" i="3" s="1"/>
  <c r="N4131" i="3" a="1"/>
  <c r="N4131" i="3" s="1"/>
  <c r="L4131" i="3" a="1"/>
  <c r="L4131" i="3" s="1"/>
  <c r="O4235" i="3" a="1"/>
  <c r="O4235" i="3" s="1"/>
  <c r="K4235" i="3" a="1"/>
  <c r="K4235" i="3" s="1"/>
  <c r="M4242" i="3" a="1"/>
  <c r="M4242" i="3" s="1"/>
  <c r="O4242" i="3" a="1"/>
  <c r="O4242" i="3" s="1"/>
  <c r="O4599" i="3" a="1"/>
  <c r="O4599" i="3" s="1"/>
  <c r="L4599" i="3" a="1"/>
  <c r="L4599" i="3" s="1"/>
  <c r="P4599" i="3" a="1"/>
  <c r="P4599" i="3" s="1"/>
  <c r="N4599" i="3" a="1"/>
  <c r="N4599" i="3" s="1"/>
  <c r="M4599" i="3" a="1"/>
  <c r="M4599" i="3" s="1"/>
  <c r="L3243" i="3" a="1"/>
  <c r="L3243" i="3" s="1"/>
  <c r="P3292" i="3" a="1"/>
  <c r="P3292" i="3" s="1"/>
  <c r="L3296" i="3" a="1"/>
  <c r="L3296" i="3" s="1"/>
  <c r="L3299" i="3" a="1"/>
  <c r="L3299" i="3" s="1"/>
  <c r="M3349" i="3" a="1"/>
  <c r="M3349" i="3" s="1"/>
  <c r="N3349" i="3" a="1"/>
  <c r="N3349" i="3" s="1"/>
  <c r="O3349" i="3" a="1"/>
  <c r="O3349" i="3" s="1"/>
  <c r="M3395" i="3" a="1"/>
  <c r="M3395" i="3" s="1"/>
  <c r="L3395" i="3" a="1"/>
  <c r="L3395" i="3" s="1"/>
  <c r="M3422" i="3" a="1"/>
  <c r="M3422" i="3" s="1"/>
  <c r="N3422" i="3" a="1"/>
  <c r="N3422" i="3" s="1"/>
  <c r="M3448" i="3" a="1"/>
  <c r="M3448" i="3" s="1"/>
  <c r="P3448" i="3" a="1"/>
  <c r="P3448" i="3" s="1"/>
  <c r="L3448" i="3" a="1"/>
  <c r="L3448" i="3" s="1"/>
  <c r="L3713" i="3" a="1"/>
  <c r="L3713" i="3" s="1"/>
  <c r="N3713" i="3" a="1"/>
  <c r="N3713" i="3" s="1"/>
  <c r="N3883" i="3" a="1"/>
  <c r="N3883" i="3" s="1"/>
  <c r="L3883" i="3" a="1"/>
  <c r="L3883" i="3" s="1"/>
  <c r="K4006" i="3" a="1"/>
  <c r="K4006" i="3" s="1"/>
  <c r="P4006" i="3" a="1"/>
  <c r="P4006" i="3" s="1"/>
  <c r="M4036" i="3" a="1"/>
  <c r="M4036" i="3" s="1"/>
  <c r="N4036" i="3" a="1"/>
  <c r="N4036" i="3" s="1"/>
  <c r="K4036" i="3" a="1"/>
  <c r="K4036" i="3" s="1"/>
  <c r="L4125" i="3" a="1"/>
  <c r="L4125" i="3" s="1"/>
  <c r="O4125" i="3" a="1"/>
  <c r="O4125" i="3" s="1"/>
  <c r="N4125" i="3" a="1"/>
  <c r="N4125" i="3" s="1"/>
  <c r="O4276" i="3" a="1"/>
  <c r="O4276" i="3" s="1"/>
  <c r="P4276" i="3" a="1"/>
  <c r="P4276" i="3" s="1"/>
  <c r="O4442" i="3" a="1"/>
  <c r="O4442" i="3" s="1"/>
  <c r="N4442" i="3" a="1"/>
  <c r="N4442" i="3" s="1"/>
  <c r="O4472" i="3" a="1"/>
  <c r="O4472" i="3" s="1"/>
  <c r="L4472" i="3" a="1"/>
  <c r="L4472" i="3" s="1"/>
  <c r="M4472" i="3" a="1"/>
  <c r="M4472" i="3" s="1"/>
  <c r="Q2437" i="3"/>
  <c r="P3108" i="3" a="1"/>
  <c r="P3108" i="3" s="1"/>
  <c r="M3171" i="3" a="1"/>
  <c r="M3171" i="3" s="1"/>
  <c r="O3194" i="3" a="1"/>
  <c r="O3194" i="3" s="1"/>
  <c r="M3243" i="3" a="1"/>
  <c r="M3243" i="3" s="1"/>
  <c r="N3289" i="3" a="1"/>
  <c r="N3289" i="3" s="1"/>
  <c r="K3309" i="3" a="1"/>
  <c r="K3309" i="3" s="1"/>
  <c r="N3313" i="3" a="1"/>
  <c r="N3313" i="3" s="1"/>
  <c r="K3331" i="3" a="1"/>
  <c r="K3331" i="3" s="1"/>
  <c r="N3395" i="3" a="1"/>
  <c r="N3395" i="3" s="1"/>
  <c r="P3429" i="3" a="1"/>
  <c r="P3429" i="3" s="1"/>
  <c r="L3429" i="3" a="1"/>
  <c r="L3429" i="3" s="1"/>
  <c r="O3448" i="3" a="1"/>
  <c r="O3448" i="3" s="1"/>
  <c r="P3461" i="3" a="1"/>
  <c r="P3461" i="3" s="1"/>
  <c r="K3479" i="3" a="1"/>
  <c r="K3479" i="3" s="1"/>
  <c r="P3479" i="3" a="1"/>
  <c r="P3479" i="3" s="1"/>
  <c r="K3688" i="3" a="1"/>
  <c r="K3688" i="3" s="1"/>
  <c r="O3688" i="3" a="1"/>
  <c r="O3688" i="3" s="1"/>
  <c r="P3713" i="3" a="1"/>
  <c r="P3713" i="3" s="1"/>
  <c r="N3824" i="3" a="1"/>
  <c r="N3824" i="3" s="1"/>
  <c r="M3824" i="3" a="1"/>
  <c r="M3824" i="3" s="1"/>
  <c r="M3956" i="3" a="1"/>
  <c r="M3956" i="3" s="1"/>
  <c r="N3956" i="3" a="1"/>
  <c r="N3956" i="3" s="1"/>
  <c r="P3956" i="3" a="1"/>
  <c r="P3956" i="3" s="1"/>
  <c r="O3956" i="3" a="1"/>
  <c r="O3956" i="3" s="1"/>
  <c r="L3971" i="3" a="1"/>
  <c r="L3971" i="3" s="1"/>
  <c r="K3971" i="3" a="1"/>
  <c r="K3971" i="3" s="1"/>
  <c r="P4036" i="3" a="1"/>
  <c r="P4036" i="3" s="1"/>
  <c r="O4387" i="3" a="1"/>
  <c r="O4387" i="3" s="1"/>
  <c r="N4387" i="3" a="1"/>
  <c r="N4387" i="3" s="1"/>
  <c r="O4495" i="3" a="1"/>
  <c r="O4495" i="3" s="1"/>
  <c r="K4495" i="3" a="1"/>
  <c r="K4495" i="3" s="1"/>
  <c r="P4517" i="3" a="1"/>
  <c r="P4517" i="3" s="1"/>
  <c r="K4517" i="3" a="1"/>
  <c r="K4517" i="3" s="1"/>
  <c r="O4522" i="3" a="1"/>
  <c r="O4522" i="3" s="1"/>
  <c r="K4522" i="3" a="1"/>
  <c r="K4522" i="3" s="1"/>
  <c r="N3104" i="3" a="1"/>
  <c r="N3104" i="3" s="1"/>
  <c r="K3116" i="3" a="1"/>
  <c r="K3116" i="3" s="1"/>
  <c r="K3178" i="3" a="1"/>
  <c r="K3178" i="3" s="1"/>
  <c r="K3201" i="3" a="1"/>
  <c r="K3201" i="3" s="1"/>
  <c r="P3225" i="3" a="1"/>
  <c r="P3225" i="3" s="1"/>
  <c r="N3229" i="3" a="1"/>
  <c r="N3229" i="3" s="1"/>
  <c r="N3243" i="3" a="1"/>
  <c r="N3243" i="3" s="1"/>
  <c r="K3283" i="3" a="1"/>
  <c r="K3283" i="3" s="1"/>
  <c r="K3286" i="3" a="1"/>
  <c r="K3286" i="3" s="1"/>
  <c r="N3326" i="3" a="1"/>
  <c r="N3326" i="3" s="1"/>
  <c r="M3331" i="3" a="1"/>
  <c r="M3331" i="3" s="1"/>
  <c r="O3443" i="3" a="1"/>
  <c r="O3443" i="3" s="1"/>
  <c r="K3443" i="3" a="1"/>
  <c r="K3443" i="3" s="1"/>
  <c r="P2187" i="3" a="1"/>
  <c r="P2187" i="3" s="1"/>
  <c r="M2717" i="3" a="1"/>
  <c r="M2717" i="3" s="1"/>
  <c r="P3011" i="3" a="1"/>
  <c r="P3011" i="3" s="1"/>
  <c r="M3087" i="3" a="1"/>
  <c r="M3087" i="3" s="1"/>
  <c r="L3116" i="3" a="1"/>
  <c r="L3116" i="3" s="1"/>
  <c r="O3160" i="3" a="1"/>
  <c r="O3160" i="3" s="1"/>
  <c r="P3201" i="3" a="1"/>
  <c r="P3201" i="3" s="1"/>
  <c r="L3283" i="3" a="1"/>
  <c r="L3283" i="3" s="1"/>
  <c r="N3294" i="3" a="1"/>
  <c r="N3294" i="3" s="1"/>
  <c r="L3297" i="3" a="1"/>
  <c r="L3297" i="3" s="1"/>
  <c r="O3326" i="3" a="1"/>
  <c r="O3326" i="3" s="1"/>
  <c r="O3338" i="3" a="1"/>
  <c r="O3338" i="3" s="1"/>
  <c r="P3338" i="3" a="1"/>
  <c r="P3338" i="3" s="1"/>
  <c r="L3443" i="3" a="1"/>
  <c r="L3443" i="3" s="1"/>
  <c r="N3450" i="3" a="1"/>
  <c r="N3450" i="3" s="1"/>
  <c r="L3450" i="3" a="1"/>
  <c r="L3450" i="3" s="1"/>
  <c r="M3488" i="3" a="1"/>
  <c r="M3488" i="3" s="1"/>
  <c r="O3488" i="3" a="1"/>
  <c r="O3488" i="3" s="1"/>
  <c r="L3488" i="3" a="1"/>
  <c r="L3488" i="3" s="1"/>
  <c r="K3562" i="3" a="1"/>
  <c r="K3562" i="3" s="1"/>
  <c r="P3595" i="3" a="1"/>
  <c r="P3595" i="3" s="1"/>
  <c r="L3595" i="3" a="1"/>
  <c r="L3595" i="3" s="1"/>
  <c r="K3773" i="3" a="1"/>
  <c r="K3773" i="3" s="1"/>
  <c r="P3773" i="3" a="1"/>
  <c r="P3773" i="3" s="1"/>
  <c r="P3791" i="3" a="1"/>
  <c r="P3791" i="3" s="1"/>
  <c r="K3791" i="3" a="1"/>
  <c r="K3791" i="3" s="1"/>
  <c r="N3901" i="3" a="1"/>
  <c r="N3901" i="3" s="1"/>
  <c r="P3901" i="3" a="1"/>
  <c r="P3901" i="3" s="1"/>
  <c r="M4107" i="3" a="1"/>
  <c r="M4107" i="3" s="1"/>
  <c r="K4107" i="3" a="1"/>
  <c r="K4107" i="3" s="1"/>
  <c r="N3087" i="3" a="1"/>
  <c r="N3087" i="3" s="1"/>
  <c r="M3254" i="3" a="1"/>
  <c r="M3254" i="3" s="1"/>
  <c r="M3266" i="3" a="1"/>
  <c r="M3266" i="3" s="1"/>
  <c r="M3283" i="3" a="1"/>
  <c r="M3283" i="3" s="1"/>
  <c r="O3294" i="3" a="1"/>
  <c r="O3294" i="3" s="1"/>
  <c r="L3315" i="3" a="1"/>
  <c r="L3315" i="3" s="1"/>
  <c r="L3332" i="3" a="1"/>
  <c r="L3332" i="3" s="1"/>
  <c r="O3450" i="3" a="1"/>
  <c r="O3450" i="3" s="1"/>
  <c r="O3596" i="3" a="1"/>
  <c r="O3596" i="3" s="1"/>
  <c r="M3596" i="3" a="1"/>
  <c r="M3596" i="3" s="1"/>
  <c r="N3792" i="3" a="1"/>
  <c r="N3792" i="3" s="1"/>
  <c r="M3792" i="3" a="1"/>
  <c r="M3792" i="3" s="1"/>
  <c r="K3865" i="3" a="1"/>
  <c r="K3865" i="3" s="1"/>
  <c r="N3865" i="3" a="1"/>
  <c r="N3865" i="3" s="1"/>
  <c r="O4065" i="3" a="1"/>
  <c r="O4065" i="3" s="1"/>
  <c r="P4065" i="3" a="1"/>
  <c r="P4065" i="3" s="1"/>
  <c r="P4272" i="3" a="1"/>
  <c r="P4272" i="3" s="1"/>
  <c r="L4272" i="3" a="1"/>
  <c r="L4272" i="3" s="1"/>
  <c r="O4295" i="3" a="1"/>
  <c r="O4295" i="3" s="1"/>
  <c r="M4295" i="3" a="1"/>
  <c r="M4295" i="3" s="1"/>
  <c r="N4395" i="3" a="1"/>
  <c r="N4395" i="3" s="1"/>
  <c r="M4395" i="3" a="1"/>
  <c r="M4395" i="3" s="1"/>
  <c r="P4407" i="3" a="1"/>
  <c r="P4407" i="3" s="1"/>
  <c r="K4407" i="3" a="1"/>
  <c r="K4407" i="3" s="1"/>
  <c r="M4407" i="3" a="1"/>
  <c r="M4407" i="3" s="1"/>
  <c r="L4407" i="3" a="1"/>
  <c r="L4407" i="3" s="1"/>
  <c r="N4446" i="3" a="1"/>
  <c r="N4446" i="3" s="1"/>
  <c r="P4446" i="3" a="1"/>
  <c r="P4446" i="3" s="1"/>
  <c r="L4446" i="3" a="1"/>
  <c r="L4446" i="3" s="1"/>
  <c r="M4484" i="3" a="1"/>
  <c r="M4484" i="3" s="1"/>
  <c r="L4484" i="3" a="1"/>
  <c r="L4484" i="3" s="1"/>
  <c r="O4484" i="3" a="1"/>
  <c r="O4484" i="3" s="1"/>
  <c r="L3559" i="3" a="1"/>
  <c r="L3559" i="3" s="1"/>
  <c r="L3951" i="3" a="1"/>
  <c r="L3951" i="3" s="1"/>
  <c r="P3973" i="3" a="1"/>
  <c r="P3973" i="3" s="1"/>
  <c r="M4222" i="3" a="1"/>
  <c r="M4222" i="3" s="1"/>
  <c r="P4236" i="3" a="1"/>
  <c r="P4236" i="3" s="1"/>
  <c r="K4421" i="3" a="1"/>
  <c r="K4421" i="3" s="1"/>
  <c r="O4454" i="3" a="1"/>
  <c r="O4454" i="3" s="1"/>
  <c r="O4511" i="3" a="1"/>
  <c r="O4511" i="3" s="1"/>
  <c r="M4593" i="3" a="1"/>
  <c r="M4593" i="3" s="1"/>
  <c r="K4631" i="3" a="1"/>
  <c r="K4631" i="3" s="1"/>
  <c r="P4726" i="3" a="1"/>
  <c r="P4726" i="3" s="1"/>
  <c r="P4785" i="3" a="1"/>
  <c r="P4785" i="3" s="1"/>
  <c r="O4807" i="3" a="1"/>
  <c r="O4807" i="3" s="1"/>
  <c r="P4811" i="3" a="1"/>
  <c r="P4811" i="3" s="1"/>
  <c r="L4828" i="3" a="1"/>
  <c r="L4828" i="3" s="1"/>
  <c r="L4897" i="3" a="1"/>
  <c r="L4897" i="3" s="1"/>
  <c r="M4939" i="3" a="1"/>
  <c r="M4939" i="3" s="1"/>
  <c r="N5021" i="3" a="1"/>
  <c r="N5021" i="3" s="1"/>
  <c r="P5073" i="3" a="1"/>
  <c r="P5073" i="3" s="1"/>
  <c r="P5147" i="3" a="1"/>
  <c r="P5147" i="3" s="1"/>
  <c r="M5172" i="3" a="1"/>
  <c r="M5172" i="3" s="1"/>
  <c r="P5349" i="3" a="1"/>
  <c r="P5349" i="3" s="1"/>
  <c r="K5349" i="3" a="1"/>
  <c r="K5349" i="3" s="1"/>
  <c r="N3414" i="3" a="1"/>
  <c r="N3414" i="3" s="1"/>
  <c r="L3725" i="3" a="1"/>
  <c r="L3725" i="3" s="1"/>
  <c r="K3756" i="3" a="1"/>
  <c r="K3756" i="3" s="1"/>
  <c r="N3767" i="3" a="1"/>
  <c r="N3767" i="3" s="1"/>
  <c r="N3811" i="3" a="1"/>
  <c r="N3811" i="3" s="1"/>
  <c r="O3819" i="3" a="1"/>
  <c r="O3819" i="3" s="1"/>
  <c r="K3835" i="3" a="1"/>
  <c r="K3835" i="3" s="1"/>
  <c r="M3911" i="3" a="1"/>
  <c r="M3911" i="3" s="1"/>
  <c r="L3933" i="3" a="1"/>
  <c r="L3933" i="3" s="1"/>
  <c r="O3948" i="3" a="1"/>
  <c r="O3948" i="3" s="1"/>
  <c r="L3997" i="3" a="1"/>
  <c r="L3997" i="3" s="1"/>
  <c r="K4029" i="3" a="1"/>
  <c r="K4029" i="3" s="1"/>
  <c r="L4039" i="3" a="1"/>
  <c r="L4039" i="3" s="1"/>
  <c r="L4045" i="3" a="1"/>
  <c r="L4045" i="3" s="1"/>
  <c r="O4169" i="3" a="1"/>
  <c r="O4169" i="3" s="1"/>
  <c r="O4183" i="3" a="1"/>
  <c r="O4183" i="3" s="1"/>
  <c r="N4203" i="3" a="1"/>
  <c r="N4203" i="3" s="1"/>
  <c r="K4215" i="3" a="1"/>
  <c r="K4215" i="3" s="1"/>
  <c r="L4220" i="3" a="1"/>
  <c r="L4220" i="3" s="1"/>
  <c r="M4281" i="3" a="1"/>
  <c r="M4281" i="3" s="1"/>
  <c r="K4330" i="3" a="1"/>
  <c r="K4330" i="3" s="1"/>
  <c r="O4341" i="3" a="1"/>
  <c r="O4341" i="3" s="1"/>
  <c r="L4359" i="3" a="1"/>
  <c r="L4359" i="3" s="1"/>
  <c r="L4368" i="3" a="1"/>
  <c r="L4368" i="3" s="1"/>
  <c r="K4419" i="3" a="1"/>
  <c r="K4419" i="3" s="1"/>
  <c r="O4422" i="3" a="1"/>
  <c r="O4422" i="3" s="1"/>
  <c r="N4427" i="3" a="1"/>
  <c r="N4427" i="3" s="1"/>
  <c r="K4463" i="3" a="1"/>
  <c r="K4463" i="3" s="1"/>
  <c r="L4480" i="3" a="1"/>
  <c r="L4480" i="3" s="1"/>
  <c r="K4516" i="3" a="1"/>
  <c r="K4516" i="3" s="1"/>
  <c r="M4529" i="3" a="1"/>
  <c r="M4529" i="3" s="1"/>
  <c r="N4576" i="3" a="1"/>
  <c r="N4576" i="3" s="1"/>
  <c r="K4583" i="3" a="1"/>
  <c r="K4583" i="3" s="1"/>
  <c r="P4604" i="3" a="1"/>
  <c r="P4604" i="3" s="1"/>
  <c r="L4653" i="3" a="1"/>
  <c r="L4653" i="3" s="1"/>
  <c r="N4704" i="3" a="1"/>
  <c r="N4704" i="3" s="1"/>
  <c r="N4716" i="3" a="1"/>
  <c r="N4716" i="3" s="1"/>
  <c r="M4758" i="3" a="1"/>
  <c r="M4758" i="3" s="1"/>
  <c r="K4786" i="3" a="1"/>
  <c r="K4786" i="3" s="1"/>
  <c r="N4897" i="3" a="1"/>
  <c r="N4897" i="3" s="1"/>
  <c r="K4909" i="3" a="1"/>
  <c r="K4909" i="3" s="1"/>
  <c r="P4939" i="3" a="1"/>
  <c r="P4939" i="3" s="1"/>
  <c r="L4949" i="3" a="1"/>
  <c r="L4949" i="3" s="1"/>
  <c r="O4992" i="3" a="1"/>
  <c r="O4992" i="3" s="1"/>
  <c r="K5027" i="3" a="1"/>
  <c r="K5027" i="3" s="1"/>
  <c r="N5096" i="3" a="1"/>
  <c r="N5096" i="3" s="1"/>
  <c r="O5117" i="3" a="1"/>
  <c r="O5117" i="3" s="1"/>
  <c r="P5333" i="3" a="1"/>
  <c r="P5333" i="3" s="1"/>
  <c r="O5333" i="3" a="1"/>
  <c r="O5333" i="3" s="1"/>
  <c r="L4583" i="3" a="1"/>
  <c r="L4583" i="3" s="1"/>
  <c r="P4909" i="3" a="1"/>
  <c r="P4909" i="3" s="1"/>
  <c r="O5027" i="3" a="1"/>
  <c r="O5027" i="3" s="1"/>
  <c r="P5117" i="3" a="1"/>
  <c r="P5117" i="3" s="1"/>
  <c r="K5186" i="3" a="1"/>
  <c r="K5186" i="3" s="1"/>
  <c r="M3671" i="3" a="1"/>
  <c r="M3671" i="3" s="1"/>
  <c r="P3725" i="3" a="1"/>
  <c r="P3725" i="3" s="1"/>
  <c r="R3725" i="3" s="1"/>
  <c r="O3911" i="3" a="1"/>
  <c r="O3911" i="3" s="1"/>
  <c r="P4045" i="3" a="1"/>
  <c r="P4045" i="3" s="1"/>
  <c r="P4203" i="3" a="1"/>
  <c r="P4203" i="3" s="1"/>
  <c r="L4215" i="3" a="1"/>
  <c r="L4215" i="3" s="1"/>
  <c r="N4359" i="3" a="1"/>
  <c r="N4359" i="3" s="1"/>
  <c r="N4368" i="3" a="1"/>
  <c r="N4368" i="3" s="1"/>
  <c r="N4419" i="3" a="1"/>
  <c r="N4419" i="3" s="1"/>
  <c r="M4463" i="3" a="1"/>
  <c r="M4463" i="3" s="1"/>
  <c r="P5027" i="3" a="1"/>
  <c r="P5027" i="3" s="1"/>
  <c r="Q5027" i="3" s="1"/>
  <c r="K5034" i="3" a="1"/>
  <c r="K5034" i="3" s="1"/>
  <c r="P5145" i="3" a="1"/>
  <c r="P5145" i="3" s="1"/>
  <c r="O5221" i="3" a="1"/>
  <c r="O5221" i="3" s="1"/>
  <c r="K5234" i="3" a="1"/>
  <c r="K5234" i="3" s="1"/>
  <c r="O5241" i="3" a="1"/>
  <c r="O5241" i="3" s="1"/>
  <c r="O5259" i="3" a="1"/>
  <c r="O5259" i="3" s="1"/>
  <c r="P5265" i="3" a="1"/>
  <c r="P5265" i="3" s="1"/>
  <c r="N5277" i="3" a="1"/>
  <c r="N5277" i="3" s="1"/>
  <c r="K5297" i="3" a="1"/>
  <c r="K5297" i="3" s="1"/>
  <c r="O5312" i="3" a="1"/>
  <c r="O5312" i="3" s="1"/>
  <c r="N5346" i="3" a="1"/>
  <c r="N5346" i="3" s="1"/>
  <c r="L5346" i="3" a="1"/>
  <c r="L5346" i="3" s="1"/>
  <c r="M4521" i="3" a="1"/>
  <c r="M4521" i="3" s="1"/>
  <c r="M4526" i="3" a="1"/>
  <c r="M4526" i="3" s="1"/>
  <c r="M4606" i="3" a="1"/>
  <c r="M4606" i="3" s="1"/>
  <c r="N4650" i="3" a="1"/>
  <c r="N4650" i="3" s="1"/>
  <c r="P4688" i="3" a="1"/>
  <c r="P4688" i="3" s="1"/>
  <c r="K4747" i="3" a="1"/>
  <c r="K4747" i="3" s="1"/>
  <c r="K4778" i="3" a="1"/>
  <c r="K4778" i="3" s="1"/>
  <c r="N4784" i="3" a="1"/>
  <c r="N4784" i="3" s="1"/>
  <c r="K4811" i="3" a="1"/>
  <c r="K4811" i="3" s="1"/>
  <c r="O4858" i="3" a="1"/>
  <c r="O4858" i="3" s="1"/>
  <c r="O4883" i="3" a="1"/>
  <c r="O4883" i="3" s="1"/>
  <c r="K4906" i="3" a="1"/>
  <c r="K4906" i="3" s="1"/>
  <c r="M4910" i="3" a="1"/>
  <c r="M4910" i="3" s="1"/>
  <c r="L4947" i="3" a="1"/>
  <c r="L4947" i="3" s="1"/>
  <c r="N4974" i="3" a="1"/>
  <c r="N4974" i="3" s="1"/>
  <c r="K4981" i="3" a="1"/>
  <c r="K4981" i="3" s="1"/>
  <c r="N5001" i="3" a="1"/>
  <c r="N5001" i="3" s="1"/>
  <c r="L5007" i="3" a="1"/>
  <c r="L5007" i="3" s="1"/>
  <c r="K5025" i="3" a="1"/>
  <c r="K5025" i="3" s="1"/>
  <c r="O5034" i="3" a="1"/>
  <c r="O5034" i="3" s="1"/>
  <c r="O5043" i="3" a="1"/>
  <c r="O5043" i="3" s="1"/>
  <c r="L5061" i="3" a="1"/>
  <c r="L5061" i="3" s="1"/>
  <c r="L5067" i="3" a="1"/>
  <c r="L5067" i="3" s="1"/>
  <c r="P5076" i="3" a="1"/>
  <c r="P5076" i="3" s="1"/>
  <c r="R5076" i="3" s="1"/>
  <c r="M5083" i="3" a="1"/>
  <c r="M5083" i="3" s="1"/>
  <c r="M5092" i="3" a="1"/>
  <c r="M5092" i="3" s="1"/>
  <c r="O5127" i="3" a="1"/>
  <c r="O5127" i="3" s="1"/>
  <c r="N5155" i="3" a="1"/>
  <c r="N5155" i="3" s="1"/>
  <c r="L5171" i="3" a="1"/>
  <c r="L5171" i="3" s="1"/>
  <c r="N5203" i="3" a="1"/>
  <c r="N5203" i="3" s="1"/>
  <c r="O5255" i="3" a="1"/>
  <c r="O5255" i="3" s="1"/>
  <c r="K5285" i="3" a="1"/>
  <c r="K5285" i="3" s="1"/>
  <c r="M5292" i="3" a="1"/>
  <c r="M5292" i="3" s="1"/>
  <c r="O5297" i="3" a="1"/>
  <c r="O5297" i="3" s="1"/>
  <c r="L5341" i="3" a="1"/>
  <c r="L5341" i="3" s="1"/>
  <c r="K5341" i="3" a="1"/>
  <c r="K5341" i="3" s="1"/>
  <c r="N4747" i="3" a="1"/>
  <c r="N4747" i="3" s="1"/>
  <c r="N4811" i="3" a="1"/>
  <c r="N4811" i="3" s="1"/>
  <c r="P4858" i="3" a="1"/>
  <c r="P4858" i="3" s="1"/>
  <c r="P4883" i="3" a="1"/>
  <c r="P4883" i="3" s="1"/>
  <c r="O4947" i="3" a="1"/>
  <c r="O4947" i="3" s="1"/>
  <c r="P4981" i="3" a="1"/>
  <c r="P4981" i="3" s="1"/>
  <c r="L5242" i="3" a="1"/>
  <c r="L5242" i="3" s="1"/>
  <c r="O5266" i="3" a="1"/>
  <c r="O5266" i="3" s="1"/>
  <c r="P5292" i="3" a="1"/>
  <c r="P5292" i="3" s="1"/>
  <c r="Q5292" i="3" s="1"/>
  <c r="P5325" i="3" a="1"/>
  <c r="P5325" i="3" s="1"/>
  <c r="O5325" i="3" a="1"/>
  <c r="O5325" i="3" s="1"/>
  <c r="L5325" i="3" a="1"/>
  <c r="L5325" i="3" s="1"/>
  <c r="P3536" i="3" a="1"/>
  <c r="P3536" i="3" s="1"/>
  <c r="O3813" i="3" a="1"/>
  <c r="O3813" i="3" s="1"/>
  <c r="M4086" i="3" a="1"/>
  <c r="M4086" i="3" s="1"/>
  <c r="N4138" i="3" a="1"/>
  <c r="N4138" i="3" s="1"/>
  <c r="N4191" i="3" a="1"/>
  <c r="N4191" i="3" s="1"/>
  <c r="L4222" i="3" a="1"/>
  <c r="L4222" i="3" s="1"/>
  <c r="L4292" i="3" a="1"/>
  <c r="L4292" i="3" s="1"/>
  <c r="M4357" i="3" a="1"/>
  <c r="M4357" i="3" s="1"/>
  <c r="N4511" i="3" a="1"/>
  <c r="N4511" i="3" s="1"/>
  <c r="M4638" i="3" a="1"/>
  <c r="M4638" i="3" s="1"/>
  <c r="M4719" i="3" a="1"/>
  <c r="M4719" i="3" s="1"/>
  <c r="K4726" i="3" a="1"/>
  <c r="K4726" i="3" s="1"/>
  <c r="O4785" i="3" a="1"/>
  <c r="O4785" i="3" s="1"/>
  <c r="N4807" i="3" a="1"/>
  <c r="N4807" i="3" s="1"/>
  <c r="N4846" i="3" a="1"/>
  <c r="N4846" i="3" s="1"/>
  <c r="L4939" i="3" a="1"/>
  <c r="L4939" i="3" s="1"/>
  <c r="P4962" i="3" a="1"/>
  <c r="P4962" i="3" s="1"/>
  <c r="L5021" i="3" a="1"/>
  <c r="L5021" i="3" s="1"/>
  <c r="N5062" i="3" a="1"/>
  <c r="N5062" i="3" s="1"/>
  <c r="P5067" i="3" a="1"/>
  <c r="P5067" i="3" s="1"/>
  <c r="Q5067" i="3" s="1"/>
  <c r="K5073" i="3" a="1"/>
  <c r="K5073" i="3" s="1"/>
  <c r="L5115" i="3" a="1"/>
  <c r="L5115" i="3" s="1"/>
  <c r="K5147" i="3" a="1"/>
  <c r="K5147" i="3" s="1"/>
  <c r="K5239" i="3" a="1"/>
  <c r="K5239" i="3" s="1"/>
  <c r="K5325" i="3" a="1"/>
  <c r="K5325" i="3" s="1"/>
  <c r="O5348" i="3" a="1"/>
  <c r="O5348" i="3" s="1"/>
  <c r="P5348" i="3" a="1"/>
  <c r="P5348" i="3" s="1"/>
  <c r="L5348" i="3" a="1"/>
  <c r="L5348" i="3" s="1"/>
  <c r="M5382" i="3" a="1"/>
  <c r="M5382" i="3" s="1"/>
  <c r="L5484" i="3" a="1"/>
  <c r="L5484" i="3" s="1"/>
  <c r="N5505" i="3" a="1"/>
  <c r="N5505" i="3" s="1"/>
  <c r="M5603" i="3" a="1"/>
  <c r="M5603" i="3" s="1"/>
  <c r="O5617" i="3" a="1"/>
  <c r="O5617" i="3" s="1"/>
  <c r="N5726" i="3" a="1"/>
  <c r="N5726" i="3" s="1"/>
  <c r="N5804" i="3" a="1"/>
  <c r="N5804" i="3" s="1"/>
  <c r="K5835" i="3" a="1"/>
  <c r="K5835" i="3" s="1"/>
  <c r="K5840" i="3" a="1"/>
  <c r="K5840" i="3" s="1"/>
  <c r="O6481" i="3" a="1"/>
  <c r="O6481" i="3" s="1"/>
  <c r="M6607" i="3" a="1"/>
  <c r="M6607" i="3" s="1"/>
  <c r="K7339" i="3" a="1"/>
  <c r="K7339" i="3" s="1"/>
  <c r="P5363" i="3" a="1"/>
  <c r="P5363" i="3" s="1"/>
  <c r="N5373" i="3" a="1"/>
  <c r="N5373" i="3" s="1"/>
  <c r="N5377" i="3" a="1"/>
  <c r="N5377" i="3" s="1"/>
  <c r="K5402" i="3" a="1"/>
  <c r="K5402" i="3" s="1"/>
  <c r="L5431" i="3" a="1"/>
  <c r="L5431" i="3" s="1"/>
  <c r="M5484" i="3" a="1"/>
  <c r="M5484" i="3" s="1"/>
  <c r="N5553" i="3" a="1"/>
  <c r="N5553" i="3" s="1"/>
  <c r="N5566" i="3" a="1"/>
  <c r="N5566" i="3" s="1"/>
  <c r="K5571" i="3" a="1"/>
  <c r="K5571" i="3" s="1"/>
  <c r="P5581" i="3" a="1"/>
  <c r="P5581" i="3" s="1"/>
  <c r="N5603" i="3" a="1"/>
  <c r="N5603" i="3" s="1"/>
  <c r="P5617" i="3" a="1"/>
  <c r="P5617" i="3" s="1"/>
  <c r="K5675" i="3" a="1"/>
  <c r="K5675" i="3" s="1"/>
  <c r="K5690" i="3" a="1"/>
  <c r="K5690" i="3" s="1"/>
  <c r="L5708" i="3" a="1"/>
  <c r="L5708" i="3" s="1"/>
  <c r="M5748" i="3" a="1"/>
  <c r="M5748" i="3" s="1"/>
  <c r="L5762" i="3" a="1"/>
  <c r="L5762" i="3" s="1"/>
  <c r="K5767" i="3" a="1"/>
  <c r="K5767" i="3" s="1"/>
  <c r="O5776" i="3" a="1"/>
  <c r="O5776" i="3" s="1"/>
  <c r="N5780" i="3" a="1"/>
  <c r="N5780" i="3" s="1"/>
  <c r="L5811" i="3" a="1"/>
  <c r="L5811" i="3" s="1"/>
  <c r="O5825" i="3" a="1"/>
  <c r="O5825" i="3" s="1"/>
  <c r="K5851" i="3" a="1"/>
  <c r="K5851" i="3" s="1"/>
  <c r="P5865" i="3" a="1"/>
  <c r="P5865" i="3" s="1"/>
  <c r="M5876" i="3" a="1"/>
  <c r="M5876" i="3" s="1"/>
  <c r="N5913" i="3" a="1"/>
  <c r="N5913" i="3" s="1"/>
  <c r="O5918" i="3" a="1"/>
  <c r="O5918" i="3" s="1"/>
  <c r="M5943" i="3" a="1"/>
  <c r="M5943" i="3" s="1"/>
  <c r="L5968" i="3" a="1"/>
  <c r="L5968" i="3" s="1"/>
  <c r="P5979" i="3" a="1"/>
  <c r="P5979" i="3" s="1"/>
  <c r="P6001" i="3" a="1"/>
  <c r="P6001" i="3" s="1"/>
  <c r="M6044" i="3" a="1"/>
  <c r="M6044" i="3" s="1"/>
  <c r="K6047" i="3" a="1"/>
  <c r="K6047" i="3" s="1"/>
  <c r="P6051" i="3" a="1"/>
  <c r="P6051" i="3" s="1"/>
  <c r="O6073" i="3" a="1"/>
  <c r="O6073" i="3" s="1"/>
  <c r="M6079" i="3" a="1"/>
  <c r="M6079" i="3" s="1"/>
  <c r="K6096" i="3" a="1"/>
  <c r="K6096" i="3" s="1"/>
  <c r="K6124" i="3" a="1"/>
  <c r="K6124" i="3" s="1"/>
  <c r="K6137" i="3" a="1"/>
  <c r="K6137" i="3" s="1"/>
  <c r="P6165" i="3" a="1"/>
  <c r="P6165" i="3" s="1"/>
  <c r="M6221" i="3" a="1"/>
  <c r="M6221" i="3" s="1"/>
  <c r="P6265" i="3" a="1"/>
  <c r="P6265" i="3" s="1"/>
  <c r="M6288" i="3" a="1"/>
  <c r="M6288" i="3" s="1"/>
  <c r="M6351" i="3" a="1"/>
  <c r="M6351" i="3" s="1"/>
  <c r="M6374" i="3" a="1"/>
  <c r="M6374" i="3" s="1"/>
  <c r="M6391" i="3" a="1"/>
  <c r="M6391" i="3" s="1"/>
  <c r="M6446" i="3" a="1"/>
  <c r="M6446" i="3" s="1"/>
  <c r="L6449" i="3" a="1"/>
  <c r="L6449" i="3" s="1"/>
  <c r="M6499" i="3" a="1"/>
  <c r="M6499" i="3" s="1"/>
  <c r="K6508" i="3" a="1"/>
  <c r="K6508" i="3" s="1"/>
  <c r="K6531" i="3" a="1"/>
  <c r="K6531" i="3" s="1"/>
  <c r="L6566" i="3" a="1"/>
  <c r="L6566" i="3" s="1"/>
  <c r="O6631" i="3" a="1"/>
  <c r="O6631" i="3" s="1"/>
  <c r="O6663" i="3" a="1"/>
  <c r="O6663" i="3" s="1"/>
  <c r="R6663" i="3" s="1"/>
  <c r="L6872" i="3" a="1"/>
  <c r="L6872" i="3" s="1"/>
  <c r="L6886" i="3" a="1"/>
  <c r="L6886" i="3" s="1"/>
  <c r="K7014" i="3" a="1"/>
  <c r="K7014" i="3" s="1"/>
  <c r="L7064" i="3" a="1"/>
  <c r="L7064" i="3" s="1"/>
  <c r="K7222" i="3" a="1"/>
  <c r="K7222" i="3" s="1"/>
  <c r="N7235" i="3" a="1"/>
  <c r="N7235" i="3" s="1"/>
  <c r="N7272" i="3" a="1"/>
  <c r="N7272" i="3" s="1"/>
  <c r="N7294" i="3" a="1"/>
  <c r="N7294" i="3" s="1"/>
  <c r="P5560" i="3" a="1"/>
  <c r="P5560" i="3" s="1"/>
  <c r="O5603" i="3" a="1"/>
  <c r="O5603" i="3" s="1"/>
  <c r="L5675" i="3" a="1"/>
  <c r="L5675" i="3" s="1"/>
  <c r="O5690" i="3" a="1"/>
  <c r="O5690" i="3" s="1"/>
  <c r="N5708" i="3" a="1"/>
  <c r="N5708" i="3" s="1"/>
  <c r="M5762" i="3" a="1"/>
  <c r="M5762" i="3" s="1"/>
  <c r="N6044" i="3" a="1"/>
  <c r="N6044" i="3" s="1"/>
  <c r="N6047" i="3" a="1"/>
  <c r="N6047" i="3" s="1"/>
  <c r="P6073" i="3" a="1"/>
  <c r="P6073" i="3" s="1"/>
  <c r="L6718" i="3" a="1"/>
  <c r="L6718" i="3" s="1"/>
  <c r="L6758" i="3" a="1"/>
  <c r="L6758" i="3" s="1"/>
  <c r="P6853" i="3" a="1"/>
  <c r="P6853" i="3" s="1"/>
  <c r="M6886" i="3" a="1"/>
  <c r="M6886" i="3" s="1"/>
  <c r="L6903" i="3" a="1"/>
  <c r="L6903" i="3" s="1"/>
  <c r="K6918" i="3" a="1"/>
  <c r="K6918" i="3" s="1"/>
  <c r="M6921" i="3" a="1"/>
  <c r="M6921" i="3" s="1"/>
  <c r="P6942" i="3" a="1"/>
  <c r="P6942" i="3" s="1"/>
  <c r="L7222" i="3" a="1"/>
  <c r="L7222" i="3" s="1"/>
  <c r="O7235" i="3" a="1"/>
  <c r="O7235" i="3" s="1"/>
  <c r="L5370" i="3" a="1"/>
  <c r="L5370" i="3" s="1"/>
  <c r="L5384" i="3" a="1"/>
  <c r="L5384" i="3" s="1"/>
  <c r="O5390" i="3" a="1"/>
  <c r="O5390" i="3" s="1"/>
  <c r="M5462" i="3" a="1"/>
  <c r="M5462" i="3" s="1"/>
  <c r="N5507" i="3" a="1"/>
  <c r="N5507" i="3" s="1"/>
  <c r="N5587" i="3" a="1"/>
  <c r="N5587" i="3" s="1"/>
  <c r="N5608" i="3" a="1"/>
  <c r="N5608" i="3" s="1"/>
  <c r="P5708" i="3" a="1"/>
  <c r="P5708" i="3" s="1"/>
  <c r="K5754" i="3" a="1"/>
  <c r="K5754" i="3" s="1"/>
  <c r="K5759" i="3" a="1"/>
  <c r="K5759" i="3" s="1"/>
  <c r="O6044" i="3" a="1"/>
  <c r="O6044" i="3" s="1"/>
  <c r="L6070" i="3" a="1"/>
  <c r="L6070" i="3" s="1"/>
  <c r="P6147" i="3" a="1"/>
  <c r="P6147" i="3" s="1"/>
  <c r="L6173" i="3" a="1"/>
  <c r="L6173" i="3" s="1"/>
  <c r="P6180" i="3" a="1"/>
  <c r="P6180" i="3" s="1"/>
  <c r="N6233" i="3" a="1"/>
  <c r="N6233" i="3" s="1"/>
  <c r="N6237" i="3" a="1"/>
  <c r="N6237" i="3" s="1"/>
  <c r="N6241" i="3" a="1"/>
  <c r="N6241" i="3" s="1"/>
  <c r="M6261" i="3" a="1"/>
  <c r="M6261" i="3" s="1"/>
  <c r="L6285" i="3" a="1"/>
  <c r="L6285" i="3" s="1"/>
  <c r="O6300" i="3" a="1"/>
  <c r="O6300" i="3" s="1"/>
  <c r="N6322" i="3" a="1"/>
  <c r="N6322" i="3" s="1"/>
  <c r="O6461" i="3" a="1"/>
  <c r="O6461" i="3" s="1"/>
  <c r="O6467" i="3" a="1"/>
  <c r="O6467" i="3" s="1"/>
  <c r="O6488" i="3" a="1"/>
  <c r="O6488" i="3" s="1"/>
  <c r="M6531" i="3" a="1"/>
  <c r="M6531" i="3" s="1"/>
  <c r="P6555" i="3" a="1"/>
  <c r="P6555" i="3" s="1"/>
  <c r="N6562" i="3" a="1"/>
  <c r="N6562" i="3" s="1"/>
  <c r="K6567" i="3" a="1"/>
  <c r="K6567" i="3" s="1"/>
  <c r="M6575" i="3" a="1"/>
  <c r="M6575" i="3" s="1"/>
  <c r="K6685" i="3" a="1"/>
  <c r="K6685" i="3" s="1"/>
  <c r="M6718" i="3" a="1"/>
  <c r="M6718" i="3" s="1"/>
  <c r="P6758" i="3" a="1"/>
  <c r="P6758" i="3" s="1"/>
  <c r="K6793" i="3" a="1"/>
  <c r="K6793" i="3" s="1"/>
  <c r="P6837" i="3" a="1"/>
  <c r="P6837" i="3" s="1"/>
  <c r="L6849" i="3" a="1"/>
  <c r="L6849" i="3" s="1"/>
  <c r="L6918" i="3" a="1"/>
  <c r="L6918" i="3" s="1"/>
  <c r="L6926" i="3" a="1"/>
  <c r="L6926" i="3" s="1"/>
  <c r="L6960" i="3" a="1"/>
  <c r="L6960" i="3" s="1"/>
  <c r="L6966" i="3" a="1"/>
  <c r="L6966" i="3" s="1"/>
  <c r="L7028" i="3" a="1"/>
  <c r="L7028" i="3" s="1"/>
  <c r="M7079" i="3" a="1"/>
  <c r="M7079" i="3" s="1"/>
  <c r="P7351" i="3" a="1"/>
  <c r="P7351" i="3" s="1"/>
  <c r="N7358" i="3" a="1"/>
  <c r="N7358" i="3" s="1"/>
  <c r="K7364" i="3" a="1"/>
  <c r="K7364" i="3" s="1"/>
  <c r="N7386" i="3" a="1"/>
  <c r="N7386" i="3" s="1"/>
  <c r="L7439" i="3" a="1"/>
  <c r="L7439" i="3" s="1"/>
  <c r="N7439" i="3" a="1"/>
  <c r="N7439" i="3" s="1"/>
  <c r="N5365" i="3" a="1"/>
  <c r="N5365" i="3" s="1"/>
  <c r="M5379" i="3" a="1"/>
  <c r="M5379" i="3" s="1"/>
  <c r="K5433" i="3" a="1"/>
  <c r="K5433" i="3" s="1"/>
  <c r="M5438" i="3" a="1"/>
  <c r="M5438" i="3" s="1"/>
  <c r="M5503" i="3" a="1"/>
  <c r="M5503" i="3" s="1"/>
  <c r="O5507" i="3" a="1"/>
  <c r="O5507" i="3" s="1"/>
  <c r="M5523" i="3" a="1"/>
  <c r="M5523" i="3" s="1"/>
  <c r="O5544" i="3" a="1"/>
  <c r="O5544" i="3" s="1"/>
  <c r="N5568" i="3" a="1"/>
  <c r="N5568" i="3" s="1"/>
  <c r="O5614" i="3" a="1"/>
  <c r="O5614" i="3" s="1"/>
  <c r="P5619" i="3" a="1"/>
  <c r="P5619" i="3" s="1"/>
  <c r="M5650" i="3" a="1"/>
  <c r="M5650" i="3" s="1"/>
  <c r="K5676" i="3" a="1"/>
  <c r="K5676" i="3" s="1"/>
  <c r="K5691" i="3" a="1"/>
  <c r="K5691" i="3" s="1"/>
  <c r="L5699" i="3" a="1"/>
  <c r="L5699" i="3" s="1"/>
  <c r="O5724" i="3" a="1"/>
  <c r="O5724" i="3" s="1"/>
  <c r="Q5724" i="3" s="1"/>
  <c r="K5734" i="3" a="1"/>
  <c r="K5734" i="3" s="1"/>
  <c r="O5740" i="3" a="1"/>
  <c r="O5740" i="3" s="1"/>
  <c r="M5746" i="3" a="1"/>
  <c r="M5746" i="3" s="1"/>
  <c r="O5754" i="3" a="1"/>
  <c r="O5754" i="3" s="1"/>
  <c r="M5759" i="3" a="1"/>
  <c r="M5759" i="3" s="1"/>
  <c r="N5774" i="3" a="1"/>
  <c r="N5774" i="3" s="1"/>
  <c r="L5803" i="3" a="1"/>
  <c r="L5803" i="3" s="1"/>
  <c r="L5812" i="3" a="1"/>
  <c r="L5812" i="3" s="1"/>
  <c r="P5827" i="3" a="1"/>
  <c r="P5827" i="3" s="1"/>
  <c r="O5889" i="3" a="1"/>
  <c r="O5889" i="3" s="1"/>
  <c r="L5945" i="3" a="1"/>
  <c r="L5945" i="3" s="1"/>
  <c r="O6241" i="3" a="1"/>
  <c r="O6241" i="3" s="1"/>
  <c r="M6285" i="3" a="1"/>
  <c r="M6285" i="3" s="1"/>
  <c r="P6575" i="3" a="1"/>
  <c r="P6575" i="3" s="1"/>
  <c r="R6575" i="3" s="1"/>
  <c r="K6690" i="3" a="1"/>
  <c r="K6690" i="3" s="1"/>
  <c r="N6724" i="3" a="1"/>
  <c r="N6724" i="3" s="1"/>
  <c r="N6732" i="3" a="1"/>
  <c r="N6732" i="3" s="1"/>
  <c r="K6764" i="3" a="1"/>
  <c r="K6764" i="3" s="1"/>
  <c r="N6770" i="3" a="1"/>
  <c r="N6770" i="3" s="1"/>
  <c r="M6793" i="3" a="1"/>
  <c r="M6793" i="3" s="1"/>
  <c r="M6903" i="3" a="1"/>
  <c r="M6903" i="3" s="1"/>
  <c r="M6918" i="3" a="1"/>
  <c r="M6918" i="3" s="1"/>
  <c r="P6960" i="3" a="1"/>
  <c r="P6960" i="3" s="1"/>
  <c r="L6975" i="3" a="1"/>
  <c r="L6975" i="3" s="1"/>
  <c r="O7004" i="3" a="1"/>
  <c r="O7004" i="3" s="1"/>
  <c r="P7016" i="3" a="1"/>
  <c r="P7016" i="3" s="1"/>
  <c r="L7056" i="3" a="1"/>
  <c r="L7056" i="3" s="1"/>
  <c r="K7148" i="3" a="1"/>
  <c r="K7148" i="3" s="1"/>
  <c r="M7172" i="3" a="1"/>
  <c r="M7172" i="3" s="1"/>
  <c r="O7189" i="3" a="1"/>
  <c r="O7189" i="3" s="1"/>
  <c r="O7205" i="3" a="1"/>
  <c r="O7205" i="3" s="1"/>
  <c r="P7219" i="3" a="1"/>
  <c r="P7219" i="3" s="1"/>
  <c r="O7222" i="3" a="1"/>
  <c r="O7222" i="3" s="1"/>
  <c r="P7251" i="3" a="1"/>
  <c r="P7251" i="3" s="1"/>
  <c r="K7264" i="3" a="1"/>
  <c r="K7264" i="3" s="1"/>
  <c r="L7279" i="3" a="1"/>
  <c r="L7279" i="3" s="1"/>
  <c r="L7364" i="3" a="1"/>
  <c r="L7364" i="3" s="1"/>
  <c r="L5483" i="3" a="1"/>
  <c r="L5483" i="3" s="1"/>
  <c r="O5503" i="3" a="1"/>
  <c r="O5503" i="3" s="1"/>
  <c r="P5507" i="3" a="1"/>
  <c r="P5507" i="3" s="1"/>
  <c r="Q5507" i="3" s="1"/>
  <c r="P5523" i="3" a="1"/>
  <c r="P5523" i="3" s="1"/>
  <c r="O5568" i="3" a="1"/>
  <c r="O5568" i="3" s="1"/>
  <c r="K5626" i="3" a="1"/>
  <c r="K5626" i="3" s="1"/>
  <c r="K5656" i="3" a="1"/>
  <c r="K5656" i="3" s="1"/>
  <c r="K5688" i="3" a="1"/>
  <c r="K5688" i="3" s="1"/>
  <c r="M5691" i="3" a="1"/>
  <c r="M5691" i="3" s="1"/>
  <c r="M5750" i="3" a="1"/>
  <c r="M5750" i="3" s="1"/>
  <c r="N5759" i="3" a="1"/>
  <c r="N5759" i="3" s="1"/>
  <c r="P5769" i="3" a="1"/>
  <c r="P5769" i="3" s="1"/>
  <c r="O5774" i="3" a="1"/>
  <c r="O5774" i="3" s="1"/>
  <c r="N5803" i="3" a="1"/>
  <c r="N5803" i="3" s="1"/>
  <c r="N5924" i="3" a="1"/>
  <c r="N5924" i="3" s="1"/>
  <c r="M5982" i="3" a="1"/>
  <c r="M5982" i="3" s="1"/>
  <c r="L6054" i="3" a="1"/>
  <c r="L6054" i="3" s="1"/>
  <c r="M6095" i="3" a="1"/>
  <c r="M6095" i="3" s="1"/>
  <c r="P6154" i="3" a="1"/>
  <c r="P6154" i="3" s="1"/>
  <c r="M6188" i="3" a="1"/>
  <c r="M6188" i="3" s="1"/>
  <c r="N6223" i="3" a="1"/>
  <c r="N6223" i="3" s="1"/>
  <c r="O6228" i="3" a="1"/>
  <c r="O6228" i="3" s="1"/>
  <c r="P6241" i="3" a="1"/>
  <c r="P6241" i="3" s="1"/>
  <c r="L6253" i="3" a="1"/>
  <c r="L6253" i="3" s="1"/>
  <c r="L6257" i="3" a="1"/>
  <c r="L6257" i="3" s="1"/>
  <c r="P6267" i="3" a="1"/>
  <c r="P6267" i="3" s="1"/>
  <c r="L6281" i="3" a="1"/>
  <c r="L6281" i="3" s="1"/>
  <c r="N6285" i="3" a="1"/>
  <c r="N6285" i="3" s="1"/>
  <c r="M6353" i="3" a="1"/>
  <c r="M6353" i="3" s="1"/>
  <c r="M6567" i="3" a="1"/>
  <c r="M6567" i="3" s="1"/>
  <c r="P6793" i="3" a="1"/>
  <c r="P6793" i="3" s="1"/>
  <c r="N6903" i="3" a="1"/>
  <c r="N6903" i="3" s="1"/>
  <c r="O6918" i="3" a="1"/>
  <c r="O6918" i="3" s="1"/>
  <c r="K6958" i="3" a="1"/>
  <c r="K6958" i="3" s="1"/>
  <c r="M7056" i="3" a="1"/>
  <c r="M7056" i="3" s="1"/>
  <c r="P7086" i="3" a="1"/>
  <c r="P7086" i="3" s="1"/>
  <c r="P7172" i="3" a="1"/>
  <c r="P7172" i="3" s="1"/>
  <c r="N7279" i="3" a="1"/>
  <c r="N7279" i="3" s="1"/>
  <c r="O7371" i="3" a="1"/>
  <c r="O7371" i="3" s="1"/>
  <c r="L7375" i="3" a="1"/>
  <c r="L7375" i="3" s="1"/>
  <c r="P7429" i="3" a="1"/>
  <c r="P7429" i="3" s="1"/>
  <c r="M7429" i="3" a="1"/>
  <c r="M7429" i="3" s="1"/>
  <c r="P5332" i="3" a="1"/>
  <c r="P5332" i="3" s="1"/>
  <c r="L5347" i="3" a="1"/>
  <c r="L5347" i="3" s="1"/>
  <c r="L5363" i="3" a="1"/>
  <c r="L5363" i="3" s="1"/>
  <c r="M5447" i="3" a="1"/>
  <c r="M5447" i="3" s="1"/>
  <c r="M5483" i="3" a="1"/>
  <c r="M5483" i="3" s="1"/>
  <c r="N5487" i="3" a="1"/>
  <c r="N5487" i="3" s="1"/>
  <c r="N5533" i="3" a="1"/>
  <c r="N5533" i="3" s="1"/>
  <c r="P5545" i="3" a="1"/>
  <c r="P5545" i="3" s="1"/>
  <c r="L5602" i="3" a="1"/>
  <c r="L5602" i="3" s="1"/>
  <c r="M5606" i="3" a="1"/>
  <c r="M5606" i="3" s="1"/>
  <c r="L5626" i="3" a="1"/>
  <c r="L5626" i="3" s="1"/>
  <c r="L5651" i="3" a="1"/>
  <c r="L5651" i="3" s="1"/>
  <c r="L5688" i="3" a="1"/>
  <c r="L5688" i="3" s="1"/>
  <c r="L5700" i="3" a="1"/>
  <c r="L5700" i="3" s="1"/>
  <c r="O5746" i="3" a="1"/>
  <c r="O5746" i="3" s="1"/>
  <c r="O5784" i="3" a="1"/>
  <c r="O5784" i="3" s="1"/>
  <c r="Q5784" i="3" s="1"/>
  <c r="M5820" i="3" a="1"/>
  <c r="M5820" i="3" s="1"/>
  <c r="K5825" i="3" a="1"/>
  <c r="K5825" i="3" s="1"/>
  <c r="M5828" i="3" a="1"/>
  <c r="M5828" i="3" s="1"/>
  <c r="N5860" i="3" a="1"/>
  <c r="N5860" i="3" s="1"/>
  <c r="M6045" i="3" a="1"/>
  <c r="M6045" i="3" s="1"/>
  <c r="N6095" i="3" a="1"/>
  <c r="N6095" i="3" s="1"/>
  <c r="N6188" i="3" a="1"/>
  <c r="N6188" i="3" s="1"/>
  <c r="M6253" i="3" a="1"/>
  <c r="M6253" i="3" s="1"/>
  <c r="N6257" i="3" a="1"/>
  <c r="N6257" i="3" s="1"/>
  <c r="K6291" i="3" a="1"/>
  <c r="K6291" i="3" s="1"/>
  <c r="M6421" i="3" a="1"/>
  <c r="M6421" i="3" s="1"/>
  <c r="M6453" i="3" a="1"/>
  <c r="M6453" i="3" s="1"/>
  <c r="N6567" i="3" a="1"/>
  <c r="N6567" i="3" s="1"/>
  <c r="P6582" i="3" a="1"/>
  <c r="P6582" i="3" s="1"/>
  <c r="P6591" i="3" a="1"/>
  <c r="P6591" i="3" s="1"/>
  <c r="P6621" i="3" a="1"/>
  <c r="P6621" i="3" s="1"/>
  <c r="P6661" i="3" a="1"/>
  <c r="P6661" i="3" s="1"/>
  <c r="L6673" i="3" a="1"/>
  <c r="L6673" i="3" s="1"/>
  <c r="L6839" i="3" a="1"/>
  <c r="L6839" i="3" s="1"/>
  <c r="L6934" i="3" a="1"/>
  <c r="L6934" i="3" s="1"/>
  <c r="K7030" i="3" a="1"/>
  <c r="K7030" i="3" s="1"/>
  <c r="N7056" i="3" a="1"/>
  <c r="N7056" i="3" s="1"/>
  <c r="M7206" i="3" a="1"/>
  <c r="M7206" i="3" s="1"/>
  <c r="L7210" i="3" a="1"/>
  <c r="L7210" i="3" s="1"/>
  <c r="L7228" i="3" a="1"/>
  <c r="L7228" i="3" s="1"/>
  <c r="K7242" i="3" a="1"/>
  <c r="K7242" i="3" s="1"/>
  <c r="L7247" i="3" a="1"/>
  <c r="L7247" i="3" s="1"/>
  <c r="L7260" i="3" a="1"/>
  <c r="L7260" i="3" s="1"/>
  <c r="O7275" i="3" a="1"/>
  <c r="O7275" i="3" s="1"/>
  <c r="L7315" i="3" a="1"/>
  <c r="L7315" i="3" s="1"/>
  <c r="N5865" i="3" a="1"/>
  <c r="N5865" i="3" s="1"/>
  <c r="O5942" i="3" a="1"/>
  <c r="O5942" i="3" s="1"/>
  <c r="L6050" i="3" a="1"/>
  <c r="L6050" i="3" s="1"/>
  <c r="N6061" i="3" a="1"/>
  <c r="N6061" i="3" s="1"/>
  <c r="O6095" i="3" a="1"/>
  <c r="O6095" i="3" s="1"/>
  <c r="O6291" i="3" a="1"/>
  <c r="O6291" i="3" s="1"/>
  <c r="L6359" i="3" a="1"/>
  <c r="L6359" i="3" s="1"/>
  <c r="P6453" i="3" a="1"/>
  <c r="P6453" i="3" s="1"/>
  <c r="K6459" i="3" a="1"/>
  <c r="K6459" i="3" s="1"/>
  <c r="N6481" i="3" a="1"/>
  <c r="N6481" i="3" s="1"/>
  <c r="P6485" i="3" a="1"/>
  <c r="P6485" i="3" s="1"/>
  <c r="R6485" i="3" s="1"/>
  <c r="L6517" i="3" a="1"/>
  <c r="L6517" i="3" s="1"/>
  <c r="K6533" i="3" a="1"/>
  <c r="K6533" i="3" s="1"/>
  <c r="P6567" i="3" a="1"/>
  <c r="P6567" i="3" s="1"/>
  <c r="N6687" i="3" a="1"/>
  <c r="N6687" i="3" s="1"/>
  <c r="M6691" i="3" a="1"/>
  <c r="M6691" i="3" s="1"/>
  <c r="K6726" i="3" a="1"/>
  <c r="K6726" i="3" s="1"/>
  <c r="M6729" i="3" a="1"/>
  <c r="M6729" i="3" s="1"/>
  <c r="K6734" i="3" a="1"/>
  <c r="K6734" i="3" s="1"/>
  <c r="K6814" i="3" a="1"/>
  <c r="K6814" i="3" s="1"/>
  <c r="N7206" i="3" a="1"/>
  <c r="N7206" i="3" s="1"/>
  <c r="K7238" i="3" a="1"/>
  <c r="K7238" i="3" s="1"/>
  <c r="L7242" i="3" a="1"/>
  <c r="L7242" i="3" s="1"/>
  <c r="K7272" i="3" a="1"/>
  <c r="K7272" i="3" s="1"/>
  <c r="L7298" i="3" a="1"/>
  <c r="L7298" i="3" s="1"/>
  <c r="O7332" i="3" a="1"/>
  <c r="O7332" i="3" s="1"/>
  <c r="P7390" i="3" a="1"/>
  <c r="P7390" i="3" s="1"/>
  <c r="M7390" i="3" a="1"/>
  <c r="M7390" i="3" s="1"/>
  <c r="O7393" i="3" a="1"/>
  <c r="O7393" i="3" s="1"/>
  <c r="L7399" i="3" a="1"/>
  <c r="L7399" i="3" s="1"/>
  <c r="P7399" i="3" a="1"/>
  <c r="P7399" i="3" s="1"/>
  <c r="K7494" i="3" a="1"/>
  <c r="K7494" i="3" s="1"/>
  <c r="P7554" i="3" a="1"/>
  <c r="P7554" i="3" s="1"/>
  <c r="P7584" i="3" a="1"/>
  <c r="P7584" i="3" s="1"/>
  <c r="K7665" i="3" a="1"/>
  <c r="K7665" i="3" s="1"/>
  <c r="N7676" i="3" a="1"/>
  <c r="N7676" i="3" s="1"/>
  <c r="N7679" i="3" a="1"/>
  <c r="N7679" i="3" s="1"/>
  <c r="L7705" i="3" a="1"/>
  <c r="L7705" i="3" s="1"/>
  <c r="L7716" i="3" a="1"/>
  <c r="L7716" i="3" s="1"/>
  <c r="K7726" i="3" a="1"/>
  <c r="K7726" i="3" s="1"/>
  <c r="K7732" i="3" a="1"/>
  <c r="K7732" i="3" s="1"/>
  <c r="O7755" i="3" a="1"/>
  <c r="O7755" i="3" s="1"/>
  <c r="O7765" i="3" a="1"/>
  <c r="O7765" i="3" s="1"/>
  <c r="N7772" i="3" a="1"/>
  <c r="N7772" i="3" s="1"/>
  <c r="P7814" i="3" a="1"/>
  <c r="P7814" i="3" s="1"/>
  <c r="M7842" i="3" a="1"/>
  <c r="M7842" i="3" s="1"/>
  <c r="P7847" i="3" a="1"/>
  <c r="P7847" i="3" s="1"/>
  <c r="L7853" i="3" a="1"/>
  <c r="L7853" i="3" s="1"/>
  <c r="K7908" i="3" a="1"/>
  <c r="K7908" i="3" s="1"/>
  <c r="L7967" i="3" a="1"/>
  <c r="L7967" i="3" s="1"/>
  <c r="L7999" i="3" a="1"/>
  <c r="L7999" i="3" s="1"/>
  <c r="L8069" i="3" a="1"/>
  <c r="L8069" i="3" s="1"/>
  <c r="P8126" i="3" a="1"/>
  <c r="P8126" i="3" s="1"/>
  <c r="K8133" i="3" a="1"/>
  <c r="K8133" i="3" s="1"/>
  <c r="P8140" i="3" a="1"/>
  <c r="P8140" i="3" s="1"/>
  <c r="O8145" i="3" a="1"/>
  <c r="O8145" i="3" s="1"/>
  <c r="O8161" i="3" a="1"/>
  <c r="O8161" i="3" s="1"/>
  <c r="M8173" i="3" a="1"/>
  <c r="M8173" i="3" s="1"/>
  <c r="P8258" i="3" a="1"/>
  <c r="P8258" i="3" s="1"/>
  <c r="L8290" i="3" a="1"/>
  <c r="L8290" i="3" s="1"/>
  <c r="P8315" i="3" a="1"/>
  <c r="P8315" i="3" s="1"/>
  <c r="L8336" i="3" a="1"/>
  <c r="L8336" i="3" s="1"/>
  <c r="P8352" i="3" a="1"/>
  <c r="P8352" i="3" s="1"/>
  <c r="P8404" i="3" a="1"/>
  <c r="P8404" i="3" s="1"/>
  <c r="L8432" i="3" a="1"/>
  <c r="L8432" i="3" s="1"/>
  <c r="P8443" i="3" a="1"/>
  <c r="P8443" i="3" s="1"/>
  <c r="L8450" i="3" a="1"/>
  <c r="L8450" i="3" s="1"/>
  <c r="P8455" i="3" a="1"/>
  <c r="P8455" i="3" s="1"/>
  <c r="N8478" i="3" a="1"/>
  <c r="N8478" i="3" s="1"/>
  <c r="O8490" i="3" a="1"/>
  <c r="O8490" i="3" s="1"/>
  <c r="N8496" i="3" a="1"/>
  <c r="N8496" i="3" s="1"/>
  <c r="L8542" i="3" a="1"/>
  <c r="L8542" i="3" s="1"/>
  <c r="M8556" i="3" a="1"/>
  <c r="M8556" i="3" s="1"/>
  <c r="O8596" i="3" a="1"/>
  <c r="O8596" i="3" s="1"/>
  <c r="K8612" i="3" a="1"/>
  <c r="K8612" i="3" s="1"/>
  <c r="P8653" i="3" a="1"/>
  <c r="P8653" i="3" s="1"/>
  <c r="N8685" i="3" a="1"/>
  <c r="N8685" i="3" s="1"/>
  <c r="L8689" i="3" a="1"/>
  <c r="L8689" i="3" s="1"/>
  <c r="L8699" i="3" a="1"/>
  <c r="L8699" i="3" s="1"/>
  <c r="O8709" i="3" a="1"/>
  <c r="O8709" i="3" s="1"/>
  <c r="K8721" i="3" a="1"/>
  <c r="K8721" i="3" s="1"/>
  <c r="N8743" i="3" a="1"/>
  <c r="N8743" i="3" s="1"/>
  <c r="K8756" i="3" a="1"/>
  <c r="K8756" i="3" s="1"/>
  <c r="M8853" i="3" a="1"/>
  <c r="M8853" i="3" s="1"/>
  <c r="L8899" i="3" a="1"/>
  <c r="L8899" i="3" s="1"/>
  <c r="L8973" i="3" a="1"/>
  <c r="L8973" i="3" s="1"/>
  <c r="O9003" i="3" a="1"/>
  <c r="O9003" i="3" s="1"/>
  <c r="O9062" i="3" a="1"/>
  <c r="O9062" i="3" s="1"/>
  <c r="L9122" i="3" a="1"/>
  <c r="L9122" i="3" s="1"/>
  <c r="K9157" i="3" a="1"/>
  <c r="K9157" i="3" s="1"/>
  <c r="N9215" i="3" a="1"/>
  <c r="N9215" i="3" s="1"/>
  <c r="M9322" i="3" a="1"/>
  <c r="M9322" i="3" s="1"/>
  <c r="K9391" i="3" a="1"/>
  <c r="K9391" i="3" s="1"/>
  <c r="M9402" i="3" a="1"/>
  <c r="M9402" i="3" s="1"/>
  <c r="M9405" i="3" a="1"/>
  <c r="M9405" i="3" s="1"/>
  <c r="M9424" i="3" a="1"/>
  <c r="M9424" i="3" s="1"/>
  <c r="M7551" i="3" a="1"/>
  <c r="M7551" i="3" s="1"/>
  <c r="N7646" i="3" a="1"/>
  <c r="N7646" i="3" s="1"/>
  <c r="O7698" i="3" a="1"/>
  <c r="O7698" i="3" s="1"/>
  <c r="M7705" i="3" a="1"/>
  <c r="M7705" i="3" s="1"/>
  <c r="K7722" i="3" a="1"/>
  <c r="K7722" i="3" s="1"/>
  <c r="N7732" i="3" a="1"/>
  <c r="N7732" i="3" s="1"/>
  <c r="L7862" i="3" a="1"/>
  <c r="L7862" i="3" s="1"/>
  <c r="L7908" i="3" a="1"/>
  <c r="L7908" i="3" s="1"/>
  <c r="P7967" i="3" a="1"/>
  <c r="P7967" i="3" s="1"/>
  <c r="N7973" i="3" a="1"/>
  <c r="N7973" i="3" s="1"/>
  <c r="K8017" i="3" a="1"/>
  <c r="K8017" i="3" s="1"/>
  <c r="M8069" i="3" a="1"/>
  <c r="M8069" i="3" s="1"/>
  <c r="O8088" i="3" a="1"/>
  <c r="O8088" i="3" s="1"/>
  <c r="P8157" i="3" a="1"/>
  <c r="P8157" i="3" s="1"/>
  <c r="N8314" i="3" a="1"/>
  <c r="N8314" i="3" s="1"/>
  <c r="O8336" i="3" a="1"/>
  <c r="O8336" i="3" s="1"/>
  <c r="P8399" i="3" a="1"/>
  <c r="P8399" i="3" s="1"/>
  <c r="L8416" i="3" a="1"/>
  <c r="L8416" i="3" s="1"/>
  <c r="O8556" i="3" a="1"/>
  <c r="O8556" i="3" s="1"/>
  <c r="P8596" i="3" a="1"/>
  <c r="P8596" i="3" s="1"/>
  <c r="L8612" i="3" a="1"/>
  <c r="L8612" i="3" s="1"/>
  <c r="P8640" i="3" a="1"/>
  <c r="P8640" i="3" s="1"/>
  <c r="L8681" i="3" a="1"/>
  <c r="L8681" i="3" s="1"/>
  <c r="M8689" i="3" a="1"/>
  <c r="M8689" i="3" s="1"/>
  <c r="M8705" i="3" a="1"/>
  <c r="M8705" i="3" s="1"/>
  <c r="K8733" i="3" a="1"/>
  <c r="K8733" i="3" s="1"/>
  <c r="P8743" i="3" a="1"/>
  <c r="P8743" i="3" s="1"/>
  <c r="P8833" i="3" a="1"/>
  <c r="P8833" i="3" s="1"/>
  <c r="P8881" i="3" a="1"/>
  <c r="P8881" i="3" s="1"/>
  <c r="K8935" i="3" a="1"/>
  <c r="K8935" i="3" s="1"/>
  <c r="P9003" i="3" a="1"/>
  <c r="P9003" i="3" s="1"/>
  <c r="K9127" i="3" a="1"/>
  <c r="K9127" i="3" s="1"/>
  <c r="O9157" i="3" a="1"/>
  <c r="O9157" i="3" s="1"/>
  <c r="P9215" i="3" a="1"/>
  <c r="P9215" i="3" s="1"/>
  <c r="M9245" i="3" a="1"/>
  <c r="M9245" i="3" s="1"/>
  <c r="M9251" i="3" a="1"/>
  <c r="M9251" i="3" s="1"/>
  <c r="L9262" i="3" a="1"/>
  <c r="L9262" i="3" s="1"/>
  <c r="N9277" i="3" a="1"/>
  <c r="N9277" i="3" s="1"/>
  <c r="M9283" i="3" a="1"/>
  <c r="M9283" i="3" s="1"/>
  <c r="K9340" i="3" a="1"/>
  <c r="K9340" i="3" s="1"/>
  <c r="L9358" i="3" a="1"/>
  <c r="L9358" i="3" s="1"/>
  <c r="K9372" i="3" a="1"/>
  <c r="K9372" i="3" s="1"/>
  <c r="N9391" i="3" a="1"/>
  <c r="N9391" i="3" s="1"/>
  <c r="K9394" i="3" a="1"/>
  <c r="K9394" i="3" s="1"/>
  <c r="N9402" i="3" a="1"/>
  <c r="N9402" i="3" s="1"/>
  <c r="O9418" i="3" a="1"/>
  <c r="O9418" i="3" s="1"/>
  <c r="M7502" i="3" a="1"/>
  <c r="M7502" i="3" s="1"/>
  <c r="O7646" i="3" a="1"/>
  <c r="O7646" i="3" s="1"/>
  <c r="N7705" i="3" a="1"/>
  <c r="N7705" i="3" s="1"/>
  <c r="P7716" i="3" a="1"/>
  <c r="P7716" i="3" s="1"/>
  <c r="M7722" i="3" a="1"/>
  <c r="M7722" i="3" s="1"/>
  <c r="M7751" i="3" a="1"/>
  <c r="M7751" i="3" s="1"/>
  <c r="O7862" i="3" a="1"/>
  <c r="O7862" i="3" s="1"/>
  <c r="K7935" i="3" a="1"/>
  <c r="K7935" i="3" s="1"/>
  <c r="O7938" i="3" a="1"/>
  <c r="O7938" i="3" s="1"/>
  <c r="M7943" i="3" a="1"/>
  <c r="M7943" i="3" s="1"/>
  <c r="O7973" i="3" a="1"/>
  <c r="O7973" i="3" s="1"/>
  <c r="R7973" i="3" s="1"/>
  <c r="P8017" i="3" a="1"/>
  <c r="P8017" i="3" s="1"/>
  <c r="O8069" i="3" a="1"/>
  <c r="O8069" i="3" s="1"/>
  <c r="K8197" i="3" a="1"/>
  <c r="K8197" i="3" s="1"/>
  <c r="L8242" i="3" a="1"/>
  <c r="L8242" i="3" s="1"/>
  <c r="O8314" i="3" a="1"/>
  <c r="O8314" i="3" s="1"/>
  <c r="M8411" i="3" a="1"/>
  <c r="M8411" i="3" s="1"/>
  <c r="O8475" i="3" a="1"/>
  <c r="O8475" i="3" s="1"/>
  <c r="M8500" i="3" a="1"/>
  <c r="M8500" i="3" s="1"/>
  <c r="N8527" i="3" a="1"/>
  <c r="N8527" i="3" s="1"/>
  <c r="L8532" i="3" a="1"/>
  <c r="L8532" i="3" s="1"/>
  <c r="P8556" i="3" a="1"/>
  <c r="P8556" i="3" s="1"/>
  <c r="N8577" i="3" a="1"/>
  <c r="N8577" i="3" s="1"/>
  <c r="N8588" i="3" a="1"/>
  <c r="N8588" i="3" s="1"/>
  <c r="P8681" i="3" a="1"/>
  <c r="P8681" i="3" s="1"/>
  <c r="N8689" i="3" a="1"/>
  <c r="N8689" i="3" s="1"/>
  <c r="P8705" i="3" a="1"/>
  <c r="P8705" i="3" s="1"/>
  <c r="O9402" i="3" a="1"/>
  <c r="O9402" i="3" s="1"/>
  <c r="P7646" i="3" a="1"/>
  <c r="P7646" i="3" s="1"/>
  <c r="L7935" i="3" a="1"/>
  <c r="L7935" i="3" s="1"/>
  <c r="P7973" i="3" a="1"/>
  <c r="P7973" i="3" s="1"/>
  <c r="K8063" i="3" a="1"/>
  <c r="K8063" i="3" s="1"/>
  <c r="K8067" i="3" a="1"/>
  <c r="K8067" i="3" s="1"/>
  <c r="P8069" i="3" a="1"/>
  <c r="P8069" i="3" s="1"/>
  <c r="M8111" i="3" a="1"/>
  <c r="M8111" i="3" s="1"/>
  <c r="O8193" i="3" a="1"/>
  <c r="O8193" i="3" s="1"/>
  <c r="K8202" i="3" a="1"/>
  <c r="K8202" i="3" s="1"/>
  <c r="O8242" i="3" a="1"/>
  <c r="O8242" i="3" s="1"/>
  <c r="L8434" i="3" a="1"/>
  <c r="L8434" i="3" s="1"/>
  <c r="L8457" i="3" a="1"/>
  <c r="L8457" i="3" s="1"/>
  <c r="L8538" i="3" a="1"/>
  <c r="L8538" i="3" s="1"/>
  <c r="O8588" i="3" a="1"/>
  <c r="O8588" i="3" s="1"/>
  <c r="N8602" i="3" a="1"/>
  <c r="N8602" i="3" s="1"/>
  <c r="L8647" i="3" a="1"/>
  <c r="L8647" i="3" s="1"/>
  <c r="O8689" i="3" a="1"/>
  <c r="O8689" i="3" s="1"/>
  <c r="K8711" i="3" a="1"/>
  <c r="K8711" i="3" s="1"/>
  <c r="P8752" i="3" a="1"/>
  <c r="P8752" i="3" s="1"/>
  <c r="K8763" i="3" a="1"/>
  <c r="K8763" i="3" s="1"/>
  <c r="O9163" i="3" a="1"/>
  <c r="O9163" i="3" s="1"/>
  <c r="N9211" i="3" a="1"/>
  <c r="N9211" i="3" s="1"/>
  <c r="O9394" i="3" a="1"/>
  <c r="O9394" i="3" s="1"/>
  <c r="N9450" i="3" a="1"/>
  <c r="N9450" i="3" s="1"/>
  <c r="N7537" i="3" a="1"/>
  <c r="N7537" i="3" s="1"/>
  <c r="L7664" i="3" a="1"/>
  <c r="L7664" i="3" s="1"/>
  <c r="L7669" i="3" a="1"/>
  <c r="L7669" i="3" s="1"/>
  <c r="K7679" i="3" a="1"/>
  <c r="K7679" i="3" s="1"/>
  <c r="O7691" i="3" a="1"/>
  <c r="O7691" i="3" s="1"/>
  <c r="M7893" i="3" a="1"/>
  <c r="M7893" i="3" s="1"/>
  <c r="M8118" i="3" a="1"/>
  <c r="M8118" i="3" s="1"/>
  <c r="M8148" i="3" a="1"/>
  <c r="M8148" i="3" s="1"/>
  <c r="L8315" i="3" a="1"/>
  <c r="L8315" i="3" s="1"/>
  <c r="O8369" i="3" a="1"/>
  <c r="O8369" i="3" s="1"/>
  <c r="N8425" i="3" a="1"/>
  <c r="N8425" i="3" s="1"/>
  <c r="P8508" i="3" a="1"/>
  <c r="P8508" i="3" s="1"/>
  <c r="N8545" i="3" a="1"/>
  <c r="N8545" i="3" s="1"/>
  <c r="L8653" i="3" a="1"/>
  <c r="L8653" i="3" s="1"/>
  <c r="N8679" i="3" a="1"/>
  <c r="N8679" i="3" s="1"/>
  <c r="P8683" i="3" a="1"/>
  <c r="P8683" i="3" s="1"/>
  <c r="O8703" i="3" a="1"/>
  <c r="O8703" i="3" s="1"/>
  <c r="L8725" i="3" a="1"/>
  <c r="L8725" i="3" s="1"/>
  <c r="M8819" i="3" a="1"/>
  <c r="M8819" i="3" s="1"/>
  <c r="L8832" i="3" a="1"/>
  <c r="L8832" i="3" s="1"/>
  <c r="L8915" i="3" a="1"/>
  <c r="L8915" i="3" s="1"/>
  <c r="P8938" i="3" a="1"/>
  <c r="P8938" i="3" s="1"/>
  <c r="P8944" i="3" a="1"/>
  <c r="P8944" i="3" s="1"/>
  <c r="M8972" i="3" a="1"/>
  <c r="M8972" i="3" s="1"/>
  <c r="K9081" i="3" a="1"/>
  <c r="K9081" i="3" s="1"/>
  <c r="P7741" i="3" a="1"/>
  <c r="P7741" i="3" s="1"/>
  <c r="L7759" i="3" a="1"/>
  <c r="L7759" i="3" s="1"/>
  <c r="N7777" i="3" a="1"/>
  <c r="N7777" i="3" s="1"/>
  <c r="M7856" i="3" a="1"/>
  <c r="M7856" i="3" s="1"/>
  <c r="K7911" i="3" a="1"/>
  <c r="K7911" i="3" s="1"/>
  <c r="N7945" i="3" a="1"/>
  <c r="N7945" i="3" s="1"/>
  <c r="M8315" i="3" a="1"/>
  <c r="M8315" i="3" s="1"/>
  <c r="L8459" i="3" a="1"/>
  <c r="L8459" i="3" s="1"/>
  <c r="K8478" i="3" a="1"/>
  <c r="K8478" i="3" s="1"/>
  <c r="O8545" i="3" a="1"/>
  <c r="O8545" i="3" s="1"/>
  <c r="P8579" i="3" a="1"/>
  <c r="P8579" i="3" s="1"/>
  <c r="M8596" i="3" a="1"/>
  <c r="M8596" i="3" s="1"/>
  <c r="P8611" i="3" a="1"/>
  <c r="P8611" i="3" s="1"/>
  <c r="O8644" i="3" a="1"/>
  <c r="O8644" i="3" s="1"/>
  <c r="M8653" i="3" a="1"/>
  <c r="M8653" i="3" s="1"/>
  <c r="L8674" i="3" a="1"/>
  <c r="L8674" i="3" s="1"/>
  <c r="M8725" i="3" a="1"/>
  <c r="M8725" i="3" s="1"/>
  <c r="M8735" i="3" a="1"/>
  <c r="M8735" i="3" s="1"/>
  <c r="M8760" i="3" a="1"/>
  <c r="M8760" i="3" s="1"/>
  <c r="M8801" i="3" a="1"/>
  <c r="M8801" i="3" s="1"/>
  <c r="L8807" i="3" a="1"/>
  <c r="L8807" i="3" s="1"/>
  <c r="N8832" i="3" a="1"/>
  <c r="N8832" i="3" s="1"/>
  <c r="M8845" i="3" a="1"/>
  <c r="M8845" i="3" s="1"/>
  <c r="O8879" i="3" a="1"/>
  <c r="O8879" i="3" s="1"/>
  <c r="N8904" i="3" a="1"/>
  <c r="N8904" i="3" s="1"/>
  <c r="M8915" i="3" a="1"/>
  <c r="M8915" i="3" s="1"/>
  <c r="N8920" i="3" a="1"/>
  <c r="N8920" i="3" s="1"/>
  <c r="N9027" i="3" a="1"/>
  <c r="N9027" i="3" s="1"/>
  <c r="O9050" i="3" a="1"/>
  <c r="O9050" i="3" s="1"/>
  <c r="K9056" i="3" a="1"/>
  <c r="K9056" i="3" s="1"/>
  <c r="L9088" i="3" a="1"/>
  <c r="L9088" i="3" s="1"/>
  <c r="M9160" i="3" a="1"/>
  <c r="M9160" i="3" s="1"/>
  <c r="K9264" i="3" a="1"/>
  <c r="K9264" i="3" s="1"/>
  <c r="L9276" i="3" a="1"/>
  <c r="L9276" i="3" s="1"/>
  <c r="K9405" i="3" a="1"/>
  <c r="K9405" i="3" s="1"/>
  <c r="P7637" i="3" a="1"/>
  <c r="P7637" i="3" s="1"/>
  <c r="M7679" i="3" a="1"/>
  <c r="M7679" i="3" s="1"/>
  <c r="P7692" i="3" a="1"/>
  <c r="P7692" i="3" s="1"/>
  <c r="O7777" i="3" a="1"/>
  <c r="O7777" i="3" s="1"/>
  <c r="P7782" i="3" a="1"/>
  <c r="P7782" i="3" s="1"/>
  <c r="K7814" i="3" a="1"/>
  <c r="K7814" i="3" s="1"/>
  <c r="N7856" i="3" a="1"/>
  <c r="N7856" i="3" s="1"/>
  <c r="N7873" i="3" a="1"/>
  <c r="N7873" i="3" s="1"/>
  <c r="P7911" i="3" a="1"/>
  <c r="P7911" i="3" s="1"/>
  <c r="N8021" i="3" a="1"/>
  <c r="N8021" i="3" s="1"/>
  <c r="N8161" i="3" a="1"/>
  <c r="N8161" i="3" s="1"/>
  <c r="N8184" i="3" a="1"/>
  <c r="N8184" i="3" s="1"/>
  <c r="M8240" i="3" a="1"/>
  <c r="M8240" i="3" s="1"/>
  <c r="L8278" i="3" a="1"/>
  <c r="L8278" i="3" s="1"/>
  <c r="M8307" i="3" a="1"/>
  <c r="M8307" i="3" s="1"/>
  <c r="O8473" i="3" a="1"/>
  <c r="O8473" i="3" s="1"/>
  <c r="N8560" i="3" a="1"/>
  <c r="N8560" i="3" s="1"/>
  <c r="N8596" i="3" a="1"/>
  <c r="N8596" i="3" s="1"/>
  <c r="N8653" i="3" a="1"/>
  <c r="N8653" i="3" s="1"/>
  <c r="K8699" i="3" a="1"/>
  <c r="K8699" i="3" s="1"/>
  <c r="L8709" i="3" a="1"/>
  <c r="L8709" i="3" s="1"/>
  <c r="O8725" i="3" a="1"/>
  <c r="O8725" i="3" s="1"/>
  <c r="P8801" i="3" a="1"/>
  <c r="P8801" i="3" s="1"/>
  <c r="R8801" i="3" s="1"/>
  <c r="O8807" i="3" a="1"/>
  <c r="O8807" i="3" s="1"/>
  <c r="M8892" i="3" a="1"/>
  <c r="M8892" i="3" s="1"/>
  <c r="P8915" i="3" a="1"/>
  <c r="P8915" i="3" s="1"/>
  <c r="P8967" i="3" a="1"/>
  <c r="P8967" i="3" s="1"/>
  <c r="K8973" i="3" a="1"/>
  <c r="K8973" i="3" s="1"/>
  <c r="O8978" i="3" a="1"/>
  <c r="O8978" i="3" s="1"/>
  <c r="L9062" i="3" a="1"/>
  <c r="L9062" i="3" s="1"/>
  <c r="P9114" i="3" a="1"/>
  <c r="P9114" i="3" s="1"/>
  <c r="L9256" i="3" a="1"/>
  <c r="L9256" i="3" s="1"/>
  <c r="P9357" i="3" a="1"/>
  <c r="P9357" i="3" s="1"/>
  <c r="L9363" i="3" a="1"/>
  <c r="L9363" i="3" s="1"/>
  <c r="O9436" i="3" a="1"/>
  <c r="O9436" i="3" s="1"/>
  <c r="N9441" i="3" a="1"/>
  <c r="N9441" i="3" s="1"/>
  <c r="D8" i="7"/>
  <c r="G7" i="7" s="1"/>
  <c r="P12" i="3" a="1"/>
  <c r="P12" i="3" s="1"/>
  <c r="O276" i="3" a="1"/>
  <c r="O276" i="3" s="1"/>
  <c r="O338" i="3" a="1"/>
  <c r="O338" i="3" s="1"/>
  <c r="L825" i="3" a="1"/>
  <c r="L825" i="3" s="1"/>
  <c r="N825" i="3" a="1"/>
  <c r="N825" i="3" s="1"/>
  <c r="O875" i="3" a="1"/>
  <c r="O875" i="3" s="1"/>
  <c r="L875" i="3" a="1"/>
  <c r="L875" i="3" s="1"/>
  <c r="O905" i="3" a="1"/>
  <c r="O905" i="3" s="1"/>
  <c r="P905" i="3" a="1"/>
  <c r="P905" i="3" s="1"/>
  <c r="P987" i="3" a="1"/>
  <c r="P987" i="3" s="1"/>
  <c r="M987" i="3" a="1"/>
  <c r="M987" i="3" s="1"/>
  <c r="O1036" i="3" a="1"/>
  <c r="O1036" i="3" s="1"/>
  <c r="M1036" i="3" a="1"/>
  <c r="M1036" i="3" s="1"/>
  <c r="O1155" i="3" a="1"/>
  <c r="O1155" i="3" s="1"/>
  <c r="L1155" i="3" a="1"/>
  <c r="L1155" i="3" s="1"/>
  <c r="P1267" i="3" a="1"/>
  <c r="P1267" i="3" s="1"/>
  <c r="N1267" i="3" a="1"/>
  <c r="N1267" i="3" s="1"/>
  <c r="M1267" i="3" a="1"/>
  <c r="M1267" i="3" s="1"/>
  <c r="O1295" i="3" a="1"/>
  <c r="O1295" i="3" s="1"/>
  <c r="N1295" i="3" a="1"/>
  <c r="N1295" i="3" s="1"/>
  <c r="M1295" i="3" a="1"/>
  <c r="M1295" i="3" s="1"/>
  <c r="P1319" i="3" a="1"/>
  <c r="P1319" i="3" s="1"/>
  <c r="N1319" i="3" a="1"/>
  <c r="N1319" i="3" s="1"/>
  <c r="M1319" i="3" a="1"/>
  <c r="M1319" i="3" s="1"/>
  <c r="L1319" i="3" a="1"/>
  <c r="L1319" i="3" s="1"/>
  <c r="N1371" i="3" a="1"/>
  <c r="N1371" i="3" s="1"/>
  <c r="P1371" i="3" a="1"/>
  <c r="P1371" i="3" s="1"/>
  <c r="L1371" i="3" a="1"/>
  <c r="L1371" i="3" s="1"/>
  <c r="N1521" i="3" a="1"/>
  <c r="N1521" i="3" s="1"/>
  <c r="M1521" i="3" a="1"/>
  <c r="M1521" i="3" s="1"/>
  <c r="M1569" i="3" a="1"/>
  <c r="M1569" i="3" s="1"/>
  <c r="N1569" i="3" a="1"/>
  <c r="N1569" i="3" s="1"/>
  <c r="N1622" i="3" a="1"/>
  <c r="N1622" i="3" s="1"/>
  <c r="O1622" i="3" a="1"/>
  <c r="O1622" i="3" s="1"/>
  <c r="M1622" i="3" a="1"/>
  <c r="M1622" i="3" s="1"/>
  <c r="M1628" i="3" a="1"/>
  <c r="M1628" i="3" s="1"/>
  <c r="N1628" i="3" a="1"/>
  <c r="N1628" i="3" s="1"/>
  <c r="O1661" i="3" a="1"/>
  <c r="O1661" i="3" s="1"/>
  <c r="P1661" i="3" a="1"/>
  <c r="P1661" i="3" s="1"/>
  <c r="N1906" i="3" a="1"/>
  <c r="N1906" i="3" s="1"/>
  <c r="K1906" i="3" a="1"/>
  <c r="K1906" i="3" s="1"/>
  <c r="N1919" i="3" a="1"/>
  <c r="N1919" i="3" s="1"/>
  <c r="O1919" i="3" a="1"/>
  <c r="O1919" i="3" s="1"/>
  <c r="M1919" i="3" a="1"/>
  <c r="M1919" i="3" s="1"/>
  <c r="L1919" i="3" a="1"/>
  <c r="L1919" i="3" s="1"/>
  <c r="O2103" i="3" a="1"/>
  <c r="O2103" i="3" s="1"/>
  <c r="P2103" i="3" a="1"/>
  <c r="P2103" i="3" s="1"/>
  <c r="N2103" i="3" a="1"/>
  <c r="N2103" i="3" s="1"/>
  <c r="N2109" i="3" a="1"/>
  <c r="N2109" i="3" s="1"/>
  <c r="O2109" i="3" a="1"/>
  <c r="O2109" i="3" s="1"/>
  <c r="M2109" i="3" a="1"/>
  <c r="M2109" i="3" s="1"/>
  <c r="K2109" i="3" a="1"/>
  <c r="K2109" i="3" s="1"/>
  <c r="O2283" i="3" a="1"/>
  <c r="O2283" i="3" s="1"/>
  <c r="K2283" i="3" a="1"/>
  <c r="K2283" i="3" s="1"/>
  <c r="O2693" i="3" a="1"/>
  <c r="O2693" i="3" s="1"/>
  <c r="M2693" i="3" a="1"/>
  <c r="M2693" i="3" s="1"/>
  <c r="L2693" i="3" a="1"/>
  <c r="L2693" i="3" s="1"/>
  <c r="K2693" i="3" a="1"/>
  <c r="K2693" i="3" s="1"/>
  <c r="N2693" i="3" a="1"/>
  <c r="N2693" i="3" s="1"/>
  <c r="P2693" i="3" a="1"/>
  <c r="P2693" i="3" s="1"/>
  <c r="N2857" i="3" a="1"/>
  <c r="N2857" i="3" s="1"/>
  <c r="O2857" i="3" a="1"/>
  <c r="O2857" i="3" s="1"/>
  <c r="N3010" i="3" a="1"/>
  <c r="N3010" i="3" s="1"/>
  <c r="O3010" i="3" a="1"/>
  <c r="O3010" i="3" s="1"/>
  <c r="K3010" i="3" a="1"/>
  <c r="K3010" i="3" s="1"/>
  <c r="L7" i="3" a="1"/>
  <c r="L7" i="3" s="1"/>
  <c r="M10" i="3" a="1"/>
  <c r="M10" i="3" s="1"/>
  <c r="K55" i="3" a="1"/>
  <c r="K55" i="3" s="1"/>
  <c r="N82" i="3" a="1"/>
  <c r="N82" i="3" s="1"/>
  <c r="K92" i="3" a="1"/>
  <c r="K92" i="3" s="1"/>
  <c r="N122" i="3" a="1"/>
  <c r="N122" i="3" s="1"/>
  <c r="K134" i="3" a="1"/>
  <c r="K134" i="3" s="1"/>
  <c r="K138" i="3" a="1"/>
  <c r="K138" i="3" s="1"/>
  <c r="M144" i="3" a="1"/>
  <c r="M144" i="3" s="1"/>
  <c r="P148" i="3" a="1"/>
  <c r="P148" i="3" s="1"/>
  <c r="Q148" i="3" s="1"/>
  <c r="P172" i="3" a="1"/>
  <c r="P172" i="3" s="1"/>
  <c r="K186" i="3" a="1"/>
  <c r="K186" i="3" s="1"/>
  <c r="O250" i="3" a="1"/>
  <c r="O250" i="3" s="1"/>
  <c r="Q250" i="3" s="1"/>
  <c r="P276" i="3" a="1"/>
  <c r="P276" i="3" s="1"/>
  <c r="K290" i="3" a="1"/>
  <c r="K290" i="3" s="1"/>
  <c r="K326" i="3" a="1"/>
  <c r="K326" i="3" s="1"/>
  <c r="P338" i="3" a="1"/>
  <c r="P338" i="3" s="1"/>
  <c r="M368" i="3" a="1"/>
  <c r="M368" i="3" s="1"/>
  <c r="L375" i="3" a="1"/>
  <c r="L375" i="3" s="1"/>
  <c r="M409" i="3" a="1"/>
  <c r="M409" i="3" s="1"/>
  <c r="M460" i="3" a="1"/>
  <c r="M460" i="3" s="1"/>
  <c r="P489" i="3" a="1"/>
  <c r="P489" i="3" s="1"/>
  <c r="O557" i="3" a="1"/>
  <c r="O557" i="3" s="1"/>
  <c r="M595" i="3" a="1"/>
  <c r="M595" i="3" s="1"/>
  <c r="M645" i="3" a="1"/>
  <c r="M645" i="3" s="1"/>
  <c r="P645" i="3" a="1"/>
  <c r="P645" i="3" s="1"/>
  <c r="M659" i="3" a="1"/>
  <c r="M659" i="3" s="1"/>
  <c r="O724" i="3" a="1"/>
  <c r="O724" i="3" s="1"/>
  <c r="M724" i="3" a="1"/>
  <c r="M724" i="3" s="1"/>
  <c r="O751" i="3" a="1"/>
  <c r="O751" i="3" s="1"/>
  <c r="M751" i="3" a="1"/>
  <c r="M751" i="3" s="1"/>
  <c r="M825" i="3" a="1"/>
  <c r="M825" i="3" s="1"/>
  <c r="K875" i="3" a="1"/>
  <c r="K875" i="3" s="1"/>
  <c r="O881" i="3" a="1"/>
  <c r="O881" i="3" s="1"/>
  <c r="K881" i="3" a="1"/>
  <c r="K881" i="3" s="1"/>
  <c r="M881" i="3" a="1"/>
  <c r="M881" i="3" s="1"/>
  <c r="N895" i="3" a="1"/>
  <c r="N895" i="3" s="1"/>
  <c r="K918" i="3" a="1"/>
  <c r="K918" i="3" s="1"/>
  <c r="O918" i="3" a="1"/>
  <c r="O918" i="3" s="1"/>
  <c r="P937" i="3" a="1"/>
  <c r="P937" i="3" s="1"/>
  <c r="M937" i="3" a="1"/>
  <c r="M937" i="3" s="1"/>
  <c r="K950" i="3" a="1"/>
  <c r="K950" i="3" s="1"/>
  <c r="N950" i="3" a="1"/>
  <c r="N950" i="3" s="1"/>
  <c r="N961" i="3" a="1"/>
  <c r="N961" i="3" s="1"/>
  <c r="O987" i="3" a="1"/>
  <c r="O987" i="3" s="1"/>
  <c r="N993" i="3" a="1"/>
  <c r="N993" i="3" s="1"/>
  <c r="N1033" i="3" a="1"/>
  <c r="N1033" i="3" s="1"/>
  <c r="K1033" i="3" a="1"/>
  <c r="K1033" i="3" s="1"/>
  <c r="L1082" i="3" a="1"/>
  <c r="L1082" i="3" s="1"/>
  <c r="O1092" i="3" a="1"/>
  <c r="O1092" i="3" s="1"/>
  <c r="M1092" i="3" a="1"/>
  <c r="M1092" i="3" s="1"/>
  <c r="K1097" i="3" a="1"/>
  <c r="K1097" i="3" s="1"/>
  <c r="P1097" i="3" a="1"/>
  <c r="P1097" i="3" s="1"/>
  <c r="L1097" i="3" a="1"/>
  <c r="L1097" i="3" s="1"/>
  <c r="K1155" i="3" a="1"/>
  <c r="K1155" i="3" s="1"/>
  <c r="N1173" i="3" a="1"/>
  <c r="N1173" i="3" s="1"/>
  <c r="P1173" i="3" a="1"/>
  <c r="P1173" i="3" s="1"/>
  <c r="L1267" i="3" a="1"/>
  <c r="L1267" i="3" s="1"/>
  <c r="N1282" i="3" a="1"/>
  <c r="N1282" i="3" s="1"/>
  <c r="L1295" i="3" a="1"/>
  <c r="L1295" i="3" s="1"/>
  <c r="P1311" i="3" a="1"/>
  <c r="P1311" i="3" s="1"/>
  <c r="N1311" i="3" a="1"/>
  <c r="N1311" i="3" s="1"/>
  <c r="K1319" i="3" a="1"/>
  <c r="K1319" i="3" s="1"/>
  <c r="K1331" i="3" a="1"/>
  <c r="K1331" i="3" s="1"/>
  <c r="P1331" i="3" a="1"/>
  <c r="P1331" i="3" s="1"/>
  <c r="K1388" i="3" a="1"/>
  <c r="K1388" i="3" s="1"/>
  <c r="P1489" i="3" a="1"/>
  <c r="P1489" i="3" s="1"/>
  <c r="K1489" i="3" a="1"/>
  <c r="K1489" i="3" s="1"/>
  <c r="O1616" i="3" a="1"/>
  <c r="O1616" i="3" s="1"/>
  <c r="N1616" i="3" a="1"/>
  <c r="N1616" i="3" s="1"/>
  <c r="M1616" i="3" a="1"/>
  <c r="M1616" i="3" s="1"/>
  <c r="L1616" i="3" a="1"/>
  <c r="L1616" i="3" s="1"/>
  <c r="P1616" i="3" a="1"/>
  <c r="P1616" i="3" s="1"/>
  <c r="L1622" i="3" a="1"/>
  <c r="L1622" i="3" s="1"/>
  <c r="K1674" i="3" a="1"/>
  <c r="K1674" i="3" s="1"/>
  <c r="O1674" i="3" a="1"/>
  <c r="O1674" i="3" s="1"/>
  <c r="O1768" i="3" a="1"/>
  <c r="O1768" i="3" s="1"/>
  <c r="P1768" i="3" a="1"/>
  <c r="P1768" i="3" s="1"/>
  <c r="M1768" i="3" a="1"/>
  <c r="M1768" i="3" s="1"/>
  <c r="L1768" i="3" a="1"/>
  <c r="L1768" i="3" s="1"/>
  <c r="O1902" i="3" a="1"/>
  <c r="O1902" i="3" s="1"/>
  <c r="K1919" i="3" a="1"/>
  <c r="K1919" i="3" s="1"/>
  <c r="O1986" i="3" a="1"/>
  <c r="O1986" i="3" s="1"/>
  <c r="N1986" i="3" a="1"/>
  <c r="N1986" i="3" s="1"/>
  <c r="K1986" i="3" a="1"/>
  <c r="K1986" i="3" s="1"/>
  <c r="M2023" i="3" a="1"/>
  <c r="M2023" i="3" s="1"/>
  <c r="K2023" i="3" a="1"/>
  <c r="K2023" i="3" s="1"/>
  <c r="M2103" i="3" a="1"/>
  <c r="M2103" i="3" s="1"/>
  <c r="P2129" i="3" a="1"/>
  <c r="P2129" i="3" s="1"/>
  <c r="N2129" i="3" a="1"/>
  <c r="N2129" i="3" s="1"/>
  <c r="M2203" i="3" a="1"/>
  <c r="M2203" i="3" s="1"/>
  <c r="P2203" i="3" a="1"/>
  <c r="P2203" i="3" s="1"/>
  <c r="K2203" i="3" a="1"/>
  <c r="K2203" i="3" s="1"/>
  <c r="M2538" i="3" a="1"/>
  <c r="M2538" i="3" s="1"/>
  <c r="P2538" i="3" a="1"/>
  <c r="P2538" i="3" s="1"/>
  <c r="N2538" i="3" a="1"/>
  <c r="N2538" i="3" s="1"/>
  <c r="K2538" i="3" a="1"/>
  <c r="K2538" i="3" s="1"/>
  <c r="P2575" i="3" a="1"/>
  <c r="P2575" i="3" s="1"/>
  <c r="N2575" i="3" a="1"/>
  <c r="N2575" i="3" s="1"/>
  <c r="M2575" i="3" a="1"/>
  <c r="M2575" i="3" s="1"/>
  <c r="L2575" i="3" a="1"/>
  <c r="L2575" i="3" s="1"/>
  <c r="O2669" i="3" a="1"/>
  <c r="O2669" i="3" s="1"/>
  <c r="M2669" i="3" a="1"/>
  <c r="M2669" i="3" s="1"/>
  <c r="O2701" i="3" a="1"/>
  <c r="O2701" i="3" s="1"/>
  <c r="M2701" i="3" a="1"/>
  <c r="M2701" i="3" s="1"/>
  <c r="O2806" i="3" a="1"/>
  <c r="O2806" i="3" s="1"/>
  <c r="P2806" i="3" a="1"/>
  <c r="P2806" i="3" s="1"/>
  <c r="N2806" i="3" a="1"/>
  <c r="N2806" i="3" s="1"/>
  <c r="M2806" i="3" a="1"/>
  <c r="M2806" i="3" s="1"/>
  <c r="L2806" i="3" a="1"/>
  <c r="L2806" i="3" s="1"/>
  <c r="O3119" i="3" a="1"/>
  <c r="O3119" i="3" s="1"/>
  <c r="M3119" i="3" a="1"/>
  <c r="M3119" i="3" s="1"/>
  <c r="L3119" i="3" a="1"/>
  <c r="L3119" i="3" s="1"/>
  <c r="P3119" i="3" a="1"/>
  <c r="P3119" i="3" s="1"/>
  <c r="Q3119" i="3" s="1"/>
  <c r="N3119" i="3" a="1"/>
  <c r="N3119" i="3" s="1"/>
  <c r="P3152" i="3" a="1"/>
  <c r="P3152" i="3" s="1"/>
  <c r="L3152" i="3" a="1"/>
  <c r="L3152" i="3" s="1"/>
  <c r="K3152" i="3" a="1"/>
  <c r="K3152" i="3" s="1"/>
  <c r="N3275" i="3" a="1"/>
  <c r="N3275" i="3" s="1"/>
  <c r="P3275" i="3" a="1"/>
  <c r="P3275" i="3" s="1"/>
  <c r="M3318" i="3" a="1"/>
  <c r="M3318" i="3" s="1"/>
  <c r="N3318" i="3" a="1"/>
  <c r="N3318" i="3" s="1"/>
  <c r="N3324" i="3" a="1"/>
  <c r="N3324" i="3" s="1"/>
  <c r="M3324" i="3" a="1"/>
  <c r="M3324" i="3" s="1"/>
  <c r="L3324" i="3" a="1"/>
  <c r="L3324" i="3" s="1"/>
  <c r="P10" i="3" a="1"/>
  <c r="P10" i="3" s="1"/>
  <c r="K39" i="3" a="1"/>
  <c r="K39" i="3" s="1"/>
  <c r="L41" i="3" a="1"/>
  <c r="L41" i="3" s="1"/>
  <c r="L55" i="3" a="1"/>
  <c r="L55" i="3" s="1"/>
  <c r="O82" i="3" a="1"/>
  <c r="O82" i="3" s="1"/>
  <c r="O95" i="3" a="1"/>
  <c r="O95" i="3" s="1"/>
  <c r="O122" i="3" a="1"/>
  <c r="O122" i="3" s="1"/>
  <c r="L126" i="3" a="1"/>
  <c r="L126" i="3" s="1"/>
  <c r="L134" i="3" a="1"/>
  <c r="L134" i="3" s="1"/>
  <c r="L138" i="3" a="1"/>
  <c r="L138" i="3" s="1"/>
  <c r="N144" i="3" a="1"/>
  <c r="N144" i="3" s="1"/>
  <c r="K167" i="3" a="1"/>
  <c r="K167" i="3" s="1"/>
  <c r="K170" i="3" a="1"/>
  <c r="K170" i="3" s="1"/>
  <c r="P180" i="3" a="1"/>
  <c r="P180" i="3" s="1"/>
  <c r="L186" i="3" a="1"/>
  <c r="L186" i="3" s="1"/>
  <c r="P208" i="3" a="1"/>
  <c r="P208" i="3" s="1"/>
  <c r="R208" i="3" s="1"/>
  <c r="L216" i="3" a="1"/>
  <c r="L216" i="3" s="1"/>
  <c r="O218" i="3" a="1"/>
  <c r="O218" i="3" s="1"/>
  <c r="O255" i="3" a="1"/>
  <c r="O255" i="3" s="1"/>
  <c r="P274" i="3" a="1"/>
  <c r="P274" i="3" s="1"/>
  <c r="P280" i="3" a="1"/>
  <c r="P280" i="3" s="1"/>
  <c r="R280" i="3" s="1"/>
  <c r="L284" i="3" a="1"/>
  <c r="L284" i="3" s="1"/>
  <c r="N287" i="3" a="1"/>
  <c r="N287" i="3" s="1"/>
  <c r="M290" i="3" a="1"/>
  <c r="M290" i="3" s="1"/>
  <c r="O303" i="3" a="1"/>
  <c r="O303" i="3" s="1"/>
  <c r="L326" i="3" a="1"/>
  <c r="L326" i="3" s="1"/>
  <c r="K330" i="3" a="1"/>
  <c r="K330" i="3" s="1"/>
  <c r="P346" i="3" a="1"/>
  <c r="P346" i="3" s="1"/>
  <c r="K359" i="3" a="1"/>
  <c r="K359" i="3" s="1"/>
  <c r="N368" i="3" a="1"/>
  <c r="N368" i="3" s="1"/>
  <c r="P378" i="3" a="1"/>
  <c r="P378" i="3" s="1"/>
  <c r="K393" i="3" a="1"/>
  <c r="K393" i="3" s="1"/>
  <c r="P405" i="3" a="1"/>
  <c r="P405" i="3" s="1"/>
  <c r="N409" i="3" a="1"/>
  <c r="N409" i="3" s="1"/>
  <c r="M428" i="3" a="1"/>
  <c r="M428" i="3" s="1"/>
  <c r="N433" i="3" a="1"/>
  <c r="N433" i="3" s="1"/>
  <c r="O443" i="3" a="1"/>
  <c r="O443" i="3" s="1"/>
  <c r="P457" i="3" a="1"/>
  <c r="P457" i="3" s="1"/>
  <c r="K478" i="3" a="1"/>
  <c r="K478" i="3" s="1"/>
  <c r="M508" i="3" a="1"/>
  <c r="M508" i="3" s="1"/>
  <c r="N523" i="3" a="1"/>
  <c r="N523" i="3" s="1"/>
  <c r="P537" i="3" a="1"/>
  <c r="P537" i="3" s="1"/>
  <c r="K542" i="3" a="1"/>
  <c r="K542" i="3" s="1"/>
  <c r="K544" i="3" a="1"/>
  <c r="K544" i="3" s="1"/>
  <c r="M570" i="3" a="1"/>
  <c r="M570" i="3" s="1"/>
  <c r="N587" i="3" a="1"/>
  <c r="N587" i="3" s="1"/>
  <c r="N595" i="3" a="1"/>
  <c r="N595" i="3" s="1"/>
  <c r="M657" i="3" a="1"/>
  <c r="M657" i="3" s="1"/>
  <c r="N657" i="3" a="1"/>
  <c r="N657" i="3" s="1"/>
  <c r="N659" i="3" a="1"/>
  <c r="N659" i="3" s="1"/>
  <c r="N751" i="3" a="1"/>
  <c r="N751" i="3" s="1"/>
  <c r="O820" i="3" a="1"/>
  <c r="O820" i="3" s="1"/>
  <c r="N820" i="3" a="1"/>
  <c r="N820" i="3" s="1"/>
  <c r="L881" i="3" a="1"/>
  <c r="L881" i="3" s="1"/>
  <c r="O937" i="3" a="1"/>
  <c r="O937" i="3" s="1"/>
  <c r="O950" i="3" a="1"/>
  <c r="O950" i="3" s="1"/>
  <c r="P970" i="3" a="1"/>
  <c r="P970" i="3" s="1"/>
  <c r="L970" i="3" a="1"/>
  <c r="L970" i="3" s="1"/>
  <c r="N1078" i="3" a="1"/>
  <c r="N1078" i="3" s="1"/>
  <c r="N1092" i="3" a="1"/>
  <c r="N1092" i="3" s="1"/>
  <c r="M1097" i="3" a="1"/>
  <c r="M1097" i="3" s="1"/>
  <c r="M1155" i="3" a="1"/>
  <c r="M1155" i="3" s="1"/>
  <c r="P1161" i="3" a="1"/>
  <c r="P1161" i="3" s="1"/>
  <c r="L1161" i="3" a="1"/>
  <c r="L1161" i="3" s="1"/>
  <c r="N1161" i="3" a="1"/>
  <c r="N1161" i="3" s="1"/>
  <c r="O1212" i="3" a="1"/>
  <c r="O1212" i="3" s="1"/>
  <c r="M1212" i="3" a="1"/>
  <c r="M1212" i="3" s="1"/>
  <c r="O1268" i="3" a="1"/>
  <c r="O1268" i="3" s="1"/>
  <c r="N1268" i="3" a="1"/>
  <c r="N1268" i="3" s="1"/>
  <c r="K1306" i="3" a="1"/>
  <c r="K1306" i="3" s="1"/>
  <c r="L1311" i="3" a="1"/>
  <c r="L1311" i="3" s="1"/>
  <c r="O1319" i="3" a="1"/>
  <c r="O1319" i="3" s="1"/>
  <c r="R1319" i="3" s="1"/>
  <c r="P1465" i="3" a="1"/>
  <c r="P1465" i="3" s="1"/>
  <c r="M1465" i="3" a="1"/>
  <c r="M1465" i="3" s="1"/>
  <c r="L1484" i="3" a="1"/>
  <c r="L1484" i="3" s="1"/>
  <c r="N1555" i="3" a="1"/>
  <c r="N1555" i="3" s="1"/>
  <c r="O1555" i="3" a="1"/>
  <c r="O1555" i="3" s="1"/>
  <c r="O1655" i="3" a="1"/>
  <c r="O1655" i="3" s="1"/>
  <c r="M1655" i="3" a="1"/>
  <c r="M1655" i="3" s="1"/>
  <c r="M1950" i="3" a="1"/>
  <c r="M1950" i="3" s="1"/>
  <c r="L1950" i="3" a="1"/>
  <c r="L1950" i="3" s="1"/>
  <c r="L2117" i="3" a="1"/>
  <c r="L2117" i="3" s="1"/>
  <c r="N2117" i="3" a="1"/>
  <c r="N2117" i="3" s="1"/>
  <c r="K2117" i="3" a="1"/>
  <c r="K2117" i="3" s="1"/>
  <c r="O2389" i="3" a="1"/>
  <c r="O2389" i="3" s="1"/>
  <c r="P2389" i="3" a="1"/>
  <c r="P2389" i="3" s="1"/>
  <c r="K2389" i="3" a="1"/>
  <c r="K2389" i="3" s="1"/>
  <c r="L2492" i="3" a="1"/>
  <c r="L2492" i="3" s="1"/>
  <c r="P2789" i="3" a="1"/>
  <c r="P2789" i="3" s="1"/>
  <c r="O2789" i="3" a="1"/>
  <c r="O2789" i="3" s="1"/>
  <c r="N2789" i="3" a="1"/>
  <c r="N2789" i="3" s="1"/>
  <c r="M2789" i="3" a="1"/>
  <c r="M2789" i="3" s="1"/>
  <c r="K2789" i="3" a="1"/>
  <c r="K2789" i="3" s="1"/>
  <c r="P3092" i="3" a="1"/>
  <c r="P3092" i="3" s="1"/>
  <c r="K3092" i="3" a="1"/>
  <c r="K3092" i="3" s="1"/>
  <c r="K3318" i="3" a="1"/>
  <c r="K3318" i="3" s="1"/>
  <c r="N39" i="3" a="1"/>
  <c r="N39" i="3" s="1"/>
  <c r="P55" i="3" a="1"/>
  <c r="P55" i="3" s="1"/>
  <c r="N92" i="3" a="1"/>
  <c r="N92" i="3" s="1"/>
  <c r="M126" i="3" a="1"/>
  <c r="M126" i="3" s="1"/>
  <c r="M138" i="3" a="1"/>
  <c r="M138" i="3" s="1"/>
  <c r="N167" i="3" a="1"/>
  <c r="N167" i="3" s="1"/>
  <c r="L170" i="3" a="1"/>
  <c r="L170" i="3" s="1"/>
  <c r="N186" i="3" a="1"/>
  <c r="N186" i="3" s="1"/>
  <c r="M216" i="3" a="1"/>
  <c r="M216" i="3" s="1"/>
  <c r="M326" i="3" a="1"/>
  <c r="M326" i="3" s="1"/>
  <c r="M330" i="3" a="1"/>
  <c r="M330" i="3" s="1"/>
  <c r="P368" i="3" a="1"/>
  <c r="P368" i="3" s="1"/>
  <c r="Q368" i="3" s="1"/>
  <c r="M393" i="3" a="1"/>
  <c r="M393" i="3" s="1"/>
  <c r="O478" i="3" a="1"/>
  <c r="O478" i="3" s="1"/>
  <c r="O544" i="3" a="1"/>
  <c r="O544" i="3" s="1"/>
  <c r="P609" i="3" a="1"/>
  <c r="P609" i="3" s="1"/>
  <c r="O609" i="3" a="1"/>
  <c r="O609" i="3" s="1"/>
  <c r="K609" i="3" a="1"/>
  <c r="K609" i="3" s="1"/>
  <c r="P715" i="3" a="1"/>
  <c r="P715" i="3" s="1"/>
  <c r="N715" i="3" a="1"/>
  <c r="N715" i="3" s="1"/>
  <c r="L747" i="3" a="1"/>
  <c r="L747" i="3" s="1"/>
  <c r="N747" i="3" a="1"/>
  <c r="N747" i="3" s="1"/>
  <c r="L811" i="3" a="1"/>
  <c r="L811" i="3" s="1"/>
  <c r="P811" i="3" a="1"/>
  <c r="P811" i="3" s="1"/>
  <c r="N811" i="3" a="1"/>
  <c r="N811" i="3" s="1"/>
  <c r="N881" i="3" a="1"/>
  <c r="N881" i="3" s="1"/>
  <c r="N957" i="3" a="1"/>
  <c r="N957" i="3" s="1"/>
  <c r="P957" i="3" a="1"/>
  <c r="P957" i="3" s="1"/>
  <c r="N989" i="3" a="1"/>
  <c r="N989" i="3" s="1"/>
  <c r="P989" i="3" a="1"/>
  <c r="P989" i="3" s="1"/>
  <c r="N1045" i="3" a="1"/>
  <c r="N1045" i="3" s="1"/>
  <c r="M1045" i="3" a="1"/>
  <c r="M1045" i="3" s="1"/>
  <c r="N1097" i="3" a="1"/>
  <c r="N1097" i="3" s="1"/>
  <c r="L1115" i="3" a="1"/>
  <c r="L1115" i="3" s="1"/>
  <c r="K1115" i="3" a="1"/>
  <c r="K1115" i="3" s="1"/>
  <c r="P1153" i="3" a="1"/>
  <c r="P1153" i="3" s="1"/>
  <c r="R1153" i="3" s="1"/>
  <c r="N1153" i="3" a="1"/>
  <c r="N1153" i="3" s="1"/>
  <c r="K1153" i="3" a="1"/>
  <c r="K1153" i="3" s="1"/>
  <c r="M1311" i="3" a="1"/>
  <c r="M1311" i="3" s="1"/>
  <c r="K1325" i="3" a="1"/>
  <c r="K1325" i="3" s="1"/>
  <c r="P1325" i="3" a="1"/>
  <c r="P1325" i="3" s="1"/>
  <c r="N1325" i="3" a="1"/>
  <c r="N1325" i="3" s="1"/>
  <c r="P1359" i="3" a="1"/>
  <c r="P1359" i="3" s="1"/>
  <c r="M1359" i="3" a="1"/>
  <c r="M1359" i="3" s="1"/>
  <c r="L1359" i="3" a="1"/>
  <c r="L1359" i="3" s="1"/>
  <c r="K1359" i="3" a="1"/>
  <c r="K1359" i="3" s="1"/>
  <c r="K1385" i="3" a="1"/>
  <c r="K1385" i="3" s="1"/>
  <c r="P1385" i="3" a="1"/>
  <c r="P1385" i="3" s="1"/>
  <c r="O1385" i="3" a="1"/>
  <c r="O1385" i="3" s="1"/>
  <c r="P1481" i="3" a="1"/>
  <c r="P1481" i="3" s="1"/>
  <c r="O1481" i="3" a="1"/>
  <c r="O1481" i="3" s="1"/>
  <c r="M1556" i="3" a="1"/>
  <c r="M1556" i="3" s="1"/>
  <c r="O1556" i="3" a="1"/>
  <c r="O1556" i="3" s="1"/>
  <c r="N1556" i="3" a="1"/>
  <c r="N1556" i="3" s="1"/>
  <c r="L1556" i="3" a="1"/>
  <c r="L1556" i="3" s="1"/>
  <c r="N1649" i="3" a="1"/>
  <c r="N1649" i="3" s="1"/>
  <c r="M1649" i="3" a="1"/>
  <c r="M1649" i="3" s="1"/>
  <c r="N1663" i="3" a="1"/>
  <c r="N1663" i="3" s="1"/>
  <c r="P1663" i="3" a="1"/>
  <c r="P1663" i="3" s="1"/>
  <c r="O1663" i="3" a="1"/>
  <c r="O1663" i="3" s="1"/>
  <c r="M1663" i="3" a="1"/>
  <c r="M1663" i="3" s="1"/>
  <c r="L1663" i="3" a="1"/>
  <c r="L1663" i="3" s="1"/>
  <c r="N2136" i="3" a="1"/>
  <c r="N2136" i="3" s="1"/>
  <c r="K2136" i="3" a="1"/>
  <c r="K2136" i="3" s="1"/>
  <c r="N2540" i="3" a="1"/>
  <c r="N2540" i="3" s="1"/>
  <c r="O2540" i="3" a="1"/>
  <c r="O2540" i="3" s="1"/>
  <c r="N2597" i="3" a="1"/>
  <c r="N2597" i="3" s="1"/>
  <c r="P2597" i="3" a="1"/>
  <c r="P2597" i="3" s="1"/>
  <c r="Q2597" i="3" s="1"/>
  <c r="O2597" i="3" a="1"/>
  <c r="O2597" i="3" s="1"/>
  <c r="K2597" i="3" a="1"/>
  <c r="K2597" i="3" s="1"/>
  <c r="L2772" i="3" a="1"/>
  <c r="L2772" i="3" s="1"/>
  <c r="O2772" i="3" a="1"/>
  <c r="O2772" i="3" s="1"/>
  <c r="M2870" i="3" a="1"/>
  <c r="M2870" i="3" s="1"/>
  <c r="L2870" i="3" a="1"/>
  <c r="L2870" i="3" s="1"/>
  <c r="O2942" i="3" a="1"/>
  <c r="O2942" i="3" s="1"/>
  <c r="P2942" i="3" a="1"/>
  <c r="P2942" i="3" s="1"/>
  <c r="Q2942" i="3" s="1"/>
  <c r="N2942" i="3" a="1"/>
  <c r="N2942" i="3" s="1"/>
  <c r="M2942" i="3" a="1"/>
  <c r="M2942" i="3" s="1"/>
  <c r="O3074" i="3" a="1"/>
  <c r="O3074" i="3" s="1"/>
  <c r="N3074" i="3" a="1"/>
  <c r="N3074" i="3" s="1"/>
  <c r="K3074" i="3" a="1"/>
  <c r="K3074" i="3" s="1"/>
  <c r="K3195" i="3" a="1"/>
  <c r="K3195" i="3" s="1"/>
  <c r="P3195" i="3" a="1"/>
  <c r="P3195" i="3" s="1"/>
  <c r="L3195" i="3" a="1"/>
  <c r="L3195" i="3" s="1"/>
  <c r="P665" i="3" a="1"/>
  <c r="P665" i="3" s="1"/>
  <c r="M665" i="3" a="1"/>
  <c r="M665" i="3" s="1"/>
  <c r="K782" i="3" a="1"/>
  <c r="K782" i="3" s="1"/>
  <c r="O782" i="3" a="1"/>
  <c r="O782" i="3" s="1"/>
  <c r="K793" i="3" a="1"/>
  <c r="K793" i="3" s="1"/>
  <c r="L793" i="3" a="1"/>
  <c r="L793" i="3" s="1"/>
  <c r="N878" i="3" a="1"/>
  <c r="N878" i="3" s="1"/>
  <c r="K878" i="3" a="1"/>
  <c r="K878" i="3" s="1"/>
  <c r="K926" i="3" a="1"/>
  <c r="K926" i="3" s="1"/>
  <c r="O926" i="3" a="1"/>
  <c r="O926" i="3" s="1"/>
  <c r="K958" i="3" a="1"/>
  <c r="K958" i="3" s="1"/>
  <c r="O958" i="3" a="1"/>
  <c r="O958" i="3" s="1"/>
  <c r="K990" i="3" a="1"/>
  <c r="K990" i="3" s="1"/>
  <c r="O990" i="3" a="1"/>
  <c r="O990" i="3" s="1"/>
  <c r="N1141" i="3" a="1"/>
  <c r="N1141" i="3" s="1"/>
  <c r="P1141" i="3" a="1"/>
  <c r="P1141" i="3" s="1"/>
  <c r="O1270" i="3" a="1"/>
  <c r="O1270" i="3" s="1"/>
  <c r="N1270" i="3" a="1"/>
  <c r="N1270" i="3" s="1"/>
  <c r="N1354" i="3" a="1"/>
  <c r="N1354" i="3" s="1"/>
  <c r="M1354" i="3" a="1"/>
  <c r="M1354" i="3" s="1"/>
  <c r="O1563" i="3" a="1"/>
  <c r="O1563" i="3" s="1"/>
  <c r="N1563" i="3" a="1"/>
  <c r="N1563" i="3" s="1"/>
  <c r="K1717" i="3" a="1"/>
  <c r="K1717" i="3" s="1"/>
  <c r="O1717" i="3" a="1"/>
  <c r="O1717" i="3" s="1"/>
  <c r="N1846" i="3" a="1"/>
  <c r="N1846" i="3" s="1"/>
  <c r="O1846" i="3" a="1"/>
  <c r="O1846" i="3" s="1"/>
  <c r="M1846" i="3" a="1"/>
  <c r="M1846" i="3" s="1"/>
  <c r="L1846" i="3" a="1"/>
  <c r="L1846" i="3" s="1"/>
  <c r="N1885" i="3" a="1"/>
  <c r="N1885" i="3" s="1"/>
  <c r="P1885" i="3" a="1"/>
  <c r="P1885" i="3" s="1"/>
  <c r="O1885" i="3" a="1"/>
  <c r="O1885" i="3" s="1"/>
  <c r="K1885" i="3" a="1"/>
  <c r="K1885" i="3" s="1"/>
  <c r="O1983" i="3" a="1"/>
  <c r="O1983" i="3" s="1"/>
  <c r="N1983" i="3" a="1"/>
  <c r="N1983" i="3" s="1"/>
  <c r="M1983" i="3" a="1"/>
  <c r="M1983" i="3" s="1"/>
  <c r="M1992" i="3" a="1"/>
  <c r="M1992" i="3" s="1"/>
  <c r="P1992" i="3" a="1"/>
  <c r="P1992" i="3" s="1"/>
  <c r="L1992" i="3" a="1"/>
  <c r="L1992" i="3" s="1"/>
  <c r="O2039" i="3" a="1"/>
  <c r="O2039" i="3" s="1"/>
  <c r="M2039" i="3" a="1"/>
  <c r="M2039" i="3" s="1"/>
  <c r="K2039" i="3" a="1"/>
  <c r="K2039" i="3" s="1"/>
  <c r="P2039" i="3" a="1"/>
  <c r="P2039" i="3" s="1"/>
  <c r="O2257" i="3" a="1"/>
  <c r="O2257" i="3" s="1"/>
  <c r="N2257" i="3" a="1"/>
  <c r="N2257" i="3" s="1"/>
  <c r="M2257" i="3" a="1"/>
  <c r="M2257" i="3" s="1"/>
  <c r="K2900" i="3" a="1"/>
  <c r="K2900" i="3" s="1"/>
  <c r="L2900" i="3" a="1"/>
  <c r="L2900" i="3" s="1"/>
  <c r="P3172" i="3" a="1"/>
  <c r="P3172" i="3" s="1"/>
  <c r="L3172" i="3" a="1"/>
  <c r="L3172" i="3" s="1"/>
  <c r="M3410" i="3" a="1"/>
  <c r="M3410" i="3" s="1"/>
  <c r="K3410" i="3" a="1"/>
  <c r="K3410" i="3" s="1"/>
  <c r="L3720" i="3" a="1"/>
  <c r="L3720" i="3" s="1"/>
  <c r="P3720" i="3" a="1"/>
  <c r="P3720" i="3" s="1"/>
  <c r="P3870" i="3" a="1"/>
  <c r="P3870" i="3" s="1"/>
  <c r="L3870" i="3" a="1"/>
  <c r="L3870" i="3" s="1"/>
  <c r="M3985" i="3" a="1"/>
  <c r="M3985" i="3" s="1"/>
  <c r="O3985" i="3" a="1"/>
  <c r="O3985" i="3" s="1"/>
  <c r="M8" i="3" a="1"/>
  <c r="M8" i="3" s="1"/>
  <c r="K12" i="3" a="1"/>
  <c r="K12" i="3" s="1"/>
  <c r="L15" i="3" a="1"/>
  <c r="L15" i="3" s="1"/>
  <c r="L18" i="3" a="1"/>
  <c r="L18" i="3" s="1"/>
  <c r="K42" i="3" a="1"/>
  <c r="K42" i="3" s="1"/>
  <c r="L52" i="3" a="1"/>
  <c r="L52" i="3" s="1"/>
  <c r="L56" i="3" a="1"/>
  <c r="L56" i="3" s="1"/>
  <c r="M90" i="3" a="1"/>
  <c r="M90" i="3" s="1"/>
  <c r="N96" i="3" a="1"/>
  <c r="N96" i="3" s="1"/>
  <c r="O108" i="3" a="1"/>
  <c r="O108" i="3" s="1"/>
  <c r="L124" i="3" a="1"/>
  <c r="L124" i="3" s="1"/>
  <c r="N135" i="3" a="1"/>
  <c r="N135" i="3" s="1"/>
  <c r="P138" i="3" a="1"/>
  <c r="P138" i="3" s="1"/>
  <c r="Q138" i="3" s="1"/>
  <c r="K143" i="3" a="1"/>
  <c r="K143" i="3" s="1"/>
  <c r="O151" i="3" a="1"/>
  <c r="O151" i="3" s="1"/>
  <c r="M168" i="3" a="1"/>
  <c r="M168" i="3" s="1"/>
  <c r="O170" i="3" a="1"/>
  <c r="O170" i="3" s="1"/>
  <c r="P186" i="3" a="1"/>
  <c r="P186" i="3" s="1"/>
  <c r="N191" i="3" a="1"/>
  <c r="N191" i="3" s="1"/>
  <c r="N210" i="3" a="1"/>
  <c r="N210" i="3" s="1"/>
  <c r="M214" i="3" a="1"/>
  <c r="M214" i="3" s="1"/>
  <c r="P216" i="3" a="1"/>
  <c r="P216" i="3" s="1"/>
  <c r="N226" i="3" a="1"/>
  <c r="N226" i="3" s="1"/>
  <c r="O231" i="3" a="1"/>
  <c r="O231" i="3" s="1"/>
  <c r="K276" i="3" a="1"/>
  <c r="K276" i="3" s="1"/>
  <c r="N279" i="3" a="1"/>
  <c r="N279" i="3" s="1"/>
  <c r="N282" i="3" a="1"/>
  <c r="N282" i="3" s="1"/>
  <c r="N288" i="3" a="1"/>
  <c r="N288" i="3" s="1"/>
  <c r="P326" i="3" a="1"/>
  <c r="P326" i="3" s="1"/>
  <c r="O330" i="3" a="1"/>
  <c r="O330" i="3" s="1"/>
  <c r="L335" i="3" a="1"/>
  <c r="L335" i="3" s="1"/>
  <c r="K338" i="3" a="1"/>
  <c r="K338" i="3" s="1"/>
  <c r="N372" i="3" a="1"/>
  <c r="N372" i="3" s="1"/>
  <c r="M376" i="3" a="1"/>
  <c r="M376" i="3" s="1"/>
  <c r="O393" i="3" a="1"/>
  <c r="O393" i="3" s="1"/>
  <c r="P401" i="3" a="1"/>
  <c r="P401" i="3" s="1"/>
  <c r="O416" i="3" a="1"/>
  <c r="O416" i="3" s="1"/>
  <c r="L442" i="3" a="1"/>
  <c r="L442" i="3" s="1"/>
  <c r="M444" i="3" a="1"/>
  <c r="M444" i="3" s="1"/>
  <c r="N451" i="3" a="1"/>
  <c r="N451" i="3" s="1"/>
  <c r="O475" i="3" a="1"/>
  <c r="O475" i="3" s="1"/>
  <c r="N492" i="3" a="1"/>
  <c r="N492" i="3" s="1"/>
  <c r="L543" i="3" a="1"/>
  <c r="L543" i="3" s="1"/>
  <c r="N572" i="3" a="1"/>
  <c r="N572" i="3" s="1"/>
  <c r="M603" i="3" a="1"/>
  <c r="M603" i="3" s="1"/>
  <c r="N603" i="3" a="1"/>
  <c r="N603" i="3" s="1"/>
  <c r="O665" i="3" a="1"/>
  <c r="O665" i="3" s="1"/>
  <c r="O793" i="3" a="1"/>
  <c r="O793" i="3" s="1"/>
  <c r="M811" i="3" a="1"/>
  <c r="M811" i="3" s="1"/>
  <c r="N863" i="3" a="1"/>
  <c r="N863" i="3" s="1"/>
  <c r="M893" i="3" a="1"/>
  <c r="M893" i="3" s="1"/>
  <c r="P893" i="3" a="1"/>
  <c r="P893" i="3" s="1"/>
  <c r="M921" i="3" a="1"/>
  <c r="M921" i="3" s="1"/>
  <c r="N958" i="3" a="1"/>
  <c r="N958" i="3" s="1"/>
  <c r="N990" i="3" a="1"/>
  <c r="N990" i="3" s="1"/>
  <c r="P1003" i="3" a="1"/>
  <c r="P1003" i="3" s="1"/>
  <c r="Q1003" i="3" s="1"/>
  <c r="K1051" i="3" a="1"/>
  <c r="K1051" i="3" s="1"/>
  <c r="L1057" i="3" a="1"/>
  <c r="L1057" i="3" s="1"/>
  <c r="N1057" i="3" a="1"/>
  <c r="N1057" i="3" s="1"/>
  <c r="N1061" i="3" a="1"/>
  <c r="N1061" i="3" s="1"/>
  <c r="P1061" i="3" a="1"/>
  <c r="P1061" i="3" s="1"/>
  <c r="M1141" i="3" a="1"/>
  <c r="M1141" i="3" s="1"/>
  <c r="O1153" i="3" a="1"/>
  <c r="O1153" i="3" s="1"/>
  <c r="N1245" i="3" a="1"/>
  <c r="N1245" i="3" s="1"/>
  <c r="P1245" i="3" a="1"/>
  <c r="P1245" i="3" s="1"/>
  <c r="K1270" i="3" a="1"/>
  <c r="K1270" i="3" s="1"/>
  <c r="K1354" i="3" a="1"/>
  <c r="K1354" i="3" s="1"/>
  <c r="P1433" i="3" a="1"/>
  <c r="P1433" i="3" s="1"/>
  <c r="N1433" i="3" a="1"/>
  <c r="N1433" i="3" s="1"/>
  <c r="M1433" i="3" a="1"/>
  <c r="M1433" i="3" s="1"/>
  <c r="L1433" i="3" a="1"/>
  <c r="L1433" i="3" s="1"/>
  <c r="N1477" i="3" a="1"/>
  <c r="N1477" i="3" s="1"/>
  <c r="L1481" i="3" a="1"/>
  <c r="L1481" i="3" s="1"/>
  <c r="M1538" i="3" a="1"/>
  <c r="M1538" i="3" s="1"/>
  <c r="K1538" i="3" a="1"/>
  <c r="K1538" i="3" s="1"/>
  <c r="K1563" i="3" a="1"/>
  <c r="K1563" i="3" s="1"/>
  <c r="M1620" i="3" a="1"/>
  <c r="M1620" i="3" s="1"/>
  <c r="O1620" i="3" a="1"/>
  <c r="O1620" i="3" s="1"/>
  <c r="N1620" i="3" a="1"/>
  <c r="N1620" i="3" s="1"/>
  <c r="O1640" i="3" a="1"/>
  <c r="O1640" i="3" s="1"/>
  <c r="P1640" i="3" a="1"/>
  <c r="P1640" i="3" s="1"/>
  <c r="M1640" i="3" a="1"/>
  <c r="M1640" i="3" s="1"/>
  <c r="M1839" i="3" a="1"/>
  <c r="M1839" i="3" s="1"/>
  <c r="K1860" i="3" a="1"/>
  <c r="K1860" i="3" s="1"/>
  <c r="L1860" i="3" a="1"/>
  <c r="L1860" i="3" s="1"/>
  <c r="P1864" i="3" a="1"/>
  <c r="P1864" i="3" s="1"/>
  <c r="P2101" i="3" a="1"/>
  <c r="P2101" i="3" s="1"/>
  <c r="M2101" i="3" a="1"/>
  <c r="M2101" i="3" s="1"/>
  <c r="L2101" i="3" a="1"/>
  <c r="L2101" i="3" s="1"/>
  <c r="N2199" i="3" a="1"/>
  <c r="N2199" i="3" s="1"/>
  <c r="L2251" i="3" a="1"/>
  <c r="L2251" i="3" s="1"/>
  <c r="P2251" i="3" a="1"/>
  <c r="P2251" i="3" s="1"/>
  <c r="K2371" i="3" a="1"/>
  <c r="K2371" i="3" s="1"/>
  <c r="P2371" i="3" a="1"/>
  <c r="P2371" i="3" s="1"/>
  <c r="L2371" i="3" a="1"/>
  <c r="L2371" i="3" s="1"/>
  <c r="P2495" i="3" a="1"/>
  <c r="P2495" i="3" s="1"/>
  <c r="N2495" i="3" a="1"/>
  <c r="N2495" i="3" s="1"/>
  <c r="M2495" i="3" a="1"/>
  <c r="M2495" i="3" s="1"/>
  <c r="P2517" i="3" a="1"/>
  <c r="P2517" i="3" s="1"/>
  <c r="N2517" i="3" a="1"/>
  <c r="N2517" i="3" s="1"/>
  <c r="O2709" i="3" a="1"/>
  <c r="O2709" i="3" s="1"/>
  <c r="M2709" i="3" a="1"/>
  <c r="M2709" i="3" s="1"/>
  <c r="L2709" i="3" a="1"/>
  <c r="L2709" i="3" s="1"/>
  <c r="K2709" i="3" a="1"/>
  <c r="K2709" i="3" s="1"/>
  <c r="N2781" i="3" a="1"/>
  <c r="N2781" i="3" s="1"/>
  <c r="O2781" i="3" a="1"/>
  <c r="O2781" i="3" s="1"/>
  <c r="M2781" i="3" a="1"/>
  <c r="M2781" i="3" s="1"/>
  <c r="L2781" i="3" a="1"/>
  <c r="L2781" i="3" s="1"/>
  <c r="K2781" i="3" a="1"/>
  <c r="K2781" i="3" s="1"/>
  <c r="O3002" i="3" a="1"/>
  <c r="O3002" i="3" s="1"/>
  <c r="N3002" i="3" a="1"/>
  <c r="N3002" i="3" s="1"/>
  <c r="K3002" i="3" a="1"/>
  <c r="K3002" i="3" s="1"/>
  <c r="L3140" i="3" a="1"/>
  <c r="L3140" i="3" s="1"/>
  <c r="O3676" i="3" a="1"/>
  <c r="O3676" i="3" s="1"/>
  <c r="N3676" i="3" a="1"/>
  <c r="N3676" i="3" s="1"/>
  <c r="M3676" i="3" a="1"/>
  <c r="M3676" i="3" s="1"/>
  <c r="P3676" i="3" a="1"/>
  <c r="P3676" i="3" s="1"/>
  <c r="D9" i="7"/>
  <c r="J7" i="7" s="1"/>
  <c r="P8" i="3" a="1"/>
  <c r="P8" i="3" s="1"/>
  <c r="Q8" i="3" s="1"/>
  <c r="L12" i="3" a="1"/>
  <c r="L12" i="3" s="1"/>
  <c r="N15" i="3" a="1"/>
  <c r="N15" i="3" s="1"/>
  <c r="M40" i="3" a="1"/>
  <c r="M40" i="3" s="1"/>
  <c r="L42" i="3" a="1"/>
  <c r="L42" i="3" s="1"/>
  <c r="M56" i="3" a="1"/>
  <c r="M56" i="3" s="1"/>
  <c r="N90" i="3" a="1"/>
  <c r="N90" i="3" s="1"/>
  <c r="P96" i="3" a="1"/>
  <c r="P96" i="3" s="1"/>
  <c r="O124" i="3" a="1"/>
  <c r="O124" i="3" s="1"/>
  <c r="R128" i="3"/>
  <c r="L143" i="3" a="1"/>
  <c r="L143" i="3" s="1"/>
  <c r="P146" i="3" a="1"/>
  <c r="P146" i="3" s="1"/>
  <c r="N168" i="3" a="1"/>
  <c r="N168" i="3" s="1"/>
  <c r="P170" i="3" a="1"/>
  <c r="P170" i="3" s="1"/>
  <c r="P191" i="3" a="1"/>
  <c r="P191" i="3" s="1"/>
  <c r="O210" i="3" a="1"/>
  <c r="O210" i="3" s="1"/>
  <c r="O226" i="3" a="1"/>
  <c r="O226" i="3" s="1"/>
  <c r="P231" i="3" a="1"/>
  <c r="P231" i="3" s="1"/>
  <c r="P248" i="3" a="1"/>
  <c r="P248" i="3" s="1"/>
  <c r="R248" i="3" s="1"/>
  <c r="L276" i="3" a="1"/>
  <c r="L276" i="3" s="1"/>
  <c r="O279" i="3" a="1"/>
  <c r="O279" i="3" s="1"/>
  <c r="O282" i="3" a="1"/>
  <c r="O282" i="3" s="1"/>
  <c r="P288" i="3" a="1"/>
  <c r="P288" i="3" s="1"/>
  <c r="K303" i="3" a="1"/>
  <c r="K303" i="3" s="1"/>
  <c r="M306" i="3" a="1"/>
  <c r="M306" i="3" s="1"/>
  <c r="L338" i="3" a="1"/>
  <c r="L338" i="3" s="1"/>
  <c r="P393" i="3" a="1"/>
  <c r="P393" i="3" s="1"/>
  <c r="O451" i="3" a="1"/>
  <c r="O451" i="3" s="1"/>
  <c r="K537" i="3" a="1"/>
  <c r="K537" i="3" s="1"/>
  <c r="M543" i="3" a="1"/>
  <c r="M543" i="3" s="1"/>
  <c r="M564" i="3" a="1"/>
  <c r="M564" i="3" s="1"/>
  <c r="P593" i="3" a="1"/>
  <c r="P593" i="3" s="1"/>
  <c r="P657" i="3" a="1"/>
  <c r="P657" i="3" s="1"/>
  <c r="R657" i="3" s="1"/>
  <c r="L697" i="3" a="1"/>
  <c r="L697" i="3" s="1"/>
  <c r="K697" i="3" a="1"/>
  <c r="K697" i="3" s="1"/>
  <c r="P793" i="3" a="1"/>
  <c r="P793" i="3" s="1"/>
  <c r="O811" i="3" a="1"/>
  <c r="O811" i="3" s="1"/>
  <c r="O878" i="3" a="1"/>
  <c r="O878" i="3" s="1"/>
  <c r="N894" i="3" a="1"/>
  <c r="N894" i="3" s="1"/>
  <c r="K894" i="3" a="1"/>
  <c r="K894" i="3" s="1"/>
  <c r="O916" i="3" a="1"/>
  <c r="O916" i="3" s="1"/>
  <c r="M916" i="3" a="1"/>
  <c r="M916" i="3" s="1"/>
  <c r="M1057" i="3" a="1"/>
  <c r="M1057" i="3" s="1"/>
  <c r="N1069" i="3" a="1"/>
  <c r="N1069" i="3" s="1"/>
  <c r="M1069" i="3" a="1"/>
  <c r="M1069" i="3" s="1"/>
  <c r="O1113" i="3" a="1"/>
  <c r="O1113" i="3" s="1"/>
  <c r="N1113" i="3" a="1"/>
  <c r="N1113" i="3" s="1"/>
  <c r="L1129" i="3" a="1"/>
  <c r="L1129" i="3" s="1"/>
  <c r="P1137" i="3" a="1"/>
  <c r="P1137" i="3" s="1"/>
  <c r="K1137" i="3" a="1"/>
  <c r="K1137" i="3" s="1"/>
  <c r="O1148" i="3" a="1"/>
  <c r="O1148" i="3" s="1"/>
  <c r="N1148" i="3" a="1"/>
  <c r="N1148" i="3" s="1"/>
  <c r="L1170" i="3" a="1"/>
  <c r="L1170" i="3" s="1"/>
  <c r="N1201" i="3" a="1"/>
  <c r="N1201" i="3" s="1"/>
  <c r="M1245" i="3" a="1"/>
  <c r="M1245" i="3" s="1"/>
  <c r="N1345" i="3" a="1"/>
  <c r="N1345" i="3" s="1"/>
  <c r="M1345" i="3" a="1"/>
  <c r="M1345" i="3" s="1"/>
  <c r="N1377" i="3" a="1"/>
  <c r="N1377" i="3" s="1"/>
  <c r="M1377" i="3" a="1"/>
  <c r="M1377" i="3" s="1"/>
  <c r="L1377" i="3" a="1"/>
  <c r="L1377" i="3" s="1"/>
  <c r="L1397" i="3" a="1"/>
  <c r="L1397" i="3" s="1"/>
  <c r="N1409" i="3" a="1"/>
  <c r="N1409" i="3" s="1"/>
  <c r="M1409" i="3" a="1"/>
  <c r="M1409" i="3" s="1"/>
  <c r="L1409" i="3" a="1"/>
  <c r="L1409" i="3" s="1"/>
  <c r="P1421" i="3" a="1"/>
  <c r="P1421" i="3" s="1"/>
  <c r="M1452" i="3" a="1"/>
  <c r="M1452" i="3" s="1"/>
  <c r="L1452" i="3" a="1"/>
  <c r="L1452" i="3" s="1"/>
  <c r="O1477" i="3" a="1"/>
  <c r="O1477" i="3" s="1"/>
  <c r="P1533" i="3" a="1"/>
  <c r="P1533" i="3" s="1"/>
  <c r="O1533" i="3" a="1"/>
  <c r="O1533" i="3" s="1"/>
  <c r="N1593" i="3" a="1"/>
  <c r="N1593" i="3" s="1"/>
  <c r="M1593" i="3" a="1"/>
  <c r="M1593" i="3" s="1"/>
  <c r="O1634" i="3" a="1"/>
  <c r="O1634" i="3" s="1"/>
  <c r="N1634" i="3" a="1"/>
  <c r="N1634" i="3" s="1"/>
  <c r="M1634" i="3" a="1"/>
  <c r="M1634" i="3" s="1"/>
  <c r="O1687" i="3" a="1"/>
  <c r="O1687" i="3" s="1"/>
  <c r="M1687" i="3" a="1"/>
  <c r="M1687" i="3" s="1"/>
  <c r="P1717" i="3" a="1"/>
  <c r="P1717" i="3" s="1"/>
  <c r="O1855" i="3" a="1"/>
  <c r="O1855" i="3" s="1"/>
  <c r="N1855" i="3" a="1"/>
  <c r="N1855" i="3" s="1"/>
  <c r="P1860" i="3" a="1"/>
  <c r="P1860" i="3" s="1"/>
  <c r="Q1860" i="3" s="1"/>
  <c r="N1922" i="3" a="1"/>
  <c r="N1922" i="3" s="1"/>
  <c r="K1922" i="3" a="1"/>
  <c r="K1922" i="3" s="1"/>
  <c r="O1922" i="3" a="1"/>
  <c r="O1922" i="3" s="1"/>
  <c r="L1960" i="3" a="1"/>
  <c r="L1960" i="3" s="1"/>
  <c r="O2033" i="3" a="1"/>
  <c r="O2033" i="3" s="1"/>
  <c r="N2033" i="3" a="1"/>
  <c r="N2033" i="3" s="1"/>
  <c r="M2033" i="3" a="1"/>
  <c r="M2033" i="3" s="1"/>
  <c r="L2033" i="3" a="1"/>
  <c r="L2033" i="3" s="1"/>
  <c r="K2033" i="3" a="1"/>
  <c r="K2033" i="3" s="1"/>
  <c r="M2185" i="3" a="1"/>
  <c r="M2185" i="3" s="1"/>
  <c r="K2185" i="3" a="1"/>
  <c r="K2185" i="3" s="1"/>
  <c r="K2517" i="3" a="1"/>
  <c r="K2517" i="3" s="1"/>
  <c r="M2589" i="3" a="1"/>
  <c r="M2589" i="3" s="1"/>
  <c r="L2589" i="3" a="1"/>
  <c r="L2589" i="3" s="1"/>
  <c r="P2755" i="3" a="1"/>
  <c r="P2755" i="3" s="1"/>
  <c r="O2755" i="3" a="1"/>
  <c r="O2755" i="3" s="1"/>
  <c r="N2873" i="3" a="1"/>
  <c r="N2873" i="3" s="1"/>
  <c r="K2873" i="3" a="1"/>
  <c r="K2873" i="3" s="1"/>
  <c r="O2927" i="3" a="1"/>
  <c r="O2927" i="3" s="1"/>
  <c r="N2927" i="3" a="1"/>
  <c r="N2927" i="3" s="1"/>
  <c r="M2927" i="3" a="1"/>
  <c r="M2927" i="3" s="1"/>
  <c r="L2927" i="3" a="1"/>
  <c r="L2927" i="3" s="1"/>
  <c r="P2927" i="3" a="1"/>
  <c r="P2927" i="3" s="1"/>
  <c r="P3327" i="3" a="1"/>
  <c r="P3327" i="3" s="1"/>
  <c r="K3327" i="3" a="1"/>
  <c r="K3327" i="3" s="1"/>
  <c r="M3475" i="3" a="1"/>
  <c r="M3475" i="3" s="1"/>
  <c r="N3475" i="3" a="1"/>
  <c r="N3475" i="3" s="1"/>
  <c r="N12" i="3" a="1"/>
  <c r="N12" i="3" s="1"/>
  <c r="M42" i="3" a="1"/>
  <c r="M42" i="3" s="1"/>
  <c r="N56" i="3" a="1"/>
  <c r="N56" i="3" s="1"/>
  <c r="P124" i="3" a="1"/>
  <c r="P124" i="3" s="1"/>
  <c r="N143" i="3" a="1"/>
  <c r="N143" i="3" s="1"/>
  <c r="P168" i="3" a="1"/>
  <c r="P168" i="3" s="1"/>
  <c r="R168" i="3" s="1"/>
  <c r="N276" i="3" a="1"/>
  <c r="N276" i="3" s="1"/>
  <c r="M338" i="3" a="1"/>
  <c r="M338" i="3" s="1"/>
  <c r="P361" i="3" a="1"/>
  <c r="P361" i="3" s="1"/>
  <c r="N367" i="3" a="1"/>
  <c r="N367" i="3" s="1"/>
  <c r="M381" i="3" a="1"/>
  <c r="M381" i="3" s="1"/>
  <c r="P385" i="3" a="1"/>
  <c r="P385" i="3" s="1"/>
  <c r="M431" i="3" a="1"/>
  <c r="M431" i="3" s="1"/>
  <c r="P673" i="3" a="1"/>
  <c r="P673" i="3" s="1"/>
  <c r="R673" i="3" s="1"/>
  <c r="N673" i="3" a="1"/>
  <c r="N673" i="3" s="1"/>
  <c r="L691" i="3" a="1"/>
  <c r="L691" i="3" s="1"/>
  <c r="N691" i="3" a="1"/>
  <c r="N691" i="3" s="1"/>
  <c r="M745" i="3" a="1"/>
  <c r="M745" i="3" s="1"/>
  <c r="K745" i="3" a="1"/>
  <c r="K745" i="3" s="1"/>
  <c r="O745" i="3" a="1"/>
  <c r="O745" i="3" s="1"/>
  <c r="O807" i="3" a="1"/>
  <c r="O807" i="3" s="1"/>
  <c r="N807" i="3" a="1"/>
  <c r="N807" i="3" s="1"/>
  <c r="P941" i="3" a="1"/>
  <c r="P941" i="3" s="1"/>
  <c r="M941" i="3" a="1"/>
  <c r="M941" i="3" s="1"/>
  <c r="N981" i="3" a="1"/>
  <c r="N981" i="3" s="1"/>
  <c r="M981" i="3" a="1"/>
  <c r="M981" i="3" s="1"/>
  <c r="L1233" i="3" a="1"/>
  <c r="L1233" i="3" s="1"/>
  <c r="K1233" i="3" a="1"/>
  <c r="K1233" i="3" s="1"/>
  <c r="O1260" i="3" a="1"/>
  <c r="O1260" i="3" s="1"/>
  <c r="M1260" i="3" a="1"/>
  <c r="M1260" i="3" s="1"/>
  <c r="M1341" i="3" a="1"/>
  <c r="M1341" i="3" s="1"/>
  <c r="O1341" i="3" a="1"/>
  <c r="O1341" i="3" s="1"/>
  <c r="O1552" i="3" a="1"/>
  <c r="O1552" i="3" s="1"/>
  <c r="N1552" i="3" a="1"/>
  <c r="N1552" i="3" s="1"/>
  <c r="M1552" i="3" a="1"/>
  <c r="M1552" i="3" s="1"/>
  <c r="L1552" i="3" a="1"/>
  <c r="L1552" i="3" s="1"/>
  <c r="N1694" i="3" a="1"/>
  <c r="N1694" i="3" s="1"/>
  <c r="O1694" i="3" a="1"/>
  <c r="O1694" i="3" s="1"/>
  <c r="N1849" i="3" a="1"/>
  <c r="N1849" i="3" s="1"/>
  <c r="M1849" i="3" a="1"/>
  <c r="M1849" i="3" s="1"/>
  <c r="M2246" i="3" a="1"/>
  <c r="M2246" i="3" s="1"/>
  <c r="L2246" i="3" a="1"/>
  <c r="L2246" i="3" s="1"/>
  <c r="K2425" i="3" a="1"/>
  <c r="K2425" i="3" s="1"/>
  <c r="O2425" i="3" a="1"/>
  <c r="O2425" i="3" s="1"/>
  <c r="N2425" i="3" a="1"/>
  <c r="N2425" i="3" s="1"/>
  <c r="M2425" i="3" a="1"/>
  <c r="M2425" i="3" s="1"/>
  <c r="O2584" i="3" a="1"/>
  <c r="O2584" i="3" s="1"/>
  <c r="N2584" i="3" a="1"/>
  <c r="N2584" i="3" s="1"/>
  <c r="M2584" i="3" a="1"/>
  <c r="M2584" i="3" s="1"/>
  <c r="M2817" i="3" a="1"/>
  <c r="M2817" i="3" s="1"/>
  <c r="K2817" i="3" a="1"/>
  <c r="K2817" i="3" s="1"/>
  <c r="M3085" i="3" a="1"/>
  <c r="M3085" i="3" s="1"/>
  <c r="K3085" i="3" a="1"/>
  <c r="K3085" i="3" s="1"/>
  <c r="M3210" i="3" a="1"/>
  <c r="M3210" i="3" s="1"/>
  <c r="L3210" i="3" a="1"/>
  <c r="L3210" i="3" s="1"/>
  <c r="N651" i="3" a="1"/>
  <c r="N651" i="3" s="1"/>
  <c r="M689" i="3" a="1"/>
  <c r="M689" i="3" s="1"/>
  <c r="M819" i="3" a="1"/>
  <c r="M819" i="3" s="1"/>
  <c r="O873" i="3" a="1"/>
  <c r="O873" i="3" s="1"/>
  <c r="L897" i="3" a="1"/>
  <c r="L897" i="3" s="1"/>
  <c r="O907" i="3" a="1"/>
  <c r="O907" i="3" s="1"/>
  <c r="R907" i="3" s="1"/>
  <c r="N1225" i="3" a="1"/>
  <c r="N1225" i="3" s="1"/>
  <c r="N1386" i="3" a="1"/>
  <c r="N1386" i="3" s="1"/>
  <c r="O1678" i="3" a="1"/>
  <c r="O1678" i="3" s="1"/>
  <c r="P1678" i="3" a="1"/>
  <c r="P1678" i="3" s="1"/>
  <c r="O1728" i="3" a="1"/>
  <c r="O1728" i="3" s="1"/>
  <c r="N1728" i="3" a="1"/>
  <c r="N1728" i="3" s="1"/>
  <c r="M1728" i="3" a="1"/>
  <c r="M1728" i="3" s="1"/>
  <c r="L1728" i="3" a="1"/>
  <c r="L1728" i="3" s="1"/>
  <c r="P1728" i="3" a="1"/>
  <c r="P1728" i="3" s="1"/>
  <c r="O1831" i="3" a="1"/>
  <c r="O1831" i="3" s="1"/>
  <c r="N1831" i="3" a="1"/>
  <c r="N1831" i="3" s="1"/>
  <c r="P2077" i="3" a="1"/>
  <c r="P2077" i="3" s="1"/>
  <c r="N2077" i="3" a="1"/>
  <c r="N2077" i="3" s="1"/>
  <c r="M2077" i="3" a="1"/>
  <c r="M2077" i="3" s="1"/>
  <c r="M2082" i="3" a="1"/>
  <c r="M2082" i="3" s="1"/>
  <c r="P2082" i="3" a="1"/>
  <c r="P2082" i="3" s="1"/>
  <c r="N2082" i="3" a="1"/>
  <c r="N2082" i="3" s="1"/>
  <c r="L2082" i="3" a="1"/>
  <c r="L2082" i="3" s="1"/>
  <c r="M2218" i="3" a="1"/>
  <c r="M2218" i="3" s="1"/>
  <c r="L2218" i="3" a="1"/>
  <c r="L2218" i="3" s="1"/>
  <c r="N2218" i="3" a="1"/>
  <c r="N2218" i="3" s="1"/>
  <c r="P2286" i="3" a="1"/>
  <c r="P2286" i="3" s="1"/>
  <c r="N2286" i="3" a="1"/>
  <c r="N2286" i="3" s="1"/>
  <c r="N2621" i="3" a="1"/>
  <c r="N2621" i="3" s="1"/>
  <c r="L2621" i="3" a="1"/>
  <c r="L2621" i="3" s="1"/>
  <c r="O2734" i="3" a="1"/>
  <c r="O2734" i="3" s="1"/>
  <c r="N2734" i="3" a="1"/>
  <c r="N2734" i="3" s="1"/>
  <c r="M2734" i="3" a="1"/>
  <c r="M2734" i="3" s="1"/>
  <c r="L2734" i="3" a="1"/>
  <c r="L2734" i="3" s="1"/>
  <c r="P2734" i="3" a="1"/>
  <c r="P2734" i="3" s="1"/>
  <c r="P2853" i="3" a="1"/>
  <c r="P2853" i="3" s="1"/>
  <c r="O2853" i="3" a="1"/>
  <c r="O2853" i="3" s="1"/>
  <c r="N2853" i="3" a="1"/>
  <c r="N2853" i="3" s="1"/>
  <c r="P2887" i="3" a="1"/>
  <c r="P2887" i="3" s="1"/>
  <c r="N2887" i="3" a="1"/>
  <c r="N2887" i="3" s="1"/>
  <c r="M2887" i="3" a="1"/>
  <c r="M2887" i="3" s="1"/>
  <c r="O2895" i="3" a="1"/>
  <c r="O2895" i="3" s="1"/>
  <c r="P2895" i="3" a="1"/>
  <c r="P2895" i="3" s="1"/>
  <c r="N2895" i="3" a="1"/>
  <c r="N2895" i="3" s="1"/>
  <c r="M2895" i="3" a="1"/>
  <c r="M2895" i="3" s="1"/>
  <c r="P2957" i="3" a="1"/>
  <c r="P2957" i="3" s="1"/>
  <c r="N2957" i="3" a="1"/>
  <c r="N2957" i="3" s="1"/>
  <c r="M2957" i="3" a="1"/>
  <c r="M2957" i="3" s="1"/>
  <c r="L2957" i="3" a="1"/>
  <c r="L2957" i="3" s="1"/>
  <c r="O2957" i="3" a="1"/>
  <c r="O2957" i="3" s="1"/>
  <c r="M3416" i="3" a="1"/>
  <c r="M3416" i="3" s="1"/>
  <c r="P3416" i="3" a="1"/>
  <c r="P3416" i="3" s="1"/>
  <c r="K3416" i="3" a="1"/>
  <c r="K3416" i="3" s="1"/>
  <c r="L1940" i="3" a="1"/>
  <c r="L1940" i="3" s="1"/>
  <c r="K1940" i="3" a="1"/>
  <c r="K1940" i="3" s="1"/>
  <c r="L2008" i="3" a="1"/>
  <c r="L2008" i="3" s="1"/>
  <c r="M2008" i="3" a="1"/>
  <c r="M2008" i="3" s="1"/>
  <c r="O2169" i="3" a="1"/>
  <c r="O2169" i="3" s="1"/>
  <c r="N2169" i="3" a="1"/>
  <c r="N2169" i="3" s="1"/>
  <c r="M2293" i="3" a="1"/>
  <c r="M2293" i="3" s="1"/>
  <c r="P2293" i="3" a="1"/>
  <c r="P2293" i="3" s="1"/>
  <c r="R2293" i="3" s="1"/>
  <c r="O2293" i="3" a="1"/>
  <c r="O2293" i="3" s="1"/>
  <c r="O2338" i="3" a="1"/>
  <c r="O2338" i="3" s="1"/>
  <c r="P2338" i="3" a="1"/>
  <c r="P2338" i="3" s="1"/>
  <c r="O2815" i="3" a="1"/>
  <c r="O2815" i="3" s="1"/>
  <c r="N2815" i="3" a="1"/>
  <c r="N2815" i="3" s="1"/>
  <c r="M2815" i="3" a="1"/>
  <c r="M2815" i="3" s="1"/>
  <c r="L2815" i="3" a="1"/>
  <c r="L2815" i="3" s="1"/>
  <c r="P2815" i="3" a="1"/>
  <c r="P2815" i="3" s="1"/>
  <c r="R2815" i="3" s="1"/>
  <c r="P3736" i="3" a="1"/>
  <c r="P3736" i="3" s="1"/>
  <c r="N3736" i="3" a="1"/>
  <c r="N3736" i="3" s="1"/>
  <c r="P739" i="3" a="1"/>
  <c r="P739" i="3" s="1"/>
  <c r="O841" i="3" a="1"/>
  <c r="O841" i="3" s="1"/>
  <c r="O867" i="3" a="1"/>
  <c r="O867" i="3" s="1"/>
  <c r="O1091" i="3" a="1"/>
  <c r="O1091" i="3" s="1"/>
  <c r="Q1091" i="3" s="1"/>
  <c r="O1105" i="3" a="1"/>
  <c r="O1105" i="3" s="1"/>
  <c r="N1348" i="3" a="1"/>
  <c r="N1348" i="3" s="1"/>
  <c r="N1412" i="3" a="1"/>
  <c r="N1412" i="3" s="1"/>
  <c r="N1455" i="3" a="1"/>
  <c r="N1455" i="3" s="1"/>
  <c r="P1502" i="3" a="1"/>
  <c r="P1502" i="3" s="1"/>
  <c r="M1502" i="3" a="1"/>
  <c r="M1502" i="3" s="1"/>
  <c r="P1732" i="3" a="1"/>
  <c r="P1732" i="3" s="1"/>
  <c r="O1732" i="3" a="1"/>
  <c r="O1732" i="3" s="1"/>
  <c r="N1894" i="3" a="1"/>
  <c r="N1894" i="3" s="1"/>
  <c r="O1894" i="3" a="1"/>
  <c r="O1894" i="3" s="1"/>
  <c r="O1989" i="3" a="1"/>
  <c r="O1989" i="3" s="1"/>
  <c r="L1989" i="3" a="1"/>
  <c r="L1989" i="3" s="1"/>
  <c r="O2000" i="3" a="1"/>
  <c r="O2000" i="3" s="1"/>
  <c r="N2000" i="3" a="1"/>
  <c r="N2000" i="3" s="1"/>
  <c r="P2085" i="3" a="1"/>
  <c r="P2085" i="3" s="1"/>
  <c r="N2085" i="3" a="1"/>
  <c r="N2085" i="3" s="1"/>
  <c r="M2085" i="3" a="1"/>
  <c r="M2085" i="3" s="1"/>
  <c r="L2085" i="3" a="1"/>
  <c r="L2085" i="3" s="1"/>
  <c r="O2085" i="3" a="1"/>
  <c r="O2085" i="3" s="1"/>
  <c r="M2126" i="3" a="1"/>
  <c r="M2126" i="3" s="1"/>
  <c r="L2126" i="3" a="1"/>
  <c r="L2126" i="3" s="1"/>
  <c r="N2264" i="3" a="1"/>
  <c r="N2264" i="3" s="1"/>
  <c r="N2293" i="3" a="1"/>
  <c r="N2293" i="3" s="1"/>
  <c r="O2454" i="3" a="1"/>
  <c r="O2454" i="3" s="1"/>
  <c r="M2454" i="3" a="1"/>
  <c r="M2454" i="3" s="1"/>
  <c r="L2454" i="3" a="1"/>
  <c r="L2454" i="3" s="1"/>
  <c r="N2454" i="3" a="1"/>
  <c r="N2454" i="3" s="1"/>
  <c r="N2493" i="3" a="1"/>
  <c r="N2493" i="3" s="1"/>
  <c r="M2493" i="3" a="1"/>
  <c r="M2493" i="3" s="1"/>
  <c r="L2493" i="3" a="1"/>
  <c r="L2493" i="3" s="1"/>
  <c r="K2493" i="3" a="1"/>
  <c r="K2493" i="3" s="1"/>
  <c r="O2493" i="3" a="1"/>
  <c r="O2493" i="3" s="1"/>
  <c r="O2855" i="3" a="1"/>
  <c r="O2855" i="3" s="1"/>
  <c r="N2855" i="3" a="1"/>
  <c r="N2855" i="3" s="1"/>
  <c r="M2855" i="3" a="1"/>
  <c r="M2855" i="3" s="1"/>
  <c r="P2855" i="3" a="1"/>
  <c r="P2855" i="3" s="1"/>
  <c r="N2889" i="3" a="1"/>
  <c r="N2889" i="3" s="1"/>
  <c r="O2889" i="3" a="1"/>
  <c r="O2889" i="3" s="1"/>
  <c r="N2893" i="3" a="1"/>
  <c r="N2893" i="3" s="1"/>
  <c r="K2893" i="3" a="1"/>
  <c r="K2893" i="3" s="1"/>
  <c r="O2903" i="3" a="1"/>
  <c r="O2903" i="3" s="1"/>
  <c r="P2903" i="3" a="1"/>
  <c r="P2903" i="3" s="1"/>
  <c r="Q2903" i="3" s="1"/>
  <c r="M2903" i="3" a="1"/>
  <c r="M2903" i="3" s="1"/>
  <c r="O2959" i="3" a="1"/>
  <c r="O2959" i="3" s="1"/>
  <c r="N2959" i="3" a="1"/>
  <c r="N2959" i="3" s="1"/>
  <c r="M2959" i="3" a="1"/>
  <c r="M2959" i="3" s="1"/>
  <c r="M3271" i="3" a="1"/>
  <c r="M3271" i="3" s="1"/>
  <c r="K3271" i="3" a="1"/>
  <c r="K3271" i="3" s="1"/>
  <c r="N3442" i="3" a="1"/>
  <c r="N3442" i="3" s="1"/>
  <c r="M3442" i="3" a="1"/>
  <c r="M3442" i="3" s="1"/>
  <c r="K3442" i="3" a="1"/>
  <c r="K3442" i="3" s="1"/>
  <c r="L3442" i="3" a="1"/>
  <c r="L3442" i="3" s="1"/>
  <c r="M3664" i="3" a="1"/>
  <c r="M3664" i="3" s="1"/>
  <c r="L3664" i="3" a="1"/>
  <c r="L3664" i="3" s="1"/>
  <c r="P3664" i="3" a="1"/>
  <c r="P3664" i="3" s="1"/>
  <c r="P3682" i="3" a="1"/>
  <c r="P3682" i="3" s="1"/>
  <c r="K3682" i="3" a="1"/>
  <c r="K3682" i="3" s="1"/>
  <c r="N1214" i="3" a="1"/>
  <c r="N1214" i="3" s="1"/>
  <c r="M1253" i="3" a="1"/>
  <c r="M1253" i="3" s="1"/>
  <c r="P1412" i="3" a="1"/>
  <c r="P1412" i="3" s="1"/>
  <c r="K1417" i="3" a="1"/>
  <c r="K1417" i="3" s="1"/>
  <c r="K1471" i="3" a="1"/>
  <c r="K1471" i="3" s="1"/>
  <c r="K1476" i="3" a="1"/>
  <c r="K1476" i="3" s="1"/>
  <c r="N1485" i="3" a="1"/>
  <c r="N1485" i="3" s="1"/>
  <c r="K1490" i="3" a="1"/>
  <c r="K1490" i="3" s="1"/>
  <c r="M1490" i="3" a="1"/>
  <c r="M1490" i="3" s="1"/>
  <c r="N1522" i="3" a="1"/>
  <c r="N1522" i="3" s="1"/>
  <c r="M1522" i="3" a="1"/>
  <c r="M1522" i="3" s="1"/>
  <c r="K1522" i="3" a="1"/>
  <c r="K1522" i="3" s="1"/>
  <c r="N1686" i="3" a="1"/>
  <c r="N1686" i="3" s="1"/>
  <c r="M1686" i="3" a="1"/>
  <c r="M1686" i="3" s="1"/>
  <c r="L1686" i="3" a="1"/>
  <c r="L1686" i="3" s="1"/>
  <c r="K1686" i="3" a="1"/>
  <c r="K1686" i="3" s="1"/>
  <c r="O1686" i="3" a="1"/>
  <c r="O1686" i="3" s="1"/>
  <c r="O1744" i="3" a="1"/>
  <c r="O1744" i="3" s="1"/>
  <c r="P1744" i="3" a="1"/>
  <c r="P1744" i="3" s="1"/>
  <c r="O1760" i="3" a="1"/>
  <c r="O1760" i="3" s="1"/>
  <c r="P1760" i="3" a="1"/>
  <c r="P1760" i="3" s="1"/>
  <c r="N1760" i="3" a="1"/>
  <c r="N1760" i="3" s="1"/>
  <c r="O1790" i="3" a="1"/>
  <c r="O1790" i="3" s="1"/>
  <c r="L1790" i="3" a="1"/>
  <c r="L1790" i="3" s="1"/>
  <c r="O1936" i="3" a="1"/>
  <c r="O1936" i="3" s="1"/>
  <c r="N1936" i="3" a="1"/>
  <c r="N1936" i="3" s="1"/>
  <c r="M1936" i="3" a="1"/>
  <c r="M1936" i="3" s="1"/>
  <c r="L1936" i="3" a="1"/>
  <c r="L1936" i="3" s="1"/>
  <c r="P1936" i="3" a="1"/>
  <c r="P1936" i="3" s="1"/>
  <c r="Q1936" i="3" s="1"/>
  <c r="P1956" i="3" a="1"/>
  <c r="P1956" i="3" s="1"/>
  <c r="K1956" i="3" a="1"/>
  <c r="K1956" i="3" s="1"/>
  <c r="N2006" i="3" a="1"/>
  <c r="N2006" i="3" s="1"/>
  <c r="M2006" i="3" a="1"/>
  <c r="M2006" i="3" s="1"/>
  <c r="L2006" i="3" a="1"/>
  <c r="L2006" i="3" s="1"/>
  <c r="K2006" i="3" a="1"/>
  <c r="K2006" i="3" s="1"/>
  <c r="O2006" i="3" a="1"/>
  <c r="O2006" i="3" s="1"/>
  <c r="K2085" i="3" a="1"/>
  <c r="K2085" i="3" s="1"/>
  <c r="O2141" i="3" a="1"/>
  <c r="O2141" i="3" s="1"/>
  <c r="L2141" i="3" a="1"/>
  <c r="L2141" i="3" s="1"/>
  <c r="L2172" i="3" a="1"/>
  <c r="L2172" i="3" s="1"/>
  <c r="M2261" i="3" a="1"/>
  <c r="M2261" i="3" s="1"/>
  <c r="O2345" i="3" a="1"/>
  <c r="O2345" i="3" s="1"/>
  <c r="L2413" i="3" a="1"/>
  <c r="L2413" i="3" s="1"/>
  <c r="P2499" i="3" a="1"/>
  <c r="P2499" i="3" s="1"/>
  <c r="L2499" i="3" a="1"/>
  <c r="L2499" i="3" s="1"/>
  <c r="O2645" i="3" a="1"/>
  <c r="O2645" i="3" s="1"/>
  <c r="L2645" i="3" a="1"/>
  <c r="L2645" i="3" s="1"/>
  <c r="L2855" i="3" a="1"/>
  <c r="L2855" i="3" s="1"/>
  <c r="O2871" i="3" a="1"/>
  <c r="O2871" i="3" s="1"/>
  <c r="P2871" i="3" a="1"/>
  <c r="P2871" i="3" s="1"/>
  <c r="N2871" i="3" a="1"/>
  <c r="N2871" i="3" s="1"/>
  <c r="M2871" i="3" a="1"/>
  <c r="M2871" i="3" s="1"/>
  <c r="L2903" i="3" a="1"/>
  <c r="L2903" i="3" s="1"/>
  <c r="L2959" i="3" a="1"/>
  <c r="L2959" i="3" s="1"/>
  <c r="P3347" i="3" a="1"/>
  <c r="P3347" i="3" s="1"/>
  <c r="O3347" i="3" a="1"/>
  <c r="O3347" i="3" s="1"/>
  <c r="O3352" i="3" a="1"/>
  <c r="O3352" i="3" s="1"/>
  <c r="N3352" i="3" a="1"/>
  <c r="N3352" i="3" s="1"/>
  <c r="P3352" i="3" a="1"/>
  <c r="P3352" i="3" s="1"/>
  <c r="M3431" i="3" a="1"/>
  <c r="M3431" i="3" s="1"/>
  <c r="L3431" i="3" a="1"/>
  <c r="L3431" i="3" s="1"/>
  <c r="N3578" i="3" a="1"/>
  <c r="N3578" i="3" s="1"/>
  <c r="O3578" i="3" a="1"/>
  <c r="O3578" i="3" s="1"/>
  <c r="M3578" i="3" a="1"/>
  <c r="M3578" i="3" s="1"/>
  <c r="L3636" i="3" a="1"/>
  <c r="L3636" i="3" s="1"/>
  <c r="K3664" i="3" a="1"/>
  <c r="K3664" i="3" s="1"/>
  <c r="K3979" i="3" a="1"/>
  <c r="K3979" i="3" s="1"/>
  <c r="P3979" i="3" a="1"/>
  <c r="P3979" i="3" s="1"/>
  <c r="M3979" i="3" a="1"/>
  <c r="M3979" i="3" s="1"/>
  <c r="N883" i="3" a="1"/>
  <c r="N883" i="3" s="1"/>
  <c r="N953" i="3" a="1"/>
  <c r="N953" i="3" s="1"/>
  <c r="P1089" i="3" a="1"/>
  <c r="P1089" i="3" s="1"/>
  <c r="O1110" i="3" a="1"/>
  <c r="O1110" i="3" s="1"/>
  <c r="O1214" i="3" a="1"/>
  <c r="O1214" i="3" s="1"/>
  <c r="L1274" i="3" a="1"/>
  <c r="L1274" i="3" s="1"/>
  <c r="M1301" i="3" a="1"/>
  <c r="M1301" i="3" s="1"/>
  <c r="L1420" i="3" a="1"/>
  <c r="L1420" i="3" s="1"/>
  <c r="K1438" i="3" a="1"/>
  <c r="K1438" i="3" s="1"/>
  <c r="L1471" i="3" a="1"/>
  <c r="L1471" i="3" s="1"/>
  <c r="L1476" i="3" a="1"/>
  <c r="L1476" i="3" s="1"/>
  <c r="P1485" i="3" a="1"/>
  <c r="P1485" i="3" s="1"/>
  <c r="M1548" i="3" a="1"/>
  <c r="M1548" i="3" s="1"/>
  <c r="O1548" i="3" a="1"/>
  <c r="O1548" i="3" s="1"/>
  <c r="O1560" i="3" a="1"/>
  <c r="O1560" i="3" s="1"/>
  <c r="P1560" i="3" a="1"/>
  <c r="P1560" i="3" s="1"/>
  <c r="Q1560" i="3" s="1"/>
  <c r="N1560" i="3" a="1"/>
  <c r="N1560" i="3" s="1"/>
  <c r="M1560" i="3" a="1"/>
  <c r="M1560" i="3" s="1"/>
  <c r="L1599" i="3" a="1"/>
  <c r="L1599" i="3" s="1"/>
  <c r="K1630" i="3" a="1"/>
  <c r="K1630" i="3" s="1"/>
  <c r="L1630" i="3" a="1"/>
  <c r="L1630" i="3" s="1"/>
  <c r="P1686" i="3" a="1"/>
  <c r="P1686" i="3" s="1"/>
  <c r="K1691" i="3" a="1"/>
  <c r="K1691" i="3" s="1"/>
  <c r="N1691" i="3" a="1"/>
  <c r="N1691" i="3" s="1"/>
  <c r="L1744" i="3" a="1"/>
  <c r="L1744" i="3" s="1"/>
  <c r="M1751" i="3" a="1"/>
  <c r="M1751" i="3" s="1"/>
  <c r="M1760" i="3" a="1"/>
  <c r="M1760" i="3" s="1"/>
  <c r="K1778" i="3" a="1"/>
  <c r="K1778" i="3" s="1"/>
  <c r="K1878" i="3" a="1"/>
  <c r="K1878" i="3" s="1"/>
  <c r="L1916" i="3" a="1"/>
  <c r="L1916" i="3" s="1"/>
  <c r="P1916" i="3" a="1"/>
  <c r="P1916" i="3" s="1"/>
  <c r="P1926" i="3" a="1"/>
  <c r="P1926" i="3" s="1"/>
  <c r="O1926" i="3" a="1"/>
  <c r="O1926" i="3" s="1"/>
  <c r="N1995" i="3" a="1"/>
  <c r="N1995" i="3" s="1"/>
  <c r="M2000" i="3" a="1"/>
  <c r="M2000" i="3" s="1"/>
  <c r="P2006" i="3" a="1"/>
  <c r="P2006" i="3" s="1"/>
  <c r="Q2006" i="3" s="1"/>
  <c r="L2111" i="3" a="1"/>
  <c r="L2111" i="3" s="1"/>
  <c r="L2137" i="3" a="1"/>
  <c r="L2137" i="3" s="1"/>
  <c r="N2261" i="3" a="1"/>
  <c r="N2261" i="3" s="1"/>
  <c r="N2291" i="3" a="1"/>
  <c r="N2291" i="3" s="1"/>
  <c r="L2291" i="3" a="1"/>
  <c r="L2291" i="3" s="1"/>
  <c r="K2432" i="3" a="1"/>
  <c r="K2432" i="3" s="1"/>
  <c r="M2432" i="3" a="1"/>
  <c r="M2432" i="3" s="1"/>
  <c r="O2456" i="3" a="1"/>
  <c r="O2456" i="3" s="1"/>
  <c r="N2456" i="3" a="1"/>
  <c r="N2456" i="3" s="1"/>
  <c r="O2466" i="3" a="1"/>
  <c r="O2466" i="3" s="1"/>
  <c r="P2477" i="3" a="1"/>
  <c r="P2477" i="3" s="1"/>
  <c r="O2477" i="3" a="1"/>
  <c r="O2477" i="3" s="1"/>
  <c r="N2477" i="3" a="1"/>
  <c r="N2477" i="3" s="1"/>
  <c r="M2477" i="3" a="1"/>
  <c r="M2477" i="3" s="1"/>
  <c r="L2494" i="3" a="1"/>
  <c r="L2494" i="3" s="1"/>
  <c r="K2499" i="3" a="1"/>
  <c r="K2499" i="3" s="1"/>
  <c r="K2530" i="3" a="1"/>
  <c r="K2530" i="3" s="1"/>
  <c r="K2581" i="3" a="1"/>
  <c r="K2581" i="3" s="1"/>
  <c r="P2619" i="3" a="1"/>
  <c r="P2619" i="3" s="1"/>
  <c r="K2645" i="3" a="1"/>
  <c r="K2645" i="3" s="1"/>
  <c r="O2791" i="3" a="1"/>
  <c r="O2791" i="3" s="1"/>
  <c r="P2791" i="3" a="1"/>
  <c r="P2791" i="3" s="1"/>
  <c r="L2931" i="3" a="1"/>
  <c r="L2931" i="3" s="1"/>
  <c r="K2931" i="3" a="1"/>
  <c r="K2931" i="3" s="1"/>
  <c r="O2946" i="3" a="1"/>
  <c r="O2946" i="3" s="1"/>
  <c r="N2946" i="3" a="1"/>
  <c r="N2946" i="3" s="1"/>
  <c r="K2946" i="3" a="1"/>
  <c r="K2946" i="3" s="1"/>
  <c r="M3156" i="3" a="1"/>
  <c r="M3156" i="3" s="1"/>
  <c r="N3156" i="3" a="1"/>
  <c r="N3156" i="3" s="1"/>
  <c r="O3261" i="3" a="1"/>
  <c r="O3261" i="3" s="1"/>
  <c r="N3261" i="3" a="1"/>
  <c r="N3261" i="3" s="1"/>
  <c r="P3291" i="3" a="1"/>
  <c r="P3291" i="3" s="1"/>
  <c r="R3291" i="3" s="1"/>
  <c r="N3291" i="3" a="1"/>
  <c r="N3291" i="3" s="1"/>
  <c r="M3291" i="3" a="1"/>
  <c r="M3291" i="3" s="1"/>
  <c r="L3291" i="3" a="1"/>
  <c r="L3291" i="3" s="1"/>
  <c r="K3347" i="3" a="1"/>
  <c r="K3347" i="3" s="1"/>
  <c r="K3571" i="3" a="1"/>
  <c r="K3571" i="3" s="1"/>
  <c r="M3571" i="3" a="1"/>
  <c r="M3571" i="3" s="1"/>
  <c r="L3571" i="3" a="1"/>
  <c r="L3571" i="3" s="1"/>
  <c r="N3571" i="3" a="1"/>
  <c r="N3571" i="3" s="1"/>
  <c r="O3571" i="3" a="1"/>
  <c r="O3571" i="3" s="1"/>
  <c r="N3611" i="3" a="1"/>
  <c r="N3611" i="3" s="1"/>
  <c r="P3611" i="3" a="1"/>
  <c r="P3611" i="3" s="1"/>
  <c r="P1519" i="3" a="1"/>
  <c r="P1519" i="3" s="1"/>
  <c r="L1623" i="3" a="1"/>
  <c r="L1623" i="3" s="1"/>
  <c r="O1627" i="3" a="1"/>
  <c r="O1627" i="3" s="1"/>
  <c r="L1662" i="3" a="1"/>
  <c r="L1662" i="3" s="1"/>
  <c r="K2091" i="3" a="1"/>
  <c r="K2091" i="3" s="1"/>
  <c r="K2133" i="3" a="1"/>
  <c r="K2133" i="3" s="1"/>
  <c r="N2135" i="3" a="1"/>
  <c r="N2135" i="3" s="1"/>
  <c r="O2275" i="3" a="1"/>
  <c r="O2275" i="3" s="1"/>
  <c r="N2303" i="3" a="1"/>
  <c r="N2303" i="3" s="1"/>
  <c r="L2309" i="3" a="1"/>
  <c r="L2309" i="3" s="1"/>
  <c r="P2317" i="3" a="1"/>
  <c r="P2317" i="3" s="1"/>
  <c r="M2343" i="3" a="1"/>
  <c r="M2343" i="3" s="1"/>
  <c r="N2758" i="3" a="1"/>
  <c r="N2758" i="3" s="1"/>
  <c r="O2780" i="3" a="1"/>
  <c r="O2780" i="3" s="1"/>
  <c r="M2845" i="3" a="1"/>
  <c r="M2845" i="3" s="1"/>
  <c r="M2863" i="3" a="1"/>
  <c r="M2863" i="3" s="1"/>
  <c r="L2956" i="3" a="1"/>
  <c r="L2956" i="3" s="1"/>
  <c r="O2965" i="3" a="1"/>
  <c r="O2965" i="3" s="1"/>
  <c r="N3014" i="3" a="1"/>
  <c r="N3014" i="3" s="1"/>
  <c r="O3041" i="3" a="1"/>
  <c r="O3041" i="3" s="1"/>
  <c r="L3045" i="3" a="1"/>
  <c r="L3045" i="3" s="1"/>
  <c r="N3086" i="3" a="1"/>
  <c r="N3086" i="3" s="1"/>
  <c r="L3108" i="3" a="1"/>
  <c r="L3108" i="3" s="1"/>
  <c r="K3193" i="3" a="1"/>
  <c r="K3193" i="3" s="1"/>
  <c r="N3193" i="3" a="1"/>
  <c r="N3193" i="3" s="1"/>
  <c r="K3227" i="3" a="1"/>
  <c r="K3227" i="3" s="1"/>
  <c r="P3244" i="3" a="1"/>
  <c r="P3244" i="3" s="1"/>
  <c r="N3244" i="3" a="1"/>
  <c r="N3244" i="3" s="1"/>
  <c r="M3292" i="3" a="1"/>
  <c r="M3292" i="3" s="1"/>
  <c r="P3299" i="3" a="1"/>
  <c r="P3299" i="3" s="1"/>
  <c r="R3299" i="3" s="1"/>
  <c r="N3299" i="3" a="1"/>
  <c r="N3299" i="3" s="1"/>
  <c r="M3299" i="3" a="1"/>
  <c r="M3299" i="3" s="1"/>
  <c r="K3502" i="3" a="1"/>
  <c r="K3502" i="3" s="1"/>
  <c r="N3526" i="3" a="1"/>
  <c r="N3526" i="3" s="1"/>
  <c r="N3537" i="3" a="1"/>
  <c r="N3537" i="3" s="1"/>
  <c r="M3537" i="3" a="1"/>
  <c r="M3537" i="3" s="1"/>
  <c r="M3544" i="3" a="1"/>
  <c r="M3544" i="3" s="1"/>
  <c r="O3544" i="3" a="1"/>
  <c r="O3544" i="3" s="1"/>
  <c r="M3574" i="3" a="1"/>
  <c r="M3574" i="3" s="1"/>
  <c r="N3574" i="3" a="1"/>
  <c r="N3574" i="3" s="1"/>
  <c r="K3574" i="3" a="1"/>
  <c r="K3574" i="3" s="1"/>
  <c r="K3584" i="3" a="1"/>
  <c r="K3584" i="3" s="1"/>
  <c r="O3591" i="3" a="1"/>
  <c r="O3591" i="3" s="1"/>
  <c r="M3591" i="3" a="1"/>
  <c r="M3591" i="3" s="1"/>
  <c r="K3591" i="3" a="1"/>
  <c r="K3591" i="3" s="1"/>
  <c r="L3761" i="3" a="1"/>
  <c r="L3761" i="3" s="1"/>
  <c r="M3761" i="3" a="1"/>
  <c r="M3761" i="3" s="1"/>
  <c r="L3943" i="3" a="1"/>
  <c r="L3943" i="3" s="1"/>
  <c r="P3943" i="3" a="1"/>
  <c r="P3943" i="3" s="1"/>
  <c r="R3943" i="3" s="1"/>
  <c r="O3943" i="3" a="1"/>
  <c r="O3943" i="3" s="1"/>
  <c r="N3943" i="3" a="1"/>
  <c r="N3943" i="3" s="1"/>
  <c r="M3943" i="3" a="1"/>
  <c r="M3943" i="3" s="1"/>
  <c r="P3975" i="3" a="1"/>
  <c r="P3975" i="3" s="1"/>
  <c r="O3975" i="3" a="1"/>
  <c r="O3975" i="3" s="1"/>
  <c r="N3975" i="3" a="1"/>
  <c r="N3975" i="3" s="1"/>
  <c r="O3134" i="3" a="1"/>
  <c r="O3134" i="3" s="1"/>
  <c r="K3134" i="3" a="1"/>
  <c r="K3134" i="3" s="1"/>
  <c r="P3316" i="3" a="1"/>
  <c r="P3316" i="3" s="1"/>
  <c r="L3316" i="3" a="1"/>
  <c r="L3316" i="3" s="1"/>
  <c r="O3355" i="3" a="1"/>
  <c r="O3355" i="3" s="1"/>
  <c r="M3355" i="3" a="1"/>
  <c r="M3355" i="3" s="1"/>
  <c r="L3355" i="3" a="1"/>
  <c r="L3355" i="3" s="1"/>
  <c r="O3434" i="3" a="1"/>
  <c r="O3434" i="3" s="1"/>
  <c r="K3434" i="3" a="1"/>
  <c r="K3434" i="3" s="1"/>
  <c r="N3503" i="3" a="1"/>
  <c r="N3503" i="3" s="1"/>
  <c r="O3503" i="3" a="1"/>
  <c r="O3503" i="3" s="1"/>
  <c r="M3503" i="3" a="1"/>
  <c r="M3503" i="3" s="1"/>
  <c r="N3538" i="3" a="1"/>
  <c r="N3538" i="3" s="1"/>
  <c r="L3538" i="3" a="1"/>
  <c r="L3538" i="3" s="1"/>
  <c r="K3538" i="3" a="1"/>
  <c r="K3538" i="3" s="1"/>
  <c r="P3971" i="3" a="1"/>
  <c r="P3971" i="3" s="1"/>
  <c r="M3971" i="3" a="1"/>
  <c r="M3971" i="3" s="1"/>
  <c r="M2991" i="3" a="1"/>
  <c r="M2991" i="3" s="1"/>
  <c r="K3012" i="3" a="1"/>
  <c r="K3012" i="3" s="1"/>
  <c r="K3060" i="3" a="1"/>
  <c r="K3060" i="3" s="1"/>
  <c r="M3184" i="3" a="1"/>
  <c r="M3184" i="3" s="1"/>
  <c r="N3184" i="3" a="1"/>
  <c r="N3184" i="3" s="1"/>
  <c r="N3388" i="3" a="1"/>
  <c r="N3388" i="3" s="1"/>
  <c r="M3388" i="3" a="1"/>
  <c r="M3388" i="3" s="1"/>
  <c r="L3548" i="3" a="1"/>
  <c r="L3548" i="3" s="1"/>
  <c r="N3548" i="3" a="1"/>
  <c r="N3548" i="3" s="1"/>
  <c r="M3548" i="3" a="1"/>
  <c r="M3548" i="3" s="1"/>
  <c r="P3604" i="3" a="1"/>
  <c r="P3604" i="3" s="1"/>
  <c r="M3652" i="3" a="1"/>
  <c r="M3652" i="3" s="1"/>
  <c r="L3652" i="3" a="1"/>
  <c r="L3652" i="3" s="1"/>
  <c r="P3785" i="3" a="1"/>
  <c r="P3785" i="3" s="1"/>
  <c r="O3785" i="3" a="1"/>
  <c r="O3785" i="3" s="1"/>
  <c r="K3829" i="3" a="1"/>
  <c r="K3829" i="3" s="1"/>
  <c r="M3829" i="3" a="1"/>
  <c r="M3829" i="3" s="1"/>
  <c r="L3829" i="3" a="1"/>
  <c r="L3829" i="3" s="1"/>
  <c r="N3829" i="3" a="1"/>
  <c r="N3829" i="3" s="1"/>
  <c r="L3855" i="3" a="1"/>
  <c r="L3855" i="3" s="1"/>
  <c r="O3855" i="3" a="1"/>
  <c r="O3855" i="3" s="1"/>
  <c r="N3855" i="3" a="1"/>
  <c r="N3855" i="3" s="1"/>
  <c r="K3855" i="3" a="1"/>
  <c r="K3855" i="3" s="1"/>
  <c r="P3855" i="3" a="1"/>
  <c r="P3855" i="3" s="1"/>
  <c r="M3934" i="3" a="1"/>
  <c r="M3934" i="3" s="1"/>
  <c r="P3934" i="3" a="1"/>
  <c r="P3934" i="3" s="1"/>
  <c r="K4015" i="3" a="1"/>
  <c r="K4015" i="3" s="1"/>
  <c r="O4015" i="3" a="1"/>
  <c r="O4015" i="3" s="1"/>
  <c r="N4015" i="3" a="1"/>
  <c r="N4015" i="3" s="1"/>
  <c r="M4015" i="3" a="1"/>
  <c r="M4015" i="3" s="1"/>
  <c r="L4015" i="3" a="1"/>
  <c r="L4015" i="3" s="1"/>
  <c r="O3829" i="3" a="1"/>
  <c r="O3829" i="3" s="1"/>
  <c r="O3834" i="3" a="1"/>
  <c r="O3834" i="3" s="1"/>
  <c r="L3845" i="3" a="1"/>
  <c r="L3845" i="3" s="1"/>
  <c r="N3845" i="3" a="1"/>
  <c r="N3845" i="3" s="1"/>
  <c r="K3845" i="3" a="1"/>
  <c r="K3845" i="3" s="1"/>
  <c r="O3845" i="3" a="1"/>
  <c r="O3845" i="3" s="1"/>
  <c r="L3851" i="3" a="1"/>
  <c r="L3851" i="3" s="1"/>
  <c r="M3855" i="3" a="1"/>
  <c r="M3855" i="3" s="1"/>
  <c r="N3861" i="3" a="1"/>
  <c r="N3861" i="3" s="1"/>
  <c r="M3861" i="3" a="1"/>
  <c r="M3861" i="3" s="1"/>
  <c r="K3861" i="3" a="1"/>
  <c r="K3861" i="3" s="1"/>
  <c r="O3861" i="3" a="1"/>
  <c r="O3861" i="3" s="1"/>
  <c r="M3916" i="3" a="1"/>
  <c r="M3916" i="3" s="1"/>
  <c r="P3916" i="3" a="1"/>
  <c r="P3916" i="3" s="1"/>
  <c r="Q3916" i="3" s="1"/>
  <c r="N3916" i="3" a="1"/>
  <c r="N3916" i="3" s="1"/>
  <c r="P3919" i="3" a="1"/>
  <c r="P3919" i="3" s="1"/>
  <c r="Q3919" i="3" s="1"/>
  <c r="P3926" i="3" a="1"/>
  <c r="P3926" i="3" s="1"/>
  <c r="N3931" i="3" a="1"/>
  <c r="N3931" i="3" s="1"/>
  <c r="L3931" i="3" a="1"/>
  <c r="L3931" i="3" s="1"/>
  <c r="K3946" i="3" a="1"/>
  <c r="K3946" i="3" s="1"/>
  <c r="O3946" i="3" a="1"/>
  <c r="O3946" i="3" s="1"/>
  <c r="O3116" i="3" a="1"/>
  <c r="O3116" i="3" s="1"/>
  <c r="N3214" i="3" a="1"/>
  <c r="N3214" i="3" s="1"/>
  <c r="M3214" i="3" a="1"/>
  <c r="M3214" i="3" s="1"/>
  <c r="M3377" i="3" a="1"/>
  <c r="M3377" i="3" s="1"/>
  <c r="N3377" i="3" a="1"/>
  <c r="N3377" i="3" s="1"/>
  <c r="P3435" i="3" a="1"/>
  <c r="P3435" i="3" s="1"/>
  <c r="M3618" i="3" a="1"/>
  <c r="M3618" i="3" s="1"/>
  <c r="K3618" i="3" a="1"/>
  <c r="K3618" i="3" s="1"/>
  <c r="K3647" i="3" a="1"/>
  <c r="K3647" i="3" s="1"/>
  <c r="O3647" i="3" a="1"/>
  <c r="O3647" i="3" s="1"/>
  <c r="L3852" i="3" a="1"/>
  <c r="L3852" i="3" s="1"/>
  <c r="O3852" i="3" a="1"/>
  <c r="O3852" i="3" s="1"/>
  <c r="P3861" i="3" a="1"/>
  <c r="P3861" i="3" s="1"/>
  <c r="P1836" i="3" a="1"/>
  <c r="P1836" i="3" s="1"/>
  <c r="K1911" i="3" a="1"/>
  <c r="K1911" i="3" s="1"/>
  <c r="K1967" i="3" a="1"/>
  <c r="K1967" i="3" s="1"/>
  <c r="K1998" i="3" a="1"/>
  <c r="K1998" i="3" s="1"/>
  <c r="K2053" i="3" a="1"/>
  <c r="K2053" i="3" s="1"/>
  <c r="K2123" i="3" a="1"/>
  <c r="K2123" i="3" s="1"/>
  <c r="P2134" i="3" a="1"/>
  <c r="P2134" i="3" s="1"/>
  <c r="K2146" i="3" a="1"/>
  <c r="K2146" i="3" s="1"/>
  <c r="L2275" i="3" a="1"/>
  <c r="L2275" i="3" s="1"/>
  <c r="K2317" i="3" a="1"/>
  <c r="K2317" i="3" s="1"/>
  <c r="N2326" i="3" a="1"/>
  <c r="N2326" i="3" s="1"/>
  <c r="L2343" i="3" a="1"/>
  <c r="L2343" i="3" s="1"/>
  <c r="K2452" i="3" a="1"/>
  <c r="K2452" i="3" s="1"/>
  <c r="O2506" i="3" a="1"/>
  <c r="O2506" i="3" s="1"/>
  <c r="K2845" i="3" a="1"/>
  <c r="K2845" i="3" s="1"/>
  <c r="K2849" i="3" a="1"/>
  <c r="K2849" i="3" s="1"/>
  <c r="O2985" i="3" a="1"/>
  <c r="O2985" i="3" s="1"/>
  <c r="L3030" i="3" a="1"/>
  <c r="L3030" i="3" s="1"/>
  <c r="P3117" i="3" a="1"/>
  <c r="P3117" i="3" s="1"/>
  <c r="M3117" i="3" a="1"/>
  <c r="M3117" i="3" s="1"/>
  <c r="L3117" i="3" a="1"/>
  <c r="L3117" i="3" s="1"/>
  <c r="O3395" i="3" a="1"/>
  <c r="O3395" i="3" s="1"/>
  <c r="P3395" i="3" a="1"/>
  <c r="P3395" i="3" s="1"/>
  <c r="M3561" i="3" a="1"/>
  <c r="M3561" i="3" s="1"/>
  <c r="L3561" i="3" a="1"/>
  <c r="L3561" i="3" s="1"/>
  <c r="P3603" i="3" a="1"/>
  <c r="P3603" i="3" s="1"/>
  <c r="L3603" i="3" a="1"/>
  <c r="L3603" i="3" s="1"/>
  <c r="K3603" i="3" a="1"/>
  <c r="K3603" i="3" s="1"/>
  <c r="M3603" i="3" a="1"/>
  <c r="M3603" i="3" s="1"/>
  <c r="P3632" i="3" a="1"/>
  <c r="P3632" i="3" s="1"/>
  <c r="L3632" i="3" a="1"/>
  <c r="L3632" i="3" s="1"/>
  <c r="K3871" i="3" a="1"/>
  <c r="K3871" i="3" s="1"/>
  <c r="L3871" i="3" a="1"/>
  <c r="L3871" i="3" s="1"/>
  <c r="O3909" i="3" a="1"/>
  <c r="O3909" i="3" s="1"/>
  <c r="P3909" i="3" a="1"/>
  <c r="P3909" i="3" s="1"/>
  <c r="O3916" i="3" a="1"/>
  <c r="O3916" i="3" s="1"/>
  <c r="P1507" i="3" a="1"/>
  <c r="P1507" i="3" s="1"/>
  <c r="Q1507" i="3" s="1"/>
  <c r="O1567" i="3" a="1"/>
  <c r="O1567" i="3" s="1"/>
  <c r="M1577" i="3" a="1"/>
  <c r="M1577" i="3" s="1"/>
  <c r="N1627" i="3" a="1"/>
  <c r="N1627" i="3" s="1"/>
  <c r="K1662" i="3" a="1"/>
  <c r="K1662" i="3" s="1"/>
  <c r="L1688" i="3" a="1"/>
  <c r="L1688" i="3" s="1"/>
  <c r="O1797" i="3" a="1"/>
  <c r="O1797" i="3" s="1"/>
  <c r="K1877" i="3" a="1"/>
  <c r="K1877" i="3" s="1"/>
  <c r="L1879" i="3" a="1"/>
  <c r="L1879" i="3" s="1"/>
  <c r="L1920" i="3" a="1"/>
  <c r="L1920" i="3" s="1"/>
  <c r="L2053" i="3" a="1"/>
  <c r="L2053" i="3" s="1"/>
  <c r="N2146" i="3" a="1"/>
  <c r="N2146" i="3" s="1"/>
  <c r="L2339" i="3" a="1"/>
  <c r="L2339" i="3" s="1"/>
  <c r="P2380" i="3" a="1"/>
  <c r="P2380" i="3" s="1"/>
  <c r="M2423" i="3" a="1"/>
  <c r="M2423" i="3" s="1"/>
  <c r="L2518" i="3" a="1"/>
  <c r="L2518" i="3" s="1"/>
  <c r="L2758" i="3" a="1"/>
  <c r="L2758" i="3" s="1"/>
  <c r="N2813" i="3" a="1"/>
  <c r="N2813" i="3" s="1"/>
  <c r="O2828" i="3" a="1"/>
  <c r="O2828" i="3" s="1"/>
  <c r="L2845" i="3" a="1"/>
  <c r="L2845" i="3" s="1"/>
  <c r="K2941" i="3" a="1"/>
  <c r="K2941" i="3" s="1"/>
  <c r="K2956" i="3" a="1"/>
  <c r="K2956" i="3" s="1"/>
  <c r="M3030" i="3" a="1"/>
  <c r="M3030" i="3" s="1"/>
  <c r="N3117" i="3" a="1"/>
  <c r="N3117" i="3" s="1"/>
  <c r="P3125" i="3" a="1"/>
  <c r="P3125" i="3" s="1"/>
  <c r="R3125" i="3" s="1"/>
  <c r="P3164" i="3" a="1"/>
  <c r="P3164" i="3" s="1"/>
  <c r="M3164" i="3" a="1"/>
  <c r="M3164" i="3" s="1"/>
  <c r="L3164" i="3" a="1"/>
  <c r="L3164" i="3" s="1"/>
  <c r="P3211" i="3" a="1"/>
  <c r="P3211" i="3" s="1"/>
  <c r="L3211" i="3" a="1"/>
  <c r="L3211" i="3" s="1"/>
  <c r="K3211" i="3" a="1"/>
  <c r="K3211" i="3" s="1"/>
  <c r="M3252" i="3" a="1"/>
  <c r="M3252" i="3" s="1"/>
  <c r="N3272" i="3" a="1"/>
  <c r="N3272" i="3" s="1"/>
  <c r="P3276" i="3" a="1"/>
  <c r="P3276" i="3" s="1"/>
  <c r="K3289" i="3" a="1"/>
  <c r="K3289" i="3" s="1"/>
  <c r="M3289" i="3" a="1"/>
  <c r="M3289" i="3" s="1"/>
  <c r="L3289" i="3" a="1"/>
  <c r="L3289" i="3" s="1"/>
  <c r="N3345" i="3" a="1"/>
  <c r="N3345" i="3" s="1"/>
  <c r="M3345" i="3" a="1"/>
  <c r="M3345" i="3" s="1"/>
  <c r="M3358" i="3" a="1"/>
  <c r="M3358" i="3" s="1"/>
  <c r="O3358" i="3" a="1"/>
  <c r="O3358" i="3" s="1"/>
  <c r="L3363" i="3" a="1"/>
  <c r="L3363" i="3" s="1"/>
  <c r="K3363" i="3" a="1"/>
  <c r="K3363" i="3" s="1"/>
  <c r="N3437" i="3" a="1"/>
  <c r="N3437" i="3" s="1"/>
  <c r="L3437" i="3" a="1"/>
  <c r="L3437" i="3" s="1"/>
  <c r="O3547" i="3" a="1"/>
  <c r="O3547" i="3" s="1"/>
  <c r="P3547" i="3" a="1"/>
  <c r="P3547" i="3" s="1"/>
  <c r="M3608" i="3" a="1"/>
  <c r="M3608" i="3" s="1"/>
  <c r="P3608" i="3" a="1"/>
  <c r="P3608" i="3" s="1"/>
  <c r="N3608" i="3" a="1"/>
  <c r="N3608" i="3" s="1"/>
  <c r="K3608" i="3" a="1"/>
  <c r="K3608" i="3" s="1"/>
  <c r="O3620" i="3" a="1"/>
  <c r="O3620" i="3" s="1"/>
  <c r="P3620" i="3" a="1"/>
  <c r="P3620" i="3" s="1"/>
  <c r="O3684" i="3" a="1"/>
  <c r="O3684" i="3" s="1"/>
  <c r="M3684" i="3" a="1"/>
  <c r="M3684" i="3" s="1"/>
  <c r="P3684" i="3" a="1"/>
  <c r="P3684" i="3" s="1"/>
  <c r="Q3684" i="3" s="1"/>
  <c r="K3858" i="3" a="1"/>
  <c r="K3858" i="3" s="1"/>
  <c r="O3858" i="3" a="1"/>
  <c r="O3858" i="3" s="1"/>
  <c r="N3858" i="3" a="1"/>
  <c r="N3858" i="3" s="1"/>
  <c r="P3543" i="3" a="1"/>
  <c r="P3543" i="3" s="1"/>
  <c r="K3767" i="3" a="1"/>
  <c r="K3767" i="3" s="1"/>
  <c r="P3803" i="3" a="1"/>
  <c r="P3803" i="3" s="1"/>
  <c r="L3811" i="3" a="1"/>
  <c r="L3811" i="3" s="1"/>
  <c r="N3813" i="3" a="1"/>
  <c r="N3813" i="3" s="1"/>
  <c r="O3907" i="3" a="1"/>
  <c r="O3907" i="3" s="1"/>
  <c r="L3956" i="3" a="1"/>
  <c r="L3956" i="3" s="1"/>
  <c r="P4293" i="3" a="1"/>
  <c r="P4293" i="3" s="1"/>
  <c r="O4401" i="3" a="1"/>
  <c r="O4401" i="3" s="1"/>
  <c r="M4401" i="3" a="1"/>
  <c r="M4401" i="3" s="1"/>
  <c r="O4440" i="3" a="1"/>
  <c r="O4440" i="3" s="1"/>
  <c r="M4440" i="3" a="1"/>
  <c r="M4440" i="3" s="1"/>
  <c r="O4536" i="3" a="1"/>
  <c r="O4536" i="3" s="1"/>
  <c r="M4536" i="3" a="1"/>
  <c r="M4536" i="3" s="1"/>
  <c r="O4567" i="3" a="1"/>
  <c r="O4567" i="3" s="1"/>
  <c r="R4567" i="3" s="1"/>
  <c r="L4567" i="3" a="1"/>
  <c r="L4567" i="3" s="1"/>
  <c r="K4567" i="3" a="1"/>
  <c r="K4567" i="3" s="1"/>
  <c r="O4656" i="3" a="1"/>
  <c r="O4656" i="3" s="1"/>
  <c r="N4656" i="3" a="1"/>
  <c r="N4656" i="3" s="1"/>
  <c r="M4656" i="3" a="1"/>
  <c r="M4656" i="3" s="1"/>
  <c r="L4656" i="3" a="1"/>
  <c r="L4656" i="3" s="1"/>
  <c r="P4656" i="3" a="1"/>
  <c r="P4656" i="3" s="1"/>
  <c r="L4703" i="3" a="1"/>
  <c r="L4703" i="3" s="1"/>
  <c r="P4703" i="3" a="1"/>
  <c r="P4703" i="3" s="1"/>
  <c r="O4703" i="3" a="1"/>
  <c r="O4703" i="3" s="1"/>
  <c r="N4703" i="3" a="1"/>
  <c r="N4703" i="3" s="1"/>
  <c r="N4713" i="3" a="1"/>
  <c r="N4713" i="3" s="1"/>
  <c r="M4713" i="3" a="1"/>
  <c r="M4713" i="3" s="1"/>
  <c r="N4799" i="3" a="1"/>
  <c r="N4799" i="3" s="1"/>
  <c r="M4799" i="3" a="1"/>
  <c r="M4799" i="3" s="1"/>
  <c r="N4830" i="3" a="1"/>
  <c r="N4830" i="3" s="1"/>
  <c r="M4830" i="3" a="1"/>
  <c r="M4830" i="3" s="1"/>
  <c r="K4994" i="3" a="1"/>
  <c r="K4994" i="3" s="1"/>
  <c r="P4994" i="3" a="1"/>
  <c r="P4994" i="3" s="1"/>
  <c r="M5047" i="3" a="1"/>
  <c r="M5047" i="3" s="1"/>
  <c r="O5047" i="3" a="1"/>
  <c r="O5047" i="3" s="1"/>
  <c r="O5108" i="3" a="1"/>
  <c r="O5108" i="3" s="1"/>
  <c r="M5108" i="3" a="1"/>
  <c r="M5108" i="3" s="1"/>
  <c r="P5108" i="3" a="1"/>
  <c r="P5108" i="3" s="1"/>
  <c r="K5395" i="3" a="1"/>
  <c r="K5395" i="3" s="1"/>
  <c r="L5395" i="3" a="1"/>
  <c r="L5395" i="3" s="1"/>
  <c r="M5772" i="3" a="1"/>
  <c r="M5772" i="3" s="1"/>
  <c r="P5772" i="3" a="1"/>
  <c r="P5772" i="3" s="1"/>
  <c r="N5772" i="3" a="1"/>
  <c r="N5772" i="3" s="1"/>
  <c r="N4474" i="3" a="1"/>
  <c r="N4474" i="3" s="1"/>
  <c r="K4474" i="3" a="1"/>
  <c r="K4474" i="3" s="1"/>
  <c r="N4518" i="3" a="1"/>
  <c r="N4518" i="3" s="1"/>
  <c r="O4518" i="3" a="1"/>
  <c r="O4518" i="3" s="1"/>
  <c r="O4651" i="3" a="1"/>
  <c r="O4651" i="3" s="1"/>
  <c r="K4651" i="3" a="1"/>
  <c r="K4651" i="3" s="1"/>
  <c r="N4662" i="3" a="1"/>
  <c r="N4662" i="3" s="1"/>
  <c r="P4662" i="3" a="1"/>
  <c r="P4662" i="3" s="1"/>
  <c r="O4662" i="3" a="1"/>
  <c r="O4662" i="3" s="1"/>
  <c r="M4662" i="3" a="1"/>
  <c r="M4662" i="3" s="1"/>
  <c r="K4859" i="3" a="1"/>
  <c r="K4859" i="3" s="1"/>
  <c r="O4859" i="3" a="1"/>
  <c r="O4859" i="3" s="1"/>
  <c r="N4859" i="3" a="1"/>
  <c r="N4859" i="3" s="1"/>
  <c r="M4859" i="3" a="1"/>
  <c r="M4859" i="3" s="1"/>
  <c r="P4859" i="3" a="1"/>
  <c r="P4859" i="3" s="1"/>
  <c r="L4988" i="3" a="1"/>
  <c r="L4988" i="3" s="1"/>
  <c r="M4988" i="3" a="1"/>
  <c r="M4988" i="3" s="1"/>
  <c r="O5093" i="3" a="1"/>
  <c r="O5093" i="3" s="1"/>
  <c r="P5093" i="3" a="1"/>
  <c r="P5093" i="3" s="1"/>
  <c r="P5291" i="3" a="1"/>
  <c r="P5291" i="3" s="1"/>
  <c r="N5291" i="3" a="1"/>
  <c r="N5291" i="3" s="1"/>
  <c r="L5291" i="3" a="1"/>
  <c r="L5291" i="3" s="1"/>
  <c r="N5310" i="3" a="1"/>
  <c r="N5310" i="3" s="1"/>
  <c r="M5310" i="3" a="1"/>
  <c r="M5310" i="3" s="1"/>
  <c r="N5330" i="3" a="1"/>
  <c r="N5330" i="3" s="1"/>
  <c r="L5330" i="3" a="1"/>
  <c r="L5330" i="3" s="1"/>
  <c r="L5432" i="3" a="1"/>
  <c r="L5432" i="3" s="1"/>
  <c r="K5432" i="3" a="1"/>
  <c r="K5432" i="3" s="1"/>
  <c r="P5451" i="3" a="1"/>
  <c r="P5451" i="3" s="1"/>
  <c r="O5451" i="3" a="1"/>
  <c r="O5451" i="3" s="1"/>
  <c r="N5451" i="3" a="1"/>
  <c r="N5451" i="3" s="1"/>
  <c r="L5451" i="3" a="1"/>
  <c r="L5451" i="3" s="1"/>
  <c r="O5852" i="3" a="1"/>
  <c r="O5852" i="3" s="1"/>
  <c r="L5852" i="3" a="1"/>
  <c r="L5852" i="3" s="1"/>
  <c r="K4119" i="3" a="1"/>
  <c r="K4119" i="3" s="1"/>
  <c r="K4178" i="3" a="1"/>
  <c r="K4178" i="3" s="1"/>
  <c r="O4207" i="3" a="1"/>
  <c r="O4207" i="3" s="1"/>
  <c r="M4229" i="3" a="1"/>
  <c r="M4229" i="3" s="1"/>
  <c r="K4241" i="3" a="1"/>
  <c r="K4241" i="3" s="1"/>
  <c r="N4250" i="3" a="1"/>
  <c r="N4250" i="3" s="1"/>
  <c r="K4257" i="3" a="1"/>
  <c r="K4257" i="3" s="1"/>
  <c r="M4273" i="3" a="1"/>
  <c r="M4273" i="3" s="1"/>
  <c r="O4363" i="3" a="1"/>
  <c r="O4363" i="3" s="1"/>
  <c r="P4363" i="3" a="1"/>
  <c r="P4363" i="3" s="1"/>
  <c r="M4367" i="3" a="1"/>
  <c r="M4367" i="3" s="1"/>
  <c r="O4367" i="3" a="1"/>
  <c r="O4367" i="3" s="1"/>
  <c r="P4425" i="3" a="1"/>
  <c r="P4425" i="3" s="1"/>
  <c r="O4425" i="3" a="1"/>
  <c r="O4425" i="3" s="1"/>
  <c r="K4455" i="3" a="1"/>
  <c r="K4455" i="3" s="1"/>
  <c r="M4464" i="3" a="1"/>
  <c r="M4464" i="3" s="1"/>
  <c r="L4518" i="3" a="1"/>
  <c r="L4518" i="3" s="1"/>
  <c r="L4552" i="3" a="1"/>
  <c r="L4552" i="3" s="1"/>
  <c r="K4573" i="3" a="1"/>
  <c r="K4573" i="3" s="1"/>
  <c r="M4657" i="3" a="1"/>
  <c r="M4657" i="3" s="1"/>
  <c r="L4662" i="3" a="1"/>
  <c r="L4662" i="3" s="1"/>
  <c r="N4770" i="3" a="1"/>
  <c r="N4770" i="3" s="1"/>
  <c r="M4770" i="3" a="1"/>
  <c r="M4770" i="3" s="1"/>
  <c r="L4859" i="3" a="1"/>
  <c r="L4859" i="3" s="1"/>
  <c r="K4890" i="3" a="1"/>
  <c r="K4890" i="3" s="1"/>
  <c r="L4890" i="3" a="1"/>
  <c r="L4890" i="3" s="1"/>
  <c r="O4945" i="3" a="1"/>
  <c r="O4945" i="3" s="1"/>
  <c r="P4945" i="3" a="1"/>
  <c r="P4945" i="3" s="1"/>
  <c r="N4945" i="3" a="1"/>
  <c r="N4945" i="3" s="1"/>
  <c r="K4957" i="3" a="1"/>
  <c r="K4957" i="3" s="1"/>
  <c r="P4957" i="3" a="1"/>
  <c r="P4957" i="3" s="1"/>
  <c r="O4957" i="3" a="1"/>
  <c r="O4957" i="3" s="1"/>
  <c r="N4957" i="3" a="1"/>
  <c r="N4957" i="3" s="1"/>
  <c r="K4970" i="3" a="1"/>
  <c r="K4970" i="3" s="1"/>
  <c r="P4970" i="3" a="1"/>
  <c r="P4970" i="3" s="1"/>
  <c r="N5103" i="3" a="1"/>
  <c r="N5103" i="3" s="1"/>
  <c r="N5170" i="3" a="1"/>
  <c r="N5170" i="3" s="1"/>
  <c r="P5170" i="3" a="1"/>
  <c r="P5170" i="3" s="1"/>
  <c r="O5170" i="3" a="1"/>
  <c r="O5170" i="3" s="1"/>
  <c r="L5170" i="3" a="1"/>
  <c r="L5170" i="3" s="1"/>
  <c r="M5181" i="3" a="1"/>
  <c r="M5181" i="3" s="1"/>
  <c r="P5187" i="3" a="1"/>
  <c r="P5187" i="3" s="1"/>
  <c r="O5187" i="3" a="1"/>
  <c r="O5187" i="3" s="1"/>
  <c r="N5187" i="3" a="1"/>
  <c r="N5187" i="3" s="1"/>
  <c r="M5187" i="3" a="1"/>
  <c r="M5187" i="3" s="1"/>
  <c r="K5232" i="3" a="1"/>
  <c r="K5232" i="3" s="1"/>
  <c r="O5251" i="3" a="1"/>
  <c r="O5251" i="3" s="1"/>
  <c r="O5256" i="3" a="1"/>
  <c r="O5256" i="3" s="1"/>
  <c r="K5291" i="3" a="1"/>
  <c r="K5291" i="3" s="1"/>
  <c r="M5331" i="3" a="1"/>
  <c r="M5331" i="3" s="1"/>
  <c r="N5331" i="3" a="1"/>
  <c r="N5331" i="3" s="1"/>
  <c r="L5331" i="3" a="1"/>
  <c r="L5331" i="3" s="1"/>
  <c r="M5513" i="3" a="1"/>
  <c r="M5513" i="3" s="1"/>
  <c r="O5513" i="3" a="1"/>
  <c r="O5513" i="3" s="1"/>
  <c r="O5532" i="3" a="1"/>
  <c r="O5532" i="3" s="1"/>
  <c r="P5532" i="3" a="1"/>
  <c r="P5532" i="3" s="1"/>
  <c r="N5532" i="3" a="1"/>
  <c r="N5532" i="3" s="1"/>
  <c r="M5532" i="3" a="1"/>
  <c r="M5532" i="3" s="1"/>
  <c r="N5555" i="3" a="1"/>
  <c r="N5555" i="3" s="1"/>
  <c r="M5555" i="3" a="1"/>
  <c r="M5555" i="3" s="1"/>
  <c r="M5573" i="3" a="1"/>
  <c r="M5573" i="3" s="1"/>
  <c r="L5573" i="3" a="1"/>
  <c r="L5573" i="3" s="1"/>
  <c r="O5920" i="3" a="1"/>
  <c r="O5920" i="3" s="1"/>
  <c r="L5920" i="3" a="1"/>
  <c r="L5920" i="3" s="1"/>
  <c r="K5920" i="3" a="1"/>
  <c r="K5920" i="3" s="1"/>
  <c r="K3998" i="3" a="1"/>
  <c r="K3998" i="3" s="1"/>
  <c r="K4001" i="3" a="1"/>
  <c r="K4001" i="3" s="1"/>
  <c r="P4051" i="3" a="1"/>
  <c r="P4051" i="3" s="1"/>
  <c r="K4070" i="3" a="1"/>
  <c r="K4070" i="3" s="1"/>
  <c r="K4108" i="3" a="1"/>
  <c r="K4108" i="3" s="1"/>
  <c r="L4115" i="3" a="1"/>
  <c r="L4115" i="3" s="1"/>
  <c r="L4119" i="3" a="1"/>
  <c r="L4119" i="3" s="1"/>
  <c r="K4123" i="3" a="1"/>
  <c r="K4123" i="3" s="1"/>
  <c r="L4151" i="3" a="1"/>
  <c r="L4151" i="3" s="1"/>
  <c r="K4172" i="3" a="1"/>
  <c r="K4172" i="3" s="1"/>
  <c r="O4178" i="3" a="1"/>
  <c r="O4178" i="3" s="1"/>
  <c r="M4213" i="3" a="1"/>
  <c r="M4213" i="3" s="1"/>
  <c r="L4241" i="3" a="1"/>
  <c r="L4241" i="3" s="1"/>
  <c r="L4255" i="3" a="1"/>
  <c r="L4255" i="3" s="1"/>
  <c r="P4257" i="3" a="1"/>
  <c r="P4257" i="3" s="1"/>
  <c r="L4288" i="3" a="1"/>
  <c r="L4288" i="3" s="1"/>
  <c r="K4295" i="3" a="1"/>
  <c r="K4295" i="3" s="1"/>
  <c r="K4303" i="3" a="1"/>
  <c r="K4303" i="3" s="1"/>
  <c r="K4321" i="3" a="1"/>
  <c r="K4321" i="3" s="1"/>
  <c r="O4456" i="3" a="1"/>
  <c r="O4456" i="3" s="1"/>
  <c r="M4456" i="3" a="1"/>
  <c r="M4456" i="3" s="1"/>
  <c r="L4456" i="3" a="1"/>
  <c r="L4456" i="3" s="1"/>
  <c r="N4456" i="3" a="1"/>
  <c r="N4456" i="3" s="1"/>
  <c r="N4486" i="3" a="1"/>
  <c r="N4486" i="3" s="1"/>
  <c r="P4486" i="3" a="1"/>
  <c r="P4486" i="3" s="1"/>
  <c r="K4491" i="3" a="1"/>
  <c r="K4491" i="3" s="1"/>
  <c r="O4491" i="3" a="1"/>
  <c r="O4491" i="3" s="1"/>
  <c r="M4518" i="3" a="1"/>
  <c r="M4518" i="3" s="1"/>
  <c r="L4568" i="3" a="1"/>
  <c r="L4568" i="3" s="1"/>
  <c r="L4573" i="3" a="1"/>
  <c r="L4573" i="3" s="1"/>
  <c r="N4615" i="3" a="1"/>
  <c r="N4615" i="3" s="1"/>
  <c r="P4615" i="3" a="1"/>
  <c r="P4615" i="3" s="1"/>
  <c r="O4615" i="3" a="1"/>
  <c r="O4615" i="3" s="1"/>
  <c r="M4615" i="3" a="1"/>
  <c r="M4615" i="3" s="1"/>
  <c r="N4743" i="3" a="1"/>
  <c r="N4743" i="3" s="1"/>
  <c r="O4743" i="3" a="1"/>
  <c r="O4743" i="3" s="1"/>
  <c r="K4743" i="3" a="1"/>
  <c r="K4743" i="3" s="1"/>
  <c r="N4790" i="3" a="1"/>
  <c r="N4790" i="3" s="1"/>
  <c r="M4790" i="3" a="1"/>
  <c r="M4790" i="3" s="1"/>
  <c r="O4817" i="3" a="1"/>
  <c r="O4817" i="3" s="1"/>
  <c r="P4817" i="3" a="1"/>
  <c r="P4817" i="3" s="1"/>
  <c r="N4817" i="3" a="1"/>
  <c r="N4817" i="3" s="1"/>
  <c r="L4945" i="3" a="1"/>
  <c r="L4945" i="3" s="1"/>
  <c r="P5035" i="3" a="1"/>
  <c r="P5035" i="3" s="1"/>
  <c r="L5035" i="3" a="1"/>
  <c r="L5035" i="3" s="1"/>
  <c r="P5181" i="3" a="1"/>
  <c r="P5181" i="3" s="1"/>
  <c r="K5187" i="3" a="1"/>
  <c r="K5187" i="3" s="1"/>
  <c r="K5233" i="3" a="1"/>
  <c r="K5233" i="3" s="1"/>
  <c r="P5233" i="3" a="1"/>
  <c r="P5233" i="3" s="1"/>
  <c r="N5240" i="3" a="1"/>
  <c r="N5240" i="3" s="1"/>
  <c r="O5240" i="3" a="1"/>
  <c r="O5240" i="3" s="1"/>
  <c r="K5240" i="3" a="1"/>
  <c r="K5240" i="3" s="1"/>
  <c r="N5362" i="3" a="1"/>
  <c r="N5362" i="3" s="1"/>
  <c r="O5362" i="3" a="1"/>
  <c r="O5362" i="3" s="1"/>
  <c r="K5362" i="3" a="1"/>
  <c r="K5362" i="3" s="1"/>
  <c r="L5418" i="3" a="1"/>
  <c r="L5418" i="3" s="1"/>
  <c r="P5418" i="3" a="1"/>
  <c r="P5418" i="3" s="1"/>
  <c r="N5601" i="3" a="1"/>
  <c r="N5601" i="3" s="1"/>
  <c r="O5601" i="3" a="1"/>
  <c r="O5601" i="3" s="1"/>
  <c r="L5914" i="3" a="1"/>
  <c r="L5914" i="3" s="1"/>
  <c r="M5914" i="3" a="1"/>
  <c r="M5914" i="3" s="1"/>
  <c r="M6139" i="3" a="1"/>
  <c r="M6139" i="3" s="1"/>
  <c r="L6139" i="3" a="1"/>
  <c r="L6139" i="3" s="1"/>
  <c r="K3991" i="3" a="1"/>
  <c r="K3991" i="3" s="1"/>
  <c r="K4007" i="3" a="1"/>
  <c r="K4007" i="3" s="1"/>
  <c r="O4021" i="3" a="1"/>
  <c r="O4021" i="3" s="1"/>
  <c r="M4034" i="3" a="1"/>
  <c r="M4034" i="3" s="1"/>
  <c r="O4070" i="3" a="1"/>
  <c r="O4070" i="3" s="1"/>
  <c r="O4108" i="3" a="1"/>
  <c r="O4108" i="3" s="1"/>
  <c r="K4113" i="3" a="1"/>
  <c r="K4113" i="3" s="1"/>
  <c r="M4115" i="3" a="1"/>
  <c r="M4115" i="3" s="1"/>
  <c r="M4119" i="3" a="1"/>
  <c r="M4119" i="3" s="1"/>
  <c r="L4123" i="3" a="1"/>
  <c r="L4123" i="3" s="1"/>
  <c r="M4158" i="3" a="1"/>
  <c r="M4158" i="3" s="1"/>
  <c r="K4221" i="3" a="1"/>
  <c r="K4221" i="3" s="1"/>
  <c r="M4241" i="3" a="1"/>
  <c r="M4241" i="3" s="1"/>
  <c r="M4255" i="3" a="1"/>
  <c r="M4255" i="3" s="1"/>
  <c r="N4465" i="3" a="1"/>
  <c r="N4465" i="3" s="1"/>
  <c r="M4465" i="3" a="1"/>
  <c r="M4465" i="3" s="1"/>
  <c r="M4612" i="3" a="1"/>
  <c r="M4612" i="3" s="1"/>
  <c r="O4612" i="3" a="1"/>
  <c r="O4612" i="3" s="1"/>
  <c r="O4636" i="3" a="1"/>
  <c r="O4636" i="3" s="1"/>
  <c r="L4636" i="3" a="1"/>
  <c r="L4636" i="3" s="1"/>
  <c r="L4711" i="3" a="1"/>
  <c r="L4711" i="3" s="1"/>
  <c r="K4711" i="3" a="1"/>
  <c r="K4711" i="3" s="1"/>
  <c r="P4711" i="3" a="1"/>
  <c r="P4711" i="3" s="1"/>
  <c r="P4907" i="3" a="1"/>
  <c r="P4907" i="3" s="1"/>
  <c r="M4907" i="3" a="1"/>
  <c r="M4907" i="3" s="1"/>
  <c r="L4907" i="3" a="1"/>
  <c r="L4907" i="3" s="1"/>
  <c r="O5060" i="3" a="1"/>
  <c r="O5060" i="3" s="1"/>
  <c r="P5060" i="3" a="1"/>
  <c r="P5060" i="3" s="1"/>
  <c r="P5162" i="3" a="1"/>
  <c r="P5162" i="3" s="1"/>
  <c r="L5162" i="3" a="1"/>
  <c r="L5162" i="3" s="1"/>
  <c r="P5179" i="3" a="1"/>
  <c r="P5179" i="3" s="1"/>
  <c r="O5179" i="3" a="1"/>
  <c r="O5179" i="3" s="1"/>
  <c r="N5179" i="3" a="1"/>
  <c r="N5179" i="3" s="1"/>
  <c r="M5253" i="3" a="1"/>
  <c r="M5253" i="3" s="1"/>
  <c r="L5253" i="3" a="1"/>
  <c r="L5253" i="3" s="1"/>
  <c r="N5990" i="3" a="1"/>
  <c r="N5990" i="3" s="1"/>
  <c r="L5990" i="3" a="1"/>
  <c r="L5990" i="3" s="1"/>
  <c r="K5990" i="3" a="1"/>
  <c r="K5990" i="3" s="1"/>
  <c r="P3998" i="3" a="1"/>
  <c r="P3998" i="3" s="1"/>
  <c r="L4013" i="3" a="1"/>
  <c r="L4013" i="3" s="1"/>
  <c r="K4031" i="3" a="1"/>
  <c r="K4031" i="3" s="1"/>
  <c r="L4067" i="3" a="1"/>
  <c r="L4067" i="3" s="1"/>
  <c r="K4093" i="3" a="1"/>
  <c r="K4093" i="3" s="1"/>
  <c r="M4106" i="3" a="1"/>
  <c r="M4106" i="3" s="1"/>
  <c r="L4113" i="3" a="1"/>
  <c r="L4113" i="3" s="1"/>
  <c r="P4115" i="3" a="1"/>
  <c r="P4115" i="3" s="1"/>
  <c r="N4119" i="3" a="1"/>
  <c r="N4119" i="3" s="1"/>
  <c r="K4133" i="3" a="1"/>
  <c r="K4133" i="3" s="1"/>
  <c r="K4163" i="3" a="1"/>
  <c r="K4163" i="3" s="1"/>
  <c r="L4190" i="3" a="1"/>
  <c r="L4190" i="3" s="1"/>
  <c r="L4205" i="3" a="1"/>
  <c r="L4205" i="3" s="1"/>
  <c r="L4221" i="3" a="1"/>
  <c r="L4221" i="3" s="1"/>
  <c r="P4222" i="3" a="1"/>
  <c r="P4222" i="3" s="1"/>
  <c r="O4226" i="3" a="1"/>
  <c r="O4226" i="3" s="1"/>
  <c r="N4235" i="3" a="1"/>
  <c r="N4235" i="3" s="1"/>
  <c r="L4237" i="3" a="1"/>
  <c r="L4237" i="3" s="1"/>
  <c r="N4241" i="3" a="1"/>
  <c r="N4241" i="3" s="1"/>
  <c r="N4255" i="3" a="1"/>
  <c r="N4255" i="3" s="1"/>
  <c r="K4262" i="3" a="1"/>
  <c r="K4262" i="3" s="1"/>
  <c r="L4284" i="3" a="1"/>
  <c r="L4284" i="3" s="1"/>
  <c r="K4293" i="3" a="1"/>
  <c r="K4293" i="3" s="1"/>
  <c r="P4295" i="3" a="1"/>
  <c r="P4295" i="3" s="1"/>
  <c r="Q4295" i="3" s="1"/>
  <c r="K4318" i="3" a="1"/>
  <c r="K4318" i="3" s="1"/>
  <c r="K4349" i="3" a="1"/>
  <c r="K4349" i="3" s="1"/>
  <c r="N4354" i="3" a="1"/>
  <c r="N4354" i="3" s="1"/>
  <c r="N4357" i="3" a="1"/>
  <c r="N4357" i="3" s="1"/>
  <c r="O4379" i="3" a="1"/>
  <c r="O4379" i="3" s="1"/>
  <c r="P4379" i="3" a="1"/>
  <c r="P4379" i="3" s="1"/>
  <c r="L4388" i="3" a="1"/>
  <c r="L4388" i="3" s="1"/>
  <c r="M4457" i="3" a="1"/>
  <c r="M4457" i="3" s="1"/>
  <c r="L4477" i="3" a="1"/>
  <c r="L4477" i="3" s="1"/>
  <c r="O4486" i="3" a="1"/>
  <c r="O4486" i="3" s="1"/>
  <c r="M4527" i="3" a="1"/>
  <c r="M4527" i="3" s="1"/>
  <c r="N4550" i="3" a="1"/>
  <c r="N4550" i="3" s="1"/>
  <c r="M4550" i="3" a="1"/>
  <c r="M4550" i="3" s="1"/>
  <c r="L4550" i="3" a="1"/>
  <c r="L4550" i="3" s="1"/>
  <c r="O4550" i="3" a="1"/>
  <c r="O4550" i="3" s="1"/>
  <c r="K4612" i="3" a="1"/>
  <c r="K4612" i="3" s="1"/>
  <c r="L4615" i="3" a="1"/>
  <c r="L4615" i="3" s="1"/>
  <c r="M4682" i="3" a="1"/>
  <c r="M4682" i="3" s="1"/>
  <c r="N4721" i="3" a="1"/>
  <c r="N4721" i="3" s="1"/>
  <c r="O4748" i="3" a="1"/>
  <c r="O4748" i="3" s="1"/>
  <c r="M4778" i="3" a="1"/>
  <c r="M4778" i="3" s="1"/>
  <c r="L4783" i="3" a="1"/>
  <c r="L4783" i="3" s="1"/>
  <c r="K4802" i="3" a="1"/>
  <c r="K4802" i="3" s="1"/>
  <c r="M4817" i="3" a="1"/>
  <c r="M4817" i="3" s="1"/>
  <c r="N4833" i="3" a="1"/>
  <c r="N4833" i="3" s="1"/>
  <c r="N4837" i="3" a="1"/>
  <c r="N4837" i="3" s="1"/>
  <c r="L4843" i="3" a="1"/>
  <c r="L4843" i="3" s="1"/>
  <c r="K4907" i="3" a="1"/>
  <c r="K4907" i="3" s="1"/>
  <c r="K4930" i="3" a="1"/>
  <c r="K4930" i="3" s="1"/>
  <c r="L4940" i="3" a="1"/>
  <c r="L4940" i="3" s="1"/>
  <c r="P4965" i="3" a="1"/>
  <c r="P4965" i="3" s="1"/>
  <c r="N4965" i="3" a="1"/>
  <c r="N4965" i="3" s="1"/>
  <c r="K4965" i="3" a="1"/>
  <c r="K4965" i="3" s="1"/>
  <c r="K5050" i="3" a="1"/>
  <c r="K5050" i="3" s="1"/>
  <c r="N5056" i="3" a="1"/>
  <c r="N5056" i="3" s="1"/>
  <c r="L5060" i="3" a="1"/>
  <c r="L5060" i="3" s="1"/>
  <c r="N5101" i="3" a="1"/>
  <c r="N5101" i="3" s="1"/>
  <c r="M5101" i="3" a="1"/>
  <c r="M5101" i="3" s="1"/>
  <c r="L5101" i="3" a="1"/>
  <c r="L5101" i="3" s="1"/>
  <c r="O5101" i="3" a="1"/>
  <c r="O5101" i="3" s="1"/>
  <c r="M5111" i="3" a="1"/>
  <c r="M5111" i="3" s="1"/>
  <c r="N5111" i="3" a="1"/>
  <c r="N5111" i="3" s="1"/>
  <c r="K5162" i="3" a="1"/>
  <c r="K5162" i="3" s="1"/>
  <c r="L5179" i="3" a="1"/>
  <c r="L5179" i="3" s="1"/>
  <c r="N5226" i="3" a="1"/>
  <c r="N5226" i="3" s="1"/>
  <c r="P5226" i="3" a="1"/>
  <c r="P5226" i="3" s="1"/>
  <c r="O5226" i="3" a="1"/>
  <c r="O5226" i="3" s="1"/>
  <c r="K5267" i="3" a="1"/>
  <c r="K5267" i="3" s="1"/>
  <c r="O5372" i="3" a="1"/>
  <c r="O5372" i="3" s="1"/>
  <c r="M5372" i="3" a="1"/>
  <c r="M5372" i="3" s="1"/>
  <c r="L5372" i="3" a="1"/>
  <c r="L5372" i="3" s="1"/>
  <c r="K5392" i="3" a="1"/>
  <c r="K5392" i="3" s="1"/>
  <c r="O5392" i="3" a="1"/>
  <c r="O5392" i="3" s="1"/>
  <c r="N5392" i="3" a="1"/>
  <c r="N5392" i="3" s="1"/>
  <c r="O5492" i="3" a="1"/>
  <c r="O5492" i="3" s="1"/>
  <c r="P5492" i="3" a="1"/>
  <c r="P5492" i="3" s="1"/>
  <c r="N5492" i="3" a="1"/>
  <c r="N5492" i="3" s="1"/>
  <c r="O5611" i="3" a="1"/>
  <c r="O5611" i="3" s="1"/>
  <c r="M5611" i="3" a="1"/>
  <c r="M5611" i="3" s="1"/>
  <c r="L5611" i="3" a="1"/>
  <c r="L5611" i="3" s="1"/>
  <c r="K5611" i="3" a="1"/>
  <c r="K5611" i="3" s="1"/>
  <c r="N5983" i="3" a="1"/>
  <c r="N5983" i="3" s="1"/>
  <c r="O5983" i="3" a="1"/>
  <c r="O5983" i="3" s="1"/>
  <c r="O3422" i="3" a="1"/>
  <c r="O3422" i="3" s="1"/>
  <c r="N3595" i="3" a="1"/>
  <c r="N3595" i="3" s="1"/>
  <c r="M3628" i="3" a="1"/>
  <c r="M3628" i="3" s="1"/>
  <c r="M3655" i="3" a="1"/>
  <c r="M3655" i="3" s="1"/>
  <c r="N3678" i="3" a="1"/>
  <c r="N3678" i="3" s="1"/>
  <c r="P3688" i="3" a="1"/>
  <c r="P3688" i="3" s="1"/>
  <c r="Q3688" i="3" s="1"/>
  <c r="M3711" i="3" a="1"/>
  <c r="M3711" i="3" s="1"/>
  <c r="L3799" i="3" a="1"/>
  <c r="L3799" i="3" s="1"/>
  <c r="L3813" i="3" a="1"/>
  <c r="L3813" i="3" s="1"/>
  <c r="M3987" i="3" a="1"/>
  <c r="M3987" i="3" s="1"/>
  <c r="L3991" i="3" a="1"/>
  <c r="L3991" i="3" s="1"/>
  <c r="M4013" i="3" a="1"/>
  <c r="M4013" i="3" s="1"/>
  <c r="M4031" i="3" a="1"/>
  <c r="M4031" i="3" s="1"/>
  <c r="N4067" i="3" a="1"/>
  <c r="N4067" i="3" s="1"/>
  <c r="M4089" i="3" a="1"/>
  <c r="M4089" i="3" s="1"/>
  <c r="L4093" i="3" a="1"/>
  <c r="L4093" i="3" s="1"/>
  <c r="N4106" i="3" a="1"/>
  <c r="N4106" i="3" s="1"/>
  <c r="M4113" i="3" a="1"/>
  <c r="M4113" i="3" s="1"/>
  <c r="M4133" i="3" a="1"/>
  <c r="M4133" i="3" s="1"/>
  <c r="P4148" i="3" a="1"/>
  <c r="P4148" i="3" s="1"/>
  <c r="K4159" i="3" a="1"/>
  <c r="K4159" i="3" s="1"/>
  <c r="L4163" i="3" a="1"/>
  <c r="L4163" i="3" s="1"/>
  <c r="M4185" i="3" a="1"/>
  <c r="M4185" i="3" s="1"/>
  <c r="M4190" i="3" a="1"/>
  <c r="M4190" i="3" s="1"/>
  <c r="K4197" i="3" a="1"/>
  <c r="K4197" i="3" s="1"/>
  <c r="L4214" i="3" a="1"/>
  <c r="L4214" i="3" s="1"/>
  <c r="N4221" i="3" a="1"/>
  <c r="N4221" i="3" s="1"/>
  <c r="O4255" i="3" a="1"/>
  <c r="O4255" i="3" s="1"/>
  <c r="P4262" i="3" a="1"/>
  <c r="P4262" i="3" s="1"/>
  <c r="K4271" i="3" a="1"/>
  <c r="K4271" i="3" s="1"/>
  <c r="L4275" i="3" a="1"/>
  <c r="L4275" i="3" s="1"/>
  <c r="O4284" i="3" a="1"/>
  <c r="O4284" i="3" s="1"/>
  <c r="N4293" i="3" a="1"/>
  <c r="N4293" i="3" s="1"/>
  <c r="L4349" i="3" a="1"/>
  <c r="L4349" i="3" s="1"/>
  <c r="O4448" i="3" a="1"/>
  <c r="O4448" i="3" s="1"/>
  <c r="P4448" i="3" a="1"/>
  <c r="P4448" i="3" s="1"/>
  <c r="N4448" i="3" a="1"/>
  <c r="N4448" i="3" s="1"/>
  <c r="M4448" i="3" a="1"/>
  <c r="M4448" i="3" s="1"/>
  <c r="O4458" i="3" a="1"/>
  <c r="O4458" i="3" s="1"/>
  <c r="N4458" i="3" a="1"/>
  <c r="N4458" i="3" s="1"/>
  <c r="M4458" i="3" a="1"/>
  <c r="M4458" i="3" s="1"/>
  <c r="O4477" i="3" a="1"/>
  <c r="O4477" i="3" s="1"/>
  <c r="L4612" i="3" a="1"/>
  <c r="L4612" i="3" s="1"/>
  <c r="O4683" i="3" a="1"/>
  <c r="O4683" i="3" s="1"/>
  <c r="N4683" i="3" a="1"/>
  <c r="N4683" i="3" s="1"/>
  <c r="N4778" i="3" a="1"/>
  <c r="N4778" i="3" s="1"/>
  <c r="P4813" i="3" a="1"/>
  <c r="P4813" i="3" s="1"/>
  <c r="M4813" i="3" a="1"/>
  <c r="M4813" i="3" s="1"/>
  <c r="P4833" i="3" a="1"/>
  <c r="P4833" i="3" s="1"/>
  <c r="N4881" i="3" a="1"/>
  <c r="N4881" i="3" s="1"/>
  <c r="O5056" i="3" a="1"/>
  <c r="O5056" i="3" s="1"/>
  <c r="M5179" i="3" a="1"/>
  <c r="M5179" i="3" s="1"/>
  <c r="N5194" i="3" a="1"/>
  <c r="N5194" i="3" s="1"/>
  <c r="K5194" i="3" a="1"/>
  <c r="K5194" i="3" s="1"/>
  <c r="O5248" i="3" a="1"/>
  <c r="O5248" i="3" s="1"/>
  <c r="N5248" i="3" a="1"/>
  <c r="N5248" i="3" s="1"/>
  <c r="Q5372" i="3"/>
  <c r="P5499" i="3" a="1"/>
  <c r="P5499" i="3" s="1"/>
  <c r="O5499" i="3" a="1"/>
  <c r="O5499" i="3" s="1"/>
  <c r="M5639" i="3" a="1"/>
  <c r="M5639" i="3" s="1"/>
  <c r="N5639" i="3" a="1"/>
  <c r="N5639" i="3" s="1"/>
  <c r="N5792" i="3" a="1"/>
  <c r="N5792" i="3" s="1"/>
  <c r="L5792" i="3" a="1"/>
  <c r="L5792" i="3" s="1"/>
  <c r="K5792" i="3" a="1"/>
  <c r="K5792" i="3" s="1"/>
  <c r="N5948" i="3" a="1"/>
  <c r="N5948" i="3" s="1"/>
  <c r="L5948" i="3" a="1"/>
  <c r="L5948" i="3" s="1"/>
  <c r="O3174" i="3" a="1"/>
  <c r="O3174" i="3" s="1"/>
  <c r="M3225" i="3" a="1"/>
  <c r="M3225" i="3" s="1"/>
  <c r="M3428" i="3" a="1"/>
  <c r="M3428" i="3" s="1"/>
  <c r="M3450" i="3" a="1"/>
  <c r="M3450" i="3" s="1"/>
  <c r="O3543" i="3" a="1"/>
  <c r="O3543" i="3" s="1"/>
  <c r="O3595" i="3" a="1"/>
  <c r="O3595" i="3" s="1"/>
  <c r="L3605" i="3" a="1"/>
  <c r="L3605" i="3" s="1"/>
  <c r="N3701" i="3" a="1"/>
  <c r="N3701" i="3" s="1"/>
  <c r="L3787" i="3" a="1"/>
  <c r="L3787" i="3" s="1"/>
  <c r="O3795" i="3" a="1"/>
  <c r="O3795" i="3" s="1"/>
  <c r="R3795" i="3" s="1"/>
  <c r="O3803" i="3" a="1"/>
  <c r="O3803" i="3" s="1"/>
  <c r="M3813" i="3" a="1"/>
  <c r="M3813" i="3" s="1"/>
  <c r="P3831" i="3" a="1"/>
  <c r="P3831" i="3" s="1"/>
  <c r="O3883" i="3" a="1"/>
  <c r="O3883" i="3" s="1"/>
  <c r="K3956" i="3" a="1"/>
  <c r="K3956" i="3" s="1"/>
  <c r="L3969" i="3" a="1"/>
  <c r="L3969" i="3" s="1"/>
  <c r="N3973" i="3" a="1"/>
  <c r="N3973" i="3" s="1"/>
  <c r="P3987" i="3" a="1"/>
  <c r="P3987" i="3" s="1"/>
  <c r="M3991" i="3" a="1"/>
  <c r="M3991" i="3" s="1"/>
  <c r="P4013" i="3" a="1"/>
  <c r="P4013" i="3" s="1"/>
  <c r="N4031" i="3" a="1"/>
  <c r="N4031" i="3" s="1"/>
  <c r="N4093" i="3" a="1"/>
  <c r="N4093" i="3" s="1"/>
  <c r="O4102" i="3" a="1"/>
  <c r="O4102" i="3" s="1"/>
  <c r="N4113" i="3" a="1"/>
  <c r="N4113" i="3" s="1"/>
  <c r="N4133" i="3" a="1"/>
  <c r="N4133" i="3" s="1"/>
  <c r="N4163" i="3" a="1"/>
  <c r="N4163" i="3" s="1"/>
  <c r="P4205" i="3" a="1"/>
  <c r="P4205" i="3" s="1"/>
  <c r="K4242" i="3" a="1"/>
  <c r="K4242" i="3" s="1"/>
  <c r="N4259" i="3" a="1"/>
  <c r="N4259" i="3" s="1"/>
  <c r="M4275" i="3" a="1"/>
  <c r="M4275" i="3" s="1"/>
  <c r="L4281" i="3" a="1"/>
  <c r="L4281" i="3" s="1"/>
  <c r="L4301" i="3" a="1"/>
  <c r="L4301" i="3" s="1"/>
  <c r="N4304" i="3" a="1"/>
  <c r="N4304" i="3" s="1"/>
  <c r="K4315" i="3" a="1"/>
  <c r="K4315" i="3" s="1"/>
  <c r="P4318" i="3" a="1"/>
  <c r="P4318" i="3" s="1"/>
  <c r="O4361" i="3" a="1"/>
  <c r="O4361" i="3" s="1"/>
  <c r="N4405" i="3" a="1"/>
  <c r="N4405" i="3" s="1"/>
  <c r="P4405" i="3" a="1"/>
  <c r="P4405" i="3" s="1"/>
  <c r="O4405" i="3" a="1"/>
  <c r="O4405" i="3" s="1"/>
  <c r="K4444" i="3" a="1"/>
  <c r="K4444" i="3" s="1"/>
  <c r="K4458" i="3" a="1"/>
  <c r="K4458" i="3" s="1"/>
  <c r="K4501" i="3" a="1"/>
  <c r="K4501" i="3" s="1"/>
  <c r="O4501" i="3" a="1"/>
  <c r="O4501" i="3" s="1"/>
  <c r="P4550" i="3" a="1"/>
  <c r="P4550" i="3" s="1"/>
  <c r="M4607" i="3" a="1"/>
  <c r="M4607" i="3" s="1"/>
  <c r="N4630" i="3" a="1"/>
  <c r="N4630" i="3" s="1"/>
  <c r="P4630" i="3" a="1"/>
  <c r="P4630" i="3" s="1"/>
  <c r="O4630" i="3" a="1"/>
  <c r="O4630" i="3" s="1"/>
  <c r="L4630" i="3" a="1"/>
  <c r="L4630" i="3" s="1"/>
  <c r="K4683" i="3" a="1"/>
  <c r="K4683" i="3" s="1"/>
  <c r="M4718" i="3" a="1"/>
  <c r="M4718" i="3" s="1"/>
  <c r="L4718" i="3" a="1"/>
  <c r="L4718" i="3" s="1"/>
  <c r="L4750" i="3" a="1"/>
  <c r="L4750" i="3" s="1"/>
  <c r="K4750" i="3" a="1"/>
  <c r="K4750" i="3" s="1"/>
  <c r="P4775" i="3" a="1"/>
  <c r="P4775" i="3" s="1"/>
  <c r="L4775" i="3" a="1"/>
  <c r="L4775" i="3" s="1"/>
  <c r="P4810" i="3" a="1"/>
  <c r="P4810" i="3" s="1"/>
  <c r="R4810" i="3" s="1"/>
  <c r="O4810" i="3" a="1"/>
  <c r="O4810" i="3" s="1"/>
  <c r="K4829" i="3" a="1"/>
  <c r="K4829" i="3" s="1"/>
  <c r="K4903" i="3" a="1"/>
  <c r="K4903" i="3" s="1"/>
  <c r="M4903" i="3" a="1"/>
  <c r="M4903" i="3" s="1"/>
  <c r="M4926" i="3" a="1"/>
  <c r="M4926" i="3" s="1"/>
  <c r="O4960" i="3" a="1"/>
  <c r="O4960" i="3" s="1"/>
  <c r="N4960" i="3" a="1"/>
  <c r="N4960" i="3" s="1"/>
  <c r="L4986" i="3" a="1"/>
  <c r="L4986" i="3" s="1"/>
  <c r="N5051" i="3" a="1"/>
  <c r="N5051" i="3" s="1"/>
  <c r="M5076" i="3" a="1"/>
  <c r="M5076" i="3" s="1"/>
  <c r="M5097" i="3" a="1"/>
  <c r="M5097" i="3" s="1"/>
  <c r="O5097" i="3" a="1"/>
  <c r="O5097" i="3" s="1"/>
  <c r="N5097" i="3" a="1"/>
  <c r="N5097" i="3" s="1"/>
  <c r="P5101" i="3" a="1"/>
  <c r="P5101" i="3" s="1"/>
  <c r="M5125" i="3" a="1"/>
  <c r="M5125" i="3" s="1"/>
  <c r="P5189" i="3" a="1"/>
  <c r="P5189" i="3" s="1"/>
  <c r="O5189" i="3" a="1"/>
  <c r="O5189" i="3" s="1"/>
  <c r="N5189" i="3" a="1"/>
  <c r="N5189" i="3" s="1"/>
  <c r="M5189" i="3" a="1"/>
  <c r="M5189" i="3" s="1"/>
  <c r="P5205" i="3" a="1"/>
  <c r="P5205" i="3" s="1"/>
  <c r="N5205" i="3" a="1"/>
  <c r="N5205" i="3" s="1"/>
  <c r="N5242" i="3" a="1"/>
  <c r="N5242" i="3" s="1"/>
  <c r="P5242" i="3" a="1"/>
  <c r="P5242" i="3" s="1"/>
  <c r="N6171" i="3" a="1"/>
  <c r="N6171" i="3" s="1"/>
  <c r="O6171" i="3" a="1"/>
  <c r="O6171" i="3" s="1"/>
  <c r="L6171" i="3" a="1"/>
  <c r="L6171" i="3" s="1"/>
  <c r="L4377" i="3" a="1"/>
  <c r="L4377" i="3" s="1"/>
  <c r="N4381" i="3" a="1"/>
  <c r="N4381" i="3" s="1"/>
  <c r="N4389" i="3" a="1"/>
  <c r="N4389" i="3" s="1"/>
  <c r="K4394" i="3" a="1"/>
  <c r="K4394" i="3" s="1"/>
  <c r="L4403" i="3" a="1"/>
  <c r="L4403" i="3" s="1"/>
  <c r="L4519" i="3" a="1"/>
  <c r="L4519" i="3" s="1"/>
  <c r="L4526" i="3" a="1"/>
  <c r="L4526" i="3" s="1"/>
  <c r="K4538" i="3" a="1"/>
  <c r="K4538" i="3" s="1"/>
  <c r="O4548" i="3" a="1"/>
  <c r="O4548" i="3" s="1"/>
  <c r="K4637" i="3" a="1"/>
  <c r="K4637" i="3" s="1"/>
  <c r="L4740" i="3" a="1"/>
  <c r="L4740" i="3" s="1"/>
  <c r="L4772" i="3" a="1"/>
  <c r="L4772" i="3" s="1"/>
  <c r="P4818" i="3" a="1"/>
  <c r="P4818" i="3" s="1"/>
  <c r="Q4818" i="3" s="1"/>
  <c r="K4851" i="3" a="1"/>
  <c r="K4851" i="3" s="1"/>
  <c r="L4858" i="3" a="1"/>
  <c r="L4858" i="3" s="1"/>
  <c r="M4883" i="3" a="1"/>
  <c r="M4883" i="3" s="1"/>
  <c r="L4892" i="3" a="1"/>
  <c r="L4892" i="3" s="1"/>
  <c r="N4905" i="3" a="1"/>
  <c r="N4905" i="3" s="1"/>
  <c r="P4911" i="3" a="1"/>
  <c r="P4911" i="3" s="1"/>
  <c r="O4923" i="3" a="1"/>
  <c r="O4923" i="3" s="1"/>
  <c r="O5008" i="3" a="1"/>
  <c r="O5008" i="3" s="1"/>
  <c r="N5027" i="3" a="1"/>
  <c r="N5027" i="3" s="1"/>
  <c r="N5045" i="3" a="1"/>
  <c r="N5045" i="3" s="1"/>
  <c r="M5059" i="3" a="1"/>
  <c r="M5059" i="3" s="1"/>
  <c r="K5113" i="3" a="1"/>
  <c r="K5113" i="3" s="1"/>
  <c r="M5115" i="3" a="1"/>
  <c r="M5115" i="3" s="1"/>
  <c r="N5127" i="3" a="1"/>
  <c r="N5127" i="3" s="1"/>
  <c r="L5132" i="3" a="1"/>
  <c r="L5132" i="3" s="1"/>
  <c r="O5195" i="3" a="1"/>
  <c r="O5195" i="3" s="1"/>
  <c r="O5199" i="3" a="1"/>
  <c r="O5199" i="3" s="1"/>
  <c r="O5203" i="3" a="1"/>
  <c r="O5203" i="3" s="1"/>
  <c r="N5261" i="3" a="1"/>
  <c r="N5261" i="3" s="1"/>
  <c r="P5299" i="3" a="1"/>
  <c r="P5299" i="3" s="1"/>
  <c r="N5303" i="3" a="1"/>
  <c r="N5303" i="3" s="1"/>
  <c r="K5322" i="3" a="1"/>
  <c r="K5322" i="3" s="1"/>
  <c r="M5348" i="3" a="1"/>
  <c r="M5348" i="3" s="1"/>
  <c r="O5353" i="3" a="1"/>
  <c r="O5353" i="3" s="1"/>
  <c r="K5363" i="3" a="1"/>
  <c r="K5363" i="3" s="1"/>
  <c r="L5365" i="3" a="1"/>
  <c r="L5365" i="3" s="1"/>
  <c r="O5368" i="3" a="1"/>
  <c r="O5368" i="3" s="1"/>
  <c r="M5399" i="3" a="1"/>
  <c r="M5399" i="3" s="1"/>
  <c r="N5404" i="3" a="1"/>
  <c r="N5404" i="3" s="1"/>
  <c r="N5419" i="3" a="1"/>
  <c r="N5419" i="3" s="1"/>
  <c r="M5431" i="3" a="1"/>
  <c r="M5431" i="3" s="1"/>
  <c r="N5453" i="3" a="1"/>
  <c r="N5453" i="3" s="1"/>
  <c r="P5498" i="3" a="1"/>
  <c r="P5498" i="3" s="1"/>
  <c r="L5560" i="3" a="1"/>
  <c r="L5560" i="3" s="1"/>
  <c r="O5676" i="3" a="1"/>
  <c r="O5676" i="3" s="1"/>
  <c r="N5682" i="3" a="1"/>
  <c r="N5682" i="3" s="1"/>
  <c r="L5682" i="3" a="1"/>
  <c r="L5682" i="3" s="1"/>
  <c r="N5707" i="3" a="1"/>
  <c r="N5707" i="3" s="1"/>
  <c r="M5707" i="3" a="1"/>
  <c r="M5707" i="3" s="1"/>
  <c r="L5707" i="3" a="1"/>
  <c r="L5707" i="3" s="1"/>
  <c r="K5707" i="3" a="1"/>
  <c r="K5707" i="3" s="1"/>
  <c r="N5731" i="3" a="1"/>
  <c r="N5731" i="3" s="1"/>
  <c r="O5731" i="3" a="1"/>
  <c r="O5731" i="3" s="1"/>
  <c r="M5731" i="3" a="1"/>
  <c r="M5731" i="3" s="1"/>
  <c r="O5870" i="3" a="1"/>
  <c r="O5870" i="3" s="1"/>
  <c r="N5870" i="3" a="1"/>
  <c r="N5870" i="3" s="1"/>
  <c r="N5897" i="3" a="1"/>
  <c r="N5897" i="3" s="1"/>
  <c r="K5897" i="3" a="1"/>
  <c r="K5897" i="3" s="1"/>
  <c r="P5947" i="3" a="1"/>
  <c r="P5947" i="3" s="1"/>
  <c r="R5947" i="3" s="1"/>
  <c r="L6051" i="3" a="1"/>
  <c r="L6051" i="3" s="1"/>
  <c r="P6105" i="3" a="1"/>
  <c r="P6105" i="3" s="1"/>
  <c r="N6133" i="3" a="1"/>
  <c r="N6133" i="3" s="1"/>
  <c r="P6146" i="3" a="1"/>
  <c r="P6146" i="3" s="1"/>
  <c r="K6151" i="3" a="1"/>
  <c r="K6151" i="3" s="1"/>
  <c r="N6151" i="3" a="1"/>
  <c r="N6151" i="3" s="1"/>
  <c r="P6294" i="3" a="1"/>
  <c r="P6294" i="3" s="1"/>
  <c r="M6345" i="3" a="1"/>
  <c r="M6345" i="3" s="1"/>
  <c r="L6345" i="3" a="1"/>
  <c r="L6345" i="3" s="1"/>
  <c r="K6429" i="3" a="1"/>
  <c r="K6429" i="3" s="1"/>
  <c r="P6429" i="3" a="1"/>
  <c r="P6429" i="3" s="1"/>
  <c r="K6577" i="3" a="1"/>
  <c r="K6577" i="3" s="1"/>
  <c r="P6577" i="3" a="1"/>
  <c r="P6577" i="3" s="1"/>
  <c r="L6577" i="3" a="1"/>
  <c r="L6577" i="3" s="1"/>
  <c r="N6685" i="3" a="1"/>
  <c r="N6685" i="3" s="1"/>
  <c r="M6685" i="3" a="1"/>
  <c r="M6685" i="3" s="1"/>
  <c r="P6685" i="3" a="1"/>
  <c r="P6685" i="3" s="1"/>
  <c r="O6912" i="3" a="1"/>
  <c r="O6912" i="3" s="1"/>
  <c r="L6912" i="3" a="1"/>
  <c r="L6912" i="3" s="1"/>
  <c r="M6418" i="3" a="1"/>
  <c r="M6418" i="3" s="1"/>
  <c r="P6418" i="3" a="1"/>
  <c r="P6418" i="3" s="1"/>
  <c r="N6435" i="3" a="1"/>
  <c r="N6435" i="3" s="1"/>
  <c r="L6435" i="3" a="1"/>
  <c r="L6435" i="3" s="1"/>
  <c r="K6435" i="3" a="1"/>
  <c r="K6435" i="3" s="1"/>
  <c r="P6592" i="3" a="1"/>
  <c r="P6592" i="3" s="1"/>
  <c r="L6592" i="3" a="1"/>
  <c r="L6592" i="3" s="1"/>
  <c r="P6599" i="3" a="1"/>
  <c r="P6599" i="3" s="1"/>
  <c r="L6599" i="3" a="1"/>
  <c r="L6599" i="3" s="1"/>
  <c r="O5587" i="3" a="1"/>
  <c r="O5587" i="3" s="1"/>
  <c r="N5683" i="3" a="1"/>
  <c r="N5683" i="3" s="1"/>
  <c r="L5683" i="3" a="1"/>
  <c r="L5683" i="3" s="1"/>
  <c r="O5809" i="3" a="1"/>
  <c r="O5809" i="3" s="1"/>
  <c r="P5809" i="3" a="1"/>
  <c r="P5809" i="3" s="1"/>
  <c r="O5972" i="3" a="1"/>
  <c r="O5972" i="3" s="1"/>
  <c r="M5972" i="3" a="1"/>
  <c r="M5972" i="3" s="1"/>
  <c r="K5972" i="3" a="1"/>
  <c r="K5972" i="3" s="1"/>
  <c r="K6048" i="3" a="1"/>
  <c r="K6048" i="3" s="1"/>
  <c r="P6048" i="3" a="1"/>
  <c r="P6048" i="3" s="1"/>
  <c r="K6079" i="3" a="1"/>
  <c r="K6079" i="3" s="1"/>
  <c r="O6079" i="3" a="1"/>
  <c r="O6079" i="3" s="1"/>
  <c r="K6084" i="3" a="1"/>
  <c r="K6084" i="3" s="1"/>
  <c r="P6084" i="3" a="1"/>
  <c r="P6084" i="3" s="1"/>
  <c r="O6084" i="3" a="1"/>
  <c r="O6084" i="3" s="1"/>
  <c r="L6084" i="3" a="1"/>
  <c r="L6084" i="3" s="1"/>
  <c r="N6332" i="3" a="1"/>
  <c r="N6332" i="3" s="1"/>
  <c r="O6383" i="3" a="1"/>
  <c r="O6383" i="3" s="1"/>
  <c r="N6383" i="3" a="1"/>
  <c r="N6383" i="3" s="1"/>
  <c r="L6383" i="3" a="1"/>
  <c r="L6383" i="3" s="1"/>
  <c r="K6383" i="3" a="1"/>
  <c r="K6383" i="3" s="1"/>
  <c r="P6383" i="3" a="1"/>
  <c r="P6383" i="3" s="1"/>
  <c r="M6405" i="3" a="1"/>
  <c r="M6405" i="3" s="1"/>
  <c r="L6469" i="3" a="1"/>
  <c r="L6469" i="3" s="1"/>
  <c r="N6473" i="3" a="1"/>
  <c r="N6473" i="3" s="1"/>
  <c r="M6502" i="3" a="1"/>
  <c r="M6502" i="3" s="1"/>
  <c r="L5545" i="3" a="1"/>
  <c r="L5545" i="3" s="1"/>
  <c r="L5553" i="3" a="1"/>
  <c r="L5553" i="3" s="1"/>
  <c r="L5579" i="3" a="1"/>
  <c r="L5579" i="3" s="1"/>
  <c r="M5630" i="3" a="1"/>
  <c r="M5630" i="3" s="1"/>
  <c r="K5635" i="3" a="1"/>
  <c r="K5635" i="3" s="1"/>
  <c r="L5650" i="3" a="1"/>
  <c r="L5650" i="3" s="1"/>
  <c r="M5683" i="3" a="1"/>
  <c r="M5683" i="3" s="1"/>
  <c r="M5768" i="3" a="1"/>
  <c r="M5768" i="3" s="1"/>
  <c r="N5768" i="3" a="1"/>
  <c r="N5768" i="3" s="1"/>
  <c r="L5768" i="3" a="1"/>
  <c r="L5768" i="3" s="1"/>
  <c r="L5820" i="3" a="1"/>
  <c r="L5820" i="3" s="1"/>
  <c r="N5843" i="3" a="1"/>
  <c r="N5843" i="3" s="1"/>
  <c r="M5843" i="3" a="1"/>
  <c r="M5843" i="3" s="1"/>
  <c r="L5843" i="3" a="1"/>
  <c r="L5843" i="3" s="1"/>
  <c r="M5887" i="3" a="1"/>
  <c r="M5887" i="3" s="1"/>
  <c r="L5956" i="3" a="1"/>
  <c r="L5956" i="3" s="1"/>
  <c r="P5956" i="3" a="1"/>
  <c r="P5956" i="3" s="1"/>
  <c r="L6217" i="3" a="1"/>
  <c r="L6217" i="3" s="1"/>
  <c r="O6217" i="3" a="1"/>
  <c r="O6217" i="3" s="1"/>
  <c r="K6284" i="3" a="1"/>
  <c r="K6284" i="3" s="1"/>
  <c r="N6284" i="3" a="1"/>
  <c r="N6284" i="3" s="1"/>
  <c r="M6284" i="3" a="1"/>
  <c r="M6284" i="3" s="1"/>
  <c r="O6324" i="3" a="1"/>
  <c r="O6324" i="3" s="1"/>
  <c r="P6324" i="3" a="1"/>
  <c r="P6324" i="3" s="1"/>
  <c r="P6373" i="3" a="1"/>
  <c r="P6373" i="3" s="1"/>
  <c r="O6373" i="3" a="1"/>
  <c r="O6373" i="3" s="1"/>
  <c r="N6418" i="3" a="1"/>
  <c r="N6418" i="3" s="1"/>
  <c r="O6469" i="3" a="1"/>
  <c r="O6469" i="3" s="1"/>
  <c r="O6474" i="3" a="1"/>
  <c r="O6474" i="3" s="1"/>
  <c r="K6474" i="3" a="1"/>
  <c r="K6474" i="3" s="1"/>
  <c r="M6535" i="3" a="1"/>
  <c r="M6535" i="3" s="1"/>
  <c r="L6535" i="3" a="1"/>
  <c r="L6535" i="3" s="1"/>
  <c r="N6855" i="3" a="1"/>
  <c r="N6855" i="3" s="1"/>
  <c r="M6855" i="3" a="1"/>
  <c r="M6855" i="3" s="1"/>
  <c r="L6855" i="3" a="1"/>
  <c r="L6855" i="3" s="1"/>
  <c r="P6868" i="3" a="1"/>
  <c r="P6868" i="3" s="1"/>
  <c r="O6868" i="3" a="1"/>
  <c r="O6868" i="3" s="1"/>
  <c r="P5765" i="3" a="1"/>
  <c r="P5765" i="3" s="1"/>
  <c r="N5765" i="3" a="1"/>
  <c r="N5765" i="3" s="1"/>
  <c r="M5765" i="3" a="1"/>
  <c r="M5765" i="3" s="1"/>
  <c r="K5800" i="3" a="1"/>
  <c r="K5800" i="3" s="1"/>
  <c r="P5800" i="3" a="1"/>
  <c r="P5800" i="3" s="1"/>
  <c r="O5800" i="3" a="1"/>
  <c r="O5800" i="3" s="1"/>
  <c r="M5873" i="3" a="1"/>
  <c r="M5873" i="3" s="1"/>
  <c r="P5873" i="3" a="1"/>
  <c r="P5873" i="3" s="1"/>
  <c r="P6132" i="3" a="1"/>
  <c r="P6132" i="3" s="1"/>
  <c r="N6132" i="3" a="1"/>
  <c r="N6132" i="3" s="1"/>
  <c r="M6132" i="3" a="1"/>
  <c r="M6132" i="3" s="1"/>
  <c r="L6132" i="3" a="1"/>
  <c r="L6132" i="3" s="1"/>
  <c r="O6132" i="3" a="1"/>
  <c r="O6132" i="3" s="1"/>
  <c r="O6172" i="3" a="1"/>
  <c r="O6172" i="3" s="1"/>
  <c r="N6172" i="3" a="1"/>
  <c r="N6172" i="3" s="1"/>
  <c r="L6172" i="3" a="1"/>
  <c r="L6172" i="3" s="1"/>
  <c r="P6172" i="3" a="1"/>
  <c r="P6172" i="3" s="1"/>
  <c r="N6179" i="3" a="1"/>
  <c r="N6179" i="3" s="1"/>
  <c r="P6179" i="3" a="1"/>
  <c r="P6179" i="3" s="1"/>
  <c r="M6201" i="3" a="1"/>
  <c r="M6201" i="3" s="1"/>
  <c r="K6201" i="3" a="1"/>
  <c r="K6201" i="3" s="1"/>
  <c r="O6252" i="3" a="1"/>
  <c r="O6252" i="3" s="1"/>
  <c r="N6252" i="3" a="1"/>
  <c r="N6252" i="3" s="1"/>
  <c r="O6341" i="3" a="1"/>
  <c r="O6341" i="3" s="1"/>
  <c r="N6341" i="3" a="1"/>
  <c r="N6341" i="3" s="1"/>
  <c r="M6341" i="3" a="1"/>
  <c r="M6341" i="3" s="1"/>
  <c r="L6341" i="3" a="1"/>
  <c r="L6341" i="3" s="1"/>
  <c r="P6341" i="3" a="1"/>
  <c r="P6341" i="3" s="1"/>
  <c r="K6402" i="3" a="1"/>
  <c r="K6402" i="3" s="1"/>
  <c r="L6402" i="3" a="1"/>
  <c r="L6402" i="3" s="1"/>
  <c r="M6636" i="3" a="1"/>
  <c r="M6636" i="3" s="1"/>
  <c r="N6636" i="3" a="1"/>
  <c r="N6636" i="3" s="1"/>
  <c r="K6636" i="3" a="1"/>
  <c r="K6636" i="3" s="1"/>
  <c r="P6655" i="3" a="1"/>
  <c r="P6655" i="3" s="1"/>
  <c r="M6655" i="3" a="1"/>
  <c r="M6655" i="3" s="1"/>
  <c r="N6674" i="3" a="1"/>
  <c r="N6674" i="3" s="1"/>
  <c r="M6674" i="3" a="1"/>
  <c r="M6674" i="3" s="1"/>
  <c r="K6674" i="3" a="1"/>
  <c r="K6674" i="3" s="1"/>
  <c r="K6747" i="3" a="1"/>
  <c r="K6747" i="3" s="1"/>
  <c r="N6747" i="3" a="1"/>
  <c r="N6747" i="3" s="1"/>
  <c r="N6939" i="3" a="1"/>
  <c r="N6939" i="3" s="1"/>
  <c r="O6939" i="3" a="1"/>
  <c r="O6939" i="3" s="1"/>
  <c r="N4407" i="3" a="1"/>
  <c r="N4407" i="3" s="1"/>
  <c r="N5171" i="3" a="1"/>
  <c r="N5171" i="3" s="1"/>
  <c r="O5347" i="3" a="1"/>
  <c r="O5347" i="3" s="1"/>
  <c r="O5370" i="3" a="1"/>
  <c r="O5370" i="3" s="1"/>
  <c r="N5382" i="3" a="1"/>
  <c r="N5382" i="3" s="1"/>
  <c r="P5387" i="3" a="1"/>
  <c r="P5387" i="3" s="1"/>
  <c r="M5413" i="3" a="1"/>
  <c r="M5413" i="3" s="1"/>
  <c r="O5433" i="3" a="1"/>
  <c r="O5433" i="3" s="1"/>
  <c r="P5437" i="3" a="1"/>
  <c r="P5437" i="3" s="1"/>
  <c r="K5443" i="3" a="1"/>
  <c r="K5443" i="3" s="1"/>
  <c r="L5448" i="3" a="1"/>
  <c r="L5448" i="3" s="1"/>
  <c r="N5483" i="3" a="1"/>
  <c r="N5483" i="3" s="1"/>
  <c r="O5489" i="3" a="1"/>
  <c r="O5489" i="3" s="1"/>
  <c r="M5498" i="3" a="1"/>
  <c r="M5498" i="3" s="1"/>
  <c r="O5505" i="3" a="1"/>
  <c r="O5505" i="3" s="1"/>
  <c r="L5515" i="3" a="1"/>
  <c r="L5515" i="3" s="1"/>
  <c r="M5524" i="3" a="1"/>
  <c r="M5524" i="3" s="1"/>
  <c r="K5562" i="3" a="1"/>
  <c r="K5562" i="3" s="1"/>
  <c r="L5571" i="3" a="1"/>
  <c r="L5571" i="3" s="1"/>
  <c r="K5587" i="3" a="1"/>
  <c r="K5587" i="3" s="1"/>
  <c r="N5588" i="3" a="1"/>
  <c r="N5588" i="3" s="1"/>
  <c r="M5599" i="3" a="1"/>
  <c r="M5599" i="3" s="1"/>
  <c r="M5602" i="3" a="1"/>
  <c r="M5602" i="3" s="1"/>
  <c r="O5608" i="3" a="1"/>
  <c r="O5608" i="3" s="1"/>
  <c r="O5624" i="3" a="1"/>
  <c r="O5624" i="3" s="1"/>
  <c r="O5635" i="3" a="1"/>
  <c r="O5635" i="3" s="1"/>
  <c r="N5647" i="3" a="1"/>
  <c r="N5647" i="3" s="1"/>
  <c r="L5659" i="3" a="1"/>
  <c r="L5659" i="3" s="1"/>
  <c r="M5662" i="3" a="1"/>
  <c r="M5662" i="3" s="1"/>
  <c r="O5673" i="3" a="1"/>
  <c r="O5673" i="3" s="1"/>
  <c r="O5695" i="3" a="1"/>
  <c r="O5695" i="3" s="1"/>
  <c r="M5695" i="3" a="1"/>
  <c r="M5695" i="3" s="1"/>
  <c r="K5695" i="3" a="1"/>
  <c r="K5695" i="3" s="1"/>
  <c r="L5765" i="3" a="1"/>
  <c r="L5765" i="3" s="1"/>
  <c r="L5777" i="3" a="1"/>
  <c r="L5777" i="3" s="1"/>
  <c r="M5821" i="3" a="1"/>
  <c r="M5821" i="3" s="1"/>
  <c r="L5821" i="3" a="1"/>
  <c r="L5821" i="3" s="1"/>
  <c r="P5821" i="3" a="1"/>
  <c r="P5821" i="3" s="1"/>
  <c r="L5873" i="3" a="1"/>
  <c r="L5873" i="3" s="1"/>
  <c r="P5900" i="3" a="1"/>
  <c r="P5900" i="3" s="1"/>
  <c r="P5932" i="3" a="1"/>
  <c r="P5932" i="3" s="1"/>
  <c r="M5932" i="3" a="1"/>
  <c r="M5932" i="3" s="1"/>
  <c r="O5980" i="3" a="1"/>
  <c r="O5980" i="3" s="1"/>
  <c r="M5980" i="3" a="1"/>
  <c r="M5980" i="3" s="1"/>
  <c r="K6031" i="3" a="1"/>
  <c r="K6031" i="3" s="1"/>
  <c r="M6031" i="3" a="1"/>
  <c r="M6031" i="3" s="1"/>
  <c r="P6059" i="3" a="1"/>
  <c r="P6059" i="3" s="1"/>
  <c r="O6120" i="3" a="1"/>
  <c r="O6120" i="3" s="1"/>
  <c r="K6132" i="3" a="1"/>
  <c r="K6132" i="3" s="1"/>
  <c r="K6179" i="3" a="1"/>
  <c r="K6179" i="3" s="1"/>
  <c r="M6252" i="3" a="1"/>
  <c r="M6252" i="3" s="1"/>
  <c r="M6304" i="3" a="1"/>
  <c r="M6304" i="3" s="1"/>
  <c r="M6324" i="3" a="1"/>
  <c r="M6324" i="3" s="1"/>
  <c r="K6352" i="3" a="1"/>
  <c r="K6352" i="3" s="1"/>
  <c r="O6369" i="3" a="1"/>
  <c r="O6369" i="3" s="1"/>
  <c r="N6369" i="3" a="1"/>
  <c r="N6369" i="3" s="1"/>
  <c r="N6447" i="3" a="1"/>
  <c r="N6447" i="3" s="1"/>
  <c r="M6447" i="3" a="1"/>
  <c r="M6447" i="3" s="1"/>
  <c r="P6711" i="3" a="1"/>
  <c r="P6711" i="3" s="1"/>
  <c r="L6711" i="3" a="1"/>
  <c r="L6711" i="3" s="1"/>
  <c r="O4407" i="3" a="1"/>
  <c r="O4407" i="3" s="1"/>
  <c r="N4503" i="3" a="1"/>
  <c r="N4503" i="3" s="1"/>
  <c r="K4619" i="3" a="1"/>
  <c r="K4619" i="3" s="1"/>
  <c r="N4707" i="3" a="1"/>
  <c r="N4707" i="3" s="1"/>
  <c r="K4758" i="3" a="1"/>
  <c r="K4758" i="3" s="1"/>
  <c r="N4761" i="3" a="1"/>
  <c r="N4761" i="3" s="1"/>
  <c r="O4821" i="3" a="1"/>
  <c r="O4821" i="3" s="1"/>
  <c r="M4885" i="3" a="1"/>
  <c r="M4885" i="3" s="1"/>
  <c r="K4898" i="3" a="1"/>
  <c r="K4898" i="3" s="1"/>
  <c r="L5131" i="3" a="1"/>
  <c r="L5131" i="3" s="1"/>
  <c r="O5171" i="3" a="1"/>
  <c r="O5171" i="3" s="1"/>
  <c r="K5224" i="3" a="1"/>
  <c r="K5224" i="3" s="1"/>
  <c r="K5261" i="3" a="1"/>
  <c r="K5261" i="3" s="1"/>
  <c r="K5275" i="3" a="1"/>
  <c r="K5275" i="3" s="1"/>
  <c r="K5296" i="3" a="1"/>
  <c r="K5296" i="3" s="1"/>
  <c r="K5299" i="3" a="1"/>
  <c r="K5299" i="3" s="1"/>
  <c r="L5316" i="3" a="1"/>
  <c r="L5316" i="3" s="1"/>
  <c r="K5368" i="3" a="1"/>
  <c r="K5368" i="3" s="1"/>
  <c r="K5373" i="3" a="1"/>
  <c r="K5373" i="3" s="1"/>
  <c r="K5376" i="3" a="1"/>
  <c r="K5376" i="3" s="1"/>
  <c r="L5379" i="3" a="1"/>
  <c r="L5379" i="3" s="1"/>
  <c r="N5413" i="3" a="1"/>
  <c r="N5413" i="3" s="1"/>
  <c r="K5431" i="3" a="1"/>
  <c r="K5431" i="3" s="1"/>
  <c r="O5483" i="3" a="1"/>
  <c r="O5483" i="3" s="1"/>
  <c r="M5515" i="3" a="1"/>
  <c r="M5515" i="3" s="1"/>
  <c r="K5523" i="3" a="1"/>
  <c r="K5523" i="3" s="1"/>
  <c r="L5544" i="3" a="1"/>
  <c r="L5544" i="3" s="1"/>
  <c r="N5550" i="3" a="1"/>
  <c r="N5550" i="3" s="1"/>
  <c r="O5553" i="3" a="1"/>
  <c r="O5553" i="3" s="1"/>
  <c r="O5562" i="3" a="1"/>
  <c r="O5562" i="3" s="1"/>
  <c r="M5571" i="3" a="1"/>
  <c r="M5571" i="3" s="1"/>
  <c r="L5587" i="3" a="1"/>
  <c r="L5587" i="3" s="1"/>
  <c r="P5588" i="3" a="1"/>
  <c r="P5588" i="3" s="1"/>
  <c r="Q5588" i="3" s="1"/>
  <c r="N5599" i="3" a="1"/>
  <c r="N5599" i="3" s="1"/>
  <c r="P5608" i="3" a="1"/>
  <c r="P5608" i="3" s="1"/>
  <c r="L5617" i="3" a="1"/>
  <c r="L5617" i="3" s="1"/>
  <c r="M5628" i="3" a="1"/>
  <c r="M5628" i="3" s="1"/>
  <c r="M5659" i="3" a="1"/>
  <c r="M5659" i="3" s="1"/>
  <c r="N5662" i="3" a="1"/>
  <c r="N5662" i="3" s="1"/>
  <c r="L5676" i="3" a="1"/>
  <c r="L5676" i="3" s="1"/>
  <c r="P5684" i="3" a="1"/>
  <c r="P5684" i="3" s="1"/>
  <c r="R5684" i="3" s="1"/>
  <c r="L5684" i="3" a="1"/>
  <c r="L5684" i="3" s="1"/>
  <c r="N5684" i="3" a="1"/>
  <c r="N5684" i="3" s="1"/>
  <c r="P5692" i="3" a="1"/>
  <c r="P5692" i="3" s="1"/>
  <c r="O5692" i="3" a="1"/>
  <c r="O5692" i="3" s="1"/>
  <c r="N5692" i="3" a="1"/>
  <c r="N5692" i="3" s="1"/>
  <c r="M5692" i="3" a="1"/>
  <c r="M5692" i="3" s="1"/>
  <c r="M5729" i="3" a="1"/>
  <c r="M5729" i="3" s="1"/>
  <c r="L5729" i="3" a="1"/>
  <c r="L5729" i="3" s="1"/>
  <c r="K5729" i="3" a="1"/>
  <c r="K5729" i="3" s="1"/>
  <c r="O5775" i="3" a="1"/>
  <c r="O5775" i="3" s="1"/>
  <c r="M5775" i="3" a="1"/>
  <c r="M5775" i="3" s="1"/>
  <c r="K5783" i="3" a="1"/>
  <c r="K5783" i="3" s="1"/>
  <c r="O5783" i="3" a="1"/>
  <c r="O5783" i="3" s="1"/>
  <c r="N5783" i="3" a="1"/>
  <c r="N5783" i="3" s="1"/>
  <c r="M5817" i="3" a="1"/>
  <c r="M5817" i="3" s="1"/>
  <c r="N5817" i="3" a="1"/>
  <c r="N5817" i="3" s="1"/>
  <c r="N5873" i="3" a="1"/>
  <c r="N5873" i="3" s="1"/>
  <c r="K5907" i="3" a="1"/>
  <c r="K5907" i="3" s="1"/>
  <c r="N5907" i="3" a="1"/>
  <c r="N5907" i="3" s="1"/>
  <c r="L5907" i="3" a="1"/>
  <c r="L5907" i="3" s="1"/>
  <c r="N6088" i="3" a="1"/>
  <c r="N6088" i="3" s="1"/>
  <c r="M6088" i="3" a="1"/>
  <c r="M6088" i="3" s="1"/>
  <c r="P6094" i="3" a="1"/>
  <c r="P6094" i="3" s="1"/>
  <c r="N6094" i="3" a="1"/>
  <c r="N6094" i="3" s="1"/>
  <c r="M6094" i="3" a="1"/>
  <c r="M6094" i="3" s="1"/>
  <c r="P6169" i="3" a="1"/>
  <c r="P6169" i="3" s="1"/>
  <c r="O6169" i="3" a="1"/>
  <c r="O6169" i="3" s="1"/>
  <c r="L6179" i="3" a="1"/>
  <c r="L6179" i="3" s="1"/>
  <c r="M6352" i="3" a="1"/>
  <c r="M6352" i="3" s="1"/>
  <c r="P6397" i="3" a="1"/>
  <c r="P6397" i="3" s="1"/>
  <c r="N6397" i="3" a="1"/>
  <c r="N6397" i="3" s="1"/>
  <c r="M6397" i="3" a="1"/>
  <c r="M6397" i="3" s="1"/>
  <c r="K6588" i="3" a="1"/>
  <c r="K6588" i="3" s="1"/>
  <c r="P6588" i="3" a="1"/>
  <c r="P6588" i="3" s="1"/>
  <c r="P6620" i="3" a="1"/>
  <c r="P6620" i="3" s="1"/>
  <c r="N6620" i="3" a="1"/>
  <c r="N6620" i="3" s="1"/>
  <c r="O6620" i="3" a="1"/>
  <c r="O6620" i="3" s="1"/>
  <c r="L6625" i="3" a="1"/>
  <c r="L6625" i="3" s="1"/>
  <c r="N6625" i="3" a="1"/>
  <c r="N6625" i="3" s="1"/>
  <c r="L6638" i="3" a="1"/>
  <c r="L6638" i="3" s="1"/>
  <c r="O6638" i="3" a="1"/>
  <c r="O6638" i="3" s="1"/>
  <c r="M6756" i="3" a="1"/>
  <c r="M6756" i="3" s="1"/>
  <c r="N6756" i="3" a="1"/>
  <c r="N6756" i="3" s="1"/>
  <c r="L6756" i="3" a="1"/>
  <c r="L6756" i="3" s="1"/>
  <c r="M6820" i="3" a="1"/>
  <c r="M6820" i="3" s="1"/>
  <c r="N6820" i="3" a="1"/>
  <c r="N6820" i="3" s="1"/>
  <c r="L6820" i="3" a="1"/>
  <c r="L6820" i="3" s="1"/>
  <c r="N4441" i="3" a="1"/>
  <c r="N4441" i="3" s="1"/>
  <c r="K4446" i="3" a="1"/>
  <c r="K4446" i="3" s="1"/>
  <c r="K4479" i="3" a="1"/>
  <c r="K4479" i="3" s="1"/>
  <c r="N4484" i="3" a="1"/>
  <c r="N4484" i="3" s="1"/>
  <c r="O4492" i="3" a="1"/>
  <c r="O4492" i="3" s="1"/>
  <c r="L4502" i="3" a="1"/>
  <c r="L4502" i="3" s="1"/>
  <c r="P4503" i="3" a="1"/>
  <c r="P4503" i="3" s="1"/>
  <c r="M4512" i="3" a="1"/>
  <c r="M4512" i="3" s="1"/>
  <c r="K4519" i="3" a="1"/>
  <c r="K4519" i="3" s="1"/>
  <c r="K4526" i="3" a="1"/>
  <c r="K4526" i="3" s="1"/>
  <c r="L4528" i="3" a="1"/>
  <c r="L4528" i="3" s="1"/>
  <c r="N4548" i="3" a="1"/>
  <c r="N4548" i="3" s="1"/>
  <c r="K4606" i="3" a="1"/>
  <c r="K4606" i="3" s="1"/>
  <c r="N4619" i="3" a="1"/>
  <c r="N4619" i="3" s="1"/>
  <c r="O4707" i="3" a="1"/>
  <c r="O4707" i="3" s="1"/>
  <c r="P4821" i="3" a="1"/>
  <c r="P4821" i="3" s="1"/>
  <c r="N4885" i="3" a="1"/>
  <c r="N4885" i="3" s="1"/>
  <c r="M5027" i="3" a="1"/>
  <c r="M5027" i="3" s="1"/>
  <c r="M5045" i="3" a="1"/>
  <c r="M5045" i="3" s="1"/>
  <c r="K5243" i="3" a="1"/>
  <c r="K5243" i="3" s="1"/>
  <c r="N5296" i="3" a="1"/>
  <c r="N5296" i="3" s="1"/>
  <c r="N5299" i="3" a="1"/>
  <c r="N5299" i="3" s="1"/>
  <c r="K5303" i="3" a="1"/>
  <c r="K5303" i="3" s="1"/>
  <c r="K5365" i="3" a="1"/>
  <c r="K5365" i="3" s="1"/>
  <c r="K5371" i="3" a="1"/>
  <c r="K5371" i="3" s="1"/>
  <c r="M5373" i="3" a="1"/>
  <c r="M5373" i="3" s="1"/>
  <c r="L5376" i="3" a="1"/>
  <c r="L5376" i="3" s="1"/>
  <c r="M5419" i="3" a="1"/>
  <c r="M5419" i="3" s="1"/>
  <c r="L5453" i="3" a="1"/>
  <c r="L5453" i="3" s="1"/>
  <c r="M5487" i="3" a="1"/>
  <c r="M5487" i="3" s="1"/>
  <c r="O5498" i="3" a="1"/>
  <c r="O5498" i="3" s="1"/>
  <c r="O5506" i="3" a="1"/>
  <c r="O5506" i="3" s="1"/>
  <c r="N5515" i="3" a="1"/>
  <c r="N5515" i="3" s="1"/>
  <c r="O5550" i="3" a="1"/>
  <c r="O5550" i="3" s="1"/>
  <c r="P5553" i="3" a="1"/>
  <c r="P5553" i="3" s="1"/>
  <c r="N5571" i="3" a="1"/>
  <c r="N5571" i="3" s="1"/>
  <c r="M5587" i="3" a="1"/>
  <c r="M5587" i="3" s="1"/>
  <c r="O5599" i="3" a="1"/>
  <c r="O5599" i="3" s="1"/>
  <c r="N5617" i="3" a="1"/>
  <c r="N5617" i="3" s="1"/>
  <c r="M5621" i="3" a="1"/>
  <c r="M5621" i="3" s="1"/>
  <c r="N5628" i="3" a="1"/>
  <c r="N5628" i="3" s="1"/>
  <c r="M5643" i="3" a="1"/>
  <c r="M5643" i="3" s="1"/>
  <c r="O5659" i="3" a="1"/>
  <c r="O5659" i="3" s="1"/>
  <c r="O5662" i="3" a="1"/>
  <c r="O5662" i="3" s="1"/>
  <c r="M5676" i="3" a="1"/>
  <c r="M5676" i="3" s="1"/>
  <c r="M5684" i="3" a="1"/>
  <c r="M5684" i="3" s="1"/>
  <c r="K5692" i="3" a="1"/>
  <c r="K5692" i="3" s="1"/>
  <c r="K5739" i="3" a="1"/>
  <c r="K5739" i="3" s="1"/>
  <c r="K5775" i="3" a="1"/>
  <c r="K5775" i="3" s="1"/>
  <c r="L5817" i="3" a="1"/>
  <c r="L5817" i="3" s="1"/>
  <c r="O5823" i="3" a="1"/>
  <c r="O5823" i="3" s="1"/>
  <c r="N5823" i="3" a="1"/>
  <c r="N5823" i="3" s="1"/>
  <c r="O5873" i="3" a="1"/>
  <c r="O5873" i="3" s="1"/>
  <c r="O5947" i="3" a="1"/>
  <c r="O5947" i="3" s="1"/>
  <c r="L5953" i="3" a="1"/>
  <c r="L5953" i="3" s="1"/>
  <c r="O5953" i="3" a="1"/>
  <c r="O5953" i="3" s="1"/>
  <c r="N5953" i="3" a="1"/>
  <c r="N5953" i="3" s="1"/>
  <c r="K5953" i="3" a="1"/>
  <c r="K5953" i="3" s="1"/>
  <c r="K5994" i="3" a="1"/>
  <c r="K5994" i="3" s="1"/>
  <c r="N5994" i="3" a="1"/>
  <c r="N5994" i="3" s="1"/>
  <c r="M5994" i="3" a="1"/>
  <c r="M5994" i="3" s="1"/>
  <c r="K6088" i="3" a="1"/>
  <c r="K6088" i="3" s="1"/>
  <c r="O6105" i="3" a="1"/>
  <c r="O6105" i="3" s="1"/>
  <c r="L6109" i="3" a="1"/>
  <c r="L6109" i="3" s="1"/>
  <c r="K6116" i="3" a="1"/>
  <c r="K6116" i="3" s="1"/>
  <c r="N6122" i="3" a="1"/>
  <c r="N6122" i="3" s="1"/>
  <c r="L6122" i="3" a="1"/>
  <c r="L6122" i="3" s="1"/>
  <c r="L6146" i="3" a="1"/>
  <c r="L6146" i="3" s="1"/>
  <c r="N6169" i="3" a="1"/>
  <c r="N6169" i="3" s="1"/>
  <c r="M6179" i="3" a="1"/>
  <c r="M6179" i="3" s="1"/>
  <c r="O6225" i="3" a="1"/>
  <c r="O6225" i="3" s="1"/>
  <c r="P6225" i="3" a="1"/>
  <c r="P6225" i="3" s="1"/>
  <c r="N6229" i="3" a="1"/>
  <c r="N6229" i="3" s="1"/>
  <c r="P6274" i="3" a="1"/>
  <c r="P6274" i="3" s="1"/>
  <c r="N6274" i="3" a="1"/>
  <c r="N6274" i="3" s="1"/>
  <c r="L6274" i="3" a="1"/>
  <c r="L6274" i="3" s="1"/>
  <c r="N6294" i="3" a="1"/>
  <c r="N6294" i="3" s="1"/>
  <c r="N6300" i="3" a="1"/>
  <c r="N6300" i="3" s="1"/>
  <c r="K6492" i="3" a="1"/>
  <c r="K6492" i="3" s="1"/>
  <c r="M6492" i="3" a="1"/>
  <c r="M6492" i="3" s="1"/>
  <c r="L6492" i="3" a="1"/>
  <c r="L6492" i="3" s="1"/>
  <c r="K6620" i="3" a="1"/>
  <c r="K6620" i="3" s="1"/>
  <c r="L6688" i="3" a="1"/>
  <c r="L6688" i="3" s="1"/>
  <c r="P6688" i="3" a="1"/>
  <c r="P6688" i="3" s="1"/>
  <c r="L5691" i="3" a="1"/>
  <c r="L5691" i="3" s="1"/>
  <c r="K5811" i="3" a="1"/>
  <c r="K5811" i="3" s="1"/>
  <c r="O5819" i="3" a="1"/>
  <c r="O5819" i="3" s="1"/>
  <c r="O5827" i="3" a="1"/>
  <c r="O5827" i="3" s="1"/>
  <c r="N5889" i="3" a="1"/>
  <c r="N5889" i="3" s="1"/>
  <c r="M5908" i="3" a="1"/>
  <c r="M5908" i="3" s="1"/>
  <c r="P5924" i="3" a="1"/>
  <c r="P5924" i="3" s="1"/>
  <c r="P5929" i="3" a="1"/>
  <c r="P5929" i="3" s="1"/>
  <c r="N5942" i="3" a="1"/>
  <c r="N5942" i="3" s="1"/>
  <c r="M5965" i="3" a="1"/>
  <c r="M5965" i="3" s="1"/>
  <c r="N5997" i="3" a="1"/>
  <c r="N5997" i="3" s="1"/>
  <c r="P6019" i="3" a="1"/>
  <c r="P6019" i="3" s="1"/>
  <c r="L6044" i="3" a="1"/>
  <c r="L6044" i="3" s="1"/>
  <c r="K6050" i="3" a="1"/>
  <c r="K6050" i="3" s="1"/>
  <c r="K6054" i="3" a="1"/>
  <c r="K6054" i="3" s="1"/>
  <c r="N6103" i="3" a="1"/>
  <c r="N6103" i="3" s="1"/>
  <c r="P6170" i="3" a="1"/>
  <c r="P6170" i="3" s="1"/>
  <c r="K6581" i="3" a="1"/>
  <c r="K6581" i="3" s="1"/>
  <c r="P6581" i="3" a="1"/>
  <c r="P6581" i="3" s="1"/>
  <c r="N6581" i="3" a="1"/>
  <c r="N6581" i="3" s="1"/>
  <c r="M6581" i="3" a="1"/>
  <c r="M6581" i="3" s="1"/>
  <c r="P6768" i="3" a="1"/>
  <c r="P6768" i="3" s="1"/>
  <c r="N6768" i="3" a="1"/>
  <c r="N6768" i="3" s="1"/>
  <c r="M6832" i="3" a="1"/>
  <c r="M6832" i="3" s="1"/>
  <c r="P6832" i="3" a="1"/>
  <c r="P6832" i="3" s="1"/>
  <c r="N6934" i="3" a="1"/>
  <c r="N6934" i="3" s="1"/>
  <c r="M6934" i="3" a="1"/>
  <c r="M6934" i="3" s="1"/>
  <c r="O6944" i="3" a="1"/>
  <c r="O6944" i="3" s="1"/>
  <c r="P6944" i="3" a="1"/>
  <c r="P6944" i="3" s="1"/>
  <c r="N6944" i="3" a="1"/>
  <c r="N6944" i="3" s="1"/>
  <c r="M6944" i="3" a="1"/>
  <c r="M6944" i="3" s="1"/>
  <c r="P6975" i="3" a="1"/>
  <c r="P6975" i="3" s="1"/>
  <c r="M6975" i="3" a="1"/>
  <c r="M6975" i="3" s="1"/>
  <c r="K7012" i="3" a="1"/>
  <c r="K7012" i="3" s="1"/>
  <c r="L7012" i="3" a="1"/>
  <c r="L7012" i="3" s="1"/>
  <c r="M7033" i="3" a="1"/>
  <c r="M7033" i="3" s="1"/>
  <c r="N7033" i="3" a="1"/>
  <c r="N7033" i="3" s="1"/>
  <c r="K7054" i="3" a="1"/>
  <c r="K7054" i="3" s="1"/>
  <c r="O7054" i="3" a="1"/>
  <c r="O7054" i="3" s="1"/>
  <c r="P7310" i="3" a="1"/>
  <c r="P7310" i="3" s="1"/>
  <c r="M7310" i="3" a="1"/>
  <c r="M7310" i="3" s="1"/>
  <c r="P7382" i="3" a="1"/>
  <c r="P7382" i="3" s="1"/>
  <c r="Q7382" i="3" s="1"/>
  <c r="N7382" i="3" a="1"/>
  <c r="N7382" i="3" s="1"/>
  <c r="P7427" i="3" a="1"/>
  <c r="P7427" i="3" s="1"/>
  <c r="O7427" i="3" a="1"/>
  <c r="O7427" i="3" s="1"/>
  <c r="M7580" i="3" a="1"/>
  <c r="M7580" i="3" s="1"/>
  <c r="O7580" i="3" a="1"/>
  <c r="O7580" i="3" s="1"/>
  <c r="N7580" i="3" a="1"/>
  <c r="N7580" i="3" s="1"/>
  <c r="L7580" i="3" a="1"/>
  <c r="L7580" i="3" s="1"/>
  <c r="M7658" i="3" a="1"/>
  <c r="M7658" i="3" s="1"/>
  <c r="K7658" i="3" a="1"/>
  <c r="K7658" i="3" s="1"/>
  <c r="L7863" i="3" a="1"/>
  <c r="L7863" i="3" s="1"/>
  <c r="P7863" i="3" a="1"/>
  <c r="P7863" i="3" s="1"/>
  <c r="K8823" i="3" a="1"/>
  <c r="K8823" i="3" s="1"/>
  <c r="O8823" i="3" a="1"/>
  <c r="O8823" i="3" s="1"/>
  <c r="P8823" i="3" a="1"/>
  <c r="P8823" i="3" s="1"/>
  <c r="N8980" i="3" a="1"/>
  <c r="N8980" i="3" s="1"/>
  <c r="P8980" i="3" a="1"/>
  <c r="P8980" i="3" s="1"/>
  <c r="L9063" i="3" a="1"/>
  <c r="L9063" i="3" s="1"/>
  <c r="O9063" i="3" a="1"/>
  <c r="O9063" i="3" s="1"/>
  <c r="O9377" i="3" a="1"/>
  <c r="O9377" i="3" s="1"/>
  <c r="K9377" i="3" a="1"/>
  <c r="K9377" i="3" s="1"/>
  <c r="N9377" i="3" a="1"/>
  <c r="N9377" i="3" s="1"/>
  <c r="M6991" i="3" a="1"/>
  <c r="M6991" i="3" s="1"/>
  <c r="L6991" i="3" a="1"/>
  <c r="L6991" i="3" s="1"/>
  <c r="N7013" i="3" a="1"/>
  <c r="N7013" i="3" s="1"/>
  <c r="P7013" i="3" a="1"/>
  <c r="P7013" i="3" s="1"/>
  <c r="O7013" i="3" a="1"/>
  <c r="O7013" i="3" s="1"/>
  <c r="M7113" i="3" a="1"/>
  <c r="M7113" i="3" s="1"/>
  <c r="N7113" i="3" a="1"/>
  <c r="N7113" i="3" s="1"/>
  <c r="N7126" i="3" a="1"/>
  <c r="N7126" i="3" s="1"/>
  <c r="P7126" i="3" a="1"/>
  <c r="P7126" i="3" s="1"/>
  <c r="O7126" i="3" a="1"/>
  <c r="O7126" i="3" s="1"/>
  <c r="M7126" i="3" a="1"/>
  <c r="M7126" i="3" s="1"/>
  <c r="L7126" i="3" a="1"/>
  <c r="L7126" i="3" s="1"/>
  <c r="K7198" i="3" a="1"/>
  <c r="K7198" i="3" s="1"/>
  <c r="O7198" i="3" a="1"/>
  <c r="O7198" i="3" s="1"/>
  <c r="N7198" i="3" a="1"/>
  <c r="N7198" i="3" s="1"/>
  <c r="M7198" i="3" a="1"/>
  <c r="M7198" i="3" s="1"/>
  <c r="L7198" i="3" a="1"/>
  <c r="L7198" i="3" s="1"/>
  <c r="P7198" i="3" a="1"/>
  <c r="P7198" i="3" s="1"/>
  <c r="M7923" i="3" a="1"/>
  <c r="M7923" i="3" s="1"/>
  <c r="L7923" i="3" a="1"/>
  <c r="L7923" i="3" s="1"/>
  <c r="O7923" i="3" a="1"/>
  <c r="O7923" i="3" s="1"/>
  <c r="N7923" i="3" a="1"/>
  <c r="N7923" i="3" s="1"/>
  <c r="L8057" i="3" a="1"/>
  <c r="L8057" i="3" s="1"/>
  <c r="K8057" i="3" a="1"/>
  <c r="K8057" i="3" s="1"/>
  <c r="O8070" i="3" a="1"/>
  <c r="O8070" i="3" s="1"/>
  <c r="P8070" i="3" a="1"/>
  <c r="P8070" i="3" s="1"/>
  <c r="L8070" i="3" a="1"/>
  <c r="L8070" i="3" s="1"/>
  <c r="N8070" i="3" a="1"/>
  <c r="N8070" i="3" s="1"/>
  <c r="L8451" i="3" a="1"/>
  <c r="L8451" i="3" s="1"/>
  <c r="K8451" i="3" a="1"/>
  <c r="K8451" i="3" s="1"/>
  <c r="K8469" i="3" a="1"/>
  <c r="K8469" i="3" s="1"/>
  <c r="L8469" i="3" a="1"/>
  <c r="L8469" i="3" s="1"/>
  <c r="K8480" i="3" a="1"/>
  <c r="K8480" i="3" s="1"/>
  <c r="L8480" i="3" a="1"/>
  <c r="L8480" i="3" s="1"/>
  <c r="N8608" i="3" a="1"/>
  <c r="N8608" i="3" s="1"/>
  <c r="O8608" i="3" a="1"/>
  <c r="O8608" i="3" s="1"/>
  <c r="O8621" i="3" a="1"/>
  <c r="O8621" i="3" s="1"/>
  <c r="N8621" i="3" a="1"/>
  <c r="N8621" i="3" s="1"/>
  <c r="M8621" i="3" a="1"/>
  <c r="M8621" i="3" s="1"/>
  <c r="P8621" i="3" a="1"/>
  <c r="P8621" i="3" s="1"/>
  <c r="M9151" i="3" a="1"/>
  <c r="M9151" i="3" s="1"/>
  <c r="K9151" i="3" a="1"/>
  <c r="K9151" i="3" s="1"/>
  <c r="P9151" i="3" a="1"/>
  <c r="P9151" i="3" s="1"/>
  <c r="Q9151" i="3" s="1"/>
  <c r="L9151" i="3" a="1"/>
  <c r="L9151" i="3" s="1"/>
  <c r="O9151" i="3" a="1"/>
  <c r="O9151" i="3" s="1"/>
  <c r="N9234" i="3" a="1"/>
  <c r="N9234" i="3" s="1"/>
  <c r="K9234" i="3" a="1"/>
  <c r="K9234" i="3" s="1"/>
  <c r="O9234" i="3" a="1"/>
  <c r="O9234" i="3" s="1"/>
  <c r="L9295" i="3" a="1"/>
  <c r="L9295" i="3" s="1"/>
  <c r="M9295" i="3" a="1"/>
  <c r="M9295" i="3" s="1"/>
  <c r="M9327" i="3" a="1"/>
  <c r="M9327" i="3" s="1"/>
  <c r="N9327" i="3" a="1"/>
  <c r="N9327" i="3" s="1"/>
  <c r="L9327" i="3" a="1"/>
  <c r="L9327" i="3" s="1"/>
  <c r="P9327" i="3" a="1"/>
  <c r="P9327" i="3" s="1"/>
  <c r="O9327" i="3" a="1"/>
  <c r="O9327" i="3" s="1"/>
  <c r="N6781" i="3" a="1"/>
  <c r="N6781" i="3" s="1"/>
  <c r="L6781" i="3" a="1"/>
  <c r="L6781" i="3" s="1"/>
  <c r="N6846" i="3" a="1"/>
  <c r="N6846" i="3" s="1"/>
  <c r="L6846" i="3" a="1"/>
  <c r="L6846" i="3" s="1"/>
  <c r="K6875" i="3" a="1"/>
  <c r="K6875" i="3" s="1"/>
  <c r="O6875" i="3" a="1"/>
  <c r="O6875" i="3" s="1"/>
  <c r="N6875" i="3" a="1"/>
  <c r="N6875" i="3" s="1"/>
  <c r="P6925" i="3" a="1"/>
  <c r="P6925" i="3" s="1"/>
  <c r="L6925" i="3" a="1"/>
  <c r="L6925" i="3" s="1"/>
  <c r="M6952" i="3" a="1"/>
  <c r="M6952" i="3" s="1"/>
  <c r="L6952" i="3" a="1"/>
  <c r="L6952" i="3" s="1"/>
  <c r="N6991" i="3" a="1"/>
  <c r="N6991" i="3" s="1"/>
  <c r="P6997" i="3" a="1"/>
  <c r="P6997" i="3" s="1"/>
  <c r="L6997" i="3" a="1"/>
  <c r="L6997" i="3" s="1"/>
  <c r="M7023" i="3" a="1"/>
  <c r="M7023" i="3" s="1"/>
  <c r="M7055" i="3" a="1"/>
  <c r="M7055" i="3" s="1"/>
  <c r="K7055" i="3" a="1"/>
  <c r="K7055" i="3" s="1"/>
  <c r="O7230" i="3" a="1"/>
  <c r="O7230" i="3" s="1"/>
  <c r="N7230" i="3" a="1"/>
  <c r="N7230" i="3" s="1"/>
  <c r="K7230" i="3" a="1"/>
  <c r="K7230" i="3" s="1"/>
  <c r="K7491" i="3" a="1"/>
  <c r="K7491" i="3" s="1"/>
  <c r="L7509" i="3" a="1"/>
  <c r="L7509" i="3" s="1"/>
  <c r="P7515" i="3" a="1"/>
  <c r="P7515" i="3" s="1"/>
  <c r="L7515" i="3" a="1"/>
  <c r="L7515" i="3" s="1"/>
  <c r="P7534" i="3" a="1"/>
  <c r="P7534" i="3" s="1"/>
  <c r="O7534" i="3" a="1"/>
  <c r="O7534" i="3" s="1"/>
  <c r="N7534" i="3" a="1"/>
  <c r="N7534" i="3" s="1"/>
  <c r="K7534" i="3" a="1"/>
  <c r="K7534" i="3" s="1"/>
  <c r="N7650" i="3" a="1"/>
  <c r="N7650" i="3" s="1"/>
  <c r="M7835" i="3" a="1"/>
  <c r="M7835" i="3" s="1"/>
  <c r="O7835" i="3" a="1"/>
  <c r="O7835" i="3" s="1"/>
  <c r="N8544" i="3" a="1"/>
  <c r="N8544" i="3" s="1"/>
  <c r="O8544" i="3" a="1"/>
  <c r="O8544" i="3" s="1"/>
  <c r="O8557" i="3" a="1"/>
  <c r="O8557" i="3" s="1"/>
  <c r="M8557" i="3" a="1"/>
  <c r="M8557" i="3" s="1"/>
  <c r="P8557" i="3" a="1"/>
  <c r="P8557" i="3" s="1"/>
  <c r="Q8557" i="3" s="1"/>
  <c r="N8557" i="3" a="1"/>
  <c r="N8557" i="3" s="1"/>
  <c r="L8557" i="3" a="1"/>
  <c r="L8557" i="3" s="1"/>
  <c r="L8672" i="3" a="1"/>
  <c r="L8672" i="3" s="1"/>
  <c r="O8672" i="3" a="1"/>
  <c r="O8672" i="3" s="1"/>
  <c r="N8724" i="3" a="1"/>
  <c r="N8724" i="3" s="1"/>
  <c r="M8724" i="3" a="1"/>
  <c r="M8724" i="3" s="1"/>
  <c r="P8925" i="3" a="1"/>
  <c r="P8925" i="3" s="1"/>
  <c r="L8925" i="3" a="1"/>
  <c r="L8925" i="3" s="1"/>
  <c r="M8925" i="3" a="1"/>
  <c r="M8925" i="3" s="1"/>
  <c r="P6776" i="3" a="1"/>
  <c r="P6776" i="3" s="1"/>
  <c r="N6776" i="3" a="1"/>
  <c r="N6776" i="3" s="1"/>
  <c r="P6781" i="3" a="1"/>
  <c r="P6781" i="3" s="1"/>
  <c r="O6864" i="3" a="1"/>
  <c r="O6864" i="3" s="1"/>
  <c r="P6864" i="3" a="1"/>
  <c r="P6864" i="3" s="1"/>
  <c r="L6892" i="3" a="1"/>
  <c r="L6892" i="3" s="1"/>
  <c r="K6892" i="3" a="1"/>
  <c r="K6892" i="3" s="1"/>
  <c r="O6991" i="3" a="1"/>
  <c r="O6991" i="3" s="1"/>
  <c r="N6998" i="3" a="1"/>
  <c r="N6998" i="3" s="1"/>
  <c r="L6998" i="3" a="1"/>
  <c r="L6998" i="3" s="1"/>
  <c r="K6998" i="3" a="1"/>
  <c r="K6998" i="3" s="1"/>
  <c r="N7263" i="3" a="1"/>
  <c r="N7263" i="3" s="1"/>
  <c r="M7263" i="3" a="1"/>
  <c r="M7263" i="3" s="1"/>
  <c r="O7305" i="3" a="1"/>
  <c r="O7305" i="3" s="1"/>
  <c r="N7305" i="3" a="1"/>
  <c r="N7305" i="3" s="1"/>
  <c r="O7486" i="3" a="1"/>
  <c r="O7486" i="3" s="1"/>
  <c r="M7486" i="3" a="1"/>
  <c r="M7486" i="3" s="1"/>
  <c r="P7509" i="3" a="1"/>
  <c r="P7509" i="3" s="1"/>
  <c r="P7900" i="3" a="1"/>
  <c r="P7900" i="3" s="1"/>
  <c r="K7900" i="3" a="1"/>
  <c r="K7900" i="3" s="1"/>
  <c r="O7900" i="3" a="1"/>
  <c r="O7900" i="3" s="1"/>
  <c r="K8419" i="3" a="1"/>
  <c r="K8419" i="3" s="1"/>
  <c r="N8419" i="3" a="1"/>
  <c r="N8419" i="3" s="1"/>
  <c r="L8419" i="3" a="1"/>
  <c r="L8419" i="3" s="1"/>
  <c r="M8419" i="3" a="1"/>
  <c r="M8419" i="3" s="1"/>
  <c r="N6870" i="3" a="1"/>
  <c r="N6870" i="3" s="1"/>
  <c r="O6870" i="3" a="1"/>
  <c r="O6870" i="3" s="1"/>
  <c r="M6870" i="3" a="1"/>
  <c r="M6870" i="3" s="1"/>
  <c r="N6914" i="3" a="1"/>
  <c r="N6914" i="3" s="1"/>
  <c r="K6914" i="3" a="1"/>
  <c r="K6914" i="3" s="1"/>
  <c r="P7015" i="3" a="1"/>
  <c r="P7015" i="3" s="1"/>
  <c r="Q7015" i="3" s="1"/>
  <c r="O7015" i="3" a="1"/>
  <c r="O7015" i="3" s="1"/>
  <c r="M7015" i="3" a="1"/>
  <c r="M7015" i="3" s="1"/>
  <c r="O7050" i="3" a="1"/>
  <c r="O7050" i="3" s="1"/>
  <c r="N7050" i="3" a="1"/>
  <c r="N7050" i="3" s="1"/>
  <c r="P7151" i="3" a="1"/>
  <c r="P7151" i="3" s="1"/>
  <c r="O7151" i="3" a="1"/>
  <c r="O7151" i="3" s="1"/>
  <c r="N7151" i="3" a="1"/>
  <c r="N7151" i="3" s="1"/>
  <c r="L7220" i="3" a="1"/>
  <c r="L7220" i="3" s="1"/>
  <c r="L7232" i="3" a="1"/>
  <c r="L7232" i="3" s="1"/>
  <c r="N7232" i="3" a="1"/>
  <c r="N7232" i="3" s="1"/>
  <c r="K7232" i="3" a="1"/>
  <c r="K7232" i="3" s="1"/>
  <c r="L7486" i="3" a="1"/>
  <c r="L7486" i="3" s="1"/>
  <c r="L7611" i="3" a="1"/>
  <c r="L7611" i="3" s="1"/>
  <c r="K7611" i="3" a="1"/>
  <c r="K7611" i="3" s="1"/>
  <c r="P7662" i="3" a="1"/>
  <c r="P7662" i="3" s="1"/>
  <c r="O7662" i="3" a="1"/>
  <c r="O7662" i="3" s="1"/>
  <c r="N7822" i="3" a="1"/>
  <c r="N7822" i="3" s="1"/>
  <c r="O7822" i="3" a="1"/>
  <c r="O7822" i="3" s="1"/>
  <c r="L7822" i="3" a="1"/>
  <c r="L7822" i="3" s="1"/>
  <c r="P7822" i="3" a="1"/>
  <c r="P7822" i="3" s="1"/>
  <c r="M7822" i="3" a="1"/>
  <c r="M7822" i="3" s="1"/>
  <c r="K7822" i="3" a="1"/>
  <c r="K7822" i="3" s="1"/>
  <c r="N7894" i="3" a="1"/>
  <c r="N7894" i="3" s="1"/>
  <c r="O7894" i="3" a="1"/>
  <c r="O7894" i="3" s="1"/>
  <c r="K7894" i="3" a="1"/>
  <c r="K7894" i="3" s="1"/>
  <c r="M7894" i="3" a="1"/>
  <c r="M7894" i="3" s="1"/>
  <c r="N8442" i="3" a="1"/>
  <c r="N8442" i="3" s="1"/>
  <c r="L8442" i="3" a="1"/>
  <c r="L8442" i="3" s="1"/>
  <c r="O8442" i="3" a="1"/>
  <c r="O8442" i="3" s="1"/>
  <c r="M8442" i="3" a="1"/>
  <c r="M8442" i="3" s="1"/>
  <c r="P5825" i="3" a="1"/>
  <c r="P5825" i="3" s="1"/>
  <c r="P6497" i="3" a="1"/>
  <c r="P6497" i="3" s="1"/>
  <c r="L6497" i="3" a="1"/>
  <c r="L6497" i="3" s="1"/>
  <c r="N6645" i="3" a="1"/>
  <c r="N6645" i="3" s="1"/>
  <c r="L6645" i="3" a="1"/>
  <c r="L6645" i="3" s="1"/>
  <c r="N6727" i="3" a="1"/>
  <c r="N6727" i="3" s="1"/>
  <c r="L6727" i="3" a="1"/>
  <c r="L6727" i="3" s="1"/>
  <c r="P6811" i="3" a="1"/>
  <c r="P6811" i="3" s="1"/>
  <c r="M6865" i="3" a="1"/>
  <c r="M6865" i="3" s="1"/>
  <c r="N6865" i="3" a="1"/>
  <c r="N6865" i="3" s="1"/>
  <c r="O6877" i="3" a="1"/>
  <c r="O6877" i="3" s="1"/>
  <c r="N6901" i="3" a="1"/>
  <c r="N6901" i="3" s="1"/>
  <c r="O6901" i="3" a="1"/>
  <c r="O6901" i="3" s="1"/>
  <c r="L6927" i="3" a="1"/>
  <c r="L6927" i="3" s="1"/>
  <c r="M6927" i="3" a="1"/>
  <c r="M6927" i="3" s="1"/>
  <c r="P6932" i="3" a="1"/>
  <c r="P6932" i="3" s="1"/>
  <c r="O6932" i="3" a="1"/>
  <c r="O6932" i="3" s="1"/>
  <c r="K6932" i="3" a="1"/>
  <c r="K6932" i="3" s="1"/>
  <c r="P6949" i="3" a="1"/>
  <c r="P6949" i="3" s="1"/>
  <c r="O6949" i="3" a="1"/>
  <c r="O6949" i="3" s="1"/>
  <c r="L6964" i="3" a="1"/>
  <c r="L6964" i="3" s="1"/>
  <c r="N7005" i="3" a="1"/>
  <c r="N7005" i="3" s="1"/>
  <c r="P7005" i="3" a="1"/>
  <c r="P7005" i="3" s="1"/>
  <c r="K7005" i="3" a="1"/>
  <c r="K7005" i="3" s="1"/>
  <c r="L7015" i="3" a="1"/>
  <c r="L7015" i="3" s="1"/>
  <c r="O7037" i="3" a="1"/>
  <c r="O7037" i="3" s="1"/>
  <c r="L7084" i="3" a="1"/>
  <c r="L7084" i="3" s="1"/>
  <c r="O7123" i="3" a="1"/>
  <c r="O7123" i="3" s="1"/>
  <c r="N7123" i="3" a="1"/>
  <c r="N7123" i="3" s="1"/>
  <c r="N7133" i="3" a="1"/>
  <c r="N7133" i="3" s="1"/>
  <c r="P7133" i="3" a="1"/>
  <c r="P7133" i="3" s="1"/>
  <c r="O7133" i="3" a="1"/>
  <c r="O7133" i="3" s="1"/>
  <c r="L7133" i="3" a="1"/>
  <c r="L7133" i="3" s="1"/>
  <c r="K7133" i="3" a="1"/>
  <c r="K7133" i="3" s="1"/>
  <c r="M7232" i="3" a="1"/>
  <c r="M7232" i="3" s="1"/>
  <c r="K7699" i="3" a="1"/>
  <c r="K7699" i="3" s="1"/>
  <c r="P7699" i="3" a="1"/>
  <c r="P7699" i="3" s="1"/>
  <c r="N7699" i="3" a="1"/>
  <c r="N7699" i="3" s="1"/>
  <c r="M7699" i="3" a="1"/>
  <c r="M7699" i="3" s="1"/>
  <c r="L7699" i="3" a="1"/>
  <c r="L7699" i="3" s="1"/>
  <c r="N7934" i="3" a="1"/>
  <c r="N7934" i="3" s="1"/>
  <c r="K7934" i="3" a="1"/>
  <c r="K7934" i="3" s="1"/>
  <c r="M7934" i="3" a="1"/>
  <c r="M7934" i="3" s="1"/>
  <c r="O7934" i="3" a="1"/>
  <c r="O7934" i="3" s="1"/>
  <c r="L7934" i="3" a="1"/>
  <c r="L7934" i="3" s="1"/>
  <c r="N8524" i="3" a="1"/>
  <c r="N8524" i="3" s="1"/>
  <c r="O8524" i="3" a="1"/>
  <c r="O8524" i="3" s="1"/>
  <c r="O8541" i="3" a="1"/>
  <c r="O8541" i="3" s="1"/>
  <c r="P8541" i="3" a="1"/>
  <c r="P8541" i="3" s="1"/>
  <c r="M8541" i="3" a="1"/>
  <c r="M8541" i="3" s="1"/>
  <c r="N8541" i="3" a="1"/>
  <c r="N8541" i="3" s="1"/>
  <c r="K5702" i="3" a="1"/>
  <c r="K5702" i="3" s="1"/>
  <c r="O5714" i="3" a="1"/>
  <c r="O5714" i="3" s="1"/>
  <c r="L5740" i="3" a="1"/>
  <c r="L5740" i="3" s="1"/>
  <c r="K5878" i="3" a="1"/>
  <c r="K5878" i="3" s="1"/>
  <c r="K5913" i="3" a="1"/>
  <c r="K5913" i="3" s="1"/>
  <c r="O5928" i="3" a="1"/>
  <c r="O5928" i="3" s="1"/>
  <c r="P5985" i="3" a="1"/>
  <c r="P5985" i="3" s="1"/>
  <c r="K6019" i="3" a="1"/>
  <c r="K6019" i="3" s="1"/>
  <c r="M6023" i="3" a="1"/>
  <c r="M6023" i="3" s="1"/>
  <c r="L6185" i="3" a="1"/>
  <c r="L6185" i="3" s="1"/>
  <c r="O6231" i="3" a="1"/>
  <c r="O6231" i="3" s="1"/>
  <c r="P6243" i="3" a="1"/>
  <c r="P6243" i="3" s="1"/>
  <c r="L6353" i="3" a="1"/>
  <c r="L6353" i="3" s="1"/>
  <c r="K6497" i="3" a="1"/>
  <c r="K6497" i="3" s="1"/>
  <c r="M6522" i="3" a="1"/>
  <c r="M6522" i="3" s="1"/>
  <c r="O6522" i="3" a="1"/>
  <c r="O6522" i="3" s="1"/>
  <c r="M6645" i="3" a="1"/>
  <c r="M6645" i="3" s="1"/>
  <c r="L6695" i="3" a="1"/>
  <c r="L6695" i="3" s="1"/>
  <c r="P6719" i="3" a="1"/>
  <c r="P6719" i="3" s="1"/>
  <c r="L6719" i="3" a="1"/>
  <c r="L6719" i="3" s="1"/>
  <c r="L6724" i="3" a="1"/>
  <c r="L6724" i="3" s="1"/>
  <c r="M6727" i="3" a="1"/>
  <c r="M6727" i="3" s="1"/>
  <c r="K6772" i="3" a="1"/>
  <c r="K6772" i="3" s="1"/>
  <c r="L6772" i="3" a="1"/>
  <c r="L6772" i="3" s="1"/>
  <c r="K6843" i="3" a="1"/>
  <c r="K6843" i="3" s="1"/>
  <c r="M6843" i="3" a="1"/>
  <c r="M6843" i="3" s="1"/>
  <c r="O6878" i="3" a="1"/>
  <c r="O6878" i="3" s="1"/>
  <c r="L6878" i="3" a="1"/>
  <c r="L6878" i="3" s="1"/>
  <c r="N6885" i="3" a="1"/>
  <c r="N6885" i="3" s="1"/>
  <c r="L6885" i="3" a="1"/>
  <c r="L6885" i="3" s="1"/>
  <c r="K6885" i="3" a="1"/>
  <c r="K6885" i="3" s="1"/>
  <c r="L6901" i="3" a="1"/>
  <c r="L6901" i="3" s="1"/>
  <c r="K6927" i="3" a="1"/>
  <c r="K6927" i="3" s="1"/>
  <c r="L6932" i="3" a="1"/>
  <c r="L6932" i="3" s="1"/>
  <c r="L7000" i="3" a="1"/>
  <c r="L7000" i="3" s="1"/>
  <c r="L7005" i="3" a="1"/>
  <c r="L7005" i="3" s="1"/>
  <c r="N7015" i="3" a="1"/>
  <c r="N7015" i="3" s="1"/>
  <c r="O7032" i="3" a="1"/>
  <c r="O7032" i="3" s="1"/>
  <c r="P7032" i="3" a="1"/>
  <c r="P7032" i="3" s="1"/>
  <c r="R7032" i="3" s="1"/>
  <c r="O7061" i="3" a="1"/>
  <c r="O7061" i="3" s="1"/>
  <c r="K7067" i="3" a="1"/>
  <c r="K7067" i="3" s="1"/>
  <c r="N7067" i="3" a="1"/>
  <c r="N7067" i="3" s="1"/>
  <c r="O7080" i="3" a="1"/>
  <c r="O7080" i="3" s="1"/>
  <c r="N7080" i="3" a="1"/>
  <c r="N7080" i="3" s="1"/>
  <c r="P7085" i="3" a="1"/>
  <c r="P7085" i="3" s="1"/>
  <c r="L7085" i="3" a="1"/>
  <c r="L7085" i="3" s="1"/>
  <c r="L7096" i="3" a="1"/>
  <c r="L7096" i="3" s="1"/>
  <c r="N7096" i="3" a="1"/>
  <c r="N7096" i="3" s="1"/>
  <c r="M7096" i="3" a="1"/>
  <c r="M7096" i="3" s="1"/>
  <c r="M7175" i="3" a="1"/>
  <c r="M7175" i="3" s="1"/>
  <c r="O7375" i="3" a="1"/>
  <c r="O7375" i="3" s="1"/>
  <c r="P7375" i="3" a="1"/>
  <c r="P7375" i="3" s="1"/>
  <c r="M7375" i="3" a="1"/>
  <c r="M7375" i="3" s="1"/>
  <c r="N7839" i="3" a="1"/>
  <c r="N7839" i="3" s="1"/>
  <c r="P7839" i="3" a="1"/>
  <c r="P7839" i="3" s="1"/>
  <c r="R7839" i="3" s="1"/>
  <c r="M7839" i="3" a="1"/>
  <c r="M7839" i="3" s="1"/>
  <c r="O7839" i="3" a="1"/>
  <c r="O7839" i="3" s="1"/>
  <c r="N7986" i="3" a="1"/>
  <c r="N7986" i="3" s="1"/>
  <c r="O7986" i="3" a="1"/>
  <c r="O7986" i="3" s="1"/>
  <c r="N8104" i="3" a="1"/>
  <c r="N8104" i="3" s="1"/>
  <c r="K8104" i="3" a="1"/>
  <c r="K8104" i="3" s="1"/>
  <c r="O8104" i="3" a="1"/>
  <c r="O8104" i="3" s="1"/>
  <c r="M8104" i="3" a="1"/>
  <c r="M8104" i="3" s="1"/>
  <c r="P5714" i="3" a="1"/>
  <c r="P5714" i="3" s="1"/>
  <c r="M5724" i="3" a="1"/>
  <c r="M5724" i="3" s="1"/>
  <c r="M5726" i="3" a="1"/>
  <c r="M5726" i="3" s="1"/>
  <c r="M5740" i="3" a="1"/>
  <c r="M5740" i="3" s="1"/>
  <c r="O5878" i="3" a="1"/>
  <c r="O5878" i="3" s="1"/>
  <c r="P5976" i="3" a="1"/>
  <c r="P5976" i="3" s="1"/>
  <c r="M5997" i="3" a="1"/>
  <c r="M5997" i="3" s="1"/>
  <c r="N6023" i="3" a="1"/>
  <c r="N6023" i="3" s="1"/>
  <c r="L6076" i="3" a="1"/>
  <c r="L6076" i="3" s="1"/>
  <c r="O6097" i="3" a="1"/>
  <c r="O6097" i="3" s="1"/>
  <c r="M6103" i="3" a="1"/>
  <c r="M6103" i="3" s="1"/>
  <c r="K6170" i="3" a="1"/>
  <c r="K6170" i="3" s="1"/>
  <c r="O6177" i="3" a="1"/>
  <c r="O6177" i="3" s="1"/>
  <c r="M6180" i="3" a="1"/>
  <c r="M6180" i="3" s="1"/>
  <c r="N6260" i="3" a="1"/>
  <c r="N6260" i="3" s="1"/>
  <c r="N6314" i="3" a="1"/>
  <c r="N6314" i="3" s="1"/>
  <c r="K6682" i="3" a="1"/>
  <c r="K6682" i="3" s="1"/>
  <c r="O6682" i="3" a="1"/>
  <c r="O6682" i="3" s="1"/>
  <c r="M6800" i="3" a="1"/>
  <c r="M6800" i="3" s="1"/>
  <c r="P6800" i="3" a="1"/>
  <c r="P6800" i="3" s="1"/>
  <c r="O6896" i="3" a="1"/>
  <c r="O6896" i="3" s="1"/>
  <c r="L6896" i="3" a="1"/>
  <c r="L6896" i="3" s="1"/>
  <c r="L6943" i="3" a="1"/>
  <c r="L6943" i="3" s="1"/>
  <c r="N6943" i="3" a="1"/>
  <c r="N6943" i="3" s="1"/>
  <c r="P6951" i="3" a="1"/>
  <c r="P6951" i="3" s="1"/>
  <c r="O6951" i="3" a="1"/>
  <c r="O6951" i="3" s="1"/>
  <c r="O7165" i="3" a="1"/>
  <c r="O7165" i="3" s="1"/>
  <c r="P7165" i="3" a="1"/>
  <c r="P7165" i="3" s="1"/>
  <c r="P7443" i="3" a="1"/>
  <c r="P7443" i="3" s="1"/>
  <c r="L7443" i="3" a="1"/>
  <c r="L7443" i="3" s="1"/>
  <c r="M7606" i="3" a="1"/>
  <c r="M7606" i="3" s="1"/>
  <c r="N7606" i="3" a="1"/>
  <c r="N7606" i="3" s="1"/>
  <c r="N7707" i="3" a="1"/>
  <c r="N7707" i="3" s="1"/>
  <c r="K7707" i="3" a="1"/>
  <c r="K7707" i="3" s="1"/>
  <c r="M7746" i="3" a="1"/>
  <c r="M7746" i="3" s="1"/>
  <c r="N7746" i="3" a="1"/>
  <c r="N7746" i="3" s="1"/>
  <c r="K7995" i="3" a="1"/>
  <c r="K7995" i="3" s="1"/>
  <c r="M7995" i="3" a="1"/>
  <c r="M7995" i="3" s="1"/>
  <c r="K8322" i="3" a="1"/>
  <c r="K8322" i="3" s="1"/>
  <c r="P8322" i="3" a="1"/>
  <c r="P8322" i="3" s="1"/>
  <c r="Q8322" i="3" s="1"/>
  <c r="K8359" i="3" a="1"/>
  <c r="K8359" i="3" s="1"/>
  <c r="L8359" i="3" a="1"/>
  <c r="L8359" i="3" s="1"/>
  <c r="O6567" i="3" a="1"/>
  <c r="O6567" i="3" s="1"/>
  <c r="L7095" i="3" a="1"/>
  <c r="L7095" i="3" s="1"/>
  <c r="P7095" i="3" a="1"/>
  <c r="P7095" i="3" s="1"/>
  <c r="O7095" i="3" a="1"/>
  <c r="O7095" i="3" s="1"/>
  <c r="N7095" i="3" a="1"/>
  <c r="N7095" i="3" s="1"/>
  <c r="M7095" i="3" a="1"/>
  <c r="M7095" i="3" s="1"/>
  <c r="K7160" i="3" a="1"/>
  <c r="K7160" i="3" s="1"/>
  <c r="P7160" i="3" a="1"/>
  <c r="P7160" i="3" s="1"/>
  <c r="O7160" i="3" a="1"/>
  <c r="O7160" i="3" s="1"/>
  <c r="N7221" i="3" a="1"/>
  <c r="N7221" i="3" s="1"/>
  <c r="M7221" i="3" a="1"/>
  <c r="M7221" i="3" s="1"/>
  <c r="L7221" i="3" a="1"/>
  <c r="L7221" i="3" s="1"/>
  <c r="M7239" i="3" a="1"/>
  <c r="M7239" i="3" s="1"/>
  <c r="L7239" i="3" a="1"/>
  <c r="L7239" i="3" s="1"/>
  <c r="K7483" i="3" a="1"/>
  <c r="K7483" i="3" s="1"/>
  <c r="P7483" i="3" a="1"/>
  <c r="P7483" i="3" s="1"/>
  <c r="N7492" i="3" a="1"/>
  <c r="N7492" i="3" s="1"/>
  <c r="P7492" i="3" a="1"/>
  <c r="P7492" i="3" s="1"/>
  <c r="L7492" i="3" a="1"/>
  <c r="L7492" i="3" s="1"/>
  <c r="L7510" i="3" a="1"/>
  <c r="L7510" i="3" s="1"/>
  <c r="P7510" i="3" a="1"/>
  <c r="P7510" i="3" s="1"/>
  <c r="M7510" i="3" a="1"/>
  <c r="M7510" i="3" s="1"/>
  <c r="O7639" i="3" a="1"/>
  <c r="O7639" i="3" s="1"/>
  <c r="P7639" i="3" a="1"/>
  <c r="P7639" i="3" s="1"/>
  <c r="M7639" i="3" a="1"/>
  <c r="M7639" i="3" s="1"/>
  <c r="M7651" i="3" a="1"/>
  <c r="M7651" i="3" s="1"/>
  <c r="P7651" i="3" a="1"/>
  <c r="P7651" i="3" s="1"/>
  <c r="L7651" i="3" a="1"/>
  <c r="L7651" i="3" s="1"/>
  <c r="P7701" i="3" a="1"/>
  <c r="P7701" i="3" s="1"/>
  <c r="M7701" i="3" a="1"/>
  <c r="M7701" i="3" s="1"/>
  <c r="P7807" i="3" a="1"/>
  <c r="P7807" i="3" s="1"/>
  <c r="K7807" i="3" a="1"/>
  <c r="K7807" i="3" s="1"/>
  <c r="O7807" i="3" a="1"/>
  <c r="O7807" i="3" s="1"/>
  <c r="N7807" i="3" a="1"/>
  <c r="N7807" i="3" s="1"/>
  <c r="M7807" i="3" a="1"/>
  <c r="M7807" i="3" s="1"/>
  <c r="L7807" i="3" a="1"/>
  <c r="L7807" i="3" s="1"/>
  <c r="M7891" i="3" a="1"/>
  <c r="M7891" i="3" s="1"/>
  <c r="O7891" i="3" a="1"/>
  <c r="O7891" i="3" s="1"/>
  <c r="N7891" i="3" a="1"/>
  <c r="N7891" i="3" s="1"/>
  <c r="M7903" i="3" a="1"/>
  <c r="M7903" i="3" s="1"/>
  <c r="K7903" i="3" a="1"/>
  <c r="K7903" i="3" s="1"/>
  <c r="P7903" i="3" a="1"/>
  <c r="P7903" i="3" s="1"/>
  <c r="K7941" i="3" a="1"/>
  <c r="K7941" i="3" s="1"/>
  <c r="P7941" i="3" a="1"/>
  <c r="P7941" i="3" s="1"/>
  <c r="M7941" i="3" a="1"/>
  <c r="M7941" i="3" s="1"/>
  <c r="K8408" i="3" a="1"/>
  <c r="K8408" i="3" s="1"/>
  <c r="N8408" i="3" a="1"/>
  <c r="N8408" i="3" s="1"/>
  <c r="P8516" i="3" a="1"/>
  <c r="P8516" i="3" s="1"/>
  <c r="L8516" i="3" a="1"/>
  <c r="L8516" i="3" s="1"/>
  <c r="N8516" i="3" a="1"/>
  <c r="N8516" i="3" s="1"/>
  <c r="K8516" i="3" a="1"/>
  <c r="K8516" i="3" s="1"/>
  <c r="M8516" i="3" a="1"/>
  <c r="M8516" i="3" s="1"/>
  <c r="K8610" i="3" a="1"/>
  <c r="K8610" i="3" s="1"/>
  <c r="L8610" i="3" a="1"/>
  <c r="L8610" i="3" s="1"/>
  <c r="N8610" i="3" a="1"/>
  <c r="N8610" i="3" s="1"/>
  <c r="M8636" i="3" a="1"/>
  <c r="M8636" i="3" s="1"/>
  <c r="N8636" i="3" a="1"/>
  <c r="N8636" i="3" s="1"/>
  <c r="P8665" i="3" a="1"/>
  <c r="P8665" i="3" s="1"/>
  <c r="N8665" i="3" a="1"/>
  <c r="N8665" i="3" s="1"/>
  <c r="M8665" i="3" a="1"/>
  <c r="M8665" i="3" s="1"/>
  <c r="M8792" i="3" a="1"/>
  <c r="M8792" i="3" s="1"/>
  <c r="P8792" i="3" a="1"/>
  <c r="P8792" i="3" s="1"/>
  <c r="R8792" i="3" s="1"/>
  <c r="K8983" i="3" a="1"/>
  <c r="K8983" i="3" s="1"/>
  <c r="N8983" i="3" a="1"/>
  <c r="N8983" i="3" s="1"/>
  <c r="O9112" i="3" a="1"/>
  <c r="O9112" i="3" s="1"/>
  <c r="N9112" i="3" a="1"/>
  <c r="N9112" i="3" s="1"/>
  <c r="M9112" i="3" a="1"/>
  <c r="M9112" i="3" s="1"/>
  <c r="N6692" i="3" a="1"/>
  <c r="N6692" i="3" s="1"/>
  <c r="L6703" i="3" a="1"/>
  <c r="L6703" i="3" s="1"/>
  <c r="P6734" i="3" a="1"/>
  <c r="P6734" i="3" s="1"/>
  <c r="L6764" i="3" a="1"/>
  <c r="L6764" i="3" s="1"/>
  <c r="N7008" i="3" a="1"/>
  <c r="N7008" i="3" s="1"/>
  <c r="L7020" i="3" a="1"/>
  <c r="L7020" i="3" s="1"/>
  <c r="L7030" i="3" a="1"/>
  <c r="L7030" i="3" s="1"/>
  <c r="M7103" i="3" a="1"/>
  <c r="M7103" i="3" s="1"/>
  <c r="L7103" i="3" a="1"/>
  <c r="L7103" i="3" s="1"/>
  <c r="M7283" i="3" a="1"/>
  <c r="M7283" i="3" s="1"/>
  <c r="P7283" i="3" a="1"/>
  <c r="P7283" i="3" s="1"/>
  <c r="N7283" i="3" a="1"/>
  <c r="N7283" i="3" s="1"/>
  <c r="P7286" i="3" a="1"/>
  <c r="P7286" i="3" s="1"/>
  <c r="N7389" i="3" a="1"/>
  <c r="N7389" i="3" s="1"/>
  <c r="P7389" i="3" a="1"/>
  <c r="P7389" i="3" s="1"/>
  <c r="O7389" i="3" a="1"/>
  <c r="O7389" i="3" s="1"/>
  <c r="K7506" i="3" a="1"/>
  <c r="K7506" i="3" s="1"/>
  <c r="N7506" i="3" a="1"/>
  <c r="N7506" i="3" s="1"/>
  <c r="O7547" i="3" a="1"/>
  <c r="O7547" i="3" s="1"/>
  <c r="L7547" i="3" a="1"/>
  <c r="L7547" i="3" s="1"/>
  <c r="M7677" i="3" a="1"/>
  <c r="M7677" i="3" s="1"/>
  <c r="N7677" i="3" a="1"/>
  <c r="N7677" i="3" s="1"/>
  <c r="N7762" i="3" a="1"/>
  <c r="N7762" i="3" s="1"/>
  <c r="O7762" i="3" a="1"/>
  <c r="O7762" i="3" s="1"/>
  <c r="N7903" i="3" a="1"/>
  <c r="N7903" i="3" s="1"/>
  <c r="N7913" i="3" a="1"/>
  <c r="N7913" i="3" s="1"/>
  <c r="K7913" i="3" a="1"/>
  <c r="K7913" i="3" s="1"/>
  <c r="M7913" i="3" a="1"/>
  <c r="M7913" i="3" s="1"/>
  <c r="M7928" i="3" a="1"/>
  <c r="M7928" i="3" s="1"/>
  <c r="N7928" i="3" a="1"/>
  <c r="N7928" i="3" s="1"/>
  <c r="N7958" i="3" a="1"/>
  <c r="N7958" i="3" s="1"/>
  <c r="O7958" i="3" a="1"/>
  <c r="O7958" i="3" s="1"/>
  <c r="K7958" i="3" a="1"/>
  <c r="K7958" i="3" s="1"/>
  <c r="P7958" i="3" a="1"/>
  <c r="P7958" i="3" s="1"/>
  <c r="M7958" i="3" a="1"/>
  <c r="M7958" i="3" s="1"/>
  <c r="P8125" i="3" a="1"/>
  <c r="P8125" i="3" s="1"/>
  <c r="L8125" i="3" a="1"/>
  <c r="L8125" i="3" s="1"/>
  <c r="N8164" i="3" a="1"/>
  <c r="N8164" i="3" s="1"/>
  <c r="P8164" i="3" a="1"/>
  <c r="P8164" i="3" s="1"/>
  <c r="K8188" i="3" a="1"/>
  <c r="K8188" i="3" s="1"/>
  <c r="P8188" i="3" a="1"/>
  <c r="P8188" i="3" s="1"/>
  <c r="K8309" i="3" a="1"/>
  <c r="K8309" i="3" s="1"/>
  <c r="O8309" i="3" a="1"/>
  <c r="O8309" i="3" s="1"/>
  <c r="M8309" i="3" a="1"/>
  <c r="M8309" i="3" s="1"/>
  <c r="N8309" i="3" a="1"/>
  <c r="N8309" i="3" s="1"/>
  <c r="P8391" i="3" a="1"/>
  <c r="P8391" i="3" s="1"/>
  <c r="M8391" i="3" a="1"/>
  <c r="M8391" i="3" s="1"/>
  <c r="K8410" i="3" a="1"/>
  <c r="K8410" i="3" s="1"/>
  <c r="L8410" i="3" a="1"/>
  <c r="L8410" i="3" s="1"/>
  <c r="N6519" i="3" a="1"/>
  <c r="N6519" i="3" s="1"/>
  <c r="L6712" i="3" a="1"/>
  <c r="L6712" i="3" s="1"/>
  <c r="K6770" i="3" a="1"/>
  <c r="K6770" i="3" s="1"/>
  <c r="N6802" i="3" a="1"/>
  <c r="N6802" i="3" s="1"/>
  <c r="P6822" i="3" a="1"/>
  <c r="P6822" i="3" s="1"/>
  <c r="M6840" i="3" a="1"/>
  <c r="M6840" i="3" s="1"/>
  <c r="K6844" i="3" a="1"/>
  <c r="K6844" i="3" s="1"/>
  <c r="N6848" i="3" a="1"/>
  <c r="N6848" i="3" s="1"/>
  <c r="K6941" i="3" a="1"/>
  <c r="K6941" i="3" s="1"/>
  <c r="M6966" i="3" a="1"/>
  <c r="M6966" i="3" s="1"/>
  <c r="M6969" i="3" a="1"/>
  <c r="M6969" i="3" s="1"/>
  <c r="N6995" i="3" a="1"/>
  <c r="N6995" i="3" s="1"/>
  <c r="P7008" i="3" a="1"/>
  <c r="P7008" i="3" s="1"/>
  <c r="R7008" i="3" s="1"/>
  <c r="M7030" i="3" a="1"/>
  <c r="M7030" i="3" s="1"/>
  <c r="N7079" i="3" a="1"/>
  <c r="N7079" i="3" s="1"/>
  <c r="K7103" i="3" a="1"/>
  <c r="K7103" i="3" s="1"/>
  <c r="K7122" i="3" a="1"/>
  <c r="K7122" i="3" s="1"/>
  <c r="M7135" i="3" a="1"/>
  <c r="M7135" i="3" s="1"/>
  <c r="N7141" i="3" a="1"/>
  <c r="N7141" i="3" s="1"/>
  <c r="O7141" i="3" a="1"/>
  <c r="O7141" i="3" s="1"/>
  <c r="K7168" i="3" a="1"/>
  <c r="K7168" i="3" s="1"/>
  <c r="K7174" i="3" a="1"/>
  <c r="K7174" i="3" s="1"/>
  <c r="N7174" i="3" a="1"/>
  <c r="N7174" i="3" s="1"/>
  <c r="M7174" i="3" a="1"/>
  <c r="M7174" i="3" s="1"/>
  <c r="L7174" i="3" a="1"/>
  <c r="L7174" i="3" s="1"/>
  <c r="L7205" i="3" a="1"/>
  <c r="L7205" i="3" s="1"/>
  <c r="K7283" i="3" a="1"/>
  <c r="K7283" i="3" s="1"/>
  <c r="M7358" i="3" a="1"/>
  <c r="M7358" i="3" s="1"/>
  <c r="K7389" i="3" a="1"/>
  <c r="K7389" i="3" s="1"/>
  <c r="L7445" i="3" a="1"/>
  <c r="L7445" i="3" s="1"/>
  <c r="L7494" i="3" a="1"/>
  <c r="L7494" i="3" s="1"/>
  <c r="P7494" i="3" a="1"/>
  <c r="P7494" i="3" s="1"/>
  <c r="P7663" i="3" a="1"/>
  <c r="P7663" i="3" s="1"/>
  <c r="M7663" i="3" a="1"/>
  <c r="M7663" i="3" s="1"/>
  <c r="K7677" i="3" a="1"/>
  <c r="K7677" i="3" s="1"/>
  <c r="L7742" i="3" a="1"/>
  <c r="L7742" i="3" s="1"/>
  <c r="P7753" i="3" a="1"/>
  <c r="P7753" i="3" s="1"/>
  <c r="O7753" i="3" a="1"/>
  <c r="O7753" i="3" s="1"/>
  <c r="O7903" i="3" a="1"/>
  <c r="O7903" i="3" s="1"/>
  <c r="O7942" i="3" a="1"/>
  <c r="O7942" i="3" s="1"/>
  <c r="L7958" i="3" a="1"/>
  <c r="L7958" i="3" s="1"/>
  <c r="N8125" i="3" a="1"/>
  <c r="N8125" i="3" s="1"/>
  <c r="K8165" i="3" a="1"/>
  <c r="K8165" i="3" s="1"/>
  <c r="L8165" i="3" a="1"/>
  <c r="L8165" i="3" s="1"/>
  <c r="N8281" i="3" a="1"/>
  <c r="N8281" i="3" s="1"/>
  <c r="K8281" i="3" a="1"/>
  <c r="K8281" i="3" s="1"/>
  <c r="O8281" i="3" a="1"/>
  <c r="O8281" i="3" s="1"/>
  <c r="L8281" i="3" a="1"/>
  <c r="L8281" i="3" s="1"/>
  <c r="P8354" i="3" a="1"/>
  <c r="P8354" i="3" s="1"/>
  <c r="L8354" i="3" a="1"/>
  <c r="L8354" i="3" s="1"/>
  <c r="N8354" i="3" a="1"/>
  <c r="N8354" i="3" s="1"/>
  <c r="P8385" i="3" a="1"/>
  <c r="P8385" i="3" s="1"/>
  <c r="N8385" i="3" a="1"/>
  <c r="N8385" i="3" s="1"/>
  <c r="M8467" i="3" a="1"/>
  <c r="M8467" i="3" s="1"/>
  <c r="N8467" i="3" a="1"/>
  <c r="N8467" i="3" s="1"/>
  <c r="L6633" i="3" a="1"/>
  <c r="L6633" i="3" s="1"/>
  <c r="N6642" i="3" a="1"/>
  <c r="N6642" i="3" s="1"/>
  <c r="K6663" i="3" a="1"/>
  <c r="K6663" i="3" s="1"/>
  <c r="M6687" i="3" a="1"/>
  <c r="M6687" i="3" s="1"/>
  <c r="M6703" i="3" a="1"/>
  <c r="M6703" i="3" s="1"/>
  <c r="L6732" i="3" a="1"/>
  <c r="L6732" i="3" s="1"/>
  <c r="K6783" i="3" a="1"/>
  <c r="K6783" i="3" s="1"/>
  <c r="P6787" i="3" a="1"/>
  <c r="P6787" i="3" s="1"/>
  <c r="N6840" i="3" a="1"/>
  <c r="N6840" i="3" s="1"/>
  <c r="P6848" i="3" a="1"/>
  <c r="P6848" i="3" s="1"/>
  <c r="Q6848" i="3" s="1"/>
  <c r="K6926" i="3" a="1"/>
  <c r="K6926" i="3" s="1"/>
  <c r="P7079" i="3" a="1"/>
  <c r="P7079" i="3" s="1"/>
  <c r="N7097" i="3" a="1"/>
  <c r="N7097" i="3" s="1"/>
  <c r="M7097" i="3" a="1"/>
  <c r="M7097" i="3" s="1"/>
  <c r="N7122" i="3" a="1"/>
  <c r="N7122" i="3" s="1"/>
  <c r="M7187" i="3" a="1"/>
  <c r="M7187" i="3" s="1"/>
  <c r="P7187" i="3" a="1"/>
  <c r="P7187" i="3" s="1"/>
  <c r="M7205" i="3" a="1"/>
  <c r="M7205" i="3" s="1"/>
  <c r="O7208" i="3" a="1"/>
  <c r="O7208" i="3" s="1"/>
  <c r="N7208" i="3" a="1"/>
  <c r="N7208" i="3" s="1"/>
  <c r="L7283" i="3" a="1"/>
  <c r="L7283" i="3" s="1"/>
  <c r="M7389" i="3" a="1"/>
  <c r="M7389" i="3" s="1"/>
  <c r="Q7445" i="3"/>
  <c r="N7519" i="3" a="1"/>
  <c r="N7519" i="3" s="1"/>
  <c r="M7519" i="3" a="1"/>
  <c r="M7519" i="3" s="1"/>
  <c r="N7586" i="3" a="1"/>
  <c r="N7586" i="3" s="1"/>
  <c r="O7586" i="3" a="1"/>
  <c r="O7586" i="3" s="1"/>
  <c r="L7648" i="3" a="1"/>
  <c r="L7648" i="3" s="1"/>
  <c r="P7648" i="3" a="1"/>
  <c r="P7648" i="3" s="1"/>
  <c r="N7648" i="3" a="1"/>
  <c r="N7648" i="3" s="1"/>
  <c r="M7648" i="3" a="1"/>
  <c r="M7648" i="3" s="1"/>
  <c r="P7742" i="3" a="1"/>
  <c r="P7742" i="3" s="1"/>
  <c r="P7759" i="3" a="1"/>
  <c r="P7759" i="3" s="1"/>
  <c r="O7759" i="3" a="1"/>
  <c r="O7759" i="3" s="1"/>
  <c r="N7759" i="3" a="1"/>
  <c r="N7759" i="3" s="1"/>
  <c r="O7992" i="3" a="1"/>
  <c r="O7992" i="3" s="1"/>
  <c r="N7992" i="3" a="1"/>
  <c r="N7992" i="3" s="1"/>
  <c r="K8039" i="3" a="1"/>
  <c r="K8039" i="3" s="1"/>
  <c r="P8039" i="3" a="1"/>
  <c r="P8039" i="3" s="1"/>
  <c r="M8119" i="3" a="1"/>
  <c r="M8119" i="3" s="1"/>
  <c r="N8119" i="3" a="1"/>
  <c r="N8119" i="3" s="1"/>
  <c r="P8138" i="3" a="1"/>
  <c r="P8138" i="3" s="1"/>
  <c r="K8138" i="3" a="1"/>
  <c r="K8138" i="3" s="1"/>
  <c r="O8138" i="3" a="1"/>
  <c r="O8138" i="3" s="1"/>
  <c r="K8486" i="3" a="1"/>
  <c r="K8486" i="3" s="1"/>
  <c r="M8486" i="3" a="1"/>
  <c r="M8486" i="3" s="1"/>
  <c r="O8486" i="3" a="1"/>
  <c r="O8486" i="3" s="1"/>
  <c r="O9325" i="3" a="1"/>
  <c r="O9325" i="3" s="1"/>
  <c r="K9325" i="3" a="1"/>
  <c r="K9325" i="3" s="1"/>
  <c r="M9325" i="3" a="1"/>
  <c r="M9325" i="3" s="1"/>
  <c r="N9325" i="3" a="1"/>
  <c r="N9325" i="3" s="1"/>
  <c r="N7886" i="3" a="1"/>
  <c r="N7886" i="3" s="1"/>
  <c r="O7886" i="3" a="1"/>
  <c r="O7886" i="3" s="1"/>
  <c r="O7919" i="3" a="1"/>
  <c r="O7919" i="3" s="1"/>
  <c r="K7919" i="3" a="1"/>
  <c r="K7919" i="3" s="1"/>
  <c r="K7989" i="3" a="1"/>
  <c r="K7989" i="3" s="1"/>
  <c r="P7989" i="3" a="1"/>
  <c r="P7989" i="3" s="1"/>
  <c r="M7989" i="3" a="1"/>
  <c r="M7989" i="3" s="1"/>
  <c r="O8035" i="3" a="1"/>
  <c r="O8035" i="3" s="1"/>
  <c r="N8035" i="3" a="1"/>
  <c r="N8035" i="3" s="1"/>
  <c r="K8035" i="3" a="1"/>
  <c r="K8035" i="3" s="1"/>
  <c r="N8421" i="3" a="1"/>
  <c r="N8421" i="3" s="1"/>
  <c r="P8421" i="3" a="1"/>
  <c r="P8421" i="3" s="1"/>
  <c r="O8448" i="3" a="1"/>
  <c r="O8448" i="3" s="1"/>
  <c r="P8448" i="3" a="1"/>
  <c r="P8448" i="3" s="1"/>
  <c r="L8448" i="3" a="1"/>
  <c r="L8448" i="3" s="1"/>
  <c r="O8519" i="3" a="1"/>
  <c r="O8519" i="3" s="1"/>
  <c r="K8519" i="3" a="1"/>
  <c r="K8519" i="3" s="1"/>
  <c r="M8519" i="3" a="1"/>
  <c r="M8519" i="3" s="1"/>
  <c r="M8536" i="3" a="1"/>
  <c r="M8536" i="3" s="1"/>
  <c r="O8536" i="3" a="1"/>
  <c r="O8536" i="3" s="1"/>
  <c r="O8574" i="3" a="1"/>
  <c r="O8574" i="3" s="1"/>
  <c r="M8574" i="3" a="1"/>
  <c r="M8574" i="3" s="1"/>
  <c r="P8574" i="3" a="1"/>
  <c r="P8574" i="3" s="1"/>
  <c r="O8713" i="3" a="1"/>
  <c r="O8713" i="3" s="1"/>
  <c r="P8713" i="3" a="1"/>
  <c r="P8713" i="3" s="1"/>
  <c r="Q8713" i="3" s="1"/>
  <c r="N8777" i="3" a="1"/>
  <c r="N8777" i="3" s="1"/>
  <c r="P8777" i="3" a="1"/>
  <c r="P8777" i="3" s="1"/>
  <c r="M8966" i="3" a="1"/>
  <c r="M8966" i="3" s="1"/>
  <c r="N8966" i="3" a="1"/>
  <c r="N8966" i="3" s="1"/>
  <c r="K9120" i="3" a="1"/>
  <c r="K9120" i="3" s="1"/>
  <c r="M9120" i="3" a="1"/>
  <c r="M9120" i="3" s="1"/>
  <c r="L9120" i="3" a="1"/>
  <c r="L9120" i="3" s="1"/>
  <c r="P9120" i="3" a="1"/>
  <c r="P9120" i="3" s="1"/>
  <c r="N9129" i="3" a="1"/>
  <c r="N9129" i="3" s="1"/>
  <c r="M9129" i="3" a="1"/>
  <c r="M9129" i="3" s="1"/>
  <c r="K7197" i="3" a="1"/>
  <c r="K7197" i="3" s="1"/>
  <c r="L7206" i="3" a="1"/>
  <c r="L7206" i="3" s="1"/>
  <c r="K7219" i="3" a="1"/>
  <c r="K7219" i="3" s="1"/>
  <c r="M7223" i="3" a="1"/>
  <c r="M7223" i="3" s="1"/>
  <c r="K7277" i="3" a="1"/>
  <c r="K7277" i="3" s="1"/>
  <c r="O7280" i="3" a="1"/>
  <c r="O7280" i="3" s="1"/>
  <c r="L7381" i="3" a="1"/>
  <c r="L7381" i="3" s="1"/>
  <c r="M7471" i="3" a="1"/>
  <c r="M7471" i="3" s="1"/>
  <c r="M7607" i="3" a="1"/>
  <c r="M7607" i="3" s="1"/>
  <c r="L7630" i="3" a="1"/>
  <c r="L7630" i="3" s="1"/>
  <c r="L7645" i="3" a="1"/>
  <c r="L7645" i="3" s="1"/>
  <c r="M7666" i="3" a="1"/>
  <c r="M7666" i="3" s="1"/>
  <c r="M7670" i="3" a="1"/>
  <c r="M7670" i="3" s="1"/>
  <c r="M7693" i="3" a="1"/>
  <c r="M7693" i="3" s="1"/>
  <c r="L7696" i="3" a="1"/>
  <c r="L7696" i="3" s="1"/>
  <c r="P7767" i="3" a="1"/>
  <c r="P7767" i="3" s="1"/>
  <c r="N7846" i="3" a="1"/>
  <c r="N7846" i="3" s="1"/>
  <c r="O7846" i="3" a="1"/>
  <c r="O7846" i="3" s="1"/>
  <c r="M7846" i="3" a="1"/>
  <c r="M7846" i="3" s="1"/>
  <c r="K7886" i="3" a="1"/>
  <c r="K7886" i="3" s="1"/>
  <c r="L7919" i="3" a="1"/>
  <c r="L7919" i="3" s="1"/>
  <c r="P7983" i="3" a="1"/>
  <c r="P7983" i="3" s="1"/>
  <c r="K7983" i="3" a="1"/>
  <c r="K7983" i="3" s="1"/>
  <c r="O7989" i="3" a="1"/>
  <c r="O7989" i="3" s="1"/>
  <c r="L8035" i="3" a="1"/>
  <c r="L8035" i="3" s="1"/>
  <c r="M8046" i="3" a="1"/>
  <c r="M8046" i="3" s="1"/>
  <c r="L8046" i="3" a="1"/>
  <c r="L8046" i="3" s="1"/>
  <c r="P8078" i="3" a="1"/>
  <c r="P8078" i="3" s="1"/>
  <c r="O8085" i="3" a="1"/>
  <c r="O8085" i="3" s="1"/>
  <c r="K8085" i="3" a="1"/>
  <c r="K8085" i="3" s="1"/>
  <c r="L8149" i="3" a="1"/>
  <c r="L8149" i="3" s="1"/>
  <c r="K8149" i="3" a="1"/>
  <c r="K8149" i="3" s="1"/>
  <c r="P8189" i="3" a="1"/>
  <c r="P8189" i="3" s="1"/>
  <c r="M8692" i="3" a="1"/>
  <c r="M8692" i="3" s="1"/>
  <c r="N8692" i="3" a="1"/>
  <c r="N8692" i="3" s="1"/>
  <c r="O8771" i="3" a="1"/>
  <c r="O8771" i="3" s="1"/>
  <c r="N8771" i="3" a="1"/>
  <c r="N8771" i="3" s="1"/>
  <c r="N9066" i="3" a="1"/>
  <c r="N9066" i="3" s="1"/>
  <c r="P9066" i="3" a="1"/>
  <c r="P9066" i="3" s="1"/>
  <c r="N9120" i="3" a="1"/>
  <c r="N9120" i="3" s="1"/>
  <c r="L9172" i="3" a="1"/>
  <c r="L9172" i="3" s="1"/>
  <c r="M9172" i="3" a="1"/>
  <c r="M9172" i="3" s="1"/>
  <c r="K9408" i="3" a="1"/>
  <c r="K9408" i="3" s="1"/>
  <c r="O9408" i="3" a="1"/>
  <c r="O9408" i="3" s="1"/>
  <c r="L7197" i="3" a="1"/>
  <c r="L7197" i="3" s="1"/>
  <c r="L7219" i="3" a="1"/>
  <c r="L7219" i="3" s="1"/>
  <c r="N7255" i="3" a="1"/>
  <c r="N7255" i="3" s="1"/>
  <c r="M7277" i="3" a="1"/>
  <c r="M7277" i="3" s="1"/>
  <c r="O7381" i="3" a="1"/>
  <c r="O7381" i="3" s="1"/>
  <c r="P7439" i="3" a="1"/>
  <c r="P7439" i="3" s="1"/>
  <c r="L7444" i="3" a="1"/>
  <c r="L7444" i="3" s="1"/>
  <c r="L7447" i="3" a="1"/>
  <c r="L7447" i="3" s="1"/>
  <c r="M7453" i="3" a="1"/>
  <c r="M7453" i="3" s="1"/>
  <c r="M7456" i="3" a="1"/>
  <c r="M7456" i="3" s="1"/>
  <c r="P7471" i="3" a="1"/>
  <c r="P7471" i="3" s="1"/>
  <c r="R7471" i="3" s="1"/>
  <c r="L7477" i="3" a="1"/>
  <c r="L7477" i="3" s="1"/>
  <c r="N7502" i="3" a="1"/>
  <c r="N7502" i="3" s="1"/>
  <c r="P7507" i="3" a="1"/>
  <c r="P7507" i="3" s="1"/>
  <c r="L7525" i="3" a="1"/>
  <c r="L7525" i="3" s="1"/>
  <c r="P7607" i="3" a="1"/>
  <c r="P7607" i="3" s="1"/>
  <c r="Q7607" i="3" s="1"/>
  <c r="K7625" i="3" a="1"/>
  <c r="K7625" i="3" s="1"/>
  <c r="O7630" i="3" a="1"/>
  <c r="O7630" i="3" s="1"/>
  <c r="O7666" i="3" a="1"/>
  <c r="O7666" i="3" s="1"/>
  <c r="P7696" i="3" a="1"/>
  <c r="P7696" i="3" s="1"/>
  <c r="N7740" i="3" a="1"/>
  <c r="N7740" i="3" s="1"/>
  <c r="L7757" i="3" a="1"/>
  <c r="L7757" i="3" s="1"/>
  <c r="P7813" i="3" a="1"/>
  <c r="P7813" i="3" s="1"/>
  <c r="L7830" i="3" a="1"/>
  <c r="L7830" i="3" s="1"/>
  <c r="K7846" i="3" a="1"/>
  <c r="K7846" i="3" s="1"/>
  <c r="M7886" i="3" a="1"/>
  <c r="M7886" i="3" s="1"/>
  <c r="M7919" i="3" a="1"/>
  <c r="M7919" i="3" s="1"/>
  <c r="N7983" i="3" a="1"/>
  <c r="N7983" i="3" s="1"/>
  <c r="N8007" i="3" a="1"/>
  <c r="N8007" i="3" s="1"/>
  <c r="O8007" i="3" a="1"/>
  <c r="O8007" i="3" s="1"/>
  <c r="P8013" i="3" a="1"/>
  <c r="P8013" i="3" s="1"/>
  <c r="K8013" i="3" a="1"/>
  <c r="K8013" i="3" s="1"/>
  <c r="L8085" i="3" a="1"/>
  <c r="L8085" i="3" s="1"/>
  <c r="P8092" i="3" a="1"/>
  <c r="P8092" i="3" s="1"/>
  <c r="K8092" i="3" a="1"/>
  <c r="K8092" i="3" s="1"/>
  <c r="O8220" i="3" a="1"/>
  <c r="O8220" i="3" s="1"/>
  <c r="K8220" i="3" a="1"/>
  <c r="K8220" i="3" s="1"/>
  <c r="K8248" i="3" a="1"/>
  <c r="K8248" i="3" s="1"/>
  <c r="L8248" i="3" a="1"/>
  <c r="L8248" i="3" s="1"/>
  <c r="O8268" i="3" a="1"/>
  <c r="O8268" i="3" s="1"/>
  <c r="M8268" i="3" a="1"/>
  <c r="M8268" i="3" s="1"/>
  <c r="N8370" i="3" a="1"/>
  <c r="N8370" i="3" s="1"/>
  <c r="L8370" i="3" a="1"/>
  <c r="L8370" i="3" s="1"/>
  <c r="P8466" i="3" a="1"/>
  <c r="P8466" i="3" s="1"/>
  <c r="L8466" i="3" a="1"/>
  <c r="L8466" i="3" s="1"/>
  <c r="K8569" i="3" a="1"/>
  <c r="K8569" i="3" s="1"/>
  <c r="N8569" i="3" a="1"/>
  <c r="N8569" i="3" s="1"/>
  <c r="P9067" i="3" a="1"/>
  <c r="P9067" i="3" s="1"/>
  <c r="M9067" i="3" a="1"/>
  <c r="M9067" i="3" s="1"/>
  <c r="K9073" i="3" a="1"/>
  <c r="K9073" i="3" s="1"/>
  <c r="M9073" i="3" a="1"/>
  <c r="M9073" i="3" s="1"/>
  <c r="K9213" i="3" a="1"/>
  <c r="K9213" i="3" s="1"/>
  <c r="P9213" i="3" a="1"/>
  <c r="P9213" i="3" s="1"/>
  <c r="L9213" i="3" a="1"/>
  <c r="L9213" i="3" s="1"/>
  <c r="O9213" i="3" a="1"/>
  <c r="O9213" i="3" s="1"/>
  <c r="K9336" i="3" a="1"/>
  <c r="K9336" i="3" s="1"/>
  <c r="N9336" i="3" a="1"/>
  <c r="N9336" i="3" s="1"/>
  <c r="O9336" i="3" a="1"/>
  <c r="O9336" i="3" s="1"/>
  <c r="M9434" i="3" a="1"/>
  <c r="M9434" i="3" s="1"/>
  <c r="L9434" i="3" a="1"/>
  <c r="L9434" i="3" s="1"/>
  <c r="O9434" i="3" a="1"/>
  <c r="O9434" i="3" s="1"/>
  <c r="N9434" i="3" a="1"/>
  <c r="N9434" i="3" s="1"/>
  <c r="L7111" i="3" a="1"/>
  <c r="L7111" i="3" s="1"/>
  <c r="K7115" i="3" a="1"/>
  <c r="K7115" i="3" s="1"/>
  <c r="N7131" i="3" a="1"/>
  <c r="N7131" i="3" s="1"/>
  <c r="L7172" i="3" a="1"/>
  <c r="L7172" i="3" s="1"/>
  <c r="L7238" i="3" a="1"/>
  <c r="L7238" i="3" s="1"/>
  <c r="L7245" i="3" a="1"/>
  <c r="L7245" i="3" s="1"/>
  <c r="P7277" i="3" a="1"/>
  <c r="P7277" i="3" s="1"/>
  <c r="P7381" i="3" a="1"/>
  <c r="P7381" i="3" s="1"/>
  <c r="P7447" i="3" a="1"/>
  <c r="P7447" i="3" s="1"/>
  <c r="O7453" i="3" a="1"/>
  <c r="O7453" i="3" s="1"/>
  <c r="Q7453" i="3" s="1"/>
  <c r="M7584" i="3" a="1"/>
  <c r="M7584" i="3" s="1"/>
  <c r="K7594" i="3" a="1"/>
  <c r="K7594" i="3" s="1"/>
  <c r="P7630" i="3" a="1"/>
  <c r="P7630" i="3" s="1"/>
  <c r="P7760" i="3" a="1"/>
  <c r="P7760" i="3" s="1"/>
  <c r="O7838" i="3" a="1"/>
  <c r="O7838" i="3" s="1"/>
  <c r="P7838" i="3" a="1"/>
  <c r="P7838" i="3" s="1"/>
  <c r="K7842" i="3" a="1"/>
  <c r="K7842" i="3" s="1"/>
  <c r="L7846" i="3" a="1"/>
  <c r="L7846" i="3" s="1"/>
  <c r="N7850" i="3" a="1"/>
  <c r="N7850" i="3" s="1"/>
  <c r="M7850" i="3" a="1"/>
  <c r="M7850" i="3" s="1"/>
  <c r="M7859" i="3" a="1"/>
  <c r="M7859" i="3" s="1"/>
  <c r="O7859" i="3" a="1"/>
  <c r="O7859" i="3" s="1"/>
  <c r="M7902" i="3" a="1"/>
  <c r="M7902" i="3" s="1"/>
  <c r="P8007" i="3" a="1"/>
  <c r="P8007" i="3" s="1"/>
  <c r="L8013" i="3" a="1"/>
  <c r="L8013" i="3" s="1"/>
  <c r="N8047" i="3" a="1"/>
  <c r="N8047" i="3" s="1"/>
  <c r="N8055" i="3" a="1"/>
  <c r="N8055" i="3" s="1"/>
  <c r="K8055" i="3" a="1"/>
  <c r="K8055" i="3" s="1"/>
  <c r="N8086" i="3" a="1"/>
  <c r="N8086" i="3" s="1"/>
  <c r="M8086" i="3" a="1"/>
  <c r="M8086" i="3" s="1"/>
  <c r="M8092" i="3" a="1"/>
  <c r="M8092" i="3" s="1"/>
  <c r="N8134" i="3" a="1"/>
  <c r="N8134" i="3" s="1"/>
  <c r="P8173" i="3" a="1"/>
  <c r="P8173" i="3" s="1"/>
  <c r="L8173" i="3" a="1"/>
  <c r="L8173" i="3" s="1"/>
  <c r="N8173" i="3" a="1"/>
  <c r="N8173" i="3" s="1"/>
  <c r="M8199" i="3" a="1"/>
  <c r="M8199" i="3" s="1"/>
  <c r="L8199" i="3" a="1"/>
  <c r="L8199" i="3" s="1"/>
  <c r="L8220" i="3" a="1"/>
  <c r="L8220" i="3" s="1"/>
  <c r="M8237" i="3" a="1"/>
  <c r="M8237" i="3" s="1"/>
  <c r="N8249" i="3" a="1"/>
  <c r="N8249" i="3" s="1"/>
  <c r="P8249" i="3" a="1"/>
  <c r="P8249" i="3" s="1"/>
  <c r="N8268" i="3" a="1"/>
  <c r="N8268" i="3" s="1"/>
  <c r="M8280" i="3" a="1"/>
  <c r="M8280" i="3" s="1"/>
  <c r="K8280" i="3" a="1"/>
  <c r="K8280" i="3" s="1"/>
  <c r="M8370" i="3" a="1"/>
  <c r="M8370" i="3" s="1"/>
  <c r="K8382" i="3" a="1"/>
  <c r="K8382" i="3" s="1"/>
  <c r="M8382" i="3" a="1"/>
  <c r="M8382" i="3" s="1"/>
  <c r="L8396" i="3" a="1"/>
  <c r="L8396" i="3" s="1"/>
  <c r="P8396" i="3" a="1"/>
  <c r="P8396" i="3" s="1"/>
  <c r="P8515" i="3" a="1"/>
  <c r="P8515" i="3" s="1"/>
  <c r="O8515" i="3" a="1"/>
  <c r="O8515" i="3" s="1"/>
  <c r="O8620" i="3" a="1"/>
  <c r="O8620" i="3" s="1"/>
  <c r="M8620" i="3" a="1"/>
  <c r="M8620" i="3" s="1"/>
  <c r="N8620" i="3" a="1"/>
  <c r="N8620" i="3" s="1"/>
  <c r="L8649" i="3" a="1"/>
  <c r="L8649" i="3" s="1"/>
  <c r="M8649" i="3" a="1"/>
  <c r="M8649" i="3" s="1"/>
  <c r="P8649" i="3" a="1"/>
  <c r="P8649" i="3" s="1"/>
  <c r="P8847" i="3" a="1"/>
  <c r="P8847" i="3" s="1"/>
  <c r="K8847" i="3" a="1"/>
  <c r="K8847" i="3" s="1"/>
  <c r="L8847" i="3" a="1"/>
  <c r="L8847" i="3" s="1"/>
  <c r="O9022" i="3" a="1"/>
  <c r="O9022" i="3" s="1"/>
  <c r="K9022" i="3" a="1"/>
  <c r="K9022" i="3" s="1"/>
  <c r="N9148" i="3" a="1"/>
  <c r="N9148" i="3" s="1"/>
  <c r="M9148" i="3" a="1"/>
  <c r="M9148" i="3" s="1"/>
  <c r="O9148" i="3" a="1"/>
  <c r="O9148" i="3" s="1"/>
  <c r="K8353" i="3" a="1"/>
  <c r="K8353" i="3" s="1"/>
  <c r="P8353" i="3" a="1"/>
  <c r="P8353" i="3" s="1"/>
  <c r="Q8353" i="3" s="1"/>
  <c r="N8360" i="3" a="1"/>
  <c r="N8360" i="3" s="1"/>
  <c r="P8360" i="3" a="1"/>
  <c r="P8360" i="3" s="1"/>
  <c r="K8425" i="3" a="1"/>
  <c r="K8425" i="3" s="1"/>
  <c r="O8425" i="3" a="1"/>
  <c r="O8425" i="3" s="1"/>
  <c r="M8425" i="3" a="1"/>
  <c r="M8425" i="3" s="1"/>
  <c r="N8572" i="3" a="1"/>
  <c r="N8572" i="3" s="1"/>
  <c r="O8572" i="3" a="1"/>
  <c r="O8572" i="3" s="1"/>
  <c r="K8701" i="3" a="1"/>
  <c r="K8701" i="3" s="1"/>
  <c r="O8701" i="3" a="1"/>
  <c r="O8701" i="3" s="1"/>
  <c r="M8723" i="3" a="1"/>
  <c r="M8723" i="3" s="1"/>
  <c r="K8723" i="3" a="1"/>
  <c r="K8723" i="3" s="1"/>
  <c r="L8723" i="3" a="1"/>
  <c r="L8723" i="3" s="1"/>
  <c r="K8798" i="3" a="1"/>
  <c r="K8798" i="3" s="1"/>
  <c r="P8798" i="3" a="1"/>
  <c r="P8798" i="3" s="1"/>
  <c r="O8834" i="3" a="1"/>
  <c r="O8834" i="3" s="1"/>
  <c r="N8834" i="3" a="1"/>
  <c r="N8834" i="3" s="1"/>
  <c r="L7943" i="3" a="1"/>
  <c r="L7943" i="3" s="1"/>
  <c r="O7967" i="3" a="1"/>
  <c r="O7967" i="3" s="1"/>
  <c r="N8118" i="3" a="1"/>
  <c r="N8118" i="3" s="1"/>
  <c r="N8242" i="3" a="1"/>
  <c r="N8242" i="3" s="1"/>
  <c r="M8434" i="3" a="1"/>
  <c r="M8434" i="3" s="1"/>
  <c r="O8450" i="3" a="1"/>
  <c r="O8450" i="3" s="1"/>
  <c r="N8552" i="3" a="1"/>
  <c r="N8552" i="3" s="1"/>
  <c r="O8552" i="3" a="1"/>
  <c r="O8552" i="3" s="1"/>
  <c r="M8578" i="3" a="1"/>
  <c r="M8578" i="3" s="1"/>
  <c r="O8578" i="3" a="1"/>
  <c r="O8578" i="3" s="1"/>
  <c r="N8624" i="3" a="1"/>
  <c r="N8624" i="3" s="1"/>
  <c r="O8624" i="3" a="1"/>
  <c r="O8624" i="3" s="1"/>
  <c r="N8667" i="3" a="1"/>
  <c r="N8667" i="3" s="1"/>
  <c r="P8667" i="3" a="1"/>
  <c r="P8667" i="3" s="1"/>
  <c r="O8784" i="3" a="1"/>
  <c r="O8784" i="3" s="1"/>
  <c r="N8784" i="3" a="1"/>
  <c r="N8784" i="3" s="1"/>
  <c r="P8784" i="3" a="1"/>
  <c r="P8784" i="3" s="1"/>
  <c r="N8831" i="3" a="1"/>
  <c r="N8831" i="3" s="1"/>
  <c r="P8831" i="3" a="1"/>
  <c r="P8831" i="3" s="1"/>
  <c r="L8831" i="3" a="1"/>
  <c r="L8831" i="3" s="1"/>
  <c r="M8927" i="3" a="1"/>
  <c r="M8927" i="3" s="1"/>
  <c r="O8927" i="3" a="1"/>
  <c r="O8927" i="3" s="1"/>
  <c r="P8957" i="3" a="1"/>
  <c r="P8957" i="3" s="1"/>
  <c r="M8957" i="3" a="1"/>
  <c r="M8957" i="3" s="1"/>
  <c r="K8977" i="3" a="1"/>
  <c r="K8977" i="3" s="1"/>
  <c r="L8977" i="3" a="1"/>
  <c r="L8977" i="3" s="1"/>
  <c r="N8977" i="3" a="1"/>
  <c r="N8977" i="3" s="1"/>
  <c r="N8995" i="3" a="1"/>
  <c r="N8995" i="3" s="1"/>
  <c r="K8995" i="3" a="1"/>
  <c r="K8995" i="3" s="1"/>
  <c r="O9128" i="3" a="1"/>
  <c r="O9128" i="3" s="1"/>
  <c r="K9128" i="3" a="1"/>
  <c r="K9128" i="3" s="1"/>
  <c r="M9135" i="3" a="1"/>
  <c r="M9135" i="3" s="1"/>
  <c r="N9135" i="3" a="1"/>
  <c r="N9135" i="3" s="1"/>
  <c r="L9135" i="3" a="1"/>
  <c r="L9135" i="3" s="1"/>
  <c r="O9200" i="3" a="1"/>
  <c r="O9200" i="3" s="1"/>
  <c r="N9200" i="3" a="1"/>
  <c r="N9200" i="3" s="1"/>
  <c r="K9200" i="3" a="1"/>
  <c r="K9200" i="3" s="1"/>
  <c r="P9205" i="3" a="1"/>
  <c r="P9205" i="3" s="1"/>
  <c r="O9205" i="3" a="1"/>
  <c r="O9205" i="3" s="1"/>
  <c r="K9252" i="3" a="1"/>
  <c r="K9252" i="3" s="1"/>
  <c r="L9252" i="3" a="1"/>
  <c r="L9252" i="3" s="1"/>
  <c r="M9384" i="3" a="1"/>
  <c r="M9384" i="3" s="1"/>
  <c r="N9384" i="3" a="1"/>
  <c r="N9384" i="3" s="1"/>
  <c r="O9443" i="3" a="1"/>
  <c r="O9443" i="3" s="1"/>
  <c r="M9443" i="3" a="1"/>
  <c r="M9443" i="3" s="1"/>
  <c r="N8493" i="3" a="1"/>
  <c r="N8493" i="3" s="1"/>
  <c r="O8493" i="3" a="1"/>
  <c r="O8493" i="3" s="1"/>
  <c r="M8856" i="3" a="1"/>
  <c r="M8856" i="3" s="1"/>
  <c r="N8856" i="3" a="1"/>
  <c r="N8856" i="3" s="1"/>
  <c r="M8882" i="3" a="1"/>
  <c r="M8882" i="3" s="1"/>
  <c r="O8882" i="3" a="1"/>
  <c r="O8882" i="3" s="1"/>
  <c r="M8940" i="3" a="1"/>
  <c r="M8940" i="3" s="1"/>
  <c r="N8940" i="3" a="1"/>
  <c r="N8940" i="3" s="1"/>
  <c r="O9368" i="3" a="1"/>
  <c r="O9368" i="3" s="1"/>
  <c r="N9368" i="3" a="1"/>
  <c r="N9368" i="3" s="1"/>
  <c r="K9413" i="3" a="1"/>
  <c r="K9413" i="3" s="1"/>
  <c r="N9413" i="3" a="1"/>
  <c r="N9413" i="3" s="1"/>
  <c r="L9413" i="3" a="1"/>
  <c r="L9413" i="3" s="1"/>
  <c r="M8780" i="3" a="1"/>
  <c r="M8780" i="3" s="1"/>
  <c r="N8780" i="3" a="1"/>
  <c r="N8780" i="3" s="1"/>
  <c r="N8802" i="3" a="1"/>
  <c r="N8802" i="3" s="1"/>
  <c r="M8802" i="3" a="1"/>
  <c r="M8802" i="3" s="1"/>
  <c r="O8816" i="3" a="1"/>
  <c r="O8816" i="3" s="1"/>
  <c r="P8816" i="3" a="1"/>
  <c r="P8816" i="3" s="1"/>
  <c r="Q8816" i="3" s="1"/>
  <c r="M8816" i="3" a="1"/>
  <c r="M8816" i="3" s="1"/>
  <c r="L8816" i="3" a="1"/>
  <c r="L8816" i="3" s="1"/>
  <c r="M8896" i="3" a="1"/>
  <c r="M8896" i="3" s="1"/>
  <c r="L8896" i="3" a="1"/>
  <c r="L8896" i="3" s="1"/>
  <c r="K8947" i="3" a="1"/>
  <c r="K8947" i="3" s="1"/>
  <c r="L8947" i="3" a="1"/>
  <c r="L8947" i="3" s="1"/>
  <c r="O8947" i="3" a="1"/>
  <c r="O8947" i="3" s="1"/>
  <c r="M8947" i="3" a="1"/>
  <c r="M8947" i="3" s="1"/>
  <c r="N9170" i="3" a="1"/>
  <c r="N9170" i="3" s="1"/>
  <c r="P9170" i="3" a="1"/>
  <c r="P9170" i="3" s="1"/>
  <c r="N9344" i="3" a="1"/>
  <c r="N9344" i="3" s="1"/>
  <c r="K9369" i="3" a="1"/>
  <c r="K9369" i="3" s="1"/>
  <c r="N9369" i="3" a="1"/>
  <c r="N9369" i="3" s="1"/>
  <c r="M9380" i="3" a="1"/>
  <c r="M9380" i="3" s="1"/>
  <c r="L9380" i="3" a="1"/>
  <c r="L9380" i="3" s="1"/>
  <c r="P9380" i="3" a="1"/>
  <c r="P9380" i="3" s="1"/>
  <c r="M9413" i="3" a="1"/>
  <c r="M9413" i="3" s="1"/>
  <c r="O7814" i="3" a="1"/>
  <c r="O7814" i="3" s="1"/>
  <c r="O7999" i="3" a="1"/>
  <c r="O7999" i="3" s="1"/>
  <c r="L8017" i="3" a="1"/>
  <c r="L8017" i="3" s="1"/>
  <c r="P8148" i="3" a="1"/>
  <c r="P8148" i="3" s="1"/>
  <c r="O8181" i="3" a="1"/>
  <c r="O8181" i="3" s="1"/>
  <c r="P8190" i="3" a="1"/>
  <c r="P8190" i="3" s="1"/>
  <c r="R8190" i="3" s="1"/>
  <c r="P8240" i="3" a="1"/>
  <c r="P8240" i="3" s="1"/>
  <c r="O8271" i="3" a="1"/>
  <c r="O8271" i="3" s="1"/>
  <c r="P8416" i="3" a="1"/>
  <c r="P8416" i="3" s="1"/>
  <c r="N8432" i="3" a="1"/>
  <c r="N8432" i="3" s="1"/>
  <c r="O8606" i="3" a="1"/>
  <c r="O8606" i="3" s="1"/>
  <c r="R8606" i="3" s="1"/>
  <c r="M8606" i="3" a="1"/>
  <c r="M8606" i="3" s="1"/>
  <c r="N8606" i="3" a="1"/>
  <c r="N8606" i="3" s="1"/>
  <c r="N8628" i="3" a="1"/>
  <c r="N8628" i="3" s="1"/>
  <c r="O8628" i="3" a="1"/>
  <c r="O8628" i="3" s="1"/>
  <c r="N8656" i="3" a="1"/>
  <c r="N8656" i="3" s="1"/>
  <c r="M8656" i="3" a="1"/>
  <c r="M8656" i="3" s="1"/>
  <c r="N8671" i="3" a="1"/>
  <c r="N8671" i="3" s="1"/>
  <c r="O8671" i="3" a="1"/>
  <c r="O8671" i="3" s="1"/>
  <c r="M8681" i="3" a="1"/>
  <c r="M8681" i="3" s="1"/>
  <c r="O8729" i="3" a="1"/>
  <c r="O8729" i="3" s="1"/>
  <c r="N8896" i="3" a="1"/>
  <c r="N8896" i="3" s="1"/>
  <c r="M8913" i="3" a="1"/>
  <c r="M8913" i="3" s="1"/>
  <c r="M8917" i="3" a="1"/>
  <c r="M8917" i="3" s="1"/>
  <c r="N8917" i="3" a="1"/>
  <c r="N8917" i="3" s="1"/>
  <c r="N8942" i="3" a="1"/>
  <c r="N8942" i="3" s="1"/>
  <c r="M8942" i="3" a="1"/>
  <c r="M8942" i="3" s="1"/>
  <c r="N8947" i="3" a="1"/>
  <c r="N8947" i="3" s="1"/>
  <c r="M8961" i="3" a="1"/>
  <c r="M8961" i="3" s="1"/>
  <c r="N8961" i="3" a="1"/>
  <c r="N8961" i="3" s="1"/>
  <c r="M8992" i="3" a="1"/>
  <c r="M8992" i="3" s="1"/>
  <c r="N8992" i="3" a="1"/>
  <c r="N8992" i="3" s="1"/>
  <c r="O9033" i="3" a="1"/>
  <c r="O9033" i="3" s="1"/>
  <c r="P9033" i="3" a="1"/>
  <c r="P9033" i="3" s="1"/>
  <c r="N9057" i="3" a="1"/>
  <c r="N9057" i="3" s="1"/>
  <c r="L9057" i="3" a="1"/>
  <c r="L9057" i="3" s="1"/>
  <c r="M9071" i="3" a="1"/>
  <c r="M9071" i="3" s="1"/>
  <c r="P9071" i="3" a="1"/>
  <c r="P9071" i="3" s="1"/>
  <c r="N9197" i="3" a="1"/>
  <c r="N9197" i="3" s="1"/>
  <c r="L9221" i="3" a="1"/>
  <c r="L9221" i="3" s="1"/>
  <c r="O9221" i="3" a="1"/>
  <c r="O9221" i="3" s="1"/>
  <c r="N9300" i="3" a="1"/>
  <c r="N9300" i="3" s="1"/>
  <c r="P9300" i="3" a="1"/>
  <c r="P9300" i="3" s="1"/>
  <c r="N9324" i="3" a="1"/>
  <c r="N9324" i="3" s="1"/>
  <c r="P9324" i="3" a="1"/>
  <c r="P9324" i="3" s="1"/>
  <c r="O9369" i="3" a="1"/>
  <c r="O9369" i="3" s="1"/>
  <c r="N9380" i="3" a="1"/>
  <c r="N9380" i="3" s="1"/>
  <c r="O9387" i="3" a="1"/>
  <c r="O9387" i="3" s="1"/>
  <c r="L9407" i="3" a="1"/>
  <c r="L9407" i="3" s="1"/>
  <c r="P9407" i="3" a="1"/>
  <c r="P9407" i="3" s="1"/>
  <c r="O9413" i="3" a="1"/>
  <c r="O9413" i="3" s="1"/>
  <c r="Q9413" i="3" s="1"/>
  <c r="L9429" i="3" a="1"/>
  <c r="L9429" i="3" s="1"/>
  <c r="P8336" i="3" a="1"/>
  <c r="P8336" i="3" s="1"/>
  <c r="M8450" i="3" a="1"/>
  <c r="M8450" i="3" s="1"/>
  <c r="K8593" i="3" a="1"/>
  <c r="K8593" i="3" s="1"/>
  <c r="O8593" i="3" a="1"/>
  <c r="O8593" i="3" s="1"/>
  <c r="M8679" i="3" a="1"/>
  <c r="M8679" i="3" s="1"/>
  <c r="P8679" i="3" a="1"/>
  <c r="P8679" i="3" s="1"/>
  <c r="L8679" i="3" a="1"/>
  <c r="L8679" i="3" s="1"/>
  <c r="L8731" i="3" a="1"/>
  <c r="L8731" i="3" s="1"/>
  <c r="M8731" i="3" a="1"/>
  <c r="M8731" i="3" s="1"/>
  <c r="P8731" i="3" a="1"/>
  <c r="P8731" i="3" s="1"/>
  <c r="N8731" i="3" a="1"/>
  <c r="N8731" i="3" s="1"/>
  <c r="O8963" i="3" a="1"/>
  <c r="O8963" i="3" s="1"/>
  <c r="P8963" i="3" a="1"/>
  <c r="P8963" i="3" s="1"/>
  <c r="O9034" i="3" a="1"/>
  <c r="O9034" i="3" s="1"/>
  <c r="K9034" i="3" a="1"/>
  <c r="K9034" i="3" s="1"/>
  <c r="O9057" i="3" a="1"/>
  <c r="O9057" i="3" s="1"/>
  <c r="M9194" i="3" a="1"/>
  <c r="M9194" i="3" s="1"/>
  <c r="N9194" i="3" a="1"/>
  <c r="N9194" i="3" s="1"/>
  <c r="K9194" i="3" a="1"/>
  <c r="K9194" i="3" s="1"/>
  <c r="P9194" i="3" a="1"/>
  <c r="P9194" i="3" s="1"/>
  <c r="P9221" i="3" a="1"/>
  <c r="P9221" i="3" s="1"/>
  <c r="N9310" i="3" a="1"/>
  <c r="N9310" i="3" s="1"/>
  <c r="M9310" i="3" a="1"/>
  <c r="M9310" i="3" s="1"/>
  <c r="K9352" i="3" a="1"/>
  <c r="K9352" i="3" s="1"/>
  <c r="M9352" i="3" a="1"/>
  <c r="M9352" i="3" s="1"/>
  <c r="L8556" i="3" a="1"/>
  <c r="L8556" i="3" s="1"/>
  <c r="P8733" i="3" a="1"/>
  <c r="P8733" i="3" s="1"/>
  <c r="Q8733" i="3" s="1"/>
  <c r="N8752" i="3" a="1"/>
  <c r="N8752" i="3" s="1"/>
  <c r="P8761" i="3" a="1"/>
  <c r="P8761" i="3" s="1"/>
  <c r="O8938" i="3" a="1"/>
  <c r="O8938" i="3" s="1"/>
  <c r="O9025" i="3" a="1"/>
  <c r="O9025" i="3" s="1"/>
  <c r="K9216" i="3" a="1"/>
  <c r="K9216" i="3" s="1"/>
  <c r="N9394" i="3" a="1"/>
  <c r="N9394" i="3" s="1"/>
  <c r="N8556" i="3" a="1"/>
  <c r="N8556" i="3" s="1"/>
  <c r="M8598" i="3" a="1"/>
  <c r="M8598" i="3" s="1"/>
  <c r="O8602" i="3" a="1"/>
  <c r="O8602" i="3" s="1"/>
  <c r="N8647" i="3" a="1"/>
  <c r="N8647" i="3" s="1"/>
  <c r="N8705" i="3" a="1"/>
  <c r="N8705" i="3" s="1"/>
  <c r="M8899" i="3" a="1"/>
  <c r="M8899" i="3" s="1"/>
  <c r="P9062" i="3" a="1"/>
  <c r="P9062" i="3" s="1"/>
  <c r="M9068" i="3" a="1"/>
  <c r="M9068" i="3" s="1"/>
  <c r="O9086" i="3" a="1"/>
  <c r="O9086" i="3" s="1"/>
  <c r="N9241" i="3" a="1"/>
  <c r="N9241" i="3" s="1"/>
  <c r="N8801" i="3" a="1"/>
  <c r="N8801" i="3" s="1"/>
  <c r="M8930" i="3" a="1"/>
  <c r="M8930" i="3" s="1"/>
  <c r="P8935" i="3" a="1"/>
  <c r="P8935" i="3" s="1"/>
  <c r="P9027" i="3" a="1"/>
  <c r="P9027" i="3" s="1"/>
  <c r="O9211" i="3" a="1"/>
  <c r="O9211" i="3" s="1"/>
  <c r="O9363" i="3" a="1"/>
  <c r="O9363" i="3" s="1"/>
  <c r="M9391" i="3" a="1"/>
  <c r="M9391" i="3" s="1"/>
  <c r="C11" i="7" a="1"/>
  <c r="C11" i="7" s="1"/>
  <c r="D11" i="7" a="1"/>
  <c r="D11" i="7" s="1"/>
  <c r="P8807" i="3" a="1"/>
  <c r="P8807" i="3" s="1"/>
  <c r="Q8807" i="3" s="1"/>
  <c r="Q4407" i="3"/>
  <c r="R5373" i="3"/>
  <c r="R5868" i="3"/>
  <c r="Q2765" i="3"/>
  <c r="Q4858" i="3"/>
  <c r="R2039" i="3"/>
  <c r="Q5228" i="3"/>
  <c r="R4949" i="3"/>
  <c r="M316" i="3" a="1"/>
  <c r="M316" i="3" s="1"/>
  <c r="P316" i="3" a="1"/>
  <c r="P316" i="3" s="1"/>
  <c r="K398" i="3" a="1"/>
  <c r="K398" i="3" s="1"/>
  <c r="O398" i="3" a="1"/>
  <c r="O398" i="3" s="1"/>
  <c r="K454" i="3" a="1"/>
  <c r="K454" i="3" s="1"/>
  <c r="N454" i="3" a="1"/>
  <c r="N454" i="3" s="1"/>
  <c r="M474" i="3" a="1"/>
  <c r="M474" i="3" s="1"/>
  <c r="L474" i="3" a="1"/>
  <c r="L474" i="3" s="1"/>
  <c r="P483" i="3" a="1"/>
  <c r="P483" i="3" s="1"/>
  <c r="M483" i="3" a="1"/>
  <c r="M483" i="3" s="1"/>
  <c r="L483" i="3" a="1"/>
  <c r="L483" i="3" s="1"/>
  <c r="O483" i="3" a="1"/>
  <c r="O483" i="3" s="1"/>
  <c r="P497" i="3" a="1"/>
  <c r="P497" i="3" s="1"/>
  <c r="R497" i="3" s="1"/>
  <c r="L497" i="3" a="1"/>
  <c r="L497" i="3" s="1"/>
  <c r="K497" i="3" a="1"/>
  <c r="K497" i="3" s="1"/>
  <c r="N497" i="3" a="1"/>
  <c r="N497" i="3" s="1"/>
  <c r="L512" i="3" a="1"/>
  <c r="L512" i="3" s="1"/>
  <c r="P512" i="3" a="1"/>
  <c r="P512" i="3" s="1"/>
  <c r="K512" i="3" a="1"/>
  <c r="K512" i="3" s="1"/>
  <c r="N516" i="3" a="1"/>
  <c r="N516" i="3" s="1"/>
  <c r="M516" i="3" a="1"/>
  <c r="M516" i="3" s="1"/>
  <c r="O604" i="3" a="1"/>
  <c r="O604" i="3" s="1"/>
  <c r="M604" i="3" a="1"/>
  <c r="M604" i="3" s="1"/>
  <c r="N604" i="3" a="1"/>
  <c r="N604" i="3" s="1"/>
  <c r="O630" i="3" a="1"/>
  <c r="O630" i="3" s="1"/>
  <c r="K630" i="3" a="1"/>
  <c r="K630" i="3" s="1"/>
  <c r="N791" i="3" a="1"/>
  <c r="N791" i="3" s="1"/>
  <c r="O791" i="3" a="1"/>
  <c r="O791" i="3" s="1"/>
  <c r="O839" i="3" a="1"/>
  <c r="O839" i="3" s="1"/>
  <c r="N839" i="3" a="1"/>
  <c r="N839" i="3" s="1"/>
  <c r="M843" i="3" a="1"/>
  <c r="M843" i="3" s="1"/>
  <c r="N843" i="3" a="1"/>
  <c r="N843" i="3" s="1"/>
  <c r="O929" i="3" a="1"/>
  <c r="O929" i="3" s="1"/>
  <c r="N929" i="3" a="1"/>
  <c r="N929" i="3" s="1"/>
  <c r="M929" i="3" a="1"/>
  <c r="M929" i="3" s="1"/>
  <c r="O988" i="3" a="1"/>
  <c r="O988" i="3" s="1"/>
  <c r="N988" i="3" a="1"/>
  <c r="N988" i="3" s="1"/>
  <c r="N1062" i="3" a="1"/>
  <c r="N1062" i="3" s="1"/>
  <c r="O1062" i="3" a="1"/>
  <c r="O1062" i="3" s="1"/>
  <c r="K1062" i="3" a="1"/>
  <c r="K1062" i="3" s="1"/>
  <c r="P1147" i="3" a="1"/>
  <c r="P1147" i="3" s="1"/>
  <c r="M1147" i="3" a="1"/>
  <c r="M1147" i="3" s="1"/>
  <c r="P1242" i="3" a="1"/>
  <c r="P1242" i="3" s="1"/>
  <c r="L1242" i="3" a="1"/>
  <c r="L1242" i="3" s="1"/>
  <c r="L1259" i="3" a="1"/>
  <c r="L1259" i="3" s="1"/>
  <c r="O1259" i="3" a="1"/>
  <c r="O1259" i="3" s="1"/>
  <c r="N1259" i="3" a="1"/>
  <c r="N1259" i="3" s="1"/>
  <c r="P1259" i="3" a="1"/>
  <c r="P1259" i="3" s="1"/>
  <c r="K1293" i="3" a="1"/>
  <c r="K1293" i="3" s="1"/>
  <c r="P1293" i="3" a="1"/>
  <c r="P1293" i="3" s="1"/>
  <c r="P1364" i="3" a="1"/>
  <c r="P1364" i="3" s="1"/>
  <c r="K1364" i="3" a="1"/>
  <c r="K1364" i="3" s="1"/>
  <c r="P1401" i="3" a="1"/>
  <c r="P1401" i="3" s="1"/>
  <c r="M1401" i="3" a="1"/>
  <c r="M1401" i="3" s="1"/>
  <c r="K1413" i="3" a="1"/>
  <c r="K1413" i="3" s="1"/>
  <c r="O1413" i="3" a="1"/>
  <c r="O1413" i="3" s="1"/>
  <c r="N1413" i="3" a="1"/>
  <c r="N1413" i="3" s="1"/>
  <c r="M1508" i="3" a="1"/>
  <c r="M1508" i="3" s="1"/>
  <c r="N1508" i="3" a="1"/>
  <c r="N1508" i="3" s="1"/>
  <c r="K1508" i="3" a="1"/>
  <c r="K1508" i="3" s="1"/>
  <c r="O1539" i="3" a="1"/>
  <c r="O1539" i="3" s="1"/>
  <c r="K1539" i="3" a="1"/>
  <c r="K1539" i="3" s="1"/>
  <c r="L1605" i="3" a="1"/>
  <c r="L1605" i="3" s="1"/>
  <c r="O1605" i="3" a="1"/>
  <c r="O1605" i="3" s="1"/>
  <c r="N1646" i="3" a="1"/>
  <c r="N1646" i="3" s="1"/>
  <c r="L1646" i="3" a="1"/>
  <c r="L1646" i="3" s="1"/>
  <c r="K1646" i="3" a="1"/>
  <c r="K1646" i="3" s="1"/>
  <c r="O1646" i="3" a="1"/>
  <c r="O1646" i="3" s="1"/>
  <c r="P1646" i="3" a="1"/>
  <c r="P1646" i="3" s="1"/>
  <c r="R1646" i="3" s="1"/>
  <c r="M1700" i="3" a="1"/>
  <c r="M1700" i="3" s="1"/>
  <c r="L1700" i="3" a="1"/>
  <c r="L1700" i="3" s="1"/>
  <c r="K1771" i="3" a="1"/>
  <c r="K1771" i="3" s="1"/>
  <c r="N1771" i="3" a="1"/>
  <c r="N1771" i="3" s="1"/>
  <c r="P1813" i="3" a="1"/>
  <c r="P1813" i="3" s="1"/>
  <c r="O1813" i="3" a="1"/>
  <c r="O1813" i="3" s="1"/>
  <c r="O1872" i="3" a="1"/>
  <c r="O1872" i="3" s="1"/>
  <c r="P1872" i="3" a="1"/>
  <c r="P1872" i="3" s="1"/>
  <c r="R1872" i="3" s="1"/>
  <c r="L1872" i="3" a="1"/>
  <c r="L1872" i="3" s="1"/>
  <c r="N1872" i="3" a="1"/>
  <c r="N1872" i="3" s="1"/>
  <c r="N1925" i="3" a="1"/>
  <c r="N1925" i="3" s="1"/>
  <c r="L1925" i="3" a="1"/>
  <c r="L1925" i="3" s="1"/>
  <c r="K1925" i="3" a="1"/>
  <c r="K1925" i="3" s="1"/>
  <c r="P1925" i="3" a="1"/>
  <c r="P1925" i="3" s="1"/>
  <c r="O2071" i="3" a="1"/>
  <c r="O2071" i="3" s="1"/>
  <c r="L2071" i="3" a="1"/>
  <c r="L2071" i="3" s="1"/>
  <c r="N2071" i="3" a="1"/>
  <c r="N2071" i="3" s="1"/>
  <c r="M2071" i="3" a="1"/>
  <c r="M2071" i="3" s="1"/>
  <c r="M2080" i="3" a="1"/>
  <c r="M2080" i="3" s="1"/>
  <c r="N2080" i="3" a="1"/>
  <c r="N2080" i="3" s="1"/>
  <c r="N2154" i="3" a="1"/>
  <c r="N2154" i="3" s="1"/>
  <c r="P2154" i="3" a="1"/>
  <c r="P2154" i="3" s="1"/>
  <c r="O2228" i="3" a="1"/>
  <c r="O2228" i="3" s="1"/>
  <c r="K2228" i="3" a="1"/>
  <c r="K2228" i="3" s="1"/>
  <c r="K2241" i="3" a="1"/>
  <c r="K2241" i="3" s="1"/>
  <c r="O2241" i="3" a="1"/>
  <c r="O2241" i="3" s="1"/>
  <c r="P2270" i="3" a="1"/>
  <c r="P2270" i="3" s="1"/>
  <c r="N2270" i="3" a="1"/>
  <c r="N2270" i="3" s="1"/>
  <c r="O2478" i="3" a="1"/>
  <c r="O2478" i="3" s="1"/>
  <c r="M2478" i="3" a="1"/>
  <c r="M2478" i="3" s="1"/>
  <c r="L2478" i="3" a="1"/>
  <c r="L2478" i="3" s="1"/>
  <c r="N2478" i="3" a="1"/>
  <c r="N2478" i="3" s="1"/>
  <c r="P2631" i="3" a="1"/>
  <c r="P2631" i="3" s="1"/>
  <c r="Q2631" i="3" s="1"/>
  <c r="L2631" i="3" a="1"/>
  <c r="L2631" i="3" s="1"/>
  <c r="O2739" i="3" a="1"/>
  <c r="O2739" i="3" s="1"/>
  <c r="P2739" i="3" a="1"/>
  <c r="P2739" i="3" s="1"/>
  <c r="L2764" i="3" a="1"/>
  <c r="L2764" i="3" s="1"/>
  <c r="O2764" i="3" a="1"/>
  <c r="O2764" i="3" s="1"/>
  <c r="N8" i="3" a="1"/>
  <c r="N8" i="3" s="1"/>
  <c r="N10" i="3" a="1"/>
  <c r="N10" i="3" s="1"/>
  <c r="O12" i="3" a="1"/>
  <c r="O12" i="3" s="1"/>
  <c r="O15" i="3" a="1"/>
  <c r="O15" i="3" s="1"/>
  <c r="P34" i="3" a="1"/>
  <c r="P34" i="3" s="1"/>
  <c r="P40" i="3" a="1"/>
  <c r="P40" i="3" s="1"/>
  <c r="R40" i="3" s="1"/>
  <c r="P42" i="3" a="1"/>
  <c r="P42" i="3" s="1"/>
  <c r="L48" i="3" a="1"/>
  <c r="L48" i="3" s="1"/>
  <c r="K58" i="3" a="1"/>
  <c r="K58" i="3" s="1"/>
  <c r="O71" i="3" a="1"/>
  <c r="O71" i="3" s="1"/>
  <c r="P76" i="3" a="1"/>
  <c r="P76" i="3" s="1"/>
  <c r="Q76" i="3" s="1"/>
  <c r="L84" i="3" a="1"/>
  <c r="L84" i="3" s="1"/>
  <c r="L86" i="3" a="1"/>
  <c r="L86" i="3" s="1"/>
  <c r="L90" i="3" a="1"/>
  <c r="L90" i="3" s="1"/>
  <c r="L92" i="3" a="1"/>
  <c r="L92" i="3" s="1"/>
  <c r="L95" i="3" a="1"/>
  <c r="L95" i="3" s="1"/>
  <c r="N106" i="3" a="1"/>
  <c r="N106" i="3" s="1"/>
  <c r="N108" i="3" a="1"/>
  <c r="N108" i="3" s="1"/>
  <c r="P110" i="3" a="1"/>
  <c r="P110" i="3" s="1"/>
  <c r="R110" i="3" s="1"/>
  <c r="O111" i="3" a="1"/>
  <c r="O111" i="3" s="1"/>
  <c r="N124" i="3" a="1"/>
  <c r="N124" i="3" s="1"/>
  <c r="P130" i="3" a="1"/>
  <c r="P130" i="3" s="1"/>
  <c r="R130" i="3" s="1"/>
  <c r="P162" i="3" a="1"/>
  <c r="P162" i="3" s="1"/>
  <c r="O178" i="3" a="1"/>
  <c r="O178" i="3" s="1"/>
  <c r="L184" i="3" a="1"/>
  <c r="L184" i="3" s="1"/>
  <c r="O199" i="3" a="1"/>
  <c r="O199" i="3" s="1"/>
  <c r="P204" i="3" a="1"/>
  <c r="P204" i="3" s="1"/>
  <c r="Q204" i="3" s="1"/>
  <c r="L212" i="3" a="1"/>
  <c r="L212" i="3" s="1"/>
  <c r="L214" i="3" a="1"/>
  <c r="L214" i="3" s="1"/>
  <c r="M218" i="3" a="1"/>
  <c r="M218" i="3" s="1"/>
  <c r="L223" i="3" a="1"/>
  <c r="L223" i="3" s="1"/>
  <c r="P256" i="3" a="1"/>
  <c r="P256" i="3" s="1"/>
  <c r="R256" i="3" s="1"/>
  <c r="K266" i="3" a="1"/>
  <c r="K266" i="3" s="1"/>
  <c r="K278" i="3" a="1"/>
  <c r="K278" i="3" s="1"/>
  <c r="P282" i="3" a="1"/>
  <c r="P282" i="3" s="1"/>
  <c r="N284" i="3" a="1"/>
  <c r="N284" i="3" s="1"/>
  <c r="O298" i="3" a="1"/>
  <c r="O298" i="3" s="1"/>
  <c r="R298" i="3" s="1"/>
  <c r="O300" i="3" a="1"/>
  <c r="O300" i="3" s="1"/>
  <c r="P303" i="3" a="1"/>
  <c r="P303" i="3" s="1"/>
  <c r="R303" i="3" s="1"/>
  <c r="L313" i="3" a="1"/>
  <c r="L313" i="3" s="1"/>
  <c r="L316" i="3" a="1"/>
  <c r="L316" i="3" s="1"/>
  <c r="P318" i="3" a="1"/>
  <c r="P318" i="3" s="1"/>
  <c r="P320" i="3" a="1"/>
  <c r="P320" i="3" s="1"/>
  <c r="R320" i="3" s="1"/>
  <c r="P322" i="3" a="1"/>
  <c r="P322" i="3" s="1"/>
  <c r="Q322" i="3" s="1"/>
  <c r="L327" i="3" a="1"/>
  <c r="L327" i="3" s="1"/>
  <c r="P340" i="3" a="1"/>
  <c r="P340" i="3" s="1"/>
  <c r="O352" i="3" a="1"/>
  <c r="O352" i="3" s="1"/>
  <c r="P352" i="3" a="1"/>
  <c r="P352" i="3" s="1"/>
  <c r="P354" i="3" a="1"/>
  <c r="P354" i="3" s="1"/>
  <c r="Q354" i="3" s="1"/>
  <c r="M359" i="3" a="1"/>
  <c r="M359" i="3" s="1"/>
  <c r="L359" i="3" a="1"/>
  <c r="L359" i="3" s="1"/>
  <c r="P362" i="3" a="1"/>
  <c r="P362" i="3" s="1"/>
  <c r="Q362" i="3" s="1"/>
  <c r="P364" i="3" a="1"/>
  <c r="P364" i="3" s="1"/>
  <c r="O367" i="3" a="1"/>
  <c r="O367" i="3" s="1"/>
  <c r="L370" i="3" a="1"/>
  <c r="L370" i="3" s="1"/>
  <c r="L381" i="3" a="1"/>
  <c r="L381" i="3" s="1"/>
  <c r="P383" i="3" a="1"/>
  <c r="P383" i="3" s="1"/>
  <c r="Q383" i="3" s="1"/>
  <c r="N398" i="3" a="1"/>
  <c r="N398" i="3" s="1"/>
  <c r="P413" i="3" a="1"/>
  <c r="P413" i="3" s="1"/>
  <c r="Q413" i="3" s="1"/>
  <c r="P416" i="3" a="1"/>
  <c r="P416" i="3" s="1"/>
  <c r="Q416" i="3" s="1"/>
  <c r="N419" i="3" a="1"/>
  <c r="N419" i="3" s="1"/>
  <c r="O427" i="3" a="1"/>
  <c r="O427" i="3" s="1"/>
  <c r="M468" i="3" a="1"/>
  <c r="M468" i="3" s="1"/>
  <c r="L475" i="3" a="1"/>
  <c r="L475" i="3" s="1"/>
  <c r="N475" i="3" a="1"/>
  <c r="N475" i="3" s="1"/>
  <c r="K483" i="3" a="1"/>
  <c r="K483" i="3" s="1"/>
  <c r="M497" i="3" a="1"/>
  <c r="M497" i="3" s="1"/>
  <c r="O512" i="3" a="1"/>
  <c r="O512" i="3" s="1"/>
  <c r="P569" i="3" a="1"/>
  <c r="P569" i="3" s="1"/>
  <c r="N569" i="3" a="1"/>
  <c r="N569" i="3" s="1"/>
  <c r="M569" i="3" a="1"/>
  <c r="M569" i="3" s="1"/>
  <c r="L625" i="3" a="1"/>
  <c r="L625" i="3" s="1"/>
  <c r="K625" i="3" a="1"/>
  <c r="K625" i="3" s="1"/>
  <c r="M625" i="3" a="1"/>
  <c r="M625" i="3" s="1"/>
  <c r="N630" i="3" a="1"/>
  <c r="N630" i="3" s="1"/>
  <c r="P909" i="3" a="1"/>
  <c r="P909" i="3" s="1"/>
  <c r="M909" i="3" a="1"/>
  <c r="M909" i="3" s="1"/>
  <c r="O915" i="3" a="1"/>
  <c r="O915" i="3" s="1"/>
  <c r="L915" i="3" a="1"/>
  <c r="L915" i="3" s="1"/>
  <c r="K915" i="3" a="1"/>
  <c r="K915" i="3" s="1"/>
  <c r="P915" i="3" a="1"/>
  <c r="P915" i="3" s="1"/>
  <c r="R915" i="3" s="1"/>
  <c r="M915" i="3" a="1"/>
  <c r="M915" i="3" s="1"/>
  <c r="O924" i="3" a="1"/>
  <c r="O924" i="3" s="1"/>
  <c r="N924" i="3" a="1"/>
  <c r="N924" i="3" s="1"/>
  <c r="L929" i="3" a="1"/>
  <c r="L929" i="3" s="1"/>
  <c r="L969" i="3" a="1"/>
  <c r="L969" i="3" s="1"/>
  <c r="K969" i="3" a="1"/>
  <c r="K969" i="3" s="1"/>
  <c r="M969" i="3" a="1"/>
  <c r="M969" i="3" s="1"/>
  <c r="M988" i="3" a="1"/>
  <c r="M988" i="3" s="1"/>
  <c r="P1002" i="3" a="1"/>
  <c r="P1002" i="3" s="1"/>
  <c r="L1002" i="3" a="1"/>
  <c r="L1002" i="3" s="1"/>
  <c r="M1017" i="3" a="1"/>
  <c r="M1017" i="3" s="1"/>
  <c r="L1017" i="3" a="1"/>
  <c r="L1017" i="3" s="1"/>
  <c r="K1083" i="3" a="1"/>
  <c r="K1083" i="3" s="1"/>
  <c r="N1083" i="3" a="1"/>
  <c r="N1083" i="3" s="1"/>
  <c r="M1083" i="3" a="1"/>
  <c r="M1083" i="3" s="1"/>
  <c r="P1083" i="3" a="1"/>
  <c r="P1083" i="3" s="1"/>
  <c r="Q1083" i="3" s="1"/>
  <c r="O1083" i="3" a="1"/>
  <c r="O1083" i="3" s="1"/>
  <c r="L1147" i="3" a="1"/>
  <c r="L1147" i="3" s="1"/>
  <c r="M1189" i="3" a="1"/>
  <c r="M1189" i="3" s="1"/>
  <c r="O1204" i="3" a="1"/>
  <c r="O1204" i="3" s="1"/>
  <c r="N1204" i="3" a="1"/>
  <c r="N1204" i="3" s="1"/>
  <c r="L1210" i="3" a="1"/>
  <c r="L1210" i="3" s="1"/>
  <c r="P1237" i="3" a="1"/>
  <c r="P1237" i="3" s="1"/>
  <c r="K1259" i="3" a="1"/>
  <c r="K1259" i="3" s="1"/>
  <c r="N1293" i="3" a="1"/>
  <c r="N1293" i="3" s="1"/>
  <c r="N1401" i="3" a="1"/>
  <c r="N1401" i="3" s="1"/>
  <c r="L1407" i="3" a="1"/>
  <c r="L1407" i="3" s="1"/>
  <c r="Q1417" i="3"/>
  <c r="L1437" i="3" a="1"/>
  <c r="L1437" i="3" s="1"/>
  <c r="O1447" i="3" a="1"/>
  <c r="O1447" i="3" s="1"/>
  <c r="Q1447" i="3" s="1"/>
  <c r="N1447" i="3" a="1"/>
  <c r="N1447" i="3" s="1"/>
  <c r="M1473" i="3" a="1"/>
  <c r="M1473" i="3" s="1"/>
  <c r="M1482" i="3" a="1"/>
  <c r="M1482" i="3" s="1"/>
  <c r="L1508" i="3" a="1"/>
  <c r="L1508" i="3" s="1"/>
  <c r="L1549" i="3" a="1"/>
  <c r="L1549" i="3" s="1"/>
  <c r="K1549" i="3" a="1"/>
  <c r="K1549" i="3" s="1"/>
  <c r="O1549" i="3" a="1"/>
  <c r="O1549" i="3" s="1"/>
  <c r="M1646" i="3" a="1"/>
  <c r="M1646" i="3" s="1"/>
  <c r="P1660" i="3" a="1"/>
  <c r="P1660" i="3" s="1"/>
  <c r="K1660" i="3" a="1"/>
  <c r="K1660" i="3" s="1"/>
  <c r="M1692" i="3" a="1"/>
  <c r="M1692" i="3" s="1"/>
  <c r="N1692" i="3" a="1"/>
  <c r="N1692" i="3" s="1"/>
  <c r="L1695" i="3" a="1"/>
  <c r="L1695" i="3" s="1"/>
  <c r="N1700" i="3" a="1"/>
  <c r="N1700" i="3" s="1"/>
  <c r="M1710" i="3" a="1"/>
  <c r="M1710" i="3" s="1"/>
  <c r="L1757" i="3" a="1"/>
  <c r="L1757" i="3" s="1"/>
  <c r="M1783" i="3" a="1"/>
  <c r="M1783" i="3" s="1"/>
  <c r="N1783" i="3" a="1"/>
  <c r="N1783" i="3" s="1"/>
  <c r="L1783" i="3" a="1"/>
  <c r="L1783" i="3" s="1"/>
  <c r="P1783" i="3" a="1"/>
  <c r="P1783" i="3" s="1"/>
  <c r="O1783" i="3" a="1"/>
  <c r="O1783" i="3" s="1"/>
  <c r="O1795" i="3" a="1"/>
  <c r="O1795" i="3" s="1"/>
  <c r="K1795" i="3" a="1"/>
  <c r="K1795" i="3" s="1"/>
  <c r="K1803" i="3" a="1"/>
  <c r="K1803" i="3" s="1"/>
  <c r="N1821" i="3" a="1"/>
  <c r="N1821" i="3" s="1"/>
  <c r="P1821" i="3" a="1"/>
  <c r="P1821" i="3" s="1"/>
  <c r="O1821" i="3" a="1"/>
  <c r="O1821" i="3" s="1"/>
  <c r="L1821" i="3" a="1"/>
  <c r="L1821" i="3" s="1"/>
  <c r="M1872" i="3" a="1"/>
  <c r="M1872" i="3" s="1"/>
  <c r="O1925" i="3" a="1"/>
  <c r="O1925" i="3" s="1"/>
  <c r="O1949" i="3" a="1"/>
  <c r="O1949" i="3" s="1"/>
  <c r="L1949" i="3" a="1"/>
  <c r="L1949" i="3" s="1"/>
  <c r="N2047" i="3" a="1"/>
  <c r="N2047" i="3" s="1"/>
  <c r="M2047" i="3" a="1"/>
  <c r="M2047" i="3" s="1"/>
  <c r="P2047" i="3" a="1"/>
  <c r="P2047" i="3" s="1"/>
  <c r="L2047" i="3" a="1"/>
  <c r="L2047" i="3" s="1"/>
  <c r="P2062" i="3" a="1"/>
  <c r="P2062" i="3" s="1"/>
  <c r="L2062" i="3" a="1"/>
  <c r="L2062" i="3" s="1"/>
  <c r="N2062" i="3" a="1"/>
  <c r="N2062" i="3" s="1"/>
  <c r="N2067" i="3" a="1"/>
  <c r="N2067" i="3" s="1"/>
  <c r="L2067" i="3" a="1"/>
  <c r="L2067" i="3" s="1"/>
  <c r="P2067" i="3" a="1"/>
  <c r="P2067" i="3" s="1"/>
  <c r="N2088" i="3" a="1"/>
  <c r="N2088" i="3" s="1"/>
  <c r="K2088" i="3" a="1"/>
  <c r="K2088" i="3" s="1"/>
  <c r="K2120" i="3" a="1"/>
  <c r="K2120" i="3" s="1"/>
  <c r="N2120" i="3" a="1"/>
  <c r="N2120" i="3" s="1"/>
  <c r="M2120" i="3" a="1"/>
  <c r="M2120" i="3" s="1"/>
  <c r="N2142" i="3" a="1"/>
  <c r="N2142" i="3" s="1"/>
  <c r="N2150" i="3" a="1"/>
  <c r="N2150" i="3" s="1"/>
  <c r="P2175" i="3" a="1"/>
  <c r="P2175" i="3" s="1"/>
  <c r="M2175" i="3" a="1"/>
  <c r="M2175" i="3" s="1"/>
  <c r="N2175" i="3" a="1"/>
  <c r="N2175" i="3" s="1"/>
  <c r="P2228" i="3" a="1"/>
  <c r="P2228" i="3" s="1"/>
  <c r="Q2228" i="3" s="1"/>
  <c r="P2478" i="3" a="1"/>
  <c r="P2478" i="3" s="1"/>
  <c r="O2613" i="3" a="1"/>
  <c r="O2613" i="3" s="1"/>
  <c r="K2613" i="3" a="1"/>
  <c r="K2613" i="3" s="1"/>
  <c r="M2613" i="3" a="1"/>
  <c r="M2613" i="3" s="1"/>
  <c r="L2613" i="3" a="1"/>
  <c r="L2613" i="3" s="1"/>
  <c r="O2660" i="3" a="1"/>
  <c r="O2660" i="3" s="1"/>
  <c r="L2660" i="3" a="1"/>
  <c r="L2660" i="3" s="1"/>
  <c r="O2708" i="3" a="1"/>
  <c r="O2708" i="3" s="1"/>
  <c r="L2708" i="3" a="1"/>
  <c r="L2708" i="3" s="1"/>
  <c r="M2726" i="3" a="1"/>
  <c r="M2726" i="3" s="1"/>
  <c r="L2748" i="3" a="1"/>
  <c r="L2748" i="3" s="1"/>
  <c r="O2748" i="3" a="1"/>
  <c r="O2748" i="3" s="1"/>
  <c r="O2975" i="3" a="1"/>
  <c r="O2975" i="3" s="1"/>
  <c r="N2975" i="3" a="1"/>
  <c r="N2975" i="3" s="1"/>
  <c r="M2975" i="3" a="1"/>
  <c r="M2975" i="3" s="1"/>
  <c r="O10" i="3" a="1"/>
  <c r="O10" i="3" s="1"/>
  <c r="R30" i="3"/>
  <c r="M48" i="3" a="1"/>
  <c r="M48" i="3" s="1"/>
  <c r="L58" i="3" a="1"/>
  <c r="L58" i="3" s="1"/>
  <c r="P71" i="3" a="1"/>
  <c r="P71" i="3" s="1"/>
  <c r="O106" i="3" a="1"/>
  <c r="O106" i="3" s="1"/>
  <c r="Q124" i="3"/>
  <c r="P178" i="3" a="1"/>
  <c r="P178" i="3" s="1"/>
  <c r="N184" i="3" a="1"/>
  <c r="N184" i="3" s="1"/>
  <c r="P199" i="3" a="1"/>
  <c r="P199" i="3" s="1"/>
  <c r="L266" i="3" a="1"/>
  <c r="L266" i="3" s="1"/>
  <c r="M278" i="3" a="1"/>
  <c r="M278" i="3" s="1"/>
  <c r="N316" i="3" a="1"/>
  <c r="N316" i="3" s="1"/>
  <c r="M319" i="3" a="1"/>
  <c r="M319" i="3" s="1"/>
  <c r="O319" i="3" a="1"/>
  <c r="O319" i="3" s="1"/>
  <c r="R319" i="3" s="1"/>
  <c r="N327" i="3" a="1"/>
  <c r="N327" i="3" s="1"/>
  <c r="M387" i="3" a="1"/>
  <c r="M387" i="3" s="1"/>
  <c r="P387" i="3" a="1"/>
  <c r="P387" i="3" s="1"/>
  <c r="R387" i="3" s="1"/>
  <c r="K417" i="3" a="1"/>
  <c r="K417" i="3" s="1"/>
  <c r="P417" i="3" a="1"/>
  <c r="P417" i="3" s="1"/>
  <c r="R417" i="3" s="1"/>
  <c r="P427" i="3" a="1"/>
  <c r="P427" i="3" s="1"/>
  <c r="P458" i="3" a="1"/>
  <c r="P458" i="3" s="1"/>
  <c r="M458" i="3" a="1"/>
  <c r="M458" i="3" s="1"/>
  <c r="N483" i="3" a="1"/>
  <c r="N483" i="3" s="1"/>
  <c r="N494" i="3" a="1"/>
  <c r="N494" i="3" s="1"/>
  <c r="O494" i="3" a="1"/>
  <c r="O494" i="3" s="1"/>
  <c r="O497" i="3" a="1"/>
  <c r="O497" i="3" s="1"/>
  <c r="N606" i="3" a="1"/>
  <c r="N606" i="3" s="1"/>
  <c r="K606" i="3" a="1"/>
  <c r="K606" i="3" s="1"/>
  <c r="O668" i="3" a="1"/>
  <c r="O668" i="3" s="1"/>
  <c r="N668" i="3" a="1"/>
  <c r="N668" i="3" s="1"/>
  <c r="M668" i="3" a="1"/>
  <c r="M668" i="3" s="1"/>
  <c r="L731" i="3" a="1"/>
  <c r="L731" i="3" s="1"/>
  <c r="K731" i="3" a="1"/>
  <c r="K731" i="3" s="1"/>
  <c r="N731" i="3" a="1"/>
  <c r="N731" i="3" s="1"/>
  <c r="M731" i="3" a="1"/>
  <c r="M731" i="3" s="1"/>
  <c r="O758" i="3" a="1"/>
  <c r="O758" i="3" s="1"/>
  <c r="K758" i="3" a="1"/>
  <c r="K758" i="3" s="1"/>
  <c r="O772" i="3" a="1"/>
  <c r="O772" i="3" s="1"/>
  <c r="M772" i="3" a="1"/>
  <c r="M772" i="3" s="1"/>
  <c r="O777" i="3" a="1"/>
  <c r="O777" i="3" s="1"/>
  <c r="L777" i="3" a="1"/>
  <c r="L777" i="3" s="1"/>
  <c r="K777" i="3" a="1"/>
  <c r="K777" i="3" s="1"/>
  <c r="N777" i="3" a="1"/>
  <c r="N777" i="3" s="1"/>
  <c r="M777" i="3" a="1"/>
  <c r="M777" i="3" s="1"/>
  <c r="L816" i="3" a="1"/>
  <c r="L816" i="3" s="1"/>
  <c r="K816" i="3" a="1"/>
  <c r="K816" i="3" s="1"/>
  <c r="N833" i="3" a="1"/>
  <c r="N833" i="3" s="1"/>
  <c r="P833" i="3" a="1"/>
  <c r="P833" i="3" s="1"/>
  <c r="R833" i="3" s="1"/>
  <c r="K833" i="3" a="1"/>
  <c r="K833" i="3" s="1"/>
  <c r="O868" i="3" a="1"/>
  <c r="O868" i="3" s="1"/>
  <c r="N868" i="3" a="1"/>
  <c r="N868" i="3" s="1"/>
  <c r="L872" i="3" a="1"/>
  <c r="L872" i="3" s="1"/>
  <c r="K872" i="3" a="1"/>
  <c r="K872" i="3" s="1"/>
  <c r="L899" i="3" a="1"/>
  <c r="L899" i="3" s="1"/>
  <c r="N899" i="3" a="1"/>
  <c r="N899" i="3" s="1"/>
  <c r="M899" i="3" a="1"/>
  <c r="M899" i="3" s="1"/>
  <c r="K921" i="3" a="1"/>
  <c r="K921" i="3" s="1"/>
  <c r="O921" i="3" a="1"/>
  <c r="O921" i="3" s="1"/>
  <c r="N921" i="3" a="1"/>
  <c r="N921" i="3" s="1"/>
  <c r="P921" i="3" a="1"/>
  <c r="P921" i="3" s="1"/>
  <c r="K963" i="3" a="1"/>
  <c r="K963" i="3" s="1"/>
  <c r="P963" i="3" a="1"/>
  <c r="P963" i="3" s="1"/>
  <c r="N963" i="3" a="1"/>
  <c r="N963" i="3" s="1"/>
  <c r="O985" i="3" a="1"/>
  <c r="O985" i="3" s="1"/>
  <c r="M985" i="3" a="1"/>
  <c r="M985" i="3" s="1"/>
  <c r="M993" i="3" a="1"/>
  <c r="M993" i="3" s="1"/>
  <c r="K993" i="3" a="1"/>
  <c r="K993" i="3" s="1"/>
  <c r="P993" i="3" a="1"/>
  <c r="P993" i="3" s="1"/>
  <c r="O993" i="3" a="1"/>
  <c r="O993" i="3" s="1"/>
  <c r="N1013" i="3" a="1"/>
  <c r="N1013" i="3" s="1"/>
  <c r="P1013" i="3" a="1"/>
  <c r="P1013" i="3" s="1"/>
  <c r="K1139" i="3" a="1"/>
  <c r="K1139" i="3" s="1"/>
  <c r="L1139" i="3" a="1"/>
  <c r="L1139" i="3" s="1"/>
  <c r="P1139" i="3" a="1"/>
  <c r="P1139" i="3" s="1"/>
  <c r="O1139" i="3" a="1"/>
  <c r="O1139" i="3" s="1"/>
  <c r="N1147" i="3" a="1"/>
  <c r="N1147" i="3" s="1"/>
  <c r="O1164" i="3" a="1"/>
  <c r="O1164" i="3" s="1"/>
  <c r="N1164" i="3" a="1"/>
  <c r="N1164" i="3" s="1"/>
  <c r="K1201" i="3" a="1"/>
  <c r="K1201" i="3" s="1"/>
  <c r="P1201" i="3" a="1"/>
  <c r="P1201" i="3" s="1"/>
  <c r="R1201" i="3" s="1"/>
  <c r="O1201" i="3" a="1"/>
  <c r="O1201" i="3" s="1"/>
  <c r="P1250" i="3" a="1"/>
  <c r="P1250" i="3" s="1"/>
  <c r="L1250" i="3" a="1"/>
  <c r="L1250" i="3" s="1"/>
  <c r="M1259" i="3" a="1"/>
  <c r="M1259" i="3" s="1"/>
  <c r="K1338" i="3" a="1"/>
  <c r="K1338" i="3" s="1"/>
  <c r="O1338" i="3" a="1"/>
  <c r="O1338" i="3" s="1"/>
  <c r="N1349" i="3" a="1"/>
  <c r="N1349" i="3" s="1"/>
  <c r="O1349" i="3" a="1"/>
  <c r="O1349" i="3" s="1"/>
  <c r="K1509" i="3" a="1"/>
  <c r="K1509" i="3" s="1"/>
  <c r="N1509" i="3" a="1"/>
  <c r="N1509" i="3" s="1"/>
  <c r="L1541" i="3" a="1"/>
  <c r="L1541" i="3" s="1"/>
  <c r="O1541" i="3" a="1"/>
  <c r="O1541" i="3" s="1"/>
  <c r="K1582" i="3" a="1"/>
  <c r="K1582" i="3" s="1"/>
  <c r="L1582" i="3" a="1"/>
  <c r="L1582" i="3" s="1"/>
  <c r="M1695" i="3" a="1"/>
  <c r="M1695" i="3" s="1"/>
  <c r="O1735" i="3" a="1"/>
  <c r="O1735" i="3" s="1"/>
  <c r="M1735" i="3" a="1"/>
  <c r="M1735" i="3" s="1"/>
  <c r="O1784" i="3" a="1"/>
  <c r="O1784" i="3" s="1"/>
  <c r="P1784" i="3" a="1"/>
  <c r="P1784" i="3" s="1"/>
  <c r="N1784" i="3" a="1"/>
  <c r="N1784" i="3" s="1"/>
  <c r="N1803" i="3" a="1"/>
  <c r="N1803" i="3" s="1"/>
  <c r="K1828" i="3" a="1"/>
  <c r="K1828" i="3" s="1"/>
  <c r="P1828" i="3" a="1"/>
  <c r="P1828" i="3" s="1"/>
  <c r="N1917" i="3" a="1"/>
  <c r="N1917" i="3" s="1"/>
  <c r="O1917" i="3" a="1"/>
  <c r="O1917" i="3" s="1"/>
  <c r="P1917" i="3" a="1"/>
  <c r="P1917" i="3" s="1"/>
  <c r="K1917" i="3" a="1"/>
  <c r="K1917" i="3" s="1"/>
  <c r="Q1990" i="3"/>
  <c r="N2015" i="3" a="1"/>
  <c r="N2015" i="3" s="1"/>
  <c r="M2015" i="3" a="1"/>
  <c r="M2015" i="3" s="1"/>
  <c r="P2030" i="3" a="1"/>
  <c r="P2030" i="3" s="1"/>
  <c r="M2030" i="3" a="1"/>
  <c r="M2030" i="3" s="1"/>
  <c r="L2030" i="3" a="1"/>
  <c r="L2030" i="3" s="1"/>
  <c r="M2176" i="3" a="1"/>
  <c r="M2176" i="3" s="1"/>
  <c r="K2176" i="3" a="1"/>
  <c r="K2176" i="3" s="1"/>
  <c r="O2365" i="3" a="1"/>
  <c r="O2365" i="3" s="1"/>
  <c r="P2365" i="3" a="1"/>
  <c r="P2365" i="3" s="1"/>
  <c r="R2365" i="3" s="1"/>
  <c r="M2368" i="3" a="1"/>
  <c r="M2368" i="3" s="1"/>
  <c r="K2368" i="3" a="1"/>
  <c r="K2368" i="3" s="1"/>
  <c r="N2421" i="3" a="1"/>
  <c r="N2421" i="3" s="1"/>
  <c r="M2421" i="3" a="1"/>
  <c r="M2421" i="3" s="1"/>
  <c r="O2421" i="3" a="1"/>
  <c r="O2421" i="3" s="1"/>
  <c r="N2476" i="3" a="1"/>
  <c r="N2476" i="3" s="1"/>
  <c r="M2476" i="3" a="1"/>
  <c r="M2476" i="3" s="1"/>
  <c r="L2476" i="3" a="1"/>
  <c r="L2476" i="3" s="1"/>
  <c r="P2515" i="3" a="1"/>
  <c r="P2515" i="3" s="1"/>
  <c r="O2515" i="3" a="1"/>
  <c r="O2515" i="3" s="1"/>
  <c r="O2529" i="3" a="1"/>
  <c r="O2529" i="3" s="1"/>
  <c r="M2529" i="3" a="1"/>
  <c r="M2529" i="3" s="1"/>
  <c r="K2529" i="3" a="1"/>
  <c r="K2529" i="3" s="1"/>
  <c r="N2529" i="3" a="1"/>
  <c r="N2529" i="3" s="1"/>
  <c r="M2661" i="3" a="1"/>
  <c r="M2661" i="3" s="1"/>
  <c r="P2661" i="3" a="1"/>
  <c r="P2661" i="3" s="1"/>
  <c r="R2661" i="3" s="1"/>
  <c r="K2661" i="3" a="1"/>
  <c r="K2661" i="3" s="1"/>
  <c r="L2661" i="3" a="1"/>
  <c r="L2661" i="3" s="1"/>
  <c r="O2661" i="3" a="1"/>
  <c r="O2661" i="3" s="1"/>
  <c r="N2661" i="3" a="1"/>
  <c r="N2661" i="3" s="1"/>
  <c r="N2880" i="3" a="1"/>
  <c r="N2880" i="3" s="1"/>
  <c r="M2880" i="3" a="1"/>
  <c r="M2880" i="3" s="1"/>
  <c r="M2976" i="3" a="1"/>
  <c r="M2976" i="3" s="1"/>
  <c r="N2976" i="3" a="1"/>
  <c r="N2976" i="3" s="1"/>
  <c r="N48" i="3" a="1"/>
  <c r="N48" i="3" s="1"/>
  <c r="M58" i="3" a="1"/>
  <c r="M58" i="3" s="1"/>
  <c r="N84" i="3" a="1"/>
  <c r="N84" i="3" s="1"/>
  <c r="P106" i="3" a="1"/>
  <c r="P106" i="3" s="1"/>
  <c r="N212" i="3" a="1"/>
  <c r="N212" i="3" s="1"/>
  <c r="M266" i="3" a="1"/>
  <c r="M266" i="3" s="1"/>
  <c r="O316" i="3" a="1"/>
  <c r="O316" i="3" s="1"/>
  <c r="M356" i="3" a="1"/>
  <c r="M356" i="3" s="1"/>
  <c r="L356" i="3" a="1"/>
  <c r="L356" i="3" s="1"/>
  <c r="N447" i="3" a="1"/>
  <c r="N447" i="3" s="1"/>
  <c r="P447" i="3" a="1"/>
  <c r="P447" i="3" s="1"/>
  <c r="Q447" i="3" s="1"/>
  <c r="N463" i="3" a="1"/>
  <c r="N463" i="3" s="1"/>
  <c r="P463" i="3" a="1"/>
  <c r="P463" i="3" s="1"/>
  <c r="O463" i="3" a="1"/>
  <c r="O463" i="3" s="1"/>
  <c r="K463" i="3" a="1"/>
  <c r="K463" i="3" s="1"/>
  <c r="O553" i="3" a="1"/>
  <c r="O553" i="3" s="1"/>
  <c r="M553" i="3" a="1"/>
  <c r="M553" i="3" s="1"/>
  <c r="L553" i="3" a="1"/>
  <c r="L553" i="3" s="1"/>
  <c r="P553" i="3" a="1"/>
  <c r="P553" i="3" s="1"/>
  <c r="N611" i="3" a="1"/>
  <c r="N611" i="3" s="1"/>
  <c r="M611" i="3" a="1"/>
  <c r="M611" i="3" s="1"/>
  <c r="O627" i="3" a="1"/>
  <c r="O627" i="3" s="1"/>
  <c r="M627" i="3" a="1"/>
  <c r="M627" i="3" s="1"/>
  <c r="K694" i="3" a="1"/>
  <c r="K694" i="3" s="1"/>
  <c r="O694" i="3" a="1"/>
  <c r="O694" i="3" s="1"/>
  <c r="N694" i="3" a="1"/>
  <c r="N694" i="3" s="1"/>
  <c r="O740" i="3" a="1"/>
  <c r="O740" i="3" s="1"/>
  <c r="N740" i="3" a="1"/>
  <c r="N740" i="3" s="1"/>
  <c r="M740" i="3" a="1"/>
  <c r="M740" i="3" s="1"/>
  <c r="N755" i="3" a="1"/>
  <c r="N755" i="3" s="1"/>
  <c r="L755" i="3" a="1"/>
  <c r="L755" i="3" s="1"/>
  <c r="K755" i="3" a="1"/>
  <c r="K755" i="3" s="1"/>
  <c r="O755" i="3" a="1"/>
  <c r="O755" i="3" s="1"/>
  <c r="O828" i="3" a="1"/>
  <c r="O828" i="3" s="1"/>
  <c r="N828" i="3" a="1"/>
  <c r="N828" i="3" s="1"/>
  <c r="O945" i="3" a="1"/>
  <c r="O945" i="3" s="1"/>
  <c r="M945" i="3" a="1"/>
  <c r="M945" i="3" s="1"/>
  <c r="L945" i="3" a="1"/>
  <c r="L945" i="3" s="1"/>
  <c r="P945" i="3" a="1"/>
  <c r="P945" i="3" s="1"/>
  <c r="K945" i="3" a="1"/>
  <c r="K945" i="3" s="1"/>
  <c r="O1065" i="3" a="1"/>
  <c r="O1065" i="3" s="1"/>
  <c r="M1065" i="3" a="1"/>
  <c r="M1065" i="3" s="1"/>
  <c r="L1065" i="3" a="1"/>
  <c r="L1065" i="3" s="1"/>
  <c r="P1065" i="3" a="1"/>
  <c r="P1065" i="3" s="1"/>
  <c r="K1102" i="3" a="1"/>
  <c r="K1102" i="3" s="1"/>
  <c r="N1102" i="3" a="1"/>
  <c r="N1102" i="3" s="1"/>
  <c r="N1133" i="3" a="1"/>
  <c r="N1133" i="3" s="1"/>
  <c r="P1133" i="3" a="1"/>
  <c r="P1133" i="3" s="1"/>
  <c r="M1133" i="3" a="1"/>
  <c r="M1133" i="3" s="1"/>
  <c r="N1165" i="3" a="1"/>
  <c r="N1165" i="3" s="1"/>
  <c r="P1165" i="3" a="1"/>
  <c r="P1165" i="3" s="1"/>
  <c r="K1251" i="3" a="1"/>
  <c r="K1251" i="3" s="1"/>
  <c r="P1251" i="3" a="1"/>
  <c r="P1251" i="3" s="1"/>
  <c r="O1251" i="3" a="1"/>
  <c r="O1251" i="3" s="1"/>
  <c r="N1251" i="3" a="1"/>
  <c r="N1251" i="3" s="1"/>
  <c r="M1251" i="3" a="1"/>
  <c r="M1251" i="3" s="1"/>
  <c r="O1275" i="3" a="1"/>
  <c r="O1275" i="3" s="1"/>
  <c r="P1275" i="3" a="1"/>
  <c r="P1275" i="3" s="1"/>
  <c r="K1275" i="3" a="1"/>
  <c r="K1275" i="3" s="1"/>
  <c r="L1275" i="3" a="1"/>
  <c r="L1275" i="3" s="1"/>
  <c r="M1334" i="3" a="1"/>
  <c r="M1334" i="3" s="1"/>
  <c r="O1334" i="3" a="1"/>
  <c r="O1334" i="3" s="1"/>
  <c r="P1361" i="3" a="1"/>
  <c r="P1361" i="3" s="1"/>
  <c r="K1361" i="3" a="1"/>
  <c r="K1361" i="3" s="1"/>
  <c r="K1389" i="3" a="1"/>
  <c r="K1389" i="3" s="1"/>
  <c r="N1389" i="3" a="1"/>
  <c r="N1389" i="3" s="1"/>
  <c r="K1453" i="3" a="1"/>
  <c r="K1453" i="3" s="1"/>
  <c r="P1453" i="3" a="1"/>
  <c r="P1453" i="3" s="1"/>
  <c r="N1453" i="3" a="1"/>
  <c r="N1453" i="3" s="1"/>
  <c r="P1497" i="3" a="1"/>
  <c r="P1497" i="3" s="1"/>
  <c r="N1497" i="3" a="1"/>
  <c r="N1497" i="3" s="1"/>
  <c r="L1497" i="3" a="1"/>
  <c r="L1497" i="3" s="1"/>
  <c r="O1515" i="3" a="1"/>
  <c r="O1515" i="3" s="1"/>
  <c r="N1515" i="3" a="1"/>
  <c r="N1515" i="3" s="1"/>
  <c r="K1515" i="3" a="1"/>
  <c r="K1515" i="3" s="1"/>
  <c r="N1542" i="3" a="1"/>
  <c r="N1542" i="3" s="1"/>
  <c r="K1542" i="3" a="1"/>
  <c r="K1542" i="3" s="1"/>
  <c r="M1684" i="3" a="1"/>
  <c r="M1684" i="3" s="1"/>
  <c r="O1684" i="3" a="1"/>
  <c r="O1684" i="3" s="1"/>
  <c r="N1684" i="3" a="1"/>
  <c r="N1684" i="3" s="1"/>
  <c r="L1684" i="3" a="1"/>
  <c r="L1684" i="3" s="1"/>
  <c r="K1765" i="3" a="1"/>
  <c r="K1765" i="3" s="1"/>
  <c r="P1765" i="3" a="1"/>
  <c r="P1765" i="3" s="1"/>
  <c r="O1823" i="3" a="1"/>
  <c r="O1823" i="3" s="1"/>
  <c r="N1823" i="3" a="1"/>
  <c r="N1823" i="3" s="1"/>
  <c r="M1823" i="3" a="1"/>
  <c r="M1823" i="3" s="1"/>
  <c r="N2021" i="3" a="1"/>
  <c r="N2021" i="3" s="1"/>
  <c r="O2021" i="3" a="1"/>
  <c r="O2021" i="3" s="1"/>
  <c r="L2021" i="3" a="1"/>
  <c r="L2021" i="3" s="1"/>
  <c r="P2021" i="3" a="1"/>
  <c r="P2021" i="3" s="1"/>
  <c r="N2095" i="3" a="1"/>
  <c r="N2095" i="3" s="1"/>
  <c r="O2095" i="3" a="1"/>
  <c r="O2095" i="3" s="1"/>
  <c r="O2233" i="3" a="1"/>
  <c r="O2233" i="3" s="1"/>
  <c r="N2233" i="3" a="1"/>
  <c r="N2233" i="3" s="1"/>
  <c r="M2331" i="3" a="1"/>
  <c r="M2331" i="3" s="1"/>
  <c r="L2331" i="3" a="1"/>
  <c r="L2331" i="3" s="1"/>
  <c r="P2331" i="3" a="1"/>
  <c r="P2331" i="3" s="1"/>
  <c r="O2385" i="3" a="1"/>
  <c r="O2385" i="3" s="1"/>
  <c r="N2385" i="3" a="1"/>
  <c r="N2385" i="3" s="1"/>
  <c r="O2440" i="3" a="1"/>
  <c r="O2440" i="3" s="1"/>
  <c r="M2440" i="3" a="1"/>
  <c r="M2440" i="3" s="1"/>
  <c r="N2440" i="3" a="1"/>
  <c r="N2440" i="3" s="1"/>
  <c r="O2502" i="3" a="1"/>
  <c r="O2502" i="3" s="1"/>
  <c r="N2502" i="3" a="1"/>
  <c r="N2502" i="3" s="1"/>
  <c r="P2502" i="3" a="1"/>
  <c r="P2502" i="3" s="1"/>
  <c r="R2502" i="3" s="1"/>
  <c r="L2502" i="3" a="1"/>
  <c r="L2502" i="3" s="1"/>
  <c r="M2502" i="3" a="1"/>
  <c r="M2502" i="3" s="1"/>
  <c r="O2607" i="3" a="1"/>
  <c r="O2607" i="3" s="1"/>
  <c r="P2607" i="3" a="1"/>
  <c r="P2607" i="3" s="1"/>
  <c r="N2607" i="3" a="1"/>
  <c r="N2607" i="3" s="1"/>
  <c r="L2607" i="3" a="1"/>
  <c r="L2607" i="3" s="1"/>
  <c r="M2607" i="3" a="1"/>
  <c r="M2607" i="3" s="1"/>
  <c r="O2651" i="3" a="1"/>
  <c r="O2651" i="3" s="1"/>
  <c r="P2651" i="3" a="1"/>
  <c r="P2651" i="3" s="1"/>
  <c r="O2676" i="3" a="1"/>
  <c r="O2676" i="3" s="1"/>
  <c r="L2676" i="3" a="1"/>
  <c r="L2676" i="3" s="1"/>
  <c r="O2687" i="3" a="1"/>
  <c r="O2687" i="3" s="1"/>
  <c r="L2687" i="3" a="1"/>
  <c r="L2687" i="3" s="1"/>
  <c r="M2687" i="3" a="1"/>
  <c r="M2687" i="3" s="1"/>
  <c r="O3110" i="3" a="1"/>
  <c r="O3110" i="3" s="1"/>
  <c r="L3110" i="3" a="1"/>
  <c r="L3110" i="3" s="1"/>
  <c r="P3110" i="3" a="1"/>
  <c r="P3110" i="3" s="1"/>
  <c r="R3110" i="3" s="1"/>
  <c r="N3110" i="3" a="1"/>
  <c r="N3110" i="3" s="1"/>
  <c r="M3110" i="3" a="1"/>
  <c r="M3110" i="3" s="1"/>
  <c r="O3432" i="3" a="1"/>
  <c r="O3432" i="3" s="1"/>
  <c r="L3432" i="3" a="1"/>
  <c r="L3432" i="3" s="1"/>
  <c r="K3432" i="3" a="1"/>
  <c r="K3432" i="3" s="1"/>
  <c r="L3519" i="3" a="1"/>
  <c r="L3519" i="3" s="1"/>
  <c r="K3519" i="3" a="1"/>
  <c r="K3519" i="3" s="1"/>
  <c r="O3786" i="3" a="1"/>
  <c r="O3786" i="3" s="1"/>
  <c r="N3786" i="3" a="1"/>
  <c r="N3786" i="3" s="1"/>
  <c r="K3786" i="3" a="1"/>
  <c r="K3786" i="3" s="1"/>
  <c r="L36" i="3" a="1"/>
  <c r="L36" i="3" s="1"/>
  <c r="P44" i="3" a="1"/>
  <c r="P44" i="3" s="1"/>
  <c r="P48" i="3" a="1"/>
  <c r="P48" i="3" s="1"/>
  <c r="P58" i="3" a="1"/>
  <c r="P58" i="3" s="1"/>
  <c r="Q58" i="3" s="1"/>
  <c r="O84" i="3" a="1"/>
  <c r="O84" i="3" s="1"/>
  <c r="K98" i="3" a="1"/>
  <c r="K98" i="3" s="1"/>
  <c r="P118" i="3" a="1"/>
  <c r="P118" i="3" s="1"/>
  <c r="O127" i="3" a="1"/>
  <c r="O127" i="3" s="1"/>
  <c r="L132" i="3" a="1"/>
  <c r="L132" i="3" s="1"/>
  <c r="L136" i="3" a="1"/>
  <c r="L136" i="3" s="1"/>
  <c r="R146" i="3"/>
  <c r="P154" i="3" a="1"/>
  <c r="P154" i="3" s="1"/>
  <c r="Q154" i="3" s="1"/>
  <c r="K164" i="3" a="1"/>
  <c r="K164" i="3" s="1"/>
  <c r="L169" i="3" a="1"/>
  <c r="L169" i="3" s="1"/>
  <c r="L176" i="3" a="1"/>
  <c r="L176" i="3" s="1"/>
  <c r="K183" i="3" a="1"/>
  <c r="K183" i="3" s="1"/>
  <c r="P184" i="3" a="1"/>
  <c r="P184" i="3" s="1"/>
  <c r="R184" i="3" s="1"/>
  <c r="Q186" i="3"/>
  <c r="O212" i="3" a="1"/>
  <c r="O212" i="3" s="1"/>
  <c r="Q226" i="3"/>
  <c r="O266" i="3" a="1"/>
  <c r="O266" i="3" s="1"/>
  <c r="O278" i="3" a="1"/>
  <c r="O278" i="3" s="1"/>
  <c r="P295" i="3" a="1"/>
  <c r="P295" i="3" s="1"/>
  <c r="N314" i="3" a="1"/>
  <c r="N314" i="3" s="1"/>
  <c r="K322" i="3" a="1"/>
  <c r="K322" i="3" s="1"/>
  <c r="L324" i="3" a="1"/>
  <c r="L324" i="3" s="1"/>
  <c r="L328" i="3" a="1"/>
  <c r="L328" i="3" s="1"/>
  <c r="O342" i="3" a="1"/>
  <c r="O342" i="3" s="1"/>
  <c r="M348" i="3" a="1"/>
  <c r="M348" i="3" s="1"/>
  <c r="N348" i="3" a="1"/>
  <c r="N348" i="3" s="1"/>
  <c r="N350" i="3" a="1"/>
  <c r="N350" i="3" s="1"/>
  <c r="P350" i="3" a="1"/>
  <c r="P350" i="3" s="1"/>
  <c r="N356" i="3" a="1"/>
  <c r="N356" i="3" s="1"/>
  <c r="K364" i="3" a="1"/>
  <c r="K364" i="3" s="1"/>
  <c r="M366" i="3" a="1"/>
  <c r="M366" i="3" s="1"/>
  <c r="Q370" i="3"/>
  <c r="P374" i="3" a="1"/>
  <c r="P374" i="3" s="1"/>
  <c r="K385" i="3" a="1"/>
  <c r="K385" i="3" s="1"/>
  <c r="L415" i="3" a="1"/>
  <c r="L415" i="3" s="1"/>
  <c r="K432" i="3" a="1"/>
  <c r="K432" i="3" s="1"/>
  <c r="K435" i="3" a="1"/>
  <c r="K435" i="3" s="1"/>
  <c r="K447" i="3" a="1"/>
  <c r="K447" i="3" s="1"/>
  <c r="M465" i="3" a="1"/>
  <c r="M465" i="3" s="1"/>
  <c r="P465" i="3" a="1"/>
  <c r="P465" i="3" s="1"/>
  <c r="P481" i="3" a="1"/>
  <c r="P481" i="3" s="1"/>
  <c r="Q481" i="3" s="1"/>
  <c r="L481" i="3" a="1"/>
  <c r="L481" i="3" s="1"/>
  <c r="K481" i="3" a="1"/>
  <c r="K481" i="3" s="1"/>
  <c r="N481" i="3" a="1"/>
  <c r="N481" i="3" s="1"/>
  <c r="P499" i="3" a="1"/>
  <c r="P499" i="3" s="1"/>
  <c r="M499" i="3" a="1"/>
  <c r="M499" i="3" s="1"/>
  <c r="L499" i="3" a="1"/>
  <c r="L499" i="3" s="1"/>
  <c r="O499" i="3" a="1"/>
  <c r="O499" i="3" s="1"/>
  <c r="N499" i="3" a="1"/>
  <c r="N499" i="3" s="1"/>
  <c r="M505" i="3" a="1"/>
  <c r="M505" i="3" s="1"/>
  <c r="P505" i="3" a="1"/>
  <c r="P505" i="3" s="1"/>
  <c r="Q505" i="3" s="1"/>
  <c r="L520" i="3" a="1"/>
  <c r="L520" i="3" s="1"/>
  <c r="O520" i="3" a="1"/>
  <c r="O520" i="3" s="1"/>
  <c r="M548" i="3" a="1"/>
  <c r="M548" i="3" s="1"/>
  <c r="K553" i="3" a="1"/>
  <c r="K553" i="3" s="1"/>
  <c r="N575" i="3" a="1"/>
  <c r="N575" i="3" s="1"/>
  <c r="L575" i="3" a="1"/>
  <c r="L575" i="3" s="1"/>
  <c r="O575" i="3" a="1"/>
  <c r="O575" i="3" s="1"/>
  <c r="O612" i="3" a="1"/>
  <c r="O612" i="3" s="1"/>
  <c r="M612" i="3" a="1"/>
  <c r="M612" i="3" s="1"/>
  <c r="M617" i="3" a="1"/>
  <c r="M617" i="3" s="1"/>
  <c r="K627" i="3" a="1"/>
  <c r="K627" i="3" s="1"/>
  <c r="P633" i="3" a="1"/>
  <c r="P633" i="3" s="1"/>
  <c r="K633" i="3" a="1"/>
  <c r="K633" i="3" s="1"/>
  <c r="N723" i="3" a="1"/>
  <c r="N723" i="3" s="1"/>
  <c r="M723" i="3" a="1"/>
  <c r="M723" i="3" s="1"/>
  <c r="P723" i="3" a="1"/>
  <c r="P723" i="3" s="1"/>
  <c r="R723" i="3" s="1"/>
  <c r="Q731" i="3"/>
  <c r="M755" i="3" a="1"/>
  <c r="M755" i="3" s="1"/>
  <c r="Q763" i="3"/>
  <c r="M828" i="3" a="1"/>
  <c r="M828" i="3" s="1"/>
  <c r="P861" i="3" a="1"/>
  <c r="P861" i="3" s="1"/>
  <c r="O932" i="3" a="1"/>
  <c r="O932" i="3" s="1"/>
  <c r="M932" i="3" a="1"/>
  <c r="M932" i="3" s="1"/>
  <c r="N945" i="3" a="1"/>
  <c r="N945" i="3" s="1"/>
  <c r="P971" i="3" a="1"/>
  <c r="P971" i="3" s="1"/>
  <c r="R971" i="3" s="1"/>
  <c r="M971" i="3" a="1"/>
  <c r="M971" i="3" s="1"/>
  <c r="L977" i="3" a="1"/>
  <c r="L977" i="3" s="1"/>
  <c r="K977" i="3" a="1"/>
  <c r="K977" i="3" s="1"/>
  <c r="N1014" i="3" a="1"/>
  <c r="N1014" i="3" s="1"/>
  <c r="K1014" i="3" a="1"/>
  <c r="K1014" i="3" s="1"/>
  <c r="K1065" i="3" a="1"/>
  <c r="K1065" i="3" s="1"/>
  <c r="M1075" i="3" a="1"/>
  <c r="M1075" i="3" s="1"/>
  <c r="P1075" i="3" a="1"/>
  <c r="P1075" i="3" s="1"/>
  <c r="R1075" i="3" s="1"/>
  <c r="O1075" i="3" a="1"/>
  <c r="O1075" i="3" s="1"/>
  <c r="K1075" i="3" a="1"/>
  <c r="K1075" i="3" s="1"/>
  <c r="M1117" i="3" a="1"/>
  <c r="M1117" i="3" s="1"/>
  <c r="O1123" i="3" a="1"/>
  <c r="O1123" i="3" s="1"/>
  <c r="Q1123" i="3" s="1"/>
  <c r="O1166" i="3" a="1"/>
  <c r="O1166" i="3" s="1"/>
  <c r="N1166" i="3" a="1"/>
  <c r="N1166" i="3" s="1"/>
  <c r="L1251" i="3" a="1"/>
  <c r="L1251" i="3" s="1"/>
  <c r="M1356" i="3" a="1"/>
  <c r="M1356" i="3" s="1"/>
  <c r="K1356" i="3" a="1"/>
  <c r="K1356" i="3" s="1"/>
  <c r="P1356" i="3" a="1"/>
  <c r="P1356" i="3" s="1"/>
  <c r="P1389" i="3" a="1"/>
  <c r="P1389" i="3" s="1"/>
  <c r="M1398" i="3" a="1"/>
  <c r="M1398" i="3" s="1"/>
  <c r="O1398" i="3" a="1"/>
  <c r="O1398" i="3" s="1"/>
  <c r="M1430" i="3" a="1"/>
  <c r="M1430" i="3" s="1"/>
  <c r="M1497" i="3" a="1"/>
  <c r="M1497" i="3" s="1"/>
  <c r="L1542" i="3" a="1"/>
  <c r="L1542" i="3" s="1"/>
  <c r="O1568" i="3" a="1"/>
  <c r="O1568" i="3" s="1"/>
  <c r="P1568" i="3" a="1"/>
  <c r="P1568" i="3" s="1"/>
  <c r="R1568" i="3" s="1"/>
  <c r="N1568" i="3" a="1"/>
  <c r="N1568" i="3" s="1"/>
  <c r="M1568" i="3" a="1"/>
  <c r="M1568" i="3" s="1"/>
  <c r="P1607" i="3" a="1"/>
  <c r="P1607" i="3" s="1"/>
  <c r="Q1607" i="3" s="1"/>
  <c r="N1607" i="3" a="1"/>
  <c r="N1607" i="3" s="1"/>
  <c r="M1607" i="3" a="1"/>
  <c r="M1607" i="3" s="1"/>
  <c r="O1607" i="3" a="1"/>
  <c r="O1607" i="3" s="1"/>
  <c r="L1607" i="3" a="1"/>
  <c r="L1607" i="3" s="1"/>
  <c r="O1656" i="3" a="1"/>
  <c r="O1656" i="3" s="1"/>
  <c r="N1656" i="3" a="1"/>
  <c r="N1656" i="3" s="1"/>
  <c r="M1656" i="3" a="1"/>
  <c r="M1656" i="3" s="1"/>
  <c r="L1656" i="3" a="1"/>
  <c r="L1656" i="3" s="1"/>
  <c r="K1684" i="3" a="1"/>
  <c r="K1684" i="3" s="1"/>
  <c r="L1735" i="3" a="1"/>
  <c r="L1735" i="3" s="1"/>
  <c r="L1765" i="3" a="1"/>
  <c r="L1765" i="3" s="1"/>
  <c r="O1775" i="3" a="1"/>
  <c r="O1775" i="3" s="1"/>
  <c r="L1775" i="3" a="1"/>
  <c r="L1775" i="3" s="1"/>
  <c r="K1775" i="3" a="1"/>
  <c r="K1775" i="3" s="1"/>
  <c r="N1775" i="3" a="1"/>
  <c r="N1775" i="3" s="1"/>
  <c r="M1775" i="3" a="1"/>
  <c r="M1775" i="3" s="1"/>
  <c r="O1816" i="3" a="1"/>
  <c r="O1816" i="3" s="1"/>
  <c r="M1816" i="3" a="1"/>
  <c r="M1816" i="3" s="1"/>
  <c r="L1816" i="3" a="1"/>
  <c r="L1816" i="3" s="1"/>
  <c r="P1816" i="3" a="1"/>
  <c r="P1816" i="3" s="1"/>
  <c r="N1816" i="3" a="1"/>
  <c r="N1816" i="3" s="1"/>
  <c r="L1823" i="3" a="1"/>
  <c r="L1823" i="3" s="1"/>
  <c r="O1847" i="3" a="1"/>
  <c r="O1847" i="3" s="1"/>
  <c r="M1847" i="3" a="1"/>
  <c r="M1847" i="3" s="1"/>
  <c r="N1847" i="3" a="1"/>
  <c r="N1847" i="3" s="1"/>
  <c r="K1851" i="3" a="1"/>
  <c r="K1851" i="3" s="1"/>
  <c r="O1856" i="3" a="1"/>
  <c r="O1856" i="3" s="1"/>
  <c r="P1856" i="3" a="1"/>
  <c r="P1856" i="3" s="1"/>
  <c r="M1856" i="3" a="1"/>
  <c r="M1856" i="3" s="1"/>
  <c r="L1856" i="3" a="1"/>
  <c r="L1856" i="3" s="1"/>
  <c r="N1856" i="3" a="1"/>
  <c r="N1856" i="3" s="1"/>
  <c r="P2178" i="3" a="1"/>
  <c r="P2178" i="3" s="1"/>
  <c r="O2178" i="3" a="1"/>
  <c r="O2178" i="3" s="1"/>
  <c r="P2197" i="3" a="1"/>
  <c r="P2197" i="3" s="1"/>
  <c r="R2197" i="3" s="1"/>
  <c r="K2197" i="3" a="1"/>
  <c r="K2197" i="3" s="1"/>
  <c r="M2197" i="3" a="1"/>
  <c r="M2197" i="3" s="1"/>
  <c r="L2197" i="3" a="1"/>
  <c r="L2197" i="3" s="1"/>
  <c r="O2197" i="3" a="1"/>
  <c r="O2197" i="3" s="1"/>
  <c r="O2210" i="3" a="1"/>
  <c r="O2210" i="3" s="1"/>
  <c r="P2210" i="3" a="1"/>
  <c r="P2210" i="3" s="1"/>
  <c r="P2282" i="3" a="1"/>
  <c r="P2282" i="3" s="1"/>
  <c r="N2282" i="3" a="1"/>
  <c r="N2282" i="3" s="1"/>
  <c r="M2467" i="3" a="1"/>
  <c r="M2467" i="3" s="1"/>
  <c r="O2467" i="3" a="1"/>
  <c r="O2467" i="3" s="1"/>
  <c r="N2467" i="3" a="1"/>
  <c r="N2467" i="3" s="1"/>
  <c r="R2580" i="3"/>
  <c r="Q2580" i="3"/>
  <c r="O2683" i="3" a="1"/>
  <c r="O2683" i="3" s="1"/>
  <c r="P2683" i="3" a="1"/>
  <c r="P2683" i="3" s="1"/>
  <c r="K2785" i="3" a="1"/>
  <c r="K2785" i="3" s="1"/>
  <c r="M2785" i="3" a="1"/>
  <c r="M2785" i="3" s="1"/>
  <c r="N2798" i="3" a="1"/>
  <c r="N2798" i="3" s="1"/>
  <c r="M2798" i="3" a="1"/>
  <c r="M2798" i="3" s="1"/>
  <c r="O3103" i="3" a="1"/>
  <c r="O3103" i="3" s="1"/>
  <c r="M3103" i="3" a="1"/>
  <c r="M3103" i="3" s="1"/>
  <c r="N3103" i="3" a="1"/>
  <c r="N3103" i="3" s="1"/>
  <c r="P3267" i="3" a="1"/>
  <c r="P3267" i="3" s="1"/>
  <c r="M3267" i="3" a="1"/>
  <c r="M3267" i="3" s="1"/>
  <c r="L3267" i="3" a="1"/>
  <c r="L3267" i="3" s="1"/>
  <c r="N3267" i="3" a="1"/>
  <c r="N3267" i="3" s="1"/>
  <c r="O3267" i="3" a="1"/>
  <c r="O3267" i="3" s="1"/>
  <c r="K3267" i="3" a="1"/>
  <c r="K3267" i="3" s="1"/>
  <c r="L3282" i="3" a="1"/>
  <c r="L3282" i="3" s="1"/>
  <c r="K3282" i="3" a="1"/>
  <c r="K3282" i="3" s="1"/>
  <c r="P3328" i="3" a="1"/>
  <c r="P3328" i="3" s="1"/>
  <c r="O3328" i="3" a="1"/>
  <c r="O3328" i="3" s="1"/>
  <c r="N7" i="3" a="1"/>
  <c r="N7" i="3" s="1"/>
  <c r="K10" i="3" a="1"/>
  <c r="K10" i="3" s="1"/>
  <c r="N16" i="3" a="1"/>
  <c r="N16" i="3" s="1"/>
  <c r="M18" i="3" a="1"/>
  <c r="M18" i="3" s="1"/>
  <c r="O22" i="3" a="1"/>
  <c r="O22" i="3" s="1"/>
  <c r="O36" i="3" a="1"/>
  <c r="O36" i="3" s="1"/>
  <c r="N52" i="3" a="1"/>
  <c r="N52" i="3" s="1"/>
  <c r="O79" i="3" a="1"/>
  <c r="O79" i="3" s="1"/>
  <c r="P82" i="3" a="1"/>
  <c r="P82" i="3" s="1"/>
  <c r="K87" i="3" a="1"/>
  <c r="K87" i="3" s="1"/>
  <c r="O90" i="3" a="1"/>
  <c r="O90" i="3" s="1"/>
  <c r="R90" i="3" s="1"/>
  <c r="M98" i="3" a="1"/>
  <c r="M98" i="3" s="1"/>
  <c r="P103" i="3" a="1"/>
  <c r="P103" i="3" s="1"/>
  <c r="L111" i="3" a="1"/>
  <c r="L111" i="3" s="1"/>
  <c r="L114" i="3" a="1"/>
  <c r="L114" i="3" s="1"/>
  <c r="P122" i="3" a="1"/>
  <c r="P122" i="3" s="1"/>
  <c r="Q122" i="3" s="1"/>
  <c r="P127" i="3" a="1"/>
  <c r="P127" i="3" s="1"/>
  <c r="L130" i="3" a="1"/>
  <c r="L130" i="3" s="1"/>
  <c r="M134" i="3" a="1"/>
  <c r="M134" i="3" s="1"/>
  <c r="M136" i="3" a="1"/>
  <c r="M136" i="3" s="1"/>
  <c r="N140" i="3" a="1"/>
  <c r="N140" i="3" s="1"/>
  <c r="K146" i="3" a="1"/>
  <c r="K146" i="3" s="1"/>
  <c r="L164" i="3" a="1"/>
  <c r="L164" i="3" s="1"/>
  <c r="O167" i="3" a="1"/>
  <c r="O167" i="3" s="1"/>
  <c r="M176" i="3" a="1"/>
  <c r="M176" i="3" s="1"/>
  <c r="K180" i="3" a="1"/>
  <c r="K180" i="3" s="1"/>
  <c r="N183" i="3" a="1"/>
  <c r="N183" i="3" s="1"/>
  <c r="O207" i="3" a="1"/>
  <c r="O207" i="3" s="1"/>
  <c r="P210" i="3" a="1"/>
  <c r="P210" i="3" s="1"/>
  <c r="K215" i="3" a="1"/>
  <c r="K215" i="3" s="1"/>
  <c r="L225" i="3" a="1"/>
  <c r="L225" i="3" s="1"/>
  <c r="L232" i="3" a="1"/>
  <c r="L232" i="3" s="1"/>
  <c r="N234" i="3" a="1"/>
  <c r="N234" i="3" s="1"/>
  <c r="L239" i="3" a="1"/>
  <c r="L239" i="3" s="1"/>
  <c r="K250" i="3" a="1"/>
  <c r="K250" i="3" s="1"/>
  <c r="K254" i="3" a="1"/>
  <c r="K254" i="3" s="1"/>
  <c r="L258" i="3" a="1"/>
  <c r="L258" i="3" s="1"/>
  <c r="P266" i="3" a="1"/>
  <c r="P266" i="3" s="1"/>
  <c r="R266" i="3" s="1"/>
  <c r="N290" i="3" a="1"/>
  <c r="N290" i="3" s="1"/>
  <c r="M302" i="3" a="1"/>
  <c r="M302" i="3" s="1"/>
  <c r="P310" i="3" a="1"/>
  <c r="P310" i="3" s="1"/>
  <c r="O314" i="3" a="1"/>
  <c r="O314" i="3" s="1"/>
  <c r="L320" i="3" a="1"/>
  <c r="L320" i="3" s="1"/>
  <c r="L322" i="3" a="1"/>
  <c r="L322" i="3" s="1"/>
  <c r="M328" i="3" a="1"/>
  <c r="M328" i="3" s="1"/>
  <c r="M335" i="3" a="1"/>
  <c r="M335" i="3" s="1"/>
  <c r="N335" i="3" a="1"/>
  <c r="N335" i="3" s="1"/>
  <c r="N336" i="3" a="1"/>
  <c r="N336" i="3" s="1"/>
  <c r="K348" i="3" a="1"/>
  <c r="K348" i="3" s="1"/>
  <c r="O350" i="3" a="1"/>
  <c r="O350" i="3" s="1"/>
  <c r="O356" i="3" a="1"/>
  <c r="O356" i="3" s="1"/>
  <c r="L364" i="3" a="1"/>
  <c r="L364" i="3" s="1"/>
  <c r="O366" i="3" a="1"/>
  <c r="O366" i="3" s="1"/>
  <c r="M375" i="3" a="1"/>
  <c r="M375" i="3" s="1"/>
  <c r="N375" i="3" a="1"/>
  <c r="N375" i="3" s="1"/>
  <c r="N376" i="3" a="1"/>
  <c r="N376" i="3" s="1"/>
  <c r="M380" i="3" a="1"/>
  <c r="M380" i="3" s="1"/>
  <c r="N380" i="3" a="1"/>
  <c r="N380" i="3" s="1"/>
  <c r="K382" i="3" a="1"/>
  <c r="K382" i="3" s="1"/>
  <c r="N382" i="3" a="1"/>
  <c r="N382" i="3" s="1"/>
  <c r="M385" i="3" a="1"/>
  <c r="M385" i="3" s="1"/>
  <c r="M388" i="3" a="1"/>
  <c r="M388" i="3" s="1"/>
  <c r="P395" i="3" a="1"/>
  <c r="P395" i="3" s="1"/>
  <c r="P403" i="3" a="1"/>
  <c r="P403" i="3" s="1"/>
  <c r="P411" i="3" a="1"/>
  <c r="P411" i="3" s="1"/>
  <c r="M415" i="3" a="1"/>
  <c r="M415" i="3" s="1"/>
  <c r="K427" i="3" a="1"/>
  <c r="K427" i="3" s="1"/>
  <c r="O432" i="3" a="1"/>
  <c r="O432" i="3" s="1"/>
  <c r="M435" i="3" a="1"/>
  <c r="M435" i="3" s="1"/>
  <c r="L440" i="3" a="1"/>
  <c r="L440" i="3" s="1"/>
  <c r="M447" i="3" a="1"/>
  <c r="M447" i="3" s="1"/>
  <c r="P451" i="3" a="1"/>
  <c r="P451" i="3" s="1"/>
  <c r="R451" i="3" s="1"/>
  <c r="L463" i="3" a="1"/>
  <c r="L463" i="3" s="1"/>
  <c r="M476" i="3" a="1"/>
  <c r="M476" i="3" s="1"/>
  <c r="M481" i="3" a="1"/>
  <c r="M481" i="3" s="1"/>
  <c r="P491" i="3" a="1"/>
  <c r="P491" i="3" s="1"/>
  <c r="N491" i="3" a="1"/>
  <c r="N491" i="3" s="1"/>
  <c r="M491" i="3" a="1"/>
  <c r="M491" i="3" s="1"/>
  <c r="K496" i="3" a="1"/>
  <c r="K496" i="3" s="1"/>
  <c r="O496" i="3" a="1"/>
  <c r="O496" i="3" s="1"/>
  <c r="R496" i="3" s="1"/>
  <c r="K499" i="3" a="1"/>
  <c r="K499" i="3" s="1"/>
  <c r="N553" i="3" a="1"/>
  <c r="N553" i="3" s="1"/>
  <c r="P575" i="3" a="1"/>
  <c r="P575" i="3" s="1"/>
  <c r="N617" i="3" a="1"/>
  <c r="N617" i="3" s="1"/>
  <c r="N622" i="3" a="1"/>
  <c r="N622" i="3" s="1"/>
  <c r="P627" i="3" a="1"/>
  <c r="P627" i="3" s="1"/>
  <c r="R627" i="3" s="1"/>
  <c r="L633" i="3" a="1"/>
  <c r="L633" i="3" s="1"/>
  <c r="O702" i="3" a="1"/>
  <c r="O702" i="3" s="1"/>
  <c r="K702" i="3" a="1"/>
  <c r="K702" i="3" s="1"/>
  <c r="K723" i="3" a="1"/>
  <c r="K723" i="3" s="1"/>
  <c r="O732" i="3" a="1"/>
  <c r="O732" i="3" s="1"/>
  <c r="N732" i="3" a="1"/>
  <c r="N732" i="3" s="1"/>
  <c r="P755" i="3" a="1"/>
  <c r="P755" i="3" s="1"/>
  <c r="L779" i="3" a="1"/>
  <c r="L779" i="3" s="1"/>
  <c r="N779" i="3" a="1"/>
  <c r="N779" i="3" s="1"/>
  <c r="K779" i="3" a="1"/>
  <c r="K779" i="3" s="1"/>
  <c r="O825" i="3" a="1"/>
  <c r="O825" i="3" s="1"/>
  <c r="P913" i="3" a="1"/>
  <c r="P913" i="3" s="1"/>
  <c r="L913" i="3" a="1"/>
  <c r="L913" i="3" s="1"/>
  <c r="K913" i="3" a="1"/>
  <c r="K913" i="3" s="1"/>
  <c r="N913" i="3" a="1"/>
  <c r="N913" i="3" s="1"/>
  <c r="O913" i="3" a="1"/>
  <c r="O913" i="3" s="1"/>
  <c r="N932" i="3" a="1"/>
  <c r="N932" i="3" s="1"/>
  <c r="N965" i="3" a="1"/>
  <c r="N965" i="3" s="1"/>
  <c r="M965" i="3" a="1"/>
  <c r="M965" i="3" s="1"/>
  <c r="O971" i="3" a="1"/>
  <c r="O971" i="3" s="1"/>
  <c r="O977" i="3" a="1"/>
  <c r="O977" i="3" s="1"/>
  <c r="O1014" i="3" a="1"/>
  <c r="O1014" i="3" s="1"/>
  <c r="L1026" i="3" a="1"/>
  <c r="L1026" i="3" s="1"/>
  <c r="P1043" i="3" a="1"/>
  <c r="P1043" i="3" s="1"/>
  <c r="Q1043" i="3" s="1"/>
  <c r="O1043" i="3" a="1"/>
  <c r="O1043" i="3" s="1"/>
  <c r="M1043" i="3" a="1"/>
  <c r="M1043" i="3" s="1"/>
  <c r="K1043" i="3" a="1"/>
  <c r="K1043" i="3" s="1"/>
  <c r="N1065" i="3" a="1"/>
  <c r="N1065" i="3" s="1"/>
  <c r="N1085" i="3" a="1"/>
  <c r="N1085" i="3" s="1"/>
  <c r="P1085" i="3" a="1"/>
  <c r="P1085" i="3" s="1"/>
  <c r="M1085" i="3" a="1"/>
  <c r="M1085" i="3" s="1"/>
  <c r="O1102" i="3" a="1"/>
  <c r="O1102" i="3" s="1"/>
  <c r="P1106" i="3" a="1"/>
  <c r="P1106" i="3" s="1"/>
  <c r="L1106" i="3" a="1"/>
  <c r="L1106" i="3" s="1"/>
  <c r="K1166" i="3" a="1"/>
  <c r="K1166" i="3" s="1"/>
  <c r="L1177" i="3" a="1"/>
  <c r="L1177" i="3" s="1"/>
  <c r="N1197" i="3" a="1"/>
  <c r="N1197" i="3" s="1"/>
  <c r="P1197" i="3" a="1"/>
  <c r="P1197" i="3" s="1"/>
  <c r="N1221" i="3" a="1"/>
  <c r="N1221" i="3" s="1"/>
  <c r="P1221" i="3" a="1"/>
  <c r="P1221" i="3" s="1"/>
  <c r="M1221" i="3" a="1"/>
  <c r="M1221" i="3" s="1"/>
  <c r="M1229" i="3" a="1"/>
  <c r="M1229" i="3" s="1"/>
  <c r="L1234" i="3" a="1"/>
  <c r="L1234" i="3" s="1"/>
  <c r="M1275" i="3" a="1"/>
  <c r="M1275" i="3" s="1"/>
  <c r="L1284" i="3" a="1"/>
  <c r="L1284" i="3" s="1"/>
  <c r="K1284" i="3" a="1"/>
  <c r="K1284" i="3" s="1"/>
  <c r="P1300" i="3" a="1"/>
  <c r="P1300" i="3" s="1"/>
  <c r="R1300" i="3" s="1"/>
  <c r="O1300" i="3" a="1"/>
  <c r="O1300" i="3" s="1"/>
  <c r="K1300" i="3" a="1"/>
  <c r="K1300" i="3" s="1"/>
  <c r="M1316" i="3" a="1"/>
  <c r="M1316" i="3" s="1"/>
  <c r="N1316" i="3" a="1"/>
  <c r="N1316" i="3" s="1"/>
  <c r="N1322" i="3" a="1"/>
  <c r="N1322" i="3" s="1"/>
  <c r="M1322" i="3" a="1"/>
  <c r="M1322" i="3" s="1"/>
  <c r="O1379" i="3" a="1"/>
  <c r="O1379" i="3" s="1"/>
  <c r="P1379" i="3" a="1"/>
  <c r="P1379" i="3" s="1"/>
  <c r="M1542" i="3" a="1"/>
  <c r="M1542" i="3" s="1"/>
  <c r="N1585" i="3" a="1"/>
  <c r="N1585" i="3" s="1"/>
  <c r="M1585" i="3" a="1"/>
  <c r="M1585" i="3" s="1"/>
  <c r="K1607" i="3" a="1"/>
  <c r="K1607" i="3" s="1"/>
  <c r="L1629" i="3" a="1"/>
  <c r="L1629" i="3" s="1"/>
  <c r="K1629" i="3" a="1"/>
  <c r="K1629" i="3" s="1"/>
  <c r="P1639" i="3" a="1"/>
  <c r="P1639" i="3" s="1"/>
  <c r="R1639" i="3" s="1"/>
  <c r="K1644" i="3" a="1"/>
  <c r="K1644" i="3" s="1"/>
  <c r="L1644" i="3" a="1"/>
  <c r="L1644" i="3" s="1"/>
  <c r="O1669" i="3" a="1"/>
  <c r="O1669" i="3" s="1"/>
  <c r="K1679" i="3" a="1"/>
  <c r="K1679" i="3" s="1"/>
  <c r="N1679" i="3" a="1"/>
  <c r="N1679" i="3" s="1"/>
  <c r="L1679" i="3" a="1"/>
  <c r="L1679" i="3" s="1"/>
  <c r="N1690" i="3" a="1"/>
  <c r="N1690" i="3" s="1"/>
  <c r="O1690" i="3" a="1"/>
  <c r="O1690" i="3" s="1"/>
  <c r="O1704" i="3" a="1"/>
  <c r="O1704" i="3" s="1"/>
  <c r="P1704" i="3" a="1"/>
  <c r="P1704" i="3" s="1"/>
  <c r="N1704" i="3" a="1"/>
  <c r="N1704" i="3" s="1"/>
  <c r="M1761" i="3" a="1"/>
  <c r="M1761" i="3" s="1"/>
  <c r="L1824" i="3" a="1"/>
  <c r="L1824" i="3" s="1"/>
  <c r="P1824" i="3" a="1"/>
  <c r="P1824" i="3" s="1"/>
  <c r="N1833" i="3" a="1"/>
  <c r="N1833" i="3" s="1"/>
  <c r="K1847" i="3" a="1"/>
  <c r="K1847" i="3" s="1"/>
  <c r="O1851" i="3" a="1"/>
  <c r="O1851" i="3" s="1"/>
  <c r="N1977" i="3" a="1"/>
  <c r="N1977" i="3" s="1"/>
  <c r="M1977" i="3" a="1"/>
  <c r="M1977" i="3" s="1"/>
  <c r="L1996" i="3" a="1"/>
  <c r="L1996" i="3" s="1"/>
  <c r="O1996" i="3" a="1"/>
  <c r="O1996" i="3" s="1"/>
  <c r="N2078" i="3" a="1"/>
  <c r="N2078" i="3" s="1"/>
  <c r="P2078" i="3" a="1"/>
  <c r="P2078" i="3" s="1"/>
  <c r="N2197" i="3" a="1"/>
  <c r="N2197" i="3" s="1"/>
  <c r="O2235" i="3" a="1"/>
  <c r="O2235" i="3" s="1"/>
  <c r="N2235" i="3" a="1"/>
  <c r="N2235" i="3" s="1"/>
  <c r="P2253" i="3" a="1"/>
  <c r="P2253" i="3" s="1"/>
  <c r="L2253" i="3" a="1"/>
  <c r="L2253" i="3" s="1"/>
  <c r="N2253" i="3" a="1"/>
  <c r="N2253" i="3" s="1"/>
  <c r="M2253" i="3" a="1"/>
  <c r="M2253" i="3" s="1"/>
  <c r="O2253" i="3" a="1"/>
  <c r="O2253" i="3" s="1"/>
  <c r="K2253" i="3" a="1"/>
  <c r="K2253" i="3" s="1"/>
  <c r="O2504" i="3" a="1"/>
  <c r="O2504" i="3" s="1"/>
  <c r="M2504" i="3" a="1"/>
  <c r="M2504" i="3" s="1"/>
  <c r="N2504" i="3" a="1"/>
  <c r="N2504" i="3" s="1"/>
  <c r="O2799" i="3" a="1"/>
  <c r="O2799" i="3" s="1"/>
  <c r="M2799" i="3" a="1"/>
  <c r="M2799" i="3" s="1"/>
  <c r="P2799" i="3" a="1"/>
  <c r="P2799" i="3" s="1"/>
  <c r="N2799" i="3" a="1"/>
  <c r="N2799" i="3" s="1"/>
  <c r="L2812" i="3" a="1"/>
  <c r="L2812" i="3" s="1"/>
  <c r="O2812" i="3" a="1"/>
  <c r="O2812" i="3" s="1"/>
  <c r="K3199" i="3" a="1"/>
  <c r="K3199" i="3" s="1"/>
  <c r="N3199" i="3" a="1"/>
  <c r="N3199" i="3" s="1"/>
  <c r="M3199" i="3" a="1"/>
  <c r="M3199" i="3" s="1"/>
  <c r="L3199" i="3" a="1"/>
  <c r="L3199" i="3" s="1"/>
  <c r="K3250" i="3" a="1"/>
  <c r="K3250" i="3" s="1"/>
  <c r="P3250" i="3" a="1"/>
  <c r="P3250" i="3" s="1"/>
  <c r="K3263" i="3" a="1"/>
  <c r="K3263" i="3" s="1"/>
  <c r="M3263" i="3" a="1"/>
  <c r="M3263" i="3" s="1"/>
  <c r="L3263" i="3" a="1"/>
  <c r="L3263" i="3" s="1"/>
  <c r="N3263" i="3" a="1"/>
  <c r="N3263" i="3" s="1"/>
  <c r="P3263" i="3" a="1"/>
  <c r="P3263" i="3" s="1"/>
  <c r="N18" i="3" a="1"/>
  <c r="N18" i="3" s="1"/>
  <c r="O28" i="3" a="1"/>
  <c r="O28" i="3" s="1"/>
  <c r="Q28" i="3" s="1"/>
  <c r="P36" i="3" a="1"/>
  <c r="P36" i="3" s="1"/>
  <c r="O52" i="3" a="1"/>
  <c r="O52" i="3" s="1"/>
  <c r="N55" i="3" a="1"/>
  <c r="N55" i="3" s="1"/>
  <c r="P56" i="3" a="1"/>
  <c r="P56" i="3" s="1"/>
  <c r="R56" i="3" s="1"/>
  <c r="O70" i="3" a="1"/>
  <c r="O70" i="3" s="1"/>
  <c r="R70" i="3" s="1"/>
  <c r="P74" i="3" a="1"/>
  <c r="P74" i="3" s="1"/>
  <c r="P79" i="3" a="1"/>
  <c r="P79" i="3" s="1"/>
  <c r="L87" i="3" a="1"/>
  <c r="L87" i="3" s="1"/>
  <c r="N98" i="3" a="1"/>
  <c r="N98" i="3" s="1"/>
  <c r="M110" i="3" a="1"/>
  <c r="M110" i="3" s="1"/>
  <c r="M114" i="3" a="1"/>
  <c r="M114" i="3" s="1"/>
  <c r="K126" i="3" a="1"/>
  <c r="K126" i="3" s="1"/>
  <c r="M130" i="3" a="1"/>
  <c r="M130" i="3" s="1"/>
  <c r="N132" i="3" a="1"/>
  <c r="N132" i="3" s="1"/>
  <c r="N136" i="3" a="1"/>
  <c r="N136" i="3" s="1"/>
  <c r="O140" i="3" a="1"/>
  <c r="O140" i="3" s="1"/>
  <c r="L144" i="3" a="1"/>
  <c r="L144" i="3" s="1"/>
  <c r="L146" i="3" a="1"/>
  <c r="L146" i="3" s="1"/>
  <c r="O150" i="3" a="1"/>
  <c r="O150" i="3" s="1"/>
  <c r="O164" i="3" a="1"/>
  <c r="O164" i="3" s="1"/>
  <c r="P176" i="3" a="1"/>
  <c r="P176" i="3" s="1"/>
  <c r="L180" i="3" a="1"/>
  <c r="L180" i="3" s="1"/>
  <c r="O183" i="3" a="1"/>
  <c r="O183" i="3" s="1"/>
  <c r="O198" i="3" a="1"/>
  <c r="O198" i="3" s="1"/>
  <c r="R198" i="3" s="1"/>
  <c r="P202" i="3" a="1"/>
  <c r="P202" i="3" s="1"/>
  <c r="P207" i="3" a="1"/>
  <c r="P207" i="3" s="1"/>
  <c r="L215" i="3" a="1"/>
  <c r="L215" i="3" s="1"/>
  <c r="M232" i="3" a="1"/>
  <c r="M232" i="3" s="1"/>
  <c r="O234" i="3" a="1"/>
  <c r="O234" i="3" s="1"/>
  <c r="M250" i="3" a="1"/>
  <c r="M250" i="3" s="1"/>
  <c r="L254" i="3" a="1"/>
  <c r="L254" i="3" s="1"/>
  <c r="M256" i="3" a="1"/>
  <c r="M256" i="3" s="1"/>
  <c r="M258" i="3" a="1"/>
  <c r="M258" i="3" s="1"/>
  <c r="K284" i="3" a="1"/>
  <c r="K284" i="3" s="1"/>
  <c r="K287" i="3" a="1"/>
  <c r="K287" i="3" s="1"/>
  <c r="M288" i="3" a="1"/>
  <c r="M288" i="3" s="1"/>
  <c r="O290" i="3" a="1"/>
  <c r="O290" i="3" s="1"/>
  <c r="L300" i="3" a="1"/>
  <c r="L300" i="3" s="1"/>
  <c r="L306" i="3" a="1"/>
  <c r="L306" i="3" s="1"/>
  <c r="P314" i="3" a="1"/>
  <c r="P314" i="3" s="1"/>
  <c r="K318" i="3" a="1"/>
  <c r="K318" i="3" s="1"/>
  <c r="M320" i="3" a="1"/>
  <c r="M320" i="3" s="1"/>
  <c r="M322" i="3" a="1"/>
  <c r="M322" i="3" s="1"/>
  <c r="N324" i="3" a="1"/>
  <c r="N324" i="3" s="1"/>
  <c r="N328" i="3" a="1"/>
  <c r="N328" i="3" s="1"/>
  <c r="K335" i="3" a="1"/>
  <c r="K335" i="3" s="1"/>
  <c r="O343" i="3" a="1"/>
  <c r="O343" i="3" s="1"/>
  <c r="P356" i="3" a="1"/>
  <c r="P356" i="3" s="1"/>
  <c r="P366" i="3" a="1"/>
  <c r="P366" i="3" s="1"/>
  <c r="Q366" i="3" s="1"/>
  <c r="M372" i="3" a="1"/>
  <c r="M372" i="3" s="1"/>
  <c r="O372" i="3" a="1"/>
  <c r="O372" i="3" s="1"/>
  <c r="Q372" i="3" s="1"/>
  <c r="K375" i="3" a="1"/>
  <c r="K375" i="3" s="1"/>
  <c r="K380" i="3" a="1"/>
  <c r="K380" i="3" s="1"/>
  <c r="O382" i="3" a="1"/>
  <c r="O382" i="3" s="1"/>
  <c r="N385" i="3" a="1"/>
  <c r="N385" i="3" s="1"/>
  <c r="N401" i="3" a="1"/>
  <c r="N401" i="3" s="1"/>
  <c r="M401" i="3" a="1"/>
  <c r="M401" i="3" s="1"/>
  <c r="P409" i="3" a="1"/>
  <c r="P409" i="3" s="1"/>
  <c r="Q409" i="3" s="1"/>
  <c r="L409" i="3" a="1"/>
  <c r="L409" i="3" s="1"/>
  <c r="L427" i="3" a="1"/>
  <c r="L427" i="3" s="1"/>
  <c r="P432" i="3" a="1"/>
  <c r="P432" i="3" s="1"/>
  <c r="N435" i="3" a="1"/>
  <c r="N435" i="3" s="1"/>
  <c r="O447" i="3" a="1"/>
  <c r="O447" i="3" s="1"/>
  <c r="M463" i="3" a="1"/>
  <c r="M463" i="3" s="1"/>
  <c r="L467" i="3" a="1"/>
  <c r="L467" i="3" s="1"/>
  <c r="N467" i="3" a="1"/>
  <c r="N467" i="3" s="1"/>
  <c r="P467" i="3" a="1"/>
  <c r="P467" i="3" s="1"/>
  <c r="Q467" i="3" s="1"/>
  <c r="L472" i="3" a="1"/>
  <c r="L472" i="3" s="1"/>
  <c r="O481" i="3" a="1"/>
  <c r="O481" i="3" s="1"/>
  <c r="L491" i="3" a="1"/>
  <c r="L491" i="3" s="1"/>
  <c r="L496" i="3" a="1"/>
  <c r="L496" i="3" s="1"/>
  <c r="P507" i="3" a="1"/>
  <c r="P507" i="3" s="1"/>
  <c r="M507" i="3" a="1"/>
  <c r="M507" i="3" s="1"/>
  <c r="L507" i="3" a="1"/>
  <c r="L507" i="3" s="1"/>
  <c r="P515" i="3" a="1"/>
  <c r="P515" i="3" s="1"/>
  <c r="Q515" i="3" s="1"/>
  <c r="O515" i="3" a="1"/>
  <c r="O515" i="3" s="1"/>
  <c r="N515" i="3" a="1"/>
  <c r="N515" i="3" s="1"/>
  <c r="M515" i="3" a="1"/>
  <c r="M515" i="3" s="1"/>
  <c r="K587" i="3" a="1"/>
  <c r="K587" i="3" s="1"/>
  <c r="M587" i="3" a="1"/>
  <c r="M587" i="3" s="1"/>
  <c r="L587" i="3" a="1"/>
  <c r="L587" i="3" s="1"/>
  <c r="O587" i="3" a="1"/>
  <c r="O587" i="3" s="1"/>
  <c r="Q587" i="3" s="1"/>
  <c r="N612" i="3" a="1"/>
  <c r="N612" i="3" s="1"/>
  <c r="O617" i="3" a="1"/>
  <c r="O617" i="3" s="1"/>
  <c r="O622" i="3" a="1"/>
  <c r="O622" i="3" s="1"/>
  <c r="O633" i="3" a="1"/>
  <c r="O633" i="3" s="1"/>
  <c r="N702" i="3" a="1"/>
  <c r="N702" i="3" s="1"/>
  <c r="O719" i="3" a="1"/>
  <c r="O719" i="3" s="1"/>
  <c r="N719" i="3" a="1"/>
  <c r="N719" i="3" s="1"/>
  <c r="L723" i="3" a="1"/>
  <c r="L723" i="3" s="1"/>
  <c r="M732" i="3" a="1"/>
  <c r="M732" i="3" s="1"/>
  <c r="N774" i="3" a="1"/>
  <c r="N774" i="3" s="1"/>
  <c r="K774" i="3" a="1"/>
  <c r="K774" i="3" s="1"/>
  <c r="O774" i="3" a="1"/>
  <c r="O774" i="3" s="1"/>
  <c r="P779" i="3" a="1"/>
  <c r="P779" i="3" s="1"/>
  <c r="K822" i="3" a="1"/>
  <c r="K822" i="3" s="1"/>
  <c r="P849" i="3" a="1"/>
  <c r="P849" i="3" s="1"/>
  <c r="K849" i="3" a="1"/>
  <c r="K849" i="3" s="1"/>
  <c r="M849" i="3" a="1"/>
  <c r="M849" i="3" s="1"/>
  <c r="M913" i="3" a="1"/>
  <c r="M913" i="3" s="1"/>
  <c r="P923" i="3" a="1"/>
  <c r="P923" i="3" s="1"/>
  <c r="M923" i="3" a="1"/>
  <c r="M923" i="3" s="1"/>
  <c r="O923" i="3" a="1"/>
  <c r="O923" i="3" s="1"/>
  <c r="L923" i="3" a="1"/>
  <c r="L923" i="3" s="1"/>
  <c r="N942" i="3" a="1"/>
  <c r="N942" i="3" s="1"/>
  <c r="K942" i="3" a="1"/>
  <c r="K942" i="3" s="1"/>
  <c r="P977" i="3" a="1"/>
  <c r="P977" i="3" s="1"/>
  <c r="N982" i="3" a="1"/>
  <c r="N982" i="3" s="1"/>
  <c r="O982" i="3" a="1"/>
  <c r="O982" i="3" s="1"/>
  <c r="L995" i="3" a="1"/>
  <c r="L995" i="3" s="1"/>
  <c r="M995" i="3" a="1"/>
  <c r="M995" i="3" s="1"/>
  <c r="O1004" i="3" a="1"/>
  <c r="O1004" i="3" s="1"/>
  <c r="N1004" i="3" a="1"/>
  <c r="N1004" i="3" s="1"/>
  <c r="N1043" i="3" a="1"/>
  <c r="N1043" i="3" s="1"/>
  <c r="N1150" i="3" a="1"/>
  <c r="N1150" i="3" s="1"/>
  <c r="O1150" i="3" a="1"/>
  <c r="O1150" i="3" s="1"/>
  <c r="K1150" i="3" a="1"/>
  <c r="K1150" i="3" s="1"/>
  <c r="P1177" i="3" a="1"/>
  <c r="P1177" i="3" s="1"/>
  <c r="P1203" i="3" a="1"/>
  <c r="P1203" i="3" s="1"/>
  <c r="L1203" i="3" a="1"/>
  <c r="L1203" i="3" s="1"/>
  <c r="M1203" i="3" a="1"/>
  <c r="M1203" i="3" s="1"/>
  <c r="K1222" i="3" a="1"/>
  <c r="K1222" i="3" s="1"/>
  <c r="O1222" i="3" a="1"/>
  <c r="O1222" i="3" s="1"/>
  <c r="P1229" i="3" a="1"/>
  <c r="P1229" i="3" s="1"/>
  <c r="O1235" i="3" a="1"/>
  <c r="O1235" i="3" s="1"/>
  <c r="K1235" i="3" a="1"/>
  <c r="K1235" i="3" s="1"/>
  <c r="P1235" i="3" a="1"/>
  <c r="P1235" i="3" s="1"/>
  <c r="N1275" i="3" a="1"/>
  <c r="N1275" i="3" s="1"/>
  <c r="L1280" i="3" a="1"/>
  <c r="L1280" i="3" s="1"/>
  <c r="P1280" i="3" a="1"/>
  <c r="P1280" i="3" s="1"/>
  <c r="M1292" i="3" a="1"/>
  <c r="M1292" i="3" s="1"/>
  <c r="L1292" i="3" a="1"/>
  <c r="L1292" i="3" s="1"/>
  <c r="L1316" i="3" a="1"/>
  <c r="L1316" i="3" s="1"/>
  <c r="K1322" i="3" a="1"/>
  <c r="K1322" i="3" s="1"/>
  <c r="K1353" i="3" a="1"/>
  <c r="K1353" i="3" s="1"/>
  <c r="O1353" i="3" a="1"/>
  <c r="O1353" i="3" s="1"/>
  <c r="L1353" i="3" a="1"/>
  <c r="L1353" i="3" s="1"/>
  <c r="P1353" i="3" a="1"/>
  <c r="P1353" i="3" s="1"/>
  <c r="Q1353" i="3" s="1"/>
  <c r="K1357" i="3" a="1"/>
  <c r="K1357" i="3" s="1"/>
  <c r="P1357" i="3" a="1"/>
  <c r="P1357" i="3" s="1"/>
  <c r="N1357" i="3" a="1"/>
  <c r="N1357" i="3" s="1"/>
  <c r="P1369" i="3" a="1"/>
  <c r="P1369" i="3" s="1"/>
  <c r="N1369" i="3" a="1"/>
  <c r="N1369" i="3" s="1"/>
  <c r="K1425" i="3" a="1"/>
  <c r="K1425" i="3" s="1"/>
  <c r="M1488" i="3" a="1"/>
  <c r="M1488" i="3" s="1"/>
  <c r="O1576" i="3" a="1"/>
  <c r="O1576" i="3" s="1"/>
  <c r="P1576" i="3" a="1"/>
  <c r="P1576" i="3" s="1"/>
  <c r="Q1576" i="3" s="1"/>
  <c r="M1576" i="3" a="1"/>
  <c r="M1576" i="3" s="1"/>
  <c r="O1603" i="3" a="1"/>
  <c r="O1603" i="3" s="1"/>
  <c r="O1613" i="3" a="1"/>
  <c r="O1613" i="3" s="1"/>
  <c r="L1613" i="3" a="1"/>
  <c r="L1613" i="3" s="1"/>
  <c r="O1626" i="3" a="1"/>
  <c r="O1626" i="3" s="1"/>
  <c r="N1626" i="3" a="1"/>
  <c r="N1626" i="3" s="1"/>
  <c r="P1644" i="3" a="1"/>
  <c r="P1644" i="3" s="1"/>
  <c r="N1657" i="3" a="1"/>
  <c r="N1657" i="3" s="1"/>
  <c r="M1690" i="3" a="1"/>
  <c r="M1690" i="3" s="1"/>
  <c r="M1704" i="3" a="1"/>
  <c r="M1704" i="3" s="1"/>
  <c r="N1782" i="3" a="1"/>
  <c r="N1782" i="3" s="1"/>
  <c r="L1782" i="3" a="1"/>
  <c r="L1782" i="3" s="1"/>
  <c r="M1782" i="3" a="1"/>
  <c r="M1782" i="3" s="1"/>
  <c r="L1847" i="3" a="1"/>
  <c r="L1847" i="3" s="1"/>
  <c r="P1901" i="3" a="1"/>
  <c r="P1901" i="3" s="1"/>
  <c r="O1942" i="3" a="1"/>
  <c r="O1942" i="3" s="1"/>
  <c r="N1978" i="3" a="1"/>
  <c r="N1978" i="3" s="1"/>
  <c r="O1978" i="3" a="1"/>
  <c r="O1978" i="3" s="1"/>
  <c r="N2005" i="3" a="1"/>
  <c r="N2005" i="3" s="1"/>
  <c r="L2005" i="3" a="1"/>
  <c r="L2005" i="3" s="1"/>
  <c r="P2005" i="3" a="1"/>
  <c r="P2005" i="3" s="1"/>
  <c r="O2005" i="3" a="1"/>
  <c r="O2005" i="3" s="1"/>
  <c r="K2005" i="3" a="1"/>
  <c r="K2005" i="3" s="1"/>
  <c r="M2167" i="3" a="1"/>
  <c r="M2167" i="3" s="1"/>
  <c r="L2167" i="3" a="1"/>
  <c r="L2167" i="3" s="1"/>
  <c r="O2206" i="3" a="1"/>
  <c r="O2206" i="3" s="1"/>
  <c r="N2206" i="3" a="1"/>
  <c r="N2206" i="3" s="1"/>
  <c r="P2206" i="3" a="1"/>
  <c r="P2206" i="3" s="1"/>
  <c r="O2219" i="3" a="1"/>
  <c r="O2219" i="3" s="1"/>
  <c r="P2219" i="3" a="1"/>
  <c r="P2219" i="3" s="1"/>
  <c r="M2245" i="3" a="1"/>
  <c r="M2245" i="3" s="1"/>
  <c r="P2245" i="3" a="1"/>
  <c r="P2245" i="3" s="1"/>
  <c r="O2245" i="3" a="1"/>
  <c r="O2245" i="3" s="1"/>
  <c r="L2245" i="3" a="1"/>
  <c r="L2245" i="3" s="1"/>
  <c r="M2306" i="3" a="1"/>
  <c r="M2306" i="3" s="1"/>
  <c r="K2306" i="3" a="1"/>
  <c r="K2306" i="3" s="1"/>
  <c r="O2306" i="3" a="1"/>
  <c r="O2306" i="3" s="1"/>
  <c r="M2315" i="3" a="1"/>
  <c r="M2315" i="3" s="1"/>
  <c r="P2315" i="3" a="1"/>
  <c r="P2315" i="3" s="1"/>
  <c r="K2315" i="3" a="1"/>
  <c r="K2315" i="3" s="1"/>
  <c r="O2315" i="3" a="1"/>
  <c r="O2315" i="3" s="1"/>
  <c r="N2315" i="3" a="1"/>
  <c r="N2315" i="3" s="1"/>
  <c r="L2315" i="3" a="1"/>
  <c r="L2315" i="3" s="1"/>
  <c r="O2333" i="3" a="1"/>
  <c r="O2333" i="3" s="1"/>
  <c r="Q2333" i="3" s="1"/>
  <c r="N2333" i="3" a="1"/>
  <c r="N2333" i="3" s="1"/>
  <c r="K2333" i="3" a="1"/>
  <c r="K2333" i="3" s="1"/>
  <c r="L2333" i="3" a="1"/>
  <c r="L2333" i="3" s="1"/>
  <c r="N2381" i="3" a="1"/>
  <c r="N2381" i="3" s="1"/>
  <c r="K2381" i="3" a="1"/>
  <c r="K2381" i="3" s="1"/>
  <c r="O2381" i="3" a="1"/>
  <c r="O2381" i="3" s="1"/>
  <c r="L2381" i="3" a="1"/>
  <c r="L2381" i="3" s="1"/>
  <c r="M2505" i="3" a="1"/>
  <c r="M2505" i="3" s="1"/>
  <c r="K2505" i="3" a="1"/>
  <c r="K2505" i="3" s="1"/>
  <c r="O2671" i="3" a="1"/>
  <c r="O2671" i="3" s="1"/>
  <c r="P2671" i="3" a="1"/>
  <c r="P2671" i="3" s="1"/>
  <c r="L2671" i="3" a="1"/>
  <c r="L2671" i="3" s="1"/>
  <c r="N2671" i="3" a="1"/>
  <c r="N2671" i="3" s="1"/>
  <c r="M2671" i="3" a="1"/>
  <c r="M2671" i="3" s="1"/>
  <c r="O2773" i="3" a="1"/>
  <c r="O2773" i="3" s="1"/>
  <c r="M2773" i="3" a="1"/>
  <c r="M2773" i="3" s="1"/>
  <c r="L2773" i="3" a="1"/>
  <c r="L2773" i="3" s="1"/>
  <c r="K2773" i="3" a="1"/>
  <c r="K2773" i="3" s="1"/>
  <c r="L3020" i="3" a="1"/>
  <c r="L3020" i="3" s="1"/>
  <c r="K3020" i="3" a="1"/>
  <c r="K3020" i="3" s="1"/>
  <c r="P3199" i="3" a="1"/>
  <c r="P3199" i="3" s="1"/>
  <c r="P16" i="3" a="1"/>
  <c r="P16" i="3" s="1"/>
  <c r="R16" i="3" s="1"/>
  <c r="P18" i="3" a="1"/>
  <c r="P18" i="3" s="1"/>
  <c r="R18" i="3" s="1"/>
  <c r="P52" i="3" a="1"/>
  <c r="P52" i="3" s="1"/>
  <c r="O55" i="3" a="1"/>
  <c r="O55" i="3" s="1"/>
  <c r="R80" i="3"/>
  <c r="O98" i="3" a="1"/>
  <c r="O98" i="3" s="1"/>
  <c r="Q98" i="3" s="1"/>
  <c r="N114" i="3" a="1"/>
  <c r="N114" i="3" s="1"/>
  <c r="N130" i="3" a="1"/>
  <c r="N130" i="3" s="1"/>
  <c r="O132" i="3" a="1"/>
  <c r="O132" i="3" s="1"/>
  <c r="P136" i="3" a="1"/>
  <c r="P136" i="3" s="1"/>
  <c r="R136" i="3" s="1"/>
  <c r="M146" i="3" a="1"/>
  <c r="M146" i="3" s="1"/>
  <c r="Q156" i="3"/>
  <c r="P164" i="3" a="1"/>
  <c r="P164" i="3" s="1"/>
  <c r="O180" i="3" a="1"/>
  <c r="O180" i="3" s="1"/>
  <c r="P183" i="3" a="1"/>
  <c r="P183" i="3" s="1"/>
  <c r="N250" i="3" a="1"/>
  <c r="N250" i="3" s="1"/>
  <c r="M254" i="3" a="1"/>
  <c r="M254" i="3" s="1"/>
  <c r="N258" i="3" a="1"/>
  <c r="N258" i="3" s="1"/>
  <c r="O302" i="3" a="1"/>
  <c r="O302" i="3" s="1"/>
  <c r="R302" i="3" s="1"/>
  <c r="N320" i="3" a="1"/>
  <c r="N320" i="3" s="1"/>
  <c r="O324" i="3" a="1"/>
  <c r="O324" i="3" s="1"/>
  <c r="P328" i="3" a="1"/>
  <c r="P328" i="3" s="1"/>
  <c r="M332" i="3" a="1"/>
  <c r="M332" i="3" s="1"/>
  <c r="L332" i="3" a="1"/>
  <c r="L332" i="3" s="1"/>
  <c r="O348" i="3" a="1"/>
  <c r="O348" i="3" s="1"/>
  <c r="Q348" i="3" s="1"/>
  <c r="N364" i="3" a="1"/>
  <c r="N364" i="3" s="1"/>
  <c r="Q381" i="3"/>
  <c r="O385" i="3" a="1"/>
  <c r="O385" i="3" s="1"/>
  <c r="Q385" i="3" s="1"/>
  <c r="N431" i="3" a="1"/>
  <c r="N431" i="3" s="1"/>
  <c r="O431" i="3" a="1"/>
  <c r="O431" i="3" s="1"/>
  <c r="K433" i="3" a="1"/>
  <c r="K433" i="3" s="1"/>
  <c r="P433" i="3" a="1"/>
  <c r="P433" i="3" s="1"/>
  <c r="Q433" i="3" s="1"/>
  <c r="K563" i="3" a="1"/>
  <c r="K563" i="3" s="1"/>
  <c r="M563" i="3" a="1"/>
  <c r="M563" i="3" s="1"/>
  <c r="L563" i="3" a="1"/>
  <c r="L563" i="3" s="1"/>
  <c r="N563" i="3" a="1"/>
  <c r="N563" i="3" s="1"/>
  <c r="O563" i="3" a="1"/>
  <c r="O563" i="3" s="1"/>
  <c r="O723" i="3" a="1"/>
  <c r="O723" i="3" s="1"/>
  <c r="K766" i="3" a="1"/>
  <c r="K766" i="3" s="1"/>
  <c r="N766" i="3" a="1"/>
  <c r="N766" i="3" s="1"/>
  <c r="K859" i="3" a="1"/>
  <c r="K859" i="3" s="1"/>
  <c r="P859" i="3" a="1"/>
  <c r="P859" i="3" s="1"/>
  <c r="R859" i="3" s="1"/>
  <c r="N891" i="3" a="1"/>
  <c r="N891" i="3" s="1"/>
  <c r="O891" i="3" a="1"/>
  <c r="O891" i="3" s="1"/>
  <c r="R891" i="3" s="1"/>
  <c r="P1001" i="3" a="1"/>
  <c r="P1001" i="3" s="1"/>
  <c r="M1001" i="3" a="1"/>
  <c r="M1001" i="3" s="1"/>
  <c r="K1001" i="3" a="1"/>
  <c r="K1001" i="3" s="1"/>
  <c r="O1001" i="3" a="1"/>
  <c r="O1001" i="3" s="1"/>
  <c r="O1052" i="3" a="1"/>
  <c r="O1052" i="3" s="1"/>
  <c r="M1052" i="3" a="1"/>
  <c r="M1052" i="3" s="1"/>
  <c r="L1067" i="3" a="1"/>
  <c r="L1067" i="3" s="1"/>
  <c r="P1067" i="3" a="1"/>
  <c r="P1067" i="3" s="1"/>
  <c r="N1067" i="3" a="1"/>
  <c r="N1067" i="3" s="1"/>
  <c r="K1158" i="3" a="1"/>
  <c r="K1158" i="3" s="1"/>
  <c r="O1158" i="3" a="1"/>
  <c r="O1158" i="3" s="1"/>
  <c r="P1217" i="3" a="1"/>
  <c r="P1217" i="3" s="1"/>
  <c r="N1217" i="3" a="1"/>
  <c r="N1217" i="3" s="1"/>
  <c r="M1217" i="3" a="1"/>
  <c r="M1217" i="3" s="1"/>
  <c r="O1217" i="3" a="1"/>
  <c r="O1217" i="3" s="1"/>
  <c r="K1262" i="3" a="1"/>
  <c r="K1262" i="3" s="1"/>
  <c r="O1262" i="3" a="1"/>
  <c r="O1262" i="3" s="1"/>
  <c r="N1262" i="3" a="1"/>
  <c r="N1262" i="3" s="1"/>
  <c r="N1446" i="3" a="1"/>
  <c r="N1446" i="3" s="1"/>
  <c r="P1446" i="3" a="1"/>
  <c r="P1446" i="3" s="1"/>
  <c r="M1446" i="3" a="1"/>
  <c r="M1446" i="3" s="1"/>
  <c r="N1488" i="3" a="1"/>
  <c r="N1488" i="3" s="1"/>
  <c r="O1608" i="3" a="1"/>
  <c r="O1608" i="3" s="1"/>
  <c r="P1608" i="3" a="1"/>
  <c r="P1608" i="3" s="1"/>
  <c r="N1608" i="3" a="1"/>
  <c r="N1608" i="3" s="1"/>
  <c r="M1608" i="3" a="1"/>
  <c r="M1608" i="3" s="1"/>
  <c r="M1679" i="3" a="1"/>
  <c r="M1679" i="3" s="1"/>
  <c r="N1767" i="3" a="1"/>
  <c r="N1767" i="3" s="1"/>
  <c r="K1767" i="3" a="1"/>
  <c r="K1767" i="3" s="1"/>
  <c r="L1767" i="3" a="1"/>
  <c r="L1767" i="3" s="1"/>
  <c r="N1770" i="3" a="1"/>
  <c r="N1770" i="3" s="1"/>
  <c r="M1770" i="3" a="1"/>
  <c r="M1770" i="3" s="1"/>
  <c r="N1777" i="3" a="1"/>
  <c r="N1777" i="3" s="1"/>
  <c r="M1777" i="3" a="1"/>
  <c r="M1777" i="3" s="1"/>
  <c r="P1812" i="3" a="1"/>
  <c r="P1812" i="3" s="1"/>
  <c r="Q1812" i="3" s="1"/>
  <c r="O1812" i="3" a="1"/>
  <c r="O1812" i="3" s="1"/>
  <c r="L1812" i="3" a="1"/>
  <c r="L1812" i="3" s="1"/>
  <c r="K1812" i="3" a="1"/>
  <c r="K1812" i="3" s="1"/>
  <c r="O1862" i="3" a="1"/>
  <c r="O1862" i="3" s="1"/>
  <c r="P1862" i="3" a="1"/>
  <c r="P1862" i="3" s="1"/>
  <c r="K1862" i="3" a="1"/>
  <c r="K1862" i="3" s="1"/>
  <c r="N1897" i="3" a="1"/>
  <c r="N1897" i="3" s="1"/>
  <c r="M1897" i="3" a="1"/>
  <c r="M1897" i="3" s="1"/>
  <c r="M2138" i="3" a="1"/>
  <c r="M2138" i="3" s="1"/>
  <c r="N2138" i="3" a="1"/>
  <c r="N2138" i="3" s="1"/>
  <c r="P2181" i="3" a="1"/>
  <c r="P2181" i="3" s="1"/>
  <c r="Q2181" i="3" s="1"/>
  <c r="L2181" i="3" a="1"/>
  <c r="L2181" i="3" s="1"/>
  <c r="K2181" i="3" a="1"/>
  <c r="K2181" i="3" s="1"/>
  <c r="N2181" i="3" a="1"/>
  <c r="N2181" i="3" s="1"/>
  <c r="M2227" i="3" a="1"/>
  <c r="M2227" i="3" s="1"/>
  <c r="L2227" i="3" a="1"/>
  <c r="L2227" i="3" s="1"/>
  <c r="P2227" i="3" a="1"/>
  <c r="P2227" i="3" s="1"/>
  <c r="N2227" i="3" a="1"/>
  <c r="N2227" i="3" s="1"/>
  <c r="K2227" i="3" a="1"/>
  <c r="K2227" i="3" s="1"/>
  <c r="M2258" i="3" a="1"/>
  <c r="M2258" i="3" s="1"/>
  <c r="K2258" i="3" a="1"/>
  <c r="K2258" i="3" s="1"/>
  <c r="P2258" i="3" a="1"/>
  <c r="P2258" i="3" s="1"/>
  <c r="N2284" i="3" a="1"/>
  <c r="N2284" i="3" s="1"/>
  <c r="M2284" i="3" a="1"/>
  <c r="M2284" i="3" s="1"/>
  <c r="O2284" i="3" a="1"/>
  <c r="O2284" i="3" s="1"/>
  <c r="L2284" i="3" a="1"/>
  <c r="L2284" i="3" s="1"/>
  <c r="P2356" i="3" a="1"/>
  <c r="P2356" i="3" s="1"/>
  <c r="R2356" i="3" s="1"/>
  <c r="O2356" i="3" a="1"/>
  <c r="O2356" i="3" s="1"/>
  <c r="O2401" i="3" a="1"/>
  <c r="O2401" i="3" s="1"/>
  <c r="M2401" i="3" a="1"/>
  <c r="M2401" i="3" s="1"/>
  <c r="K2401" i="3" a="1"/>
  <c r="K2401" i="3" s="1"/>
  <c r="P3035" i="3" a="1"/>
  <c r="P3035" i="3" s="1"/>
  <c r="O3035" i="3" a="1"/>
  <c r="O3035" i="3" s="1"/>
  <c r="L3035" i="3" a="1"/>
  <c r="L3035" i="3" s="1"/>
  <c r="N3163" i="3" a="1"/>
  <c r="N3163" i="3" s="1"/>
  <c r="P3163" i="3" a="1"/>
  <c r="P3163" i="3" s="1"/>
  <c r="O3163" i="3" a="1"/>
  <c r="O3163" i="3" s="1"/>
  <c r="L3163" i="3" a="1"/>
  <c r="L3163" i="3" s="1"/>
  <c r="K3163" i="3" a="1"/>
  <c r="K3163" i="3" s="1"/>
  <c r="O3177" i="3" a="1"/>
  <c r="O3177" i="3" s="1"/>
  <c r="P3177" i="3" a="1"/>
  <c r="P3177" i="3" s="1"/>
  <c r="R3177" i="3" s="1"/>
  <c r="O3183" i="3" a="1"/>
  <c r="O3183" i="3" s="1"/>
  <c r="K3183" i="3" a="1"/>
  <c r="K3183" i="3" s="1"/>
  <c r="O851" i="3" a="1"/>
  <c r="O851" i="3" s="1"/>
  <c r="K851" i="3" a="1"/>
  <c r="K851" i="3" s="1"/>
  <c r="K865" i="3" a="1"/>
  <c r="K865" i="3" s="1"/>
  <c r="L865" i="3" a="1"/>
  <c r="L865" i="3" s="1"/>
  <c r="N889" i="3" a="1"/>
  <c r="N889" i="3" s="1"/>
  <c r="K889" i="3" a="1"/>
  <c r="K889" i="3" s="1"/>
  <c r="O908" i="3" a="1"/>
  <c r="O908" i="3" s="1"/>
  <c r="N908" i="3" a="1"/>
  <c r="N908" i="3" s="1"/>
  <c r="P947" i="3" a="1"/>
  <c r="P947" i="3" s="1"/>
  <c r="N947" i="3" a="1"/>
  <c r="N947" i="3" s="1"/>
  <c r="O961" i="3" a="1"/>
  <c r="O961" i="3" s="1"/>
  <c r="K961" i="3" a="1"/>
  <c r="K961" i="3" s="1"/>
  <c r="O1022" i="3" a="1"/>
  <c r="O1022" i="3" s="1"/>
  <c r="N1022" i="3" a="1"/>
  <c r="N1022" i="3" s="1"/>
  <c r="K1022" i="3" a="1"/>
  <c r="K1022" i="3" s="1"/>
  <c r="O1046" i="3" a="1"/>
  <c r="O1046" i="3" s="1"/>
  <c r="N1046" i="3" a="1"/>
  <c r="N1046" i="3" s="1"/>
  <c r="P1050" i="3" a="1"/>
  <c r="P1050" i="3" s="1"/>
  <c r="L1050" i="3" a="1"/>
  <c r="L1050" i="3" s="1"/>
  <c r="P1114" i="3" a="1"/>
  <c r="P1114" i="3" s="1"/>
  <c r="L1114" i="3" a="1"/>
  <c r="L1114" i="3" s="1"/>
  <c r="O1188" i="3" a="1"/>
  <c r="O1188" i="3" s="1"/>
  <c r="M1188" i="3" a="1"/>
  <c r="M1188" i="3" s="1"/>
  <c r="N1206" i="3" a="1"/>
  <c r="N1206" i="3" s="1"/>
  <c r="K1206" i="3" a="1"/>
  <c r="K1206" i="3" s="1"/>
  <c r="O1211" i="3" a="1"/>
  <c r="O1211" i="3" s="1"/>
  <c r="M1211" i="3" a="1"/>
  <c r="M1211" i="3" s="1"/>
  <c r="L1211" i="3" a="1"/>
  <c r="L1211" i="3" s="1"/>
  <c r="P1226" i="3" a="1"/>
  <c r="P1226" i="3" s="1"/>
  <c r="L1226" i="3" a="1"/>
  <c r="L1226" i="3" s="1"/>
  <c r="K1265" i="3" a="1"/>
  <c r="K1265" i="3" s="1"/>
  <c r="P1265" i="3" a="1"/>
  <c r="P1265" i="3" s="1"/>
  <c r="R1265" i="3" s="1"/>
  <c r="K1290" i="3" a="1"/>
  <c r="K1290" i="3" s="1"/>
  <c r="N1290" i="3" a="1"/>
  <c r="N1290" i="3" s="1"/>
  <c r="N1310" i="3" a="1"/>
  <c r="N1310" i="3" s="1"/>
  <c r="M1310" i="3" a="1"/>
  <c r="M1310" i="3" s="1"/>
  <c r="L1310" i="3" a="1"/>
  <c r="L1310" i="3" s="1"/>
  <c r="L1375" i="3" a="1"/>
  <c r="L1375" i="3" s="1"/>
  <c r="M1375" i="3" a="1"/>
  <c r="M1375" i="3" s="1"/>
  <c r="K1375" i="3" a="1"/>
  <c r="K1375" i="3" s="1"/>
  <c r="N1403" i="3" a="1"/>
  <c r="N1403" i="3" s="1"/>
  <c r="P1403" i="3" a="1"/>
  <c r="P1403" i="3" s="1"/>
  <c r="O1411" i="3" a="1"/>
  <c r="O1411" i="3" s="1"/>
  <c r="P1411" i="3" a="1"/>
  <c r="P1411" i="3" s="1"/>
  <c r="M1426" i="3" a="1"/>
  <c r="M1426" i="3" s="1"/>
  <c r="K1426" i="3" a="1"/>
  <c r="K1426" i="3" s="1"/>
  <c r="N1441" i="3" a="1"/>
  <c r="N1441" i="3" s="1"/>
  <c r="M1441" i="3" a="1"/>
  <c r="M1441" i="3" s="1"/>
  <c r="N1467" i="3" a="1"/>
  <c r="N1467" i="3" s="1"/>
  <c r="P1467" i="3" a="1"/>
  <c r="P1467" i="3" s="1"/>
  <c r="M1503" i="3" a="1"/>
  <c r="M1503" i="3" s="1"/>
  <c r="L1503" i="3" a="1"/>
  <c r="L1503" i="3" s="1"/>
  <c r="O1503" i="3" a="1"/>
  <c r="O1503" i="3" s="1"/>
  <c r="O1536" i="3" a="1"/>
  <c r="O1536" i="3" s="1"/>
  <c r="P1536" i="3" a="1"/>
  <c r="P1536" i="3" s="1"/>
  <c r="N1536" i="3" a="1"/>
  <c r="N1536" i="3" s="1"/>
  <c r="N1606" i="3" a="1"/>
  <c r="N1606" i="3" s="1"/>
  <c r="O1606" i="3" a="1"/>
  <c r="O1606" i="3" s="1"/>
  <c r="M1606" i="3" a="1"/>
  <c r="M1606" i="3" s="1"/>
  <c r="M1636" i="3" a="1"/>
  <c r="M1636" i="3" s="1"/>
  <c r="L1636" i="3" a="1"/>
  <c r="L1636" i="3" s="1"/>
  <c r="K1636" i="3" a="1"/>
  <c r="K1636" i="3" s="1"/>
  <c r="O1711" i="3" a="1"/>
  <c r="O1711" i="3" s="1"/>
  <c r="M1711" i="3" a="1"/>
  <c r="M1711" i="3" s="1"/>
  <c r="L1711" i="3" a="1"/>
  <c r="L1711" i="3" s="1"/>
  <c r="N1734" i="3" a="1"/>
  <c r="N1734" i="3" s="1"/>
  <c r="L1734" i="3" a="1"/>
  <c r="L1734" i="3" s="1"/>
  <c r="K1734" i="3" a="1"/>
  <c r="K1734" i="3" s="1"/>
  <c r="P1734" i="3" a="1"/>
  <c r="P1734" i="3" s="1"/>
  <c r="R1734" i="3" s="1"/>
  <c r="M1748" i="3" a="1"/>
  <c r="M1748" i="3" s="1"/>
  <c r="N1748" i="3" a="1"/>
  <c r="N1748" i="3" s="1"/>
  <c r="M1798" i="3" a="1"/>
  <c r="M1798" i="3" s="1"/>
  <c r="L1798" i="3" a="1"/>
  <c r="L1798" i="3" s="1"/>
  <c r="N1941" i="3" a="1"/>
  <c r="N1941" i="3" s="1"/>
  <c r="O1941" i="3" a="1"/>
  <c r="O1941" i="3" s="1"/>
  <c r="L1941" i="3" a="1"/>
  <c r="L1941" i="3" s="1"/>
  <c r="N1987" i="3" a="1"/>
  <c r="N1987" i="3" s="1"/>
  <c r="O1987" i="3" a="1"/>
  <c r="O1987" i="3" s="1"/>
  <c r="L2007" i="3" a="1"/>
  <c r="L2007" i="3" s="1"/>
  <c r="K2007" i="3" a="1"/>
  <c r="K2007" i="3" s="1"/>
  <c r="O2007" i="3" a="1"/>
  <c r="O2007" i="3" s="1"/>
  <c r="R2007" i="3" s="1"/>
  <c r="N2007" i="3" a="1"/>
  <c r="N2007" i="3" s="1"/>
  <c r="O2031" i="3" a="1"/>
  <c r="O2031" i="3" s="1"/>
  <c r="N2031" i="3" a="1"/>
  <c r="N2031" i="3" s="1"/>
  <c r="N2076" i="3" a="1"/>
  <c r="N2076" i="3" s="1"/>
  <c r="L2076" i="3" a="1"/>
  <c r="L2076" i="3" s="1"/>
  <c r="P2076" i="3" a="1"/>
  <c r="P2076" i="3" s="1"/>
  <c r="M2076" i="3" a="1"/>
  <c r="M2076" i="3" s="1"/>
  <c r="O2318" i="3" a="1"/>
  <c r="O2318" i="3" s="1"/>
  <c r="N2318" i="3" a="1"/>
  <c r="N2318" i="3" s="1"/>
  <c r="P2318" i="3" a="1"/>
  <c r="P2318" i="3" s="1"/>
  <c r="M2395" i="3" a="1"/>
  <c r="M2395" i="3" s="1"/>
  <c r="P2395" i="3" a="1"/>
  <c r="P2395" i="3" s="1"/>
  <c r="L2395" i="3" a="1"/>
  <c r="L2395" i="3" s="1"/>
  <c r="K2395" i="3" a="1"/>
  <c r="K2395" i="3" s="1"/>
  <c r="N2461" i="3" a="1"/>
  <c r="N2461" i="3" s="1"/>
  <c r="P2461" i="3" a="1"/>
  <c r="P2461" i="3" s="1"/>
  <c r="O2461" i="3" a="1"/>
  <c r="O2461" i="3" s="1"/>
  <c r="K2461" i="3" a="1"/>
  <c r="K2461" i="3" s="1"/>
  <c r="M2461" i="3" a="1"/>
  <c r="M2461" i="3" s="1"/>
  <c r="M2474" i="3" a="1"/>
  <c r="M2474" i="3" s="1"/>
  <c r="L2474" i="3" a="1"/>
  <c r="L2474" i="3" s="1"/>
  <c r="P2474" i="3" a="1"/>
  <c r="P2474" i="3" s="1"/>
  <c r="N2474" i="3" a="1"/>
  <c r="N2474" i="3" s="1"/>
  <c r="K2474" i="3" a="1"/>
  <c r="K2474" i="3" s="1"/>
  <c r="M2483" i="3" a="1"/>
  <c r="M2483" i="3" s="1"/>
  <c r="L2483" i="3" a="1"/>
  <c r="L2483" i="3" s="1"/>
  <c r="K2483" i="3" a="1"/>
  <c r="K2483" i="3" s="1"/>
  <c r="N2531" i="3" a="1"/>
  <c r="N2531" i="3" s="1"/>
  <c r="K2553" i="3" a="1"/>
  <c r="K2553" i="3" s="1"/>
  <c r="N2553" i="3" a="1"/>
  <c r="N2553" i="3" s="1"/>
  <c r="O2553" i="3" a="1"/>
  <c r="O2553" i="3" s="1"/>
  <c r="M2553" i="3" a="1"/>
  <c r="M2553" i="3" s="1"/>
  <c r="O2574" i="3" a="1"/>
  <c r="O2574" i="3" s="1"/>
  <c r="M2574" i="3" a="1"/>
  <c r="M2574" i="3" s="1"/>
  <c r="N2574" i="3" a="1"/>
  <c r="N2574" i="3" s="1"/>
  <c r="L2574" i="3" a="1"/>
  <c r="L2574" i="3" s="1"/>
  <c r="P2605" i="3" a="1"/>
  <c r="P2605" i="3" s="1"/>
  <c r="R2605" i="3" s="1"/>
  <c r="K2605" i="3" a="1"/>
  <c r="K2605" i="3" s="1"/>
  <c r="O2605" i="3" a="1"/>
  <c r="O2605" i="3" s="1"/>
  <c r="N2605" i="3" a="1"/>
  <c r="N2605" i="3" s="1"/>
  <c r="O2655" i="3" a="1"/>
  <c r="O2655" i="3" s="1"/>
  <c r="R2655" i="3" s="1"/>
  <c r="L2655" i="3" a="1"/>
  <c r="L2655" i="3" s="1"/>
  <c r="O2716" i="3" a="1"/>
  <c r="O2716" i="3" s="1"/>
  <c r="L2716" i="3" a="1"/>
  <c r="L2716" i="3" s="1"/>
  <c r="O2725" i="3" a="1"/>
  <c r="O2725" i="3" s="1"/>
  <c r="L2725" i="3" a="1"/>
  <c r="L2725" i="3" s="1"/>
  <c r="N2725" i="3" a="1"/>
  <c r="N2725" i="3" s="1"/>
  <c r="M2725" i="3" a="1"/>
  <c r="M2725" i="3" s="1"/>
  <c r="P2725" i="3" a="1"/>
  <c r="P2725" i="3" s="1"/>
  <c r="M2766" i="3" a="1"/>
  <c r="M2766" i="3" s="1"/>
  <c r="O2830" i="3" a="1"/>
  <c r="O2830" i="3" s="1"/>
  <c r="P2830" i="3" a="1"/>
  <c r="P2830" i="3" s="1"/>
  <c r="M2830" i="3" a="1"/>
  <c r="M2830" i="3" s="1"/>
  <c r="O2837" i="3" a="1"/>
  <c r="O2837" i="3" s="1"/>
  <c r="M2837" i="3" a="1"/>
  <c r="M2837" i="3" s="1"/>
  <c r="L2837" i="3" a="1"/>
  <c r="L2837" i="3" s="1"/>
  <c r="K2837" i="3" a="1"/>
  <c r="K2837" i="3" s="1"/>
  <c r="O2862" i="3" a="1"/>
  <c r="O2862" i="3" s="1"/>
  <c r="M2862" i="3" a="1"/>
  <c r="M2862" i="3" s="1"/>
  <c r="N2862" i="3" a="1"/>
  <c r="N2862" i="3" s="1"/>
  <c r="L2862" i="3" a="1"/>
  <c r="L2862" i="3" s="1"/>
  <c r="K3061" i="3" a="1"/>
  <c r="K3061" i="3" s="1"/>
  <c r="P3061" i="3" a="1"/>
  <c r="P3061" i="3" s="1"/>
  <c r="R3061" i="3" s="1"/>
  <c r="L3061" i="3" a="1"/>
  <c r="L3061" i="3" s="1"/>
  <c r="N3072" i="3" a="1"/>
  <c r="N3072" i="3" s="1"/>
  <c r="M3072" i="3" a="1"/>
  <c r="M3072" i="3" s="1"/>
  <c r="O3078" i="3" a="1"/>
  <c r="O3078" i="3" s="1"/>
  <c r="M3078" i="3" a="1"/>
  <c r="M3078" i="3" s="1"/>
  <c r="L3078" i="3" a="1"/>
  <c r="L3078" i="3" s="1"/>
  <c r="P3078" i="3" a="1"/>
  <c r="P3078" i="3" s="1"/>
  <c r="N3078" i="3" a="1"/>
  <c r="N3078" i="3" s="1"/>
  <c r="N3084" i="3" a="1"/>
  <c r="N3084" i="3" s="1"/>
  <c r="K3084" i="3" a="1"/>
  <c r="K3084" i="3" s="1"/>
  <c r="O3084" i="3" a="1"/>
  <c r="O3084" i="3" s="1"/>
  <c r="L3084" i="3" a="1"/>
  <c r="L3084" i="3" s="1"/>
  <c r="N3181" i="3" a="1"/>
  <c r="N3181" i="3" s="1"/>
  <c r="L3181" i="3" a="1"/>
  <c r="L3181" i="3" s="1"/>
  <c r="K3181" i="3" a="1"/>
  <c r="K3181" i="3" s="1"/>
  <c r="M3188" i="3" a="1"/>
  <c r="M3188" i="3" s="1"/>
  <c r="N3188" i="3" a="1"/>
  <c r="N3188" i="3" s="1"/>
  <c r="L3213" i="3" a="1"/>
  <c r="L3213" i="3" s="1"/>
  <c r="M3213" i="3" a="1"/>
  <c r="M3213" i="3" s="1"/>
  <c r="O3255" i="3" a="1"/>
  <c r="O3255" i="3" s="1"/>
  <c r="N3255" i="3" a="1"/>
  <c r="N3255" i="3" s="1"/>
  <c r="M3400" i="3" a="1"/>
  <c r="M3400" i="3" s="1"/>
  <c r="N3400" i="3" a="1"/>
  <c r="N3400" i="3" s="1"/>
  <c r="L3400" i="3" a="1"/>
  <c r="L3400" i="3" s="1"/>
  <c r="O3400" i="3" a="1"/>
  <c r="O3400" i="3" s="1"/>
  <c r="P3400" i="3" a="1"/>
  <c r="P3400" i="3" s="1"/>
  <c r="K3400" i="3" a="1"/>
  <c r="K3400" i="3" s="1"/>
  <c r="N3658" i="3" a="1"/>
  <c r="N3658" i="3" s="1"/>
  <c r="K3658" i="3" a="1"/>
  <c r="K3658" i="3" s="1"/>
  <c r="P3658" i="3" a="1"/>
  <c r="P3658" i="3" s="1"/>
  <c r="O3802" i="3" a="1"/>
  <c r="O3802" i="3" s="1"/>
  <c r="N3802" i="3" a="1"/>
  <c r="N3802" i="3" s="1"/>
  <c r="P3827" i="3" a="1"/>
  <c r="P3827" i="3" s="1"/>
  <c r="O3827" i="3" a="1"/>
  <c r="O3827" i="3" s="1"/>
  <c r="N3827" i="3" a="1"/>
  <c r="N3827" i="3" s="1"/>
  <c r="L3827" i="3" a="1"/>
  <c r="L3827" i="3" s="1"/>
  <c r="L3892" i="3" a="1"/>
  <c r="L3892" i="3" s="1"/>
  <c r="K3892" i="3" a="1"/>
  <c r="K3892" i="3" s="1"/>
  <c r="P4112" i="3" a="1"/>
  <c r="P4112" i="3" s="1"/>
  <c r="N4112" i="3" a="1"/>
  <c r="N4112" i="3" s="1"/>
  <c r="M4112" i="3" a="1"/>
  <c r="M4112" i="3" s="1"/>
  <c r="L4112" i="3" a="1"/>
  <c r="L4112" i="3" s="1"/>
  <c r="O4331" i="3" a="1"/>
  <c r="O4331" i="3" s="1"/>
  <c r="M4331" i="3" a="1"/>
  <c r="M4331" i="3" s="1"/>
  <c r="K4331" i="3" a="1"/>
  <c r="K4331" i="3" s="1"/>
  <c r="O541" i="3" a="1"/>
  <c r="O541" i="3" s="1"/>
  <c r="P541" i="3" a="1"/>
  <c r="P541" i="3" s="1"/>
  <c r="P547" i="3" a="1"/>
  <c r="P547" i="3" s="1"/>
  <c r="R547" i="3" s="1"/>
  <c r="L547" i="3" a="1"/>
  <c r="L547" i="3" s="1"/>
  <c r="K547" i="3" a="1"/>
  <c r="K547" i="3" s="1"/>
  <c r="M579" i="3" a="1"/>
  <c r="M579" i="3" s="1"/>
  <c r="K579" i="3" a="1"/>
  <c r="K579" i="3" s="1"/>
  <c r="P579" i="3" a="1"/>
  <c r="P579" i="3" s="1"/>
  <c r="R579" i="3" s="1"/>
  <c r="P601" i="3" a="1"/>
  <c r="P601" i="3" s="1"/>
  <c r="N601" i="3" a="1"/>
  <c r="N601" i="3" s="1"/>
  <c r="M601" i="3" a="1"/>
  <c r="M601" i="3" s="1"/>
  <c r="O638" i="3" a="1"/>
  <c r="O638" i="3" s="1"/>
  <c r="N638" i="3" a="1"/>
  <c r="N638" i="3" s="1"/>
  <c r="O756" i="3" a="1"/>
  <c r="O756" i="3" s="1"/>
  <c r="N756" i="3" a="1"/>
  <c r="N756" i="3" s="1"/>
  <c r="K830" i="3" a="1"/>
  <c r="K830" i="3" s="1"/>
  <c r="N830" i="3" a="1"/>
  <c r="N830" i="3" s="1"/>
  <c r="L851" i="3" a="1"/>
  <c r="L851" i="3" s="1"/>
  <c r="N865" i="3" a="1"/>
  <c r="N865" i="3" s="1"/>
  <c r="M885" i="3" a="1"/>
  <c r="M885" i="3" s="1"/>
  <c r="P889" i="3" a="1"/>
  <c r="P889" i="3" s="1"/>
  <c r="M905" i="3" a="1"/>
  <c r="M905" i="3" s="1"/>
  <c r="M908" i="3" a="1"/>
  <c r="M908" i="3" s="1"/>
  <c r="L939" i="3" a="1"/>
  <c r="L939" i="3" s="1"/>
  <c r="N939" i="3" a="1"/>
  <c r="N939" i="3" s="1"/>
  <c r="L947" i="3" a="1"/>
  <c r="L947" i="3" s="1"/>
  <c r="L961" i="3" a="1"/>
  <c r="L961" i="3" s="1"/>
  <c r="K974" i="3" a="1"/>
  <c r="K974" i="3" s="1"/>
  <c r="O979" i="3" a="1"/>
  <c r="O979" i="3" s="1"/>
  <c r="R979" i="3" s="1"/>
  <c r="N979" i="3" a="1"/>
  <c r="N979" i="3" s="1"/>
  <c r="N998" i="3" a="1"/>
  <c r="N998" i="3" s="1"/>
  <c r="K998" i="3" a="1"/>
  <c r="K998" i="3" s="1"/>
  <c r="N1003" i="3" a="1"/>
  <c r="N1003" i="3" s="1"/>
  <c r="L1003" i="3" a="1"/>
  <c r="L1003" i="3" s="1"/>
  <c r="O1003" i="3" a="1"/>
  <c r="O1003" i="3" s="1"/>
  <c r="N1029" i="3" a="1"/>
  <c r="N1029" i="3" s="1"/>
  <c r="M1029" i="3" a="1"/>
  <c r="M1029" i="3" s="1"/>
  <c r="O1035" i="3" a="1"/>
  <c r="O1035" i="3" s="1"/>
  <c r="R1035" i="3" s="1"/>
  <c r="N1035" i="3" a="1"/>
  <c r="N1035" i="3" s="1"/>
  <c r="K1046" i="3" a="1"/>
  <c r="K1046" i="3" s="1"/>
  <c r="O1051" i="3" a="1"/>
  <c r="O1051" i="3" s="1"/>
  <c r="P1051" i="3" a="1"/>
  <c r="P1051" i="3" s="1"/>
  <c r="M1051" i="3" a="1"/>
  <c r="M1051" i="3" s="1"/>
  <c r="O1054" i="3" a="1"/>
  <c r="O1054" i="3" s="1"/>
  <c r="L1066" i="3" a="1"/>
  <c r="L1066" i="3" s="1"/>
  <c r="K1094" i="3" a="1"/>
  <c r="K1094" i="3" s="1"/>
  <c r="O1094" i="3" a="1"/>
  <c r="O1094" i="3" s="1"/>
  <c r="K1145" i="3" a="1"/>
  <c r="K1145" i="3" s="1"/>
  <c r="N1145" i="3" a="1"/>
  <c r="N1145" i="3" s="1"/>
  <c r="L1145" i="3" a="1"/>
  <c r="L1145" i="3" s="1"/>
  <c r="O1179" i="3" a="1"/>
  <c r="O1179" i="3" s="1"/>
  <c r="P1179" i="3" a="1"/>
  <c r="P1179" i="3" s="1"/>
  <c r="N1179" i="3" a="1"/>
  <c r="N1179" i="3" s="1"/>
  <c r="P1195" i="3" a="1"/>
  <c r="P1195" i="3" s="1"/>
  <c r="O1195" i="3" a="1"/>
  <c r="O1195" i="3" s="1"/>
  <c r="K1198" i="3" a="1"/>
  <c r="K1198" i="3" s="1"/>
  <c r="O1198" i="3" a="1"/>
  <c r="O1198" i="3" s="1"/>
  <c r="O1206" i="3" a="1"/>
  <c r="O1206" i="3" s="1"/>
  <c r="K1211" i="3" a="1"/>
  <c r="K1211" i="3" s="1"/>
  <c r="K1241" i="3" a="1"/>
  <c r="K1241" i="3" s="1"/>
  <c r="L1265" i="3" a="1"/>
  <c r="L1265" i="3" s="1"/>
  <c r="L1281" i="3" a="1"/>
  <c r="L1281" i="3" s="1"/>
  <c r="M1290" i="3" a="1"/>
  <c r="M1290" i="3" s="1"/>
  <c r="P1295" i="3" a="1"/>
  <c r="P1295" i="3" s="1"/>
  <c r="K1295" i="3" a="1"/>
  <c r="K1295" i="3" s="1"/>
  <c r="P1303" i="3" a="1"/>
  <c r="P1303" i="3" s="1"/>
  <c r="N1303" i="3" a="1"/>
  <c r="N1303" i="3" s="1"/>
  <c r="M1303" i="3" a="1"/>
  <c r="M1303" i="3" s="1"/>
  <c r="O1323" i="3" a="1"/>
  <c r="O1323" i="3" s="1"/>
  <c r="M1323" i="3" a="1"/>
  <c r="M1323" i="3" s="1"/>
  <c r="K1323" i="3" a="1"/>
  <c r="K1323" i="3" s="1"/>
  <c r="M1325" i="3" a="1"/>
  <c r="M1325" i="3" s="1"/>
  <c r="K1330" i="3" a="1"/>
  <c r="K1330" i="3" s="1"/>
  <c r="L1335" i="3" a="1"/>
  <c r="L1335" i="3" s="1"/>
  <c r="K1335" i="3" a="1"/>
  <c r="K1335" i="3" s="1"/>
  <c r="O1355" i="3" a="1"/>
  <c r="O1355" i="3" s="1"/>
  <c r="N1355" i="3" a="1"/>
  <c r="N1355" i="3" s="1"/>
  <c r="K1355" i="3" a="1"/>
  <c r="K1355" i="3" s="1"/>
  <c r="M1388" i="3" a="1"/>
  <c r="M1388" i="3" s="1"/>
  <c r="P1388" i="3" a="1"/>
  <c r="P1388" i="3" s="1"/>
  <c r="K1391" i="3" a="1"/>
  <c r="K1391" i="3" s="1"/>
  <c r="M1391" i="3" a="1"/>
  <c r="M1391" i="3" s="1"/>
  <c r="L1391" i="3" a="1"/>
  <c r="L1391" i="3" s="1"/>
  <c r="O1391" i="3" a="1"/>
  <c r="O1391" i="3" s="1"/>
  <c r="L1403" i="3" a="1"/>
  <c r="L1403" i="3" s="1"/>
  <c r="P1423" i="3" a="1"/>
  <c r="P1423" i="3" s="1"/>
  <c r="Q1423" i="3" s="1"/>
  <c r="O1423" i="3" a="1"/>
  <c r="O1423" i="3" s="1"/>
  <c r="N1423" i="3" a="1"/>
  <c r="N1423" i="3" s="1"/>
  <c r="K1450" i="3" a="1"/>
  <c r="K1450" i="3" s="1"/>
  <c r="N1450" i="3" a="1"/>
  <c r="N1450" i="3" s="1"/>
  <c r="M1450" i="3" a="1"/>
  <c r="M1450" i="3" s="1"/>
  <c r="M1467" i="3" a="1"/>
  <c r="M1467" i="3" s="1"/>
  <c r="P1487" i="3" a="1"/>
  <c r="P1487" i="3" s="1"/>
  <c r="L1487" i="3" a="1"/>
  <c r="L1487" i="3" s="1"/>
  <c r="N1487" i="3" a="1"/>
  <c r="N1487" i="3" s="1"/>
  <c r="K1503" i="3" a="1"/>
  <c r="K1503" i="3" s="1"/>
  <c r="L1511" i="3" a="1"/>
  <c r="L1511" i="3" s="1"/>
  <c r="P1511" i="3" a="1"/>
  <c r="P1511" i="3" s="1"/>
  <c r="P1525" i="3" a="1"/>
  <c r="P1525" i="3" s="1"/>
  <c r="R1525" i="3" s="1"/>
  <c r="L1536" i="3" a="1"/>
  <c r="L1536" i="3" s="1"/>
  <c r="N1548" i="3" a="1"/>
  <c r="N1548" i="3" s="1"/>
  <c r="N1590" i="3" a="1"/>
  <c r="N1590" i="3" s="1"/>
  <c r="L1590" i="3" a="1"/>
  <c r="L1590" i="3" s="1"/>
  <c r="K1590" i="3" a="1"/>
  <c r="K1590" i="3" s="1"/>
  <c r="K1606" i="3" a="1"/>
  <c r="K1606" i="3" s="1"/>
  <c r="L1628" i="3" a="1"/>
  <c r="L1628" i="3" s="1"/>
  <c r="N1636" i="3" a="1"/>
  <c r="N1636" i="3" s="1"/>
  <c r="K1645" i="3" a="1"/>
  <c r="K1645" i="3" s="1"/>
  <c r="P1703" i="3" a="1"/>
  <c r="P1703" i="3" s="1"/>
  <c r="R1703" i="3" s="1"/>
  <c r="K1707" i="3" a="1"/>
  <c r="K1707" i="3" s="1"/>
  <c r="N1707" i="3" a="1"/>
  <c r="N1707" i="3" s="1"/>
  <c r="O1720" i="3" a="1"/>
  <c r="O1720" i="3" s="1"/>
  <c r="P1720" i="3" a="1"/>
  <c r="P1720" i="3" s="1"/>
  <c r="Q1720" i="3" s="1"/>
  <c r="N1720" i="3" a="1"/>
  <c r="N1720" i="3" s="1"/>
  <c r="K1743" i="3" a="1"/>
  <c r="K1743" i="3" s="1"/>
  <c r="N1743" i="3" a="1"/>
  <c r="N1743" i="3" s="1"/>
  <c r="M1743" i="3" a="1"/>
  <c r="M1743" i="3" s="1"/>
  <c r="L1748" i="3" a="1"/>
  <c r="L1748" i="3" s="1"/>
  <c r="P1781" i="3" a="1"/>
  <c r="P1781" i="3" s="1"/>
  <c r="O1781" i="3" a="1"/>
  <c r="O1781" i="3" s="1"/>
  <c r="P1798" i="3" a="1"/>
  <c r="P1798" i="3" s="1"/>
  <c r="Q1798" i="3" s="1"/>
  <c r="M1815" i="3" a="1"/>
  <c r="M1815" i="3" s="1"/>
  <c r="N1822" i="3" a="1"/>
  <c r="N1822" i="3" s="1"/>
  <c r="M1822" i="3" a="1"/>
  <c r="M1822" i="3" s="1"/>
  <c r="L1822" i="3" a="1"/>
  <c r="L1822" i="3" s="1"/>
  <c r="O1822" i="3" a="1"/>
  <c r="O1822" i="3" s="1"/>
  <c r="O1864" i="3" a="1"/>
  <c r="O1864" i="3" s="1"/>
  <c r="Q1864" i="3" s="1"/>
  <c r="M1864" i="3" a="1"/>
  <c r="M1864" i="3" s="1"/>
  <c r="L1864" i="3" a="1"/>
  <c r="L1864" i="3" s="1"/>
  <c r="O1886" i="3" a="1"/>
  <c r="O1886" i="3" s="1"/>
  <c r="R1886" i="3" s="1"/>
  <c r="L1910" i="3" a="1"/>
  <c r="L1910" i="3" s="1"/>
  <c r="P1910" i="3" a="1"/>
  <c r="P1910" i="3" s="1"/>
  <c r="P1941" i="3" a="1"/>
  <c r="P1941" i="3" s="1"/>
  <c r="K1970" i="3" a="1"/>
  <c r="K1970" i="3" s="1"/>
  <c r="O1970" i="3" a="1"/>
  <c r="O1970" i="3" s="1"/>
  <c r="N1970" i="3" a="1"/>
  <c r="N1970" i="3" s="1"/>
  <c r="M2007" i="3" a="1"/>
  <c r="M2007" i="3" s="1"/>
  <c r="L2023" i="3" a="1"/>
  <c r="L2023" i="3" s="1"/>
  <c r="O2023" i="3" a="1"/>
  <c r="O2023" i="3" s="1"/>
  <c r="N2023" i="3" a="1"/>
  <c r="N2023" i="3" s="1"/>
  <c r="P2023" i="3" a="1"/>
  <c r="P2023" i="3" s="1"/>
  <c r="K2076" i="3" a="1"/>
  <c r="K2076" i="3" s="1"/>
  <c r="L2084" i="3" a="1"/>
  <c r="L2084" i="3" s="1"/>
  <c r="K2084" i="3" a="1"/>
  <c r="K2084" i="3" s="1"/>
  <c r="O2130" i="3" a="1"/>
  <c r="O2130" i="3" s="1"/>
  <c r="M2239" i="3" a="1"/>
  <c r="M2239" i="3" s="1"/>
  <c r="P2239" i="3" a="1"/>
  <c r="P2239" i="3" s="1"/>
  <c r="N2239" i="3" a="1"/>
  <c r="N2239" i="3" s="1"/>
  <c r="N2260" i="3" a="1"/>
  <c r="N2260" i="3" s="1"/>
  <c r="O2260" i="3" a="1"/>
  <c r="O2260" i="3" s="1"/>
  <c r="M2260" i="3" a="1"/>
  <c r="M2260" i="3" s="1"/>
  <c r="L2260" i="3" a="1"/>
  <c r="L2260" i="3" s="1"/>
  <c r="K2288" i="3" a="1"/>
  <c r="K2288" i="3" s="1"/>
  <c r="M2288" i="3" a="1"/>
  <c r="M2288" i="3" s="1"/>
  <c r="O2288" i="3" a="1"/>
  <c r="O2288" i="3" s="1"/>
  <c r="M2303" i="3" a="1"/>
  <c r="M2303" i="3" s="1"/>
  <c r="L2318" i="3" a="1"/>
  <c r="L2318" i="3" s="1"/>
  <c r="P2447" i="3" a="1"/>
  <c r="P2447" i="3" s="1"/>
  <c r="M2447" i="3" a="1"/>
  <c r="M2447" i="3" s="1"/>
  <c r="L2447" i="3" a="1"/>
  <c r="L2447" i="3" s="1"/>
  <c r="L2461" i="3" a="1"/>
  <c r="L2461" i="3" s="1"/>
  <c r="N2483" i="3" a="1"/>
  <c r="N2483" i="3" s="1"/>
  <c r="M2514" i="3" a="1"/>
  <c r="M2514" i="3" s="1"/>
  <c r="L2514" i="3" a="1"/>
  <c r="L2514" i="3" s="1"/>
  <c r="P2514" i="3" a="1"/>
  <c r="P2514" i="3" s="1"/>
  <c r="O2531" i="3" a="1"/>
  <c r="O2531" i="3" s="1"/>
  <c r="P2554" i="3" a="1"/>
  <c r="P2554" i="3" s="1"/>
  <c r="K2554" i="3" a="1"/>
  <c r="K2554" i="3" s="1"/>
  <c r="M2560" i="3" a="1"/>
  <c r="M2560" i="3" s="1"/>
  <c r="K2560" i="3" a="1"/>
  <c r="K2560" i="3" s="1"/>
  <c r="P2565" i="3" a="1"/>
  <c r="P2565" i="3" s="1"/>
  <c r="K2565" i="3" a="1"/>
  <c r="K2565" i="3" s="1"/>
  <c r="O2589" i="3" a="1"/>
  <c r="O2589" i="3" s="1"/>
  <c r="N2589" i="3" a="1"/>
  <c r="N2589" i="3" s="1"/>
  <c r="L2605" i="3" a="1"/>
  <c r="L2605" i="3" s="1"/>
  <c r="O2639" i="3" a="1"/>
  <c r="O2639" i="3" s="1"/>
  <c r="R2639" i="3" s="1"/>
  <c r="M2639" i="3" a="1"/>
  <c r="M2639" i="3" s="1"/>
  <c r="L2639" i="3" a="1"/>
  <c r="L2639" i="3" s="1"/>
  <c r="M2655" i="3" a="1"/>
  <c r="M2655" i="3" s="1"/>
  <c r="K2725" i="3" a="1"/>
  <c r="K2725" i="3" s="1"/>
  <c r="O2738" i="3" a="1"/>
  <c r="O2738" i="3" s="1"/>
  <c r="K2738" i="3" a="1"/>
  <c r="K2738" i="3" s="1"/>
  <c r="M2753" i="3" a="1"/>
  <c r="M2753" i="3" s="1"/>
  <c r="K2753" i="3" a="1"/>
  <c r="K2753" i="3" s="1"/>
  <c r="P2797" i="3" a="1"/>
  <c r="P2797" i="3" s="1"/>
  <c r="Q2797" i="3" s="1"/>
  <c r="L2797" i="3" a="1"/>
  <c r="L2797" i="3" s="1"/>
  <c r="O2797" i="3" a="1"/>
  <c r="O2797" i="3" s="1"/>
  <c r="N2797" i="3" a="1"/>
  <c r="N2797" i="3" s="1"/>
  <c r="M2797" i="3" a="1"/>
  <c r="M2797" i="3" s="1"/>
  <c r="K2797" i="3" a="1"/>
  <c r="K2797" i="3" s="1"/>
  <c r="N2837" i="3" a="1"/>
  <c r="N2837" i="3" s="1"/>
  <c r="P3039" i="3" a="1"/>
  <c r="P3039" i="3" s="1"/>
  <c r="P3084" i="3" a="1"/>
  <c r="P3084" i="3" s="1"/>
  <c r="M3181" i="3" a="1"/>
  <c r="M3181" i="3" s="1"/>
  <c r="L3218" i="3" a="1"/>
  <c r="L3218" i="3" s="1"/>
  <c r="P3218" i="3" a="1"/>
  <c r="P3218" i="3" s="1"/>
  <c r="O3218" i="3" a="1"/>
  <c r="O3218" i="3" s="1"/>
  <c r="K3307" i="3" a="1"/>
  <c r="K3307" i="3" s="1"/>
  <c r="O3307" i="3" a="1"/>
  <c r="O3307" i="3" s="1"/>
  <c r="P3307" i="3" a="1"/>
  <c r="P3307" i="3" s="1"/>
  <c r="O3379" i="3" a="1"/>
  <c r="O3379" i="3" s="1"/>
  <c r="M3379" i="3" a="1"/>
  <c r="M3379" i="3" s="1"/>
  <c r="L3379" i="3" a="1"/>
  <c r="L3379" i="3" s="1"/>
  <c r="K3646" i="3" a="1"/>
  <c r="K3646" i="3" s="1"/>
  <c r="O3646" i="3" a="1"/>
  <c r="O3646" i="3" s="1"/>
  <c r="M3646" i="3" a="1"/>
  <c r="M3646" i="3" s="1"/>
  <c r="L3344" i="3" a="1"/>
  <c r="L3344" i="3" s="1"/>
  <c r="K3344" i="3" a="1"/>
  <c r="K3344" i="3" s="1"/>
  <c r="K3351" i="3" a="1"/>
  <c r="K3351" i="3" s="1"/>
  <c r="P3351" i="3" a="1"/>
  <c r="P3351" i="3" s="1"/>
  <c r="O3351" i="3" a="1"/>
  <c r="O3351" i="3" s="1"/>
  <c r="N3440" i="3" a="1"/>
  <c r="N3440" i="3" s="1"/>
  <c r="K3440" i="3" a="1"/>
  <c r="K3440" i="3" s="1"/>
  <c r="O3440" i="3" a="1"/>
  <c r="O3440" i="3" s="1"/>
  <c r="N4096" i="3" a="1"/>
  <c r="N4096" i="3" s="1"/>
  <c r="L4096" i="3" a="1"/>
  <c r="L4096" i="3" s="1"/>
  <c r="Q330" i="3"/>
  <c r="O577" i="3" a="1"/>
  <c r="O577" i="3" s="1"/>
  <c r="R577" i="3" s="1"/>
  <c r="K577" i="3" a="1"/>
  <c r="K577" i="3" s="1"/>
  <c r="M577" i="3" a="1"/>
  <c r="M577" i="3" s="1"/>
  <c r="N763" i="3" a="1"/>
  <c r="N763" i="3" s="1"/>
  <c r="K763" i="3" a="1"/>
  <c r="K763" i="3" s="1"/>
  <c r="O771" i="3" a="1"/>
  <c r="O771" i="3" s="1"/>
  <c r="P771" i="3" a="1"/>
  <c r="P771" i="3" s="1"/>
  <c r="M771" i="3" a="1"/>
  <c r="M771" i="3" s="1"/>
  <c r="O852" i="3" a="1"/>
  <c r="O852" i="3" s="1"/>
  <c r="M852" i="3" a="1"/>
  <c r="M852" i="3" s="1"/>
  <c r="L937" i="3" a="1"/>
  <c r="L937" i="3" s="1"/>
  <c r="K937" i="3" a="1"/>
  <c r="K937" i="3" s="1"/>
  <c r="N937" i="3" a="1"/>
  <c r="N937" i="3" s="1"/>
  <c r="P961" i="3" a="1"/>
  <c r="P961" i="3" s="1"/>
  <c r="P1018" i="3" a="1"/>
  <c r="P1018" i="3" s="1"/>
  <c r="L1018" i="3" a="1"/>
  <c r="L1018" i="3" s="1"/>
  <c r="P1049" i="3" a="1"/>
  <c r="P1049" i="3" s="1"/>
  <c r="O1049" i="3" a="1"/>
  <c r="O1049" i="3" s="1"/>
  <c r="O1108" i="3" a="1"/>
  <c r="O1108" i="3" s="1"/>
  <c r="N1108" i="3" a="1"/>
  <c r="N1108" i="3" s="1"/>
  <c r="M1108" i="3" a="1"/>
  <c r="M1108" i="3" s="1"/>
  <c r="K1187" i="3" a="1"/>
  <c r="K1187" i="3" s="1"/>
  <c r="P1187" i="3" a="1"/>
  <c r="P1187" i="3" s="1"/>
  <c r="Q1187" i="3" s="1"/>
  <c r="O1187" i="3" a="1"/>
  <c r="O1187" i="3" s="1"/>
  <c r="P1209" i="3" a="1"/>
  <c r="P1209" i="3" s="1"/>
  <c r="M1209" i="3" a="1"/>
  <c r="M1209" i="3" s="1"/>
  <c r="K1209" i="3" a="1"/>
  <c r="K1209" i="3" s="1"/>
  <c r="O1209" i="3" a="1"/>
  <c r="O1209" i="3" s="1"/>
  <c r="O1238" i="3" a="1"/>
  <c r="O1238" i="3" s="1"/>
  <c r="N1238" i="3" a="1"/>
  <c r="N1238" i="3" s="1"/>
  <c r="L1273" i="3" a="1"/>
  <c r="L1273" i="3" s="1"/>
  <c r="K1273" i="3" a="1"/>
  <c r="K1273" i="3" s="1"/>
  <c r="K1278" i="3" a="1"/>
  <c r="K1278" i="3" s="1"/>
  <c r="O1278" i="3" a="1"/>
  <c r="O1278" i="3" s="1"/>
  <c r="O1326" i="3" a="1"/>
  <c r="O1326" i="3" s="1"/>
  <c r="M1326" i="3" a="1"/>
  <c r="M1326" i="3" s="1"/>
  <c r="K1326" i="3" a="1"/>
  <c r="K1326" i="3" s="1"/>
  <c r="P1392" i="3" a="1"/>
  <c r="P1392" i="3" s="1"/>
  <c r="N1392" i="3" a="1"/>
  <c r="N1392" i="3" s="1"/>
  <c r="P1396" i="3" a="1"/>
  <c r="P1396" i="3" s="1"/>
  <c r="K1396" i="3" a="1"/>
  <c r="K1396" i="3" s="1"/>
  <c r="M1418" i="3" a="1"/>
  <c r="M1418" i="3" s="1"/>
  <c r="N1418" i="3" a="1"/>
  <c r="N1418" i="3" s="1"/>
  <c r="P1424" i="3" a="1"/>
  <c r="P1424" i="3" s="1"/>
  <c r="M1424" i="3" a="1"/>
  <c r="M1424" i="3" s="1"/>
  <c r="O1469" i="3" a="1"/>
  <c r="O1469" i="3" s="1"/>
  <c r="K1469" i="3" a="1"/>
  <c r="K1469" i="3" s="1"/>
  <c r="P1484" i="3" a="1"/>
  <c r="P1484" i="3" s="1"/>
  <c r="O1487" i="3" a="1"/>
  <c r="O1487" i="3" s="1"/>
  <c r="N1502" i="3" a="1"/>
  <c r="N1502" i="3" s="1"/>
  <c r="L1502" i="3" a="1"/>
  <c r="L1502" i="3" s="1"/>
  <c r="K1502" i="3" a="1"/>
  <c r="K1502" i="3" s="1"/>
  <c r="K1513" i="3" a="1"/>
  <c r="K1513" i="3" s="1"/>
  <c r="L1513" i="3" a="1"/>
  <c r="L1513" i="3" s="1"/>
  <c r="M1564" i="3" a="1"/>
  <c r="M1564" i="3" s="1"/>
  <c r="N1564" i="3" a="1"/>
  <c r="N1564" i="3" s="1"/>
  <c r="L1564" i="3" a="1"/>
  <c r="L1564" i="3" s="1"/>
  <c r="P1606" i="3" a="1"/>
  <c r="P1606" i="3" s="1"/>
  <c r="O1623" i="3" a="1"/>
  <c r="O1623" i="3" s="1"/>
  <c r="R1623" i="3" s="1"/>
  <c r="N1623" i="3" a="1"/>
  <c r="N1623" i="3" s="1"/>
  <c r="M1623" i="3" a="1"/>
  <c r="M1623" i="3" s="1"/>
  <c r="N1642" i="3" a="1"/>
  <c r="N1642" i="3" s="1"/>
  <c r="M1642" i="3" a="1"/>
  <c r="M1642" i="3" s="1"/>
  <c r="P1655" i="3" a="1"/>
  <c r="P1655" i="3" s="1"/>
  <c r="L1655" i="3" a="1"/>
  <c r="L1655" i="3" s="1"/>
  <c r="N1655" i="3" a="1"/>
  <c r="N1655" i="3" s="1"/>
  <c r="K1687" i="3" a="1"/>
  <c r="K1687" i="3" s="1"/>
  <c r="L1687" i="3" a="1"/>
  <c r="L1687" i="3" s="1"/>
  <c r="K1714" i="3" a="1"/>
  <c r="K1714" i="3" s="1"/>
  <c r="N1714" i="3" a="1"/>
  <c r="N1714" i="3" s="1"/>
  <c r="P1743" i="3" a="1"/>
  <c r="P1743" i="3" s="1"/>
  <c r="P1759" i="3" a="1"/>
  <c r="P1759" i="3" s="1"/>
  <c r="R1759" i="3" s="1"/>
  <c r="O1832" i="3" a="1"/>
  <c r="O1832" i="3" s="1"/>
  <c r="L1832" i="3" a="1"/>
  <c r="L1832" i="3" s="1"/>
  <c r="N1832" i="3" a="1"/>
  <c r="N1832" i="3" s="1"/>
  <c r="M1832" i="3" a="1"/>
  <c r="M1832" i="3" s="1"/>
  <c r="P1832" i="3" a="1"/>
  <c r="P1832" i="3" s="1"/>
  <c r="L1837" i="3" a="1"/>
  <c r="L1837" i="3" s="1"/>
  <c r="K1837" i="3" a="1"/>
  <c r="K1837" i="3" s="1"/>
  <c r="O1904" i="3" a="1"/>
  <c r="O1904" i="3" s="1"/>
  <c r="N1904" i="3" a="1"/>
  <c r="N1904" i="3" s="1"/>
  <c r="K1991" i="3" a="1"/>
  <c r="K1991" i="3" s="1"/>
  <c r="L1991" i="3" a="1"/>
  <c r="L1991" i="3" s="1"/>
  <c r="O1991" i="3" a="1"/>
  <c r="O1991" i="3" s="1"/>
  <c r="N1991" i="3" a="1"/>
  <c r="N1991" i="3" s="1"/>
  <c r="M1991" i="3" a="1"/>
  <c r="M1991" i="3" s="1"/>
  <c r="M2014" i="3" a="1"/>
  <c r="M2014" i="3" s="1"/>
  <c r="P2014" i="3" a="1"/>
  <c r="P2014" i="3" s="1"/>
  <c r="R2014" i="3" s="1"/>
  <c r="M2094" i="3" a="1"/>
  <c r="M2094" i="3" s="1"/>
  <c r="L2094" i="3" a="1"/>
  <c r="L2094" i="3" s="1"/>
  <c r="P2094" i="3" a="1"/>
  <c r="P2094" i="3" s="1"/>
  <c r="P2110" i="3" a="1"/>
  <c r="P2110" i="3" s="1"/>
  <c r="N2110" i="3" a="1"/>
  <c r="N2110" i="3" s="1"/>
  <c r="L2189" i="3" a="1"/>
  <c r="L2189" i="3" s="1"/>
  <c r="P2189" i="3" a="1"/>
  <c r="P2189" i="3" s="1"/>
  <c r="O2189" i="3" a="1"/>
  <c r="O2189" i="3" s="1"/>
  <c r="M2194" i="3" a="1"/>
  <c r="M2194" i="3" s="1"/>
  <c r="L2194" i="3" a="1"/>
  <c r="L2194" i="3" s="1"/>
  <c r="P2194" i="3" a="1"/>
  <c r="P2194" i="3" s="1"/>
  <c r="K2194" i="3" a="1"/>
  <c r="K2194" i="3" s="1"/>
  <c r="P2237" i="3" a="1"/>
  <c r="P2237" i="3" s="1"/>
  <c r="L2237" i="3" a="1"/>
  <c r="L2237" i="3" s="1"/>
  <c r="M2237" i="3" a="1"/>
  <c r="M2237" i="3" s="1"/>
  <c r="O2237" i="3" a="1"/>
  <c r="O2237" i="3" s="1"/>
  <c r="L2295" i="3" a="1"/>
  <c r="L2295" i="3" s="1"/>
  <c r="M2295" i="3" a="1"/>
  <c r="M2295" i="3" s="1"/>
  <c r="O2438" i="3" a="1"/>
  <c r="O2438" i="3" s="1"/>
  <c r="N2438" i="3" a="1"/>
  <c r="N2438" i="3" s="1"/>
  <c r="P2438" i="3" a="1"/>
  <c r="P2438" i="3" s="1"/>
  <c r="M2449" i="3" a="1"/>
  <c r="M2449" i="3" s="1"/>
  <c r="O2449" i="3" a="1"/>
  <c r="O2449" i="3" s="1"/>
  <c r="N2449" i="3" a="1"/>
  <c r="N2449" i="3" s="1"/>
  <c r="O2509" i="3" a="1"/>
  <c r="O2509" i="3" s="1"/>
  <c r="M2509" i="3" a="1"/>
  <c r="M2509" i="3" s="1"/>
  <c r="L2509" i="3" a="1"/>
  <c r="L2509" i="3" s="1"/>
  <c r="O2582" i="3" a="1"/>
  <c r="O2582" i="3" s="1"/>
  <c r="P2582" i="3" a="1"/>
  <c r="P2582" i="3" s="1"/>
  <c r="N2582" i="3" a="1"/>
  <c r="N2582" i="3" s="1"/>
  <c r="M2582" i="3" a="1"/>
  <c r="M2582" i="3" s="1"/>
  <c r="N2629" i="3" a="1"/>
  <c r="N2629" i="3" s="1"/>
  <c r="P2629" i="3" a="1"/>
  <c r="P2629" i="3" s="1"/>
  <c r="O2629" i="3" a="1"/>
  <c r="O2629" i="3" s="1"/>
  <c r="L2629" i="3" a="1"/>
  <c r="L2629" i="3" s="1"/>
  <c r="K2629" i="3" a="1"/>
  <c r="K2629" i="3" s="1"/>
  <c r="L2636" i="3" a="1"/>
  <c r="L2636" i="3" s="1"/>
  <c r="O2636" i="3" a="1"/>
  <c r="O2636" i="3" s="1"/>
  <c r="P2741" i="3" a="1"/>
  <c r="P2741" i="3" s="1"/>
  <c r="N2741" i="3" a="1"/>
  <c r="N2741" i="3" s="1"/>
  <c r="M2741" i="3" a="1"/>
  <c r="M2741" i="3" s="1"/>
  <c r="L2741" i="3" a="1"/>
  <c r="L2741" i="3" s="1"/>
  <c r="O2839" i="3" a="1"/>
  <c r="O2839" i="3" s="1"/>
  <c r="N2839" i="3" a="1"/>
  <c r="N2839" i="3" s="1"/>
  <c r="P2839" i="3" a="1"/>
  <c r="P2839" i="3" s="1"/>
  <c r="M2839" i="3" a="1"/>
  <c r="M2839" i="3" s="1"/>
  <c r="L2839" i="3" a="1"/>
  <c r="L2839" i="3" s="1"/>
  <c r="N2868" i="3" a="1"/>
  <c r="N2868" i="3" s="1"/>
  <c r="O2868" i="3" a="1"/>
  <c r="O2868" i="3" s="1"/>
  <c r="L2868" i="3" a="1"/>
  <c r="L2868" i="3" s="1"/>
  <c r="K2923" i="3" a="1"/>
  <c r="K2923" i="3" s="1"/>
  <c r="P2923" i="3" a="1"/>
  <c r="P2923" i="3" s="1"/>
  <c r="O2950" i="3" a="1"/>
  <c r="O2950" i="3" s="1"/>
  <c r="R2950" i="3" s="1"/>
  <c r="P2950" i="3" a="1"/>
  <c r="P2950" i="3" s="1"/>
  <c r="N2950" i="3" a="1"/>
  <c r="N2950" i="3" s="1"/>
  <c r="L2950" i="3" a="1"/>
  <c r="L2950" i="3" s="1"/>
  <c r="P3036" i="3" a="1"/>
  <c r="P3036" i="3" s="1"/>
  <c r="K3036" i="3" a="1"/>
  <c r="K3036" i="3" s="1"/>
  <c r="N3130" i="3" a="1"/>
  <c r="N3130" i="3" s="1"/>
  <c r="K3130" i="3" a="1"/>
  <c r="K3130" i="3" s="1"/>
  <c r="O3130" i="3" a="1"/>
  <c r="O3130" i="3" s="1"/>
  <c r="K3168" i="3" a="1"/>
  <c r="K3168" i="3" s="1"/>
  <c r="O3168" i="3" a="1"/>
  <c r="O3168" i="3" s="1"/>
  <c r="K3215" i="3" a="1"/>
  <c r="K3215" i="3" s="1"/>
  <c r="P3215" i="3" a="1"/>
  <c r="P3215" i="3" s="1"/>
  <c r="O3215" i="3" a="1"/>
  <c r="O3215" i="3" s="1"/>
  <c r="P3259" i="3" a="1"/>
  <c r="P3259" i="3" s="1"/>
  <c r="K3259" i="3" a="1"/>
  <c r="K3259" i="3" s="1"/>
  <c r="P3303" i="3" a="1"/>
  <c r="P3303" i="3" s="1"/>
  <c r="K3303" i="3" a="1"/>
  <c r="K3303" i="3" s="1"/>
  <c r="K3370" i="3" a="1"/>
  <c r="K3370" i="3" s="1"/>
  <c r="O3370" i="3" a="1"/>
  <c r="O3370" i="3" s="1"/>
  <c r="O3398" i="3" a="1"/>
  <c r="O3398" i="3" s="1"/>
  <c r="N3398" i="3" a="1"/>
  <c r="N3398" i="3" s="1"/>
  <c r="P3666" i="3" a="1"/>
  <c r="P3666" i="3" s="1"/>
  <c r="O3666" i="3" a="1"/>
  <c r="O3666" i="3" s="1"/>
  <c r="N3712" i="3" a="1"/>
  <c r="N3712" i="3" s="1"/>
  <c r="M3712" i="3" a="1"/>
  <c r="M3712" i="3" s="1"/>
  <c r="O3712" i="3" a="1"/>
  <c r="O3712" i="3" s="1"/>
  <c r="P3712" i="3" a="1"/>
  <c r="P3712" i="3" s="1"/>
  <c r="L3712" i="3" a="1"/>
  <c r="L3712" i="3" s="1"/>
  <c r="K3712" i="3" a="1"/>
  <c r="K3712" i="3" s="1"/>
  <c r="O2341" i="3" a="1"/>
  <c r="O2341" i="3" s="1"/>
  <c r="N2341" i="3" a="1"/>
  <c r="N2341" i="3" s="1"/>
  <c r="M2341" i="3" a="1"/>
  <c r="M2341" i="3" s="1"/>
  <c r="M2450" i="3" a="1"/>
  <c r="M2450" i="3" s="1"/>
  <c r="P2450" i="3" a="1"/>
  <c r="P2450" i="3" s="1"/>
  <c r="P2516" i="3" a="1"/>
  <c r="P2516" i="3" s="1"/>
  <c r="K2516" i="3" a="1"/>
  <c r="K2516" i="3" s="1"/>
  <c r="O2612" i="3" a="1"/>
  <c r="O2612" i="3" s="1"/>
  <c r="L2612" i="3" a="1"/>
  <c r="L2612" i="3" s="1"/>
  <c r="K2637" i="3" a="1"/>
  <c r="K2637" i="3" s="1"/>
  <c r="M2637" i="3" a="1"/>
  <c r="M2637" i="3" s="1"/>
  <c r="O2637" i="3" a="1"/>
  <c r="O2637" i="3" s="1"/>
  <c r="O2653" i="3" a="1"/>
  <c r="O2653" i="3" s="1"/>
  <c r="M2653" i="3" a="1"/>
  <c r="M2653" i="3" s="1"/>
  <c r="L2653" i="3" a="1"/>
  <c r="L2653" i="3" s="1"/>
  <c r="P2669" i="3" a="1"/>
  <c r="P2669" i="3" s="1"/>
  <c r="Q2669" i="3" s="1"/>
  <c r="K2669" i="3" a="1"/>
  <c r="K2669" i="3" s="1"/>
  <c r="O2684" i="3" a="1"/>
  <c r="O2684" i="3" s="1"/>
  <c r="L2684" i="3" a="1"/>
  <c r="L2684" i="3" s="1"/>
  <c r="M2718" i="3" a="1"/>
  <c r="M2718" i="3" s="1"/>
  <c r="L2718" i="3" a="1"/>
  <c r="L2718" i="3" s="1"/>
  <c r="O2775" i="3" a="1"/>
  <c r="O2775" i="3" s="1"/>
  <c r="N2775" i="3" a="1"/>
  <c r="N2775" i="3" s="1"/>
  <c r="M2775" i="3" a="1"/>
  <c r="M2775" i="3" s="1"/>
  <c r="O2869" i="3" a="1"/>
  <c r="O2869" i="3" s="1"/>
  <c r="M2869" i="3" a="1"/>
  <c r="M2869" i="3" s="1"/>
  <c r="L2869" i="3" a="1"/>
  <c r="L2869" i="3" s="1"/>
  <c r="N2869" i="3" a="1"/>
  <c r="N2869" i="3" s="1"/>
  <c r="N4202" i="3" a="1"/>
  <c r="N4202" i="3" s="1"/>
  <c r="M4202" i="3" a="1"/>
  <c r="M4202" i="3" s="1"/>
  <c r="K4202" i="3" a="1"/>
  <c r="K4202" i="3" s="1"/>
  <c r="O2771" i="3" a="1"/>
  <c r="O2771" i="3" s="1"/>
  <c r="P2771" i="3" a="1"/>
  <c r="P2771" i="3" s="1"/>
  <c r="L2775" i="3" a="1"/>
  <c r="L2775" i="3" s="1"/>
  <c r="O2790" i="3" a="1"/>
  <c r="O2790" i="3" s="1"/>
  <c r="M2790" i="3" a="1"/>
  <c r="M2790" i="3" s="1"/>
  <c r="N2790" i="3" a="1"/>
  <c r="N2790" i="3" s="1"/>
  <c r="L2790" i="3" a="1"/>
  <c r="L2790" i="3" s="1"/>
  <c r="P2835" i="3" a="1"/>
  <c r="P2835" i="3" s="1"/>
  <c r="O2835" i="3" a="1"/>
  <c r="O2835" i="3" s="1"/>
  <c r="O2943" i="3" a="1"/>
  <c r="O2943" i="3" s="1"/>
  <c r="Q2943" i="3" s="1"/>
  <c r="L2943" i="3" a="1"/>
  <c r="L2943" i="3" s="1"/>
  <c r="N2943" i="3" a="1"/>
  <c r="N2943" i="3" s="1"/>
  <c r="M2943" i="3" a="1"/>
  <c r="M2943" i="3" s="1"/>
  <c r="O2982" i="3" a="1"/>
  <c r="O2982" i="3" s="1"/>
  <c r="N2982" i="3" a="1"/>
  <c r="N2982" i="3" s="1"/>
  <c r="P2982" i="3" a="1"/>
  <c r="P2982" i="3" s="1"/>
  <c r="R2982" i="3" s="1"/>
  <c r="M2982" i="3" a="1"/>
  <c r="M2982" i="3" s="1"/>
  <c r="O2998" i="3" a="1"/>
  <c r="O2998" i="3" s="1"/>
  <c r="N2998" i="3" a="1"/>
  <c r="N2998" i="3" s="1"/>
  <c r="L2998" i="3" a="1"/>
  <c r="L2998" i="3" s="1"/>
  <c r="P2998" i="3" a="1"/>
  <c r="P2998" i="3" s="1"/>
  <c r="P3187" i="3" a="1"/>
  <c r="P3187" i="3" s="1"/>
  <c r="L3187" i="3" a="1"/>
  <c r="L3187" i="3" s="1"/>
  <c r="O3187" i="3" a="1"/>
  <c r="O3187" i="3" s="1"/>
  <c r="N3187" i="3" a="1"/>
  <c r="N3187" i="3" s="1"/>
  <c r="M3187" i="3" a="1"/>
  <c r="M3187" i="3" s="1"/>
  <c r="K3187" i="3" a="1"/>
  <c r="K3187" i="3" s="1"/>
  <c r="O3226" i="3" a="1"/>
  <c r="O3226" i="3" s="1"/>
  <c r="K3226" i="3" a="1"/>
  <c r="K3226" i="3" s="1"/>
  <c r="N3239" i="3" a="1"/>
  <c r="N3239" i="3" s="1"/>
  <c r="P3239" i="3" a="1"/>
  <c r="P3239" i="3" s="1"/>
  <c r="M3239" i="3" a="1"/>
  <c r="M3239" i="3" s="1"/>
  <c r="L3239" i="3" a="1"/>
  <c r="L3239" i="3" s="1"/>
  <c r="K3239" i="3" a="1"/>
  <c r="K3239" i="3" s="1"/>
  <c r="N3335" i="3" a="1"/>
  <c r="N3335" i="3" s="1"/>
  <c r="M3335" i="3" a="1"/>
  <c r="M3335" i="3" s="1"/>
  <c r="L3335" i="3" a="1"/>
  <c r="L3335" i="3" s="1"/>
  <c r="O3335" i="3" a="1"/>
  <c r="O3335" i="3" s="1"/>
  <c r="K3335" i="3" a="1"/>
  <c r="K3335" i="3" s="1"/>
  <c r="N3471" i="3" a="1"/>
  <c r="N3471" i="3" s="1"/>
  <c r="M3471" i="3" a="1"/>
  <c r="M3471" i="3" s="1"/>
  <c r="O3471" i="3" a="1"/>
  <c r="O3471" i="3" s="1"/>
  <c r="O3753" i="3" a="1"/>
  <c r="O3753" i="3" s="1"/>
  <c r="N3753" i="3" a="1"/>
  <c r="N3753" i="3" s="1"/>
  <c r="K3753" i="3" a="1"/>
  <c r="K3753" i="3" s="1"/>
  <c r="P3753" i="3" a="1"/>
  <c r="P3753" i="3" s="1"/>
  <c r="Q3753" i="3" s="1"/>
  <c r="N3908" i="3" a="1"/>
  <c r="N3908" i="3" s="1"/>
  <c r="L3908" i="3" a="1"/>
  <c r="L3908" i="3" s="1"/>
  <c r="O3908" i="3" a="1"/>
  <c r="O3908" i="3" s="1"/>
  <c r="K3908" i="3" a="1"/>
  <c r="K3908" i="3" s="1"/>
  <c r="O4079" i="3" a="1"/>
  <c r="O4079" i="3" s="1"/>
  <c r="N4079" i="3" a="1"/>
  <c r="N4079" i="3" s="1"/>
  <c r="L2450" i="3" a="1"/>
  <c r="L2450" i="3" s="1"/>
  <c r="P2570" i="3" a="1"/>
  <c r="P2570" i="3" s="1"/>
  <c r="K2570" i="3" a="1"/>
  <c r="K2570" i="3" s="1"/>
  <c r="O2638" i="3" a="1"/>
  <c r="O2638" i="3" s="1"/>
  <c r="P2638" i="3" a="1"/>
  <c r="P2638" i="3" s="1"/>
  <c r="R2638" i="3" s="1"/>
  <c r="N2638" i="3" a="1"/>
  <c r="N2638" i="3" s="1"/>
  <c r="M2638" i="3" a="1"/>
  <c r="M2638" i="3" s="1"/>
  <c r="N2669" i="3" a="1"/>
  <c r="N2669" i="3" s="1"/>
  <c r="O2715" i="3" a="1"/>
  <c r="O2715" i="3" s="1"/>
  <c r="P2715" i="3" a="1"/>
  <c r="P2715" i="3" s="1"/>
  <c r="R2715" i="3" s="1"/>
  <c r="O2766" i="3" a="1"/>
  <c r="O2766" i="3" s="1"/>
  <c r="P2766" i="3" a="1"/>
  <c r="P2766" i="3" s="1"/>
  <c r="M2801" i="3" a="1"/>
  <c r="M2801" i="3" s="1"/>
  <c r="K2801" i="3" a="1"/>
  <c r="K2801" i="3" s="1"/>
  <c r="O2886" i="3" a="1"/>
  <c r="O2886" i="3" s="1"/>
  <c r="P2886" i="3" a="1"/>
  <c r="P2886" i="3" s="1"/>
  <c r="R2886" i="3" s="1"/>
  <c r="M2886" i="3" a="1"/>
  <c r="M2886" i="3" s="1"/>
  <c r="L2886" i="3" a="1"/>
  <c r="L2886" i="3" s="1"/>
  <c r="O3038" i="3" a="1"/>
  <c r="O3038" i="3" s="1"/>
  <c r="M3038" i="3" a="1"/>
  <c r="M3038" i="3" s="1"/>
  <c r="P3038" i="3" a="1"/>
  <c r="P3038" i="3" s="1"/>
  <c r="Q3038" i="3" s="1"/>
  <c r="N3038" i="3" a="1"/>
  <c r="N3038" i="3" s="1"/>
  <c r="L3038" i="3" a="1"/>
  <c r="L3038" i="3" s="1"/>
  <c r="O3053" i="3" a="1"/>
  <c r="O3053" i="3" s="1"/>
  <c r="K3053" i="3" a="1"/>
  <c r="K3053" i="3" s="1"/>
  <c r="P3053" i="3" a="1"/>
  <c r="P3053" i="3" s="1"/>
  <c r="R3053" i="3" s="1"/>
  <c r="P3147" i="3" a="1"/>
  <c r="P3147" i="3" s="1"/>
  <c r="Q3147" i="3" s="1"/>
  <c r="K3147" i="3" a="1"/>
  <c r="K3147" i="3" s="1"/>
  <c r="M3147" i="3" a="1"/>
  <c r="M3147" i="3" s="1"/>
  <c r="N3147" i="3" a="1"/>
  <c r="N3147" i="3" s="1"/>
  <c r="L3147" i="3" a="1"/>
  <c r="L3147" i="3" s="1"/>
  <c r="K3161" i="3" a="1"/>
  <c r="K3161" i="3" s="1"/>
  <c r="N3161" i="3" a="1"/>
  <c r="N3161" i="3" s="1"/>
  <c r="P3161" i="3" a="1"/>
  <c r="P3161" i="3" s="1"/>
  <c r="L3161" i="3" a="1"/>
  <c r="L3161" i="3" s="1"/>
  <c r="N3206" i="3" a="1"/>
  <c r="N3206" i="3" s="1"/>
  <c r="K3206" i="3" a="1"/>
  <c r="K3206" i="3" s="1"/>
  <c r="O3206" i="3" a="1"/>
  <c r="O3206" i="3" s="1"/>
  <c r="N3311" i="3" a="1"/>
  <c r="N3311" i="3" s="1"/>
  <c r="O3311" i="3" a="1"/>
  <c r="O3311" i="3" s="1"/>
  <c r="M3311" i="3" a="1"/>
  <c r="M3311" i="3" s="1"/>
  <c r="N3427" i="3" a="1"/>
  <c r="N3427" i="3" s="1"/>
  <c r="M3427" i="3" a="1"/>
  <c r="M3427" i="3" s="1"/>
  <c r="M3446" i="3" a="1"/>
  <c r="M3446" i="3" s="1"/>
  <c r="N3446" i="3" a="1"/>
  <c r="N3446" i="3" s="1"/>
  <c r="K3446" i="3" a="1"/>
  <c r="K3446" i="3" s="1"/>
  <c r="M3565" i="3" a="1"/>
  <c r="M3565" i="3" s="1"/>
  <c r="O3565" i="3" a="1"/>
  <c r="O3565" i="3" s="1"/>
  <c r="N3565" i="3" a="1"/>
  <c r="N3565" i="3" s="1"/>
  <c r="L3565" i="3" a="1"/>
  <c r="L3565" i="3" s="1"/>
  <c r="K3565" i="3" a="1"/>
  <c r="K3565" i="3" s="1"/>
  <c r="N3601" i="3" a="1"/>
  <c r="N3601" i="3" s="1"/>
  <c r="P3601" i="3" a="1"/>
  <c r="P3601" i="3" s="1"/>
  <c r="P3709" i="3" a="1"/>
  <c r="P3709" i="3" s="1"/>
  <c r="L3709" i="3" a="1"/>
  <c r="L3709" i="3" s="1"/>
  <c r="M457" i="3" a="1"/>
  <c r="M457" i="3" s="1"/>
  <c r="O459" i="3" a="1"/>
  <c r="O459" i="3" s="1"/>
  <c r="R459" i="3" s="1"/>
  <c r="M511" i="3" a="1"/>
  <c r="M511" i="3" s="1"/>
  <c r="R523" i="3"/>
  <c r="Q544" i="3"/>
  <c r="M609" i="3" a="1"/>
  <c r="M609" i="3" s="1"/>
  <c r="N665" i="3" a="1"/>
  <c r="N665" i="3" s="1"/>
  <c r="M673" i="3" a="1"/>
  <c r="M673" i="3" s="1"/>
  <c r="O727" i="3" a="1"/>
  <c r="O727" i="3" s="1"/>
  <c r="M739" i="3" a="1"/>
  <c r="M739" i="3" s="1"/>
  <c r="L745" i="3" a="1"/>
  <c r="L745" i="3" s="1"/>
  <c r="N753" i="3" a="1"/>
  <c r="N753" i="3" s="1"/>
  <c r="N907" i="3" a="1"/>
  <c r="N907" i="3" s="1"/>
  <c r="N987" i="3" a="1"/>
  <c r="N987" i="3" s="1"/>
  <c r="N1012" i="3" a="1"/>
  <c r="N1012" i="3" s="1"/>
  <c r="L1091" i="3" a="1"/>
  <c r="L1091" i="3" s="1"/>
  <c r="L1105" i="3" a="1"/>
  <c r="L1105" i="3" s="1"/>
  <c r="L1107" i="3" a="1"/>
  <c r="L1107" i="3" s="1"/>
  <c r="L1113" i="3" a="1"/>
  <c r="L1113" i="3" s="1"/>
  <c r="P1129" i="3" a="1"/>
  <c r="P1129" i="3" s="1"/>
  <c r="R1129" i="3" s="1"/>
  <c r="N1156" i="3" a="1"/>
  <c r="N1156" i="3" s="1"/>
  <c r="N1196" i="3" a="1"/>
  <c r="N1196" i="3" s="1"/>
  <c r="L1225" i="3" a="1"/>
  <c r="L1225" i="3" s="1"/>
  <c r="O1301" i="3" a="1"/>
  <c r="O1301" i="3" s="1"/>
  <c r="M1456" i="3" a="1"/>
  <c r="M1456" i="3" s="1"/>
  <c r="N1465" i="3" a="1"/>
  <c r="N1465" i="3" s="1"/>
  <c r="M1543" i="3" a="1"/>
  <c r="M1543" i="3" s="1"/>
  <c r="N1586" i="3" a="1"/>
  <c r="N1586" i="3" s="1"/>
  <c r="N1640" i="3" a="1"/>
  <c r="N1640" i="3" s="1"/>
  <c r="M1688" i="3" a="1"/>
  <c r="M1688" i="3" s="1"/>
  <c r="O1691" i="3" a="1"/>
  <c r="O1691" i="3" s="1"/>
  <c r="N1751" i="3" a="1"/>
  <c r="N1751" i="3" s="1"/>
  <c r="N1768" i="3" a="1"/>
  <c r="N1768" i="3" s="1"/>
  <c r="N1778" i="3" a="1"/>
  <c r="N1778" i="3" s="1"/>
  <c r="N1805" i="3" a="1"/>
  <c r="N1805" i="3" s="1"/>
  <c r="P1805" i="3" a="1"/>
  <c r="P1805" i="3" s="1"/>
  <c r="Q1805" i="3" s="1"/>
  <c r="O1805" i="3" a="1"/>
  <c r="O1805" i="3" s="1"/>
  <c r="O1906" i="3" a="1"/>
  <c r="O1906" i="3" s="1"/>
  <c r="O1972" i="3" a="1"/>
  <c r="O1972" i="3" s="1"/>
  <c r="P1972" i="3" a="1"/>
  <c r="P1972" i="3" s="1"/>
  <c r="N2086" i="3" a="1"/>
  <c r="N2086" i="3" s="1"/>
  <c r="M2086" i="3" a="1"/>
  <c r="M2086" i="3" s="1"/>
  <c r="L2125" i="3" a="1"/>
  <c r="L2125" i="3" s="1"/>
  <c r="K2125" i="3" a="1"/>
  <c r="K2125" i="3" s="1"/>
  <c r="N2149" i="3" a="1"/>
  <c r="N2149" i="3" s="1"/>
  <c r="M2149" i="3" a="1"/>
  <c r="M2149" i="3" s="1"/>
  <c r="O2166" i="3" a="1"/>
  <c r="O2166" i="3" s="1"/>
  <c r="M2166" i="3" a="1"/>
  <c r="M2166" i="3" s="1"/>
  <c r="K2192" i="3" a="1"/>
  <c r="K2192" i="3" s="1"/>
  <c r="O2192" i="3" a="1"/>
  <c r="O2192" i="3" s="1"/>
  <c r="N2196" i="3" a="1"/>
  <c r="N2196" i="3" s="1"/>
  <c r="O2196" i="3" a="1"/>
  <c r="O2196" i="3" s="1"/>
  <c r="P2261" i="3" a="1"/>
  <c r="P2261" i="3" s="1"/>
  <c r="L2261" i="3" a="1"/>
  <c r="L2261" i="3" s="1"/>
  <c r="K2261" i="3" a="1"/>
  <c r="K2261" i="3" s="1"/>
  <c r="P2374" i="3" a="1"/>
  <c r="P2374" i="3" s="1"/>
  <c r="M2374" i="3" a="1"/>
  <c r="M2374" i="3" s="1"/>
  <c r="M2410" i="3" a="1"/>
  <c r="M2410" i="3" s="1"/>
  <c r="L2410" i="3" a="1"/>
  <c r="L2410" i="3" s="1"/>
  <c r="P2410" i="3" a="1"/>
  <c r="P2410" i="3" s="1"/>
  <c r="N2413" i="3" a="1"/>
  <c r="N2413" i="3" s="1"/>
  <c r="K2489" i="3" a="1"/>
  <c r="K2489" i="3" s="1"/>
  <c r="N2489" i="3" a="1"/>
  <c r="N2489" i="3" s="1"/>
  <c r="M2492" i="3" a="1"/>
  <c r="M2492" i="3" s="1"/>
  <c r="N2645" i="3" a="1"/>
  <c r="N2645" i="3" s="1"/>
  <c r="M2645" i="3" a="1"/>
  <c r="M2645" i="3" s="1"/>
  <c r="M2793" i="3" a="1"/>
  <c r="M2793" i="3" s="1"/>
  <c r="K2793" i="3" a="1"/>
  <c r="K2793" i="3" s="1"/>
  <c r="P2854" i="3" a="1"/>
  <c r="P2854" i="3" s="1"/>
  <c r="Q2854" i="3" s="1"/>
  <c r="O2878" i="3" a="1"/>
  <c r="O2878" i="3" s="1"/>
  <c r="M2878" i="3" a="1"/>
  <c r="M2878" i="3" s="1"/>
  <c r="P2878" i="3" a="1"/>
  <c r="P2878" i="3" s="1"/>
  <c r="P2885" i="3" a="1"/>
  <c r="P2885" i="3" s="1"/>
  <c r="Q2885" i="3" s="1"/>
  <c r="M2885" i="3" a="1"/>
  <c r="M2885" i="3" s="1"/>
  <c r="O2885" i="3" a="1"/>
  <c r="O2885" i="3" s="1"/>
  <c r="O2887" i="3" a="1"/>
  <c r="O2887" i="3" s="1"/>
  <c r="Q2887" i="3" s="1"/>
  <c r="L2887" i="3" a="1"/>
  <c r="L2887" i="3" s="1"/>
  <c r="P2894" i="3" a="1"/>
  <c r="P2894" i="3" s="1"/>
  <c r="R2894" i="3" s="1"/>
  <c r="O2958" i="3" a="1"/>
  <c r="O2958" i="3" s="1"/>
  <c r="L2958" i="3" a="1"/>
  <c r="L2958" i="3" s="1"/>
  <c r="P2958" i="3" a="1"/>
  <c r="P2958" i="3" s="1"/>
  <c r="O2973" i="3" a="1"/>
  <c r="O2973" i="3" s="1"/>
  <c r="M2973" i="3" a="1"/>
  <c r="M2973" i="3" s="1"/>
  <c r="M2989" i="3" a="1"/>
  <c r="M2989" i="3" s="1"/>
  <c r="O3071" i="3" a="1"/>
  <c r="O3071" i="3" s="1"/>
  <c r="M3071" i="3" a="1"/>
  <c r="M3071" i="3" s="1"/>
  <c r="P3071" i="3" a="1"/>
  <c r="P3071" i="3" s="1"/>
  <c r="N3071" i="3" a="1"/>
  <c r="N3071" i="3" s="1"/>
  <c r="O3101" i="3" a="1"/>
  <c r="O3101" i="3" s="1"/>
  <c r="M3101" i="3" a="1"/>
  <c r="M3101" i="3" s="1"/>
  <c r="L3101" i="3" a="1"/>
  <c r="L3101" i="3" s="1"/>
  <c r="O3171" i="3" a="1"/>
  <c r="O3171" i="3" s="1"/>
  <c r="L3171" i="3" a="1"/>
  <c r="L3171" i="3" s="1"/>
  <c r="K3171" i="3" a="1"/>
  <c r="K3171" i="3" s="1"/>
  <c r="P3193" i="3" a="1"/>
  <c r="P3193" i="3" s="1"/>
  <c r="P3205" i="3" a="1"/>
  <c r="P3205" i="3" s="1"/>
  <c r="N3205" i="3" a="1"/>
  <c r="N3205" i="3" s="1"/>
  <c r="M3360" i="3" a="1"/>
  <c r="M3360" i="3" s="1"/>
  <c r="L3360" i="3" a="1"/>
  <c r="L3360" i="3" s="1"/>
  <c r="K3360" i="3" a="1"/>
  <c r="K3360" i="3" s="1"/>
  <c r="O3360" i="3" a="1"/>
  <c r="O3360" i="3" s="1"/>
  <c r="K3512" i="3" a="1"/>
  <c r="K3512" i="3" s="1"/>
  <c r="N3512" i="3" a="1"/>
  <c r="N3512" i="3" s="1"/>
  <c r="O3517" i="3" a="1"/>
  <c r="O3517" i="3" s="1"/>
  <c r="P3517" i="3" a="1"/>
  <c r="P3517" i="3" s="1"/>
  <c r="K3517" i="3" a="1"/>
  <c r="K3517" i="3" s="1"/>
  <c r="P3523" i="3" a="1"/>
  <c r="P3523" i="3" s="1"/>
  <c r="R3523" i="3" s="1"/>
  <c r="L3523" i="3" a="1"/>
  <c r="L3523" i="3" s="1"/>
  <c r="N3523" i="3" a="1"/>
  <c r="N3523" i="3" s="1"/>
  <c r="K3523" i="3" a="1"/>
  <c r="K3523" i="3" s="1"/>
  <c r="O3523" i="3" a="1"/>
  <c r="O3523" i="3" s="1"/>
  <c r="P3563" i="3" a="1"/>
  <c r="P3563" i="3" s="1"/>
  <c r="L3563" i="3" a="1"/>
  <c r="L3563" i="3" s="1"/>
  <c r="N3563" i="3" a="1"/>
  <c r="N3563" i="3" s="1"/>
  <c r="O3699" i="3" a="1"/>
  <c r="O3699" i="3" s="1"/>
  <c r="K3699" i="3" a="1"/>
  <c r="K3699" i="3" s="1"/>
  <c r="O3747" i="3" a="1"/>
  <c r="O3747" i="3" s="1"/>
  <c r="K3747" i="3" a="1"/>
  <c r="K3747" i="3" s="1"/>
  <c r="O3836" i="3" a="1"/>
  <c r="O3836" i="3" s="1"/>
  <c r="L3836" i="3" a="1"/>
  <c r="L3836" i="3" s="1"/>
  <c r="O4156" i="3" a="1"/>
  <c r="O4156" i="3" s="1"/>
  <c r="N4156" i="3" a="1"/>
  <c r="N4156" i="3" s="1"/>
  <c r="L4156" i="3" a="1"/>
  <c r="L4156" i="3" s="1"/>
  <c r="P4311" i="3" a="1"/>
  <c r="P4311" i="3" s="1"/>
  <c r="M4311" i="3" a="1"/>
  <c r="M4311" i="3" s="1"/>
  <c r="L4311" i="3" a="1"/>
  <c r="L4311" i="3" s="1"/>
  <c r="O4311" i="3" a="1"/>
  <c r="O4311" i="3" s="1"/>
  <c r="N4311" i="3" a="1"/>
  <c r="N4311" i="3" s="1"/>
  <c r="P2893" i="3" a="1"/>
  <c r="P2893" i="3" s="1"/>
  <c r="M2893" i="3" a="1"/>
  <c r="M2893" i="3" s="1"/>
  <c r="O2893" i="3" a="1"/>
  <c r="O2893" i="3" s="1"/>
  <c r="O2926" i="3" a="1"/>
  <c r="O2926" i="3" s="1"/>
  <c r="Q2926" i="3" s="1"/>
  <c r="N2926" i="3" a="1"/>
  <c r="N2926" i="3" s="1"/>
  <c r="L2981" i="3" a="1"/>
  <c r="L2981" i="3" s="1"/>
  <c r="N2981" i="3" a="1"/>
  <c r="N2981" i="3" s="1"/>
  <c r="M2981" i="3" a="1"/>
  <c r="M2981" i="3" s="1"/>
  <c r="O3013" i="3" a="1"/>
  <c r="O3013" i="3" s="1"/>
  <c r="L3013" i="3" a="1"/>
  <c r="L3013" i="3" s="1"/>
  <c r="M3013" i="3" a="1"/>
  <c r="M3013" i="3" s="1"/>
  <c r="N3028" i="3" a="1"/>
  <c r="N3028" i="3" s="1"/>
  <c r="O3028" i="3" a="1"/>
  <c r="O3028" i="3" s="1"/>
  <c r="P3067" i="3" a="1"/>
  <c r="P3067" i="3" s="1"/>
  <c r="Q3067" i="3" s="1"/>
  <c r="O3067" i="3" a="1"/>
  <c r="O3067" i="3" s="1"/>
  <c r="O3086" i="3" a="1"/>
  <c r="O3086" i="3" s="1"/>
  <c r="P3086" i="3" a="1"/>
  <c r="P3086" i="3" s="1"/>
  <c r="N3108" i="3" a="1"/>
  <c r="N3108" i="3" s="1"/>
  <c r="O3108" i="3" a="1"/>
  <c r="O3108" i="3" s="1"/>
  <c r="R3108" i="3" s="1"/>
  <c r="N3143" i="3" a="1"/>
  <c r="N3143" i="3" s="1"/>
  <c r="M3143" i="3" a="1"/>
  <c r="M3143" i="3" s="1"/>
  <c r="P3145" i="3" a="1"/>
  <c r="P3145" i="3" s="1"/>
  <c r="R3145" i="3" s="1"/>
  <c r="K3145" i="3" a="1"/>
  <c r="K3145" i="3" s="1"/>
  <c r="M3152" i="3" a="1"/>
  <c r="M3152" i="3" s="1"/>
  <c r="N3152" i="3" a="1"/>
  <c r="N3152" i="3" s="1"/>
  <c r="O3221" i="3" a="1"/>
  <c r="O3221" i="3" s="1"/>
  <c r="L3221" i="3" a="1"/>
  <c r="L3221" i="3" s="1"/>
  <c r="P3221" i="3" a="1"/>
  <c r="P3221" i="3" s="1"/>
  <c r="R3221" i="3" s="1"/>
  <c r="P3419" i="3" a="1"/>
  <c r="P3419" i="3" s="1"/>
  <c r="M3419" i="3" a="1"/>
  <c r="M3419" i="3" s="1"/>
  <c r="K3419" i="3" a="1"/>
  <c r="K3419" i="3" s="1"/>
  <c r="M3469" i="3" a="1"/>
  <c r="M3469" i="3" s="1"/>
  <c r="O3469" i="3" a="1"/>
  <c r="O3469" i="3" s="1"/>
  <c r="N3469" i="3" a="1"/>
  <c r="N3469" i="3" s="1"/>
  <c r="N3535" i="3" a="1"/>
  <c r="N3535" i="3" s="1"/>
  <c r="O3535" i="3" a="1"/>
  <c r="O3535" i="3" s="1"/>
  <c r="M3535" i="3" a="1"/>
  <c r="M3535" i="3" s="1"/>
  <c r="N4005" i="3" a="1"/>
  <c r="N4005" i="3" s="1"/>
  <c r="K4005" i="3" a="1"/>
  <c r="K4005" i="3" s="1"/>
  <c r="L4016" i="3" a="1"/>
  <c r="L4016" i="3" s="1"/>
  <c r="M4016" i="3" a="1"/>
  <c r="M4016" i="3" s="1"/>
  <c r="P4016" i="3" a="1"/>
  <c r="P4016" i="3" s="1"/>
  <c r="N4016" i="3" a="1"/>
  <c r="N4016" i="3" s="1"/>
  <c r="L4100" i="3" a="1"/>
  <c r="L4100" i="3" s="1"/>
  <c r="K4100" i="3" a="1"/>
  <c r="K4100" i="3" s="1"/>
  <c r="O4282" i="3" a="1"/>
  <c r="O4282" i="3" s="1"/>
  <c r="N4282" i="3" a="1"/>
  <c r="N4282" i="3" s="1"/>
  <c r="O4305" i="3" a="1"/>
  <c r="O4305" i="3" s="1"/>
  <c r="L4305" i="3" a="1"/>
  <c r="L4305" i="3" s="1"/>
  <c r="K4305" i="3" a="1"/>
  <c r="K4305" i="3" s="1"/>
  <c r="P4305" i="3" a="1"/>
  <c r="P4305" i="3" s="1"/>
  <c r="N4305" i="3" a="1"/>
  <c r="N4305" i="3" s="1"/>
  <c r="M4305" i="3" a="1"/>
  <c r="M4305" i="3" s="1"/>
  <c r="M2974" i="3" a="1"/>
  <c r="M2974" i="3" s="1"/>
  <c r="N2974" i="3" a="1"/>
  <c r="N2974" i="3" s="1"/>
  <c r="L2974" i="3" a="1"/>
  <c r="L2974" i="3" s="1"/>
  <c r="O3029" i="3" a="1"/>
  <c r="O3029" i="3" s="1"/>
  <c r="M3029" i="3" a="1"/>
  <c r="M3029" i="3" s="1"/>
  <c r="L3029" i="3" a="1"/>
  <c r="L3029" i="3" s="1"/>
  <c r="O3063" i="3" a="1"/>
  <c r="O3063" i="3" s="1"/>
  <c r="N3063" i="3" a="1"/>
  <c r="N3063" i="3" s="1"/>
  <c r="N3068" i="3" a="1"/>
  <c r="N3068" i="3" s="1"/>
  <c r="K3068" i="3" a="1"/>
  <c r="K3068" i="3" s="1"/>
  <c r="M3086" i="3" a="1"/>
  <c r="M3086" i="3" s="1"/>
  <c r="N3098" i="3" a="1"/>
  <c r="N3098" i="3" s="1"/>
  <c r="K3098" i="3" a="1"/>
  <c r="K3098" i="3" s="1"/>
  <c r="N3137" i="3" a="1"/>
  <c r="N3137" i="3" s="1"/>
  <c r="L3137" i="3" a="1"/>
  <c r="L3137" i="3" s="1"/>
  <c r="K3137" i="3" a="1"/>
  <c r="K3137" i="3" s="1"/>
  <c r="L3201" i="3" a="1"/>
  <c r="L3201" i="3" s="1"/>
  <c r="N3217" i="3" a="1"/>
  <c r="N3217" i="3" s="1"/>
  <c r="M3217" i="3" a="1"/>
  <c r="M3217" i="3" s="1"/>
  <c r="O3217" i="3" a="1"/>
  <c r="O3217" i="3" s="1"/>
  <c r="P3269" i="3" a="1"/>
  <c r="P3269" i="3" s="1"/>
  <c r="M3269" i="3" a="1"/>
  <c r="M3269" i="3" s="1"/>
  <c r="L3269" i="3" a="1"/>
  <c r="L3269" i="3" s="1"/>
  <c r="M3284" i="3" a="1"/>
  <c r="M3284" i="3" s="1"/>
  <c r="N3284" i="3" a="1"/>
  <c r="N3284" i="3" s="1"/>
  <c r="K3325" i="3" a="1"/>
  <c r="K3325" i="3" s="1"/>
  <c r="P3325" i="3" a="1"/>
  <c r="P3325" i="3" s="1"/>
  <c r="M3332" i="3" a="1"/>
  <c r="M3332" i="3" s="1"/>
  <c r="M3336" i="3" a="1"/>
  <c r="M3336" i="3" s="1"/>
  <c r="O3336" i="3" a="1"/>
  <c r="O3336" i="3" s="1"/>
  <c r="N3336" i="3" a="1"/>
  <c r="N3336" i="3" s="1"/>
  <c r="P3336" i="3" a="1"/>
  <c r="P3336" i="3" s="1"/>
  <c r="L3336" i="3" a="1"/>
  <c r="L3336" i="3" s="1"/>
  <c r="K3336" i="3" a="1"/>
  <c r="K3336" i="3" s="1"/>
  <c r="P3361" i="3" a="1"/>
  <c r="P3361" i="3" s="1"/>
  <c r="L3361" i="3" a="1"/>
  <c r="L3361" i="3" s="1"/>
  <c r="N3375" i="3" a="1"/>
  <c r="N3375" i="3" s="1"/>
  <c r="O3375" i="3" a="1"/>
  <c r="O3375" i="3" s="1"/>
  <c r="N3420" i="3" a="1"/>
  <c r="N3420" i="3" s="1"/>
  <c r="M3420" i="3" a="1"/>
  <c r="M3420" i="3" s="1"/>
  <c r="L3420" i="3" a="1"/>
  <c r="L3420" i="3" s="1"/>
  <c r="P3459" i="3" a="1"/>
  <c r="P3459" i="3" s="1"/>
  <c r="N3459" i="3" a="1"/>
  <c r="N3459" i="3" s="1"/>
  <c r="L3459" i="3" a="1"/>
  <c r="L3459" i="3" s="1"/>
  <c r="O3459" i="3" a="1"/>
  <c r="O3459" i="3" s="1"/>
  <c r="L3508" i="3" a="1"/>
  <c r="L3508" i="3" s="1"/>
  <c r="P3508" i="3" a="1"/>
  <c r="P3508" i="3" s="1"/>
  <c r="P3629" i="3" a="1"/>
  <c r="P3629" i="3" s="1"/>
  <c r="L3629" i="3" a="1"/>
  <c r="L3629" i="3" s="1"/>
  <c r="O4084" i="3" a="1"/>
  <c r="O4084" i="3" s="1"/>
  <c r="N4084" i="3" a="1"/>
  <c r="N4084" i="3" s="1"/>
  <c r="N4147" i="3" a="1"/>
  <c r="N4147" i="3" s="1"/>
  <c r="P4147" i="3" a="1"/>
  <c r="P4147" i="3" s="1"/>
  <c r="M4147" i="3" a="1"/>
  <c r="M4147" i="3" s="1"/>
  <c r="L4147" i="3" a="1"/>
  <c r="L4147" i="3" s="1"/>
  <c r="L4208" i="3" a="1"/>
  <c r="L4208" i="3" s="1"/>
  <c r="P4208" i="3" a="1"/>
  <c r="P4208" i="3" s="1"/>
  <c r="N4208" i="3" a="1"/>
  <c r="N4208" i="3" s="1"/>
  <c r="M4208" i="3" a="1"/>
  <c r="M4208" i="3" s="1"/>
  <c r="P4230" i="3" a="1"/>
  <c r="P4230" i="3" s="1"/>
  <c r="O4230" i="3" a="1"/>
  <c r="O4230" i="3" s="1"/>
  <c r="Q537" i="3"/>
  <c r="P841" i="3" a="1"/>
  <c r="P841" i="3" s="1"/>
  <c r="P1155" i="3" a="1"/>
  <c r="P1155" i="3" s="1"/>
  <c r="R1155" i="3" s="1"/>
  <c r="P1324" i="3" a="1"/>
  <c r="P1324" i="3" s="1"/>
  <c r="P1348" i="3" a="1"/>
  <c r="P1348" i="3" s="1"/>
  <c r="O1359" i="3" a="1"/>
  <c r="O1359" i="3" s="1"/>
  <c r="R1359" i="3" s="1"/>
  <c r="Q1550" i="3"/>
  <c r="P1551" i="3" a="1"/>
  <c r="P1551" i="3" s="1"/>
  <c r="Q1551" i="3" s="1"/>
  <c r="P1566" i="3" a="1"/>
  <c r="P1566" i="3" s="1"/>
  <c r="R1566" i="3" s="1"/>
  <c r="K1871" i="3" a="1"/>
  <c r="K1871" i="3" s="1"/>
  <c r="P1871" i="3" a="1"/>
  <c r="P1871" i="3" s="1"/>
  <c r="N1871" i="3" a="1"/>
  <c r="N1871" i="3" s="1"/>
  <c r="O1887" i="3" a="1"/>
  <c r="O1887" i="3" s="1"/>
  <c r="L1887" i="3" a="1"/>
  <c r="L1887" i="3" s="1"/>
  <c r="K1887" i="3" a="1"/>
  <c r="K1887" i="3" s="1"/>
  <c r="N1895" i="3" a="1"/>
  <c r="N1895" i="3" s="1"/>
  <c r="M1895" i="3" a="1"/>
  <c r="M1895" i="3" s="1"/>
  <c r="P1895" i="3" a="1"/>
  <c r="P1895" i="3" s="1"/>
  <c r="R1895" i="3" s="1"/>
  <c r="O1914" i="3" a="1"/>
  <c r="O1914" i="3" s="1"/>
  <c r="N1914" i="3" a="1"/>
  <c r="N1914" i="3" s="1"/>
  <c r="O1979" i="3" a="1"/>
  <c r="O1979" i="3" s="1"/>
  <c r="N1979" i="3" a="1"/>
  <c r="N1979" i="3" s="1"/>
  <c r="K1979" i="3" a="1"/>
  <c r="K1979" i="3" s="1"/>
  <c r="N1989" i="3" a="1"/>
  <c r="N1989" i="3" s="1"/>
  <c r="P1989" i="3" a="1"/>
  <c r="P1989" i="3" s="1"/>
  <c r="R1989" i="3" s="1"/>
  <c r="K2168" i="3" a="1"/>
  <c r="K2168" i="3" s="1"/>
  <c r="O2168" i="3" a="1"/>
  <c r="O2168" i="3" s="1"/>
  <c r="L2182" i="3" a="1"/>
  <c r="L2182" i="3" s="1"/>
  <c r="N2182" i="3" a="1"/>
  <c r="N2182" i="3" s="1"/>
  <c r="M2187" i="3" a="1"/>
  <c r="M2187" i="3" s="1"/>
  <c r="L2187" i="3" a="1"/>
  <c r="L2187" i="3" s="1"/>
  <c r="K2187" i="3" a="1"/>
  <c r="K2187" i="3" s="1"/>
  <c r="N2236" i="3" a="1"/>
  <c r="N2236" i="3" s="1"/>
  <c r="K2236" i="3" a="1"/>
  <c r="K2236" i="3" s="1"/>
  <c r="M2236" i="3" a="1"/>
  <c r="M2236" i="3" s="1"/>
  <c r="K2243" i="3" a="1"/>
  <c r="K2243" i="3" s="1"/>
  <c r="P2243" i="3" a="1"/>
  <c r="P2243" i="3" s="1"/>
  <c r="O2246" i="3" a="1"/>
  <c r="O2246" i="3" s="1"/>
  <c r="N2246" i="3" a="1"/>
  <c r="N2246" i="3" s="1"/>
  <c r="P2246" i="3" a="1"/>
  <c r="P2246" i="3" s="1"/>
  <c r="O2286" i="3" a="1"/>
  <c r="O2286" i="3" s="1"/>
  <c r="R2286" i="3" s="1"/>
  <c r="M2286" i="3" a="1"/>
  <c r="M2286" i="3" s="1"/>
  <c r="L2286" i="3" a="1"/>
  <c r="L2286" i="3" s="1"/>
  <c r="M2304" i="3" a="1"/>
  <c r="M2304" i="3" s="1"/>
  <c r="K2304" i="3" a="1"/>
  <c r="K2304" i="3" s="1"/>
  <c r="K2344" i="3" a="1"/>
  <c r="K2344" i="3" s="1"/>
  <c r="M2344" i="3" a="1"/>
  <c r="M2344" i="3" s="1"/>
  <c r="K2426" i="3" a="1"/>
  <c r="K2426" i="3" s="1"/>
  <c r="L2426" i="3" a="1"/>
  <c r="L2426" i="3" s="1"/>
  <c r="M2486" i="3" a="1"/>
  <c r="M2486" i="3" s="1"/>
  <c r="L2486" i="3" a="1"/>
  <c r="L2486" i="3" s="1"/>
  <c r="M2562" i="3" a="1"/>
  <c r="M2562" i="3" s="1"/>
  <c r="L2562" i="3" a="1"/>
  <c r="L2562" i="3" s="1"/>
  <c r="N2562" i="3" a="1"/>
  <c r="N2562" i="3" s="1"/>
  <c r="O2670" i="3" a="1"/>
  <c r="O2670" i="3" s="1"/>
  <c r="L2670" i="3" a="1"/>
  <c r="L2670" i="3" s="1"/>
  <c r="P2670" i="3" a="1"/>
  <c r="P2670" i="3" s="1"/>
  <c r="R2670" i="3" s="1"/>
  <c r="N2670" i="3" a="1"/>
  <c r="N2670" i="3" s="1"/>
  <c r="K2701" i="3" a="1"/>
  <c r="K2701" i="3" s="1"/>
  <c r="N2701" i="3" a="1"/>
  <c r="N2701" i="3" s="1"/>
  <c r="O2703" i="3" a="1"/>
  <c r="O2703" i="3" s="1"/>
  <c r="L2703" i="3" a="1"/>
  <c r="L2703" i="3" s="1"/>
  <c r="P2703" i="3" a="1"/>
  <c r="P2703" i="3" s="1"/>
  <c r="N2703" i="3" a="1"/>
  <c r="N2703" i="3" s="1"/>
  <c r="O2749" i="3" a="1"/>
  <c r="O2749" i="3" s="1"/>
  <c r="L2749" i="3" a="1"/>
  <c r="L2749" i="3" s="1"/>
  <c r="K2749" i="3" a="1"/>
  <c r="K2749" i="3" s="1"/>
  <c r="N2860" i="3" a="1"/>
  <c r="N2860" i="3" s="1"/>
  <c r="O2860" i="3" a="1"/>
  <c r="O2860" i="3" s="1"/>
  <c r="N2884" i="3" a="1"/>
  <c r="N2884" i="3" s="1"/>
  <c r="K2884" i="3" a="1"/>
  <c r="K2884" i="3" s="1"/>
  <c r="O2884" i="3" a="1"/>
  <c r="O2884" i="3" s="1"/>
  <c r="Q2884" i="3" s="1"/>
  <c r="O2981" i="3" a="1"/>
  <c r="O2981" i="3" s="1"/>
  <c r="N2988" i="3" a="1"/>
  <c r="N2988" i="3" s="1"/>
  <c r="O2988" i="3" a="1"/>
  <c r="O2988" i="3" s="1"/>
  <c r="L2988" i="3" a="1"/>
  <c r="L2988" i="3" s="1"/>
  <c r="N2996" i="3" a="1"/>
  <c r="N2996" i="3" s="1"/>
  <c r="O2996" i="3" a="1"/>
  <c r="O2996" i="3" s="1"/>
  <c r="R2996" i="3" s="1"/>
  <c r="O3030" i="3" a="1"/>
  <c r="O3030" i="3" s="1"/>
  <c r="R3030" i="3" s="1"/>
  <c r="N3030" i="3" a="1"/>
  <c r="N3030" i="3" s="1"/>
  <c r="P3085" i="3" a="1"/>
  <c r="P3085" i="3" s="1"/>
  <c r="Q3085" i="3" s="1"/>
  <c r="L3085" i="3" a="1"/>
  <c r="L3085" i="3" s="1"/>
  <c r="O3085" i="3" a="1"/>
  <c r="O3085" i="3" s="1"/>
  <c r="N3085" i="3" a="1"/>
  <c r="N3085" i="3" s="1"/>
  <c r="N3138" i="3" a="1"/>
  <c r="N3138" i="3" s="1"/>
  <c r="M3138" i="3" a="1"/>
  <c r="M3138" i="3" s="1"/>
  <c r="P3141" i="3" a="1"/>
  <c r="P3141" i="3" s="1"/>
  <c r="N3141" i="3" a="1"/>
  <c r="N3141" i="3" s="1"/>
  <c r="M3182" i="3" a="1"/>
  <c r="M3182" i="3" s="1"/>
  <c r="N3182" i="3" a="1"/>
  <c r="N3182" i="3" s="1"/>
  <c r="P3363" i="3" a="1"/>
  <c r="P3363" i="3" s="1"/>
  <c r="O3363" i="3" a="1"/>
  <c r="O3363" i="3" s="1"/>
  <c r="N3363" i="3" a="1"/>
  <c r="N3363" i="3" s="1"/>
  <c r="M3363" i="3" a="1"/>
  <c r="M3363" i="3" s="1"/>
  <c r="P3387" i="3" a="1"/>
  <c r="P3387" i="3" s="1"/>
  <c r="L3387" i="3" a="1"/>
  <c r="L3387" i="3" s="1"/>
  <c r="K3387" i="3" a="1"/>
  <c r="K3387" i="3" s="1"/>
  <c r="O3406" i="3" a="1"/>
  <c r="O3406" i="3" s="1"/>
  <c r="K3406" i="3" a="1"/>
  <c r="K3406" i="3" s="1"/>
  <c r="O3616" i="3" a="1"/>
  <c r="O3616" i="3" s="1"/>
  <c r="N3616" i="3" a="1"/>
  <c r="N3616" i="3" s="1"/>
  <c r="M3680" i="3" a="1"/>
  <c r="M3680" i="3" s="1"/>
  <c r="L3680" i="3" a="1"/>
  <c r="L3680" i="3" s="1"/>
  <c r="P3680" i="3" a="1"/>
  <c r="P3680" i="3" s="1"/>
  <c r="N3680" i="3" a="1"/>
  <c r="N3680" i="3" s="1"/>
  <c r="O3680" i="3" a="1"/>
  <c r="O3680" i="3" s="1"/>
  <c r="K3680" i="3" a="1"/>
  <c r="K3680" i="3" s="1"/>
  <c r="P3707" i="3" a="1"/>
  <c r="P3707" i="3" s="1"/>
  <c r="R3707" i="3" s="1"/>
  <c r="O3707" i="3" a="1"/>
  <c r="O3707" i="3" s="1"/>
  <c r="N3707" i="3" a="1"/>
  <c r="N3707" i="3" s="1"/>
  <c r="M3707" i="3" a="1"/>
  <c r="M3707" i="3" s="1"/>
  <c r="K3877" i="3" a="1"/>
  <c r="K3877" i="3" s="1"/>
  <c r="O3877" i="3" a="1"/>
  <c r="O3877" i="3" s="1"/>
  <c r="N3877" i="3" a="1"/>
  <c r="N3877" i="3" s="1"/>
  <c r="M3877" i="3" a="1"/>
  <c r="M3877" i="3" s="1"/>
  <c r="N4074" i="3" a="1"/>
  <c r="N4074" i="3" s="1"/>
  <c r="M4074" i="3" a="1"/>
  <c r="M4074" i="3" s="1"/>
  <c r="M4175" i="3" a="1"/>
  <c r="M4175" i="3" s="1"/>
  <c r="O4175" i="3" a="1"/>
  <c r="O4175" i="3" s="1"/>
  <c r="N4175" i="3" a="1"/>
  <c r="N4175" i="3" s="1"/>
  <c r="K4175" i="3" a="1"/>
  <c r="K4175" i="3" s="1"/>
  <c r="N4514" i="3" a="1"/>
  <c r="N4514" i="3" s="1"/>
  <c r="M4514" i="3" a="1"/>
  <c r="M4514" i="3" s="1"/>
  <c r="N4634" i="3" a="1"/>
  <c r="N4634" i="3" s="1"/>
  <c r="O4634" i="3" a="1"/>
  <c r="O4634" i="3" s="1"/>
  <c r="P469" i="3" a="1"/>
  <c r="P469" i="3" s="1"/>
  <c r="K511" i="3" a="1"/>
  <c r="K511" i="3" s="1"/>
  <c r="N524" i="3" a="1"/>
  <c r="N524" i="3" s="1"/>
  <c r="L528" i="3" a="1"/>
  <c r="L528" i="3" s="1"/>
  <c r="K619" i="3" a="1"/>
  <c r="K619" i="3" s="1"/>
  <c r="M652" i="3" a="1"/>
  <c r="M652" i="3" s="1"/>
  <c r="K665" i="3" a="1"/>
  <c r="K665" i="3" s="1"/>
  <c r="K689" i="3" a="1"/>
  <c r="K689" i="3" s="1"/>
  <c r="K753" i="3" a="1"/>
  <c r="K753" i="3" s="1"/>
  <c r="N764" i="3" a="1"/>
  <c r="N764" i="3" s="1"/>
  <c r="M805" i="3" a="1"/>
  <c r="M805" i="3" s="1"/>
  <c r="M812" i="3" a="1"/>
  <c r="M812" i="3" s="1"/>
  <c r="M820" i="3" a="1"/>
  <c r="M820" i="3" s="1"/>
  <c r="K827" i="3" a="1"/>
  <c r="K827" i="3" s="1"/>
  <c r="K886" i="3" a="1"/>
  <c r="K886" i="3" s="1"/>
  <c r="L907" i="3" a="1"/>
  <c r="L907" i="3" s="1"/>
  <c r="N918" i="3" a="1"/>
  <c r="N918" i="3" s="1"/>
  <c r="N926" i="3" a="1"/>
  <c r="N926" i="3" s="1"/>
  <c r="M957" i="3" a="1"/>
  <c r="M957" i="3" s="1"/>
  <c r="L962" i="3" a="1"/>
  <c r="L962" i="3" s="1"/>
  <c r="K987" i="3" a="1"/>
  <c r="K987" i="3" s="1"/>
  <c r="M989" i="3" a="1"/>
  <c r="M989" i="3" s="1"/>
  <c r="L994" i="3" a="1"/>
  <c r="L994" i="3" s="1"/>
  <c r="Q1107" i="3"/>
  <c r="M1331" i="3" a="1"/>
  <c r="M1331" i="3" s="1"/>
  <c r="M1421" i="3" a="1"/>
  <c r="M1421" i="3" s="1"/>
  <c r="L1456" i="3" a="1"/>
  <c r="L1456" i="3" s="1"/>
  <c r="M1485" i="3" a="1"/>
  <c r="M1485" i="3" s="1"/>
  <c r="M1505" i="3" a="1"/>
  <c r="M1505" i="3" s="1"/>
  <c r="K1543" i="3" a="1"/>
  <c r="K1543" i="3" s="1"/>
  <c r="K1594" i="3" a="1"/>
  <c r="K1594" i="3" s="1"/>
  <c r="O1604" i="3" a="1"/>
  <c r="O1604" i="3" s="1"/>
  <c r="L1620" i="3" a="1"/>
  <c r="L1620" i="3" s="1"/>
  <c r="K1622" i="3" a="1"/>
  <c r="K1622" i="3" s="1"/>
  <c r="L1640" i="3" a="1"/>
  <c r="L1640" i="3" s="1"/>
  <c r="L1751" i="3" a="1"/>
  <c r="L1751" i="3" s="1"/>
  <c r="N1878" i="3" a="1"/>
  <c r="N1878" i="3" s="1"/>
  <c r="M1878" i="3" a="1"/>
  <c r="M1878" i="3" s="1"/>
  <c r="P1878" i="3" a="1"/>
  <c r="P1878" i="3" s="1"/>
  <c r="Q1878" i="3" s="1"/>
  <c r="N1898" i="3" a="1"/>
  <c r="N1898" i="3" s="1"/>
  <c r="O1898" i="3" a="1"/>
  <c r="O1898" i="3" s="1"/>
  <c r="P1940" i="3" a="1"/>
  <c r="P1940" i="3" s="1"/>
  <c r="O1940" i="3" a="1"/>
  <c r="O1940" i="3" s="1"/>
  <c r="K1943" i="3" a="1"/>
  <c r="K1943" i="3" s="1"/>
  <c r="M1943" i="3" a="1"/>
  <c r="M1943" i="3" s="1"/>
  <c r="L1943" i="3" a="1"/>
  <c r="L1943" i="3" s="1"/>
  <c r="O1984" i="3" a="1"/>
  <c r="O1984" i="3" s="1"/>
  <c r="N1984" i="3" a="1"/>
  <c r="N1984" i="3" s="1"/>
  <c r="O1992" i="3" a="1"/>
  <c r="O1992" i="3" s="1"/>
  <c r="Q1992" i="3" s="1"/>
  <c r="N1992" i="3" a="1"/>
  <c r="N1992" i="3" s="1"/>
  <c r="M1999" i="3" a="1"/>
  <c r="M1999" i="3" s="1"/>
  <c r="O1999" i="3" a="1"/>
  <c r="O1999" i="3" s="1"/>
  <c r="N2013" i="3" a="1"/>
  <c r="N2013" i="3" s="1"/>
  <c r="L2013" i="3" a="1"/>
  <c r="L2013" i="3" s="1"/>
  <c r="K2013" i="3" a="1"/>
  <c r="K2013" i="3" s="1"/>
  <c r="N2099" i="3" a="1"/>
  <c r="N2099" i="3" s="1"/>
  <c r="L2099" i="3" a="1"/>
  <c r="L2099" i="3" s="1"/>
  <c r="O2117" i="3" a="1"/>
  <c r="O2117" i="3" s="1"/>
  <c r="M2117" i="3" a="1"/>
  <c r="M2117" i="3" s="1"/>
  <c r="O2129" i="3" a="1"/>
  <c r="O2129" i="3" s="1"/>
  <c r="Q2129" i="3" s="1"/>
  <c r="M2129" i="3" a="1"/>
  <c r="M2129" i="3" s="1"/>
  <c r="L2129" i="3" a="1"/>
  <c r="L2129" i="3" s="1"/>
  <c r="P2141" i="3" a="1"/>
  <c r="P2141" i="3" s="1"/>
  <c r="R2141" i="3" s="1"/>
  <c r="K2141" i="3" a="1"/>
  <c r="K2141" i="3" s="1"/>
  <c r="N2141" i="3" a="1"/>
  <c r="N2141" i="3" s="1"/>
  <c r="M2141" i="3" a="1"/>
  <c r="M2141" i="3" s="1"/>
  <c r="O2148" i="3" a="1"/>
  <c r="O2148" i="3" s="1"/>
  <c r="L2148" i="3" a="1"/>
  <c r="L2148" i="3" s="1"/>
  <c r="M2339" i="3" a="1"/>
  <c r="M2339" i="3" s="1"/>
  <c r="N2339" i="3" a="1"/>
  <c r="N2339" i="3" s="1"/>
  <c r="M2370" i="3" a="1"/>
  <c r="M2370" i="3" s="1"/>
  <c r="N2370" i="3" a="1"/>
  <c r="N2370" i="3" s="1"/>
  <c r="P2370" i="3" a="1"/>
  <c r="P2370" i="3" s="1"/>
  <c r="O2448" i="3" a="1"/>
  <c r="O2448" i="3" s="1"/>
  <c r="K2492" i="3" a="1"/>
  <c r="K2492" i="3" s="1"/>
  <c r="M2496" i="3" a="1"/>
  <c r="M2496" i="3" s="1"/>
  <c r="O2501" i="3" a="1"/>
  <c r="O2501" i="3" s="1"/>
  <c r="L2501" i="3" a="1"/>
  <c r="L2501" i="3" s="1"/>
  <c r="P2501" i="3" a="1"/>
  <c r="P2501" i="3" s="1"/>
  <c r="R2501" i="3" s="1"/>
  <c r="N2501" i="3" a="1"/>
  <c r="N2501" i="3" s="1"/>
  <c r="O2513" i="3" a="1"/>
  <c r="O2513" i="3" s="1"/>
  <c r="N2513" i="3" a="1"/>
  <c r="N2513" i="3" s="1"/>
  <c r="O2520" i="3" a="1"/>
  <c r="O2520" i="3" s="1"/>
  <c r="M2520" i="3" a="1"/>
  <c r="M2520" i="3" s="1"/>
  <c r="O2550" i="3" a="1"/>
  <c r="O2550" i="3" s="1"/>
  <c r="L2550" i="3" a="1"/>
  <c r="L2550" i="3" s="1"/>
  <c r="K2562" i="3" a="1"/>
  <c r="K2562" i="3" s="1"/>
  <c r="O2573" i="3" a="1"/>
  <c r="O2573" i="3" s="1"/>
  <c r="Q2573" i="3" s="1"/>
  <c r="L2573" i="3" a="1"/>
  <c r="L2573" i="3" s="1"/>
  <c r="N2573" i="3" a="1"/>
  <c r="N2573" i="3" s="1"/>
  <c r="M2573" i="3" a="1"/>
  <c r="M2573" i="3" s="1"/>
  <c r="P2581" i="3" a="1"/>
  <c r="P2581" i="3" s="1"/>
  <c r="M2581" i="3" a="1"/>
  <c r="M2581" i="3" s="1"/>
  <c r="O2581" i="3" a="1"/>
  <c r="O2581" i="3" s="1"/>
  <c r="N2581" i="3" a="1"/>
  <c r="N2581" i="3" s="1"/>
  <c r="O2621" i="3" a="1"/>
  <c r="O2621" i="3" s="1"/>
  <c r="M2621" i="3" a="1"/>
  <c r="M2621" i="3" s="1"/>
  <c r="O2767" i="3" a="1"/>
  <c r="O2767" i="3" s="1"/>
  <c r="P2767" i="3" a="1"/>
  <c r="P2767" i="3" s="1"/>
  <c r="N2767" i="3" a="1"/>
  <c r="N2767" i="3" s="1"/>
  <c r="L2844" i="3" a="1"/>
  <c r="L2844" i="3" s="1"/>
  <c r="O2844" i="3" a="1"/>
  <c r="O2844" i="3" s="1"/>
  <c r="N2972" i="3" a="1"/>
  <c r="N2972" i="3" s="1"/>
  <c r="L2972" i="3" a="1"/>
  <c r="L2972" i="3" s="1"/>
  <c r="N2980" i="3" a="1"/>
  <c r="N2980" i="3" s="1"/>
  <c r="K2980" i="3" a="1"/>
  <c r="K2980" i="3" s="1"/>
  <c r="O2980" i="3" a="1"/>
  <c r="O2980" i="3" s="1"/>
  <c r="P2981" i="3" a="1"/>
  <c r="P2981" i="3" s="1"/>
  <c r="R2981" i="3" s="1"/>
  <c r="O2991" i="3" a="1"/>
  <c r="O2991" i="3" s="1"/>
  <c r="P2991" i="3" a="1"/>
  <c r="P2991" i="3" s="1"/>
  <c r="K2996" i="3" a="1"/>
  <c r="K2996" i="3" s="1"/>
  <c r="O3015" i="3" a="1"/>
  <c r="O3015" i="3" s="1"/>
  <c r="R3015" i="3" s="1"/>
  <c r="N3015" i="3" a="1"/>
  <c r="N3015" i="3" s="1"/>
  <c r="N3048" i="3" a="1"/>
  <c r="N3048" i="3" s="1"/>
  <c r="M3048" i="3" a="1"/>
  <c r="M3048" i="3" s="1"/>
  <c r="O3068" i="3" a="1"/>
  <c r="O3068" i="3" s="1"/>
  <c r="O3070" i="3" a="1"/>
  <c r="O3070" i="3" s="1"/>
  <c r="N3070" i="3" a="1"/>
  <c r="N3070" i="3" s="1"/>
  <c r="M3070" i="3" a="1"/>
  <c r="M3070" i="3" s="1"/>
  <c r="N3100" i="3" a="1"/>
  <c r="N3100" i="3" s="1"/>
  <c r="O3100" i="3" a="1"/>
  <c r="O3100" i="3" s="1"/>
  <c r="L3138" i="3" a="1"/>
  <c r="L3138" i="3" s="1"/>
  <c r="L3141" i="3" a="1"/>
  <c r="L3141" i="3" s="1"/>
  <c r="N3150" i="3" a="1"/>
  <c r="N3150" i="3" s="1"/>
  <c r="M3150" i="3" a="1"/>
  <c r="M3150" i="3" s="1"/>
  <c r="K3154" i="3" a="1"/>
  <c r="K3154" i="3" s="1"/>
  <c r="O3154" i="3" a="1"/>
  <c r="O3154" i="3" s="1"/>
  <c r="P3154" i="3" a="1"/>
  <c r="P3154" i="3" s="1"/>
  <c r="O3219" i="3" a="1"/>
  <c r="O3219" i="3" s="1"/>
  <c r="M3219" i="3" a="1"/>
  <c r="M3219" i="3" s="1"/>
  <c r="L3219" i="3" a="1"/>
  <c r="L3219" i="3" s="1"/>
  <c r="N3219" i="3" a="1"/>
  <c r="N3219" i="3" s="1"/>
  <c r="P3219" i="3" a="1"/>
  <c r="P3219" i="3" s="1"/>
  <c r="Q3219" i="3" s="1"/>
  <c r="K3219" i="3" a="1"/>
  <c r="K3219" i="3" s="1"/>
  <c r="N3271" i="3" a="1"/>
  <c r="N3271" i="3" s="1"/>
  <c r="L3271" i="3" a="1"/>
  <c r="L3271" i="3" s="1"/>
  <c r="P3271" i="3" a="1"/>
  <c r="P3271" i="3" s="1"/>
  <c r="M3356" i="3" a="1"/>
  <c r="M3356" i="3" s="1"/>
  <c r="L3356" i="3" a="1"/>
  <c r="L3356" i="3" s="1"/>
  <c r="P3426" i="3" a="1"/>
  <c r="P3426" i="3" s="1"/>
  <c r="Q3426" i="3" s="1"/>
  <c r="L3461" i="3" a="1"/>
  <c r="L3461" i="3" s="1"/>
  <c r="M3467" i="3" a="1"/>
  <c r="M3467" i="3" s="1"/>
  <c r="N3467" i="3" a="1"/>
  <c r="N3467" i="3" s="1"/>
  <c r="O3467" i="3" a="1"/>
  <c r="O3467" i="3" s="1"/>
  <c r="P3467" i="3" a="1"/>
  <c r="P3467" i="3" s="1"/>
  <c r="L3467" i="3" a="1"/>
  <c r="L3467" i="3" s="1"/>
  <c r="M3496" i="3" a="1"/>
  <c r="M3496" i="3" s="1"/>
  <c r="O3496" i="3" a="1"/>
  <c r="O3496" i="3" s="1"/>
  <c r="N3496" i="3" a="1"/>
  <c r="N3496" i="3" s="1"/>
  <c r="P3496" i="3" a="1"/>
  <c r="P3496" i="3" s="1"/>
  <c r="L3496" i="3" a="1"/>
  <c r="L3496" i="3" s="1"/>
  <c r="M3568" i="3" a="1"/>
  <c r="M3568" i="3" s="1"/>
  <c r="O3568" i="3" a="1"/>
  <c r="O3568" i="3" s="1"/>
  <c r="R3568" i="3" s="1"/>
  <c r="L3568" i="3" a="1"/>
  <c r="L3568" i="3" s="1"/>
  <c r="K3568" i="3" a="1"/>
  <c r="K3568" i="3" s="1"/>
  <c r="K3616" i="3" a="1"/>
  <c r="K3616" i="3" s="1"/>
  <c r="P3627" i="3" a="1"/>
  <c r="P3627" i="3" s="1"/>
  <c r="R3627" i="3" s="1"/>
  <c r="O3627" i="3" a="1"/>
  <c r="O3627" i="3" s="1"/>
  <c r="N3627" i="3" a="1"/>
  <c r="N3627" i="3" s="1"/>
  <c r="K3627" i="3" a="1"/>
  <c r="K3627" i="3" s="1"/>
  <c r="L3627" i="3" a="1"/>
  <c r="L3627" i="3" s="1"/>
  <c r="M3627" i="3" a="1"/>
  <c r="M3627" i="3" s="1"/>
  <c r="L3645" i="3" a="1"/>
  <c r="L3645" i="3" s="1"/>
  <c r="N3645" i="3" a="1"/>
  <c r="N3645" i="3" s="1"/>
  <c r="P3645" i="3" a="1"/>
  <c r="P3645" i="3" s="1"/>
  <c r="K4074" i="3" a="1"/>
  <c r="K4074" i="3" s="1"/>
  <c r="O1834" i="3" a="1"/>
  <c r="O1834" i="3" s="1"/>
  <c r="O1860" i="3" a="1"/>
  <c r="O1860" i="3" s="1"/>
  <c r="L1877" i="3" a="1"/>
  <c r="L1877" i="3" s="1"/>
  <c r="L1885" i="3" a="1"/>
  <c r="L1885" i="3" s="1"/>
  <c r="M1894" i="3" a="1"/>
  <c r="M1894" i="3" s="1"/>
  <c r="O1907" i="3" a="1"/>
  <c r="O1907" i="3" s="1"/>
  <c r="P1919" i="3" a="1"/>
  <c r="P1919" i="3" s="1"/>
  <c r="Q1919" i="3" s="1"/>
  <c r="M2016" i="3" a="1"/>
  <c r="M2016" i="3" s="1"/>
  <c r="L2039" i="3" a="1"/>
  <c r="L2039" i="3" s="1"/>
  <c r="L2146" i="3" a="1"/>
  <c r="L2146" i="3" s="1"/>
  <c r="N2163" i="3" a="1"/>
  <c r="N2163" i="3" s="1"/>
  <c r="N2205" i="3" a="1"/>
  <c r="N2205" i="3" s="1"/>
  <c r="N2214" i="3" a="1"/>
  <c r="N2214" i="3" s="1"/>
  <c r="N2266" i="3" a="1"/>
  <c r="N2266" i="3" s="1"/>
  <c r="M2294" i="3" a="1"/>
  <c r="M2294" i="3" s="1"/>
  <c r="M2540" i="3" a="1"/>
  <c r="M2540" i="3" s="1"/>
  <c r="M2606" i="3" a="1"/>
  <c r="M2606" i="3" s="1"/>
  <c r="M2685" i="3" a="1"/>
  <c r="M2685" i="3" s="1"/>
  <c r="L2789" i="3" a="1"/>
  <c r="L2789" i="3" s="1"/>
  <c r="O2813" i="3" a="1"/>
  <c r="O2813" i="3" s="1"/>
  <c r="Q2813" i="3" s="1"/>
  <c r="N3242" i="3" a="1"/>
  <c r="N3242" i="3" s="1"/>
  <c r="P3242" i="3" a="1"/>
  <c r="P3242" i="3" s="1"/>
  <c r="P3247" i="3" a="1"/>
  <c r="P3247" i="3" s="1"/>
  <c r="O3247" i="3" a="1"/>
  <c r="O3247" i="3" s="1"/>
  <c r="M3320" i="3" a="1"/>
  <c r="M3320" i="3" s="1"/>
  <c r="L3320" i="3" a="1"/>
  <c r="L3320" i="3" s="1"/>
  <c r="N3320" i="3" a="1"/>
  <c r="N3320" i="3" s="1"/>
  <c r="N3403" i="3" a="1"/>
  <c r="N3403" i="3" s="1"/>
  <c r="O3403" i="3" a="1"/>
  <c r="O3403" i="3" s="1"/>
  <c r="O3660" i="3" a="1"/>
  <c r="O3660" i="3" s="1"/>
  <c r="L3660" i="3" a="1"/>
  <c r="L3660" i="3" s="1"/>
  <c r="L3706" i="3" a="1"/>
  <c r="L3706" i="3" s="1"/>
  <c r="P3706" i="3" a="1"/>
  <c r="P3706" i="3" s="1"/>
  <c r="M3743" i="3" a="1"/>
  <c r="M3743" i="3" s="1"/>
  <c r="K3743" i="3" a="1"/>
  <c r="K3743" i="3" s="1"/>
  <c r="N3743" i="3" a="1"/>
  <c r="N3743" i="3" s="1"/>
  <c r="N3771" i="3" a="1"/>
  <c r="N3771" i="3" s="1"/>
  <c r="L3771" i="3" a="1"/>
  <c r="L3771" i="3" s="1"/>
  <c r="K3771" i="3" a="1"/>
  <c r="K3771" i="3" s="1"/>
  <c r="O3771" i="3" a="1"/>
  <c r="O3771" i="3" s="1"/>
  <c r="M3771" i="3" a="1"/>
  <c r="M3771" i="3" s="1"/>
  <c r="M3873" i="3" a="1"/>
  <c r="M3873" i="3" s="1"/>
  <c r="K3873" i="3" a="1"/>
  <c r="K3873" i="3" s="1"/>
  <c r="P3873" i="3" a="1"/>
  <c r="P3873" i="3" s="1"/>
  <c r="O3873" i="3" a="1"/>
  <c r="O3873" i="3" s="1"/>
  <c r="N3873" i="3" a="1"/>
  <c r="N3873" i="3" s="1"/>
  <c r="P3959" i="3" a="1"/>
  <c r="P3959" i="3" s="1"/>
  <c r="Q3959" i="3" s="1"/>
  <c r="N3959" i="3" a="1"/>
  <c r="N3959" i="3" s="1"/>
  <c r="O3995" i="3" a="1"/>
  <c r="O3995" i="3" s="1"/>
  <c r="L3995" i="3" a="1"/>
  <c r="L3995" i="3" s="1"/>
  <c r="P3995" i="3" a="1"/>
  <c r="P3995" i="3" s="1"/>
  <c r="O4011" i="3" a="1"/>
  <c r="O4011" i="3" s="1"/>
  <c r="N4011" i="3" a="1"/>
  <c r="N4011" i="3" s="1"/>
  <c r="P4011" i="3" a="1"/>
  <c r="P4011" i="3" s="1"/>
  <c r="N4019" i="3" a="1"/>
  <c r="N4019" i="3" s="1"/>
  <c r="P4019" i="3" a="1"/>
  <c r="P4019" i="3" s="1"/>
  <c r="P4091" i="3" a="1"/>
  <c r="P4091" i="3" s="1"/>
  <c r="L4091" i="3" a="1"/>
  <c r="L4091" i="3" s="1"/>
  <c r="O4471" i="3" a="1"/>
  <c r="O4471" i="3" s="1"/>
  <c r="N4471" i="3" a="1"/>
  <c r="N4471" i="3" s="1"/>
  <c r="K4471" i="3" a="1"/>
  <c r="K4471" i="3" s="1"/>
  <c r="P4471" i="3" a="1"/>
  <c r="P4471" i="3" s="1"/>
  <c r="R4471" i="3" s="1"/>
  <c r="O4534" i="3" a="1"/>
  <c r="O4534" i="3" s="1"/>
  <c r="M4534" i="3" a="1"/>
  <c r="M4534" i="3" s="1"/>
  <c r="M4585" i="3" a="1"/>
  <c r="M4585" i="3" s="1"/>
  <c r="N4585" i="3" a="1"/>
  <c r="N4585" i="3" s="1"/>
  <c r="O4605" i="3" a="1"/>
  <c r="O4605" i="3" s="1"/>
  <c r="K4605" i="3" a="1"/>
  <c r="K4605" i="3" s="1"/>
  <c r="L4605" i="3" a="1"/>
  <c r="L4605" i="3" s="1"/>
  <c r="N4626" i="3" a="1"/>
  <c r="N4626" i="3" s="1"/>
  <c r="K4626" i="3" a="1"/>
  <c r="K4626" i="3" s="1"/>
  <c r="O4626" i="3" a="1"/>
  <c r="O4626" i="3" s="1"/>
  <c r="M4626" i="3" a="1"/>
  <c r="M4626" i="3" s="1"/>
  <c r="K4647" i="3" a="1"/>
  <c r="K4647" i="3" s="1"/>
  <c r="M4647" i="3" a="1"/>
  <c r="M4647" i="3" s="1"/>
  <c r="K1820" i="3" a="1"/>
  <c r="K1820" i="3" s="1"/>
  <c r="K2103" i="3" a="1"/>
  <c r="K2103" i="3" s="1"/>
  <c r="L2109" i="3" a="1"/>
  <c r="L2109" i="3" s="1"/>
  <c r="P2163" i="3" a="1"/>
  <c r="P2163" i="3" s="1"/>
  <c r="K2212" i="3" a="1"/>
  <c r="K2212" i="3" s="1"/>
  <c r="P2214" i="3" a="1"/>
  <c r="P2214" i="3" s="1"/>
  <c r="R2214" i="3" s="1"/>
  <c r="O2266" i="3" a="1"/>
  <c r="O2266" i="3" s="1"/>
  <c r="K2340" i="3" a="1"/>
  <c r="K2340" i="3" s="1"/>
  <c r="K2477" i="3" a="1"/>
  <c r="K2477" i="3" s="1"/>
  <c r="O2484" i="3" a="1"/>
  <c r="O2484" i="3" s="1"/>
  <c r="N2518" i="3" a="1"/>
  <c r="N2518" i="3" s="1"/>
  <c r="L2538" i="3" a="1"/>
  <c r="L2538" i="3" s="1"/>
  <c r="L2597" i="3" a="1"/>
  <c r="L2597" i="3" s="1"/>
  <c r="L2677" i="3" a="1"/>
  <c r="L2677" i="3" s="1"/>
  <c r="N2685" i="3" a="1"/>
  <c r="N2685" i="3" s="1"/>
  <c r="K2882" i="3" a="1"/>
  <c r="K2882" i="3" s="1"/>
  <c r="M2920" i="3" a="1"/>
  <c r="M2920" i="3" s="1"/>
  <c r="L2941" i="3" a="1"/>
  <c r="L2941" i="3" s="1"/>
  <c r="L2942" i="3" a="1"/>
  <c r="L2942" i="3" s="1"/>
  <c r="N2990" i="3" a="1"/>
  <c r="N2990" i="3" s="1"/>
  <c r="M3016" i="3" a="1"/>
  <c r="M3016" i="3" s="1"/>
  <c r="L3031" i="3" a="1"/>
  <c r="L3031" i="3" s="1"/>
  <c r="L3069" i="3" a="1"/>
  <c r="L3069" i="3" s="1"/>
  <c r="K3117" i="3" a="1"/>
  <c r="K3117" i="3" s="1"/>
  <c r="L3118" i="3" a="1"/>
  <c r="L3118" i="3" s="1"/>
  <c r="L3135" i="3" a="1"/>
  <c r="L3135" i="3" s="1"/>
  <c r="L3144" i="3" a="1"/>
  <c r="L3144" i="3" s="1"/>
  <c r="K3146" i="3" a="1"/>
  <c r="K3146" i="3" s="1"/>
  <c r="L3160" i="3" a="1"/>
  <c r="L3160" i="3" s="1"/>
  <c r="K3162" i="3" a="1"/>
  <c r="K3162" i="3" s="1"/>
  <c r="O3166" i="3" a="1"/>
  <c r="O3166" i="3" s="1"/>
  <c r="N3174" i="3" a="1"/>
  <c r="N3174" i="3" s="1"/>
  <c r="L3192" i="3" a="1"/>
  <c r="L3192" i="3" s="1"/>
  <c r="L3204" i="3" a="1"/>
  <c r="L3204" i="3" s="1"/>
  <c r="N3210" i="3" a="1"/>
  <c r="N3210" i="3" s="1"/>
  <c r="K3210" i="3" a="1"/>
  <c r="K3210" i="3" s="1"/>
  <c r="K3242" i="3" a="1"/>
  <c r="K3242" i="3" s="1"/>
  <c r="O3306" i="3" a="1"/>
  <c r="O3306" i="3" s="1"/>
  <c r="K3320" i="3" a="1"/>
  <c r="K3320" i="3" s="1"/>
  <c r="N3346" i="3" a="1"/>
  <c r="N3346" i="3" s="1"/>
  <c r="M3346" i="3" a="1"/>
  <c r="M3346" i="3" s="1"/>
  <c r="M3403" i="3" a="1"/>
  <c r="M3403" i="3" s="1"/>
  <c r="N3441" i="3" a="1"/>
  <c r="N3441" i="3" s="1"/>
  <c r="M3441" i="3" a="1"/>
  <c r="M3441" i="3" s="1"/>
  <c r="N3468" i="3" a="1"/>
  <c r="N3468" i="3" s="1"/>
  <c r="M3472" i="3" a="1"/>
  <c r="M3472" i="3" s="1"/>
  <c r="L3472" i="3" a="1"/>
  <c r="L3472" i="3" s="1"/>
  <c r="K3472" i="3" a="1"/>
  <c r="K3472" i="3" s="1"/>
  <c r="N3472" i="3" a="1"/>
  <c r="N3472" i="3" s="1"/>
  <c r="O3475" i="3" a="1"/>
  <c r="O3475" i="3" s="1"/>
  <c r="O3499" i="3" a="1"/>
  <c r="O3499" i="3" s="1"/>
  <c r="L3499" i="3" a="1"/>
  <c r="L3499" i="3" s="1"/>
  <c r="N3499" i="3" a="1"/>
  <c r="N3499" i="3" s="1"/>
  <c r="K3511" i="3" a="1"/>
  <c r="K3511" i="3" s="1"/>
  <c r="N3529" i="3" a="1"/>
  <c r="N3529" i="3" s="1"/>
  <c r="M3529" i="3" a="1"/>
  <c r="M3529" i="3" s="1"/>
  <c r="O3567" i="3" a="1"/>
  <c r="O3567" i="3" s="1"/>
  <c r="N3594" i="3" a="1"/>
  <c r="N3594" i="3" s="1"/>
  <c r="P3594" i="3" a="1"/>
  <c r="P3594" i="3" s="1"/>
  <c r="O3594" i="3" a="1"/>
  <c r="O3594" i="3" s="1"/>
  <c r="M3656" i="3" a="1"/>
  <c r="M3656" i="3" s="1"/>
  <c r="O3656" i="3" a="1"/>
  <c r="O3656" i="3" s="1"/>
  <c r="N3656" i="3" a="1"/>
  <c r="N3656" i="3" s="1"/>
  <c r="M3660" i="3" a="1"/>
  <c r="M3660" i="3" s="1"/>
  <c r="N3734" i="3" a="1"/>
  <c r="N3734" i="3" s="1"/>
  <c r="M3734" i="3" a="1"/>
  <c r="M3734" i="3" s="1"/>
  <c r="O3743" i="3" a="1"/>
  <c r="O3743" i="3" s="1"/>
  <c r="Q3803" i="3"/>
  <c r="L3807" i="3" a="1"/>
  <c r="L3807" i="3" s="1"/>
  <c r="K3807" i="3" a="1"/>
  <c r="K3807" i="3" s="1"/>
  <c r="O3807" i="3" a="1"/>
  <c r="O3807" i="3" s="1"/>
  <c r="R3807" i="3" s="1"/>
  <c r="M3807" i="3" a="1"/>
  <c r="M3807" i="3" s="1"/>
  <c r="P3843" i="3" a="1"/>
  <c r="P3843" i="3" s="1"/>
  <c r="L3843" i="3" a="1"/>
  <c r="L3843" i="3" s="1"/>
  <c r="N3851" i="3" a="1"/>
  <c r="N3851" i="3" s="1"/>
  <c r="P3851" i="3" a="1"/>
  <c r="P3851" i="3" s="1"/>
  <c r="R3851" i="3" s="1"/>
  <c r="K3851" i="3" a="1"/>
  <c r="K3851" i="3" s="1"/>
  <c r="M3860" i="3" a="1"/>
  <c r="M3860" i="3" s="1"/>
  <c r="O3860" i="3" a="1"/>
  <c r="O3860" i="3" s="1"/>
  <c r="M3889" i="3" a="1"/>
  <c r="M3889" i="3" s="1"/>
  <c r="O3889" i="3" a="1"/>
  <c r="O3889" i="3" s="1"/>
  <c r="L3889" i="3" a="1"/>
  <c r="L3889" i="3" s="1"/>
  <c r="P3889" i="3" a="1"/>
  <c r="P3889" i="3" s="1"/>
  <c r="R3889" i="3" s="1"/>
  <c r="N3906" i="3" a="1"/>
  <c r="N3906" i="3" s="1"/>
  <c r="K3906" i="3" a="1"/>
  <c r="K3906" i="3" s="1"/>
  <c r="O3906" i="3" a="1"/>
  <c r="O3906" i="3" s="1"/>
  <c r="M3925" i="3" a="1"/>
  <c r="M3925" i="3" s="1"/>
  <c r="L3959" i="3" a="1"/>
  <c r="L3959" i="3" s="1"/>
  <c r="K4011" i="3" a="1"/>
  <c r="K4011" i="3" s="1"/>
  <c r="M4019" i="3" a="1"/>
  <c r="M4019" i="3" s="1"/>
  <c r="O4107" i="3" a="1"/>
  <c r="O4107" i="3" s="1"/>
  <c r="P4107" i="3" a="1"/>
  <c r="P4107" i="3" s="1"/>
  <c r="P4199" i="3" a="1"/>
  <c r="P4199" i="3" s="1"/>
  <c r="M4199" i="3" a="1"/>
  <c r="M4199" i="3" s="1"/>
  <c r="L4199" i="3" a="1"/>
  <c r="L4199" i="3" s="1"/>
  <c r="O4199" i="3" a="1"/>
  <c r="O4199" i="3" s="1"/>
  <c r="N4199" i="3" a="1"/>
  <c r="N4199" i="3" s="1"/>
  <c r="L4207" i="3" a="1"/>
  <c r="L4207" i="3" s="1"/>
  <c r="K4207" i="3" a="1"/>
  <c r="K4207" i="3" s="1"/>
  <c r="N4207" i="3" a="1"/>
  <c r="N4207" i="3" s="1"/>
  <c r="M4207" i="3" a="1"/>
  <c r="M4207" i="3" s="1"/>
  <c r="P4239" i="3" a="1"/>
  <c r="P4239" i="3" s="1"/>
  <c r="Q4239" i="3" s="1"/>
  <c r="K4239" i="3" a="1"/>
  <c r="K4239" i="3" s="1"/>
  <c r="P4263" i="3" a="1"/>
  <c r="P4263" i="3" s="1"/>
  <c r="O4263" i="3" a="1"/>
  <c r="O4263" i="3" s="1"/>
  <c r="N4317" i="3" a="1"/>
  <c r="N4317" i="3" s="1"/>
  <c r="L4317" i="3" a="1"/>
  <c r="L4317" i="3" s="1"/>
  <c r="O4317" i="3" a="1"/>
  <c r="O4317" i="3" s="1"/>
  <c r="N4362" i="3" a="1"/>
  <c r="N4362" i="3" s="1"/>
  <c r="M4362" i="3" a="1"/>
  <c r="M4362" i="3" s="1"/>
  <c r="O4475" i="3" a="1"/>
  <c r="O4475" i="3" s="1"/>
  <c r="K4475" i="3" a="1"/>
  <c r="K4475" i="3" s="1"/>
  <c r="K4643" i="3" a="1"/>
  <c r="K4643" i="3" s="1"/>
  <c r="O4643" i="3" a="1"/>
  <c r="O4643" i="3" s="1"/>
  <c r="P3797" i="3" a="1"/>
  <c r="P3797" i="3" s="1"/>
  <c r="O3797" i="3" a="1"/>
  <c r="O3797" i="3" s="1"/>
  <c r="L3839" i="3" a="1"/>
  <c r="L3839" i="3" s="1"/>
  <c r="K3839" i="3" a="1"/>
  <c r="K3839" i="3" s="1"/>
  <c r="O3839" i="3" a="1"/>
  <c r="O3839" i="3" s="1"/>
  <c r="Q3839" i="3" s="1"/>
  <c r="M3839" i="3" a="1"/>
  <c r="M3839" i="3" s="1"/>
  <c r="Q3843" i="3"/>
  <c r="O3949" i="3" a="1"/>
  <c r="O3949" i="3" s="1"/>
  <c r="P3949" i="3" a="1"/>
  <c r="P3949" i="3" s="1"/>
  <c r="Q3949" i="3" s="1"/>
  <c r="M4095" i="3" a="1"/>
  <c r="M4095" i="3" s="1"/>
  <c r="P4095" i="3" a="1"/>
  <c r="P4095" i="3" s="1"/>
  <c r="O4095" i="3" a="1"/>
  <c r="O4095" i="3" s="1"/>
  <c r="N4095" i="3" a="1"/>
  <c r="N4095" i="3" s="1"/>
  <c r="O4127" i="3" a="1"/>
  <c r="O4127" i="3" s="1"/>
  <c r="L4127" i="3" a="1"/>
  <c r="L4127" i="3" s="1"/>
  <c r="K4127" i="3" a="1"/>
  <c r="K4127" i="3" s="1"/>
  <c r="P4127" i="3" a="1"/>
  <c r="P4127" i="3" s="1"/>
  <c r="Q4127" i="3" s="1"/>
  <c r="M4132" i="3" a="1"/>
  <c r="M4132" i="3" s="1"/>
  <c r="L4132" i="3" a="1"/>
  <c r="L4132" i="3" s="1"/>
  <c r="P4132" i="3" a="1"/>
  <c r="P4132" i="3" s="1"/>
  <c r="N4132" i="3" a="1"/>
  <c r="N4132" i="3" s="1"/>
  <c r="P4166" i="3" a="1"/>
  <c r="P4166" i="3" s="1"/>
  <c r="O4166" i="3" a="1"/>
  <c r="O4166" i="3" s="1"/>
  <c r="M4582" i="3" a="1"/>
  <c r="M4582" i="3" s="1"/>
  <c r="K4582" i="3" a="1"/>
  <c r="K4582" i="3" s="1"/>
  <c r="L4582" i="3" a="1"/>
  <c r="L4582" i="3" s="1"/>
  <c r="M3560" i="3" a="1"/>
  <c r="M3560" i="3" s="1"/>
  <c r="O3560" i="3" a="1"/>
  <c r="O3560" i="3" s="1"/>
  <c r="N3560" i="3" a="1"/>
  <c r="N3560" i="3" s="1"/>
  <c r="O3579" i="3" a="1"/>
  <c r="O3579" i="3" s="1"/>
  <c r="M3579" i="3" a="1"/>
  <c r="M3579" i="3" s="1"/>
  <c r="L3579" i="3" a="1"/>
  <c r="L3579" i="3" s="1"/>
  <c r="N3579" i="3" a="1"/>
  <c r="N3579" i="3" s="1"/>
  <c r="M3592" i="3" a="1"/>
  <c r="M3592" i="3" s="1"/>
  <c r="N3592" i="3" a="1"/>
  <c r="N3592" i="3" s="1"/>
  <c r="L3592" i="3" a="1"/>
  <c r="L3592" i="3" s="1"/>
  <c r="P3592" i="3" a="1"/>
  <c r="P3592" i="3" s="1"/>
  <c r="O3592" i="3" a="1"/>
  <c r="O3592" i="3" s="1"/>
  <c r="O3642" i="3" a="1"/>
  <c r="O3642" i="3" s="1"/>
  <c r="M3642" i="3" a="1"/>
  <c r="M3642" i="3" s="1"/>
  <c r="M3704" i="3" a="1"/>
  <c r="M3704" i="3" s="1"/>
  <c r="P3704" i="3" a="1"/>
  <c r="P3704" i="3" s="1"/>
  <c r="K3704" i="3" a="1"/>
  <c r="K3704" i="3" s="1"/>
  <c r="K3730" i="3" a="1"/>
  <c r="K3730" i="3" s="1"/>
  <c r="M3740" i="3" a="1"/>
  <c r="M3740" i="3" s="1"/>
  <c r="L3740" i="3" a="1"/>
  <c r="L3740" i="3" s="1"/>
  <c r="N3740" i="3" a="1"/>
  <c r="N3740" i="3" s="1"/>
  <c r="P3763" i="3" a="1"/>
  <c r="P3763" i="3" s="1"/>
  <c r="O3763" i="3" a="1"/>
  <c r="O3763" i="3" s="1"/>
  <c r="N3763" i="3" a="1"/>
  <c r="N3763" i="3" s="1"/>
  <c r="M3776" i="3" a="1"/>
  <c r="M3776" i="3" s="1"/>
  <c r="L3788" i="3" a="1"/>
  <c r="L3788" i="3" s="1"/>
  <c r="O3788" i="3" a="1"/>
  <c r="O3788" i="3" s="1"/>
  <c r="M3797" i="3" a="1"/>
  <c r="M3797" i="3" s="1"/>
  <c r="L3804" i="3" a="1"/>
  <c r="L3804" i="3" s="1"/>
  <c r="O3804" i="3" a="1"/>
  <c r="O3804" i="3" s="1"/>
  <c r="L3831" i="3" a="1"/>
  <c r="L3831" i="3" s="1"/>
  <c r="N3839" i="3" a="1"/>
  <c r="N3839" i="3" s="1"/>
  <c r="L3847" i="3" a="1"/>
  <c r="L3847" i="3" s="1"/>
  <c r="M3847" i="3" a="1"/>
  <c r="M3847" i="3" s="1"/>
  <c r="K3847" i="3" a="1"/>
  <c r="K3847" i="3" s="1"/>
  <c r="P3847" i="3" a="1"/>
  <c r="P3847" i="3" s="1"/>
  <c r="Q3847" i="3" s="1"/>
  <c r="N3847" i="3" a="1"/>
  <c r="N3847" i="3" s="1"/>
  <c r="N3867" i="3" a="1"/>
  <c r="N3867" i="3" s="1"/>
  <c r="O3867" i="3" a="1"/>
  <c r="O3867" i="3" s="1"/>
  <c r="M3876" i="3" a="1"/>
  <c r="M3876" i="3" s="1"/>
  <c r="L3876" i="3" a="1"/>
  <c r="L3876" i="3" s="1"/>
  <c r="K3876" i="3" a="1"/>
  <c r="K3876" i="3" s="1"/>
  <c r="P3876" i="3" a="1"/>
  <c r="P3876" i="3" s="1"/>
  <c r="O3876" i="3" a="1"/>
  <c r="O3876" i="3" s="1"/>
  <c r="N3896" i="3" a="1"/>
  <c r="N3896" i="3" s="1"/>
  <c r="M3896" i="3" a="1"/>
  <c r="M3896" i="3" s="1"/>
  <c r="L3949" i="3" a="1"/>
  <c r="L3949" i="3" s="1"/>
  <c r="Q3973" i="3"/>
  <c r="O4037" i="3" a="1"/>
  <c r="O4037" i="3" s="1"/>
  <c r="N4037" i="3" a="1"/>
  <c r="N4037" i="3" s="1"/>
  <c r="P4037" i="3" a="1"/>
  <c r="P4037" i="3" s="1"/>
  <c r="L4051" i="3" a="1"/>
  <c r="L4051" i="3" s="1"/>
  <c r="N4061" i="3" a="1"/>
  <c r="N4061" i="3" s="1"/>
  <c r="L4061" i="3" a="1"/>
  <c r="L4061" i="3" s="1"/>
  <c r="O4061" i="3" a="1"/>
  <c r="O4061" i="3" s="1"/>
  <c r="K4095" i="3" a="1"/>
  <c r="K4095" i="3" s="1"/>
  <c r="K4132" i="3" a="1"/>
  <c r="K4132" i="3" s="1"/>
  <c r="O4145" i="3" a="1"/>
  <c r="O4145" i="3" s="1"/>
  <c r="L4145" i="3" a="1"/>
  <c r="L4145" i="3" s="1"/>
  <c r="K4145" i="3" a="1"/>
  <c r="K4145" i="3" s="1"/>
  <c r="N4145" i="3" a="1"/>
  <c r="N4145" i="3" s="1"/>
  <c r="M4145" i="3" a="1"/>
  <c r="M4145" i="3" s="1"/>
  <c r="O4189" i="3" a="1"/>
  <c r="O4189" i="3" s="1"/>
  <c r="N4189" i="3" a="1"/>
  <c r="N4189" i="3" s="1"/>
  <c r="L4189" i="3" a="1"/>
  <c r="L4189" i="3" s="1"/>
  <c r="N4213" i="3" a="1"/>
  <c r="N4213" i="3" s="1"/>
  <c r="P4213" i="3" a="1"/>
  <c r="P4213" i="3" s="1"/>
  <c r="Q4233" i="3"/>
  <c r="P4294" i="3" a="1"/>
  <c r="P4294" i="3" s="1"/>
  <c r="O4294" i="3" a="1"/>
  <c r="O4294" i="3" s="1"/>
  <c r="O4325" i="3" a="1"/>
  <c r="O4325" i="3" s="1"/>
  <c r="M4325" i="3" a="1"/>
  <c r="M4325" i="3" s="1"/>
  <c r="K4325" i="3" a="1"/>
  <c r="K4325" i="3" s="1"/>
  <c r="P4325" i="3" a="1"/>
  <c r="P4325" i="3" s="1"/>
  <c r="Q4325" i="3" s="1"/>
  <c r="N4325" i="3" a="1"/>
  <c r="N4325" i="3" s="1"/>
  <c r="L4592" i="3" a="1"/>
  <c r="L4592" i="3" s="1"/>
  <c r="P4592" i="3" a="1"/>
  <c r="P4592" i="3" s="1"/>
  <c r="M4592" i="3" a="1"/>
  <c r="M4592" i="3" s="1"/>
  <c r="M4423" i="3" a="1"/>
  <c r="M4423" i="3" s="1"/>
  <c r="N4423" i="3" a="1"/>
  <c r="N4423" i="3" s="1"/>
  <c r="L4423" i="3" a="1"/>
  <c r="L4423" i="3" s="1"/>
  <c r="K4423" i="3" a="1"/>
  <c r="K4423" i="3" s="1"/>
  <c r="P4423" i="3" a="1"/>
  <c r="P4423" i="3" s="1"/>
  <c r="O4423" i="3" a="1"/>
  <c r="O4423" i="3" s="1"/>
  <c r="K4983" i="3" a="1"/>
  <c r="K4983" i="3" s="1"/>
  <c r="O4983" i="3" a="1"/>
  <c r="O4983" i="3" s="1"/>
  <c r="N4983" i="3" a="1"/>
  <c r="N4983" i="3" s="1"/>
  <c r="P1920" i="3" a="1"/>
  <c r="P1920" i="3" s="1"/>
  <c r="Q1920" i="3" s="1"/>
  <c r="P2000" i="3" a="1"/>
  <c r="P2000" i="3" s="1"/>
  <c r="R2000" i="3" s="1"/>
  <c r="P2033" i="3" a="1"/>
  <c r="P2033" i="3" s="1"/>
  <c r="Q2033" i="3" s="1"/>
  <c r="O2053" i="3" a="1"/>
  <c r="O2053" i="3" s="1"/>
  <c r="Q2053" i="3" s="1"/>
  <c r="O2077" i="3" a="1"/>
  <c r="O2077" i="3" s="1"/>
  <c r="P2091" i="3" a="1"/>
  <c r="P2091" i="3" s="1"/>
  <c r="O2093" i="3" a="1"/>
  <c r="O2093" i="3" s="1"/>
  <c r="N2133" i="3" a="1"/>
  <c r="N2133" i="3" s="1"/>
  <c r="P2218" i="3" a="1"/>
  <c r="P2218" i="3" s="1"/>
  <c r="P2452" i="3" a="1"/>
  <c r="P2452" i="3" s="1"/>
  <c r="P2454" i="3" a="1"/>
  <c r="P2454" i="3" s="1"/>
  <c r="R2454" i="3" s="1"/>
  <c r="Q2789" i="3"/>
  <c r="O2845" i="3" a="1"/>
  <c r="O2845" i="3" s="1"/>
  <c r="P2959" i="3" a="1"/>
  <c r="P2959" i="3" s="1"/>
  <c r="P2983" i="3" a="1"/>
  <c r="P2983" i="3" s="1"/>
  <c r="R2983" i="3" s="1"/>
  <c r="P3031" i="3" a="1"/>
  <c r="P3031" i="3" s="1"/>
  <c r="Q3031" i="3" s="1"/>
  <c r="P3087" i="3" a="1"/>
  <c r="P3087" i="3" s="1"/>
  <c r="Q3087" i="3" s="1"/>
  <c r="P3116" i="3" a="1"/>
  <c r="P3116" i="3" s="1"/>
  <c r="O3117" i="3" a="1"/>
  <c r="O3117" i="3" s="1"/>
  <c r="M3216" i="3" a="1"/>
  <c r="M3216" i="3" s="1"/>
  <c r="K3216" i="3" a="1"/>
  <c r="K3216" i="3" s="1"/>
  <c r="L3216" i="3" a="1"/>
  <c r="L3216" i="3" s="1"/>
  <c r="L3228" i="3" a="1"/>
  <c r="L3228" i="3" s="1"/>
  <c r="P3228" i="3" a="1"/>
  <c r="P3228" i="3" s="1"/>
  <c r="N3265" i="3" a="1"/>
  <c r="N3265" i="3" s="1"/>
  <c r="M3265" i="3" a="1"/>
  <c r="M3265" i="3" s="1"/>
  <c r="L3265" i="3" a="1"/>
  <c r="L3265" i="3" s="1"/>
  <c r="P3265" i="3" a="1"/>
  <c r="P3265" i="3" s="1"/>
  <c r="M3296" i="3" a="1"/>
  <c r="M3296" i="3" s="1"/>
  <c r="N3296" i="3" a="1"/>
  <c r="N3296" i="3" s="1"/>
  <c r="M3309" i="3" a="1"/>
  <c r="M3309" i="3" s="1"/>
  <c r="L3309" i="3" a="1"/>
  <c r="L3309" i="3" s="1"/>
  <c r="N3309" i="3" a="1"/>
  <c r="N3309" i="3" s="1"/>
  <c r="O3331" i="3" a="1"/>
  <c r="O3331" i="3" s="1"/>
  <c r="P3331" i="3" a="1"/>
  <c r="P3331" i="3" s="1"/>
  <c r="R3331" i="3" s="1"/>
  <c r="N3331" i="3" a="1"/>
  <c r="N3331" i="3" s="1"/>
  <c r="N3354" i="3" a="1"/>
  <c r="N3354" i="3" s="1"/>
  <c r="O3354" i="3" a="1"/>
  <c r="O3354" i="3" s="1"/>
  <c r="M3373" i="3" a="1"/>
  <c r="M3373" i="3" s="1"/>
  <c r="O3373" i="3" a="1"/>
  <c r="O3373" i="3" s="1"/>
  <c r="N3373" i="3" a="1"/>
  <c r="N3373" i="3" s="1"/>
  <c r="P3443" i="3" a="1"/>
  <c r="P3443" i="3" s="1"/>
  <c r="Q3443" i="3" s="1"/>
  <c r="M3443" i="3" a="1"/>
  <c r="M3443" i="3" s="1"/>
  <c r="N3443" i="3" a="1"/>
  <c r="N3443" i="3" s="1"/>
  <c r="N3474" i="3" a="1"/>
  <c r="N3474" i="3" s="1"/>
  <c r="L3474" i="3" a="1"/>
  <c r="L3474" i="3" s="1"/>
  <c r="K3474" i="3" a="1"/>
  <c r="K3474" i="3" s="1"/>
  <c r="M3474" i="3" a="1"/>
  <c r="M3474" i="3" s="1"/>
  <c r="M3483" i="3" a="1"/>
  <c r="M3483" i="3" s="1"/>
  <c r="O3483" i="3" a="1"/>
  <c r="O3483" i="3" s="1"/>
  <c r="M3515" i="3" a="1"/>
  <c r="M3515" i="3" s="1"/>
  <c r="L3515" i="3" a="1"/>
  <c r="L3515" i="3" s="1"/>
  <c r="P3515" i="3" a="1"/>
  <c r="P3515" i="3" s="1"/>
  <c r="N3515" i="3" a="1"/>
  <c r="N3515" i="3" s="1"/>
  <c r="O3549" i="3" a="1"/>
  <c r="O3549" i="3" s="1"/>
  <c r="K3549" i="3" a="1"/>
  <c r="K3549" i="3" s="1"/>
  <c r="P3549" i="3" a="1"/>
  <c r="P3549" i="3" s="1"/>
  <c r="Q3549" i="3" s="1"/>
  <c r="M3555" i="3" a="1"/>
  <c r="M3555" i="3" s="1"/>
  <c r="L3555" i="3" a="1"/>
  <c r="L3555" i="3" s="1"/>
  <c r="P3555" i="3" a="1"/>
  <c r="P3555" i="3" s="1"/>
  <c r="Q3555" i="3" s="1"/>
  <c r="N3555" i="3" a="1"/>
  <c r="N3555" i="3" s="1"/>
  <c r="N3634" i="3" a="1"/>
  <c r="N3634" i="3" s="1"/>
  <c r="L3634" i="3" a="1"/>
  <c r="L3634" i="3" s="1"/>
  <c r="K3634" i="3" a="1"/>
  <c r="K3634" i="3" s="1"/>
  <c r="P3634" i="3" a="1"/>
  <c r="P3634" i="3" s="1"/>
  <c r="P3659" i="3" a="1"/>
  <c r="P3659" i="3" s="1"/>
  <c r="O3659" i="3" a="1"/>
  <c r="O3659" i="3" s="1"/>
  <c r="L3675" i="3" a="1"/>
  <c r="L3675" i="3" s="1"/>
  <c r="K3675" i="3" a="1"/>
  <c r="K3675" i="3" s="1"/>
  <c r="M3696" i="3" a="1"/>
  <c r="M3696" i="3" s="1"/>
  <c r="N3696" i="3" a="1"/>
  <c r="N3696" i="3" s="1"/>
  <c r="K3696" i="3" a="1"/>
  <c r="K3696" i="3" s="1"/>
  <c r="O3696" i="3" a="1"/>
  <c r="O3696" i="3" s="1"/>
  <c r="O3704" i="3" a="1"/>
  <c r="O3704" i="3" s="1"/>
  <c r="K3727" i="3" a="1"/>
  <c r="K3727" i="3" s="1"/>
  <c r="M3727" i="3" a="1"/>
  <c r="M3727" i="3" s="1"/>
  <c r="L3727" i="3" a="1"/>
  <c r="L3727" i="3" s="1"/>
  <c r="N3727" i="3" a="1"/>
  <c r="N3727" i="3" s="1"/>
  <c r="L3765" i="3" a="1"/>
  <c r="L3765" i="3" s="1"/>
  <c r="P3765" i="3" a="1"/>
  <c r="P3765" i="3" s="1"/>
  <c r="R3765" i="3" s="1"/>
  <c r="K3765" i="3" a="1"/>
  <c r="K3765" i="3" s="1"/>
  <c r="L3783" i="3" a="1"/>
  <c r="L3783" i="3" s="1"/>
  <c r="O3783" i="3" a="1"/>
  <c r="O3783" i="3" s="1"/>
  <c r="N3783" i="3" a="1"/>
  <c r="N3783" i="3" s="1"/>
  <c r="P3783" i="3" a="1"/>
  <c r="P3783" i="3" s="1"/>
  <c r="N3799" i="3" a="1"/>
  <c r="N3799" i="3" s="1"/>
  <c r="M3799" i="3" a="1"/>
  <c r="M3799" i="3" s="1"/>
  <c r="O3799" i="3" a="1"/>
  <c r="O3799" i="3" s="1"/>
  <c r="R3799" i="3" s="1"/>
  <c r="P3849" i="3" a="1"/>
  <c r="P3849" i="3" s="1"/>
  <c r="O3849" i="3" a="1"/>
  <c r="O3849" i="3" s="1"/>
  <c r="N3932" i="3" a="1"/>
  <c r="N3932" i="3" s="1"/>
  <c r="L3932" i="3" a="1"/>
  <c r="L3932" i="3" s="1"/>
  <c r="O3957" i="3" a="1"/>
  <c r="O3957" i="3" s="1"/>
  <c r="N3957" i="3" a="1"/>
  <c r="N3957" i="3" s="1"/>
  <c r="M3957" i="3" a="1"/>
  <c r="M3957" i="3" s="1"/>
  <c r="P3957" i="3" a="1"/>
  <c r="P3957" i="3" s="1"/>
  <c r="Q3957" i="3" s="1"/>
  <c r="P4023" i="3" a="1"/>
  <c r="P4023" i="3" s="1"/>
  <c r="L4023" i="3" a="1"/>
  <c r="L4023" i="3" s="1"/>
  <c r="N4023" i="3" a="1"/>
  <c r="N4023" i="3" s="1"/>
  <c r="M4023" i="3" a="1"/>
  <c r="M4023" i="3" s="1"/>
  <c r="N4130" i="3" a="1"/>
  <c r="N4130" i="3" s="1"/>
  <c r="O4130" i="3" a="1"/>
  <c r="O4130" i="3" s="1"/>
  <c r="M4130" i="3" a="1"/>
  <c r="M4130" i="3" s="1"/>
  <c r="N4258" i="3" a="1"/>
  <c r="N4258" i="3" s="1"/>
  <c r="O4258" i="3" a="1"/>
  <c r="O4258" i="3" s="1"/>
  <c r="P4279" i="3" a="1"/>
  <c r="P4279" i="3" s="1"/>
  <c r="K4279" i="3" a="1"/>
  <c r="K4279" i="3" s="1"/>
  <c r="P4319" i="3" a="1"/>
  <c r="P4319" i="3" s="1"/>
  <c r="O4319" i="3" a="1"/>
  <c r="O4319" i="3" s="1"/>
  <c r="O4342" i="3" a="1"/>
  <c r="O4342" i="3" s="1"/>
  <c r="M4342" i="3" a="1"/>
  <c r="M4342" i="3" s="1"/>
  <c r="L4342" i="3" a="1"/>
  <c r="L4342" i="3" s="1"/>
  <c r="N4462" i="3" a="1"/>
  <c r="N4462" i="3" s="1"/>
  <c r="L4462" i="3" a="1"/>
  <c r="L4462" i="3" s="1"/>
  <c r="K4462" i="3" a="1"/>
  <c r="K4462" i="3" s="1"/>
  <c r="O4462" i="3" a="1"/>
  <c r="O4462" i="3" s="1"/>
  <c r="M4462" i="3" a="1"/>
  <c r="M4462" i="3" s="1"/>
  <c r="P4917" i="3" a="1"/>
  <c r="P4917" i="3" s="1"/>
  <c r="N4917" i="3" a="1"/>
  <c r="N4917" i="3" s="1"/>
  <c r="M4917" i="3" a="1"/>
  <c r="M4917" i="3" s="1"/>
  <c r="K4917" i="3" a="1"/>
  <c r="K4917" i="3" s="1"/>
  <c r="O4917" i="3" a="1"/>
  <c r="O4917" i="3" s="1"/>
  <c r="L4917" i="3" a="1"/>
  <c r="L4917" i="3" s="1"/>
  <c r="N3399" i="3" a="1"/>
  <c r="N3399" i="3" s="1"/>
  <c r="K3399" i="3" a="1"/>
  <c r="K3399" i="3" s="1"/>
  <c r="L3399" i="3" a="1"/>
  <c r="L3399" i="3" s="1"/>
  <c r="N3484" i="3" a="1"/>
  <c r="N3484" i="3" s="1"/>
  <c r="L3484" i="3" a="1"/>
  <c r="L3484" i="3" s="1"/>
  <c r="O3550" i="3" a="1"/>
  <c r="O3550" i="3" s="1"/>
  <c r="M3550" i="3" a="1"/>
  <c r="M3550" i="3" s="1"/>
  <c r="N3570" i="3" a="1"/>
  <c r="N3570" i="3" s="1"/>
  <c r="M3570" i="3" a="1"/>
  <c r="M3570" i="3" s="1"/>
  <c r="O3612" i="3" a="1"/>
  <c r="O3612" i="3" s="1"/>
  <c r="N3612" i="3" a="1"/>
  <c r="N3612" i="3" s="1"/>
  <c r="P3612" i="3" a="1"/>
  <c r="P3612" i="3" s="1"/>
  <c r="R3696" i="3"/>
  <c r="O3737" i="3" a="1"/>
  <c r="O3737" i="3" s="1"/>
  <c r="L3737" i="3" a="1"/>
  <c r="L3737" i="3" s="1"/>
  <c r="K3737" i="3" a="1"/>
  <c r="K3737" i="3" s="1"/>
  <c r="P3737" i="3" a="1"/>
  <c r="P3737" i="3" s="1"/>
  <c r="M3737" i="3" a="1"/>
  <c r="M3737" i="3" s="1"/>
  <c r="M3756" i="3" a="1"/>
  <c r="M3756" i="3" s="1"/>
  <c r="P3756" i="3" a="1"/>
  <c r="P3756" i="3" s="1"/>
  <c r="N3756" i="3" a="1"/>
  <c r="N3756" i="3" s="1"/>
  <c r="P3779" i="3" a="1"/>
  <c r="P3779" i="3" s="1"/>
  <c r="Q3779" i="3" s="1"/>
  <c r="L3779" i="3" a="1"/>
  <c r="L3779" i="3" s="1"/>
  <c r="L3791" i="3" a="1"/>
  <c r="L3791" i="3" s="1"/>
  <c r="N3791" i="3" a="1"/>
  <c r="N3791" i="3" s="1"/>
  <c r="M3791" i="3" a="1"/>
  <c r="M3791" i="3" s="1"/>
  <c r="O3791" i="3" a="1"/>
  <c r="O3791" i="3" s="1"/>
  <c r="N3864" i="3" a="1"/>
  <c r="N3864" i="3" s="1"/>
  <c r="M3864" i="3" a="1"/>
  <c r="M3864" i="3" s="1"/>
  <c r="N3929" i="3" a="1"/>
  <c r="N3929" i="3" s="1"/>
  <c r="P3929" i="3" a="1"/>
  <c r="P3929" i="3" s="1"/>
  <c r="M3980" i="3" a="1"/>
  <c r="M3980" i="3" s="1"/>
  <c r="N3980" i="3" a="1"/>
  <c r="N3980" i="3" s="1"/>
  <c r="L3980" i="3" a="1"/>
  <c r="L3980" i="3" s="1"/>
  <c r="P3980" i="3" a="1"/>
  <c r="P3980" i="3" s="1"/>
  <c r="O3980" i="3" a="1"/>
  <c r="O3980" i="3" s="1"/>
  <c r="N4109" i="3" a="1"/>
  <c r="N4109" i="3" s="1"/>
  <c r="P4109" i="3" a="1"/>
  <c r="P4109" i="3" s="1"/>
  <c r="M4109" i="3" a="1"/>
  <c r="M4109" i="3" s="1"/>
  <c r="L4223" i="3" a="1"/>
  <c r="L4223" i="3" s="1"/>
  <c r="K4223" i="3" a="1"/>
  <c r="K4223" i="3" s="1"/>
  <c r="O4223" i="3" a="1"/>
  <c r="O4223" i="3" s="1"/>
  <c r="Q4223" i="3" s="1"/>
  <c r="N4223" i="3" a="1"/>
  <c r="N4223" i="3" s="1"/>
  <c r="M4223" i="3" a="1"/>
  <c r="M4223" i="3" s="1"/>
  <c r="O4227" i="3" a="1"/>
  <c r="O4227" i="3" s="1"/>
  <c r="L4227" i="3" a="1"/>
  <c r="L4227" i="3" s="1"/>
  <c r="N4307" i="3" a="1"/>
  <c r="N4307" i="3" s="1"/>
  <c r="P4307" i="3" a="1"/>
  <c r="P4307" i="3" s="1"/>
  <c r="M4307" i="3" a="1"/>
  <c r="M4307" i="3" s="1"/>
  <c r="O4337" i="3" a="1"/>
  <c r="O4337" i="3" s="1"/>
  <c r="L4337" i="3" a="1"/>
  <c r="L4337" i="3" s="1"/>
  <c r="K4337" i="3" a="1"/>
  <c r="K4337" i="3" s="1"/>
  <c r="N4337" i="3" a="1"/>
  <c r="N4337" i="3" s="1"/>
  <c r="M4337" i="3" a="1"/>
  <c r="M4337" i="3" s="1"/>
  <c r="Q4425" i="3"/>
  <c r="M4564" i="3" a="1"/>
  <c r="M4564" i="3" s="1"/>
  <c r="L4564" i="3" a="1"/>
  <c r="L4564" i="3" s="1"/>
  <c r="N4564" i="3" a="1"/>
  <c r="N4564" i="3" s="1"/>
  <c r="O4655" i="3" a="1"/>
  <c r="O4655" i="3" s="1"/>
  <c r="K4655" i="3" a="1"/>
  <c r="K4655" i="3" s="1"/>
  <c r="P4655" i="3" a="1"/>
  <c r="P4655" i="3" s="1"/>
  <c r="R4655" i="3" s="1"/>
  <c r="N4655" i="3" a="1"/>
  <c r="N4655" i="3" s="1"/>
  <c r="K4867" i="3" a="1"/>
  <c r="K4867" i="3" s="1"/>
  <c r="M4867" i="3" a="1"/>
  <c r="M4867" i="3" s="1"/>
  <c r="L4867" i="3" a="1"/>
  <c r="L4867" i="3" s="1"/>
  <c r="P4867" i="3" a="1"/>
  <c r="P4867" i="3" s="1"/>
  <c r="O4867" i="3" a="1"/>
  <c r="O4867" i="3" s="1"/>
  <c r="N4867" i="3" a="1"/>
  <c r="N4867" i="3" s="1"/>
  <c r="N4873" i="3" a="1"/>
  <c r="N4873" i="3" s="1"/>
  <c r="O4873" i="3" a="1"/>
  <c r="O4873" i="3" s="1"/>
  <c r="N3225" i="3" a="1"/>
  <c r="N3225" i="3" s="1"/>
  <c r="L3227" i="3" a="1"/>
  <c r="L3227" i="3" s="1"/>
  <c r="O3362" i="3" a="1"/>
  <c r="O3362" i="3" s="1"/>
  <c r="K3371" i="3" a="1"/>
  <c r="K3371" i="3" s="1"/>
  <c r="K3395" i="3" a="1"/>
  <c r="K3395" i="3" s="1"/>
  <c r="L3416" i="3" a="1"/>
  <c r="L3416" i="3" s="1"/>
  <c r="N3477" i="3" a="1"/>
  <c r="N3477" i="3" s="1"/>
  <c r="O3479" i="3" a="1"/>
  <c r="O3479" i="3" s="1"/>
  <c r="M3542" i="3" a="1"/>
  <c r="M3542" i="3" s="1"/>
  <c r="N3547" i="3" a="1"/>
  <c r="N3547" i="3" s="1"/>
  <c r="P3552" i="3" a="1"/>
  <c r="P3552" i="3" s="1"/>
  <c r="P3644" i="3" a="1"/>
  <c r="P3644" i="3" s="1"/>
  <c r="L3684" i="3" a="1"/>
  <c r="L3684" i="3" s="1"/>
  <c r="M3703" i="3" a="1"/>
  <c r="M3703" i="3" s="1"/>
  <c r="P3705" i="3" a="1"/>
  <c r="P3705" i="3" s="1"/>
  <c r="M3715" i="3" a="1"/>
  <c r="M3715" i="3" s="1"/>
  <c r="N3720" i="3" a="1"/>
  <c r="N3720" i="3" s="1"/>
  <c r="N3795" i="3" a="1"/>
  <c r="N3795" i="3" s="1"/>
  <c r="L3803" i="3" a="1"/>
  <c r="L3803" i="3" s="1"/>
  <c r="N3834" i="3" a="1"/>
  <c r="N3834" i="3" s="1"/>
  <c r="K3842" i="3" a="1"/>
  <c r="K3842" i="3" s="1"/>
  <c r="M3845" i="3" a="1"/>
  <c r="M3845" i="3" s="1"/>
  <c r="M3917" i="3" a="1"/>
  <c r="M3917" i="3" s="1"/>
  <c r="O3969" i="3" a="1"/>
  <c r="O3969" i="3" s="1"/>
  <c r="K3975" i="3" a="1"/>
  <c r="K3975" i="3" s="1"/>
  <c r="N3978" i="3" a="1"/>
  <c r="N3978" i="3" s="1"/>
  <c r="L3985" i="3" a="1"/>
  <c r="L3985" i="3" s="1"/>
  <c r="P3991" i="3" a="1"/>
  <c r="P3991" i="3" s="1"/>
  <c r="L4049" i="3" a="1"/>
  <c r="L4049" i="3" s="1"/>
  <c r="N4058" i="3" a="1"/>
  <c r="N4058" i="3" s="1"/>
  <c r="O4215" i="3" a="1"/>
  <c r="O4215" i="3" s="1"/>
  <c r="P4340" i="3" a="1"/>
  <c r="P4340" i="3" s="1"/>
  <c r="O4348" i="3" a="1"/>
  <c r="O4348" i="3" s="1"/>
  <c r="N4355" i="3" a="1"/>
  <c r="N4355" i="3" s="1"/>
  <c r="P4356" i="3" a="1"/>
  <c r="P4356" i="3" s="1"/>
  <c r="P4401" i="3" a="1"/>
  <c r="P4401" i="3" s="1"/>
  <c r="O4478" i="3" a="1"/>
  <c r="O4478" i="3" s="1"/>
  <c r="N4479" i="3" a="1"/>
  <c r="N4479" i="3" s="1"/>
  <c r="N4487" i="3" a="1"/>
  <c r="N4487" i="3" s="1"/>
  <c r="L4494" i="3" a="1"/>
  <c r="L4494" i="3" s="1"/>
  <c r="P4495" i="3" a="1"/>
  <c r="P4495" i="3" s="1"/>
  <c r="L4503" i="3" a="1"/>
  <c r="L4503" i="3" s="1"/>
  <c r="N4560" i="3" a="1"/>
  <c r="N4560" i="3" s="1"/>
  <c r="N4562" i="3" a="1"/>
  <c r="N4562" i="3" s="1"/>
  <c r="M4636" i="3" a="1"/>
  <c r="M4636" i="3" s="1"/>
  <c r="N4636" i="3" a="1"/>
  <c r="N4636" i="3" s="1"/>
  <c r="K4636" i="3" a="1"/>
  <c r="K4636" i="3" s="1"/>
  <c r="O4714" i="3" a="1"/>
  <c r="O4714" i="3" s="1"/>
  <c r="N4714" i="3" a="1"/>
  <c r="N4714" i="3" s="1"/>
  <c r="K4714" i="3" a="1"/>
  <c r="K4714" i="3" s="1"/>
  <c r="K4845" i="3" a="1"/>
  <c r="K4845" i="3" s="1"/>
  <c r="N4845" i="3" a="1"/>
  <c r="N4845" i="3" s="1"/>
  <c r="L4845" i="3" a="1"/>
  <c r="L4845" i="3" s="1"/>
  <c r="P4845" i="3" a="1"/>
  <c r="P4845" i="3" s="1"/>
  <c r="O4845" i="3" a="1"/>
  <c r="O4845" i="3" s="1"/>
  <c r="L4877" i="3" a="1"/>
  <c r="L4877" i="3" s="1"/>
  <c r="K4877" i="3" a="1"/>
  <c r="K4877" i="3" s="1"/>
  <c r="N4877" i="3" a="1"/>
  <c r="N4877" i="3" s="1"/>
  <c r="M4877" i="3" a="1"/>
  <c r="M4877" i="3" s="1"/>
  <c r="P4142" i="3" a="1"/>
  <c r="P4142" i="3" s="1"/>
  <c r="N4148" i="3" a="1"/>
  <c r="N4148" i="3" s="1"/>
  <c r="O4154" i="3" a="1"/>
  <c r="O4154" i="3" s="1"/>
  <c r="P4172" i="3" a="1"/>
  <c r="P4172" i="3" s="1"/>
  <c r="K4190" i="3" a="1"/>
  <c r="K4190" i="3" s="1"/>
  <c r="L4191" i="3" a="1"/>
  <c r="L4191" i="3" s="1"/>
  <c r="M4197" i="3" a="1"/>
  <c r="M4197" i="3" s="1"/>
  <c r="K4203" i="3" a="1"/>
  <c r="K4203" i="3" s="1"/>
  <c r="M4205" i="3" a="1"/>
  <c r="M4205" i="3" s="1"/>
  <c r="N4212" i="3" a="1"/>
  <c r="N4212" i="3" s="1"/>
  <c r="M4214" i="3" a="1"/>
  <c r="M4214" i="3" s="1"/>
  <c r="M4235" i="3" a="1"/>
  <c r="M4235" i="3" s="1"/>
  <c r="K4255" i="3" a="1"/>
  <c r="K4255" i="3" s="1"/>
  <c r="O4259" i="3" a="1"/>
  <c r="O4259" i="3" s="1"/>
  <c r="M4293" i="3" a="1"/>
  <c r="M4293" i="3" s="1"/>
  <c r="L4295" i="3" a="1"/>
  <c r="L4295" i="3" s="1"/>
  <c r="L4315" i="3" a="1"/>
  <c r="L4315" i="3" s="1"/>
  <c r="O4355" i="3" a="1"/>
  <c r="O4355" i="3" s="1"/>
  <c r="K4359" i="3" a="1"/>
  <c r="K4359" i="3" s="1"/>
  <c r="K4363" i="3" a="1"/>
  <c r="K4363" i="3" s="1"/>
  <c r="L4365" i="3" a="1"/>
  <c r="L4365" i="3" s="1"/>
  <c r="K4379" i="3" a="1"/>
  <c r="K4379" i="3" s="1"/>
  <c r="O4381" i="3" a="1"/>
  <c r="O4381" i="3" s="1"/>
  <c r="K4389" i="3" a="1"/>
  <c r="K4389" i="3" s="1"/>
  <c r="M4409" i="3" a="1"/>
  <c r="M4409" i="3" s="1"/>
  <c r="K4414" i="3" a="1"/>
  <c r="K4414" i="3" s="1"/>
  <c r="M4421" i="3" a="1"/>
  <c r="M4421" i="3" s="1"/>
  <c r="L4448" i="3" a="1"/>
  <c r="L4448" i="3" s="1"/>
  <c r="O4479" i="3" a="1"/>
  <c r="O4479" i="3" s="1"/>
  <c r="L4486" i="3" a="1"/>
  <c r="L4486" i="3" s="1"/>
  <c r="O4487" i="3" a="1"/>
  <c r="O4487" i="3" s="1"/>
  <c r="R4487" i="3" s="1"/>
  <c r="M4494" i="3" a="1"/>
  <c r="M4494" i="3" s="1"/>
  <c r="M4503" i="3" a="1"/>
  <c r="M4503" i="3" s="1"/>
  <c r="N4505" i="3" a="1"/>
  <c r="N4505" i="3" s="1"/>
  <c r="K4515" i="3" a="1"/>
  <c r="K4515" i="3" s="1"/>
  <c r="L4548" i="3" a="1"/>
  <c r="L4548" i="3" s="1"/>
  <c r="P4560" i="3" a="1"/>
  <c r="P4560" i="3" s="1"/>
  <c r="R4560" i="3" s="1"/>
  <c r="M4569" i="3" a="1"/>
  <c r="M4569" i="3" s="1"/>
  <c r="N4609" i="3" a="1"/>
  <c r="N4609" i="3" s="1"/>
  <c r="M4714" i="3" a="1"/>
  <c r="M4714" i="3" s="1"/>
  <c r="O4733" i="3" a="1"/>
  <c r="O4733" i="3" s="1"/>
  <c r="K4733" i="3" a="1"/>
  <c r="K4733" i="3" s="1"/>
  <c r="O4755" i="3" a="1"/>
  <c r="O4755" i="3" s="1"/>
  <c r="N4755" i="3" a="1"/>
  <c r="N4755" i="3" s="1"/>
  <c r="M4845" i="3" a="1"/>
  <c r="M4845" i="3" s="1"/>
  <c r="P4914" i="3" a="1"/>
  <c r="P4914" i="3" s="1"/>
  <c r="O4914" i="3" a="1"/>
  <c r="O4914" i="3" s="1"/>
  <c r="R3845" i="3"/>
  <c r="K3890" i="3" a="1"/>
  <c r="K3890" i="3" s="1"/>
  <c r="M3909" i="3" a="1"/>
  <c r="M3909" i="3" s="1"/>
  <c r="M3973" i="3" a="1"/>
  <c r="M3973" i="3" s="1"/>
  <c r="P4478" i="3" a="1"/>
  <c r="P4478" i="3" s="1"/>
  <c r="P4479" i="3" a="1"/>
  <c r="P4479" i="3" s="1"/>
  <c r="O4494" i="3" a="1"/>
  <c r="O4494" i="3" s="1"/>
  <c r="O4562" i="3" a="1"/>
  <c r="O4562" i="3" s="1"/>
  <c r="N4566" i="3" a="1"/>
  <c r="N4566" i="3" s="1"/>
  <c r="L4566" i="3" a="1"/>
  <c r="L4566" i="3" s="1"/>
  <c r="N4595" i="3" a="1"/>
  <c r="N4595" i="3" s="1"/>
  <c r="K4595" i="3" a="1"/>
  <c r="K4595" i="3" s="1"/>
  <c r="N4614" i="3" a="1"/>
  <c r="N4614" i="3" s="1"/>
  <c r="K4614" i="3" a="1"/>
  <c r="K4614" i="3" s="1"/>
  <c r="M4614" i="3" a="1"/>
  <c r="M4614" i="3" s="1"/>
  <c r="M4639" i="3" a="1"/>
  <c r="M4639" i="3" s="1"/>
  <c r="K4639" i="3" a="1"/>
  <c r="K4639" i="3" s="1"/>
  <c r="N4639" i="3" a="1"/>
  <c r="N4639" i="3" s="1"/>
  <c r="O4701" i="3" a="1"/>
  <c r="O4701" i="3" s="1"/>
  <c r="K4701" i="3" a="1"/>
  <c r="K4701" i="3" s="1"/>
  <c r="M4756" i="3" a="1"/>
  <c r="M4756" i="3" s="1"/>
  <c r="N4756" i="3" a="1"/>
  <c r="N4756" i="3" s="1"/>
  <c r="N4590" i="3" a="1"/>
  <c r="N4590" i="3" s="1"/>
  <c r="P4590" i="3" a="1"/>
  <c r="P4590" i="3" s="1"/>
  <c r="Q4590" i="3" s="1"/>
  <c r="L4590" i="3" a="1"/>
  <c r="L4590" i="3" s="1"/>
  <c r="M4690" i="3" a="1"/>
  <c r="M4690" i="3" s="1"/>
  <c r="K4690" i="3" a="1"/>
  <c r="K4690" i="3" s="1"/>
  <c r="O4690" i="3" a="1"/>
  <c r="O4690" i="3" s="1"/>
  <c r="K4709" i="3" a="1"/>
  <c r="K4709" i="3" s="1"/>
  <c r="P4709" i="3" a="1"/>
  <c r="P4709" i="3" s="1"/>
  <c r="O4738" i="3" a="1"/>
  <c r="O4738" i="3" s="1"/>
  <c r="K4738" i="3" a="1"/>
  <c r="K4738" i="3" s="1"/>
  <c r="P4803" i="3" a="1"/>
  <c r="P4803" i="3" s="1"/>
  <c r="L4803" i="3" a="1"/>
  <c r="L4803" i="3" s="1"/>
  <c r="K4803" i="3" a="1"/>
  <c r="K4803" i="3" s="1"/>
  <c r="O4803" i="3" a="1"/>
  <c r="O4803" i="3" s="1"/>
  <c r="N4803" i="3" a="1"/>
  <c r="N4803" i="3" s="1"/>
  <c r="M4803" i="3" a="1"/>
  <c r="M4803" i="3" s="1"/>
  <c r="N4880" i="3" a="1"/>
  <c r="N4880" i="3" s="1"/>
  <c r="O4880" i="3" a="1"/>
  <c r="O4880" i="3" s="1"/>
  <c r="P4933" i="3" a="1"/>
  <c r="P4933" i="3" s="1"/>
  <c r="M4933" i="3" a="1"/>
  <c r="M4933" i="3" s="1"/>
  <c r="K4933" i="3" a="1"/>
  <c r="K4933" i="3" s="1"/>
  <c r="O4933" i="3" a="1"/>
  <c r="O4933" i="3" s="1"/>
  <c r="N4933" i="3" a="1"/>
  <c r="N4933" i="3" s="1"/>
  <c r="M4377" i="3" a="1"/>
  <c r="M4377" i="3" s="1"/>
  <c r="L4383" i="3" a="1"/>
  <c r="L4383" i="3" s="1"/>
  <c r="O4386" i="3" a="1"/>
  <c r="O4386" i="3" s="1"/>
  <c r="M4394" i="3" a="1"/>
  <c r="M4394" i="3" s="1"/>
  <c r="N4455" i="3" a="1"/>
  <c r="N4455" i="3" s="1"/>
  <c r="L4495" i="3" a="1"/>
  <c r="L4495" i="3" s="1"/>
  <c r="L4516" i="3" a="1"/>
  <c r="L4516" i="3" s="1"/>
  <c r="M4522" i="3" a="1"/>
  <c r="M4522" i="3" s="1"/>
  <c r="M4528" i="3" a="1"/>
  <c r="M4528" i="3" s="1"/>
  <c r="M4644" i="3" a="1"/>
  <c r="M4644" i="3" s="1"/>
  <c r="K4644" i="3" a="1"/>
  <c r="K4644" i="3" s="1"/>
  <c r="M4730" i="3" a="1"/>
  <c r="M4730" i="3" s="1"/>
  <c r="K4730" i="3" a="1"/>
  <c r="K4730" i="3" s="1"/>
  <c r="P4751" i="3" a="1"/>
  <c r="P4751" i="3" s="1"/>
  <c r="K4751" i="3" a="1"/>
  <c r="K4751" i="3" s="1"/>
  <c r="K4943" i="3" a="1"/>
  <c r="K4943" i="3" s="1"/>
  <c r="O4943" i="3" a="1"/>
  <c r="O4943" i="3" s="1"/>
  <c r="L4943" i="3" a="1"/>
  <c r="L4943" i="3" s="1"/>
  <c r="O3291" i="3" a="1"/>
  <c r="O3291" i="3" s="1"/>
  <c r="N3355" i="3" a="1"/>
  <c r="N3355" i="3" s="1"/>
  <c r="M3547" i="3" a="1"/>
  <c r="M3547" i="3" s="1"/>
  <c r="N3644" i="3" a="1"/>
  <c r="N3644" i="3" s="1"/>
  <c r="O3811" i="3" a="1"/>
  <c r="O3811" i="3" s="1"/>
  <c r="R3811" i="3" s="1"/>
  <c r="R3911" i="3"/>
  <c r="N3951" i="3" a="1"/>
  <c r="N3951" i="3" s="1"/>
  <c r="N3991" i="3" a="1"/>
  <c r="N3991" i="3" s="1"/>
  <c r="O4031" i="3" a="1"/>
  <c r="O4031" i="3" s="1"/>
  <c r="P4113" i="3" a="1"/>
  <c r="P4113" i="3" s="1"/>
  <c r="Q4113" i="3" s="1"/>
  <c r="P4123" i="3" a="1"/>
  <c r="P4123" i="3" s="1"/>
  <c r="M4215" i="3" a="1"/>
  <c r="M4215" i="3" s="1"/>
  <c r="P4241" i="3" a="1"/>
  <c r="P4241" i="3" s="1"/>
  <c r="N4292" i="3" a="1"/>
  <c r="N4292" i="3" s="1"/>
  <c r="M4303" i="3" a="1"/>
  <c r="M4303" i="3" s="1"/>
  <c r="N4340" i="3" a="1"/>
  <c r="N4340" i="3" s="1"/>
  <c r="L4348" i="3" a="1"/>
  <c r="L4348" i="3" s="1"/>
  <c r="K4355" i="3" a="1"/>
  <c r="K4355" i="3" s="1"/>
  <c r="P4357" i="3" a="1"/>
  <c r="P4357" i="3" s="1"/>
  <c r="O4359" i="3" a="1"/>
  <c r="O4359" i="3" s="1"/>
  <c r="K4364" i="3" a="1"/>
  <c r="K4364" i="3" s="1"/>
  <c r="P4383" i="3" a="1"/>
  <c r="P4383" i="3" s="1"/>
  <c r="N4388" i="3" a="1"/>
  <c r="N4388" i="3" s="1"/>
  <c r="P4398" i="3" a="1"/>
  <c r="P4398" i="3" s="1"/>
  <c r="N4401" i="3" a="1"/>
  <c r="N4401" i="3" s="1"/>
  <c r="O4412" i="3" a="1"/>
  <c r="O4412" i="3" s="1"/>
  <c r="K4434" i="3" a="1"/>
  <c r="K4434" i="3" s="1"/>
  <c r="O4455" i="3" a="1"/>
  <c r="O4455" i="3" s="1"/>
  <c r="P4456" i="3" a="1"/>
  <c r="P4456" i="3" s="1"/>
  <c r="R4456" i="3" s="1"/>
  <c r="P4463" i="3" a="1"/>
  <c r="P4463" i="3" s="1"/>
  <c r="R4463" i="3" s="1"/>
  <c r="N4472" i="3" a="1"/>
  <c r="N4472" i="3" s="1"/>
  <c r="L4478" i="3" a="1"/>
  <c r="L4478" i="3" s="1"/>
  <c r="L4479" i="3" a="1"/>
  <c r="L4479" i="3" s="1"/>
  <c r="L4487" i="3" a="1"/>
  <c r="L4487" i="3" s="1"/>
  <c r="K4494" i="3" a="1"/>
  <c r="K4494" i="3" s="1"/>
  <c r="M4495" i="3" a="1"/>
  <c r="M4495" i="3" s="1"/>
  <c r="O4499" i="3" a="1"/>
  <c r="O4499" i="3" s="1"/>
  <c r="K4503" i="3" a="1"/>
  <c r="K4503" i="3" s="1"/>
  <c r="L4504" i="3" a="1"/>
  <c r="L4504" i="3" s="1"/>
  <c r="K4508" i="3" a="1"/>
  <c r="K4508" i="3" s="1"/>
  <c r="P4518" i="3" a="1"/>
  <c r="P4518" i="3" s="1"/>
  <c r="R4518" i="3" s="1"/>
  <c r="O4526" i="3" a="1"/>
  <c r="O4526" i="3" s="1"/>
  <c r="N4536" i="3" a="1"/>
  <c r="N4536" i="3" s="1"/>
  <c r="M4560" i="3" a="1"/>
  <c r="M4560" i="3" s="1"/>
  <c r="K4562" i="3" a="1"/>
  <c r="K4562" i="3" s="1"/>
  <c r="O4583" i="3" a="1"/>
  <c r="O4583" i="3" s="1"/>
  <c r="R4583" i="3" s="1"/>
  <c r="M4583" i="3" a="1"/>
  <c r="M4583" i="3" s="1"/>
  <c r="O4590" i="3" a="1"/>
  <c r="O4590" i="3" s="1"/>
  <c r="P4614" i="3" a="1"/>
  <c r="P4614" i="3" s="1"/>
  <c r="R4614" i="3" s="1"/>
  <c r="N4616" i="3" a="1"/>
  <c r="N4616" i="3" s="1"/>
  <c r="O4640" i="3" a="1"/>
  <c r="O4640" i="3" s="1"/>
  <c r="M4640" i="3" a="1"/>
  <c r="M4640" i="3" s="1"/>
  <c r="L4640" i="3" a="1"/>
  <c r="L4640" i="3" s="1"/>
  <c r="L4644" i="3" a="1"/>
  <c r="L4644" i="3" s="1"/>
  <c r="O4664" i="3" a="1"/>
  <c r="O4664" i="3" s="1"/>
  <c r="P4664" i="3" a="1"/>
  <c r="P4664" i="3" s="1"/>
  <c r="M4692" i="3" a="1"/>
  <c r="M4692" i="3" s="1"/>
  <c r="L4692" i="3" a="1"/>
  <c r="L4692" i="3" s="1"/>
  <c r="P4717" i="3" a="1"/>
  <c r="P4717" i="3" s="1"/>
  <c r="L4717" i="3" a="1"/>
  <c r="L4717" i="3" s="1"/>
  <c r="K4717" i="3" a="1"/>
  <c r="K4717" i="3" s="1"/>
  <c r="N4730" i="3" a="1"/>
  <c r="N4730" i="3" s="1"/>
  <c r="P4795" i="3" a="1"/>
  <c r="P4795" i="3" s="1"/>
  <c r="Q4795" i="3" s="1"/>
  <c r="K4795" i="3" a="1"/>
  <c r="K4795" i="3" s="1"/>
  <c r="P4805" i="3" a="1"/>
  <c r="P4805" i="3" s="1"/>
  <c r="L4805" i="3" a="1"/>
  <c r="L4805" i="3" s="1"/>
  <c r="M4924" i="3" a="1"/>
  <c r="M4924" i="3" s="1"/>
  <c r="L4924" i="3" a="1"/>
  <c r="L4924" i="3" s="1"/>
  <c r="K3253" i="3" a="1"/>
  <c r="K3253" i="3" s="1"/>
  <c r="O3275" i="3" a="1"/>
  <c r="O3275" i="3" s="1"/>
  <c r="Q3275" i="3" s="1"/>
  <c r="P3489" i="3" a="1"/>
  <c r="P3489" i="3" s="1"/>
  <c r="K3544" i="3" a="1"/>
  <c r="K3544" i="3" s="1"/>
  <c r="M3546" i="3" a="1"/>
  <c r="M3546" i="3" s="1"/>
  <c r="L3572" i="3" a="1"/>
  <c r="L3572" i="3" s="1"/>
  <c r="L3596" i="3" a="1"/>
  <c r="L3596" i="3" s="1"/>
  <c r="L3600" i="3" a="1"/>
  <c r="L3600" i="3" s="1"/>
  <c r="L3676" i="3" a="1"/>
  <c r="L3676" i="3" s="1"/>
  <c r="K3715" i="3" a="1"/>
  <c r="K3715" i="3" s="1"/>
  <c r="N3882" i="3" a="1"/>
  <c r="N3882" i="3" s="1"/>
  <c r="K3916" i="3" a="1"/>
  <c r="K3916" i="3" s="1"/>
  <c r="M3920" i="3" a="1"/>
  <c r="M3920" i="3" s="1"/>
  <c r="K3943" i="3" a="1"/>
  <c r="K3943" i="3" s="1"/>
  <c r="O3951" i="3" a="1"/>
  <c r="O3951" i="3" s="1"/>
  <c r="K3978" i="3" a="1"/>
  <c r="K3978" i="3" s="1"/>
  <c r="L4025" i="3" a="1"/>
  <c r="L4025" i="3" s="1"/>
  <c r="P4031" i="3" a="1"/>
  <c r="P4031" i="3" s="1"/>
  <c r="N4039" i="3" a="1"/>
  <c r="N4039" i="3" s="1"/>
  <c r="K4049" i="3" a="1"/>
  <c r="K4049" i="3" s="1"/>
  <c r="L4089" i="3" a="1"/>
  <c r="L4089" i="3" s="1"/>
  <c r="P4133" i="3" a="1"/>
  <c r="P4133" i="3" s="1"/>
  <c r="L4150" i="3" a="1"/>
  <c r="L4150" i="3" s="1"/>
  <c r="N4215" i="3" a="1"/>
  <c r="N4215" i="3" s="1"/>
  <c r="N4303" i="3" a="1"/>
  <c r="N4303" i="3" s="1"/>
  <c r="N4356" i="3" a="1"/>
  <c r="N4356" i="3" s="1"/>
  <c r="O4364" i="3" a="1"/>
  <c r="O4364" i="3" s="1"/>
  <c r="Q4364" i="3" s="1"/>
  <c r="N4378" i="3" a="1"/>
  <c r="N4378" i="3" s="1"/>
  <c r="L4387" i="3" a="1"/>
  <c r="L4387" i="3" s="1"/>
  <c r="P4388" i="3" a="1"/>
  <c r="P4388" i="3" s="1"/>
  <c r="P4403" i="3" a="1"/>
  <c r="P4403" i="3" s="1"/>
  <c r="M4434" i="3" a="1"/>
  <c r="M4434" i="3" s="1"/>
  <c r="P4472" i="3" a="1"/>
  <c r="P4472" i="3" s="1"/>
  <c r="M4478" i="3" a="1"/>
  <c r="M4478" i="3" s="1"/>
  <c r="M4481" i="3" a="1"/>
  <c r="M4481" i="3" s="1"/>
  <c r="M4487" i="3" a="1"/>
  <c r="M4487" i="3" s="1"/>
  <c r="M4504" i="3" a="1"/>
  <c r="M4504" i="3" s="1"/>
  <c r="P4536" i="3" a="1"/>
  <c r="P4536" i="3" s="1"/>
  <c r="N4579" i="3" a="1"/>
  <c r="N4579" i="3" s="1"/>
  <c r="K4579" i="3" a="1"/>
  <c r="K4579" i="3" s="1"/>
  <c r="O4591" i="3" a="1"/>
  <c r="O4591" i="3" s="1"/>
  <c r="K4591" i="3" a="1"/>
  <c r="K4591" i="3" s="1"/>
  <c r="P4591" i="3" a="1"/>
  <c r="P4591" i="3" s="1"/>
  <c r="M4591" i="3" a="1"/>
  <c r="M4591" i="3" s="1"/>
  <c r="O4624" i="3" a="1"/>
  <c r="O4624" i="3" s="1"/>
  <c r="M4624" i="3" a="1"/>
  <c r="M4624" i="3" s="1"/>
  <c r="L4624" i="3" a="1"/>
  <c r="L4624" i="3" s="1"/>
  <c r="P4624" i="3" a="1"/>
  <c r="P4624" i="3" s="1"/>
  <c r="N4718" i="3" a="1"/>
  <c r="N4718" i="3" s="1"/>
  <c r="P4718" i="3" a="1"/>
  <c r="P4718" i="3" s="1"/>
  <c r="Q4718" i="3" s="1"/>
  <c r="O4718" i="3" a="1"/>
  <c r="O4718" i="3" s="1"/>
  <c r="K4718" i="3" a="1"/>
  <c r="K4718" i="3" s="1"/>
  <c r="O4736" i="3" a="1"/>
  <c r="O4736" i="3" s="1"/>
  <c r="M4736" i="3" a="1"/>
  <c r="M4736" i="3" s="1"/>
  <c r="L4736" i="3" a="1"/>
  <c r="L4736" i="3" s="1"/>
  <c r="P4736" i="3" a="1"/>
  <c r="P4736" i="3" s="1"/>
  <c r="O4744" i="3" a="1"/>
  <c r="O4744" i="3" s="1"/>
  <c r="P4744" i="3" a="1"/>
  <c r="P4744" i="3" s="1"/>
  <c r="M4744" i="3" a="1"/>
  <c r="M4744" i="3" s="1"/>
  <c r="N4814" i="3" a="1"/>
  <c r="N4814" i="3" s="1"/>
  <c r="M4814" i="3" a="1"/>
  <c r="M4814" i="3" s="1"/>
  <c r="K4839" i="3" a="1"/>
  <c r="K4839" i="3" s="1"/>
  <c r="O4839" i="3" a="1"/>
  <c r="O4839" i="3" s="1"/>
  <c r="M4839" i="3" a="1"/>
  <c r="M4839" i="3" s="1"/>
  <c r="K4855" i="3" a="1"/>
  <c r="K4855" i="3" s="1"/>
  <c r="O4855" i="3" a="1"/>
  <c r="O4855" i="3" s="1"/>
  <c r="N4855" i="3" a="1"/>
  <c r="N4855" i="3" s="1"/>
  <c r="M4876" i="3" a="1"/>
  <c r="M4876" i="3" s="1"/>
  <c r="L4876" i="3" a="1"/>
  <c r="L4876" i="3" s="1"/>
  <c r="L4821" i="3" a="1"/>
  <c r="L4821" i="3" s="1"/>
  <c r="O4827" i="3" a="1"/>
  <c r="O4827" i="3" s="1"/>
  <c r="M4851" i="3" a="1"/>
  <c r="M4851" i="3" s="1"/>
  <c r="L4861" i="3" a="1"/>
  <c r="L4861" i="3" s="1"/>
  <c r="L4865" i="3" a="1"/>
  <c r="L4865" i="3" s="1"/>
  <c r="N4875" i="3" a="1"/>
  <c r="N4875" i="3" s="1"/>
  <c r="O4887" i="3" a="1"/>
  <c r="O4887" i="3" s="1"/>
  <c r="L4927" i="3" a="1"/>
  <c r="L4927" i="3" s="1"/>
  <c r="N4977" i="3" a="1"/>
  <c r="N4977" i="3" s="1"/>
  <c r="L4991" i="3" a="1"/>
  <c r="L4991" i="3" s="1"/>
  <c r="M5013" i="3" a="1"/>
  <c r="M5013" i="3" s="1"/>
  <c r="N5019" i="3" a="1"/>
  <c r="N5019" i="3" s="1"/>
  <c r="N5069" i="3" a="1"/>
  <c r="N5069" i="3" s="1"/>
  <c r="P5075" i="3" a="1"/>
  <c r="P5075" i="3" s="1"/>
  <c r="O5089" i="3" a="1"/>
  <c r="O5089" i="3" s="1"/>
  <c r="O5091" i="3" a="1"/>
  <c r="O5091" i="3" s="1"/>
  <c r="P5114" i="3" a="1"/>
  <c r="P5114" i="3" s="1"/>
  <c r="L5117" i="3" a="1"/>
  <c r="L5117" i="3" s="1"/>
  <c r="N5131" i="3" a="1"/>
  <c r="N5131" i="3" s="1"/>
  <c r="O5133" i="3" a="1"/>
  <c r="O5133" i="3" s="1"/>
  <c r="O5154" i="3" a="1"/>
  <c r="O5154" i="3" s="1"/>
  <c r="M5165" i="3" a="1"/>
  <c r="M5165" i="3" s="1"/>
  <c r="L5169" i="3" a="1"/>
  <c r="L5169" i="3" s="1"/>
  <c r="M5173" i="3" a="1"/>
  <c r="M5173" i="3" s="1"/>
  <c r="N5175" i="3" a="1"/>
  <c r="N5175" i="3" s="1"/>
  <c r="P5186" i="3" a="1"/>
  <c r="P5186" i="3" s="1"/>
  <c r="M5196" i="3" a="1"/>
  <c r="M5196" i="3" s="1"/>
  <c r="P5202" i="3" a="1"/>
  <c r="P5202" i="3" s="1"/>
  <c r="P5204" i="3" a="1"/>
  <c r="P5204" i="3" s="1"/>
  <c r="Q5204" i="3" s="1"/>
  <c r="P5213" i="3" a="1"/>
  <c r="P5213" i="3" s="1"/>
  <c r="R5213" i="3" s="1"/>
  <c r="M5219" i="3" a="1"/>
  <c r="M5219" i="3" s="1"/>
  <c r="M5221" i="3" a="1"/>
  <c r="M5221" i="3" s="1"/>
  <c r="P5234" i="3" a="1"/>
  <c r="P5234" i="3" s="1"/>
  <c r="P5236" i="3" a="1"/>
  <c r="P5236" i="3" s="1"/>
  <c r="R5236" i="3" s="1"/>
  <c r="N5247" i="3" a="1"/>
  <c r="N5247" i="3" s="1"/>
  <c r="M5260" i="3" a="1"/>
  <c r="M5260" i="3" s="1"/>
  <c r="L5275" i="3" a="1"/>
  <c r="L5275" i="3" s="1"/>
  <c r="O5285" i="3" a="1"/>
  <c r="O5285" i="3" s="1"/>
  <c r="O5307" i="3" a="1"/>
  <c r="O5307" i="3" s="1"/>
  <c r="K5414" i="3" a="1"/>
  <c r="K5414" i="3" s="1"/>
  <c r="N5414" i="3" a="1"/>
  <c r="N5414" i="3" s="1"/>
  <c r="M5414" i="3" a="1"/>
  <c r="M5414" i="3" s="1"/>
  <c r="O5436" i="3" a="1"/>
  <c r="O5436" i="3" s="1"/>
  <c r="M5436" i="3" a="1"/>
  <c r="M5436" i="3" s="1"/>
  <c r="M4567" i="3" a="1"/>
  <c r="M4567" i="3" s="1"/>
  <c r="L4606" i="3" a="1"/>
  <c r="L4606" i="3" s="1"/>
  <c r="N4612" i="3" a="1"/>
  <c r="N4612" i="3" s="1"/>
  <c r="N4623" i="3" a="1"/>
  <c r="N4623" i="3" s="1"/>
  <c r="M4630" i="3" a="1"/>
  <c r="M4630" i="3" s="1"/>
  <c r="M4631" i="3" a="1"/>
  <c r="M4631" i="3" s="1"/>
  <c r="L4719" i="3" a="1"/>
  <c r="L4719" i="3" s="1"/>
  <c r="P4743" i="3" a="1"/>
  <c r="P4743" i="3" s="1"/>
  <c r="K4781" i="3" a="1"/>
  <c r="K4781" i="3" s="1"/>
  <c r="K4797" i="3" a="1"/>
  <c r="K4797" i="3" s="1"/>
  <c r="O4799" i="3" a="1"/>
  <c r="O4799" i="3" s="1"/>
  <c r="O4802" i="3" a="1"/>
  <c r="O4802" i="3" s="1"/>
  <c r="K4813" i="3" a="1"/>
  <c r="K4813" i="3" s="1"/>
  <c r="M4821" i="3" a="1"/>
  <c r="M4821" i="3" s="1"/>
  <c r="P4827" i="3" a="1"/>
  <c r="P4827" i="3" s="1"/>
  <c r="N4829" i="3" a="1"/>
  <c r="N4829" i="3" s="1"/>
  <c r="L4833" i="3" a="1"/>
  <c r="L4833" i="3" s="1"/>
  <c r="L4835" i="3" a="1"/>
  <c r="L4835" i="3" s="1"/>
  <c r="L4844" i="3" a="1"/>
  <c r="L4844" i="3" s="1"/>
  <c r="N4851" i="3" a="1"/>
  <c r="N4851" i="3" s="1"/>
  <c r="M4861" i="3" a="1"/>
  <c r="M4861" i="3" s="1"/>
  <c r="M4865" i="3" a="1"/>
  <c r="M4865" i="3" s="1"/>
  <c r="O4875" i="3" a="1"/>
  <c r="O4875" i="3" s="1"/>
  <c r="L4883" i="3" a="1"/>
  <c r="L4883" i="3" s="1"/>
  <c r="K4885" i="3" a="1"/>
  <c r="K4885" i="3" s="1"/>
  <c r="N4893" i="3" a="1"/>
  <c r="N4893" i="3" s="1"/>
  <c r="O4898" i="3" a="1"/>
  <c r="O4898" i="3" s="1"/>
  <c r="N4903" i="3" a="1"/>
  <c r="N4903" i="3" s="1"/>
  <c r="L4906" i="3" a="1"/>
  <c r="L4906" i="3" s="1"/>
  <c r="N4909" i="3" a="1"/>
  <c r="N4909" i="3" s="1"/>
  <c r="P4922" i="3" a="1"/>
  <c r="P4922" i="3" s="1"/>
  <c r="L4957" i="3" a="1"/>
  <c r="L4957" i="3" s="1"/>
  <c r="L4965" i="3" a="1"/>
  <c r="L4965" i="3" s="1"/>
  <c r="N4981" i="3" a="1"/>
  <c r="N4981" i="3" s="1"/>
  <c r="O4991" i="3" a="1"/>
  <c r="O4991" i="3" s="1"/>
  <c r="N5003" i="3" a="1"/>
  <c r="N5003" i="3" s="1"/>
  <c r="N5013" i="3" a="1"/>
  <c r="N5013" i="3" s="1"/>
  <c r="O5024" i="3" a="1"/>
  <c r="O5024" i="3" s="1"/>
  <c r="K5043" i="3" a="1"/>
  <c r="K5043" i="3" s="1"/>
  <c r="K5045" i="3" a="1"/>
  <c r="K5045" i="3" s="1"/>
  <c r="K5059" i="3" a="1"/>
  <c r="K5059" i="3" s="1"/>
  <c r="M5060" i="3" a="1"/>
  <c r="M5060" i="3" s="1"/>
  <c r="M5068" i="3" a="1"/>
  <c r="M5068" i="3" s="1"/>
  <c r="O5069" i="3" a="1"/>
  <c r="O5069" i="3" s="1"/>
  <c r="K5083" i="3" a="1"/>
  <c r="K5083" i="3" s="1"/>
  <c r="K5087" i="3" a="1"/>
  <c r="K5087" i="3" s="1"/>
  <c r="K5093" i="3" a="1"/>
  <c r="K5093" i="3" s="1"/>
  <c r="L5099" i="3" a="1"/>
  <c r="L5099" i="3" s="1"/>
  <c r="M5117" i="3" a="1"/>
  <c r="M5117" i="3" s="1"/>
  <c r="K5127" i="3" a="1"/>
  <c r="K5127" i="3" s="1"/>
  <c r="K5130" i="3" a="1"/>
  <c r="K5130" i="3" s="1"/>
  <c r="O5131" i="3" a="1"/>
  <c r="O5131" i="3" s="1"/>
  <c r="P5133" i="3" a="1"/>
  <c r="P5133" i="3" s="1"/>
  <c r="O5149" i="3" a="1"/>
  <c r="O5149" i="3" s="1"/>
  <c r="M5156" i="3" a="1"/>
  <c r="M5156" i="3" s="1"/>
  <c r="R5163" i="3"/>
  <c r="P5165" i="3" a="1"/>
  <c r="P5165" i="3" s="1"/>
  <c r="O5169" i="3" a="1"/>
  <c r="O5169" i="3" s="1"/>
  <c r="N5173" i="3" a="1"/>
  <c r="N5173" i="3" s="1"/>
  <c r="O5175" i="3" a="1"/>
  <c r="O5175" i="3" s="1"/>
  <c r="N5184" i="3" a="1"/>
  <c r="N5184" i="3" s="1"/>
  <c r="L5195" i="3" a="1"/>
  <c r="L5195" i="3" s="1"/>
  <c r="P5196" i="3" a="1"/>
  <c r="P5196" i="3" s="1"/>
  <c r="R5196" i="3" s="1"/>
  <c r="L5212" i="3" a="1"/>
  <c r="L5212" i="3" s="1"/>
  <c r="N5219" i="3" a="1"/>
  <c r="N5219" i="3" s="1"/>
  <c r="L5226" i="3" a="1"/>
  <c r="L5226" i="3" s="1"/>
  <c r="P5227" i="3" a="1"/>
  <c r="P5227" i="3" s="1"/>
  <c r="Q5227" i="3" s="1"/>
  <c r="O5233" i="3" a="1"/>
  <c r="O5233" i="3" s="1"/>
  <c r="K5242" i="3" a="1"/>
  <c r="K5242" i="3" s="1"/>
  <c r="O5250" i="3" a="1"/>
  <c r="O5250" i="3" s="1"/>
  <c r="P5260" i="3" a="1"/>
  <c r="P5260" i="3" s="1"/>
  <c r="M5275" i="3" a="1"/>
  <c r="M5275" i="3" s="1"/>
  <c r="O5277" i="3" a="1"/>
  <c r="O5277" i="3" s="1"/>
  <c r="K5283" i="3" a="1"/>
  <c r="K5283" i="3" s="1"/>
  <c r="P5285" i="3" a="1"/>
  <c r="P5285" i="3" s="1"/>
  <c r="L5290" i="3" a="1"/>
  <c r="L5290" i="3" s="1"/>
  <c r="O5291" i="3" a="1"/>
  <c r="O5291" i="3" s="1"/>
  <c r="P5297" i="3" a="1"/>
  <c r="P5297" i="3" s="1"/>
  <c r="K5306" i="3" a="1"/>
  <c r="K5306" i="3" s="1"/>
  <c r="K5315" i="3" a="1"/>
  <c r="K5315" i="3" s="1"/>
  <c r="P5330" i="3" a="1"/>
  <c r="P5330" i="3" s="1"/>
  <c r="O5331" i="3" a="1"/>
  <c r="O5331" i="3" s="1"/>
  <c r="O5346" i="3" a="1"/>
  <c r="O5346" i="3" s="1"/>
  <c r="M5349" i="3" a="1"/>
  <c r="M5349" i="3" s="1"/>
  <c r="K5360" i="3" a="1"/>
  <c r="K5360" i="3" s="1"/>
  <c r="L5364" i="3" a="1"/>
  <c r="L5364" i="3" s="1"/>
  <c r="O5365" i="3" a="1"/>
  <c r="O5365" i="3" s="1"/>
  <c r="O5367" i="3" a="1"/>
  <c r="O5367" i="3" s="1"/>
  <c r="N5371" i="3" a="1"/>
  <c r="N5371" i="3" s="1"/>
  <c r="L5373" i="3" a="1"/>
  <c r="L5373" i="3" s="1"/>
  <c r="O5377" i="3" a="1"/>
  <c r="O5377" i="3" s="1"/>
  <c r="O5384" i="3" a="1"/>
  <c r="O5384" i="3" s="1"/>
  <c r="N5391" i="3" a="1"/>
  <c r="N5391" i="3" s="1"/>
  <c r="K5394" i="3" a="1"/>
  <c r="K5394" i="3" s="1"/>
  <c r="M5395" i="3" a="1"/>
  <c r="M5395" i="3" s="1"/>
  <c r="L5397" i="3" a="1"/>
  <c r="L5397" i="3" s="1"/>
  <c r="P5399" i="3" a="1"/>
  <c r="P5399" i="3" s="1"/>
  <c r="N5436" i="3" a="1"/>
  <c r="N5436" i="3" s="1"/>
  <c r="M5439" i="3" a="1"/>
  <c r="M5439" i="3" s="1"/>
  <c r="O5439" i="3" a="1"/>
  <c r="O5439" i="3" s="1"/>
  <c r="N5439" i="3" a="1"/>
  <c r="N5439" i="3" s="1"/>
  <c r="M5448" i="3" a="1"/>
  <c r="M5448" i="3" s="1"/>
  <c r="P5448" i="3" a="1"/>
  <c r="P5448" i="3" s="1"/>
  <c r="O5448" i="3" a="1"/>
  <c r="O5448" i="3" s="1"/>
  <c r="K5448" i="3" a="1"/>
  <c r="K5448" i="3" s="1"/>
  <c r="L4781" i="3" a="1"/>
  <c r="L4781" i="3" s="1"/>
  <c r="L4784" i="3" a="1"/>
  <c r="L4784" i="3" s="1"/>
  <c r="M4787" i="3" a="1"/>
  <c r="M4787" i="3" s="1"/>
  <c r="L4797" i="3" a="1"/>
  <c r="L4797" i="3" s="1"/>
  <c r="P4799" i="3" a="1"/>
  <c r="P4799" i="3" s="1"/>
  <c r="L4813" i="3" a="1"/>
  <c r="L4813" i="3" s="1"/>
  <c r="N4821" i="3" a="1"/>
  <c r="N4821" i="3" s="1"/>
  <c r="M4833" i="3" a="1"/>
  <c r="M4833" i="3" s="1"/>
  <c r="M4835" i="3" a="1"/>
  <c r="M4835" i="3" s="1"/>
  <c r="N4861" i="3" a="1"/>
  <c r="N4861" i="3" s="1"/>
  <c r="N4865" i="3" a="1"/>
  <c r="N4865" i="3" s="1"/>
  <c r="P4875" i="3" a="1"/>
  <c r="P4875" i="3" s="1"/>
  <c r="O4893" i="3" a="1"/>
  <c r="O4893" i="3" s="1"/>
  <c r="K4897" i="3" a="1"/>
  <c r="K4897" i="3" s="1"/>
  <c r="O4903" i="3" a="1"/>
  <c r="O4903" i="3" s="1"/>
  <c r="O4909" i="3" a="1"/>
  <c r="O4909" i="3" s="1"/>
  <c r="K4939" i="3" a="1"/>
  <c r="K4939" i="3" s="1"/>
  <c r="K4945" i="3" a="1"/>
  <c r="K4945" i="3" s="1"/>
  <c r="K4947" i="3" a="1"/>
  <c r="K4947" i="3" s="1"/>
  <c r="M4957" i="3" a="1"/>
  <c r="M4957" i="3" s="1"/>
  <c r="M4965" i="3" a="1"/>
  <c r="M4965" i="3" s="1"/>
  <c r="L4970" i="3" a="1"/>
  <c r="L4970" i="3" s="1"/>
  <c r="O4981" i="3" a="1"/>
  <c r="O4981" i="3" s="1"/>
  <c r="R4981" i="3" s="1"/>
  <c r="P4991" i="3" a="1"/>
  <c r="P4991" i="3" s="1"/>
  <c r="R4991" i="3" s="1"/>
  <c r="O5013" i="3" a="1"/>
  <c r="O5013" i="3" s="1"/>
  <c r="O5040" i="3" a="1"/>
  <c r="O5040" i="3" s="1"/>
  <c r="L5043" i="3" a="1"/>
  <c r="L5043" i="3" s="1"/>
  <c r="N5047" i="3" a="1"/>
  <c r="N5047" i="3" s="1"/>
  <c r="L5059" i="3" a="1"/>
  <c r="L5059" i="3" s="1"/>
  <c r="K5067" i="3" a="1"/>
  <c r="K5067" i="3" s="1"/>
  <c r="P5068" i="3" a="1"/>
  <c r="P5068" i="3" s="1"/>
  <c r="Q5068" i="3" s="1"/>
  <c r="L5076" i="3" a="1"/>
  <c r="L5076" i="3" s="1"/>
  <c r="L5083" i="3" a="1"/>
  <c r="L5083" i="3" s="1"/>
  <c r="P5091" i="3" a="1"/>
  <c r="P5091" i="3" s="1"/>
  <c r="Q5091" i="3" s="1"/>
  <c r="N5117" i="3" a="1"/>
  <c r="N5117" i="3" s="1"/>
  <c r="O5130" i="3" a="1"/>
  <c r="O5130" i="3" s="1"/>
  <c r="L5172" i="3" a="1"/>
  <c r="L5172" i="3" s="1"/>
  <c r="O5173" i="3" a="1"/>
  <c r="O5173" i="3" s="1"/>
  <c r="K5179" i="3" a="1"/>
  <c r="K5179" i="3" s="1"/>
  <c r="O5192" i="3" a="1"/>
  <c r="O5192" i="3" s="1"/>
  <c r="O5219" i="3" a="1"/>
  <c r="O5219" i="3" s="1"/>
  <c r="N5221" i="3" a="1"/>
  <c r="N5221" i="3" s="1"/>
  <c r="P5250" i="3" a="1"/>
  <c r="P5250" i="3" s="1"/>
  <c r="O5290" i="3" a="1"/>
  <c r="O5290" i="3" s="1"/>
  <c r="L5300" i="3" a="1"/>
  <c r="L5300" i="3" s="1"/>
  <c r="L5308" i="3" a="1"/>
  <c r="L5308" i="3" s="1"/>
  <c r="P5331" i="3" a="1"/>
  <c r="P5331" i="3" s="1"/>
  <c r="P5346" i="3" a="1"/>
  <c r="P5346" i="3" s="1"/>
  <c r="N5349" i="3" a="1"/>
  <c r="N5349" i="3" s="1"/>
  <c r="M5357" i="3" a="1"/>
  <c r="M5357" i="3" s="1"/>
  <c r="N5360" i="3" a="1"/>
  <c r="N5360" i="3" s="1"/>
  <c r="M5364" i="3" a="1"/>
  <c r="M5364" i="3" s="1"/>
  <c r="P5365" i="3" a="1"/>
  <c r="P5365" i="3" s="1"/>
  <c r="O5371" i="3" a="1"/>
  <c r="O5371" i="3" s="1"/>
  <c r="P5384" i="3" a="1"/>
  <c r="P5384" i="3" s="1"/>
  <c r="P5391" i="3" a="1"/>
  <c r="P5391" i="3" s="1"/>
  <c r="L5394" i="3" a="1"/>
  <c r="L5394" i="3" s="1"/>
  <c r="M5397" i="3" a="1"/>
  <c r="M5397" i="3" s="1"/>
  <c r="P5413" i="3" a="1"/>
  <c r="P5413" i="3" s="1"/>
  <c r="Q5413" i="3" s="1"/>
  <c r="K5413" i="3" a="1"/>
  <c r="K5413" i="3" s="1"/>
  <c r="K5423" i="3" a="1"/>
  <c r="K5423" i="3" s="1"/>
  <c r="M5423" i="3" a="1"/>
  <c r="M5423" i="3" s="1"/>
  <c r="P5013" i="3" a="1"/>
  <c r="P5013" i="3" s="1"/>
  <c r="P5173" i="3" a="1"/>
  <c r="P5173" i="3" s="1"/>
  <c r="R5173" i="3" s="1"/>
  <c r="P5290" i="3" a="1"/>
  <c r="P5290" i="3" s="1"/>
  <c r="O5306" i="3" a="1"/>
  <c r="O5306" i="3" s="1"/>
  <c r="P5357" i="3" a="1"/>
  <c r="P5357" i="3" s="1"/>
  <c r="R5357" i="3" s="1"/>
  <c r="P5364" i="3" a="1"/>
  <c r="P5364" i="3" s="1"/>
  <c r="R5364" i="3" s="1"/>
  <c r="N5395" i="3" a="1"/>
  <c r="N5395" i="3" s="1"/>
  <c r="N5397" i="3" a="1"/>
  <c r="N5397" i="3" s="1"/>
  <c r="N5411" i="3" a="1"/>
  <c r="N5411" i="3" s="1"/>
  <c r="K5411" i="3" a="1"/>
  <c r="K5411" i="3" s="1"/>
  <c r="P5436" i="3" a="1"/>
  <c r="P5436" i="3" s="1"/>
  <c r="M5441" i="3" a="1"/>
  <c r="M5441" i="3" s="1"/>
  <c r="K5441" i="3" a="1"/>
  <c r="K5441" i="3" s="1"/>
  <c r="P4719" i="3" a="1"/>
  <c r="P4719" i="3" s="1"/>
  <c r="Q4719" i="3" s="1"/>
  <c r="N4781" i="3" a="1"/>
  <c r="N4781" i="3" s="1"/>
  <c r="O4797" i="3" a="1"/>
  <c r="O4797" i="3" s="1"/>
  <c r="N4813" i="3" a="1"/>
  <c r="N4813" i="3" s="1"/>
  <c r="K4986" i="3" a="1"/>
  <c r="K4986" i="3" s="1"/>
  <c r="K5053" i="3" a="1"/>
  <c r="K5053" i="3" s="1"/>
  <c r="K5069" i="3" a="1"/>
  <c r="K5069" i="3" s="1"/>
  <c r="K5091" i="3" a="1"/>
  <c r="K5091" i="3" s="1"/>
  <c r="L5092" i="3" a="1"/>
  <c r="L5092" i="3" s="1"/>
  <c r="L5100" i="3" a="1"/>
  <c r="L5100" i="3" s="1"/>
  <c r="K5131" i="3" a="1"/>
  <c r="K5131" i="3" s="1"/>
  <c r="K5202" i="3" a="1"/>
  <c r="K5202" i="3" s="1"/>
  <c r="K5213" i="3" a="1"/>
  <c r="K5213" i="3" s="1"/>
  <c r="N5251" i="3" a="1"/>
  <c r="N5251" i="3" s="1"/>
  <c r="K5265" i="3" a="1"/>
  <c r="K5265" i="3" s="1"/>
  <c r="K5277" i="3" a="1"/>
  <c r="K5277" i="3" s="1"/>
  <c r="K5279" i="3" a="1"/>
  <c r="K5279" i="3" s="1"/>
  <c r="M5332" i="3" a="1"/>
  <c r="M5332" i="3" s="1"/>
  <c r="K5347" i="3" a="1"/>
  <c r="K5347" i="3" s="1"/>
  <c r="M5394" i="3" a="1"/>
  <c r="M5394" i="3" s="1"/>
  <c r="O5395" i="3" a="1"/>
  <c r="O5395" i="3" s="1"/>
  <c r="O5406" i="3" a="1"/>
  <c r="O5406" i="3" s="1"/>
  <c r="K5406" i="3" a="1"/>
  <c r="K5406" i="3" s="1"/>
  <c r="L5411" i="3" a="1"/>
  <c r="L5411" i="3" s="1"/>
  <c r="L5420" i="3" a="1"/>
  <c r="L5420" i="3" s="1"/>
  <c r="N5420" i="3" a="1"/>
  <c r="N5420" i="3" s="1"/>
  <c r="O5434" i="3" a="1"/>
  <c r="O5434" i="3" s="1"/>
  <c r="L5441" i="3" a="1"/>
  <c r="L5441" i="3" s="1"/>
  <c r="L5053" i="3" a="1"/>
  <c r="L5053" i="3" s="1"/>
  <c r="L5069" i="3" a="1"/>
  <c r="L5069" i="3" s="1"/>
  <c r="P5306" i="3" a="1"/>
  <c r="P5306" i="3" s="1"/>
  <c r="P5395" i="3" a="1"/>
  <c r="P5395" i="3" s="1"/>
  <c r="M5420" i="3" a="1"/>
  <c r="M5420" i="3" s="1"/>
  <c r="N5441" i="3" a="1"/>
  <c r="N5441" i="3" s="1"/>
  <c r="M4703" i="3" a="1"/>
  <c r="M4703" i="3" s="1"/>
  <c r="L4758" i="3" a="1"/>
  <c r="L4758" i="3" s="1"/>
  <c r="L4829" i="3" a="1"/>
  <c r="L4829" i="3" s="1"/>
  <c r="M4843" i="3" a="1"/>
  <c r="M4843" i="3" s="1"/>
  <c r="L4847" i="3" a="1"/>
  <c r="L4847" i="3" s="1"/>
  <c r="O4890" i="3" a="1"/>
  <c r="O4890" i="3" s="1"/>
  <c r="L4893" i="3" a="1"/>
  <c r="L4893" i="3" s="1"/>
  <c r="L4909" i="3" a="1"/>
  <c r="L4909" i="3" s="1"/>
  <c r="O4930" i="3" a="1"/>
  <c r="O4930" i="3" s="1"/>
  <c r="L4981" i="3" a="1"/>
  <c r="L4981" i="3" s="1"/>
  <c r="K5013" i="3" a="1"/>
  <c r="K5013" i="3" s="1"/>
  <c r="L5019" i="3" a="1"/>
  <c r="L5019" i="3" s="1"/>
  <c r="O5035" i="3" a="1"/>
  <c r="O5035" i="3" s="1"/>
  <c r="N5048" i="3" a="1"/>
  <c r="N5048" i="3" s="1"/>
  <c r="M5053" i="3" a="1"/>
  <c r="M5053" i="3" s="1"/>
  <c r="M5069" i="3" a="1"/>
  <c r="M5069" i="3" s="1"/>
  <c r="M5075" i="3" a="1"/>
  <c r="M5075" i="3" s="1"/>
  <c r="L5084" i="3" a="1"/>
  <c r="L5084" i="3" s="1"/>
  <c r="N5089" i="3" a="1"/>
  <c r="N5089" i="3" s="1"/>
  <c r="M5091" i="3" a="1"/>
  <c r="M5091" i="3" s="1"/>
  <c r="L5106" i="3" a="1"/>
  <c r="L5106" i="3" s="1"/>
  <c r="N5118" i="3" a="1"/>
  <c r="N5118" i="3" s="1"/>
  <c r="P5137" i="3" a="1"/>
  <c r="P5137" i="3" s="1"/>
  <c r="K5149" i="3" a="1"/>
  <c r="K5149" i="3" s="1"/>
  <c r="K5173" i="3" a="1"/>
  <c r="K5173" i="3" s="1"/>
  <c r="L5178" i="3" a="1"/>
  <c r="L5178" i="3" s="1"/>
  <c r="L5186" i="3" a="1"/>
  <c r="L5186" i="3" s="1"/>
  <c r="O5194" i="3" a="1"/>
  <c r="O5194" i="3" s="1"/>
  <c r="O5202" i="3" a="1"/>
  <c r="O5202" i="3" s="1"/>
  <c r="L5204" i="3" a="1"/>
  <c r="L5204" i="3" s="1"/>
  <c r="M5213" i="3" a="1"/>
  <c r="M5213" i="3" s="1"/>
  <c r="N5227" i="3" a="1"/>
  <c r="N5227" i="3" s="1"/>
  <c r="N5232" i="3" a="1"/>
  <c r="N5232" i="3" s="1"/>
  <c r="L5234" i="3" a="1"/>
  <c r="L5234" i="3" s="1"/>
  <c r="L5236" i="3" a="1"/>
  <c r="L5236" i="3" s="1"/>
  <c r="K5250" i="3" a="1"/>
  <c r="K5250" i="3" s="1"/>
  <c r="N5450" i="3" a="1"/>
  <c r="N5450" i="3" s="1"/>
  <c r="O5450" i="3" a="1"/>
  <c r="O5450" i="3" s="1"/>
  <c r="K5450" i="3" a="1"/>
  <c r="K5450" i="3" s="1"/>
  <c r="O5452" i="3" a="1"/>
  <c r="O5452" i="3" s="1"/>
  <c r="N5452" i="3" a="1"/>
  <c r="N5452" i="3" s="1"/>
  <c r="M5452" i="3" a="1"/>
  <c r="M5452" i="3" s="1"/>
  <c r="K4787" i="3" a="1"/>
  <c r="K4787" i="3" s="1"/>
  <c r="L4792" i="3" a="1"/>
  <c r="L4792" i="3" s="1"/>
  <c r="L4799" i="3" a="1"/>
  <c r="L4799" i="3" s="1"/>
  <c r="M4829" i="3" a="1"/>
  <c r="M4829" i="3" s="1"/>
  <c r="K4835" i="3" a="1"/>
  <c r="K4835" i="3" s="1"/>
  <c r="L4851" i="3" a="1"/>
  <c r="L4851" i="3" s="1"/>
  <c r="K4861" i="3" a="1"/>
  <c r="K4861" i="3" s="1"/>
  <c r="K4865" i="3" a="1"/>
  <c r="K4865" i="3" s="1"/>
  <c r="K4882" i="3" a="1"/>
  <c r="K4882" i="3" s="1"/>
  <c r="P4890" i="3" a="1"/>
  <c r="P4890" i="3" s="1"/>
  <c r="M4893" i="3" a="1"/>
  <c r="M4893" i="3" s="1"/>
  <c r="M4956" i="3" a="1"/>
  <c r="M4956" i="3" s="1"/>
  <c r="K5010" i="3" a="1"/>
  <c r="K5010" i="3" s="1"/>
  <c r="M5019" i="3" a="1"/>
  <c r="M5019" i="3" s="1"/>
  <c r="L5042" i="3" a="1"/>
  <c r="L5042" i="3" s="1"/>
  <c r="O5048" i="3" a="1"/>
  <c r="O5048" i="3" s="1"/>
  <c r="N5053" i="3" a="1"/>
  <c r="N5053" i="3" s="1"/>
  <c r="L5068" i="3" a="1"/>
  <c r="L5068" i="3" s="1"/>
  <c r="O5082" i="3" a="1"/>
  <c r="O5082" i="3" s="1"/>
  <c r="M5084" i="3" a="1"/>
  <c r="M5084" i="3" s="1"/>
  <c r="P5092" i="3" a="1"/>
  <c r="P5092" i="3" s="1"/>
  <c r="O5111" i="3" a="1"/>
  <c r="O5111" i="3" s="1"/>
  <c r="M5131" i="3" a="1"/>
  <c r="M5131" i="3" s="1"/>
  <c r="O5155" i="3" a="1"/>
  <c r="O5155" i="3" s="1"/>
  <c r="K5169" i="3" a="1"/>
  <c r="K5169" i="3" s="1"/>
  <c r="O5186" i="3" a="1"/>
  <c r="O5186" i="3" s="1"/>
  <c r="P5194" i="3" a="1"/>
  <c r="P5194" i="3" s="1"/>
  <c r="L5196" i="3" a="1"/>
  <c r="L5196" i="3" s="1"/>
  <c r="M5204" i="3" a="1"/>
  <c r="M5204" i="3" s="1"/>
  <c r="N5213" i="3" a="1"/>
  <c r="N5213" i="3" s="1"/>
  <c r="L5221" i="3" a="1"/>
  <c r="L5221" i="3" s="1"/>
  <c r="O5234" i="3" a="1"/>
  <c r="O5234" i="3" s="1"/>
  <c r="M5236" i="3" a="1"/>
  <c r="M5236" i="3" s="1"/>
  <c r="Q5243" i="3"/>
  <c r="K5247" i="3" a="1"/>
  <c r="K5247" i="3" s="1"/>
  <c r="L5250" i="3" a="1"/>
  <c r="L5250" i="3" s="1"/>
  <c r="L5260" i="3" a="1"/>
  <c r="L5260" i="3" s="1"/>
  <c r="M5277" i="3" a="1"/>
  <c r="M5277" i="3" s="1"/>
  <c r="M5291" i="3" a="1"/>
  <c r="M5291" i="3" s="1"/>
  <c r="P5316" i="3" a="1"/>
  <c r="P5316" i="3" s="1"/>
  <c r="O5320" i="3" a="1"/>
  <c r="O5320" i="3" s="1"/>
  <c r="M5323" i="3" a="1"/>
  <c r="M5323" i="3" s="1"/>
  <c r="O5330" i="3" a="1"/>
  <c r="O5330" i="3" s="1"/>
  <c r="K5346" i="3" a="1"/>
  <c r="K5346" i="3" s="1"/>
  <c r="N5347" i="3" a="1"/>
  <c r="N5347" i="3" s="1"/>
  <c r="L5349" i="3" a="1"/>
  <c r="L5349" i="3" s="1"/>
  <c r="L5353" i="3" a="1"/>
  <c r="L5353" i="3" s="1"/>
  <c r="K5357" i="3" a="1"/>
  <c r="K5357" i="3" s="1"/>
  <c r="L5362" i="3" a="1"/>
  <c r="L5362" i="3" s="1"/>
  <c r="L5371" i="3" a="1"/>
  <c r="L5371" i="3" s="1"/>
  <c r="N5374" i="3" a="1"/>
  <c r="N5374" i="3" s="1"/>
  <c r="L5391" i="3" a="1"/>
  <c r="L5391" i="3" s="1"/>
  <c r="L5399" i="3" a="1"/>
  <c r="L5399" i="3" s="1"/>
  <c r="N5407" i="3" a="1"/>
  <c r="N5407" i="3" s="1"/>
  <c r="P5411" i="3" a="1"/>
  <c r="P5411" i="3" s="1"/>
  <c r="R5411" i="3" s="1"/>
  <c r="O5430" i="3" a="1"/>
  <c r="O5430" i="3" s="1"/>
  <c r="N5430" i="3" a="1"/>
  <c r="N5430" i="3" s="1"/>
  <c r="L5450" i="3" a="1"/>
  <c r="L5450" i="3" s="1"/>
  <c r="M5451" i="3" a="1"/>
  <c r="M5451" i="3" s="1"/>
  <c r="K5462" i="3" a="1"/>
  <c r="K5462" i="3" s="1"/>
  <c r="K5491" i="3" a="1"/>
  <c r="K5491" i="3" s="1"/>
  <c r="M5492" i="3" a="1"/>
  <c r="M5492" i="3" s="1"/>
  <c r="N5499" i="3" a="1"/>
  <c r="N5499" i="3" s="1"/>
  <c r="M5507" i="3" a="1"/>
  <c r="M5507" i="3" s="1"/>
  <c r="P5508" i="3" a="1"/>
  <c r="P5508" i="3" s="1"/>
  <c r="O5512" i="3" a="1"/>
  <c r="O5512" i="3" s="1"/>
  <c r="K5515" i="3" a="1"/>
  <c r="K5515" i="3" s="1"/>
  <c r="O5535" i="3" a="1"/>
  <c r="O5535" i="3" s="1"/>
  <c r="O5547" i="3" a="1"/>
  <c r="O5547" i="3" s="1"/>
  <c r="K5560" i="3" a="1"/>
  <c r="K5560" i="3" s="1"/>
  <c r="Q5562" i="3"/>
  <c r="O5578" i="3" a="1"/>
  <c r="O5578" i="3" s="1"/>
  <c r="O5627" i="3" a="1"/>
  <c r="O5627" i="3" s="1"/>
  <c r="O5641" i="3" a="1"/>
  <c r="O5641" i="3" s="1"/>
  <c r="P5667" i="3" a="1"/>
  <c r="P5667" i="3" s="1"/>
  <c r="O5680" i="3" a="1"/>
  <c r="O5680" i="3" s="1"/>
  <c r="P5835" i="3" a="1"/>
  <c r="P5835" i="3" s="1"/>
  <c r="R5835" i="3" s="1"/>
  <c r="O5851" i="3" a="1"/>
  <c r="O5851" i="3" s="1"/>
  <c r="P5859" i="3" a="1"/>
  <c r="P5859" i="3" s="1"/>
  <c r="N5885" i="3" a="1"/>
  <c r="N5885" i="3" s="1"/>
  <c r="M5900" i="3" a="1"/>
  <c r="M5900" i="3" s="1"/>
  <c r="L5906" i="3" a="1"/>
  <c r="L5906" i="3" s="1"/>
  <c r="L5908" i="3" a="1"/>
  <c r="L5908" i="3" s="1"/>
  <c r="P5914" i="3" a="1"/>
  <c r="P5914" i="3" s="1"/>
  <c r="L5924" i="3" a="1"/>
  <c r="L5924" i="3" s="1"/>
  <c r="O5929" i="3" a="1"/>
  <c r="O5929" i="3" s="1"/>
  <c r="P5931" i="3" a="1"/>
  <c r="P5931" i="3" s="1"/>
  <c r="P5937" i="3" a="1"/>
  <c r="P5937" i="3" s="1"/>
  <c r="N5947" i="3" a="1"/>
  <c r="N5947" i="3" s="1"/>
  <c r="N5987" i="3" a="1"/>
  <c r="N5987" i="3" s="1"/>
  <c r="P5987" i="3" a="1"/>
  <c r="P5987" i="3" s="1"/>
  <c r="L6029" i="3" a="1"/>
  <c r="L6029" i="3" s="1"/>
  <c r="P6029" i="3" a="1"/>
  <c r="P6029" i="3" s="1"/>
  <c r="N6029" i="3" a="1"/>
  <c r="N6029" i="3" s="1"/>
  <c r="O6052" i="3" a="1"/>
  <c r="O6052" i="3" s="1"/>
  <c r="M6052" i="3" a="1"/>
  <c r="M6052" i="3" s="1"/>
  <c r="L6052" i="3" a="1"/>
  <c r="L6052" i="3" s="1"/>
  <c r="P5564" i="3" a="1"/>
  <c r="P5564" i="3" s="1"/>
  <c r="Q5564" i="3" s="1"/>
  <c r="L5624" i="3" a="1"/>
  <c r="L5624" i="3" s="1"/>
  <c r="O5632" i="3" a="1"/>
  <c r="O5632" i="3" s="1"/>
  <c r="P5641" i="3" a="1"/>
  <c r="P5641" i="3" s="1"/>
  <c r="L5643" i="3" a="1"/>
  <c r="L5643" i="3" s="1"/>
  <c r="P5755" i="3" a="1"/>
  <c r="P5755" i="3" s="1"/>
  <c r="M5783" i="3" a="1"/>
  <c r="M5783" i="3" s="1"/>
  <c r="P5851" i="3" a="1"/>
  <c r="P5851" i="3" s="1"/>
  <c r="N5867" i="3" a="1"/>
  <c r="N5867" i="3" s="1"/>
  <c r="N5884" i="3" a="1"/>
  <c r="N5884" i="3" s="1"/>
  <c r="L5987" i="3" a="1"/>
  <c r="L5987" i="3" s="1"/>
  <c r="L6002" i="3" a="1"/>
  <c r="L6002" i="3" s="1"/>
  <c r="P6002" i="3" a="1"/>
  <c r="P6002" i="3" s="1"/>
  <c r="O6002" i="3" a="1"/>
  <c r="O6002" i="3" s="1"/>
  <c r="N6012" i="3" a="1"/>
  <c r="N6012" i="3" s="1"/>
  <c r="M6029" i="3" a="1"/>
  <c r="M6029" i="3" s="1"/>
  <c r="K6038" i="3" a="1"/>
  <c r="K6038" i="3" s="1"/>
  <c r="K6052" i="3" a="1"/>
  <c r="K6052" i="3" s="1"/>
  <c r="P6056" i="3" a="1"/>
  <c r="P6056" i="3" s="1"/>
  <c r="K6081" i="3" a="1"/>
  <c r="K6081" i="3" s="1"/>
  <c r="P6081" i="3" a="1"/>
  <c r="P6081" i="3" s="1"/>
  <c r="P6118" i="3" a="1"/>
  <c r="P6118" i="3" s="1"/>
  <c r="N6118" i="3" a="1"/>
  <c r="N6118" i="3" s="1"/>
  <c r="L6118" i="3" a="1"/>
  <c r="L6118" i="3" s="1"/>
  <c r="L6126" i="3" a="1"/>
  <c r="L6126" i="3" s="1"/>
  <c r="K5668" i="3" a="1"/>
  <c r="K5668" i="3" s="1"/>
  <c r="O5867" i="3" a="1"/>
  <c r="O5867" i="3" s="1"/>
  <c r="P5972" i="3" a="1"/>
  <c r="P5972" i="3" s="1"/>
  <c r="Q5972" i="3" s="1"/>
  <c r="L5972" i="3" a="1"/>
  <c r="L5972" i="3" s="1"/>
  <c r="N5972" i="3" a="1"/>
  <c r="N5972" i="3" s="1"/>
  <c r="O6108" i="3" a="1"/>
  <c r="O6108" i="3" s="1"/>
  <c r="M6108" i="3" a="1"/>
  <c r="M6108" i="3" s="1"/>
  <c r="L6108" i="3" a="1"/>
  <c r="L6108" i="3" s="1"/>
  <c r="P6108" i="3" a="1"/>
  <c r="P6108" i="3" s="1"/>
  <c r="N6108" i="3" a="1"/>
  <c r="N6108" i="3" s="1"/>
  <c r="N5462" i="3" a="1"/>
  <c r="N5462" i="3" s="1"/>
  <c r="K5490" i="3" a="1"/>
  <c r="K5490" i="3" s="1"/>
  <c r="M5500" i="3" a="1"/>
  <c r="M5500" i="3" s="1"/>
  <c r="P5506" i="3" a="1"/>
  <c r="P5506" i="3" s="1"/>
  <c r="L5517" i="3" a="1"/>
  <c r="L5517" i="3" s="1"/>
  <c r="M5557" i="3" a="1"/>
  <c r="M5557" i="3" s="1"/>
  <c r="K5578" i="3" a="1"/>
  <c r="K5578" i="3" s="1"/>
  <c r="P5589" i="3" a="1"/>
  <c r="P5589" i="3" s="1"/>
  <c r="L5597" i="3" a="1"/>
  <c r="L5597" i="3" s="1"/>
  <c r="L5604" i="3" a="1"/>
  <c r="L5604" i="3" s="1"/>
  <c r="K5615" i="3" a="1"/>
  <c r="K5615" i="3" s="1"/>
  <c r="L5633" i="3" a="1"/>
  <c r="L5633" i="3" s="1"/>
  <c r="K5642" i="3" a="1"/>
  <c r="K5642" i="3" s="1"/>
  <c r="K5652" i="3" a="1"/>
  <c r="K5652" i="3" s="1"/>
  <c r="L5668" i="3" a="1"/>
  <c r="L5668" i="3" s="1"/>
  <c r="P5884" i="3" a="1"/>
  <c r="P5884" i="3" s="1"/>
  <c r="Q5884" i="3" s="1"/>
  <c r="M5907" i="3" a="1"/>
  <c r="M5907" i="3" s="1"/>
  <c r="L5928" i="3" a="1"/>
  <c r="L5928" i="3" s="1"/>
  <c r="M6092" i="3" a="1"/>
  <c r="M6092" i="3" s="1"/>
  <c r="N6092" i="3" a="1"/>
  <c r="N6092" i="3" s="1"/>
  <c r="L6092" i="3" a="1"/>
  <c r="L6092" i="3" s="1"/>
  <c r="P6092" i="3" a="1"/>
  <c r="P6092" i="3" s="1"/>
  <c r="N6115" i="3" a="1"/>
  <c r="N6115" i="3" s="1"/>
  <c r="L6115" i="3" a="1"/>
  <c r="L6115" i="3" s="1"/>
  <c r="K6115" i="3" a="1"/>
  <c r="K6115" i="3" s="1"/>
  <c r="M6115" i="3" a="1"/>
  <c r="M6115" i="3" s="1"/>
  <c r="L5467" i="3" a="1"/>
  <c r="L5467" i="3" s="1"/>
  <c r="K5471" i="3" a="1"/>
  <c r="K5471" i="3" s="1"/>
  <c r="K5478" i="3" a="1"/>
  <c r="K5478" i="3" s="1"/>
  <c r="P5483" i="3" a="1"/>
  <c r="P5483" i="3" s="1"/>
  <c r="O5488" i="3" a="1"/>
  <c r="O5488" i="3" s="1"/>
  <c r="L5490" i="3" a="1"/>
  <c r="L5490" i="3" s="1"/>
  <c r="M5491" i="3" a="1"/>
  <c r="M5491" i="3" s="1"/>
  <c r="N5500" i="3" a="1"/>
  <c r="N5500" i="3" s="1"/>
  <c r="K5514" i="3" a="1"/>
  <c r="K5514" i="3" s="1"/>
  <c r="M5517" i="3" a="1"/>
  <c r="M5517" i="3" s="1"/>
  <c r="N5524" i="3" a="1"/>
  <c r="N5524" i="3" s="1"/>
  <c r="K5535" i="3" a="1"/>
  <c r="K5535" i="3" s="1"/>
  <c r="L5538" i="3" a="1"/>
  <c r="L5538" i="3" s="1"/>
  <c r="K5542" i="3" a="1"/>
  <c r="K5542" i="3" s="1"/>
  <c r="K5547" i="3" a="1"/>
  <c r="K5547" i="3" s="1"/>
  <c r="N5548" i="3" a="1"/>
  <c r="N5548" i="3" s="1"/>
  <c r="L5564" i="3" a="1"/>
  <c r="L5564" i="3" s="1"/>
  <c r="L5578" i="3" a="1"/>
  <c r="L5578" i="3" s="1"/>
  <c r="M5597" i="3" a="1"/>
  <c r="M5597" i="3" s="1"/>
  <c r="M5604" i="3" a="1"/>
  <c r="M5604" i="3" s="1"/>
  <c r="K5632" i="3" a="1"/>
  <c r="K5632" i="3" s="1"/>
  <c r="O5633" i="3" a="1"/>
  <c r="O5633" i="3" s="1"/>
  <c r="L5636" i="3" a="1"/>
  <c r="L5636" i="3" s="1"/>
  <c r="L5642" i="3" a="1"/>
  <c r="L5642" i="3" s="1"/>
  <c r="L5644" i="3" a="1"/>
  <c r="L5644" i="3" s="1"/>
  <c r="N5652" i="3" a="1"/>
  <c r="N5652" i="3" s="1"/>
  <c r="K5655" i="3" a="1"/>
  <c r="K5655" i="3" s="1"/>
  <c r="L5701" i="3" a="1"/>
  <c r="L5701" i="3" s="1"/>
  <c r="N5705" i="3" a="1"/>
  <c r="N5705" i="3" s="1"/>
  <c r="P5707" i="3" a="1"/>
  <c r="P5707" i="3" s="1"/>
  <c r="R5707" i="3" s="1"/>
  <c r="M5715" i="3" a="1"/>
  <c r="M5715" i="3" s="1"/>
  <c r="M5716" i="3" a="1"/>
  <c r="M5716" i="3" s="1"/>
  <c r="M5718" i="3" a="1"/>
  <c r="M5718" i="3" s="1"/>
  <c r="O5726" i="3" a="1"/>
  <c r="O5726" i="3" s="1"/>
  <c r="N5729" i="3" a="1"/>
  <c r="N5729" i="3" s="1"/>
  <c r="P5748" i="3" a="1"/>
  <c r="P5748" i="3" s="1"/>
  <c r="Q5748" i="3" s="1"/>
  <c r="L5755" i="3" a="1"/>
  <c r="L5755" i="3" s="1"/>
  <c r="P5757" i="3" a="1"/>
  <c r="P5757" i="3" s="1"/>
  <c r="M5766" i="3" a="1"/>
  <c r="M5766" i="3" s="1"/>
  <c r="P5768" i="3" a="1"/>
  <c r="P5768" i="3" s="1"/>
  <c r="L5771" i="3" a="1"/>
  <c r="L5771" i="3" s="1"/>
  <c r="P5789" i="3" a="1"/>
  <c r="P5789" i="3" s="1"/>
  <c r="N5811" i="3" a="1"/>
  <c r="N5811" i="3" s="1"/>
  <c r="N5820" i="3" a="1"/>
  <c r="N5820" i="3" s="1"/>
  <c r="K5833" i="3" a="1"/>
  <c r="K5833" i="3" s="1"/>
  <c r="L5835" i="3" a="1"/>
  <c r="L5835" i="3" s="1"/>
  <c r="L5841" i="3" a="1"/>
  <c r="L5841" i="3" s="1"/>
  <c r="O5843" i="3" a="1"/>
  <c r="O5843" i="3" s="1"/>
  <c r="L5851" i="3" a="1"/>
  <c r="L5851" i="3" s="1"/>
  <c r="L5859" i="3" a="1"/>
  <c r="L5859" i="3" s="1"/>
  <c r="P5860" i="3" a="1"/>
  <c r="P5860" i="3" s="1"/>
  <c r="L5864" i="3" a="1"/>
  <c r="L5864" i="3" s="1"/>
  <c r="K5867" i="3" a="1"/>
  <c r="K5867" i="3" s="1"/>
  <c r="P6004" i="3" a="1"/>
  <c r="P6004" i="3" s="1"/>
  <c r="Q6004" i="3" s="1"/>
  <c r="N6004" i="3" a="1"/>
  <c r="N6004" i="3" s="1"/>
  <c r="M6004" i="3" a="1"/>
  <c r="M6004" i="3" s="1"/>
  <c r="K6040" i="3" a="1"/>
  <c r="K6040" i="3" s="1"/>
  <c r="M6040" i="3" a="1"/>
  <c r="M6040" i="3" s="1"/>
  <c r="O6136" i="3" a="1"/>
  <c r="O6136" i="3" s="1"/>
  <c r="N6136" i="3" a="1"/>
  <c r="N6136" i="3" s="1"/>
  <c r="L5419" i="3" a="1"/>
  <c r="L5419" i="3" s="1"/>
  <c r="R5460" i="3"/>
  <c r="M5471" i="3" a="1"/>
  <c r="M5471" i="3" s="1"/>
  <c r="M5478" i="3" a="1"/>
  <c r="M5478" i="3" s="1"/>
  <c r="N5486" i="3" a="1"/>
  <c r="N5486" i="3" s="1"/>
  <c r="N5491" i="3" a="1"/>
  <c r="N5491" i="3" s="1"/>
  <c r="M5493" i="3" a="1"/>
  <c r="M5493" i="3" s="1"/>
  <c r="K5499" i="3" a="1"/>
  <c r="K5499" i="3" s="1"/>
  <c r="K5507" i="3" a="1"/>
  <c r="K5507" i="3" s="1"/>
  <c r="M5508" i="3" a="1"/>
  <c r="M5508" i="3" s="1"/>
  <c r="M5511" i="3" a="1"/>
  <c r="M5511" i="3" s="1"/>
  <c r="O5514" i="3" a="1"/>
  <c r="O5514" i="3" s="1"/>
  <c r="Q5514" i="3" s="1"/>
  <c r="O5515" i="3" a="1"/>
  <c r="O5515" i="3" s="1"/>
  <c r="N5517" i="3" a="1"/>
  <c r="N5517" i="3" s="1"/>
  <c r="N5523" i="3" a="1"/>
  <c r="N5523" i="3" s="1"/>
  <c r="P5524" i="3" a="1"/>
  <c r="P5524" i="3" s="1"/>
  <c r="Q5524" i="3" s="1"/>
  <c r="K5527" i="3" a="1"/>
  <c r="K5527" i="3" s="1"/>
  <c r="M5535" i="3" a="1"/>
  <c r="M5535" i="3" s="1"/>
  <c r="M5538" i="3" a="1"/>
  <c r="M5538" i="3" s="1"/>
  <c r="M5542" i="3" a="1"/>
  <c r="M5542" i="3" s="1"/>
  <c r="L5547" i="3" a="1"/>
  <c r="L5547" i="3" s="1"/>
  <c r="M5572" i="3" a="1"/>
  <c r="M5572" i="3" s="1"/>
  <c r="N5579" i="3" a="1"/>
  <c r="N5579" i="3" s="1"/>
  <c r="K5590" i="3" a="1"/>
  <c r="K5590" i="3" s="1"/>
  <c r="N5604" i="3" a="1"/>
  <c r="N5604" i="3" s="1"/>
  <c r="K5622" i="3" a="1"/>
  <c r="K5622" i="3" s="1"/>
  <c r="P5624" i="3" a="1"/>
  <c r="P5624" i="3" s="1"/>
  <c r="L5627" i="3" a="1"/>
  <c r="L5627" i="3" s="1"/>
  <c r="L5632" i="3" a="1"/>
  <c r="L5632" i="3" s="1"/>
  <c r="L5641" i="3" a="1"/>
  <c r="L5641" i="3" s="1"/>
  <c r="O5652" i="3" a="1"/>
  <c r="O5652" i="3" s="1"/>
  <c r="R5652" i="3" s="1"/>
  <c r="K5658" i="3" a="1"/>
  <c r="K5658" i="3" s="1"/>
  <c r="K5667" i="3" a="1"/>
  <c r="K5667" i="3" s="1"/>
  <c r="O5668" i="3" a="1"/>
  <c r="O5668" i="3" s="1"/>
  <c r="M5675" i="3" a="1"/>
  <c r="M5675" i="3" s="1"/>
  <c r="P5676" i="3" a="1"/>
  <c r="P5676" i="3" s="1"/>
  <c r="Q5676" i="3" s="1"/>
  <c r="L5680" i="3" a="1"/>
  <c r="L5680" i="3" s="1"/>
  <c r="P5683" i="3" a="1"/>
  <c r="P5683" i="3" s="1"/>
  <c r="Q5683" i="3" s="1"/>
  <c r="O5691" i="3" a="1"/>
  <c r="O5691" i="3" s="1"/>
  <c r="M5699" i="3" a="1"/>
  <c r="M5699" i="3" s="1"/>
  <c r="M5701" i="3" a="1"/>
  <c r="M5701" i="3" s="1"/>
  <c r="L5714" i="3" a="1"/>
  <c r="L5714" i="3" s="1"/>
  <c r="O5715" i="3" a="1"/>
  <c r="O5715" i="3" s="1"/>
  <c r="N5718" i="3" a="1"/>
  <c r="N5718" i="3" s="1"/>
  <c r="K5723" i="3" a="1"/>
  <c r="K5723" i="3" s="1"/>
  <c r="P5729" i="3" a="1"/>
  <c r="P5729" i="3" s="1"/>
  <c r="M5739" i="3" a="1"/>
  <c r="M5739" i="3" s="1"/>
  <c r="K5746" i="3" a="1"/>
  <c r="K5746" i="3" s="1"/>
  <c r="K5747" i="3" a="1"/>
  <c r="K5747" i="3" s="1"/>
  <c r="L5753" i="3" a="1"/>
  <c r="L5753" i="3" s="1"/>
  <c r="P5780" i="3" a="1"/>
  <c r="P5780" i="3" s="1"/>
  <c r="K5784" i="3" a="1"/>
  <c r="K5784" i="3" s="1"/>
  <c r="K5810" i="3" a="1"/>
  <c r="K5810" i="3" s="1"/>
  <c r="O5811" i="3" a="1"/>
  <c r="O5811" i="3" s="1"/>
  <c r="K5819" i="3" a="1"/>
  <c r="K5819" i="3" s="1"/>
  <c r="K5822" i="3" a="1"/>
  <c r="K5822" i="3" s="1"/>
  <c r="M5829" i="3" a="1"/>
  <c r="M5829" i="3" s="1"/>
  <c r="N5833" i="3" a="1"/>
  <c r="N5833" i="3" s="1"/>
  <c r="M5835" i="3" a="1"/>
  <c r="M5835" i="3" s="1"/>
  <c r="M5851" i="3" a="1"/>
  <c r="M5851" i="3" s="1"/>
  <c r="M5852" i="3" a="1"/>
  <c r="M5852" i="3" s="1"/>
  <c r="K5856" i="3" a="1"/>
  <c r="K5856" i="3" s="1"/>
  <c r="M5859" i="3" a="1"/>
  <c r="M5859" i="3" s="1"/>
  <c r="L5867" i="3" a="1"/>
  <c r="L5867" i="3" s="1"/>
  <c r="M5877" i="3" a="1"/>
  <c r="M5877" i="3" s="1"/>
  <c r="L5884" i="3" a="1"/>
  <c r="L5884" i="3" s="1"/>
  <c r="L5885" i="3" a="1"/>
  <c r="L5885" i="3" s="1"/>
  <c r="N5887" i="3" a="1"/>
  <c r="N5887" i="3" s="1"/>
  <c r="L5890" i="3" a="1"/>
  <c r="L5890" i="3" s="1"/>
  <c r="M5901" i="3" a="1"/>
  <c r="M5901" i="3" s="1"/>
  <c r="O5907" i="3" a="1"/>
  <c r="O5907" i="3" s="1"/>
  <c r="K5931" i="3" a="1"/>
  <c r="K5931" i="3" s="1"/>
  <c r="K5937" i="3" a="1"/>
  <c r="K5937" i="3" s="1"/>
  <c r="K5939" i="3" a="1"/>
  <c r="K5939" i="3" s="1"/>
  <c r="M5962" i="3" a="1"/>
  <c r="M5962" i="3" s="1"/>
  <c r="K5966" i="3" a="1"/>
  <c r="K5966" i="3" s="1"/>
  <c r="N6074" i="3" a="1"/>
  <c r="N6074" i="3" s="1"/>
  <c r="L6074" i="3" a="1"/>
  <c r="L6074" i="3" s="1"/>
  <c r="M5467" i="3" a="1"/>
  <c r="M5467" i="3" s="1"/>
  <c r="N5471" i="3" a="1"/>
  <c r="N5471" i="3" s="1"/>
  <c r="N5478" i="3" a="1"/>
  <c r="N5478" i="3" s="1"/>
  <c r="L5489" i="3" a="1"/>
  <c r="L5489" i="3" s="1"/>
  <c r="P5491" i="3" a="1"/>
  <c r="P5491" i="3" s="1"/>
  <c r="L5499" i="3" a="1"/>
  <c r="L5499" i="3" s="1"/>
  <c r="L5505" i="3" a="1"/>
  <c r="L5505" i="3" s="1"/>
  <c r="N5508" i="3" a="1"/>
  <c r="N5508" i="3" s="1"/>
  <c r="L5532" i="3" a="1"/>
  <c r="L5532" i="3" s="1"/>
  <c r="N5542" i="3" a="1"/>
  <c r="N5542" i="3" s="1"/>
  <c r="M5547" i="3" a="1"/>
  <c r="M5547" i="3" s="1"/>
  <c r="P5548" i="3" a="1"/>
  <c r="P5548" i="3" s="1"/>
  <c r="Q5548" i="3" s="1"/>
  <c r="L5555" i="3" a="1"/>
  <c r="L5555" i="3" s="1"/>
  <c r="M5564" i="3" a="1"/>
  <c r="M5564" i="3" s="1"/>
  <c r="O5570" i="3" a="1"/>
  <c r="O5570" i="3" s="1"/>
  <c r="M5578" i="3" a="1"/>
  <c r="M5578" i="3" s="1"/>
  <c r="L5588" i="3" a="1"/>
  <c r="L5588" i="3" s="1"/>
  <c r="N5597" i="3" a="1"/>
  <c r="N5597" i="3" s="1"/>
  <c r="P5600" i="3" a="1"/>
  <c r="P5600" i="3" s="1"/>
  <c r="L5603" i="3" a="1"/>
  <c r="L5603" i="3" s="1"/>
  <c r="P5604" i="3" a="1"/>
  <c r="P5604" i="3" s="1"/>
  <c r="Q5604" i="3" s="1"/>
  <c r="L5608" i="3" a="1"/>
  <c r="L5608" i="3" s="1"/>
  <c r="M5627" i="3" a="1"/>
  <c r="M5627" i="3" s="1"/>
  <c r="O5642" i="3" a="1"/>
  <c r="O5642" i="3" s="1"/>
  <c r="O5650" i="3" a="1"/>
  <c r="O5650" i="3" s="1"/>
  <c r="O5658" i="3" a="1"/>
  <c r="O5658" i="3" s="1"/>
  <c r="P5659" i="3" a="1"/>
  <c r="P5659" i="3" s="1"/>
  <c r="L5667" i="3" a="1"/>
  <c r="L5667" i="3" s="1"/>
  <c r="P5668" i="3" a="1"/>
  <c r="P5668" i="3" s="1"/>
  <c r="P5675" i="3" a="1"/>
  <c r="P5675" i="3" s="1"/>
  <c r="O5682" i="3" a="1"/>
  <c r="O5682" i="3" s="1"/>
  <c r="P5691" i="3" a="1"/>
  <c r="P5691" i="3" s="1"/>
  <c r="O5699" i="3" a="1"/>
  <c r="O5699" i="3" s="1"/>
  <c r="K5708" i="3" a="1"/>
  <c r="K5708" i="3" s="1"/>
  <c r="M5714" i="3" a="1"/>
  <c r="M5714" i="3" s="1"/>
  <c r="N5716" i="3" a="1"/>
  <c r="N5716" i="3" s="1"/>
  <c r="P5739" i="3" a="1"/>
  <c r="P5739" i="3" s="1"/>
  <c r="L5747" i="3" a="1"/>
  <c r="L5747" i="3" s="1"/>
  <c r="N5753" i="3" a="1"/>
  <c r="N5753" i="3" s="1"/>
  <c r="M5755" i="3" a="1"/>
  <c r="M5755" i="3" s="1"/>
  <c r="K5769" i="3" a="1"/>
  <c r="K5769" i="3" s="1"/>
  <c r="N5771" i="3" a="1"/>
  <c r="N5771" i="3" s="1"/>
  <c r="M5774" i="3" a="1"/>
  <c r="M5774" i="3" s="1"/>
  <c r="L5784" i="3" a="1"/>
  <c r="L5784" i="3" s="1"/>
  <c r="L5786" i="3" a="1"/>
  <c r="L5786" i="3" s="1"/>
  <c r="M5790" i="3" a="1"/>
  <c r="M5790" i="3" s="1"/>
  <c r="O5793" i="3" a="1"/>
  <c r="O5793" i="3" s="1"/>
  <c r="L5810" i="3" a="1"/>
  <c r="L5810" i="3" s="1"/>
  <c r="M5819" i="3" a="1"/>
  <c r="M5819" i="3" s="1"/>
  <c r="P5820" i="3" a="1"/>
  <c r="P5820" i="3" s="1"/>
  <c r="O5833" i="3" a="1"/>
  <c r="O5833" i="3" s="1"/>
  <c r="N5835" i="3" a="1"/>
  <c r="N5835" i="3" s="1"/>
  <c r="N5841" i="3" a="1"/>
  <c r="N5841" i="3" s="1"/>
  <c r="L5844" i="3" a="1"/>
  <c r="L5844" i="3" s="1"/>
  <c r="N5852" i="3" a="1"/>
  <c r="N5852" i="3" s="1"/>
  <c r="O5856" i="3" a="1"/>
  <c r="O5856" i="3" s="1"/>
  <c r="N5859" i="3" a="1"/>
  <c r="N5859" i="3" s="1"/>
  <c r="O5875" i="3" a="1"/>
  <c r="O5875" i="3" s="1"/>
  <c r="N5877" i="3" a="1"/>
  <c r="N5877" i="3" s="1"/>
  <c r="M5885" i="3" a="1"/>
  <c r="M5885" i="3" s="1"/>
  <c r="P5890" i="3" a="1"/>
  <c r="P5890" i="3" s="1"/>
  <c r="P5907" i="3" a="1"/>
  <c r="P5907" i="3" s="1"/>
  <c r="L5929" i="3" a="1"/>
  <c r="L5929" i="3" s="1"/>
  <c r="L5931" i="3" a="1"/>
  <c r="L5931" i="3" s="1"/>
  <c r="L5937" i="3" a="1"/>
  <c r="L5937" i="3" s="1"/>
  <c r="K5944" i="3" a="1"/>
  <c r="K5944" i="3" s="1"/>
  <c r="L5947" i="3" a="1"/>
  <c r="L5947" i="3" s="1"/>
  <c r="K5958" i="3" a="1"/>
  <c r="K5958" i="3" s="1"/>
  <c r="M5966" i="3" a="1"/>
  <c r="M5966" i="3" s="1"/>
  <c r="P5973" i="3" a="1"/>
  <c r="P5973" i="3" s="1"/>
  <c r="M5973" i="3" a="1"/>
  <c r="M5973" i="3" s="1"/>
  <c r="L5981" i="3" a="1"/>
  <c r="L5981" i="3" s="1"/>
  <c r="P5981" i="3" a="1"/>
  <c r="P5981" i="3" s="1"/>
  <c r="L6004" i="3" a="1"/>
  <c r="L6004" i="3" s="1"/>
  <c r="M6017" i="3" a="1"/>
  <c r="M6017" i="3" s="1"/>
  <c r="P6017" i="3" a="1"/>
  <c r="P6017" i="3" s="1"/>
  <c r="K6017" i="3" a="1"/>
  <c r="K6017" i="3" s="1"/>
  <c r="N6032" i="3" a="1"/>
  <c r="N6032" i="3" s="1"/>
  <c r="M6032" i="3" a="1"/>
  <c r="M6032" i="3" s="1"/>
  <c r="O6040" i="3" a="1"/>
  <c r="O6040" i="3" s="1"/>
  <c r="O6068" i="3" a="1"/>
  <c r="O6068" i="3" s="1"/>
  <c r="N6068" i="3" a="1"/>
  <c r="N6068" i="3" s="1"/>
  <c r="M5499" i="3" a="1"/>
  <c r="M5499" i="3" s="1"/>
  <c r="N5547" i="3" a="1"/>
  <c r="N5547" i="3" s="1"/>
  <c r="N5564" i="3" a="1"/>
  <c r="N5564" i="3" s="1"/>
  <c r="N5572" i="3" a="1"/>
  <c r="N5572" i="3" s="1"/>
  <c r="N5627" i="3" a="1"/>
  <c r="N5627" i="3" s="1"/>
  <c r="N5632" i="3" a="1"/>
  <c r="N5632" i="3" s="1"/>
  <c r="N5641" i="3" a="1"/>
  <c r="N5641" i="3" s="1"/>
  <c r="P5642" i="3" a="1"/>
  <c r="P5642" i="3" s="1"/>
  <c r="M5667" i="3" a="1"/>
  <c r="M5667" i="3" s="1"/>
  <c r="N5680" i="3" a="1"/>
  <c r="N5680" i="3" s="1"/>
  <c r="P5682" i="3" a="1"/>
  <c r="P5682" i="3" s="1"/>
  <c r="Q5692" i="3"/>
  <c r="P5715" i="3" a="1"/>
  <c r="P5715" i="3" s="1"/>
  <c r="Q5715" i="3" s="1"/>
  <c r="P5716" i="3" a="1"/>
  <c r="P5716" i="3" s="1"/>
  <c r="Q5716" i="3" s="1"/>
  <c r="L5746" i="3" a="1"/>
  <c r="L5746" i="3" s="1"/>
  <c r="M5747" i="3" a="1"/>
  <c r="M5747" i="3" s="1"/>
  <c r="O5755" i="3" a="1"/>
  <c r="O5755" i="3" s="1"/>
  <c r="O5771" i="3" a="1"/>
  <c r="O5771" i="3" s="1"/>
  <c r="P5833" i="3" a="1"/>
  <c r="P5833" i="3" s="1"/>
  <c r="N5844" i="3" a="1"/>
  <c r="N5844" i="3" s="1"/>
  <c r="P5852" i="3" a="1"/>
  <c r="P5852" i="3" s="1"/>
  <c r="Q5852" i="3" s="1"/>
  <c r="M5867" i="3" a="1"/>
  <c r="M5867" i="3" s="1"/>
  <c r="P5877" i="3" a="1"/>
  <c r="P5877" i="3" s="1"/>
  <c r="M5884" i="3" a="1"/>
  <c r="M5884" i="3" s="1"/>
  <c r="N5901" i="3" a="1"/>
  <c r="N5901" i="3" s="1"/>
  <c r="N5929" i="3" a="1"/>
  <c r="N5929" i="3" s="1"/>
  <c r="O5931" i="3" a="1"/>
  <c r="O5931" i="3" s="1"/>
  <c r="N5937" i="3" a="1"/>
  <c r="N5937" i="3" s="1"/>
  <c r="M5947" i="3" a="1"/>
  <c r="M5947" i="3" s="1"/>
  <c r="L5973" i="3" a="1"/>
  <c r="L5973" i="3" s="1"/>
  <c r="L6017" i="3" a="1"/>
  <c r="L6017" i="3" s="1"/>
  <c r="Q6028" i="3"/>
  <c r="L6032" i="3" a="1"/>
  <c r="L6032" i="3" s="1"/>
  <c r="L6068" i="3" a="1"/>
  <c r="L6068" i="3" s="1"/>
  <c r="O6116" i="3" a="1"/>
  <c r="O6116" i="3" s="1"/>
  <c r="M6148" i="3" a="1"/>
  <c r="M6148" i="3" s="1"/>
  <c r="O6201" i="3" a="1"/>
  <c r="O6201" i="3" s="1"/>
  <c r="M6220" i="3" a="1"/>
  <c r="M6220" i="3" s="1"/>
  <c r="N6276" i="3" a="1"/>
  <c r="N6276" i="3" s="1"/>
  <c r="P6277" i="3" a="1"/>
  <c r="P6277" i="3" s="1"/>
  <c r="N6287" i="3" a="1"/>
  <c r="N6287" i="3" s="1"/>
  <c r="O6295" i="3" a="1"/>
  <c r="O6295" i="3" s="1"/>
  <c r="P6305" i="3" a="1"/>
  <c r="P6305" i="3" s="1"/>
  <c r="O6315" i="3" a="1"/>
  <c r="O6315" i="3" s="1"/>
  <c r="L6324" i="3" a="1"/>
  <c r="L6324" i="3" s="1"/>
  <c r="K6331" i="3" a="1"/>
  <c r="K6331" i="3" s="1"/>
  <c r="M6332" i="3" a="1"/>
  <c r="M6332" i="3" s="1"/>
  <c r="P6355" i="3" a="1"/>
  <c r="P6355" i="3" s="1"/>
  <c r="N6361" i="3" a="1"/>
  <c r="N6361" i="3" s="1"/>
  <c r="K6384" i="3" a="1"/>
  <c r="K6384" i="3" s="1"/>
  <c r="P6402" i="3" a="1"/>
  <c r="P6402" i="3" s="1"/>
  <c r="L6405" i="3" a="1"/>
  <c r="L6405" i="3" s="1"/>
  <c r="N6407" i="3" a="1"/>
  <c r="N6407" i="3" s="1"/>
  <c r="M6412" i="3" a="1"/>
  <c r="M6412" i="3" s="1"/>
  <c r="O6421" i="3" a="1"/>
  <c r="O6421" i="3" s="1"/>
  <c r="N6429" i="3" a="1"/>
  <c r="N6429" i="3" s="1"/>
  <c r="O6437" i="3" a="1"/>
  <c r="O6437" i="3" s="1"/>
  <c r="M6444" i="3" a="1"/>
  <c r="M6444" i="3" s="1"/>
  <c r="N6453" i="3" a="1"/>
  <c r="N6453" i="3" s="1"/>
  <c r="P6461" i="3" a="1"/>
  <c r="P6461" i="3" s="1"/>
  <c r="Q6461" i="3" s="1"/>
  <c r="P6467" i="3" a="1"/>
  <c r="P6467" i="3" s="1"/>
  <c r="P6469" i="3" a="1"/>
  <c r="P6469" i="3" s="1"/>
  <c r="R6469" i="3" s="1"/>
  <c r="O6473" i="3" a="1"/>
  <c r="O6473" i="3" s="1"/>
  <c r="P6508" i="3" a="1"/>
  <c r="P6508" i="3" s="1"/>
  <c r="R6508" i="3" s="1"/>
  <c r="O6517" i="3" a="1"/>
  <c r="O6517" i="3" s="1"/>
  <c r="M6517" i="3" a="1"/>
  <c r="M6517" i="3" s="1"/>
  <c r="P6517" i="3" a="1"/>
  <c r="P6517" i="3" s="1"/>
  <c r="N6569" i="3" a="1"/>
  <c r="N6569" i="3" s="1"/>
  <c r="K6569" i="3" a="1"/>
  <c r="K6569" i="3" s="1"/>
  <c r="M6623" i="3" a="1"/>
  <c r="M6623" i="3" s="1"/>
  <c r="L6623" i="3" a="1"/>
  <c r="L6623" i="3" s="1"/>
  <c r="P6630" i="3" a="1"/>
  <c r="P6630" i="3" s="1"/>
  <c r="L6630" i="3" a="1"/>
  <c r="L6630" i="3" s="1"/>
  <c r="N6684" i="3" a="1"/>
  <c r="N6684" i="3" s="1"/>
  <c r="K6684" i="3" a="1"/>
  <c r="K6684" i="3" s="1"/>
  <c r="O6684" i="3" a="1"/>
  <c r="O6684" i="3" s="1"/>
  <c r="O5976" i="3" a="1"/>
  <c r="O5976" i="3" s="1"/>
  <c r="O6001" i="3" a="1"/>
  <c r="O6001" i="3" s="1"/>
  <c r="L6019" i="3" a="1"/>
  <c r="L6019" i="3" s="1"/>
  <c r="P6025" i="3" a="1"/>
  <c r="P6025" i="3" s="1"/>
  <c r="M6051" i="3" a="1"/>
  <c r="M6051" i="3" s="1"/>
  <c r="P6067" i="3" a="1"/>
  <c r="P6067" i="3" s="1"/>
  <c r="R6067" i="3" s="1"/>
  <c r="P6097" i="3" a="1"/>
  <c r="P6097" i="3" s="1"/>
  <c r="P6102" i="3" a="1"/>
  <c r="P6102" i="3" s="1"/>
  <c r="K6105" i="3" a="1"/>
  <c r="K6105" i="3" s="1"/>
  <c r="O6106" i="3" a="1"/>
  <c r="O6106" i="3" s="1"/>
  <c r="K6119" i="3" a="1"/>
  <c r="K6119" i="3" s="1"/>
  <c r="M6128" i="3" a="1"/>
  <c r="M6128" i="3" s="1"/>
  <c r="K6143" i="3" a="1"/>
  <c r="K6143" i="3" s="1"/>
  <c r="N6148" i="3" a="1"/>
  <c r="N6148" i="3" s="1"/>
  <c r="K6162" i="3" a="1"/>
  <c r="K6162" i="3" s="1"/>
  <c r="Q6169" i="3"/>
  <c r="L6174" i="3" a="1"/>
  <c r="L6174" i="3" s="1"/>
  <c r="P6201" i="3" a="1"/>
  <c r="P6201" i="3" s="1"/>
  <c r="O6209" i="3" a="1"/>
  <c r="O6209" i="3" s="1"/>
  <c r="P6217" i="3" a="1"/>
  <c r="P6217" i="3" s="1"/>
  <c r="R6217" i="3" s="1"/>
  <c r="N6220" i="3" a="1"/>
  <c r="N6220" i="3" s="1"/>
  <c r="K6231" i="3" a="1"/>
  <c r="K6231" i="3" s="1"/>
  <c r="O6233" i="3" a="1"/>
  <c r="O6233" i="3" s="1"/>
  <c r="R6233" i="3" s="1"/>
  <c r="K6236" i="3" a="1"/>
  <c r="K6236" i="3" s="1"/>
  <c r="L6237" i="3" a="1"/>
  <c r="L6237" i="3" s="1"/>
  <c r="N6239" i="3" a="1"/>
  <c r="N6239" i="3" s="1"/>
  <c r="K6247" i="3" a="1"/>
  <c r="K6247" i="3" s="1"/>
  <c r="L6258" i="3" a="1"/>
  <c r="L6258" i="3" s="1"/>
  <c r="P6260" i="3" a="1"/>
  <c r="P6260" i="3" s="1"/>
  <c r="O6276" i="3" a="1"/>
  <c r="O6276" i="3" s="1"/>
  <c r="K6281" i="3" a="1"/>
  <c r="K6281" i="3" s="1"/>
  <c r="L6284" i="3" a="1"/>
  <c r="L6284" i="3" s="1"/>
  <c r="O6287" i="3" a="1"/>
  <c r="O6287" i="3" s="1"/>
  <c r="O6453" i="3" a="1"/>
  <c r="O6453" i="3" s="1"/>
  <c r="Q6453" i="3" s="1"/>
  <c r="M6507" i="3" a="1"/>
  <c r="M6507" i="3" s="1"/>
  <c r="O6509" i="3" a="1"/>
  <c r="O6509" i="3" s="1"/>
  <c r="Q6509" i="3" s="1"/>
  <c r="M6509" i="3" a="1"/>
  <c r="M6509" i="3" s="1"/>
  <c r="K6613" i="3" a="1"/>
  <c r="K6613" i="3" s="1"/>
  <c r="P6613" i="3" a="1"/>
  <c r="P6613" i="3" s="1"/>
  <c r="L6613" i="3" a="1"/>
  <c r="L6613" i="3" s="1"/>
  <c r="M6616" i="3" a="1"/>
  <c r="M6616" i="3" s="1"/>
  <c r="L6616" i="3" a="1"/>
  <c r="L6616" i="3" s="1"/>
  <c r="P6616" i="3" a="1"/>
  <c r="P6616" i="3" s="1"/>
  <c r="N6639" i="3" a="1"/>
  <c r="N6639" i="3" s="1"/>
  <c r="K6639" i="3" a="1"/>
  <c r="K6639" i="3" s="1"/>
  <c r="M6143" i="3" a="1"/>
  <c r="M6143" i="3" s="1"/>
  <c r="O6148" i="3" a="1"/>
  <c r="O6148" i="3" s="1"/>
  <c r="K6171" i="3" a="1"/>
  <c r="K6171" i="3" s="1"/>
  <c r="P6174" i="3" a="1"/>
  <c r="P6174" i="3" s="1"/>
  <c r="L6190" i="3" a="1"/>
  <c r="L6190" i="3" s="1"/>
  <c r="M6223" i="3" a="1"/>
  <c r="M6223" i="3" s="1"/>
  <c r="N6231" i="3" a="1"/>
  <c r="N6231" i="3" s="1"/>
  <c r="P6233" i="3" a="1"/>
  <c r="P6233" i="3" s="1"/>
  <c r="L6236" i="3" a="1"/>
  <c r="L6236" i="3" s="1"/>
  <c r="M6237" i="3" a="1"/>
  <c r="M6237" i="3" s="1"/>
  <c r="N6247" i="3" a="1"/>
  <c r="N6247" i="3" s="1"/>
  <c r="K6252" i="3" a="1"/>
  <c r="K6252" i="3" s="1"/>
  <c r="P6276" i="3" a="1"/>
  <c r="P6276" i="3" s="1"/>
  <c r="Q6291" i="3"/>
  <c r="L6314" i="3" a="1"/>
  <c r="L6314" i="3" s="1"/>
  <c r="K6316" i="3" a="1"/>
  <c r="K6316" i="3" s="1"/>
  <c r="L6322" i="3" a="1"/>
  <c r="L6322" i="3" s="1"/>
  <c r="O6332" i="3" a="1"/>
  <c r="O6332" i="3" s="1"/>
  <c r="K6345" i="3" a="1"/>
  <c r="K6345" i="3" s="1"/>
  <c r="P6412" i="3" a="1"/>
  <c r="P6412" i="3" s="1"/>
  <c r="P6507" i="3" a="1"/>
  <c r="P6507" i="3" s="1"/>
  <c r="M6540" i="3" a="1"/>
  <c r="M6540" i="3" s="1"/>
  <c r="K6540" i="3" a="1"/>
  <c r="K6540" i="3" s="1"/>
  <c r="M6660" i="3" a="1"/>
  <c r="M6660" i="3" s="1"/>
  <c r="N6660" i="3" a="1"/>
  <c r="N6660" i="3" s="1"/>
  <c r="O6143" i="3" a="1"/>
  <c r="O6143" i="3" s="1"/>
  <c r="P6148" i="3" a="1"/>
  <c r="P6148" i="3" s="1"/>
  <c r="Q6300" i="3"/>
  <c r="L6356" i="3" a="1"/>
  <c r="L6356" i="3" s="1"/>
  <c r="M6359" i="3" a="1"/>
  <c r="M6359" i="3" s="1"/>
  <c r="K6368" i="3" a="1"/>
  <c r="K6368" i="3" s="1"/>
  <c r="K6370" i="3" a="1"/>
  <c r="K6370" i="3" s="1"/>
  <c r="M6383" i="3" a="1"/>
  <c r="M6383" i="3" s="1"/>
  <c r="L6385" i="3" a="1"/>
  <c r="L6385" i="3" s="1"/>
  <c r="M6392" i="3" a="1"/>
  <c r="M6392" i="3" s="1"/>
  <c r="N6405" i="3" a="1"/>
  <c r="N6405" i="3" s="1"/>
  <c r="L6428" i="3" a="1"/>
  <c r="L6428" i="3" s="1"/>
  <c r="O6435" i="3" a="1"/>
  <c r="O6435" i="3" s="1"/>
  <c r="M6443" i="3" a="1"/>
  <c r="M6443" i="3" s="1"/>
  <c r="M6459" i="3" a="1"/>
  <c r="M6459" i="3" s="1"/>
  <c r="N6462" i="3" a="1"/>
  <c r="N6462" i="3" s="1"/>
  <c r="K6469" i="3" a="1"/>
  <c r="K6469" i="3" s="1"/>
  <c r="L6474" i="3" a="1"/>
  <c r="L6474" i="3" s="1"/>
  <c r="O6515" i="3" a="1"/>
  <c r="O6515" i="3" s="1"/>
  <c r="L6540" i="3" a="1"/>
  <c r="L6540" i="3" s="1"/>
  <c r="N6551" i="3" a="1"/>
  <c r="N6551" i="3" s="1"/>
  <c r="K6551" i="3" a="1"/>
  <c r="K6551" i="3" s="1"/>
  <c r="N6566" i="3" a="1"/>
  <c r="N6566" i="3" s="1"/>
  <c r="K6566" i="3" a="1"/>
  <c r="K6566" i="3" s="1"/>
  <c r="L6575" i="3" a="1"/>
  <c r="L6575" i="3" s="1"/>
  <c r="P6609" i="3" a="1"/>
  <c r="P6609" i="3" s="1"/>
  <c r="K6609" i="3" a="1"/>
  <c r="K6609" i="3" s="1"/>
  <c r="L6670" i="3" a="1"/>
  <c r="L6670" i="3" s="1"/>
  <c r="O6670" i="3" a="1"/>
  <c r="O6670" i="3" s="1"/>
  <c r="K6670" i="3" a="1"/>
  <c r="K6670" i="3" s="1"/>
  <c r="P6670" i="3" a="1"/>
  <c r="P6670" i="3" s="1"/>
  <c r="P6702" i="3" a="1"/>
  <c r="P6702" i="3" s="1"/>
  <c r="Q6702" i="3" s="1"/>
  <c r="L6702" i="3" a="1"/>
  <c r="L6702" i="3" s="1"/>
  <c r="K6702" i="3" a="1"/>
  <c r="K6702" i="3" s="1"/>
  <c r="O6702" i="3" a="1"/>
  <c r="O6702" i="3" s="1"/>
  <c r="M6292" i="3" a="1"/>
  <c r="M6292" i="3" s="1"/>
  <c r="K6305" i="3" a="1"/>
  <c r="K6305" i="3" s="1"/>
  <c r="K6307" i="3" a="1"/>
  <c r="K6307" i="3" s="1"/>
  <c r="K6311" i="3" a="1"/>
  <c r="K6311" i="3" s="1"/>
  <c r="M6316" i="3" a="1"/>
  <c r="M6316" i="3" s="1"/>
  <c r="K6321" i="3" a="1"/>
  <c r="K6321" i="3" s="1"/>
  <c r="M6325" i="3" a="1"/>
  <c r="M6325" i="3" s="1"/>
  <c r="N6333" i="3" a="1"/>
  <c r="N6333" i="3" s="1"/>
  <c r="M6368" i="3" a="1"/>
  <c r="M6368" i="3" s="1"/>
  <c r="O6405" i="3" a="1"/>
  <c r="O6405" i="3" s="1"/>
  <c r="N6604" i="3" a="1"/>
  <c r="N6604" i="3" s="1"/>
  <c r="L6604" i="3" a="1"/>
  <c r="L6604" i="3" s="1"/>
  <c r="N6706" i="3" a="1"/>
  <c r="N6706" i="3" s="1"/>
  <c r="M6706" i="3" a="1"/>
  <c r="M6706" i="3" s="1"/>
  <c r="K6706" i="3" a="1"/>
  <c r="K6706" i="3" s="1"/>
  <c r="P5994" i="3" a="1"/>
  <c r="P5994" i="3" s="1"/>
  <c r="O6088" i="3" a="1"/>
  <c r="O6088" i="3" s="1"/>
  <c r="L6116" i="3" a="1"/>
  <c r="L6116" i="3" s="1"/>
  <c r="M6124" i="3" a="1"/>
  <c r="M6124" i="3" s="1"/>
  <c r="K6148" i="3" a="1"/>
  <c r="K6148" i="3" s="1"/>
  <c r="K6161" i="3" a="1"/>
  <c r="K6161" i="3" s="1"/>
  <c r="P6171" i="3" a="1"/>
  <c r="P6171" i="3" s="1"/>
  <c r="N6173" i="3" a="1"/>
  <c r="N6173" i="3" s="1"/>
  <c r="N6196" i="3" a="1"/>
  <c r="N6196" i="3" s="1"/>
  <c r="L6201" i="3" a="1"/>
  <c r="L6201" i="3" s="1"/>
  <c r="K6220" i="3" a="1"/>
  <c r="K6220" i="3" s="1"/>
  <c r="K6224" i="3" a="1"/>
  <c r="K6224" i="3" s="1"/>
  <c r="O6236" i="3" a="1"/>
  <c r="O6236" i="3" s="1"/>
  <c r="L6254" i="3" a="1"/>
  <c r="L6254" i="3" s="1"/>
  <c r="L6266" i="3" a="1"/>
  <c r="L6266" i="3" s="1"/>
  <c r="M6269" i="3" a="1"/>
  <c r="M6269" i="3" s="1"/>
  <c r="K6273" i="3" a="1"/>
  <c r="K6273" i="3" s="1"/>
  <c r="K6276" i="3" a="1"/>
  <c r="K6276" i="3" s="1"/>
  <c r="L6277" i="3" a="1"/>
  <c r="L6277" i="3" s="1"/>
  <c r="O6284" i="3" a="1"/>
  <c r="O6284" i="3" s="1"/>
  <c r="L6307" i="3" a="1"/>
  <c r="L6307" i="3" s="1"/>
  <c r="N6311" i="3" a="1"/>
  <c r="N6311" i="3" s="1"/>
  <c r="K6315" i="3" a="1"/>
  <c r="K6315" i="3" s="1"/>
  <c r="N6316" i="3" a="1"/>
  <c r="N6316" i="3" s="1"/>
  <c r="L6321" i="3" a="1"/>
  <c r="L6321" i="3" s="1"/>
  <c r="M6323" i="3" a="1"/>
  <c r="M6323" i="3" s="1"/>
  <c r="K6332" i="3" a="1"/>
  <c r="K6332" i="3" s="1"/>
  <c r="O6345" i="3" a="1"/>
  <c r="O6345" i="3" s="1"/>
  <c r="L6370" i="3" a="1"/>
  <c r="L6370" i="3" s="1"/>
  <c r="N6414" i="3" a="1"/>
  <c r="N6414" i="3" s="1"/>
  <c r="K6421" i="3" a="1"/>
  <c r="K6421" i="3" s="1"/>
  <c r="M6424" i="3" a="1"/>
  <c r="M6424" i="3" s="1"/>
  <c r="M6430" i="3" a="1"/>
  <c r="M6430" i="3" s="1"/>
  <c r="K6453" i="3" a="1"/>
  <c r="K6453" i="3" s="1"/>
  <c r="K6458" i="3" a="1"/>
  <c r="K6458" i="3" s="1"/>
  <c r="M6467" i="3" a="1"/>
  <c r="M6467" i="3" s="1"/>
  <c r="M6469" i="3" a="1"/>
  <c r="M6469" i="3" s="1"/>
  <c r="O6483" i="3" a="1"/>
  <c r="O6483" i="3" s="1"/>
  <c r="P6529" i="3" a="1"/>
  <c r="P6529" i="3" s="1"/>
  <c r="L6529" i="3" a="1"/>
  <c r="L6529" i="3" s="1"/>
  <c r="N6529" i="3" a="1"/>
  <c r="N6529" i="3" s="1"/>
  <c r="K6587" i="3" a="1"/>
  <c r="K6587" i="3" s="1"/>
  <c r="L6587" i="3" a="1"/>
  <c r="L6587" i="3" s="1"/>
  <c r="N6589" i="3" a="1"/>
  <c r="N6589" i="3" s="1"/>
  <c r="P6589" i="3" a="1"/>
  <c r="P6589" i="3" s="1"/>
  <c r="N6610" i="3" a="1"/>
  <c r="N6610" i="3" s="1"/>
  <c r="M6610" i="3" a="1"/>
  <c r="M6610" i="3" s="1"/>
  <c r="L5976" i="3" a="1"/>
  <c r="L5976" i="3" s="1"/>
  <c r="K5985" i="3" a="1"/>
  <c r="K5985" i="3" s="1"/>
  <c r="K6025" i="3" a="1"/>
  <c r="K6025" i="3" s="1"/>
  <c r="K6097" i="3" a="1"/>
  <c r="K6097" i="3" s="1"/>
  <c r="K6106" i="3" a="1"/>
  <c r="K6106" i="3" s="1"/>
  <c r="M6116" i="3" a="1"/>
  <c r="M6116" i="3" s="1"/>
  <c r="N6124" i="3" a="1"/>
  <c r="N6124" i="3" s="1"/>
  <c r="N6161" i="3" a="1"/>
  <c r="N6161" i="3" s="1"/>
  <c r="L6165" i="3" a="1"/>
  <c r="L6165" i="3" s="1"/>
  <c r="N6168" i="3" a="1"/>
  <c r="N6168" i="3" s="1"/>
  <c r="N6170" i="3" a="1"/>
  <c r="N6170" i="3" s="1"/>
  <c r="L6177" i="3" a="1"/>
  <c r="L6177" i="3" s="1"/>
  <c r="M6189" i="3" a="1"/>
  <c r="M6189" i="3" s="1"/>
  <c r="L6212" i="3" a="1"/>
  <c r="L6212" i="3" s="1"/>
  <c r="K6217" i="3" a="1"/>
  <c r="K6217" i="3" s="1"/>
  <c r="L6220" i="3" a="1"/>
  <c r="L6220" i="3" s="1"/>
  <c r="P6221" i="3" a="1"/>
  <c r="P6221" i="3" s="1"/>
  <c r="O6224" i="3" a="1"/>
  <c r="O6224" i="3" s="1"/>
  <c r="N6230" i="3" a="1"/>
  <c r="N6230" i="3" s="1"/>
  <c r="K6233" i="3" a="1"/>
  <c r="K6233" i="3" s="1"/>
  <c r="O6235" i="3" a="1"/>
  <c r="O6235" i="3" s="1"/>
  <c r="L6238" i="3" a="1"/>
  <c r="L6238" i="3" s="1"/>
  <c r="K6241" i="3" a="1"/>
  <c r="K6241" i="3" s="1"/>
  <c r="M6243" i="3" a="1"/>
  <c r="M6243" i="3" s="1"/>
  <c r="P6245" i="3" a="1"/>
  <c r="P6245" i="3" s="1"/>
  <c r="P6252" i="3" a="1"/>
  <c r="P6252" i="3" s="1"/>
  <c r="O6257" i="3" a="1"/>
  <c r="O6257" i="3" s="1"/>
  <c r="K6260" i="3" a="1"/>
  <c r="K6260" i="3" s="1"/>
  <c r="N6269" i="3" a="1"/>
  <c r="N6269" i="3" s="1"/>
  <c r="L6276" i="3" a="1"/>
  <c r="L6276" i="3" s="1"/>
  <c r="M6277" i="3" a="1"/>
  <c r="M6277" i="3" s="1"/>
  <c r="K6280" i="3" a="1"/>
  <c r="K6280" i="3" s="1"/>
  <c r="K6287" i="3" a="1"/>
  <c r="K6287" i="3" s="1"/>
  <c r="K6295" i="3" a="1"/>
  <c r="K6295" i="3" s="1"/>
  <c r="N6302" i="3" a="1"/>
  <c r="N6302" i="3" s="1"/>
  <c r="L6305" i="3" a="1"/>
  <c r="L6305" i="3" s="1"/>
  <c r="M6315" i="3" a="1"/>
  <c r="M6315" i="3" s="1"/>
  <c r="P6316" i="3" a="1"/>
  <c r="P6316" i="3" s="1"/>
  <c r="N6321" i="3" a="1"/>
  <c r="N6321" i="3" s="1"/>
  <c r="N6330" i="3" a="1"/>
  <c r="N6330" i="3" s="1"/>
  <c r="L6332" i="3" a="1"/>
  <c r="L6332" i="3" s="1"/>
  <c r="L6342" i="3" a="1"/>
  <c r="L6342" i="3" s="1"/>
  <c r="M6360" i="3" a="1"/>
  <c r="M6360" i="3" s="1"/>
  <c r="N6382" i="3" a="1"/>
  <c r="N6382" i="3" s="1"/>
  <c r="K6405" i="3" a="1"/>
  <c r="K6405" i="3" s="1"/>
  <c r="P6411" i="3" a="1"/>
  <c r="P6411" i="3" s="1"/>
  <c r="Q6411" i="3" s="1"/>
  <c r="P6414" i="3" a="1"/>
  <c r="P6414" i="3" s="1"/>
  <c r="L6421" i="3" a="1"/>
  <c r="L6421" i="3" s="1"/>
  <c r="L6429" i="3" a="1"/>
  <c r="L6429" i="3" s="1"/>
  <c r="L6458" i="3" a="1"/>
  <c r="L6458" i="3" s="1"/>
  <c r="N6467" i="3" a="1"/>
  <c r="N6467" i="3" s="1"/>
  <c r="O6487" i="3" a="1"/>
  <c r="O6487" i="3" s="1"/>
  <c r="M6491" i="3" a="1"/>
  <c r="M6491" i="3" s="1"/>
  <c r="N6492" i="3" a="1"/>
  <c r="N6492" i="3" s="1"/>
  <c r="N6497" i="3" a="1"/>
  <c r="N6497" i="3" s="1"/>
  <c r="K6507" i="3" a="1"/>
  <c r="K6507" i="3" s="1"/>
  <c r="O6516" i="3" a="1"/>
  <c r="O6516" i="3" s="1"/>
  <c r="M6529" i="3" a="1"/>
  <c r="M6529" i="3" s="1"/>
  <c r="P6548" i="3" a="1"/>
  <c r="P6548" i="3" s="1"/>
  <c r="K6548" i="3" a="1"/>
  <c r="K6548" i="3" s="1"/>
  <c r="L6552" i="3" a="1"/>
  <c r="L6552" i="3" s="1"/>
  <c r="N6557" i="3" a="1"/>
  <c r="N6557" i="3" s="1"/>
  <c r="K6557" i="3" a="1"/>
  <c r="K6557" i="3" s="1"/>
  <c r="M6557" i="3" a="1"/>
  <c r="M6557" i="3" s="1"/>
  <c r="K6583" i="3" a="1"/>
  <c r="K6583" i="3" s="1"/>
  <c r="O6583" i="3" a="1"/>
  <c r="O6583" i="3" s="1"/>
  <c r="M6587" i="3" a="1"/>
  <c r="M6587" i="3" s="1"/>
  <c r="L6589" i="3" a="1"/>
  <c r="L6589" i="3" s="1"/>
  <c r="O6605" i="3" a="1"/>
  <c r="O6605" i="3" s="1"/>
  <c r="K6610" i="3" a="1"/>
  <c r="K6610" i="3" s="1"/>
  <c r="L5982" i="3" a="1"/>
  <c r="L5982" i="3" s="1"/>
  <c r="L5985" i="3" a="1"/>
  <c r="L5985" i="3" s="1"/>
  <c r="K6051" i="3" a="1"/>
  <c r="K6051" i="3" s="1"/>
  <c r="N6104" i="3" a="1"/>
  <c r="N6104" i="3" s="1"/>
  <c r="L6106" i="3" a="1"/>
  <c r="L6106" i="3" s="1"/>
  <c r="N6116" i="3" a="1"/>
  <c r="N6116" i="3" s="1"/>
  <c r="O6124" i="3" a="1"/>
  <c r="O6124" i="3" s="1"/>
  <c r="K6146" i="3" a="1"/>
  <c r="K6146" i="3" s="1"/>
  <c r="O6170" i="3" a="1"/>
  <c r="O6170" i="3" s="1"/>
  <c r="P6173" i="3" a="1"/>
  <c r="P6173" i="3" s="1"/>
  <c r="Q6173" i="3" s="1"/>
  <c r="O6179" i="3" a="1"/>
  <c r="O6179" i="3" s="1"/>
  <c r="N6201" i="3" a="1"/>
  <c r="N6201" i="3" s="1"/>
  <c r="P6230" i="3" a="1"/>
  <c r="P6230" i="3" s="1"/>
  <c r="L6233" i="3" a="1"/>
  <c r="L6233" i="3" s="1"/>
  <c r="P6238" i="3" a="1"/>
  <c r="P6238" i="3" s="1"/>
  <c r="L6241" i="3" a="1"/>
  <c r="L6241" i="3" s="1"/>
  <c r="P6257" i="3" a="1"/>
  <c r="P6257" i="3" s="1"/>
  <c r="R6257" i="3" s="1"/>
  <c r="M6260" i="3" a="1"/>
  <c r="M6260" i="3" s="1"/>
  <c r="K6267" i="3" a="1"/>
  <c r="K6267" i="3" s="1"/>
  <c r="P6269" i="3" a="1"/>
  <c r="P6269" i="3" s="1"/>
  <c r="R6269" i="3" s="1"/>
  <c r="N6277" i="3" a="1"/>
  <c r="N6277" i="3" s="1"/>
  <c r="O6280" i="3" a="1"/>
  <c r="O6280" i="3" s="1"/>
  <c r="M6295" i="3" a="1"/>
  <c r="M6295" i="3" s="1"/>
  <c r="P6302" i="3" a="1"/>
  <c r="P6302" i="3" s="1"/>
  <c r="N6305" i="3" a="1"/>
  <c r="N6305" i="3" s="1"/>
  <c r="O6321" i="3" a="1"/>
  <c r="O6321" i="3" s="1"/>
  <c r="P6492" i="3" a="1"/>
  <c r="P6492" i="3" s="1"/>
  <c r="K6496" i="3" a="1"/>
  <c r="K6496" i="3" s="1"/>
  <c r="L6507" i="3" a="1"/>
  <c r="L6507" i="3" s="1"/>
  <c r="P6516" i="3" a="1"/>
  <c r="P6516" i="3" s="1"/>
  <c r="O6548" i="3" a="1"/>
  <c r="O6548" i="3" s="1"/>
  <c r="R6548" i="3" s="1"/>
  <c r="L6557" i="3" a="1"/>
  <c r="L6557" i="3" s="1"/>
  <c r="P6566" i="3" a="1"/>
  <c r="P6566" i="3" s="1"/>
  <c r="M6583" i="3" a="1"/>
  <c r="M6583" i="3" s="1"/>
  <c r="N6587" i="3" a="1"/>
  <c r="N6587" i="3" s="1"/>
  <c r="M6589" i="3" a="1"/>
  <c r="M6589" i="3" s="1"/>
  <c r="O6597" i="3" a="1"/>
  <c r="O6597" i="3" s="1"/>
  <c r="P6597" i="3" a="1"/>
  <c r="P6597" i="3" s="1"/>
  <c r="N6601" i="3" a="1"/>
  <c r="N6601" i="3" s="1"/>
  <c r="L6601" i="3" a="1"/>
  <c r="L6601" i="3" s="1"/>
  <c r="K6601" i="3" a="1"/>
  <c r="K6601" i="3" s="1"/>
  <c r="M6601" i="3" a="1"/>
  <c r="M6601" i="3" s="1"/>
  <c r="L6629" i="3" a="1"/>
  <c r="L6629" i="3" s="1"/>
  <c r="K6629" i="3" a="1"/>
  <c r="K6629" i="3" s="1"/>
  <c r="P6629" i="3" a="1"/>
  <c r="P6629" i="3" s="1"/>
  <c r="O6629" i="3" a="1"/>
  <c r="O6629" i="3" s="1"/>
  <c r="P6723" i="3" a="1"/>
  <c r="P6723" i="3" s="1"/>
  <c r="P6736" i="3" a="1"/>
  <c r="P6736" i="3" s="1"/>
  <c r="O6766" i="3" a="1"/>
  <c r="O6766" i="3" s="1"/>
  <c r="N6799" i="3" a="1"/>
  <c r="N6799" i="3" s="1"/>
  <c r="M6815" i="3" a="1"/>
  <c r="M6815" i="3" s="1"/>
  <c r="M6817" i="3" a="1"/>
  <c r="M6817" i="3" s="1"/>
  <c r="P6819" i="3" a="1"/>
  <c r="P6819" i="3" s="1"/>
  <c r="N6826" i="3" a="1"/>
  <c r="N6826" i="3" s="1"/>
  <c r="P6830" i="3" a="1"/>
  <c r="P6830" i="3" s="1"/>
  <c r="M6871" i="3" a="1"/>
  <c r="M6871" i="3" s="1"/>
  <c r="N6912" i="3" a="1"/>
  <c r="N6912" i="3" s="1"/>
  <c r="O6914" i="3" a="1"/>
  <c r="O6914" i="3" s="1"/>
  <c r="N6923" i="3" a="1"/>
  <c r="N6923" i="3" s="1"/>
  <c r="M6928" i="3" a="1"/>
  <c r="M6928" i="3" s="1"/>
  <c r="O6930" i="3" a="1"/>
  <c r="O6930" i="3" s="1"/>
  <c r="M6935" i="3" a="1"/>
  <c r="M6935" i="3" s="1"/>
  <c r="K6939" i="3" a="1"/>
  <c r="K6939" i="3" s="1"/>
  <c r="K6942" i="3" a="1"/>
  <c r="K6942" i="3" s="1"/>
  <c r="O6948" i="3" a="1"/>
  <c r="O6948" i="3" s="1"/>
  <c r="M6951" i="3" a="1"/>
  <c r="M6951" i="3" s="1"/>
  <c r="O6958" i="3" a="1"/>
  <c r="O6958" i="3" s="1"/>
  <c r="O6959" i="3" a="1"/>
  <c r="O6959" i="3" s="1"/>
  <c r="K6974" i="3" a="1"/>
  <c r="K6974" i="3" s="1"/>
  <c r="L6999" i="3" a="1"/>
  <c r="L6999" i="3" s="1"/>
  <c r="K7010" i="3" a="1"/>
  <c r="K7010" i="3" s="1"/>
  <c r="L7039" i="3" a="1"/>
  <c r="L7039" i="3" s="1"/>
  <c r="M7063" i="3" a="1"/>
  <c r="M7063" i="3" s="1"/>
  <c r="P7072" i="3" a="1"/>
  <c r="P7072" i="3" s="1"/>
  <c r="Q7072" i="3" s="1"/>
  <c r="P7076" i="3" a="1"/>
  <c r="P7076" i="3" s="1"/>
  <c r="N7088" i="3" a="1"/>
  <c r="N7088" i="3" s="1"/>
  <c r="M7104" i="3" a="1"/>
  <c r="M7104" i="3" s="1"/>
  <c r="P7112" i="3" a="1"/>
  <c r="P7112" i="3" s="1"/>
  <c r="P7143" i="3" a="1"/>
  <c r="P7143" i="3" s="1"/>
  <c r="N7164" i="3" a="1"/>
  <c r="N7164" i="3" s="1"/>
  <c r="O7182" i="3" a="1"/>
  <c r="O7182" i="3" s="1"/>
  <c r="P7190" i="3" a="1"/>
  <c r="P7190" i="3" s="1"/>
  <c r="N7199" i="3" a="1"/>
  <c r="N7199" i="3" s="1"/>
  <c r="N7240" i="3" a="1"/>
  <c r="N7240" i="3" s="1"/>
  <c r="L7240" i="3" a="1"/>
  <c r="L7240" i="3" s="1"/>
  <c r="N7257" i="3" a="1"/>
  <c r="N7257" i="3" s="1"/>
  <c r="M7262" i="3" a="1"/>
  <c r="M7262" i="3" s="1"/>
  <c r="L7262" i="3" a="1"/>
  <c r="L7262" i="3" s="1"/>
  <c r="M7318" i="3" a="1"/>
  <c r="M7318" i="3" s="1"/>
  <c r="L7318" i="3" a="1"/>
  <c r="L7318" i="3" s="1"/>
  <c r="N7341" i="3" a="1"/>
  <c r="N7341" i="3" s="1"/>
  <c r="P7341" i="3" a="1"/>
  <c r="P7341" i="3" s="1"/>
  <c r="L7341" i="3" a="1"/>
  <c r="L7341" i="3" s="1"/>
  <c r="P7414" i="3" a="1"/>
  <c r="P7414" i="3" s="1"/>
  <c r="Q7414" i="3" s="1"/>
  <c r="L7414" i="3" a="1"/>
  <c r="L7414" i="3" s="1"/>
  <c r="O7422" i="3" a="1"/>
  <c r="O7422" i="3" s="1"/>
  <c r="M7478" i="3" a="1"/>
  <c r="M7478" i="3" s="1"/>
  <c r="K7478" i="3" a="1"/>
  <c r="K7478" i="3" s="1"/>
  <c r="P7501" i="3" a="1"/>
  <c r="P7501" i="3" s="1"/>
  <c r="M7501" i="3" a="1"/>
  <c r="M7501" i="3" s="1"/>
  <c r="N7556" i="3" a="1"/>
  <c r="N7556" i="3" s="1"/>
  <c r="L7556" i="3" a="1"/>
  <c r="L7556" i="3" s="1"/>
  <c r="N7581" i="3" a="1"/>
  <c r="N7581" i="3" s="1"/>
  <c r="L7581" i="3" a="1"/>
  <c r="L7581" i="3" s="1"/>
  <c r="K7597" i="3" a="1"/>
  <c r="K7597" i="3" s="1"/>
  <c r="P7597" i="3" a="1"/>
  <c r="P7597" i="3" s="1"/>
  <c r="K7602" i="3" a="1"/>
  <c r="K7602" i="3" s="1"/>
  <c r="O7602" i="3" a="1"/>
  <c r="O7602" i="3" s="1"/>
  <c r="N7602" i="3" a="1"/>
  <c r="N7602" i="3" s="1"/>
  <c r="K7610" i="3" a="1"/>
  <c r="K7610" i="3" s="1"/>
  <c r="O7610" i="3" a="1"/>
  <c r="O7610" i="3" s="1"/>
  <c r="K7652" i="3" a="1"/>
  <c r="K7652" i="3" s="1"/>
  <c r="P7652" i="3" a="1"/>
  <c r="P7652" i="3" s="1"/>
  <c r="R7652" i="3" s="1"/>
  <c r="O7652" i="3" a="1"/>
  <c r="O7652" i="3" s="1"/>
  <c r="M7710" i="3" a="1"/>
  <c r="M7710" i="3" s="1"/>
  <c r="K7710" i="3" a="1"/>
  <c r="K7710" i="3" s="1"/>
  <c r="P7724" i="3" a="1"/>
  <c r="P7724" i="3" s="1"/>
  <c r="L7724" i="3" a="1"/>
  <c r="L7724" i="3" s="1"/>
  <c r="N7739" i="3" a="1"/>
  <c r="N7739" i="3" s="1"/>
  <c r="M7739" i="3" a="1"/>
  <c r="M7739" i="3" s="1"/>
  <c r="L7739" i="3" a="1"/>
  <c r="L7739" i="3" s="1"/>
  <c r="N7790" i="3" a="1"/>
  <c r="N7790" i="3" s="1"/>
  <c r="M7790" i="3" a="1"/>
  <c r="M7790" i="3" s="1"/>
  <c r="L7790" i="3" a="1"/>
  <c r="L7790" i="3" s="1"/>
  <c r="K7790" i="3" a="1"/>
  <c r="K7790" i="3" s="1"/>
  <c r="M7803" i="3" a="1"/>
  <c r="M7803" i="3" s="1"/>
  <c r="O7803" i="3" a="1"/>
  <c r="O7803" i="3" s="1"/>
  <c r="M7809" i="3" a="1"/>
  <c r="M7809" i="3" s="1"/>
  <c r="O7809" i="3" a="1"/>
  <c r="O7809" i="3" s="1"/>
  <c r="N7809" i="3" a="1"/>
  <c r="N7809" i="3" s="1"/>
  <c r="N7818" i="3" a="1"/>
  <c r="N7818" i="3" s="1"/>
  <c r="M7818" i="3" a="1"/>
  <c r="M7818" i="3" s="1"/>
  <c r="P7869" i="3" a="1"/>
  <c r="P7869" i="3" s="1"/>
  <c r="O7869" i="3" a="1"/>
  <c r="O7869" i="3" s="1"/>
  <c r="K7869" i="3" a="1"/>
  <c r="K7869" i="3" s="1"/>
  <c r="L8212" i="3" a="1"/>
  <c r="L8212" i="3" s="1"/>
  <c r="N8212" i="3" a="1"/>
  <c r="N8212" i="3" s="1"/>
  <c r="M8212" i="3" a="1"/>
  <c r="M8212" i="3" s="1"/>
  <c r="P8263" i="3" a="1"/>
  <c r="P8263" i="3" s="1"/>
  <c r="K8263" i="3" a="1"/>
  <c r="K8263" i="3" s="1"/>
  <c r="L8507" i="3" a="1"/>
  <c r="L8507" i="3" s="1"/>
  <c r="O8507" i="3" a="1"/>
  <c r="O8507" i="3" s="1"/>
  <c r="L8727" i="3" a="1"/>
  <c r="L8727" i="3" s="1"/>
  <c r="N8727" i="3" a="1"/>
  <c r="N8727" i="3" s="1"/>
  <c r="M8727" i="3" a="1"/>
  <c r="M8727" i="3" s="1"/>
  <c r="K8727" i="3" a="1"/>
  <c r="K8727" i="3" s="1"/>
  <c r="P6631" i="3" a="1"/>
  <c r="P6631" i="3" s="1"/>
  <c r="P6636" i="3" a="1"/>
  <c r="P6636" i="3" s="1"/>
  <c r="N6663" i="3" a="1"/>
  <c r="N6663" i="3" s="1"/>
  <c r="K6687" i="3" a="1"/>
  <c r="K6687" i="3" s="1"/>
  <c r="P6691" i="3" a="1"/>
  <c r="P6691" i="3" s="1"/>
  <c r="O6699" i="3" a="1"/>
  <c r="O6699" i="3" s="1"/>
  <c r="M6711" i="3" a="1"/>
  <c r="M6711" i="3" s="1"/>
  <c r="O6734" i="3" a="1"/>
  <c r="O6734" i="3" s="1"/>
  <c r="K6743" i="3" a="1"/>
  <c r="K6743" i="3" s="1"/>
  <c r="M6747" i="3" a="1"/>
  <c r="M6747" i="3" s="1"/>
  <c r="P6749" i="3" a="1"/>
  <c r="P6749" i="3" s="1"/>
  <c r="P6751" i="3" a="1"/>
  <c r="P6751" i="3" s="1"/>
  <c r="K6756" i="3" a="1"/>
  <c r="K6756" i="3" s="1"/>
  <c r="M6758" i="3" a="1"/>
  <c r="M6758" i="3" s="1"/>
  <c r="P6766" i="3" a="1"/>
  <c r="P6766" i="3" s="1"/>
  <c r="Q6766" i="3" s="1"/>
  <c r="M6776" i="3" a="1"/>
  <c r="M6776" i="3" s="1"/>
  <c r="L6783" i="3" a="1"/>
  <c r="L6783" i="3" s="1"/>
  <c r="L6791" i="3" a="1"/>
  <c r="L6791" i="3" s="1"/>
  <c r="L6793" i="3" a="1"/>
  <c r="L6793" i="3" s="1"/>
  <c r="O6799" i="3" a="1"/>
  <c r="O6799" i="3" s="1"/>
  <c r="N6815" i="3" a="1"/>
  <c r="N6815" i="3" s="1"/>
  <c r="N6864" i="3" a="1"/>
  <c r="N6864" i="3" s="1"/>
  <c r="O6867" i="3" a="1"/>
  <c r="O6867" i="3" s="1"/>
  <c r="L6870" i="3" a="1"/>
  <c r="L6870" i="3" s="1"/>
  <c r="N6871" i="3" a="1"/>
  <c r="N6871" i="3" s="1"/>
  <c r="N6874" i="3" a="1"/>
  <c r="N6874" i="3" s="1"/>
  <c r="P6912" i="3" a="1"/>
  <c r="P6912" i="3" s="1"/>
  <c r="N6928" i="3" a="1"/>
  <c r="N6928" i="3" s="1"/>
  <c r="N6935" i="3" a="1"/>
  <c r="N6935" i="3" s="1"/>
  <c r="L6942" i="3" a="1"/>
  <c r="L6942" i="3" s="1"/>
  <c r="P6948" i="3" a="1"/>
  <c r="P6948" i="3" s="1"/>
  <c r="R6948" i="3" s="1"/>
  <c r="P6958" i="3" a="1"/>
  <c r="P6958" i="3" s="1"/>
  <c r="Q6958" i="3" s="1"/>
  <c r="P6959" i="3" a="1"/>
  <c r="P6959" i="3" s="1"/>
  <c r="L6974" i="3" a="1"/>
  <c r="L6974" i="3" s="1"/>
  <c r="O6999" i="3" a="1"/>
  <c r="O6999" i="3" s="1"/>
  <c r="N7003" i="3" a="1"/>
  <c r="N7003" i="3" s="1"/>
  <c r="L7008" i="3" a="1"/>
  <c r="L7008" i="3" s="1"/>
  <c r="L7013" i="3" a="1"/>
  <c r="L7013" i="3" s="1"/>
  <c r="K7015" i="3" a="1"/>
  <c r="K7015" i="3" s="1"/>
  <c r="M7032" i="3" a="1"/>
  <c r="M7032" i="3" s="1"/>
  <c r="M7049" i="3" a="1"/>
  <c r="M7049" i="3" s="1"/>
  <c r="O7067" i="3" a="1"/>
  <c r="O7067" i="3" s="1"/>
  <c r="K7071" i="3" a="1"/>
  <c r="K7071" i="3" s="1"/>
  <c r="K7079" i="3" a="1"/>
  <c r="K7079" i="3" s="1"/>
  <c r="P7088" i="3" a="1"/>
  <c r="P7088" i="3" s="1"/>
  <c r="N7104" i="3" a="1"/>
  <c r="N7104" i="3" s="1"/>
  <c r="K7108" i="3" a="1"/>
  <c r="K7108" i="3" s="1"/>
  <c r="P7134" i="3" a="1"/>
  <c r="P7134" i="3" s="1"/>
  <c r="K7141" i="3" a="1"/>
  <c r="K7141" i="3" s="1"/>
  <c r="M7142" i="3" a="1"/>
  <c r="M7142" i="3" s="1"/>
  <c r="P7182" i="3" a="1"/>
  <c r="P7182" i="3" s="1"/>
  <c r="R7182" i="3" s="1"/>
  <c r="L7187" i="3" a="1"/>
  <c r="L7187" i="3" s="1"/>
  <c r="K7212" i="3" a="1"/>
  <c r="K7212" i="3" s="1"/>
  <c r="K7240" i="3" a="1"/>
  <c r="K7240" i="3" s="1"/>
  <c r="O7254" i="3" a="1"/>
  <c r="O7254" i="3" s="1"/>
  <c r="K7258" i="3" a="1"/>
  <c r="K7258" i="3" s="1"/>
  <c r="M7258" i="3" a="1"/>
  <c r="M7258" i="3" s="1"/>
  <c r="P7263" i="3" a="1"/>
  <c r="P7263" i="3" s="1"/>
  <c r="L7263" i="3" a="1"/>
  <c r="L7263" i="3" s="1"/>
  <c r="L7271" i="3" a="1"/>
  <c r="L7271" i="3" s="1"/>
  <c r="O7298" i="3" a="1"/>
  <c r="O7298" i="3" s="1"/>
  <c r="K7298" i="3" a="1"/>
  <c r="K7298" i="3" s="1"/>
  <c r="M7306" i="3" a="1"/>
  <c r="M7306" i="3" s="1"/>
  <c r="L7306" i="3" a="1"/>
  <c r="L7306" i="3" s="1"/>
  <c r="O7306" i="3" a="1"/>
  <c r="O7306" i="3" s="1"/>
  <c r="O7313" i="3" a="1"/>
  <c r="O7313" i="3" s="1"/>
  <c r="M7329" i="3" a="1"/>
  <c r="M7329" i="3" s="1"/>
  <c r="O7329" i="3" a="1"/>
  <c r="O7329" i="3" s="1"/>
  <c r="M7333" i="3" a="1"/>
  <c r="M7333" i="3" s="1"/>
  <c r="K7333" i="3" a="1"/>
  <c r="K7333" i="3" s="1"/>
  <c r="K7341" i="3" a="1"/>
  <c r="K7341" i="3" s="1"/>
  <c r="P7358" i="3" a="1"/>
  <c r="P7358" i="3" s="1"/>
  <c r="L7358" i="3" a="1"/>
  <c r="L7358" i="3" s="1"/>
  <c r="N7414" i="3" a="1"/>
  <c r="N7414" i="3" s="1"/>
  <c r="P7423" i="3" a="1"/>
  <c r="P7423" i="3" s="1"/>
  <c r="N7423" i="3" a="1"/>
  <c r="N7423" i="3" s="1"/>
  <c r="L7437" i="3" a="1"/>
  <c r="L7437" i="3" s="1"/>
  <c r="P7437" i="3" a="1"/>
  <c r="P7437" i="3" s="1"/>
  <c r="Q7437" i="3" s="1"/>
  <c r="N7444" i="3" a="1"/>
  <c r="N7444" i="3" s="1"/>
  <c r="O7444" i="3" a="1"/>
  <c r="O7444" i="3" s="1"/>
  <c r="N7460" i="3" a="1"/>
  <c r="N7460" i="3" s="1"/>
  <c r="K7460" i="3" a="1"/>
  <c r="K7460" i="3" s="1"/>
  <c r="P7460" i="3" a="1"/>
  <c r="P7460" i="3" s="1"/>
  <c r="N7468" i="3" a="1"/>
  <c r="N7468" i="3" s="1"/>
  <c r="P7468" i="3" a="1"/>
  <c r="P7468" i="3" s="1"/>
  <c r="O7478" i="3" a="1"/>
  <c r="O7478" i="3" s="1"/>
  <c r="N7485" i="3" a="1"/>
  <c r="N7485" i="3" s="1"/>
  <c r="K7485" i="3" a="1"/>
  <c r="K7485" i="3" s="1"/>
  <c r="O7485" i="3" a="1"/>
  <c r="O7485" i="3" s="1"/>
  <c r="N7493" i="3" a="1"/>
  <c r="N7493" i="3" s="1"/>
  <c r="O7493" i="3" a="1"/>
  <c r="O7493" i="3" s="1"/>
  <c r="N7495" i="3" a="1"/>
  <c r="N7495" i="3" s="1"/>
  <c r="P7502" i="3" a="1"/>
  <c r="P7502" i="3" s="1"/>
  <c r="Q7502" i="3" s="1"/>
  <c r="L7502" i="3" a="1"/>
  <c r="L7502" i="3" s="1"/>
  <c r="O7511" i="3" a="1"/>
  <c r="O7511" i="3" s="1"/>
  <c r="M7511" i="3" a="1"/>
  <c r="M7511" i="3" s="1"/>
  <c r="L7511" i="3" a="1"/>
  <c r="L7511" i="3" s="1"/>
  <c r="P7511" i="3" a="1"/>
  <c r="P7511" i="3" s="1"/>
  <c r="O7519" i="3" a="1"/>
  <c r="O7519" i="3" s="1"/>
  <c r="P7519" i="3" a="1"/>
  <c r="P7519" i="3" s="1"/>
  <c r="R7519" i="3" s="1"/>
  <c r="P7556" i="3" a="1"/>
  <c r="P7556" i="3" s="1"/>
  <c r="P7560" i="3" a="1"/>
  <c r="P7560" i="3" s="1"/>
  <c r="N7560" i="3" a="1"/>
  <c r="N7560" i="3" s="1"/>
  <c r="P7568" i="3" a="1"/>
  <c r="P7568" i="3" s="1"/>
  <c r="K7571" i="3" a="1"/>
  <c r="K7571" i="3" s="1"/>
  <c r="O7597" i="3" a="1"/>
  <c r="O7597" i="3" s="1"/>
  <c r="M7602" i="3" a="1"/>
  <c r="M7602" i="3" s="1"/>
  <c r="M7611" i="3" a="1"/>
  <c r="M7611" i="3" s="1"/>
  <c r="O7611" i="3" a="1"/>
  <c r="O7611" i="3" s="1"/>
  <c r="N7653" i="3" a="1"/>
  <c r="N7653" i="3" s="1"/>
  <c r="M7653" i="3" a="1"/>
  <c r="M7653" i="3" s="1"/>
  <c r="K7660" i="3" a="1"/>
  <c r="K7660" i="3" s="1"/>
  <c r="O7686" i="3" a="1"/>
  <c r="O7686" i="3" s="1"/>
  <c r="L7710" i="3" a="1"/>
  <c r="L7710" i="3" s="1"/>
  <c r="N7766" i="3" a="1"/>
  <c r="N7766" i="3" s="1"/>
  <c r="M7766" i="3" a="1"/>
  <c r="M7766" i="3" s="1"/>
  <c r="L7766" i="3" a="1"/>
  <c r="L7766" i="3" s="1"/>
  <c r="K7766" i="3" a="1"/>
  <c r="K7766" i="3" s="1"/>
  <c r="P7766" i="3" a="1"/>
  <c r="P7766" i="3" s="1"/>
  <c r="Q7766" i="3" s="1"/>
  <c r="P7790" i="3" a="1"/>
  <c r="P7790" i="3" s="1"/>
  <c r="N7803" i="3" a="1"/>
  <c r="N7803" i="3" s="1"/>
  <c r="O7818" i="3" a="1"/>
  <c r="O7818" i="3" s="1"/>
  <c r="M7824" i="3" a="1"/>
  <c r="M7824" i="3" s="1"/>
  <c r="N7824" i="3" a="1"/>
  <c r="N7824" i="3" s="1"/>
  <c r="N7870" i="3" a="1"/>
  <c r="N7870" i="3" s="1"/>
  <c r="O7870" i="3" a="1"/>
  <c r="O7870" i="3" s="1"/>
  <c r="M7870" i="3" a="1"/>
  <c r="M7870" i="3" s="1"/>
  <c r="P7870" i="3" a="1"/>
  <c r="P7870" i="3" s="1"/>
  <c r="L7870" i="3" a="1"/>
  <c r="L7870" i="3" s="1"/>
  <c r="K7870" i="3" a="1"/>
  <c r="K7870" i="3" s="1"/>
  <c r="O7887" i="3" a="1"/>
  <c r="O7887" i="3" s="1"/>
  <c r="L7887" i="3" a="1"/>
  <c r="L7887" i="3" s="1"/>
  <c r="L8109" i="3" a="1"/>
  <c r="L8109" i="3" s="1"/>
  <c r="N8109" i="3" a="1"/>
  <c r="N8109" i="3" s="1"/>
  <c r="M8109" i="3" a="1"/>
  <c r="M8109" i="3" s="1"/>
  <c r="P8109" i="3" a="1"/>
  <c r="P8109" i="3" s="1"/>
  <c r="R8109" i="3" s="1"/>
  <c r="O8109" i="3" a="1"/>
  <c r="O8109" i="3" s="1"/>
  <c r="K8109" i="3" a="1"/>
  <c r="K8109" i="3" s="1"/>
  <c r="L6687" i="3" a="1"/>
  <c r="L6687" i="3" s="1"/>
  <c r="O6815" i="3" a="1"/>
  <c r="O6815" i="3" s="1"/>
  <c r="O6871" i="3" a="1"/>
  <c r="O6871" i="3" s="1"/>
  <c r="O6935" i="3" a="1"/>
  <c r="O6935" i="3" s="1"/>
  <c r="P7104" i="3" a="1"/>
  <c r="P7104" i="3" s="1"/>
  <c r="Q7104" i="3" s="1"/>
  <c r="O7142" i="3" a="1"/>
  <c r="O7142" i="3" s="1"/>
  <c r="O7228" i="3" a="1"/>
  <c r="O7228" i="3" s="1"/>
  <c r="K7228" i="3" a="1"/>
  <c r="K7228" i="3" s="1"/>
  <c r="N7228" i="3" a="1"/>
  <c r="N7228" i="3" s="1"/>
  <c r="P7478" i="3" a="1"/>
  <c r="P7478" i="3" s="1"/>
  <c r="R7478" i="3" s="1"/>
  <c r="N7524" i="3" a="1"/>
  <c r="N7524" i="3" s="1"/>
  <c r="O7524" i="3" a="1"/>
  <c r="O7524" i="3" s="1"/>
  <c r="L7524" i="3" a="1"/>
  <c r="L7524" i="3" s="1"/>
  <c r="N7565" i="3" a="1"/>
  <c r="N7565" i="3" s="1"/>
  <c r="L7565" i="3" a="1"/>
  <c r="L7565" i="3" s="1"/>
  <c r="N7578" i="3" a="1"/>
  <c r="N7578" i="3" s="1"/>
  <c r="M7578" i="3" a="1"/>
  <c r="M7578" i="3" s="1"/>
  <c r="O7617" i="3" a="1"/>
  <c r="O7617" i="3" s="1"/>
  <c r="N7617" i="3" a="1"/>
  <c r="N7617" i="3" s="1"/>
  <c r="M7617" i="3" a="1"/>
  <c r="M7617" i="3" s="1"/>
  <c r="O7623" i="3" a="1"/>
  <c r="O7623" i="3" s="1"/>
  <c r="P7623" i="3" a="1"/>
  <c r="P7623" i="3" s="1"/>
  <c r="L7660" i="3" a="1"/>
  <c r="L7660" i="3" s="1"/>
  <c r="N7731" i="3" a="1"/>
  <c r="N7731" i="3" s="1"/>
  <c r="M7731" i="3" a="1"/>
  <c r="M7731" i="3" s="1"/>
  <c r="P7799" i="3" a="1"/>
  <c r="P7799" i="3" s="1"/>
  <c r="M7799" i="3" a="1"/>
  <c r="M7799" i="3" s="1"/>
  <c r="K7799" i="3" a="1"/>
  <c r="K7799" i="3" s="1"/>
  <c r="N7810" i="3" a="1"/>
  <c r="N7810" i="3" s="1"/>
  <c r="M7810" i="3" a="1"/>
  <c r="M7810" i="3" s="1"/>
  <c r="K7810" i="3" a="1"/>
  <c r="K7810" i="3" s="1"/>
  <c r="M7841" i="3" a="1"/>
  <c r="M7841" i="3" s="1"/>
  <c r="O7841" i="3" a="1"/>
  <c r="O7841" i="3" s="1"/>
  <c r="N7871" i="3" a="1"/>
  <c r="N7871" i="3" s="1"/>
  <c r="M7871" i="3" a="1"/>
  <c r="M7871" i="3" s="1"/>
  <c r="N7929" i="3" a="1"/>
  <c r="N7929" i="3" s="1"/>
  <c r="M7929" i="3" a="1"/>
  <c r="M7929" i="3" s="1"/>
  <c r="K7929" i="3" a="1"/>
  <c r="K7929" i="3" s="1"/>
  <c r="N7966" i="3" a="1"/>
  <c r="N7966" i="3" s="1"/>
  <c r="M7966" i="3" a="1"/>
  <c r="M7966" i="3" s="1"/>
  <c r="P8022" i="3" a="1"/>
  <c r="P8022" i="3" s="1"/>
  <c r="N8022" i="3" a="1"/>
  <c r="N8022" i="3" s="1"/>
  <c r="L8022" i="3" a="1"/>
  <c r="L8022" i="3" s="1"/>
  <c r="R6580" i="3"/>
  <c r="L6651" i="3" a="1"/>
  <c r="L6651" i="3" s="1"/>
  <c r="K6655" i="3" a="1"/>
  <c r="K6655" i="3" s="1"/>
  <c r="M6672" i="3" a="1"/>
  <c r="M6672" i="3" s="1"/>
  <c r="O6678" i="3" a="1"/>
  <c r="O6678" i="3" s="1"/>
  <c r="P6747" i="3" a="1"/>
  <c r="P6747" i="3" s="1"/>
  <c r="N6800" i="3" a="1"/>
  <c r="N6800" i="3" s="1"/>
  <c r="L6808" i="3" a="1"/>
  <c r="L6808" i="3" s="1"/>
  <c r="P6815" i="3" a="1"/>
  <c r="P6815" i="3" s="1"/>
  <c r="K6818" i="3" a="1"/>
  <c r="K6818" i="3" s="1"/>
  <c r="L6840" i="3" a="1"/>
  <c r="L6840" i="3" s="1"/>
  <c r="L6843" i="3" a="1"/>
  <c r="L6843" i="3" s="1"/>
  <c r="M6848" i="3" a="1"/>
  <c r="M6848" i="3" s="1"/>
  <c r="K6855" i="3" a="1"/>
  <c r="K6855" i="3" s="1"/>
  <c r="L6868" i="3" a="1"/>
  <c r="L6868" i="3" s="1"/>
  <c r="O7304" i="3" a="1"/>
  <c r="O7304" i="3" s="1"/>
  <c r="M7304" i="3" a="1"/>
  <c r="M7304" i="3" s="1"/>
  <c r="L7304" i="3" a="1"/>
  <c r="L7304" i="3" s="1"/>
  <c r="N7342" i="3" a="1"/>
  <c r="N7342" i="3" s="1"/>
  <c r="K7342" i="3" a="1"/>
  <c r="K7342" i="3" s="1"/>
  <c r="O7399" i="3" a="1"/>
  <c r="O7399" i="3" s="1"/>
  <c r="N7399" i="3" a="1"/>
  <c r="N7399" i="3" s="1"/>
  <c r="K7429" i="3" a="1"/>
  <c r="K7429" i="3" s="1"/>
  <c r="K7433" i="3" a="1"/>
  <c r="K7433" i="3" s="1"/>
  <c r="N7433" i="3" a="1"/>
  <c r="N7433" i="3" s="1"/>
  <c r="L7438" i="3" a="1"/>
  <c r="L7438" i="3" s="1"/>
  <c r="P7438" i="3" a="1"/>
  <c r="P7438" i="3" s="1"/>
  <c r="Q7438" i="3" s="1"/>
  <c r="O7438" i="3" a="1"/>
  <c r="O7438" i="3" s="1"/>
  <c r="L7463" i="3" a="1"/>
  <c r="L7463" i="3" s="1"/>
  <c r="N7477" i="3" a="1"/>
  <c r="N7477" i="3" s="1"/>
  <c r="K7477" i="3" a="1"/>
  <c r="K7477" i="3" s="1"/>
  <c r="M7477" i="3" a="1"/>
  <c r="M7477" i="3" s="1"/>
  <c r="O7479" i="3" a="1"/>
  <c r="O7479" i="3" s="1"/>
  <c r="P7479" i="3" a="1"/>
  <c r="P7479" i="3" s="1"/>
  <c r="Q7479" i="3" s="1"/>
  <c r="N7479" i="3" a="1"/>
  <c r="N7479" i="3" s="1"/>
  <c r="N7517" i="3" a="1"/>
  <c r="N7517" i="3" s="1"/>
  <c r="O7517" i="3" a="1"/>
  <c r="O7517" i="3" s="1"/>
  <c r="M7517" i="3" a="1"/>
  <c r="M7517" i="3" s="1"/>
  <c r="P7524" i="3" a="1"/>
  <c r="P7524" i="3" s="1"/>
  <c r="K7561" i="3" a="1"/>
  <c r="K7561" i="3" s="1"/>
  <c r="N7561" i="3" a="1"/>
  <c r="N7561" i="3" s="1"/>
  <c r="M7565" i="3" a="1"/>
  <c r="M7565" i="3" s="1"/>
  <c r="M7569" i="3" a="1"/>
  <c r="M7569" i="3" s="1"/>
  <c r="K7598" i="3" a="1"/>
  <c r="K7598" i="3" s="1"/>
  <c r="K7618" i="3" a="1"/>
  <c r="K7618" i="3" s="1"/>
  <c r="M7618" i="3" a="1"/>
  <c r="M7618" i="3" s="1"/>
  <c r="L7623" i="3" a="1"/>
  <c r="L7623" i="3" s="1"/>
  <c r="O7626" i="3" a="1"/>
  <c r="O7626" i="3" s="1"/>
  <c r="N7626" i="3" a="1"/>
  <c r="N7626" i="3" s="1"/>
  <c r="N7660" i="3" a="1"/>
  <c r="N7660" i="3" s="1"/>
  <c r="N7678" i="3" a="1"/>
  <c r="N7678" i="3" s="1"/>
  <c r="L7678" i="3" a="1"/>
  <c r="L7678" i="3" s="1"/>
  <c r="P7686" i="3" a="1"/>
  <c r="P7686" i="3" s="1"/>
  <c r="N7754" i="3" a="1"/>
  <c r="N7754" i="3" s="1"/>
  <c r="K7754" i="3" a="1"/>
  <c r="K7754" i="3" s="1"/>
  <c r="P7800" i="3" a="1"/>
  <c r="P7800" i="3" s="1"/>
  <c r="N7800" i="3" a="1"/>
  <c r="N7800" i="3" s="1"/>
  <c r="N7841" i="3" a="1"/>
  <c r="N7841" i="3" s="1"/>
  <c r="M7895" i="3" a="1"/>
  <c r="M7895" i="3" s="1"/>
  <c r="L7895" i="3" a="1"/>
  <c r="L7895" i="3" s="1"/>
  <c r="N7895" i="3" a="1"/>
  <c r="N7895" i="3" s="1"/>
  <c r="O7907" i="3" a="1"/>
  <c r="O7907" i="3" s="1"/>
  <c r="N7907" i="3" a="1"/>
  <c r="N7907" i="3" s="1"/>
  <c r="N8116" i="3" a="1"/>
  <c r="N8116" i="3" s="1"/>
  <c r="M8116" i="3" a="1"/>
  <c r="M8116" i="3" s="1"/>
  <c r="L8116" i="3" a="1"/>
  <c r="L8116" i="3" s="1"/>
  <c r="P8116" i="3" a="1"/>
  <c r="P8116" i="3" s="1"/>
  <c r="O8116" i="3" a="1"/>
  <c r="O8116" i="3" s="1"/>
  <c r="K8116" i="3" a="1"/>
  <c r="K8116" i="3" s="1"/>
  <c r="N8175" i="3" a="1"/>
  <c r="N8175" i="3" s="1"/>
  <c r="M8175" i="3" a="1"/>
  <c r="M8175" i="3" s="1"/>
  <c r="L6655" i="3" a="1"/>
  <c r="L6655" i="3" s="1"/>
  <c r="N6929" i="3" a="1"/>
  <c r="N6929" i="3" s="1"/>
  <c r="K6965" i="3" a="1"/>
  <c r="K6965" i="3" s="1"/>
  <c r="M6982" i="3" a="1"/>
  <c r="M6982" i="3" s="1"/>
  <c r="L7031" i="3" a="1"/>
  <c r="L7031" i="3" s="1"/>
  <c r="K7078" i="3" a="1"/>
  <c r="K7078" i="3" s="1"/>
  <c r="K7094" i="3" a="1"/>
  <c r="K7094" i="3" s="1"/>
  <c r="Q7111" i="3"/>
  <c r="M7121" i="3" a="1"/>
  <c r="M7121" i="3" s="1"/>
  <c r="K7143" i="3" a="1"/>
  <c r="K7143" i="3" s="1"/>
  <c r="K7150" i="3" a="1"/>
  <c r="K7150" i="3" s="1"/>
  <c r="K7166" i="3" a="1"/>
  <c r="K7166" i="3" s="1"/>
  <c r="Q7198" i="3"/>
  <c r="N7201" i="3" a="1"/>
  <c r="N7201" i="3" s="1"/>
  <c r="L7214" i="3" a="1"/>
  <c r="L7214" i="3" s="1"/>
  <c r="N7236" i="3" a="1"/>
  <c r="N7236" i="3" s="1"/>
  <c r="M7236" i="3" a="1"/>
  <c r="M7236" i="3" s="1"/>
  <c r="L7256" i="3" a="1"/>
  <c r="L7256" i="3" s="1"/>
  <c r="K7256" i="3" a="1"/>
  <c r="K7256" i="3" s="1"/>
  <c r="K7304" i="3" a="1"/>
  <c r="K7304" i="3" s="1"/>
  <c r="O7367" i="3" a="1"/>
  <c r="O7367" i="3" s="1"/>
  <c r="M7367" i="3" a="1"/>
  <c r="M7367" i="3" s="1"/>
  <c r="L7367" i="3" a="1"/>
  <c r="L7367" i="3" s="1"/>
  <c r="N7405" i="3" a="1"/>
  <c r="N7405" i="3" s="1"/>
  <c r="P7405" i="3" a="1"/>
  <c r="P7405" i="3" s="1"/>
  <c r="K7405" i="3" a="1"/>
  <c r="K7405" i="3" s="1"/>
  <c r="L7429" i="3" a="1"/>
  <c r="L7429" i="3" s="1"/>
  <c r="K7438" i="3" a="1"/>
  <c r="K7438" i="3" s="1"/>
  <c r="N7463" i="3" a="1"/>
  <c r="N7463" i="3" s="1"/>
  <c r="K7510" i="3" a="1"/>
  <c r="K7510" i="3" s="1"/>
  <c r="K7517" i="3" a="1"/>
  <c r="K7517" i="3" s="1"/>
  <c r="O7543" i="3" a="1"/>
  <c r="O7543" i="3" s="1"/>
  <c r="P7543" i="3" a="1"/>
  <c r="P7543" i="3" s="1"/>
  <c r="O7558" i="3" a="1"/>
  <c r="O7558" i="3" s="1"/>
  <c r="M7558" i="3" a="1"/>
  <c r="M7558" i="3" s="1"/>
  <c r="O7561" i="3" a="1"/>
  <c r="O7561" i="3" s="1"/>
  <c r="P7565" i="3" a="1"/>
  <c r="P7565" i="3" s="1"/>
  <c r="N7590" i="3" a="1"/>
  <c r="N7590" i="3" s="1"/>
  <c r="L7590" i="3" a="1"/>
  <c r="L7590" i="3" s="1"/>
  <c r="K7590" i="3" a="1"/>
  <c r="K7590" i="3" s="1"/>
  <c r="O7590" i="3" a="1"/>
  <c r="O7590" i="3" s="1"/>
  <c r="M7598" i="3" a="1"/>
  <c r="M7598" i="3" s="1"/>
  <c r="M7623" i="3" a="1"/>
  <c r="M7623" i="3" s="1"/>
  <c r="M7626" i="3" a="1"/>
  <c r="M7626" i="3" s="1"/>
  <c r="K7654" i="3" a="1"/>
  <c r="K7654" i="3" s="1"/>
  <c r="N7758" i="3" a="1"/>
  <c r="N7758" i="3" s="1"/>
  <c r="P7758" i="3" a="1"/>
  <c r="P7758" i="3" s="1"/>
  <c r="O7758" i="3" a="1"/>
  <c r="O7758" i="3" s="1"/>
  <c r="M7758" i="3" a="1"/>
  <c r="M7758" i="3" s="1"/>
  <c r="K7758" i="3" a="1"/>
  <c r="K7758" i="3" s="1"/>
  <c r="K7778" i="3" a="1"/>
  <c r="K7778" i="3" s="1"/>
  <c r="M7778" i="3" a="1"/>
  <c r="M7778" i="3" s="1"/>
  <c r="N7865" i="3" a="1"/>
  <c r="N7865" i="3" s="1"/>
  <c r="O7865" i="3" a="1"/>
  <c r="O7865" i="3" s="1"/>
  <c r="M7865" i="3" a="1"/>
  <c r="M7865" i="3" s="1"/>
  <c r="K7865" i="3" a="1"/>
  <c r="K7865" i="3" s="1"/>
  <c r="O7918" i="3" a="1"/>
  <c r="O7918" i="3" s="1"/>
  <c r="M7918" i="3" a="1"/>
  <c r="M7918" i="3" s="1"/>
  <c r="K7918" i="3" a="1"/>
  <c r="K7918" i="3" s="1"/>
  <c r="O8061" i="3" a="1"/>
  <c r="O8061" i="3" s="1"/>
  <c r="M8061" i="3" a="1"/>
  <c r="M8061" i="3" s="1"/>
  <c r="M8106" i="3" a="1"/>
  <c r="M8106" i="3" s="1"/>
  <c r="N8106" i="3" a="1"/>
  <c r="N8106" i="3" s="1"/>
  <c r="L8106" i="3" a="1"/>
  <c r="L8106" i="3" s="1"/>
  <c r="K8106" i="3" a="1"/>
  <c r="K8106" i="3" s="1"/>
  <c r="O8216" i="3" a="1"/>
  <c r="O8216" i="3" s="1"/>
  <c r="K8216" i="3" a="1"/>
  <c r="K8216" i="3" s="1"/>
  <c r="P8216" i="3" a="1"/>
  <c r="P8216" i="3" s="1"/>
  <c r="L8216" i="3" a="1"/>
  <c r="L8216" i="3" s="1"/>
  <c r="K6723" i="3" a="1"/>
  <c r="K6723" i="3" s="1"/>
  <c r="M6736" i="3" a="1"/>
  <c r="M6736" i="3" s="1"/>
  <c r="K6748" i="3" a="1"/>
  <c r="K6748" i="3" s="1"/>
  <c r="K6751" i="3" a="1"/>
  <c r="K6751" i="3" s="1"/>
  <c r="N6759" i="3" a="1"/>
  <c r="N6759" i="3" s="1"/>
  <c r="M6775" i="3" a="1"/>
  <c r="M6775" i="3" s="1"/>
  <c r="K6790" i="3" a="1"/>
  <c r="K6790" i="3" s="1"/>
  <c r="N6808" i="3" a="1"/>
  <c r="N6808" i="3" s="1"/>
  <c r="K6812" i="3" a="1"/>
  <c r="K6812" i="3" s="1"/>
  <c r="K6819" i="3" a="1"/>
  <c r="K6819" i="3" s="1"/>
  <c r="N7059" i="3" a="1"/>
  <c r="N7059" i="3" s="1"/>
  <c r="K7070" i="3" a="1"/>
  <c r="K7070" i="3" s="1"/>
  <c r="M7072" i="3" a="1"/>
  <c r="M7072" i="3" s="1"/>
  <c r="K7090" i="3" a="1"/>
  <c r="K7090" i="3" s="1"/>
  <c r="M7094" i="3" a="1"/>
  <c r="M7094" i="3" s="1"/>
  <c r="K7110" i="3" a="1"/>
  <c r="K7110" i="3" s="1"/>
  <c r="N7114" i="3" a="1"/>
  <c r="N7114" i="3" s="1"/>
  <c r="M7128" i="3" a="1"/>
  <c r="M7128" i="3" s="1"/>
  <c r="L7134" i="3" a="1"/>
  <c r="L7134" i="3" s="1"/>
  <c r="L7143" i="3" a="1"/>
  <c r="L7143" i="3" s="1"/>
  <c r="M7150" i="3" a="1"/>
  <c r="M7150" i="3" s="1"/>
  <c r="M7152" i="3" a="1"/>
  <c r="M7152" i="3" s="1"/>
  <c r="L7166" i="3" a="1"/>
  <c r="L7166" i="3" s="1"/>
  <c r="K7182" i="3" a="1"/>
  <c r="K7182" i="3" s="1"/>
  <c r="K7190" i="3" a="1"/>
  <c r="K7190" i="3" s="1"/>
  <c r="K7193" i="3" a="1"/>
  <c r="K7193" i="3" s="1"/>
  <c r="M7214" i="3" a="1"/>
  <c r="M7214" i="3" s="1"/>
  <c r="K7217" i="3" a="1"/>
  <c r="K7217" i="3" s="1"/>
  <c r="K7278" i="3" a="1"/>
  <c r="K7278" i="3" s="1"/>
  <c r="M7278" i="3" a="1"/>
  <c r="M7278" i="3" s="1"/>
  <c r="L7278" i="3" a="1"/>
  <c r="L7278" i="3" s="1"/>
  <c r="N7278" i="3" a="1"/>
  <c r="N7278" i="3" s="1"/>
  <c r="N7288" i="3" a="1"/>
  <c r="N7288" i="3" s="1"/>
  <c r="L7288" i="3" a="1"/>
  <c r="L7288" i="3" s="1"/>
  <c r="P7288" i="3" a="1"/>
  <c r="P7288" i="3" s="1"/>
  <c r="O7299" i="3" a="1"/>
  <c r="O7299" i="3" s="1"/>
  <c r="P7299" i="3" a="1"/>
  <c r="P7299" i="3" s="1"/>
  <c r="N7311" i="3" a="1"/>
  <c r="N7311" i="3" s="1"/>
  <c r="L7311" i="3" a="1"/>
  <c r="L7311" i="3" s="1"/>
  <c r="O7335" i="3" a="1"/>
  <c r="O7335" i="3" s="1"/>
  <c r="M7335" i="3" a="1"/>
  <c r="M7335" i="3" s="1"/>
  <c r="P7335" i="3" a="1"/>
  <c r="P7335" i="3" s="1"/>
  <c r="N7357" i="3" a="1"/>
  <c r="N7357" i="3" s="1"/>
  <c r="P7357" i="3" a="1"/>
  <c r="P7357" i="3" s="1"/>
  <c r="M7379" i="3" a="1"/>
  <c r="M7379" i="3" s="1"/>
  <c r="N7379" i="3" a="1"/>
  <c r="N7379" i="3" s="1"/>
  <c r="P7391" i="3" a="1"/>
  <c r="P7391" i="3" s="1"/>
  <c r="N7391" i="3" a="1"/>
  <c r="N7391" i="3" s="1"/>
  <c r="Q7399" i="3"/>
  <c r="K7454" i="3" a="1"/>
  <c r="K7454" i="3" s="1"/>
  <c r="L7454" i="3" a="1"/>
  <c r="L7454" i="3" s="1"/>
  <c r="O7454" i="3" a="1"/>
  <c r="O7454" i="3" s="1"/>
  <c r="N7473" i="3" a="1"/>
  <c r="N7473" i="3" s="1"/>
  <c r="K7473" i="3" a="1"/>
  <c r="K7473" i="3" s="1"/>
  <c r="N7528" i="3" a="1"/>
  <c r="N7528" i="3" s="1"/>
  <c r="M7528" i="3" a="1"/>
  <c r="M7528" i="3" s="1"/>
  <c r="O7598" i="3" a="1"/>
  <c r="O7598" i="3" s="1"/>
  <c r="N7623" i="3" a="1"/>
  <c r="N7623" i="3" s="1"/>
  <c r="N7801" i="3" a="1"/>
  <c r="N7801" i="3" s="1"/>
  <c r="M7801" i="3" a="1"/>
  <c r="M7801" i="3" s="1"/>
  <c r="K7801" i="3" a="1"/>
  <c r="K7801" i="3" s="1"/>
  <c r="N7815" i="3" a="1"/>
  <c r="N7815" i="3" s="1"/>
  <c r="M7815" i="3" a="1"/>
  <c r="M7815" i="3" s="1"/>
  <c r="L7815" i="3" a="1"/>
  <c r="L7815" i="3" s="1"/>
  <c r="N7821" i="3" a="1"/>
  <c r="N7821" i="3" s="1"/>
  <c r="P7821" i="3" a="1"/>
  <c r="P7821" i="3" s="1"/>
  <c r="M7821" i="3" a="1"/>
  <c r="M7821" i="3" s="1"/>
  <c r="K7821" i="3" a="1"/>
  <c r="K7821" i="3" s="1"/>
  <c r="O7827" i="3" a="1"/>
  <c r="O7827" i="3" s="1"/>
  <c r="L7827" i="3" a="1"/>
  <c r="L7827" i="3" s="1"/>
  <c r="N7831" i="3" a="1"/>
  <c r="N7831" i="3" s="1"/>
  <c r="L7831" i="3" a="1"/>
  <c r="L7831" i="3" s="1"/>
  <c r="P7836" i="3" a="1"/>
  <c r="P7836" i="3" s="1"/>
  <c r="L7836" i="3" a="1"/>
  <c r="L7836" i="3" s="1"/>
  <c r="L6636" i="3" a="1"/>
  <c r="L6636" i="3" s="1"/>
  <c r="M6642" i="3" a="1"/>
  <c r="M6642" i="3" s="1"/>
  <c r="N6655" i="3" a="1"/>
  <c r="N6655" i="3" s="1"/>
  <c r="L6663" i="3" a="1"/>
  <c r="L6663" i="3" s="1"/>
  <c r="N6703" i="3" a="1"/>
  <c r="N6703" i="3" s="1"/>
  <c r="M6712" i="3" a="1"/>
  <c r="M6712" i="3" s="1"/>
  <c r="M6719" i="3" a="1"/>
  <c r="M6719" i="3" s="1"/>
  <c r="L6723" i="3" a="1"/>
  <c r="L6723" i="3" s="1"/>
  <c r="P6725" i="3" a="1"/>
  <c r="P6725" i="3" s="1"/>
  <c r="P6729" i="3" a="1"/>
  <c r="P6729" i="3" s="1"/>
  <c r="L6751" i="3" a="1"/>
  <c r="L6751" i="3" s="1"/>
  <c r="K6766" i="3" a="1"/>
  <c r="K6766" i="3" s="1"/>
  <c r="K6788" i="3" a="1"/>
  <c r="K6788" i="3" s="1"/>
  <c r="L6790" i="3" a="1"/>
  <c r="L6790" i="3" s="1"/>
  <c r="L6799" i="3" a="1"/>
  <c r="L6799" i="3" s="1"/>
  <c r="K6815" i="3" a="1"/>
  <c r="K6815" i="3" s="1"/>
  <c r="L6817" i="3" a="1"/>
  <c r="L6817" i="3" s="1"/>
  <c r="L6819" i="3" a="1"/>
  <c r="L6819" i="3" s="1"/>
  <c r="K6826" i="3" a="1"/>
  <c r="K6826" i="3" s="1"/>
  <c r="L6830" i="3" a="1"/>
  <c r="L6830" i="3" s="1"/>
  <c r="O6855" i="3" a="1"/>
  <c r="O6855" i="3" s="1"/>
  <c r="N6866" i="3" a="1"/>
  <c r="N6866" i="3" s="1"/>
  <c r="O6869" i="3" a="1"/>
  <c r="O6869" i="3" s="1"/>
  <c r="K6871" i="3" a="1"/>
  <c r="K6871" i="3" s="1"/>
  <c r="M6872" i="3" a="1"/>
  <c r="M6872" i="3" s="1"/>
  <c r="M6894" i="3" a="1"/>
  <c r="M6894" i="3" s="1"/>
  <c r="P6903" i="3" a="1"/>
  <c r="P6903" i="3" s="1"/>
  <c r="M6912" i="3" a="1"/>
  <c r="M6912" i="3" s="1"/>
  <c r="L6917" i="3" a="1"/>
  <c r="L6917" i="3" s="1"/>
  <c r="P6927" i="3" a="1"/>
  <c r="P6927" i="3" s="1"/>
  <c r="K6930" i="3" a="1"/>
  <c r="K6930" i="3" s="1"/>
  <c r="K6935" i="3" a="1"/>
  <c r="K6935" i="3" s="1"/>
  <c r="L6941" i="3" a="1"/>
  <c r="L6941" i="3" s="1"/>
  <c r="K6948" i="3" a="1"/>
  <c r="K6948" i="3" s="1"/>
  <c r="L6958" i="3" a="1"/>
  <c r="L6958" i="3" s="1"/>
  <c r="M6959" i="3" a="1"/>
  <c r="M6959" i="3" s="1"/>
  <c r="L6965" i="3" a="1"/>
  <c r="L6965" i="3" s="1"/>
  <c r="L6967" i="3" a="1"/>
  <c r="L6967" i="3" s="1"/>
  <c r="N6985" i="3" a="1"/>
  <c r="N6985" i="3" s="1"/>
  <c r="O7012" i="3" a="1"/>
  <c r="O7012" i="3" s="1"/>
  <c r="O7031" i="3" a="1"/>
  <c r="O7031" i="3" s="1"/>
  <c r="Q7031" i="3" s="1"/>
  <c r="K7042" i="3" a="1"/>
  <c r="K7042" i="3" s="1"/>
  <c r="K7051" i="3" a="1"/>
  <c r="K7051" i="3" s="1"/>
  <c r="P7056" i="3" a="1"/>
  <c r="P7056" i="3" s="1"/>
  <c r="R7056" i="3" s="1"/>
  <c r="K7063" i="3" a="1"/>
  <c r="K7063" i="3" s="1"/>
  <c r="L7070" i="3" a="1"/>
  <c r="L7070" i="3" s="1"/>
  <c r="L7076" i="3" a="1"/>
  <c r="L7076" i="3" s="1"/>
  <c r="L7078" i="3" a="1"/>
  <c r="L7078" i="3" s="1"/>
  <c r="M7088" i="3" a="1"/>
  <c r="M7088" i="3" s="1"/>
  <c r="O7094" i="3" a="1"/>
  <c r="O7094" i="3" s="1"/>
  <c r="L7104" i="3" a="1"/>
  <c r="L7104" i="3" s="1"/>
  <c r="M7112" i="3" a="1"/>
  <c r="M7112" i="3" s="1"/>
  <c r="K7119" i="3" a="1"/>
  <c r="K7119" i="3" s="1"/>
  <c r="N7128" i="3" a="1"/>
  <c r="N7128" i="3" s="1"/>
  <c r="M7134" i="3" a="1"/>
  <c r="M7134" i="3" s="1"/>
  <c r="K7140" i="3" a="1"/>
  <c r="K7140" i="3" s="1"/>
  <c r="K7142" i="3" a="1"/>
  <c r="K7142" i="3" s="1"/>
  <c r="M7143" i="3" a="1"/>
  <c r="M7143" i="3" s="1"/>
  <c r="N7152" i="3" a="1"/>
  <c r="N7152" i="3" s="1"/>
  <c r="P7158" i="3" a="1"/>
  <c r="P7158" i="3" s="1"/>
  <c r="Q7158" i="3" s="1"/>
  <c r="K7161" i="3" a="1"/>
  <c r="K7161" i="3" s="1"/>
  <c r="L7164" i="3" a="1"/>
  <c r="L7164" i="3" s="1"/>
  <c r="N7170" i="3" a="1"/>
  <c r="N7170" i="3" s="1"/>
  <c r="L7182" i="3" a="1"/>
  <c r="L7182" i="3" s="1"/>
  <c r="M7185" i="3" a="1"/>
  <c r="M7185" i="3" s="1"/>
  <c r="L7188" i="3" a="1"/>
  <c r="L7188" i="3" s="1"/>
  <c r="L7199" i="3" a="1"/>
  <c r="L7199" i="3" s="1"/>
  <c r="O7210" i="3" a="1"/>
  <c r="O7210" i="3" s="1"/>
  <c r="N7214" i="3" a="1"/>
  <c r="N7214" i="3" s="1"/>
  <c r="O7221" i="3" a="1"/>
  <c r="O7221" i="3" s="1"/>
  <c r="P7222" i="3" a="1"/>
  <c r="P7222" i="3" s="1"/>
  <c r="L7231" i="3" a="1"/>
  <c r="L7231" i="3" s="1"/>
  <c r="N7247" i="3" a="1"/>
  <c r="N7247" i="3" s="1"/>
  <c r="L7270" i="3" a="1"/>
  <c r="L7270" i="3" s="1"/>
  <c r="M7276" i="3" a="1"/>
  <c r="M7276" i="3" s="1"/>
  <c r="N7276" i="3" a="1"/>
  <c r="N7276" i="3" s="1"/>
  <c r="P7280" i="3" a="1"/>
  <c r="P7280" i="3" s="1"/>
  <c r="R7280" i="3" s="1"/>
  <c r="P7295" i="3" a="1"/>
  <c r="P7295" i="3" s="1"/>
  <c r="P7304" i="3" a="1"/>
  <c r="P7304" i="3" s="1"/>
  <c r="N7308" i="3" a="1"/>
  <c r="N7308" i="3" s="1"/>
  <c r="L7308" i="3" a="1"/>
  <c r="L7308" i="3" s="1"/>
  <c r="P7311" i="3" a="1"/>
  <c r="P7311" i="3" s="1"/>
  <c r="O7322" i="3" a="1"/>
  <c r="O7322" i="3" s="1"/>
  <c r="L7322" i="3" a="1"/>
  <c r="L7322" i="3" s="1"/>
  <c r="L7335" i="3" a="1"/>
  <c r="L7335" i="3" s="1"/>
  <c r="L7357" i="3" a="1"/>
  <c r="L7357" i="3" s="1"/>
  <c r="N7373" i="3" a="1"/>
  <c r="N7373" i="3" s="1"/>
  <c r="O7373" i="3" a="1"/>
  <c r="O7373" i="3" s="1"/>
  <c r="K7379" i="3" a="1"/>
  <c r="K7379" i="3" s="1"/>
  <c r="O7386" i="3" a="1"/>
  <c r="O7386" i="3" s="1"/>
  <c r="L7391" i="3" a="1"/>
  <c r="L7391" i="3" s="1"/>
  <c r="M7405" i="3" a="1"/>
  <c r="M7405" i="3" s="1"/>
  <c r="N7413" i="3" a="1"/>
  <c r="N7413" i="3" s="1"/>
  <c r="P7413" i="3" a="1"/>
  <c r="P7413" i="3" s="1"/>
  <c r="O7413" i="3" a="1"/>
  <c r="O7413" i="3" s="1"/>
  <c r="M7422" i="3" a="1"/>
  <c r="M7422" i="3" s="1"/>
  <c r="N7438" i="3" a="1"/>
  <c r="N7438" i="3" s="1"/>
  <c r="N7454" i="3" a="1"/>
  <c r="N7454" i="3" s="1"/>
  <c r="O7461" i="3" a="1"/>
  <c r="O7461" i="3" s="1"/>
  <c r="N7465" i="3" a="1"/>
  <c r="N7465" i="3" s="1"/>
  <c r="O7465" i="3" a="1"/>
  <c r="O7465" i="3" s="1"/>
  <c r="P7469" i="3" a="1"/>
  <c r="P7469" i="3" s="1"/>
  <c r="O7473" i="3" a="1"/>
  <c r="O7473" i="3" s="1"/>
  <c r="N7510" i="3" a="1"/>
  <c r="N7510" i="3" s="1"/>
  <c r="M7525" i="3" a="1"/>
  <c r="M7525" i="3" s="1"/>
  <c r="N7540" i="3" a="1"/>
  <c r="N7540" i="3" s="1"/>
  <c r="P7540" i="3" a="1"/>
  <c r="P7540" i="3" s="1"/>
  <c r="O7540" i="3" a="1"/>
  <c r="O7540" i="3" s="1"/>
  <c r="N7543" i="3" a="1"/>
  <c r="N7543" i="3" s="1"/>
  <c r="N7551" i="3" a="1"/>
  <c r="N7551" i="3" s="1"/>
  <c r="K7562" i="3" a="1"/>
  <c r="K7562" i="3" s="1"/>
  <c r="O7583" i="3" a="1"/>
  <c r="O7583" i="3" s="1"/>
  <c r="N7583" i="3" a="1"/>
  <c r="N7583" i="3" s="1"/>
  <c r="M7583" i="3" a="1"/>
  <c r="M7583" i="3" s="1"/>
  <c r="O7599" i="3" a="1"/>
  <c r="O7599" i="3" s="1"/>
  <c r="P7599" i="3" a="1"/>
  <c r="P7599" i="3" s="1"/>
  <c r="R7599" i="3" s="1"/>
  <c r="L7599" i="3" a="1"/>
  <c r="L7599" i="3" s="1"/>
  <c r="N7608" i="3" a="1"/>
  <c r="N7608" i="3" s="1"/>
  <c r="L7640" i="3" a="1"/>
  <c r="L7640" i="3" s="1"/>
  <c r="M7640" i="3" a="1"/>
  <c r="M7640" i="3" s="1"/>
  <c r="M7672" i="3" a="1"/>
  <c r="M7672" i="3" s="1"/>
  <c r="N7672" i="3" a="1"/>
  <c r="N7672" i="3" s="1"/>
  <c r="N7714" i="3" a="1"/>
  <c r="N7714" i="3" s="1"/>
  <c r="M7714" i="3" a="1"/>
  <c r="M7714" i="3" s="1"/>
  <c r="M7727" i="3" a="1"/>
  <c r="M7727" i="3" s="1"/>
  <c r="N7769" i="3" a="1"/>
  <c r="N7769" i="3" s="1"/>
  <c r="O7769" i="3" a="1"/>
  <c r="O7769" i="3" s="1"/>
  <c r="K7769" i="3" a="1"/>
  <c r="K7769" i="3" s="1"/>
  <c r="M7789" i="3" a="1"/>
  <c r="M7789" i="3" s="1"/>
  <c r="K7789" i="3" a="1"/>
  <c r="K7789" i="3" s="1"/>
  <c r="O7801" i="3" a="1"/>
  <c r="O7801" i="3" s="1"/>
  <c r="L7821" i="3" a="1"/>
  <c r="L7821" i="3" s="1"/>
  <c r="L7823" i="3" a="1"/>
  <c r="L7823" i="3" s="1"/>
  <c r="K7823" i="3" a="1"/>
  <c r="K7823" i="3" s="1"/>
  <c r="P7823" i="3" a="1"/>
  <c r="P7823" i="3" s="1"/>
  <c r="N7823" i="3" a="1"/>
  <c r="N7823" i="3" s="1"/>
  <c r="P7827" i="3" a="1"/>
  <c r="P7827" i="3" s="1"/>
  <c r="M6621" i="3" a="1"/>
  <c r="M6621" i="3" s="1"/>
  <c r="O6655" i="3" a="1"/>
  <c r="O6655" i="3" s="1"/>
  <c r="M6663" i="3" a="1"/>
  <c r="M6663" i="3" s="1"/>
  <c r="M6686" i="3" a="1"/>
  <c r="M6686" i="3" s="1"/>
  <c r="L6691" i="3" a="1"/>
  <c r="L6691" i="3" s="1"/>
  <c r="M6698" i="3" a="1"/>
  <c r="M6698" i="3" s="1"/>
  <c r="P6703" i="3" a="1"/>
  <c r="P6703" i="3" s="1"/>
  <c r="Q6703" i="3" s="1"/>
  <c r="K6711" i="3" a="1"/>
  <c r="K6711" i="3" s="1"/>
  <c r="N6712" i="3" a="1"/>
  <c r="N6712" i="3" s="1"/>
  <c r="N6719" i="3" a="1"/>
  <c r="N6719" i="3" s="1"/>
  <c r="M6723" i="3" a="1"/>
  <c r="M6723" i="3" s="1"/>
  <c r="K6749" i="3" a="1"/>
  <c r="K6749" i="3" s="1"/>
  <c r="M6751" i="3" a="1"/>
  <c r="M6751" i="3" s="1"/>
  <c r="L6788" i="3" a="1"/>
  <c r="L6788" i="3" s="1"/>
  <c r="M6790" i="3" a="1"/>
  <c r="M6790" i="3" s="1"/>
  <c r="M6802" i="3" a="1"/>
  <c r="M6802" i="3" s="1"/>
  <c r="M6819" i="3" a="1"/>
  <c r="M6819" i="3" s="1"/>
  <c r="O6830" i="3" a="1"/>
  <c r="O6830" i="3" s="1"/>
  <c r="M6846" i="3" a="1"/>
  <c r="M6846" i="3" s="1"/>
  <c r="P6855" i="3" a="1"/>
  <c r="P6855" i="3" s="1"/>
  <c r="L6864" i="3" a="1"/>
  <c r="L6864" i="3" s="1"/>
  <c r="L6871" i="3" a="1"/>
  <c r="L6871" i="3" s="1"/>
  <c r="O6917" i="3" a="1"/>
  <c r="O6917" i="3" s="1"/>
  <c r="L6935" i="3" a="1"/>
  <c r="L6935" i="3" s="1"/>
  <c r="M6958" i="3" a="1"/>
  <c r="M6958" i="3" s="1"/>
  <c r="O6965" i="3" a="1"/>
  <c r="O6965" i="3" s="1"/>
  <c r="O6967" i="3" a="1"/>
  <c r="O6967" i="3" s="1"/>
  <c r="R6967" i="3" s="1"/>
  <c r="P7012" i="3" a="1"/>
  <c r="P7012" i="3" s="1"/>
  <c r="N7042" i="3" a="1"/>
  <c r="N7042" i="3" s="1"/>
  <c r="O7051" i="3" a="1"/>
  <c r="O7051" i="3" s="1"/>
  <c r="L7063" i="3" a="1"/>
  <c r="L7063" i="3" s="1"/>
  <c r="N7072" i="3" a="1"/>
  <c r="N7072" i="3" s="1"/>
  <c r="O7076" i="3" a="1"/>
  <c r="O7076" i="3" s="1"/>
  <c r="O7134" i="3" a="1"/>
  <c r="O7134" i="3" s="1"/>
  <c r="L7142" i="3" a="1"/>
  <c r="L7142" i="3" s="1"/>
  <c r="O7143" i="3" a="1"/>
  <c r="O7143" i="3" s="1"/>
  <c r="P7152" i="3" a="1"/>
  <c r="P7152" i="3" s="1"/>
  <c r="R7152" i="3" s="1"/>
  <c r="K7158" i="3" a="1"/>
  <c r="K7158" i="3" s="1"/>
  <c r="M7161" i="3" a="1"/>
  <c r="M7161" i="3" s="1"/>
  <c r="M7164" i="3" a="1"/>
  <c r="M7164" i="3" s="1"/>
  <c r="M7182" i="3" a="1"/>
  <c r="M7182" i="3" s="1"/>
  <c r="M7199" i="3" a="1"/>
  <c r="M7199" i="3" s="1"/>
  <c r="M7208" i="3" a="1"/>
  <c r="M7208" i="3" s="1"/>
  <c r="K7220" i="3" a="1"/>
  <c r="K7220" i="3" s="1"/>
  <c r="P7221" i="3" a="1"/>
  <c r="P7221" i="3" s="1"/>
  <c r="M7231" i="3" a="1"/>
  <c r="M7231" i="3" s="1"/>
  <c r="L7234" i="3" a="1"/>
  <c r="L7234" i="3" s="1"/>
  <c r="M7257" i="3" a="1"/>
  <c r="M7257" i="3" s="1"/>
  <c r="N7270" i="3" a="1"/>
  <c r="N7270" i="3" s="1"/>
  <c r="K7276" i="3" a="1"/>
  <c r="K7276" i="3" s="1"/>
  <c r="O7294" i="3" a="1"/>
  <c r="O7294" i="3" s="1"/>
  <c r="M7294" i="3" a="1"/>
  <c r="M7294" i="3" s="1"/>
  <c r="P7294" i="3" a="1"/>
  <c r="P7294" i="3" s="1"/>
  <c r="K7332" i="3" a="1"/>
  <c r="K7332" i="3" s="1"/>
  <c r="N7343" i="3" a="1"/>
  <c r="N7343" i="3" s="1"/>
  <c r="L7343" i="3" a="1"/>
  <c r="L7343" i="3" s="1"/>
  <c r="M7357" i="3" a="1"/>
  <c r="M7357" i="3" s="1"/>
  <c r="K7373" i="3" a="1"/>
  <c r="K7373" i="3" s="1"/>
  <c r="L7379" i="3" a="1"/>
  <c r="L7379" i="3" s="1"/>
  <c r="O7405" i="3" a="1"/>
  <c r="O7405" i="3" s="1"/>
  <c r="L7413" i="3" a="1"/>
  <c r="L7413" i="3" s="1"/>
  <c r="N7422" i="3" a="1"/>
  <c r="N7422" i="3" s="1"/>
  <c r="L7436" i="3" a="1"/>
  <c r="L7436" i="3" s="1"/>
  <c r="O7455" i="3" a="1"/>
  <c r="O7455" i="3" s="1"/>
  <c r="P7455" i="3" a="1"/>
  <c r="P7455" i="3" s="1"/>
  <c r="P7470" i="3" a="1"/>
  <c r="P7470" i="3" s="1"/>
  <c r="K7470" i="3" a="1"/>
  <c r="K7470" i="3" s="1"/>
  <c r="P7477" i="3" a="1"/>
  <c r="P7477" i="3" s="1"/>
  <c r="R7477" i="3" s="1"/>
  <c r="O7510" i="3" a="1"/>
  <c r="O7510" i="3" s="1"/>
  <c r="O7525" i="3" a="1"/>
  <c r="O7525" i="3" s="1"/>
  <c r="N7529" i="3" a="1"/>
  <c r="N7529" i="3" s="1"/>
  <c r="K7540" i="3" a="1"/>
  <c r="K7540" i="3" s="1"/>
  <c r="P7551" i="3" a="1"/>
  <c r="P7551" i="3" s="1"/>
  <c r="N7555" i="3" a="1"/>
  <c r="N7555" i="3" s="1"/>
  <c r="K7555" i="3" a="1"/>
  <c r="K7555" i="3" s="1"/>
  <c r="L7583" i="3" a="1"/>
  <c r="L7583" i="3" s="1"/>
  <c r="O7663" i="3" a="1"/>
  <c r="O7663" i="3" s="1"/>
  <c r="N7663" i="3" a="1"/>
  <c r="N7663" i="3" s="1"/>
  <c r="N7685" i="3" a="1"/>
  <c r="N7685" i="3" s="1"/>
  <c r="M7685" i="3" a="1"/>
  <c r="M7685" i="3" s="1"/>
  <c r="N7702" i="3" a="1"/>
  <c r="N7702" i="3" s="1"/>
  <c r="M7702" i="3" a="1"/>
  <c r="M7702" i="3" s="1"/>
  <c r="O7715" i="3" a="1"/>
  <c r="O7715" i="3" s="1"/>
  <c r="K7715" i="3" a="1"/>
  <c r="K7715" i="3" s="1"/>
  <c r="P7718" i="3" a="1"/>
  <c r="P7718" i="3" s="1"/>
  <c r="N7752" i="3" a="1"/>
  <c r="N7752" i="3" s="1"/>
  <c r="M7752" i="3" a="1"/>
  <c r="M7752" i="3" s="1"/>
  <c r="M7769" i="3" a="1"/>
  <c r="M7769" i="3" s="1"/>
  <c r="L7789" i="3" a="1"/>
  <c r="L7789" i="3" s="1"/>
  <c r="O7821" i="3" a="1"/>
  <c r="O7821" i="3" s="1"/>
  <c r="M7823" i="3" a="1"/>
  <c r="M7823" i="3" s="1"/>
  <c r="P7832" i="3" a="1"/>
  <c r="P7832" i="3" s="1"/>
  <c r="K7849" i="3" a="1"/>
  <c r="K7849" i="3" s="1"/>
  <c r="O7849" i="3" a="1"/>
  <c r="O7849" i="3" s="1"/>
  <c r="N7912" i="3" a="1"/>
  <c r="N7912" i="3" s="1"/>
  <c r="M7912" i="3" a="1"/>
  <c r="M7912" i="3" s="1"/>
  <c r="M7272" i="3" a="1"/>
  <c r="M7272" i="3" s="1"/>
  <c r="L7277" i="3" a="1"/>
  <c r="L7277" i="3" s="1"/>
  <c r="O7346" i="3" a="1"/>
  <c r="O7346" i="3" s="1"/>
  <c r="O7382" i="3" a="1"/>
  <c r="O7382" i="3" s="1"/>
  <c r="L7389" i="3" a="1"/>
  <c r="L7389" i="3" s="1"/>
  <c r="O7462" i="3" a="1"/>
  <c r="O7462" i="3" s="1"/>
  <c r="O7483" i="3" a="1"/>
  <c r="O7483" i="3" s="1"/>
  <c r="O7492" i="3" a="1"/>
  <c r="O7492" i="3" s="1"/>
  <c r="L7554" i="3" a="1"/>
  <c r="L7554" i="3" s="1"/>
  <c r="N7622" i="3" a="1"/>
  <c r="N7622" i="3" s="1"/>
  <c r="N7630" i="3" a="1"/>
  <c r="N7630" i="3" s="1"/>
  <c r="N7666" i="3" a="1"/>
  <c r="N7666" i="3" s="1"/>
  <c r="O7695" i="3" a="1"/>
  <c r="O7695" i="3" s="1"/>
  <c r="M7742" i="3" a="1"/>
  <c r="M7742" i="3" s="1"/>
  <c r="L7814" i="3" a="1"/>
  <c r="L7814" i="3" s="1"/>
  <c r="L7859" i="3" a="1"/>
  <c r="L7859" i="3" s="1"/>
  <c r="M7876" i="3" a="1"/>
  <c r="M7876" i="3" s="1"/>
  <c r="L7876" i="3" a="1"/>
  <c r="L7876" i="3" s="1"/>
  <c r="O7876" i="3" a="1"/>
  <c r="O7876" i="3" s="1"/>
  <c r="N7876" i="3" a="1"/>
  <c r="N7876" i="3" s="1"/>
  <c r="M7880" i="3" a="1"/>
  <c r="M7880" i="3" s="1"/>
  <c r="N7880" i="3" a="1"/>
  <c r="N7880" i="3" s="1"/>
  <c r="N7890" i="3" a="1"/>
  <c r="N7890" i="3" s="1"/>
  <c r="O7890" i="3" a="1"/>
  <c r="O7890" i="3" s="1"/>
  <c r="O7940" i="3" a="1"/>
  <c r="O7940" i="3" s="1"/>
  <c r="L7940" i="3" a="1"/>
  <c r="L7940" i="3" s="1"/>
  <c r="O8003" i="3" a="1"/>
  <c r="O8003" i="3" s="1"/>
  <c r="P8003" i="3" a="1"/>
  <c r="P8003" i="3" s="1"/>
  <c r="N8003" i="3" a="1"/>
  <c r="N8003" i="3" s="1"/>
  <c r="Q8005" i="3"/>
  <c r="M8032" i="3" a="1"/>
  <c r="M8032" i="3" s="1"/>
  <c r="N8032" i="3" a="1"/>
  <c r="N8032" i="3" s="1"/>
  <c r="N8043" i="3" a="1"/>
  <c r="N8043" i="3" s="1"/>
  <c r="P8043" i="3" a="1"/>
  <c r="P8043" i="3" s="1"/>
  <c r="L8043" i="3" a="1"/>
  <c r="L8043" i="3" s="1"/>
  <c r="P8084" i="3" a="1"/>
  <c r="P8084" i="3" s="1"/>
  <c r="O8084" i="3" a="1"/>
  <c r="O8084" i="3" s="1"/>
  <c r="M8128" i="3" a="1"/>
  <c r="M8128" i="3" s="1"/>
  <c r="K8128" i="3" a="1"/>
  <c r="K8128" i="3" s="1"/>
  <c r="N8128" i="3" a="1"/>
  <c r="N8128" i="3" s="1"/>
  <c r="N8141" i="3" a="1"/>
  <c r="N8141" i="3" s="1"/>
  <c r="M8141" i="3" a="1"/>
  <c r="M8141" i="3" s="1"/>
  <c r="P8141" i="3" a="1"/>
  <c r="P8141" i="3" s="1"/>
  <c r="R8141" i="3" s="1"/>
  <c r="O8141" i="3" a="1"/>
  <c r="O8141" i="3" s="1"/>
  <c r="O8154" i="3" a="1"/>
  <c r="O8154" i="3" s="1"/>
  <c r="L8154" i="3" a="1"/>
  <c r="L8154" i="3" s="1"/>
  <c r="M8170" i="3" a="1"/>
  <c r="M8170" i="3" s="1"/>
  <c r="N8170" i="3" a="1"/>
  <c r="N8170" i="3" s="1"/>
  <c r="L8170" i="3" a="1"/>
  <c r="L8170" i="3" s="1"/>
  <c r="N8203" i="3" a="1"/>
  <c r="N8203" i="3" s="1"/>
  <c r="P8203" i="3" a="1"/>
  <c r="P8203" i="3" s="1"/>
  <c r="M8203" i="3" a="1"/>
  <c r="M8203" i="3" s="1"/>
  <c r="N8234" i="3" a="1"/>
  <c r="N8234" i="3" s="1"/>
  <c r="K8234" i="3" a="1"/>
  <c r="K8234" i="3" s="1"/>
  <c r="P8234" i="3" a="1"/>
  <c r="P8234" i="3" s="1"/>
  <c r="O8234" i="3" a="1"/>
  <c r="O8234" i="3" s="1"/>
  <c r="K8346" i="3" a="1"/>
  <c r="K8346" i="3" s="1"/>
  <c r="O8346" i="3" a="1"/>
  <c r="O8346" i="3" s="1"/>
  <c r="N8346" i="3" a="1"/>
  <c r="N8346" i="3" s="1"/>
  <c r="M8346" i="3" a="1"/>
  <c r="M8346" i="3" s="1"/>
  <c r="L8346" i="3" a="1"/>
  <c r="L8346" i="3" s="1"/>
  <c r="N8642" i="3" a="1"/>
  <c r="N8642" i="3" s="1"/>
  <c r="M8642" i="3" a="1"/>
  <c r="M8642" i="3" s="1"/>
  <c r="M7955" i="3" a="1"/>
  <c r="M7955" i="3" s="1"/>
  <c r="O7955" i="3" a="1"/>
  <c r="O7955" i="3" s="1"/>
  <c r="M8006" i="3" a="1"/>
  <c r="M8006" i="3" s="1"/>
  <c r="L8006" i="3" a="1"/>
  <c r="L8006" i="3" s="1"/>
  <c r="P8006" i="3" a="1"/>
  <c r="P8006" i="3" s="1"/>
  <c r="N8006" i="3" a="1"/>
  <c r="N8006" i="3" s="1"/>
  <c r="P8117" i="3" a="1"/>
  <c r="P8117" i="3" s="1"/>
  <c r="R8117" i="3" s="1"/>
  <c r="O8117" i="3" a="1"/>
  <c r="O8117" i="3" s="1"/>
  <c r="M8176" i="3" a="1"/>
  <c r="M8176" i="3" s="1"/>
  <c r="K8176" i="3" a="1"/>
  <c r="K8176" i="3" s="1"/>
  <c r="O8176" i="3" a="1"/>
  <c r="O8176" i="3" s="1"/>
  <c r="N8176" i="3" a="1"/>
  <c r="N8176" i="3" s="1"/>
  <c r="P8200" i="3" a="1"/>
  <c r="P8200" i="3" s="1"/>
  <c r="N8200" i="3" a="1"/>
  <c r="N8200" i="3" s="1"/>
  <c r="M8200" i="3" a="1"/>
  <c r="M8200" i="3" s="1"/>
  <c r="P8218" i="3" a="1"/>
  <c r="P8218" i="3" s="1"/>
  <c r="N8218" i="3" a="1"/>
  <c r="N8218" i="3" s="1"/>
  <c r="N8253" i="3" a="1"/>
  <c r="N8253" i="3" s="1"/>
  <c r="O8253" i="3" a="1"/>
  <c r="O8253" i="3" s="1"/>
  <c r="M8414" i="3" a="1"/>
  <c r="M8414" i="3" s="1"/>
  <c r="K8414" i="3" a="1"/>
  <c r="K8414" i="3" s="1"/>
  <c r="N8414" i="3" a="1"/>
  <c r="N8414" i="3" s="1"/>
  <c r="M8482" i="3" a="1"/>
  <c r="M8482" i="3" s="1"/>
  <c r="O8482" i="3" a="1"/>
  <c r="O8482" i="3" s="1"/>
  <c r="N7878" i="3" a="1"/>
  <c r="N7878" i="3" s="1"/>
  <c r="M7878" i="3" a="1"/>
  <c r="M7878" i="3" s="1"/>
  <c r="L7878" i="3" a="1"/>
  <c r="L7878" i="3" s="1"/>
  <c r="O7878" i="3" a="1"/>
  <c r="O7878" i="3" s="1"/>
  <c r="N7922" i="3" a="1"/>
  <c r="N7922" i="3" s="1"/>
  <c r="K7945" i="3" a="1"/>
  <c r="K7945" i="3" s="1"/>
  <c r="L7955" i="3" a="1"/>
  <c r="L7955" i="3" s="1"/>
  <c r="P7972" i="3" a="1"/>
  <c r="P7972" i="3" s="1"/>
  <c r="O7972" i="3" a="1"/>
  <c r="O7972" i="3" s="1"/>
  <c r="K8010" i="3" a="1"/>
  <c r="K8010" i="3" s="1"/>
  <c r="O8029" i="3" a="1"/>
  <c r="O8029" i="3" s="1"/>
  <c r="L8029" i="3" a="1"/>
  <c r="L8029" i="3" s="1"/>
  <c r="L8117" i="3" a="1"/>
  <c r="L8117" i="3" s="1"/>
  <c r="L8158" i="3" a="1"/>
  <c r="L8158" i="3" s="1"/>
  <c r="O8186" i="3" a="1"/>
  <c r="O8186" i="3" s="1"/>
  <c r="K8218" i="3" a="1"/>
  <c r="K8218" i="3" s="1"/>
  <c r="L8235" i="3" a="1"/>
  <c r="L8235" i="3" s="1"/>
  <c r="P8235" i="3" a="1"/>
  <c r="P8235" i="3" s="1"/>
  <c r="N8235" i="3" a="1"/>
  <c r="N8235" i="3" s="1"/>
  <c r="O8246" i="3" a="1"/>
  <c r="O8246" i="3" s="1"/>
  <c r="M8246" i="3" a="1"/>
  <c r="M8246" i="3" s="1"/>
  <c r="L8246" i="3" a="1"/>
  <c r="L8246" i="3" s="1"/>
  <c r="P8246" i="3" a="1"/>
  <c r="P8246" i="3" s="1"/>
  <c r="O8266" i="3" a="1"/>
  <c r="O8266" i="3" s="1"/>
  <c r="L8266" i="3" a="1"/>
  <c r="L8266" i="3" s="1"/>
  <c r="K8266" i="3" a="1"/>
  <c r="K8266" i="3" s="1"/>
  <c r="P8266" i="3" a="1"/>
  <c r="P8266" i="3" s="1"/>
  <c r="N8266" i="3" a="1"/>
  <c r="N8266" i="3" s="1"/>
  <c r="M8266" i="3" a="1"/>
  <c r="M8266" i="3" s="1"/>
  <c r="M8117" i="3" a="1"/>
  <c r="M8117" i="3" s="1"/>
  <c r="N8172" i="3" a="1"/>
  <c r="N8172" i="3" s="1"/>
  <c r="P8172" i="3" a="1"/>
  <c r="P8172" i="3" s="1"/>
  <c r="O8172" i="3" a="1"/>
  <c r="O8172" i="3" s="1"/>
  <c r="L8195" i="3" a="1"/>
  <c r="L8195" i="3" s="1"/>
  <c r="O8195" i="3" a="1"/>
  <c r="O8195" i="3" s="1"/>
  <c r="M8202" i="3" a="1"/>
  <c r="M8202" i="3" s="1"/>
  <c r="O8202" i="3" a="1"/>
  <c r="O8202" i="3" s="1"/>
  <c r="N8202" i="3" a="1"/>
  <c r="N8202" i="3" s="1"/>
  <c r="L8218" i="3" a="1"/>
  <c r="L8218" i="3" s="1"/>
  <c r="P8232" i="3" a="1"/>
  <c r="P8232" i="3" s="1"/>
  <c r="M8232" i="3" a="1"/>
  <c r="M8232" i="3" s="1"/>
  <c r="N8232" i="3" a="1"/>
  <c r="N8232" i="3" s="1"/>
  <c r="P8250" i="3" a="1"/>
  <c r="P8250" i="3" s="1"/>
  <c r="M8250" i="3" a="1"/>
  <c r="M8250" i="3" s="1"/>
  <c r="K8250" i="3" a="1"/>
  <c r="K8250" i="3" s="1"/>
  <c r="O8250" i="3" a="1"/>
  <c r="O8250" i="3" s="1"/>
  <c r="N8250" i="3" a="1"/>
  <c r="N8250" i="3" s="1"/>
  <c r="M8255" i="3" a="1"/>
  <c r="M8255" i="3" s="1"/>
  <c r="L8255" i="3" a="1"/>
  <c r="L8255" i="3" s="1"/>
  <c r="K8255" i="3" a="1"/>
  <c r="K8255" i="3" s="1"/>
  <c r="P8255" i="3" a="1"/>
  <c r="P8255" i="3" s="1"/>
  <c r="N8255" i="3" a="1"/>
  <c r="N8255" i="3" s="1"/>
  <c r="N7700" i="3" a="1"/>
  <c r="N7700" i="3" s="1"/>
  <c r="M7757" i="3" a="1"/>
  <c r="M7757" i="3" s="1"/>
  <c r="N7977" i="3" a="1"/>
  <c r="N7977" i="3" s="1"/>
  <c r="K7977" i="3" a="1"/>
  <c r="K7977" i="3" s="1"/>
  <c r="P7977" i="3" a="1"/>
  <c r="P7977" i="3" s="1"/>
  <c r="M8026" i="3" a="1"/>
  <c r="M8026" i="3" s="1"/>
  <c r="N8026" i="3" a="1"/>
  <c r="N8026" i="3" s="1"/>
  <c r="P8026" i="3" a="1"/>
  <c r="P8026" i="3" s="1"/>
  <c r="P8045" i="3" a="1"/>
  <c r="P8045" i="3" s="1"/>
  <c r="N8045" i="3" a="1"/>
  <c r="N8045" i="3" s="1"/>
  <c r="O8045" i="3" a="1"/>
  <c r="O8045" i="3" s="1"/>
  <c r="O8077" i="3" a="1"/>
  <c r="O8077" i="3" s="1"/>
  <c r="L8077" i="3" a="1"/>
  <c r="L8077" i="3" s="1"/>
  <c r="O8091" i="3" a="1"/>
  <c r="O8091" i="3" s="1"/>
  <c r="L8091" i="3" a="1"/>
  <c r="L8091" i="3" s="1"/>
  <c r="K8091" i="3" a="1"/>
  <c r="K8091" i="3" s="1"/>
  <c r="O8102" i="3" a="1"/>
  <c r="O8102" i="3" s="1"/>
  <c r="P8102" i="3" a="1"/>
  <c r="P8102" i="3" s="1"/>
  <c r="O8132" i="3" a="1"/>
  <c r="O8132" i="3" s="1"/>
  <c r="M8132" i="3" a="1"/>
  <c r="M8132" i="3" s="1"/>
  <c r="P8132" i="3" a="1"/>
  <c r="P8132" i="3" s="1"/>
  <c r="M8235" i="3" a="1"/>
  <c r="M8235" i="3" s="1"/>
  <c r="L8250" i="3" a="1"/>
  <c r="L8250" i="3" s="1"/>
  <c r="O8398" i="3" a="1"/>
  <c r="O8398" i="3" s="1"/>
  <c r="K8398" i="3" a="1"/>
  <c r="K8398" i="3" s="1"/>
  <c r="P8444" i="3" a="1"/>
  <c r="P8444" i="3" s="1"/>
  <c r="M8444" i="3" a="1"/>
  <c r="M8444" i="3" s="1"/>
  <c r="O8528" i="3" a="1"/>
  <c r="O8528" i="3" s="1"/>
  <c r="M8528" i="3" a="1"/>
  <c r="M8528" i="3" s="1"/>
  <c r="N8528" i="3" a="1"/>
  <c r="N8528" i="3" s="1"/>
  <c r="L8528" i="3" a="1"/>
  <c r="L8528" i="3" s="1"/>
  <c r="P8528" i="3" a="1"/>
  <c r="P8528" i="3" s="1"/>
  <c r="K8528" i="3" a="1"/>
  <c r="K8528" i="3" s="1"/>
  <c r="N7238" i="3" a="1"/>
  <c r="N7238" i="3" s="1"/>
  <c r="N7310" i="3" a="1"/>
  <c r="N7310" i="3" s="1"/>
  <c r="O7679" i="3" a="1"/>
  <c r="O7679" i="3" s="1"/>
  <c r="Q7679" i="3" s="1"/>
  <c r="M7696" i="3" a="1"/>
  <c r="M7696" i="3" s="1"/>
  <c r="L7707" i="3" a="1"/>
  <c r="L7707" i="3" s="1"/>
  <c r="M7717" i="3" a="1"/>
  <c r="M7717" i="3" s="1"/>
  <c r="K7721" i="3" a="1"/>
  <c r="K7721" i="3" s="1"/>
  <c r="M7728" i="3" a="1"/>
  <c r="M7728" i="3" s="1"/>
  <c r="K7742" i="3" a="1"/>
  <c r="K7742" i="3" s="1"/>
  <c r="N7749" i="3" a="1"/>
  <c r="N7749" i="3" s="1"/>
  <c r="N7757" i="3" a="1"/>
  <c r="N7757" i="3" s="1"/>
  <c r="M7760" i="3" a="1"/>
  <c r="M7760" i="3" s="1"/>
  <c r="N7768" i="3" a="1"/>
  <c r="N7768" i="3" s="1"/>
  <c r="P7776" i="3" a="1"/>
  <c r="P7776" i="3" s="1"/>
  <c r="L7783" i="3" a="1"/>
  <c r="L7783" i="3" s="1"/>
  <c r="N7795" i="3" a="1"/>
  <c r="N7795" i="3" s="1"/>
  <c r="L7838" i="3" a="1"/>
  <c r="L7838" i="3" s="1"/>
  <c r="K7847" i="3" a="1"/>
  <c r="K7847" i="3" s="1"/>
  <c r="N7855" i="3" a="1"/>
  <c r="N7855" i="3" s="1"/>
  <c r="P7878" i="3" a="1"/>
  <c r="P7878" i="3" s="1"/>
  <c r="M7965" i="3" a="1"/>
  <c r="M7965" i="3" s="1"/>
  <c r="N8000" i="3" a="1"/>
  <c r="N8000" i="3" s="1"/>
  <c r="O8008" i="3" a="1"/>
  <c r="O8008" i="3" s="1"/>
  <c r="M8008" i="3" a="1"/>
  <c r="M8008" i="3" s="1"/>
  <c r="K8026" i="3" a="1"/>
  <c r="K8026" i="3" s="1"/>
  <c r="L8038" i="3" a="1"/>
  <c r="L8038" i="3" s="1"/>
  <c r="P8038" i="3" a="1"/>
  <c r="P8038" i="3" s="1"/>
  <c r="N8038" i="3" a="1"/>
  <c r="N8038" i="3" s="1"/>
  <c r="K8045" i="3" a="1"/>
  <c r="K8045" i="3" s="1"/>
  <c r="N8067" i="3" a="1"/>
  <c r="N8067" i="3" s="1"/>
  <c r="L8102" i="3" a="1"/>
  <c r="L8102" i="3" s="1"/>
  <c r="O8110" i="3" a="1"/>
  <c r="O8110" i="3" s="1"/>
  <c r="M8110" i="3" a="1"/>
  <c r="M8110" i="3" s="1"/>
  <c r="L8110" i="3" a="1"/>
  <c r="L8110" i="3" s="1"/>
  <c r="P8110" i="3" a="1"/>
  <c r="P8110" i="3" s="1"/>
  <c r="N8110" i="3" a="1"/>
  <c r="N8110" i="3" s="1"/>
  <c r="L8132" i="3" a="1"/>
  <c r="L8132" i="3" s="1"/>
  <c r="O8139" i="3" a="1"/>
  <c r="O8139" i="3" s="1"/>
  <c r="O8192" i="3" a="1"/>
  <c r="O8192" i="3" s="1"/>
  <c r="N8192" i="3" a="1"/>
  <c r="N8192" i="3" s="1"/>
  <c r="K8205" i="3" a="1"/>
  <c r="K8205" i="3" s="1"/>
  <c r="P8243" i="3" a="1"/>
  <c r="P8243" i="3" s="1"/>
  <c r="M8243" i="3" a="1"/>
  <c r="M8243" i="3" s="1"/>
  <c r="L8306" i="3" a="1"/>
  <c r="L8306" i="3" s="1"/>
  <c r="O8306" i="3" a="1"/>
  <c r="O8306" i="3" s="1"/>
  <c r="N8306" i="3" a="1"/>
  <c r="N8306" i="3" s="1"/>
  <c r="P8306" i="3" a="1"/>
  <c r="P8306" i="3" s="1"/>
  <c r="R8306" i="3" s="1"/>
  <c r="M8306" i="3" a="1"/>
  <c r="M8306" i="3" s="1"/>
  <c r="O7310" i="3" a="1"/>
  <c r="O7310" i="3" s="1"/>
  <c r="L7371" i="3" a="1"/>
  <c r="L7371" i="3" s="1"/>
  <c r="L7382" i="3" a="1"/>
  <c r="L7382" i="3" s="1"/>
  <c r="L7427" i="3" a="1"/>
  <c r="L7427" i="3" s="1"/>
  <c r="K7442" i="3" a="1"/>
  <c r="K7442" i="3" s="1"/>
  <c r="K7492" i="3" a="1"/>
  <c r="K7492" i="3" s="1"/>
  <c r="K7515" i="3" a="1"/>
  <c r="K7515" i="3" s="1"/>
  <c r="K7609" i="3" a="1"/>
  <c r="K7609" i="3" s="1"/>
  <c r="L7622" i="3" a="1"/>
  <c r="L7622" i="3" s="1"/>
  <c r="K7630" i="3" a="1"/>
  <c r="K7630" i="3" s="1"/>
  <c r="L7692" i="3" a="1"/>
  <c r="L7692" i="3" s="1"/>
  <c r="M7707" i="3" a="1"/>
  <c r="M7707" i="3" s="1"/>
  <c r="O7749" i="3" a="1"/>
  <c r="O7749" i="3" s="1"/>
  <c r="P7757" i="3" a="1"/>
  <c r="P7757" i="3" s="1"/>
  <c r="N7783" i="3" a="1"/>
  <c r="N7783" i="3" s="1"/>
  <c r="P7855" i="3" a="1"/>
  <c r="P7855" i="3" s="1"/>
  <c r="M7885" i="3" a="1"/>
  <c r="M7885" i="3" s="1"/>
  <c r="K7885" i="3" a="1"/>
  <c r="K7885" i="3" s="1"/>
  <c r="O7933" i="3" a="1"/>
  <c r="O7933" i="3" s="1"/>
  <c r="L7933" i="3" a="1"/>
  <c r="L7933" i="3" s="1"/>
  <c r="P7933" i="3" a="1"/>
  <c r="P7933" i="3" s="1"/>
  <c r="Q7941" i="3"/>
  <c r="L8045" i="3" a="1"/>
  <c r="L8045" i="3" s="1"/>
  <c r="M8102" i="3" a="1"/>
  <c r="M8102" i="3" s="1"/>
  <c r="N8124" i="3" a="1"/>
  <c r="N8124" i="3" s="1"/>
  <c r="L8124" i="3" a="1"/>
  <c r="L8124" i="3" s="1"/>
  <c r="K8124" i="3" a="1"/>
  <c r="K8124" i="3" s="1"/>
  <c r="O8124" i="3" a="1"/>
  <c r="O8124" i="3" s="1"/>
  <c r="M8124" i="3" a="1"/>
  <c r="M8124" i="3" s="1"/>
  <c r="N8133" i="3" a="1"/>
  <c r="N8133" i="3" s="1"/>
  <c r="M8133" i="3" a="1"/>
  <c r="M8133" i="3" s="1"/>
  <c r="P8133" i="3" a="1"/>
  <c r="P8133" i="3" s="1"/>
  <c r="O8133" i="3" a="1"/>
  <c r="O8133" i="3" s="1"/>
  <c r="L8157" i="3" a="1"/>
  <c r="L8157" i="3" s="1"/>
  <c r="M8157" i="3" a="1"/>
  <c r="M8157" i="3" s="1"/>
  <c r="O8165" i="3" a="1"/>
  <c r="O8165" i="3" s="1"/>
  <c r="M8165" i="3" a="1"/>
  <c r="M8165" i="3" s="1"/>
  <c r="P8165" i="3" a="1"/>
  <c r="P8165" i="3" s="1"/>
  <c r="N8165" i="3" a="1"/>
  <c r="N8165" i="3" s="1"/>
  <c r="M8172" i="3" a="1"/>
  <c r="M8172" i="3" s="1"/>
  <c r="N8196" i="3" a="1"/>
  <c r="N8196" i="3" s="1"/>
  <c r="O8196" i="3" a="1"/>
  <c r="O8196" i="3" s="1"/>
  <c r="M8196" i="3" a="1"/>
  <c r="M8196" i="3" s="1"/>
  <c r="P8196" i="3" a="1"/>
  <c r="P8196" i="3" s="1"/>
  <c r="L8202" i="3" a="1"/>
  <c r="L8202" i="3" s="1"/>
  <c r="P8206" i="3" a="1"/>
  <c r="P8206" i="3" s="1"/>
  <c r="N8206" i="3" a="1"/>
  <c r="N8206" i="3" s="1"/>
  <c r="M8206" i="3" a="1"/>
  <c r="M8206" i="3" s="1"/>
  <c r="Q8314" i="3"/>
  <c r="M8326" i="3" a="1"/>
  <c r="M8326" i="3" s="1"/>
  <c r="O8326" i="3" a="1"/>
  <c r="O8326" i="3" s="1"/>
  <c r="L8326" i="3" a="1"/>
  <c r="L8326" i="3" s="1"/>
  <c r="N8326" i="3" a="1"/>
  <c r="N8326" i="3" s="1"/>
  <c r="P8417" i="3" a="1"/>
  <c r="P8417" i="3" s="1"/>
  <c r="N8417" i="3" a="1"/>
  <c r="N8417" i="3" s="1"/>
  <c r="P8791" i="3" a="1"/>
  <c r="P8791" i="3" s="1"/>
  <c r="O8791" i="3" a="1"/>
  <c r="O8791" i="3" s="1"/>
  <c r="N8791" i="3" a="1"/>
  <c r="N8791" i="3" s="1"/>
  <c r="M8791" i="3" a="1"/>
  <c r="M8791" i="3" s="1"/>
  <c r="L8791" i="3" a="1"/>
  <c r="L8791" i="3" s="1"/>
  <c r="K8791" i="3" a="1"/>
  <c r="K8791" i="3" s="1"/>
  <c r="L7891" i="3" a="1"/>
  <c r="L7891" i="3" s="1"/>
  <c r="P7919" i="3" a="1"/>
  <c r="P7919" i="3" s="1"/>
  <c r="R7919" i="3" s="1"/>
  <c r="M7974" i="3" a="1"/>
  <c r="M7974" i="3" s="1"/>
  <c r="L7985" i="3" a="1"/>
  <c r="L7985" i="3" s="1"/>
  <c r="N7990" i="3" a="1"/>
  <c r="N7990" i="3" s="1"/>
  <c r="P8002" i="3" a="1"/>
  <c r="P8002" i="3" s="1"/>
  <c r="L8041" i="3" a="1"/>
  <c r="L8041" i="3" s="1"/>
  <c r="M8053" i="3" a="1"/>
  <c r="M8053" i="3" s="1"/>
  <c r="O8080" i="3" a="1"/>
  <c r="O8080" i="3" s="1"/>
  <c r="K8101" i="3" a="1"/>
  <c r="K8101" i="3" s="1"/>
  <c r="N8105" i="3" a="1"/>
  <c r="N8105" i="3" s="1"/>
  <c r="K8120" i="3" a="1"/>
  <c r="K8120" i="3" s="1"/>
  <c r="M8140" i="3" a="1"/>
  <c r="M8140" i="3" s="1"/>
  <c r="K8148" i="3" a="1"/>
  <c r="K8148" i="3" s="1"/>
  <c r="M8164" i="3" a="1"/>
  <c r="M8164" i="3" s="1"/>
  <c r="N8168" i="3" a="1"/>
  <c r="N8168" i="3" s="1"/>
  <c r="L8188" i="3" a="1"/>
  <c r="L8188" i="3" s="1"/>
  <c r="N8210" i="3" a="1"/>
  <c r="N8210" i="3" s="1"/>
  <c r="N8224" i="3" a="1"/>
  <c r="N8224" i="3" s="1"/>
  <c r="M8249" i="3" a="1"/>
  <c r="M8249" i="3" s="1"/>
  <c r="P8252" i="3" a="1"/>
  <c r="P8252" i="3" s="1"/>
  <c r="L8258" i="3" a="1"/>
  <c r="L8258" i="3" s="1"/>
  <c r="P8362" i="3" a="1"/>
  <c r="P8362" i="3" s="1"/>
  <c r="Q8362" i="3" s="1"/>
  <c r="N8362" i="3" a="1"/>
  <c r="N8362" i="3" s="1"/>
  <c r="M8362" i="3" a="1"/>
  <c r="M8362" i="3" s="1"/>
  <c r="O8362" i="3" a="1"/>
  <c r="O8362" i="3" s="1"/>
  <c r="K8446" i="3" a="1"/>
  <c r="K8446" i="3" s="1"/>
  <c r="N8446" i="3" a="1"/>
  <c r="N8446" i="3" s="1"/>
  <c r="M8446" i="3" a="1"/>
  <c r="M8446" i="3" s="1"/>
  <c r="K8477" i="3" a="1"/>
  <c r="K8477" i="3" s="1"/>
  <c r="L8477" i="3" a="1"/>
  <c r="L8477" i="3" s="1"/>
  <c r="K8530" i="3" a="1"/>
  <c r="K8530" i="3" s="1"/>
  <c r="L8530" i="3" a="1"/>
  <c r="L8530" i="3" s="1"/>
  <c r="L8685" i="3" a="1"/>
  <c r="L8685" i="3" s="1"/>
  <c r="O8685" i="3" a="1"/>
  <c r="O8685" i="3" s="1"/>
  <c r="P8697" i="3" a="1"/>
  <c r="P8697" i="3" s="1"/>
  <c r="O8697" i="3" a="1"/>
  <c r="O8697" i="3" s="1"/>
  <c r="N8697" i="3" a="1"/>
  <c r="N8697" i="3" s="1"/>
  <c r="M8697" i="3" a="1"/>
  <c r="M8697" i="3" s="1"/>
  <c r="L8697" i="3" a="1"/>
  <c r="L8697" i="3" s="1"/>
  <c r="N8772" i="3" a="1"/>
  <c r="N8772" i="3" s="1"/>
  <c r="L8772" i="3" a="1"/>
  <c r="L8772" i="3" s="1"/>
  <c r="O9098" i="3" a="1"/>
  <c r="O9098" i="3" s="1"/>
  <c r="P9098" i="3" a="1"/>
  <c r="P9098" i="3" s="1"/>
  <c r="N9098" i="3" a="1"/>
  <c r="N9098" i="3" s="1"/>
  <c r="M9098" i="3" a="1"/>
  <c r="M9098" i="3" s="1"/>
  <c r="L9098" i="3" a="1"/>
  <c r="L9098" i="3" s="1"/>
  <c r="K7970" i="3" a="1"/>
  <c r="K7970" i="3" s="1"/>
  <c r="K7973" i="3" a="1"/>
  <c r="K7973" i="3" s="1"/>
  <c r="P7974" i="3" a="1"/>
  <c r="P7974" i="3" s="1"/>
  <c r="P7985" i="3" a="1"/>
  <c r="P7985" i="3" s="1"/>
  <c r="P7990" i="3" a="1"/>
  <c r="P7990" i="3" s="1"/>
  <c r="M8041" i="3" a="1"/>
  <c r="M8041" i="3" s="1"/>
  <c r="O8053" i="3" a="1"/>
  <c r="O8053" i="3" s="1"/>
  <c r="O8105" i="3" a="1"/>
  <c r="O8105" i="3" s="1"/>
  <c r="M8126" i="3" a="1"/>
  <c r="M8126" i="3" s="1"/>
  <c r="O8140" i="3" a="1"/>
  <c r="O8140" i="3" s="1"/>
  <c r="O8164" i="3" a="1"/>
  <c r="O8164" i="3" s="1"/>
  <c r="O8168" i="3" a="1"/>
  <c r="O8168" i="3" s="1"/>
  <c r="K8173" i="3" a="1"/>
  <c r="K8173" i="3" s="1"/>
  <c r="N8181" i="3" a="1"/>
  <c r="N8181" i="3" s="1"/>
  <c r="O8184" i="3" a="1"/>
  <c r="O8184" i="3" s="1"/>
  <c r="N8190" i="3" a="1"/>
  <c r="N8190" i="3" s="1"/>
  <c r="N8193" i="3" a="1"/>
  <c r="N8193" i="3" s="1"/>
  <c r="K8199" i="3" a="1"/>
  <c r="K8199" i="3" s="1"/>
  <c r="O8201" i="3" a="1"/>
  <c r="O8201" i="3" s="1"/>
  <c r="P8207" i="3" a="1"/>
  <c r="P8207" i="3" s="1"/>
  <c r="P8210" i="3" a="1"/>
  <c r="P8210" i="3" s="1"/>
  <c r="P8219" i="3" a="1"/>
  <c r="P8219" i="3" s="1"/>
  <c r="O8224" i="3" a="1"/>
  <c r="O8224" i="3" s="1"/>
  <c r="M8242" i="3" a="1"/>
  <c r="M8242" i="3" s="1"/>
  <c r="M8258" i="3" a="1"/>
  <c r="M8258" i="3" s="1"/>
  <c r="O8261" i="3" a="1"/>
  <c r="O8261" i="3" s="1"/>
  <c r="K8264" i="3" a="1"/>
  <c r="K8264" i="3" s="1"/>
  <c r="L8272" i="3" a="1"/>
  <c r="L8272" i="3" s="1"/>
  <c r="K8272" i="3" a="1"/>
  <c r="K8272" i="3" s="1"/>
  <c r="K8293" i="3" a="1"/>
  <c r="K8293" i="3" s="1"/>
  <c r="O8293" i="3" a="1"/>
  <c r="O8293" i="3" s="1"/>
  <c r="O8302" i="3" a="1"/>
  <c r="O8302" i="3" s="1"/>
  <c r="N8344" i="3" a="1"/>
  <c r="N8344" i="3" s="1"/>
  <c r="P8344" i="3" a="1"/>
  <c r="P8344" i="3" s="1"/>
  <c r="O8344" i="3" a="1"/>
  <c r="O8344" i="3" s="1"/>
  <c r="L8362" i="3" a="1"/>
  <c r="L8362" i="3" s="1"/>
  <c r="P8381" i="3" a="1"/>
  <c r="P8381" i="3" s="1"/>
  <c r="L8381" i="3" a="1"/>
  <c r="L8381" i="3" s="1"/>
  <c r="K8401" i="3" a="1"/>
  <c r="K8401" i="3" s="1"/>
  <c r="P8401" i="3" a="1"/>
  <c r="P8401" i="3" s="1"/>
  <c r="O8401" i="3" a="1"/>
  <c r="O8401" i="3" s="1"/>
  <c r="P8423" i="3" a="1"/>
  <c r="P8423" i="3" s="1"/>
  <c r="N8423" i="3" a="1"/>
  <c r="N8423" i="3" s="1"/>
  <c r="N8438" i="3" a="1"/>
  <c r="N8438" i="3" s="1"/>
  <c r="N8459" i="3" a="1"/>
  <c r="N8459" i="3" s="1"/>
  <c r="O8459" i="3" a="1"/>
  <c r="O8459" i="3" s="1"/>
  <c r="P8459" i="3" a="1"/>
  <c r="P8459" i="3" s="1"/>
  <c r="P8488" i="3" a="1"/>
  <c r="P8488" i="3" s="1"/>
  <c r="O8488" i="3" a="1"/>
  <c r="O8488" i="3" s="1"/>
  <c r="L8498" i="3" a="1"/>
  <c r="L8498" i="3" s="1"/>
  <c r="K8498" i="3" a="1"/>
  <c r="K8498" i="3" s="1"/>
  <c r="M8498" i="3" a="1"/>
  <c r="M8498" i="3" s="1"/>
  <c r="K8685" i="3" a="1"/>
  <c r="K8685" i="3" s="1"/>
  <c r="N8742" i="3" a="1"/>
  <c r="N8742" i="3" s="1"/>
  <c r="M8742" i="3" a="1"/>
  <c r="M8742" i="3" s="1"/>
  <c r="L8742" i="3" a="1"/>
  <c r="L8742" i="3" s="1"/>
  <c r="P8742" i="3" a="1"/>
  <c r="P8742" i="3" s="1"/>
  <c r="M8754" i="3" a="1"/>
  <c r="M8754" i="3" s="1"/>
  <c r="K8754" i="3" a="1"/>
  <c r="K8754" i="3" s="1"/>
  <c r="N8754" i="3" a="1"/>
  <c r="N8754" i="3" s="1"/>
  <c r="K8772" i="3" a="1"/>
  <c r="K8772" i="3" s="1"/>
  <c r="N8803" i="3" a="1"/>
  <c r="N8803" i="3" s="1"/>
  <c r="M8803" i="3" a="1"/>
  <c r="M8803" i="3" s="1"/>
  <c r="M8871" i="3" a="1"/>
  <c r="M8871" i="3" s="1"/>
  <c r="N8871" i="3" a="1"/>
  <c r="N8871" i="3" s="1"/>
  <c r="O8871" i="3" a="1"/>
  <c r="O8871" i="3" s="1"/>
  <c r="L8871" i="3" a="1"/>
  <c r="L8871" i="3" s="1"/>
  <c r="O8303" i="3" a="1"/>
  <c r="O8303" i="3" s="1"/>
  <c r="K8303" i="3" a="1"/>
  <c r="K8303" i="3" s="1"/>
  <c r="P8303" i="3" a="1"/>
  <c r="P8303" i="3" s="1"/>
  <c r="L8371" i="3" a="1"/>
  <c r="L8371" i="3" s="1"/>
  <c r="N8371" i="3" a="1"/>
  <c r="N8371" i="3" s="1"/>
  <c r="M8371" i="3" a="1"/>
  <c r="M8371" i="3" s="1"/>
  <c r="N8485" i="3" a="1"/>
  <c r="N8485" i="3" s="1"/>
  <c r="M8485" i="3" a="1"/>
  <c r="M8485" i="3" s="1"/>
  <c r="L8522" i="3" a="1"/>
  <c r="L8522" i="3" s="1"/>
  <c r="M8522" i="3" a="1"/>
  <c r="M8522" i="3" s="1"/>
  <c r="M8535" i="3" a="1"/>
  <c r="M8535" i="3" s="1"/>
  <c r="K8535" i="3" a="1"/>
  <c r="K8535" i="3" s="1"/>
  <c r="O8535" i="3" a="1"/>
  <c r="O8535" i="3" s="1"/>
  <c r="N8535" i="3" a="1"/>
  <c r="N8535" i="3" s="1"/>
  <c r="N8629" i="3" a="1"/>
  <c r="N8629" i="3" s="1"/>
  <c r="P8629" i="3" a="1"/>
  <c r="P8629" i="3" s="1"/>
  <c r="L8629" i="3" a="1"/>
  <c r="L8629" i="3" s="1"/>
  <c r="K8629" i="3" a="1"/>
  <c r="K8629" i="3" s="1"/>
  <c r="M8265" i="3" a="1"/>
  <c r="M8265" i="3" s="1"/>
  <c r="K8270" i="3" a="1"/>
  <c r="K8270" i="3" s="1"/>
  <c r="N8337" i="3" a="1"/>
  <c r="N8337" i="3" s="1"/>
  <c r="K8337" i="3" a="1"/>
  <c r="K8337" i="3" s="1"/>
  <c r="L8337" i="3" a="1"/>
  <c r="L8337" i="3" s="1"/>
  <c r="M8340" i="3" a="1"/>
  <c r="M8340" i="3" s="1"/>
  <c r="N8340" i="3" a="1"/>
  <c r="N8340" i="3" s="1"/>
  <c r="K8371" i="3" a="1"/>
  <c r="K8371" i="3" s="1"/>
  <c r="M8475" i="3" a="1"/>
  <c r="M8475" i="3" s="1"/>
  <c r="L8475" i="3" a="1"/>
  <c r="L8475" i="3" s="1"/>
  <c r="N8475" i="3" a="1"/>
  <c r="N8475" i="3" s="1"/>
  <c r="K8485" i="3" a="1"/>
  <c r="K8485" i="3" s="1"/>
  <c r="K8512" i="3" a="1"/>
  <c r="K8512" i="3" s="1"/>
  <c r="N8512" i="3" a="1"/>
  <c r="N8512" i="3" s="1"/>
  <c r="O8512" i="3" a="1"/>
  <c r="O8512" i="3" s="1"/>
  <c r="P8540" i="3" a="1"/>
  <c r="P8540" i="3" s="1"/>
  <c r="L8540" i="3" a="1"/>
  <c r="L8540" i="3" s="1"/>
  <c r="N8540" i="3" a="1"/>
  <c r="N8540" i="3" s="1"/>
  <c r="O8540" i="3" a="1"/>
  <c r="O8540" i="3" s="1"/>
  <c r="M8540" i="3" a="1"/>
  <c r="M8540" i="3" s="1"/>
  <c r="N8693" i="3" a="1"/>
  <c r="N8693" i="3" s="1"/>
  <c r="O8693" i="3" a="1"/>
  <c r="O8693" i="3" s="1"/>
  <c r="L8693" i="3" a="1"/>
  <c r="L8693" i="3" s="1"/>
  <c r="K8693" i="3" a="1"/>
  <c r="K8693" i="3" s="1"/>
  <c r="M8693" i="3" a="1"/>
  <c r="M8693" i="3" s="1"/>
  <c r="M8711" i="3" a="1"/>
  <c r="M8711" i="3" s="1"/>
  <c r="L8711" i="3" a="1"/>
  <c r="L8711" i="3" s="1"/>
  <c r="O8711" i="3" a="1"/>
  <c r="O8711" i="3" s="1"/>
  <c r="N8711" i="3" a="1"/>
  <c r="N8711" i="3" s="1"/>
  <c r="K8715" i="3" a="1"/>
  <c r="K8715" i="3" s="1"/>
  <c r="M8715" i="3" a="1"/>
  <c r="M8715" i="3" s="1"/>
  <c r="L8715" i="3" a="1"/>
  <c r="L8715" i="3" s="1"/>
  <c r="O8715" i="3" a="1"/>
  <c r="O8715" i="3" s="1"/>
  <c r="R8715" i="3" s="1"/>
  <c r="N8715" i="3" a="1"/>
  <c r="N8715" i="3" s="1"/>
  <c r="M8721" i="3" a="1"/>
  <c r="M8721" i="3" s="1"/>
  <c r="O8721" i="3" a="1"/>
  <c r="O8721" i="3" s="1"/>
  <c r="N8721" i="3" a="1"/>
  <c r="N8721" i="3" s="1"/>
  <c r="P8721" i="3" a="1"/>
  <c r="P8721" i="3" s="1"/>
  <c r="R8721" i="3" s="1"/>
  <c r="N8750" i="3" a="1"/>
  <c r="N8750" i="3" s="1"/>
  <c r="P8750" i="3" a="1"/>
  <c r="P8750" i="3" s="1"/>
  <c r="M8750" i="3" a="1"/>
  <c r="M8750" i="3" s="1"/>
  <c r="L8750" i="3" a="1"/>
  <c r="L8750" i="3" s="1"/>
  <c r="K8750" i="3" a="1"/>
  <c r="K8750" i="3" s="1"/>
  <c r="O8895" i="3" a="1"/>
  <c r="O8895" i="3" s="1"/>
  <c r="N8895" i="3" a="1"/>
  <c r="N8895" i="3" s="1"/>
  <c r="K9006" i="3" a="1"/>
  <c r="K9006" i="3" s="1"/>
  <c r="O9006" i="3" a="1"/>
  <c r="O9006" i="3" s="1"/>
  <c r="P8251" i="3" a="1"/>
  <c r="P8251" i="3" s="1"/>
  <c r="R8258" i="3"/>
  <c r="O8270" i="3" a="1"/>
  <c r="O8270" i="3" s="1"/>
  <c r="O8282" i="3" a="1"/>
  <c r="O8282" i="3" s="1"/>
  <c r="K8282" i="3" a="1"/>
  <c r="K8282" i="3" s="1"/>
  <c r="M8282" i="3" a="1"/>
  <c r="M8282" i="3" s="1"/>
  <c r="L8282" i="3" a="1"/>
  <c r="L8282" i="3" s="1"/>
  <c r="N8300" i="3" a="1"/>
  <c r="N8300" i="3" s="1"/>
  <c r="O8300" i="3" a="1"/>
  <c r="O8300" i="3" s="1"/>
  <c r="N8329" i="3" a="1"/>
  <c r="N8329" i="3" s="1"/>
  <c r="O8329" i="3" a="1"/>
  <c r="O8329" i="3" s="1"/>
  <c r="M8329" i="3" a="1"/>
  <c r="M8329" i="3" s="1"/>
  <c r="M8337" i="3" a="1"/>
  <c r="M8337" i="3" s="1"/>
  <c r="O8371" i="3" a="1"/>
  <c r="O8371" i="3" s="1"/>
  <c r="R8371" i="3" s="1"/>
  <c r="L8403" i="3" a="1"/>
  <c r="L8403" i="3" s="1"/>
  <c r="O8403" i="3" a="1"/>
  <c r="O8403" i="3" s="1"/>
  <c r="P8435" i="3" a="1"/>
  <c r="P8435" i="3" s="1"/>
  <c r="N8435" i="3" a="1"/>
  <c r="N8435" i="3" s="1"/>
  <c r="M8435" i="3" a="1"/>
  <c r="M8435" i="3" s="1"/>
  <c r="O8435" i="3" a="1"/>
  <c r="O8435" i="3" s="1"/>
  <c r="K8585" i="3" a="1"/>
  <c r="K8585" i="3" s="1"/>
  <c r="N8585" i="3" a="1"/>
  <c r="N8585" i="3" s="1"/>
  <c r="O8589" i="3" a="1"/>
  <c r="O8589" i="3" s="1"/>
  <c r="M8589" i="3" a="1"/>
  <c r="M8589" i="3" s="1"/>
  <c r="N8589" i="3" a="1"/>
  <c r="N8589" i="3" s="1"/>
  <c r="O8597" i="3" a="1"/>
  <c r="O8597" i="3" s="1"/>
  <c r="P8597" i="3" a="1"/>
  <c r="P8597" i="3" s="1"/>
  <c r="N8597" i="3" a="1"/>
  <c r="N8597" i="3" s="1"/>
  <c r="N8890" i="3" a="1"/>
  <c r="N8890" i="3" s="1"/>
  <c r="O8890" i="3" a="1"/>
  <c r="O8890" i="3" s="1"/>
  <c r="L8890" i="3" a="1"/>
  <c r="L8890" i="3" s="1"/>
  <c r="O9198" i="3" a="1"/>
  <c r="O9198" i="3" s="1"/>
  <c r="M9198" i="3" a="1"/>
  <c r="M9198" i="3" s="1"/>
  <c r="N9198" i="3" a="1"/>
  <c r="N9198" i="3" s="1"/>
  <c r="P9198" i="3" a="1"/>
  <c r="P9198" i="3" s="1"/>
  <c r="L9198" i="3" a="1"/>
  <c r="L9198" i="3" s="1"/>
  <c r="O9250" i="3" a="1"/>
  <c r="O9250" i="3" s="1"/>
  <c r="N9250" i="3" a="1"/>
  <c r="N9250" i="3" s="1"/>
  <c r="P8939" i="3" a="1"/>
  <c r="P8939" i="3" s="1"/>
  <c r="O8939" i="3" a="1"/>
  <c r="O8939" i="3" s="1"/>
  <c r="N8939" i="3" a="1"/>
  <c r="N8939" i="3" s="1"/>
  <c r="M8939" i="3" a="1"/>
  <c r="M8939" i="3" s="1"/>
  <c r="L8939" i="3" a="1"/>
  <c r="L8939" i="3" s="1"/>
  <c r="P9191" i="3" a="1"/>
  <c r="P9191" i="3" s="1"/>
  <c r="N9191" i="3" a="1"/>
  <c r="N9191" i="3" s="1"/>
  <c r="N7919" i="3" a="1"/>
  <c r="N7919" i="3" s="1"/>
  <c r="N7943" i="3" a="1"/>
  <c r="N7943" i="3" s="1"/>
  <c r="R8041" i="3"/>
  <c r="N8277" i="3" a="1"/>
  <c r="N8277" i="3" s="1"/>
  <c r="M8277" i="3" a="1"/>
  <c r="M8277" i="3" s="1"/>
  <c r="P8282" i="3" a="1"/>
  <c r="P8282" i="3" s="1"/>
  <c r="N8289" i="3" a="1"/>
  <c r="N8289" i="3" s="1"/>
  <c r="M8289" i="3" a="1"/>
  <c r="M8289" i="3" s="1"/>
  <c r="L8289" i="3" a="1"/>
  <c r="L8289" i="3" s="1"/>
  <c r="O8289" i="3" a="1"/>
  <c r="O8289" i="3" s="1"/>
  <c r="O8296" i="3" a="1"/>
  <c r="O8296" i="3" s="1"/>
  <c r="O8313" i="3" a="1"/>
  <c r="O8313" i="3" s="1"/>
  <c r="P8313" i="3" a="1"/>
  <c r="P8313" i="3" s="1"/>
  <c r="L8329" i="3" a="1"/>
  <c r="L8329" i="3" s="1"/>
  <c r="K8367" i="3" a="1"/>
  <c r="K8367" i="3" s="1"/>
  <c r="L8367" i="3" a="1"/>
  <c r="L8367" i="3" s="1"/>
  <c r="L8379" i="3" a="1"/>
  <c r="L8379" i="3" s="1"/>
  <c r="K8379" i="3" a="1"/>
  <c r="K8379" i="3" s="1"/>
  <c r="O8379" i="3" a="1"/>
  <c r="O8379" i="3" s="1"/>
  <c r="R8379" i="3" s="1"/>
  <c r="O8411" i="3" a="1"/>
  <c r="O8411" i="3" s="1"/>
  <c r="Q8411" i="3" s="1"/>
  <c r="K8411" i="3" a="1"/>
  <c r="K8411" i="3" s="1"/>
  <c r="L8411" i="3" a="1"/>
  <c r="L8411" i="3" s="1"/>
  <c r="O8433" i="3" a="1"/>
  <c r="O8433" i="3" s="1"/>
  <c r="K8433" i="3" a="1"/>
  <c r="K8433" i="3" s="1"/>
  <c r="K8467" i="3" a="1"/>
  <c r="K8467" i="3" s="1"/>
  <c r="P8467" i="3" a="1"/>
  <c r="P8467" i="3" s="1"/>
  <c r="O8467" i="3" a="1"/>
  <c r="O8467" i="3" s="1"/>
  <c r="P8475" i="3" a="1"/>
  <c r="P8475" i="3" s="1"/>
  <c r="N8537" i="3" a="1"/>
  <c r="N8537" i="3" s="1"/>
  <c r="O8537" i="3" a="1"/>
  <c r="O8537" i="3" s="1"/>
  <c r="L8580" i="3" a="1"/>
  <c r="L8580" i="3" s="1"/>
  <c r="P8580" i="3" a="1"/>
  <c r="P8580" i="3" s="1"/>
  <c r="P8589" i="3" a="1"/>
  <c r="P8589" i="3" s="1"/>
  <c r="K8712" i="3" a="1"/>
  <c r="K8712" i="3" s="1"/>
  <c r="P8712" i="3" a="1"/>
  <c r="P8712" i="3" s="1"/>
  <c r="O7943" i="3" a="1"/>
  <c r="O7943" i="3" s="1"/>
  <c r="L7974" i="3" a="1"/>
  <c r="L7974" i="3" s="1"/>
  <c r="K7985" i="3" a="1"/>
  <c r="K7985" i="3" s="1"/>
  <c r="K8041" i="3" a="1"/>
  <c r="K8041" i="3" s="1"/>
  <c r="O8048" i="3" a="1"/>
  <c r="O8048" i="3" s="1"/>
  <c r="K8080" i="3" a="1"/>
  <c r="K8080" i="3" s="1"/>
  <c r="L8140" i="3" a="1"/>
  <c r="L8140" i="3" s="1"/>
  <c r="L8164" i="3" a="1"/>
  <c r="L8164" i="3" s="1"/>
  <c r="K8168" i="3" a="1"/>
  <c r="K8168" i="3" s="1"/>
  <c r="K8198" i="3" a="1"/>
  <c r="K8198" i="3" s="1"/>
  <c r="O8221" i="3" a="1"/>
  <c r="O8221" i="3" s="1"/>
  <c r="L8249" i="3" a="1"/>
  <c r="L8249" i="3" s="1"/>
  <c r="P8338" i="3" a="1"/>
  <c r="P8338" i="3" s="1"/>
  <c r="L8338" i="3" a="1"/>
  <c r="L8338" i="3" s="1"/>
  <c r="K8338" i="3" a="1"/>
  <c r="K8338" i="3" s="1"/>
  <c r="N8338" i="3" a="1"/>
  <c r="N8338" i="3" s="1"/>
  <c r="M8338" i="3" a="1"/>
  <c r="M8338" i="3" s="1"/>
  <c r="N8403" i="3" a="1"/>
  <c r="N8403" i="3" s="1"/>
  <c r="K8418" i="3" a="1"/>
  <c r="K8418" i="3" s="1"/>
  <c r="O8418" i="3" a="1"/>
  <c r="O8418" i="3" s="1"/>
  <c r="L8429" i="3" a="1"/>
  <c r="L8429" i="3" s="1"/>
  <c r="O8429" i="3" a="1"/>
  <c r="O8429" i="3" s="1"/>
  <c r="N8429" i="3" a="1"/>
  <c r="N8429" i="3" s="1"/>
  <c r="P8483" i="3" a="1"/>
  <c r="P8483" i="3" s="1"/>
  <c r="Q8483" i="3" s="1"/>
  <c r="L8483" i="3" a="1"/>
  <c r="L8483" i="3" s="1"/>
  <c r="K8483" i="3" a="1"/>
  <c r="K8483" i="3" s="1"/>
  <c r="N8483" i="3" a="1"/>
  <c r="N8483" i="3" s="1"/>
  <c r="M8483" i="3" a="1"/>
  <c r="M8483" i="3" s="1"/>
  <c r="P8524" i="3" a="1"/>
  <c r="P8524" i="3" s="1"/>
  <c r="P8587" i="3" a="1"/>
  <c r="P8587" i="3" s="1"/>
  <c r="L8587" i="3" a="1"/>
  <c r="L8587" i="3" s="1"/>
  <c r="O8622" i="3" a="1"/>
  <c r="O8622" i="3" s="1"/>
  <c r="N8622" i="3" a="1"/>
  <c r="N8622" i="3" s="1"/>
  <c r="M8622" i="3" a="1"/>
  <c r="M8622" i="3" s="1"/>
  <c r="P8622" i="3" a="1"/>
  <c r="P8622" i="3" s="1"/>
  <c r="O8633" i="3" a="1"/>
  <c r="O8633" i="3" s="1"/>
  <c r="N8633" i="3" a="1"/>
  <c r="N8633" i="3" s="1"/>
  <c r="P8633" i="3" a="1"/>
  <c r="P8633" i="3" s="1"/>
  <c r="M8633" i="3" a="1"/>
  <c r="M8633" i="3" s="1"/>
  <c r="O8776" i="3" a="1"/>
  <c r="O8776" i="3" s="1"/>
  <c r="P8776" i="3" a="1"/>
  <c r="P8776" i="3" s="1"/>
  <c r="M8776" i="3" a="1"/>
  <c r="M8776" i="3" s="1"/>
  <c r="K8271" i="3" a="1"/>
  <c r="K8271" i="3" s="1"/>
  <c r="N8322" i="3" a="1"/>
  <c r="N8322" i="3" s="1"/>
  <c r="K8336" i="3" a="1"/>
  <c r="K8336" i="3" s="1"/>
  <c r="O8341" i="3" a="1"/>
  <c r="O8341" i="3" s="1"/>
  <c r="M8558" i="3" a="1"/>
  <c r="M8558" i="3" s="1"/>
  <c r="N8558" i="3" a="1"/>
  <c r="N8558" i="3" s="1"/>
  <c r="P8854" i="3" a="1"/>
  <c r="P8854" i="3" s="1"/>
  <c r="M8854" i="3" a="1"/>
  <c r="M8854" i="3" s="1"/>
  <c r="L8854" i="3" a="1"/>
  <c r="L8854" i="3" s="1"/>
  <c r="O8875" i="3" a="1"/>
  <c r="O8875" i="3" s="1"/>
  <c r="Q8875" i="3" s="1"/>
  <c r="N8875" i="3" a="1"/>
  <c r="N8875" i="3" s="1"/>
  <c r="M8875" i="3" a="1"/>
  <c r="M8875" i="3" s="1"/>
  <c r="O8883" i="3" a="1"/>
  <c r="O8883" i="3" s="1"/>
  <c r="N8883" i="3" a="1"/>
  <c r="N8883" i="3" s="1"/>
  <c r="P8883" i="3" a="1"/>
  <c r="P8883" i="3" s="1"/>
  <c r="O8907" i="3" a="1"/>
  <c r="O8907" i="3" s="1"/>
  <c r="N8907" i="3" a="1"/>
  <c r="N8907" i="3" s="1"/>
  <c r="M8907" i="3" a="1"/>
  <c r="M8907" i="3" s="1"/>
  <c r="L8948" i="3" a="1"/>
  <c r="L8948" i="3" s="1"/>
  <c r="P8948" i="3" a="1"/>
  <c r="P8948" i="3" s="1"/>
  <c r="N8948" i="3" a="1"/>
  <c r="N8948" i="3" s="1"/>
  <c r="M8959" i="3" a="1"/>
  <c r="M8959" i="3" s="1"/>
  <c r="O8959" i="3" a="1"/>
  <c r="O8959" i="3" s="1"/>
  <c r="M9142" i="3" a="1"/>
  <c r="M9142" i="3" s="1"/>
  <c r="N9142" i="3" a="1"/>
  <c r="N9142" i="3" s="1"/>
  <c r="O9142" i="3" a="1"/>
  <c r="O9142" i="3" s="1"/>
  <c r="L9142" i="3" a="1"/>
  <c r="L9142" i="3" s="1"/>
  <c r="O9174" i="3" a="1"/>
  <c r="O9174" i="3" s="1"/>
  <c r="P9174" i="3" a="1"/>
  <c r="P9174" i="3" s="1"/>
  <c r="R9174" i="3" s="1"/>
  <c r="N9174" i="3" a="1"/>
  <c r="N9174" i="3" s="1"/>
  <c r="M9174" i="3" a="1"/>
  <c r="M9174" i="3" s="1"/>
  <c r="L9174" i="3" a="1"/>
  <c r="L9174" i="3" s="1"/>
  <c r="L9293" i="3" a="1"/>
  <c r="L9293" i="3" s="1"/>
  <c r="M9293" i="3" a="1"/>
  <c r="M9293" i="3" s="1"/>
  <c r="N9293" i="3" a="1"/>
  <c r="N9293" i="3" s="1"/>
  <c r="P9293" i="3" a="1"/>
  <c r="P9293" i="3" s="1"/>
  <c r="L8271" i="3" a="1"/>
  <c r="L8271" i="3" s="1"/>
  <c r="P8291" i="3" a="1"/>
  <c r="P8291" i="3" s="1"/>
  <c r="K8357" i="3" a="1"/>
  <c r="K8357" i="3" s="1"/>
  <c r="M8396" i="3" a="1"/>
  <c r="M8396" i="3" s="1"/>
  <c r="O8421" i="3" a="1"/>
  <c r="O8421" i="3" s="1"/>
  <c r="L8425" i="3" a="1"/>
  <c r="L8425" i="3" s="1"/>
  <c r="P8468" i="3" a="1"/>
  <c r="P8468" i="3" s="1"/>
  <c r="L8495" i="3" a="1"/>
  <c r="L8495" i="3" s="1"/>
  <c r="L8541" i="3" a="1"/>
  <c r="L8541" i="3" s="1"/>
  <c r="L8564" i="3" a="1"/>
  <c r="L8564" i="3" s="1"/>
  <c r="M8564" i="3" a="1"/>
  <c r="M8564" i="3" s="1"/>
  <c r="O8568" i="3" a="1"/>
  <c r="O8568" i="3" s="1"/>
  <c r="N8592" i="3" a="1"/>
  <c r="N8592" i="3" s="1"/>
  <c r="L8620" i="3" a="1"/>
  <c r="L8620" i="3" s="1"/>
  <c r="P8620" i="3" a="1"/>
  <c r="P8620" i="3" s="1"/>
  <c r="Q8620" i="3" s="1"/>
  <c r="M8668" i="3" a="1"/>
  <c r="M8668" i="3" s="1"/>
  <c r="P8735" i="3" a="1"/>
  <c r="P8735" i="3" s="1"/>
  <c r="R8735" i="3" s="1"/>
  <c r="L8735" i="3" a="1"/>
  <c r="L8735" i="3" s="1"/>
  <c r="K8735" i="3" a="1"/>
  <c r="K8735" i="3" s="1"/>
  <c r="O8735" i="3" a="1"/>
  <c r="O8735" i="3" s="1"/>
  <c r="P8825" i="3" a="1"/>
  <c r="P8825" i="3" s="1"/>
  <c r="L8825" i="3" a="1"/>
  <c r="L8825" i="3" s="1"/>
  <c r="N8854" i="3" a="1"/>
  <c r="N8854" i="3" s="1"/>
  <c r="O8859" i="3" a="1"/>
  <c r="O8859" i="3" s="1"/>
  <c r="N8859" i="3" a="1"/>
  <c r="N8859" i="3" s="1"/>
  <c r="L8859" i="3" a="1"/>
  <c r="L8859" i="3" s="1"/>
  <c r="L8875" i="3" a="1"/>
  <c r="L8875" i="3" s="1"/>
  <c r="M8883" i="3" a="1"/>
  <c r="M8883" i="3" s="1"/>
  <c r="L8907" i="3" a="1"/>
  <c r="L8907" i="3" s="1"/>
  <c r="O8911" i="3" a="1"/>
  <c r="O8911" i="3" s="1"/>
  <c r="M8948" i="3" a="1"/>
  <c r="M8948" i="3" s="1"/>
  <c r="L8954" i="3" a="1"/>
  <c r="L8954" i="3" s="1"/>
  <c r="L8959" i="3" a="1"/>
  <c r="L8959" i="3" s="1"/>
  <c r="P9143" i="3" a="1"/>
  <c r="P9143" i="3" s="1"/>
  <c r="K9143" i="3" a="1"/>
  <c r="K9143" i="3" s="1"/>
  <c r="O9288" i="3" a="1"/>
  <c r="O9288" i="3" s="1"/>
  <c r="K9293" i="3" a="1"/>
  <c r="K9293" i="3" s="1"/>
  <c r="N9304" i="3" a="1"/>
  <c r="N9304" i="3" s="1"/>
  <c r="P9304" i="3" a="1"/>
  <c r="P9304" i="3" s="1"/>
  <c r="P8997" i="3" a="1"/>
  <c r="P8997" i="3" s="1"/>
  <c r="O8997" i="3" a="1"/>
  <c r="O8997" i="3" s="1"/>
  <c r="M8997" i="3" a="1"/>
  <c r="M8997" i="3" s="1"/>
  <c r="N8788" i="3" a="1"/>
  <c r="N8788" i="3" s="1"/>
  <c r="K8788" i="3" a="1"/>
  <c r="K8788" i="3" s="1"/>
  <c r="L8842" i="3" a="1"/>
  <c r="L8842" i="3" s="1"/>
  <c r="P8842" i="3" a="1"/>
  <c r="P8842" i="3" s="1"/>
  <c r="N8842" i="3" a="1"/>
  <c r="N8842" i="3" s="1"/>
  <c r="K8929" i="3" a="1"/>
  <c r="K8929" i="3" s="1"/>
  <c r="K8936" i="3" a="1"/>
  <c r="K8936" i="3" s="1"/>
  <c r="M8968" i="3" a="1"/>
  <c r="M8968" i="3" s="1"/>
  <c r="L8968" i="3" a="1"/>
  <c r="L8968" i="3" s="1"/>
  <c r="N8968" i="3" a="1"/>
  <c r="N8968" i="3" s="1"/>
  <c r="P8989" i="3" a="1"/>
  <c r="P8989" i="3" s="1"/>
  <c r="N8989" i="3" a="1"/>
  <c r="N8989" i="3" s="1"/>
  <c r="M8989" i="3" a="1"/>
  <c r="M8989" i="3" s="1"/>
  <c r="N8998" i="3" a="1"/>
  <c r="N8998" i="3" s="1"/>
  <c r="M8998" i="3" a="1"/>
  <c r="M8998" i="3" s="1"/>
  <c r="M9042" i="3" a="1"/>
  <c r="M9042" i="3" s="1"/>
  <c r="N9042" i="3" a="1"/>
  <c r="N9042" i="3" s="1"/>
  <c r="O9042" i="3" a="1"/>
  <c r="O9042" i="3" s="1"/>
  <c r="P9365" i="3" a="1"/>
  <c r="P9365" i="3" s="1"/>
  <c r="K9365" i="3" a="1"/>
  <c r="K9365" i="3" s="1"/>
  <c r="M9365" i="3" a="1"/>
  <c r="M9365" i="3" s="1"/>
  <c r="L9365" i="3" a="1"/>
  <c r="L9365" i="3" s="1"/>
  <c r="O8788" i="3" a="1"/>
  <c r="O8788" i="3" s="1"/>
  <c r="K8842" i="3" a="1"/>
  <c r="K8842" i="3" s="1"/>
  <c r="M8862" i="3" a="1"/>
  <c r="M8862" i="3" s="1"/>
  <c r="M8886" i="3" a="1"/>
  <c r="M8886" i="3" s="1"/>
  <c r="L8922" i="3" a="1"/>
  <c r="L8922" i="3" s="1"/>
  <c r="N8962" i="3" a="1"/>
  <c r="N8962" i="3" s="1"/>
  <c r="L8962" i="3" a="1"/>
  <c r="L8962" i="3" s="1"/>
  <c r="P8962" i="3" a="1"/>
  <c r="P8962" i="3" s="1"/>
  <c r="N8964" i="3" a="1"/>
  <c r="N8964" i="3" s="1"/>
  <c r="K8968" i="3" a="1"/>
  <c r="K8968" i="3" s="1"/>
  <c r="M8979" i="3" a="1"/>
  <c r="M8979" i="3" s="1"/>
  <c r="O8984" i="3" a="1"/>
  <c r="O8984" i="3" s="1"/>
  <c r="L9042" i="3" a="1"/>
  <c r="L9042" i="3" s="1"/>
  <c r="M9117" i="3" a="1"/>
  <c r="M9117" i="3" s="1"/>
  <c r="N9117" i="3" a="1"/>
  <c r="N9117" i="3" s="1"/>
  <c r="O9153" i="3" a="1"/>
  <c r="O9153" i="3" s="1"/>
  <c r="P9153" i="3" a="1"/>
  <c r="P9153" i="3" s="1"/>
  <c r="L9158" i="3" a="1"/>
  <c r="L9158" i="3" s="1"/>
  <c r="P9158" i="3" a="1"/>
  <c r="P9158" i="3" s="1"/>
  <c r="N9158" i="3" a="1"/>
  <c r="N9158" i="3" s="1"/>
  <c r="M9158" i="3" a="1"/>
  <c r="M9158" i="3" s="1"/>
  <c r="M8290" i="3" a="1"/>
  <c r="M8290" i="3" s="1"/>
  <c r="P8442" i="3" a="1"/>
  <c r="P8442" i="3" s="1"/>
  <c r="R8442" i="3" s="1"/>
  <c r="M8562" i="3" a="1"/>
  <c r="M8562" i="3" s="1"/>
  <c r="K8562" i="3" a="1"/>
  <c r="K8562" i="3" s="1"/>
  <c r="N8562" i="3" a="1"/>
  <c r="N8562" i="3" s="1"/>
  <c r="L8562" i="3" a="1"/>
  <c r="L8562" i="3" s="1"/>
  <c r="L8571" i="3" a="1"/>
  <c r="L8571" i="3" s="1"/>
  <c r="P8571" i="3" a="1"/>
  <c r="P8571" i="3" s="1"/>
  <c r="M8610" i="3" a="1"/>
  <c r="M8610" i="3" s="1"/>
  <c r="O8610" i="3" a="1"/>
  <c r="O8610" i="3" s="1"/>
  <c r="M8618" i="3" a="1"/>
  <c r="M8618" i="3" s="1"/>
  <c r="O8618" i="3" a="1"/>
  <c r="O8618" i="3" s="1"/>
  <c r="N8618" i="3" a="1"/>
  <c r="N8618" i="3" s="1"/>
  <c r="P8618" i="3" a="1"/>
  <c r="P8618" i="3" s="1"/>
  <c r="M8662" i="3" a="1"/>
  <c r="M8662" i="3" s="1"/>
  <c r="N8662" i="3" a="1"/>
  <c r="N8662" i="3" s="1"/>
  <c r="L8662" i="3" a="1"/>
  <c r="L8662" i="3" s="1"/>
  <c r="P8662" i="3" a="1"/>
  <c r="P8662" i="3" s="1"/>
  <c r="P8788" i="3" a="1"/>
  <c r="P8788" i="3" s="1"/>
  <c r="Q8823" i="3"/>
  <c r="M8842" i="3" a="1"/>
  <c r="M8842" i="3" s="1"/>
  <c r="N8886" i="3" a="1"/>
  <c r="N8886" i="3" s="1"/>
  <c r="M8922" i="3" a="1"/>
  <c r="M8922" i="3" s="1"/>
  <c r="P8929" i="3" a="1"/>
  <c r="P8929" i="3" s="1"/>
  <c r="K8962" i="3" a="1"/>
  <c r="K8962" i="3" s="1"/>
  <c r="P8968" i="3" a="1"/>
  <c r="P8968" i="3" s="1"/>
  <c r="K9117" i="3" a="1"/>
  <c r="K9117" i="3" s="1"/>
  <c r="O8308" i="3" a="1"/>
  <c r="O8308" i="3" s="1"/>
  <c r="O8360" i="3" a="1"/>
  <c r="O8360" i="3" s="1"/>
  <c r="M8385" i="3" a="1"/>
  <c r="M8385" i="3" s="1"/>
  <c r="L8526" i="3" a="1"/>
  <c r="L8526" i="3" s="1"/>
  <c r="M8526" i="3" a="1"/>
  <c r="M8526" i="3" s="1"/>
  <c r="N8526" i="3" a="1"/>
  <c r="N8526" i="3" s="1"/>
  <c r="M8538" i="3" a="1"/>
  <c r="M8538" i="3" s="1"/>
  <c r="K8538" i="3" a="1"/>
  <c r="K8538" i="3" s="1"/>
  <c r="N8538" i="3" a="1"/>
  <c r="N8538" i="3" s="1"/>
  <c r="K8588" i="3" a="1"/>
  <c r="K8588" i="3" s="1"/>
  <c r="M8588" i="3" a="1"/>
  <c r="M8588" i="3" s="1"/>
  <c r="L8588" i="3" a="1"/>
  <c r="L8588" i="3" s="1"/>
  <c r="O8652" i="3" a="1"/>
  <c r="O8652" i="3" s="1"/>
  <c r="N8652" i="3" a="1"/>
  <c r="N8652" i="3" s="1"/>
  <c r="M8713" i="3" a="1"/>
  <c r="M8713" i="3" s="1"/>
  <c r="K8713" i="3" a="1"/>
  <c r="K8713" i="3" s="1"/>
  <c r="N8713" i="3" a="1"/>
  <c r="N8713" i="3" s="1"/>
  <c r="L8713" i="3" a="1"/>
  <c r="L8713" i="3" s="1"/>
  <c r="P8723" i="3" a="1"/>
  <c r="P8723" i="3" s="1"/>
  <c r="O8723" i="3" a="1"/>
  <c r="O8723" i="3" s="1"/>
  <c r="N8723" i="3" a="1"/>
  <c r="N8723" i="3" s="1"/>
  <c r="N8862" i="3" a="1"/>
  <c r="N8862" i="3" s="1"/>
  <c r="K8919" i="3" a="1"/>
  <c r="K8919" i="3" s="1"/>
  <c r="P8919" i="3" a="1"/>
  <c r="P8919" i="3" s="1"/>
  <c r="N8919" i="3" a="1"/>
  <c r="N8919" i="3" s="1"/>
  <c r="L8919" i="3" a="1"/>
  <c r="L8919" i="3" s="1"/>
  <c r="M8962" i="3" a="1"/>
  <c r="M8962" i="3" s="1"/>
  <c r="R8683" i="3"/>
  <c r="N8746" i="3" a="1"/>
  <c r="N8746" i="3" s="1"/>
  <c r="M8746" i="3" a="1"/>
  <c r="M8746" i="3" s="1"/>
  <c r="O8760" i="3" a="1"/>
  <c r="O8760" i="3" s="1"/>
  <c r="R8760" i="3" s="1"/>
  <c r="N8760" i="3" a="1"/>
  <c r="N8760" i="3" s="1"/>
  <c r="L8767" i="3" a="1"/>
  <c r="L8767" i="3" s="1"/>
  <c r="K8767" i="3" a="1"/>
  <c r="K8767" i="3" s="1"/>
  <c r="N8888" i="3" a="1"/>
  <c r="N8888" i="3" s="1"/>
  <c r="O8888" i="3" a="1"/>
  <c r="O8888" i="3" s="1"/>
  <c r="K8888" i="3" a="1"/>
  <c r="K8888" i="3" s="1"/>
  <c r="K9116" i="3" a="1"/>
  <c r="K9116" i="3" s="1"/>
  <c r="L9116" i="3" a="1"/>
  <c r="L9116" i="3" s="1"/>
  <c r="K9173" i="3" a="1"/>
  <c r="K9173" i="3" s="1"/>
  <c r="L9173" i="3" a="1"/>
  <c r="L9173" i="3" s="1"/>
  <c r="M9173" i="3" a="1"/>
  <c r="M9173" i="3" s="1"/>
  <c r="N9176" i="3" a="1"/>
  <c r="N9176" i="3" s="1"/>
  <c r="N9301" i="3" a="1"/>
  <c r="N9301" i="3" s="1"/>
  <c r="M9301" i="3" a="1"/>
  <c r="M9301" i="3" s="1"/>
  <c r="O9320" i="3" a="1"/>
  <c r="O9320" i="3" s="1"/>
  <c r="P9320" i="3" a="1"/>
  <c r="P9320" i="3" s="1"/>
  <c r="N8500" i="3" a="1"/>
  <c r="N8500" i="3" s="1"/>
  <c r="O8569" i="3" a="1"/>
  <c r="O8569" i="3" s="1"/>
  <c r="N8574" i="3" a="1"/>
  <c r="N8574" i="3" s="1"/>
  <c r="N8578" i="3" a="1"/>
  <c r="N8578" i="3" s="1"/>
  <c r="L8602" i="3" a="1"/>
  <c r="L8602" i="3" s="1"/>
  <c r="K8609" i="3" a="1"/>
  <c r="K8609" i="3" s="1"/>
  <c r="L8667" i="3" a="1"/>
  <c r="L8667" i="3" s="1"/>
  <c r="K8679" i="3" a="1"/>
  <c r="K8679" i="3" s="1"/>
  <c r="L8760" i="3" a="1"/>
  <c r="L8760" i="3" s="1"/>
  <c r="O8762" i="3" a="1"/>
  <c r="O8762" i="3" s="1"/>
  <c r="N8762" i="3" a="1"/>
  <c r="N8762" i="3" s="1"/>
  <c r="M8767" i="3" a="1"/>
  <c r="M8767" i="3" s="1"/>
  <c r="M8781" i="3" a="1"/>
  <c r="M8781" i="3" s="1"/>
  <c r="P8781" i="3" a="1"/>
  <c r="P8781" i="3" s="1"/>
  <c r="O8832" i="3" a="1"/>
  <c r="O8832" i="3" s="1"/>
  <c r="Q8832" i="3" s="1"/>
  <c r="M8832" i="3" a="1"/>
  <c r="M8832" i="3" s="1"/>
  <c r="O8840" i="3" a="1"/>
  <c r="O8840" i="3" s="1"/>
  <c r="K8853" i="3" a="1"/>
  <c r="K8853" i="3" s="1"/>
  <c r="O8861" i="3" a="1"/>
  <c r="O8861" i="3" s="1"/>
  <c r="N8861" i="3" a="1"/>
  <c r="N8861" i="3" s="1"/>
  <c r="P8888" i="3" a="1"/>
  <c r="P8888" i="3" s="1"/>
  <c r="N8910" i="3" a="1"/>
  <c r="N8910" i="3" s="1"/>
  <c r="M8910" i="3" a="1"/>
  <c r="M8910" i="3" s="1"/>
  <c r="L8953" i="3" a="1"/>
  <c r="L8953" i="3" s="1"/>
  <c r="K8953" i="3" a="1"/>
  <c r="K8953" i="3" s="1"/>
  <c r="N8967" i="3" a="1"/>
  <c r="N8967" i="3" s="1"/>
  <c r="P8971" i="3" a="1"/>
  <c r="P8971" i="3" s="1"/>
  <c r="O8971" i="3" a="1"/>
  <c r="O8971" i="3" s="1"/>
  <c r="M9039" i="3" a="1"/>
  <c r="M9039" i="3" s="1"/>
  <c r="N9039" i="3" a="1"/>
  <c r="N9039" i="3" s="1"/>
  <c r="K9039" i="3" a="1"/>
  <c r="K9039" i="3" s="1"/>
  <c r="N9056" i="3" a="1"/>
  <c r="N9056" i="3" s="1"/>
  <c r="P9056" i="3" a="1"/>
  <c r="P9056" i="3" s="1"/>
  <c r="N9097" i="3" a="1"/>
  <c r="N9097" i="3" s="1"/>
  <c r="L9097" i="3" a="1"/>
  <c r="L9097" i="3" s="1"/>
  <c r="M9097" i="3" a="1"/>
  <c r="M9097" i="3" s="1"/>
  <c r="P9097" i="3" a="1"/>
  <c r="P9097" i="3" s="1"/>
  <c r="O9097" i="3" a="1"/>
  <c r="O9097" i="3" s="1"/>
  <c r="O9116" i="3" a="1"/>
  <c r="O9116" i="3" s="1"/>
  <c r="L9129" i="3" a="1"/>
  <c r="L9129" i="3" s="1"/>
  <c r="N9133" i="3" a="1"/>
  <c r="N9133" i="3" s="1"/>
  <c r="L9137" i="3" a="1"/>
  <c r="L9137" i="3" s="1"/>
  <c r="M9137" i="3" a="1"/>
  <c r="M9137" i="3" s="1"/>
  <c r="N9173" i="3" a="1"/>
  <c r="N9173" i="3" s="1"/>
  <c r="N9253" i="3" a="1"/>
  <c r="N9253" i="3" s="1"/>
  <c r="M9253" i="3" a="1"/>
  <c r="M9253" i="3" s="1"/>
  <c r="K9253" i="3" a="1"/>
  <c r="K9253" i="3" s="1"/>
  <c r="L9334" i="3" a="1"/>
  <c r="L9334" i="3" s="1"/>
  <c r="O9012" i="3" a="1"/>
  <c r="O9012" i="3" s="1"/>
  <c r="M9012" i="3" a="1"/>
  <c r="M9012" i="3" s="1"/>
  <c r="P9012" i="3" a="1"/>
  <c r="P9012" i="3" s="1"/>
  <c r="K9029" i="3" a="1"/>
  <c r="K9029" i="3" s="1"/>
  <c r="O9029" i="3" a="1"/>
  <c r="O9029" i="3" s="1"/>
  <c r="N9029" i="3" a="1"/>
  <c r="N9029" i="3" s="1"/>
  <c r="M9029" i="3" a="1"/>
  <c r="M9029" i="3" s="1"/>
  <c r="K9130" i="3" a="1"/>
  <c r="K9130" i="3" s="1"/>
  <c r="L9130" i="3" a="1"/>
  <c r="L9130" i="3" s="1"/>
  <c r="M9130" i="3" a="1"/>
  <c r="M9130" i="3" s="1"/>
  <c r="P9130" i="3" a="1"/>
  <c r="P9130" i="3" s="1"/>
  <c r="O9138" i="3" a="1"/>
  <c r="O9138" i="3" s="1"/>
  <c r="N9138" i="3" a="1"/>
  <c r="N9138" i="3" s="1"/>
  <c r="P9165" i="3" a="1"/>
  <c r="P9165" i="3" s="1"/>
  <c r="L9165" i="3" a="1"/>
  <c r="L9165" i="3" s="1"/>
  <c r="M9165" i="3" a="1"/>
  <c r="M9165" i="3" s="1"/>
  <c r="N9165" i="3" a="1"/>
  <c r="N9165" i="3" s="1"/>
  <c r="M9202" i="3" a="1"/>
  <c r="M9202" i="3" s="1"/>
  <c r="O9202" i="3" a="1"/>
  <c r="O9202" i="3" s="1"/>
  <c r="N9202" i="3" a="1"/>
  <c r="N9202" i="3" s="1"/>
  <c r="P9341" i="3" a="1"/>
  <c r="P9341" i="3" s="1"/>
  <c r="R9341" i="3" s="1"/>
  <c r="K9341" i="3" a="1"/>
  <c r="K9341" i="3" s="1"/>
  <c r="M9341" i="3" a="1"/>
  <c r="M9341" i="3" s="1"/>
  <c r="L9341" i="3" a="1"/>
  <c r="L9341" i="3" s="1"/>
  <c r="M9346" i="3" a="1"/>
  <c r="M9346" i="3" s="1"/>
  <c r="N9346" i="3" a="1"/>
  <c r="N9346" i="3" s="1"/>
  <c r="P9346" i="3" a="1"/>
  <c r="P9346" i="3" s="1"/>
  <c r="L9012" i="3" a="1"/>
  <c r="L9012" i="3" s="1"/>
  <c r="K9036" i="3" a="1"/>
  <c r="K9036" i="3" s="1"/>
  <c r="P9059" i="3" a="1"/>
  <c r="P9059" i="3" s="1"/>
  <c r="M9059" i="3" a="1"/>
  <c r="M9059" i="3" s="1"/>
  <c r="O9130" i="3" a="1"/>
  <c r="O9130" i="3" s="1"/>
  <c r="N9147" i="3" a="1"/>
  <c r="N9147" i="3" s="1"/>
  <c r="P9147" i="3" a="1"/>
  <c r="P9147" i="3" s="1"/>
  <c r="M9161" i="3" a="1"/>
  <c r="M9161" i="3" s="1"/>
  <c r="K9161" i="3" a="1"/>
  <c r="K9161" i="3" s="1"/>
  <c r="M9280" i="3" a="1"/>
  <c r="M9280" i="3" s="1"/>
  <c r="O9280" i="3" a="1"/>
  <c r="O9280" i="3" s="1"/>
  <c r="K9305" i="3" a="1"/>
  <c r="K9305" i="3" s="1"/>
  <c r="M9305" i="3" a="1"/>
  <c r="M9305" i="3" s="1"/>
  <c r="N9341" i="3" a="1"/>
  <c r="N9341" i="3" s="1"/>
  <c r="K9346" i="3" a="1"/>
  <c r="K9346" i="3" s="1"/>
  <c r="N8790" i="3" a="1"/>
  <c r="N8790" i="3" s="1"/>
  <c r="O8790" i="3" a="1"/>
  <c r="O8790" i="3" s="1"/>
  <c r="Q8790" i="3" s="1"/>
  <c r="M8790" i="3" a="1"/>
  <c r="M8790" i="3" s="1"/>
  <c r="M8916" i="3" a="1"/>
  <c r="M8916" i="3" s="1"/>
  <c r="P8916" i="3" a="1"/>
  <c r="P8916" i="3" s="1"/>
  <c r="M9020" i="3" a="1"/>
  <c r="M9020" i="3" s="1"/>
  <c r="P9020" i="3" a="1"/>
  <c r="P9020" i="3" s="1"/>
  <c r="N9020" i="3" a="1"/>
  <c r="N9020" i="3" s="1"/>
  <c r="M9036" i="3" a="1"/>
  <c r="M9036" i="3" s="1"/>
  <c r="P9145" i="3" a="1"/>
  <c r="P9145" i="3" s="1"/>
  <c r="O9145" i="3" a="1"/>
  <c r="O9145" i="3" s="1"/>
  <c r="L9147" i="3" a="1"/>
  <c r="L9147" i="3" s="1"/>
  <c r="L9187" i="3" a="1"/>
  <c r="L9187" i="3" s="1"/>
  <c r="K9203" i="3" a="1"/>
  <c r="K9203" i="3" s="1"/>
  <c r="N9280" i="3" a="1"/>
  <c r="N9280" i="3" s="1"/>
  <c r="O9341" i="3" a="1"/>
  <c r="O9341" i="3" s="1"/>
  <c r="K8647" i="3" a="1"/>
  <c r="K8647" i="3" s="1"/>
  <c r="K8689" i="3" a="1"/>
  <c r="K8689" i="3" s="1"/>
  <c r="K8725" i="3" a="1"/>
  <c r="K8725" i="3" s="1"/>
  <c r="K8731" i="3" a="1"/>
  <c r="K8731" i="3" s="1"/>
  <c r="L8784" i="3" a="1"/>
  <c r="L8784" i="3" s="1"/>
  <c r="K8790" i="3" a="1"/>
  <c r="K8790" i="3" s="1"/>
  <c r="O8809" i="3" a="1"/>
  <c r="O8809" i="3" s="1"/>
  <c r="N8809" i="3" a="1"/>
  <c r="N8809" i="3" s="1"/>
  <c r="M8809" i="3" a="1"/>
  <c r="M8809" i="3" s="1"/>
  <c r="N8839" i="3" a="1"/>
  <c r="N8839" i="3" s="1"/>
  <c r="L8839" i="3" a="1"/>
  <c r="L8839" i="3" s="1"/>
  <c r="N8843" i="3" a="1"/>
  <c r="N8843" i="3" s="1"/>
  <c r="K8856" i="3" a="1"/>
  <c r="K8856" i="3" s="1"/>
  <c r="P8868" i="3" a="1"/>
  <c r="P8868" i="3" s="1"/>
  <c r="N8868" i="3" a="1"/>
  <c r="N8868" i="3" s="1"/>
  <c r="M8868" i="3" a="1"/>
  <c r="M8868" i="3" s="1"/>
  <c r="L8913" i="3" a="1"/>
  <c r="L8913" i="3" s="1"/>
  <c r="L8916" i="3" a="1"/>
  <c r="L8916" i="3" s="1"/>
  <c r="L8944" i="3" a="1"/>
  <c r="L8944" i="3" s="1"/>
  <c r="K8963" i="3" a="1"/>
  <c r="K8963" i="3" s="1"/>
  <c r="N8963" i="3" a="1"/>
  <c r="N8963" i="3" s="1"/>
  <c r="M8963" i="3" a="1"/>
  <c r="M8963" i="3" s="1"/>
  <c r="L8963" i="3" a="1"/>
  <c r="L8963" i="3" s="1"/>
  <c r="O9004" i="3" a="1"/>
  <c r="O9004" i="3" s="1"/>
  <c r="P9004" i="3" a="1"/>
  <c r="P9004" i="3" s="1"/>
  <c r="M9008" i="3" a="1"/>
  <c r="M9008" i="3" s="1"/>
  <c r="L9008" i="3" a="1"/>
  <c r="L9008" i="3" s="1"/>
  <c r="O9008" i="3" a="1"/>
  <c r="O9008" i="3" s="1"/>
  <c r="P9008" i="3" a="1"/>
  <c r="P9008" i="3" s="1"/>
  <c r="M9014" i="3" a="1"/>
  <c r="M9014" i="3" s="1"/>
  <c r="P9014" i="3" a="1"/>
  <c r="P9014" i="3" s="1"/>
  <c r="M9021" i="3" a="1"/>
  <c r="M9021" i="3" s="1"/>
  <c r="N9021" i="3" a="1"/>
  <c r="N9021" i="3" s="1"/>
  <c r="M9026" i="3" a="1"/>
  <c r="M9026" i="3" s="1"/>
  <c r="N9026" i="3" a="1"/>
  <c r="N9026" i="3" s="1"/>
  <c r="M9034" i="3" a="1"/>
  <c r="M9034" i="3" s="1"/>
  <c r="N9034" i="3" a="1"/>
  <c r="N9034" i="3" s="1"/>
  <c r="P9034" i="3" a="1"/>
  <c r="P9034" i="3" s="1"/>
  <c r="P9050" i="3" a="1"/>
  <c r="P9050" i="3" s="1"/>
  <c r="Q9050" i="3" s="1"/>
  <c r="L9050" i="3" a="1"/>
  <c r="L9050" i="3" s="1"/>
  <c r="M9050" i="3" a="1"/>
  <c r="M9050" i="3" s="1"/>
  <c r="K9050" i="3" a="1"/>
  <c r="K9050" i="3" s="1"/>
  <c r="K9071" i="3" a="1"/>
  <c r="K9071" i="3" s="1"/>
  <c r="O9074" i="3" a="1"/>
  <c r="O9074" i="3" s="1"/>
  <c r="P9074" i="3" a="1"/>
  <c r="P9074" i="3" s="1"/>
  <c r="M9079" i="3" a="1"/>
  <c r="M9079" i="3" s="1"/>
  <c r="K9079" i="3" a="1"/>
  <c r="K9079" i="3" s="1"/>
  <c r="L9079" i="3" a="1"/>
  <c r="L9079" i="3" s="1"/>
  <c r="N9115" i="3" a="1"/>
  <c r="N9115" i="3" s="1"/>
  <c r="M9115" i="3" a="1"/>
  <c r="M9115" i="3" s="1"/>
  <c r="K9145" i="3" a="1"/>
  <c r="K9145" i="3" s="1"/>
  <c r="N9209" i="3" a="1"/>
  <c r="N9209" i="3" s="1"/>
  <c r="O9209" i="3" a="1"/>
  <c r="O9209" i="3" s="1"/>
  <c r="M9209" i="3" a="1"/>
  <c r="M9209" i="3" s="1"/>
  <c r="K9209" i="3" a="1"/>
  <c r="K9209" i="3" s="1"/>
  <c r="N9417" i="3" a="1"/>
  <c r="N9417" i="3" s="1"/>
  <c r="L9417" i="3" a="1"/>
  <c r="L9417" i="3" s="1"/>
  <c r="O9417" i="3" a="1"/>
  <c r="O9417" i="3" s="1"/>
  <c r="O9177" i="3" a="1"/>
  <c r="O9177" i="3" s="1"/>
  <c r="M9177" i="3" a="1"/>
  <c r="M9177" i="3" s="1"/>
  <c r="O9193" i="3" a="1"/>
  <c r="O9193" i="3" s="1"/>
  <c r="N9193" i="3" a="1"/>
  <c r="N9193" i="3" s="1"/>
  <c r="K9212" i="3" a="1"/>
  <c r="K9212" i="3" s="1"/>
  <c r="P9212" i="3" a="1"/>
  <c r="P9212" i="3" s="1"/>
  <c r="O9222" i="3" a="1"/>
  <c r="O9222" i="3" s="1"/>
  <c r="M9222" i="3" a="1"/>
  <c r="M9222" i="3" s="1"/>
  <c r="N9222" i="3" a="1"/>
  <c r="N9222" i="3" s="1"/>
  <c r="N9256" i="3" a="1"/>
  <c r="N9256" i="3" s="1"/>
  <c r="O9335" i="3" a="1"/>
  <c r="O9335" i="3" s="1"/>
  <c r="K9335" i="3" a="1"/>
  <c r="K9335" i="3" s="1"/>
  <c r="M9335" i="3" a="1"/>
  <c r="M9335" i="3" s="1"/>
  <c r="L9335" i="3" a="1"/>
  <c r="L9335" i="3" s="1"/>
  <c r="K9360" i="3" a="1"/>
  <c r="K9360" i="3" s="1"/>
  <c r="M9360" i="3" a="1"/>
  <c r="M9360" i="3" s="1"/>
  <c r="M9440" i="3" a="1"/>
  <c r="M9440" i="3" s="1"/>
  <c r="O9450" i="3" a="1"/>
  <c r="O9450" i="3" s="1"/>
  <c r="N9033" i="3" a="1"/>
  <c r="N9033" i="3" s="1"/>
  <c r="K9033" i="3" a="1"/>
  <c r="K9033" i="3" s="1"/>
  <c r="L9033" i="3" a="1"/>
  <c r="L9033" i="3" s="1"/>
  <c r="N9072" i="3" a="1"/>
  <c r="N9072" i="3" s="1"/>
  <c r="L9072" i="3" a="1"/>
  <c r="L9072" i="3" s="1"/>
  <c r="M9072" i="3" a="1"/>
  <c r="M9072" i="3" s="1"/>
  <c r="N9081" i="3" a="1"/>
  <c r="N9081" i="3" s="1"/>
  <c r="L9081" i="3" a="1"/>
  <c r="L9081" i="3" s="1"/>
  <c r="M9081" i="3" a="1"/>
  <c r="M9081" i="3" s="1"/>
  <c r="P9157" i="3" a="1"/>
  <c r="P9157" i="3" s="1"/>
  <c r="L9157" i="3" a="1"/>
  <c r="L9157" i="3" s="1"/>
  <c r="M9157" i="3" a="1"/>
  <c r="M9157" i="3" s="1"/>
  <c r="K9177" i="3" a="1"/>
  <c r="K9177" i="3" s="1"/>
  <c r="K9205" i="3" a="1"/>
  <c r="K9205" i="3" s="1"/>
  <c r="L9222" i="3" a="1"/>
  <c r="L9222" i="3" s="1"/>
  <c r="K9246" i="3" a="1"/>
  <c r="K9246" i="3" s="1"/>
  <c r="P9256" i="3" a="1"/>
  <c r="P9256" i="3" s="1"/>
  <c r="N9268" i="3" a="1"/>
  <c r="N9268" i="3" s="1"/>
  <c r="O9273" i="3" a="1"/>
  <c r="O9273" i="3" s="1"/>
  <c r="M9286" i="3" a="1"/>
  <c r="M9286" i="3" s="1"/>
  <c r="O9286" i="3" a="1"/>
  <c r="O9286" i="3" s="1"/>
  <c r="K9291" i="3" a="1"/>
  <c r="K9291" i="3" s="1"/>
  <c r="L9291" i="3" a="1"/>
  <c r="L9291" i="3" s="1"/>
  <c r="L9306" i="3" a="1"/>
  <c r="L9306" i="3" s="1"/>
  <c r="P9306" i="3" a="1"/>
  <c r="P9306" i="3" s="1"/>
  <c r="N9335" i="3" a="1"/>
  <c r="N9335" i="3" s="1"/>
  <c r="P9342" i="3" a="1"/>
  <c r="P9342" i="3" s="1"/>
  <c r="K9370" i="3" a="1"/>
  <c r="K9370" i="3" s="1"/>
  <c r="O9393" i="3" a="1"/>
  <c r="O9393" i="3" s="1"/>
  <c r="M9407" i="3" a="1"/>
  <c r="M9407" i="3" s="1"/>
  <c r="L9423" i="3" a="1"/>
  <c r="L9423" i="3" s="1"/>
  <c r="M9437" i="3" a="1"/>
  <c r="M9437" i="3" s="1"/>
  <c r="O9447" i="3" a="1"/>
  <c r="O9447" i="3" s="1"/>
  <c r="M9447" i="3" a="1"/>
  <c r="M9447" i="3" s="1"/>
  <c r="P9447" i="3" a="1"/>
  <c r="P9447" i="3" s="1"/>
  <c r="N8779" i="3" a="1"/>
  <c r="N8779" i="3" s="1"/>
  <c r="K8807" i="3" a="1"/>
  <c r="K8807" i="3" s="1"/>
  <c r="K8831" i="3" a="1"/>
  <c r="K8831" i="3" s="1"/>
  <c r="M8834" i="3" a="1"/>
  <c r="M8834" i="3" s="1"/>
  <c r="N8986" i="3" a="1"/>
  <c r="N8986" i="3" s="1"/>
  <c r="M8986" i="3" a="1"/>
  <c r="M8986" i="3" s="1"/>
  <c r="O8995" i="3" a="1"/>
  <c r="O8995" i="3" s="1"/>
  <c r="P8995" i="3" a="1"/>
  <c r="P8995" i="3" s="1"/>
  <c r="L9003" i="3" a="1"/>
  <c r="L9003" i="3" s="1"/>
  <c r="M9003" i="3" a="1"/>
  <c r="M9003" i="3" s="1"/>
  <c r="N9003" i="3" a="1"/>
  <c r="N9003" i="3" s="1"/>
  <c r="N9205" i="3" a="1"/>
  <c r="N9205" i="3" s="1"/>
  <c r="M9221" i="3" a="1"/>
  <c r="M9221" i="3" s="1"/>
  <c r="N9221" i="3" a="1"/>
  <c r="N9221" i="3" s="1"/>
  <c r="N9246" i="3" a="1"/>
  <c r="N9246" i="3" s="1"/>
  <c r="K9257" i="3" a="1"/>
  <c r="K9257" i="3" s="1"/>
  <c r="M9257" i="3" a="1"/>
  <c r="M9257" i="3" s="1"/>
  <c r="L9331" i="3" a="1"/>
  <c r="L9331" i="3" s="1"/>
  <c r="M9331" i="3" a="1"/>
  <c r="M9331" i="3" s="1"/>
  <c r="O9331" i="3" a="1"/>
  <c r="O9331" i="3" s="1"/>
  <c r="N9331" i="3" a="1"/>
  <c r="N9331" i="3" s="1"/>
  <c r="P9335" i="3" a="1"/>
  <c r="P9335" i="3" s="1"/>
  <c r="L9357" i="3" a="1"/>
  <c r="L9357" i="3" s="1"/>
  <c r="N9357" i="3" a="1"/>
  <c r="N9357" i="3" s="1"/>
  <c r="N9370" i="3" a="1"/>
  <c r="N9370" i="3" s="1"/>
  <c r="P9393" i="3" a="1"/>
  <c r="P9393" i="3" s="1"/>
  <c r="O9407" i="3" a="1"/>
  <c r="O9407" i="3" s="1"/>
  <c r="N9437" i="3" a="1"/>
  <c r="N9437" i="3" s="1"/>
  <c r="O9295" i="3" a="1"/>
  <c r="O9295" i="3" s="1"/>
  <c r="N9295" i="3" a="1"/>
  <c r="N9295" i="3" s="1"/>
  <c r="P9295" i="3" a="1"/>
  <c r="P9295" i="3" s="1"/>
  <c r="P9299" i="3" a="1"/>
  <c r="P9299" i="3" s="1"/>
  <c r="L9299" i="3" a="1"/>
  <c r="L9299" i="3" s="1"/>
  <c r="M9299" i="3" a="1"/>
  <c r="M9299" i="3" s="1"/>
  <c r="O9405" i="3" a="1"/>
  <c r="O9405" i="3" s="1"/>
  <c r="N9405" i="3" a="1"/>
  <c r="N9405" i="3" s="1"/>
  <c r="P9405" i="3" a="1"/>
  <c r="P9405" i="3" s="1"/>
  <c r="L9258" i="3" a="1"/>
  <c r="L9258" i="3" s="1"/>
  <c r="O9258" i="3" a="1"/>
  <c r="O9258" i="3" s="1"/>
  <c r="P9258" i="3" a="1"/>
  <c r="P9258" i="3" s="1"/>
  <c r="N9349" i="3" a="1"/>
  <c r="N9349" i="3" s="1"/>
  <c r="M9349" i="3" a="1"/>
  <c r="M9349" i="3" s="1"/>
  <c r="P9349" i="3" a="1"/>
  <c r="P9349" i="3" s="1"/>
  <c r="O9349" i="3" a="1"/>
  <c r="O9349" i="3" s="1"/>
  <c r="M8978" i="3" a="1"/>
  <c r="M8978" i="3" s="1"/>
  <c r="K8993" i="3" a="1"/>
  <c r="K8993" i="3" s="1"/>
  <c r="P8999" i="3" a="1"/>
  <c r="P8999" i="3" s="1"/>
  <c r="M9058" i="3" a="1"/>
  <c r="M9058" i="3" s="1"/>
  <c r="K9062" i="3" a="1"/>
  <c r="K9062" i="3" s="1"/>
  <c r="L9067" i="3" a="1"/>
  <c r="L9067" i="3" s="1"/>
  <c r="K9170" i="3" a="1"/>
  <c r="K9170" i="3" s="1"/>
  <c r="K9329" i="3" a="1"/>
  <c r="K9329" i="3" s="1"/>
  <c r="O9382" i="3" a="1"/>
  <c r="O9382" i="3" s="1"/>
  <c r="N9386" i="3" a="1"/>
  <c r="N9386" i="3" s="1"/>
  <c r="M9408" i="3" a="1"/>
  <c r="M9408" i="3" s="1"/>
  <c r="L9418" i="3" a="1"/>
  <c r="L9418" i="3" s="1"/>
  <c r="L9422" i="3" a="1"/>
  <c r="L9422" i="3" s="1"/>
  <c r="K9380" i="3" a="1"/>
  <c r="K9380" i="3" s="1"/>
  <c r="P9382" i="3" a="1"/>
  <c r="P9382" i="3" s="1"/>
  <c r="M9392" i="3" a="1"/>
  <c r="M9392" i="3" s="1"/>
  <c r="L9394" i="3" a="1"/>
  <c r="L9394" i="3" s="1"/>
  <c r="N9408" i="3" a="1"/>
  <c r="N9408" i="3" s="1"/>
  <c r="R1479" i="3"/>
  <c r="Q1479" i="3"/>
  <c r="R1415" i="3"/>
  <c r="Q1415" i="3"/>
  <c r="Q513" i="3"/>
  <c r="R1447" i="3"/>
  <c r="R42" i="3"/>
  <c r="P159" i="3" a="1"/>
  <c r="P159" i="3" s="1"/>
  <c r="L112" i="3" a="1"/>
  <c r="L112" i="3" s="1"/>
  <c r="K159" i="3" a="1"/>
  <c r="K159" i="3" s="1"/>
  <c r="P175" i="3" a="1"/>
  <c r="P175" i="3" s="1"/>
  <c r="L192" i="3" a="1"/>
  <c r="L192" i="3" s="1"/>
  <c r="K236" i="3" a="1"/>
  <c r="K236" i="3" s="1"/>
  <c r="L304" i="3" a="1"/>
  <c r="L304" i="3" s="1"/>
  <c r="K308" i="3" a="1"/>
  <c r="K308" i="3" s="1"/>
  <c r="K425" i="3" a="1"/>
  <c r="K425" i="3" s="1"/>
  <c r="O429" i="3" a="1"/>
  <c r="O429" i="3" s="1"/>
  <c r="L4" i="3" a="1"/>
  <c r="L4" i="3" s="1"/>
  <c r="K62" i="3" a="1"/>
  <c r="K62" i="3" s="1"/>
  <c r="M64" i="3" a="1"/>
  <c r="M64" i="3" s="1"/>
  <c r="K74" i="3" a="1"/>
  <c r="K74" i="3" s="1"/>
  <c r="O94" i="3" a="1"/>
  <c r="O94" i="3" s="1"/>
  <c r="K103" i="3" a="1"/>
  <c r="K103" i="3" s="1"/>
  <c r="M112" i="3" a="1"/>
  <c r="M112" i="3" s="1"/>
  <c r="L116" i="3" a="1"/>
  <c r="L116" i="3" s="1"/>
  <c r="L120" i="3" a="1"/>
  <c r="L120" i="3" s="1"/>
  <c r="K151" i="3" a="1"/>
  <c r="K151" i="3" s="1"/>
  <c r="K162" i="3" a="1"/>
  <c r="K162" i="3" s="1"/>
  <c r="K220" i="3" a="1"/>
  <c r="K220" i="3" s="1"/>
  <c r="L236" i="3" a="1"/>
  <c r="L236" i="3" s="1"/>
  <c r="M238" i="3" a="1"/>
  <c r="M238" i="3" s="1"/>
  <c r="P246" i="3" a="1"/>
  <c r="P246" i="3" s="1"/>
  <c r="L263" i="3" a="1"/>
  <c r="L263" i="3" s="1"/>
  <c r="K268" i="3" a="1"/>
  <c r="K268" i="3" s="1"/>
  <c r="K274" i="3" a="1"/>
  <c r="K274" i="3" s="1"/>
  <c r="L292" i="3" a="1"/>
  <c r="L292" i="3" s="1"/>
  <c r="P297" i="3" a="1"/>
  <c r="P297" i="3" s="1"/>
  <c r="K343" i="3" a="1"/>
  <c r="K343" i="3" s="1"/>
  <c r="P351" i="3" a="1"/>
  <c r="P351" i="3" s="1"/>
  <c r="Q351" i="3" s="1"/>
  <c r="L353" i="3" a="1"/>
  <c r="L353" i="3" s="1"/>
  <c r="K362" i="3" a="1"/>
  <c r="K362" i="3" s="1"/>
  <c r="L441" i="3" a="1"/>
  <c r="L441" i="3" s="1"/>
  <c r="L473" i="3" a="1"/>
  <c r="L473" i="3" s="1"/>
  <c r="L506" i="3" a="1"/>
  <c r="L506" i="3" s="1"/>
  <c r="L635" i="3" a="1"/>
  <c r="L635" i="3" s="1"/>
  <c r="N635" i="3" a="1"/>
  <c r="N635" i="3" s="1"/>
  <c r="N641" i="3" a="1"/>
  <c r="N641" i="3" s="1"/>
  <c r="M641" i="3" a="1"/>
  <c r="M641" i="3" s="1"/>
  <c r="M643" i="3" a="1"/>
  <c r="M643" i="3" s="1"/>
  <c r="K649" i="3" a="1"/>
  <c r="K649" i="3" s="1"/>
  <c r="O695" i="3" a="1"/>
  <c r="O695" i="3" s="1"/>
  <c r="N695" i="3" a="1"/>
  <c r="N695" i="3" s="1"/>
  <c r="L707" i="3" a="1"/>
  <c r="L707" i="3" s="1"/>
  <c r="L729" i="3" a="1"/>
  <c r="L729" i="3" s="1"/>
  <c r="K729" i="3" a="1"/>
  <c r="K729" i="3" s="1"/>
  <c r="N729" i="3" a="1"/>
  <c r="N729" i="3" s="1"/>
  <c r="K809" i="3" a="1"/>
  <c r="K809" i="3" s="1"/>
  <c r="K864" i="3" a="1"/>
  <c r="K864" i="3" s="1"/>
  <c r="M876" i="3" a="1"/>
  <c r="M876" i="3" s="1"/>
  <c r="O884" i="3" a="1"/>
  <c r="O884" i="3" s="1"/>
  <c r="N884" i="3" a="1"/>
  <c r="N884" i="3" s="1"/>
  <c r="N931" i="3" a="1"/>
  <c r="N931" i="3" s="1"/>
  <c r="M931" i="3" a="1"/>
  <c r="M931" i="3" s="1"/>
  <c r="P931" i="3" a="1"/>
  <c r="P931" i="3" s="1"/>
  <c r="P954" i="3" a="1"/>
  <c r="P954" i="3" s="1"/>
  <c r="L954" i="3" a="1"/>
  <c r="L954" i="3" s="1"/>
  <c r="N1021" i="3" a="1"/>
  <c r="N1021" i="3" s="1"/>
  <c r="M1021" i="3" a="1"/>
  <c r="M1021" i="3" s="1"/>
  <c r="L1131" i="3" a="1"/>
  <c r="L1131" i="3" s="1"/>
  <c r="K1131" i="3" a="1"/>
  <c r="K1131" i="3" s="1"/>
  <c r="M1131" i="3" a="1"/>
  <c r="M1131" i="3" s="1"/>
  <c r="N1163" i="3" a="1"/>
  <c r="N1163" i="3" s="1"/>
  <c r="M1163" i="3" a="1"/>
  <c r="M1163" i="3" s="1"/>
  <c r="P1163" i="3" a="1"/>
  <c r="P1163" i="3" s="1"/>
  <c r="O1163" i="3" a="1"/>
  <c r="O1163" i="3" s="1"/>
  <c r="M1185" i="3" a="1"/>
  <c r="M1185" i="3" s="1"/>
  <c r="L1185" i="3" a="1"/>
  <c r="L1185" i="3" s="1"/>
  <c r="O1185" i="3" a="1"/>
  <c r="O1185" i="3" s="1"/>
  <c r="N1185" i="3" a="1"/>
  <c r="N1185" i="3" s="1"/>
  <c r="L2" i="3" a="1"/>
  <c r="L2" i="3" s="1"/>
  <c r="K20" i="3" a="1"/>
  <c r="K20" i="3" s="1"/>
  <c r="L31" i="3" a="1"/>
  <c r="L31" i="3" s="1"/>
  <c r="L34" i="3" a="1"/>
  <c r="L34" i="3" s="1"/>
  <c r="K44" i="3" a="1"/>
  <c r="K44" i="3" s="1"/>
  <c r="K60" i="3" a="1"/>
  <c r="K60" i="3" s="1"/>
  <c r="L104" i="3" a="1"/>
  <c r="L104" i="3" s="1"/>
  <c r="N112" i="3" a="1"/>
  <c r="N112" i="3" s="1"/>
  <c r="L119" i="3" a="1"/>
  <c r="L119" i="3" s="1"/>
  <c r="P129" i="3" a="1"/>
  <c r="P129" i="3" s="1"/>
  <c r="L154" i="3" a="1"/>
  <c r="L154" i="3" s="1"/>
  <c r="L160" i="3" a="1"/>
  <c r="L160" i="3" s="1"/>
  <c r="K178" i="3" a="1"/>
  <c r="K178" i="3" s="1"/>
  <c r="L190" i="3" a="1"/>
  <c r="L190" i="3" s="1"/>
  <c r="K228" i="3" a="1"/>
  <c r="K228" i="3" s="1"/>
  <c r="M272" i="3" a="1"/>
  <c r="M272" i="3" s="1"/>
  <c r="R290" i="3"/>
  <c r="L295" i="3" a="1"/>
  <c r="L295" i="3" s="1"/>
  <c r="N304" i="3" a="1"/>
  <c r="N304" i="3" s="1"/>
  <c r="N308" i="3" a="1"/>
  <c r="N308" i="3" s="1"/>
  <c r="M312" i="3" a="1"/>
  <c r="M312" i="3" s="1"/>
  <c r="K351" i="3" a="1"/>
  <c r="K351" i="3" s="1"/>
  <c r="N360" i="3" a="1"/>
  <c r="N360" i="3" s="1"/>
  <c r="P367" i="3" a="1"/>
  <c r="P367" i="3" s="1"/>
  <c r="L378" i="3" a="1"/>
  <c r="L378" i="3" s="1"/>
  <c r="K383" i="3" a="1"/>
  <c r="K383" i="3" s="1"/>
  <c r="M404" i="3" a="1"/>
  <c r="M404" i="3" s="1"/>
  <c r="N446" i="3" a="1"/>
  <c r="N446" i="3" s="1"/>
  <c r="L479" i="3" a="1"/>
  <c r="L479" i="3" s="1"/>
  <c r="O480" i="3" a="1"/>
  <c r="O480" i="3" s="1"/>
  <c r="K489" i="3" a="1"/>
  <c r="K489" i="3" s="1"/>
  <c r="O493" i="3" a="1"/>
  <c r="O493" i="3" s="1"/>
  <c r="Q493" i="3" s="1"/>
  <c r="M522" i="3" a="1"/>
  <c r="M522" i="3" s="1"/>
  <c r="K529" i="3" a="1"/>
  <c r="K529" i="3" s="1"/>
  <c r="L561" i="3" a="1"/>
  <c r="L561" i="3" s="1"/>
  <c r="N561" i="3" a="1"/>
  <c r="N561" i="3" s="1"/>
  <c r="K641" i="3" a="1"/>
  <c r="K641" i="3" s="1"/>
  <c r="N684" i="3" a="1"/>
  <c r="N684" i="3" s="1"/>
  <c r="Q715" i="3"/>
  <c r="P741" i="3" a="1"/>
  <c r="P741" i="3" s="1"/>
  <c r="P769" i="3" a="1"/>
  <c r="P769" i="3" s="1"/>
  <c r="Q769" i="3" s="1"/>
  <c r="K769" i="3" a="1"/>
  <c r="K769" i="3" s="1"/>
  <c r="L795" i="3" a="1"/>
  <c r="L795" i="3" s="1"/>
  <c r="K795" i="3" a="1"/>
  <c r="K795" i="3" s="1"/>
  <c r="M795" i="3" a="1"/>
  <c r="M795" i="3" s="1"/>
  <c r="L801" i="3" a="1"/>
  <c r="L801" i="3" s="1"/>
  <c r="N806" i="3" a="1"/>
  <c r="N806" i="3" s="1"/>
  <c r="K840" i="3" a="1"/>
  <c r="K840" i="3" s="1"/>
  <c r="O844" i="3" a="1"/>
  <c r="O844" i="3" s="1"/>
  <c r="M844" i="3" a="1"/>
  <c r="M844" i="3" s="1"/>
  <c r="K848" i="3" a="1"/>
  <c r="K848" i="3" s="1"/>
  <c r="L857" i="3" a="1"/>
  <c r="L857" i="3" s="1"/>
  <c r="K862" i="3" a="1"/>
  <c r="K862" i="3" s="1"/>
  <c r="M884" i="3" a="1"/>
  <c r="M884" i="3" s="1"/>
  <c r="N956" i="3" a="1"/>
  <c r="N956" i="3" s="1"/>
  <c r="N966" i="3" a="1"/>
  <c r="N966" i="3" s="1"/>
  <c r="L978" i="3" a="1"/>
  <c r="L978" i="3" s="1"/>
  <c r="K1025" i="3" a="1"/>
  <c r="K1025" i="3" s="1"/>
  <c r="M1041" i="3" a="1"/>
  <c r="M1041" i="3" s="1"/>
  <c r="K1163" i="3" a="1"/>
  <c r="K1163" i="3" s="1"/>
  <c r="O1169" i="3" a="1"/>
  <c r="O1169" i="3" s="1"/>
  <c r="N1169" i="3" a="1"/>
  <c r="N1169" i="3" s="1"/>
  <c r="P1169" i="3" a="1"/>
  <c r="P1169" i="3" s="1"/>
  <c r="N1174" i="3" a="1"/>
  <c r="N1174" i="3" s="1"/>
  <c r="K1185" i="3" a="1"/>
  <c r="K1185" i="3" s="1"/>
  <c r="M1220" i="3" a="1"/>
  <c r="M1220" i="3" s="1"/>
  <c r="N1314" i="3" a="1"/>
  <c r="N1314" i="3" s="1"/>
  <c r="O1314" i="3" a="1"/>
  <c r="O1314" i="3" s="1"/>
  <c r="N1327" i="3" a="1"/>
  <c r="N1327" i="3" s="1"/>
  <c r="M1327" i="3" a="1"/>
  <c r="M1327" i="3" s="1"/>
  <c r="O1327" i="3" a="1"/>
  <c r="O1327" i="3" s="1"/>
  <c r="N1406" i="3" a="1"/>
  <c r="N1406" i="3" s="1"/>
  <c r="M1406" i="3" a="1"/>
  <c r="M1406" i="3" s="1"/>
  <c r="P1406" i="3" a="1"/>
  <c r="P1406" i="3" s="1"/>
  <c r="N1410" i="3" a="1"/>
  <c r="N1410" i="3" s="1"/>
  <c r="N1451" i="3" a="1"/>
  <c r="N1451" i="3" s="1"/>
  <c r="K1451" i="3" a="1"/>
  <c r="K1451" i="3" s="1"/>
  <c r="O1451" i="3" a="1"/>
  <c r="O1451" i="3" s="1"/>
  <c r="M1458" i="3" a="1"/>
  <c r="M1458" i="3" s="1"/>
  <c r="K1530" i="3" a="1"/>
  <c r="K1530" i="3" s="1"/>
  <c r="N1574" i="3" a="1"/>
  <c r="N1574" i="3" s="1"/>
  <c r="O1574" i="3" a="1"/>
  <c r="O1574" i="3" s="1"/>
  <c r="M1574" i="3" a="1"/>
  <c r="M1574" i="3" s="1"/>
  <c r="P1574" i="3" a="1"/>
  <c r="P1574" i="3" s="1"/>
  <c r="R1574" i="3" s="1"/>
  <c r="K1583" i="3" a="1"/>
  <c r="K1583" i="3" s="1"/>
  <c r="O1624" i="3" a="1"/>
  <c r="O1624" i="3" s="1"/>
  <c r="P1624" i="3" a="1"/>
  <c r="P1624" i="3" s="1"/>
  <c r="R1624" i="3" s="1"/>
  <c r="N1624" i="3" a="1"/>
  <c r="N1624" i="3" s="1"/>
  <c r="O1672" i="3" a="1"/>
  <c r="O1672" i="3" s="1"/>
  <c r="M1672" i="3" a="1"/>
  <c r="M1672" i="3" s="1"/>
  <c r="N1672" i="3" a="1"/>
  <c r="N1672" i="3" s="1"/>
  <c r="P2" i="3" a="1"/>
  <c r="P2" i="3" s="1"/>
  <c r="R2" i="3" s="1"/>
  <c r="P4" i="3" a="1"/>
  <c r="P4" i="3" s="1"/>
  <c r="N20" i="3" a="1"/>
  <c r="N20" i="3" s="1"/>
  <c r="M22" i="3" a="1"/>
  <c r="M22" i="3" s="1"/>
  <c r="N24" i="3" a="1"/>
  <c r="N24" i="3" s="1"/>
  <c r="N26" i="3" a="1"/>
  <c r="N26" i="3" s="1"/>
  <c r="N31" i="3" a="1"/>
  <c r="N31" i="3" s="1"/>
  <c r="P32" i="3" a="1"/>
  <c r="P32" i="3" s="1"/>
  <c r="R32" i="3" s="1"/>
  <c r="N34" i="3" a="1"/>
  <c r="N34" i="3" s="1"/>
  <c r="N44" i="3" a="1"/>
  <c r="N44" i="3" s="1"/>
  <c r="O46" i="3" a="1"/>
  <c r="O46" i="3" s="1"/>
  <c r="N47" i="3" a="1"/>
  <c r="N47" i="3" s="1"/>
  <c r="M50" i="3" a="1"/>
  <c r="M50" i="3" s="1"/>
  <c r="P57" i="3" a="1"/>
  <c r="P57" i="3" s="1"/>
  <c r="O60" i="3" a="1"/>
  <c r="O60" i="3" s="1"/>
  <c r="P62" i="3" a="1"/>
  <c r="P62" i="3" s="1"/>
  <c r="O66" i="3" a="1"/>
  <c r="O66" i="3" s="1"/>
  <c r="N68" i="3" a="1"/>
  <c r="N68" i="3" s="1"/>
  <c r="M70" i="3" a="1"/>
  <c r="M70" i="3" s="1"/>
  <c r="N72" i="3" a="1"/>
  <c r="N72" i="3" s="1"/>
  <c r="N74" i="3" a="1"/>
  <c r="N74" i="3" s="1"/>
  <c r="N76" i="3" a="1"/>
  <c r="N76" i="3" s="1"/>
  <c r="N80" i="3" a="1"/>
  <c r="N80" i="3" s="1"/>
  <c r="O103" i="3" a="1"/>
  <c r="O103" i="3" s="1"/>
  <c r="O119" i="3" a="1"/>
  <c r="O119" i="3" s="1"/>
  <c r="P120" i="3" a="1"/>
  <c r="P120" i="3" s="1"/>
  <c r="R120" i="3" s="1"/>
  <c r="N148" i="3" a="1"/>
  <c r="N148" i="3" s="1"/>
  <c r="M150" i="3" a="1"/>
  <c r="M150" i="3" s="1"/>
  <c r="N152" i="3" a="1"/>
  <c r="N152" i="3" s="1"/>
  <c r="N154" i="3" a="1"/>
  <c r="N154" i="3" s="1"/>
  <c r="N159" i="3" a="1"/>
  <c r="N159" i="3" s="1"/>
  <c r="P160" i="3" a="1"/>
  <c r="P160" i="3" s="1"/>
  <c r="Q160" i="3" s="1"/>
  <c r="N162" i="3" a="1"/>
  <c r="N162" i="3" s="1"/>
  <c r="N172" i="3" a="1"/>
  <c r="N172" i="3" s="1"/>
  <c r="O174" i="3" a="1"/>
  <c r="O174" i="3" s="1"/>
  <c r="N175" i="3" a="1"/>
  <c r="N175" i="3" s="1"/>
  <c r="M178" i="3" a="1"/>
  <c r="M178" i="3" s="1"/>
  <c r="P185" i="3" a="1"/>
  <c r="P185" i="3" s="1"/>
  <c r="O188" i="3" a="1"/>
  <c r="O188" i="3" s="1"/>
  <c r="P190" i="3" a="1"/>
  <c r="P190" i="3" s="1"/>
  <c r="O194" i="3" a="1"/>
  <c r="O194" i="3" s="1"/>
  <c r="N196" i="3" a="1"/>
  <c r="N196" i="3" s="1"/>
  <c r="M198" i="3" a="1"/>
  <c r="M198" i="3" s="1"/>
  <c r="N200" i="3" a="1"/>
  <c r="N200" i="3" s="1"/>
  <c r="N202" i="3" a="1"/>
  <c r="N202" i="3" s="1"/>
  <c r="N204" i="3" a="1"/>
  <c r="N204" i="3" s="1"/>
  <c r="N208" i="3" a="1"/>
  <c r="N208" i="3" s="1"/>
  <c r="O220" i="3" a="1"/>
  <c r="O220" i="3" s="1"/>
  <c r="P223" i="3" a="1"/>
  <c r="P223" i="3" s="1"/>
  <c r="O228" i="3" a="1"/>
  <c r="O228" i="3" s="1"/>
  <c r="P236" i="3" a="1"/>
  <c r="P236" i="3" s="1"/>
  <c r="P240" i="3" a="1"/>
  <c r="P240" i="3" s="1"/>
  <c r="Q240" i="3" s="1"/>
  <c r="O242" i="3" a="1"/>
  <c r="O242" i="3" s="1"/>
  <c r="O244" i="3" a="1"/>
  <c r="O244" i="3" s="1"/>
  <c r="N248" i="3" a="1"/>
  <c r="N248" i="3" s="1"/>
  <c r="P260" i="3" a="1"/>
  <c r="P260" i="3" s="1"/>
  <c r="O262" i="3" a="1"/>
  <c r="O262" i="3" s="1"/>
  <c r="O263" i="3" a="1"/>
  <c r="O263" i="3" s="1"/>
  <c r="P268" i="3" a="1"/>
  <c r="P268" i="3" s="1"/>
  <c r="O271" i="3" a="1"/>
  <c r="O271" i="3" s="1"/>
  <c r="P272" i="3" a="1"/>
  <c r="P272" i="3" s="1"/>
  <c r="R272" i="3" s="1"/>
  <c r="N274" i="3" a="1"/>
  <c r="N274" i="3" s="1"/>
  <c r="L279" i="3" a="1"/>
  <c r="L279" i="3" s="1"/>
  <c r="Q290" i="3"/>
  <c r="O295" i="3" a="1"/>
  <c r="O295" i="3" s="1"/>
  <c r="Q295" i="3" s="1"/>
  <c r="O311" i="3" a="1"/>
  <c r="O311" i="3" s="1"/>
  <c r="P312" i="3" a="1"/>
  <c r="P312" i="3" s="1"/>
  <c r="R312" i="3" s="1"/>
  <c r="N340" i="3" a="1"/>
  <c r="N340" i="3" s="1"/>
  <c r="M342" i="3" a="1"/>
  <c r="M342" i="3" s="1"/>
  <c r="N344" i="3" a="1"/>
  <c r="N344" i="3" s="1"/>
  <c r="N346" i="3" a="1"/>
  <c r="N346" i="3" s="1"/>
  <c r="N362" i="3" a="1"/>
  <c r="N362" i="3" s="1"/>
  <c r="N378" i="3" a="1"/>
  <c r="N378" i="3" s="1"/>
  <c r="M383" i="3" a="1"/>
  <c r="M383" i="3" s="1"/>
  <c r="P384" i="3" a="1"/>
  <c r="P384" i="3" s="1"/>
  <c r="N395" i="3" a="1"/>
  <c r="N395" i="3" s="1"/>
  <c r="M399" i="3" a="1"/>
  <c r="M399" i="3" s="1"/>
  <c r="P400" i="3" a="1"/>
  <c r="P400" i="3" s="1"/>
  <c r="Q400" i="3" s="1"/>
  <c r="N403" i="3" a="1"/>
  <c r="N403" i="3" s="1"/>
  <c r="N411" i="3" a="1"/>
  <c r="N411" i="3" s="1"/>
  <c r="L417" i="3" a="1"/>
  <c r="L417" i="3" s="1"/>
  <c r="P425" i="3" a="1"/>
  <c r="P425" i="3" s="1"/>
  <c r="R425" i="3" s="1"/>
  <c r="O430" i="3" a="1"/>
  <c r="O430" i="3" s="1"/>
  <c r="L433" i="3" a="1"/>
  <c r="L433" i="3" s="1"/>
  <c r="P441" i="3" a="1"/>
  <c r="P441" i="3" s="1"/>
  <c r="R441" i="3" s="1"/>
  <c r="O448" i="3" a="1"/>
  <c r="O448" i="3" s="1"/>
  <c r="O449" i="3" a="1"/>
  <c r="O449" i="3" s="1"/>
  <c r="M451" i="3" a="1"/>
  <c r="M451" i="3" s="1"/>
  <c r="N465" i="3" a="1"/>
  <c r="N465" i="3" s="1"/>
  <c r="M467" i="3" a="1"/>
  <c r="M467" i="3" s="1"/>
  <c r="P473" i="3" a="1"/>
  <c r="P473" i="3" s="1"/>
  <c r="O479" i="3" a="1"/>
  <c r="O479" i="3" s="1"/>
  <c r="N489" i="3" a="1"/>
  <c r="N489" i="3" s="1"/>
  <c r="P495" i="3" a="1"/>
  <c r="P495" i="3" s="1"/>
  <c r="N505" i="3" a="1"/>
  <c r="N505" i="3" s="1"/>
  <c r="O510" i="3" a="1"/>
  <c r="O510" i="3" s="1"/>
  <c r="M513" i="3" a="1"/>
  <c r="M513" i="3" s="1"/>
  <c r="O521" i="3" a="1"/>
  <c r="O521" i="3" s="1"/>
  <c r="Q528" i="3"/>
  <c r="M529" i="3" a="1"/>
  <c r="M529" i="3" s="1"/>
  <c r="P545" i="3" a="1"/>
  <c r="P545" i="3" s="1"/>
  <c r="O555" i="3" a="1"/>
  <c r="O555" i="3" s="1"/>
  <c r="Q555" i="3" s="1"/>
  <c r="O561" i="3" a="1"/>
  <c r="O561" i="3" s="1"/>
  <c r="O574" i="3" a="1"/>
  <c r="O574" i="3" s="1"/>
  <c r="P603" i="3" a="1"/>
  <c r="P603" i="3" s="1"/>
  <c r="O603" i="3" a="1"/>
  <c r="O603" i="3" s="1"/>
  <c r="K603" i="3" a="1"/>
  <c r="K603" i="3" s="1"/>
  <c r="P611" i="3" a="1"/>
  <c r="P611" i="3" s="1"/>
  <c r="O611" i="3" a="1"/>
  <c r="O611" i="3" s="1"/>
  <c r="K611" i="3" a="1"/>
  <c r="K611" i="3" s="1"/>
  <c r="P635" i="3" a="1"/>
  <c r="P635" i="3" s="1"/>
  <c r="P641" i="3" a="1"/>
  <c r="P641" i="3" s="1"/>
  <c r="O644" i="3" a="1"/>
  <c r="O644" i="3" s="1"/>
  <c r="M644" i="3" a="1"/>
  <c r="M644" i="3" s="1"/>
  <c r="M675" i="3" a="1"/>
  <c r="M675" i="3" s="1"/>
  <c r="M691" i="3" a="1"/>
  <c r="M691" i="3" s="1"/>
  <c r="O691" i="3" a="1"/>
  <c r="O691" i="3" s="1"/>
  <c r="Q691" i="3" s="1"/>
  <c r="N699" i="3" a="1"/>
  <c r="N699" i="3" s="1"/>
  <c r="O708" i="3" a="1"/>
  <c r="O708" i="3" s="1"/>
  <c r="N708" i="3" a="1"/>
  <c r="N708" i="3" s="1"/>
  <c r="P729" i="3" a="1"/>
  <c r="P729" i="3" s="1"/>
  <c r="R729" i="3" s="1"/>
  <c r="O759" i="3" a="1"/>
  <c r="O759" i="3" s="1"/>
  <c r="N769" i="3" a="1"/>
  <c r="N769" i="3" s="1"/>
  <c r="O787" i="3" a="1"/>
  <c r="O787" i="3" s="1"/>
  <c r="Q787" i="3" s="1"/>
  <c r="O795" i="3" a="1"/>
  <c r="O795" i="3" s="1"/>
  <c r="O835" i="3" a="1"/>
  <c r="O835" i="3" s="1"/>
  <c r="P843" i="3" a="1"/>
  <c r="P843" i="3" s="1"/>
  <c r="O843" i="3" a="1"/>
  <c r="O843" i="3" s="1"/>
  <c r="K843" i="3" a="1"/>
  <c r="K843" i="3" s="1"/>
  <c r="P873" i="3" a="1"/>
  <c r="P873" i="3" s="1"/>
  <c r="K873" i="3" a="1"/>
  <c r="K873" i="3" s="1"/>
  <c r="O931" i="3" a="1"/>
  <c r="O931" i="3" s="1"/>
  <c r="M947" i="3" a="1"/>
  <c r="M947" i="3" s="1"/>
  <c r="O947" i="3" a="1"/>
  <c r="O947" i="3" s="1"/>
  <c r="L971" i="3" a="1"/>
  <c r="L971" i="3" s="1"/>
  <c r="N971" i="3" a="1"/>
  <c r="N971" i="3" s="1"/>
  <c r="O1006" i="3" a="1"/>
  <c r="O1006" i="3" s="1"/>
  <c r="O1019" i="3" a="1"/>
  <c r="O1019" i="3" s="1"/>
  <c r="Q1019" i="3" s="1"/>
  <c r="O1028" i="3" a="1"/>
  <c r="O1028" i="3" s="1"/>
  <c r="M1028" i="3" a="1"/>
  <c r="M1028" i="3" s="1"/>
  <c r="O1073" i="3" a="1"/>
  <c r="O1073" i="3" s="1"/>
  <c r="N1073" i="3" a="1"/>
  <c r="N1073" i="3" s="1"/>
  <c r="P1073" i="3" a="1"/>
  <c r="P1073" i="3" s="1"/>
  <c r="L1123" i="3" a="1"/>
  <c r="L1123" i="3" s="1"/>
  <c r="N1123" i="3" a="1"/>
  <c r="N1123" i="3" s="1"/>
  <c r="M1123" i="3" a="1"/>
  <c r="M1123" i="3" s="1"/>
  <c r="O1132" i="3" a="1"/>
  <c r="O1132" i="3" s="1"/>
  <c r="M1132" i="3" a="1"/>
  <c r="M1132" i="3" s="1"/>
  <c r="N1132" i="3" a="1"/>
  <c r="N1132" i="3" s="1"/>
  <c r="M1169" i="3" a="1"/>
  <c r="M1169" i="3" s="1"/>
  <c r="N1205" i="3" a="1"/>
  <c r="N1205" i="3" s="1"/>
  <c r="P1205" i="3" a="1"/>
  <c r="P1205" i="3" s="1"/>
  <c r="N1219" i="3" a="1"/>
  <c r="N1219" i="3" s="1"/>
  <c r="M1219" i="3" a="1"/>
  <c r="M1219" i="3" s="1"/>
  <c r="P1219" i="3" a="1"/>
  <c r="P1219" i="3" s="1"/>
  <c r="Q1219" i="3" s="1"/>
  <c r="O1219" i="3" a="1"/>
  <c r="O1219" i="3" s="1"/>
  <c r="L1287" i="3" a="1"/>
  <c r="L1287" i="3" s="1"/>
  <c r="N1287" i="3" a="1"/>
  <c r="N1287" i="3" s="1"/>
  <c r="M1287" i="3" a="1"/>
  <c r="M1287" i="3" s="1"/>
  <c r="N1296" i="3" a="1"/>
  <c r="N1296" i="3" s="1"/>
  <c r="P1296" i="3" a="1"/>
  <c r="P1296" i="3" s="1"/>
  <c r="K1299" i="3" a="1"/>
  <c r="K1299" i="3" s="1"/>
  <c r="M1299" i="3" a="1"/>
  <c r="M1299" i="3" s="1"/>
  <c r="P1299" i="3" a="1"/>
  <c r="P1299" i="3" s="1"/>
  <c r="N1299" i="3" a="1"/>
  <c r="N1299" i="3" s="1"/>
  <c r="L1327" i="3" a="1"/>
  <c r="L1327" i="3" s="1"/>
  <c r="P1337" i="3" a="1"/>
  <c r="P1337" i="3" s="1"/>
  <c r="N1337" i="3" a="1"/>
  <c r="N1337" i="3" s="1"/>
  <c r="N1343" i="3" a="1"/>
  <c r="N1343" i="3" s="1"/>
  <c r="P1343" i="3" a="1"/>
  <c r="P1343" i="3" s="1"/>
  <c r="R1343" i="3" s="1"/>
  <c r="O1343" i="3" a="1"/>
  <c r="O1343" i="3" s="1"/>
  <c r="M1432" i="3" a="1"/>
  <c r="M1432" i="3" s="1"/>
  <c r="P1432" i="3" a="1"/>
  <c r="P1432" i="3" s="1"/>
  <c r="M1444" i="3" a="1"/>
  <c r="M1444" i="3" s="1"/>
  <c r="P1444" i="3" a="1"/>
  <c r="P1444" i="3" s="1"/>
  <c r="N1444" i="3" a="1"/>
  <c r="N1444" i="3" s="1"/>
  <c r="O1449" i="3" a="1"/>
  <c r="O1449" i="3" s="1"/>
  <c r="Q1449" i="3" s="1"/>
  <c r="L1479" i="3" a="1"/>
  <c r="L1479" i="3" s="1"/>
  <c r="N1479" i="3" a="1"/>
  <c r="N1479" i="3" s="1"/>
  <c r="M1479" i="3" a="1"/>
  <c r="M1479" i="3" s="1"/>
  <c r="K1491" i="3" a="1"/>
  <c r="K1491" i="3" s="1"/>
  <c r="N1491" i="3" a="1"/>
  <c r="N1491" i="3" s="1"/>
  <c r="P1491" i="3" a="1"/>
  <c r="P1491" i="3" s="1"/>
  <c r="N1495" i="3" a="1"/>
  <c r="N1495" i="3" s="1"/>
  <c r="M1495" i="3" a="1"/>
  <c r="M1495" i="3" s="1"/>
  <c r="P1495" i="3" a="1"/>
  <c r="P1495" i="3" s="1"/>
  <c r="Q1495" i="3" s="1"/>
  <c r="O1495" i="3" a="1"/>
  <c r="O1495" i="3" s="1"/>
  <c r="Q1503" i="3"/>
  <c r="M1516" i="3" a="1"/>
  <c r="M1516" i="3" s="1"/>
  <c r="L1516" i="3" a="1"/>
  <c r="L1516" i="3" s="1"/>
  <c r="K1516" i="3" a="1"/>
  <c r="K1516" i="3" s="1"/>
  <c r="P1516" i="3" a="1"/>
  <c r="P1516" i="3" s="1"/>
  <c r="L1526" i="3" a="1"/>
  <c r="L1526" i="3" s="1"/>
  <c r="P1559" i="3" a="1"/>
  <c r="P1559" i="3" s="1"/>
  <c r="M1599" i="3" a="1"/>
  <c r="M1599" i="3" s="1"/>
  <c r="O1599" i="3" a="1"/>
  <c r="O1599" i="3" s="1"/>
  <c r="N1599" i="3" a="1"/>
  <c r="N1599" i="3" s="1"/>
  <c r="M1671" i="3" a="1"/>
  <c r="M1671" i="3" s="1"/>
  <c r="L1671" i="3" a="1"/>
  <c r="L1671" i="3" s="1"/>
  <c r="O1671" i="3" a="1"/>
  <c r="O1671" i="3" s="1"/>
  <c r="R1671" i="3" s="1"/>
  <c r="N1671" i="3" a="1"/>
  <c r="N1671" i="3" s="1"/>
  <c r="M1676" i="3" a="1"/>
  <c r="M1676" i="3" s="1"/>
  <c r="O1676" i="3" a="1"/>
  <c r="O1676" i="3" s="1"/>
  <c r="L1703" i="3" a="1"/>
  <c r="L1703" i="3" s="1"/>
  <c r="N1703" i="3" a="1"/>
  <c r="N1703" i="3" s="1"/>
  <c r="M1703" i="3" a="1"/>
  <c r="M1703" i="3" s="1"/>
  <c r="N1726" i="3" a="1"/>
  <c r="N1726" i="3" s="1"/>
  <c r="L1726" i="3" a="1"/>
  <c r="L1726" i="3" s="1"/>
  <c r="K1726" i="3" a="1"/>
  <c r="K1726" i="3" s="1"/>
  <c r="O1726" i="3" a="1"/>
  <c r="O1726" i="3" s="1"/>
  <c r="M1726" i="3" a="1"/>
  <c r="M1726" i="3" s="1"/>
  <c r="P1727" i="3" a="1"/>
  <c r="P1727" i="3" s="1"/>
  <c r="O1762" i="3" a="1"/>
  <c r="O1762" i="3" s="1"/>
  <c r="N1762" i="3" a="1"/>
  <c r="N1762" i="3" s="1"/>
  <c r="N1764" i="3" a="1"/>
  <c r="N1764" i="3" s="1"/>
  <c r="O1792" i="3" a="1"/>
  <c r="O1792" i="3" s="1"/>
  <c r="L1792" i="3" a="1"/>
  <c r="L1792" i="3" s="1"/>
  <c r="M1792" i="3" a="1"/>
  <c r="M1792" i="3" s="1"/>
  <c r="N1792" i="3" a="1"/>
  <c r="N1792" i="3" s="1"/>
  <c r="P1792" i="3" a="1"/>
  <c r="P1792" i="3" s="1"/>
  <c r="N1806" i="3" a="1"/>
  <c r="N1806" i="3" s="1"/>
  <c r="P1806" i="3" a="1"/>
  <c r="P1806" i="3" s="1"/>
  <c r="K1806" i="3" a="1"/>
  <c r="K1806" i="3" s="1"/>
  <c r="O1806" i="3" a="1"/>
  <c r="O1806" i="3" s="1"/>
  <c r="M1806" i="3" a="1"/>
  <c r="M1806" i="3" s="1"/>
  <c r="O1808" i="3" a="1"/>
  <c r="O1808" i="3" s="1"/>
  <c r="N1808" i="3" a="1"/>
  <c r="N1808" i="3" s="1"/>
  <c r="M1808" i="3" a="1"/>
  <c r="M1808" i="3" s="1"/>
  <c r="N1867" i="3" a="1"/>
  <c r="N1867" i="3" s="1"/>
  <c r="K1867" i="3" a="1"/>
  <c r="K1867" i="3" s="1"/>
  <c r="O1867" i="3" a="1"/>
  <c r="O1867" i="3" s="1"/>
  <c r="O1896" i="3" a="1"/>
  <c r="O1896" i="3" s="1"/>
  <c r="M1896" i="3" a="1"/>
  <c r="M1896" i="3" s="1"/>
  <c r="P1896" i="3" a="1"/>
  <c r="P1896" i="3" s="1"/>
  <c r="N1896" i="3" a="1"/>
  <c r="N1896" i="3" s="1"/>
  <c r="N1909" i="3" a="1"/>
  <c r="N1909" i="3" s="1"/>
  <c r="O1909" i="3" a="1"/>
  <c r="O1909" i="3" s="1"/>
  <c r="P1909" i="3" a="1"/>
  <c r="P1909" i="3" s="1"/>
  <c r="O1928" i="3" a="1"/>
  <c r="O1928" i="3" s="1"/>
  <c r="L1928" i="3" a="1"/>
  <c r="L1928" i="3" s="1"/>
  <c r="M1928" i="3" a="1"/>
  <c r="M1928" i="3" s="1"/>
  <c r="N1966" i="3" a="1"/>
  <c r="N1966" i="3" s="1"/>
  <c r="L1966" i="3" a="1"/>
  <c r="L1966" i="3" s="1"/>
  <c r="O1966" i="3" a="1"/>
  <c r="O1966" i="3" s="1"/>
  <c r="M1966" i="3" a="1"/>
  <c r="M1966" i="3" s="1"/>
  <c r="P1966" i="3" a="1"/>
  <c r="P1966" i="3" s="1"/>
  <c r="N2041" i="3" a="1"/>
  <c r="N2041" i="3" s="1"/>
  <c r="K2041" i="3" a="1"/>
  <c r="K2041" i="3" s="1"/>
  <c r="L2041" i="3" a="1"/>
  <c r="L2041" i="3" s="1"/>
  <c r="N2108" i="3" a="1"/>
  <c r="N2108" i="3" s="1"/>
  <c r="M2108" i="3" a="1"/>
  <c r="M2108" i="3" s="1"/>
  <c r="P2108" i="3" a="1"/>
  <c r="P2108" i="3" s="1"/>
  <c r="K2108" i="3" a="1"/>
  <c r="K2108" i="3" s="1"/>
  <c r="L2108" i="3" a="1"/>
  <c r="L2108" i="3" s="1"/>
  <c r="M2112" i="3" a="1"/>
  <c r="M2112" i="3" s="1"/>
  <c r="N2112" i="3" a="1"/>
  <c r="N2112" i="3" s="1"/>
  <c r="N2131" i="3" a="1"/>
  <c r="N2131" i="3" s="1"/>
  <c r="P2131" i="3" a="1"/>
  <c r="P2131" i="3" s="1"/>
  <c r="O2174" i="3" a="1"/>
  <c r="O2174" i="3" s="1"/>
  <c r="M2174" i="3" a="1"/>
  <c r="M2174" i="3" s="1"/>
  <c r="P2174" i="3" a="1"/>
  <c r="P2174" i="3" s="1"/>
  <c r="N2174" i="3" a="1"/>
  <c r="N2174" i="3" s="1"/>
  <c r="O2221" i="3" a="1"/>
  <c r="O2221" i="3" s="1"/>
  <c r="N2221" i="3" a="1"/>
  <c r="N2221" i="3" s="1"/>
  <c r="K2221" i="3" a="1"/>
  <c r="K2221" i="3" s="1"/>
  <c r="M2221" i="3" a="1"/>
  <c r="M2221" i="3" s="1"/>
  <c r="L2221" i="3" a="1"/>
  <c r="L2221" i="3" s="1"/>
  <c r="M2289" i="3" a="1"/>
  <c r="M2289" i="3" s="1"/>
  <c r="K2289" i="3" a="1"/>
  <c r="K2289" i="3" s="1"/>
  <c r="O2310" i="3" a="1"/>
  <c r="O2310" i="3" s="1"/>
  <c r="P2310" i="3" a="1"/>
  <c r="P2310" i="3" s="1"/>
  <c r="N2310" i="3" a="1"/>
  <c r="N2310" i="3" s="1"/>
  <c r="M2403" i="3" a="1"/>
  <c r="M2403" i="3" s="1"/>
  <c r="L2403" i="3" a="1"/>
  <c r="L2403" i="3" s="1"/>
  <c r="O2403" i="3" a="1"/>
  <c r="O2403" i="3" s="1"/>
  <c r="P2431" i="3" a="1"/>
  <c r="P2431" i="3" s="1"/>
  <c r="M2431" i="3" a="1"/>
  <c r="M2431" i="3" s="1"/>
  <c r="N2431" i="3" a="1"/>
  <c r="N2431" i="3" s="1"/>
  <c r="N2445" i="3" a="1"/>
  <c r="N2445" i="3" s="1"/>
  <c r="P2445" i="3" a="1"/>
  <c r="P2445" i="3" s="1"/>
  <c r="R2445" i="3" s="1"/>
  <c r="K2445" i="3" a="1"/>
  <c r="K2445" i="3" s="1"/>
  <c r="L2445" i="3" a="1"/>
  <c r="L2445" i="3" s="1"/>
  <c r="O2445" i="3" a="1"/>
  <c r="O2445" i="3" s="1"/>
  <c r="M2445" i="3" a="1"/>
  <c r="M2445" i="3" s="1"/>
  <c r="L2549" i="3" a="1"/>
  <c r="L2549" i="3" s="1"/>
  <c r="M2549" i="3" a="1"/>
  <c r="M2549" i="3" s="1"/>
  <c r="O2549" i="3" a="1"/>
  <c r="O2549" i="3" s="1"/>
  <c r="K2549" i="3" a="1"/>
  <c r="K2549" i="3" s="1"/>
  <c r="P2549" i="3" a="1"/>
  <c r="P2549" i="3" s="1"/>
  <c r="N2549" i="3" a="1"/>
  <c r="N2549" i="3" s="1"/>
  <c r="O2599" i="3" a="1"/>
  <c r="O2599" i="3" s="1"/>
  <c r="M2599" i="3" a="1"/>
  <c r="M2599" i="3" s="1"/>
  <c r="N2599" i="3" a="1"/>
  <c r="N2599" i="3" s="1"/>
  <c r="P2599" i="3" a="1"/>
  <c r="P2599" i="3" s="1"/>
  <c r="L2599" i="3" a="1"/>
  <c r="L2599" i="3" s="1"/>
  <c r="N598" i="3" a="1"/>
  <c r="N598" i="3" s="1"/>
  <c r="K598" i="3" a="1"/>
  <c r="K598" i="3" s="1"/>
  <c r="P613" i="3" a="1"/>
  <c r="P613" i="3" s="1"/>
  <c r="M613" i="3" a="1"/>
  <c r="M613" i="3" s="1"/>
  <c r="L105" i="3" a="1"/>
  <c r="L105" i="3" s="1"/>
  <c r="P151" i="3" a="1"/>
  <c r="P151" i="3" s="1"/>
  <c r="Q151" i="3" s="1"/>
  <c r="K194" i="3" a="1"/>
  <c r="K194" i="3" s="1"/>
  <c r="K242" i="3" a="1"/>
  <c r="K242" i="3" s="1"/>
  <c r="K252" i="3" a="1"/>
  <c r="K252" i="3" s="1"/>
  <c r="P343" i="3" a="1"/>
  <c r="P343" i="3" s="1"/>
  <c r="Q343" i="3" s="1"/>
  <c r="L360" i="3" a="1"/>
  <c r="L360" i="3" s="1"/>
  <c r="K441" i="3" a="1"/>
  <c r="K441" i="3" s="1"/>
  <c r="K23" i="3" a="1"/>
  <c r="K23" i="3" s="1"/>
  <c r="L100" i="3" a="1"/>
  <c r="L100" i="3" s="1"/>
  <c r="K119" i="3" a="1"/>
  <c r="K119" i="3" s="1"/>
  <c r="L252" i="3" a="1"/>
  <c r="L252" i="3" s="1"/>
  <c r="L264" i="3" a="1"/>
  <c r="L264" i="3" s="1"/>
  <c r="L272" i="3" a="1"/>
  <c r="L272" i="3" s="1"/>
  <c r="M304" i="3" a="1"/>
  <c r="M304" i="3" s="1"/>
  <c r="L308" i="3" a="1"/>
  <c r="L308" i="3" s="1"/>
  <c r="L312" i="3" a="1"/>
  <c r="L312" i="3" s="1"/>
  <c r="K403" i="3" a="1"/>
  <c r="K403" i="3" s="1"/>
  <c r="K411" i="3" a="1"/>
  <c r="K411" i="3" s="1"/>
  <c r="Q443" i="3"/>
  <c r="N462" i="3" a="1"/>
  <c r="N462" i="3" s="1"/>
  <c r="K465" i="3" a="1"/>
  <c r="K465" i="3" s="1"/>
  <c r="L480" i="3" a="1"/>
  <c r="L480" i="3" s="1"/>
  <c r="L490" i="3" a="1"/>
  <c r="L490" i="3" s="1"/>
  <c r="N518" i="3" a="1"/>
  <c r="N518" i="3" s="1"/>
  <c r="N531" i="3" a="1"/>
  <c r="N531" i="3" s="1"/>
  <c r="P531" i="3" a="1"/>
  <c r="P531" i="3" s="1"/>
  <c r="Q531" i="3" s="1"/>
  <c r="P533" i="3" a="1"/>
  <c r="P533" i="3" s="1"/>
  <c r="M533" i="3" a="1"/>
  <c r="M533" i="3" s="1"/>
  <c r="L571" i="3" a="1"/>
  <c r="L571" i="3" s="1"/>
  <c r="K571" i="3" a="1"/>
  <c r="K571" i="3" s="1"/>
  <c r="M571" i="3" a="1"/>
  <c r="M571" i="3" s="1"/>
  <c r="N614" i="3" a="1"/>
  <c r="N614" i="3" s="1"/>
  <c r="O623" i="3" a="1"/>
  <c r="O623" i="3" s="1"/>
  <c r="N623" i="3" a="1"/>
  <c r="N623" i="3" s="1"/>
  <c r="M687" i="3" a="1"/>
  <c r="M687" i="3" s="1"/>
  <c r="L713" i="3" a="1"/>
  <c r="L713" i="3" s="1"/>
  <c r="N854" i="3" a="1"/>
  <c r="N854" i="3" s="1"/>
  <c r="O892" i="3" a="1"/>
  <c r="O892" i="3" s="1"/>
  <c r="M892" i="3" a="1"/>
  <c r="M892" i="3" s="1"/>
  <c r="O927" i="3" a="1"/>
  <c r="O927" i="3" s="1"/>
  <c r="K966" i="3" a="1"/>
  <c r="K966" i="3" s="1"/>
  <c r="P1009" i="3" a="1"/>
  <c r="P1009" i="3" s="1"/>
  <c r="R1009" i="3" s="1"/>
  <c r="K1009" i="3" a="1"/>
  <c r="K1009" i="3" s="1"/>
  <c r="L1041" i="3" a="1"/>
  <c r="L1041" i="3" s="1"/>
  <c r="K1041" i="3" a="1"/>
  <c r="K1041" i="3" s="1"/>
  <c r="N1041" i="3" a="1"/>
  <c r="N1041" i="3" s="1"/>
  <c r="N1059" i="3" a="1"/>
  <c r="N1059" i="3" s="1"/>
  <c r="M1059" i="3" a="1"/>
  <c r="M1059" i="3" s="1"/>
  <c r="P1059" i="3" a="1"/>
  <c r="P1059" i="3" s="1"/>
  <c r="R1059" i="3" s="1"/>
  <c r="O1068" i="3" a="1"/>
  <c r="O1068" i="3" s="1"/>
  <c r="N1068" i="3" a="1"/>
  <c r="N1068" i="3" s="1"/>
  <c r="O1076" i="3" a="1"/>
  <c r="O1076" i="3" s="1"/>
  <c r="N1076" i="3" a="1"/>
  <c r="N1076" i="3" s="1"/>
  <c r="O1124" i="3" a="1"/>
  <c r="O1124" i="3" s="1"/>
  <c r="N1124" i="3" a="1"/>
  <c r="N1124" i="3" s="1"/>
  <c r="N1134" i="3" a="1"/>
  <c r="N1134" i="3" s="1"/>
  <c r="O1134" i="3" a="1"/>
  <c r="O1134" i="3" s="1"/>
  <c r="N64" i="3" a="1"/>
  <c r="N64" i="3" s="1"/>
  <c r="K68" i="3" a="1"/>
  <c r="K68" i="3" s="1"/>
  <c r="K71" i="3" a="1"/>
  <c r="K71" i="3" s="1"/>
  <c r="P94" i="3" a="1"/>
  <c r="P94" i="3" s="1"/>
  <c r="Q94" i="3" s="1"/>
  <c r="L103" i="3" a="1"/>
  <c r="L103" i="3" s="1"/>
  <c r="N116" i="3" a="1"/>
  <c r="N116" i="3" s="1"/>
  <c r="L159" i="3" a="1"/>
  <c r="L159" i="3" s="1"/>
  <c r="L175" i="3" a="1"/>
  <c r="L175" i="3" s="1"/>
  <c r="N192" i="3" a="1"/>
  <c r="N192" i="3" s="1"/>
  <c r="K196" i="3" a="1"/>
  <c r="K196" i="3" s="1"/>
  <c r="K199" i="3" a="1"/>
  <c r="K199" i="3" s="1"/>
  <c r="L202" i="3" a="1"/>
  <c r="L202" i="3" s="1"/>
  <c r="L220" i="3" a="1"/>
  <c r="L220" i="3" s="1"/>
  <c r="N224" i="3" a="1"/>
  <c r="N224" i="3" s="1"/>
  <c r="R234" i="3"/>
  <c r="N252" i="3" a="1"/>
  <c r="N252" i="3" s="1"/>
  <c r="K340" i="3" a="1"/>
  <c r="K340" i="3" s="1"/>
  <c r="L362" i="3" a="1"/>
  <c r="L362" i="3" s="1"/>
  <c r="K367" i="3" a="1"/>
  <c r="K367" i="3" s="1"/>
  <c r="L395" i="3" a="1"/>
  <c r="L395" i="3" s="1"/>
  <c r="K399" i="3" a="1"/>
  <c r="K399" i="3" s="1"/>
  <c r="M425" i="3" a="1"/>
  <c r="M425" i="3" s="1"/>
  <c r="L449" i="3" a="1"/>
  <c r="L449" i="3" s="1"/>
  <c r="N470" i="3" a="1"/>
  <c r="N470" i="3" s="1"/>
  <c r="P477" i="3" a="1"/>
  <c r="P477" i="3" s="1"/>
  <c r="K513" i="3" a="1"/>
  <c r="K513" i="3" s="1"/>
  <c r="K531" i="3" a="1"/>
  <c r="K531" i="3" s="1"/>
  <c r="Q579" i="3"/>
  <c r="M620" i="3" a="1"/>
  <c r="M620" i="3" s="1"/>
  <c r="O643" i="3" a="1"/>
  <c r="O643" i="3" s="1"/>
  <c r="R643" i="3" s="1"/>
  <c r="P667" i="3" a="1"/>
  <c r="P667" i="3" s="1"/>
  <c r="O667" i="3" a="1"/>
  <c r="O667" i="3" s="1"/>
  <c r="K667" i="3" a="1"/>
  <c r="K667" i="3" s="1"/>
  <c r="M695" i="3" a="1"/>
  <c r="M695" i="3" s="1"/>
  <c r="O713" i="3" a="1"/>
  <c r="O713" i="3" s="1"/>
  <c r="M729" i="3" a="1"/>
  <c r="M729" i="3" s="1"/>
  <c r="L817" i="3" a="1"/>
  <c r="L817" i="3" s="1"/>
  <c r="K817" i="3" a="1"/>
  <c r="K817" i="3" s="1"/>
  <c r="N817" i="3" a="1"/>
  <c r="N817" i="3" s="1"/>
  <c r="K824" i="3" a="1"/>
  <c r="K824" i="3" s="1"/>
  <c r="M925" i="3" a="1"/>
  <c r="M925" i="3" s="1"/>
  <c r="K931" i="3" a="1"/>
  <c r="K931" i="3" s="1"/>
  <c r="N943" i="3" a="1"/>
  <c r="N943" i="3" s="1"/>
  <c r="N955" i="3" a="1"/>
  <c r="N955" i="3" s="1"/>
  <c r="M955" i="3" a="1"/>
  <c r="M955" i="3" s="1"/>
  <c r="P955" i="3" a="1"/>
  <c r="P955" i="3" s="1"/>
  <c r="O972" i="3" a="1"/>
  <c r="O972" i="3" s="1"/>
  <c r="N972" i="3" a="1"/>
  <c r="N972" i="3" s="1"/>
  <c r="R987" i="3"/>
  <c r="L1009" i="3" a="1"/>
  <c r="L1009" i="3" s="1"/>
  <c r="P1021" i="3" a="1"/>
  <c r="P1021" i="3" s="1"/>
  <c r="P1045" i="3" a="1"/>
  <c r="P1045" i="3" s="1"/>
  <c r="K1059" i="3" a="1"/>
  <c r="K1059" i="3" s="1"/>
  <c r="M1076" i="3" a="1"/>
  <c r="M1076" i="3" s="1"/>
  <c r="K1118" i="3" a="1"/>
  <c r="K1118" i="3" s="1"/>
  <c r="M1124" i="3" a="1"/>
  <c r="M1124" i="3" s="1"/>
  <c r="N1149" i="3" a="1"/>
  <c r="N1149" i="3" s="1"/>
  <c r="P1149" i="3" a="1"/>
  <c r="P1149" i="3" s="1"/>
  <c r="O1236" i="3" a="1"/>
  <c r="O1236" i="3" s="1"/>
  <c r="N1236" i="3" a="1"/>
  <c r="N1236" i="3" s="1"/>
  <c r="L1243" i="3" a="1"/>
  <c r="L1243" i="3" s="1"/>
  <c r="K1243" i="3" a="1"/>
  <c r="K1243" i="3" s="1"/>
  <c r="M1243" i="3" a="1"/>
  <c r="M1243" i="3" s="1"/>
  <c r="N1246" i="3" a="1"/>
  <c r="N1246" i="3" s="1"/>
  <c r="O1246" i="3" a="1"/>
  <c r="O1246" i="3" s="1"/>
  <c r="N1269" i="3" a="1"/>
  <c r="N1269" i="3" s="1"/>
  <c r="P1269" i="3" a="1"/>
  <c r="P1269" i="3" s="1"/>
  <c r="M1351" i="3" a="1"/>
  <c r="M1351" i="3" s="1"/>
  <c r="O1351" i="3" a="1"/>
  <c r="O1351" i="3" s="1"/>
  <c r="N1351" i="3" a="1"/>
  <c r="N1351" i="3" s="1"/>
  <c r="L1376" i="3" a="1"/>
  <c r="L1376" i="3" s="1"/>
  <c r="L1431" i="3" a="1"/>
  <c r="L1431" i="3" s="1"/>
  <c r="K1431" i="3" a="1"/>
  <c r="K1431" i="3" s="1"/>
  <c r="N1431" i="3" a="1"/>
  <c r="N1431" i="3" s="1"/>
  <c r="M1431" i="3" a="1"/>
  <c r="M1431" i="3" s="1"/>
  <c r="O1462" i="3" a="1"/>
  <c r="O1462" i="3" s="1"/>
  <c r="N1478" i="3" a="1"/>
  <c r="N1478" i="3" s="1"/>
  <c r="L1478" i="3" a="1"/>
  <c r="L1478" i="3" s="1"/>
  <c r="K1478" i="3" a="1"/>
  <c r="K1478" i="3" s="1"/>
  <c r="M1478" i="3" a="1"/>
  <c r="M1478" i="3" s="1"/>
  <c r="L1565" i="3" a="1"/>
  <c r="L1565" i="3" s="1"/>
  <c r="N1579" i="3" a="1"/>
  <c r="N1579" i="3" s="1"/>
  <c r="K1579" i="3" a="1"/>
  <c r="K1579" i="3" s="1"/>
  <c r="K1591" i="3" a="1"/>
  <c r="K1591" i="3" s="1"/>
  <c r="L1639" i="3" a="1"/>
  <c r="L1639" i="3" s="1"/>
  <c r="M1639" i="3" a="1"/>
  <c r="M1639" i="3" s="1"/>
  <c r="O1696" i="3" a="1"/>
  <c r="O1696" i="3" s="1"/>
  <c r="N1696" i="3" a="1"/>
  <c r="N1696" i="3" s="1"/>
  <c r="P1696" i="3" a="1"/>
  <c r="P1696" i="3" s="1"/>
  <c r="P1716" i="3" a="1"/>
  <c r="P1716" i="3" s="1"/>
  <c r="K1716" i="3" a="1"/>
  <c r="K1716" i="3" s="1"/>
  <c r="K7" i="3" a="1"/>
  <c r="K7" i="3" s="1"/>
  <c r="O20" i="3" a="1"/>
  <c r="O20" i="3" s="1"/>
  <c r="R20" i="3" s="1"/>
  <c r="N23" i="3" a="1"/>
  <c r="N23" i="3" s="1"/>
  <c r="P24" i="3" a="1"/>
  <c r="P24" i="3" s="1"/>
  <c r="R24" i="3" s="1"/>
  <c r="O26" i="3" a="1"/>
  <c r="O26" i="3" s="1"/>
  <c r="R26" i="3" s="1"/>
  <c r="N28" i="3" a="1"/>
  <c r="N28" i="3" s="1"/>
  <c r="O31" i="3" a="1"/>
  <c r="O31" i="3" s="1"/>
  <c r="O34" i="3" a="1"/>
  <c r="O34" i="3" s="1"/>
  <c r="N36" i="3" a="1"/>
  <c r="N36" i="3" s="1"/>
  <c r="L39" i="3" a="1"/>
  <c r="L39" i="3" s="1"/>
  <c r="L40" i="3" a="1"/>
  <c r="L40" i="3" s="1"/>
  <c r="O44" i="3" a="1"/>
  <c r="O44" i="3" s="1"/>
  <c r="P46" i="3" a="1"/>
  <c r="P46" i="3" s="1"/>
  <c r="O47" i="3" a="1"/>
  <c r="O47" i="3" s="1"/>
  <c r="N50" i="3" a="1"/>
  <c r="N50" i="3" s="1"/>
  <c r="P60" i="3" a="1"/>
  <c r="P60" i="3" s="1"/>
  <c r="R60" i="3" s="1"/>
  <c r="P65" i="3" a="1"/>
  <c r="P65" i="3" s="1"/>
  <c r="P66" i="3" a="1"/>
  <c r="P66" i="3" s="1"/>
  <c r="Q66" i="3" s="1"/>
  <c r="O68" i="3" a="1"/>
  <c r="O68" i="3" s="1"/>
  <c r="N71" i="3" a="1"/>
  <c r="N71" i="3" s="1"/>
  <c r="P72" i="3" a="1"/>
  <c r="P72" i="3" s="1"/>
  <c r="O74" i="3" a="1"/>
  <c r="O74" i="3" s="1"/>
  <c r="O76" i="3" a="1"/>
  <c r="O76" i="3" s="1"/>
  <c r="N79" i="3" a="1"/>
  <c r="N79" i="3" s="1"/>
  <c r="M82" i="3" a="1"/>
  <c r="M82" i="3" s="1"/>
  <c r="K84" i="3" a="1"/>
  <c r="K84" i="3" s="1"/>
  <c r="L96" i="3" a="1"/>
  <c r="L96" i="3" s="1"/>
  <c r="L98" i="3" a="1"/>
  <c r="L98" i="3" s="1"/>
  <c r="P104" i="3" a="1"/>
  <c r="P104" i="3" s="1"/>
  <c r="M106" i="3" a="1"/>
  <c r="M106" i="3" s="1"/>
  <c r="K108" i="3" a="1"/>
  <c r="K108" i="3" s="1"/>
  <c r="K114" i="3" a="1"/>
  <c r="K114" i="3" s="1"/>
  <c r="P119" i="3" a="1"/>
  <c r="P119" i="3" s="1"/>
  <c r="M122" i="3" a="1"/>
  <c r="M122" i="3" s="1"/>
  <c r="K124" i="3" a="1"/>
  <c r="K124" i="3" s="1"/>
  <c r="N127" i="3" a="1"/>
  <c r="N127" i="3" s="1"/>
  <c r="K132" i="3" a="1"/>
  <c r="K132" i="3" s="1"/>
  <c r="K135" i="3" a="1"/>
  <c r="K135" i="3" s="1"/>
  <c r="O148" i="3" a="1"/>
  <c r="O148" i="3" s="1"/>
  <c r="N151" i="3" a="1"/>
  <c r="N151" i="3" s="1"/>
  <c r="P152" i="3" a="1"/>
  <c r="P152" i="3" s="1"/>
  <c r="O154" i="3" a="1"/>
  <c r="O154" i="3" s="1"/>
  <c r="N156" i="3" a="1"/>
  <c r="N156" i="3" s="1"/>
  <c r="P158" i="3" a="1"/>
  <c r="P158" i="3" s="1"/>
  <c r="R158" i="3" s="1"/>
  <c r="O159" i="3" a="1"/>
  <c r="O159" i="3" s="1"/>
  <c r="O162" i="3" a="1"/>
  <c r="O162" i="3" s="1"/>
  <c r="N164" i="3" a="1"/>
  <c r="N164" i="3" s="1"/>
  <c r="L167" i="3" a="1"/>
  <c r="L167" i="3" s="1"/>
  <c r="L168" i="3" a="1"/>
  <c r="L168" i="3" s="1"/>
  <c r="O172" i="3" a="1"/>
  <c r="O172" i="3" s="1"/>
  <c r="Q172" i="3" s="1"/>
  <c r="P174" i="3" a="1"/>
  <c r="P174" i="3" s="1"/>
  <c r="O175" i="3" a="1"/>
  <c r="O175" i="3" s="1"/>
  <c r="N176" i="3" a="1"/>
  <c r="N176" i="3" s="1"/>
  <c r="N178" i="3" a="1"/>
  <c r="N178" i="3" s="1"/>
  <c r="N180" i="3" a="1"/>
  <c r="N180" i="3" s="1"/>
  <c r="L183" i="3" a="1"/>
  <c r="L183" i="3" s="1"/>
  <c r="M184" i="3" a="1"/>
  <c r="M184" i="3" s="1"/>
  <c r="P188" i="3" a="1"/>
  <c r="P188" i="3" s="1"/>
  <c r="R188" i="3" s="1"/>
  <c r="P193" i="3" a="1"/>
  <c r="P193" i="3" s="1"/>
  <c r="P194" i="3" a="1"/>
  <c r="P194" i="3" s="1"/>
  <c r="O196" i="3" a="1"/>
  <c r="O196" i="3" s="1"/>
  <c r="N199" i="3" a="1"/>
  <c r="N199" i="3" s="1"/>
  <c r="P200" i="3" a="1"/>
  <c r="P200" i="3" s="1"/>
  <c r="R200" i="3" s="1"/>
  <c r="O202" i="3" a="1"/>
  <c r="O202" i="3" s="1"/>
  <c r="O204" i="3" a="1"/>
  <c r="O204" i="3" s="1"/>
  <c r="N207" i="3" a="1"/>
  <c r="N207" i="3" s="1"/>
  <c r="M210" i="3" a="1"/>
  <c r="M210" i="3" s="1"/>
  <c r="K212" i="3" a="1"/>
  <c r="K212" i="3" s="1"/>
  <c r="L218" i="3" a="1"/>
  <c r="L218" i="3" s="1"/>
  <c r="P220" i="3" a="1"/>
  <c r="P220" i="3" s="1"/>
  <c r="K223" i="3" a="1"/>
  <c r="K223" i="3" s="1"/>
  <c r="P228" i="3" a="1"/>
  <c r="P228" i="3" s="1"/>
  <c r="N231" i="3" a="1"/>
  <c r="N231" i="3" s="1"/>
  <c r="N232" i="3" a="1"/>
  <c r="N232" i="3" s="1"/>
  <c r="L234" i="3" a="1"/>
  <c r="L234" i="3" s="1"/>
  <c r="K239" i="3" a="1"/>
  <c r="K239" i="3" s="1"/>
  <c r="P239" i="3" a="1"/>
  <c r="P239" i="3" s="1"/>
  <c r="P242" i="3" a="1"/>
  <c r="P242" i="3" s="1"/>
  <c r="P244" i="3" a="1"/>
  <c r="P244" i="3" s="1"/>
  <c r="N247" i="3" a="1"/>
  <c r="N247" i="3" s="1"/>
  <c r="L250" i="3" a="1"/>
  <c r="L250" i="3" s="1"/>
  <c r="L255" i="3" a="1"/>
  <c r="L255" i="3" s="1"/>
  <c r="L256" i="3" a="1"/>
  <c r="L256" i="3" s="1"/>
  <c r="K258" i="3" a="1"/>
  <c r="K258" i="3" s="1"/>
  <c r="P262" i="3" a="1"/>
  <c r="P262" i="3" s="1"/>
  <c r="P263" i="3" a="1"/>
  <c r="P263" i="3" s="1"/>
  <c r="P271" i="3" a="1"/>
  <c r="P271" i="3" s="1"/>
  <c r="O274" i="3" a="1"/>
  <c r="O274" i="3" s="1"/>
  <c r="R274" i="3" s="1"/>
  <c r="L278" i="3" a="1"/>
  <c r="L278" i="3" s="1"/>
  <c r="M280" i="3" a="1"/>
  <c r="M280" i="3" s="1"/>
  <c r="M282" i="3" a="1"/>
  <c r="M282" i="3" s="1"/>
  <c r="L288" i="3" a="1"/>
  <c r="L288" i="3" s="1"/>
  <c r="L290" i="3" a="1"/>
  <c r="L290" i="3" s="1"/>
  <c r="P296" i="3" a="1"/>
  <c r="P296" i="3" s="1"/>
  <c r="R296" i="3" s="1"/>
  <c r="M298" i="3" a="1"/>
  <c r="M298" i="3" s="1"/>
  <c r="K300" i="3" a="1"/>
  <c r="K300" i="3" s="1"/>
  <c r="K306" i="3" a="1"/>
  <c r="K306" i="3" s="1"/>
  <c r="P311" i="3" a="1"/>
  <c r="P311" i="3" s="1"/>
  <c r="M314" i="3" a="1"/>
  <c r="M314" i="3" s="1"/>
  <c r="K316" i="3" a="1"/>
  <c r="K316" i="3" s="1"/>
  <c r="L318" i="3" a="1"/>
  <c r="L318" i="3" s="1"/>
  <c r="N319" i="3" a="1"/>
  <c r="N319" i="3" s="1"/>
  <c r="K324" i="3" a="1"/>
  <c r="K324" i="3" s="1"/>
  <c r="K327" i="3" a="1"/>
  <c r="K327" i="3" s="1"/>
  <c r="L330" i="3" a="1"/>
  <c r="L330" i="3" s="1"/>
  <c r="O340" i="3" a="1"/>
  <c r="O340" i="3" s="1"/>
  <c r="N343" i="3" a="1"/>
  <c r="N343" i="3" s="1"/>
  <c r="P344" i="3" a="1"/>
  <c r="P344" i="3" s="1"/>
  <c r="Q344" i="3" s="1"/>
  <c r="O346" i="3" a="1"/>
  <c r="O346" i="3" s="1"/>
  <c r="L348" i="3" a="1"/>
  <c r="L348" i="3" s="1"/>
  <c r="M354" i="3" a="1"/>
  <c r="M354" i="3" s="1"/>
  <c r="K356" i="3" a="1"/>
  <c r="K356" i="3" s="1"/>
  <c r="O362" i="3" a="1"/>
  <c r="O362" i="3" s="1"/>
  <c r="R362" i="3" s="1"/>
  <c r="L368" i="3" a="1"/>
  <c r="L368" i="3" s="1"/>
  <c r="K372" i="3" a="1"/>
  <c r="K372" i="3" s="1"/>
  <c r="O378" i="3" a="1"/>
  <c r="O378" i="3" s="1"/>
  <c r="N387" i="3" a="1"/>
  <c r="N387" i="3" s="1"/>
  <c r="O395" i="3" a="1"/>
  <c r="O395" i="3" s="1"/>
  <c r="O403" i="3" a="1"/>
  <c r="O403" i="3" s="1"/>
  <c r="K409" i="3" a="1"/>
  <c r="K409" i="3" s="1"/>
  <c r="O411" i="3" a="1"/>
  <c r="O411" i="3" s="1"/>
  <c r="K415" i="3" a="1"/>
  <c r="K415" i="3" s="1"/>
  <c r="M417" i="3" a="1"/>
  <c r="M417" i="3" s="1"/>
  <c r="L419" i="3" a="1"/>
  <c r="L419" i="3" s="1"/>
  <c r="M420" i="3" a="1"/>
  <c r="M420" i="3" s="1"/>
  <c r="M433" i="3" a="1"/>
  <c r="M433" i="3" s="1"/>
  <c r="L435" i="3" a="1"/>
  <c r="L435" i="3" s="1"/>
  <c r="M436" i="3" a="1"/>
  <c r="M436" i="3" s="1"/>
  <c r="L447" i="3" a="1"/>
  <c r="L447" i="3" s="1"/>
  <c r="P448" i="3" a="1"/>
  <c r="P448" i="3" s="1"/>
  <c r="R448" i="3" s="1"/>
  <c r="P449" i="3" a="1"/>
  <c r="P449" i="3" s="1"/>
  <c r="M459" i="3" a="1"/>
  <c r="M459" i="3" s="1"/>
  <c r="Q464" i="3"/>
  <c r="O465" i="3" a="1"/>
  <c r="O465" i="3" s="1"/>
  <c r="M475" i="3" a="1"/>
  <c r="M475" i="3" s="1"/>
  <c r="P479" i="3" a="1"/>
  <c r="P479" i="3" s="1"/>
  <c r="O489" i="3" a="1"/>
  <c r="O489" i="3" s="1"/>
  <c r="R489" i="3" s="1"/>
  <c r="K491" i="3" a="1"/>
  <c r="K491" i="3" s="1"/>
  <c r="O505" i="3" a="1"/>
  <c r="O505" i="3" s="1"/>
  <c r="K507" i="3" a="1"/>
  <c r="K507" i="3" s="1"/>
  <c r="N513" i="3" a="1"/>
  <c r="N513" i="3" s="1"/>
  <c r="L515" i="3" a="1"/>
  <c r="L515" i="3" s="1"/>
  <c r="P521" i="3" a="1"/>
  <c r="P521" i="3" s="1"/>
  <c r="L523" i="3" a="1"/>
  <c r="L523" i="3" s="1"/>
  <c r="K527" i="3" a="1"/>
  <c r="K527" i="3" s="1"/>
  <c r="K528" i="3" a="1"/>
  <c r="K528" i="3" s="1"/>
  <c r="L536" i="3" a="1"/>
  <c r="L536" i="3" s="1"/>
  <c r="N542" i="3" a="1"/>
  <c r="N542" i="3" s="1"/>
  <c r="O558" i="3" a="1"/>
  <c r="O558" i="3" s="1"/>
  <c r="N558" i="3" a="1"/>
  <c r="N558" i="3" s="1"/>
  <c r="P561" i="3" a="1"/>
  <c r="P561" i="3" s="1"/>
  <c r="L579" i="3" a="1"/>
  <c r="L579" i="3" s="1"/>
  <c r="N579" i="3" a="1"/>
  <c r="N579" i="3" s="1"/>
  <c r="P595" i="3" a="1"/>
  <c r="P595" i="3" s="1"/>
  <c r="R595" i="3" s="1"/>
  <c r="O595" i="3" a="1"/>
  <c r="O595" i="3" s="1"/>
  <c r="K595" i="3" a="1"/>
  <c r="K595" i="3" s="1"/>
  <c r="L603" i="3" a="1"/>
  <c r="L603" i="3" s="1"/>
  <c r="L611" i="3" a="1"/>
  <c r="L611" i="3" s="1"/>
  <c r="P617" i="3" a="1"/>
  <c r="P617" i="3" s="1"/>
  <c r="K617" i="3" a="1"/>
  <c r="K617" i="3" s="1"/>
  <c r="N644" i="3" a="1"/>
  <c r="N644" i="3" s="1"/>
  <c r="N655" i="3" a="1"/>
  <c r="N655" i="3" s="1"/>
  <c r="N667" i="3" a="1"/>
  <c r="N667" i="3" s="1"/>
  <c r="N678" i="3" a="1"/>
  <c r="N678" i="3" s="1"/>
  <c r="K691" i="3" a="1"/>
  <c r="K691" i="3" s="1"/>
  <c r="M708" i="3" a="1"/>
  <c r="M708" i="3" s="1"/>
  <c r="L715" i="3" a="1"/>
  <c r="L715" i="3" s="1"/>
  <c r="K715" i="3" a="1"/>
  <c r="K715" i="3" s="1"/>
  <c r="M715" i="3" a="1"/>
  <c r="M715" i="3" s="1"/>
  <c r="M764" i="3" a="1"/>
  <c r="M764" i="3" s="1"/>
  <c r="O769" i="3" a="1"/>
  <c r="O769" i="3" s="1"/>
  <c r="N782" i="3" a="1"/>
  <c r="N782" i="3" s="1"/>
  <c r="P795" i="3" a="1"/>
  <c r="P795" i="3" s="1"/>
  <c r="M803" i="3" a="1"/>
  <c r="M803" i="3" s="1"/>
  <c r="O803" i="3" a="1"/>
  <c r="O803" i="3" s="1"/>
  <c r="Q803" i="3" s="1"/>
  <c r="P817" i="3" a="1"/>
  <c r="P817" i="3" s="1"/>
  <c r="R817" i="3" s="1"/>
  <c r="L843" i="3" a="1"/>
  <c r="L843" i="3" s="1"/>
  <c r="N846" i="3" a="1"/>
  <c r="N846" i="3" s="1"/>
  <c r="K846" i="3" a="1"/>
  <c r="K846" i="3" s="1"/>
  <c r="O846" i="3" a="1"/>
  <c r="O846" i="3" s="1"/>
  <c r="M859" i="3" a="1"/>
  <c r="M859" i="3" s="1"/>
  <c r="O859" i="3" a="1"/>
  <c r="O859" i="3" s="1"/>
  <c r="K870" i="3" a="1"/>
  <c r="K870" i="3" s="1"/>
  <c r="L873" i="3" a="1"/>
  <c r="L873" i="3" s="1"/>
  <c r="M889" i="3" a="1"/>
  <c r="M889" i="3" s="1"/>
  <c r="L889" i="3" a="1"/>
  <c r="L889" i="3" s="1"/>
  <c r="O889" i="3" a="1"/>
  <c r="O889" i="3" s="1"/>
  <c r="P899" i="3" a="1"/>
  <c r="P899" i="3" s="1"/>
  <c r="O899" i="3" a="1"/>
  <c r="O899" i="3" s="1"/>
  <c r="K899" i="3" a="1"/>
  <c r="K899" i="3" s="1"/>
  <c r="K947" i="3" a="1"/>
  <c r="K947" i="3" s="1"/>
  <c r="O955" i="3" a="1"/>
  <c r="O955" i="3" s="1"/>
  <c r="M963" i="3" a="1"/>
  <c r="M963" i="3" s="1"/>
  <c r="O963" i="3" a="1"/>
  <c r="O963" i="3" s="1"/>
  <c r="O969" i="3" a="1"/>
  <c r="O969" i="3" s="1"/>
  <c r="N969" i="3" a="1"/>
  <c r="N969" i="3" s="1"/>
  <c r="P969" i="3" a="1"/>
  <c r="P969" i="3" s="1"/>
  <c r="K971" i="3" a="1"/>
  <c r="K971" i="3" s="1"/>
  <c r="K982" i="3" a="1"/>
  <c r="K982" i="3" s="1"/>
  <c r="P995" i="3" a="1"/>
  <c r="P995" i="3" s="1"/>
  <c r="O995" i="3" a="1"/>
  <c r="O995" i="3" s="1"/>
  <c r="K995" i="3" a="1"/>
  <c r="K995" i="3" s="1"/>
  <c r="N997" i="3" a="1"/>
  <c r="N997" i="3" s="1"/>
  <c r="P997" i="3" a="1"/>
  <c r="P997" i="3" s="1"/>
  <c r="P1010" i="3" a="1"/>
  <c r="P1010" i="3" s="1"/>
  <c r="L1010" i="3" a="1"/>
  <c r="L1010" i="3" s="1"/>
  <c r="N1028" i="3" a="1"/>
  <c r="N1028" i="3" s="1"/>
  <c r="L1034" i="3" a="1"/>
  <c r="L1034" i="3" s="1"/>
  <c r="P1042" i="3" a="1"/>
  <c r="P1042" i="3" s="1"/>
  <c r="L1042" i="3" a="1"/>
  <c r="L1042" i="3" s="1"/>
  <c r="N1054" i="3" a="1"/>
  <c r="N1054" i="3" s="1"/>
  <c r="K1073" i="3" a="1"/>
  <c r="K1073" i="3" s="1"/>
  <c r="K1078" i="3" a="1"/>
  <c r="K1078" i="3" s="1"/>
  <c r="N1086" i="3" a="1"/>
  <c r="N1086" i="3" s="1"/>
  <c r="K1086" i="3" a="1"/>
  <c r="K1086" i="3" s="1"/>
  <c r="O1086" i="3" a="1"/>
  <c r="O1086" i="3" s="1"/>
  <c r="K1123" i="3" a="1"/>
  <c r="K1123" i="3" s="1"/>
  <c r="K1126" i="3" a="1"/>
  <c r="K1126" i="3" s="1"/>
  <c r="M1137" i="3" a="1"/>
  <c r="M1137" i="3" s="1"/>
  <c r="L1137" i="3" a="1"/>
  <c r="L1137" i="3" s="1"/>
  <c r="O1137" i="3" a="1"/>
  <c r="O1137" i="3" s="1"/>
  <c r="N1137" i="3" a="1"/>
  <c r="N1137" i="3" s="1"/>
  <c r="N1142" i="3" a="1"/>
  <c r="N1142" i="3" s="1"/>
  <c r="K1142" i="3" a="1"/>
  <c r="K1142" i="3" s="1"/>
  <c r="O1142" i="3" a="1"/>
  <c r="O1142" i="3" s="1"/>
  <c r="M1164" i="3" a="1"/>
  <c r="M1164" i="3" s="1"/>
  <c r="N1177" i="3" a="1"/>
  <c r="N1177" i="3" s="1"/>
  <c r="M1177" i="3" a="1"/>
  <c r="M1177" i="3" s="1"/>
  <c r="O1177" i="3" a="1"/>
  <c r="O1177" i="3" s="1"/>
  <c r="L1186" i="3" a="1"/>
  <c r="L1186" i="3" s="1"/>
  <c r="M1197" i="3" a="1"/>
  <c r="M1197" i="3" s="1"/>
  <c r="M1205" i="3" a="1"/>
  <c r="M1205" i="3" s="1"/>
  <c r="K1219" i="3" a="1"/>
  <c r="K1219" i="3" s="1"/>
  <c r="L1235" i="3" a="1"/>
  <c r="L1235" i="3" s="1"/>
  <c r="N1235" i="3" a="1"/>
  <c r="N1235" i="3" s="1"/>
  <c r="M1235" i="3" a="1"/>
  <c r="M1235" i="3" s="1"/>
  <c r="O1244" i="3" a="1"/>
  <c r="O1244" i="3" s="1"/>
  <c r="M1244" i="3" a="1"/>
  <c r="M1244" i="3" s="1"/>
  <c r="N1244" i="3" a="1"/>
  <c r="N1244" i="3" s="1"/>
  <c r="P1253" i="3" a="1"/>
  <c r="P1253" i="3" s="1"/>
  <c r="K1287" i="3" a="1"/>
  <c r="K1287" i="3" s="1"/>
  <c r="L1296" i="3" a="1"/>
  <c r="L1296" i="3" s="1"/>
  <c r="O1302" i="3" a="1"/>
  <c r="O1302" i="3" s="1"/>
  <c r="L1302" i="3" a="1"/>
  <c r="L1302" i="3" s="1"/>
  <c r="P1327" i="3" a="1"/>
  <c r="P1327" i="3" s="1"/>
  <c r="R1327" i="3" s="1"/>
  <c r="N1335" i="3" a="1"/>
  <c r="N1335" i="3" s="1"/>
  <c r="M1335" i="3" a="1"/>
  <c r="M1335" i="3" s="1"/>
  <c r="O1335" i="3" a="1"/>
  <c r="O1335" i="3" s="1"/>
  <c r="L1337" i="3" a="1"/>
  <c r="L1337" i="3" s="1"/>
  <c r="K1343" i="3" a="1"/>
  <c r="K1343" i="3" s="1"/>
  <c r="P1351" i="3" a="1"/>
  <c r="P1351" i="3" s="1"/>
  <c r="K1395" i="3" a="1"/>
  <c r="K1395" i="3" s="1"/>
  <c r="N1395" i="3" a="1"/>
  <c r="N1395" i="3" s="1"/>
  <c r="P1395" i="3" a="1"/>
  <c r="P1395" i="3" s="1"/>
  <c r="N1407" i="3" a="1"/>
  <c r="N1407" i="3" s="1"/>
  <c r="P1407" i="3" a="1"/>
  <c r="P1407" i="3" s="1"/>
  <c r="R1407" i="3" s="1"/>
  <c r="O1407" i="3" a="1"/>
  <c r="O1407" i="3" s="1"/>
  <c r="L1432" i="3" a="1"/>
  <c r="L1432" i="3" s="1"/>
  <c r="L1440" i="3" a="1"/>
  <c r="L1440" i="3" s="1"/>
  <c r="K1444" i="3" a="1"/>
  <c r="K1444" i="3" s="1"/>
  <c r="K1460" i="3" a="1"/>
  <c r="K1460" i="3" s="1"/>
  <c r="M1464" i="3" a="1"/>
  <c r="M1464" i="3" s="1"/>
  <c r="P1464" i="3" a="1"/>
  <c r="P1464" i="3" s="1"/>
  <c r="N1474" i="3" a="1"/>
  <c r="N1474" i="3" s="1"/>
  <c r="K1479" i="3" a="1"/>
  <c r="K1479" i="3" s="1"/>
  <c r="O1483" i="3" a="1"/>
  <c r="O1483" i="3" s="1"/>
  <c r="N1483" i="3" a="1"/>
  <c r="N1483" i="3" s="1"/>
  <c r="M1491" i="3" a="1"/>
  <c r="M1491" i="3" s="1"/>
  <c r="K1495" i="3" a="1"/>
  <c r="K1495" i="3" s="1"/>
  <c r="K1501" i="3" a="1"/>
  <c r="K1501" i="3" s="1"/>
  <c r="N1506" i="3" a="1"/>
  <c r="N1506" i="3" s="1"/>
  <c r="O1540" i="3" a="1"/>
  <c r="O1540" i="3" s="1"/>
  <c r="N1582" i="3" a="1"/>
  <c r="N1582" i="3" s="1"/>
  <c r="O1582" i="3" a="1"/>
  <c r="O1582" i="3" s="1"/>
  <c r="M1582" i="3" a="1"/>
  <c r="M1582" i="3" s="1"/>
  <c r="P1582" i="3" a="1"/>
  <c r="P1582" i="3" s="1"/>
  <c r="K1599" i="3" a="1"/>
  <c r="K1599" i="3" s="1"/>
  <c r="L1615" i="3" a="1"/>
  <c r="L1615" i="3" s="1"/>
  <c r="M1615" i="3" a="1"/>
  <c r="M1615" i="3" s="1"/>
  <c r="O1632" i="3" a="1"/>
  <c r="O1632" i="3" s="1"/>
  <c r="R1632" i="3" s="1"/>
  <c r="M1632" i="3" a="1"/>
  <c r="M1632" i="3" s="1"/>
  <c r="L1632" i="3" a="1"/>
  <c r="L1632" i="3" s="1"/>
  <c r="N1632" i="3" a="1"/>
  <c r="N1632" i="3" s="1"/>
  <c r="M1641" i="3" a="1"/>
  <c r="M1641" i="3" s="1"/>
  <c r="N1641" i="3" a="1"/>
  <c r="N1641" i="3" s="1"/>
  <c r="P1647" i="3" a="1"/>
  <c r="P1647" i="3" s="1"/>
  <c r="Q1647" i="3" s="1"/>
  <c r="K1647" i="3" a="1"/>
  <c r="K1647" i="3" s="1"/>
  <c r="L1647" i="3" a="1"/>
  <c r="L1647" i="3" s="1"/>
  <c r="O1664" i="3" a="1"/>
  <c r="O1664" i="3" s="1"/>
  <c r="M1664" i="3" a="1"/>
  <c r="M1664" i="3" s="1"/>
  <c r="P1664" i="3" a="1"/>
  <c r="P1664" i="3" s="1"/>
  <c r="N1664" i="3" a="1"/>
  <c r="N1664" i="3" s="1"/>
  <c r="K1671" i="3" a="1"/>
  <c r="K1671" i="3" s="1"/>
  <c r="N1676" i="3" a="1"/>
  <c r="N1676" i="3" s="1"/>
  <c r="L1693" i="3" a="1"/>
  <c r="L1693" i="3" s="1"/>
  <c r="K1693" i="3" a="1"/>
  <c r="K1693" i="3" s="1"/>
  <c r="K1703" i="3" a="1"/>
  <c r="K1703" i="3" s="1"/>
  <c r="M1706" i="3" a="1"/>
  <c r="M1706" i="3" s="1"/>
  <c r="O1712" i="3" a="1"/>
  <c r="O1712" i="3" s="1"/>
  <c r="M1712" i="3" a="1"/>
  <c r="M1712" i="3" s="1"/>
  <c r="P1712" i="3" a="1"/>
  <c r="P1712" i="3" s="1"/>
  <c r="Q1712" i="3" s="1"/>
  <c r="N1712" i="3" a="1"/>
  <c r="N1712" i="3" s="1"/>
  <c r="P1726" i="3" a="1"/>
  <c r="P1726" i="3" s="1"/>
  <c r="R1726" i="3" s="1"/>
  <c r="O1738" i="3" a="1"/>
  <c r="O1738" i="3" s="1"/>
  <c r="K1738" i="3" a="1"/>
  <c r="K1738" i="3" s="1"/>
  <c r="R1744" i="3"/>
  <c r="L1759" i="3" a="1"/>
  <c r="L1759" i="3" s="1"/>
  <c r="M1759" i="3" a="1"/>
  <c r="M1759" i="3" s="1"/>
  <c r="K1762" i="3" a="1"/>
  <c r="K1762" i="3" s="1"/>
  <c r="P1780" i="3" a="1"/>
  <c r="P1780" i="3" s="1"/>
  <c r="K1786" i="3" a="1"/>
  <c r="K1786" i="3" s="1"/>
  <c r="M1786" i="3" a="1"/>
  <c r="M1786" i="3" s="1"/>
  <c r="M1799" i="3" a="1"/>
  <c r="M1799" i="3" s="1"/>
  <c r="O1799" i="3" a="1"/>
  <c r="O1799" i="3" s="1"/>
  <c r="Q1799" i="3" s="1"/>
  <c r="L1799" i="3" a="1"/>
  <c r="L1799" i="3" s="1"/>
  <c r="N1799" i="3" a="1"/>
  <c r="N1799" i="3" s="1"/>
  <c r="L1808" i="3" a="1"/>
  <c r="L1808" i="3" s="1"/>
  <c r="K1815" i="3" a="1"/>
  <c r="K1815" i="3" s="1"/>
  <c r="L1815" i="3" a="1"/>
  <c r="L1815" i="3" s="1"/>
  <c r="O1815" i="3" a="1"/>
  <c r="O1815" i="3" s="1"/>
  <c r="P1815" i="3" a="1"/>
  <c r="P1815" i="3" s="1"/>
  <c r="O1824" i="3" a="1"/>
  <c r="O1824" i="3" s="1"/>
  <c r="R1824" i="3" s="1"/>
  <c r="M1824" i="3" a="1"/>
  <c r="M1824" i="3" s="1"/>
  <c r="N1824" i="3" a="1"/>
  <c r="N1824" i="3" s="1"/>
  <c r="O1876" i="3" a="1"/>
  <c r="O1876" i="3" s="1"/>
  <c r="P1876" i="3" a="1"/>
  <c r="P1876" i="3" s="1"/>
  <c r="L1876" i="3" a="1"/>
  <c r="L1876" i="3" s="1"/>
  <c r="O1888" i="3" a="1"/>
  <c r="O1888" i="3" s="1"/>
  <c r="P1888" i="3" a="1"/>
  <c r="P1888" i="3" s="1"/>
  <c r="N1888" i="3" a="1"/>
  <c r="N1888" i="3" s="1"/>
  <c r="L1888" i="3" a="1"/>
  <c r="L1888" i="3" s="1"/>
  <c r="M1888" i="3" a="1"/>
  <c r="M1888" i="3" s="1"/>
  <c r="L1896" i="3" a="1"/>
  <c r="L1896" i="3" s="1"/>
  <c r="K1909" i="3" a="1"/>
  <c r="K1909" i="3" s="1"/>
  <c r="N1928" i="3" a="1"/>
  <c r="N1928" i="3" s="1"/>
  <c r="K1966" i="3" a="1"/>
  <c r="K1966" i="3" s="1"/>
  <c r="O1968" i="3" a="1"/>
  <c r="O1968" i="3" s="1"/>
  <c r="M1968" i="3" a="1"/>
  <c r="M1968" i="3" s="1"/>
  <c r="N1968" i="3" a="1"/>
  <c r="N1968" i="3" s="1"/>
  <c r="L1968" i="3" a="1"/>
  <c r="L1968" i="3" s="1"/>
  <c r="P1968" i="3" a="1"/>
  <c r="P1968" i="3" s="1"/>
  <c r="Q1968" i="3" s="1"/>
  <c r="M2041" i="3" a="1"/>
  <c r="M2041" i="3" s="1"/>
  <c r="M2050" i="3" a="1"/>
  <c r="M2050" i="3" s="1"/>
  <c r="P2050" i="3" a="1"/>
  <c r="P2050" i="3" s="1"/>
  <c r="N2050" i="3" a="1"/>
  <c r="N2050" i="3" s="1"/>
  <c r="L2050" i="3" a="1"/>
  <c r="L2050" i="3" s="1"/>
  <c r="K2131" i="3" a="1"/>
  <c r="K2131" i="3" s="1"/>
  <c r="N2143" i="3" a="1"/>
  <c r="N2143" i="3" s="1"/>
  <c r="K2143" i="3" a="1"/>
  <c r="K2143" i="3" s="1"/>
  <c r="M2143" i="3" a="1"/>
  <c r="M2143" i="3" s="1"/>
  <c r="L2143" i="3" a="1"/>
  <c r="L2143" i="3" s="1"/>
  <c r="L2174" i="3" a="1"/>
  <c r="L2174" i="3" s="1"/>
  <c r="M2202" i="3" a="1"/>
  <c r="M2202" i="3" s="1"/>
  <c r="N2202" i="3" a="1"/>
  <c r="N2202" i="3" s="1"/>
  <c r="O2202" i="3" a="1"/>
  <c r="O2202" i="3" s="1"/>
  <c r="P2221" i="3" a="1"/>
  <c r="P2221" i="3" s="1"/>
  <c r="O2250" i="3" a="1"/>
  <c r="O2250" i="3" s="1"/>
  <c r="P2250" i="3" a="1"/>
  <c r="P2250" i="3" s="1"/>
  <c r="P2255" i="3" a="1"/>
  <c r="P2255" i="3" s="1"/>
  <c r="N2255" i="3" a="1"/>
  <c r="N2255" i="3" s="1"/>
  <c r="M2255" i="3" a="1"/>
  <c r="M2255" i="3" s="1"/>
  <c r="N2276" i="3" a="1"/>
  <c r="N2276" i="3" s="1"/>
  <c r="K2276" i="3" a="1"/>
  <c r="K2276" i="3" s="1"/>
  <c r="L2276" i="3" a="1"/>
  <c r="L2276" i="3" s="1"/>
  <c r="L2310" i="3" a="1"/>
  <c r="L2310" i="3" s="1"/>
  <c r="N2324" i="3" a="1"/>
  <c r="N2324" i="3" s="1"/>
  <c r="M2324" i="3" a="1"/>
  <c r="M2324" i="3" s="1"/>
  <c r="K2324" i="3" a="1"/>
  <c r="K2324" i="3" s="1"/>
  <c r="O2324" i="3" a="1"/>
  <c r="O2324" i="3" s="1"/>
  <c r="L2324" i="3" a="1"/>
  <c r="L2324" i="3" s="1"/>
  <c r="P2324" i="3" a="1"/>
  <c r="P2324" i="3" s="1"/>
  <c r="K2331" i="3" a="1"/>
  <c r="K2331" i="3" s="1"/>
  <c r="N2403" i="3" a="1"/>
  <c r="N2403" i="3" s="1"/>
  <c r="K2441" i="3" a="1"/>
  <c r="K2441" i="3" s="1"/>
  <c r="M2441" i="3" a="1"/>
  <c r="M2441" i="3" s="1"/>
  <c r="N2473" i="3" a="1"/>
  <c r="N2473" i="3" s="1"/>
  <c r="O2473" i="3" a="1"/>
  <c r="O2473" i="3" s="1"/>
  <c r="L2487" i="3" a="1"/>
  <c r="L2487" i="3" s="1"/>
  <c r="O2594" i="3" a="1"/>
  <c r="O2594" i="3" s="1"/>
  <c r="K2594" i="3" a="1"/>
  <c r="K2594" i="3" s="1"/>
  <c r="M721" i="3" a="1"/>
  <c r="M721" i="3" s="1"/>
  <c r="L721" i="3" a="1"/>
  <c r="L721" i="3" s="1"/>
  <c r="O721" i="3" a="1"/>
  <c r="O721" i="3" s="1"/>
  <c r="N1011" i="3" a="1"/>
  <c r="N1011" i="3" s="1"/>
  <c r="M1011" i="3" a="1"/>
  <c r="M1011" i="3" s="1"/>
  <c r="P1011" i="3" a="1"/>
  <c r="P1011" i="3" s="1"/>
  <c r="O1020" i="3" a="1"/>
  <c r="O1020" i="3" s="1"/>
  <c r="N1020" i="3" a="1"/>
  <c r="N1020" i="3" s="1"/>
  <c r="O1121" i="3" a="1"/>
  <c r="O1121" i="3" s="1"/>
  <c r="N1121" i="3" a="1"/>
  <c r="N1121" i="3" s="1"/>
  <c r="P1121" i="3" a="1"/>
  <c r="P1121" i="3" s="1"/>
  <c r="L1193" i="3" a="1"/>
  <c r="L1193" i="3" s="1"/>
  <c r="K1193" i="3" a="1"/>
  <c r="K1193" i="3" s="1"/>
  <c r="N1193" i="3" a="1"/>
  <c r="N1193" i="3" s="1"/>
  <c r="M1193" i="3" a="1"/>
  <c r="M1193" i="3" s="1"/>
  <c r="N1213" i="3" a="1"/>
  <c r="N1213" i="3" s="1"/>
  <c r="P1213" i="3" a="1"/>
  <c r="P1213" i="3" s="1"/>
  <c r="M1213" i="3" a="1"/>
  <c r="M1213" i="3" s="1"/>
  <c r="M1249" i="3" a="1"/>
  <c r="M1249" i="3" s="1"/>
  <c r="L1249" i="3" a="1"/>
  <c r="L1249" i="3" s="1"/>
  <c r="O1249" i="3" a="1"/>
  <c r="O1249" i="3" s="1"/>
  <c r="N1249" i="3" a="1"/>
  <c r="N1249" i="3" s="1"/>
  <c r="N1254" i="3" a="1"/>
  <c r="N1254" i="3" s="1"/>
  <c r="K1254" i="3" a="1"/>
  <c r="K1254" i="3" s="1"/>
  <c r="O1254" i="3" a="1"/>
  <c r="O1254" i="3" s="1"/>
  <c r="P1258" i="3" a="1"/>
  <c r="P1258" i="3" s="1"/>
  <c r="L1258" i="3" a="1"/>
  <c r="L1258" i="3" s="1"/>
  <c r="N1277" i="3" a="1"/>
  <c r="N1277" i="3" s="1"/>
  <c r="P1277" i="3" a="1"/>
  <c r="P1277" i="3" s="1"/>
  <c r="M1277" i="3" a="1"/>
  <c r="M1277" i="3" s="1"/>
  <c r="M1283" i="3" a="1"/>
  <c r="M1283" i="3" s="1"/>
  <c r="O1283" i="3" a="1"/>
  <c r="O1283" i="3" s="1"/>
  <c r="N1283" i="3" a="1"/>
  <c r="N1283" i="3" s="1"/>
  <c r="P1283" i="3" a="1"/>
  <c r="P1283" i="3" s="1"/>
  <c r="N1350" i="3" a="1"/>
  <c r="N1350" i="3" s="1"/>
  <c r="M1350" i="3" a="1"/>
  <c r="M1350" i="3" s="1"/>
  <c r="L1350" i="3" a="1"/>
  <c r="L1350" i="3" s="1"/>
  <c r="P1350" i="3" a="1"/>
  <c r="P1350" i="3" s="1"/>
  <c r="M1367" i="3" a="1"/>
  <c r="M1367" i="3" s="1"/>
  <c r="L1367" i="3" a="1"/>
  <c r="L1367" i="3" s="1"/>
  <c r="O1367" i="3" a="1"/>
  <c r="O1367" i="3" s="1"/>
  <c r="N1367" i="3" a="1"/>
  <c r="N1367" i="3" s="1"/>
  <c r="O1373" i="3" a="1"/>
  <c r="O1373" i="3" s="1"/>
  <c r="R1373" i="3" s="1"/>
  <c r="L1373" i="3" a="1"/>
  <c r="L1373" i="3" s="1"/>
  <c r="K1373" i="3" a="1"/>
  <c r="K1373" i="3" s="1"/>
  <c r="P1373" i="3" a="1"/>
  <c r="P1373" i="3" s="1"/>
  <c r="M1383" i="3" a="1"/>
  <c r="M1383" i="3" s="1"/>
  <c r="O1383" i="3" a="1"/>
  <c r="O1383" i="3" s="1"/>
  <c r="N1383" i="3" a="1"/>
  <c r="N1383" i="3" s="1"/>
  <c r="N1461" i="3" a="1"/>
  <c r="N1461" i="3" s="1"/>
  <c r="M1461" i="3" a="1"/>
  <c r="M1461" i="3" s="1"/>
  <c r="L1461" i="3" a="1"/>
  <c r="L1461" i="3" s="1"/>
  <c r="P1461" i="3" a="1"/>
  <c r="P1461" i="3" s="1"/>
  <c r="N1470" i="3" a="1"/>
  <c r="N1470" i="3" s="1"/>
  <c r="M1470" i="3" a="1"/>
  <c r="M1470" i="3" s="1"/>
  <c r="P1470" i="3" a="1"/>
  <c r="P1470" i="3" s="1"/>
  <c r="M1514" i="3" a="1"/>
  <c r="M1514" i="3" s="1"/>
  <c r="N1514" i="3" a="1"/>
  <c r="N1514" i="3" s="1"/>
  <c r="K1517" i="3" a="1"/>
  <c r="K1517" i="3" s="1"/>
  <c r="P1517" i="3" a="1"/>
  <c r="P1517" i="3" s="1"/>
  <c r="M1527" i="3" a="1"/>
  <c r="M1527" i="3" s="1"/>
  <c r="L1527" i="3" a="1"/>
  <c r="L1527" i="3" s="1"/>
  <c r="O1527" i="3" a="1"/>
  <c r="O1527" i="3" s="1"/>
  <c r="N1527" i="3" a="1"/>
  <c r="N1527" i="3" s="1"/>
  <c r="N1558" i="3" a="1"/>
  <c r="N1558" i="3" s="1"/>
  <c r="L1558" i="3" a="1"/>
  <c r="L1558" i="3" s="1"/>
  <c r="K1558" i="3" a="1"/>
  <c r="K1558" i="3" s="1"/>
  <c r="O1558" i="3" a="1"/>
  <c r="O1558" i="3" s="1"/>
  <c r="M1558" i="3" a="1"/>
  <c r="M1558" i="3" s="1"/>
  <c r="N1562" i="3" a="1"/>
  <c r="N1562" i="3" s="1"/>
  <c r="M1562" i="3" a="1"/>
  <c r="M1562" i="3" s="1"/>
  <c r="O1562" i="3" a="1"/>
  <c r="O1562" i="3" s="1"/>
  <c r="M1572" i="3" a="1"/>
  <c r="M1572" i="3" s="1"/>
  <c r="N1572" i="3" a="1"/>
  <c r="N1572" i="3" s="1"/>
  <c r="L1572" i="3" a="1"/>
  <c r="L1572" i="3" s="1"/>
  <c r="M1575" i="3" a="1"/>
  <c r="M1575" i="3" s="1"/>
  <c r="L1575" i="3" a="1"/>
  <c r="L1575" i="3" s="1"/>
  <c r="O1575" i="3" a="1"/>
  <c r="O1575" i="3" s="1"/>
  <c r="N1575" i="3" a="1"/>
  <c r="N1575" i="3" s="1"/>
  <c r="O1584" i="3" a="1"/>
  <c r="O1584" i="3" s="1"/>
  <c r="M1584" i="3" a="1"/>
  <c r="M1584" i="3" s="1"/>
  <c r="N1584" i="3" a="1"/>
  <c r="N1584" i="3" s="1"/>
  <c r="O1592" i="3" a="1"/>
  <c r="O1592" i="3" s="1"/>
  <c r="N1592" i="3" a="1"/>
  <c r="N1592" i="3" s="1"/>
  <c r="M1592" i="3" a="1"/>
  <c r="M1592" i="3" s="1"/>
  <c r="P1592" i="3" a="1"/>
  <c r="P1592" i="3" s="1"/>
  <c r="N1638" i="3" a="1"/>
  <c r="N1638" i="3" s="1"/>
  <c r="L1638" i="3" a="1"/>
  <c r="L1638" i="3" s="1"/>
  <c r="K1638" i="3" a="1"/>
  <c r="K1638" i="3" s="1"/>
  <c r="M1638" i="3" a="1"/>
  <c r="M1638" i="3" s="1"/>
  <c r="N1718" i="3" a="1"/>
  <c r="N1718" i="3" s="1"/>
  <c r="K1718" i="3" a="1"/>
  <c r="K1718" i="3" s="1"/>
  <c r="L1718" i="3" a="1"/>
  <c r="L1718" i="3" s="1"/>
  <c r="O1736" i="3" a="1"/>
  <c r="O1736" i="3" s="1"/>
  <c r="N1736" i="3" a="1"/>
  <c r="N1736" i="3" s="1"/>
  <c r="P1736" i="3" a="1"/>
  <c r="P1736" i="3" s="1"/>
  <c r="O1754" i="3" a="1"/>
  <c r="O1754" i="3" s="1"/>
  <c r="N1754" i="3" a="1"/>
  <c r="N1754" i="3" s="1"/>
  <c r="O1848" i="3" a="1"/>
  <c r="O1848" i="3" s="1"/>
  <c r="N1848" i="3" a="1"/>
  <c r="N1848" i="3" s="1"/>
  <c r="P1848" i="3" a="1"/>
  <c r="P1848" i="3" s="1"/>
  <c r="L1848" i="3" a="1"/>
  <c r="L1848" i="3" s="1"/>
  <c r="M1848" i="3" a="1"/>
  <c r="M1848" i="3" s="1"/>
  <c r="L1935" i="3" a="1"/>
  <c r="L1935" i="3" s="1"/>
  <c r="M1935" i="3" a="1"/>
  <c r="M1935" i="3" s="1"/>
  <c r="O1935" i="3" a="1"/>
  <c r="O1935" i="3" s="1"/>
  <c r="N1935" i="3" a="1"/>
  <c r="N1935" i="3" s="1"/>
  <c r="O1952" i="3" a="1"/>
  <c r="O1952" i="3" s="1"/>
  <c r="L1952" i="3" a="1"/>
  <c r="L1952" i="3" s="1"/>
  <c r="M1952" i="3" a="1"/>
  <c r="M1952" i="3" s="1"/>
  <c r="P1952" i="3" a="1"/>
  <c r="P1952" i="3" s="1"/>
  <c r="N1952" i="3" a="1"/>
  <c r="N1952" i="3" s="1"/>
  <c r="N1981" i="3" a="1"/>
  <c r="N1981" i="3" s="1"/>
  <c r="L1981" i="3" a="1"/>
  <c r="L1981" i="3" s="1"/>
  <c r="O1981" i="3" a="1"/>
  <c r="O1981" i="3" s="1"/>
  <c r="K1981" i="3" a="1"/>
  <c r="K1981" i="3" s="1"/>
  <c r="P1981" i="3" a="1"/>
  <c r="P1981" i="3" s="1"/>
  <c r="Q1981" i="3" s="1"/>
  <c r="M2056" i="3" a="1"/>
  <c r="M2056" i="3" s="1"/>
  <c r="N2056" i="3" a="1"/>
  <c r="N2056" i="3" s="1"/>
  <c r="N2079" i="3" a="1"/>
  <c r="N2079" i="3" s="1"/>
  <c r="K2079" i="3" a="1"/>
  <c r="K2079" i="3" s="1"/>
  <c r="M2079" i="3" a="1"/>
  <c r="M2079" i="3" s="1"/>
  <c r="L2079" i="3" a="1"/>
  <c r="L2079" i="3" s="1"/>
  <c r="O2238" i="3" a="1"/>
  <c r="O2238" i="3" s="1"/>
  <c r="M2238" i="3" a="1"/>
  <c r="M2238" i="3" s="1"/>
  <c r="L2238" i="3" a="1"/>
  <c r="L2238" i="3" s="1"/>
  <c r="P2238" i="3" a="1"/>
  <c r="P2238" i="3" s="1"/>
  <c r="N2238" i="3" a="1"/>
  <c r="N2238" i="3" s="1"/>
  <c r="M2242" i="3" a="1"/>
  <c r="M2242" i="3" s="1"/>
  <c r="O2242" i="3" a="1"/>
  <c r="O2242" i="3" s="1"/>
  <c r="N2242" i="3" a="1"/>
  <c r="N2242" i="3" s="1"/>
  <c r="P2242" i="3" a="1"/>
  <c r="P2242" i="3" s="1"/>
  <c r="R2242" i="3" s="1"/>
  <c r="L2298" i="3" a="1"/>
  <c r="L2298" i="3" s="1"/>
  <c r="P2298" i="3" a="1"/>
  <c r="P2298" i="3" s="1"/>
  <c r="K2298" i="3" a="1"/>
  <c r="K2298" i="3" s="1"/>
  <c r="O2325" i="3" a="1"/>
  <c r="O2325" i="3" s="1"/>
  <c r="M2325" i="3" a="1"/>
  <c r="M2325" i="3" s="1"/>
  <c r="L2325" i="3" a="1"/>
  <c r="L2325" i="3" s="1"/>
  <c r="P2325" i="3" a="1"/>
  <c r="P2325" i="3" s="1"/>
  <c r="R2325" i="3" s="1"/>
  <c r="P31" i="3" a="1"/>
  <c r="P31" i="3" s="1"/>
  <c r="R513" i="3"/>
  <c r="M585" i="3" a="1"/>
  <c r="M585" i="3" s="1"/>
  <c r="L585" i="3" a="1"/>
  <c r="L585" i="3" s="1"/>
  <c r="O585" i="3" a="1"/>
  <c r="O585" i="3" s="1"/>
  <c r="N631" i="3" a="1"/>
  <c r="N631" i="3" s="1"/>
  <c r="M631" i="3" a="1"/>
  <c r="M631" i="3" s="1"/>
  <c r="O636" i="3" a="1"/>
  <c r="O636" i="3" s="1"/>
  <c r="M636" i="3" a="1"/>
  <c r="M636" i="3" s="1"/>
  <c r="O788" i="3" a="1"/>
  <c r="O788" i="3" s="1"/>
  <c r="N788" i="3" a="1"/>
  <c r="N788" i="3" s="1"/>
  <c r="O796" i="3" a="1"/>
  <c r="O796" i="3" s="1"/>
  <c r="M796" i="3" a="1"/>
  <c r="M796" i="3" s="1"/>
  <c r="O836" i="3" a="1"/>
  <c r="O836" i="3" s="1"/>
  <c r="M836" i="3" a="1"/>
  <c r="M836" i="3" s="1"/>
  <c r="N902" i="3" a="1"/>
  <c r="N902" i="3" s="1"/>
  <c r="K902" i="3" a="1"/>
  <c r="K902" i="3" s="1"/>
  <c r="O902" i="3" a="1"/>
  <c r="O902" i="3" s="1"/>
  <c r="N910" i="3" a="1"/>
  <c r="N910" i="3" s="1"/>
  <c r="K910" i="3" a="1"/>
  <c r="K910" i="3" s="1"/>
  <c r="O910" i="3" a="1"/>
  <c r="O910" i="3" s="1"/>
  <c r="K4" i="3" a="1"/>
  <c r="K4" i="3" s="1"/>
  <c r="P47" i="3" a="1"/>
  <c r="P47" i="3" s="1"/>
  <c r="K66" i="3" a="1"/>
  <c r="K66" i="3" s="1"/>
  <c r="K100" i="3" a="1"/>
  <c r="K100" i="3" s="1"/>
  <c r="K175" i="3" a="1"/>
  <c r="K175" i="3" s="1"/>
  <c r="L224" i="3" a="1"/>
  <c r="L224" i="3" s="1"/>
  <c r="K260" i="3" a="1"/>
  <c r="K260" i="3" s="1"/>
  <c r="K263" i="3" a="1"/>
  <c r="K263" i="3" s="1"/>
  <c r="R282" i="3"/>
  <c r="K292" i="3" a="1"/>
  <c r="K292" i="3" s="1"/>
  <c r="R354" i="3"/>
  <c r="K449" i="3" a="1"/>
  <c r="K449" i="3" s="1"/>
  <c r="K462" i="3" a="1"/>
  <c r="K462" i="3" s="1"/>
  <c r="K473" i="3" a="1"/>
  <c r="K473" i="3" s="1"/>
  <c r="Q475" i="3"/>
  <c r="L477" i="3" a="1"/>
  <c r="L477" i="3" s="1"/>
  <c r="K479" i="3" a="1"/>
  <c r="K479" i="3" s="1"/>
  <c r="K480" i="3" a="1"/>
  <c r="K480" i="3" s="1"/>
  <c r="M484" i="3" a="1"/>
  <c r="M484" i="3" s="1"/>
  <c r="M532" i="3" a="1"/>
  <c r="M532" i="3" s="1"/>
  <c r="N539" i="3" a="1"/>
  <c r="N539" i="3" s="1"/>
  <c r="M539" i="3" a="1"/>
  <c r="M539" i="3" s="1"/>
  <c r="P539" i="3" a="1"/>
  <c r="P539" i="3" s="1"/>
  <c r="M540" i="3" a="1"/>
  <c r="M540" i="3" s="1"/>
  <c r="N559" i="3" a="1"/>
  <c r="N559" i="3" s="1"/>
  <c r="K559" i="3" a="1"/>
  <c r="K559" i="3" s="1"/>
  <c r="K585" i="3" a="1"/>
  <c r="K585" i="3" s="1"/>
  <c r="O590" i="3" a="1"/>
  <c r="O590" i="3" s="1"/>
  <c r="N590" i="3" a="1"/>
  <c r="N590" i="3" s="1"/>
  <c r="O598" i="3" a="1"/>
  <c r="O598" i="3" s="1"/>
  <c r="O628" i="3" a="1"/>
  <c r="O628" i="3" s="1"/>
  <c r="N628" i="3" a="1"/>
  <c r="N628" i="3" s="1"/>
  <c r="O631" i="3" a="1"/>
  <c r="O631" i="3" s="1"/>
  <c r="N636" i="3" a="1"/>
  <c r="N636" i="3" s="1"/>
  <c r="K643" i="3" a="1"/>
  <c r="K643" i="3" s="1"/>
  <c r="M649" i="3" a="1"/>
  <c r="M649" i="3" s="1"/>
  <c r="L649" i="3" a="1"/>
  <c r="L649" i="3" s="1"/>
  <c r="O649" i="3" a="1"/>
  <c r="O649" i="3" s="1"/>
  <c r="O660" i="3" a="1"/>
  <c r="O660" i="3" s="1"/>
  <c r="M660" i="3" a="1"/>
  <c r="M660" i="3" s="1"/>
  <c r="M684" i="3" a="1"/>
  <c r="M684" i="3" s="1"/>
  <c r="O700" i="3" a="1"/>
  <c r="O700" i="3" s="1"/>
  <c r="N700" i="3" a="1"/>
  <c r="N700" i="3" s="1"/>
  <c r="K707" i="3" a="1"/>
  <c r="K707" i="3" s="1"/>
  <c r="P709" i="3" a="1"/>
  <c r="P709" i="3" s="1"/>
  <c r="K713" i="3" a="1"/>
  <c r="K713" i="3" s="1"/>
  <c r="K721" i="3" a="1"/>
  <c r="K721" i="3" s="1"/>
  <c r="L737" i="3" a="1"/>
  <c r="L737" i="3" s="1"/>
  <c r="K737" i="3" a="1"/>
  <c r="K737" i="3" s="1"/>
  <c r="N737" i="3" a="1"/>
  <c r="N737" i="3" s="1"/>
  <c r="O748" i="3" a="1"/>
  <c r="O748" i="3" s="1"/>
  <c r="M748" i="3" a="1"/>
  <c r="M748" i="3" s="1"/>
  <c r="P761" i="3" a="1"/>
  <c r="P761" i="3" s="1"/>
  <c r="Q761" i="3" s="1"/>
  <c r="K761" i="3" a="1"/>
  <c r="K761" i="3" s="1"/>
  <c r="O783" i="3" a="1"/>
  <c r="O783" i="3" s="1"/>
  <c r="N783" i="3" a="1"/>
  <c r="N783" i="3" s="1"/>
  <c r="M788" i="3" a="1"/>
  <c r="M788" i="3" s="1"/>
  <c r="N796" i="3" a="1"/>
  <c r="N796" i="3" s="1"/>
  <c r="O801" i="3" a="1"/>
  <c r="O801" i="3" s="1"/>
  <c r="N801" i="3" a="1"/>
  <c r="N801" i="3" s="1"/>
  <c r="P801" i="3" a="1"/>
  <c r="P801" i="3" s="1"/>
  <c r="M809" i="3" a="1"/>
  <c r="M809" i="3" s="1"/>
  <c r="L809" i="3" a="1"/>
  <c r="L809" i="3" s="1"/>
  <c r="O809" i="3" a="1"/>
  <c r="O809" i="3" s="1"/>
  <c r="O831" i="3" a="1"/>
  <c r="O831" i="3" s="1"/>
  <c r="N831" i="3" a="1"/>
  <c r="N831" i="3" s="1"/>
  <c r="N836" i="3" a="1"/>
  <c r="N836" i="3" s="1"/>
  <c r="O857" i="3" a="1"/>
  <c r="O857" i="3" s="1"/>
  <c r="N857" i="3" a="1"/>
  <c r="N857" i="3" s="1"/>
  <c r="P857" i="3" a="1"/>
  <c r="P857" i="3" s="1"/>
  <c r="O940" i="3" a="1"/>
  <c r="O940" i="3" s="1"/>
  <c r="M940" i="3" a="1"/>
  <c r="M940" i="3" s="1"/>
  <c r="M956" i="3" a="1"/>
  <c r="M956" i="3" s="1"/>
  <c r="O980" i="3" a="1"/>
  <c r="O980" i="3" s="1"/>
  <c r="M980" i="3" a="1"/>
  <c r="M980" i="3" s="1"/>
  <c r="K1011" i="3" a="1"/>
  <c r="K1011" i="3" s="1"/>
  <c r="M1020" i="3" a="1"/>
  <c r="M1020" i="3" s="1"/>
  <c r="L1027" i="3" a="1"/>
  <c r="L1027" i="3" s="1"/>
  <c r="K1027" i="3" a="1"/>
  <c r="K1027" i="3" s="1"/>
  <c r="M1027" i="3" a="1"/>
  <c r="M1027" i="3" s="1"/>
  <c r="M1033" i="3" a="1"/>
  <c r="M1033" i="3" s="1"/>
  <c r="L1033" i="3" a="1"/>
  <c r="L1033" i="3" s="1"/>
  <c r="O1033" i="3" a="1"/>
  <c r="O1033" i="3" s="1"/>
  <c r="P1058" i="3" a="1"/>
  <c r="P1058" i="3" s="1"/>
  <c r="L1058" i="3" a="1"/>
  <c r="L1058" i="3" s="1"/>
  <c r="K1070" i="3" a="1"/>
  <c r="K1070" i="3" s="1"/>
  <c r="P1090" i="3" a="1"/>
  <c r="P1090" i="3" s="1"/>
  <c r="L1090" i="3" a="1"/>
  <c r="L1090" i="3" s="1"/>
  <c r="N1109" i="3" a="1"/>
  <c r="N1109" i="3" s="1"/>
  <c r="P1109" i="3" a="1"/>
  <c r="P1109" i="3" s="1"/>
  <c r="M1109" i="3" a="1"/>
  <c r="M1109" i="3" s="1"/>
  <c r="M1115" i="3" a="1"/>
  <c r="M1115" i="3" s="1"/>
  <c r="O1115" i="3" a="1"/>
  <c r="O1115" i="3" s="1"/>
  <c r="N1115" i="3" a="1"/>
  <c r="N1115" i="3" s="1"/>
  <c r="K1121" i="3" a="1"/>
  <c r="K1121" i="3" s="1"/>
  <c r="R1123" i="3"/>
  <c r="L1130" i="3" a="1"/>
  <c r="L1130" i="3" s="1"/>
  <c r="L1171" i="3" a="1"/>
  <c r="L1171" i="3" s="1"/>
  <c r="N1171" i="3" a="1"/>
  <c r="N1171" i="3" s="1"/>
  <c r="M1171" i="3" a="1"/>
  <c r="M1171" i="3" s="1"/>
  <c r="O1180" i="3" a="1"/>
  <c r="O1180" i="3" s="1"/>
  <c r="M1180" i="3" a="1"/>
  <c r="M1180" i="3" s="1"/>
  <c r="N1180" i="3" a="1"/>
  <c r="N1180" i="3" s="1"/>
  <c r="O1193" i="3" a="1"/>
  <c r="O1193" i="3" s="1"/>
  <c r="Q1193" i="3" s="1"/>
  <c r="M1227" i="3" a="1"/>
  <c r="M1227" i="3" s="1"/>
  <c r="O1227" i="3" a="1"/>
  <c r="O1227" i="3" s="1"/>
  <c r="N1227" i="3" a="1"/>
  <c r="N1227" i="3" s="1"/>
  <c r="O1233" i="3" a="1"/>
  <c r="O1233" i="3" s="1"/>
  <c r="N1233" i="3" a="1"/>
  <c r="N1233" i="3" s="1"/>
  <c r="P1233" i="3" a="1"/>
  <c r="P1233" i="3" s="1"/>
  <c r="K1249" i="3" a="1"/>
  <c r="K1249" i="3" s="1"/>
  <c r="K1283" i="3" a="1"/>
  <c r="K1283" i="3" s="1"/>
  <c r="K1285" i="3" a="1"/>
  <c r="K1285" i="3" s="1"/>
  <c r="M1328" i="3" a="1"/>
  <c r="M1328" i="3" s="1"/>
  <c r="P1328" i="3" a="1"/>
  <c r="P1328" i="3" s="1"/>
  <c r="N1328" i="3" a="1"/>
  <c r="N1328" i="3" s="1"/>
  <c r="K1350" i="3" a="1"/>
  <c r="K1350" i="3" s="1"/>
  <c r="K1367" i="3" a="1"/>
  <c r="K1367" i="3" s="1"/>
  <c r="N1374" i="3" a="1"/>
  <c r="N1374" i="3" s="1"/>
  <c r="M1374" i="3" a="1"/>
  <c r="M1374" i="3" s="1"/>
  <c r="P1374" i="3" a="1"/>
  <c r="P1374" i="3" s="1"/>
  <c r="N1378" i="3" a="1"/>
  <c r="N1378" i="3" s="1"/>
  <c r="K1383" i="3" a="1"/>
  <c r="K1383" i="3" s="1"/>
  <c r="K1387" i="3" a="1"/>
  <c r="K1387" i="3" s="1"/>
  <c r="N1414" i="3" a="1"/>
  <c r="N1414" i="3" s="1"/>
  <c r="L1414" i="3" a="1"/>
  <c r="L1414" i="3" s="1"/>
  <c r="K1414" i="3" a="1"/>
  <c r="K1414" i="3" s="1"/>
  <c r="M1414" i="3" a="1"/>
  <c r="M1414" i="3" s="1"/>
  <c r="K1427" i="3" a="1"/>
  <c r="K1427" i="3" s="1"/>
  <c r="N1427" i="3" a="1"/>
  <c r="N1427" i="3" s="1"/>
  <c r="P1427" i="3" a="1"/>
  <c r="P1427" i="3" s="1"/>
  <c r="M1439" i="3" a="1"/>
  <c r="M1439" i="3" s="1"/>
  <c r="O1439" i="3" a="1"/>
  <c r="O1439" i="3" s="1"/>
  <c r="N1439" i="3" a="1"/>
  <c r="N1439" i="3" s="1"/>
  <c r="K1470" i="3" a="1"/>
  <c r="K1470" i="3" s="1"/>
  <c r="N1493" i="3" a="1"/>
  <c r="N1493" i="3" s="1"/>
  <c r="P1493" i="3" a="1"/>
  <c r="P1493" i="3" s="1"/>
  <c r="K1514" i="3" a="1"/>
  <c r="K1514" i="3" s="1"/>
  <c r="M1517" i="3" a="1"/>
  <c r="M1517" i="3" s="1"/>
  <c r="K1527" i="3" a="1"/>
  <c r="K1527" i="3" s="1"/>
  <c r="N1534" i="3" a="1"/>
  <c r="N1534" i="3" s="1"/>
  <c r="L1534" i="3" a="1"/>
  <c r="L1534" i="3" s="1"/>
  <c r="K1534" i="3" a="1"/>
  <c r="K1534" i="3" s="1"/>
  <c r="M1534" i="3" a="1"/>
  <c r="M1534" i="3" s="1"/>
  <c r="P1558" i="3" a="1"/>
  <c r="P1558" i="3" s="1"/>
  <c r="N1570" i="3" a="1"/>
  <c r="N1570" i="3" s="1"/>
  <c r="O1570" i="3" a="1"/>
  <c r="O1570" i="3" s="1"/>
  <c r="K1572" i="3" a="1"/>
  <c r="K1572" i="3" s="1"/>
  <c r="K1575" i="3" a="1"/>
  <c r="K1575" i="3" s="1"/>
  <c r="L1584" i="3" a="1"/>
  <c r="L1584" i="3" s="1"/>
  <c r="L1631" i="3" a="1"/>
  <c r="L1631" i="3" s="1"/>
  <c r="N1631" i="3" a="1"/>
  <c r="N1631" i="3" s="1"/>
  <c r="M1631" i="3" a="1"/>
  <c r="M1631" i="3" s="1"/>
  <c r="M1698" i="3" a="1"/>
  <c r="M1698" i="3" s="1"/>
  <c r="K1698" i="3" a="1"/>
  <c r="K1698" i="3" s="1"/>
  <c r="N1698" i="3" a="1"/>
  <c r="N1698" i="3" s="1"/>
  <c r="L1727" i="3" a="1"/>
  <c r="L1727" i="3" s="1"/>
  <c r="M1727" i="3" a="1"/>
  <c r="M1727" i="3" s="1"/>
  <c r="N1742" i="3" a="1"/>
  <c r="N1742" i="3" s="1"/>
  <c r="L1742" i="3" a="1"/>
  <c r="L1742" i="3" s="1"/>
  <c r="O1742" i="3" a="1"/>
  <c r="O1742" i="3" s="1"/>
  <c r="M1742" i="3" a="1"/>
  <c r="M1742" i="3" s="1"/>
  <c r="K1788" i="3" a="1"/>
  <c r="K1788" i="3" s="1"/>
  <c r="P1788" i="3" a="1"/>
  <c r="P1788" i="3" s="1"/>
  <c r="M1791" i="3" a="1"/>
  <c r="M1791" i="3" s="1"/>
  <c r="N1791" i="3" a="1"/>
  <c r="N1791" i="3" s="1"/>
  <c r="L1791" i="3" a="1"/>
  <c r="L1791" i="3" s="1"/>
  <c r="O1791" i="3" a="1"/>
  <c r="O1791" i="3" s="1"/>
  <c r="M1807" i="3" a="1"/>
  <c r="M1807" i="3" s="1"/>
  <c r="N1807" i="3" a="1"/>
  <c r="N1807" i="3" s="1"/>
  <c r="O1807" i="3" a="1"/>
  <c r="O1807" i="3" s="1"/>
  <c r="N1838" i="3" a="1"/>
  <c r="N1838" i="3" s="1"/>
  <c r="O1838" i="3" a="1"/>
  <c r="O1838" i="3" s="1"/>
  <c r="P1838" i="3" a="1"/>
  <c r="P1838" i="3" s="1"/>
  <c r="M1838" i="3" a="1"/>
  <c r="M1838" i="3" s="1"/>
  <c r="L1838" i="3" a="1"/>
  <c r="L1838" i="3" s="1"/>
  <c r="N1861" i="3" a="1"/>
  <c r="N1861" i="3" s="1"/>
  <c r="K1861" i="3" a="1"/>
  <c r="K1861" i="3" s="1"/>
  <c r="L1861" i="3" a="1"/>
  <c r="L1861" i="3" s="1"/>
  <c r="P1861" i="3" a="1"/>
  <c r="P1861" i="3" s="1"/>
  <c r="R1861" i="3" s="1"/>
  <c r="O1912" i="3" a="1"/>
  <c r="O1912" i="3" s="1"/>
  <c r="L1912" i="3" a="1"/>
  <c r="L1912" i="3" s="1"/>
  <c r="M1912" i="3" a="1"/>
  <c r="M1912" i="3" s="1"/>
  <c r="P1912" i="3" a="1"/>
  <c r="P1912" i="3" s="1"/>
  <c r="N1918" i="3" a="1"/>
  <c r="N1918" i="3" s="1"/>
  <c r="K1918" i="3" a="1"/>
  <c r="K1918" i="3" s="1"/>
  <c r="L1918" i="3" a="1"/>
  <c r="L1918" i="3" s="1"/>
  <c r="P1918" i="3" a="1"/>
  <c r="P1918" i="3" s="1"/>
  <c r="R1918" i="3" s="1"/>
  <c r="N1923" i="3" a="1"/>
  <c r="N1923" i="3" s="1"/>
  <c r="O1923" i="3" a="1"/>
  <c r="O1923" i="3" s="1"/>
  <c r="Q1942" i="3"/>
  <c r="N1958" i="3" a="1"/>
  <c r="N1958" i="3" s="1"/>
  <c r="L1958" i="3" a="1"/>
  <c r="L1958" i="3" s="1"/>
  <c r="M1958" i="3" a="1"/>
  <c r="M1958" i="3" s="1"/>
  <c r="O1958" i="3" a="1"/>
  <c r="O1958" i="3" s="1"/>
  <c r="P1958" i="3" a="1"/>
  <c r="P1958" i="3" s="1"/>
  <c r="N1973" i="3" a="1"/>
  <c r="N1973" i="3" s="1"/>
  <c r="O1973" i="3" a="1"/>
  <c r="O1973" i="3" s="1"/>
  <c r="P1973" i="3" a="1"/>
  <c r="P1973" i="3" s="1"/>
  <c r="Q1973" i="3" s="1"/>
  <c r="L1973" i="3" a="1"/>
  <c r="L1973" i="3" s="1"/>
  <c r="K1973" i="3" a="1"/>
  <c r="K1973" i="3" s="1"/>
  <c r="N1982" i="3" a="1"/>
  <c r="N1982" i="3" s="1"/>
  <c r="L1982" i="3" a="1"/>
  <c r="L1982" i="3" s="1"/>
  <c r="M1982" i="3" a="1"/>
  <c r="M1982" i="3" s="1"/>
  <c r="P1982" i="3" a="1"/>
  <c r="P1982" i="3" s="1"/>
  <c r="R1982" i="3" s="1"/>
  <c r="N1997" i="3" a="1"/>
  <c r="N1997" i="3" s="1"/>
  <c r="L1997" i="3" a="1"/>
  <c r="L1997" i="3" s="1"/>
  <c r="O1997" i="3" a="1"/>
  <c r="O1997" i="3" s="1"/>
  <c r="P1997" i="3" a="1"/>
  <c r="P1997" i="3" s="1"/>
  <c r="N2029" i="3" a="1"/>
  <c r="N2029" i="3" s="1"/>
  <c r="O2029" i="3" a="1"/>
  <c r="O2029" i="3" s="1"/>
  <c r="P2029" i="3" a="1"/>
  <c r="P2029" i="3" s="1"/>
  <c r="N2105" i="3" a="1"/>
  <c r="N2105" i="3" s="1"/>
  <c r="M2105" i="3" a="1"/>
  <c r="M2105" i="3" s="1"/>
  <c r="L2105" i="3" a="1"/>
  <c r="L2105" i="3" s="1"/>
  <c r="P2105" i="3" a="1"/>
  <c r="P2105" i="3" s="1"/>
  <c r="K2105" i="3" a="1"/>
  <c r="K2105" i="3" s="1"/>
  <c r="N2132" i="3" a="1"/>
  <c r="N2132" i="3" s="1"/>
  <c r="L2132" i="3" a="1"/>
  <c r="L2132" i="3" s="1"/>
  <c r="M2132" i="3" a="1"/>
  <c r="M2132" i="3" s="1"/>
  <c r="M2165" i="3" a="1"/>
  <c r="M2165" i="3" s="1"/>
  <c r="N2165" i="3" a="1"/>
  <c r="N2165" i="3" s="1"/>
  <c r="L2165" i="3" a="1"/>
  <c r="L2165" i="3" s="1"/>
  <c r="O2165" i="3" a="1"/>
  <c r="O2165" i="3" s="1"/>
  <c r="O2222" i="3" a="1"/>
  <c r="O2222" i="3" s="1"/>
  <c r="M2222" i="3" a="1"/>
  <c r="M2222" i="3" s="1"/>
  <c r="N2222" i="3" a="1"/>
  <c r="N2222" i="3" s="1"/>
  <c r="P2222" i="3" a="1"/>
  <c r="P2222" i="3" s="1"/>
  <c r="Q2222" i="3" s="1"/>
  <c r="K2242" i="3" a="1"/>
  <c r="K2242" i="3" s="1"/>
  <c r="O2262" i="3" a="1"/>
  <c r="O2262" i="3" s="1"/>
  <c r="M2262" i="3" a="1"/>
  <c r="M2262" i="3" s="1"/>
  <c r="L2262" i="3" a="1"/>
  <c r="L2262" i="3" s="1"/>
  <c r="P2262" i="3" a="1"/>
  <c r="P2262" i="3" s="1"/>
  <c r="N2262" i="3" a="1"/>
  <c r="N2262" i="3" s="1"/>
  <c r="L2269" i="3" a="1"/>
  <c r="L2269" i="3" s="1"/>
  <c r="M2269" i="3" a="1"/>
  <c r="M2269" i="3" s="1"/>
  <c r="O2269" i="3" a="1"/>
  <c r="O2269" i="3" s="1"/>
  <c r="Q2269" i="3" s="1"/>
  <c r="P2269" i="3" a="1"/>
  <c r="P2269" i="3" s="1"/>
  <c r="M2277" i="3" a="1"/>
  <c r="M2277" i="3" s="1"/>
  <c r="O2277" i="3" a="1"/>
  <c r="O2277" i="3" s="1"/>
  <c r="N2277" i="3" a="1"/>
  <c r="N2277" i="3" s="1"/>
  <c r="L2277" i="3" a="1"/>
  <c r="L2277" i="3" s="1"/>
  <c r="K2277" i="3" a="1"/>
  <c r="K2277" i="3" s="1"/>
  <c r="P2277" i="3" a="1"/>
  <c r="P2277" i="3" s="1"/>
  <c r="K2320" i="3" a="1"/>
  <c r="K2320" i="3" s="1"/>
  <c r="K2325" i="3" a="1"/>
  <c r="K2325" i="3" s="1"/>
  <c r="M2419" i="3" a="1"/>
  <c r="M2419" i="3" s="1"/>
  <c r="L2419" i="3" a="1"/>
  <c r="L2419" i="3" s="1"/>
  <c r="P2419" i="3" a="1"/>
  <c r="P2419" i="3" s="1"/>
  <c r="N2419" i="3" a="1"/>
  <c r="N2419" i="3" s="1"/>
  <c r="O2453" i="3" a="1"/>
  <c r="O2453" i="3" s="1"/>
  <c r="N2453" i="3" a="1"/>
  <c r="N2453" i="3" s="1"/>
  <c r="K2453" i="3" a="1"/>
  <c r="K2453" i="3" s="1"/>
  <c r="P2453" i="3" a="1"/>
  <c r="P2453" i="3" s="1"/>
  <c r="O2470" i="3" a="1"/>
  <c r="O2470" i="3" s="1"/>
  <c r="N2470" i="3" a="1"/>
  <c r="N2470" i="3" s="1"/>
  <c r="P2470" i="3" a="1"/>
  <c r="P2470" i="3" s="1"/>
  <c r="M2470" i="3" a="1"/>
  <c r="M2470" i="3" s="1"/>
  <c r="O2510" i="3" a="1"/>
  <c r="O2510" i="3" s="1"/>
  <c r="M2510" i="3" a="1"/>
  <c r="M2510" i="3" s="1"/>
  <c r="P2510" i="3" a="1"/>
  <c r="P2510" i="3" s="1"/>
  <c r="N2510" i="3" a="1"/>
  <c r="N2510" i="3" s="1"/>
  <c r="L2510" i="3" a="1"/>
  <c r="L2510" i="3" s="1"/>
  <c r="K202" i="3" a="1"/>
  <c r="K202" i="3" s="1"/>
  <c r="L249" i="3" a="1"/>
  <c r="L249" i="3" s="1"/>
  <c r="K271" i="3" a="1"/>
  <c r="K271" i="3" s="1"/>
  <c r="O286" i="3" a="1"/>
  <c r="O286" i="3" s="1"/>
  <c r="K446" i="3" a="1"/>
  <c r="K446" i="3" s="1"/>
  <c r="P1305" i="3" a="1"/>
  <c r="P1305" i="3" s="1"/>
  <c r="M1305" i="3" a="1"/>
  <c r="M1305" i="3" s="1"/>
  <c r="L1305" i="3" a="1"/>
  <c r="L1305" i="3" s="1"/>
  <c r="N1305" i="3" a="1"/>
  <c r="N1305" i="3" s="1"/>
  <c r="M1309" i="3" a="1"/>
  <c r="M1309" i="3" s="1"/>
  <c r="P1309" i="3" a="1"/>
  <c r="P1309" i="3" s="1"/>
  <c r="R1309" i="3" s="1"/>
  <c r="O1309" i="3" a="1"/>
  <c r="O1309" i="3" s="1"/>
  <c r="L1328" i="3" a="1"/>
  <c r="L1328" i="3" s="1"/>
  <c r="N1346" i="3" a="1"/>
  <c r="N1346" i="3" s="1"/>
  <c r="N1365" i="3" a="1"/>
  <c r="N1365" i="3" s="1"/>
  <c r="P1365" i="3" a="1"/>
  <c r="P1365" i="3" s="1"/>
  <c r="P1367" i="3" a="1"/>
  <c r="P1367" i="3" s="1"/>
  <c r="K1374" i="3" a="1"/>
  <c r="K1374" i="3" s="1"/>
  <c r="L1383" i="3" a="1"/>
  <c r="L1383" i="3" s="1"/>
  <c r="N1387" i="3" a="1"/>
  <c r="N1387" i="3" s="1"/>
  <c r="M1399" i="3" a="1"/>
  <c r="M1399" i="3" s="1"/>
  <c r="L1399" i="3" a="1"/>
  <c r="L1399" i="3" s="1"/>
  <c r="O1399" i="3" a="1"/>
  <c r="O1399" i="3" s="1"/>
  <c r="N1399" i="3" a="1"/>
  <c r="N1399" i="3" s="1"/>
  <c r="O1405" i="3" a="1"/>
  <c r="O1405" i="3" s="1"/>
  <c r="L1405" i="3" a="1"/>
  <c r="L1405" i="3" s="1"/>
  <c r="K1405" i="3" a="1"/>
  <c r="K1405" i="3" s="1"/>
  <c r="P1405" i="3" a="1"/>
  <c r="P1405" i="3" s="1"/>
  <c r="R1405" i="3" s="1"/>
  <c r="P1414" i="3" a="1"/>
  <c r="P1414" i="3" s="1"/>
  <c r="M1427" i="3" a="1"/>
  <c r="M1427" i="3" s="1"/>
  <c r="K1439" i="3" a="1"/>
  <c r="K1439" i="3" s="1"/>
  <c r="L1470" i="3" a="1"/>
  <c r="L1470" i="3" s="1"/>
  <c r="L1472" i="3" a="1"/>
  <c r="L1472" i="3" s="1"/>
  <c r="L1493" i="3" a="1"/>
  <c r="L1493" i="3" s="1"/>
  <c r="L1496" i="3" a="1"/>
  <c r="L1496" i="3" s="1"/>
  <c r="N1510" i="3" a="1"/>
  <c r="N1510" i="3" s="1"/>
  <c r="M1510" i="3" a="1"/>
  <c r="M1510" i="3" s="1"/>
  <c r="L1510" i="3" a="1"/>
  <c r="L1510" i="3" s="1"/>
  <c r="P1510" i="3" a="1"/>
  <c r="P1510" i="3" s="1"/>
  <c r="N1517" i="3" a="1"/>
  <c r="N1517" i="3" s="1"/>
  <c r="O1520" i="3" a="1"/>
  <c r="O1520" i="3" s="1"/>
  <c r="M1520" i="3" a="1"/>
  <c r="M1520" i="3" s="1"/>
  <c r="N1520" i="3" a="1"/>
  <c r="N1520" i="3" s="1"/>
  <c r="O1534" i="3" a="1"/>
  <c r="O1534" i="3" s="1"/>
  <c r="M1559" i="3" a="1"/>
  <c r="M1559" i="3" s="1"/>
  <c r="L1559" i="3" a="1"/>
  <c r="L1559" i="3" s="1"/>
  <c r="O1559" i="3" a="1"/>
  <c r="O1559" i="3" s="1"/>
  <c r="N1559" i="3" a="1"/>
  <c r="N1559" i="3" s="1"/>
  <c r="K1570" i="3" a="1"/>
  <c r="K1570" i="3" s="1"/>
  <c r="M1583" i="3" a="1"/>
  <c r="M1583" i="3" s="1"/>
  <c r="O1583" i="3" a="1"/>
  <c r="O1583" i="3" s="1"/>
  <c r="Q1583" i="3" s="1"/>
  <c r="N1583" i="3" a="1"/>
  <c r="N1583" i="3" s="1"/>
  <c r="P1584" i="3" a="1"/>
  <c r="P1584" i="3" s="1"/>
  <c r="M1591" i="3" a="1"/>
  <c r="M1591" i="3" s="1"/>
  <c r="O1591" i="3" a="1"/>
  <c r="O1591" i="3" s="1"/>
  <c r="Q1591" i="3" s="1"/>
  <c r="N1591" i="3" a="1"/>
  <c r="N1591" i="3" s="1"/>
  <c r="N1598" i="3" a="1"/>
  <c r="N1598" i="3" s="1"/>
  <c r="O1598" i="3" a="1"/>
  <c r="O1598" i="3" s="1"/>
  <c r="M1598" i="3" a="1"/>
  <c r="M1598" i="3" s="1"/>
  <c r="P1598" i="3" a="1"/>
  <c r="P1598" i="3" s="1"/>
  <c r="K1631" i="3" a="1"/>
  <c r="K1631" i="3" s="1"/>
  <c r="M1633" i="3" a="1"/>
  <c r="M1633" i="3" s="1"/>
  <c r="P1638" i="3" a="1"/>
  <c r="P1638" i="3" s="1"/>
  <c r="Q1638" i="3" s="1"/>
  <c r="N1654" i="3" a="1"/>
  <c r="N1654" i="3" s="1"/>
  <c r="K1654" i="3" a="1"/>
  <c r="K1654" i="3" s="1"/>
  <c r="L1654" i="3" a="1"/>
  <c r="L1654" i="3" s="1"/>
  <c r="N1670" i="3" a="1"/>
  <c r="N1670" i="3" s="1"/>
  <c r="L1670" i="3" a="1"/>
  <c r="L1670" i="3" s="1"/>
  <c r="O1670" i="3" a="1"/>
  <c r="O1670" i="3" s="1"/>
  <c r="M1670" i="3" a="1"/>
  <c r="M1670" i="3" s="1"/>
  <c r="O1698" i="3" a="1"/>
  <c r="O1698" i="3" s="1"/>
  <c r="N1702" i="3" a="1"/>
  <c r="N1702" i="3" s="1"/>
  <c r="M1702" i="3" a="1"/>
  <c r="M1702" i="3" s="1"/>
  <c r="P1702" i="3" a="1"/>
  <c r="P1702" i="3" s="1"/>
  <c r="O1702" i="3" a="1"/>
  <c r="O1702" i="3" s="1"/>
  <c r="O1718" i="3" a="1"/>
  <c r="O1718" i="3" s="1"/>
  <c r="O1724" i="3" a="1"/>
  <c r="O1724" i="3" s="1"/>
  <c r="K1724" i="3" a="1"/>
  <c r="K1724" i="3" s="1"/>
  <c r="P1724" i="3" a="1"/>
  <c r="P1724" i="3" s="1"/>
  <c r="K1727" i="3" a="1"/>
  <c r="K1727" i="3" s="1"/>
  <c r="N1740" i="3" a="1"/>
  <c r="N1740" i="3" s="1"/>
  <c r="K1742" i="3" a="1"/>
  <c r="K1742" i="3" s="1"/>
  <c r="N1758" i="3" a="1"/>
  <c r="N1758" i="3" s="1"/>
  <c r="O1758" i="3" a="1"/>
  <c r="O1758" i="3" s="1"/>
  <c r="M1758" i="3" a="1"/>
  <c r="M1758" i="3" s="1"/>
  <c r="P1758" i="3" a="1"/>
  <c r="P1758" i="3" s="1"/>
  <c r="R1758" i="3" s="1"/>
  <c r="N1766" i="3" a="1"/>
  <c r="N1766" i="3" s="1"/>
  <c r="M1766" i="3" a="1"/>
  <c r="M1766" i="3" s="1"/>
  <c r="P1766" i="3" a="1"/>
  <c r="P1766" i="3" s="1"/>
  <c r="O1766" i="3" a="1"/>
  <c r="O1766" i="3" s="1"/>
  <c r="O1788" i="3" a="1"/>
  <c r="O1788" i="3" s="1"/>
  <c r="K1791" i="3" a="1"/>
  <c r="K1791" i="3" s="1"/>
  <c r="M1794" i="3" a="1"/>
  <c r="M1794" i="3" s="1"/>
  <c r="O1800" i="3" a="1"/>
  <c r="O1800" i="3" s="1"/>
  <c r="M1800" i="3" a="1"/>
  <c r="M1800" i="3" s="1"/>
  <c r="P1800" i="3" a="1"/>
  <c r="P1800" i="3" s="1"/>
  <c r="N1800" i="3" a="1"/>
  <c r="N1800" i="3" s="1"/>
  <c r="K1807" i="3" a="1"/>
  <c r="K1807" i="3" s="1"/>
  <c r="K1838" i="3" a="1"/>
  <c r="K1838" i="3" s="1"/>
  <c r="O1844" i="3" a="1"/>
  <c r="O1844" i="3" s="1"/>
  <c r="P1844" i="3" a="1"/>
  <c r="P1844" i="3" s="1"/>
  <c r="L1852" i="3" a="1"/>
  <c r="L1852" i="3" s="1"/>
  <c r="O1852" i="3" a="1"/>
  <c r="O1852" i="3" s="1"/>
  <c r="P1852" i="3" a="1"/>
  <c r="P1852" i="3" s="1"/>
  <c r="O1861" i="3" a="1"/>
  <c r="O1861" i="3" s="1"/>
  <c r="N1869" i="3" a="1"/>
  <c r="N1869" i="3" s="1"/>
  <c r="O1869" i="3" a="1"/>
  <c r="O1869" i="3" s="1"/>
  <c r="P1869" i="3" a="1"/>
  <c r="P1869" i="3" s="1"/>
  <c r="K1869" i="3" a="1"/>
  <c r="K1869" i="3" s="1"/>
  <c r="L1869" i="3" a="1"/>
  <c r="L1869" i="3" s="1"/>
  <c r="N1912" i="3" a="1"/>
  <c r="N1912" i="3" s="1"/>
  <c r="M1918" i="3" a="1"/>
  <c r="M1918" i="3" s="1"/>
  <c r="L1924" i="3" a="1"/>
  <c r="L1924" i="3" s="1"/>
  <c r="K1924" i="3" a="1"/>
  <c r="K1924" i="3" s="1"/>
  <c r="P1924" i="3" a="1"/>
  <c r="P1924" i="3" s="1"/>
  <c r="R1924" i="3" s="1"/>
  <c r="O1924" i="3" a="1"/>
  <c r="O1924" i="3" s="1"/>
  <c r="O1944" i="3" a="1"/>
  <c r="O1944" i="3" s="1"/>
  <c r="N1944" i="3" a="1"/>
  <c r="N1944" i="3" s="1"/>
  <c r="P1944" i="3" a="1"/>
  <c r="P1944" i="3" s="1"/>
  <c r="L1944" i="3" a="1"/>
  <c r="L1944" i="3" s="1"/>
  <c r="M1944" i="3" a="1"/>
  <c r="M1944" i="3" s="1"/>
  <c r="K1958" i="3" a="1"/>
  <c r="K1958" i="3" s="1"/>
  <c r="K1964" i="3" a="1"/>
  <c r="K1964" i="3" s="1"/>
  <c r="K1982" i="3" a="1"/>
  <c r="K1982" i="3" s="1"/>
  <c r="K1997" i="3" a="1"/>
  <c r="K1997" i="3" s="1"/>
  <c r="K2029" i="3" a="1"/>
  <c r="K2029" i="3" s="1"/>
  <c r="O2065" i="3" a="1"/>
  <c r="O2065" i="3" s="1"/>
  <c r="K2065" i="3" a="1"/>
  <c r="K2065" i="3" s="1"/>
  <c r="L2065" i="3" a="1"/>
  <c r="L2065" i="3" s="1"/>
  <c r="P2070" i="3" a="1"/>
  <c r="P2070" i="3" s="1"/>
  <c r="L2070" i="3" a="1"/>
  <c r="L2070" i="3" s="1"/>
  <c r="K2269" i="3" a="1"/>
  <c r="K2269" i="3" s="1"/>
  <c r="Q2293" i="3"/>
  <c r="N2321" i="3" a="1"/>
  <c r="N2321" i="3" s="1"/>
  <c r="O2321" i="3" a="1"/>
  <c r="O2321" i="3" s="1"/>
  <c r="M2321" i="3" a="1"/>
  <c r="M2321" i="3" s="1"/>
  <c r="N2352" i="3" a="1"/>
  <c r="N2352" i="3" s="1"/>
  <c r="M2352" i="3" a="1"/>
  <c r="M2352" i="3" s="1"/>
  <c r="O2352" i="3" a="1"/>
  <c r="O2352" i="3" s="1"/>
  <c r="O2357" i="3" a="1"/>
  <c r="O2357" i="3" s="1"/>
  <c r="K2357" i="3" a="1"/>
  <c r="K2357" i="3" s="1"/>
  <c r="N2357" i="3" a="1"/>
  <c r="N2357" i="3" s="1"/>
  <c r="P2357" i="3" a="1"/>
  <c r="P2357" i="3" s="1"/>
  <c r="K2419" i="3" a="1"/>
  <c r="K2419" i="3" s="1"/>
  <c r="M2523" i="3" a="1"/>
  <c r="M2523" i="3" s="1"/>
  <c r="P2523" i="3" a="1"/>
  <c r="P2523" i="3" s="1"/>
  <c r="L2523" i="3" a="1"/>
  <c r="L2523" i="3" s="1"/>
  <c r="N2559" i="3" a="1"/>
  <c r="N2559" i="3" s="1"/>
  <c r="P2559" i="3" a="1"/>
  <c r="P2559" i="3" s="1"/>
  <c r="M2559" i="3" a="1"/>
  <c r="M2559" i="3" s="1"/>
  <c r="O2628" i="3" a="1"/>
  <c r="O2628" i="3" s="1"/>
  <c r="L2628" i="3" a="1"/>
  <c r="L2628" i="3" s="1"/>
  <c r="L66" i="3" a="1"/>
  <c r="L66" i="3" s="1"/>
  <c r="K154" i="3" a="1"/>
  <c r="K154" i="3" s="1"/>
  <c r="M224" i="3" a="1"/>
  <c r="M224" i="3" s="1"/>
  <c r="L242" i="3" a="1"/>
  <c r="L242" i="3" s="1"/>
  <c r="K262" i="3" a="1"/>
  <c r="K262" i="3" s="1"/>
  <c r="K311" i="3" a="1"/>
  <c r="K311" i="3" s="1"/>
  <c r="M360" i="3" a="1"/>
  <c r="M360" i="3" s="1"/>
  <c r="O948" i="3" a="1"/>
  <c r="O948" i="3" s="1"/>
  <c r="N948" i="3" a="1"/>
  <c r="N948" i="3" s="1"/>
  <c r="M1654" i="3" a="1"/>
  <c r="M1654" i="3" s="1"/>
  <c r="P1718" i="3" a="1"/>
  <c r="P1718" i="3" s="1"/>
  <c r="R1718" i="3" s="1"/>
  <c r="M1736" i="3" a="1"/>
  <c r="M1736" i="3" s="1"/>
  <c r="O1752" i="3" a="1"/>
  <c r="O1752" i="3" s="1"/>
  <c r="N1752" i="3" a="1"/>
  <c r="N1752" i="3" s="1"/>
  <c r="M1752" i="3" a="1"/>
  <c r="M1752" i="3" s="1"/>
  <c r="P1752" i="3" a="1"/>
  <c r="P1752" i="3" s="1"/>
  <c r="N1845" i="3" a="1"/>
  <c r="N1845" i="3" s="1"/>
  <c r="O1845" i="3" a="1"/>
  <c r="O1845" i="3" s="1"/>
  <c r="L1845" i="3" a="1"/>
  <c r="L1845" i="3" s="1"/>
  <c r="P1845" i="3" a="1"/>
  <c r="P1845" i="3" s="1"/>
  <c r="N1853" i="3" a="1"/>
  <c r="N1853" i="3" s="1"/>
  <c r="O1853" i="3" a="1"/>
  <c r="O1853" i="3" s="1"/>
  <c r="P1853" i="3" a="1"/>
  <c r="P1853" i="3" s="1"/>
  <c r="L1853" i="3" a="1"/>
  <c r="L1853" i="3" s="1"/>
  <c r="O1859" i="3" a="1"/>
  <c r="O1859" i="3" s="1"/>
  <c r="N1859" i="3" a="1"/>
  <c r="N1859" i="3" s="1"/>
  <c r="N1870" i="3" a="1"/>
  <c r="N1870" i="3" s="1"/>
  <c r="M1870" i="3" a="1"/>
  <c r="M1870" i="3" s="1"/>
  <c r="O1870" i="3" a="1"/>
  <c r="O1870" i="3" s="1"/>
  <c r="P1870" i="3" a="1"/>
  <c r="P1870" i="3" s="1"/>
  <c r="L1903" i="3" a="1"/>
  <c r="L1903" i="3" s="1"/>
  <c r="O1903" i="3" a="1"/>
  <c r="O1903" i="3" s="1"/>
  <c r="N1903" i="3" a="1"/>
  <c r="N1903" i="3" s="1"/>
  <c r="P1903" i="3" a="1"/>
  <c r="P1903" i="3" s="1"/>
  <c r="O1918" i="3" a="1"/>
  <c r="O1918" i="3" s="1"/>
  <c r="Q1926" i="3"/>
  <c r="P1935" i="3" a="1"/>
  <c r="P1935" i="3" s="1"/>
  <c r="M1951" i="3" a="1"/>
  <c r="M1951" i="3" s="1"/>
  <c r="O1951" i="3" a="1"/>
  <c r="O1951" i="3" s="1"/>
  <c r="N1951" i="3" a="1"/>
  <c r="N1951" i="3" s="1"/>
  <c r="L1951" i="3" a="1"/>
  <c r="L1951" i="3" s="1"/>
  <c r="P1951" i="3" a="1"/>
  <c r="P1951" i="3" s="1"/>
  <c r="O1976" i="3" a="1"/>
  <c r="O1976" i="3" s="1"/>
  <c r="M1976" i="3" a="1"/>
  <c r="M1976" i="3" s="1"/>
  <c r="N1976" i="3" a="1"/>
  <c r="N1976" i="3" s="1"/>
  <c r="P1976" i="3" a="1"/>
  <c r="P1976" i="3" s="1"/>
  <c r="N2022" i="3" a="1"/>
  <c r="N2022" i="3" s="1"/>
  <c r="K2022" i="3" a="1"/>
  <c r="K2022" i="3" s="1"/>
  <c r="L2022" i="3" a="1"/>
  <c r="L2022" i="3" s="1"/>
  <c r="M2022" i="3" a="1"/>
  <c r="M2022" i="3" s="1"/>
  <c r="O2022" i="3" a="1"/>
  <c r="O2022" i="3" s="1"/>
  <c r="L2029" i="3" a="1"/>
  <c r="L2029" i="3" s="1"/>
  <c r="N2036" i="3" a="1"/>
  <c r="N2036" i="3" s="1"/>
  <c r="L2036" i="3" a="1"/>
  <c r="L2036" i="3" s="1"/>
  <c r="M2036" i="3" a="1"/>
  <c r="M2036" i="3" s="1"/>
  <c r="L2052" i="3" a="1"/>
  <c r="L2052" i="3" s="1"/>
  <c r="O2052" i="3" a="1"/>
  <c r="O2052" i="3" s="1"/>
  <c r="N2068" i="3" a="1"/>
  <c r="N2068" i="3" s="1"/>
  <c r="M2068" i="3" a="1"/>
  <c r="M2068" i="3" s="1"/>
  <c r="O2097" i="3" a="1"/>
  <c r="O2097" i="3" s="1"/>
  <c r="L2097" i="3" a="1"/>
  <c r="L2097" i="3" s="1"/>
  <c r="N2097" i="3" a="1"/>
  <c r="N2097" i="3" s="1"/>
  <c r="M2097" i="3" a="1"/>
  <c r="M2097" i="3" s="1"/>
  <c r="O2173" i="3" a="1"/>
  <c r="O2173" i="3" s="1"/>
  <c r="N2173" i="3" a="1"/>
  <c r="N2173" i="3" s="1"/>
  <c r="L2173" i="3" a="1"/>
  <c r="L2173" i="3" s="1"/>
  <c r="K2173" i="3" a="1"/>
  <c r="K2173" i="3" s="1"/>
  <c r="M2173" i="3" a="1"/>
  <c r="M2173" i="3" s="1"/>
  <c r="N2220" i="3" a="1"/>
  <c r="N2220" i="3" s="1"/>
  <c r="M2220" i="3" a="1"/>
  <c r="M2220" i="3" s="1"/>
  <c r="O2220" i="3" a="1"/>
  <c r="O2220" i="3" s="1"/>
  <c r="L2242" i="3" a="1"/>
  <c r="L2242" i="3" s="1"/>
  <c r="P2259" i="3" a="1"/>
  <c r="P2259" i="3" s="1"/>
  <c r="O2259" i="3" a="1"/>
  <c r="O2259" i="3" s="1"/>
  <c r="M2312" i="3" a="1"/>
  <c r="M2312" i="3" s="1"/>
  <c r="N2312" i="3" a="1"/>
  <c r="N2312" i="3" s="1"/>
  <c r="O2342" i="3" a="1"/>
  <c r="O2342" i="3" s="1"/>
  <c r="P2342" i="3" a="1"/>
  <c r="P2342" i="3" s="1"/>
  <c r="M2342" i="3" a="1"/>
  <c r="M2342" i="3" s="1"/>
  <c r="L2373" i="3" a="1"/>
  <c r="L2373" i="3" s="1"/>
  <c r="K2373" i="3" a="1"/>
  <c r="K2373" i="3" s="1"/>
  <c r="N2373" i="3" a="1"/>
  <c r="N2373" i="3" s="1"/>
  <c r="O2373" i="3" a="1"/>
  <c r="O2373" i="3" s="1"/>
  <c r="P2373" i="3" a="1"/>
  <c r="P2373" i="3" s="1"/>
  <c r="Q2373" i="3" s="1"/>
  <c r="M2376" i="3" a="1"/>
  <c r="M2376" i="3" s="1"/>
  <c r="O2376" i="3" a="1"/>
  <c r="O2376" i="3" s="1"/>
  <c r="N2376" i="3" a="1"/>
  <c r="N2376" i="3" s="1"/>
  <c r="N2412" i="3" a="1"/>
  <c r="N2412" i="3" s="1"/>
  <c r="O2412" i="3" a="1"/>
  <c r="O2412" i="3" s="1"/>
  <c r="L2412" i="3" a="1"/>
  <c r="L2412" i="3" s="1"/>
  <c r="M2453" i="3" a="1"/>
  <c r="M2453" i="3" s="1"/>
  <c r="P2511" i="3" a="1"/>
  <c r="P2511" i="3" s="1"/>
  <c r="M2511" i="3" a="1"/>
  <c r="M2511" i="3" s="1"/>
  <c r="N2511" i="3" a="1"/>
  <c r="N2511" i="3" s="1"/>
  <c r="L2511" i="3" a="1"/>
  <c r="L2511" i="3" s="1"/>
  <c r="K2523" i="3" a="1"/>
  <c r="K2523" i="3" s="1"/>
  <c r="M500" i="3" a="1"/>
  <c r="M500" i="3" s="1"/>
  <c r="K6" i="3" a="1"/>
  <c r="K6" i="3" s="1"/>
  <c r="K26" i="3" a="1"/>
  <c r="K26" i="3" s="1"/>
  <c r="K34" i="3" a="1"/>
  <c r="K34" i="3" s="1"/>
  <c r="K190" i="3" a="1"/>
  <c r="K190" i="3" s="1"/>
  <c r="M192" i="3" a="1"/>
  <c r="M192" i="3" s="1"/>
  <c r="L194" i="3" a="1"/>
  <c r="L194" i="3" s="1"/>
  <c r="L260" i="3" a="1"/>
  <c r="L260" i="3" s="1"/>
  <c r="R276" i="3"/>
  <c r="K295" i="3" a="1"/>
  <c r="K295" i="3" s="1"/>
  <c r="K346" i="3" a="1"/>
  <c r="K346" i="3" s="1"/>
  <c r="K378" i="3" a="1"/>
  <c r="K378" i="3" s="1"/>
  <c r="K395" i="3" a="1"/>
  <c r="K395" i="3" s="1"/>
  <c r="L425" i="3" a="1"/>
  <c r="L425" i="3" s="1"/>
  <c r="K495" i="3" a="1"/>
  <c r="K495" i="3" s="1"/>
  <c r="K521" i="3" a="1"/>
  <c r="K521" i="3" s="1"/>
  <c r="P529" i="3" a="1"/>
  <c r="P529" i="3" s="1"/>
  <c r="O529" i="3" a="1"/>
  <c r="O529" i="3" s="1"/>
  <c r="L545" i="3" a="1"/>
  <c r="L545" i="3" s="1"/>
  <c r="N545" i="3" a="1"/>
  <c r="N545" i="3" s="1"/>
  <c r="M628" i="3" a="1"/>
  <c r="M628" i="3" s="1"/>
  <c r="M700" i="3" a="1"/>
  <c r="M700" i="3" s="1"/>
  <c r="O705" i="3" a="1"/>
  <c r="O705" i="3" s="1"/>
  <c r="N705" i="3" a="1"/>
  <c r="N705" i="3" s="1"/>
  <c r="P705" i="3" a="1"/>
  <c r="P705" i="3" s="1"/>
  <c r="M737" i="3" a="1"/>
  <c r="M737" i="3" s="1"/>
  <c r="O780" i="3" a="1"/>
  <c r="O780" i="3" s="1"/>
  <c r="N780" i="3" a="1"/>
  <c r="N780" i="3" s="1"/>
  <c r="K806" i="3" a="1"/>
  <c r="K806" i="3" s="1"/>
  <c r="P986" i="3" a="1"/>
  <c r="P986" i="3" s="1"/>
  <c r="L986" i="3" a="1"/>
  <c r="L986" i="3" s="1"/>
  <c r="N1005" i="3" a="1"/>
  <c r="N1005" i="3" s="1"/>
  <c r="P1005" i="3" a="1"/>
  <c r="P1005" i="3" s="1"/>
  <c r="M1005" i="3" a="1"/>
  <c r="M1005" i="3" s="1"/>
  <c r="L1011" i="3" a="1"/>
  <c r="L1011" i="3" s="1"/>
  <c r="N1025" i="3" a="1"/>
  <c r="N1025" i="3" s="1"/>
  <c r="M1025" i="3" a="1"/>
  <c r="M1025" i="3" s="1"/>
  <c r="N1070" i="3" a="1"/>
  <c r="N1070" i="3" s="1"/>
  <c r="R1091" i="3"/>
  <c r="O1100" i="3" a="1"/>
  <c r="O1100" i="3" s="1"/>
  <c r="M1100" i="3" a="1"/>
  <c r="M1100" i="3" s="1"/>
  <c r="N1285" i="3" a="1"/>
  <c r="N1285" i="3" s="1"/>
  <c r="L26" i="3" a="1"/>
  <c r="L26" i="3" s="1"/>
  <c r="L32" i="3" a="1"/>
  <c r="L32" i="3" s="1"/>
  <c r="L47" i="3" a="1"/>
  <c r="L47" i="3" s="1"/>
  <c r="K50" i="3" a="1"/>
  <c r="K50" i="3" s="1"/>
  <c r="L62" i="3" a="1"/>
  <c r="L62" i="3" s="1"/>
  <c r="L74" i="3" a="1"/>
  <c r="L74" i="3" s="1"/>
  <c r="N100" i="3" a="1"/>
  <c r="N100" i="3" s="1"/>
  <c r="M120" i="3" a="1"/>
  <c r="M120" i="3" s="1"/>
  <c r="K148" i="3" a="1"/>
  <c r="K148" i="3" s="1"/>
  <c r="L162" i="3" a="1"/>
  <c r="L162" i="3" s="1"/>
  <c r="K172" i="3" a="1"/>
  <c r="K172" i="3" s="1"/>
  <c r="K188" i="3" a="1"/>
  <c r="K188" i="3" s="1"/>
  <c r="R218" i="3"/>
  <c r="L233" i="3" a="1"/>
  <c r="L233" i="3" s="1"/>
  <c r="L240" i="3" a="1"/>
  <c r="L240" i="3" s="1"/>
  <c r="K244" i="3" a="1"/>
  <c r="K244" i="3" s="1"/>
  <c r="L262" i="3" a="1"/>
  <c r="L262" i="3" s="1"/>
  <c r="M264" i="3" a="1"/>
  <c r="M264" i="3" s="1"/>
  <c r="L268" i="3" a="1"/>
  <c r="L268" i="3" s="1"/>
  <c r="L271" i="3" a="1"/>
  <c r="L271" i="3" s="1"/>
  <c r="L274" i="3" a="1"/>
  <c r="L274" i="3" s="1"/>
  <c r="P279" i="3" a="1"/>
  <c r="P279" i="3" s="1"/>
  <c r="Q279" i="3" s="1"/>
  <c r="P286" i="3" a="1"/>
  <c r="P286" i="3" s="1"/>
  <c r="Q286" i="3" s="1"/>
  <c r="N292" i="3" a="1"/>
  <c r="N292" i="3" s="1"/>
  <c r="L296" i="3" a="1"/>
  <c r="L296" i="3" s="1"/>
  <c r="L311" i="3" a="1"/>
  <c r="L311" i="3" s="1"/>
  <c r="P321" i="3" a="1"/>
  <c r="P321" i="3" s="1"/>
  <c r="L346" i="3" a="1"/>
  <c r="L346" i="3" s="1"/>
  <c r="K384" i="3" a="1"/>
  <c r="K384" i="3" s="1"/>
  <c r="K387" i="3" a="1"/>
  <c r="K387" i="3" s="1"/>
  <c r="L392" i="3" a="1"/>
  <c r="L392" i="3" s="1"/>
  <c r="M396" i="3" a="1"/>
  <c r="M396" i="3" s="1"/>
  <c r="K400" i="3" a="1"/>
  <c r="K400" i="3" s="1"/>
  <c r="L403" i="3" a="1"/>
  <c r="L403" i="3" s="1"/>
  <c r="L411" i="3" a="1"/>
  <c r="L411" i="3" s="1"/>
  <c r="K414" i="3" a="1"/>
  <c r="K414" i="3" s="1"/>
  <c r="M441" i="3" a="1"/>
  <c r="M441" i="3" s="1"/>
  <c r="M473" i="3" a="1"/>
  <c r="M473" i="3" s="1"/>
  <c r="L495" i="3" a="1"/>
  <c r="L495" i="3" s="1"/>
  <c r="K505" i="3" a="1"/>
  <c r="K505" i="3" s="1"/>
  <c r="L521" i="3" a="1"/>
  <c r="L521" i="3" s="1"/>
  <c r="K526" i="3" a="1"/>
  <c r="K526" i="3" s="1"/>
  <c r="L539" i="3" a="1"/>
  <c r="L539" i="3" s="1"/>
  <c r="L555" i="3" a="1"/>
  <c r="L555" i="3" s="1"/>
  <c r="K555" i="3" a="1"/>
  <c r="K555" i="3" s="1"/>
  <c r="M555" i="3" a="1"/>
  <c r="M555" i="3" s="1"/>
  <c r="M559" i="3" a="1"/>
  <c r="M559" i="3" s="1"/>
  <c r="O576" i="3" a="1"/>
  <c r="O576" i="3" s="1"/>
  <c r="L576" i="3" a="1"/>
  <c r="L576" i="3" s="1"/>
  <c r="K582" i="3" a="1"/>
  <c r="K582" i="3" s="1"/>
  <c r="M623" i="3" a="1"/>
  <c r="M623" i="3" s="1"/>
  <c r="K635" i="3" a="1"/>
  <c r="K635" i="3" s="1"/>
  <c r="P675" i="3" a="1"/>
  <c r="P675" i="3" s="1"/>
  <c r="O675" i="3" a="1"/>
  <c r="O675" i="3" s="1"/>
  <c r="K675" i="3" a="1"/>
  <c r="K675" i="3" s="1"/>
  <c r="N683" i="3" a="1"/>
  <c r="N683" i="3" s="1"/>
  <c r="M683" i="3" a="1"/>
  <c r="M683" i="3" s="1"/>
  <c r="P683" i="3" a="1"/>
  <c r="P683" i="3" s="1"/>
  <c r="Q683" i="3" s="1"/>
  <c r="N687" i="3" a="1"/>
  <c r="N687" i="3" s="1"/>
  <c r="O692" i="3" a="1"/>
  <c r="O692" i="3" s="1"/>
  <c r="N692" i="3" a="1"/>
  <c r="N692" i="3" s="1"/>
  <c r="M699" i="3" a="1"/>
  <c r="M699" i="3" s="1"/>
  <c r="O699" i="3" a="1"/>
  <c r="O699" i="3" s="1"/>
  <c r="R699" i="3" s="1"/>
  <c r="N707" i="3" a="1"/>
  <c r="N707" i="3" s="1"/>
  <c r="K710" i="3" a="1"/>
  <c r="K710" i="3" s="1"/>
  <c r="K726" i="3" a="1"/>
  <c r="K726" i="3" s="1"/>
  <c r="M761" i="3" a="1"/>
  <c r="M761" i="3" s="1"/>
  <c r="L787" i="3" a="1"/>
  <c r="L787" i="3" s="1"/>
  <c r="N787" i="3" a="1"/>
  <c r="N787" i="3" s="1"/>
  <c r="M821" i="3" a="1"/>
  <c r="M821" i="3" s="1"/>
  <c r="L835" i="3" a="1"/>
  <c r="L835" i="3" s="1"/>
  <c r="K835" i="3" a="1"/>
  <c r="K835" i="3" s="1"/>
  <c r="M835" i="3" a="1"/>
  <c r="M835" i="3" s="1"/>
  <c r="N911" i="3" a="1"/>
  <c r="N911" i="3" s="1"/>
  <c r="L1019" i="3" a="1"/>
  <c r="L1019" i="3" s="1"/>
  <c r="N1019" i="3" a="1"/>
  <c r="N1019" i="3" s="1"/>
  <c r="M1037" i="3" a="1"/>
  <c r="M1037" i="3" s="1"/>
  <c r="M1068" i="3" a="1"/>
  <c r="M1068" i="3" s="1"/>
  <c r="M1121" i="3" a="1"/>
  <c r="M1121" i="3" s="1"/>
  <c r="N1131" i="3" a="1"/>
  <c r="N1131" i="3" s="1"/>
  <c r="O1171" i="3" a="1"/>
  <c r="O1171" i="3" s="1"/>
  <c r="P1189" i="3" a="1"/>
  <c r="P1189" i="3" s="1"/>
  <c r="L1227" i="3" a="1"/>
  <c r="L1227" i="3" s="1"/>
  <c r="P1249" i="3" a="1"/>
  <c r="P1249" i="3" s="1"/>
  <c r="L1283" i="3" a="1"/>
  <c r="L1283" i="3" s="1"/>
  <c r="N1286" i="3" a="1"/>
  <c r="N1286" i="3" s="1"/>
  <c r="L1286" i="3" a="1"/>
  <c r="L1286" i="3" s="1"/>
  <c r="K1286" i="3" a="1"/>
  <c r="K1286" i="3" s="1"/>
  <c r="M1286" i="3" a="1"/>
  <c r="M1286" i="3" s="1"/>
  <c r="N1342" i="3" a="1"/>
  <c r="N1342" i="3" s="1"/>
  <c r="M1342" i="3" a="1"/>
  <c r="M1342" i="3" s="1"/>
  <c r="P1342" i="3" a="1"/>
  <c r="P1342" i="3" s="1"/>
  <c r="P1368" i="3" a="1"/>
  <c r="P1368" i="3" s="1"/>
  <c r="M1368" i="3" a="1"/>
  <c r="M1368" i="3" s="1"/>
  <c r="L1374" i="3" a="1"/>
  <c r="L1374" i="3" s="1"/>
  <c r="K1399" i="3" a="1"/>
  <c r="K1399" i="3" s="1"/>
  <c r="M1496" i="3" a="1"/>
  <c r="M1496" i="3" s="1"/>
  <c r="N1526" i="3" a="1"/>
  <c r="N1526" i="3" s="1"/>
  <c r="M1526" i="3" a="1"/>
  <c r="M1526" i="3" s="1"/>
  <c r="O1526" i="3" a="1"/>
  <c r="O1526" i="3" s="1"/>
  <c r="R1526" i="3" s="1"/>
  <c r="N1614" i="3" a="1"/>
  <c r="N1614" i="3" s="1"/>
  <c r="O1614" i="3" a="1"/>
  <c r="O1614" i="3" s="1"/>
  <c r="M1614" i="3" a="1"/>
  <c r="M1614" i="3" s="1"/>
  <c r="P1614" i="3" a="1"/>
  <c r="P1614" i="3" s="1"/>
  <c r="N1643" i="3" a="1"/>
  <c r="N1643" i="3" s="1"/>
  <c r="K1643" i="3" a="1"/>
  <c r="K1643" i="3" s="1"/>
  <c r="N4" i="3" a="1"/>
  <c r="N4" i="3" s="1"/>
  <c r="O6" i="3" a="1"/>
  <c r="O6" i="3" s="1"/>
  <c r="O7" i="3" a="1"/>
  <c r="O7" i="3" s="1"/>
  <c r="R12" i="3"/>
  <c r="L20" i="3" a="1"/>
  <c r="L20" i="3" s="1"/>
  <c r="K22" i="3" a="1"/>
  <c r="K22" i="3" s="1"/>
  <c r="L23" i="3" a="1"/>
  <c r="L23" i="3" s="1"/>
  <c r="L24" i="3" a="1"/>
  <c r="L24" i="3" s="1"/>
  <c r="K28" i="3" a="1"/>
  <c r="K28" i="3" s="1"/>
  <c r="M32" i="3" a="1"/>
  <c r="M32" i="3" s="1"/>
  <c r="P39" i="3" a="1"/>
  <c r="P39" i="3" s="1"/>
  <c r="Q39" i="3" s="1"/>
  <c r="N42" i="3" a="1"/>
  <c r="N42" i="3" s="1"/>
  <c r="L44" i="3" a="1"/>
  <c r="L44" i="3" s="1"/>
  <c r="M46" i="3" a="1"/>
  <c r="M46" i="3" s="1"/>
  <c r="P54" i="3" a="1"/>
  <c r="P54" i="3" s="1"/>
  <c r="N58" i="3" a="1"/>
  <c r="N58" i="3" s="1"/>
  <c r="L60" i="3" a="1"/>
  <c r="L60" i="3" s="1"/>
  <c r="M62" i="3" a="1"/>
  <c r="M62" i="3" s="1"/>
  <c r="O63" i="3" a="1"/>
  <c r="O63" i="3" s="1"/>
  <c r="M66" i="3" a="1"/>
  <c r="M66" i="3" s="1"/>
  <c r="L68" i="3" a="1"/>
  <c r="L68" i="3" s="1"/>
  <c r="K70" i="3" a="1"/>
  <c r="K70" i="3" s="1"/>
  <c r="L71" i="3" a="1"/>
  <c r="L71" i="3" s="1"/>
  <c r="L72" i="3" a="1"/>
  <c r="L72" i="3" s="1"/>
  <c r="K76" i="3" a="1"/>
  <c r="K76" i="3" s="1"/>
  <c r="K79" i="3" a="1"/>
  <c r="K79" i="3" s="1"/>
  <c r="L80" i="3" a="1"/>
  <c r="L80" i="3" s="1"/>
  <c r="K82" i="3" a="1"/>
  <c r="K82" i="3" s="1"/>
  <c r="P84" i="3" a="1"/>
  <c r="P84" i="3" s="1"/>
  <c r="O86" i="3" a="1"/>
  <c r="O86" i="3" s="1"/>
  <c r="O87" i="3" a="1"/>
  <c r="O87" i="3" s="1"/>
  <c r="O92" i="3" a="1"/>
  <c r="O92" i="3" s="1"/>
  <c r="P95" i="3" a="1"/>
  <c r="P95" i="3" s="1"/>
  <c r="Q95" i="3" s="1"/>
  <c r="L97" i="3" a="1"/>
  <c r="L97" i="3" s="1"/>
  <c r="O100" i="3" a="1"/>
  <c r="O100" i="3" s="1"/>
  <c r="M104" i="3" a="1"/>
  <c r="M104" i="3" s="1"/>
  <c r="K106" i="3" a="1"/>
  <c r="K106" i="3" s="1"/>
  <c r="P108" i="3" a="1"/>
  <c r="P108" i="3" s="1"/>
  <c r="P112" i="3" a="1"/>
  <c r="P112" i="3" s="1"/>
  <c r="R112" i="3" s="1"/>
  <c r="O114" i="3" a="1"/>
  <c r="O114" i="3" s="1"/>
  <c r="Q114" i="3" s="1"/>
  <c r="O116" i="3" a="1"/>
  <c r="O116" i="3" s="1"/>
  <c r="N120" i="3" a="1"/>
  <c r="N120" i="3" s="1"/>
  <c r="K122" i="3" a="1"/>
  <c r="K122" i="3" s="1"/>
  <c r="K127" i="3" a="1"/>
  <c r="K127" i="3" s="1"/>
  <c r="P132" i="3" a="1"/>
  <c r="P132" i="3" s="1"/>
  <c r="O134" i="3" a="1"/>
  <c r="O134" i="3" s="1"/>
  <c r="O135" i="3" a="1"/>
  <c r="O135" i="3" s="1"/>
  <c r="P140" i="3" a="1"/>
  <c r="P140" i="3" s="1"/>
  <c r="R140" i="3" s="1"/>
  <c r="O143" i="3" a="1"/>
  <c r="O143" i="3" s="1"/>
  <c r="P144" i="3" a="1"/>
  <c r="P144" i="3" s="1"/>
  <c r="R144" i="3" s="1"/>
  <c r="N146" i="3" a="1"/>
  <c r="N146" i="3" s="1"/>
  <c r="L148" i="3" a="1"/>
  <c r="L148" i="3" s="1"/>
  <c r="K150" i="3" a="1"/>
  <c r="K150" i="3" s="1"/>
  <c r="L151" i="3" a="1"/>
  <c r="L151" i="3" s="1"/>
  <c r="L152" i="3" a="1"/>
  <c r="L152" i="3" s="1"/>
  <c r="K156" i="3" a="1"/>
  <c r="K156" i="3" s="1"/>
  <c r="M160" i="3" a="1"/>
  <c r="M160" i="3" s="1"/>
  <c r="P167" i="3" a="1"/>
  <c r="P167" i="3" s="1"/>
  <c r="Q167" i="3" s="1"/>
  <c r="L172" i="3" a="1"/>
  <c r="L172" i="3" s="1"/>
  <c r="M174" i="3" a="1"/>
  <c r="M174" i="3" s="1"/>
  <c r="P182" i="3" a="1"/>
  <c r="P182" i="3" s="1"/>
  <c r="L188" i="3" a="1"/>
  <c r="L188" i="3" s="1"/>
  <c r="M190" i="3" a="1"/>
  <c r="M190" i="3" s="1"/>
  <c r="O191" i="3" a="1"/>
  <c r="O191" i="3" s="1"/>
  <c r="R191" i="3" s="1"/>
  <c r="M194" i="3" a="1"/>
  <c r="M194" i="3" s="1"/>
  <c r="L196" i="3" a="1"/>
  <c r="L196" i="3" s="1"/>
  <c r="K198" i="3" a="1"/>
  <c r="K198" i="3" s="1"/>
  <c r="L199" i="3" a="1"/>
  <c r="L199" i="3" s="1"/>
  <c r="L200" i="3" a="1"/>
  <c r="L200" i="3" s="1"/>
  <c r="K204" i="3" a="1"/>
  <c r="K204" i="3" s="1"/>
  <c r="K207" i="3" a="1"/>
  <c r="K207" i="3" s="1"/>
  <c r="L208" i="3" a="1"/>
  <c r="L208" i="3" s="1"/>
  <c r="K210" i="3" a="1"/>
  <c r="K210" i="3" s="1"/>
  <c r="P212" i="3" a="1"/>
  <c r="P212" i="3" s="1"/>
  <c r="R212" i="3" s="1"/>
  <c r="O214" i="3" a="1"/>
  <c r="O214" i="3" s="1"/>
  <c r="O215" i="3" a="1"/>
  <c r="O215" i="3" s="1"/>
  <c r="O222" i="3" a="1"/>
  <c r="O222" i="3" s="1"/>
  <c r="N223" i="3" a="1"/>
  <c r="N223" i="3" s="1"/>
  <c r="P224" i="3" a="1"/>
  <c r="P224" i="3" s="1"/>
  <c r="R224" i="3" s="1"/>
  <c r="L228" i="3" a="1"/>
  <c r="L228" i="3" s="1"/>
  <c r="K231" i="3" a="1"/>
  <c r="K231" i="3" s="1"/>
  <c r="N236" i="3" a="1"/>
  <c r="N236" i="3" s="1"/>
  <c r="O238" i="3" a="1"/>
  <c r="O238" i="3" s="1"/>
  <c r="N239" i="3" a="1"/>
  <c r="N239" i="3" s="1"/>
  <c r="M240" i="3" a="1"/>
  <c r="M240" i="3" s="1"/>
  <c r="M242" i="3" a="1"/>
  <c r="M242" i="3" s="1"/>
  <c r="L244" i="3" a="1"/>
  <c r="L244" i="3" s="1"/>
  <c r="K247" i="3" a="1"/>
  <c r="K247" i="3" s="1"/>
  <c r="L248" i="3" a="1"/>
  <c r="L248" i="3" s="1"/>
  <c r="O252" i="3" a="1"/>
  <c r="O252" i="3" s="1"/>
  <c r="P254" i="3" a="1"/>
  <c r="P254" i="3" s="1"/>
  <c r="P255" i="3" a="1"/>
  <c r="P255" i="3" s="1"/>
  <c r="O258" i="3" a="1"/>
  <c r="O258" i="3" s="1"/>
  <c r="R258" i="3" s="1"/>
  <c r="N260" i="3" a="1"/>
  <c r="N260" i="3" s="1"/>
  <c r="M262" i="3" a="1"/>
  <c r="M262" i="3" s="1"/>
  <c r="N264" i="3" a="1"/>
  <c r="N264" i="3" s="1"/>
  <c r="N268" i="3" a="1"/>
  <c r="N268" i="3" s="1"/>
  <c r="N272" i="3" a="1"/>
  <c r="N272" i="3" s="1"/>
  <c r="K279" i="3" a="1"/>
  <c r="K279" i="3" s="1"/>
  <c r="K282" i="3" a="1"/>
  <c r="K282" i="3" s="1"/>
  <c r="O284" i="3" a="1"/>
  <c r="O284" i="3" s="1"/>
  <c r="P287" i="3" a="1"/>
  <c r="P287" i="3" s="1"/>
  <c r="R287" i="3" s="1"/>
  <c r="L289" i="3" a="1"/>
  <c r="L289" i="3" s="1"/>
  <c r="O292" i="3" a="1"/>
  <c r="O292" i="3" s="1"/>
  <c r="M296" i="3" a="1"/>
  <c r="M296" i="3" s="1"/>
  <c r="K298" i="3" a="1"/>
  <c r="K298" i="3" s="1"/>
  <c r="P300" i="3" a="1"/>
  <c r="P300" i="3" s="1"/>
  <c r="P304" i="3" a="1"/>
  <c r="P304" i="3" s="1"/>
  <c r="R304" i="3" s="1"/>
  <c r="O306" i="3" a="1"/>
  <c r="O306" i="3" s="1"/>
  <c r="Q306" i="3" s="1"/>
  <c r="O308" i="3" a="1"/>
  <c r="O308" i="3" s="1"/>
  <c r="N312" i="3" a="1"/>
  <c r="N312" i="3" s="1"/>
  <c r="K314" i="3" a="1"/>
  <c r="K314" i="3" s="1"/>
  <c r="K319" i="3" a="1"/>
  <c r="K319" i="3" s="1"/>
  <c r="P324" i="3" a="1"/>
  <c r="P324" i="3" s="1"/>
  <c r="O326" i="3" a="1"/>
  <c r="O326" i="3" s="1"/>
  <c r="O327" i="3" a="1"/>
  <c r="O327" i="3" s="1"/>
  <c r="P332" i="3" a="1"/>
  <c r="P332" i="3" s="1"/>
  <c r="O335" i="3" a="1"/>
  <c r="O335" i="3" s="1"/>
  <c r="Q335" i="3" s="1"/>
  <c r="P336" i="3" a="1"/>
  <c r="P336" i="3" s="1"/>
  <c r="L340" i="3" a="1"/>
  <c r="L340" i="3" s="1"/>
  <c r="K342" i="3" a="1"/>
  <c r="K342" i="3" s="1"/>
  <c r="L343" i="3" a="1"/>
  <c r="L343" i="3" s="1"/>
  <c r="L344" i="3" a="1"/>
  <c r="L344" i="3" s="1"/>
  <c r="K354" i="3" a="1"/>
  <c r="K354" i="3" s="1"/>
  <c r="O359" i="3" a="1"/>
  <c r="O359" i="3" s="1"/>
  <c r="O375" i="3" a="1"/>
  <c r="O375" i="3" s="1"/>
  <c r="R375" i="3" s="1"/>
  <c r="P376" i="3" a="1"/>
  <c r="P376" i="3" s="1"/>
  <c r="R376" i="3" s="1"/>
  <c r="L384" i="3" a="1"/>
  <c r="L384" i="3" s="1"/>
  <c r="L387" i="3" a="1"/>
  <c r="L387" i="3" s="1"/>
  <c r="L400" i="3" a="1"/>
  <c r="L400" i="3" s="1"/>
  <c r="L408" i="3" a="1"/>
  <c r="L408" i="3" s="1"/>
  <c r="M412" i="3" a="1"/>
  <c r="M412" i="3" s="1"/>
  <c r="N414" i="3" a="1"/>
  <c r="N414" i="3" s="1"/>
  <c r="O415" i="3" a="1"/>
  <c r="O415" i="3" s="1"/>
  <c r="O419" i="3" a="1"/>
  <c r="O419" i="3" s="1"/>
  <c r="R419" i="3" s="1"/>
  <c r="N425" i="3" a="1"/>
  <c r="N425" i="3" s="1"/>
  <c r="K430" i="3" a="1"/>
  <c r="K430" i="3" s="1"/>
  <c r="P431" i="3" a="1"/>
  <c r="P431" i="3" s="1"/>
  <c r="Q431" i="3" s="1"/>
  <c r="O435" i="3" a="1"/>
  <c r="O435" i="3" s="1"/>
  <c r="N441" i="3" a="1"/>
  <c r="N441" i="3" s="1"/>
  <c r="K448" i="3" a="1"/>
  <c r="K448" i="3" s="1"/>
  <c r="M449" i="3" a="1"/>
  <c r="M449" i="3" s="1"/>
  <c r="K451" i="3" a="1"/>
  <c r="K451" i="3" s="1"/>
  <c r="M452" i="3" a="1"/>
  <c r="M452" i="3" s="1"/>
  <c r="K459" i="3" a="1"/>
  <c r="K459" i="3" s="1"/>
  <c r="L465" i="3" a="1"/>
  <c r="L465" i="3" s="1"/>
  <c r="K467" i="3" a="1"/>
  <c r="K467" i="3" s="1"/>
  <c r="N473" i="3" a="1"/>
  <c r="N473" i="3" s="1"/>
  <c r="K475" i="3" a="1"/>
  <c r="K475" i="3" s="1"/>
  <c r="R475" i="3"/>
  <c r="M479" i="3" a="1"/>
  <c r="M479" i="3" s="1"/>
  <c r="L489" i="3" a="1"/>
  <c r="L489" i="3" s="1"/>
  <c r="O491" i="3" a="1"/>
  <c r="O491" i="3" s="1"/>
  <c r="R491" i="3" s="1"/>
  <c r="M495" i="3" a="1"/>
  <c r="M495" i="3" s="1"/>
  <c r="L505" i="3" a="1"/>
  <c r="L505" i="3" s="1"/>
  <c r="O507" i="3" a="1"/>
  <c r="O507" i="3" s="1"/>
  <c r="Q507" i="3" s="1"/>
  <c r="K510" i="3" a="1"/>
  <c r="K510" i="3" s="1"/>
  <c r="P511" i="3" a="1"/>
  <c r="P511" i="3" s="1"/>
  <c r="R511" i="3" s="1"/>
  <c r="M521" i="3" a="1"/>
  <c r="M521" i="3" s="1"/>
  <c r="N526" i="3" a="1"/>
  <c r="N526" i="3" s="1"/>
  <c r="O527" i="3" a="1"/>
  <c r="O527" i="3" s="1"/>
  <c r="L531" i="3" a="1"/>
  <c r="L531" i="3" s="1"/>
  <c r="N534" i="3" a="1"/>
  <c r="N534" i="3" s="1"/>
  <c r="M545" i="3" a="1"/>
  <c r="M545" i="3" s="1"/>
  <c r="O559" i="3" a="1"/>
  <c r="O559" i="3" s="1"/>
  <c r="K561" i="3" a="1"/>
  <c r="K561" i="3" s="1"/>
  <c r="N571" i="3" a="1"/>
  <c r="N571" i="3" s="1"/>
  <c r="K574" i="3" a="1"/>
  <c r="K574" i="3" s="1"/>
  <c r="K576" i="3" a="1"/>
  <c r="K576" i="3" s="1"/>
  <c r="O582" i="3" a="1"/>
  <c r="O582" i="3" s="1"/>
  <c r="P585" i="3" a="1"/>
  <c r="P585" i="3" s="1"/>
  <c r="Q585" i="3" s="1"/>
  <c r="N591" i="3" a="1"/>
  <c r="N591" i="3" s="1"/>
  <c r="O596" i="3" a="1"/>
  <c r="O596" i="3" s="1"/>
  <c r="M596" i="3" a="1"/>
  <c r="M596" i="3" s="1"/>
  <c r="O614" i="3" a="1"/>
  <c r="O614" i="3" s="1"/>
  <c r="L627" i="3" a="1"/>
  <c r="L627" i="3" s="1"/>
  <c r="N627" i="3" a="1"/>
  <c r="N627" i="3" s="1"/>
  <c r="N633" i="3" a="1"/>
  <c r="N633" i="3" s="1"/>
  <c r="M633" i="3" a="1"/>
  <c r="M633" i="3" s="1"/>
  <c r="M635" i="3" a="1"/>
  <c r="M635" i="3" s="1"/>
  <c r="L641" i="3" a="1"/>
  <c r="L641" i="3" s="1"/>
  <c r="K646" i="3" a="1"/>
  <c r="K646" i="3" s="1"/>
  <c r="O654" i="3" a="1"/>
  <c r="O654" i="3" s="1"/>
  <c r="N654" i="3" a="1"/>
  <c r="N654" i="3" s="1"/>
  <c r="P659" i="3" a="1"/>
  <c r="P659" i="3" s="1"/>
  <c r="O659" i="3" a="1"/>
  <c r="O659" i="3" s="1"/>
  <c r="K659" i="3" a="1"/>
  <c r="K659" i="3" s="1"/>
  <c r="L667" i="3" a="1"/>
  <c r="L667" i="3" s="1"/>
  <c r="L675" i="3" a="1"/>
  <c r="L675" i="3" s="1"/>
  <c r="K683" i="3" a="1"/>
  <c r="K683" i="3" s="1"/>
  <c r="M692" i="3" a="1"/>
  <c r="M692" i="3" s="1"/>
  <c r="K699" i="3" a="1"/>
  <c r="K699" i="3" s="1"/>
  <c r="L705" i="3" a="1"/>
  <c r="L705" i="3" s="1"/>
  <c r="N710" i="3" a="1"/>
  <c r="N710" i="3" s="1"/>
  <c r="O716" i="3" a="1"/>
  <c r="O716" i="3" s="1"/>
  <c r="M716" i="3" a="1"/>
  <c r="M716" i="3" s="1"/>
  <c r="P721" i="3" a="1"/>
  <c r="P721" i="3" s="1"/>
  <c r="N726" i="3" a="1"/>
  <c r="N726" i="3" s="1"/>
  <c r="O729" i="3" a="1"/>
  <c r="O729" i="3" s="1"/>
  <c r="N734" i="3" a="1"/>
  <c r="N734" i="3" s="1"/>
  <c r="K734" i="3" a="1"/>
  <c r="K734" i="3" s="1"/>
  <c r="O734" i="3" a="1"/>
  <c r="O734" i="3" s="1"/>
  <c r="Q739" i="3"/>
  <c r="R739" i="3"/>
  <c r="P747" i="3" a="1"/>
  <c r="P747" i="3" s="1"/>
  <c r="O747" i="3" a="1"/>
  <c r="O747" i="3" s="1"/>
  <c r="K747" i="3" a="1"/>
  <c r="K747" i="3" s="1"/>
  <c r="M759" i="3" a="1"/>
  <c r="M759" i="3" s="1"/>
  <c r="N761" i="3" a="1"/>
  <c r="N761" i="3" s="1"/>
  <c r="R763" i="3"/>
  <c r="L769" i="3" a="1"/>
  <c r="L769" i="3" s="1"/>
  <c r="O785" i="3" a="1"/>
  <c r="O785" i="3" s="1"/>
  <c r="N785" i="3" a="1"/>
  <c r="N785" i="3" s="1"/>
  <c r="P785" i="3" a="1"/>
  <c r="P785" i="3" s="1"/>
  <c r="K787" i="3" a="1"/>
  <c r="K787" i="3" s="1"/>
  <c r="N793" i="3" a="1"/>
  <c r="N793" i="3" s="1"/>
  <c r="M793" i="3" a="1"/>
  <c r="M793" i="3" s="1"/>
  <c r="K798" i="3" a="1"/>
  <c r="K798" i="3" s="1"/>
  <c r="M801" i="3" a="1"/>
  <c r="M801" i="3" s="1"/>
  <c r="O804" i="3" a="1"/>
  <c r="O804" i="3" s="1"/>
  <c r="N804" i="3" a="1"/>
  <c r="N804" i="3" s="1"/>
  <c r="K814" i="3" a="1"/>
  <c r="K814" i="3" s="1"/>
  <c r="M817" i="3" a="1"/>
  <c r="M817" i="3" s="1"/>
  <c r="P825" i="3" a="1"/>
  <c r="P825" i="3" s="1"/>
  <c r="K825" i="3" a="1"/>
  <c r="K825" i="3" s="1"/>
  <c r="P829" i="3" a="1"/>
  <c r="P829" i="3" s="1"/>
  <c r="M829" i="3" a="1"/>
  <c r="M829" i="3" s="1"/>
  <c r="L832" i="3" a="1"/>
  <c r="L832" i="3" s="1"/>
  <c r="K838" i="3" a="1"/>
  <c r="K838" i="3" s="1"/>
  <c r="O854" i="3" a="1"/>
  <c r="O854" i="3" s="1"/>
  <c r="M857" i="3" a="1"/>
  <c r="M857" i="3" s="1"/>
  <c r="O860" i="3" a="1"/>
  <c r="O860" i="3" s="1"/>
  <c r="N860" i="3" a="1"/>
  <c r="N860" i="3" s="1"/>
  <c r="N862" i="3" a="1"/>
  <c r="N862" i="3" s="1"/>
  <c r="N875" i="3" a="1"/>
  <c r="N875" i="3" s="1"/>
  <c r="M875" i="3" a="1"/>
  <c r="M875" i="3" s="1"/>
  <c r="P875" i="3" a="1"/>
  <c r="P875" i="3" s="1"/>
  <c r="Q875" i="3" s="1"/>
  <c r="N876" i="3" a="1"/>
  <c r="N876" i="3" s="1"/>
  <c r="L880" i="3" a="1"/>
  <c r="L880" i="3" s="1"/>
  <c r="O900" i="3" a="1"/>
  <c r="O900" i="3" s="1"/>
  <c r="M900" i="3" a="1"/>
  <c r="M900" i="3" s="1"/>
  <c r="P929" i="3" a="1"/>
  <c r="P929" i="3" s="1"/>
  <c r="K929" i="3" a="1"/>
  <c r="K929" i="3" s="1"/>
  <c r="L931" i="3" a="1"/>
  <c r="L931" i="3" s="1"/>
  <c r="P939" i="3" a="1"/>
  <c r="P939" i="3" s="1"/>
  <c r="Q939" i="3" s="1"/>
  <c r="O939" i="3" a="1"/>
  <c r="O939" i="3" s="1"/>
  <c r="K939" i="3" a="1"/>
  <c r="K939" i="3" s="1"/>
  <c r="M948" i="3" a="1"/>
  <c r="M948" i="3" s="1"/>
  <c r="K955" i="3" a="1"/>
  <c r="K955" i="3" s="1"/>
  <c r="O964" i="3" a="1"/>
  <c r="O964" i="3" s="1"/>
  <c r="N964" i="3" a="1"/>
  <c r="N964" i="3" s="1"/>
  <c r="M972" i="3" a="1"/>
  <c r="M972" i="3" s="1"/>
  <c r="L979" i="3" a="1"/>
  <c r="L979" i="3" s="1"/>
  <c r="K979" i="3" a="1"/>
  <c r="K979" i="3" s="1"/>
  <c r="M979" i="3" a="1"/>
  <c r="M979" i="3" s="1"/>
  <c r="O996" i="3" a="1"/>
  <c r="O996" i="3" s="1"/>
  <c r="M996" i="3" a="1"/>
  <c r="M996" i="3" s="1"/>
  <c r="N1006" i="3" a="1"/>
  <c r="N1006" i="3" s="1"/>
  <c r="M1009" i="3" a="1"/>
  <c r="M1009" i="3" s="1"/>
  <c r="O1011" i="3" a="1"/>
  <c r="O1011" i="3" s="1"/>
  <c r="O1017" i="3" a="1"/>
  <c r="O1017" i="3" s="1"/>
  <c r="N1017" i="3" a="1"/>
  <c r="N1017" i="3" s="1"/>
  <c r="P1017" i="3" a="1"/>
  <c r="P1017" i="3" s="1"/>
  <c r="K1019" i="3" a="1"/>
  <c r="K1019" i="3" s="1"/>
  <c r="L1025" i="3" a="1"/>
  <c r="L1025" i="3" s="1"/>
  <c r="O1027" i="3" a="1"/>
  <c r="O1027" i="3" s="1"/>
  <c r="K1030" i="3" a="1"/>
  <c r="K1030" i="3" s="1"/>
  <c r="P1037" i="3" a="1"/>
  <c r="P1037" i="3" s="1"/>
  <c r="O1041" i="3" a="1"/>
  <c r="O1041" i="3" s="1"/>
  <c r="Q1041" i="3" s="1"/>
  <c r="P1057" i="3" a="1"/>
  <c r="P1057" i="3" s="1"/>
  <c r="Q1057" i="3" s="1"/>
  <c r="K1057" i="3" a="1"/>
  <c r="K1057" i="3" s="1"/>
  <c r="L1059" i="3" a="1"/>
  <c r="L1059" i="3" s="1"/>
  <c r="L1074" i="3" a="1"/>
  <c r="L1074" i="3" s="1"/>
  <c r="N1077" i="3" a="1"/>
  <c r="N1077" i="3" s="1"/>
  <c r="M1077" i="3" a="1"/>
  <c r="M1077" i="3" s="1"/>
  <c r="M1081" i="3" a="1"/>
  <c r="M1081" i="3" s="1"/>
  <c r="L1081" i="3" a="1"/>
  <c r="L1081" i="3" s="1"/>
  <c r="O1081" i="3" a="1"/>
  <c r="O1081" i="3" s="1"/>
  <c r="L1089" i="3" a="1"/>
  <c r="L1089" i="3" s="1"/>
  <c r="K1089" i="3" a="1"/>
  <c r="K1089" i="3" s="1"/>
  <c r="N1089" i="3" a="1"/>
  <c r="N1089" i="3" s="1"/>
  <c r="N1100" i="3" a="1"/>
  <c r="N1100" i="3" s="1"/>
  <c r="P1115" i="3" a="1"/>
  <c r="P1115" i="3" s="1"/>
  <c r="N1118" i="3" a="1"/>
  <c r="N1118" i="3" s="1"/>
  <c r="N1129" i="3" a="1"/>
  <c r="N1129" i="3" s="1"/>
  <c r="M1129" i="3" a="1"/>
  <c r="M1129" i="3" s="1"/>
  <c r="O1129" i="3" a="1"/>
  <c r="O1129" i="3" s="1"/>
  <c r="O1131" i="3" a="1"/>
  <c r="O1131" i="3" s="1"/>
  <c r="L1138" i="3" a="1"/>
  <c r="L1138" i="3" s="1"/>
  <c r="M1149" i="3" a="1"/>
  <c r="M1149" i="3" s="1"/>
  <c r="L1163" i="3" a="1"/>
  <c r="L1163" i="3" s="1"/>
  <c r="K1169" i="3" a="1"/>
  <c r="K1169" i="3" s="1"/>
  <c r="P1171" i="3" a="1"/>
  <c r="P1171" i="3" s="1"/>
  <c r="L1178" i="3" a="1"/>
  <c r="L1178" i="3" s="1"/>
  <c r="N1190" i="3" a="1"/>
  <c r="N1190" i="3" s="1"/>
  <c r="K1190" i="3" a="1"/>
  <c r="K1190" i="3" s="1"/>
  <c r="O1190" i="3" a="1"/>
  <c r="O1190" i="3" s="1"/>
  <c r="P1194" i="3" a="1"/>
  <c r="P1194" i="3" s="1"/>
  <c r="L1194" i="3" a="1"/>
  <c r="L1194" i="3" s="1"/>
  <c r="P1227" i="3" a="1"/>
  <c r="P1227" i="3" s="1"/>
  <c r="K1230" i="3" a="1"/>
  <c r="K1230" i="3" s="1"/>
  <c r="M1233" i="3" a="1"/>
  <c r="M1233" i="3" s="1"/>
  <c r="M1236" i="3" a="1"/>
  <c r="M1236" i="3" s="1"/>
  <c r="N1243" i="3" a="1"/>
  <c r="N1243" i="3" s="1"/>
  <c r="K1246" i="3" a="1"/>
  <c r="K1246" i="3" s="1"/>
  <c r="L1257" i="3" a="1"/>
  <c r="L1257" i="3" s="1"/>
  <c r="K1257" i="3" a="1"/>
  <c r="K1257" i="3" s="1"/>
  <c r="N1257" i="3" a="1"/>
  <c r="N1257" i="3" s="1"/>
  <c r="M1257" i="3" a="1"/>
  <c r="M1257" i="3" s="1"/>
  <c r="M1261" i="3" a="1"/>
  <c r="M1261" i="3" s="1"/>
  <c r="M1269" i="3" a="1"/>
  <c r="M1269" i="3" s="1"/>
  <c r="M1284" i="3" a="1"/>
  <c r="M1284" i="3" s="1"/>
  <c r="N1284" i="3" a="1"/>
  <c r="N1284" i="3" s="1"/>
  <c r="P1284" i="3" a="1"/>
  <c r="P1284" i="3" s="1"/>
  <c r="P1286" i="3" a="1"/>
  <c r="P1286" i="3" s="1"/>
  <c r="M1294" i="3" a="1"/>
  <c r="M1294" i="3" s="1"/>
  <c r="K1298" i="3" a="1"/>
  <c r="K1298" i="3" s="1"/>
  <c r="N1309" i="3" a="1"/>
  <c r="N1309" i="3" s="1"/>
  <c r="N1318" i="3" a="1"/>
  <c r="N1318" i="3" s="1"/>
  <c r="M1318" i="3" a="1"/>
  <c r="M1318" i="3" s="1"/>
  <c r="P1318" i="3" a="1"/>
  <c r="P1318" i="3" s="1"/>
  <c r="K1327" i="3" a="1"/>
  <c r="K1327" i="3" s="1"/>
  <c r="O1333" i="3" a="1"/>
  <c r="O1333" i="3" s="1"/>
  <c r="P1333" i="3" a="1"/>
  <c r="P1333" i="3" s="1"/>
  <c r="L1333" i="3" a="1"/>
  <c r="L1333" i="3" s="1"/>
  <c r="M1336" i="3" a="1"/>
  <c r="M1336" i="3" s="1"/>
  <c r="P1336" i="3" a="1"/>
  <c r="P1336" i="3" s="1"/>
  <c r="K1342" i="3" a="1"/>
  <c r="K1342" i="3" s="1"/>
  <c r="L1344" i="3" a="1"/>
  <c r="L1344" i="3" s="1"/>
  <c r="K1351" i="3" a="1"/>
  <c r="K1351" i="3" s="1"/>
  <c r="M1365" i="3" a="1"/>
  <c r="M1365" i="3" s="1"/>
  <c r="L1368" i="3" a="1"/>
  <c r="L1368" i="3" s="1"/>
  <c r="P1383" i="3" a="1"/>
  <c r="P1383" i="3" s="1"/>
  <c r="N1397" i="3" a="1"/>
  <c r="N1397" i="3" s="1"/>
  <c r="P1397" i="3" a="1"/>
  <c r="P1397" i="3" s="1"/>
  <c r="P1399" i="3" a="1"/>
  <c r="P1399" i="3" s="1"/>
  <c r="K1406" i="3" a="1"/>
  <c r="K1406" i="3" s="1"/>
  <c r="L1415" i="3" a="1"/>
  <c r="L1415" i="3" s="1"/>
  <c r="N1415" i="3" a="1"/>
  <c r="N1415" i="3" s="1"/>
  <c r="M1415" i="3" a="1"/>
  <c r="M1415" i="3" s="1"/>
  <c r="O1419" i="3" a="1"/>
  <c r="O1419" i="3" s="1"/>
  <c r="N1419" i="3" a="1"/>
  <c r="N1419" i="3" s="1"/>
  <c r="K1428" i="3" a="1"/>
  <c r="K1428" i="3" s="1"/>
  <c r="O1431" i="3" a="1"/>
  <c r="O1431" i="3" s="1"/>
  <c r="P1439" i="3" a="1"/>
  <c r="P1439" i="3" s="1"/>
  <c r="N1442" i="3" a="1"/>
  <c r="N1442" i="3" s="1"/>
  <c r="K1449" i="3" a="1"/>
  <c r="K1449" i="3" s="1"/>
  <c r="K1459" i="3" a="1"/>
  <c r="K1459" i="3" s="1"/>
  <c r="M1459" i="3" a="1"/>
  <c r="M1459" i="3" s="1"/>
  <c r="N1459" i="3" a="1"/>
  <c r="N1459" i="3" s="1"/>
  <c r="L1463" i="3" a="1"/>
  <c r="L1463" i="3" s="1"/>
  <c r="K1463" i="3" a="1"/>
  <c r="K1463" i="3" s="1"/>
  <c r="N1463" i="3" a="1"/>
  <c r="N1463" i="3" s="1"/>
  <c r="M1463" i="3" a="1"/>
  <c r="M1463" i="3" s="1"/>
  <c r="M1471" i="3" a="1"/>
  <c r="M1471" i="3" s="1"/>
  <c r="O1471" i="3" a="1"/>
  <c r="O1471" i="3" s="1"/>
  <c r="Q1471" i="3" s="1"/>
  <c r="N1471" i="3" a="1"/>
  <c r="N1471" i="3" s="1"/>
  <c r="P1478" i="3" a="1"/>
  <c r="P1478" i="3" s="1"/>
  <c r="N1499" i="3" a="1"/>
  <c r="N1499" i="3" s="1"/>
  <c r="M1499" i="3" a="1"/>
  <c r="M1499" i="3" s="1"/>
  <c r="L1499" i="3" a="1"/>
  <c r="L1499" i="3" s="1"/>
  <c r="P1499" i="3" a="1"/>
  <c r="P1499" i="3" s="1"/>
  <c r="P1520" i="3" a="1"/>
  <c r="P1520" i="3" s="1"/>
  <c r="Q1520" i="3" s="1"/>
  <c r="K1526" i="3" a="1"/>
  <c r="K1526" i="3" s="1"/>
  <c r="P1527" i="3" a="1"/>
  <c r="P1527" i="3" s="1"/>
  <c r="O1544" i="3" a="1"/>
  <c r="O1544" i="3" s="1"/>
  <c r="P1544" i="3" a="1"/>
  <c r="P1544" i="3" s="1"/>
  <c r="P1567" i="3" a="1"/>
  <c r="P1567" i="3" s="1"/>
  <c r="Q1567" i="3" s="1"/>
  <c r="K1567" i="3" a="1"/>
  <c r="K1567" i="3" s="1"/>
  <c r="L1567" i="3" a="1"/>
  <c r="L1567" i="3" s="1"/>
  <c r="K1574" i="3" a="1"/>
  <c r="K1574" i="3" s="1"/>
  <c r="P1575" i="3" a="1"/>
  <c r="P1575" i="3" s="1"/>
  <c r="L1598" i="3" a="1"/>
  <c r="L1598" i="3" s="1"/>
  <c r="O1600" i="3" a="1"/>
  <c r="O1600" i="3" s="1"/>
  <c r="M1600" i="3" a="1"/>
  <c r="M1600" i="3" s="1"/>
  <c r="P1600" i="3" a="1"/>
  <c r="P1600" i="3" s="1"/>
  <c r="N1600" i="3" a="1"/>
  <c r="N1600" i="3" s="1"/>
  <c r="N1612" i="3" a="1"/>
  <c r="N1612" i="3" s="1"/>
  <c r="K1614" i="3" a="1"/>
  <c r="K1614" i="3" s="1"/>
  <c r="L1624" i="3" a="1"/>
  <c r="L1624" i="3" s="1"/>
  <c r="O1631" i="3" a="1"/>
  <c r="O1631" i="3" s="1"/>
  <c r="R1631" i="3" s="1"/>
  <c r="K1639" i="3" a="1"/>
  <c r="K1639" i="3" s="1"/>
  <c r="O1654" i="3" a="1"/>
  <c r="O1654" i="3" s="1"/>
  <c r="L1672" i="3" a="1"/>
  <c r="L1672" i="3" s="1"/>
  <c r="N1678" i="3" a="1"/>
  <c r="N1678" i="3" s="1"/>
  <c r="L1678" i="3" a="1"/>
  <c r="L1678" i="3" s="1"/>
  <c r="K1678" i="3" a="1"/>
  <c r="K1678" i="3" s="1"/>
  <c r="M1678" i="3" a="1"/>
  <c r="M1678" i="3" s="1"/>
  <c r="L1696" i="3" a="1"/>
  <c r="L1696" i="3" s="1"/>
  <c r="L1702" i="3" a="1"/>
  <c r="L1702" i="3" s="1"/>
  <c r="K1709" i="3" a="1"/>
  <c r="K1709" i="3" s="1"/>
  <c r="P1709" i="3" a="1"/>
  <c r="P1709" i="3" s="1"/>
  <c r="M1713" i="3" a="1"/>
  <c r="M1713" i="3" s="1"/>
  <c r="P1719" i="3" a="1"/>
  <c r="P1719" i="3" s="1"/>
  <c r="Q1719" i="3" s="1"/>
  <c r="K1719" i="3" a="1"/>
  <c r="K1719" i="3" s="1"/>
  <c r="L1719" i="3" a="1"/>
  <c r="L1719" i="3" s="1"/>
  <c r="O1725" i="3" a="1"/>
  <c r="O1725" i="3" s="1"/>
  <c r="Q1725" i="3" s="1"/>
  <c r="O1727" i="3" a="1"/>
  <c r="O1727" i="3" s="1"/>
  <c r="L1733" i="3" a="1"/>
  <c r="L1733" i="3" s="1"/>
  <c r="O1733" i="3" a="1"/>
  <c r="O1733" i="3" s="1"/>
  <c r="O1740" i="3" a="1"/>
  <c r="O1740" i="3" s="1"/>
  <c r="L1752" i="3" a="1"/>
  <c r="L1752" i="3" s="1"/>
  <c r="K1764" i="3" a="1"/>
  <c r="K1764" i="3" s="1"/>
  <c r="L1766" i="3" a="1"/>
  <c r="L1766" i="3" s="1"/>
  <c r="N1774" i="3" a="1"/>
  <c r="N1774" i="3" s="1"/>
  <c r="O1774" i="3" a="1"/>
  <c r="O1774" i="3" s="1"/>
  <c r="L1774" i="3" a="1"/>
  <c r="L1774" i="3" s="1"/>
  <c r="K1774" i="3" a="1"/>
  <c r="K1774" i="3" s="1"/>
  <c r="P1774" i="3" a="1"/>
  <c r="P1774" i="3" s="1"/>
  <c r="M1774" i="3" a="1"/>
  <c r="M1774" i="3" s="1"/>
  <c r="O1789" i="3" a="1"/>
  <c r="O1789" i="3" s="1"/>
  <c r="P1791" i="3" a="1"/>
  <c r="P1791" i="3" s="1"/>
  <c r="R1791" i="3" s="1"/>
  <c r="L1807" i="3" a="1"/>
  <c r="L1807" i="3" s="1"/>
  <c r="N1814" i="3" a="1"/>
  <c r="N1814" i="3" s="1"/>
  <c r="L1814" i="3" a="1"/>
  <c r="L1814" i="3" s="1"/>
  <c r="O1814" i="3" a="1"/>
  <c r="O1814" i="3" s="1"/>
  <c r="M1814" i="3" a="1"/>
  <c r="M1814" i="3" s="1"/>
  <c r="P1814" i="3" a="1"/>
  <c r="P1814" i="3" s="1"/>
  <c r="K1845" i="3" a="1"/>
  <c r="K1845" i="3" s="1"/>
  <c r="K1853" i="3" a="1"/>
  <c r="K1853" i="3" s="1"/>
  <c r="K1870" i="3" a="1"/>
  <c r="K1870" i="3" s="1"/>
  <c r="Q1879" i="3"/>
  <c r="K1903" i="3" a="1"/>
  <c r="K1903" i="3" s="1"/>
  <c r="M1927" i="3" a="1"/>
  <c r="M1927" i="3" s="1"/>
  <c r="L1927" i="3" a="1"/>
  <c r="L1927" i="3" s="1"/>
  <c r="N1927" i="3" a="1"/>
  <c r="N1927" i="3" s="1"/>
  <c r="K1927" i="3" a="1"/>
  <c r="K1927" i="3" s="1"/>
  <c r="O1927" i="3" a="1"/>
  <c r="O1927" i="3" s="1"/>
  <c r="R1927" i="3" s="1"/>
  <c r="O1931" i="3" a="1"/>
  <c r="O1931" i="3" s="1"/>
  <c r="N1931" i="3" a="1"/>
  <c r="N1931" i="3" s="1"/>
  <c r="K1951" i="3" a="1"/>
  <c r="K1951" i="3" s="1"/>
  <c r="P1959" i="3" a="1"/>
  <c r="P1959" i="3" s="1"/>
  <c r="K1959" i="3" a="1"/>
  <c r="K1959" i="3" s="1"/>
  <c r="L1959" i="3" a="1"/>
  <c r="L1959" i="3" s="1"/>
  <c r="O1959" i="3" a="1"/>
  <c r="O1959" i="3" s="1"/>
  <c r="L1976" i="3" a="1"/>
  <c r="L1976" i="3" s="1"/>
  <c r="O1982" i="3" a="1"/>
  <c r="O1982" i="3" s="1"/>
  <c r="P2022" i="3" a="1"/>
  <c r="P2022" i="3" s="1"/>
  <c r="Q2022" i="3" s="1"/>
  <c r="O2024" i="3" a="1"/>
  <c r="O2024" i="3" s="1"/>
  <c r="P2024" i="3" a="1"/>
  <c r="P2024" i="3" s="1"/>
  <c r="N2024" i="3" a="1"/>
  <c r="N2024" i="3" s="1"/>
  <c r="M2024" i="3" a="1"/>
  <c r="M2024" i="3" s="1"/>
  <c r="O2026" i="3" a="1"/>
  <c r="O2026" i="3" s="1"/>
  <c r="K2052" i="3" a="1"/>
  <c r="K2052" i="3" s="1"/>
  <c r="N2065" i="3" a="1"/>
  <c r="N2065" i="3" s="1"/>
  <c r="L2068" i="3" a="1"/>
  <c r="L2068" i="3" s="1"/>
  <c r="M2074" i="3" a="1"/>
  <c r="M2074" i="3" s="1"/>
  <c r="N2074" i="3" a="1"/>
  <c r="N2074" i="3" s="1"/>
  <c r="K2097" i="3" a="1"/>
  <c r="K2097" i="3" s="1"/>
  <c r="M2118" i="3" a="1"/>
  <c r="M2118" i="3" s="1"/>
  <c r="N2118" i="3" a="1"/>
  <c r="N2118" i="3" s="1"/>
  <c r="N2127" i="3" a="1"/>
  <c r="N2127" i="3" s="1"/>
  <c r="P2165" i="3" a="1"/>
  <c r="P2165" i="3" s="1"/>
  <c r="L2215" i="3" a="1"/>
  <c r="L2215" i="3" s="1"/>
  <c r="M2215" i="3" a="1"/>
  <c r="M2215" i="3" s="1"/>
  <c r="L2220" i="3" a="1"/>
  <c r="L2220" i="3" s="1"/>
  <c r="P2252" i="3" a="1"/>
  <c r="P2252" i="3" s="1"/>
  <c r="L2252" i="3" a="1"/>
  <c r="L2252" i="3" s="1"/>
  <c r="K2259" i="3" a="1"/>
  <c r="K2259" i="3" s="1"/>
  <c r="N2269" i="3" a="1"/>
  <c r="N2269" i="3" s="1"/>
  <c r="O2278" i="3" a="1"/>
  <c r="O2278" i="3" s="1"/>
  <c r="M2278" i="3" a="1"/>
  <c r="M2278" i="3" s="1"/>
  <c r="N2278" i="3" a="1"/>
  <c r="N2278" i="3" s="1"/>
  <c r="P2278" i="3" a="1"/>
  <c r="P2278" i="3" s="1"/>
  <c r="L2342" i="3" a="1"/>
  <c r="L2342" i="3" s="1"/>
  <c r="P2349" i="3" a="1"/>
  <c r="P2349" i="3" s="1"/>
  <c r="K2349" i="3" a="1"/>
  <c r="K2349" i="3" s="1"/>
  <c r="O2349" i="3" a="1"/>
  <c r="O2349" i="3" s="1"/>
  <c r="M2349" i="3" a="1"/>
  <c r="M2349" i="3" s="1"/>
  <c r="L2349" i="3" a="1"/>
  <c r="L2349" i="3" s="1"/>
  <c r="M2357" i="3" a="1"/>
  <c r="M2357" i="3" s="1"/>
  <c r="M2373" i="3" a="1"/>
  <c r="M2373" i="3" s="1"/>
  <c r="M2377" i="3" a="1"/>
  <c r="M2377" i="3" s="1"/>
  <c r="K2377" i="3" a="1"/>
  <c r="K2377" i="3" s="1"/>
  <c r="L643" i="3" a="1"/>
  <c r="L643" i="3" s="1"/>
  <c r="N643" i="3" a="1"/>
  <c r="N643" i="3" s="1"/>
  <c r="M707" i="3" a="1"/>
  <c r="M707" i="3" s="1"/>
  <c r="O707" i="3" a="1"/>
  <c r="O707" i="3" s="1"/>
  <c r="R707" i="3" s="1"/>
  <c r="N713" i="3" a="1"/>
  <c r="N713" i="3" s="1"/>
  <c r="M713" i="3" a="1"/>
  <c r="M713" i="3" s="1"/>
  <c r="P853" i="3" a="1"/>
  <c r="P853" i="3" s="1"/>
  <c r="M853" i="3" a="1"/>
  <c r="M853" i="3" s="1"/>
  <c r="K2" i="3" a="1"/>
  <c r="K2" i="3" s="1"/>
  <c r="P23" i="3" a="1"/>
  <c r="P23" i="3" s="1"/>
  <c r="Q23" i="3" s="1"/>
  <c r="K31" i="3" a="1"/>
  <c r="K31" i="3" s="1"/>
  <c r="K47" i="3" a="1"/>
  <c r="K47" i="3" s="1"/>
  <c r="L64" i="3" a="1"/>
  <c r="L64" i="3" s="1"/>
  <c r="R82" i="3"/>
  <c r="R106" i="3"/>
  <c r="K116" i="3" a="1"/>
  <c r="K116" i="3" s="1"/>
  <c r="O2" i="3" a="1"/>
  <c r="O2" i="3" s="1"/>
  <c r="O4" i="3" a="1"/>
  <c r="O4" i="3" s="1"/>
  <c r="P6" i="3" a="1"/>
  <c r="P6" i="3" s="1"/>
  <c r="P7" i="3" a="1"/>
  <c r="P7" i="3" s="1"/>
  <c r="P15" i="3" a="1"/>
  <c r="P15" i="3" s="1"/>
  <c r="L22" i="3" a="1"/>
  <c r="L22" i="3" s="1"/>
  <c r="M24" i="3" a="1"/>
  <c r="M24" i="3" s="1"/>
  <c r="L28" i="3" a="1"/>
  <c r="L28" i="3" s="1"/>
  <c r="N32" i="3" a="1"/>
  <c r="N32" i="3" s="1"/>
  <c r="K36" i="3" a="1"/>
  <c r="K36" i="3" s="1"/>
  <c r="N60" i="3" a="1"/>
  <c r="N60" i="3" s="1"/>
  <c r="P64" i="3" a="1"/>
  <c r="P64" i="3" s="1"/>
  <c r="R64" i="3" s="1"/>
  <c r="L70" i="3" a="1"/>
  <c r="L70" i="3" s="1"/>
  <c r="M72" i="3" a="1"/>
  <c r="M72" i="3" s="1"/>
  <c r="L76" i="3" a="1"/>
  <c r="L76" i="3" s="1"/>
  <c r="L79" i="3" a="1"/>
  <c r="L79" i="3" s="1"/>
  <c r="M80" i="3" a="1"/>
  <c r="M80" i="3" s="1"/>
  <c r="P87" i="3" a="1"/>
  <c r="P87" i="3" s="1"/>
  <c r="P92" i="3" a="1"/>
  <c r="P92" i="3" s="1"/>
  <c r="P100" i="3" a="1"/>
  <c r="P100" i="3" s="1"/>
  <c r="N103" i="3" a="1"/>
  <c r="N103" i="3" s="1"/>
  <c r="N104" i="3" a="1"/>
  <c r="N104" i="3" s="1"/>
  <c r="P111" i="3" a="1"/>
  <c r="P111" i="3" s="1"/>
  <c r="P116" i="3" a="1"/>
  <c r="P116" i="3" s="1"/>
  <c r="N119" i="3" a="1"/>
  <c r="N119" i="3" s="1"/>
  <c r="L127" i="3" a="1"/>
  <c r="L127" i="3" s="1"/>
  <c r="L128" i="3" a="1"/>
  <c r="L128" i="3" s="1"/>
  <c r="P134" i="3" a="1"/>
  <c r="P134" i="3" s="1"/>
  <c r="P135" i="3" a="1"/>
  <c r="P135" i="3" s="1"/>
  <c r="P143" i="3" a="1"/>
  <c r="P143" i="3" s="1"/>
  <c r="R143" i="3" s="1"/>
  <c r="L150" i="3" a="1"/>
  <c r="L150" i="3" s="1"/>
  <c r="M152" i="3" a="1"/>
  <c r="M152" i="3" s="1"/>
  <c r="L156" i="3" a="1"/>
  <c r="L156" i="3" s="1"/>
  <c r="N160" i="3" a="1"/>
  <c r="N160" i="3" s="1"/>
  <c r="R170" i="3"/>
  <c r="N188" i="3" a="1"/>
  <c r="N188" i="3" s="1"/>
  <c r="P192" i="3" a="1"/>
  <c r="P192" i="3" s="1"/>
  <c r="L198" i="3" a="1"/>
  <c r="L198" i="3" s="1"/>
  <c r="M200" i="3" a="1"/>
  <c r="M200" i="3" s="1"/>
  <c r="L204" i="3" a="1"/>
  <c r="L204" i="3" s="1"/>
  <c r="L207" i="3" a="1"/>
  <c r="L207" i="3" s="1"/>
  <c r="M208" i="3" a="1"/>
  <c r="M208" i="3" s="1"/>
  <c r="P215" i="3" a="1"/>
  <c r="P215" i="3" s="1"/>
  <c r="N220" i="3" a="1"/>
  <c r="N220" i="3" s="1"/>
  <c r="P222" i="3" a="1"/>
  <c r="P222" i="3" s="1"/>
  <c r="O223" i="3" a="1"/>
  <c r="O223" i="3" s="1"/>
  <c r="R226" i="3"/>
  <c r="N228" i="3" a="1"/>
  <c r="N228" i="3" s="1"/>
  <c r="L231" i="3" a="1"/>
  <c r="L231" i="3" s="1"/>
  <c r="O236" i="3" a="1"/>
  <c r="O236" i="3" s="1"/>
  <c r="P238" i="3" a="1"/>
  <c r="P238" i="3" s="1"/>
  <c r="O239" i="3" a="1"/>
  <c r="O239" i="3" s="1"/>
  <c r="N240" i="3" a="1"/>
  <c r="N240" i="3" s="1"/>
  <c r="N244" i="3" a="1"/>
  <c r="N244" i="3" s="1"/>
  <c r="L247" i="3" a="1"/>
  <c r="L247" i="3" s="1"/>
  <c r="M248" i="3" a="1"/>
  <c r="M248" i="3" s="1"/>
  <c r="P252" i="3" a="1"/>
  <c r="P252" i="3" s="1"/>
  <c r="R252" i="3" s="1"/>
  <c r="O260" i="3" a="1"/>
  <c r="O260" i="3" s="1"/>
  <c r="N263" i="3" a="1"/>
  <c r="N263" i="3" s="1"/>
  <c r="P264" i="3" a="1"/>
  <c r="P264" i="3" s="1"/>
  <c r="Q264" i="3" s="1"/>
  <c r="O268" i="3" a="1"/>
  <c r="O268" i="3" s="1"/>
  <c r="N271" i="3" a="1"/>
  <c r="N271" i="3" s="1"/>
  <c r="P292" i="3" a="1"/>
  <c r="P292" i="3" s="1"/>
  <c r="N295" i="3" a="1"/>
  <c r="N295" i="3" s="1"/>
  <c r="N296" i="3" a="1"/>
  <c r="N296" i="3" s="1"/>
  <c r="P308" i="3" a="1"/>
  <c r="P308" i="3" s="1"/>
  <c r="N311" i="3" a="1"/>
  <c r="N311" i="3" s="1"/>
  <c r="L319" i="3" a="1"/>
  <c r="L319" i="3" s="1"/>
  <c r="P327" i="3" a="1"/>
  <c r="P327" i="3" s="1"/>
  <c r="R338" i="3"/>
  <c r="L342" i="3" a="1"/>
  <c r="L342" i="3" s="1"/>
  <c r="M344" i="3" a="1"/>
  <c r="M344" i="3" s="1"/>
  <c r="L351" i="3" a="1"/>
  <c r="L351" i="3" s="1"/>
  <c r="P360" i="3" a="1"/>
  <c r="P360" i="3" s="1"/>
  <c r="L367" i="3" a="1"/>
  <c r="L367" i="3" s="1"/>
  <c r="L383" i="3" a="1"/>
  <c r="L383" i="3" s="1"/>
  <c r="L399" i="3" a="1"/>
  <c r="L399" i="3" s="1"/>
  <c r="R401" i="3"/>
  <c r="P415" i="3" a="1"/>
  <c r="P415" i="3" s="1"/>
  <c r="O495" i="3" a="1"/>
  <c r="O495" i="3" s="1"/>
  <c r="P527" i="3" a="1"/>
  <c r="P527" i="3" s="1"/>
  <c r="L529" i="3" a="1"/>
  <c r="L529" i="3" s="1"/>
  <c r="M531" i="3" a="1"/>
  <c r="M531" i="3" s="1"/>
  <c r="O539" i="3" a="1"/>
  <c r="O539" i="3" s="1"/>
  <c r="O545" i="3" a="1"/>
  <c r="O545" i="3" s="1"/>
  <c r="N555" i="3" a="1"/>
  <c r="N555" i="3" s="1"/>
  <c r="Q557" i="3"/>
  <c r="P559" i="3" a="1"/>
  <c r="P559" i="3" s="1"/>
  <c r="Q559" i="3" s="1"/>
  <c r="M561" i="3" a="1"/>
  <c r="M561" i="3" s="1"/>
  <c r="O571" i="3" a="1"/>
  <c r="O571" i="3" s="1"/>
  <c r="Q571" i="3" s="1"/>
  <c r="P576" i="3" a="1"/>
  <c r="P576" i="3" s="1"/>
  <c r="Q577" i="3"/>
  <c r="O580" i="3" a="1"/>
  <c r="O580" i="3" s="1"/>
  <c r="M580" i="3" a="1"/>
  <c r="M580" i="3" s="1"/>
  <c r="O591" i="3" a="1"/>
  <c r="O591" i="3" s="1"/>
  <c r="N619" i="3" a="1"/>
  <c r="N619" i="3" s="1"/>
  <c r="M619" i="3" a="1"/>
  <c r="M619" i="3" s="1"/>
  <c r="P619" i="3" a="1"/>
  <c r="P619" i="3" s="1"/>
  <c r="Q619" i="3" s="1"/>
  <c r="N620" i="3" a="1"/>
  <c r="N620" i="3" s="1"/>
  <c r="O625" i="3" a="1"/>
  <c r="O625" i="3" s="1"/>
  <c r="N625" i="3" a="1"/>
  <c r="N625" i="3" s="1"/>
  <c r="P625" i="3" a="1"/>
  <c r="P625" i="3" s="1"/>
  <c r="O635" i="3" a="1"/>
  <c r="O635" i="3" s="1"/>
  <c r="O641" i="3" a="1"/>
  <c r="O641" i="3" s="1"/>
  <c r="O646" i="3" a="1"/>
  <c r="O646" i="3" s="1"/>
  <c r="P649" i="3" a="1"/>
  <c r="P649" i="3" s="1"/>
  <c r="R649" i="3" s="1"/>
  <c r="N662" i="3" a="1"/>
  <c r="N662" i="3" s="1"/>
  <c r="K662" i="3" a="1"/>
  <c r="K662" i="3" s="1"/>
  <c r="P677" i="3" a="1"/>
  <c r="P677" i="3" s="1"/>
  <c r="M677" i="3" a="1"/>
  <c r="M677" i="3" s="1"/>
  <c r="P681" i="3" a="1"/>
  <c r="P681" i="3" s="1"/>
  <c r="R681" i="3" s="1"/>
  <c r="K681" i="3" a="1"/>
  <c r="K681" i="3" s="1"/>
  <c r="L683" i="3" a="1"/>
  <c r="L683" i="3" s="1"/>
  <c r="O697" i="3" a="1"/>
  <c r="O697" i="3" s="1"/>
  <c r="N697" i="3" a="1"/>
  <c r="N697" i="3" s="1"/>
  <c r="P697" i="3" a="1"/>
  <c r="P697" i="3" s="1"/>
  <c r="L699" i="3" a="1"/>
  <c r="L699" i="3" s="1"/>
  <c r="M705" i="3" a="1"/>
  <c r="M705" i="3" s="1"/>
  <c r="R731" i="3"/>
  <c r="P737" i="3" a="1"/>
  <c r="P737" i="3" s="1"/>
  <c r="Q737" i="3" s="1"/>
  <c r="N750" i="3" a="1"/>
  <c r="N750" i="3" s="1"/>
  <c r="K750" i="3" a="1"/>
  <c r="K750" i="3" s="1"/>
  <c r="O761" i="3" a="1"/>
  <c r="O761" i="3" s="1"/>
  <c r="M769" i="3" a="1"/>
  <c r="M769" i="3" s="1"/>
  <c r="M779" i="3" a="1"/>
  <c r="M779" i="3" s="1"/>
  <c r="O779" i="3" a="1"/>
  <c r="O779" i="3" s="1"/>
  <c r="M787" i="3" a="1"/>
  <c r="M787" i="3" s="1"/>
  <c r="N795" i="3" a="1"/>
  <c r="N795" i="3" s="1"/>
  <c r="N798" i="3" a="1"/>
  <c r="N798" i="3" s="1"/>
  <c r="P809" i="3" a="1"/>
  <c r="P809" i="3" s="1"/>
  <c r="N814" i="3" a="1"/>
  <c r="N814" i="3" s="1"/>
  <c r="O817" i="3" a="1"/>
  <c r="O817" i="3" s="1"/>
  <c r="M833" i="3" a="1"/>
  <c r="M833" i="3" s="1"/>
  <c r="L833" i="3" a="1"/>
  <c r="L833" i="3" s="1"/>
  <c r="O833" i="3" a="1"/>
  <c r="O833" i="3" s="1"/>
  <c r="Q833" i="3" s="1"/>
  <c r="N835" i="3" a="1"/>
  <c r="N835" i="3" s="1"/>
  <c r="N838" i="3" a="1"/>
  <c r="N838" i="3" s="1"/>
  <c r="N844" i="3" a="1"/>
  <c r="N844" i="3" s="1"/>
  <c r="M883" i="3" a="1"/>
  <c r="M883" i="3" s="1"/>
  <c r="O883" i="3" a="1"/>
  <c r="O883" i="3" s="1"/>
  <c r="L891" i="3" a="1"/>
  <c r="L891" i="3" s="1"/>
  <c r="K891" i="3" a="1"/>
  <c r="K891" i="3" s="1"/>
  <c r="M891" i="3" a="1"/>
  <c r="M891" i="3" s="1"/>
  <c r="L905" i="3" a="1"/>
  <c r="L905" i="3" s="1"/>
  <c r="K905" i="3" a="1"/>
  <c r="K905" i="3" s="1"/>
  <c r="N905" i="3" a="1"/>
  <c r="N905" i="3" s="1"/>
  <c r="P953" i="3" a="1"/>
  <c r="P953" i="3" s="1"/>
  <c r="Q953" i="3" s="1"/>
  <c r="K953" i="3" a="1"/>
  <c r="K953" i="3" s="1"/>
  <c r="L955" i="3" a="1"/>
  <c r="L955" i="3" s="1"/>
  <c r="N973" i="3" a="1"/>
  <c r="N973" i="3" s="1"/>
  <c r="M973" i="3" a="1"/>
  <c r="M973" i="3" s="1"/>
  <c r="N977" i="3" a="1"/>
  <c r="N977" i="3" s="1"/>
  <c r="M977" i="3" a="1"/>
  <c r="M977" i="3" s="1"/>
  <c r="L985" i="3" a="1"/>
  <c r="L985" i="3" s="1"/>
  <c r="K985" i="3" a="1"/>
  <c r="K985" i="3" s="1"/>
  <c r="N985" i="3" a="1"/>
  <c r="N985" i="3" s="1"/>
  <c r="N1009" i="3" a="1"/>
  <c r="N1009" i="3" s="1"/>
  <c r="M1019" i="3" a="1"/>
  <c r="M1019" i="3" s="1"/>
  <c r="O1025" i="3" a="1"/>
  <c r="O1025" i="3" s="1"/>
  <c r="P1027" i="3" a="1"/>
  <c r="P1027" i="3" s="1"/>
  <c r="O1030" i="3" a="1"/>
  <c r="O1030" i="3" s="1"/>
  <c r="P1033" i="3" a="1"/>
  <c r="P1033" i="3" s="1"/>
  <c r="R1033" i="3" s="1"/>
  <c r="N1038" i="3" a="1"/>
  <c r="N1038" i="3" s="1"/>
  <c r="K1038" i="3" a="1"/>
  <c r="K1038" i="3" s="1"/>
  <c r="O1038" i="3" a="1"/>
  <c r="O1038" i="3" s="1"/>
  <c r="N1053" i="3" a="1"/>
  <c r="N1053" i="3" s="1"/>
  <c r="P1053" i="3" a="1"/>
  <c r="P1053" i="3" s="1"/>
  <c r="M1053" i="3" a="1"/>
  <c r="M1053" i="3" s="1"/>
  <c r="M1067" i="3" a="1"/>
  <c r="M1067" i="3" s="1"/>
  <c r="O1067" i="3" a="1"/>
  <c r="O1067" i="3" s="1"/>
  <c r="Q1067" i="3" s="1"/>
  <c r="L1075" i="3" a="1"/>
  <c r="L1075" i="3" s="1"/>
  <c r="N1075" i="3" a="1"/>
  <c r="N1075" i="3" s="1"/>
  <c r="P1099" i="3" a="1"/>
  <c r="P1099" i="3" s="1"/>
  <c r="O1099" i="3" a="1"/>
  <c r="O1099" i="3" s="1"/>
  <c r="K1099" i="3" a="1"/>
  <c r="K1099" i="3" s="1"/>
  <c r="N1101" i="3" a="1"/>
  <c r="N1101" i="3" s="1"/>
  <c r="P1101" i="3" a="1"/>
  <c r="P1101" i="3" s="1"/>
  <c r="O1116" i="3" a="1"/>
  <c r="O1116" i="3" s="1"/>
  <c r="N1116" i="3" a="1"/>
  <c r="N1116" i="3" s="1"/>
  <c r="P1131" i="3" a="1"/>
  <c r="P1131" i="3" s="1"/>
  <c r="N1157" i="3" a="1"/>
  <c r="N1157" i="3" s="1"/>
  <c r="P1157" i="3" a="1"/>
  <c r="P1157" i="3" s="1"/>
  <c r="M1157" i="3" a="1"/>
  <c r="M1157" i="3" s="1"/>
  <c r="L1169" i="3" a="1"/>
  <c r="L1169" i="3" s="1"/>
  <c r="O1172" i="3" a="1"/>
  <c r="O1172" i="3" s="1"/>
  <c r="N1172" i="3" a="1"/>
  <c r="N1172" i="3" s="1"/>
  <c r="L1179" i="3" a="1"/>
  <c r="L1179" i="3" s="1"/>
  <c r="K1179" i="3" a="1"/>
  <c r="K1179" i="3" s="1"/>
  <c r="M1179" i="3" a="1"/>
  <c r="M1179" i="3" s="1"/>
  <c r="N1182" i="3" a="1"/>
  <c r="N1182" i="3" s="1"/>
  <c r="O1182" i="3" a="1"/>
  <c r="O1182" i="3" s="1"/>
  <c r="P1185" i="3" a="1"/>
  <c r="P1185" i="3" s="1"/>
  <c r="N1220" i="3" a="1"/>
  <c r="N1220" i="3" s="1"/>
  <c r="O1228" i="3" a="1"/>
  <c r="O1228" i="3" s="1"/>
  <c r="N1228" i="3" a="1"/>
  <c r="N1228" i="3" s="1"/>
  <c r="N1230" i="3" a="1"/>
  <c r="N1230" i="3" s="1"/>
  <c r="N1241" i="3" a="1"/>
  <c r="N1241" i="3" s="1"/>
  <c r="M1241" i="3" a="1"/>
  <c r="M1241" i="3" s="1"/>
  <c r="O1241" i="3" a="1"/>
  <c r="O1241" i="3" s="1"/>
  <c r="O1243" i="3" a="1"/>
  <c r="O1243" i="3" s="1"/>
  <c r="Q1243" i="3" s="1"/>
  <c r="P1261" i="3" a="1"/>
  <c r="P1261" i="3" s="1"/>
  <c r="O1294" i="3" a="1"/>
  <c r="O1294" i="3" s="1"/>
  <c r="Q1301" i="3"/>
  <c r="L1342" i="3" a="1"/>
  <c r="L1342" i="3" s="1"/>
  <c r="L1351" i="3" a="1"/>
  <c r="L1351" i="3" s="1"/>
  <c r="K1363" i="3" a="1"/>
  <c r="K1363" i="3" s="1"/>
  <c r="N1363" i="3" a="1"/>
  <c r="N1363" i="3" s="1"/>
  <c r="P1363" i="3" a="1"/>
  <c r="P1363" i="3" s="1"/>
  <c r="N1375" i="3" a="1"/>
  <c r="N1375" i="3" s="1"/>
  <c r="P1375" i="3" a="1"/>
  <c r="P1375" i="3" s="1"/>
  <c r="O1375" i="3" a="1"/>
  <c r="O1375" i="3" s="1"/>
  <c r="N1382" i="3" a="1"/>
  <c r="N1382" i="3" s="1"/>
  <c r="M1382" i="3" a="1"/>
  <c r="M1382" i="3" s="1"/>
  <c r="L1382" i="3" a="1"/>
  <c r="L1382" i="3" s="1"/>
  <c r="P1382" i="3" a="1"/>
  <c r="P1382" i="3" s="1"/>
  <c r="P1400" i="3" a="1"/>
  <c r="P1400" i="3" s="1"/>
  <c r="M1400" i="3" a="1"/>
  <c r="M1400" i="3" s="1"/>
  <c r="L1406" i="3" a="1"/>
  <c r="L1406" i="3" s="1"/>
  <c r="N1429" i="3" a="1"/>
  <c r="N1429" i="3" s="1"/>
  <c r="P1429" i="3" a="1"/>
  <c r="P1429" i="3" s="1"/>
  <c r="M1429" i="3" a="1"/>
  <c r="M1429" i="3" s="1"/>
  <c r="P1431" i="3" a="1"/>
  <c r="P1431" i="3" s="1"/>
  <c r="N1438" i="3" a="1"/>
  <c r="N1438" i="3" s="1"/>
  <c r="M1438" i="3" a="1"/>
  <c r="M1438" i="3" s="1"/>
  <c r="P1438" i="3" a="1"/>
  <c r="P1438" i="3" s="1"/>
  <c r="L1447" i="3" a="1"/>
  <c r="L1447" i="3" s="1"/>
  <c r="K1447" i="3" a="1"/>
  <c r="K1447" i="3" s="1"/>
  <c r="M1447" i="3" a="1"/>
  <c r="M1447" i="3" s="1"/>
  <c r="L1449" i="3" a="1"/>
  <c r="L1449" i="3" s="1"/>
  <c r="M1511" i="3" a="1"/>
  <c r="M1511" i="3" s="1"/>
  <c r="O1511" i="3" a="1"/>
  <c r="O1511" i="3" s="1"/>
  <c r="N1511" i="3" a="1"/>
  <c r="N1511" i="3" s="1"/>
  <c r="M1519" i="3" a="1"/>
  <c r="M1519" i="3" s="1"/>
  <c r="L1519" i="3" a="1"/>
  <c r="L1519" i="3" s="1"/>
  <c r="O1519" i="3" a="1"/>
  <c r="O1519" i="3" s="1"/>
  <c r="N1519" i="3" a="1"/>
  <c r="N1519" i="3" s="1"/>
  <c r="O1528" i="3" a="1"/>
  <c r="O1528" i="3" s="1"/>
  <c r="N1528" i="3" a="1"/>
  <c r="N1528" i="3" s="1"/>
  <c r="M1528" i="3" a="1"/>
  <c r="M1528" i="3" s="1"/>
  <c r="P1528" i="3" a="1"/>
  <c r="P1528" i="3" s="1"/>
  <c r="P1535" i="3" a="1"/>
  <c r="P1535" i="3" s="1"/>
  <c r="R1535" i="3" s="1"/>
  <c r="K1535" i="3" a="1"/>
  <c r="K1535" i="3" s="1"/>
  <c r="M1535" i="3" a="1"/>
  <c r="M1535" i="3" s="1"/>
  <c r="L1535" i="3" a="1"/>
  <c r="L1535" i="3" s="1"/>
  <c r="L1574" i="3" a="1"/>
  <c r="L1574" i="3" s="1"/>
  <c r="L1583" i="3" a="1"/>
  <c r="L1583" i="3" s="1"/>
  <c r="L1591" i="3" a="1"/>
  <c r="L1591" i="3" s="1"/>
  <c r="O1612" i="3" a="1"/>
  <c r="O1612" i="3" s="1"/>
  <c r="L1614" i="3" a="1"/>
  <c r="L1614" i="3" s="1"/>
  <c r="P1615" i="3" a="1"/>
  <c r="P1615" i="3" s="1"/>
  <c r="O1619" i="3" a="1"/>
  <c r="O1619" i="3" s="1"/>
  <c r="N1619" i="3" a="1"/>
  <c r="N1619" i="3" s="1"/>
  <c r="M1624" i="3" a="1"/>
  <c r="M1624" i="3" s="1"/>
  <c r="N1630" i="3" a="1"/>
  <c r="N1630" i="3" s="1"/>
  <c r="O1630" i="3" a="1"/>
  <c r="O1630" i="3" s="1"/>
  <c r="M1630" i="3" a="1"/>
  <c r="M1630" i="3" s="1"/>
  <c r="P1630" i="3" a="1"/>
  <c r="P1630" i="3" s="1"/>
  <c r="N1639" i="3" a="1"/>
  <c r="N1639" i="3" s="1"/>
  <c r="M1650" i="3" a="1"/>
  <c r="M1650" i="3" s="1"/>
  <c r="K1650" i="3" a="1"/>
  <c r="K1650" i="3" s="1"/>
  <c r="N1650" i="3" a="1"/>
  <c r="N1650" i="3" s="1"/>
  <c r="P1670" i="3" a="1"/>
  <c r="P1670" i="3" s="1"/>
  <c r="P1672" i="3" a="1"/>
  <c r="P1672" i="3" s="1"/>
  <c r="M1696" i="3" a="1"/>
  <c r="M1696" i="3" s="1"/>
  <c r="N1710" i="3" a="1"/>
  <c r="N1710" i="3" s="1"/>
  <c r="P1710" i="3" a="1"/>
  <c r="P1710" i="3" s="1"/>
  <c r="O1710" i="3" a="1"/>
  <c r="O1710" i="3" s="1"/>
  <c r="M1721" i="3" a="1"/>
  <c r="M1721" i="3" s="1"/>
  <c r="N1721" i="3" a="1"/>
  <c r="N1721" i="3" s="1"/>
  <c r="P1742" i="3" a="1"/>
  <c r="P1742" i="3" s="1"/>
  <c r="M1756" i="3" a="1"/>
  <c r="M1756" i="3" s="1"/>
  <c r="N1756" i="3" a="1"/>
  <c r="N1756" i="3" s="1"/>
  <c r="L1758" i="3" a="1"/>
  <c r="L1758" i="3" s="1"/>
  <c r="L1764" i="3" a="1"/>
  <c r="L1764" i="3" s="1"/>
  <c r="O1776" i="3" a="1"/>
  <c r="O1776" i="3" s="1"/>
  <c r="N1776" i="3" a="1"/>
  <c r="N1776" i="3" s="1"/>
  <c r="M1776" i="3" a="1"/>
  <c r="M1776" i="3" s="1"/>
  <c r="P1776" i="3" a="1"/>
  <c r="P1776" i="3" s="1"/>
  <c r="P1807" i="3" a="1"/>
  <c r="P1807" i="3" s="1"/>
  <c r="M1903" i="3" a="1"/>
  <c r="M1903" i="3" s="1"/>
  <c r="N1911" i="3" a="1"/>
  <c r="N1911" i="3" s="1"/>
  <c r="M1911" i="3" a="1"/>
  <c r="M1911" i="3" s="1"/>
  <c r="L1911" i="3" a="1"/>
  <c r="L1911" i="3" s="1"/>
  <c r="O1911" i="3" a="1"/>
  <c r="O1911" i="3" s="1"/>
  <c r="R1911" i="3" s="1"/>
  <c r="N1934" i="3" a="1"/>
  <c r="N1934" i="3" s="1"/>
  <c r="O1934" i="3" a="1"/>
  <c r="O1934" i="3" s="1"/>
  <c r="P1934" i="3" a="1"/>
  <c r="P1934" i="3" s="1"/>
  <c r="K1934" i="3" a="1"/>
  <c r="K1934" i="3" s="1"/>
  <c r="M1934" i="3" a="1"/>
  <c r="M1934" i="3" s="1"/>
  <c r="L1934" i="3" a="1"/>
  <c r="L1934" i="3" s="1"/>
  <c r="N2044" i="3" a="1"/>
  <c r="N2044" i="3" s="1"/>
  <c r="L2044" i="3" a="1"/>
  <c r="L2044" i="3" s="1"/>
  <c r="P2044" i="3" a="1"/>
  <c r="P2044" i="3" s="1"/>
  <c r="M2044" i="3" a="1"/>
  <c r="M2044" i="3" s="1"/>
  <c r="P2065" i="3" a="1"/>
  <c r="P2065" i="3" s="1"/>
  <c r="L2116" i="3" a="1"/>
  <c r="L2116" i="3" s="1"/>
  <c r="O2116" i="3" a="1"/>
  <c r="O2116" i="3" s="1"/>
  <c r="O2125" i="3" a="1"/>
  <c r="O2125" i="3" s="1"/>
  <c r="N2125" i="3" a="1"/>
  <c r="N2125" i="3" s="1"/>
  <c r="M2125" i="3" a="1"/>
  <c r="M2125" i="3" s="1"/>
  <c r="P2125" i="3" a="1"/>
  <c r="P2125" i="3" s="1"/>
  <c r="M2160" i="3" a="1"/>
  <c r="M2160" i="3" s="1"/>
  <c r="O2160" i="3" a="1"/>
  <c r="O2160" i="3" s="1"/>
  <c r="N2160" i="3" a="1"/>
  <c r="N2160" i="3" s="1"/>
  <c r="L2170" i="3" a="1"/>
  <c r="L2170" i="3" s="1"/>
  <c r="P2170" i="3" a="1"/>
  <c r="P2170" i="3" s="1"/>
  <c r="K2170" i="3" a="1"/>
  <c r="K2170" i="3" s="1"/>
  <c r="P2173" i="3" a="1"/>
  <c r="P2173" i="3" s="1"/>
  <c r="L2213" i="3" a="1"/>
  <c r="L2213" i="3" s="1"/>
  <c r="M2213" i="3" a="1"/>
  <c r="M2213" i="3" s="1"/>
  <c r="K2213" i="3" a="1"/>
  <c r="K2213" i="3" s="1"/>
  <c r="O2213" i="3" a="1"/>
  <c r="O2213" i="3" s="1"/>
  <c r="N2213" i="3" a="1"/>
  <c r="N2213" i="3" s="1"/>
  <c r="K2224" i="3" a="1"/>
  <c r="K2224" i="3" s="1"/>
  <c r="N2224" i="3" a="1"/>
  <c r="N2224" i="3" s="1"/>
  <c r="M2224" i="3" a="1"/>
  <c r="M2224" i="3" s="1"/>
  <c r="L2229" i="3" a="1"/>
  <c r="L2229" i="3" s="1"/>
  <c r="N2229" i="3" a="1"/>
  <c r="N2229" i="3" s="1"/>
  <c r="M2229" i="3" a="1"/>
  <c r="M2229" i="3" s="1"/>
  <c r="O2229" i="3" a="1"/>
  <c r="O2229" i="3" s="1"/>
  <c r="P2229" i="3" a="1"/>
  <c r="P2229" i="3" s="1"/>
  <c r="M2267" i="3" a="1"/>
  <c r="M2267" i="3" s="1"/>
  <c r="L2267" i="3" a="1"/>
  <c r="L2267" i="3" s="1"/>
  <c r="P2267" i="3" a="1"/>
  <c r="P2267" i="3" s="1"/>
  <c r="K2267" i="3" a="1"/>
  <c r="K2267" i="3" s="1"/>
  <c r="K2297" i="3" a="1"/>
  <c r="K2297" i="3" s="1"/>
  <c r="O2297" i="3" a="1"/>
  <c r="O2297" i="3" s="1"/>
  <c r="M2297" i="3" a="1"/>
  <c r="M2297" i="3" s="1"/>
  <c r="L2301" i="3" a="1"/>
  <c r="L2301" i="3" s="1"/>
  <c r="O2301" i="3" a="1"/>
  <c r="O2301" i="3" s="1"/>
  <c r="N2301" i="3" a="1"/>
  <c r="N2301" i="3" s="1"/>
  <c r="M2301" i="3" a="1"/>
  <c r="M2301" i="3" s="1"/>
  <c r="P2301" i="3" a="1"/>
  <c r="P2301" i="3" s="1"/>
  <c r="O2312" i="3" a="1"/>
  <c r="O2312" i="3" s="1"/>
  <c r="O2334" i="3" a="1"/>
  <c r="O2334" i="3" s="1"/>
  <c r="Q2334" i="3" s="1"/>
  <c r="N2334" i="3" a="1"/>
  <c r="N2334" i="3" s="1"/>
  <c r="M2334" i="3" a="1"/>
  <c r="M2334" i="3" s="1"/>
  <c r="O2347" i="3" a="1"/>
  <c r="O2347" i="3" s="1"/>
  <c r="P2347" i="3" a="1"/>
  <c r="P2347" i="3" s="1"/>
  <c r="M2412" i="3" a="1"/>
  <c r="M2412" i="3" s="1"/>
  <c r="O2416" i="3" a="1"/>
  <c r="O2416" i="3" s="1"/>
  <c r="M2416" i="3" a="1"/>
  <c r="M2416" i="3" s="1"/>
  <c r="N2416" i="3" a="1"/>
  <c r="N2416" i="3" s="1"/>
  <c r="K2416" i="3" a="1"/>
  <c r="K2416" i="3" s="1"/>
  <c r="P2508" i="3" a="1"/>
  <c r="P2508" i="3" s="1"/>
  <c r="L2508" i="3" a="1"/>
  <c r="L2508" i="3" s="1"/>
  <c r="L2541" i="3" a="1"/>
  <c r="L2541" i="3" s="1"/>
  <c r="K2541" i="3" a="1"/>
  <c r="K2541" i="3" s="1"/>
  <c r="M2541" i="3" a="1"/>
  <c r="M2541" i="3" s="1"/>
  <c r="O2541" i="3" a="1"/>
  <c r="O2541" i="3" s="1"/>
  <c r="P2541" i="3" a="1"/>
  <c r="P2541" i="3" s="1"/>
  <c r="O2650" i="3" a="1"/>
  <c r="O2650" i="3" s="1"/>
  <c r="K2650" i="3" a="1"/>
  <c r="K2650" i="3" s="1"/>
  <c r="R1107" i="3"/>
  <c r="R1211" i="3"/>
  <c r="P1455" i="3" a="1"/>
  <c r="P1455" i="3" s="1"/>
  <c r="P1751" i="3" a="1"/>
  <c r="P1751" i="3" s="1"/>
  <c r="R1751" i="3" s="1"/>
  <c r="R1760" i="3"/>
  <c r="L1831" i="3" a="1"/>
  <c r="L1831" i="3" s="1"/>
  <c r="M1831" i="3" a="1"/>
  <c r="M1831" i="3" s="1"/>
  <c r="N1839" i="3" a="1"/>
  <c r="N1839" i="3" s="1"/>
  <c r="O1839" i="3" a="1"/>
  <c r="O1839" i="3" s="1"/>
  <c r="Q1839" i="3" s="1"/>
  <c r="L1855" i="3" a="1"/>
  <c r="L1855" i="3" s="1"/>
  <c r="M1855" i="3" a="1"/>
  <c r="M1855" i="3" s="1"/>
  <c r="N1926" i="3" a="1"/>
  <c r="N1926" i="3" s="1"/>
  <c r="M1926" i="3" a="1"/>
  <c r="M1926" i="3" s="1"/>
  <c r="L1926" i="3" a="1"/>
  <c r="L1926" i="3" s="1"/>
  <c r="N1942" i="3" a="1"/>
  <c r="N1942" i="3" s="1"/>
  <c r="K1942" i="3" a="1"/>
  <c r="K1942" i="3" s="1"/>
  <c r="L1942" i="3" a="1"/>
  <c r="L1942" i="3" s="1"/>
  <c r="N1957" i="3" a="1"/>
  <c r="N1957" i="3" s="1"/>
  <c r="K1957" i="3" a="1"/>
  <c r="K1957" i="3" s="1"/>
  <c r="O1957" i="3" a="1"/>
  <c r="O1957" i="3" s="1"/>
  <c r="L1957" i="3" a="1"/>
  <c r="L1957" i="3" s="1"/>
  <c r="N1974" i="3" a="1"/>
  <c r="N1974" i="3" s="1"/>
  <c r="M1974" i="3" a="1"/>
  <c r="M1974" i="3" s="1"/>
  <c r="O1974" i="3" a="1"/>
  <c r="O1974" i="3" s="1"/>
  <c r="Q1974" i="3" s="1"/>
  <c r="N1990" i="3" a="1"/>
  <c r="N1990" i="3" s="1"/>
  <c r="K1990" i="3" a="1"/>
  <c r="K1990" i="3" s="1"/>
  <c r="L1990" i="3" a="1"/>
  <c r="L1990" i="3" s="1"/>
  <c r="K1999" i="3" a="1"/>
  <c r="K1999" i="3" s="1"/>
  <c r="L1999" i="3" a="1"/>
  <c r="L1999" i="3" s="1"/>
  <c r="P1999" i="3" a="1"/>
  <c r="P1999" i="3" s="1"/>
  <c r="R1999" i="3" s="1"/>
  <c r="O2004" i="3" a="1"/>
  <c r="O2004" i="3" s="1"/>
  <c r="P2004" i="3" a="1"/>
  <c r="P2004" i="3" s="1"/>
  <c r="N2046" i="3" a="1"/>
  <c r="N2046" i="3" s="1"/>
  <c r="P2046" i="3" a="1"/>
  <c r="P2046" i="3" s="1"/>
  <c r="N2073" i="3" a="1"/>
  <c r="N2073" i="3" s="1"/>
  <c r="L2073" i="3" a="1"/>
  <c r="L2073" i="3" s="1"/>
  <c r="P2073" i="3" a="1"/>
  <c r="P2073" i="3" s="1"/>
  <c r="M2073" i="3" a="1"/>
  <c r="M2073" i="3" s="1"/>
  <c r="O2101" i="3" a="1"/>
  <c r="O2101" i="3" s="1"/>
  <c r="N2101" i="3" a="1"/>
  <c r="N2101" i="3" s="1"/>
  <c r="M2106" i="3" a="1"/>
  <c r="M2106" i="3" s="1"/>
  <c r="N2106" i="3" a="1"/>
  <c r="N2106" i="3" s="1"/>
  <c r="N2137" i="3" a="1"/>
  <c r="N2137" i="3" s="1"/>
  <c r="P2137" i="3" a="1"/>
  <c r="P2137" i="3" s="1"/>
  <c r="N2172" i="3" a="1"/>
  <c r="N2172" i="3" s="1"/>
  <c r="P2172" i="3" a="1"/>
  <c r="P2172" i="3" s="1"/>
  <c r="M2178" i="3" a="1"/>
  <c r="M2178" i="3" s="1"/>
  <c r="L2178" i="3" a="1"/>
  <c r="L2178" i="3" s="1"/>
  <c r="N2178" i="3" a="1"/>
  <c r="N2178" i="3" s="1"/>
  <c r="M2184" i="3" a="1"/>
  <c r="M2184" i="3" s="1"/>
  <c r="N2184" i="3" a="1"/>
  <c r="N2184" i="3" s="1"/>
  <c r="O2198" i="3" a="1"/>
  <c r="O2198" i="3" s="1"/>
  <c r="P2198" i="3" a="1"/>
  <c r="P2198" i="3" s="1"/>
  <c r="O2200" i="3" a="1"/>
  <c r="O2200" i="3" s="1"/>
  <c r="N2200" i="3" a="1"/>
  <c r="N2200" i="3" s="1"/>
  <c r="M2248" i="3" a="1"/>
  <c r="M2248" i="3" s="1"/>
  <c r="N2248" i="3" a="1"/>
  <c r="N2248" i="3" s="1"/>
  <c r="O2254" i="3" a="1"/>
  <c r="O2254" i="3" s="1"/>
  <c r="N2254" i="3" a="1"/>
  <c r="N2254" i="3" s="1"/>
  <c r="P2254" i="3" a="1"/>
  <c r="P2254" i="3" s="1"/>
  <c r="M2279" i="3" a="1"/>
  <c r="M2279" i="3" s="1"/>
  <c r="N2279" i="3" a="1"/>
  <c r="N2279" i="3" s="1"/>
  <c r="M2291" i="3" a="1"/>
  <c r="M2291" i="3" s="1"/>
  <c r="P2291" i="3" a="1"/>
  <c r="P2291" i="3" s="1"/>
  <c r="N2300" i="3" a="1"/>
  <c r="N2300" i="3" s="1"/>
  <c r="P2300" i="3" a="1"/>
  <c r="P2300" i="3" s="1"/>
  <c r="M2322" i="3" a="1"/>
  <c r="M2322" i="3" s="1"/>
  <c r="K2322" i="3" a="1"/>
  <c r="K2322" i="3" s="1"/>
  <c r="P2322" i="3" a="1"/>
  <c r="P2322" i="3" s="1"/>
  <c r="M2330" i="3" a="1"/>
  <c r="M2330" i="3" s="1"/>
  <c r="O2330" i="3" a="1"/>
  <c r="O2330" i="3" s="1"/>
  <c r="N2330" i="3" a="1"/>
  <c r="N2330" i="3" s="1"/>
  <c r="O2337" i="3" a="1"/>
  <c r="O2337" i="3" s="1"/>
  <c r="K2337" i="3" a="1"/>
  <c r="K2337" i="3" s="1"/>
  <c r="M2337" i="3" a="1"/>
  <c r="M2337" i="3" s="1"/>
  <c r="M2379" i="3" a="1"/>
  <c r="M2379" i="3" s="1"/>
  <c r="L2379" i="3" a="1"/>
  <c r="L2379" i="3" s="1"/>
  <c r="N2379" i="3" a="1"/>
  <c r="N2379" i="3" s="1"/>
  <c r="K2379" i="3" a="1"/>
  <c r="K2379" i="3" s="1"/>
  <c r="O2446" i="3" a="1"/>
  <c r="O2446" i="3" s="1"/>
  <c r="N2446" i="3" a="1"/>
  <c r="N2446" i="3" s="1"/>
  <c r="M2446" i="3" a="1"/>
  <c r="M2446" i="3" s="1"/>
  <c r="P2446" i="3" a="1"/>
  <c r="P2446" i="3" s="1"/>
  <c r="M2535" i="3" a="1"/>
  <c r="M2535" i="3" s="1"/>
  <c r="N2535" i="3" a="1"/>
  <c r="N2535" i="3" s="1"/>
  <c r="O2586" i="3" a="1"/>
  <c r="O2586" i="3" s="1"/>
  <c r="K2586" i="3" a="1"/>
  <c r="K2586" i="3" s="1"/>
  <c r="O2598" i="3" a="1"/>
  <c r="O2598" i="3" s="1"/>
  <c r="M2598" i="3" a="1"/>
  <c r="M2598" i="3" s="1"/>
  <c r="L2598" i="3" a="1"/>
  <c r="L2598" i="3" s="1"/>
  <c r="N2598" i="3" a="1"/>
  <c r="N2598" i="3" s="1"/>
  <c r="O2622" i="3" a="1"/>
  <c r="O2622" i="3" s="1"/>
  <c r="N2622" i="3" a="1"/>
  <c r="N2622" i="3" s="1"/>
  <c r="P2622" i="3" a="1"/>
  <c r="P2622" i="3" s="1"/>
  <c r="M2622" i="3" a="1"/>
  <c r="M2622" i="3" s="1"/>
  <c r="O2647" i="3" a="1"/>
  <c r="O2647" i="3" s="1"/>
  <c r="P2647" i="3" a="1"/>
  <c r="P2647" i="3" s="1"/>
  <c r="N2647" i="3" a="1"/>
  <c r="N2647" i="3" s="1"/>
  <c r="O2742" i="3" a="1"/>
  <c r="O2742" i="3" s="1"/>
  <c r="N2742" i="3" a="1"/>
  <c r="N2742" i="3" s="1"/>
  <c r="P2742" i="3" a="1"/>
  <c r="P2742" i="3" s="1"/>
  <c r="R2742" i="3" s="1"/>
  <c r="M2742" i="3" a="1"/>
  <c r="M2742" i="3" s="1"/>
  <c r="M2821" i="3" a="1"/>
  <c r="M2821" i="3" s="1"/>
  <c r="L2821" i="3" a="1"/>
  <c r="L2821" i="3" s="1"/>
  <c r="O2821" i="3" a="1"/>
  <c r="O2821" i="3" s="1"/>
  <c r="N2821" i="3" a="1"/>
  <c r="N2821" i="3" s="1"/>
  <c r="K2821" i="3" a="1"/>
  <c r="K2821" i="3" s="1"/>
  <c r="N2856" i="3" a="1"/>
  <c r="N2856" i="3" s="1"/>
  <c r="M2856" i="3" a="1"/>
  <c r="M2856" i="3" s="1"/>
  <c r="L2947" i="3" a="1"/>
  <c r="L2947" i="3" s="1"/>
  <c r="P2947" i="3" a="1"/>
  <c r="P2947" i="3" s="1"/>
  <c r="O3006" i="3" a="1"/>
  <c r="O3006" i="3" s="1"/>
  <c r="N3006" i="3" a="1"/>
  <c r="N3006" i="3" s="1"/>
  <c r="M3006" i="3" a="1"/>
  <c r="M3006" i="3" s="1"/>
  <c r="P3006" i="3" a="1"/>
  <c r="P3006" i="3" s="1"/>
  <c r="L3006" i="3" a="1"/>
  <c r="L3006" i="3" s="1"/>
  <c r="N3021" i="3" a="1"/>
  <c r="N3021" i="3" s="1"/>
  <c r="M3021" i="3" a="1"/>
  <c r="M3021" i="3" s="1"/>
  <c r="O3021" i="3" a="1"/>
  <c r="O3021" i="3" s="1"/>
  <c r="K3021" i="3" a="1"/>
  <c r="K3021" i="3" s="1"/>
  <c r="P3021" i="3" a="1"/>
  <c r="P3021" i="3" s="1"/>
  <c r="L3021" i="3" a="1"/>
  <c r="L3021" i="3" s="1"/>
  <c r="O3042" i="3" a="1"/>
  <c r="O3042" i="3" s="1"/>
  <c r="N3042" i="3" a="1"/>
  <c r="N3042" i="3" s="1"/>
  <c r="L3075" i="3" a="1"/>
  <c r="L3075" i="3" s="1"/>
  <c r="P3075" i="3" a="1"/>
  <c r="P3075" i="3" s="1"/>
  <c r="O3075" i="3" a="1"/>
  <c r="O3075" i="3" s="1"/>
  <c r="L3093" i="3" a="1"/>
  <c r="L3093" i="3" s="1"/>
  <c r="N3093" i="3" a="1"/>
  <c r="N3093" i="3" s="1"/>
  <c r="M3093" i="3" a="1"/>
  <c r="M3093" i="3" s="1"/>
  <c r="P3093" i="3" a="1"/>
  <c r="P3093" i="3" s="1"/>
  <c r="O3093" i="3" a="1"/>
  <c r="O3093" i="3" s="1"/>
  <c r="M3139" i="3" a="1"/>
  <c r="M3139" i="3" s="1"/>
  <c r="O3139" i="3" a="1"/>
  <c r="O3139" i="3" s="1"/>
  <c r="N3139" i="3" a="1"/>
  <c r="N3139" i="3" s="1"/>
  <c r="L3139" i="3" a="1"/>
  <c r="L3139" i="3" s="1"/>
  <c r="K3139" i="3" a="1"/>
  <c r="K3139" i="3" s="1"/>
  <c r="P3139" i="3" a="1"/>
  <c r="P3139" i="3" s="1"/>
  <c r="M3176" i="3" a="1"/>
  <c r="M3176" i="3" s="1"/>
  <c r="N3176" i="3" a="1"/>
  <c r="N3176" i="3" s="1"/>
  <c r="L3176" i="3" a="1"/>
  <c r="L3176" i="3" s="1"/>
  <c r="L3179" i="3" a="1"/>
  <c r="L3179" i="3" s="1"/>
  <c r="M3179" i="3" a="1"/>
  <c r="M3179" i="3" s="1"/>
  <c r="N3179" i="3" a="1"/>
  <c r="N3179" i="3" s="1"/>
  <c r="K3179" i="3" a="1"/>
  <c r="K3179" i="3" s="1"/>
  <c r="P3179" i="3" a="1"/>
  <c r="P3179" i="3" s="1"/>
  <c r="O3179" i="3" a="1"/>
  <c r="O3179" i="3" s="1"/>
  <c r="M3235" i="3" a="1"/>
  <c r="M3235" i="3" s="1"/>
  <c r="O3235" i="3" a="1"/>
  <c r="O3235" i="3" s="1"/>
  <c r="R3235" i="3" s="1"/>
  <c r="N3235" i="3" a="1"/>
  <c r="N3235" i="3" s="1"/>
  <c r="L3235" i="3" a="1"/>
  <c r="L3235" i="3" s="1"/>
  <c r="O3402" i="3" a="1"/>
  <c r="O3402" i="3" s="1"/>
  <c r="P3402" i="3" a="1"/>
  <c r="P3402" i="3" s="1"/>
  <c r="P3455" i="3" a="1"/>
  <c r="P3455" i="3" s="1"/>
  <c r="K3455" i="3" a="1"/>
  <c r="K3455" i="3" s="1"/>
  <c r="K3498" i="3" a="1"/>
  <c r="K3498" i="3" s="1"/>
  <c r="O3498" i="3" a="1"/>
  <c r="O3498" i="3" s="1"/>
  <c r="P3498" i="3" a="1"/>
  <c r="P3498" i="3" s="1"/>
  <c r="Q3498" i="3" s="1"/>
  <c r="L3498" i="3" a="1"/>
  <c r="L3498" i="3" s="1"/>
  <c r="M575" i="3" a="1"/>
  <c r="M575" i="3" s="1"/>
  <c r="N588" i="3" a="1"/>
  <c r="N588" i="3" s="1"/>
  <c r="M593" i="3" a="1"/>
  <c r="M593" i="3" s="1"/>
  <c r="L601" i="3" a="1"/>
  <c r="L601" i="3" s="1"/>
  <c r="L609" i="3" a="1"/>
  <c r="L609" i="3" s="1"/>
  <c r="N652" i="3" a="1"/>
  <c r="N652" i="3" s="1"/>
  <c r="L665" i="3" a="1"/>
  <c r="L665" i="3" s="1"/>
  <c r="L673" i="3" a="1"/>
  <c r="L673" i="3" s="1"/>
  <c r="N724" i="3" a="1"/>
  <c r="N724" i="3" s="1"/>
  <c r="L753" i="3" a="1"/>
  <c r="L753" i="3" s="1"/>
  <c r="N812" i="3" a="1"/>
  <c r="N812" i="3" s="1"/>
  <c r="L819" i="3" a="1"/>
  <c r="L819" i="3" s="1"/>
  <c r="M865" i="3" a="1"/>
  <c r="M865" i="3" s="1"/>
  <c r="L867" i="3" a="1"/>
  <c r="L867" i="3" s="1"/>
  <c r="P965" i="3" a="1"/>
  <c r="P965" i="3" s="1"/>
  <c r="L987" i="3" a="1"/>
  <c r="L987" i="3" s="1"/>
  <c r="L1001" i="3" a="1"/>
  <c r="L1001" i="3" s="1"/>
  <c r="N1036" i="3" a="1"/>
  <c r="N1036" i="3" s="1"/>
  <c r="L1043" i="3" a="1"/>
  <c r="L1043" i="3" s="1"/>
  <c r="L1049" i="3" a="1"/>
  <c r="L1049" i="3" s="1"/>
  <c r="P1117" i="3" a="1"/>
  <c r="P1117" i="3" s="1"/>
  <c r="M1125" i="3" a="1"/>
  <c r="M1125" i="3" s="1"/>
  <c r="N1140" i="3" a="1"/>
  <c r="N1140" i="3" s="1"/>
  <c r="M1145" i="3" a="1"/>
  <c r="M1145" i="3" s="1"/>
  <c r="K1147" i="3" a="1"/>
  <c r="K1147" i="3" s="1"/>
  <c r="M1148" i="3" a="1"/>
  <c r="M1148" i="3" s="1"/>
  <c r="L1153" i="3" a="1"/>
  <c r="L1153" i="3" s="1"/>
  <c r="K1161" i="3" a="1"/>
  <c r="K1161" i="3" s="1"/>
  <c r="L1162" i="3" a="1"/>
  <c r="L1162" i="3" s="1"/>
  <c r="M1173" i="3" a="1"/>
  <c r="M1173" i="3" s="1"/>
  <c r="N1188" i="3" a="1"/>
  <c r="N1188" i="3" s="1"/>
  <c r="L1195" i="3" a="1"/>
  <c r="L1195" i="3" s="1"/>
  <c r="M1201" i="3" a="1"/>
  <c r="M1201" i="3" s="1"/>
  <c r="K1203" i="3" a="1"/>
  <c r="K1203" i="3" s="1"/>
  <c r="M1204" i="3" a="1"/>
  <c r="M1204" i="3" s="1"/>
  <c r="L1209" i="3" a="1"/>
  <c r="L1209" i="3" s="1"/>
  <c r="K1217" i="3" a="1"/>
  <c r="K1217" i="3" s="1"/>
  <c r="L1218" i="3" a="1"/>
  <c r="L1218" i="3" s="1"/>
  <c r="M1237" i="3" a="1"/>
  <c r="M1237" i="3" s="1"/>
  <c r="N1252" i="3" a="1"/>
  <c r="N1252" i="3" s="1"/>
  <c r="M1265" i="3" a="1"/>
  <c r="M1265" i="3" s="1"/>
  <c r="K1267" i="3" a="1"/>
  <c r="K1267" i="3" s="1"/>
  <c r="M1268" i="3" a="1"/>
  <c r="M1268" i="3" s="1"/>
  <c r="N1289" i="3" a="1"/>
  <c r="N1289" i="3" s="1"/>
  <c r="K1292" i="3" a="1"/>
  <c r="K1292" i="3" s="1"/>
  <c r="K1303" i="3" a="1"/>
  <c r="K1303" i="3" s="1"/>
  <c r="P1307" i="3" a="1"/>
  <c r="P1307" i="3" s="1"/>
  <c r="R1307" i="3" s="1"/>
  <c r="K1310" i="3" a="1"/>
  <c r="K1310" i="3" s="1"/>
  <c r="K1311" i="3" a="1"/>
  <c r="K1311" i="3" s="1"/>
  <c r="K1316" i="3" a="1"/>
  <c r="K1316" i="3" s="1"/>
  <c r="P1326" i="3" a="1"/>
  <c r="P1326" i="3" s="1"/>
  <c r="R1326" i="3" s="1"/>
  <c r="N1331" i="3" a="1"/>
  <c r="N1331" i="3" s="1"/>
  <c r="L1334" i="3" a="1"/>
  <c r="L1334" i="3" s="1"/>
  <c r="L1341" i="3" a="1"/>
  <c r="L1341" i="3" s="1"/>
  <c r="K1349" i="3" a="1"/>
  <c r="K1349" i="3" s="1"/>
  <c r="L1356" i="3" a="1"/>
  <c r="L1356" i="3" s="1"/>
  <c r="L1369" i="3" a="1"/>
  <c r="L1369" i="3" s="1"/>
  <c r="M1371" i="3" a="1"/>
  <c r="M1371" i="3" s="1"/>
  <c r="K1381" i="3" a="1"/>
  <c r="K1381" i="3" s="1"/>
  <c r="L1401" i="3" a="1"/>
  <c r="L1401" i="3" s="1"/>
  <c r="M1403" i="3" a="1"/>
  <c r="M1403" i="3" s="1"/>
  <c r="K1420" i="3" a="1"/>
  <c r="K1420" i="3" s="1"/>
  <c r="N1421" i="3" a="1"/>
  <c r="N1421" i="3" s="1"/>
  <c r="L1423" i="3" a="1"/>
  <c r="L1423" i="3" s="1"/>
  <c r="L1424" i="3" a="1"/>
  <c r="L1424" i="3" s="1"/>
  <c r="L1435" i="3" a="1"/>
  <c r="L1435" i="3" s="1"/>
  <c r="P1437" i="3" a="1"/>
  <c r="P1437" i="3" s="1"/>
  <c r="R1437" i="3" s="1"/>
  <c r="L1441" i="3" a="1"/>
  <c r="L1441" i="3" s="1"/>
  <c r="P1443" i="3" a="1"/>
  <c r="P1443" i="3" s="1"/>
  <c r="R1443" i="3" s="1"/>
  <c r="M1453" i="3" a="1"/>
  <c r="M1453" i="3" s="1"/>
  <c r="K1455" i="3" a="1"/>
  <c r="K1455" i="3" s="1"/>
  <c r="K1457" i="3" a="1"/>
  <c r="K1457" i="3" s="1"/>
  <c r="L1467" i="3" a="1"/>
  <c r="L1467" i="3" s="1"/>
  <c r="L1473" i="3" a="1"/>
  <c r="L1473" i="3" s="1"/>
  <c r="K1484" i="3" a="1"/>
  <c r="K1484" i="3" s="1"/>
  <c r="L1488" i="3" a="1"/>
  <c r="L1488" i="3" s="1"/>
  <c r="L1505" i="3" a="1"/>
  <c r="L1505" i="3" s="1"/>
  <c r="P1543" i="3" a="1"/>
  <c r="P1543" i="3" s="1"/>
  <c r="L1568" i="3" a="1"/>
  <c r="L1568" i="3" s="1"/>
  <c r="P1590" i="3" a="1"/>
  <c r="P1590" i="3" s="1"/>
  <c r="K1620" i="3" a="1"/>
  <c r="K1620" i="3" s="1"/>
  <c r="K1694" i="3" a="1"/>
  <c r="K1694" i="3" s="1"/>
  <c r="K1695" i="3" a="1"/>
  <c r="K1695" i="3" s="1"/>
  <c r="P1695" i="3" a="1"/>
  <c r="P1695" i="3" s="1"/>
  <c r="L1704" i="3" a="1"/>
  <c r="L1704" i="3" s="1"/>
  <c r="K1711" i="3" a="1"/>
  <c r="K1711" i="3" s="1"/>
  <c r="P1711" i="3" a="1"/>
  <c r="P1711" i="3" s="1"/>
  <c r="Q1711" i="3" s="1"/>
  <c r="L1720" i="3" a="1"/>
  <c r="L1720" i="3" s="1"/>
  <c r="P1735" i="3" a="1"/>
  <c r="P1735" i="3" s="1"/>
  <c r="Q1735" i="3" s="1"/>
  <c r="K1748" i="3" a="1"/>
  <c r="K1748" i="3" s="1"/>
  <c r="K1750" i="3" a="1"/>
  <c r="K1750" i="3" s="1"/>
  <c r="K1751" i="3" a="1"/>
  <c r="K1751" i="3" s="1"/>
  <c r="L1760" i="3" a="1"/>
  <c r="L1760" i="3" s="1"/>
  <c r="M1769" i="3" a="1"/>
  <c r="M1769" i="3" s="1"/>
  <c r="K1782" i="3" a="1"/>
  <c r="K1782" i="3" s="1"/>
  <c r="N1813" i="3" a="1"/>
  <c r="N1813" i="3" s="1"/>
  <c r="K1813" i="3" a="1"/>
  <c r="K1813" i="3" s="1"/>
  <c r="L1813" i="3" a="1"/>
  <c r="L1813" i="3" s="1"/>
  <c r="N1830" i="3" a="1"/>
  <c r="N1830" i="3" s="1"/>
  <c r="M1830" i="3" a="1"/>
  <c r="M1830" i="3" s="1"/>
  <c r="O1830" i="3" a="1"/>
  <c r="O1830" i="3" s="1"/>
  <c r="K1831" i="3" a="1"/>
  <c r="K1831" i="3" s="1"/>
  <c r="K1839" i="3" a="1"/>
  <c r="K1839" i="3" s="1"/>
  <c r="O1843" i="3" a="1"/>
  <c r="O1843" i="3" s="1"/>
  <c r="N1854" i="3" a="1"/>
  <c r="N1854" i="3" s="1"/>
  <c r="M1854" i="3" a="1"/>
  <c r="M1854" i="3" s="1"/>
  <c r="O1854" i="3" a="1"/>
  <c r="O1854" i="3" s="1"/>
  <c r="K1855" i="3" a="1"/>
  <c r="K1855" i="3" s="1"/>
  <c r="L1871" i="3" a="1"/>
  <c r="L1871" i="3" s="1"/>
  <c r="M1871" i="3" a="1"/>
  <c r="M1871" i="3" s="1"/>
  <c r="N1901" i="3" a="1"/>
  <c r="N1901" i="3" s="1"/>
  <c r="L1901" i="3" a="1"/>
  <c r="L1901" i="3" s="1"/>
  <c r="O1901" i="3" a="1"/>
  <c r="O1901" i="3" s="1"/>
  <c r="M1913" i="3" a="1"/>
  <c r="M1913" i="3" s="1"/>
  <c r="N1913" i="3" a="1"/>
  <c r="N1913" i="3" s="1"/>
  <c r="K1926" i="3" a="1"/>
  <c r="K1926" i="3" s="1"/>
  <c r="N1933" i="3" a="1"/>
  <c r="N1933" i="3" s="1"/>
  <c r="O1933" i="3" a="1"/>
  <c r="O1933" i="3" s="1"/>
  <c r="P1933" i="3" a="1"/>
  <c r="P1933" i="3" s="1"/>
  <c r="M1942" i="3" a="1"/>
  <c r="M1942" i="3" s="1"/>
  <c r="N1949" i="3" a="1"/>
  <c r="N1949" i="3" s="1"/>
  <c r="P1949" i="3" a="1"/>
  <c r="P1949" i="3" s="1"/>
  <c r="P1957" i="3" a="1"/>
  <c r="P1957" i="3" s="1"/>
  <c r="O1960" i="3" a="1"/>
  <c r="O1960" i="3" s="1"/>
  <c r="N1960" i="3" a="1"/>
  <c r="N1960" i="3" s="1"/>
  <c r="P1960" i="3" a="1"/>
  <c r="P1960" i="3" s="1"/>
  <c r="N1962" i="3" a="1"/>
  <c r="N1962" i="3" s="1"/>
  <c r="O1962" i="3" a="1"/>
  <c r="O1962" i="3" s="1"/>
  <c r="O1971" i="3" a="1"/>
  <c r="O1971" i="3" s="1"/>
  <c r="K1974" i="3" a="1"/>
  <c r="K1974" i="3" s="1"/>
  <c r="P1983" i="3" a="1"/>
  <c r="P1983" i="3" s="1"/>
  <c r="K1983" i="3" a="1"/>
  <c r="K1983" i="3" s="1"/>
  <c r="L1983" i="3" a="1"/>
  <c r="L1983" i="3" s="1"/>
  <c r="N1998" i="3" a="1"/>
  <c r="N1998" i="3" s="1"/>
  <c r="L1998" i="3" a="1"/>
  <c r="L1998" i="3" s="1"/>
  <c r="M1998" i="3" a="1"/>
  <c r="M1998" i="3" s="1"/>
  <c r="K2004" i="3" a="1"/>
  <c r="K2004" i="3" s="1"/>
  <c r="O2008" i="3" a="1"/>
  <c r="O2008" i="3" s="1"/>
  <c r="N2008" i="3" a="1"/>
  <c r="N2008" i="3" s="1"/>
  <c r="P2008" i="3" a="1"/>
  <c r="P2008" i="3" s="1"/>
  <c r="N2014" i="3" a="1"/>
  <c r="N2014" i="3" s="1"/>
  <c r="K2014" i="3" a="1"/>
  <c r="K2014" i="3" s="1"/>
  <c r="L2014" i="3" a="1"/>
  <c r="L2014" i="3" s="1"/>
  <c r="L2058" i="3" a="1"/>
  <c r="L2058" i="3" s="1"/>
  <c r="K2073" i="3" a="1"/>
  <c r="K2073" i="3" s="1"/>
  <c r="K2101" i="3" a="1"/>
  <c r="K2101" i="3" s="1"/>
  <c r="L2106" i="3" a="1"/>
  <c r="L2106" i="3" s="1"/>
  <c r="N2126" i="3" a="1"/>
  <c r="N2126" i="3" s="1"/>
  <c r="P2126" i="3" a="1"/>
  <c r="P2126" i="3" s="1"/>
  <c r="K2137" i="3" a="1"/>
  <c r="K2137" i="3" s="1"/>
  <c r="M2154" i="3" a="1"/>
  <c r="M2154" i="3" s="1"/>
  <c r="K2154" i="3" a="1"/>
  <c r="K2154" i="3" s="1"/>
  <c r="L2154" i="3" a="1"/>
  <c r="L2154" i="3" s="1"/>
  <c r="M2157" i="3" a="1"/>
  <c r="M2157" i="3" s="1"/>
  <c r="N2157" i="3" a="1"/>
  <c r="N2157" i="3" s="1"/>
  <c r="M2161" i="3" a="1"/>
  <c r="M2161" i="3" s="1"/>
  <c r="K2169" i="3" a="1"/>
  <c r="K2169" i="3" s="1"/>
  <c r="M2169" i="3" a="1"/>
  <c r="M2169" i="3" s="1"/>
  <c r="K2172" i="3" a="1"/>
  <c r="K2172" i="3" s="1"/>
  <c r="K2178" i="3" a="1"/>
  <c r="K2178" i="3" s="1"/>
  <c r="O2184" i="3" a="1"/>
  <c r="O2184" i="3" s="1"/>
  <c r="P2191" i="3" a="1"/>
  <c r="P2191" i="3" s="1"/>
  <c r="N2191" i="3" a="1"/>
  <c r="N2191" i="3" s="1"/>
  <c r="L2198" i="3" a="1"/>
  <c r="L2198" i="3" s="1"/>
  <c r="K2200" i="3" a="1"/>
  <c r="K2200" i="3" s="1"/>
  <c r="O2248" i="3" a="1"/>
  <c r="O2248" i="3" s="1"/>
  <c r="L2254" i="3" a="1"/>
  <c r="L2254" i="3" s="1"/>
  <c r="O2270" i="3" a="1"/>
  <c r="O2270" i="3" s="1"/>
  <c r="L2270" i="3" a="1"/>
  <c r="L2270" i="3" s="1"/>
  <c r="M2270" i="3" a="1"/>
  <c r="M2270" i="3" s="1"/>
  <c r="O2273" i="3" a="1"/>
  <c r="O2273" i="3" s="1"/>
  <c r="N2273" i="3" a="1"/>
  <c r="N2273" i="3" s="1"/>
  <c r="L2279" i="3" a="1"/>
  <c r="L2279" i="3" s="1"/>
  <c r="K2291" i="3" a="1"/>
  <c r="K2291" i="3" s="1"/>
  <c r="O2296" i="3" a="1"/>
  <c r="O2296" i="3" s="1"/>
  <c r="K2300" i="3" a="1"/>
  <c r="K2300" i="3" s="1"/>
  <c r="O2302" i="3" a="1"/>
  <c r="O2302" i="3" s="1"/>
  <c r="N2302" i="3" a="1"/>
  <c r="N2302" i="3" s="1"/>
  <c r="L2302" i="3" a="1"/>
  <c r="L2302" i="3" s="1"/>
  <c r="P2302" i="3" a="1"/>
  <c r="P2302" i="3" s="1"/>
  <c r="P2319" i="3" a="1"/>
  <c r="P2319" i="3" s="1"/>
  <c r="N2319" i="3" a="1"/>
  <c r="N2319" i="3" s="1"/>
  <c r="M2319" i="3" a="1"/>
  <c r="M2319" i="3" s="1"/>
  <c r="L2330" i="3" a="1"/>
  <c r="L2330" i="3" s="1"/>
  <c r="N2337" i="3" a="1"/>
  <c r="N2337" i="3" s="1"/>
  <c r="M2346" i="3" a="1"/>
  <c r="M2346" i="3" s="1"/>
  <c r="K2346" i="3" a="1"/>
  <c r="K2346" i="3" s="1"/>
  <c r="P2346" i="3" a="1"/>
  <c r="P2346" i="3" s="1"/>
  <c r="L2346" i="3" a="1"/>
  <c r="L2346" i="3" s="1"/>
  <c r="N2367" i="3" a="1"/>
  <c r="N2367" i="3" s="1"/>
  <c r="P2367" i="3" a="1"/>
  <c r="P2367" i="3" s="1"/>
  <c r="O2379" i="3" a="1"/>
  <c r="O2379" i="3" s="1"/>
  <c r="K2393" i="3" a="1"/>
  <c r="K2393" i="3" s="1"/>
  <c r="O2393" i="3" a="1"/>
  <c r="O2393" i="3" s="1"/>
  <c r="P2405" i="3" a="1"/>
  <c r="P2405" i="3" s="1"/>
  <c r="O2405" i="3" a="1"/>
  <c r="O2405" i="3" s="1"/>
  <c r="K2405" i="3" a="1"/>
  <c r="K2405" i="3" s="1"/>
  <c r="N2405" i="3" a="1"/>
  <c r="N2405" i="3" s="1"/>
  <c r="L2405" i="3" a="1"/>
  <c r="L2405" i="3" s="1"/>
  <c r="O2430" i="3" a="1"/>
  <c r="O2430" i="3" s="1"/>
  <c r="M2430" i="3" a="1"/>
  <c r="M2430" i="3" s="1"/>
  <c r="P2430" i="3" a="1"/>
  <c r="P2430" i="3" s="1"/>
  <c r="L2430" i="3" a="1"/>
  <c r="L2430" i="3" s="1"/>
  <c r="L2446" i="3" a="1"/>
  <c r="L2446" i="3" s="1"/>
  <c r="O2462" i="3" a="1"/>
  <c r="O2462" i="3" s="1"/>
  <c r="L2462" i="3" a="1"/>
  <c r="L2462" i="3" s="1"/>
  <c r="N2462" i="3" a="1"/>
  <c r="N2462" i="3" s="1"/>
  <c r="M2462" i="3" a="1"/>
  <c r="M2462" i="3" s="1"/>
  <c r="P2462" i="3" a="1"/>
  <c r="P2462" i="3" s="1"/>
  <c r="M2507" i="3" a="1"/>
  <c r="M2507" i="3" s="1"/>
  <c r="L2507" i="3" a="1"/>
  <c r="L2507" i="3" s="1"/>
  <c r="N2507" i="3" a="1"/>
  <c r="N2507" i="3" s="1"/>
  <c r="P2507" i="3" a="1"/>
  <c r="P2507" i="3" s="1"/>
  <c r="O2507" i="3" a="1"/>
  <c r="O2507" i="3" s="1"/>
  <c r="L2535" i="3" a="1"/>
  <c r="L2535" i="3" s="1"/>
  <c r="O2590" i="3" a="1"/>
  <c r="O2590" i="3" s="1"/>
  <c r="N2590" i="3" a="1"/>
  <c r="N2590" i="3" s="1"/>
  <c r="P2590" i="3" a="1"/>
  <c r="P2590" i="3" s="1"/>
  <c r="L2590" i="3" a="1"/>
  <c r="L2590" i="3" s="1"/>
  <c r="M2590" i="3" a="1"/>
  <c r="M2590" i="3" s="1"/>
  <c r="P2598" i="3" a="1"/>
  <c r="P2598" i="3" s="1"/>
  <c r="L2622" i="3" a="1"/>
  <c r="L2622" i="3" s="1"/>
  <c r="O2626" i="3" a="1"/>
  <c r="O2626" i="3" s="1"/>
  <c r="K2626" i="3" a="1"/>
  <c r="K2626" i="3" s="1"/>
  <c r="L2647" i="3" a="1"/>
  <c r="L2647" i="3" s="1"/>
  <c r="L2652" i="3" a="1"/>
  <c r="L2652" i="3" s="1"/>
  <c r="O2662" i="3" a="1"/>
  <c r="O2662" i="3" s="1"/>
  <c r="M2662" i="3" a="1"/>
  <c r="M2662" i="3" s="1"/>
  <c r="L2662" i="3" a="1"/>
  <c r="L2662" i="3" s="1"/>
  <c r="N2662" i="3" a="1"/>
  <c r="N2662" i="3" s="1"/>
  <c r="P2662" i="3" a="1"/>
  <c r="P2662" i="3" s="1"/>
  <c r="L2668" i="3" a="1"/>
  <c r="L2668" i="3" s="1"/>
  <c r="O2694" i="3" a="1"/>
  <c r="O2694" i="3" s="1"/>
  <c r="M2694" i="3" a="1"/>
  <c r="M2694" i="3" s="1"/>
  <c r="L2694" i="3" a="1"/>
  <c r="L2694" i="3" s="1"/>
  <c r="N2694" i="3" a="1"/>
  <c r="N2694" i="3" s="1"/>
  <c r="L2740" i="3" a="1"/>
  <c r="L2740" i="3" s="1"/>
  <c r="O2740" i="3" a="1"/>
  <c r="O2740" i="3" s="1"/>
  <c r="L2742" i="3" a="1"/>
  <c r="L2742" i="3" s="1"/>
  <c r="O2751" i="3" a="1"/>
  <c r="O2751" i="3" s="1"/>
  <c r="P2751" i="3" a="1"/>
  <c r="P2751" i="3" s="1"/>
  <c r="N2751" i="3" a="1"/>
  <c r="N2751" i="3" s="1"/>
  <c r="L2751" i="3" a="1"/>
  <c r="L2751" i="3" s="1"/>
  <c r="M2751" i="3" a="1"/>
  <c r="M2751" i="3" s="1"/>
  <c r="O2807" i="3" a="1"/>
  <c r="O2807" i="3" s="1"/>
  <c r="L2807" i="3" a="1"/>
  <c r="L2807" i="3" s="1"/>
  <c r="N2807" i="3" a="1"/>
  <c r="N2807" i="3" s="1"/>
  <c r="M2807" i="3" a="1"/>
  <c r="M2807" i="3" s="1"/>
  <c r="P2807" i="3" a="1"/>
  <c r="P2807" i="3" s="1"/>
  <c r="R2807" i="3" s="1"/>
  <c r="P2821" i="3" a="1"/>
  <c r="P2821" i="3" s="1"/>
  <c r="R2821" i="3" s="1"/>
  <c r="M2825" i="3" a="1"/>
  <c r="M2825" i="3" s="1"/>
  <c r="M2833" i="3" a="1"/>
  <c r="M2833" i="3" s="1"/>
  <c r="K2833" i="3" a="1"/>
  <c r="K2833" i="3" s="1"/>
  <c r="O2847" i="3" a="1"/>
  <c r="O2847" i="3" s="1"/>
  <c r="P2847" i="3" a="1"/>
  <c r="P2847" i="3" s="1"/>
  <c r="N2847" i="3" a="1"/>
  <c r="N2847" i="3" s="1"/>
  <c r="L2847" i="3" a="1"/>
  <c r="L2847" i="3" s="1"/>
  <c r="M2847" i="3" a="1"/>
  <c r="M2847" i="3" s="1"/>
  <c r="Q2853" i="3"/>
  <c r="O2879" i="3" a="1"/>
  <c r="O2879" i="3" s="1"/>
  <c r="L2879" i="3" a="1"/>
  <c r="L2879" i="3" s="1"/>
  <c r="M2879" i="3" a="1"/>
  <c r="M2879" i="3" s="1"/>
  <c r="P2879" i="3" a="1"/>
  <c r="P2879" i="3" s="1"/>
  <c r="O2902" i="3" a="1"/>
  <c r="O2902" i="3" s="1"/>
  <c r="N2902" i="3" a="1"/>
  <c r="N2902" i="3" s="1"/>
  <c r="M2902" i="3" a="1"/>
  <c r="M2902" i="3" s="1"/>
  <c r="P2902" i="3" a="1"/>
  <c r="P2902" i="3" s="1"/>
  <c r="O2935" i="3" a="1"/>
  <c r="O2935" i="3" s="1"/>
  <c r="N2935" i="3" a="1"/>
  <c r="N2935" i="3" s="1"/>
  <c r="M2935" i="3" a="1"/>
  <c r="M2935" i="3" s="1"/>
  <c r="P2935" i="3" a="1"/>
  <c r="P2935" i="3" s="1"/>
  <c r="L2935" i="3" a="1"/>
  <c r="L2935" i="3" s="1"/>
  <c r="O2947" i="3" a="1"/>
  <c r="O2947" i="3" s="1"/>
  <c r="O3007" i="3" a="1"/>
  <c r="O3007" i="3" s="1"/>
  <c r="N3007" i="3" a="1"/>
  <c r="N3007" i="3" s="1"/>
  <c r="P3007" i="3" a="1"/>
  <c r="P3007" i="3" s="1"/>
  <c r="L3007" i="3" a="1"/>
  <c r="L3007" i="3" s="1"/>
  <c r="M3007" i="3" a="1"/>
  <c r="M3007" i="3" s="1"/>
  <c r="O3017" i="3" a="1"/>
  <c r="O3017" i="3" s="1"/>
  <c r="O3022" i="3" a="1"/>
  <c r="O3022" i="3" s="1"/>
  <c r="P3022" i="3" a="1"/>
  <c r="P3022" i="3" s="1"/>
  <c r="N3022" i="3" a="1"/>
  <c r="N3022" i="3" s="1"/>
  <c r="M3022" i="3" a="1"/>
  <c r="M3022" i="3" s="1"/>
  <c r="K3042" i="3" a="1"/>
  <c r="K3042" i="3" s="1"/>
  <c r="N3052" i="3" a="1"/>
  <c r="N3052" i="3" s="1"/>
  <c r="L3052" i="3" a="1"/>
  <c r="L3052" i="3" s="1"/>
  <c r="O3052" i="3" a="1"/>
  <c r="O3052" i="3" s="1"/>
  <c r="P3052" i="3" a="1"/>
  <c r="P3052" i="3" s="1"/>
  <c r="K3052" i="3" a="1"/>
  <c r="K3052" i="3" s="1"/>
  <c r="K3093" i="3" a="1"/>
  <c r="K3093" i="3" s="1"/>
  <c r="M3112" i="3" a="1"/>
  <c r="M3112" i="3" s="1"/>
  <c r="P3173" i="3" a="1"/>
  <c r="P3173" i="3" s="1"/>
  <c r="M3173" i="3" a="1"/>
  <c r="M3173" i="3" s="1"/>
  <c r="N3173" i="3" a="1"/>
  <c r="N3173" i="3" s="1"/>
  <c r="L3173" i="3" a="1"/>
  <c r="L3173" i="3" s="1"/>
  <c r="K3235" i="3" a="1"/>
  <c r="K3235" i="3" s="1"/>
  <c r="M3278" i="3" a="1"/>
  <c r="M3278" i="3" s="1"/>
  <c r="M3368" i="3" a="1"/>
  <c r="M3368" i="3" s="1"/>
  <c r="L3368" i="3" a="1"/>
  <c r="L3368" i="3" s="1"/>
  <c r="K3368" i="3" a="1"/>
  <c r="K3368" i="3" s="1"/>
  <c r="O3368" i="3" a="1"/>
  <c r="O3368" i="3" s="1"/>
  <c r="R3368" i="3" s="1"/>
  <c r="N3368" i="3" a="1"/>
  <c r="N3368" i="3" s="1"/>
  <c r="L3380" i="3" a="1"/>
  <c r="L3380" i="3" s="1"/>
  <c r="M3409" i="3" a="1"/>
  <c r="M3409" i="3" s="1"/>
  <c r="M3451" i="3" a="1"/>
  <c r="M3451" i="3" s="1"/>
  <c r="P3451" i="3" a="1"/>
  <c r="P3451" i="3" s="1"/>
  <c r="K3451" i="3" a="1"/>
  <c r="K3451" i="3" s="1"/>
  <c r="N3451" i="3" a="1"/>
  <c r="N3451" i="3" s="1"/>
  <c r="O3451" i="3" a="1"/>
  <c r="O3451" i="3" s="1"/>
  <c r="L3451" i="3" a="1"/>
  <c r="L3451" i="3" s="1"/>
  <c r="N3463" i="3" a="1"/>
  <c r="N3463" i="3" s="1"/>
  <c r="L3463" i="3" a="1"/>
  <c r="L3463" i="3" s="1"/>
  <c r="O3463" i="3" a="1"/>
  <c r="O3463" i="3" s="1"/>
  <c r="P3463" i="3" a="1"/>
  <c r="P3463" i="3" s="1"/>
  <c r="M3463" i="3" a="1"/>
  <c r="M3463" i="3" s="1"/>
  <c r="K3463" i="3" a="1"/>
  <c r="K3463" i="3" s="1"/>
  <c r="Q3544" i="3"/>
  <c r="N3610" i="3" a="1"/>
  <c r="N3610" i="3" s="1"/>
  <c r="L3610" i="3" a="1"/>
  <c r="L3610" i="3" s="1"/>
  <c r="K3610" i="3" a="1"/>
  <c r="K3610" i="3" s="1"/>
  <c r="O3610" i="3" a="1"/>
  <c r="O3610" i="3" s="1"/>
  <c r="P3610" i="3" a="1"/>
  <c r="P3610" i="3" s="1"/>
  <c r="M3610" i="3" a="1"/>
  <c r="M3610" i="3" s="1"/>
  <c r="N3625" i="3" a="1"/>
  <c r="N3625" i="3" s="1"/>
  <c r="L3625" i="3" a="1"/>
  <c r="L3625" i="3" s="1"/>
  <c r="N3654" i="3" a="1"/>
  <c r="N3654" i="3" s="1"/>
  <c r="O3654" i="3" a="1"/>
  <c r="O3654" i="3" s="1"/>
  <c r="K3654" i="3" a="1"/>
  <c r="K3654" i="3" s="1"/>
  <c r="O2615" i="3" a="1"/>
  <c r="O2615" i="3" s="1"/>
  <c r="P2615" i="3" a="1"/>
  <c r="P2615" i="3" s="1"/>
  <c r="N2615" i="3" a="1"/>
  <c r="N2615" i="3" s="1"/>
  <c r="O2658" i="3" a="1"/>
  <c r="O2658" i="3" s="1"/>
  <c r="K2658" i="3" a="1"/>
  <c r="K2658" i="3" s="1"/>
  <c r="O2727" i="3" a="1"/>
  <c r="O2727" i="3" s="1"/>
  <c r="P2727" i="3" a="1"/>
  <c r="P2727" i="3" s="1"/>
  <c r="N2727" i="3" a="1"/>
  <c r="N2727" i="3" s="1"/>
  <c r="M2727" i="3" a="1"/>
  <c r="M2727" i="3" s="1"/>
  <c r="L2756" i="3" a="1"/>
  <c r="L2756" i="3" s="1"/>
  <c r="O2756" i="3" a="1"/>
  <c r="O2756" i="3" s="1"/>
  <c r="N2912" i="3" a="1"/>
  <c r="N2912" i="3" s="1"/>
  <c r="M2912" i="3" a="1"/>
  <c r="M2912" i="3" s="1"/>
  <c r="K2925" i="3" a="1"/>
  <c r="K2925" i="3" s="1"/>
  <c r="M2925" i="3" a="1"/>
  <c r="M2925" i="3" s="1"/>
  <c r="L2925" i="3" a="1"/>
  <c r="L2925" i="3" s="1"/>
  <c r="P2925" i="3" a="1"/>
  <c r="P2925" i="3" s="1"/>
  <c r="N2925" i="3" a="1"/>
  <c r="N2925" i="3" s="1"/>
  <c r="K2945" i="3" a="1"/>
  <c r="K2945" i="3" s="1"/>
  <c r="O2945" i="3" a="1"/>
  <c r="O2945" i="3" s="1"/>
  <c r="O2966" i="3" a="1"/>
  <c r="O2966" i="3" s="1"/>
  <c r="M2966" i="3" a="1"/>
  <c r="M2966" i="3" s="1"/>
  <c r="L2966" i="3" a="1"/>
  <c r="L2966" i="3" s="1"/>
  <c r="P2966" i="3" a="1"/>
  <c r="P2966" i="3" s="1"/>
  <c r="N2966" i="3" a="1"/>
  <c r="N2966" i="3" s="1"/>
  <c r="N3034" i="3" a="1"/>
  <c r="N3034" i="3" s="1"/>
  <c r="O3034" i="3" a="1"/>
  <c r="O3034" i="3" s="1"/>
  <c r="K3034" i="3" a="1"/>
  <c r="K3034" i="3" s="1"/>
  <c r="L3037" i="3" a="1"/>
  <c r="L3037" i="3" s="1"/>
  <c r="M3037" i="3" a="1"/>
  <c r="M3037" i="3" s="1"/>
  <c r="N3037" i="3" a="1"/>
  <c r="N3037" i="3" s="1"/>
  <c r="K3037" i="3" a="1"/>
  <c r="K3037" i="3" s="1"/>
  <c r="O3037" i="3" a="1"/>
  <c r="O3037" i="3" s="1"/>
  <c r="K3131" i="3" a="1"/>
  <c r="K3131" i="3" s="1"/>
  <c r="M3131" i="3" a="1"/>
  <c r="M3131" i="3" s="1"/>
  <c r="L3131" i="3" a="1"/>
  <c r="L3131" i="3" s="1"/>
  <c r="P3131" i="3" a="1"/>
  <c r="P3131" i="3" s="1"/>
  <c r="N3131" i="3" a="1"/>
  <c r="N3131" i="3" s="1"/>
  <c r="N3142" i="3" a="1"/>
  <c r="N3142" i="3" s="1"/>
  <c r="O3142" i="3" a="1"/>
  <c r="O3142" i="3" s="1"/>
  <c r="O3249" i="3" a="1"/>
  <c r="O3249" i="3" s="1"/>
  <c r="M3249" i="3" a="1"/>
  <c r="M3249" i="3" s="1"/>
  <c r="M3381" i="3" a="1"/>
  <c r="M3381" i="3" s="1"/>
  <c r="N3381" i="3" a="1"/>
  <c r="N3381" i="3" s="1"/>
  <c r="O3381" i="3" a="1"/>
  <c r="O3381" i="3" s="1"/>
  <c r="N3396" i="3" a="1"/>
  <c r="N3396" i="3" s="1"/>
  <c r="M3396" i="3" a="1"/>
  <c r="M3396" i="3" s="1"/>
  <c r="N3482" i="3" a="1"/>
  <c r="N3482" i="3" s="1"/>
  <c r="O3482" i="3" a="1"/>
  <c r="O3482" i="3" s="1"/>
  <c r="M3482" i="3" a="1"/>
  <c r="M3482" i="3" s="1"/>
  <c r="Q3600" i="3"/>
  <c r="R3600" i="3"/>
  <c r="O2588" i="3" a="1"/>
  <c r="O2588" i="3" s="1"/>
  <c r="L2588" i="3" a="1"/>
  <c r="L2588" i="3" s="1"/>
  <c r="L2615" i="3" a="1"/>
  <c r="L2615" i="3" s="1"/>
  <c r="L2620" i="3" a="1"/>
  <c r="L2620" i="3" s="1"/>
  <c r="O2663" i="3" a="1"/>
  <c r="O2663" i="3" s="1"/>
  <c r="M2663" i="3" a="1"/>
  <c r="M2663" i="3" s="1"/>
  <c r="N2663" i="3" a="1"/>
  <c r="N2663" i="3" s="1"/>
  <c r="L2663" i="3" a="1"/>
  <c r="L2663" i="3" s="1"/>
  <c r="P2663" i="3" a="1"/>
  <c r="P2663" i="3" s="1"/>
  <c r="N2916" i="3" a="1"/>
  <c r="N2916" i="3" s="1"/>
  <c r="L2916" i="3" a="1"/>
  <c r="L2916" i="3" s="1"/>
  <c r="P2916" i="3" a="1"/>
  <c r="P2916" i="3" s="1"/>
  <c r="O2916" i="3" a="1"/>
  <c r="O2916" i="3" s="1"/>
  <c r="K2916" i="3" a="1"/>
  <c r="K2916" i="3" s="1"/>
  <c r="N2937" i="3" a="1"/>
  <c r="N2937" i="3" s="1"/>
  <c r="K2937" i="3" a="1"/>
  <c r="K2937" i="3" s="1"/>
  <c r="N2984" i="3" a="1"/>
  <c r="N2984" i="3" s="1"/>
  <c r="M2984" i="3" a="1"/>
  <c r="M2984" i="3" s="1"/>
  <c r="O3023" i="3" a="1"/>
  <c r="O3023" i="3" s="1"/>
  <c r="P3023" i="3" a="1"/>
  <c r="P3023" i="3" s="1"/>
  <c r="N3023" i="3" a="1"/>
  <c r="N3023" i="3" s="1"/>
  <c r="L3023" i="3" a="1"/>
  <c r="L3023" i="3" s="1"/>
  <c r="M3023" i="3" a="1"/>
  <c r="M3023" i="3" s="1"/>
  <c r="K3073" i="3" a="1"/>
  <c r="K3073" i="3" s="1"/>
  <c r="N3073" i="3" a="1"/>
  <c r="N3073" i="3" s="1"/>
  <c r="O3073" i="3" a="1"/>
  <c r="O3073" i="3" s="1"/>
  <c r="L3077" i="3" a="1"/>
  <c r="L3077" i="3" s="1"/>
  <c r="M3077" i="3" a="1"/>
  <c r="M3077" i="3" s="1"/>
  <c r="O3077" i="3" a="1"/>
  <c r="O3077" i="3" s="1"/>
  <c r="K3077" i="3" a="1"/>
  <c r="K3077" i="3" s="1"/>
  <c r="P3077" i="3" a="1"/>
  <c r="P3077" i="3" s="1"/>
  <c r="O3131" i="3" a="1"/>
  <c r="O3131" i="3" s="1"/>
  <c r="K3142" i="3" a="1"/>
  <c r="K3142" i="3" s="1"/>
  <c r="K3167" i="3" a="1"/>
  <c r="K3167" i="3" s="1"/>
  <c r="P3167" i="3" a="1"/>
  <c r="P3167" i="3" s="1"/>
  <c r="N3167" i="3" a="1"/>
  <c r="N3167" i="3" s="1"/>
  <c r="M3167" i="3" a="1"/>
  <c r="M3167" i="3" s="1"/>
  <c r="L3167" i="3" a="1"/>
  <c r="L3167" i="3" s="1"/>
  <c r="K3190" i="3" a="1"/>
  <c r="K3190" i="3" s="1"/>
  <c r="N3190" i="3" a="1"/>
  <c r="N3190" i="3" s="1"/>
  <c r="M3190" i="3" a="1"/>
  <c r="M3190" i="3" s="1"/>
  <c r="N3207" i="3" a="1"/>
  <c r="N3207" i="3" s="1"/>
  <c r="P3207" i="3" a="1"/>
  <c r="P3207" i="3" s="1"/>
  <c r="M3207" i="3" a="1"/>
  <c r="M3207" i="3" s="1"/>
  <c r="L3207" i="3" a="1"/>
  <c r="L3207" i="3" s="1"/>
  <c r="N3249" i="3" a="1"/>
  <c r="N3249" i="3" s="1"/>
  <c r="P3339" i="3" a="1"/>
  <c r="P3339" i="3" s="1"/>
  <c r="K3339" i="3" a="1"/>
  <c r="K3339" i="3" s="1"/>
  <c r="L3339" i="3" a="1"/>
  <c r="L3339" i="3" s="1"/>
  <c r="O3339" i="3" a="1"/>
  <c r="O3339" i="3" s="1"/>
  <c r="N3378" i="3" a="1"/>
  <c r="N3378" i="3" s="1"/>
  <c r="M3378" i="3" a="1"/>
  <c r="M3378" i="3" s="1"/>
  <c r="L3378" i="3" a="1"/>
  <c r="L3378" i="3" s="1"/>
  <c r="K3378" i="3" a="1"/>
  <c r="K3378" i="3" s="1"/>
  <c r="M3531" i="3" a="1"/>
  <c r="M3531" i="3" s="1"/>
  <c r="O3531" i="3" a="1"/>
  <c r="O3531" i="3" s="1"/>
  <c r="N3531" i="3" a="1"/>
  <c r="N3531" i="3" s="1"/>
  <c r="P3531" i="3" a="1"/>
  <c r="P3531" i="3" s="1"/>
  <c r="L3531" i="3" a="1"/>
  <c r="L3531" i="3" s="1"/>
  <c r="K3531" i="3" a="1"/>
  <c r="K3531" i="3" s="1"/>
  <c r="M2578" i="3" a="1"/>
  <c r="M2578" i="3" s="1"/>
  <c r="K2578" i="3" a="1"/>
  <c r="K2578" i="3" s="1"/>
  <c r="L2578" i="3" a="1"/>
  <c r="L2578" i="3" s="1"/>
  <c r="M2615" i="3" a="1"/>
  <c r="M2615" i="3" s="1"/>
  <c r="K2757" i="3" a="1"/>
  <c r="K2757" i="3" s="1"/>
  <c r="M2757" i="3" a="1"/>
  <c r="M2757" i="3" s="1"/>
  <c r="L2757" i="3" a="1"/>
  <c r="L2757" i="3" s="1"/>
  <c r="N2757" i="3" a="1"/>
  <c r="N2757" i="3" s="1"/>
  <c r="O2757" i="3" a="1"/>
  <c r="O2757" i="3" s="1"/>
  <c r="Q2757" i="3" s="1"/>
  <c r="L2949" i="3" a="1"/>
  <c r="L2949" i="3" s="1"/>
  <c r="M2949" i="3" a="1"/>
  <c r="M2949" i="3" s="1"/>
  <c r="K2949" i="3" a="1"/>
  <c r="K2949" i="3" s="1"/>
  <c r="P2949" i="3" a="1"/>
  <c r="P2949" i="3" s="1"/>
  <c r="N2964" i="3" a="1"/>
  <c r="N2964" i="3" s="1"/>
  <c r="L2964" i="3" a="1"/>
  <c r="L2964" i="3" s="1"/>
  <c r="O2964" i="3" a="1"/>
  <c r="O2964" i="3" s="1"/>
  <c r="P2964" i="3" a="1"/>
  <c r="P2964" i="3" s="1"/>
  <c r="K2977" i="3" a="1"/>
  <c r="K2977" i="3" s="1"/>
  <c r="O2977" i="3" a="1"/>
  <c r="O2977" i="3" s="1"/>
  <c r="N2977" i="3" a="1"/>
  <c r="N2977" i="3" s="1"/>
  <c r="R3147" i="3"/>
  <c r="M3339" i="3" a="1"/>
  <c r="M3339" i="3" s="1"/>
  <c r="L3524" i="3" a="1"/>
  <c r="L3524" i="3" s="1"/>
  <c r="N3524" i="3" a="1"/>
  <c r="N3524" i="3" s="1"/>
  <c r="M3524" i="3" a="1"/>
  <c r="M3524" i="3" s="1"/>
  <c r="P3597" i="3" a="1"/>
  <c r="P3597" i="3" s="1"/>
  <c r="L3597" i="3" a="1"/>
  <c r="L3597" i="3" s="1"/>
  <c r="N3597" i="3" a="1"/>
  <c r="N3597" i="3" s="1"/>
  <c r="O2819" i="3" a="1"/>
  <c r="O2819" i="3" s="1"/>
  <c r="O2823" i="3" a="1"/>
  <c r="O2823" i="3" s="1"/>
  <c r="N2823" i="3" a="1"/>
  <c r="N2823" i="3" s="1"/>
  <c r="M2823" i="3" a="1"/>
  <c r="M2823" i="3" s="1"/>
  <c r="P2823" i="3" a="1"/>
  <c r="P2823" i="3" s="1"/>
  <c r="L2823" i="3" a="1"/>
  <c r="L2823" i="3" s="1"/>
  <c r="O2831" i="3" a="1"/>
  <c r="O2831" i="3" s="1"/>
  <c r="M2831" i="3" a="1"/>
  <c r="M2831" i="3" s="1"/>
  <c r="P2831" i="3" a="1"/>
  <c r="P2831" i="3" s="1"/>
  <c r="N2831" i="3" a="1"/>
  <c r="N2831" i="3" s="1"/>
  <c r="P2875" i="3" a="1"/>
  <c r="P2875" i="3" s="1"/>
  <c r="Q2875" i="3" s="1"/>
  <c r="O2875" i="3" a="1"/>
  <c r="O2875" i="3" s="1"/>
  <c r="P2907" i="3" a="1"/>
  <c r="P2907" i="3" s="1"/>
  <c r="O2907" i="3" a="1"/>
  <c r="O2907" i="3" s="1"/>
  <c r="O2910" i="3" a="1"/>
  <c r="O2910" i="3" s="1"/>
  <c r="M2910" i="3" a="1"/>
  <c r="M2910" i="3" s="1"/>
  <c r="L2910" i="3" a="1"/>
  <c r="L2910" i="3" s="1"/>
  <c r="P2910" i="3" a="1"/>
  <c r="P2910" i="3" s="1"/>
  <c r="N2910" i="3" a="1"/>
  <c r="N2910" i="3" s="1"/>
  <c r="N3040" i="3" a="1"/>
  <c r="N3040" i="3" s="1"/>
  <c r="M3040" i="3" a="1"/>
  <c r="M3040" i="3" s="1"/>
  <c r="M3080" i="3" a="1"/>
  <c r="M3080" i="3" s="1"/>
  <c r="M3203" i="3" a="1"/>
  <c r="M3203" i="3" s="1"/>
  <c r="O3203" i="3" a="1"/>
  <c r="O3203" i="3" s="1"/>
  <c r="N3203" i="3" a="1"/>
  <c r="N3203" i="3" s="1"/>
  <c r="P3203" i="3" a="1"/>
  <c r="P3203" i="3" s="1"/>
  <c r="Q3203" i="3" s="1"/>
  <c r="L3203" i="3" a="1"/>
  <c r="L3203" i="3" s="1"/>
  <c r="M3222" i="3" a="1"/>
  <c r="M3222" i="3" s="1"/>
  <c r="N3222" i="3" a="1"/>
  <c r="N3222" i="3" s="1"/>
  <c r="K3222" i="3" a="1"/>
  <c r="K3222" i="3" s="1"/>
  <c r="M3240" i="3" a="1"/>
  <c r="M3240" i="3" s="1"/>
  <c r="N3240" i="3" a="1"/>
  <c r="N3240" i="3" s="1"/>
  <c r="M3323" i="3" a="1"/>
  <c r="M3323" i="3" s="1"/>
  <c r="N3323" i="3" a="1"/>
  <c r="N3323" i="3" s="1"/>
  <c r="O3323" i="3" a="1"/>
  <c r="O3323" i="3" s="1"/>
  <c r="K3323" i="3" a="1"/>
  <c r="K3323" i="3" s="1"/>
  <c r="P3323" i="3" a="1"/>
  <c r="P3323" i="3" s="1"/>
  <c r="N3339" i="3" a="1"/>
  <c r="N3339" i="3" s="1"/>
  <c r="N3418" i="3" a="1"/>
  <c r="N3418" i="3" s="1"/>
  <c r="L3418" i="3" a="1"/>
  <c r="L3418" i="3" s="1"/>
  <c r="O3418" i="3" a="1"/>
  <c r="O3418" i="3" s="1"/>
  <c r="K3423" i="3" a="1"/>
  <c r="K3423" i="3" s="1"/>
  <c r="L3423" i="3" a="1"/>
  <c r="L3423" i="3" s="1"/>
  <c r="P3423" i="3" a="1"/>
  <c r="P3423" i="3" s="1"/>
  <c r="P3444" i="3" a="1"/>
  <c r="P3444" i="3" s="1"/>
  <c r="L3444" i="3" a="1"/>
  <c r="L3444" i="3" s="1"/>
  <c r="L3525" i="3" a="1"/>
  <c r="L3525" i="3" s="1"/>
  <c r="P3525" i="3" a="1"/>
  <c r="P3525" i="3" s="1"/>
  <c r="K3525" i="3" a="1"/>
  <c r="K3525" i="3" s="1"/>
  <c r="M3533" i="3" a="1"/>
  <c r="M3533" i="3" s="1"/>
  <c r="O3533" i="3" a="1"/>
  <c r="O3533" i="3" s="1"/>
  <c r="N3533" i="3" a="1"/>
  <c r="N3533" i="3" s="1"/>
  <c r="L3533" i="3" a="1"/>
  <c r="L3533" i="3" s="1"/>
  <c r="O3558" i="3" a="1"/>
  <c r="O3558" i="3" s="1"/>
  <c r="N3558" i="3" a="1"/>
  <c r="N3558" i="3" s="1"/>
  <c r="P543" i="3" a="1"/>
  <c r="P543" i="3" s="1"/>
  <c r="R543" i="3" s="1"/>
  <c r="P563" i="3" a="1"/>
  <c r="P563" i="3" s="1"/>
  <c r="R569" i="3"/>
  <c r="N771" i="3" a="1"/>
  <c r="N771" i="3" s="1"/>
  <c r="N827" i="3" a="1"/>
  <c r="N827" i="3" s="1"/>
  <c r="N851" i="3" a="1"/>
  <c r="N851" i="3" s="1"/>
  <c r="N915" i="3" a="1"/>
  <c r="N915" i="3" s="1"/>
  <c r="N1051" i="3" a="1"/>
  <c r="N1051" i="3" s="1"/>
  <c r="N1107" i="3" a="1"/>
  <c r="N1107" i="3" s="1"/>
  <c r="O1147" i="3" a="1"/>
  <c r="O1147" i="3" s="1"/>
  <c r="N1155" i="3" a="1"/>
  <c r="N1155" i="3" s="1"/>
  <c r="O1203" i="3" a="1"/>
  <c r="O1203" i="3" s="1"/>
  <c r="N1211" i="3" a="1"/>
  <c r="N1211" i="3" s="1"/>
  <c r="O1267" i="3" a="1"/>
  <c r="O1267" i="3" s="1"/>
  <c r="Q1267" i="3" s="1"/>
  <c r="P1310" i="3" a="1"/>
  <c r="P1310" i="3" s="1"/>
  <c r="O1311" i="3" a="1"/>
  <c r="O1311" i="3" s="1"/>
  <c r="P1380" i="3" a="1"/>
  <c r="P1380" i="3" s="1"/>
  <c r="P1391" i="3" a="1"/>
  <c r="P1391" i="3" s="1"/>
  <c r="P1452" i="3" a="1"/>
  <c r="P1452" i="3" s="1"/>
  <c r="N1456" i="3" a="1"/>
  <c r="N1456" i="3" s="1"/>
  <c r="P1476" i="3" a="1"/>
  <c r="P1476" i="3" s="1"/>
  <c r="P1508" i="3" a="1"/>
  <c r="P1508" i="3" s="1"/>
  <c r="O1542" i="3" a="1"/>
  <c r="O1542" i="3" s="1"/>
  <c r="N1543" i="3" a="1"/>
  <c r="N1543" i="3" s="1"/>
  <c r="P1552" i="3" a="1"/>
  <c r="P1552" i="3" s="1"/>
  <c r="M1590" i="3" a="1"/>
  <c r="M1590" i="3" s="1"/>
  <c r="R1616" i="3"/>
  <c r="P1622" i="3" a="1"/>
  <c r="P1622" i="3" s="1"/>
  <c r="N1648" i="3" a="1"/>
  <c r="N1648" i="3" s="1"/>
  <c r="P1656" i="3" a="1"/>
  <c r="P1656" i="3" s="1"/>
  <c r="O1662" i="3" a="1"/>
  <c r="O1662" i="3" s="1"/>
  <c r="O1679" i="3" a="1"/>
  <c r="O1679" i="3" s="1"/>
  <c r="Q1679" i="3" s="1"/>
  <c r="Q1680" i="3"/>
  <c r="P1687" i="3" a="1"/>
  <c r="P1687" i="3" s="1"/>
  <c r="Q1687" i="3" s="1"/>
  <c r="P1688" i="3" a="1"/>
  <c r="P1688" i="3" s="1"/>
  <c r="Q1688" i="3" s="1"/>
  <c r="N1695" i="3" a="1"/>
  <c r="N1695" i="3" s="1"/>
  <c r="N1711" i="3" a="1"/>
  <c r="N1711" i="3" s="1"/>
  <c r="M1734" i="3" a="1"/>
  <c r="M1734" i="3" s="1"/>
  <c r="N1735" i="3" a="1"/>
  <c r="N1735" i="3" s="1"/>
  <c r="O1743" i="3" a="1"/>
  <c r="O1743" i="3" s="1"/>
  <c r="Q1744" i="3"/>
  <c r="P1750" i="3" a="1"/>
  <c r="P1750" i="3" s="1"/>
  <c r="Q1750" i="3" s="1"/>
  <c r="O1767" i="3" a="1"/>
  <c r="O1767" i="3" s="1"/>
  <c r="N1790" i="3" a="1"/>
  <c r="N1790" i="3" s="1"/>
  <c r="M1790" i="3" a="1"/>
  <c r="M1790" i="3" s="1"/>
  <c r="P1790" i="3" a="1"/>
  <c r="P1790" i="3" s="1"/>
  <c r="N1798" i="3" a="1"/>
  <c r="N1798" i="3" s="1"/>
  <c r="O1798" i="3" a="1"/>
  <c r="O1798" i="3" s="1"/>
  <c r="N1829" i="3" a="1"/>
  <c r="N1829" i="3" s="1"/>
  <c r="O1829" i="3" a="1"/>
  <c r="O1829" i="3" s="1"/>
  <c r="P1829" i="3" a="1"/>
  <c r="P1829" i="3" s="1"/>
  <c r="P1830" i="3" a="1"/>
  <c r="P1830" i="3" s="1"/>
  <c r="R1830" i="3" s="1"/>
  <c r="P1831" i="3" a="1"/>
  <c r="P1831" i="3" s="1"/>
  <c r="Q1831" i="3" s="1"/>
  <c r="O1840" i="3" a="1"/>
  <c r="O1840" i="3" s="1"/>
  <c r="P1840" i="3" a="1"/>
  <c r="P1840" i="3" s="1"/>
  <c r="N1840" i="3" a="1"/>
  <c r="N1840" i="3" s="1"/>
  <c r="K1842" i="3" a="1"/>
  <c r="K1842" i="3" s="1"/>
  <c r="N1842" i="3" a="1"/>
  <c r="N1842" i="3" s="1"/>
  <c r="N1850" i="3" a="1"/>
  <c r="N1850" i="3" s="1"/>
  <c r="O1850" i="3" a="1"/>
  <c r="O1850" i="3" s="1"/>
  <c r="P1854" i="3" a="1"/>
  <c r="P1854" i="3" s="1"/>
  <c r="P1855" i="3" a="1"/>
  <c r="P1855" i="3" s="1"/>
  <c r="Q1855" i="3" s="1"/>
  <c r="K1863" i="3" a="1"/>
  <c r="K1863" i="3" s="1"/>
  <c r="L1863" i="3" a="1"/>
  <c r="L1863" i="3" s="1"/>
  <c r="O1871" i="3" a="1"/>
  <c r="O1871" i="3" s="1"/>
  <c r="R1871" i="3" s="1"/>
  <c r="O1880" i="3" a="1"/>
  <c r="O1880" i="3" s="1"/>
  <c r="N1880" i="3" a="1"/>
  <c r="N1880" i="3" s="1"/>
  <c r="P1880" i="3" a="1"/>
  <c r="P1880" i="3" s="1"/>
  <c r="N1886" i="3" a="1"/>
  <c r="N1886" i="3" s="1"/>
  <c r="K1886" i="3" a="1"/>
  <c r="K1886" i="3" s="1"/>
  <c r="L1886" i="3" a="1"/>
  <c r="L1886" i="3" s="1"/>
  <c r="N1902" i="3" a="1"/>
  <c r="N1902" i="3" s="1"/>
  <c r="M1902" i="3" a="1"/>
  <c r="M1902" i="3" s="1"/>
  <c r="L1902" i="3" a="1"/>
  <c r="L1902" i="3" s="1"/>
  <c r="N1910" i="3" a="1"/>
  <c r="N1910" i="3" s="1"/>
  <c r="M1910" i="3" a="1"/>
  <c r="M1910" i="3" s="1"/>
  <c r="O1910" i="3" a="1"/>
  <c r="O1910" i="3" s="1"/>
  <c r="Q1910" i="3" s="1"/>
  <c r="K1915" i="3" a="1"/>
  <c r="K1915" i="3" s="1"/>
  <c r="N1915" i="3" a="1"/>
  <c r="N1915" i="3" s="1"/>
  <c r="N1950" i="3" a="1"/>
  <c r="N1950" i="3" s="1"/>
  <c r="O1950" i="3" a="1"/>
  <c r="O1950" i="3" s="1"/>
  <c r="P1950" i="3" a="1"/>
  <c r="P1950" i="3" s="1"/>
  <c r="Q1950" i="3" s="1"/>
  <c r="N1965" i="3" a="1"/>
  <c r="N1965" i="3" s="1"/>
  <c r="L1965" i="3" a="1"/>
  <c r="L1965" i="3" s="1"/>
  <c r="O1965" i="3" a="1"/>
  <c r="O1965" i="3" s="1"/>
  <c r="M1975" i="3" a="1"/>
  <c r="M1975" i="3" s="1"/>
  <c r="O1975" i="3" a="1"/>
  <c r="O1975" i="3" s="1"/>
  <c r="Q1975" i="3" s="1"/>
  <c r="N1975" i="3" a="1"/>
  <c r="N1975" i="3" s="1"/>
  <c r="P1998" i="3" a="1"/>
  <c r="P1998" i="3" s="1"/>
  <c r="P2015" i="3" a="1"/>
  <c r="P2015" i="3" s="1"/>
  <c r="Q2015" i="3" s="1"/>
  <c r="K2015" i="3" a="1"/>
  <c r="K2015" i="3" s="1"/>
  <c r="L2015" i="3" a="1"/>
  <c r="L2015" i="3" s="1"/>
  <c r="M2042" i="3" a="1"/>
  <c r="M2042" i="3" s="1"/>
  <c r="N2042" i="3" a="1"/>
  <c r="N2042" i="3" s="1"/>
  <c r="O2069" i="3" a="1"/>
  <c r="O2069" i="3" s="1"/>
  <c r="N2069" i="3" a="1"/>
  <c r="N2069" i="3" s="1"/>
  <c r="R2085" i="3"/>
  <c r="N2100" i="3" a="1"/>
  <c r="N2100" i="3" s="1"/>
  <c r="M2100" i="3" a="1"/>
  <c r="M2100" i="3" s="1"/>
  <c r="M2114" i="3" a="1"/>
  <c r="M2114" i="3" s="1"/>
  <c r="P2114" i="3" a="1"/>
  <c r="P2114" i="3" s="1"/>
  <c r="N2114" i="3" a="1"/>
  <c r="N2114" i="3" s="1"/>
  <c r="O2135" i="3" a="1"/>
  <c r="O2135" i="3" s="1"/>
  <c r="L2135" i="3" a="1"/>
  <c r="L2135" i="3" s="1"/>
  <c r="M2135" i="3" a="1"/>
  <c r="M2135" i="3" s="1"/>
  <c r="N2156" i="3" a="1"/>
  <c r="N2156" i="3" s="1"/>
  <c r="L2156" i="3" a="1"/>
  <c r="L2156" i="3" s="1"/>
  <c r="M2156" i="3" a="1"/>
  <c r="M2156" i="3" s="1"/>
  <c r="O2158" i="3" a="1"/>
  <c r="O2158" i="3" s="1"/>
  <c r="M2158" i="3" a="1"/>
  <c r="M2158" i="3" s="1"/>
  <c r="P2158" i="3" a="1"/>
  <c r="P2158" i="3" s="1"/>
  <c r="N2158" i="3" a="1"/>
  <c r="N2158" i="3" s="1"/>
  <c r="M2189" i="3" a="1"/>
  <c r="M2189" i="3" s="1"/>
  <c r="N2189" i="3" a="1"/>
  <c r="N2189" i="3" s="1"/>
  <c r="O2190" i="3" a="1"/>
  <c r="O2190" i="3" s="1"/>
  <c r="M2190" i="3" a="1"/>
  <c r="M2190" i="3" s="1"/>
  <c r="N2190" i="3" a="1"/>
  <c r="N2190" i="3" s="1"/>
  <c r="O2209" i="3" a="1"/>
  <c r="O2209" i="3" s="1"/>
  <c r="N2209" i="3" a="1"/>
  <c r="N2209" i="3" s="1"/>
  <c r="M2211" i="3" a="1"/>
  <c r="M2211" i="3" s="1"/>
  <c r="N2211" i="3" a="1"/>
  <c r="N2211" i="3" s="1"/>
  <c r="O2211" i="3" a="1"/>
  <c r="O2211" i="3" s="1"/>
  <c r="M2251" i="3" a="1"/>
  <c r="M2251" i="3" s="1"/>
  <c r="N2251" i="3" a="1"/>
  <c r="N2251" i="3" s="1"/>
  <c r="O2251" i="3" a="1"/>
  <c r="O2251" i="3" s="1"/>
  <c r="Q2251" i="3" s="1"/>
  <c r="L2271" i="3" a="1"/>
  <c r="L2271" i="3" s="1"/>
  <c r="M2271" i="3" a="1"/>
  <c r="M2271" i="3" s="1"/>
  <c r="O2350" i="3" a="1"/>
  <c r="O2350" i="3" s="1"/>
  <c r="R2350" i="3" s="1"/>
  <c r="L2350" i="3" a="1"/>
  <c r="L2350" i="3" s="1"/>
  <c r="M2350" i="3" a="1"/>
  <c r="M2350" i="3" s="1"/>
  <c r="N2350" i="3" a="1"/>
  <c r="N2350" i="3" s="1"/>
  <c r="M2355" i="3" a="1"/>
  <c r="M2355" i="3" s="1"/>
  <c r="L2355" i="3" a="1"/>
  <c r="L2355" i="3" s="1"/>
  <c r="P2355" i="3" a="1"/>
  <c r="P2355" i="3" s="1"/>
  <c r="K2355" i="3" a="1"/>
  <c r="K2355" i="3" s="1"/>
  <c r="P2383" i="3" a="1"/>
  <c r="P2383" i="3" s="1"/>
  <c r="M2383" i="3" a="1"/>
  <c r="M2383" i="3" s="1"/>
  <c r="L2383" i="3" a="1"/>
  <c r="L2383" i="3" s="1"/>
  <c r="M2429" i="3" a="1"/>
  <c r="M2429" i="3" s="1"/>
  <c r="N2429" i="3" a="1"/>
  <c r="N2429" i="3" s="1"/>
  <c r="L2429" i="3" a="1"/>
  <c r="L2429" i="3" s="1"/>
  <c r="O2429" i="3" a="1"/>
  <c r="O2429" i="3" s="1"/>
  <c r="Q2429" i="3" s="1"/>
  <c r="N2468" i="3" a="1"/>
  <c r="N2468" i="3" s="1"/>
  <c r="L2468" i="3" a="1"/>
  <c r="L2468" i="3" s="1"/>
  <c r="K2468" i="3" a="1"/>
  <c r="K2468" i="3" s="1"/>
  <c r="P2468" i="3" a="1"/>
  <c r="P2468" i="3" s="1"/>
  <c r="M2557" i="3" a="1"/>
  <c r="M2557" i="3" s="1"/>
  <c r="N2557" i="3" a="1"/>
  <c r="N2557" i="3" s="1"/>
  <c r="K2557" i="3" a="1"/>
  <c r="K2557" i="3" s="1"/>
  <c r="P2557" i="3" a="1"/>
  <c r="P2557" i="3" s="1"/>
  <c r="Q2557" i="3" s="1"/>
  <c r="O2576" i="3" a="1"/>
  <c r="O2576" i="3" s="1"/>
  <c r="K2576" i="3" a="1"/>
  <c r="K2576" i="3" s="1"/>
  <c r="O2602" i="3" a="1"/>
  <c r="O2602" i="3" s="1"/>
  <c r="K2602" i="3" a="1"/>
  <c r="K2602" i="3" s="1"/>
  <c r="O2654" i="3" a="1"/>
  <c r="O2654" i="3" s="1"/>
  <c r="N2654" i="3" a="1"/>
  <c r="N2654" i="3" s="1"/>
  <c r="P2654" i="3" a="1"/>
  <c r="P2654" i="3" s="1"/>
  <c r="M2654" i="3" a="1"/>
  <c r="M2654" i="3" s="1"/>
  <c r="O2666" i="3" a="1"/>
  <c r="O2666" i="3" s="1"/>
  <c r="K2666" i="3" a="1"/>
  <c r="K2666" i="3" s="1"/>
  <c r="M2733" i="3" a="1"/>
  <c r="M2733" i="3" s="1"/>
  <c r="L2733" i="3" a="1"/>
  <c r="L2733" i="3" s="1"/>
  <c r="O2733" i="3" a="1"/>
  <c r="O2733" i="3" s="1"/>
  <c r="N2733" i="3" a="1"/>
  <c r="N2733" i="3" s="1"/>
  <c r="P2733" i="3" a="1"/>
  <c r="P2733" i="3" s="1"/>
  <c r="K2733" i="3" a="1"/>
  <c r="K2733" i="3" s="1"/>
  <c r="O2804" i="3" a="1"/>
  <c r="O2804" i="3" s="1"/>
  <c r="M2829" i="3" a="1"/>
  <c r="M2829" i="3" s="1"/>
  <c r="L2829" i="3" a="1"/>
  <c r="L2829" i="3" s="1"/>
  <c r="O2829" i="3" a="1"/>
  <c r="O2829" i="3" s="1"/>
  <c r="N2829" i="3" a="1"/>
  <c r="N2829" i="3" s="1"/>
  <c r="L2831" i="3" a="1"/>
  <c r="L2831" i="3" s="1"/>
  <c r="L2875" i="3" a="1"/>
  <c r="L2875" i="3" s="1"/>
  <c r="K2881" i="3" a="1"/>
  <c r="K2881" i="3" s="1"/>
  <c r="O2881" i="3" a="1"/>
  <c r="O2881" i="3" s="1"/>
  <c r="L2907" i="3" a="1"/>
  <c r="L2907" i="3" s="1"/>
  <c r="O2949" i="3" a="1"/>
  <c r="O2949" i="3" s="1"/>
  <c r="M3005" i="3" a="1"/>
  <c r="M3005" i="3" s="1"/>
  <c r="O3005" i="3" a="1"/>
  <c r="O3005" i="3" s="1"/>
  <c r="N3005" i="3" a="1"/>
  <c r="N3005" i="3" s="1"/>
  <c r="K3005" i="3" a="1"/>
  <c r="K3005" i="3" s="1"/>
  <c r="L3005" i="3" a="1"/>
  <c r="L3005" i="3" s="1"/>
  <c r="P3099" i="3" a="1"/>
  <c r="P3099" i="3" s="1"/>
  <c r="R3099" i="3" s="1"/>
  <c r="O3099" i="3" a="1"/>
  <c r="O3099" i="3" s="1"/>
  <c r="L3099" i="3" a="1"/>
  <c r="L3099" i="3" s="1"/>
  <c r="L3107" i="3" a="1"/>
  <c r="L3107" i="3" s="1"/>
  <c r="P3107" i="3" a="1"/>
  <c r="P3107" i="3" s="1"/>
  <c r="O3126" i="3" a="1"/>
  <c r="O3126" i="3" s="1"/>
  <c r="M3126" i="3" a="1"/>
  <c r="M3126" i="3" s="1"/>
  <c r="L3126" i="3" a="1"/>
  <c r="L3126" i="3" s="1"/>
  <c r="P3126" i="3" a="1"/>
  <c r="P3126" i="3" s="1"/>
  <c r="N3126" i="3" a="1"/>
  <c r="N3126" i="3" s="1"/>
  <c r="N3200" i="3" a="1"/>
  <c r="N3200" i="3" s="1"/>
  <c r="O3200" i="3" a="1"/>
  <c r="O3200" i="3" s="1"/>
  <c r="K3203" i="3" a="1"/>
  <c r="K3203" i="3" s="1"/>
  <c r="N3220" i="3" a="1"/>
  <c r="N3220" i="3" s="1"/>
  <c r="M3220" i="3" a="1"/>
  <c r="M3220" i="3" s="1"/>
  <c r="N3274" i="3" a="1"/>
  <c r="N3274" i="3" s="1"/>
  <c r="K3274" i="3" a="1"/>
  <c r="K3274" i="3" s="1"/>
  <c r="M3274" i="3" a="1"/>
  <c r="M3274" i="3" s="1"/>
  <c r="L3274" i="3" a="1"/>
  <c r="L3274" i="3" s="1"/>
  <c r="K3295" i="3" a="1"/>
  <c r="K3295" i="3" s="1"/>
  <c r="P3295" i="3" a="1"/>
  <c r="P3295" i="3" s="1"/>
  <c r="L3295" i="3" a="1"/>
  <c r="L3295" i="3" s="1"/>
  <c r="L3323" i="3" a="1"/>
  <c r="L3323" i="3" s="1"/>
  <c r="K3389" i="3" a="1"/>
  <c r="K3389" i="3" s="1"/>
  <c r="P3389" i="3" a="1"/>
  <c r="P3389" i="3" s="1"/>
  <c r="K3391" i="3" a="1"/>
  <c r="K3391" i="3" s="1"/>
  <c r="K3415" i="3" a="1"/>
  <c r="K3415" i="3" s="1"/>
  <c r="O3415" i="3" a="1"/>
  <c r="O3415" i="3" s="1"/>
  <c r="P3415" i="3" a="1"/>
  <c r="P3415" i="3" s="1"/>
  <c r="M3418" i="3" a="1"/>
  <c r="M3418" i="3" s="1"/>
  <c r="M3520" i="3" a="1"/>
  <c r="M3520" i="3" s="1"/>
  <c r="N3520" i="3" a="1"/>
  <c r="N3520" i="3" s="1"/>
  <c r="K3520" i="3" a="1"/>
  <c r="K3520" i="3" s="1"/>
  <c r="P3520" i="3" a="1"/>
  <c r="P3520" i="3" s="1"/>
  <c r="O3520" i="3" a="1"/>
  <c r="O3520" i="3" s="1"/>
  <c r="L3520" i="3" a="1"/>
  <c r="L3520" i="3" s="1"/>
  <c r="K3533" i="3" a="1"/>
  <c r="K3533" i="3" s="1"/>
  <c r="R3595" i="3"/>
  <c r="Q3595" i="3"/>
  <c r="R3855" i="3"/>
  <c r="Q3855" i="3"/>
  <c r="K575" i="3" a="1"/>
  <c r="K575" i="3" s="1"/>
  <c r="M588" i="3" a="1"/>
  <c r="M588" i="3" s="1"/>
  <c r="M1061" i="3" a="1"/>
  <c r="M1061" i="3" s="1"/>
  <c r="M1084" i="3" a="1"/>
  <c r="M1084" i="3" s="1"/>
  <c r="L1098" i="3" a="1"/>
  <c r="L1098" i="3" s="1"/>
  <c r="M1140" i="3" a="1"/>
  <c r="M1140" i="3" s="1"/>
  <c r="L1146" i="3" a="1"/>
  <c r="L1146" i="3" s="1"/>
  <c r="M1165" i="3" a="1"/>
  <c r="M1165" i="3" s="1"/>
  <c r="L1202" i="3" a="1"/>
  <c r="L1202" i="3" s="1"/>
  <c r="M1252" i="3" a="1"/>
  <c r="M1252" i="3" s="1"/>
  <c r="L1266" i="3" a="1"/>
  <c r="L1266" i="3" s="1"/>
  <c r="M1291" i="3" a="1"/>
  <c r="M1291" i="3" s="1"/>
  <c r="M1293" i="3" a="1"/>
  <c r="M1293" i="3" s="1"/>
  <c r="L1307" i="3" a="1"/>
  <c r="L1307" i="3" s="1"/>
  <c r="M1389" i="3" a="1"/>
  <c r="M1389" i="3" s="1"/>
  <c r="K1393" i="3" a="1"/>
  <c r="K1393" i="3" s="1"/>
  <c r="K1437" i="3" a="1"/>
  <c r="K1437" i="3" s="1"/>
  <c r="K1446" i="3" a="1"/>
  <c r="K1446" i="3" s="1"/>
  <c r="P1542" i="3" a="1"/>
  <c r="P1542" i="3" s="1"/>
  <c r="O1590" i="3" a="1"/>
  <c r="O1590" i="3" s="1"/>
  <c r="Q1640" i="3"/>
  <c r="P1648" i="3" a="1"/>
  <c r="P1648" i="3" s="1"/>
  <c r="K1655" i="3" a="1"/>
  <c r="K1655" i="3" s="1"/>
  <c r="P1662" i="3" a="1"/>
  <c r="P1662" i="3" s="1"/>
  <c r="P1694" i="3" a="1"/>
  <c r="P1694" i="3" s="1"/>
  <c r="K1700" i="3" a="1"/>
  <c r="K1700" i="3" s="1"/>
  <c r="R1728" i="3"/>
  <c r="O1734" i="3" a="1"/>
  <c r="O1734" i="3" s="1"/>
  <c r="K1783" i="3" a="1"/>
  <c r="K1783" i="3" s="1"/>
  <c r="K1790" i="3" a="1"/>
  <c r="K1790" i="3" s="1"/>
  <c r="K1798" i="3" a="1"/>
  <c r="K1798" i="3" s="1"/>
  <c r="K1829" i="3" a="1"/>
  <c r="K1829" i="3" s="1"/>
  <c r="N1837" i="3" a="1"/>
  <c r="N1837" i="3" s="1"/>
  <c r="O1837" i="3" a="1"/>
  <c r="O1837" i="3" s="1"/>
  <c r="P1837" i="3" a="1"/>
  <c r="P1837" i="3" s="1"/>
  <c r="L1840" i="3" a="1"/>
  <c r="L1840" i="3" s="1"/>
  <c r="O1842" i="3" a="1"/>
  <c r="O1842" i="3" s="1"/>
  <c r="N1862" i="3" a="1"/>
  <c r="N1862" i="3" s="1"/>
  <c r="L1862" i="3" a="1"/>
  <c r="L1862" i="3" s="1"/>
  <c r="M1862" i="3" a="1"/>
  <c r="M1862" i="3" s="1"/>
  <c r="M1863" i="3" a="1"/>
  <c r="M1863" i="3" s="1"/>
  <c r="L1880" i="3" a="1"/>
  <c r="L1880" i="3" s="1"/>
  <c r="M1886" i="3" a="1"/>
  <c r="M1886" i="3" s="1"/>
  <c r="N1893" i="3" a="1"/>
  <c r="N1893" i="3" s="1"/>
  <c r="P1893" i="3" a="1"/>
  <c r="P1893" i="3" s="1"/>
  <c r="K1902" i="3" a="1"/>
  <c r="K1902" i="3" s="1"/>
  <c r="K1910" i="3" a="1"/>
  <c r="K1910" i="3" s="1"/>
  <c r="O1915" i="3" a="1"/>
  <c r="O1915" i="3" s="1"/>
  <c r="K1950" i="3" a="1"/>
  <c r="K1950" i="3" s="1"/>
  <c r="K1965" i="3" a="1"/>
  <c r="K1965" i="3" s="1"/>
  <c r="L1967" i="3" a="1"/>
  <c r="L1967" i="3" s="1"/>
  <c r="N1967" i="3" a="1"/>
  <c r="N1967" i="3" s="1"/>
  <c r="M1967" i="3" a="1"/>
  <c r="M1967" i="3" s="1"/>
  <c r="K1975" i="3" a="1"/>
  <c r="K1975" i="3" s="1"/>
  <c r="K1988" i="3" a="1"/>
  <c r="K1988" i="3" s="1"/>
  <c r="K1995" i="3" a="1"/>
  <c r="K1995" i="3" s="1"/>
  <c r="Q2007" i="3"/>
  <c r="N2034" i="3" a="1"/>
  <c r="N2034" i="3" s="1"/>
  <c r="O2034" i="3" a="1"/>
  <c r="O2034" i="3" s="1"/>
  <c r="M2037" i="3" a="1"/>
  <c r="M2037" i="3" s="1"/>
  <c r="N2037" i="3" a="1"/>
  <c r="N2037" i="3" s="1"/>
  <c r="L2038" i="3" a="1"/>
  <c r="L2038" i="3" s="1"/>
  <c r="L2042" i="3" a="1"/>
  <c r="L2042" i="3" s="1"/>
  <c r="M2045" i="3" a="1"/>
  <c r="M2045" i="3" s="1"/>
  <c r="O2045" i="3" a="1"/>
  <c r="O2045" i="3" s="1"/>
  <c r="N2045" i="3" a="1"/>
  <c r="N2045" i="3" s="1"/>
  <c r="M2054" i="3" a="1"/>
  <c r="M2054" i="3" s="1"/>
  <c r="N2066" i="3" a="1"/>
  <c r="N2066" i="3" s="1"/>
  <c r="K2069" i="3" a="1"/>
  <c r="K2069" i="3" s="1"/>
  <c r="R2077" i="3"/>
  <c r="L2100" i="3" a="1"/>
  <c r="L2100" i="3" s="1"/>
  <c r="K2114" i="3" a="1"/>
  <c r="K2114" i="3" s="1"/>
  <c r="K2135" i="3" a="1"/>
  <c r="K2135" i="3" s="1"/>
  <c r="P2149" i="3" a="1"/>
  <c r="P2149" i="3" s="1"/>
  <c r="Q2149" i="3" s="1"/>
  <c r="K2149" i="3" a="1"/>
  <c r="K2149" i="3" s="1"/>
  <c r="L2149" i="3" a="1"/>
  <c r="L2149" i="3" s="1"/>
  <c r="L2158" i="3" a="1"/>
  <c r="L2158" i="3" s="1"/>
  <c r="O2182" i="3" a="1"/>
  <c r="O2182" i="3" s="1"/>
  <c r="P2182" i="3" a="1"/>
  <c r="P2182" i="3" s="1"/>
  <c r="K2189" i="3" a="1"/>
  <c r="K2189" i="3" s="1"/>
  <c r="L2190" i="3" a="1"/>
  <c r="L2190" i="3" s="1"/>
  <c r="P2205" i="3" a="1"/>
  <c r="P2205" i="3" s="1"/>
  <c r="R2205" i="3" s="1"/>
  <c r="K2205" i="3" a="1"/>
  <c r="K2205" i="3" s="1"/>
  <c r="L2205" i="3" a="1"/>
  <c r="L2205" i="3" s="1"/>
  <c r="K2209" i="3" a="1"/>
  <c r="K2209" i="3" s="1"/>
  <c r="L2211" i="3" a="1"/>
  <c r="L2211" i="3" s="1"/>
  <c r="N2217" i="3" a="1"/>
  <c r="N2217" i="3" s="1"/>
  <c r="O2217" i="3" a="1"/>
  <c r="O2217" i="3" s="1"/>
  <c r="K2233" i="3" a="1"/>
  <c r="K2233" i="3" s="1"/>
  <c r="M2233" i="3" a="1"/>
  <c r="M2233" i="3" s="1"/>
  <c r="K2240" i="3" a="1"/>
  <c r="K2240" i="3" s="1"/>
  <c r="K2251" i="3" a="1"/>
  <c r="K2251" i="3" s="1"/>
  <c r="M2282" i="3" a="1"/>
  <c r="M2282" i="3" s="1"/>
  <c r="K2282" i="3" a="1"/>
  <c r="K2282" i="3" s="1"/>
  <c r="L2282" i="3" a="1"/>
  <c r="L2282" i="3" s="1"/>
  <c r="O2326" i="3" a="1"/>
  <c r="O2326" i="3" s="1"/>
  <c r="R2326" i="3" s="1"/>
  <c r="L2326" i="3" a="1"/>
  <c r="L2326" i="3" s="1"/>
  <c r="M2326" i="3" a="1"/>
  <c r="M2326" i="3" s="1"/>
  <c r="O2358" i="3" a="1"/>
  <c r="O2358" i="3" s="1"/>
  <c r="M2358" i="3" a="1"/>
  <c r="M2358" i="3" s="1"/>
  <c r="N2358" i="3" a="1"/>
  <c r="N2358" i="3" s="1"/>
  <c r="P2358" i="3" a="1"/>
  <c r="P2358" i="3" s="1"/>
  <c r="L2358" i="3" a="1"/>
  <c r="L2358" i="3" s="1"/>
  <c r="P2378" i="3" a="1"/>
  <c r="P2378" i="3" s="1"/>
  <c r="P2407" i="3" a="1"/>
  <c r="P2407" i="3" s="1"/>
  <c r="L2407" i="3" a="1"/>
  <c r="L2407" i="3" s="1"/>
  <c r="M2407" i="3" a="1"/>
  <c r="M2407" i="3" s="1"/>
  <c r="N2407" i="3" a="1"/>
  <c r="N2407" i="3" s="1"/>
  <c r="K2429" i="3" a="1"/>
  <c r="K2429" i="3" s="1"/>
  <c r="M2434" i="3" a="1"/>
  <c r="M2434" i="3" s="1"/>
  <c r="K2434" i="3" a="1"/>
  <c r="K2434" i="3" s="1"/>
  <c r="L2434" i="3" a="1"/>
  <c r="L2434" i="3" s="1"/>
  <c r="N2434" i="3" a="1"/>
  <c r="N2434" i="3" s="1"/>
  <c r="O2480" i="3" a="1"/>
  <c r="O2480" i="3" s="1"/>
  <c r="M2480" i="3" a="1"/>
  <c r="M2480" i="3" s="1"/>
  <c r="N2480" i="3" a="1"/>
  <c r="N2480" i="3" s="1"/>
  <c r="M2513" i="3" a="1"/>
  <c r="M2513" i="3" s="1"/>
  <c r="M2525" i="3" a="1"/>
  <c r="M2525" i="3" s="1"/>
  <c r="O2525" i="3" a="1"/>
  <c r="O2525" i="3" s="1"/>
  <c r="N2525" i="3" a="1"/>
  <c r="N2525" i="3" s="1"/>
  <c r="K2525" i="3" a="1"/>
  <c r="K2525" i="3" s="1"/>
  <c r="L2525" i="3" a="1"/>
  <c r="L2525" i="3" s="1"/>
  <c r="O2534" i="3" a="1"/>
  <c r="O2534" i="3" s="1"/>
  <c r="M2534" i="3" a="1"/>
  <c r="M2534" i="3" s="1"/>
  <c r="N2534" i="3" a="1"/>
  <c r="N2534" i="3" s="1"/>
  <c r="L2534" i="3" a="1"/>
  <c r="L2534" i="3" s="1"/>
  <c r="P2534" i="3" a="1"/>
  <c r="P2534" i="3" s="1"/>
  <c r="K2552" i="3" a="1"/>
  <c r="K2552" i="3" s="1"/>
  <c r="L2557" i="3" a="1"/>
  <c r="L2557" i="3" s="1"/>
  <c r="O2618" i="3" a="1"/>
  <c r="O2618" i="3" s="1"/>
  <c r="K2618" i="3" a="1"/>
  <c r="K2618" i="3" s="1"/>
  <c r="L2644" i="3" a="1"/>
  <c r="L2644" i="3" s="1"/>
  <c r="L2654" i="3" a="1"/>
  <c r="L2654" i="3" s="1"/>
  <c r="O2678" i="3" a="1"/>
  <c r="O2678" i="3" s="1"/>
  <c r="M2678" i="3" a="1"/>
  <c r="M2678" i="3" s="1"/>
  <c r="P2678" i="3" a="1"/>
  <c r="P2678" i="3" s="1"/>
  <c r="N2678" i="3" a="1"/>
  <c r="N2678" i="3" s="1"/>
  <c r="O2698" i="3" a="1"/>
  <c r="O2698" i="3" s="1"/>
  <c r="K2698" i="3" a="1"/>
  <c r="K2698" i="3" s="1"/>
  <c r="O2710" i="3" a="1"/>
  <c r="O2710" i="3" s="1"/>
  <c r="M2710" i="3" a="1"/>
  <c r="M2710" i="3" s="1"/>
  <c r="P2710" i="3" a="1"/>
  <c r="P2710" i="3" s="1"/>
  <c r="N2710" i="3" a="1"/>
  <c r="N2710" i="3" s="1"/>
  <c r="O2774" i="3" a="1"/>
  <c r="O2774" i="3" s="1"/>
  <c r="N2774" i="3" a="1"/>
  <c r="N2774" i="3" s="1"/>
  <c r="P2774" i="3" a="1"/>
  <c r="P2774" i="3" s="1"/>
  <c r="L2774" i="3" a="1"/>
  <c r="L2774" i="3" s="1"/>
  <c r="M2774" i="3" a="1"/>
  <c r="M2774" i="3" s="1"/>
  <c r="O2783" i="3" a="1"/>
  <c r="O2783" i="3" s="1"/>
  <c r="P2783" i="3" a="1"/>
  <c r="P2783" i="3" s="1"/>
  <c r="R2783" i="3" s="1"/>
  <c r="N2783" i="3" a="1"/>
  <c r="N2783" i="3" s="1"/>
  <c r="L2783" i="3" a="1"/>
  <c r="L2783" i="3" s="1"/>
  <c r="K2829" i="3" a="1"/>
  <c r="K2829" i="3" s="1"/>
  <c r="N2908" i="3" a="1"/>
  <c r="N2908" i="3" s="1"/>
  <c r="K2908" i="3" a="1"/>
  <c r="K2908" i="3" s="1"/>
  <c r="O2908" i="3" a="1"/>
  <c r="O2908" i="3" s="1"/>
  <c r="Q2908" i="3" s="1"/>
  <c r="L2908" i="3" a="1"/>
  <c r="L2908" i="3" s="1"/>
  <c r="P3005" i="3" a="1"/>
  <c r="P3005" i="3" s="1"/>
  <c r="N3060" i="3" a="1"/>
  <c r="N3060" i="3" s="1"/>
  <c r="O3060" i="3" a="1"/>
  <c r="O3060" i="3" s="1"/>
  <c r="P3060" i="3" a="1"/>
  <c r="P3060" i="3" s="1"/>
  <c r="O3062" i="3" a="1"/>
  <c r="O3062" i="3" s="1"/>
  <c r="P3062" i="3" a="1"/>
  <c r="P3062" i="3" s="1"/>
  <c r="N3062" i="3" a="1"/>
  <c r="N3062" i="3" s="1"/>
  <c r="L3062" i="3" a="1"/>
  <c r="L3062" i="3" s="1"/>
  <c r="M3158" i="3" a="1"/>
  <c r="M3158" i="3" s="1"/>
  <c r="N3158" i="3" a="1"/>
  <c r="N3158" i="3" s="1"/>
  <c r="K3158" i="3" a="1"/>
  <c r="K3158" i="3" s="1"/>
  <c r="N3169" i="3" a="1"/>
  <c r="N3169" i="3" s="1"/>
  <c r="K3169" i="3" a="1"/>
  <c r="K3169" i="3" s="1"/>
  <c r="L3169" i="3" a="1"/>
  <c r="L3169" i="3" s="1"/>
  <c r="P3169" i="3" a="1"/>
  <c r="P3169" i="3" s="1"/>
  <c r="P3253" i="3" a="1"/>
  <c r="P3253" i="3" s="1"/>
  <c r="L3253" i="3" a="1"/>
  <c r="L3253" i="3" s="1"/>
  <c r="N3305" i="3" a="1"/>
  <c r="N3305" i="3" s="1"/>
  <c r="M3305" i="3" a="1"/>
  <c r="M3305" i="3" s="1"/>
  <c r="N3367" i="3" a="1"/>
  <c r="N3367" i="3" s="1"/>
  <c r="M3367" i="3" a="1"/>
  <c r="M3367" i="3" s="1"/>
  <c r="L3367" i="3" a="1"/>
  <c r="L3367" i="3" s="1"/>
  <c r="O3367" i="3" a="1"/>
  <c r="O3367" i="3" s="1"/>
  <c r="K3367" i="3" a="1"/>
  <c r="K3367" i="3" s="1"/>
  <c r="P3367" i="3" a="1"/>
  <c r="P3367" i="3" s="1"/>
  <c r="L3371" i="3" a="1"/>
  <c r="L3371" i="3" s="1"/>
  <c r="N3371" i="3" a="1"/>
  <c r="N3371" i="3" s="1"/>
  <c r="M3371" i="3" a="1"/>
  <c r="M3371" i="3" s="1"/>
  <c r="P3371" i="3" a="1"/>
  <c r="P3371" i="3" s="1"/>
  <c r="L3401" i="3" a="1"/>
  <c r="L3401" i="3" s="1"/>
  <c r="N3401" i="3" a="1"/>
  <c r="N3401" i="3" s="1"/>
  <c r="M3401" i="3" a="1"/>
  <c r="M3401" i="3" s="1"/>
  <c r="M3408" i="3" a="1"/>
  <c r="M3408" i="3" s="1"/>
  <c r="O3408" i="3" a="1"/>
  <c r="O3408" i="3" s="1"/>
  <c r="N3408" i="3" a="1"/>
  <c r="N3408" i="3" s="1"/>
  <c r="P3408" i="3" a="1"/>
  <c r="P3408" i="3" s="1"/>
  <c r="Q3408" i="3" s="1"/>
  <c r="K3408" i="3" a="1"/>
  <c r="K3408" i="3" s="1"/>
  <c r="L3408" i="3" a="1"/>
  <c r="L3408" i="3" s="1"/>
  <c r="M3491" i="3" a="1"/>
  <c r="M3491" i="3" s="1"/>
  <c r="P3491" i="3" a="1"/>
  <c r="P3491" i="3" s="1"/>
  <c r="K3491" i="3" a="1"/>
  <c r="K3491" i="3" s="1"/>
  <c r="O3491" i="3" a="1"/>
  <c r="O3491" i="3" s="1"/>
  <c r="N3491" i="3" a="1"/>
  <c r="N3491" i="3" s="1"/>
  <c r="M3504" i="3" a="1"/>
  <c r="M3504" i="3" s="1"/>
  <c r="K3504" i="3" a="1"/>
  <c r="K3504" i="3" s="1"/>
  <c r="P3504" i="3" a="1"/>
  <c r="P3504" i="3" s="1"/>
  <c r="O3504" i="3" a="1"/>
  <c r="O3504" i="3" s="1"/>
  <c r="N3504" i="3" a="1"/>
  <c r="N3504" i="3" s="1"/>
  <c r="P3586" i="3" a="1"/>
  <c r="P3586" i="3" s="1"/>
  <c r="Q3586" i="3" s="1"/>
  <c r="O3586" i="3" a="1"/>
  <c r="O3586" i="3" s="1"/>
  <c r="Q3603" i="3"/>
  <c r="L3729" i="3" a="1"/>
  <c r="L3729" i="3" s="1"/>
  <c r="N3729" i="3" a="1"/>
  <c r="N3729" i="3" s="1"/>
  <c r="M3729" i="3" a="1"/>
  <c r="M3729" i="3" s="1"/>
  <c r="P1846" i="3" a="1"/>
  <c r="P1846" i="3" s="1"/>
  <c r="Q1846" i="3" s="1"/>
  <c r="P1894" i="3" a="1"/>
  <c r="P1894" i="3" s="1"/>
  <c r="P1943" i="3" a="1"/>
  <c r="P1943" i="3" s="1"/>
  <c r="P1991" i="3" a="1"/>
  <c r="P1991" i="3" s="1"/>
  <c r="R1991" i="3" s="1"/>
  <c r="P2093" i="3" a="1"/>
  <c r="P2093" i="3" s="1"/>
  <c r="R2093" i="3" s="1"/>
  <c r="P2309" i="3" a="1"/>
  <c r="P2309" i="3" s="1"/>
  <c r="Q2309" i="3" s="1"/>
  <c r="P2341" i="3" a="1"/>
  <c r="P2341" i="3" s="1"/>
  <c r="Q2341" i="3" s="1"/>
  <c r="O2382" i="3" a="1"/>
  <c r="O2382" i="3" s="1"/>
  <c r="M2382" i="3" a="1"/>
  <c r="M2382" i="3" s="1"/>
  <c r="L2382" i="3" a="1"/>
  <c r="L2382" i="3" s="1"/>
  <c r="N2382" i="3" a="1"/>
  <c r="N2382" i="3" s="1"/>
  <c r="O2387" i="3" a="1"/>
  <c r="O2387" i="3" s="1"/>
  <c r="K2387" i="3" a="1"/>
  <c r="K2387" i="3" s="1"/>
  <c r="O2390" i="3" a="1"/>
  <c r="O2390" i="3" s="1"/>
  <c r="M2390" i="3" a="1"/>
  <c r="M2390" i="3" s="1"/>
  <c r="L2390" i="3" a="1"/>
  <c r="L2390" i="3" s="1"/>
  <c r="P2390" i="3" a="1"/>
  <c r="P2390" i="3" s="1"/>
  <c r="M2394" i="3" a="1"/>
  <c r="M2394" i="3" s="1"/>
  <c r="N2394" i="3" a="1"/>
  <c r="N2394" i="3" s="1"/>
  <c r="O2396" i="3" a="1"/>
  <c r="O2396" i="3" s="1"/>
  <c r="R2396" i="3" s="1"/>
  <c r="P2396" i="3" a="1"/>
  <c r="P2396" i="3" s="1"/>
  <c r="P2421" i="3" a="1"/>
  <c r="P2421" i="3" s="1"/>
  <c r="R2421" i="3" s="1"/>
  <c r="K2421" i="3" a="1"/>
  <c r="K2421" i="3" s="1"/>
  <c r="O2422" i="3" a="1"/>
  <c r="O2422" i="3" s="1"/>
  <c r="M2422" i="3" a="1"/>
  <c r="M2422" i="3" s="1"/>
  <c r="P2422" i="3" a="1"/>
  <c r="P2422" i="3" s="1"/>
  <c r="N2428" i="3" a="1"/>
  <c r="N2428" i="3" s="1"/>
  <c r="M2428" i="3" a="1"/>
  <c r="M2428" i="3" s="1"/>
  <c r="L2428" i="3" a="1"/>
  <c r="L2428" i="3" s="1"/>
  <c r="P2428" i="3" a="1"/>
  <c r="P2428" i="3" s="1"/>
  <c r="L2437" i="3" a="1"/>
  <c r="L2437" i="3" s="1"/>
  <c r="N2437" i="3" a="1"/>
  <c r="N2437" i="3" s="1"/>
  <c r="M2459" i="3" a="1"/>
  <c r="M2459" i="3" s="1"/>
  <c r="P2459" i="3" a="1"/>
  <c r="P2459" i="3" s="1"/>
  <c r="L2459" i="3" a="1"/>
  <c r="L2459" i="3" s="1"/>
  <c r="N2471" i="3" a="1"/>
  <c r="N2471" i="3" s="1"/>
  <c r="P2471" i="3" a="1"/>
  <c r="P2471" i="3" s="1"/>
  <c r="M2498" i="3" a="1"/>
  <c r="M2498" i="3" s="1"/>
  <c r="N2498" i="3" a="1"/>
  <c r="N2498" i="3" s="1"/>
  <c r="P2498" i="3" a="1"/>
  <c r="P2498" i="3" s="1"/>
  <c r="O2498" i="3" a="1"/>
  <c r="O2498" i="3" s="1"/>
  <c r="M2522" i="3" a="1"/>
  <c r="M2522" i="3" s="1"/>
  <c r="L2522" i="3" a="1"/>
  <c r="L2522" i="3" s="1"/>
  <c r="N2522" i="3" a="1"/>
  <c r="N2522" i="3" s="1"/>
  <c r="N2533" i="3" a="1"/>
  <c r="N2533" i="3" s="1"/>
  <c r="M2533" i="3" a="1"/>
  <c r="M2533" i="3" s="1"/>
  <c r="P2533" i="3" a="1"/>
  <c r="P2533" i="3" s="1"/>
  <c r="O2533" i="3" a="1"/>
  <c r="O2533" i="3" s="1"/>
  <c r="N2580" i="3" a="1"/>
  <c r="N2580" i="3" s="1"/>
  <c r="L2580" i="3" a="1"/>
  <c r="L2580" i="3" s="1"/>
  <c r="M2580" i="3" a="1"/>
  <c r="M2580" i="3" s="1"/>
  <c r="O2614" i="3" a="1"/>
  <c r="O2614" i="3" s="1"/>
  <c r="M2614" i="3" a="1"/>
  <c r="M2614" i="3" s="1"/>
  <c r="P2614" i="3" a="1"/>
  <c r="P2614" i="3" s="1"/>
  <c r="N2614" i="3" a="1"/>
  <c r="N2614" i="3" s="1"/>
  <c r="O2646" i="3" a="1"/>
  <c r="O2646" i="3" s="1"/>
  <c r="M2646" i="3" a="1"/>
  <c r="M2646" i="3" s="1"/>
  <c r="P2646" i="3" a="1"/>
  <c r="P2646" i="3" s="1"/>
  <c r="N2646" i="3" a="1"/>
  <c r="N2646" i="3" s="1"/>
  <c r="O2695" i="3" a="1"/>
  <c r="O2695" i="3" s="1"/>
  <c r="R2695" i="3" s="1"/>
  <c r="M2695" i="3" a="1"/>
  <c r="M2695" i="3" s="1"/>
  <c r="N2695" i="3" a="1"/>
  <c r="N2695" i="3" s="1"/>
  <c r="L2724" i="3" a="1"/>
  <c r="L2724" i="3" s="1"/>
  <c r="O2724" i="3" a="1"/>
  <c r="O2724" i="3" s="1"/>
  <c r="O2759" i="3" a="1"/>
  <c r="O2759" i="3" s="1"/>
  <c r="L2759" i="3" a="1"/>
  <c r="L2759" i="3" s="1"/>
  <c r="N2759" i="3" a="1"/>
  <c r="N2759" i="3" s="1"/>
  <c r="M2759" i="3" a="1"/>
  <c r="M2759" i="3" s="1"/>
  <c r="O2798" i="3" a="1"/>
  <c r="O2798" i="3" s="1"/>
  <c r="P2798" i="3" a="1"/>
  <c r="P2798" i="3" s="1"/>
  <c r="K2805" i="3" a="1"/>
  <c r="K2805" i="3" s="1"/>
  <c r="M2805" i="3" a="1"/>
  <c r="M2805" i="3" s="1"/>
  <c r="L2805" i="3" a="1"/>
  <c r="L2805" i="3" s="1"/>
  <c r="O2838" i="3" a="1"/>
  <c r="O2838" i="3" s="1"/>
  <c r="N2838" i="3" a="1"/>
  <c r="N2838" i="3" s="1"/>
  <c r="P2838" i="3" a="1"/>
  <c r="P2838" i="3" s="1"/>
  <c r="L2853" i="3" a="1"/>
  <c r="L2853" i="3" s="1"/>
  <c r="M2853" i="3" a="1"/>
  <c r="M2853" i="3" s="1"/>
  <c r="P2859" i="3" a="1"/>
  <c r="P2859" i="3" s="1"/>
  <c r="K2859" i="3" a="1"/>
  <c r="K2859" i="3" s="1"/>
  <c r="N2876" i="3" a="1"/>
  <c r="N2876" i="3" s="1"/>
  <c r="K2876" i="3" a="1"/>
  <c r="K2876" i="3" s="1"/>
  <c r="L2876" i="3" a="1"/>
  <c r="L2876" i="3" s="1"/>
  <c r="L2909" i="3" a="1"/>
  <c r="L2909" i="3" s="1"/>
  <c r="N2909" i="3" a="1"/>
  <c r="N2909" i="3" s="1"/>
  <c r="M2909" i="3" a="1"/>
  <c r="M2909" i="3" s="1"/>
  <c r="O2918" i="3" a="1"/>
  <c r="O2918" i="3" s="1"/>
  <c r="L2918" i="3" a="1"/>
  <c r="L2918" i="3" s="1"/>
  <c r="N2918" i="3" a="1"/>
  <c r="N2918" i="3" s="1"/>
  <c r="M2918" i="3" a="1"/>
  <c r="M2918" i="3" s="1"/>
  <c r="N2948" i="3" a="1"/>
  <c r="N2948" i="3" s="1"/>
  <c r="K2948" i="3" a="1"/>
  <c r="K2948" i="3" s="1"/>
  <c r="L2948" i="3" a="1"/>
  <c r="L2948" i="3" s="1"/>
  <c r="L2979" i="3" a="1"/>
  <c r="L2979" i="3" s="1"/>
  <c r="P2979" i="3" a="1"/>
  <c r="P2979" i="3" s="1"/>
  <c r="N3076" i="3" a="1"/>
  <c r="N3076" i="3" s="1"/>
  <c r="K3076" i="3" a="1"/>
  <c r="K3076" i="3" s="1"/>
  <c r="L3076" i="3" a="1"/>
  <c r="L3076" i="3" s="1"/>
  <c r="O3095" i="3" a="1"/>
  <c r="O3095" i="3" s="1"/>
  <c r="N3095" i="3" a="1"/>
  <c r="N3095" i="3" s="1"/>
  <c r="P3095" i="3" a="1"/>
  <c r="P3095" i="3" s="1"/>
  <c r="O3102" i="3" a="1"/>
  <c r="O3102" i="3" s="1"/>
  <c r="P3102" i="3" a="1"/>
  <c r="P3102" i="3" s="1"/>
  <c r="L3125" i="3" a="1"/>
  <c r="L3125" i="3" s="1"/>
  <c r="N3125" i="3" a="1"/>
  <c r="N3125" i="3" s="1"/>
  <c r="M3125" i="3" a="1"/>
  <c r="M3125" i="3" s="1"/>
  <c r="N3149" i="3" a="1"/>
  <c r="N3149" i="3" s="1"/>
  <c r="M3149" i="3" a="1"/>
  <c r="M3149" i="3" s="1"/>
  <c r="L3149" i="3" a="1"/>
  <c r="L3149" i="3" s="1"/>
  <c r="P3149" i="3" a="1"/>
  <c r="P3149" i="3" s="1"/>
  <c r="N3170" i="3" a="1"/>
  <c r="N3170" i="3" s="1"/>
  <c r="M3170" i="3" a="1"/>
  <c r="M3170" i="3" s="1"/>
  <c r="N3202" i="3" a="1"/>
  <c r="N3202" i="3" s="1"/>
  <c r="L3202" i="3" a="1"/>
  <c r="L3202" i="3" s="1"/>
  <c r="M3202" i="3" a="1"/>
  <c r="M3202" i="3" s="1"/>
  <c r="N3213" i="3" a="1"/>
  <c r="N3213" i="3" s="1"/>
  <c r="P3213" i="3" a="1"/>
  <c r="P3213" i="3" s="1"/>
  <c r="K3231" i="3" a="1"/>
  <c r="K3231" i="3" s="1"/>
  <c r="P3231" i="3" a="1"/>
  <c r="P3231" i="3" s="1"/>
  <c r="N3231" i="3" a="1"/>
  <c r="N3231" i="3" s="1"/>
  <c r="P3237" i="3" a="1"/>
  <c r="P3237" i="3" s="1"/>
  <c r="L3237" i="3" a="1"/>
  <c r="L3237" i="3" s="1"/>
  <c r="M3237" i="3" a="1"/>
  <c r="M3237" i="3" s="1"/>
  <c r="K3257" i="3" a="1"/>
  <c r="K3257" i="3" s="1"/>
  <c r="P3257" i="3" a="1"/>
  <c r="P3257" i="3" s="1"/>
  <c r="N3257" i="3" a="1"/>
  <c r="N3257" i="3" s="1"/>
  <c r="M3312" i="3" a="1"/>
  <c r="M3312" i="3" s="1"/>
  <c r="O3312" i="3" a="1"/>
  <c r="O3312" i="3" s="1"/>
  <c r="P3312" i="3" a="1"/>
  <c r="P3312" i="3" s="1"/>
  <c r="R3312" i="3" s="1"/>
  <c r="N3322" i="3" a="1"/>
  <c r="N3322" i="3" s="1"/>
  <c r="M3322" i="3" a="1"/>
  <c r="M3322" i="3" s="1"/>
  <c r="M3328" i="3" a="1"/>
  <c r="M3328" i="3" s="1"/>
  <c r="L3328" i="3" a="1"/>
  <c r="L3328" i="3" s="1"/>
  <c r="K3328" i="3" a="1"/>
  <c r="K3328" i="3" s="1"/>
  <c r="M3341" i="3" a="1"/>
  <c r="M3341" i="3" s="1"/>
  <c r="N3341" i="3" a="1"/>
  <c r="N3341" i="3" s="1"/>
  <c r="O3341" i="3" a="1"/>
  <c r="O3341" i="3" s="1"/>
  <c r="N3343" i="3" a="1"/>
  <c r="N3343" i="3" s="1"/>
  <c r="M3343" i="3" a="1"/>
  <c r="M3343" i="3" s="1"/>
  <c r="O3343" i="3" a="1"/>
  <c r="O3343" i="3" s="1"/>
  <c r="Q3347" i="3"/>
  <c r="M3352" i="3" a="1"/>
  <c r="M3352" i="3" s="1"/>
  <c r="K3352" i="3" a="1"/>
  <c r="K3352" i="3" s="1"/>
  <c r="L3352" i="3" a="1"/>
  <c r="L3352" i="3" s="1"/>
  <c r="N3411" i="3" a="1"/>
  <c r="N3411" i="3" s="1"/>
  <c r="M3411" i="3" a="1"/>
  <c r="M3411" i="3" s="1"/>
  <c r="P3411" i="3" a="1"/>
  <c r="P3411" i="3" s="1"/>
  <c r="O3411" i="3" a="1"/>
  <c r="O3411" i="3" s="1"/>
  <c r="N3439" i="3" a="1"/>
  <c r="N3439" i="3" s="1"/>
  <c r="O3439" i="3" a="1"/>
  <c r="O3439" i="3" s="1"/>
  <c r="K3453" i="3" a="1"/>
  <c r="K3453" i="3" s="1"/>
  <c r="P3453" i="3" a="1"/>
  <c r="P3453" i="3" s="1"/>
  <c r="O3453" i="3" a="1"/>
  <c r="O3453" i="3" s="1"/>
  <c r="M3480" i="3" a="1"/>
  <c r="M3480" i="3" s="1"/>
  <c r="K3480" i="3" a="1"/>
  <c r="K3480" i="3" s="1"/>
  <c r="N3480" i="3" a="1"/>
  <c r="N3480" i="3" s="1"/>
  <c r="L3480" i="3" a="1"/>
  <c r="L3480" i="3" s="1"/>
  <c r="O3480" i="3" a="1"/>
  <c r="O3480" i="3" s="1"/>
  <c r="M3497" i="3" a="1"/>
  <c r="M3497" i="3" s="1"/>
  <c r="L3497" i="3" a="1"/>
  <c r="L3497" i="3" s="1"/>
  <c r="M3516" i="3" a="1"/>
  <c r="M3516" i="3" s="1"/>
  <c r="N3516" i="3" a="1"/>
  <c r="N3516" i="3" s="1"/>
  <c r="N3527" i="3" a="1"/>
  <c r="N3527" i="3" s="1"/>
  <c r="M3527" i="3" a="1"/>
  <c r="M3527" i="3" s="1"/>
  <c r="K3527" i="3" a="1"/>
  <c r="K3527" i="3" s="1"/>
  <c r="P3527" i="3" a="1"/>
  <c r="P3527" i="3" s="1"/>
  <c r="O3527" i="3" a="1"/>
  <c r="O3527" i="3" s="1"/>
  <c r="N3539" i="3" a="1"/>
  <c r="N3539" i="3" s="1"/>
  <c r="L3539" i="3" a="1"/>
  <c r="L3539" i="3" s="1"/>
  <c r="M3539" i="3" a="1"/>
  <c r="M3539" i="3" s="1"/>
  <c r="P3539" i="3" a="1"/>
  <c r="P3539" i="3" s="1"/>
  <c r="O3539" i="3" a="1"/>
  <c r="O3539" i="3" s="1"/>
  <c r="N3598" i="3" a="1"/>
  <c r="N3598" i="3" s="1"/>
  <c r="M3598" i="3" a="1"/>
  <c r="M3598" i="3" s="1"/>
  <c r="K3598" i="3" a="1"/>
  <c r="K3598" i="3" s="1"/>
  <c r="O3598" i="3" a="1"/>
  <c r="O3598" i="3" s="1"/>
  <c r="O3619" i="3" a="1"/>
  <c r="O3619" i="3" s="1"/>
  <c r="N3619" i="3" a="1"/>
  <c r="N3619" i="3" s="1"/>
  <c r="M3619" i="3" a="1"/>
  <c r="M3619" i="3" s="1"/>
  <c r="P3619" i="3" a="1"/>
  <c r="P3619" i="3" s="1"/>
  <c r="R3619" i="3" s="1"/>
  <c r="N3641" i="3" a="1"/>
  <c r="N3641" i="3" s="1"/>
  <c r="L3641" i="3" a="1"/>
  <c r="L3641" i="3" s="1"/>
  <c r="P3641" i="3" a="1"/>
  <c r="P3641" i="3" s="1"/>
  <c r="M3679" i="3" a="1"/>
  <c r="M3679" i="3" s="1"/>
  <c r="O3679" i="3" a="1"/>
  <c r="O3679" i="3" s="1"/>
  <c r="O3717" i="3" a="1"/>
  <c r="O3717" i="3" s="1"/>
  <c r="P3717" i="3" a="1"/>
  <c r="P3717" i="3" s="1"/>
  <c r="N3717" i="3" a="1"/>
  <c r="N3717" i="3" s="1"/>
  <c r="N3750" i="3" a="1"/>
  <c r="N3750" i="3" s="1"/>
  <c r="L3750" i="3" a="1"/>
  <c r="L3750" i="3" s="1"/>
  <c r="P3750" i="3" a="1"/>
  <c r="P3750" i="3" s="1"/>
  <c r="R3813" i="3"/>
  <c r="Q3813" i="3"/>
  <c r="P1775" i="3" a="1"/>
  <c r="P1775" i="3" s="1"/>
  <c r="Q1775" i="3" s="1"/>
  <c r="M1784" i="3" a="1"/>
  <c r="M1784" i="3" s="1"/>
  <c r="K1821" i="3" a="1"/>
  <c r="K1821" i="3" s="1"/>
  <c r="K1822" i="3" a="1"/>
  <c r="K1822" i="3" s="1"/>
  <c r="K1823" i="3" a="1"/>
  <c r="K1823" i="3" s="1"/>
  <c r="P1823" i="3" a="1"/>
  <c r="P1823" i="3" s="1"/>
  <c r="R1823" i="3" s="1"/>
  <c r="K1846" i="3" a="1"/>
  <c r="K1846" i="3" s="1"/>
  <c r="P1847" i="3" a="1"/>
  <c r="P1847" i="3" s="1"/>
  <c r="R1847" i="3" s="1"/>
  <c r="K1894" i="3" a="1"/>
  <c r="K1894" i="3" s="1"/>
  <c r="K1941" i="3" a="1"/>
  <c r="K1941" i="3" s="1"/>
  <c r="O1980" i="3" a="1"/>
  <c r="O1980" i="3" s="1"/>
  <c r="K1989" i="3" a="1"/>
  <c r="K1989" i="3" s="1"/>
  <c r="K2021" i="3" a="1"/>
  <c r="K2021" i="3" s="1"/>
  <c r="K2061" i="3" a="1"/>
  <c r="K2061" i="3" s="1"/>
  <c r="P2061" i="3" a="1"/>
  <c r="P2061" i="3" s="1"/>
  <c r="R2061" i="3" s="1"/>
  <c r="K2067" i="3" a="1"/>
  <c r="K2067" i="3" s="1"/>
  <c r="K2071" i="3" a="1"/>
  <c r="K2071" i="3" s="1"/>
  <c r="K2082" i="3" a="1"/>
  <c r="K2082" i="3" s="1"/>
  <c r="K2099" i="3" a="1"/>
  <c r="K2099" i="3" s="1"/>
  <c r="L2103" i="3" a="1"/>
  <c r="L2103" i="3" s="1"/>
  <c r="P2109" i="3" a="1"/>
  <c r="P2109" i="3" s="1"/>
  <c r="K2111" i="3" a="1"/>
  <c r="K2111" i="3" s="1"/>
  <c r="P2117" i="3" a="1"/>
  <c r="P2117" i="3" s="1"/>
  <c r="K2129" i="3" a="1"/>
  <c r="K2129" i="3" s="1"/>
  <c r="L2138" i="3" a="1"/>
  <c r="L2138" i="3" s="1"/>
  <c r="K2140" i="3" a="1"/>
  <c r="K2140" i="3" s="1"/>
  <c r="K2163" i="3" a="1"/>
  <c r="K2163" i="3" s="1"/>
  <c r="L2166" i="3" a="1"/>
  <c r="L2166" i="3" s="1"/>
  <c r="K2196" i="3" a="1"/>
  <c r="K2196" i="3" s="1"/>
  <c r="L2203" i="3" a="1"/>
  <c r="L2203" i="3" s="1"/>
  <c r="M2214" i="3" a="1"/>
  <c r="M2214" i="3" s="1"/>
  <c r="L2230" i="3" a="1"/>
  <c r="L2230" i="3" s="1"/>
  <c r="L2258" i="3" a="1"/>
  <c r="L2258" i="3" s="1"/>
  <c r="K2260" i="3" a="1"/>
  <c r="K2260" i="3" s="1"/>
  <c r="L2266" i="3" a="1"/>
  <c r="L2266" i="3" s="1"/>
  <c r="N2306" i="3" a="1"/>
  <c r="N2306" i="3" s="1"/>
  <c r="M2317" i="3" a="1"/>
  <c r="M2317" i="3" s="1"/>
  <c r="M2318" i="3" a="1"/>
  <c r="M2318" i="3" s="1"/>
  <c r="M2328" i="3" a="1"/>
  <c r="M2328" i="3" s="1"/>
  <c r="K2341" i="3" a="1"/>
  <c r="K2341" i="3" s="1"/>
  <c r="N2348" i="3" a="1"/>
  <c r="N2348" i="3" s="1"/>
  <c r="O2348" i="3" a="1"/>
  <c r="O2348" i="3" s="1"/>
  <c r="K2356" i="3" a="1"/>
  <c r="K2356" i="3" s="1"/>
  <c r="L2359" i="3" a="1"/>
  <c r="L2359" i="3" s="1"/>
  <c r="L2365" i="3" a="1"/>
  <c r="L2365" i="3" s="1"/>
  <c r="K2365" i="3" a="1"/>
  <c r="K2365" i="3" s="1"/>
  <c r="M2365" i="3" a="1"/>
  <c r="M2365" i="3" s="1"/>
  <c r="M2385" i="3" a="1"/>
  <c r="M2385" i="3" s="1"/>
  <c r="P2387" i="3" a="1"/>
  <c r="P2387" i="3" s="1"/>
  <c r="M2389" i="3" a="1"/>
  <c r="M2389" i="3" s="1"/>
  <c r="L2389" i="3" a="1"/>
  <c r="L2389" i="3" s="1"/>
  <c r="N2389" i="3" a="1"/>
  <c r="N2389" i="3" s="1"/>
  <c r="N2390" i="3" a="1"/>
  <c r="N2390" i="3" s="1"/>
  <c r="L2394" i="3" a="1"/>
  <c r="L2394" i="3" s="1"/>
  <c r="O2397" i="3" a="1"/>
  <c r="O2397" i="3" s="1"/>
  <c r="N2397" i="3" a="1"/>
  <c r="N2397" i="3" s="1"/>
  <c r="P2397" i="3" a="1"/>
  <c r="P2397" i="3" s="1"/>
  <c r="K2397" i="3" a="1"/>
  <c r="K2397" i="3" s="1"/>
  <c r="O2406" i="3" a="1"/>
  <c r="O2406" i="3" s="1"/>
  <c r="P2406" i="3" a="1"/>
  <c r="P2406" i="3" s="1"/>
  <c r="N2406" i="3" a="1"/>
  <c r="N2406" i="3" s="1"/>
  <c r="L2421" i="3" a="1"/>
  <c r="L2421" i="3" s="1"/>
  <c r="L2422" i="3" a="1"/>
  <c r="L2422" i="3" s="1"/>
  <c r="K2428" i="3" a="1"/>
  <c r="K2428" i="3" s="1"/>
  <c r="K2437" i="3" a="1"/>
  <c r="K2437" i="3" s="1"/>
  <c r="R2452" i="3"/>
  <c r="K2459" i="3" a="1"/>
  <c r="K2459" i="3" s="1"/>
  <c r="L2471" i="3" a="1"/>
  <c r="L2471" i="3" s="1"/>
  <c r="O2486" i="3" a="1"/>
  <c r="O2486" i="3" s="1"/>
  <c r="N2486" i="3" a="1"/>
  <c r="N2486" i="3" s="1"/>
  <c r="P2486" i="3" a="1"/>
  <c r="P2486" i="3" s="1"/>
  <c r="K2498" i="3" a="1"/>
  <c r="K2498" i="3" s="1"/>
  <c r="O2522" i="3" a="1"/>
  <c r="O2522" i="3" s="1"/>
  <c r="L2527" i="3" a="1"/>
  <c r="L2527" i="3" s="1"/>
  <c r="K2533" i="3" a="1"/>
  <c r="K2533" i="3" s="1"/>
  <c r="O2542" i="3" a="1"/>
  <c r="O2542" i="3" s="1"/>
  <c r="L2542" i="3" a="1"/>
  <c r="L2542" i="3" s="1"/>
  <c r="N2542" i="3" a="1"/>
  <c r="N2542" i="3" s="1"/>
  <c r="M2542" i="3" a="1"/>
  <c r="M2542" i="3" s="1"/>
  <c r="O2558" i="3" a="1"/>
  <c r="O2558" i="3" s="1"/>
  <c r="R2558" i="3" s="1"/>
  <c r="L2558" i="3" a="1"/>
  <c r="L2558" i="3" s="1"/>
  <c r="N2558" i="3" a="1"/>
  <c r="N2558" i="3" s="1"/>
  <c r="M2558" i="3" a="1"/>
  <c r="M2558" i="3" s="1"/>
  <c r="O2566" i="3" a="1"/>
  <c r="O2566" i="3" s="1"/>
  <c r="M2566" i="3" a="1"/>
  <c r="M2566" i="3" s="1"/>
  <c r="N2566" i="3" a="1"/>
  <c r="N2566" i="3" s="1"/>
  <c r="K2580" i="3" a="1"/>
  <c r="K2580" i="3" s="1"/>
  <c r="L2614" i="3" a="1"/>
  <c r="L2614" i="3" s="1"/>
  <c r="O2630" i="3" a="1"/>
  <c r="O2630" i="3" s="1"/>
  <c r="R2630" i="3" s="1"/>
  <c r="M2630" i="3" a="1"/>
  <c r="M2630" i="3" s="1"/>
  <c r="L2630" i="3" a="1"/>
  <c r="L2630" i="3" s="1"/>
  <c r="N2630" i="3" a="1"/>
  <c r="N2630" i="3" s="1"/>
  <c r="O2634" i="3" a="1"/>
  <c r="O2634" i="3" s="1"/>
  <c r="K2634" i="3" a="1"/>
  <c r="K2634" i="3" s="1"/>
  <c r="L2646" i="3" a="1"/>
  <c r="L2646" i="3" s="1"/>
  <c r="L2692" i="3" a="1"/>
  <c r="L2692" i="3" s="1"/>
  <c r="L2695" i="3" a="1"/>
  <c r="L2695" i="3" s="1"/>
  <c r="O2726" i="3" a="1"/>
  <c r="O2726" i="3" s="1"/>
  <c r="N2726" i="3" a="1"/>
  <c r="N2726" i="3" s="1"/>
  <c r="P2726" i="3" a="1"/>
  <c r="P2726" i="3" s="1"/>
  <c r="Q2726" i="3" s="1"/>
  <c r="P2759" i="3" a="1"/>
  <c r="P2759" i="3" s="1"/>
  <c r="K2765" i="3" a="1"/>
  <c r="K2765" i="3" s="1"/>
  <c r="M2765" i="3" a="1"/>
  <c r="M2765" i="3" s="1"/>
  <c r="L2765" i="3" a="1"/>
  <c r="L2765" i="3" s="1"/>
  <c r="O2782" i="3" a="1"/>
  <c r="O2782" i="3" s="1"/>
  <c r="N2782" i="3" a="1"/>
  <c r="N2782" i="3" s="1"/>
  <c r="M2782" i="3" a="1"/>
  <c r="M2782" i="3" s="1"/>
  <c r="P2782" i="3" a="1"/>
  <c r="P2782" i="3" s="1"/>
  <c r="L2796" i="3" a="1"/>
  <c r="L2796" i="3" s="1"/>
  <c r="O2796" i="3" a="1"/>
  <c r="O2796" i="3" s="1"/>
  <c r="L2798" i="3" a="1"/>
  <c r="L2798" i="3" s="1"/>
  <c r="N2805" i="3" a="1"/>
  <c r="N2805" i="3" s="1"/>
  <c r="L2838" i="3" a="1"/>
  <c r="L2838" i="3" s="1"/>
  <c r="K2853" i="3" a="1"/>
  <c r="K2853" i="3" s="1"/>
  <c r="O2876" i="3" a="1"/>
  <c r="O2876" i="3" s="1"/>
  <c r="N2906" i="3" a="1"/>
  <c r="N2906" i="3" s="1"/>
  <c r="K2906" i="3" a="1"/>
  <c r="K2906" i="3" s="1"/>
  <c r="O2906" i="3" a="1"/>
  <c r="O2906" i="3" s="1"/>
  <c r="K2909" i="3" a="1"/>
  <c r="K2909" i="3" s="1"/>
  <c r="K2914" i="3" a="1"/>
  <c r="K2914" i="3" s="1"/>
  <c r="M2917" i="3" a="1"/>
  <c r="M2917" i="3" s="1"/>
  <c r="O2917" i="3" a="1"/>
  <c r="O2917" i="3" s="1"/>
  <c r="Q2917" i="3" s="1"/>
  <c r="N2917" i="3" a="1"/>
  <c r="N2917" i="3" s="1"/>
  <c r="P2918" i="3" a="1"/>
  <c r="P2918" i="3" s="1"/>
  <c r="L2939" i="3" a="1"/>
  <c r="L2939" i="3" s="1"/>
  <c r="O2948" i="3" a="1"/>
  <c r="O2948" i="3" s="1"/>
  <c r="L2965" i="3" a="1"/>
  <c r="L2965" i="3" s="1"/>
  <c r="N2965" i="3" a="1"/>
  <c r="N2965" i="3" s="1"/>
  <c r="M2965" i="3" a="1"/>
  <c r="M2965" i="3" s="1"/>
  <c r="O2979" i="3" a="1"/>
  <c r="O2979" i="3" s="1"/>
  <c r="O2999" i="3" a="1"/>
  <c r="O2999" i="3" s="1"/>
  <c r="M2999" i="3" a="1"/>
  <c r="M2999" i="3" s="1"/>
  <c r="N2999" i="3" a="1"/>
  <c r="N2999" i="3" s="1"/>
  <c r="N3004" i="3" a="1"/>
  <c r="N3004" i="3" s="1"/>
  <c r="O3004" i="3" a="1"/>
  <c r="O3004" i="3" s="1"/>
  <c r="P3004" i="3" a="1"/>
  <c r="P3004" i="3" s="1"/>
  <c r="Q3004" i="3" s="1"/>
  <c r="N3020" i="3" a="1"/>
  <c r="N3020" i="3" s="1"/>
  <c r="O3020" i="3" a="1"/>
  <c r="O3020" i="3" s="1"/>
  <c r="P3020" i="3" a="1"/>
  <c r="P3020" i="3" s="1"/>
  <c r="N3036" i="3" a="1"/>
  <c r="N3036" i="3" s="1"/>
  <c r="L3036" i="3" a="1"/>
  <c r="L3036" i="3" s="1"/>
  <c r="O3036" i="3" a="1"/>
  <c r="O3036" i="3" s="1"/>
  <c r="O3039" i="3" a="1"/>
  <c r="O3039" i="3" s="1"/>
  <c r="Q3039" i="3" s="1"/>
  <c r="M3039" i="3" a="1"/>
  <c r="M3039" i="3" s="1"/>
  <c r="N3039" i="3" a="1"/>
  <c r="N3039" i="3" s="1"/>
  <c r="M3045" i="3" a="1"/>
  <c r="M3045" i="3" s="1"/>
  <c r="O3045" i="3" a="1"/>
  <c r="O3045" i="3" s="1"/>
  <c r="N3045" i="3" a="1"/>
  <c r="N3045" i="3" s="1"/>
  <c r="O3047" i="3" a="1"/>
  <c r="O3047" i="3" s="1"/>
  <c r="P3047" i="3" a="1"/>
  <c r="P3047" i="3" s="1"/>
  <c r="N3047" i="3" a="1"/>
  <c r="N3047" i="3" s="1"/>
  <c r="N3049" i="3" a="1"/>
  <c r="N3049" i="3" s="1"/>
  <c r="O3049" i="3" a="1"/>
  <c r="O3049" i="3" s="1"/>
  <c r="L3053" i="3" a="1"/>
  <c r="L3053" i="3" s="1"/>
  <c r="N3053" i="3" a="1"/>
  <c r="N3053" i="3" s="1"/>
  <c r="M3053" i="3" a="1"/>
  <c r="M3053" i="3" s="1"/>
  <c r="O3055" i="3" a="1"/>
  <c r="O3055" i="3" s="1"/>
  <c r="M3055" i="3" a="1"/>
  <c r="M3055" i="3" s="1"/>
  <c r="P3055" i="3" a="1"/>
  <c r="P3055" i="3" s="1"/>
  <c r="R3055" i="3" s="1"/>
  <c r="N3055" i="3" a="1"/>
  <c r="N3055" i="3" s="1"/>
  <c r="O3076" i="3" a="1"/>
  <c r="O3076" i="3" s="1"/>
  <c r="L3095" i="3" a="1"/>
  <c r="L3095" i="3" s="1"/>
  <c r="L3102" i="3" a="1"/>
  <c r="L3102" i="3" s="1"/>
  <c r="K3125" i="3" a="1"/>
  <c r="K3125" i="3" s="1"/>
  <c r="N3136" i="3" a="1"/>
  <c r="N3136" i="3" s="1"/>
  <c r="O3136" i="3" a="1"/>
  <c r="O3136" i="3" s="1"/>
  <c r="K3149" i="3" a="1"/>
  <c r="K3149" i="3" s="1"/>
  <c r="L3170" i="3" a="1"/>
  <c r="L3170" i="3" s="1"/>
  <c r="N3175" i="3" a="1"/>
  <c r="N3175" i="3" s="1"/>
  <c r="K3175" i="3" a="1"/>
  <c r="K3175" i="3" s="1"/>
  <c r="M3175" i="3" a="1"/>
  <c r="M3175" i="3" s="1"/>
  <c r="L3175" i="3" a="1"/>
  <c r="L3175" i="3" s="1"/>
  <c r="N3178" i="3" a="1"/>
  <c r="N3178" i="3" s="1"/>
  <c r="L3178" i="3" a="1"/>
  <c r="L3178" i="3" s="1"/>
  <c r="M3178" i="3" a="1"/>
  <c r="M3178" i="3" s="1"/>
  <c r="N3195" i="3" a="1"/>
  <c r="N3195" i="3" s="1"/>
  <c r="M3195" i="3" a="1"/>
  <c r="M3195" i="3" s="1"/>
  <c r="O3195" i="3" a="1"/>
  <c r="O3195" i="3" s="1"/>
  <c r="K3213" i="3" a="1"/>
  <c r="K3213" i="3" s="1"/>
  <c r="L3231" i="3" a="1"/>
  <c r="L3231" i="3" s="1"/>
  <c r="N3237" i="3" a="1"/>
  <c r="N3237" i="3" s="1"/>
  <c r="L3251" i="3" a="1"/>
  <c r="L3251" i="3" s="1"/>
  <c r="M3251" i="3" a="1"/>
  <c r="M3251" i="3" s="1"/>
  <c r="L3257" i="3" a="1"/>
  <c r="L3257" i="3" s="1"/>
  <c r="P3260" i="3" a="1"/>
  <c r="P3260" i="3" s="1"/>
  <c r="N3260" i="3" a="1"/>
  <c r="N3260" i="3" s="1"/>
  <c r="O3298" i="3" a="1"/>
  <c r="O3298" i="3" s="1"/>
  <c r="N3303" i="3" a="1"/>
  <c r="N3303" i="3" s="1"/>
  <c r="M3303" i="3" a="1"/>
  <c r="M3303" i="3" s="1"/>
  <c r="L3303" i="3" a="1"/>
  <c r="L3303" i="3" s="1"/>
  <c r="O3303" i="3" a="1"/>
  <c r="O3303" i="3" s="1"/>
  <c r="K3312" i="3" a="1"/>
  <c r="K3312" i="3" s="1"/>
  <c r="M3317" i="3" a="1"/>
  <c r="M3317" i="3" s="1"/>
  <c r="N3317" i="3" a="1"/>
  <c r="N3317" i="3" s="1"/>
  <c r="O3317" i="3" a="1"/>
  <c r="O3317" i="3" s="1"/>
  <c r="L3322" i="3" a="1"/>
  <c r="L3322" i="3" s="1"/>
  <c r="N3328" i="3" a="1"/>
  <c r="N3328" i="3" s="1"/>
  <c r="K3341" i="3" a="1"/>
  <c r="K3341" i="3" s="1"/>
  <c r="M3344" i="3" a="1"/>
  <c r="M3344" i="3" s="1"/>
  <c r="O3344" i="3" a="1"/>
  <c r="O3344" i="3" s="1"/>
  <c r="N3344" i="3" a="1"/>
  <c r="N3344" i="3" s="1"/>
  <c r="P3344" i="3" a="1"/>
  <c r="P3344" i="3" s="1"/>
  <c r="N3350" i="3" a="1"/>
  <c r="N3350" i="3" s="1"/>
  <c r="M3350" i="3" a="1"/>
  <c r="M3350" i="3" s="1"/>
  <c r="K3411" i="3" a="1"/>
  <c r="K3411" i="3" s="1"/>
  <c r="M3439" i="3" a="1"/>
  <c r="M3439" i="3" s="1"/>
  <c r="M3473" i="3" a="1"/>
  <c r="M3473" i="3" s="1"/>
  <c r="P3480" i="3" a="1"/>
  <c r="P3480" i="3" s="1"/>
  <c r="Q3480" i="3" s="1"/>
  <c r="K3487" i="3" a="1"/>
  <c r="K3487" i="3" s="1"/>
  <c r="P3487" i="3" a="1"/>
  <c r="P3487" i="3" s="1"/>
  <c r="L3487" i="3" a="1"/>
  <c r="L3487" i="3" s="1"/>
  <c r="N3497" i="3" a="1"/>
  <c r="N3497" i="3" s="1"/>
  <c r="N3506" i="3" a="1"/>
  <c r="N3506" i="3" s="1"/>
  <c r="M3506" i="3" a="1"/>
  <c r="M3506" i="3" s="1"/>
  <c r="K3506" i="3" a="1"/>
  <c r="K3506" i="3" s="1"/>
  <c r="L3506" i="3" a="1"/>
  <c r="L3506" i="3" s="1"/>
  <c r="L3516" i="3" a="1"/>
  <c r="L3516" i="3" s="1"/>
  <c r="P3532" i="3" a="1"/>
  <c r="P3532" i="3" s="1"/>
  <c r="N3532" i="3" a="1"/>
  <c r="N3532" i="3" s="1"/>
  <c r="K3539" i="3" a="1"/>
  <c r="K3539" i="3" s="1"/>
  <c r="L3588" i="3" a="1"/>
  <c r="L3588" i="3" s="1"/>
  <c r="M3588" i="3" a="1"/>
  <c r="M3588" i="3" s="1"/>
  <c r="N3588" i="3" a="1"/>
  <c r="N3588" i="3" s="1"/>
  <c r="N3602" i="3" a="1"/>
  <c r="N3602" i="3" s="1"/>
  <c r="P3602" i="3" a="1"/>
  <c r="P3602" i="3" s="1"/>
  <c r="M3602" i="3" a="1"/>
  <c r="M3602" i="3" s="1"/>
  <c r="N3605" i="3" a="1"/>
  <c r="N3605" i="3" s="1"/>
  <c r="K3619" i="3" a="1"/>
  <c r="K3619" i="3" s="1"/>
  <c r="M3648" i="3" a="1"/>
  <c r="M3648" i="3" s="1"/>
  <c r="N3648" i="3" a="1"/>
  <c r="N3648" i="3" s="1"/>
  <c r="K3648" i="3" a="1"/>
  <c r="K3648" i="3" s="1"/>
  <c r="L3648" i="3" a="1"/>
  <c r="L3648" i="3" s="1"/>
  <c r="P3648" i="3" a="1"/>
  <c r="P3648" i="3" s="1"/>
  <c r="O3648" i="3" a="1"/>
  <c r="O3648" i="3" s="1"/>
  <c r="P3673" i="3" a="1"/>
  <c r="P3673" i="3" s="1"/>
  <c r="L3673" i="3" a="1"/>
  <c r="L3673" i="3" s="1"/>
  <c r="K3679" i="3" a="1"/>
  <c r="K3679" i="3" s="1"/>
  <c r="L3717" i="3" a="1"/>
  <c r="L3717" i="3" s="1"/>
  <c r="K3750" i="3" a="1"/>
  <c r="K3750" i="3" s="1"/>
  <c r="R3781" i="3"/>
  <c r="Q3781" i="3"/>
  <c r="P3817" i="3" a="1"/>
  <c r="P3817" i="3" s="1"/>
  <c r="Q3817" i="3" s="1"/>
  <c r="O3817" i="3" a="1"/>
  <c r="O3817" i="3" s="1"/>
  <c r="O3823" i="3" a="1"/>
  <c r="O3823" i="3" s="1"/>
  <c r="N3823" i="3" a="1"/>
  <c r="N3823" i="3" s="1"/>
  <c r="M3823" i="3" a="1"/>
  <c r="M3823" i="3" s="1"/>
  <c r="P3823" i="3" a="1"/>
  <c r="P3823" i="3" s="1"/>
  <c r="R3823" i="3" s="1"/>
  <c r="L3823" i="3" a="1"/>
  <c r="L3823" i="3" s="1"/>
  <c r="K3823" i="3" a="1"/>
  <c r="K3823" i="3" s="1"/>
  <c r="M3638" i="3" a="1"/>
  <c r="M3638" i="3" s="1"/>
  <c r="N3638" i="3" a="1"/>
  <c r="N3638" i="3" s="1"/>
  <c r="O3638" i="3" a="1"/>
  <c r="O3638" i="3" s="1"/>
  <c r="N3674" i="3" a="1"/>
  <c r="N3674" i="3" s="1"/>
  <c r="M3674" i="3" a="1"/>
  <c r="M3674" i="3" s="1"/>
  <c r="L3674" i="3" a="1"/>
  <c r="L3674" i="3" s="1"/>
  <c r="P3674" i="3" a="1"/>
  <c r="P3674" i="3" s="1"/>
  <c r="O3674" i="3" a="1"/>
  <c r="O3674" i="3" s="1"/>
  <c r="O3692" i="3" a="1"/>
  <c r="O3692" i="3" s="1"/>
  <c r="M3692" i="3" a="1"/>
  <c r="M3692" i="3" s="1"/>
  <c r="L3692" i="3" a="1"/>
  <c r="L3692" i="3" s="1"/>
  <c r="P3692" i="3" a="1"/>
  <c r="P3692" i="3" s="1"/>
  <c r="N3692" i="3" a="1"/>
  <c r="N3692" i="3" s="1"/>
  <c r="N3751" i="3" a="1"/>
  <c r="N3751" i="3" s="1"/>
  <c r="L3751" i="3" a="1"/>
  <c r="L3751" i="3" s="1"/>
  <c r="P3751" i="3" a="1"/>
  <c r="P3751" i="3" s="1"/>
  <c r="M3751" i="3" a="1"/>
  <c r="M3751" i="3" s="1"/>
  <c r="K3751" i="3" a="1"/>
  <c r="K3751" i="3" s="1"/>
  <c r="O3751" i="3" a="1"/>
  <c r="O3751" i="3" s="1"/>
  <c r="M3759" i="3" a="1"/>
  <c r="M3759" i="3" s="1"/>
  <c r="L3759" i="3" a="1"/>
  <c r="L3759" i="3" s="1"/>
  <c r="K3759" i="3" a="1"/>
  <c r="K3759" i="3" s="1"/>
  <c r="P3759" i="3" a="1"/>
  <c r="P3759" i="3" s="1"/>
  <c r="N3759" i="3" a="1"/>
  <c r="N3759" i="3" s="1"/>
  <c r="L3775" i="3" a="1"/>
  <c r="L3775" i="3" s="1"/>
  <c r="K3775" i="3" a="1"/>
  <c r="K3775" i="3" s="1"/>
  <c r="O3775" i="3" a="1"/>
  <c r="O3775" i="3" s="1"/>
  <c r="N3775" i="3" a="1"/>
  <c r="N3775" i="3" s="1"/>
  <c r="N3617" i="3" a="1"/>
  <c r="N3617" i="3" s="1"/>
  <c r="P3617" i="3" a="1"/>
  <c r="P3617" i="3" s="1"/>
  <c r="N3635" i="3" a="1"/>
  <c r="N3635" i="3" s="1"/>
  <c r="M3635" i="3" a="1"/>
  <c r="M3635" i="3" s="1"/>
  <c r="K3635" i="3" a="1"/>
  <c r="K3635" i="3" s="1"/>
  <c r="P3635" i="3" a="1"/>
  <c r="P3635" i="3" s="1"/>
  <c r="O3635" i="3" a="1"/>
  <c r="O3635" i="3" s="1"/>
  <c r="R3684" i="3"/>
  <c r="P3735" i="3" a="1"/>
  <c r="P3735" i="3" s="1"/>
  <c r="O3735" i="3" a="1"/>
  <c r="O3735" i="3" s="1"/>
  <c r="L3735" i="3" a="1"/>
  <c r="L3735" i="3" s="1"/>
  <c r="M3752" i="3" a="1"/>
  <c r="M3752" i="3" s="1"/>
  <c r="N3752" i="3" a="1"/>
  <c r="N3752" i="3" s="1"/>
  <c r="L3752" i="3" a="1"/>
  <c r="L3752" i="3" s="1"/>
  <c r="N3762" i="3" a="1"/>
  <c r="N3762" i="3" s="1"/>
  <c r="M3762" i="3" a="1"/>
  <c r="M3762" i="3" s="1"/>
  <c r="K3762" i="3" a="1"/>
  <c r="K3762" i="3" s="1"/>
  <c r="M3775" i="3" a="1"/>
  <c r="M3775" i="3" s="1"/>
  <c r="P2306" i="3" a="1"/>
  <c r="P2306" i="3" s="1"/>
  <c r="O2317" i="3" a="1"/>
  <c r="O2317" i="3" s="1"/>
  <c r="R2317" i="3" s="1"/>
  <c r="O2361" i="3" a="1"/>
  <c r="O2361" i="3" s="1"/>
  <c r="N2361" i="3" a="1"/>
  <c r="N2361" i="3" s="1"/>
  <c r="N2364" i="3" a="1"/>
  <c r="N2364" i="3" s="1"/>
  <c r="K2364" i="3" a="1"/>
  <c r="K2364" i="3" s="1"/>
  <c r="M2364" i="3" a="1"/>
  <c r="M2364" i="3" s="1"/>
  <c r="M2386" i="3" a="1"/>
  <c r="M2386" i="3" s="1"/>
  <c r="K2386" i="3" a="1"/>
  <c r="K2386" i="3" s="1"/>
  <c r="O2392" i="3" a="1"/>
  <c r="O2392" i="3" s="1"/>
  <c r="N2392" i="3" a="1"/>
  <c r="N2392" i="3" s="1"/>
  <c r="M2392" i="3" a="1"/>
  <c r="M2392" i="3" s="1"/>
  <c r="O2414" i="3" a="1"/>
  <c r="O2414" i="3" s="1"/>
  <c r="L2414" i="3" a="1"/>
  <c r="L2414" i="3" s="1"/>
  <c r="P2485" i="3" a="1"/>
  <c r="P2485" i="3" s="1"/>
  <c r="K2485" i="3" a="1"/>
  <c r="K2485" i="3" s="1"/>
  <c r="L2485" i="3" a="1"/>
  <c r="L2485" i="3" s="1"/>
  <c r="O2494" i="3" a="1"/>
  <c r="O2494" i="3" s="1"/>
  <c r="P2494" i="3" a="1"/>
  <c r="P2494" i="3" s="1"/>
  <c r="L2517" i="3" a="1"/>
  <c r="L2517" i="3" s="1"/>
  <c r="M2517" i="3" a="1"/>
  <c r="M2517" i="3" s="1"/>
  <c r="O2526" i="3" a="1"/>
  <c r="O2526" i="3" s="1"/>
  <c r="M2526" i="3" a="1"/>
  <c r="M2526" i="3" s="1"/>
  <c r="N2526" i="3" a="1"/>
  <c r="N2526" i="3" s="1"/>
  <c r="M2545" i="3" a="1"/>
  <c r="M2545" i="3" s="1"/>
  <c r="K2545" i="3" a="1"/>
  <c r="K2545" i="3" s="1"/>
  <c r="M2565" i="3" a="1"/>
  <c r="M2565" i="3" s="1"/>
  <c r="O2565" i="3" a="1"/>
  <c r="O2565" i="3" s="1"/>
  <c r="N2565" i="3" a="1"/>
  <c r="N2565" i="3" s="1"/>
  <c r="M2571" i="3" a="1"/>
  <c r="M2571" i="3" s="1"/>
  <c r="N2571" i="3" a="1"/>
  <c r="N2571" i="3" s="1"/>
  <c r="L2571" i="3" a="1"/>
  <c r="L2571" i="3" s="1"/>
  <c r="O2571" i="3" a="1"/>
  <c r="O2571" i="3" s="1"/>
  <c r="O2631" i="3" a="1"/>
  <c r="O2631" i="3" s="1"/>
  <c r="M2631" i="3" a="1"/>
  <c r="M2631" i="3" s="1"/>
  <c r="N2631" i="3" a="1"/>
  <c r="N2631" i="3" s="1"/>
  <c r="O2679" i="3" a="1"/>
  <c r="O2679" i="3" s="1"/>
  <c r="P2679" i="3" a="1"/>
  <c r="P2679" i="3" s="1"/>
  <c r="N2679" i="3" a="1"/>
  <c r="N2679" i="3" s="1"/>
  <c r="O2682" i="3" a="1"/>
  <c r="O2682" i="3" s="1"/>
  <c r="K2682" i="3" a="1"/>
  <c r="K2682" i="3" s="1"/>
  <c r="O2690" i="3" a="1"/>
  <c r="O2690" i="3" s="1"/>
  <c r="K2690" i="3" a="1"/>
  <c r="K2690" i="3" s="1"/>
  <c r="O2711" i="3" a="1"/>
  <c r="O2711" i="3" s="1"/>
  <c r="P2711" i="3" a="1"/>
  <c r="P2711" i="3" s="1"/>
  <c r="N2711" i="3" a="1"/>
  <c r="N2711" i="3" s="1"/>
  <c r="O2714" i="3" a="1"/>
  <c r="O2714" i="3" s="1"/>
  <c r="K2714" i="3" a="1"/>
  <c r="K2714" i="3" s="1"/>
  <c r="O2722" i="3" a="1"/>
  <c r="O2722" i="3" s="1"/>
  <c r="K2722" i="3" a="1"/>
  <c r="K2722" i="3" s="1"/>
  <c r="O2750" i="3" a="1"/>
  <c r="O2750" i="3" s="1"/>
  <c r="N2750" i="3" a="1"/>
  <c r="N2750" i="3" s="1"/>
  <c r="M2750" i="3" a="1"/>
  <c r="M2750" i="3" s="1"/>
  <c r="P2750" i="3" a="1"/>
  <c r="P2750" i="3" s="1"/>
  <c r="M2761" i="3" a="1"/>
  <c r="M2761" i="3" s="1"/>
  <c r="K2761" i="3" a="1"/>
  <c r="K2761" i="3" s="1"/>
  <c r="Q2805" i="3"/>
  <c r="K2813" i="3" a="1"/>
  <c r="K2813" i="3" s="1"/>
  <c r="M2813" i="3" a="1"/>
  <c r="M2813" i="3" s="1"/>
  <c r="L2813" i="3" a="1"/>
  <c r="L2813" i="3" s="1"/>
  <c r="O2822" i="3" a="1"/>
  <c r="O2822" i="3" s="1"/>
  <c r="M2822" i="3" a="1"/>
  <c r="M2822" i="3" s="1"/>
  <c r="L2822" i="3" a="1"/>
  <c r="L2822" i="3" s="1"/>
  <c r="N2822" i="3" a="1"/>
  <c r="N2822" i="3" s="1"/>
  <c r="O2846" i="3" a="1"/>
  <c r="O2846" i="3" s="1"/>
  <c r="N2846" i="3" a="1"/>
  <c r="N2846" i="3" s="1"/>
  <c r="M2846" i="3" a="1"/>
  <c r="M2846" i="3" s="1"/>
  <c r="P2846" i="3" a="1"/>
  <c r="P2846" i="3" s="1"/>
  <c r="N2852" i="3" a="1"/>
  <c r="N2852" i="3" s="1"/>
  <c r="L2852" i="3" a="1"/>
  <c r="L2852" i="3" s="1"/>
  <c r="O2852" i="3" a="1"/>
  <c r="O2852" i="3" s="1"/>
  <c r="L2867" i="3" a="1"/>
  <c r="L2867" i="3" s="1"/>
  <c r="K2867" i="3" a="1"/>
  <c r="K2867" i="3" s="1"/>
  <c r="K2874" i="3" a="1"/>
  <c r="K2874" i="3" s="1"/>
  <c r="O2874" i="3" a="1"/>
  <c r="O2874" i="3" s="1"/>
  <c r="N2874" i="3" a="1"/>
  <c r="N2874" i="3" s="1"/>
  <c r="P2877" i="3" a="1"/>
  <c r="P2877" i="3" s="1"/>
  <c r="K2877" i="3" a="1"/>
  <c r="K2877" i="3" s="1"/>
  <c r="L2877" i="3" a="1"/>
  <c r="L2877" i="3" s="1"/>
  <c r="N2900" i="3" a="1"/>
  <c r="N2900" i="3" s="1"/>
  <c r="O2900" i="3" a="1"/>
  <c r="O2900" i="3" s="1"/>
  <c r="P2900" i="3" a="1"/>
  <c r="P2900" i="3" s="1"/>
  <c r="Q2909" i="3"/>
  <c r="O2919" i="3" a="1"/>
  <c r="O2919" i="3" s="1"/>
  <c r="R2919" i="3" s="1"/>
  <c r="L2919" i="3" a="1"/>
  <c r="L2919" i="3" s="1"/>
  <c r="N2919" i="3" a="1"/>
  <c r="N2919" i="3" s="1"/>
  <c r="M2919" i="3" a="1"/>
  <c r="M2919" i="3" s="1"/>
  <c r="N2932" i="3" a="1"/>
  <c r="N2932" i="3" s="1"/>
  <c r="L2932" i="3" a="1"/>
  <c r="L2932" i="3" s="1"/>
  <c r="K2932" i="3" a="1"/>
  <c r="K2932" i="3" s="1"/>
  <c r="O2932" i="3" a="1"/>
  <c r="O2932" i="3" s="1"/>
  <c r="Q2932" i="3" s="1"/>
  <c r="O2934" i="3" a="1"/>
  <c r="O2934" i="3" s="1"/>
  <c r="R2934" i="3" s="1"/>
  <c r="M2934" i="3" a="1"/>
  <c r="M2934" i="3" s="1"/>
  <c r="L2934" i="3" a="1"/>
  <c r="L2934" i="3" s="1"/>
  <c r="N2934" i="3" a="1"/>
  <c r="N2934" i="3" s="1"/>
  <c r="P2971" i="3" a="1"/>
  <c r="P2971" i="3" s="1"/>
  <c r="O2971" i="3" a="1"/>
  <c r="O2971" i="3" s="1"/>
  <c r="L2971" i="3" a="1"/>
  <c r="L2971" i="3" s="1"/>
  <c r="K3105" i="3" a="1"/>
  <c r="K3105" i="3" s="1"/>
  <c r="O3105" i="3" a="1"/>
  <c r="O3105" i="3" s="1"/>
  <c r="P3109" i="3" a="1"/>
  <c r="P3109" i="3" s="1"/>
  <c r="K3109" i="3" a="1"/>
  <c r="K3109" i="3" s="1"/>
  <c r="L3109" i="3" a="1"/>
  <c r="L3109" i="3" s="1"/>
  <c r="N3124" i="3" a="1"/>
  <c r="N3124" i="3" s="1"/>
  <c r="L3124" i="3" a="1"/>
  <c r="L3124" i="3" s="1"/>
  <c r="O3124" i="3" a="1"/>
  <c r="O3124" i="3" s="1"/>
  <c r="L3155" i="3" a="1"/>
  <c r="L3155" i="3" s="1"/>
  <c r="M3155" i="3" a="1"/>
  <c r="M3155" i="3" s="1"/>
  <c r="N3233" i="3" a="1"/>
  <c r="N3233" i="3" s="1"/>
  <c r="P3233" i="3" a="1"/>
  <c r="P3233" i="3" s="1"/>
  <c r="M3233" i="3" a="1"/>
  <c r="M3233" i="3" s="1"/>
  <c r="N3259" i="3" a="1"/>
  <c r="N3259" i="3" s="1"/>
  <c r="M3259" i="3" a="1"/>
  <c r="M3259" i="3" s="1"/>
  <c r="O3259" i="3" a="1"/>
  <c r="O3259" i="3" s="1"/>
  <c r="M3376" i="3" a="1"/>
  <c r="M3376" i="3" s="1"/>
  <c r="O3376" i="3" a="1"/>
  <c r="O3376" i="3" s="1"/>
  <c r="P3376" i="3" a="1"/>
  <c r="P3376" i="3" s="1"/>
  <c r="R3376" i="3" s="1"/>
  <c r="N3386" i="3" a="1"/>
  <c r="N3386" i="3" s="1"/>
  <c r="M3386" i="3" a="1"/>
  <c r="M3386" i="3" s="1"/>
  <c r="M3392" i="3" a="1"/>
  <c r="M3392" i="3" s="1"/>
  <c r="L3392" i="3" a="1"/>
  <c r="L3392" i="3" s="1"/>
  <c r="K3392" i="3" a="1"/>
  <c r="K3392" i="3" s="1"/>
  <c r="M3405" i="3" a="1"/>
  <c r="M3405" i="3" s="1"/>
  <c r="N3405" i="3" a="1"/>
  <c r="N3405" i="3" s="1"/>
  <c r="O3405" i="3" a="1"/>
  <c r="O3405" i="3" s="1"/>
  <c r="N3407" i="3" a="1"/>
  <c r="N3407" i="3" s="1"/>
  <c r="M3407" i="3" a="1"/>
  <c r="M3407" i="3" s="1"/>
  <c r="O3407" i="3" a="1"/>
  <c r="O3407" i="3" s="1"/>
  <c r="M3456" i="3" a="1"/>
  <c r="M3456" i="3" s="1"/>
  <c r="L3456" i="3" a="1"/>
  <c r="L3456" i="3" s="1"/>
  <c r="P3456" i="3" a="1"/>
  <c r="P3456" i="3" s="1"/>
  <c r="N3456" i="3" a="1"/>
  <c r="N3456" i="3" s="1"/>
  <c r="O3456" i="3" a="1"/>
  <c r="O3456" i="3" s="1"/>
  <c r="N3465" i="3" a="1"/>
  <c r="N3465" i="3" s="1"/>
  <c r="M3465" i="3" a="1"/>
  <c r="M3465" i="3" s="1"/>
  <c r="K3510" i="3" a="1"/>
  <c r="K3510" i="3" s="1"/>
  <c r="N3510" i="3" a="1"/>
  <c r="N3510" i="3" s="1"/>
  <c r="M3541" i="3" a="1"/>
  <c r="M3541" i="3" s="1"/>
  <c r="N3541" i="3" a="1"/>
  <c r="N3541" i="3" s="1"/>
  <c r="O3541" i="3" a="1"/>
  <c r="O3541" i="3" s="1"/>
  <c r="L3617" i="3" a="1"/>
  <c r="L3617" i="3" s="1"/>
  <c r="Q3620" i="3"/>
  <c r="M3624" i="3" a="1"/>
  <c r="M3624" i="3" s="1"/>
  <c r="P3624" i="3" a="1"/>
  <c r="P3624" i="3" s="1"/>
  <c r="O3624" i="3" a="1"/>
  <c r="O3624" i="3" s="1"/>
  <c r="L3624" i="3" a="1"/>
  <c r="L3624" i="3" s="1"/>
  <c r="K3624" i="3" a="1"/>
  <c r="K3624" i="3" s="1"/>
  <c r="N3624" i="3" a="1"/>
  <c r="N3624" i="3" s="1"/>
  <c r="L3635" i="3" a="1"/>
  <c r="L3635" i="3" s="1"/>
  <c r="M3643" i="3" a="1"/>
  <c r="M3643" i="3" s="1"/>
  <c r="P3643" i="3" a="1"/>
  <c r="P3643" i="3" s="1"/>
  <c r="K3643" i="3" a="1"/>
  <c r="K3643" i="3" s="1"/>
  <c r="N3643" i="3" a="1"/>
  <c r="N3643" i="3" s="1"/>
  <c r="O3643" i="3" a="1"/>
  <c r="O3643" i="3" s="1"/>
  <c r="L3651" i="3" a="1"/>
  <c r="L3651" i="3" s="1"/>
  <c r="P3651" i="3" a="1"/>
  <c r="P3651" i="3" s="1"/>
  <c r="N3651" i="3" a="1"/>
  <c r="N3651" i="3" s="1"/>
  <c r="M3651" i="3" a="1"/>
  <c r="M3651" i="3" s="1"/>
  <c r="O3651" i="3" a="1"/>
  <c r="O3651" i="3" s="1"/>
  <c r="P3683" i="3" a="1"/>
  <c r="P3683" i="3" s="1"/>
  <c r="N3683" i="3" a="1"/>
  <c r="N3683" i="3" s="1"/>
  <c r="L3683" i="3" a="1"/>
  <c r="L3683" i="3" s="1"/>
  <c r="K3683" i="3" a="1"/>
  <c r="K3683" i="3" s="1"/>
  <c r="K3735" i="3" a="1"/>
  <c r="K3735" i="3" s="1"/>
  <c r="O3770" i="3" a="1"/>
  <c r="O3770" i="3" s="1"/>
  <c r="N3770" i="3" a="1"/>
  <c r="N3770" i="3" s="1"/>
  <c r="K3770" i="3" a="1"/>
  <c r="K3770" i="3" s="1"/>
  <c r="P3775" i="3" a="1"/>
  <c r="P3775" i="3" s="1"/>
  <c r="N3044" i="3" a="1"/>
  <c r="N3044" i="3" s="1"/>
  <c r="L3044" i="3" a="1"/>
  <c r="L3044" i="3" s="1"/>
  <c r="P3044" i="3" a="1"/>
  <c r="P3044" i="3" s="1"/>
  <c r="O3044" i="3" a="1"/>
  <c r="O3044" i="3" s="1"/>
  <c r="P3045" i="3" a="1"/>
  <c r="P3045" i="3" s="1"/>
  <c r="O3054" i="3" a="1"/>
  <c r="O3054" i="3" s="1"/>
  <c r="M3054" i="3" a="1"/>
  <c r="M3054" i="3" s="1"/>
  <c r="L3054" i="3" a="1"/>
  <c r="L3054" i="3" s="1"/>
  <c r="P3054" i="3" a="1"/>
  <c r="P3054" i="3" s="1"/>
  <c r="N3054" i="3" a="1"/>
  <c r="N3054" i="3" s="1"/>
  <c r="N3061" i="3" a="1"/>
  <c r="N3061" i="3" s="1"/>
  <c r="M3061" i="3" a="1"/>
  <c r="M3061" i="3" s="1"/>
  <c r="O3061" i="3" a="1"/>
  <c r="O3061" i="3" s="1"/>
  <c r="N3092" i="3" a="1"/>
  <c r="N3092" i="3" s="1"/>
  <c r="L3092" i="3" a="1"/>
  <c r="L3092" i="3" s="1"/>
  <c r="O3092" i="3" a="1"/>
  <c r="O3092" i="3" s="1"/>
  <c r="R3092" i="3" s="1"/>
  <c r="N3109" i="3" a="1"/>
  <c r="N3109" i="3" s="1"/>
  <c r="P3124" i="3" a="1"/>
  <c r="P3124" i="3" s="1"/>
  <c r="O3127" i="3" a="1"/>
  <c r="O3127" i="3" s="1"/>
  <c r="N3127" i="3" a="1"/>
  <c r="N3127" i="3" s="1"/>
  <c r="P3127" i="3" a="1"/>
  <c r="P3127" i="3" s="1"/>
  <c r="N3155" i="3" a="1"/>
  <c r="N3155" i="3" s="1"/>
  <c r="N3196" i="3" a="1"/>
  <c r="N3196" i="3" s="1"/>
  <c r="M3196" i="3" a="1"/>
  <c r="M3196" i="3" s="1"/>
  <c r="P3196" i="3" a="1"/>
  <c r="P3196" i="3" s="1"/>
  <c r="Q3211" i="3"/>
  <c r="R3211" i="3"/>
  <c r="P3224" i="3" a="1"/>
  <c r="P3224" i="3" s="1"/>
  <c r="O3224" i="3" a="1"/>
  <c r="O3224" i="3" s="1"/>
  <c r="L3233" i="3" a="1"/>
  <c r="L3233" i="3" s="1"/>
  <c r="N3245" i="3" a="1"/>
  <c r="N3245" i="3" s="1"/>
  <c r="L3245" i="3" a="1"/>
  <c r="L3245" i="3" s="1"/>
  <c r="P3245" i="3" a="1"/>
  <c r="P3245" i="3" s="1"/>
  <c r="M3245" i="3" a="1"/>
  <c r="M3245" i="3" s="1"/>
  <c r="P3251" i="3" a="1"/>
  <c r="P3251" i="3" s="1"/>
  <c r="Q3251" i="3" s="1"/>
  <c r="L3307" i="3" a="1"/>
  <c r="L3307" i="3" s="1"/>
  <c r="N3307" i="3" a="1"/>
  <c r="N3307" i="3" s="1"/>
  <c r="M3307" i="3" a="1"/>
  <c r="M3307" i="3" s="1"/>
  <c r="L3337" i="3" a="1"/>
  <c r="L3337" i="3" s="1"/>
  <c r="N3337" i="3" a="1"/>
  <c r="N3337" i="3" s="1"/>
  <c r="M3337" i="3" a="1"/>
  <c r="M3337" i="3" s="1"/>
  <c r="L3347" i="3" a="1"/>
  <c r="L3347" i="3" s="1"/>
  <c r="N3347" i="3" a="1"/>
  <c r="N3347" i="3" s="1"/>
  <c r="M3347" i="3" a="1"/>
  <c r="M3347" i="3" s="1"/>
  <c r="N3369" i="3" a="1"/>
  <c r="N3369" i="3" s="1"/>
  <c r="M3369" i="3" a="1"/>
  <c r="M3369" i="3" s="1"/>
  <c r="L3376" i="3" a="1"/>
  <c r="L3376" i="3" s="1"/>
  <c r="O3386" i="3" a="1"/>
  <c r="O3386" i="3" s="1"/>
  <c r="O3392" i="3" a="1"/>
  <c r="O3392" i="3" s="1"/>
  <c r="P3403" i="3" a="1"/>
  <c r="P3403" i="3" s="1"/>
  <c r="Q3403" i="3" s="1"/>
  <c r="K3403" i="3" a="1"/>
  <c r="K3403" i="3" s="1"/>
  <c r="L3403" i="3" a="1"/>
  <c r="L3403" i="3" s="1"/>
  <c r="L3405" i="3" a="1"/>
  <c r="L3405" i="3" s="1"/>
  <c r="M3413" i="3" a="1"/>
  <c r="M3413" i="3" s="1"/>
  <c r="N3413" i="3" a="1"/>
  <c r="N3413" i="3" s="1"/>
  <c r="O3413" i="3" a="1"/>
  <c r="O3413" i="3" s="1"/>
  <c r="N3431" i="3" a="1"/>
  <c r="N3431" i="3" s="1"/>
  <c r="K3431" i="3" a="1"/>
  <c r="K3431" i="3" s="1"/>
  <c r="P3431" i="3" a="1"/>
  <c r="P3431" i="3" s="1"/>
  <c r="O3431" i="3" a="1"/>
  <c r="O3431" i="3" s="1"/>
  <c r="M3452" i="3" a="1"/>
  <c r="M3452" i="3" s="1"/>
  <c r="L3452" i="3" a="1"/>
  <c r="L3452" i="3" s="1"/>
  <c r="L3460" i="3" a="1"/>
  <c r="L3460" i="3" s="1"/>
  <c r="M3460" i="3" a="1"/>
  <c r="M3460" i="3" s="1"/>
  <c r="N3486" i="3" a="1"/>
  <c r="N3486" i="3" s="1"/>
  <c r="M3486" i="3" a="1"/>
  <c r="M3486" i="3" s="1"/>
  <c r="O3518" i="3" a="1"/>
  <c r="O3518" i="3" s="1"/>
  <c r="M3518" i="3" a="1"/>
  <c r="M3518" i="3" s="1"/>
  <c r="N3561" i="3" a="1"/>
  <c r="N3561" i="3" s="1"/>
  <c r="O3575" i="3" a="1"/>
  <c r="O3575" i="3" s="1"/>
  <c r="K3575" i="3" a="1"/>
  <c r="K3575" i="3" s="1"/>
  <c r="N3580" i="3" a="1"/>
  <c r="N3580" i="3" s="1"/>
  <c r="L3580" i="3" a="1"/>
  <c r="L3580" i="3" s="1"/>
  <c r="K3583" i="3" a="1"/>
  <c r="K3583" i="3" s="1"/>
  <c r="P3583" i="3" a="1"/>
  <c r="P3583" i="3" s="1"/>
  <c r="L3583" i="3" a="1"/>
  <c r="L3583" i="3" s="1"/>
  <c r="O3587" i="3" a="1"/>
  <c r="O3587" i="3" s="1"/>
  <c r="R3587" i="3" s="1"/>
  <c r="L3587" i="3" a="1"/>
  <c r="L3587" i="3" s="1"/>
  <c r="K3587" i="3" a="1"/>
  <c r="K3587" i="3" s="1"/>
  <c r="N3587" i="3" a="1"/>
  <c r="N3587" i="3" s="1"/>
  <c r="M3587" i="3" a="1"/>
  <c r="M3587" i="3" s="1"/>
  <c r="M3683" i="3" a="1"/>
  <c r="M3683" i="3" s="1"/>
  <c r="N3686" i="3" a="1"/>
  <c r="N3686" i="3" s="1"/>
  <c r="M3686" i="3" a="1"/>
  <c r="M3686" i="3" s="1"/>
  <c r="O3686" i="3" a="1"/>
  <c r="O3686" i="3" s="1"/>
  <c r="K3686" i="3" a="1"/>
  <c r="K3686" i="3" s="1"/>
  <c r="M3720" i="3" a="1"/>
  <c r="M3720" i="3" s="1"/>
  <c r="O3720" i="3" a="1"/>
  <c r="O3720" i="3" s="1"/>
  <c r="K3720" i="3" a="1"/>
  <c r="K3720" i="3" s="1"/>
  <c r="O3724" i="3" a="1"/>
  <c r="O3724" i="3" s="1"/>
  <c r="P3724" i="3" a="1"/>
  <c r="P3724" i="3" s="1"/>
  <c r="M3724" i="3" a="1"/>
  <c r="M3724" i="3" s="1"/>
  <c r="L3724" i="3" a="1"/>
  <c r="L3724" i="3" s="1"/>
  <c r="N3735" i="3" a="1"/>
  <c r="N3735" i="3" s="1"/>
  <c r="Q3815" i="3"/>
  <c r="Q1784" i="3"/>
  <c r="P1822" i="3" a="1"/>
  <c r="P1822" i="3" s="1"/>
  <c r="R1864" i="3"/>
  <c r="P1904" i="3" a="1"/>
  <c r="P1904" i="3" s="1"/>
  <c r="R1936" i="3"/>
  <c r="P1984" i="3" a="1"/>
  <c r="P1984" i="3" s="1"/>
  <c r="P2016" i="3" a="1"/>
  <c r="P2016" i="3" s="1"/>
  <c r="N2039" i="3" a="1"/>
  <c r="N2039" i="3" s="1"/>
  <c r="R2059" i="3"/>
  <c r="P2071" i="3" a="1"/>
  <c r="P2071" i="3" s="1"/>
  <c r="R2071" i="3" s="1"/>
  <c r="P2123" i="3" a="1"/>
  <c r="P2123" i="3" s="1"/>
  <c r="Q2123" i="3" s="1"/>
  <c r="P2146" i="3" a="1"/>
  <c r="P2146" i="3" s="1"/>
  <c r="P2196" i="3" a="1"/>
  <c r="P2196" i="3" s="1"/>
  <c r="Q2196" i="3" s="1"/>
  <c r="P2230" i="3" a="1"/>
  <c r="P2230" i="3" s="1"/>
  <c r="Q2230" i="3" s="1"/>
  <c r="P2260" i="3" a="1"/>
  <c r="P2260" i="3" s="1"/>
  <c r="Q2260" i="3" s="1"/>
  <c r="L2306" i="3" a="1"/>
  <c r="L2306" i="3" s="1"/>
  <c r="P2340" i="3" a="1"/>
  <c r="P2340" i="3" s="1"/>
  <c r="M2361" i="3" a="1"/>
  <c r="M2361" i="3" s="1"/>
  <c r="P2364" i="3" a="1"/>
  <c r="P2364" i="3" s="1"/>
  <c r="O2374" i="3" a="1"/>
  <c r="O2374" i="3" s="1"/>
  <c r="L2374" i="3" a="1"/>
  <c r="L2374" i="3" s="1"/>
  <c r="N2374" i="3" a="1"/>
  <c r="N2374" i="3" s="1"/>
  <c r="P2386" i="3" a="1"/>
  <c r="P2386" i="3" s="1"/>
  <c r="O2398" i="3" a="1"/>
  <c r="O2398" i="3" s="1"/>
  <c r="N2398" i="3" a="1"/>
  <c r="N2398" i="3" s="1"/>
  <c r="P2398" i="3" a="1"/>
  <c r="P2398" i="3" s="1"/>
  <c r="N2404" i="3" a="1"/>
  <c r="N2404" i="3" s="1"/>
  <c r="P2404" i="3" a="1"/>
  <c r="P2404" i="3" s="1"/>
  <c r="P2413" i="3" a="1"/>
  <c r="P2413" i="3" s="1"/>
  <c r="O2413" i="3" a="1"/>
  <c r="O2413" i="3" s="1"/>
  <c r="K2413" i="3" a="1"/>
  <c r="K2413" i="3" s="1"/>
  <c r="N2414" i="3" a="1"/>
  <c r="N2414" i="3" s="1"/>
  <c r="O2424" i="3" a="1"/>
  <c r="O2424" i="3" s="1"/>
  <c r="K2424" i="3" a="1"/>
  <c r="K2424" i="3" s="1"/>
  <c r="M2443" i="3" a="1"/>
  <c r="M2443" i="3" s="1"/>
  <c r="K2443" i="3" a="1"/>
  <c r="K2443" i="3" s="1"/>
  <c r="N2443" i="3" a="1"/>
  <c r="N2443" i="3" s="1"/>
  <c r="O2485" i="3" a="1"/>
  <c r="O2485" i="3" s="1"/>
  <c r="N2494" i="3" a="1"/>
  <c r="N2494" i="3" s="1"/>
  <c r="N2516" i="3" a="1"/>
  <c r="N2516" i="3" s="1"/>
  <c r="M2516" i="3" a="1"/>
  <c r="M2516" i="3" s="1"/>
  <c r="L2516" i="3" a="1"/>
  <c r="L2516" i="3" s="1"/>
  <c r="O2516" i="3" a="1"/>
  <c r="O2516" i="3" s="1"/>
  <c r="O2517" i="3" a="1"/>
  <c r="O2517" i="3" s="1"/>
  <c r="P2526" i="3" a="1"/>
  <c r="P2526" i="3" s="1"/>
  <c r="N2532" i="3" a="1"/>
  <c r="N2532" i="3" s="1"/>
  <c r="L2532" i="3" a="1"/>
  <c r="L2532" i="3" s="1"/>
  <c r="K2532" i="3" a="1"/>
  <c r="K2532" i="3" s="1"/>
  <c r="P2532" i="3" a="1"/>
  <c r="P2532" i="3" s="1"/>
  <c r="M2547" i="3" a="1"/>
  <c r="M2547" i="3" s="1"/>
  <c r="N2547" i="3" a="1"/>
  <c r="N2547" i="3" s="1"/>
  <c r="L2547" i="3" a="1"/>
  <c r="L2547" i="3" s="1"/>
  <c r="P2547" i="3" a="1"/>
  <c r="P2547" i="3" s="1"/>
  <c r="N2556" i="3" a="1"/>
  <c r="N2556" i="3" s="1"/>
  <c r="M2556" i="3" a="1"/>
  <c r="M2556" i="3" s="1"/>
  <c r="L2556" i="3" a="1"/>
  <c r="L2556" i="3" s="1"/>
  <c r="P2556" i="3" a="1"/>
  <c r="P2556" i="3" s="1"/>
  <c r="P2571" i="3" a="1"/>
  <c r="P2571" i="3" s="1"/>
  <c r="Q2571" i="3" s="1"/>
  <c r="M2679" i="3" a="1"/>
  <c r="M2679" i="3" s="1"/>
  <c r="O2686" i="3" a="1"/>
  <c r="O2686" i="3" s="1"/>
  <c r="N2686" i="3" a="1"/>
  <c r="N2686" i="3" s="1"/>
  <c r="P2686" i="3" a="1"/>
  <c r="P2686" i="3" s="1"/>
  <c r="Q2686" i="3" s="1"/>
  <c r="M2711" i="3" a="1"/>
  <c r="M2711" i="3" s="1"/>
  <c r="O2718" i="3" a="1"/>
  <c r="O2718" i="3" s="1"/>
  <c r="N2718" i="3" a="1"/>
  <c r="N2718" i="3" s="1"/>
  <c r="P2718" i="3" a="1"/>
  <c r="P2718" i="3" s="1"/>
  <c r="O2735" i="3" a="1"/>
  <c r="O2735" i="3" s="1"/>
  <c r="M2735" i="3" a="1"/>
  <c r="M2735" i="3" s="1"/>
  <c r="P2735" i="3" a="1"/>
  <c r="P2735" i="3" s="1"/>
  <c r="N2735" i="3" a="1"/>
  <c r="N2735" i="3" s="1"/>
  <c r="M2769" i="3" a="1"/>
  <c r="M2769" i="3" s="1"/>
  <c r="K2769" i="3" a="1"/>
  <c r="K2769" i="3" s="1"/>
  <c r="M2809" i="3" a="1"/>
  <c r="M2809" i="3" s="1"/>
  <c r="K2809" i="3" a="1"/>
  <c r="K2809" i="3" s="1"/>
  <c r="P2852" i="3" a="1"/>
  <c r="P2852" i="3" s="1"/>
  <c r="O2870" i="3" a="1"/>
  <c r="O2870" i="3" s="1"/>
  <c r="P2870" i="3" a="1"/>
  <c r="P2870" i="3" s="1"/>
  <c r="N2870" i="3" a="1"/>
  <c r="N2870" i="3" s="1"/>
  <c r="O2877" i="3" a="1"/>
  <c r="O2877" i="3" s="1"/>
  <c r="P2883" i="3" a="1"/>
  <c r="P2883" i="3" s="1"/>
  <c r="N2901" i="3" a="1"/>
  <c r="N2901" i="3" s="1"/>
  <c r="M2901" i="3" a="1"/>
  <c r="M2901" i="3" s="1"/>
  <c r="O2901" i="3" a="1"/>
  <c r="O2901" i="3" s="1"/>
  <c r="O2911" i="3" a="1"/>
  <c r="O2911" i="3" s="1"/>
  <c r="N2911" i="3" a="1"/>
  <c r="N2911" i="3" s="1"/>
  <c r="M2911" i="3" a="1"/>
  <c r="M2911" i="3" s="1"/>
  <c r="P2911" i="3" a="1"/>
  <c r="P2911" i="3" s="1"/>
  <c r="N2924" i="3" a="1"/>
  <c r="N2924" i="3" s="1"/>
  <c r="L2924" i="3" a="1"/>
  <c r="L2924" i="3" s="1"/>
  <c r="K2924" i="3" a="1"/>
  <c r="K2924" i="3" s="1"/>
  <c r="O2924" i="3" a="1"/>
  <c r="O2924" i="3" s="1"/>
  <c r="L2933" i="3" a="1"/>
  <c r="L2933" i="3" s="1"/>
  <c r="N2933" i="3" a="1"/>
  <c r="N2933" i="3" s="1"/>
  <c r="M2933" i="3" a="1"/>
  <c r="M2933" i="3" s="1"/>
  <c r="O2951" i="3" a="1"/>
  <c r="O2951" i="3" s="1"/>
  <c r="M2951" i="3" a="1"/>
  <c r="M2951" i="3" s="1"/>
  <c r="P2951" i="3" a="1"/>
  <c r="P2951" i="3" s="1"/>
  <c r="N2951" i="3" a="1"/>
  <c r="N2951" i="3" s="1"/>
  <c r="O2967" i="3" a="1"/>
  <c r="O2967" i="3" s="1"/>
  <c r="N2967" i="3" a="1"/>
  <c r="N2967" i="3" s="1"/>
  <c r="P2967" i="3" a="1"/>
  <c r="P2967" i="3" s="1"/>
  <c r="O2974" i="3" a="1"/>
  <c r="O2974" i="3" s="1"/>
  <c r="P2974" i="3" a="1"/>
  <c r="P2974" i="3" s="1"/>
  <c r="O3014" i="3" a="1"/>
  <c r="O3014" i="3" s="1"/>
  <c r="P3014" i="3" a="1"/>
  <c r="P3014" i="3" s="1"/>
  <c r="Q3014" i="3" s="1"/>
  <c r="O3046" i="3" a="1"/>
  <c r="O3046" i="3" s="1"/>
  <c r="N3046" i="3" a="1"/>
  <c r="N3046" i="3" s="1"/>
  <c r="M3046" i="3" a="1"/>
  <c r="M3046" i="3" s="1"/>
  <c r="P3046" i="3" a="1"/>
  <c r="P3046" i="3" s="1"/>
  <c r="K3066" i="3" a="1"/>
  <c r="K3066" i="3" s="1"/>
  <c r="N3066" i="3" a="1"/>
  <c r="N3066" i="3" s="1"/>
  <c r="O3079" i="3" a="1"/>
  <c r="O3079" i="3" s="1"/>
  <c r="M3079" i="3" a="1"/>
  <c r="M3079" i="3" s="1"/>
  <c r="P3079" i="3" a="1"/>
  <c r="P3079" i="3" s="1"/>
  <c r="N3079" i="3" a="1"/>
  <c r="N3079" i="3" s="1"/>
  <c r="O3094" i="3" a="1"/>
  <c r="O3094" i="3" s="1"/>
  <c r="M3094" i="3" a="1"/>
  <c r="M3094" i="3" s="1"/>
  <c r="L3094" i="3" a="1"/>
  <c r="L3094" i="3" s="1"/>
  <c r="P3094" i="3" a="1"/>
  <c r="P3094" i="3" s="1"/>
  <c r="N3094" i="3" a="1"/>
  <c r="N3094" i="3" s="1"/>
  <c r="O3109" i="3" a="1"/>
  <c r="O3109" i="3" s="1"/>
  <c r="O3111" i="3" a="1"/>
  <c r="O3111" i="3" s="1"/>
  <c r="R3111" i="3" s="1"/>
  <c r="L3111" i="3" a="1"/>
  <c r="L3111" i="3" s="1"/>
  <c r="N3111" i="3" a="1"/>
  <c r="N3111" i="3" s="1"/>
  <c r="M3111" i="3" a="1"/>
  <c r="M3111" i="3" s="1"/>
  <c r="M3132" i="3" a="1"/>
  <c r="M3132" i="3" s="1"/>
  <c r="L3132" i="3" a="1"/>
  <c r="L3132" i="3" s="1"/>
  <c r="P3132" i="3" a="1"/>
  <c r="P3132" i="3" s="1"/>
  <c r="N3132" i="3" a="1"/>
  <c r="N3132" i="3" s="1"/>
  <c r="O3155" i="3" a="1"/>
  <c r="O3155" i="3" s="1"/>
  <c r="R3155" i="3" s="1"/>
  <c r="K3192" i="3" a="1"/>
  <c r="K3192" i="3" s="1"/>
  <c r="P3192" i="3" a="1"/>
  <c r="P3192" i="3" s="1"/>
  <c r="M3248" i="3" a="1"/>
  <c r="M3248" i="3" s="1"/>
  <c r="L3248" i="3" a="1"/>
  <c r="L3248" i="3" s="1"/>
  <c r="P3248" i="3" a="1"/>
  <c r="P3248" i="3" s="1"/>
  <c r="N3248" i="3" a="1"/>
  <c r="N3248" i="3" s="1"/>
  <c r="L3259" i="3" a="1"/>
  <c r="L3259" i="3" s="1"/>
  <c r="L3275" i="3" a="1"/>
  <c r="L3275" i="3" s="1"/>
  <c r="K3275" i="3" a="1"/>
  <c r="K3275" i="3" s="1"/>
  <c r="M3275" i="3" a="1"/>
  <c r="M3275" i="3" s="1"/>
  <c r="N3277" i="3" a="1"/>
  <c r="N3277" i="3" s="1"/>
  <c r="L3277" i="3" a="1"/>
  <c r="L3277" i="3" s="1"/>
  <c r="P3277" i="3" a="1"/>
  <c r="P3277" i="3" s="1"/>
  <c r="M3277" i="3" a="1"/>
  <c r="M3277" i="3" s="1"/>
  <c r="M3280" i="3" a="1"/>
  <c r="M3280" i="3" s="1"/>
  <c r="L3280" i="3" a="1"/>
  <c r="L3280" i="3" s="1"/>
  <c r="P3280" i="3" a="1"/>
  <c r="P3280" i="3" s="1"/>
  <c r="N3280" i="3" a="1"/>
  <c r="N3280" i="3" s="1"/>
  <c r="M3304" i="3" a="1"/>
  <c r="M3304" i="3" s="1"/>
  <c r="L3304" i="3" a="1"/>
  <c r="L3304" i="3" s="1"/>
  <c r="K3304" i="3" a="1"/>
  <c r="K3304" i="3" s="1"/>
  <c r="O3304" i="3" a="1"/>
  <c r="O3304" i="3" s="1"/>
  <c r="R3304" i="3" s="1"/>
  <c r="N3304" i="3" a="1"/>
  <c r="N3304" i="3" s="1"/>
  <c r="N3314" i="3" a="1"/>
  <c r="N3314" i="3" s="1"/>
  <c r="M3314" i="3" a="1"/>
  <c r="M3314" i="3" s="1"/>
  <c r="L3314" i="3" a="1"/>
  <c r="L3314" i="3" s="1"/>
  <c r="K3359" i="3" a="1"/>
  <c r="K3359" i="3" s="1"/>
  <c r="P3359" i="3" a="1"/>
  <c r="P3359" i="3" s="1"/>
  <c r="N3376" i="3" a="1"/>
  <c r="N3376" i="3" s="1"/>
  <c r="M3387" i="3" a="1"/>
  <c r="M3387" i="3" s="1"/>
  <c r="N3387" i="3" a="1"/>
  <c r="N3387" i="3" s="1"/>
  <c r="P3392" i="3" a="1"/>
  <c r="P3392" i="3" s="1"/>
  <c r="M3424" i="3" a="1"/>
  <c r="M3424" i="3" s="1"/>
  <c r="L3424" i="3" a="1"/>
  <c r="L3424" i="3" s="1"/>
  <c r="O3424" i="3" a="1"/>
  <c r="O3424" i="3" s="1"/>
  <c r="P3424" i="3" a="1"/>
  <c r="P3424" i="3" s="1"/>
  <c r="N3424" i="3" a="1"/>
  <c r="N3424" i="3" s="1"/>
  <c r="M3576" i="3" a="1"/>
  <c r="M3576" i="3" s="1"/>
  <c r="P3576" i="3" a="1"/>
  <c r="P3576" i="3" s="1"/>
  <c r="O3576" i="3" a="1"/>
  <c r="O3576" i="3" s="1"/>
  <c r="L3576" i="3" a="1"/>
  <c r="L3576" i="3" s="1"/>
  <c r="K3576" i="3" a="1"/>
  <c r="K3576" i="3" s="1"/>
  <c r="N3576" i="3" a="1"/>
  <c r="N3576" i="3" s="1"/>
  <c r="M3584" i="3" a="1"/>
  <c r="M3584" i="3" s="1"/>
  <c r="P3584" i="3" a="1"/>
  <c r="P3584" i="3" s="1"/>
  <c r="O3584" i="3" a="1"/>
  <c r="O3584" i="3" s="1"/>
  <c r="N3584" i="3" a="1"/>
  <c r="N3584" i="3" s="1"/>
  <c r="O3652" i="3" a="1"/>
  <c r="O3652" i="3" s="1"/>
  <c r="P3652" i="3" a="1"/>
  <c r="P3652" i="3" s="1"/>
  <c r="N3652" i="3" a="1"/>
  <c r="N3652" i="3" s="1"/>
  <c r="O3668" i="3" a="1"/>
  <c r="O3668" i="3" s="1"/>
  <c r="N3668" i="3" a="1"/>
  <c r="N3668" i="3" s="1"/>
  <c r="M3668" i="3" a="1"/>
  <c r="M3668" i="3" s="1"/>
  <c r="P3668" i="3" a="1"/>
  <c r="P3668" i="3" s="1"/>
  <c r="L3668" i="3" a="1"/>
  <c r="L3668" i="3" s="1"/>
  <c r="R3676" i="3"/>
  <c r="O3683" i="3" a="1"/>
  <c r="O3683" i="3" s="1"/>
  <c r="M3793" i="3" a="1"/>
  <c r="M3793" i="3" s="1"/>
  <c r="K3793" i="3" a="1"/>
  <c r="K3793" i="3" s="1"/>
  <c r="P2509" i="3" a="1"/>
  <c r="P2509" i="3" s="1"/>
  <c r="R2509" i="3" s="1"/>
  <c r="P2589" i="3" a="1"/>
  <c r="P2589" i="3" s="1"/>
  <c r="P2621" i="3" a="1"/>
  <c r="P2621" i="3" s="1"/>
  <c r="P2653" i="3" a="1"/>
  <c r="P2653" i="3" s="1"/>
  <c r="P2685" i="3" a="1"/>
  <c r="P2685" i="3" s="1"/>
  <c r="Q2685" i="3" s="1"/>
  <c r="P2717" i="3" a="1"/>
  <c r="P2717" i="3" s="1"/>
  <c r="Q2717" i="3" s="1"/>
  <c r="Q2799" i="3"/>
  <c r="P2861" i="3" a="1"/>
  <c r="P2861" i="3" s="1"/>
  <c r="P2869" i="3" a="1"/>
  <c r="P2869" i="3" s="1"/>
  <c r="P2989" i="3" a="1"/>
  <c r="P2989" i="3" s="1"/>
  <c r="P3029" i="3" a="1"/>
  <c r="P3029" i="3" s="1"/>
  <c r="R3070" i="3"/>
  <c r="P3315" i="3" a="1"/>
  <c r="P3315" i="3" s="1"/>
  <c r="Q3315" i="3" s="1"/>
  <c r="P3379" i="3" a="1"/>
  <c r="P3379" i="3" s="1"/>
  <c r="Q3379" i="3" s="1"/>
  <c r="L3427" i="3" a="1"/>
  <c r="L3427" i="3" s="1"/>
  <c r="O3427" i="3" a="1"/>
  <c r="O3427" i="3" s="1"/>
  <c r="N3454" i="3" a="1"/>
  <c r="N3454" i="3" s="1"/>
  <c r="M3454" i="3" a="1"/>
  <c r="M3454" i="3" s="1"/>
  <c r="M3464" i="3" a="1"/>
  <c r="M3464" i="3" s="1"/>
  <c r="L3464" i="3" a="1"/>
  <c r="L3464" i="3" s="1"/>
  <c r="K3464" i="3" a="1"/>
  <c r="K3464" i="3" s="1"/>
  <c r="P3464" i="3" a="1"/>
  <c r="P3464" i="3" s="1"/>
  <c r="Q3464" i="3" s="1"/>
  <c r="L3475" i="3" a="1"/>
  <c r="L3475" i="3" s="1"/>
  <c r="P3475" i="3" a="1"/>
  <c r="P3475" i="3" s="1"/>
  <c r="L3483" i="3" a="1"/>
  <c r="L3483" i="3" s="1"/>
  <c r="P3483" i="3" a="1"/>
  <c r="P3483" i="3" s="1"/>
  <c r="Q3483" i="3" s="1"/>
  <c r="K3483" i="3" a="1"/>
  <c r="K3483" i="3" s="1"/>
  <c r="N3483" i="3" a="1"/>
  <c r="N3483" i="3" s="1"/>
  <c r="O3507" i="3" a="1"/>
  <c r="O3507" i="3" s="1"/>
  <c r="Q3507" i="3" s="1"/>
  <c r="N3507" i="3" a="1"/>
  <c r="N3507" i="3" s="1"/>
  <c r="N3514" i="3" a="1"/>
  <c r="N3514" i="3" s="1"/>
  <c r="M3514" i="3" a="1"/>
  <c r="M3514" i="3" s="1"/>
  <c r="M3528" i="3" a="1"/>
  <c r="M3528" i="3" s="1"/>
  <c r="N3528" i="3" a="1"/>
  <c r="N3528" i="3" s="1"/>
  <c r="L3528" i="3" a="1"/>
  <c r="L3528" i="3" s="1"/>
  <c r="L3609" i="3" a="1"/>
  <c r="L3609" i="3" s="1"/>
  <c r="N3609" i="3" a="1"/>
  <c r="N3609" i="3" s="1"/>
  <c r="L3611" i="3" a="1"/>
  <c r="L3611" i="3" s="1"/>
  <c r="K3611" i="3" a="1"/>
  <c r="K3611" i="3" s="1"/>
  <c r="O3611" i="3" a="1"/>
  <c r="O3611" i="3" s="1"/>
  <c r="P3621" i="3" a="1"/>
  <c r="P3621" i="3" s="1"/>
  <c r="L3621" i="3" a="1"/>
  <c r="L3621" i="3" s="1"/>
  <c r="M3640" i="3" a="1"/>
  <c r="M3640" i="3" s="1"/>
  <c r="P3640" i="3" a="1"/>
  <c r="P3640" i="3" s="1"/>
  <c r="Q3640" i="3" s="1"/>
  <c r="O3687" i="3" a="1"/>
  <c r="O3687" i="3" s="1"/>
  <c r="K3687" i="3" a="1"/>
  <c r="K3687" i="3" s="1"/>
  <c r="O3716" i="3" a="1"/>
  <c r="O3716" i="3" s="1"/>
  <c r="P3716" i="3" a="1"/>
  <c r="P3716" i="3" s="1"/>
  <c r="M3716" i="3" a="1"/>
  <c r="M3716" i="3" s="1"/>
  <c r="L3716" i="3" a="1"/>
  <c r="L3716" i="3" s="1"/>
  <c r="P3723" i="3" a="1"/>
  <c r="P3723" i="3" s="1"/>
  <c r="N3723" i="3" a="1"/>
  <c r="N3723" i="3" s="1"/>
  <c r="M3723" i="3" a="1"/>
  <c r="M3723" i="3" s="1"/>
  <c r="N3741" i="3" a="1"/>
  <c r="N3741" i="3" s="1"/>
  <c r="M3741" i="3" a="1"/>
  <c r="M3741" i="3" s="1"/>
  <c r="P3755" i="3" a="1"/>
  <c r="P3755" i="3" s="1"/>
  <c r="N3755" i="3" a="1"/>
  <c r="N3755" i="3" s="1"/>
  <c r="M3755" i="3" a="1"/>
  <c r="M3755" i="3" s="1"/>
  <c r="L3755" i="3" a="1"/>
  <c r="L3755" i="3" s="1"/>
  <c r="M3868" i="3" a="1"/>
  <c r="M3868" i="3" s="1"/>
  <c r="L3868" i="3" a="1"/>
  <c r="L3868" i="3" s="1"/>
  <c r="K3868" i="3" a="1"/>
  <c r="K3868" i="3" s="1"/>
  <c r="O3868" i="3" a="1"/>
  <c r="O3868" i="3" s="1"/>
  <c r="M3895" i="3" a="1"/>
  <c r="M3895" i="3" s="1"/>
  <c r="L3895" i="3" a="1"/>
  <c r="L3895" i="3" s="1"/>
  <c r="N3895" i="3" a="1"/>
  <c r="N3895" i="3" s="1"/>
  <c r="N3899" i="3" a="1"/>
  <c r="N3899" i="3" s="1"/>
  <c r="M3899" i="3" a="1"/>
  <c r="M3899" i="3" s="1"/>
  <c r="L3899" i="3" a="1"/>
  <c r="L3899" i="3" s="1"/>
  <c r="O3899" i="3" a="1"/>
  <c r="O3899" i="3" s="1"/>
  <c r="O3914" i="3" a="1"/>
  <c r="O3914" i="3" s="1"/>
  <c r="K3914" i="3" a="1"/>
  <c r="K3914" i="3" s="1"/>
  <c r="N3919" i="3" a="1"/>
  <c r="N3919" i="3" s="1"/>
  <c r="M3919" i="3" a="1"/>
  <c r="M3919" i="3" s="1"/>
  <c r="L3919" i="3" a="1"/>
  <c r="L3919" i="3" s="1"/>
  <c r="N3952" i="3" a="1"/>
  <c r="N3952" i="3" s="1"/>
  <c r="M3952" i="3" a="1"/>
  <c r="M3952" i="3" s="1"/>
  <c r="N4002" i="3" a="1"/>
  <c r="N4002" i="3" s="1"/>
  <c r="M4002" i="3" a="1"/>
  <c r="M4002" i="3" s="1"/>
  <c r="O4014" i="3" a="1"/>
  <c r="O4014" i="3" s="1"/>
  <c r="P4014" i="3" a="1"/>
  <c r="P4014" i="3" s="1"/>
  <c r="Q4014" i="3" s="1"/>
  <c r="N4057" i="3" a="1"/>
  <c r="N4057" i="3" s="1"/>
  <c r="L4057" i="3" a="1"/>
  <c r="L4057" i="3" s="1"/>
  <c r="O4081" i="3" a="1"/>
  <c r="O4081" i="3" s="1"/>
  <c r="N4081" i="3" a="1"/>
  <c r="N4081" i="3" s="1"/>
  <c r="K4081" i="3" a="1"/>
  <c r="K4081" i="3" s="1"/>
  <c r="M4081" i="3" a="1"/>
  <c r="M4081" i="3" s="1"/>
  <c r="L4081" i="3" a="1"/>
  <c r="L4081" i="3" s="1"/>
  <c r="R4169" i="3"/>
  <c r="Q4169" i="3"/>
  <c r="O4177" i="3" a="1"/>
  <c r="O4177" i="3" s="1"/>
  <c r="P4177" i="3" a="1"/>
  <c r="P4177" i="3" s="1"/>
  <c r="N4177" i="3" a="1"/>
  <c r="N4177" i="3" s="1"/>
  <c r="K4177" i="3" a="1"/>
  <c r="K4177" i="3" s="1"/>
  <c r="M4177" i="3" a="1"/>
  <c r="M4177" i="3" s="1"/>
  <c r="L4177" i="3" a="1"/>
  <c r="L4177" i="3" s="1"/>
  <c r="R4361" i="3"/>
  <c r="Q4361" i="3"/>
  <c r="L4375" i="3" a="1"/>
  <c r="L4375" i="3" s="1"/>
  <c r="K4375" i="3" a="1"/>
  <c r="K4375" i="3" s="1"/>
  <c r="O4375" i="3" a="1"/>
  <c r="O4375" i="3" s="1"/>
  <c r="N4375" i="3" a="1"/>
  <c r="N4375" i="3" s="1"/>
  <c r="M4375" i="3" a="1"/>
  <c r="M4375" i="3" s="1"/>
  <c r="M4436" i="3" a="1"/>
  <c r="M4436" i="3" s="1"/>
  <c r="N4436" i="3" a="1"/>
  <c r="N4436" i="3" s="1"/>
  <c r="L4436" i="3" a="1"/>
  <c r="L4436" i="3" s="1"/>
  <c r="K4482" i="3" a="1"/>
  <c r="K4482" i="3" s="1"/>
  <c r="O4482" i="3" a="1"/>
  <c r="O4482" i="3" s="1"/>
  <c r="R4511" i="3"/>
  <c r="Q4511" i="3"/>
  <c r="P4532" i="3" a="1"/>
  <c r="P4532" i="3" s="1"/>
  <c r="L4532" i="3" a="1"/>
  <c r="L4532" i="3" s="1"/>
  <c r="N4555" i="3" a="1"/>
  <c r="N4555" i="3" s="1"/>
  <c r="K4555" i="3" a="1"/>
  <c r="K4555" i="3" s="1"/>
  <c r="O4555" i="3" a="1"/>
  <c r="O4555" i="3" s="1"/>
  <c r="O4693" i="3" a="1"/>
  <c r="O4693" i="3" s="1"/>
  <c r="L4693" i="3" a="1"/>
  <c r="L4693" i="3" s="1"/>
  <c r="N4702" i="3" a="1"/>
  <c r="N4702" i="3" s="1"/>
  <c r="O4702" i="3" a="1"/>
  <c r="O4702" i="3" s="1"/>
  <c r="M4702" i="3" a="1"/>
  <c r="M4702" i="3" s="1"/>
  <c r="L4702" i="3" a="1"/>
  <c r="L4702" i="3" s="1"/>
  <c r="K4702" i="3" a="1"/>
  <c r="K4702" i="3" s="1"/>
  <c r="P4702" i="3" a="1"/>
  <c r="P4702" i="3" s="1"/>
  <c r="R4702" i="3" s="1"/>
  <c r="N4777" i="3" a="1"/>
  <c r="N4777" i="3" s="1"/>
  <c r="M4777" i="3" a="1"/>
  <c r="M4777" i="3" s="1"/>
  <c r="N4862" i="3" a="1"/>
  <c r="N4862" i="3" s="1"/>
  <c r="M4862" i="3" a="1"/>
  <c r="M4862" i="3" s="1"/>
  <c r="K5015" i="3" a="1"/>
  <c r="K5015" i="3" s="1"/>
  <c r="O5015" i="3" a="1"/>
  <c r="O5015" i="3" s="1"/>
  <c r="N5015" i="3" a="1"/>
  <c r="N5015" i="3" s="1"/>
  <c r="M5015" i="3" a="1"/>
  <c r="M5015" i="3" s="1"/>
  <c r="L5229" i="3" a="1"/>
  <c r="L5229" i="3" s="1"/>
  <c r="K5229" i="3" a="1"/>
  <c r="K5229" i="3" s="1"/>
  <c r="M5229" i="3" a="1"/>
  <c r="M5229" i="3" s="1"/>
  <c r="P5229" i="3" a="1"/>
  <c r="P5229" i="3" s="1"/>
  <c r="O5229" i="3" a="1"/>
  <c r="O5229" i="3" s="1"/>
  <c r="N5229" i="3" a="1"/>
  <c r="N5229" i="3" s="1"/>
  <c r="P5466" i="3" a="1"/>
  <c r="P5466" i="3" s="1"/>
  <c r="O5466" i="3" a="1"/>
  <c r="O5466" i="3" s="1"/>
  <c r="O5703" i="3" a="1"/>
  <c r="O5703" i="3" s="1"/>
  <c r="M5703" i="3" a="1"/>
  <c r="M5703" i="3" s="1"/>
  <c r="M5720" i="3" a="1"/>
  <c r="M5720" i="3" s="1"/>
  <c r="L5720" i="3" a="1"/>
  <c r="L5720" i="3" s="1"/>
  <c r="K5720" i="3" a="1"/>
  <c r="K5720" i="3" s="1"/>
  <c r="N5720" i="3" a="1"/>
  <c r="N5720" i="3" s="1"/>
  <c r="P5720" i="3" a="1"/>
  <c r="P5720" i="3" s="1"/>
  <c r="O5720" i="3" a="1"/>
  <c r="O5720" i="3" s="1"/>
  <c r="M5881" i="3" a="1"/>
  <c r="M5881" i="3" s="1"/>
  <c r="O5881" i="3" a="1"/>
  <c r="O5881" i="3" s="1"/>
  <c r="L5881" i="3" a="1"/>
  <c r="L5881" i="3" s="1"/>
  <c r="N5881" i="3" a="1"/>
  <c r="N5881" i="3" s="1"/>
  <c r="K5881" i="3" a="1"/>
  <c r="K5881" i="3" s="1"/>
  <c r="P5881" i="3" a="1"/>
  <c r="P5881" i="3" s="1"/>
  <c r="P2381" i="3" a="1"/>
  <c r="P2381" i="3" s="1"/>
  <c r="P2388" i="3" a="1"/>
  <c r="P2388" i="3" s="1"/>
  <c r="P2426" i="3" a="1"/>
  <c r="P2426" i="3" s="1"/>
  <c r="M2438" i="3" a="1"/>
  <c r="M2438" i="3" s="1"/>
  <c r="N2458" i="3" a="1"/>
  <c r="N2458" i="3" s="1"/>
  <c r="L2467" i="3" a="1"/>
  <c r="L2467" i="3" s="1"/>
  <c r="P2469" i="3" a="1"/>
  <c r="P2469" i="3" s="1"/>
  <c r="Q2469" i="3" s="1"/>
  <c r="P2493" i="3" a="1"/>
  <c r="P2493" i="3" s="1"/>
  <c r="R2493" i="3" s="1"/>
  <c r="K2509" i="3" a="1"/>
  <c r="K2509" i="3" s="1"/>
  <c r="K2514" i="3" a="1"/>
  <c r="K2514" i="3" s="1"/>
  <c r="P2524" i="3" a="1"/>
  <c r="P2524" i="3" s="1"/>
  <c r="R2524" i="3" s="1"/>
  <c r="L2531" i="3" a="1"/>
  <c r="L2531" i="3" s="1"/>
  <c r="K2589" i="3" a="1"/>
  <c r="K2589" i="3" s="1"/>
  <c r="P2613" i="3" a="1"/>
  <c r="P2613" i="3" s="1"/>
  <c r="K2621" i="3" a="1"/>
  <c r="K2621" i="3" s="1"/>
  <c r="L2637" i="3" a="1"/>
  <c r="L2637" i="3" s="1"/>
  <c r="P2645" i="3" a="1"/>
  <c r="P2645" i="3" s="1"/>
  <c r="Q2645" i="3" s="1"/>
  <c r="K2653" i="3" a="1"/>
  <c r="K2653" i="3" s="1"/>
  <c r="L2669" i="3" a="1"/>
  <c r="L2669" i="3" s="1"/>
  <c r="P2677" i="3" a="1"/>
  <c r="P2677" i="3" s="1"/>
  <c r="K2685" i="3" a="1"/>
  <c r="K2685" i="3" s="1"/>
  <c r="L2701" i="3" a="1"/>
  <c r="L2701" i="3" s="1"/>
  <c r="P2709" i="3" a="1"/>
  <c r="P2709" i="3" s="1"/>
  <c r="Q2709" i="3" s="1"/>
  <c r="K2717" i="3" a="1"/>
  <c r="K2717" i="3" s="1"/>
  <c r="O2732" i="3" a="1"/>
  <c r="O2732" i="3" s="1"/>
  <c r="P2749" i="3" a="1"/>
  <c r="P2749" i="3" s="1"/>
  <c r="R2749" i="3" s="1"/>
  <c r="M2758" i="3" a="1"/>
  <c r="M2758" i="3" s="1"/>
  <c r="L2766" i="3" a="1"/>
  <c r="L2766" i="3" s="1"/>
  <c r="M2767" i="3" a="1"/>
  <c r="M2767" i="3" s="1"/>
  <c r="P2773" i="3" a="1"/>
  <c r="P2773" i="3" s="1"/>
  <c r="Q2773" i="3" s="1"/>
  <c r="P2781" i="3" a="1"/>
  <c r="P2781" i="3" s="1"/>
  <c r="Q2781" i="3" s="1"/>
  <c r="L2799" i="3" a="1"/>
  <c r="L2799" i="3" s="1"/>
  <c r="L2814" i="3" a="1"/>
  <c r="L2814" i="3" s="1"/>
  <c r="O2820" i="3" a="1"/>
  <c r="O2820" i="3" s="1"/>
  <c r="N2830" i="3" a="1"/>
  <c r="N2830" i="3" s="1"/>
  <c r="P2837" i="3" a="1"/>
  <c r="P2837" i="3" s="1"/>
  <c r="P2845" i="3" a="1"/>
  <c r="P2845" i="3" s="1"/>
  <c r="M2854" i="3" a="1"/>
  <c r="M2854" i="3" s="1"/>
  <c r="K2860" i="3" a="1"/>
  <c r="K2860" i="3" s="1"/>
  <c r="K2861" i="3" a="1"/>
  <c r="K2861" i="3" s="1"/>
  <c r="R2863" i="3"/>
  <c r="K2868" i="3" a="1"/>
  <c r="K2868" i="3" s="1"/>
  <c r="K2869" i="3" a="1"/>
  <c r="K2869" i="3" s="1"/>
  <c r="L2871" i="3" a="1"/>
  <c r="L2871" i="3" s="1"/>
  <c r="L2878" i="3" a="1"/>
  <c r="L2878" i="3" s="1"/>
  <c r="L2884" i="3" a="1"/>
  <c r="L2884" i="3" s="1"/>
  <c r="L2885" i="3" a="1"/>
  <c r="L2885" i="3" s="1"/>
  <c r="L2892" i="3" a="1"/>
  <c r="L2892" i="3" s="1"/>
  <c r="L2893" i="3" a="1"/>
  <c r="L2893" i="3" s="1"/>
  <c r="M2894" i="3" a="1"/>
  <c r="M2894" i="3" s="1"/>
  <c r="R2903" i="3"/>
  <c r="O2913" i="3" a="1"/>
  <c r="O2913" i="3" s="1"/>
  <c r="O2915" i="3" a="1"/>
  <c r="O2915" i="3" s="1"/>
  <c r="M2926" i="3" a="1"/>
  <c r="M2926" i="3" s="1"/>
  <c r="O2953" i="3" a="1"/>
  <c r="O2953" i="3" s="1"/>
  <c r="M2958" i="3" a="1"/>
  <c r="M2958" i="3" s="1"/>
  <c r="K2972" i="3" a="1"/>
  <c r="K2972" i="3" s="1"/>
  <c r="K2973" i="3" a="1"/>
  <c r="K2973" i="3" s="1"/>
  <c r="P2973" i="3" a="1"/>
  <c r="P2973" i="3" s="1"/>
  <c r="L2975" i="3" a="1"/>
  <c r="L2975" i="3" s="1"/>
  <c r="L2982" i="3" a="1"/>
  <c r="L2982" i="3" s="1"/>
  <c r="K2988" i="3" a="1"/>
  <c r="K2988" i="3" s="1"/>
  <c r="K2989" i="3" a="1"/>
  <c r="K2989" i="3" s="1"/>
  <c r="Q2990" i="3"/>
  <c r="L2991" i="3" a="1"/>
  <c r="L2991" i="3" s="1"/>
  <c r="L2996" i="3" a="1"/>
  <c r="L2996" i="3" s="1"/>
  <c r="L2997" i="3" a="1"/>
  <c r="L2997" i="3" s="1"/>
  <c r="M2998" i="3" a="1"/>
  <c r="M2998" i="3" s="1"/>
  <c r="O3003" i="3" a="1"/>
  <c r="O3003" i="3" s="1"/>
  <c r="O3009" i="3" a="1"/>
  <c r="O3009" i="3" s="1"/>
  <c r="K3013" i="3" a="1"/>
  <c r="K3013" i="3" s="1"/>
  <c r="P3013" i="3" a="1"/>
  <c r="P3013" i="3" s="1"/>
  <c r="L3015" i="3" a="1"/>
  <c r="L3015" i="3" s="1"/>
  <c r="K3028" i="3" a="1"/>
  <c r="K3028" i="3" s="1"/>
  <c r="K3029" i="3" a="1"/>
  <c r="K3029" i="3" s="1"/>
  <c r="N3041" i="3" a="1"/>
  <c r="N3041" i="3" s="1"/>
  <c r="O3043" i="3" a="1"/>
  <c r="O3043" i="3" s="1"/>
  <c r="L3063" i="3" a="1"/>
  <c r="L3063" i="3" s="1"/>
  <c r="L3070" i="3" a="1"/>
  <c r="L3070" i="3" s="1"/>
  <c r="O3081" i="3" a="1"/>
  <c r="O3081" i="3" s="1"/>
  <c r="K3100" i="3" a="1"/>
  <c r="K3100" i="3" s="1"/>
  <c r="K3101" i="3" a="1"/>
  <c r="K3101" i="3" s="1"/>
  <c r="P3101" i="3" a="1"/>
  <c r="P3101" i="3" s="1"/>
  <c r="L3103" i="3" a="1"/>
  <c r="L3103" i="3" s="1"/>
  <c r="O3113" i="3" a="1"/>
  <c r="O3113" i="3" s="1"/>
  <c r="N3168" i="3" a="1"/>
  <c r="N3168" i="3" s="1"/>
  <c r="K3184" i="3" a="1"/>
  <c r="K3184" i="3" s="1"/>
  <c r="L3193" i="3" a="1"/>
  <c r="L3193" i="3" s="1"/>
  <c r="L3208" i="3" a="1"/>
  <c r="L3208" i="3" s="1"/>
  <c r="L3225" i="3" a="1"/>
  <c r="L3225" i="3" s="1"/>
  <c r="M3234" i="3" a="1"/>
  <c r="M3234" i="3" s="1"/>
  <c r="K3315" i="3" a="1"/>
  <c r="K3315" i="3" s="1"/>
  <c r="L3354" i="3" a="1"/>
  <c r="L3354" i="3" s="1"/>
  <c r="K3379" i="3" a="1"/>
  <c r="K3379" i="3" s="1"/>
  <c r="K3427" i="3" a="1"/>
  <c r="K3427" i="3" s="1"/>
  <c r="M3432" i="3" a="1"/>
  <c r="M3432" i="3" s="1"/>
  <c r="N3432" i="3" a="1"/>
  <c r="N3432" i="3" s="1"/>
  <c r="Q3448" i="3"/>
  <c r="R3448" i="3"/>
  <c r="N3462" i="3" a="1"/>
  <c r="N3462" i="3" s="1"/>
  <c r="O3462" i="3" a="1"/>
  <c r="O3462" i="3" s="1"/>
  <c r="N3464" i="3" a="1"/>
  <c r="N3464" i="3" s="1"/>
  <c r="K3469" i="3" a="1"/>
  <c r="K3469" i="3" s="1"/>
  <c r="K3475" i="3" a="1"/>
  <c r="K3475" i="3" s="1"/>
  <c r="P3490" i="3" a="1"/>
  <c r="P3490" i="3" s="1"/>
  <c r="R3490" i="3" s="1"/>
  <c r="L3492" i="3" a="1"/>
  <c r="L3492" i="3" s="1"/>
  <c r="N3492" i="3" a="1"/>
  <c r="N3492" i="3" s="1"/>
  <c r="M3492" i="3" a="1"/>
  <c r="M3492" i="3" s="1"/>
  <c r="K3507" i="3" a="1"/>
  <c r="K3507" i="3" s="1"/>
  <c r="M3509" i="3" a="1"/>
  <c r="M3509" i="3" s="1"/>
  <c r="N3509" i="3" a="1"/>
  <c r="N3509" i="3" s="1"/>
  <c r="M3512" i="3" a="1"/>
  <c r="M3512" i="3" s="1"/>
  <c r="P3512" i="3" a="1"/>
  <c r="P3512" i="3" s="1"/>
  <c r="O3512" i="3" a="1"/>
  <c r="O3512" i="3" s="1"/>
  <c r="L3512" i="3" a="1"/>
  <c r="L3512" i="3" s="1"/>
  <c r="K3528" i="3" a="1"/>
  <c r="K3528" i="3" s="1"/>
  <c r="M3552" i="3" a="1"/>
  <c r="M3552" i="3" s="1"/>
  <c r="L3552" i="3" a="1"/>
  <c r="L3552" i="3" s="1"/>
  <c r="K3552" i="3" a="1"/>
  <c r="K3552" i="3" s="1"/>
  <c r="O3552" i="3" a="1"/>
  <c r="O3552" i="3" s="1"/>
  <c r="L3556" i="3" a="1"/>
  <c r="L3556" i="3" s="1"/>
  <c r="M3556" i="3" a="1"/>
  <c r="M3556" i="3" s="1"/>
  <c r="N3559" i="3" a="1"/>
  <c r="N3559" i="3" s="1"/>
  <c r="K3559" i="3" a="1"/>
  <c r="K3559" i="3" s="1"/>
  <c r="O3566" i="3" a="1"/>
  <c r="O3566" i="3" s="1"/>
  <c r="K3570" i="3" a="1"/>
  <c r="K3570" i="3" s="1"/>
  <c r="L3585" i="3" a="1"/>
  <c r="L3585" i="3" s="1"/>
  <c r="M3594" i="3" a="1"/>
  <c r="M3594" i="3" s="1"/>
  <c r="M3632" i="3" a="1"/>
  <c r="M3632" i="3" s="1"/>
  <c r="K3632" i="3" a="1"/>
  <c r="K3632" i="3" s="1"/>
  <c r="O3632" i="3" a="1"/>
  <c r="O3632" i="3" s="1"/>
  <c r="R3632" i="3" s="1"/>
  <c r="O3636" i="3" a="1"/>
  <c r="O3636" i="3" s="1"/>
  <c r="N3636" i="3" a="1"/>
  <c r="N3636" i="3" s="1"/>
  <c r="M3636" i="3" a="1"/>
  <c r="M3636" i="3" s="1"/>
  <c r="K3640" i="3" a="1"/>
  <c r="K3640" i="3" s="1"/>
  <c r="L3642" i="3" a="1"/>
  <c r="L3642" i="3" s="1"/>
  <c r="K3642" i="3" a="1"/>
  <c r="K3642" i="3" s="1"/>
  <c r="P3665" i="3" a="1"/>
  <c r="P3665" i="3" s="1"/>
  <c r="M3688" i="3" a="1"/>
  <c r="M3688" i="3" s="1"/>
  <c r="N3688" i="3" a="1"/>
  <c r="N3688" i="3" s="1"/>
  <c r="L3688" i="3" a="1"/>
  <c r="L3688" i="3" s="1"/>
  <c r="P3691" i="3" a="1"/>
  <c r="P3691" i="3" s="1"/>
  <c r="O3691" i="3" a="1"/>
  <c r="O3691" i="3" s="1"/>
  <c r="N3691" i="3" a="1"/>
  <c r="N3691" i="3" s="1"/>
  <c r="K3691" i="3" a="1"/>
  <c r="K3691" i="3" s="1"/>
  <c r="Q3696" i="3"/>
  <c r="O3700" i="3" a="1"/>
  <c r="O3700" i="3" s="1"/>
  <c r="M3700" i="3" a="1"/>
  <c r="M3700" i="3" s="1"/>
  <c r="L3700" i="3" a="1"/>
  <c r="L3700" i="3" s="1"/>
  <c r="O3709" i="3" a="1"/>
  <c r="O3709" i="3" s="1"/>
  <c r="N3709" i="3" a="1"/>
  <c r="N3709" i="3" s="1"/>
  <c r="N3716" i="3" a="1"/>
  <c r="N3716" i="3" s="1"/>
  <c r="K3723" i="3" a="1"/>
  <c r="K3723" i="3" s="1"/>
  <c r="O3731" i="3" a="1"/>
  <c r="O3731" i="3" s="1"/>
  <c r="P3731" i="3" a="1"/>
  <c r="P3731" i="3" s="1"/>
  <c r="Q3731" i="3" s="1"/>
  <c r="K3731" i="3" a="1"/>
  <c r="K3731" i="3" s="1"/>
  <c r="K3741" i="3" a="1"/>
  <c r="K3741" i="3" s="1"/>
  <c r="P3749" i="3" a="1"/>
  <c r="P3749" i="3" s="1"/>
  <c r="N3749" i="3" a="1"/>
  <c r="N3749" i="3" s="1"/>
  <c r="Q3805" i="3"/>
  <c r="N3815" i="3" a="1"/>
  <c r="N3815" i="3" s="1"/>
  <c r="M3815" i="3" a="1"/>
  <c r="M3815" i="3" s="1"/>
  <c r="L3815" i="3" a="1"/>
  <c r="L3815" i="3" s="1"/>
  <c r="K3815" i="3" a="1"/>
  <c r="K3815" i="3" s="1"/>
  <c r="O3850" i="3" a="1"/>
  <c r="O3850" i="3" s="1"/>
  <c r="N3850" i="3" a="1"/>
  <c r="N3850" i="3" s="1"/>
  <c r="K3850" i="3" a="1"/>
  <c r="K3850" i="3" s="1"/>
  <c r="M3863" i="3" a="1"/>
  <c r="M3863" i="3" s="1"/>
  <c r="L3863" i="3" a="1"/>
  <c r="L3863" i="3" s="1"/>
  <c r="P3863" i="3" a="1"/>
  <c r="P3863" i="3" s="1"/>
  <c r="Q3863" i="3" s="1"/>
  <c r="K3863" i="3" a="1"/>
  <c r="K3863" i="3" s="1"/>
  <c r="K3895" i="3" a="1"/>
  <c r="K3895" i="3" s="1"/>
  <c r="K3899" i="3" a="1"/>
  <c r="K3899" i="3" s="1"/>
  <c r="K3919" i="3" a="1"/>
  <c r="K3919" i="3" s="1"/>
  <c r="N3939" i="3" a="1"/>
  <c r="N3939" i="3" s="1"/>
  <c r="O3939" i="3" a="1"/>
  <c r="O3939" i="3" s="1"/>
  <c r="M3939" i="3" a="1"/>
  <c r="M3939" i="3" s="1"/>
  <c r="L3939" i="3" a="1"/>
  <c r="L3939" i="3" s="1"/>
  <c r="M3953" i="3" a="1"/>
  <c r="M3953" i="3" s="1"/>
  <c r="N3953" i="3" a="1"/>
  <c r="N3953" i="3" s="1"/>
  <c r="L3953" i="3" a="1"/>
  <c r="L3953" i="3" s="1"/>
  <c r="P3953" i="3" a="1"/>
  <c r="P3953" i="3" s="1"/>
  <c r="R3953" i="3" s="1"/>
  <c r="O3953" i="3" a="1"/>
  <c r="O3953" i="3" s="1"/>
  <c r="O3965" i="3" a="1"/>
  <c r="O3965" i="3" s="1"/>
  <c r="N3965" i="3" a="1"/>
  <c r="N3965" i="3" s="1"/>
  <c r="M3965" i="3" a="1"/>
  <c r="M3965" i="3" s="1"/>
  <c r="L3965" i="3" a="1"/>
  <c r="L3965" i="3" s="1"/>
  <c r="P3965" i="3" a="1"/>
  <c r="P3965" i="3" s="1"/>
  <c r="R3965" i="3" s="1"/>
  <c r="L3972" i="3" a="1"/>
  <c r="L3972" i="3" s="1"/>
  <c r="P3972" i="3" a="1"/>
  <c r="P3972" i="3" s="1"/>
  <c r="Q3972" i="3" s="1"/>
  <c r="K3972" i="3" a="1"/>
  <c r="K3972" i="3" s="1"/>
  <c r="N3972" i="3" a="1"/>
  <c r="N3972" i="3" s="1"/>
  <c r="M3972" i="3" a="1"/>
  <c r="M3972" i="3" s="1"/>
  <c r="P3983" i="3" a="1"/>
  <c r="P3983" i="3" s="1"/>
  <c r="N3983" i="3" a="1"/>
  <c r="N3983" i="3" s="1"/>
  <c r="M3983" i="3" a="1"/>
  <c r="M3983" i="3" s="1"/>
  <c r="K3983" i="3" a="1"/>
  <c r="K3983" i="3" s="1"/>
  <c r="O3983" i="3" a="1"/>
  <c r="O3983" i="3" s="1"/>
  <c r="O4002" i="3" a="1"/>
  <c r="O4002" i="3" s="1"/>
  <c r="L4035" i="3" a="1"/>
  <c r="L4035" i="3" s="1"/>
  <c r="N4035" i="3" a="1"/>
  <c r="N4035" i="3" s="1"/>
  <c r="K4053" i="3" a="1"/>
  <c r="K4053" i="3" s="1"/>
  <c r="M4057" i="3" a="1"/>
  <c r="M4057" i="3" s="1"/>
  <c r="P4081" i="3" a="1"/>
  <c r="P4081" i="3" s="1"/>
  <c r="Q4081" i="3" s="1"/>
  <c r="N4149" i="3" a="1"/>
  <c r="N4149" i="3" s="1"/>
  <c r="M4149" i="3" a="1"/>
  <c r="M4149" i="3" s="1"/>
  <c r="P4149" i="3" a="1"/>
  <c r="P4149" i="3" s="1"/>
  <c r="Q4149" i="3" s="1"/>
  <c r="N4170" i="3" a="1"/>
  <c r="N4170" i="3" s="1"/>
  <c r="M4170" i="3" a="1"/>
  <c r="M4170" i="3" s="1"/>
  <c r="K4170" i="3" a="1"/>
  <c r="K4170" i="3" s="1"/>
  <c r="O4187" i="3" a="1"/>
  <c r="O4187" i="3" s="1"/>
  <c r="P4187" i="3" a="1"/>
  <c r="P4187" i="3" s="1"/>
  <c r="R4187" i="3" s="1"/>
  <c r="L4187" i="3" a="1"/>
  <c r="L4187" i="3" s="1"/>
  <c r="O4198" i="3" a="1"/>
  <c r="O4198" i="3" s="1"/>
  <c r="P4198" i="3" a="1"/>
  <c r="P4198" i="3" s="1"/>
  <c r="Q4198" i="3" s="1"/>
  <c r="N4231" i="3" a="1"/>
  <c r="N4231" i="3" s="1"/>
  <c r="M4231" i="3" a="1"/>
  <c r="M4231" i="3" s="1"/>
  <c r="P4231" i="3" a="1"/>
  <c r="P4231" i="3" s="1"/>
  <c r="K4231" i="3" a="1"/>
  <c r="K4231" i="3" s="1"/>
  <c r="O4231" i="3" a="1"/>
  <c r="O4231" i="3" s="1"/>
  <c r="O4239" i="3" a="1"/>
  <c r="O4239" i="3" s="1"/>
  <c r="N4239" i="3" a="1"/>
  <c r="N4239" i="3" s="1"/>
  <c r="M4239" i="3" a="1"/>
  <c r="M4239" i="3" s="1"/>
  <c r="L4239" i="3" a="1"/>
  <c r="L4239" i="3" s="1"/>
  <c r="N4253" i="3" a="1"/>
  <c r="N4253" i="3" s="1"/>
  <c r="O4253" i="3" a="1"/>
  <c r="O4253" i="3" s="1"/>
  <c r="N4286" i="3" a="1"/>
  <c r="N4286" i="3" s="1"/>
  <c r="M4286" i="3" a="1"/>
  <c r="M4286" i="3" s="1"/>
  <c r="L4286" i="3" a="1"/>
  <c r="L4286" i="3" s="1"/>
  <c r="P4286" i="3" a="1"/>
  <c r="P4286" i="3" s="1"/>
  <c r="K4286" i="3" a="1"/>
  <c r="K4286" i="3" s="1"/>
  <c r="P4375" i="3" a="1"/>
  <c r="P4375" i="3" s="1"/>
  <c r="P4390" i="3" a="1"/>
  <c r="P4390" i="3" s="1"/>
  <c r="O4390" i="3" a="1"/>
  <c r="O4390" i="3" s="1"/>
  <c r="M4420" i="3" a="1"/>
  <c r="M4420" i="3" s="1"/>
  <c r="N4420" i="3" a="1"/>
  <c r="N4420" i="3" s="1"/>
  <c r="L4420" i="3" a="1"/>
  <c r="L4420" i="3" s="1"/>
  <c r="P4420" i="3" a="1"/>
  <c r="P4420" i="3" s="1"/>
  <c r="K4420" i="3" a="1"/>
  <c r="K4420" i="3" s="1"/>
  <c r="M4428" i="3" a="1"/>
  <c r="M4428" i="3" s="1"/>
  <c r="N4428" i="3" a="1"/>
  <c r="N4428" i="3" s="1"/>
  <c r="L4428" i="3" a="1"/>
  <c r="L4428" i="3" s="1"/>
  <c r="P4428" i="3" a="1"/>
  <c r="P4428" i="3" s="1"/>
  <c r="O4428" i="3" a="1"/>
  <c r="O4428" i="3" s="1"/>
  <c r="O4432" i="3" a="1"/>
  <c r="O4432" i="3" s="1"/>
  <c r="P4432" i="3" a="1"/>
  <c r="P4432" i="3" s="1"/>
  <c r="N4432" i="3" a="1"/>
  <c r="N4432" i="3" s="1"/>
  <c r="L4432" i="3" a="1"/>
  <c r="L4432" i="3" s="1"/>
  <c r="M4432" i="3" a="1"/>
  <c r="M4432" i="3" s="1"/>
  <c r="N4470" i="3" a="1"/>
  <c r="N4470" i="3" s="1"/>
  <c r="L4470" i="3" a="1"/>
  <c r="L4470" i="3" s="1"/>
  <c r="K4470" i="3" a="1"/>
  <c r="K4470" i="3" s="1"/>
  <c r="P4470" i="3" a="1"/>
  <c r="P4470" i="3" s="1"/>
  <c r="O4470" i="3" a="1"/>
  <c r="O4470" i="3" s="1"/>
  <c r="M4500" i="3" a="1"/>
  <c r="M4500" i="3" s="1"/>
  <c r="N4500" i="3" a="1"/>
  <c r="N4500" i="3" s="1"/>
  <c r="L4500" i="3" a="1"/>
  <c r="L4500" i="3" s="1"/>
  <c r="K4532" i="3" a="1"/>
  <c r="K4532" i="3" s="1"/>
  <c r="K4693" i="3" a="1"/>
  <c r="K4693" i="3" s="1"/>
  <c r="O4722" i="3" a="1"/>
  <c r="O4722" i="3" s="1"/>
  <c r="M4722" i="3" a="1"/>
  <c r="M4722" i="3" s="1"/>
  <c r="K4722" i="3" a="1"/>
  <c r="K4722" i="3" s="1"/>
  <c r="N4734" i="3" a="1"/>
  <c r="N4734" i="3" s="1"/>
  <c r="L4734" i="3" a="1"/>
  <c r="L4734" i="3" s="1"/>
  <c r="K4734" i="3" a="1"/>
  <c r="K4734" i="3" s="1"/>
  <c r="O4734" i="3" a="1"/>
  <c r="O4734" i="3" s="1"/>
  <c r="M4734" i="3" a="1"/>
  <c r="M4734" i="3" s="1"/>
  <c r="O4771" i="3" a="1"/>
  <c r="O4771" i="3" s="1"/>
  <c r="K4771" i="3" a="1"/>
  <c r="K4771" i="3" s="1"/>
  <c r="N4771" i="3" a="1"/>
  <c r="N4771" i="3" s="1"/>
  <c r="N4816" i="3" a="1"/>
  <c r="N4816" i="3" s="1"/>
  <c r="O4863" i="3" a="1"/>
  <c r="O4863" i="3" s="1"/>
  <c r="L4863" i="3" a="1"/>
  <c r="L4863" i="3" s="1"/>
  <c r="K4863" i="3" a="1"/>
  <c r="K4863" i="3" s="1"/>
  <c r="P4863" i="3" a="1"/>
  <c r="P4863" i="3" s="1"/>
  <c r="L4941" i="3" a="1"/>
  <c r="L4941" i="3" s="1"/>
  <c r="K4941" i="3" a="1"/>
  <c r="K4941" i="3" s="1"/>
  <c r="P4941" i="3" a="1"/>
  <c r="P4941" i="3" s="1"/>
  <c r="O4941" i="3" a="1"/>
  <c r="O4941" i="3" s="1"/>
  <c r="N4941" i="3" a="1"/>
  <c r="N4941" i="3" s="1"/>
  <c r="M4941" i="3" a="1"/>
  <c r="M4941" i="3" s="1"/>
  <c r="P4959" i="3" a="1"/>
  <c r="P4959" i="3" s="1"/>
  <c r="R4959" i="3" s="1"/>
  <c r="O4959" i="3" a="1"/>
  <c r="O4959" i="3" s="1"/>
  <c r="L4959" i="3" a="1"/>
  <c r="L4959" i="3" s="1"/>
  <c r="R5251" i="3"/>
  <c r="Q5251" i="3"/>
  <c r="O5361" i="3" a="1"/>
  <c r="O5361" i="3" s="1"/>
  <c r="L5361" i="3" a="1"/>
  <c r="L5361" i="3" s="1"/>
  <c r="P5361" i="3" a="1"/>
  <c r="P5361" i="3" s="1"/>
  <c r="Q5361" i="3" s="1"/>
  <c r="K5361" i="3" a="1"/>
  <c r="K5361" i="3" s="1"/>
  <c r="N5703" i="3" a="1"/>
  <c r="N5703" i="3" s="1"/>
  <c r="M5853" i="3" a="1"/>
  <c r="M5853" i="3" s="1"/>
  <c r="L5853" i="3" a="1"/>
  <c r="L5853" i="3" s="1"/>
  <c r="O6077" i="3" a="1"/>
  <c r="O6077" i="3" s="1"/>
  <c r="M6077" i="3" a="1"/>
  <c r="M6077" i="3" s="1"/>
  <c r="P6077" i="3" a="1"/>
  <c r="P6077" i="3" s="1"/>
  <c r="N6077" i="3" a="1"/>
  <c r="N6077" i="3" s="1"/>
  <c r="L6077" i="3" a="1"/>
  <c r="L6077" i="3" s="1"/>
  <c r="O3935" i="3" a="1"/>
  <c r="O3935" i="3" s="1"/>
  <c r="N3935" i="3" a="1"/>
  <c r="N3935" i="3" s="1"/>
  <c r="M3935" i="3" a="1"/>
  <c r="M3935" i="3" s="1"/>
  <c r="L3935" i="3" a="1"/>
  <c r="L3935" i="3" s="1"/>
  <c r="K3935" i="3" a="1"/>
  <c r="K3935" i="3" s="1"/>
  <c r="M3961" i="3" a="1"/>
  <c r="M3961" i="3" s="1"/>
  <c r="P3961" i="3" a="1"/>
  <c r="P3961" i="3" s="1"/>
  <c r="O3961" i="3" a="1"/>
  <c r="O3961" i="3" s="1"/>
  <c r="N3961" i="3" a="1"/>
  <c r="N3961" i="3" s="1"/>
  <c r="L3961" i="3" a="1"/>
  <c r="L3961" i="3" s="1"/>
  <c r="O4012" i="3" a="1"/>
  <c r="O4012" i="3" s="1"/>
  <c r="K4012" i="3" a="1"/>
  <c r="K4012" i="3" s="1"/>
  <c r="O4043" i="3" a="1"/>
  <c r="O4043" i="3" s="1"/>
  <c r="P4043" i="3" a="1"/>
  <c r="P4043" i="3" s="1"/>
  <c r="K4043" i="3" a="1"/>
  <c r="K4043" i="3" s="1"/>
  <c r="N4043" i="3" a="1"/>
  <c r="N4043" i="3" s="1"/>
  <c r="M4043" i="3" a="1"/>
  <c r="M4043" i="3" s="1"/>
  <c r="L4047" i="3" a="1"/>
  <c r="L4047" i="3" s="1"/>
  <c r="O4047" i="3" a="1"/>
  <c r="O4047" i="3" s="1"/>
  <c r="M4047" i="3" a="1"/>
  <c r="M4047" i="3" s="1"/>
  <c r="K4047" i="3" a="1"/>
  <c r="K4047" i="3" s="1"/>
  <c r="O4078" i="3" a="1"/>
  <c r="O4078" i="3" s="1"/>
  <c r="P4078" i="3" a="1"/>
  <c r="P4078" i="3" s="1"/>
  <c r="R4078" i="3" s="1"/>
  <c r="K4082" i="3" a="1"/>
  <c r="K4082" i="3" s="1"/>
  <c r="O4082" i="3" a="1"/>
  <c r="O4082" i="3" s="1"/>
  <c r="N4153" i="3" a="1"/>
  <c r="N4153" i="3" s="1"/>
  <c r="M4153" i="3" a="1"/>
  <c r="M4153" i="3" s="1"/>
  <c r="M4162" i="3" a="1"/>
  <c r="M4162" i="3" s="1"/>
  <c r="O4162" i="3" a="1"/>
  <c r="O4162" i="3" s="1"/>
  <c r="N4162" i="3" a="1"/>
  <c r="N4162" i="3" s="1"/>
  <c r="L4167" i="3" a="1"/>
  <c r="L4167" i="3" s="1"/>
  <c r="P4167" i="3" a="1"/>
  <c r="P4167" i="3" s="1"/>
  <c r="Q4167" i="3" s="1"/>
  <c r="K4167" i="3" a="1"/>
  <c r="K4167" i="3" s="1"/>
  <c r="N4167" i="3" a="1"/>
  <c r="N4167" i="3" s="1"/>
  <c r="O4167" i="3" a="1"/>
  <c r="O4167" i="3" s="1"/>
  <c r="O4327" i="3" a="1"/>
  <c r="O4327" i="3" s="1"/>
  <c r="R4327" i="3" s="1"/>
  <c r="N4327" i="3" a="1"/>
  <c r="N4327" i="3" s="1"/>
  <c r="K4327" i="3" a="1"/>
  <c r="K4327" i="3" s="1"/>
  <c r="M4327" i="3" a="1"/>
  <c r="M4327" i="3" s="1"/>
  <c r="N4426" i="3" a="1"/>
  <c r="N4426" i="3" s="1"/>
  <c r="K4426" i="3" a="1"/>
  <c r="K4426" i="3" s="1"/>
  <c r="M4426" i="3" a="1"/>
  <c r="M4426" i="3" s="1"/>
  <c r="M4447" i="3" a="1"/>
  <c r="M4447" i="3" s="1"/>
  <c r="K4447" i="3" a="1"/>
  <c r="K4447" i="3" s="1"/>
  <c r="N4447" i="3" a="1"/>
  <c r="N4447" i="3" s="1"/>
  <c r="L4447" i="3" a="1"/>
  <c r="L4447" i="3" s="1"/>
  <c r="O4488" i="3" a="1"/>
  <c r="O4488" i="3" s="1"/>
  <c r="Q4488" i="3" s="1"/>
  <c r="M4488" i="3" a="1"/>
  <c r="M4488" i="3" s="1"/>
  <c r="N4488" i="3" a="1"/>
  <c r="N4488" i="3" s="1"/>
  <c r="L4488" i="3" a="1"/>
  <c r="L4488" i="3" s="1"/>
  <c r="N4574" i="3" a="1"/>
  <c r="N4574" i="3" s="1"/>
  <c r="O4574" i="3" a="1"/>
  <c r="O4574" i="3" s="1"/>
  <c r="M4574" i="3" a="1"/>
  <c r="M4574" i="3" s="1"/>
  <c r="L4574" i="3" a="1"/>
  <c r="L4574" i="3" s="1"/>
  <c r="P4574" i="3" a="1"/>
  <c r="P4574" i="3" s="1"/>
  <c r="L4796" i="3" a="1"/>
  <c r="L4796" i="3" s="1"/>
  <c r="N4796" i="3" a="1"/>
  <c r="N4796" i="3" s="1"/>
  <c r="M4796" i="3" a="1"/>
  <c r="M4796" i="3" s="1"/>
  <c r="O4864" i="3" a="1"/>
  <c r="O4864" i="3" s="1"/>
  <c r="N4864" i="3" a="1"/>
  <c r="N4864" i="3" s="1"/>
  <c r="L4874" i="3" a="1"/>
  <c r="L4874" i="3" s="1"/>
  <c r="P4874" i="3" a="1"/>
  <c r="P4874" i="3" s="1"/>
  <c r="O4874" i="3" a="1"/>
  <c r="O4874" i="3" s="1"/>
  <c r="Q4981" i="3"/>
  <c r="N5063" i="3" a="1"/>
  <c r="N5063" i="3" s="1"/>
  <c r="M5063" i="3" a="1"/>
  <c r="M5063" i="3" s="1"/>
  <c r="O5063" i="3" a="1"/>
  <c r="O5063" i="3" s="1"/>
  <c r="O5180" i="3" a="1"/>
  <c r="O5180" i="3" s="1"/>
  <c r="P5180" i="3" a="1"/>
  <c r="P5180" i="3" s="1"/>
  <c r="M5180" i="3" a="1"/>
  <c r="M5180" i="3" s="1"/>
  <c r="O5188" i="3" a="1"/>
  <c r="O5188" i="3" s="1"/>
  <c r="P5188" i="3" a="1"/>
  <c r="P5188" i="3" s="1"/>
  <c r="M5188" i="3" a="1"/>
  <c r="M5188" i="3" s="1"/>
  <c r="N5190" i="3" a="1"/>
  <c r="N5190" i="3" s="1"/>
  <c r="M5190" i="3" a="1"/>
  <c r="M5190" i="3" s="1"/>
  <c r="M5237" i="3" a="1"/>
  <c r="M5237" i="3" s="1"/>
  <c r="N5237" i="3" a="1"/>
  <c r="N5237" i="3" s="1"/>
  <c r="O5237" i="3" a="1"/>
  <c r="O5237" i="3" s="1"/>
  <c r="L5237" i="3" a="1"/>
  <c r="L5237" i="3" s="1"/>
  <c r="P5237" i="3" a="1"/>
  <c r="P5237" i="3" s="1"/>
  <c r="O5356" i="3" a="1"/>
  <c r="O5356" i="3" s="1"/>
  <c r="M5356" i="3" a="1"/>
  <c r="M5356" i="3" s="1"/>
  <c r="P5356" i="3" a="1"/>
  <c r="P5356" i="3" s="1"/>
  <c r="L5356" i="3" a="1"/>
  <c r="L5356" i="3" s="1"/>
  <c r="P3887" i="3" a="1"/>
  <c r="P3887" i="3" s="1"/>
  <c r="O3887" i="3" a="1"/>
  <c r="O3887" i="3" s="1"/>
  <c r="N3887" i="3" a="1"/>
  <c r="N3887" i="3" s="1"/>
  <c r="L3887" i="3" a="1"/>
  <c r="L3887" i="3" s="1"/>
  <c r="K3887" i="3" a="1"/>
  <c r="K3887" i="3" s="1"/>
  <c r="O3893" i="3" a="1"/>
  <c r="O3893" i="3" s="1"/>
  <c r="N3893" i="3" a="1"/>
  <c r="N3893" i="3" s="1"/>
  <c r="M3893" i="3" a="1"/>
  <c r="M3893" i="3" s="1"/>
  <c r="P3893" i="3" a="1"/>
  <c r="P3893" i="3" s="1"/>
  <c r="R3893" i="3" s="1"/>
  <c r="L3893" i="3" a="1"/>
  <c r="L3893" i="3" s="1"/>
  <c r="M3900" i="3" a="1"/>
  <c r="M3900" i="3" s="1"/>
  <c r="L3900" i="3" a="1"/>
  <c r="L3900" i="3" s="1"/>
  <c r="P3900" i="3" a="1"/>
  <c r="P3900" i="3" s="1"/>
  <c r="Q3900" i="3" s="1"/>
  <c r="N3900" i="3" a="1"/>
  <c r="N3900" i="3" s="1"/>
  <c r="K3900" i="3" a="1"/>
  <c r="K3900" i="3" s="1"/>
  <c r="O3903" i="3" a="1"/>
  <c r="O3903" i="3" s="1"/>
  <c r="N3903" i="3" a="1"/>
  <c r="N3903" i="3" s="1"/>
  <c r="L3903" i="3" a="1"/>
  <c r="L3903" i="3" s="1"/>
  <c r="K3903" i="3" a="1"/>
  <c r="K3903" i="3" s="1"/>
  <c r="P3903" i="3" a="1"/>
  <c r="P3903" i="3" s="1"/>
  <c r="P3910" i="3" a="1"/>
  <c r="P3910" i="3" s="1"/>
  <c r="L3910" i="3" a="1"/>
  <c r="L3910" i="3" s="1"/>
  <c r="M3924" i="3" a="1"/>
  <c r="M3924" i="3" s="1"/>
  <c r="P3924" i="3" a="1"/>
  <c r="P3924" i="3" s="1"/>
  <c r="O3924" i="3" a="1"/>
  <c r="O3924" i="3" s="1"/>
  <c r="N3924" i="3" a="1"/>
  <c r="N3924" i="3" s="1"/>
  <c r="L3924" i="3" a="1"/>
  <c r="L3924" i="3" s="1"/>
  <c r="Q3943" i="3"/>
  <c r="K3961" i="3" a="1"/>
  <c r="K3961" i="3" s="1"/>
  <c r="O3970" i="3" a="1"/>
  <c r="O3970" i="3" s="1"/>
  <c r="K3970" i="3" a="1"/>
  <c r="K3970" i="3" s="1"/>
  <c r="N3970" i="3" a="1"/>
  <c r="N3970" i="3" s="1"/>
  <c r="M4004" i="3" a="1"/>
  <c r="M4004" i="3" s="1"/>
  <c r="P4004" i="3" a="1"/>
  <c r="P4004" i="3" s="1"/>
  <c r="N4004" i="3" a="1"/>
  <c r="N4004" i="3" s="1"/>
  <c r="K4004" i="3" a="1"/>
  <c r="K4004" i="3" s="1"/>
  <c r="L4004" i="3" a="1"/>
  <c r="L4004" i="3" s="1"/>
  <c r="O4017" i="3" a="1"/>
  <c r="O4017" i="3" s="1"/>
  <c r="M4017" i="3" a="1"/>
  <c r="M4017" i="3" s="1"/>
  <c r="L4017" i="3" a="1"/>
  <c r="L4017" i="3" s="1"/>
  <c r="K4017" i="3" a="1"/>
  <c r="K4017" i="3" s="1"/>
  <c r="P4017" i="3" a="1"/>
  <c r="P4017" i="3" s="1"/>
  <c r="R4017" i="3" s="1"/>
  <c r="N4017" i="3" a="1"/>
  <c r="N4017" i="3" s="1"/>
  <c r="P4044" i="3" a="1"/>
  <c r="P4044" i="3" s="1"/>
  <c r="O4044" i="3" a="1"/>
  <c r="O4044" i="3" s="1"/>
  <c r="N4047" i="3" a="1"/>
  <c r="N4047" i="3" s="1"/>
  <c r="M4050" i="3" a="1"/>
  <c r="M4050" i="3" s="1"/>
  <c r="K4050" i="3" a="1"/>
  <c r="K4050" i="3" s="1"/>
  <c r="O4050" i="3" a="1"/>
  <c r="O4050" i="3" s="1"/>
  <c r="L4092" i="3" a="1"/>
  <c r="L4092" i="3" s="1"/>
  <c r="O4092" i="3" a="1"/>
  <c r="O4092" i="3" s="1"/>
  <c r="N4092" i="3" a="1"/>
  <c r="N4092" i="3" s="1"/>
  <c r="O4101" i="3" a="1"/>
  <c r="O4101" i="3" s="1"/>
  <c r="P4101" i="3" a="1"/>
  <c r="P4101" i="3" s="1"/>
  <c r="R4101" i="3" s="1"/>
  <c r="K4101" i="3" a="1"/>
  <c r="K4101" i="3" s="1"/>
  <c r="N4101" i="3" a="1"/>
  <c r="N4101" i="3" s="1"/>
  <c r="O4135" i="3" a="1"/>
  <c r="O4135" i="3" s="1"/>
  <c r="R4135" i="3" s="1"/>
  <c r="N4135" i="3" a="1"/>
  <c r="N4135" i="3" s="1"/>
  <c r="L4135" i="3" a="1"/>
  <c r="L4135" i="3" s="1"/>
  <c r="M4135" i="3" a="1"/>
  <c r="M4135" i="3" s="1"/>
  <c r="K4135" i="3" a="1"/>
  <c r="K4135" i="3" s="1"/>
  <c r="L4153" i="3" a="1"/>
  <c r="L4153" i="3" s="1"/>
  <c r="M4167" i="3" a="1"/>
  <c r="M4167" i="3" s="1"/>
  <c r="Q4183" i="3"/>
  <c r="R4183" i="3"/>
  <c r="R4223" i="3"/>
  <c r="M4287" i="3" a="1"/>
  <c r="M4287" i="3" s="1"/>
  <c r="L4287" i="3" a="1"/>
  <c r="L4287" i="3" s="1"/>
  <c r="P4287" i="3" a="1"/>
  <c r="P4287" i="3" s="1"/>
  <c r="R4287" i="3" s="1"/>
  <c r="N4287" i="3" a="1"/>
  <c r="N4287" i="3" s="1"/>
  <c r="K4287" i="3" a="1"/>
  <c r="K4287" i="3" s="1"/>
  <c r="O4290" i="3" a="1"/>
  <c r="O4290" i="3" s="1"/>
  <c r="N4290" i="3" a="1"/>
  <c r="N4290" i="3" s="1"/>
  <c r="M4290" i="3" a="1"/>
  <c r="M4290" i="3" s="1"/>
  <c r="N4313" i="3" a="1"/>
  <c r="N4313" i="3" s="1"/>
  <c r="L4313" i="3" a="1"/>
  <c r="L4313" i="3" s="1"/>
  <c r="N4316" i="3" a="1"/>
  <c r="N4316" i="3" s="1"/>
  <c r="O4316" i="3" a="1"/>
  <c r="O4316" i="3" s="1"/>
  <c r="L4327" i="3" a="1"/>
  <c r="L4327" i="3" s="1"/>
  <c r="N4346" i="3" a="1"/>
  <c r="N4346" i="3" s="1"/>
  <c r="M4418" i="3" a="1"/>
  <c r="M4418" i="3" s="1"/>
  <c r="O4418" i="3" a="1"/>
  <c r="O4418" i="3" s="1"/>
  <c r="N4418" i="3" a="1"/>
  <c r="N4418" i="3" s="1"/>
  <c r="P4429" i="3" a="1"/>
  <c r="P4429" i="3" s="1"/>
  <c r="O4429" i="3" a="1"/>
  <c r="O4429" i="3" s="1"/>
  <c r="L4429" i="3" a="1"/>
  <c r="L4429" i="3" s="1"/>
  <c r="N4438" i="3" a="1"/>
  <c r="N4438" i="3" s="1"/>
  <c r="P4438" i="3" a="1"/>
  <c r="P4438" i="3" s="1"/>
  <c r="O4438" i="3" a="1"/>
  <c r="O4438" i="3" s="1"/>
  <c r="L4438" i="3" a="1"/>
  <c r="L4438" i="3" s="1"/>
  <c r="K4438" i="3" a="1"/>
  <c r="K4438" i="3" s="1"/>
  <c r="N4510" i="3" a="1"/>
  <c r="N4510" i="3" s="1"/>
  <c r="O4510" i="3" a="1"/>
  <c r="O4510" i="3" s="1"/>
  <c r="M4510" i="3" a="1"/>
  <c r="M4510" i="3" s="1"/>
  <c r="L4510" i="3" a="1"/>
  <c r="L4510" i="3" s="1"/>
  <c r="P4510" i="3" a="1"/>
  <c r="P4510" i="3" s="1"/>
  <c r="O4520" i="3" a="1"/>
  <c r="O4520" i="3" s="1"/>
  <c r="P4520" i="3" a="1"/>
  <c r="P4520" i="3" s="1"/>
  <c r="M4520" i="3" a="1"/>
  <c r="M4520" i="3" s="1"/>
  <c r="N4520" i="3" a="1"/>
  <c r="N4520" i="3" s="1"/>
  <c r="P4589" i="3" a="1"/>
  <c r="P4589" i="3" s="1"/>
  <c r="L4589" i="3" a="1"/>
  <c r="L4589" i="3" s="1"/>
  <c r="K4589" i="3" a="1"/>
  <c r="K4589" i="3" s="1"/>
  <c r="N4654" i="3" a="1"/>
  <c r="N4654" i="3" s="1"/>
  <c r="M4654" i="3" a="1"/>
  <c r="M4654" i="3" s="1"/>
  <c r="L4654" i="3" a="1"/>
  <c r="L4654" i="3" s="1"/>
  <c r="O4654" i="3" a="1"/>
  <c r="O4654" i="3" s="1"/>
  <c r="K4654" i="3" a="1"/>
  <c r="K4654" i="3" s="1"/>
  <c r="L4669" i="3" a="1"/>
  <c r="L4669" i="3" s="1"/>
  <c r="K4669" i="3" a="1"/>
  <c r="K4669" i="3" s="1"/>
  <c r="O4669" i="3" a="1"/>
  <c r="O4669" i="3" s="1"/>
  <c r="M4708" i="3" a="1"/>
  <c r="M4708" i="3" s="1"/>
  <c r="L4708" i="3" a="1"/>
  <c r="L4708" i="3" s="1"/>
  <c r="K4708" i="3" a="1"/>
  <c r="K4708" i="3" s="1"/>
  <c r="O4752" i="3" a="1"/>
  <c r="O4752" i="3" s="1"/>
  <c r="M4752" i="3" a="1"/>
  <c r="M4752" i="3" s="1"/>
  <c r="L4752" i="3" a="1"/>
  <c r="L4752" i="3" s="1"/>
  <c r="P4752" i="3" a="1"/>
  <c r="P4752" i="3" s="1"/>
  <c r="Q4752" i="3" s="1"/>
  <c r="K4874" i="3" a="1"/>
  <c r="K4874" i="3" s="1"/>
  <c r="K5063" i="3" a="1"/>
  <c r="K5063" i="3" s="1"/>
  <c r="O5080" i="3" a="1"/>
  <c r="O5080" i="3" s="1"/>
  <c r="K5080" i="3" a="1"/>
  <c r="K5080" i="3" s="1"/>
  <c r="O5124" i="3" a="1"/>
  <c r="O5124" i="3" s="1"/>
  <c r="M5124" i="3" a="1"/>
  <c r="M5124" i="3" s="1"/>
  <c r="L5124" i="3" a="1"/>
  <c r="L5124" i="3" s="1"/>
  <c r="P5124" i="3" a="1"/>
  <c r="P5124" i="3" s="1"/>
  <c r="L5217" i="3" a="1"/>
  <c r="L5217" i="3" s="1"/>
  <c r="K5217" i="3" a="1"/>
  <c r="K5217" i="3" s="1"/>
  <c r="N5269" i="3" a="1"/>
  <c r="N5269" i="3" s="1"/>
  <c r="M5269" i="3" a="1"/>
  <c r="M5269" i="3" s="1"/>
  <c r="P5269" i="3" a="1"/>
  <c r="P5269" i="3" s="1"/>
  <c r="O5269" i="3" a="1"/>
  <c r="O5269" i="3" s="1"/>
  <c r="L5269" i="3" a="1"/>
  <c r="L5269" i="3" s="1"/>
  <c r="K5269" i="3" a="1"/>
  <c r="K5269" i="3" s="1"/>
  <c r="N3853" i="3" a="1"/>
  <c r="N3853" i="3" s="1"/>
  <c r="M3853" i="3" a="1"/>
  <c r="M3853" i="3" s="1"/>
  <c r="L3853" i="3" a="1"/>
  <c r="L3853" i="3" s="1"/>
  <c r="K3853" i="3" a="1"/>
  <c r="K3853" i="3" s="1"/>
  <c r="M3878" i="3" a="1"/>
  <c r="M3878" i="3" s="1"/>
  <c r="M3884" i="3" a="1"/>
  <c r="M3884" i="3" s="1"/>
  <c r="O3884" i="3" a="1"/>
  <c r="O3884" i="3" s="1"/>
  <c r="L3884" i="3" a="1"/>
  <c r="L3884" i="3" s="1"/>
  <c r="P3884" i="3" a="1"/>
  <c r="P3884" i="3" s="1"/>
  <c r="Q3884" i="3" s="1"/>
  <c r="K3884" i="3" a="1"/>
  <c r="K3884" i="3" s="1"/>
  <c r="K3893" i="3" a="1"/>
  <c r="K3893" i="3" s="1"/>
  <c r="O3900" i="3" a="1"/>
  <c r="O3900" i="3" s="1"/>
  <c r="R3919" i="3"/>
  <c r="K3924" i="3" a="1"/>
  <c r="K3924" i="3" s="1"/>
  <c r="P3935" i="3" a="1"/>
  <c r="P3935" i="3" s="1"/>
  <c r="K4010" i="3" a="1"/>
  <c r="K4010" i="3" s="1"/>
  <c r="N4010" i="3" a="1"/>
  <c r="N4010" i="3" s="1"/>
  <c r="M4010" i="3" a="1"/>
  <c r="M4010" i="3" s="1"/>
  <c r="P4047" i="3" a="1"/>
  <c r="P4047" i="3" s="1"/>
  <c r="O4059" i="3" a="1"/>
  <c r="O4059" i="3" s="1"/>
  <c r="Q4059" i="3" s="1"/>
  <c r="L4059" i="3" a="1"/>
  <c r="L4059" i="3" s="1"/>
  <c r="K4059" i="3" a="1"/>
  <c r="K4059" i="3" s="1"/>
  <c r="M4101" i="3" a="1"/>
  <c r="M4101" i="3" s="1"/>
  <c r="N4179" i="3" a="1"/>
  <c r="N4179" i="3" s="1"/>
  <c r="P4179" i="3" a="1"/>
  <c r="P4179" i="3" s="1"/>
  <c r="M4179" i="3" a="1"/>
  <c r="M4179" i="3" s="1"/>
  <c r="M4196" i="3" a="1"/>
  <c r="M4196" i="3" s="1"/>
  <c r="L4196" i="3" a="1"/>
  <c r="L4196" i="3" s="1"/>
  <c r="N4196" i="3" a="1"/>
  <c r="N4196" i="3" s="1"/>
  <c r="K4196" i="3" a="1"/>
  <c r="K4196" i="3" s="1"/>
  <c r="N4217" i="3" a="1"/>
  <c r="N4217" i="3" s="1"/>
  <c r="M4217" i="3" a="1"/>
  <c r="M4217" i="3" s="1"/>
  <c r="L4217" i="3" a="1"/>
  <c r="L4217" i="3" s="1"/>
  <c r="P4240" i="3" a="1"/>
  <c r="P4240" i="3" s="1"/>
  <c r="L4240" i="3" a="1"/>
  <c r="L4240" i="3" s="1"/>
  <c r="N4240" i="3" a="1"/>
  <c r="N4240" i="3" s="1"/>
  <c r="M4240" i="3" a="1"/>
  <c r="M4240" i="3" s="1"/>
  <c r="P4247" i="3" a="1"/>
  <c r="P4247" i="3" s="1"/>
  <c r="O4247" i="3" a="1"/>
  <c r="O4247" i="3" s="1"/>
  <c r="N4247" i="3" a="1"/>
  <c r="N4247" i="3" s="1"/>
  <c r="M4247" i="3" a="1"/>
  <c r="M4247" i="3" s="1"/>
  <c r="L4247" i="3" a="1"/>
  <c r="L4247" i="3" s="1"/>
  <c r="M4266" i="3" a="1"/>
  <c r="M4266" i="3" s="1"/>
  <c r="N4266" i="3" a="1"/>
  <c r="N4266" i="3" s="1"/>
  <c r="P4297" i="3" a="1"/>
  <c r="P4297" i="3" s="1"/>
  <c r="O4297" i="3" a="1"/>
  <c r="O4297" i="3" s="1"/>
  <c r="O4335" i="3" a="1"/>
  <c r="O4335" i="3" s="1"/>
  <c r="N4335" i="3" a="1"/>
  <c r="N4335" i="3" s="1"/>
  <c r="M4335" i="3" a="1"/>
  <c r="M4335" i="3" s="1"/>
  <c r="K4335" i="3" a="1"/>
  <c r="K4335" i="3" s="1"/>
  <c r="P4335" i="3" a="1"/>
  <c r="P4335" i="3" s="1"/>
  <c r="N4343" i="3" a="1"/>
  <c r="N4343" i="3" s="1"/>
  <c r="M4343" i="3" a="1"/>
  <c r="M4343" i="3" s="1"/>
  <c r="K4343" i="3" a="1"/>
  <c r="K4343" i="3" s="1"/>
  <c r="O4343" i="3" a="1"/>
  <c r="O4343" i="3" s="1"/>
  <c r="L4343" i="3" a="1"/>
  <c r="L4343" i="3" s="1"/>
  <c r="N4350" i="3" a="1"/>
  <c r="N4350" i="3" s="1"/>
  <c r="M4350" i="3" a="1"/>
  <c r="M4350" i="3" s="1"/>
  <c r="K4350" i="3" a="1"/>
  <c r="K4350" i="3" s="1"/>
  <c r="P4350" i="3" a="1"/>
  <c r="P4350" i="3" s="1"/>
  <c r="R4359" i="3"/>
  <c r="Q4359" i="3"/>
  <c r="O4369" i="3" a="1"/>
  <c r="O4369" i="3" s="1"/>
  <c r="N4369" i="3" a="1"/>
  <c r="N4369" i="3" s="1"/>
  <c r="M4369" i="3" a="1"/>
  <c r="M4369" i="3" s="1"/>
  <c r="L4369" i="3" a="1"/>
  <c r="L4369" i="3" s="1"/>
  <c r="P4369" i="3" a="1"/>
  <c r="P4369" i="3" s="1"/>
  <c r="R4369" i="3" s="1"/>
  <c r="N4382" i="3" a="1"/>
  <c r="N4382" i="3" s="1"/>
  <c r="M4382" i="3" a="1"/>
  <c r="M4382" i="3" s="1"/>
  <c r="K4382" i="3" a="1"/>
  <c r="K4382" i="3" s="1"/>
  <c r="P4382" i="3" a="1"/>
  <c r="P4382" i="3" s="1"/>
  <c r="L4382" i="3" a="1"/>
  <c r="L4382" i="3" s="1"/>
  <c r="O4415" i="3" a="1"/>
  <c r="O4415" i="3" s="1"/>
  <c r="N4415" i="3" a="1"/>
  <c r="N4415" i="3" s="1"/>
  <c r="K4415" i="3" a="1"/>
  <c r="K4415" i="3" s="1"/>
  <c r="P4415" i="3" a="1"/>
  <c r="P4415" i="3" s="1"/>
  <c r="M4415" i="3" a="1"/>
  <c r="M4415" i="3" s="1"/>
  <c r="K4429" i="3" a="1"/>
  <c r="K4429" i="3" s="1"/>
  <c r="M4438" i="3" a="1"/>
  <c r="M4438" i="3" s="1"/>
  <c r="K4510" i="3" a="1"/>
  <c r="K4510" i="3" s="1"/>
  <c r="L4520" i="3" a="1"/>
  <c r="L4520" i="3" s="1"/>
  <c r="L4575" i="3" a="1"/>
  <c r="L4575" i="3" s="1"/>
  <c r="O4575" i="3" a="1"/>
  <c r="O4575" i="3" s="1"/>
  <c r="N4575" i="3" a="1"/>
  <c r="N4575" i="3" s="1"/>
  <c r="M4575" i="3" a="1"/>
  <c r="M4575" i="3" s="1"/>
  <c r="M4580" i="3" a="1"/>
  <c r="M4580" i="3" s="1"/>
  <c r="L4580" i="3" a="1"/>
  <c r="L4580" i="3" s="1"/>
  <c r="P4596" i="3" a="1"/>
  <c r="P4596" i="3" s="1"/>
  <c r="L4596" i="3" a="1"/>
  <c r="L4596" i="3" s="1"/>
  <c r="K4596" i="3" a="1"/>
  <c r="K4596" i="3" s="1"/>
  <c r="N4642" i="3" a="1"/>
  <c r="N4642" i="3" s="1"/>
  <c r="M4642" i="3" a="1"/>
  <c r="M4642" i="3" s="1"/>
  <c r="O4691" i="3" a="1"/>
  <c r="O4691" i="3" s="1"/>
  <c r="N4691" i="3" a="1"/>
  <c r="N4691" i="3" s="1"/>
  <c r="M4695" i="3" a="1"/>
  <c r="M4695" i="3" s="1"/>
  <c r="O4695" i="3" a="1"/>
  <c r="O4695" i="3" s="1"/>
  <c r="N4695" i="3" a="1"/>
  <c r="N4695" i="3" s="1"/>
  <c r="K4695" i="3" a="1"/>
  <c r="K4695" i="3" s="1"/>
  <c r="L4695" i="3" a="1"/>
  <c r="L4695" i="3" s="1"/>
  <c r="P4725" i="3" a="1"/>
  <c r="P4725" i="3" s="1"/>
  <c r="O4725" i="3" a="1"/>
  <c r="O4725" i="3" s="1"/>
  <c r="N4793" i="3" a="1"/>
  <c r="N4793" i="3" s="1"/>
  <c r="N4955" i="3" a="1"/>
  <c r="N4955" i="3" s="1"/>
  <c r="M4955" i="3" a="1"/>
  <c r="M4955" i="3" s="1"/>
  <c r="P4955" i="3" a="1"/>
  <c r="P4955" i="3" s="1"/>
  <c r="Q4955" i="3" s="1"/>
  <c r="L4955" i="3" a="1"/>
  <c r="L4955" i="3" s="1"/>
  <c r="O4955" i="3" a="1"/>
  <c r="O4955" i="3" s="1"/>
  <c r="K4955" i="3" a="1"/>
  <c r="K4955" i="3" s="1"/>
  <c r="N4976" i="3" a="1"/>
  <c r="N4976" i="3" s="1"/>
  <c r="O4976" i="3" a="1"/>
  <c r="O4976" i="3" s="1"/>
  <c r="M5020" i="3" a="1"/>
  <c r="M5020" i="3" s="1"/>
  <c r="O5104" i="3" a="1"/>
  <c r="O5104" i="3" s="1"/>
  <c r="N5104" i="3" a="1"/>
  <c r="N5104" i="3" s="1"/>
  <c r="M5211" i="3" a="1"/>
  <c r="M5211" i="3" s="1"/>
  <c r="L5211" i="3" a="1"/>
  <c r="L5211" i="3" s="1"/>
  <c r="O5211" i="3" a="1"/>
  <c r="O5211" i="3" s="1"/>
  <c r="P5211" i="3" a="1"/>
  <c r="P5211" i="3" s="1"/>
  <c r="K5211" i="3" a="1"/>
  <c r="K5211" i="3" s="1"/>
  <c r="N5211" i="3" a="1"/>
  <c r="N5211" i="3" s="1"/>
  <c r="N5218" i="3" a="1"/>
  <c r="N5218" i="3" s="1"/>
  <c r="K5218" i="3" a="1"/>
  <c r="K5218" i="3" s="1"/>
  <c r="P5218" i="3" a="1"/>
  <c r="P5218" i="3" s="1"/>
  <c r="O5218" i="3" a="1"/>
  <c r="O5218" i="3" s="1"/>
  <c r="L5218" i="3" a="1"/>
  <c r="L5218" i="3" s="1"/>
  <c r="L5415" i="3" a="1"/>
  <c r="L5415" i="3" s="1"/>
  <c r="M5415" i="3" a="1"/>
  <c r="M5415" i="3" s="1"/>
  <c r="O5415" i="3" a="1"/>
  <c r="O5415" i="3" s="1"/>
  <c r="N5415" i="3" a="1"/>
  <c r="N5415" i="3" s="1"/>
  <c r="P5415" i="3" a="1"/>
  <c r="P5415" i="3" s="1"/>
  <c r="K5415" i="3" a="1"/>
  <c r="K5415" i="3" s="1"/>
  <c r="L3879" i="3" a="1"/>
  <c r="L3879" i="3" s="1"/>
  <c r="K3879" i="3" a="1"/>
  <c r="K3879" i="3" s="1"/>
  <c r="N3879" i="3" a="1"/>
  <c r="N3879" i="3" s="1"/>
  <c r="P3967" i="3" a="1"/>
  <c r="P3967" i="3" s="1"/>
  <c r="N3967" i="3" a="1"/>
  <c r="N3967" i="3" s="1"/>
  <c r="M3967" i="3" a="1"/>
  <c r="M3967" i="3" s="1"/>
  <c r="K3967" i="3" a="1"/>
  <c r="K3967" i="3" s="1"/>
  <c r="O3967" i="3" a="1"/>
  <c r="O3967" i="3" s="1"/>
  <c r="O3981" i="3" a="1"/>
  <c r="O3981" i="3" s="1"/>
  <c r="N3981" i="3" a="1"/>
  <c r="N3981" i="3" s="1"/>
  <c r="M3981" i="3" a="1"/>
  <c r="M3981" i="3" s="1"/>
  <c r="L3981" i="3" a="1"/>
  <c r="L3981" i="3" s="1"/>
  <c r="P3981" i="3" a="1"/>
  <c r="P3981" i="3" s="1"/>
  <c r="O4022" i="3" a="1"/>
  <c r="O4022" i="3" s="1"/>
  <c r="M4022" i="3" a="1"/>
  <c r="M4022" i="3" s="1"/>
  <c r="L4022" i="3" a="1"/>
  <c r="L4022" i="3" s="1"/>
  <c r="N4028" i="3" a="1"/>
  <c r="N4028" i="3" s="1"/>
  <c r="L4028" i="3" a="1"/>
  <c r="L4028" i="3" s="1"/>
  <c r="O4069" i="3" a="1"/>
  <c r="O4069" i="3" s="1"/>
  <c r="P4069" i="3" a="1"/>
  <c r="P4069" i="3" s="1"/>
  <c r="M4069" i="3" a="1"/>
  <c r="M4069" i="3" s="1"/>
  <c r="N4069" i="3" a="1"/>
  <c r="N4069" i="3" s="1"/>
  <c r="K4069" i="3" a="1"/>
  <c r="K4069" i="3" s="1"/>
  <c r="M4087" i="3" a="1"/>
  <c r="M4087" i="3" s="1"/>
  <c r="L4087" i="3" a="1"/>
  <c r="L4087" i="3" s="1"/>
  <c r="O4087" i="3" a="1"/>
  <c r="O4087" i="3" s="1"/>
  <c r="K4087" i="3" a="1"/>
  <c r="K4087" i="3" s="1"/>
  <c r="P4143" i="3" a="1"/>
  <c r="P4143" i="3" s="1"/>
  <c r="O4143" i="3" a="1"/>
  <c r="O4143" i="3" s="1"/>
  <c r="N4143" i="3" a="1"/>
  <c r="N4143" i="3" s="1"/>
  <c r="L4143" i="3" a="1"/>
  <c r="L4143" i="3" s="1"/>
  <c r="M4143" i="3" a="1"/>
  <c r="M4143" i="3" s="1"/>
  <c r="O4157" i="3" a="1"/>
  <c r="O4157" i="3" s="1"/>
  <c r="K4157" i="3" a="1"/>
  <c r="K4157" i="3" s="1"/>
  <c r="N4157" i="3" a="1"/>
  <c r="N4157" i="3" s="1"/>
  <c r="O4218" i="3" a="1"/>
  <c r="O4218" i="3" s="1"/>
  <c r="N4218" i="3" a="1"/>
  <c r="N4218" i="3" s="1"/>
  <c r="N4277" i="3" a="1"/>
  <c r="N4277" i="3" s="1"/>
  <c r="P4277" i="3" a="1"/>
  <c r="P4277" i="3" s="1"/>
  <c r="O4277" i="3" a="1"/>
  <c r="O4277" i="3" s="1"/>
  <c r="M4277" i="3" a="1"/>
  <c r="M4277" i="3" s="1"/>
  <c r="O4323" i="3" a="1"/>
  <c r="O4323" i="3" s="1"/>
  <c r="N4323" i="3" a="1"/>
  <c r="N4323" i="3" s="1"/>
  <c r="L4323" i="3" a="1"/>
  <c r="L4323" i="3" s="1"/>
  <c r="L4335" i="3" a="1"/>
  <c r="L4335" i="3" s="1"/>
  <c r="L4350" i="3" a="1"/>
  <c r="L4350" i="3" s="1"/>
  <c r="O4358" i="3" a="1"/>
  <c r="O4358" i="3" s="1"/>
  <c r="K4369" i="3" a="1"/>
  <c r="K4369" i="3" s="1"/>
  <c r="P4399" i="3" a="1"/>
  <c r="P4399" i="3" s="1"/>
  <c r="O4399" i="3" a="1"/>
  <c r="O4399" i="3" s="1"/>
  <c r="N4399" i="3" a="1"/>
  <c r="N4399" i="3" s="1"/>
  <c r="L4399" i="3" a="1"/>
  <c r="L4399" i="3" s="1"/>
  <c r="K4399" i="3" a="1"/>
  <c r="K4399" i="3" s="1"/>
  <c r="M4406" i="3" a="1"/>
  <c r="M4406" i="3" s="1"/>
  <c r="L4415" i="3" a="1"/>
  <c r="L4415" i="3" s="1"/>
  <c r="O4439" i="3" a="1"/>
  <c r="O4439" i="3" s="1"/>
  <c r="N4439" i="3" a="1"/>
  <c r="N4439" i="3" s="1"/>
  <c r="M4439" i="3" a="1"/>
  <c r="M4439" i="3" s="1"/>
  <c r="P4439" i="3" a="1"/>
  <c r="P4439" i="3" s="1"/>
  <c r="L4439" i="3" a="1"/>
  <c r="L4439" i="3" s="1"/>
  <c r="K4439" i="3" a="1"/>
  <c r="K4439" i="3" s="1"/>
  <c r="P4447" i="3" a="1"/>
  <c r="P4447" i="3" s="1"/>
  <c r="N4498" i="3" a="1"/>
  <c r="N4498" i="3" s="1"/>
  <c r="M4498" i="3" a="1"/>
  <c r="M4498" i="3" s="1"/>
  <c r="O4498" i="3" a="1"/>
  <c r="O4498" i="3" s="1"/>
  <c r="L4541" i="3" a="1"/>
  <c r="L4541" i="3" s="1"/>
  <c r="K4541" i="3" a="1"/>
  <c r="K4541" i="3" s="1"/>
  <c r="O4541" i="3" a="1"/>
  <c r="O4541" i="3" s="1"/>
  <c r="O4544" i="3" a="1"/>
  <c r="O4544" i="3" s="1"/>
  <c r="M4544" i="3" a="1"/>
  <c r="M4544" i="3" s="1"/>
  <c r="P4544" i="3" a="1"/>
  <c r="P4544" i="3" s="1"/>
  <c r="N4544" i="3" a="1"/>
  <c r="N4544" i="3" s="1"/>
  <c r="M4578" i="3" a="1"/>
  <c r="M4578" i="3" s="1"/>
  <c r="N4578" i="3" a="1"/>
  <c r="N4578" i="3" s="1"/>
  <c r="N4679" i="3" a="1"/>
  <c r="N4679" i="3" s="1"/>
  <c r="M4679" i="3" a="1"/>
  <c r="M4679" i="3" s="1"/>
  <c r="O4679" i="3" a="1"/>
  <c r="O4679" i="3" s="1"/>
  <c r="L4679" i="3" a="1"/>
  <c r="L4679" i="3" s="1"/>
  <c r="P4679" i="3" a="1"/>
  <c r="P4679" i="3" s="1"/>
  <c r="R4679" i="3" s="1"/>
  <c r="P4695" i="3" a="1"/>
  <c r="P4695" i="3" s="1"/>
  <c r="O4720" i="3" a="1"/>
  <c r="O4720" i="3" s="1"/>
  <c r="P4720" i="3" a="1"/>
  <c r="P4720" i="3" s="1"/>
  <c r="N4720" i="3" a="1"/>
  <c r="N4720" i="3" s="1"/>
  <c r="L4720" i="3" a="1"/>
  <c r="L4720" i="3" s="1"/>
  <c r="N4742" i="3" a="1"/>
  <c r="N4742" i="3" s="1"/>
  <c r="M4742" i="3" a="1"/>
  <c r="M4742" i="3" s="1"/>
  <c r="L4742" i="3" a="1"/>
  <c r="L4742" i="3" s="1"/>
  <c r="O4742" i="3" a="1"/>
  <c r="O4742" i="3" s="1"/>
  <c r="K4742" i="3" a="1"/>
  <c r="K4742" i="3" s="1"/>
  <c r="K4995" i="3" a="1"/>
  <c r="K4995" i="3" s="1"/>
  <c r="M4995" i="3" a="1"/>
  <c r="M4995" i="3" s="1"/>
  <c r="P4995" i="3" a="1"/>
  <c r="P4995" i="3" s="1"/>
  <c r="O4995" i="3" a="1"/>
  <c r="O4995" i="3" s="1"/>
  <c r="N4995" i="3" a="1"/>
  <c r="N4995" i="3" s="1"/>
  <c r="L4995" i="3" a="1"/>
  <c r="L4995" i="3" s="1"/>
  <c r="M5004" i="3" a="1"/>
  <c r="M5004" i="3" s="1"/>
  <c r="L5004" i="3" a="1"/>
  <c r="L5004" i="3" s="1"/>
  <c r="M5105" i="3" a="1"/>
  <c r="M5105" i="3" s="1"/>
  <c r="O5105" i="3" a="1"/>
  <c r="O5105" i="3" s="1"/>
  <c r="K5105" i="3" a="1"/>
  <c r="K5105" i="3" s="1"/>
  <c r="N5105" i="3" a="1"/>
  <c r="N5105" i="3" s="1"/>
  <c r="L5105" i="3" a="1"/>
  <c r="L5105" i="3" s="1"/>
  <c r="R2366" i="3"/>
  <c r="M2381" i="3" a="1"/>
  <c r="M2381" i="3" s="1"/>
  <c r="M2388" i="3" a="1"/>
  <c r="M2388" i="3" s="1"/>
  <c r="N2410" i="3" a="1"/>
  <c r="N2410" i="3" s="1"/>
  <c r="O2476" i="3" a="1"/>
  <c r="O2476" i="3" s="1"/>
  <c r="P2483" i="3" a="1"/>
  <c r="P2483" i="3" s="1"/>
  <c r="N2509" i="3" a="1"/>
  <c r="N2509" i="3" s="1"/>
  <c r="Q2518" i="3"/>
  <c r="N2550" i="3" a="1"/>
  <c r="N2550" i="3" s="1"/>
  <c r="O2562" i="3" a="1"/>
  <c r="O2562" i="3" s="1"/>
  <c r="P2574" i="3" a="1"/>
  <c r="P2574" i="3" s="1"/>
  <c r="Q2574" i="3" s="1"/>
  <c r="N2591" i="3" a="1"/>
  <c r="N2591" i="3" s="1"/>
  <c r="M2597" i="3" a="1"/>
  <c r="M2597" i="3" s="1"/>
  <c r="P2606" i="3" a="1"/>
  <c r="P2606" i="3" s="1"/>
  <c r="N2613" i="3" a="1"/>
  <c r="N2613" i="3" s="1"/>
  <c r="N2623" i="3" a="1"/>
  <c r="N2623" i="3" s="1"/>
  <c r="M2629" i="3" a="1"/>
  <c r="M2629" i="3" s="1"/>
  <c r="P2637" i="3" a="1"/>
  <c r="P2637" i="3" s="1"/>
  <c r="Q2637" i="3" s="1"/>
  <c r="N2655" i="3" a="1"/>
  <c r="N2655" i="3" s="1"/>
  <c r="N2677" i="3" a="1"/>
  <c r="N2677" i="3" s="1"/>
  <c r="N2687" i="3" a="1"/>
  <c r="N2687" i="3" s="1"/>
  <c r="P2701" i="3" a="1"/>
  <c r="P2701" i="3" s="1"/>
  <c r="Q2701" i="3" s="1"/>
  <c r="N2709" i="3" a="1"/>
  <c r="N2709" i="3" s="1"/>
  <c r="N2719" i="3" a="1"/>
  <c r="N2719" i="3" s="1"/>
  <c r="P2743" i="3" a="1"/>
  <c r="P2743" i="3" s="1"/>
  <c r="N2749" i="3" a="1"/>
  <c r="N2749" i="3" s="1"/>
  <c r="Q2767" i="3"/>
  <c r="N2773" i="3" a="1"/>
  <c r="N2773" i="3" s="1"/>
  <c r="P2775" i="3" a="1"/>
  <c r="P2775" i="3" s="1"/>
  <c r="R2775" i="3" s="1"/>
  <c r="P2790" i="3" a="1"/>
  <c r="P2790" i="3" s="1"/>
  <c r="Q2815" i="3"/>
  <c r="R2855" i="3"/>
  <c r="P2860" i="3" a="1"/>
  <c r="P2860" i="3" s="1"/>
  <c r="Q2860" i="3" s="1"/>
  <c r="P2862" i="3" a="1"/>
  <c r="P2862" i="3" s="1"/>
  <c r="P2868" i="3" a="1"/>
  <c r="P2868" i="3" s="1"/>
  <c r="Q2868" i="3" s="1"/>
  <c r="R2895" i="3"/>
  <c r="N2903" i="3" a="1"/>
  <c r="N2903" i="3" s="1"/>
  <c r="Q2959" i="3"/>
  <c r="P2972" i="3" a="1"/>
  <c r="P2972" i="3" s="1"/>
  <c r="N2973" i="3" a="1"/>
  <c r="N2973" i="3" s="1"/>
  <c r="P2975" i="3" a="1"/>
  <c r="P2975" i="3" s="1"/>
  <c r="R2975" i="3" s="1"/>
  <c r="P2988" i="3" a="1"/>
  <c r="P2988" i="3" s="1"/>
  <c r="O3012" i="3" a="1"/>
  <c r="O3012" i="3" s="1"/>
  <c r="N3013" i="3" a="1"/>
  <c r="N3013" i="3" s="1"/>
  <c r="P3028" i="3" a="1"/>
  <c r="P3028" i="3" s="1"/>
  <c r="R3028" i="3" s="1"/>
  <c r="P3063" i="3" a="1"/>
  <c r="P3063" i="3" s="1"/>
  <c r="Q3071" i="3"/>
  <c r="R3078" i="3"/>
  <c r="P3100" i="3" a="1"/>
  <c r="P3100" i="3" s="1"/>
  <c r="N3101" i="3" a="1"/>
  <c r="N3101" i="3" s="1"/>
  <c r="P3103" i="3" a="1"/>
  <c r="P3103" i="3" s="1"/>
  <c r="R3103" i="3" s="1"/>
  <c r="P3146" i="3" a="1"/>
  <c r="P3146" i="3" s="1"/>
  <c r="N3171" i="3" a="1"/>
  <c r="N3171" i="3" s="1"/>
  <c r="P3181" i="3" a="1"/>
  <c r="P3181" i="3" s="1"/>
  <c r="P3184" i="3" a="1"/>
  <c r="P3184" i="3" s="1"/>
  <c r="P3210" i="3" a="1"/>
  <c r="P3210" i="3" s="1"/>
  <c r="O3227" i="3" a="1"/>
  <c r="O3227" i="3" s="1"/>
  <c r="O3243" i="3" a="1"/>
  <c r="O3243" i="3" s="1"/>
  <c r="R3243" i="3" s="1"/>
  <c r="N3269" i="3" a="1"/>
  <c r="N3269" i="3" s="1"/>
  <c r="P3296" i="3" a="1"/>
  <c r="P3296" i="3" s="1"/>
  <c r="N3315" i="3" a="1"/>
  <c r="N3315" i="3" s="1"/>
  <c r="P3320" i="3" a="1"/>
  <c r="P3320" i="3" s="1"/>
  <c r="Q3320" i="3" s="1"/>
  <c r="P3335" i="3" a="1"/>
  <c r="P3335" i="3" s="1"/>
  <c r="R3335" i="3" s="1"/>
  <c r="P3360" i="3" a="1"/>
  <c r="P3360" i="3" s="1"/>
  <c r="N3379" i="3" a="1"/>
  <c r="N3379" i="3" s="1"/>
  <c r="P3384" i="3" a="1"/>
  <c r="P3384" i="3" s="1"/>
  <c r="Q3384" i="3" s="1"/>
  <c r="P3399" i="3" a="1"/>
  <c r="P3399" i="3" s="1"/>
  <c r="R3399" i="3" s="1"/>
  <c r="N3416" i="3" a="1"/>
  <c r="N3416" i="3" s="1"/>
  <c r="P3427" i="3" a="1"/>
  <c r="P3427" i="3" s="1"/>
  <c r="P3432" i="3" a="1"/>
  <c r="P3432" i="3" s="1"/>
  <c r="M3435" i="3" a="1"/>
  <c r="M3435" i="3" s="1"/>
  <c r="K3435" i="3" a="1"/>
  <c r="K3435" i="3" s="1"/>
  <c r="M3445" i="3" a="1"/>
  <c r="M3445" i="3" s="1"/>
  <c r="N3445" i="3" a="1"/>
  <c r="N3445" i="3" s="1"/>
  <c r="N3495" i="3" a="1"/>
  <c r="N3495" i="3" s="1"/>
  <c r="L3495" i="3" a="1"/>
  <c r="L3495" i="3" s="1"/>
  <c r="O3495" i="3" a="1"/>
  <c r="O3495" i="3" s="1"/>
  <c r="M3501" i="3" a="1"/>
  <c r="M3501" i="3" s="1"/>
  <c r="L3501" i="3" a="1"/>
  <c r="L3501" i="3" s="1"/>
  <c r="K3501" i="3" a="1"/>
  <c r="K3501" i="3" s="1"/>
  <c r="P3559" i="3" a="1"/>
  <c r="P3559" i="3" s="1"/>
  <c r="R3559" i="3" s="1"/>
  <c r="O3562" i="3" a="1"/>
  <c r="O3562" i="3" s="1"/>
  <c r="R3562" i="3" s="1"/>
  <c r="L3562" i="3" a="1"/>
  <c r="L3562" i="3" s="1"/>
  <c r="M3573" i="3" a="1"/>
  <c r="M3573" i="3" s="1"/>
  <c r="N3573" i="3" a="1"/>
  <c r="N3573" i="3" s="1"/>
  <c r="O3628" i="3" a="1"/>
  <c r="O3628" i="3" s="1"/>
  <c r="N3628" i="3" a="1"/>
  <c r="N3628" i="3" s="1"/>
  <c r="M3631" i="3" a="1"/>
  <c r="M3631" i="3" s="1"/>
  <c r="O3631" i="3" a="1"/>
  <c r="O3631" i="3" s="1"/>
  <c r="M3672" i="3" a="1"/>
  <c r="M3672" i="3" s="1"/>
  <c r="O3672" i="3" a="1"/>
  <c r="O3672" i="3" s="1"/>
  <c r="L3672" i="3" a="1"/>
  <c r="L3672" i="3" s="1"/>
  <c r="K3672" i="3" a="1"/>
  <c r="K3672" i="3" s="1"/>
  <c r="P3699" i="3" a="1"/>
  <c r="P3699" i="3" s="1"/>
  <c r="R3699" i="3" s="1"/>
  <c r="N3699" i="3" a="1"/>
  <c r="N3699" i="3" s="1"/>
  <c r="M3699" i="3" a="1"/>
  <c r="M3699" i="3" s="1"/>
  <c r="O3708" i="3" a="1"/>
  <c r="O3708" i="3" s="1"/>
  <c r="M3708" i="3" a="1"/>
  <c r="M3708" i="3" s="1"/>
  <c r="L3708" i="3" a="1"/>
  <c r="L3708" i="3" s="1"/>
  <c r="P3708" i="3" a="1"/>
  <c r="P3708" i="3" s="1"/>
  <c r="O3757" i="3" a="1"/>
  <c r="O3757" i="3" s="1"/>
  <c r="N3757" i="3" a="1"/>
  <c r="N3757" i="3" s="1"/>
  <c r="M3757" i="3" a="1"/>
  <c r="M3757" i="3" s="1"/>
  <c r="K3757" i="3" a="1"/>
  <c r="K3757" i="3" s="1"/>
  <c r="P3757" i="3" a="1"/>
  <c r="P3757" i="3" s="1"/>
  <c r="Q3757" i="3" s="1"/>
  <c r="O3773" i="3" a="1"/>
  <c r="O3773" i="3" s="1"/>
  <c r="R3773" i="3" s="1"/>
  <c r="N3773" i="3" a="1"/>
  <c r="N3773" i="3" s="1"/>
  <c r="M3773" i="3" a="1"/>
  <c r="M3773" i="3" s="1"/>
  <c r="L3773" i="3" a="1"/>
  <c r="L3773" i="3" s="1"/>
  <c r="Q3791" i="3"/>
  <c r="R3791" i="3"/>
  <c r="M3809" i="3" a="1"/>
  <c r="M3809" i="3" s="1"/>
  <c r="P3809" i="3" a="1"/>
  <c r="P3809" i="3" s="1"/>
  <c r="P3833" i="3" a="1"/>
  <c r="P3833" i="3" s="1"/>
  <c r="O3833" i="3" a="1"/>
  <c r="O3833" i="3" s="1"/>
  <c r="N3833" i="3" a="1"/>
  <c r="N3833" i="3" s="1"/>
  <c r="P3853" i="3" a="1"/>
  <c r="P3853" i="3" s="1"/>
  <c r="M3879" i="3" a="1"/>
  <c r="M3879" i="3" s="1"/>
  <c r="N3885" i="3" a="1"/>
  <c r="N3885" i="3" s="1"/>
  <c r="M3885" i="3" a="1"/>
  <c r="M3885" i="3" s="1"/>
  <c r="L3885" i="3" a="1"/>
  <c r="L3885" i="3" s="1"/>
  <c r="P3885" i="3" a="1"/>
  <c r="P3885" i="3" s="1"/>
  <c r="R3885" i="3" s="1"/>
  <c r="K3885" i="3" a="1"/>
  <c r="K3885" i="3" s="1"/>
  <c r="M3913" i="3" a="1"/>
  <c r="M3913" i="3" s="1"/>
  <c r="N3913" i="3" a="1"/>
  <c r="N3913" i="3" s="1"/>
  <c r="L3913" i="3" a="1"/>
  <c r="L3913" i="3" s="1"/>
  <c r="O3913" i="3" a="1"/>
  <c r="O3913" i="3" s="1"/>
  <c r="K3913" i="3" a="1"/>
  <c r="K3913" i="3" s="1"/>
  <c r="M3937" i="3" a="1"/>
  <c r="M3937" i="3" s="1"/>
  <c r="P3937" i="3" a="1"/>
  <c r="P3937" i="3" s="1"/>
  <c r="O3937" i="3" a="1"/>
  <c r="O3937" i="3" s="1"/>
  <c r="N3937" i="3" a="1"/>
  <c r="N3937" i="3" s="1"/>
  <c r="O3941" i="3" a="1"/>
  <c r="O3941" i="3" s="1"/>
  <c r="P3941" i="3" a="1"/>
  <c r="P3941" i="3" s="1"/>
  <c r="Q3941" i="3" s="1"/>
  <c r="M3941" i="3" a="1"/>
  <c r="M3941" i="3" s="1"/>
  <c r="O4038" i="3" a="1"/>
  <c r="O4038" i="3" s="1"/>
  <c r="N4087" i="3" a="1"/>
  <c r="N4087" i="3" s="1"/>
  <c r="O4099" i="3" a="1"/>
  <c r="O4099" i="3" s="1"/>
  <c r="K4099" i="3" a="1"/>
  <c r="K4099" i="3" s="1"/>
  <c r="N4099" i="3" a="1"/>
  <c r="N4099" i="3" s="1"/>
  <c r="M4114" i="3" a="1"/>
  <c r="M4114" i="3" s="1"/>
  <c r="O4114" i="3" a="1"/>
  <c r="O4114" i="3" s="1"/>
  <c r="K4143" i="3" a="1"/>
  <c r="K4143" i="3" s="1"/>
  <c r="L4157" i="3" a="1"/>
  <c r="L4157" i="3" s="1"/>
  <c r="P4336" i="3" a="1"/>
  <c r="P4336" i="3" s="1"/>
  <c r="N4336" i="3" a="1"/>
  <c r="N4336" i="3" s="1"/>
  <c r="L4336" i="3" a="1"/>
  <c r="L4336" i="3" s="1"/>
  <c r="M4336" i="3" a="1"/>
  <c r="M4336" i="3" s="1"/>
  <c r="P4343" i="3" a="1"/>
  <c r="P4343" i="3" s="1"/>
  <c r="Q4343" i="3" s="1"/>
  <c r="O4351" i="3" a="1"/>
  <c r="O4351" i="3" s="1"/>
  <c r="N4351" i="3" a="1"/>
  <c r="N4351" i="3" s="1"/>
  <c r="K4351" i="3" a="1"/>
  <c r="K4351" i="3" s="1"/>
  <c r="P4351" i="3" a="1"/>
  <c r="P4351" i="3" s="1"/>
  <c r="M4351" i="3" a="1"/>
  <c r="M4351" i="3" s="1"/>
  <c r="O4385" i="3" a="1"/>
  <c r="O4385" i="3" s="1"/>
  <c r="P4385" i="3" a="1"/>
  <c r="P4385" i="3" s="1"/>
  <c r="K4385" i="3" a="1"/>
  <c r="K4385" i="3" s="1"/>
  <c r="M4399" i="3" a="1"/>
  <c r="M4399" i="3" s="1"/>
  <c r="K4498" i="3" a="1"/>
  <c r="K4498" i="3" s="1"/>
  <c r="N4524" i="3" a="1"/>
  <c r="N4524" i="3" s="1"/>
  <c r="K4524" i="3" a="1"/>
  <c r="K4524" i="3" s="1"/>
  <c r="P4524" i="3" a="1"/>
  <c r="P4524" i="3" s="1"/>
  <c r="O4530" i="3" a="1"/>
  <c r="O4530" i="3" s="1"/>
  <c r="M4530" i="3" a="1"/>
  <c r="M4530" i="3" s="1"/>
  <c r="K4530" i="3" a="1"/>
  <c r="K4530" i="3" s="1"/>
  <c r="L4544" i="3" a="1"/>
  <c r="L4544" i="3" s="1"/>
  <c r="M4559" i="3" a="1"/>
  <c r="M4559" i="3" s="1"/>
  <c r="L4559" i="3" a="1"/>
  <c r="L4559" i="3" s="1"/>
  <c r="O4559" i="3" a="1"/>
  <c r="O4559" i="3" s="1"/>
  <c r="P4559" i="3" a="1"/>
  <c r="P4559" i="3" s="1"/>
  <c r="R4559" i="3" s="1"/>
  <c r="K4559" i="3" a="1"/>
  <c r="K4559" i="3" s="1"/>
  <c r="M4572" i="3" a="1"/>
  <c r="M4572" i="3" s="1"/>
  <c r="O4572" i="3" a="1"/>
  <c r="O4572" i="3" s="1"/>
  <c r="N4572" i="3" a="1"/>
  <c r="N4572" i="3" s="1"/>
  <c r="K4572" i="3" a="1"/>
  <c r="K4572" i="3" s="1"/>
  <c r="L4572" i="3" a="1"/>
  <c r="L4572" i="3" s="1"/>
  <c r="O4632" i="3" a="1"/>
  <c r="O4632" i="3" s="1"/>
  <c r="M4632" i="3" a="1"/>
  <c r="M4632" i="3" s="1"/>
  <c r="N4632" i="3" a="1"/>
  <c r="N4632" i="3" s="1"/>
  <c r="L4632" i="3" a="1"/>
  <c r="L4632" i="3" s="1"/>
  <c r="M4671" i="3" a="1"/>
  <c r="M4671" i="3" s="1"/>
  <c r="L4671" i="3" a="1"/>
  <c r="L4671" i="3" s="1"/>
  <c r="P4671" i="3" a="1"/>
  <c r="P4671" i="3" s="1"/>
  <c r="Q4671" i="3" s="1"/>
  <c r="O4671" i="3" a="1"/>
  <c r="O4671" i="3" s="1"/>
  <c r="K4671" i="3" a="1"/>
  <c r="K4671" i="3" s="1"/>
  <c r="N4671" i="3" a="1"/>
  <c r="N4671" i="3" s="1"/>
  <c r="M4676" i="3" a="1"/>
  <c r="M4676" i="3" s="1"/>
  <c r="O4676" i="3" a="1"/>
  <c r="O4676" i="3" s="1"/>
  <c r="K4676" i="3" a="1"/>
  <c r="K4676" i="3" s="1"/>
  <c r="N4676" i="3" a="1"/>
  <c r="N4676" i="3" s="1"/>
  <c r="K4679" i="3" a="1"/>
  <c r="K4679" i="3" s="1"/>
  <c r="M4687" i="3" a="1"/>
  <c r="M4687" i="3" s="1"/>
  <c r="L4687" i="3" a="1"/>
  <c r="L4687" i="3" s="1"/>
  <c r="P4687" i="3" a="1"/>
  <c r="P4687" i="3" s="1"/>
  <c r="O4687" i="3" a="1"/>
  <c r="O4687" i="3" s="1"/>
  <c r="N4687" i="3" a="1"/>
  <c r="N4687" i="3" s="1"/>
  <c r="O4696" i="3" a="1"/>
  <c r="O4696" i="3" s="1"/>
  <c r="N4696" i="3" a="1"/>
  <c r="N4696" i="3" s="1"/>
  <c r="M4696" i="3" a="1"/>
  <c r="M4696" i="3" s="1"/>
  <c r="L4696" i="3" a="1"/>
  <c r="L4696" i="3" s="1"/>
  <c r="P4696" i="3" a="1"/>
  <c r="P4696" i="3" s="1"/>
  <c r="M4720" i="3" a="1"/>
  <c r="M4720" i="3" s="1"/>
  <c r="P4742" i="3" a="1"/>
  <c r="P4742" i="3" s="1"/>
  <c r="L4812" i="3" a="1"/>
  <c r="L4812" i="3" s="1"/>
  <c r="M4990" i="3" a="1"/>
  <c r="M4990" i="3" s="1"/>
  <c r="N4990" i="3" a="1"/>
  <c r="N4990" i="3" s="1"/>
  <c r="O5272" i="3" a="1"/>
  <c r="O5272" i="3" s="1"/>
  <c r="K5272" i="3" a="1"/>
  <c r="K5272" i="3" s="1"/>
  <c r="O5311" i="3" a="1"/>
  <c r="O5311" i="3" s="1"/>
  <c r="N5311" i="3" a="1"/>
  <c r="N5311" i="3" s="1"/>
  <c r="K5311" i="3" a="1"/>
  <c r="K5311" i="3" s="1"/>
  <c r="P5375" i="3" a="1"/>
  <c r="P5375" i="3" s="1"/>
  <c r="O5375" i="3" a="1"/>
  <c r="O5375" i="3" s="1"/>
  <c r="K2370" i="3" a="1"/>
  <c r="K2370" i="3" s="1"/>
  <c r="L2438" i="3" a="1"/>
  <c r="L2438" i="3" s="1"/>
  <c r="L2458" i="3" a="1"/>
  <c r="L2458" i="3" s="1"/>
  <c r="K2465" i="3" a="1"/>
  <c r="K2465" i="3" s="1"/>
  <c r="P2475" i="3" a="1"/>
  <c r="P2475" i="3" s="1"/>
  <c r="Q2475" i="3" s="1"/>
  <c r="R2478" i="3"/>
  <c r="K2490" i="3" a="1"/>
  <c r="K2490" i="3" s="1"/>
  <c r="P2492" i="3" a="1"/>
  <c r="P2492" i="3" s="1"/>
  <c r="P2550" i="3" a="1"/>
  <c r="P2550" i="3" s="1"/>
  <c r="P2562" i="3" a="1"/>
  <c r="P2562" i="3" s="1"/>
  <c r="P2591" i="3" a="1"/>
  <c r="P2591" i="3" s="1"/>
  <c r="R2591" i="3" s="1"/>
  <c r="P2623" i="3" a="1"/>
  <c r="P2623" i="3" s="1"/>
  <c r="R2623" i="3" s="1"/>
  <c r="P2687" i="3" a="1"/>
  <c r="P2687" i="3" s="1"/>
  <c r="R2687" i="3" s="1"/>
  <c r="P2719" i="3" a="1"/>
  <c r="P2719" i="3" s="1"/>
  <c r="R2719" i="3" s="1"/>
  <c r="L2767" i="3" a="1"/>
  <c r="L2767" i="3" s="1"/>
  <c r="L2830" i="3" a="1"/>
  <c r="L2830" i="3" s="1"/>
  <c r="O2836" i="3" a="1"/>
  <c r="O2836" i="3" s="1"/>
  <c r="R2854" i="3"/>
  <c r="R2927" i="3"/>
  <c r="Q2958" i="3"/>
  <c r="N3009" i="3" a="1"/>
  <c r="N3009" i="3" s="1"/>
  <c r="P3012" i="3" a="1"/>
  <c r="P3012" i="3" s="1"/>
  <c r="Q3012" i="3" s="1"/>
  <c r="Q3069" i="3"/>
  <c r="Q3118" i="3"/>
  <c r="N3410" i="3" a="1"/>
  <c r="N3410" i="3" s="1"/>
  <c r="L3410" i="3" a="1"/>
  <c r="L3410" i="3" s="1"/>
  <c r="O3416" i="3" a="1"/>
  <c r="O3416" i="3" s="1"/>
  <c r="R3416" i="3" s="1"/>
  <c r="L3419" i="3" a="1"/>
  <c r="L3419" i="3" s="1"/>
  <c r="N3419" i="3" a="1"/>
  <c r="N3419" i="3" s="1"/>
  <c r="M3437" i="3" a="1"/>
  <c r="M3437" i="3" s="1"/>
  <c r="K3437" i="3" a="1"/>
  <c r="K3437" i="3" s="1"/>
  <c r="O3437" i="3" a="1"/>
  <c r="O3437" i="3" s="1"/>
  <c r="M3440" i="3" a="1"/>
  <c r="M3440" i="3" s="1"/>
  <c r="P3440" i="3" a="1"/>
  <c r="P3440" i="3" s="1"/>
  <c r="L3440" i="3" a="1"/>
  <c r="L3440" i="3" s="1"/>
  <c r="R3472" i="3"/>
  <c r="O3604" i="3" a="1"/>
  <c r="O3604" i="3" s="1"/>
  <c r="N3604" i="3" a="1"/>
  <c r="N3604" i="3" s="1"/>
  <c r="L3604" i="3" a="1"/>
  <c r="L3604" i="3" s="1"/>
  <c r="M3616" i="3" a="1"/>
  <c r="M3616" i="3" s="1"/>
  <c r="L3616" i="3" a="1"/>
  <c r="L3616" i="3" s="1"/>
  <c r="P3616" i="3" a="1"/>
  <c r="P3616" i="3" s="1"/>
  <c r="N3618" i="3" a="1"/>
  <c r="N3618" i="3" s="1"/>
  <c r="O3618" i="3" a="1"/>
  <c r="O3618" i="3" s="1"/>
  <c r="L3618" i="3" a="1"/>
  <c r="L3618" i="3" s="1"/>
  <c r="M3639" i="3" a="1"/>
  <c r="M3639" i="3" s="1"/>
  <c r="O3639" i="3" a="1"/>
  <c r="O3639" i="3" s="1"/>
  <c r="N3659" i="3" a="1"/>
  <c r="N3659" i="3" s="1"/>
  <c r="M3659" i="3" a="1"/>
  <c r="M3659" i="3" s="1"/>
  <c r="K3659" i="3" a="1"/>
  <c r="K3659" i="3" s="1"/>
  <c r="M3667" i="3" a="1"/>
  <c r="M3667" i="3" s="1"/>
  <c r="K3667" i="3" a="1"/>
  <c r="K3667" i="3" s="1"/>
  <c r="P3681" i="3" a="1"/>
  <c r="P3681" i="3" s="1"/>
  <c r="L3681" i="3" a="1"/>
  <c r="L3681" i="3" s="1"/>
  <c r="M3690" i="3" a="1"/>
  <c r="M3690" i="3" s="1"/>
  <c r="P3690" i="3" a="1"/>
  <c r="P3690" i="3" s="1"/>
  <c r="O3690" i="3" a="1"/>
  <c r="O3690" i="3" s="1"/>
  <c r="O3879" i="3" a="1"/>
  <c r="O3879" i="3" s="1"/>
  <c r="Q3879" i="3" s="1"/>
  <c r="M3945" i="3" a="1"/>
  <c r="M3945" i="3" s="1"/>
  <c r="O3945" i="3" a="1"/>
  <c r="O3945" i="3" s="1"/>
  <c r="M3964" i="3" a="1"/>
  <c r="M3964" i="3" s="1"/>
  <c r="L3964" i="3" a="1"/>
  <c r="L3964" i="3" s="1"/>
  <c r="K3964" i="3" a="1"/>
  <c r="K3964" i="3" s="1"/>
  <c r="P3964" i="3" a="1"/>
  <c r="P3964" i="3" s="1"/>
  <c r="R3964" i="3" s="1"/>
  <c r="O3964" i="3" a="1"/>
  <c r="O3964" i="3" s="1"/>
  <c r="O3986" i="3" a="1"/>
  <c r="O3986" i="3" s="1"/>
  <c r="K3986" i="3" a="1"/>
  <c r="K3986" i="3" s="1"/>
  <c r="M3986" i="3" a="1"/>
  <c r="M3986" i="3" s="1"/>
  <c r="N3993" i="3" a="1"/>
  <c r="N3993" i="3" s="1"/>
  <c r="M3993" i="3" a="1"/>
  <c r="M3993" i="3" s="1"/>
  <c r="M4063" i="3" a="1"/>
  <c r="M4063" i="3" s="1"/>
  <c r="L4063" i="3" a="1"/>
  <c r="L4063" i="3" s="1"/>
  <c r="K4063" i="3" a="1"/>
  <c r="K4063" i="3" s="1"/>
  <c r="P4063" i="3" a="1"/>
  <c r="P4063" i="3" s="1"/>
  <c r="O4063" i="3" a="1"/>
  <c r="O4063" i="3" s="1"/>
  <c r="P4087" i="3" a="1"/>
  <c r="P4087" i="3" s="1"/>
  <c r="N4103" i="3" a="1"/>
  <c r="N4103" i="3" s="1"/>
  <c r="M4103" i="3" a="1"/>
  <c r="M4103" i="3" s="1"/>
  <c r="P4103" i="3" a="1"/>
  <c r="P4103" i="3" s="1"/>
  <c r="R4103" i="3" s="1"/>
  <c r="K4103" i="3" a="1"/>
  <c r="K4103" i="3" s="1"/>
  <c r="L4103" i="3" a="1"/>
  <c r="L4103" i="3" s="1"/>
  <c r="N4121" i="3" a="1"/>
  <c r="N4121" i="3" s="1"/>
  <c r="M4121" i="3" a="1"/>
  <c r="M4121" i="3" s="1"/>
  <c r="L4121" i="3" a="1"/>
  <c r="L4121" i="3" s="1"/>
  <c r="P4144" i="3" a="1"/>
  <c r="P4144" i="3" s="1"/>
  <c r="N4144" i="3" a="1"/>
  <c r="N4144" i="3" s="1"/>
  <c r="M4144" i="3" a="1"/>
  <c r="M4144" i="3" s="1"/>
  <c r="N4160" i="3" a="1"/>
  <c r="N4160" i="3" s="1"/>
  <c r="L4160" i="3" a="1"/>
  <c r="L4160" i="3" s="1"/>
  <c r="N4194" i="3" a="1"/>
  <c r="N4194" i="3" s="1"/>
  <c r="O4194" i="3" a="1"/>
  <c r="O4194" i="3" s="1"/>
  <c r="M4194" i="3" a="1"/>
  <c r="M4194" i="3" s="1"/>
  <c r="M4279" i="3" a="1"/>
  <c r="M4279" i="3" s="1"/>
  <c r="L4279" i="3" a="1"/>
  <c r="L4279" i="3" s="1"/>
  <c r="O4279" i="3" a="1"/>
  <c r="O4279" i="3" s="1"/>
  <c r="Q4279" i="3" s="1"/>
  <c r="N4279" i="3" a="1"/>
  <c r="N4279" i="3" s="1"/>
  <c r="P4400" i="3" a="1"/>
  <c r="P4400" i="3" s="1"/>
  <c r="M4400" i="3" a="1"/>
  <c r="M4400" i="3" s="1"/>
  <c r="L4400" i="3" a="1"/>
  <c r="L4400" i="3" s="1"/>
  <c r="N4413" i="3" a="1"/>
  <c r="N4413" i="3" s="1"/>
  <c r="L4413" i="3" a="1"/>
  <c r="L4413" i="3" s="1"/>
  <c r="K4413" i="3" a="1"/>
  <c r="K4413" i="3" s="1"/>
  <c r="O4413" i="3" a="1"/>
  <c r="O4413" i="3" s="1"/>
  <c r="O4431" i="3" a="1"/>
  <c r="O4431" i="3" s="1"/>
  <c r="N4431" i="3" a="1"/>
  <c r="N4431" i="3" s="1"/>
  <c r="M4431" i="3" a="1"/>
  <c r="M4431" i="3" s="1"/>
  <c r="K4431" i="3" a="1"/>
  <c r="K4431" i="3" s="1"/>
  <c r="P4431" i="3" a="1"/>
  <c r="P4431" i="3" s="1"/>
  <c r="O4549" i="3" a="1"/>
  <c r="O4549" i="3" s="1"/>
  <c r="P4549" i="3" a="1"/>
  <c r="P4549" i="3" s="1"/>
  <c r="O4551" i="3" a="1"/>
  <c r="O4551" i="3" s="1"/>
  <c r="N4551" i="3" a="1"/>
  <c r="N4551" i="3" s="1"/>
  <c r="L4551" i="3" a="1"/>
  <c r="L4551" i="3" s="1"/>
  <c r="K4551" i="3" a="1"/>
  <c r="K4551" i="3" s="1"/>
  <c r="P4551" i="3" a="1"/>
  <c r="P4551" i="3" s="1"/>
  <c r="Q4551" i="3" s="1"/>
  <c r="P4575" i="3" a="1"/>
  <c r="P4575" i="3" s="1"/>
  <c r="N4586" i="3" a="1"/>
  <c r="N4586" i="3" s="1"/>
  <c r="O4586" i="3" a="1"/>
  <c r="O4586" i="3" s="1"/>
  <c r="M4586" i="3" a="1"/>
  <c r="M4586" i="3" s="1"/>
  <c r="N4598" i="3" a="1"/>
  <c r="N4598" i="3" s="1"/>
  <c r="P4598" i="3" a="1"/>
  <c r="P4598" i="3" s="1"/>
  <c r="Q4598" i="3" s="1"/>
  <c r="O4598" i="3" a="1"/>
  <c r="O4598" i="3" s="1"/>
  <c r="L4598" i="3" a="1"/>
  <c r="L4598" i="3" s="1"/>
  <c r="K4598" i="3" a="1"/>
  <c r="K4598" i="3" s="1"/>
  <c r="M4649" i="3" a="1"/>
  <c r="M4649" i="3" s="1"/>
  <c r="N4649" i="3" a="1"/>
  <c r="N4649" i="3" s="1"/>
  <c r="O4672" i="3" a="1"/>
  <c r="O4672" i="3" s="1"/>
  <c r="M4672" i="3" a="1"/>
  <c r="M4672" i="3" s="1"/>
  <c r="L4672" i="3" a="1"/>
  <c r="L4672" i="3" s="1"/>
  <c r="N4672" i="3" a="1"/>
  <c r="N4672" i="3" s="1"/>
  <c r="P4672" i="3" a="1"/>
  <c r="P4672" i="3" s="1"/>
  <c r="O4680" i="3" a="1"/>
  <c r="O4680" i="3" s="1"/>
  <c r="N4680" i="3" a="1"/>
  <c r="N4680" i="3" s="1"/>
  <c r="M4680" i="3" a="1"/>
  <c r="M4680" i="3" s="1"/>
  <c r="L4680" i="3" a="1"/>
  <c r="L4680" i="3" s="1"/>
  <c r="R4703" i="3"/>
  <c r="Q4703" i="3"/>
  <c r="O4757" i="3" a="1"/>
  <c r="O4757" i="3" s="1"/>
  <c r="L4757" i="3" a="1"/>
  <c r="L4757" i="3" s="1"/>
  <c r="K4757" i="3" a="1"/>
  <c r="K4757" i="3" s="1"/>
  <c r="N4766" i="3" a="1"/>
  <c r="N4766" i="3" s="1"/>
  <c r="M4766" i="3" a="1"/>
  <c r="M4766" i="3" s="1"/>
  <c r="L4766" i="3" a="1"/>
  <c r="L4766" i="3" s="1"/>
  <c r="K4766" i="3" a="1"/>
  <c r="K4766" i="3" s="1"/>
  <c r="P4766" i="3" a="1"/>
  <c r="P4766" i="3" s="1"/>
  <c r="O4766" i="3" a="1"/>
  <c r="O4766" i="3" s="1"/>
  <c r="O4800" i="3" a="1"/>
  <c r="O4800" i="3" s="1"/>
  <c r="N4800" i="3" a="1"/>
  <c r="N4800" i="3" s="1"/>
  <c r="L4826" i="3" a="1"/>
  <c r="L4826" i="3" s="1"/>
  <c r="O4826" i="3" a="1"/>
  <c r="O4826" i="3" s="1"/>
  <c r="P4826" i="3" a="1"/>
  <c r="P4826" i="3" s="1"/>
  <c r="Q4826" i="3" s="1"/>
  <c r="K4826" i="3" a="1"/>
  <c r="K4826" i="3" s="1"/>
  <c r="O4853" i="3" a="1"/>
  <c r="O4853" i="3" s="1"/>
  <c r="N4853" i="3" a="1"/>
  <c r="N4853" i="3" s="1"/>
  <c r="P4853" i="3" a="1"/>
  <c r="P4853" i="3" s="1"/>
  <c r="K4853" i="3" a="1"/>
  <c r="K4853" i="3" s="1"/>
  <c r="M4853" i="3" a="1"/>
  <c r="M4853" i="3" s="1"/>
  <c r="L4853" i="3" a="1"/>
  <c r="L4853" i="3" s="1"/>
  <c r="M4891" i="3" a="1"/>
  <c r="M4891" i="3" s="1"/>
  <c r="L4891" i="3" a="1"/>
  <c r="L4891" i="3" s="1"/>
  <c r="O4891" i="3" a="1"/>
  <c r="O4891" i="3" s="1"/>
  <c r="N4891" i="3" a="1"/>
  <c r="N4891" i="3" s="1"/>
  <c r="P4891" i="3" a="1"/>
  <c r="P4891" i="3" s="1"/>
  <c r="K4891" i="3" a="1"/>
  <c r="K4891" i="3" s="1"/>
  <c r="P4973" i="3" a="1"/>
  <c r="P4973" i="3" s="1"/>
  <c r="O4973" i="3" a="1"/>
  <c r="O4973" i="3" s="1"/>
  <c r="K4973" i="3" a="1"/>
  <c r="K4973" i="3" s="1"/>
  <c r="N4973" i="3" a="1"/>
  <c r="N4973" i="3" s="1"/>
  <c r="M4973" i="3" a="1"/>
  <c r="M4973" i="3" s="1"/>
  <c r="L4973" i="3" a="1"/>
  <c r="L4973" i="3" s="1"/>
  <c r="M5054" i="3" a="1"/>
  <c r="M5054" i="3" s="1"/>
  <c r="N5054" i="3" a="1"/>
  <c r="N5054" i="3" s="1"/>
  <c r="L5197" i="3" a="1"/>
  <c r="L5197" i="3" s="1"/>
  <c r="N5197" i="3" a="1"/>
  <c r="N5197" i="3" s="1"/>
  <c r="M5197" i="3" a="1"/>
  <c r="M5197" i="3" s="1"/>
  <c r="O5197" i="3" a="1"/>
  <c r="O5197" i="3" s="1"/>
  <c r="K5197" i="3" a="1"/>
  <c r="K5197" i="3" s="1"/>
  <c r="Q3701" i="3"/>
  <c r="O3812" i="3" a="1"/>
  <c r="O3812" i="3" s="1"/>
  <c r="L3812" i="3" a="1"/>
  <c r="L3812" i="3" s="1"/>
  <c r="N3819" i="3" a="1"/>
  <c r="N3819" i="3" s="1"/>
  <c r="L3819" i="3" a="1"/>
  <c r="L3819" i="3" s="1"/>
  <c r="K3819" i="3" a="1"/>
  <c r="K3819" i="3" s="1"/>
  <c r="L3837" i="3" a="1"/>
  <c r="L3837" i="3" s="1"/>
  <c r="K3837" i="3" a="1"/>
  <c r="K3837" i="3" s="1"/>
  <c r="R3847" i="3"/>
  <c r="L3869" i="3" a="1"/>
  <c r="L3869" i="3" s="1"/>
  <c r="P3869" i="3" a="1"/>
  <c r="P3869" i="3" s="1"/>
  <c r="K3869" i="3" a="1"/>
  <c r="K3869" i="3" s="1"/>
  <c r="N3923" i="3" a="1"/>
  <c r="N3923" i="3" s="1"/>
  <c r="O3923" i="3" a="1"/>
  <c r="O3923" i="3" s="1"/>
  <c r="M3923" i="3" a="1"/>
  <c r="M3923" i="3" s="1"/>
  <c r="O3925" i="3" a="1"/>
  <c r="O3925" i="3" s="1"/>
  <c r="P3925" i="3" a="1"/>
  <c r="P3925" i="3" s="1"/>
  <c r="R3925" i="3" s="1"/>
  <c r="L3927" i="3" a="1"/>
  <c r="L3927" i="3" s="1"/>
  <c r="K3927" i="3" a="1"/>
  <c r="K3927" i="3" s="1"/>
  <c r="M3932" i="3" a="1"/>
  <c r="M3932" i="3" s="1"/>
  <c r="P3932" i="3" a="1"/>
  <c r="P3932" i="3" s="1"/>
  <c r="O3932" i="3" a="1"/>
  <c r="O3932" i="3" s="1"/>
  <c r="P3955" i="3" a="1"/>
  <c r="P3955" i="3" s="1"/>
  <c r="L3955" i="3" a="1"/>
  <c r="L3955" i="3" s="1"/>
  <c r="M3977" i="3" a="1"/>
  <c r="M3977" i="3" s="1"/>
  <c r="O3977" i="3" a="1"/>
  <c r="O3977" i="3" s="1"/>
  <c r="L3977" i="3" a="1"/>
  <c r="L3977" i="3" s="1"/>
  <c r="O4020" i="3" a="1"/>
  <c r="O4020" i="3" s="1"/>
  <c r="P4020" i="3" a="1"/>
  <c r="P4020" i="3" s="1"/>
  <c r="N4020" i="3" a="1"/>
  <c r="N4020" i="3" s="1"/>
  <c r="M4071" i="3" a="1"/>
  <c r="M4071" i="3" s="1"/>
  <c r="L4071" i="3" a="1"/>
  <c r="L4071" i="3" s="1"/>
  <c r="N4077" i="3" a="1"/>
  <c r="N4077" i="3" s="1"/>
  <c r="P4077" i="3" a="1"/>
  <c r="P4077" i="3" s="1"/>
  <c r="M4077" i="3" a="1"/>
  <c r="M4077" i="3" s="1"/>
  <c r="N4080" i="3" a="1"/>
  <c r="N4080" i="3" s="1"/>
  <c r="M4080" i="3" a="1"/>
  <c r="M4080" i="3" s="1"/>
  <c r="R4095" i="3"/>
  <c r="O4139" i="3" a="1"/>
  <c r="O4139" i="3" s="1"/>
  <c r="P4139" i="3" a="1"/>
  <c r="P4139" i="3" s="1"/>
  <c r="Q4139" i="3" s="1"/>
  <c r="K4139" i="3" a="1"/>
  <c r="K4139" i="3" s="1"/>
  <c r="O4151" i="3" a="1"/>
  <c r="O4151" i="3" s="1"/>
  <c r="N4151" i="3" a="1"/>
  <c r="N4151" i="3" s="1"/>
  <c r="N4173" i="3" a="1"/>
  <c r="N4173" i="3" s="1"/>
  <c r="M4173" i="3" a="1"/>
  <c r="M4173" i="3" s="1"/>
  <c r="L4173" i="3" a="1"/>
  <c r="L4173" i="3" s="1"/>
  <c r="P4176" i="3" a="1"/>
  <c r="P4176" i="3" s="1"/>
  <c r="N4176" i="3" a="1"/>
  <c r="N4176" i="3" s="1"/>
  <c r="M4176" i="3" a="1"/>
  <c r="M4176" i="3" s="1"/>
  <c r="O4193" i="3" a="1"/>
  <c r="O4193" i="3" s="1"/>
  <c r="K4193" i="3" a="1"/>
  <c r="K4193" i="3" s="1"/>
  <c r="N4243" i="3" a="1"/>
  <c r="N4243" i="3" s="1"/>
  <c r="L4243" i="3" a="1"/>
  <c r="L4243" i="3" s="1"/>
  <c r="O4270" i="3" a="1"/>
  <c r="O4270" i="3" s="1"/>
  <c r="P4270" i="3" a="1"/>
  <c r="P4270" i="3" s="1"/>
  <c r="Q4270" i="3" s="1"/>
  <c r="O4273" i="3" a="1"/>
  <c r="O4273" i="3" s="1"/>
  <c r="Q4273" i="3" s="1"/>
  <c r="N4273" i="3" a="1"/>
  <c r="N4273" i="3" s="1"/>
  <c r="K4273" i="3" a="1"/>
  <c r="K4273" i="3" s="1"/>
  <c r="N4285" i="3" a="1"/>
  <c r="N4285" i="3" s="1"/>
  <c r="L4285" i="3" a="1"/>
  <c r="L4285" i="3" s="1"/>
  <c r="K4285" i="3" a="1"/>
  <c r="K4285" i="3" s="1"/>
  <c r="P4300" i="3" a="1"/>
  <c r="P4300" i="3" s="1"/>
  <c r="O4300" i="3" a="1"/>
  <c r="O4300" i="3" s="1"/>
  <c r="K4300" i="3" a="1"/>
  <c r="K4300" i="3" s="1"/>
  <c r="M4306" i="3" a="1"/>
  <c r="M4306" i="3" s="1"/>
  <c r="O4306" i="3" a="1"/>
  <c r="O4306" i="3" s="1"/>
  <c r="N4339" i="3" a="1"/>
  <c r="N4339" i="3" s="1"/>
  <c r="P4339" i="3" a="1"/>
  <c r="P4339" i="3" s="1"/>
  <c r="M4339" i="3" a="1"/>
  <c r="M4339" i="3" s="1"/>
  <c r="L4367" i="3" a="1"/>
  <c r="L4367" i="3" s="1"/>
  <c r="K4367" i="3" a="1"/>
  <c r="K4367" i="3" s="1"/>
  <c r="N4367" i="3" a="1"/>
  <c r="N4367" i="3" s="1"/>
  <c r="O4391" i="3" a="1"/>
  <c r="O4391" i="3" s="1"/>
  <c r="N4391" i="3" a="1"/>
  <c r="N4391" i="3" s="1"/>
  <c r="L4391" i="3" a="1"/>
  <c r="L4391" i="3" s="1"/>
  <c r="Q4502" i="3"/>
  <c r="O4509" i="3" a="1"/>
  <c r="O4509" i="3" s="1"/>
  <c r="L4509" i="3" a="1"/>
  <c r="L4509" i="3" s="1"/>
  <c r="M4535" i="3" a="1"/>
  <c r="M4535" i="3" s="1"/>
  <c r="L4535" i="3" a="1"/>
  <c r="L4535" i="3" s="1"/>
  <c r="O4584" i="3" a="1"/>
  <c r="O4584" i="3" s="1"/>
  <c r="P4584" i="3" a="1"/>
  <c r="P4584" i="3" s="1"/>
  <c r="N4584" i="3" a="1"/>
  <c r="N4584" i="3" s="1"/>
  <c r="L4584" i="3" a="1"/>
  <c r="L4584" i="3" s="1"/>
  <c r="L4663" i="3" a="1"/>
  <c r="L4663" i="3" s="1"/>
  <c r="K4663" i="3" a="1"/>
  <c r="K4663" i="3" s="1"/>
  <c r="P4663" i="3" a="1"/>
  <c r="P4663" i="3" s="1"/>
  <c r="N4663" i="3" a="1"/>
  <c r="N4663" i="3" s="1"/>
  <c r="N4686" i="3" a="1"/>
  <c r="N4686" i="3" s="1"/>
  <c r="O4686" i="3" a="1"/>
  <c r="O4686" i="3" s="1"/>
  <c r="M4686" i="3" a="1"/>
  <c r="M4686" i="3" s="1"/>
  <c r="L4686" i="3" a="1"/>
  <c r="L4686" i="3" s="1"/>
  <c r="P4686" i="3" a="1"/>
  <c r="P4686" i="3" s="1"/>
  <c r="N4694" i="3" a="1"/>
  <c r="N4694" i="3" s="1"/>
  <c r="P4694" i="3" a="1"/>
  <c r="P4694" i="3" s="1"/>
  <c r="O4694" i="3" a="1"/>
  <c r="O4694" i="3" s="1"/>
  <c r="M4694" i="3" a="1"/>
  <c r="M4694" i="3" s="1"/>
  <c r="L4694" i="3" a="1"/>
  <c r="L4694" i="3" s="1"/>
  <c r="N4727" i="3" a="1"/>
  <c r="N4727" i="3" s="1"/>
  <c r="M4727" i="3" a="1"/>
  <c r="M4727" i="3" s="1"/>
  <c r="L4727" i="3" a="1"/>
  <c r="L4727" i="3" s="1"/>
  <c r="O4727" i="3" a="1"/>
  <c r="O4727" i="3" s="1"/>
  <c r="O4746" i="3" a="1"/>
  <c r="O4746" i="3" s="1"/>
  <c r="M4746" i="3" a="1"/>
  <c r="M4746" i="3" s="1"/>
  <c r="P4842" i="3" a="1"/>
  <c r="P4842" i="3" s="1"/>
  <c r="O4842" i="3" a="1"/>
  <c r="O4842" i="3" s="1"/>
  <c r="O4848" i="3" a="1"/>
  <c r="O4848" i="3" s="1"/>
  <c r="N4848" i="3" a="1"/>
  <c r="N4848" i="3" s="1"/>
  <c r="K4919" i="3" a="1"/>
  <c r="K4919" i="3" s="1"/>
  <c r="O4919" i="3" a="1"/>
  <c r="O4919" i="3" s="1"/>
  <c r="N4919" i="3" a="1"/>
  <c r="N4919" i="3" s="1"/>
  <c r="M4931" i="3" a="1"/>
  <c r="M4931" i="3" s="1"/>
  <c r="L4931" i="3" a="1"/>
  <c r="L4931" i="3" s="1"/>
  <c r="O4931" i="3" a="1"/>
  <c r="O4931" i="3" s="1"/>
  <c r="P4931" i="3" a="1"/>
  <c r="P4931" i="3" s="1"/>
  <c r="N4931" i="3" a="1"/>
  <c r="N4931" i="3" s="1"/>
  <c r="K4931" i="3" a="1"/>
  <c r="K4931" i="3" s="1"/>
  <c r="K4963" i="3" a="1"/>
  <c r="K4963" i="3" s="1"/>
  <c r="M4963" i="3" a="1"/>
  <c r="M4963" i="3" s="1"/>
  <c r="P4963" i="3" a="1"/>
  <c r="P4963" i="3" s="1"/>
  <c r="O4963" i="3" a="1"/>
  <c r="O4963" i="3" s="1"/>
  <c r="N4963" i="3" a="1"/>
  <c r="N4963" i="3" s="1"/>
  <c r="M4979" i="3" a="1"/>
  <c r="M4979" i="3" s="1"/>
  <c r="L4979" i="3" a="1"/>
  <c r="L4979" i="3" s="1"/>
  <c r="O4979" i="3" a="1"/>
  <c r="O4979" i="3" s="1"/>
  <c r="P4979" i="3" a="1"/>
  <c r="P4979" i="3" s="1"/>
  <c r="R4979" i="3" s="1"/>
  <c r="N4979" i="3" a="1"/>
  <c r="N4979" i="3" s="1"/>
  <c r="K4979" i="3" a="1"/>
  <c r="K4979" i="3" s="1"/>
  <c r="O4987" i="3" a="1"/>
  <c r="O4987" i="3" s="1"/>
  <c r="N4987" i="3" a="1"/>
  <c r="N4987" i="3" s="1"/>
  <c r="P4987" i="3" a="1"/>
  <c r="P4987" i="3" s="1"/>
  <c r="M4987" i="3" a="1"/>
  <c r="M4987" i="3" s="1"/>
  <c r="L4987" i="3" a="1"/>
  <c r="L4987" i="3" s="1"/>
  <c r="O5009" i="3" a="1"/>
  <c r="O5009" i="3" s="1"/>
  <c r="N5009" i="3" a="1"/>
  <c r="N5009" i="3" s="1"/>
  <c r="M5009" i="3" a="1"/>
  <c r="M5009" i="3" s="1"/>
  <c r="P5009" i="3" a="1"/>
  <c r="P5009" i="3" s="1"/>
  <c r="L5009" i="3" a="1"/>
  <c r="L5009" i="3" s="1"/>
  <c r="K5009" i="3" a="1"/>
  <c r="K5009" i="3" s="1"/>
  <c r="O5036" i="3" a="1"/>
  <c r="O5036" i="3" s="1"/>
  <c r="M5036" i="3" a="1"/>
  <c r="M5036" i="3" s="1"/>
  <c r="P5036" i="3" a="1"/>
  <c r="P5036" i="3" s="1"/>
  <c r="R5036" i="3" s="1"/>
  <c r="L5036" i="3" a="1"/>
  <c r="L5036" i="3" s="1"/>
  <c r="L5107" i="3" a="1"/>
  <c r="L5107" i="3" s="1"/>
  <c r="N5107" i="3" a="1"/>
  <c r="N5107" i="3" s="1"/>
  <c r="O5107" i="3" a="1"/>
  <c r="O5107" i="3" s="1"/>
  <c r="M5107" i="3" a="1"/>
  <c r="M5107" i="3" s="1"/>
  <c r="P5107" i="3" a="1"/>
  <c r="P5107" i="3" s="1"/>
  <c r="O5119" i="3" a="1"/>
  <c r="O5119" i="3" s="1"/>
  <c r="K5119" i="3" a="1"/>
  <c r="K5119" i="3" s="1"/>
  <c r="N5141" i="3" a="1"/>
  <c r="N5141" i="3" s="1"/>
  <c r="M5141" i="3" a="1"/>
  <c r="M5141" i="3" s="1"/>
  <c r="P5141" i="3" a="1"/>
  <c r="P5141" i="3" s="1"/>
  <c r="L5141" i="3" a="1"/>
  <c r="L5141" i="3" s="1"/>
  <c r="K5141" i="3" a="1"/>
  <c r="K5141" i="3" s="1"/>
  <c r="O5148" i="3" a="1"/>
  <c r="O5148" i="3" s="1"/>
  <c r="M5148" i="3" a="1"/>
  <c r="M5148" i="3" s="1"/>
  <c r="P5148" i="3" a="1"/>
  <c r="P5148" i="3" s="1"/>
  <c r="L5148" i="3" a="1"/>
  <c r="L5148" i="3" s="1"/>
  <c r="K5176" i="3" a="1"/>
  <c r="K5176" i="3" s="1"/>
  <c r="O5176" i="3" a="1"/>
  <c r="O5176" i="3" s="1"/>
  <c r="N5191" i="3" a="1"/>
  <c r="N5191" i="3" s="1"/>
  <c r="O5191" i="3" a="1"/>
  <c r="O5191" i="3" s="1"/>
  <c r="M5301" i="3" a="1"/>
  <c r="M5301" i="3" s="1"/>
  <c r="O5301" i="3" a="1"/>
  <c r="O5301" i="3" s="1"/>
  <c r="N5301" i="3" a="1"/>
  <c r="N5301" i="3" s="1"/>
  <c r="P5301" i="3" a="1"/>
  <c r="P5301" i="3" s="1"/>
  <c r="L5301" i="3" a="1"/>
  <c r="L5301" i="3" s="1"/>
  <c r="K5385" i="3" a="1"/>
  <c r="K5385" i="3" s="1"/>
  <c r="N5385" i="3" a="1"/>
  <c r="N5385" i="3" s="1"/>
  <c r="M5385" i="3" a="1"/>
  <c r="M5385" i="3" s="1"/>
  <c r="P5385" i="3" a="1"/>
  <c r="P5385" i="3" s="1"/>
  <c r="L5403" i="3" a="1"/>
  <c r="L5403" i="3" s="1"/>
  <c r="P5403" i="3" a="1"/>
  <c r="P5403" i="3" s="1"/>
  <c r="K5403" i="3" a="1"/>
  <c r="K5403" i="3" s="1"/>
  <c r="M5403" i="3" a="1"/>
  <c r="M5403" i="3" s="1"/>
  <c r="O5403" i="3" a="1"/>
  <c r="O5403" i="3" s="1"/>
  <c r="N5403" i="3" a="1"/>
  <c r="N5403" i="3" s="1"/>
  <c r="O5671" i="3" a="1"/>
  <c r="O5671" i="3" s="1"/>
  <c r="N5671" i="3" a="1"/>
  <c r="N5671" i="3" s="1"/>
  <c r="M5671" i="3" a="1"/>
  <c r="M5671" i="3" s="1"/>
  <c r="N3448" i="3" a="1"/>
  <c r="N3448" i="3" s="1"/>
  <c r="M3459" i="3" a="1"/>
  <c r="M3459" i="3" s="1"/>
  <c r="N3488" i="3" a="1"/>
  <c r="N3488" i="3" s="1"/>
  <c r="M3499" i="3" a="1"/>
  <c r="M3499" i="3" s="1"/>
  <c r="M3523" i="3" a="1"/>
  <c r="M3523" i="3" s="1"/>
  <c r="O3536" i="3" a="1"/>
  <c r="O3536" i="3" s="1"/>
  <c r="R3536" i="3" s="1"/>
  <c r="P3560" i="3" a="1"/>
  <c r="P3560" i="3" s="1"/>
  <c r="M3563" i="3" a="1"/>
  <c r="M3563" i="3" s="1"/>
  <c r="M3595" i="3" a="1"/>
  <c r="M3595" i="3" s="1"/>
  <c r="R3644" i="3"/>
  <c r="P3656" i="3" a="1"/>
  <c r="P3656" i="3" s="1"/>
  <c r="Q3656" i="3" s="1"/>
  <c r="P3675" i="3" a="1"/>
  <c r="P3675" i="3" s="1"/>
  <c r="Q3675" i="3" s="1"/>
  <c r="K3678" i="3" a="1"/>
  <c r="K3678" i="3" s="1"/>
  <c r="P3689" i="3" a="1"/>
  <c r="P3689" i="3" s="1"/>
  <c r="L3701" i="3" a="1"/>
  <c r="L3701" i="3" s="1"/>
  <c r="K3703" i="3" a="1"/>
  <c r="K3703" i="3" s="1"/>
  <c r="O3706" i="3" a="1"/>
  <c r="O3706" i="3" s="1"/>
  <c r="L3734" i="3" a="1"/>
  <c r="L3734" i="3" s="1"/>
  <c r="L3736" i="3" a="1"/>
  <c r="L3736" i="3" s="1"/>
  <c r="P3743" i="3" a="1"/>
  <c r="P3743" i="3" s="1"/>
  <c r="O3789" i="3" a="1"/>
  <c r="O3789" i="3" s="1"/>
  <c r="R3789" i="3" s="1"/>
  <c r="N3789" i="3" a="1"/>
  <c r="N3789" i="3" s="1"/>
  <c r="M3789" i="3" a="1"/>
  <c r="M3789" i="3" s="1"/>
  <c r="K3802" i="3" a="1"/>
  <c r="K3802" i="3" s="1"/>
  <c r="M3819" i="3" a="1"/>
  <c r="M3819" i="3" s="1"/>
  <c r="N3835" i="3" a="1"/>
  <c r="N3835" i="3" s="1"/>
  <c r="O3835" i="3" a="1"/>
  <c r="O3835" i="3" s="1"/>
  <c r="M3835" i="3" a="1"/>
  <c r="M3835" i="3" s="1"/>
  <c r="M3837" i="3" a="1"/>
  <c r="M3837" i="3" s="1"/>
  <c r="N3871" i="3" a="1"/>
  <c r="N3871" i="3" s="1"/>
  <c r="M3871" i="3" a="1"/>
  <c r="M3871" i="3" s="1"/>
  <c r="M3892" i="3" a="1"/>
  <c r="M3892" i="3" s="1"/>
  <c r="P3892" i="3" a="1"/>
  <c r="P3892" i="3" s="1"/>
  <c r="P3902" i="3" a="1"/>
  <c r="P3902" i="3" s="1"/>
  <c r="M3902" i="3" a="1"/>
  <c r="M3902" i="3" s="1"/>
  <c r="L3923" i="3" a="1"/>
  <c r="L3923" i="3" s="1"/>
  <c r="L3925" i="3" a="1"/>
  <c r="L3925" i="3" s="1"/>
  <c r="M3927" i="3" a="1"/>
  <c r="M3927" i="3" s="1"/>
  <c r="K3932" i="3" a="1"/>
  <c r="K3932" i="3" s="1"/>
  <c r="M3940" i="3" a="1"/>
  <c r="M3940" i="3" s="1"/>
  <c r="P3940" i="3" a="1"/>
  <c r="P3940" i="3" s="1"/>
  <c r="O3940" i="3" a="1"/>
  <c r="O3940" i="3" s="1"/>
  <c r="N3994" i="3" a="1"/>
  <c r="N3994" i="3" s="1"/>
  <c r="N3999" i="3" a="1"/>
  <c r="N3999" i="3" s="1"/>
  <c r="M3999" i="3" a="1"/>
  <c r="M3999" i="3" s="1"/>
  <c r="L3999" i="3" a="1"/>
  <c r="L3999" i="3" s="1"/>
  <c r="O4005" i="3" a="1"/>
  <c r="O4005" i="3" s="1"/>
  <c r="P4005" i="3" a="1"/>
  <c r="P4005" i="3" s="1"/>
  <c r="R4005" i="3" s="1"/>
  <c r="M4005" i="3" a="1"/>
  <c r="M4005" i="3" s="1"/>
  <c r="M4007" i="3" a="1"/>
  <c r="M4007" i="3" s="1"/>
  <c r="L4007" i="3" a="1"/>
  <c r="L4007" i="3" s="1"/>
  <c r="L4032" i="3" a="1"/>
  <c r="L4032" i="3" s="1"/>
  <c r="M4042" i="3" a="1"/>
  <c r="M4042" i="3" s="1"/>
  <c r="K4042" i="3" a="1"/>
  <c r="K4042" i="3" s="1"/>
  <c r="N4062" i="3" a="1"/>
  <c r="N4062" i="3" s="1"/>
  <c r="M4062" i="3" a="1"/>
  <c r="M4062" i="3" s="1"/>
  <c r="L4062" i="3" a="1"/>
  <c r="L4062" i="3" s="1"/>
  <c r="P4062" i="3" a="1"/>
  <c r="P4062" i="3" s="1"/>
  <c r="K4071" i="3" a="1"/>
  <c r="K4071" i="3" s="1"/>
  <c r="L4077" i="3" a="1"/>
  <c r="L4077" i="3" s="1"/>
  <c r="L4080" i="3" a="1"/>
  <c r="L4080" i="3" s="1"/>
  <c r="N4083" i="3" a="1"/>
  <c r="N4083" i="3" s="1"/>
  <c r="M4083" i="3" a="1"/>
  <c r="M4083" i="3" s="1"/>
  <c r="L4083" i="3" a="1"/>
  <c r="L4083" i="3" s="1"/>
  <c r="L4111" i="3" a="1"/>
  <c r="L4111" i="3" s="1"/>
  <c r="P4111" i="3" a="1"/>
  <c r="P4111" i="3" s="1"/>
  <c r="K4111" i="3" a="1"/>
  <c r="K4111" i="3" s="1"/>
  <c r="N4111" i="3" a="1"/>
  <c r="N4111" i="3" s="1"/>
  <c r="N4126" i="3" a="1"/>
  <c r="N4126" i="3" s="1"/>
  <c r="M4126" i="3" a="1"/>
  <c r="M4126" i="3" s="1"/>
  <c r="K4126" i="3" a="1"/>
  <c r="K4126" i="3" s="1"/>
  <c r="P4134" i="3" a="1"/>
  <c r="P4134" i="3" s="1"/>
  <c r="O4134" i="3" a="1"/>
  <c r="O4134" i="3" s="1"/>
  <c r="M4139" i="3" a="1"/>
  <c r="M4139" i="3" s="1"/>
  <c r="K4151" i="3" a="1"/>
  <c r="K4151" i="3" s="1"/>
  <c r="P4159" i="3" a="1"/>
  <c r="P4159" i="3" s="1"/>
  <c r="O4159" i="3" a="1"/>
  <c r="O4159" i="3" s="1"/>
  <c r="N4159" i="3" a="1"/>
  <c r="N4159" i="3" s="1"/>
  <c r="L4159" i="3" a="1"/>
  <c r="L4159" i="3" s="1"/>
  <c r="O4165" i="3" a="1"/>
  <c r="O4165" i="3" s="1"/>
  <c r="N4165" i="3" a="1"/>
  <c r="N4165" i="3" s="1"/>
  <c r="M4165" i="3" a="1"/>
  <c r="M4165" i="3" s="1"/>
  <c r="K4165" i="3" a="1"/>
  <c r="K4165" i="3" s="1"/>
  <c r="O4171" i="3" a="1"/>
  <c r="O4171" i="3" s="1"/>
  <c r="P4171" i="3" a="1"/>
  <c r="P4171" i="3" s="1"/>
  <c r="M4171" i="3" a="1"/>
  <c r="M4171" i="3" s="1"/>
  <c r="P4173" i="3" a="1"/>
  <c r="P4173" i="3" s="1"/>
  <c r="L4176" i="3" a="1"/>
  <c r="L4176" i="3" s="1"/>
  <c r="N4186" i="3" a="1"/>
  <c r="N4186" i="3" s="1"/>
  <c r="P4193" i="3" a="1"/>
  <c r="P4193" i="3" s="1"/>
  <c r="N4211" i="3" a="1"/>
  <c r="N4211" i="3" s="1"/>
  <c r="M4211" i="3" a="1"/>
  <c r="M4211" i="3" s="1"/>
  <c r="L4211" i="3" a="1"/>
  <c r="L4211" i="3" s="1"/>
  <c r="M4228" i="3" a="1"/>
  <c r="M4228" i="3" s="1"/>
  <c r="P4228" i="3" a="1"/>
  <c r="P4228" i="3" s="1"/>
  <c r="N4228" i="3" a="1"/>
  <c r="N4228" i="3" s="1"/>
  <c r="K4228" i="3" a="1"/>
  <c r="K4228" i="3" s="1"/>
  <c r="M4243" i="3" a="1"/>
  <c r="M4243" i="3" s="1"/>
  <c r="O4251" i="3" a="1"/>
  <c r="O4251" i="3" s="1"/>
  <c r="P4251" i="3" a="1"/>
  <c r="P4251" i="3" s="1"/>
  <c r="K4251" i="3" a="1"/>
  <c r="K4251" i="3" s="1"/>
  <c r="N4254" i="3" a="1"/>
  <c r="N4254" i="3" s="1"/>
  <c r="L4254" i="3" a="1"/>
  <c r="L4254" i="3" s="1"/>
  <c r="K4254" i="3" a="1"/>
  <c r="K4254" i="3" s="1"/>
  <c r="M4260" i="3" a="1"/>
  <c r="M4260" i="3" s="1"/>
  <c r="P4260" i="3" a="1"/>
  <c r="P4260" i="3" s="1"/>
  <c r="N4260" i="3" a="1"/>
  <c r="N4260" i="3" s="1"/>
  <c r="K4260" i="3" a="1"/>
  <c r="K4260" i="3" s="1"/>
  <c r="O4267" i="3" a="1"/>
  <c r="O4267" i="3" s="1"/>
  <c r="N4267" i="3" a="1"/>
  <c r="N4267" i="3" s="1"/>
  <c r="M4267" i="3" a="1"/>
  <c r="M4267" i="3" s="1"/>
  <c r="K4267" i="3" a="1"/>
  <c r="K4267" i="3" s="1"/>
  <c r="M4271" i="3" a="1"/>
  <c r="M4271" i="3" s="1"/>
  <c r="L4271" i="3" a="1"/>
  <c r="L4271" i="3" s="1"/>
  <c r="P4271" i="3" a="1"/>
  <c r="P4271" i="3" s="1"/>
  <c r="L4273" i="3" a="1"/>
  <c r="L4273" i="3" s="1"/>
  <c r="N4276" i="3" a="1"/>
  <c r="N4276" i="3" s="1"/>
  <c r="K4306" i="3" a="1"/>
  <c r="K4306" i="3" s="1"/>
  <c r="L4339" i="3" a="1"/>
  <c r="L4339" i="3" s="1"/>
  <c r="O4380" i="3" a="1"/>
  <c r="O4380" i="3" s="1"/>
  <c r="K4391" i="3" a="1"/>
  <c r="K4391" i="3" s="1"/>
  <c r="N4397" i="3" a="1"/>
  <c r="N4397" i="3" s="1"/>
  <c r="M4397" i="3" a="1"/>
  <c r="M4397" i="3" s="1"/>
  <c r="N4410" i="3" a="1"/>
  <c r="N4410" i="3" s="1"/>
  <c r="O4437" i="3" a="1"/>
  <c r="O4437" i="3" s="1"/>
  <c r="L4437" i="3" a="1"/>
  <c r="L4437" i="3" s="1"/>
  <c r="N4454" i="3" a="1"/>
  <c r="N4454" i="3" s="1"/>
  <c r="M4454" i="3" a="1"/>
  <c r="M4454" i="3" s="1"/>
  <c r="L4454" i="3" a="1"/>
  <c r="L4454" i="3" s="1"/>
  <c r="P4469" i="3" a="1"/>
  <c r="P4469" i="3" s="1"/>
  <c r="R4469" i="3" s="1"/>
  <c r="O4496" i="3" a="1"/>
  <c r="O4496" i="3" s="1"/>
  <c r="P4496" i="3" a="1"/>
  <c r="P4496" i="3" s="1"/>
  <c r="N4496" i="3" a="1"/>
  <c r="N4496" i="3" s="1"/>
  <c r="L4496" i="3" a="1"/>
  <c r="L4496" i="3" s="1"/>
  <c r="Q4503" i="3"/>
  <c r="R4503" i="3"/>
  <c r="K4509" i="3" a="1"/>
  <c r="K4509" i="3" s="1"/>
  <c r="K4535" i="3" a="1"/>
  <c r="K4535" i="3" s="1"/>
  <c r="N4543" i="3" a="1"/>
  <c r="N4543" i="3" s="1"/>
  <c r="M4543" i="3" a="1"/>
  <c r="M4543" i="3" s="1"/>
  <c r="P4543" i="3" a="1"/>
  <c r="P4543" i="3" s="1"/>
  <c r="K4543" i="3" a="1"/>
  <c r="K4543" i="3" s="1"/>
  <c r="R4550" i="3"/>
  <c r="Q4550" i="3"/>
  <c r="O4552" i="3" a="1"/>
  <c r="O4552" i="3" s="1"/>
  <c r="Q4552" i="3" s="1"/>
  <c r="N4552" i="3" a="1"/>
  <c r="N4552" i="3" s="1"/>
  <c r="M4552" i="3" a="1"/>
  <c r="M4552" i="3" s="1"/>
  <c r="M4584" i="3" a="1"/>
  <c r="M4584" i="3" s="1"/>
  <c r="K4587" i="3" a="1"/>
  <c r="K4587" i="3" s="1"/>
  <c r="O4658" i="3" a="1"/>
  <c r="O4658" i="3" s="1"/>
  <c r="M4658" i="3" a="1"/>
  <c r="M4658" i="3" s="1"/>
  <c r="M4663" i="3" a="1"/>
  <c r="M4663" i="3" s="1"/>
  <c r="N4670" i="3" a="1"/>
  <c r="N4670" i="3" s="1"/>
  <c r="O4670" i="3" a="1"/>
  <c r="O4670" i="3" s="1"/>
  <c r="Q4670" i="3" s="1"/>
  <c r="M4670" i="3" a="1"/>
  <c r="M4670" i="3" s="1"/>
  <c r="L4670" i="3" a="1"/>
  <c r="L4670" i="3" s="1"/>
  <c r="K4670" i="3" a="1"/>
  <c r="K4670" i="3" s="1"/>
  <c r="K4686" i="3" a="1"/>
  <c r="K4686" i="3" s="1"/>
  <c r="K4694" i="3" a="1"/>
  <c r="K4694" i="3" s="1"/>
  <c r="N4697" i="3" a="1"/>
  <c r="N4697" i="3" s="1"/>
  <c r="M4697" i="3" a="1"/>
  <c r="M4697" i="3" s="1"/>
  <c r="N4706" i="3" a="1"/>
  <c r="N4706" i="3" s="1"/>
  <c r="M4706" i="3" a="1"/>
  <c r="M4706" i="3" s="1"/>
  <c r="N4710" i="3" a="1"/>
  <c r="N4710" i="3" s="1"/>
  <c r="P4710" i="3" a="1"/>
  <c r="P4710" i="3" s="1"/>
  <c r="O4710" i="3" a="1"/>
  <c r="O4710" i="3" s="1"/>
  <c r="M4710" i="3" a="1"/>
  <c r="M4710" i="3" s="1"/>
  <c r="K4710" i="3" a="1"/>
  <c r="K4710" i="3" s="1"/>
  <c r="K4727" i="3" a="1"/>
  <c r="K4727" i="3" s="1"/>
  <c r="O4765" i="3" a="1"/>
  <c r="O4765" i="3" s="1"/>
  <c r="K4765" i="3" a="1"/>
  <c r="K4765" i="3" s="1"/>
  <c r="O4768" i="3" a="1"/>
  <c r="O4768" i="3" s="1"/>
  <c r="P4768" i="3" a="1"/>
  <c r="P4768" i="3" s="1"/>
  <c r="N4768" i="3" a="1"/>
  <c r="N4768" i="3" s="1"/>
  <c r="M4768" i="3" a="1"/>
  <c r="M4768" i="3" s="1"/>
  <c r="L4768" i="3" a="1"/>
  <c r="L4768" i="3" s="1"/>
  <c r="O4779" i="3" a="1"/>
  <c r="O4779" i="3" s="1"/>
  <c r="K4779" i="3" a="1"/>
  <c r="K4779" i="3" s="1"/>
  <c r="N4789" i="3" a="1"/>
  <c r="N4789" i="3" s="1"/>
  <c r="P4789" i="3" a="1"/>
  <c r="P4789" i="3" s="1"/>
  <c r="M4789" i="3" a="1"/>
  <c r="M4789" i="3" s="1"/>
  <c r="K4823" i="3" a="1"/>
  <c r="K4823" i="3" s="1"/>
  <c r="O4823" i="3" a="1"/>
  <c r="O4823" i="3" s="1"/>
  <c r="M4823" i="3" a="1"/>
  <c r="M4823" i="3" s="1"/>
  <c r="K4842" i="3" a="1"/>
  <c r="K4842" i="3" s="1"/>
  <c r="O4849" i="3" a="1"/>
  <c r="O4849" i="3" s="1"/>
  <c r="P4849" i="3" a="1"/>
  <c r="P4849" i="3" s="1"/>
  <c r="M4849" i="3" a="1"/>
  <c r="M4849" i="3" s="1"/>
  <c r="L4849" i="3" a="1"/>
  <c r="L4849" i="3" s="1"/>
  <c r="K4849" i="3" a="1"/>
  <c r="K4849" i="3" s="1"/>
  <c r="P4869" i="3" a="1"/>
  <c r="P4869" i="3" s="1"/>
  <c r="O4869" i="3" a="1"/>
  <c r="O4869" i="3" s="1"/>
  <c r="M4869" i="3" a="1"/>
  <c r="M4869" i="3" s="1"/>
  <c r="L4869" i="3" a="1"/>
  <c r="L4869" i="3" s="1"/>
  <c r="K4869" i="3" a="1"/>
  <c r="K4869" i="3" s="1"/>
  <c r="M4919" i="3" a="1"/>
  <c r="M4919" i="3" s="1"/>
  <c r="O4928" i="3" a="1"/>
  <c r="O4928" i="3" s="1"/>
  <c r="N4928" i="3" a="1"/>
  <c r="N4928" i="3" s="1"/>
  <c r="O4944" i="3" a="1"/>
  <c r="O4944" i="3" s="1"/>
  <c r="N4944" i="3" a="1"/>
  <c r="N4944" i="3" s="1"/>
  <c r="L4963" i="3" a="1"/>
  <c r="L4963" i="3" s="1"/>
  <c r="P4975" i="3" a="1"/>
  <c r="P4975" i="3" s="1"/>
  <c r="R4975" i="3" s="1"/>
  <c r="L4975" i="3" a="1"/>
  <c r="L4975" i="3" s="1"/>
  <c r="K4987" i="3" a="1"/>
  <c r="K4987" i="3" s="1"/>
  <c r="P4997" i="3" a="1"/>
  <c r="P4997" i="3" s="1"/>
  <c r="K4997" i="3" a="1"/>
  <c r="K4997" i="3" s="1"/>
  <c r="O4997" i="3" a="1"/>
  <c r="O4997" i="3" s="1"/>
  <c r="N4997" i="3" a="1"/>
  <c r="N4997" i="3" s="1"/>
  <c r="L4997" i="3" a="1"/>
  <c r="L4997" i="3" s="1"/>
  <c r="L5002" i="3" a="1"/>
  <c r="L5002" i="3" s="1"/>
  <c r="O5002" i="3" a="1"/>
  <c r="O5002" i="3" s="1"/>
  <c r="P5002" i="3" a="1"/>
  <c r="P5002" i="3" s="1"/>
  <c r="K5002" i="3" a="1"/>
  <c r="K5002" i="3" s="1"/>
  <c r="M5006" i="3" a="1"/>
  <c r="M5006" i="3" s="1"/>
  <c r="N5006" i="3" a="1"/>
  <c r="N5006" i="3" s="1"/>
  <c r="O5044" i="3" a="1"/>
  <c r="O5044" i="3" s="1"/>
  <c r="L5044" i="3" a="1"/>
  <c r="L5044" i="3" s="1"/>
  <c r="P5044" i="3" a="1"/>
  <c r="P5044" i="3" s="1"/>
  <c r="M5044" i="3" a="1"/>
  <c r="M5044" i="3" s="1"/>
  <c r="K5107" i="3" a="1"/>
  <c r="K5107" i="3" s="1"/>
  <c r="N5112" i="3" a="1"/>
  <c r="N5112" i="3" s="1"/>
  <c r="O5112" i="3" a="1"/>
  <c r="O5112" i="3" s="1"/>
  <c r="K5112" i="3" a="1"/>
  <c r="K5112" i="3" s="1"/>
  <c r="M5119" i="3" a="1"/>
  <c r="M5119" i="3" s="1"/>
  <c r="O5141" i="3" a="1"/>
  <c r="O5141" i="3" s="1"/>
  <c r="N5176" i="3" a="1"/>
  <c r="N5176" i="3" s="1"/>
  <c r="O5244" i="3" a="1"/>
  <c r="O5244" i="3" s="1"/>
  <c r="L5244" i="3" a="1"/>
  <c r="L5244" i="3" s="1"/>
  <c r="P5244" i="3" a="1"/>
  <c r="P5244" i="3" s="1"/>
  <c r="O5289" i="3" a="1"/>
  <c r="O5289" i="3" s="1"/>
  <c r="L5289" i="3" a="1"/>
  <c r="L5289" i="3" s="1"/>
  <c r="L5293" i="3" a="1"/>
  <c r="L5293" i="3" s="1"/>
  <c r="K5293" i="3" a="1"/>
  <c r="K5293" i="3" s="1"/>
  <c r="M5293" i="3" a="1"/>
  <c r="M5293" i="3" s="1"/>
  <c r="P5293" i="3" a="1"/>
  <c r="P5293" i="3" s="1"/>
  <c r="O5293" i="3" a="1"/>
  <c r="O5293" i="3" s="1"/>
  <c r="K5301" i="3" a="1"/>
  <c r="K5301" i="3" s="1"/>
  <c r="L5385" i="3" a="1"/>
  <c r="L5385" i="3" s="1"/>
  <c r="M5408" i="3" a="1"/>
  <c r="M5408" i="3" s="1"/>
  <c r="L5408" i="3" a="1"/>
  <c r="L5408" i="3" s="1"/>
  <c r="N5408" i="3" a="1"/>
  <c r="N5408" i="3" s="1"/>
  <c r="P5408" i="3" a="1"/>
  <c r="P5408" i="3" s="1"/>
  <c r="K5408" i="3" a="1"/>
  <c r="K5408" i="3" s="1"/>
  <c r="O5556" i="3" a="1"/>
  <c r="O5556" i="3" s="1"/>
  <c r="P5556" i="3" a="1"/>
  <c r="P5556" i="3" s="1"/>
  <c r="N5556" i="3" a="1"/>
  <c r="N5556" i="3" s="1"/>
  <c r="M5556" i="3" a="1"/>
  <c r="M5556" i="3" s="1"/>
  <c r="L5556" i="3" a="1"/>
  <c r="L5556" i="3" s="1"/>
  <c r="R5333" i="3"/>
  <c r="N5338" i="3" a="1"/>
  <c r="N5338" i="3" s="1"/>
  <c r="K5338" i="3" a="1"/>
  <c r="K5338" i="3" s="1"/>
  <c r="O5338" i="3" a="1"/>
  <c r="O5338" i="3" s="1"/>
  <c r="R5338" i="3" s="1"/>
  <c r="L5338" i="3" a="1"/>
  <c r="L5338" i="3" s="1"/>
  <c r="P5380" i="3" a="1"/>
  <c r="P5380" i="3" s="1"/>
  <c r="N5380" i="3" a="1"/>
  <c r="N5380" i="3" s="1"/>
  <c r="M5380" i="3" a="1"/>
  <c r="M5380" i="3" s="1"/>
  <c r="P5773" i="3" a="1"/>
  <c r="P5773" i="3" s="1"/>
  <c r="L5773" i="3" a="1"/>
  <c r="L5773" i="3" s="1"/>
  <c r="O3563" i="3" a="1"/>
  <c r="O3563" i="3" s="1"/>
  <c r="R3563" i="3" s="1"/>
  <c r="P3571" i="3" a="1"/>
  <c r="P3571" i="3" s="1"/>
  <c r="Q3571" i="3" s="1"/>
  <c r="N3620" i="3" a="1"/>
  <c r="N3620" i="3" s="1"/>
  <c r="L3656" i="3" a="1"/>
  <c r="L3656" i="3" s="1"/>
  <c r="N3660" i="3" a="1"/>
  <c r="N3660" i="3" s="1"/>
  <c r="N3664" i="3" a="1"/>
  <c r="N3664" i="3" s="1"/>
  <c r="L3696" i="3" a="1"/>
  <c r="L3696" i="3" s="1"/>
  <c r="N3715" i="3" a="1"/>
  <c r="N3715" i="3" s="1"/>
  <c r="P3727" i="3" a="1"/>
  <c r="P3727" i="3" s="1"/>
  <c r="R3727" i="3" s="1"/>
  <c r="M3730" i="3" a="1"/>
  <c r="M3730" i="3" s="1"/>
  <c r="P3734" i="3" a="1"/>
  <c r="P3734" i="3" s="1"/>
  <c r="L3743" i="3" a="1"/>
  <c r="L3743" i="3" s="1"/>
  <c r="N3781" i="3" a="1"/>
  <c r="N3781" i="3" s="1"/>
  <c r="M3781" i="3" a="1"/>
  <c r="M3781" i="3" s="1"/>
  <c r="L3781" i="3" a="1"/>
  <c r="L3781" i="3" s="1"/>
  <c r="L3789" i="3" a="1"/>
  <c r="L3789" i="3" s="1"/>
  <c r="N3805" i="3" a="1"/>
  <c r="N3805" i="3" s="1"/>
  <c r="M3805" i="3" a="1"/>
  <c r="M3805" i="3" s="1"/>
  <c r="L3805" i="3" a="1"/>
  <c r="L3805" i="3" s="1"/>
  <c r="P3835" i="3" a="1"/>
  <c r="P3835" i="3" s="1"/>
  <c r="P3837" i="3" a="1"/>
  <c r="P3837" i="3" s="1"/>
  <c r="Q3837" i="3" s="1"/>
  <c r="M3857" i="3" a="1"/>
  <c r="M3857" i="3" s="1"/>
  <c r="P3857" i="3" a="1"/>
  <c r="P3857" i="3" s="1"/>
  <c r="R3857" i="3" s="1"/>
  <c r="Q3861" i="3"/>
  <c r="O3869" i="3" a="1"/>
  <c r="O3869" i="3" s="1"/>
  <c r="O3871" i="3" a="1"/>
  <c r="O3871" i="3" s="1"/>
  <c r="P3905" i="3" a="1"/>
  <c r="P3905" i="3" s="1"/>
  <c r="L3905" i="3" a="1"/>
  <c r="L3905" i="3" s="1"/>
  <c r="P3927" i="3" a="1"/>
  <c r="P3927" i="3" s="1"/>
  <c r="Q3927" i="3" s="1"/>
  <c r="L3940" i="3" a="1"/>
  <c r="L3940" i="3" s="1"/>
  <c r="M3948" i="3" a="1"/>
  <c r="M3948" i="3" s="1"/>
  <c r="L3948" i="3" a="1"/>
  <c r="L3948" i="3" s="1"/>
  <c r="K3948" i="3" a="1"/>
  <c r="K3948" i="3" s="1"/>
  <c r="P3999" i="3" a="1"/>
  <c r="P3999" i="3" s="1"/>
  <c r="O4003" i="3" a="1"/>
  <c r="O4003" i="3" s="1"/>
  <c r="N4003" i="3" a="1"/>
  <c r="N4003" i="3" s="1"/>
  <c r="L4003" i="3" a="1"/>
  <c r="L4003" i="3" s="1"/>
  <c r="O4007" i="3" a="1"/>
  <c r="O4007" i="3" s="1"/>
  <c r="N4030" i="3" a="1"/>
  <c r="N4030" i="3" s="1"/>
  <c r="L4030" i="3" a="1"/>
  <c r="L4030" i="3" s="1"/>
  <c r="K4030" i="3" a="1"/>
  <c r="K4030" i="3" s="1"/>
  <c r="N4048" i="3" a="1"/>
  <c r="N4048" i="3" s="1"/>
  <c r="M4048" i="3" a="1"/>
  <c r="M4048" i="3" s="1"/>
  <c r="L4048" i="3" a="1"/>
  <c r="L4048" i="3" s="1"/>
  <c r="M4068" i="3" a="1"/>
  <c r="M4068" i="3" s="1"/>
  <c r="P4068" i="3" a="1"/>
  <c r="P4068" i="3" s="1"/>
  <c r="N4068" i="3" a="1"/>
  <c r="N4068" i="3" s="1"/>
  <c r="K4068" i="3" a="1"/>
  <c r="K4068" i="3" s="1"/>
  <c r="P4071" i="3" a="1"/>
  <c r="P4071" i="3" s="1"/>
  <c r="Q4071" i="3" s="1"/>
  <c r="O4075" i="3" a="1"/>
  <c r="O4075" i="3" s="1"/>
  <c r="N4075" i="3" a="1"/>
  <c r="N4075" i="3" s="1"/>
  <c r="M4075" i="3" a="1"/>
  <c r="M4075" i="3" s="1"/>
  <c r="M4079" i="3" a="1"/>
  <c r="M4079" i="3" s="1"/>
  <c r="L4079" i="3" a="1"/>
  <c r="L4079" i="3" s="1"/>
  <c r="P4079" i="3" a="1"/>
  <c r="P4079" i="3" s="1"/>
  <c r="R4079" i="3" s="1"/>
  <c r="O4111" i="3" a="1"/>
  <c r="O4111" i="3" s="1"/>
  <c r="P4126" i="3" a="1"/>
  <c r="P4126" i="3" s="1"/>
  <c r="N4141" i="3" a="1"/>
  <c r="N4141" i="3" s="1"/>
  <c r="M4141" i="3" a="1"/>
  <c r="M4141" i="3" s="1"/>
  <c r="P4151" i="3" a="1"/>
  <c r="P4151" i="3" s="1"/>
  <c r="N4171" i="3" a="1"/>
  <c r="N4171" i="3" s="1"/>
  <c r="O4209" i="3" a="1"/>
  <c r="O4209" i="3" s="1"/>
  <c r="M4209" i="3" a="1"/>
  <c r="M4209" i="3" s="1"/>
  <c r="L4209" i="3" a="1"/>
  <c r="L4209" i="3" s="1"/>
  <c r="P4209" i="3" a="1"/>
  <c r="P4209" i="3" s="1"/>
  <c r="N4234" i="3" a="1"/>
  <c r="N4234" i="3" s="1"/>
  <c r="K4234" i="3" a="1"/>
  <c r="K4234" i="3" s="1"/>
  <c r="N4249" i="3" a="1"/>
  <c r="N4249" i="3" s="1"/>
  <c r="M4249" i="3" a="1"/>
  <c r="M4249" i="3" s="1"/>
  <c r="P4254" i="3" a="1"/>
  <c r="P4254" i="3" s="1"/>
  <c r="O4261" i="3" a="1"/>
  <c r="O4261" i="3" s="1"/>
  <c r="P4261" i="3" a="1"/>
  <c r="P4261" i="3" s="1"/>
  <c r="M4261" i="3" a="1"/>
  <c r="M4261" i="3" s="1"/>
  <c r="O4271" i="3" a="1"/>
  <c r="O4271" i="3" s="1"/>
  <c r="O4278" i="3" a="1"/>
  <c r="O4278" i="3" s="1"/>
  <c r="M4278" i="3" a="1"/>
  <c r="M4278" i="3" s="1"/>
  <c r="O4291" i="3" a="1"/>
  <c r="O4291" i="3" s="1"/>
  <c r="L4291" i="3" a="1"/>
  <c r="L4291" i="3" s="1"/>
  <c r="O4299" i="3" a="1"/>
  <c r="O4299" i="3" s="1"/>
  <c r="Q4299" i="3" s="1"/>
  <c r="M4299" i="3" a="1"/>
  <c r="M4299" i="3" s="1"/>
  <c r="K4299" i="3" a="1"/>
  <c r="K4299" i="3" s="1"/>
  <c r="P4301" i="3" a="1"/>
  <c r="P4301" i="3" s="1"/>
  <c r="O4314" i="3" a="1"/>
  <c r="O4314" i="3" s="1"/>
  <c r="N4314" i="3" a="1"/>
  <c r="N4314" i="3" s="1"/>
  <c r="N4319" i="3" a="1"/>
  <c r="N4319" i="3" s="1"/>
  <c r="M4319" i="3" a="1"/>
  <c r="M4319" i="3" s="1"/>
  <c r="L4319" i="3" a="1"/>
  <c r="L4319" i="3" s="1"/>
  <c r="O4326" i="3" a="1"/>
  <c r="O4326" i="3" s="1"/>
  <c r="K4326" i="3" a="1"/>
  <c r="K4326" i="3" s="1"/>
  <c r="N4352" i="3" a="1"/>
  <c r="N4352" i="3" s="1"/>
  <c r="L4352" i="3" a="1"/>
  <c r="L4352" i="3" s="1"/>
  <c r="P4367" i="3" a="1"/>
  <c r="P4367" i="3" s="1"/>
  <c r="Q4367" i="3" s="1"/>
  <c r="P4391" i="3" a="1"/>
  <c r="P4391" i="3" s="1"/>
  <c r="P4397" i="3" a="1"/>
  <c r="P4397" i="3" s="1"/>
  <c r="N4416" i="3" a="1"/>
  <c r="N4416" i="3" s="1"/>
  <c r="L4416" i="3" a="1"/>
  <c r="L4416" i="3" s="1"/>
  <c r="P4454" i="3" a="1"/>
  <c r="P4454" i="3" s="1"/>
  <c r="P4461" i="3" a="1"/>
  <c r="P4461" i="3" s="1"/>
  <c r="R4461" i="3" s="1"/>
  <c r="K4461" i="3" a="1"/>
  <c r="K4461" i="3" s="1"/>
  <c r="O4527" i="3" a="1"/>
  <c r="O4527" i="3" s="1"/>
  <c r="Q4527" i="3" s="1"/>
  <c r="N4527" i="3" a="1"/>
  <c r="N4527" i="3" s="1"/>
  <c r="P4535" i="3" a="1"/>
  <c r="P4535" i="3" s="1"/>
  <c r="O4543" i="3" a="1"/>
  <c r="O4543" i="3" s="1"/>
  <c r="N4558" i="3" a="1"/>
  <c r="N4558" i="3" s="1"/>
  <c r="M4558" i="3" a="1"/>
  <c r="M4558" i="3" s="1"/>
  <c r="L4558" i="3" a="1"/>
  <c r="L4558" i="3" s="1"/>
  <c r="K4558" i="3" a="1"/>
  <c r="K4558" i="3" s="1"/>
  <c r="O4576" i="3" a="1"/>
  <c r="O4576" i="3" s="1"/>
  <c r="P4576" i="3" a="1"/>
  <c r="P4576" i="3" s="1"/>
  <c r="L4735" i="3" a="1"/>
  <c r="L4735" i="3" s="1"/>
  <c r="P4735" i="3" a="1"/>
  <c r="P4735" i="3" s="1"/>
  <c r="R4735" i="3" s="1"/>
  <c r="K4735" i="3" a="1"/>
  <c r="K4735" i="3" s="1"/>
  <c r="O4735" i="3" a="1"/>
  <c r="O4735" i="3" s="1"/>
  <c r="N4899" i="3" a="1"/>
  <c r="N4899" i="3" s="1"/>
  <c r="M4899" i="3" a="1"/>
  <c r="M4899" i="3" s="1"/>
  <c r="P4899" i="3" a="1"/>
  <c r="P4899" i="3" s="1"/>
  <c r="O4899" i="3" a="1"/>
  <c r="O4899" i="3" s="1"/>
  <c r="L4899" i="3" a="1"/>
  <c r="L4899" i="3" s="1"/>
  <c r="K4899" i="3" a="1"/>
  <c r="K4899" i="3" s="1"/>
  <c r="L4971" i="3" a="1"/>
  <c r="L4971" i="3" s="1"/>
  <c r="K4971" i="3" a="1"/>
  <c r="K4971" i="3" s="1"/>
  <c r="N4971" i="3" a="1"/>
  <c r="N4971" i="3" s="1"/>
  <c r="O4971" i="3" a="1"/>
  <c r="O4971" i="3" s="1"/>
  <c r="M4971" i="3" a="1"/>
  <c r="M4971" i="3" s="1"/>
  <c r="P4971" i="3" a="1"/>
  <c r="P4971" i="3" s="1"/>
  <c r="N5022" i="3" a="1"/>
  <c r="N5022" i="3" s="1"/>
  <c r="M5022" i="3" a="1"/>
  <c r="M5022" i="3" s="1"/>
  <c r="N5032" i="3" a="1"/>
  <c r="N5032" i="3" s="1"/>
  <c r="O5032" i="3" a="1"/>
  <c r="O5032" i="3" s="1"/>
  <c r="Q5101" i="3"/>
  <c r="R5101" i="3"/>
  <c r="L5245" i="3" a="1"/>
  <c r="L5245" i="3" s="1"/>
  <c r="K5245" i="3" a="1"/>
  <c r="K5245" i="3" s="1"/>
  <c r="M5245" i="3" a="1"/>
  <c r="M5245" i="3" s="1"/>
  <c r="N5245" i="3" a="1"/>
  <c r="N5245" i="3" s="1"/>
  <c r="P5245" i="3" a="1"/>
  <c r="P5245" i="3" s="1"/>
  <c r="O5245" i="3" a="1"/>
  <c r="O5245" i="3" s="1"/>
  <c r="N5258" i="3" a="1"/>
  <c r="N5258" i="3" s="1"/>
  <c r="L5258" i="3" a="1"/>
  <c r="L5258" i="3" s="1"/>
  <c r="K5258" i="3" a="1"/>
  <c r="K5258" i="3" s="1"/>
  <c r="O5258" i="3" a="1"/>
  <c r="O5258" i="3" s="1"/>
  <c r="N5274" i="3" a="1"/>
  <c r="N5274" i="3" s="1"/>
  <c r="O5274" i="3" a="1"/>
  <c r="O5274" i="3" s="1"/>
  <c r="P5274" i="3" a="1"/>
  <c r="P5274" i="3" s="1"/>
  <c r="L5274" i="3" a="1"/>
  <c r="L5274" i="3" s="1"/>
  <c r="L5339" i="3" a="1"/>
  <c r="L5339" i="3" s="1"/>
  <c r="N5339" i="3" a="1"/>
  <c r="N5339" i="3" s="1"/>
  <c r="M5339" i="3" a="1"/>
  <c r="M5339" i="3" s="1"/>
  <c r="O5339" i="3" a="1"/>
  <c r="O5339" i="3" s="1"/>
  <c r="K5339" i="3" a="1"/>
  <c r="K5339" i="3" s="1"/>
  <c r="P5339" i="3" a="1"/>
  <c r="P5339" i="3" s="1"/>
  <c r="R5339" i="3" s="1"/>
  <c r="L5378" i="3" a="1"/>
  <c r="L5378" i="3" s="1"/>
  <c r="P5378" i="3" a="1"/>
  <c r="P5378" i="3" s="1"/>
  <c r="R5378" i="3" s="1"/>
  <c r="N5502" i="3" a="1"/>
  <c r="N5502" i="3" s="1"/>
  <c r="M5502" i="3" a="1"/>
  <c r="M5502" i="3" s="1"/>
  <c r="O5585" i="3" a="1"/>
  <c r="O5585" i="3" s="1"/>
  <c r="K5585" i="3" a="1"/>
  <c r="K5585" i="3" s="1"/>
  <c r="P5585" i="3" a="1"/>
  <c r="P5585" i="3" s="1"/>
  <c r="K3448" i="3" a="1"/>
  <c r="K3448" i="3" s="1"/>
  <c r="K3459" i="3" a="1"/>
  <c r="K3459" i="3" s="1"/>
  <c r="K3488" i="3" a="1"/>
  <c r="K3488" i="3" s="1"/>
  <c r="K3536" i="3" a="1"/>
  <c r="K3536" i="3" s="1"/>
  <c r="M3538" i="3" a="1"/>
  <c r="M3538" i="3" s="1"/>
  <c r="K3560" i="3" a="1"/>
  <c r="K3560" i="3" s="1"/>
  <c r="K3563" i="3" a="1"/>
  <c r="K3563" i="3" s="1"/>
  <c r="M3567" i="3" a="1"/>
  <c r="M3567" i="3" s="1"/>
  <c r="N3568" i="3" a="1"/>
  <c r="N3568" i="3" s="1"/>
  <c r="K3595" i="3" a="1"/>
  <c r="K3595" i="3" s="1"/>
  <c r="N3596" i="3" a="1"/>
  <c r="N3596" i="3" s="1"/>
  <c r="K3600" i="3" a="1"/>
  <c r="K3600" i="3" s="1"/>
  <c r="O3608" i="3" a="1"/>
  <c r="O3608" i="3" s="1"/>
  <c r="Q3608" i="3" s="1"/>
  <c r="L3612" i="3" a="1"/>
  <c r="L3612" i="3" s="1"/>
  <c r="P3660" i="3" a="1"/>
  <c r="P3660" i="3" s="1"/>
  <c r="Q3660" i="3" s="1"/>
  <c r="O3664" i="3" a="1"/>
  <c r="O3664" i="3" s="1"/>
  <c r="N3684" i="3" a="1"/>
  <c r="N3684" i="3" s="1"/>
  <c r="R3701" i="3"/>
  <c r="K3707" i="3" a="1"/>
  <c r="K3707" i="3" s="1"/>
  <c r="O3715" i="3" a="1"/>
  <c r="O3715" i="3" s="1"/>
  <c r="Q3715" i="3" s="1"/>
  <c r="Q3725" i="3"/>
  <c r="N3746" i="3" a="1"/>
  <c r="N3746" i="3" s="1"/>
  <c r="K3781" i="3" a="1"/>
  <c r="K3781" i="3" s="1"/>
  <c r="L3797" i="3" a="1"/>
  <c r="L3797" i="3" s="1"/>
  <c r="K3797" i="3" a="1"/>
  <c r="K3797" i="3" s="1"/>
  <c r="K3805" i="3" a="1"/>
  <c r="K3805" i="3" s="1"/>
  <c r="L3820" i="3" a="1"/>
  <c r="L3820" i="3" s="1"/>
  <c r="N3826" i="3" a="1"/>
  <c r="N3826" i="3" s="1"/>
  <c r="K3826" i="3" a="1"/>
  <c r="K3826" i="3" s="1"/>
  <c r="O3831" i="3" a="1"/>
  <c r="O3831" i="3" s="1"/>
  <c r="Q3831" i="3" s="1"/>
  <c r="N3831" i="3" a="1"/>
  <c r="N3831" i="3" s="1"/>
  <c r="M3831" i="3" a="1"/>
  <c r="M3831" i="3" s="1"/>
  <c r="L3857" i="3" a="1"/>
  <c r="L3857" i="3" s="1"/>
  <c r="P3871" i="3" a="1"/>
  <c r="P3871" i="3" s="1"/>
  <c r="M3886" i="3" a="1"/>
  <c r="M3886" i="3" s="1"/>
  <c r="P3886" i="3" a="1"/>
  <c r="P3886" i="3" s="1"/>
  <c r="O3892" i="3" a="1"/>
  <c r="O3892" i="3" s="1"/>
  <c r="O3901" i="3" a="1"/>
  <c r="O3901" i="3" s="1"/>
  <c r="M3901" i="3" a="1"/>
  <c r="M3901" i="3" s="1"/>
  <c r="L3901" i="3" a="1"/>
  <c r="L3901" i="3" s="1"/>
  <c r="M3908" i="3" a="1"/>
  <c r="M3908" i="3" s="1"/>
  <c r="P3908" i="3" a="1"/>
  <c r="P3908" i="3" s="1"/>
  <c r="O3917" i="3" a="1"/>
  <c r="O3917" i="3" s="1"/>
  <c r="P3917" i="3" a="1"/>
  <c r="P3917" i="3" s="1"/>
  <c r="O3933" i="3" a="1"/>
  <c r="O3933" i="3" s="1"/>
  <c r="P3933" i="3" a="1"/>
  <c r="P3933" i="3" s="1"/>
  <c r="R3933" i="3" s="1"/>
  <c r="O3938" i="3" a="1"/>
  <c r="O3938" i="3" s="1"/>
  <c r="N3940" i="3" a="1"/>
  <c r="N3940" i="3" s="1"/>
  <c r="P4007" i="3" a="1"/>
  <c r="P4007" i="3" s="1"/>
  <c r="P4027" i="3" a="1"/>
  <c r="P4027" i="3" s="1"/>
  <c r="M4030" i="3" a="1"/>
  <c r="M4030" i="3" s="1"/>
  <c r="P4048" i="3" a="1"/>
  <c r="P4048" i="3" s="1"/>
  <c r="P4055" i="3" a="1"/>
  <c r="P4055" i="3" s="1"/>
  <c r="O4055" i="3" a="1"/>
  <c r="O4055" i="3" s="1"/>
  <c r="N4055" i="3" a="1"/>
  <c r="N4055" i="3" s="1"/>
  <c r="N4066" i="3" a="1"/>
  <c r="N4066" i="3" s="1"/>
  <c r="M4066" i="3" a="1"/>
  <c r="M4066" i="3" s="1"/>
  <c r="K4075" i="3" a="1"/>
  <c r="K4075" i="3" s="1"/>
  <c r="K4079" i="3" a="1"/>
  <c r="K4079" i="3" s="1"/>
  <c r="N4094" i="3" a="1"/>
  <c r="N4094" i="3" s="1"/>
  <c r="L4094" i="3" a="1"/>
  <c r="L4094" i="3" s="1"/>
  <c r="K4094" i="3" a="1"/>
  <c r="K4094" i="3" s="1"/>
  <c r="M4100" i="3" a="1"/>
  <c r="M4100" i="3" s="1"/>
  <c r="P4100" i="3" a="1"/>
  <c r="P4100" i="3" s="1"/>
  <c r="N4100" i="3" a="1"/>
  <c r="N4100" i="3" s="1"/>
  <c r="O4124" i="3" a="1"/>
  <c r="O4124" i="3" s="1"/>
  <c r="O4129" i="3" a="1"/>
  <c r="O4129" i="3" s="1"/>
  <c r="P4129" i="3" a="1"/>
  <c r="P4129" i="3" s="1"/>
  <c r="K4129" i="3" a="1"/>
  <c r="K4129" i="3" s="1"/>
  <c r="L4141" i="3" a="1"/>
  <c r="L4141" i="3" s="1"/>
  <c r="N4158" i="3" a="1"/>
  <c r="N4158" i="3" s="1"/>
  <c r="P4158" i="3" a="1"/>
  <c r="P4158" i="3" s="1"/>
  <c r="L4158" i="3" a="1"/>
  <c r="L4158" i="3" s="1"/>
  <c r="M4164" i="3" a="1"/>
  <c r="M4164" i="3" s="1"/>
  <c r="L4164" i="3" a="1"/>
  <c r="L4164" i="3" s="1"/>
  <c r="K4164" i="3" a="1"/>
  <c r="K4164" i="3" s="1"/>
  <c r="P4164" i="3" a="1"/>
  <c r="P4164" i="3" s="1"/>
  <c r="O4188" i="3" a="1"/>
  <c r="O4188" i="3" s="1"/>
  <c r="P4206" i="3" a="1"/>
  <c r="P4206" i="3" s="1"/>
  <c r="R4206" i="3" s="1"/>
  <c r="K4209" i="3" a="1"/>
  <c r="K4209" i="3" s="1"/>
  <c r="O4229" i="3" a="1"/>
  <c r="O4229" i="3" s="1"/>
  <c r="R4229" i="3" s="1"/>
  <c r="P4229" i="3" a="1"/>
  <c r="P4229" i="3" s="1"/>
  <c r="K4229" i="3" a="1"/>
  <c r="K4229" i="3" s="1"/>
  <c r="L4249" i="3" a="1"/>
  <c r="L4249" i="3" s="1"/>
  <c r="K4261" i="3" a="1"/>
  <c r="K4261" i="3" s="1"/>
  <c r="M4263" i="3" a="1"/>
  <c r="M4263" i="3" s="1"/>
  <c r="L4263" i="3" a="1"/>
  <c r="L4263" i="3" s="1"/>
  <c r="N4269" i="3" a="1"/>
  <c r="N4269" i="3" s="1"/>
  <c r="P4269" i="3" a="1"/>
  <c r="P4269" i="3" s="1"/>
  <c r="M4269" i="3" a="1"/>
  <c r="M4269" i="3" s="1"/>
  <c r="N4272" i="3" a="1"/>
  <c r="N4272" i="3" s="1"/>
  <c r="M4272" i="3" a="1"/>
  <c r="M4272" i="3" s="1"/>
  <c r="L4278" i="3" a="1"/>
  <c r="L4278" i="3" s="1"/>
  <c r="K4291" i="3" a="1"/>
  <c r="K4291" i="3" s="1"/>
  <c r="R4295" i="3"/>
  <c r="N4299" i="3" a="1"/>
  <c r="N4299" i="3" s="1"/>
  <c r="K4319" i="3" a="1"/>
  <c r="K4319" i="3" s="1"/>
  <c r="N4322" i="3" a="1"/>
  <c r="N4322" i="3" s="1"/>
  <c r="O4322" i="3" a="1"/>
  <c r="O4322" i="3" s="1"/>
  <c r="P4326" i="3" a="1"/>
  <c r="P4326" i="3" s="1"/>
  <c r="N4333" i="3" a="1"/>
  <c r="N4333" i="3" s="1"/>
  <c r="P4333" i="3" a="1"/>
  <c r="P4333" i="3" s="1"/>
  <c r="L4333" i="3" a="1"/>
  <c r="L4333" i="3" s="1"/>
  <c r="N4345" i="3" a="1"/>
  <c r="N4345" i="3" s="1"/>
  <c r="M4345" i="3" a="1"/>
  <c r="M4345" i="3" s="1"/>
  <c r="L4345" i="3" a="1"/>
  <c r="L4345" i="3" s="1"/>
  <c r="Q4363" i="3"/>
  <c r="M4370" i="3" a="1"/>
  <c r="M4370" i="3" s="1"/>
  <c r="K4370" i="3" a="1"/>
  <c r="K4370" i="3" s="1"/>
  <c r="O4395" i="3" a="1"/>
  <c r="O4395" i="3" s="1"/>
  <c r="P4395" i="3" a="1"/>
  <c r="P4395" i="3" s="1"/>
  <c r="K4395" i="3" a="1"/>
  <c r="K4395" i="3" s="1"/>
  <c r="O4404" i="3" a="1"/>
  <c r="O4404" i="3" s="1"/>
  <c r="P4404" i="3" a="1"/>
  <c r="P4404" i="3" s="1"/>
  <c r="N4404" i="3" a="1"/>
  <c r="N4404" i="3" s="1"/>
  <c r="L4412" i="3" a="1"/>
  <c r="L4412" i="3" s="1"/>
  <c r="N4451" i="3" a="1"/>
  <c r="N4451" i="3" s="1"/>
  <c r="K4451" i="3" a="1"/>
  <c r="K4451" i="3" s="1"/>
  <c r="M4455" i="3" a="1"/>
  <c r="M4455" i="3" s="1"/>
  <c r="L4455" i="3" a="1"/>
  <c r="L4455" i="3" s="1"/>
  <c r="L4461" i="3" a="1"/>
  <c r="L4461" i="3" s="1"/>
  <c r="O4464" i="3" a="1"/>
  <c r="O4464" i="3" s="1"/>
  <c r="P4464" i="3" a="1"/>
  <c r="P4464" i="3" s="1"/>
  <c r="Q4464" i="3" s="1"/>
  <c r="L4464" i="3" a="1"/>
  <c r="L4464" i="3" s="1"/>
  <c r="K4467" i="3" a="1"/>
  <c r="K4467" i="3" s="1"/>
  <c r="M4471" i="3" a="1"/>
  <c r="M4471" i="3" s="1"/>
  <c r="L4471" i="3" a="1"/>
  <c r="L4471" i="3" s="1"/>
  <c r="O4480" i="3" a="1"/>
  <c r="O4480" i="3" s="1"/>
  <c r="P4480" i="3" a="1"/>
  <c r="P4480" i="3" s="1"/>
  <c r="M4480" i="3" a="1"/>
  <c r="M4480" i="3" s="1"/>
  <c r="Q4518" i="3"/>
  <c r="K4527" i="3" a="1"/>
  <c r="K4527" i="3" s="1"/>
  <c r="N4534" i="3" a="1"/>
  <c r="N4534" i="3" s="1"/>
  <c r="L4534" i="3" a="1"/>
  <c r="L4534" i="3" s="1"/>
  <c r="K4534" i="3" a="1"/>
  <c r="K4534" i="3" s="1"/>
  <c r="P4534" i="3" a="1"/>
  <c r="P4534" i="3" s="1"/>
  <c r="R4534" i="3" s="1"/>
  <c r="N4542" i="3" a="1"/>
  <c r="N4542" i="3" s="1"/>
  <c r="O4542" i="3" a="1"/>
  <c r="O4542" i="3" s="1"/>
  <c r="Q4542" i="3" s="1"/>
  <c r="M4542" i="3" a="1"/>
  <c r="M4542" i="3" s="1"/>
  <c r="K4542" i="3" a="1"/>
  <c r="K4542" i="3" s="1"/>
  <c r="O4558" i="3" a="1"/>
  <c r="O4558" i="3" s="1"/>
  <c r="Q4558" i="3" s="1"/>
  <c r="L4576" i="3" a="1"/>
  <c r="L4576" i="3" s="1"/>
  <c r="N4582" i="3" a="1"/>
  <c r="N4582" i="3" s="1"/>
  <c r="P4582" i="3" a="1"/>
  <c r="P4582" i="3" s="1"/>
  <c r="O4582" i="3" a="1"/>
  <c r="O4582" i="3" s="1"/>
  <c r="O4616" i="3" a="1"/>
  <c r="O4616" i="3" s="1"/>
  <c r="P4616" i="3" a="1"/>
  <c r="P4616" i="3" s="1"/>
  <c r="Q4616" i="3" s="1"/>
  <c r="L4616" i="3" a="1"/>
  <c r="L4616" i="3" s="1"/>
  <c r="N4638" i="3" a="1"/>
  <c r="N4638" i="3" s="1"/>
  <c r="P4638" i="3" a="1"/>
  <c r="P4638" i="3" s="1"/>
  <c r="Q4638" i="3" s="1"/>
  <c r="L4638" i="3" a="1"/>
  <c r="L4638" i="3" s="1"/>
  <c r="O4647" i="3" a="1"/>
  <c r="O4647" i="3" s="1"/>
  <c r="N4647" i="3" a="1"/>
  <c r="N4647" i="3" s="1"/>
  <c r="L4647" i="3" a="1"/>
  <c r="L4647" i="3" s="1"/>
  <c r="P4647" i="3" a="1"/>
  <c r="P4647" i="3" s="1"/>
  <c r="M4700" i="3" a="1"/>
  <c r="M4700" i="3" s="1"/>
  <c r="O4700" i="3" a="1"/>
  <c r="O4700" i="3" s="1"/>
  <c r="N4700" i="3" a="1"/>
  <c r="N4700" i="3" s="1"/>
  <c r="L4700" i="3" a="1"/>
  <c r="L4700" i="3" s="1"/>
  <c r="M4735" i="3" a="1"/>
  <c r="M4735" i="3" s="1"/>
  <c r="L4767" i="3" a="1"/>
  <c r="L4767" i="3" s="1"/>
  <c r="P4767" i="3" a="1"/>
  <c r="P4767" i="3" s="1"/>
  <c r="K4767" i="3" a="1"/>
  <c r="K4767" i="3" s="1"/>
  <c r="O4767" i="3" a="1"/>
  <c r="O4767" i="3" s="1"/>
  <c r="N4767" i="3" a="1"/>
  <c r="N4767" i="3" s="1"/>
  <c r="P4791" i="3" a="1"/>
  <c r="P4791" i="3" s="1"/>
  <c r="K4791" i="3" a="1"/>
  <c r="K4791" i="3" s="1"/>
  <c r="M4837" i="3" a="1"/>
  <c r="M4837" i="3" s="1"/>
  <c r="L4837" i="3" a="1"/>
  <c r="L4837" i="3" s="1"/>
  <c r="K4837" i="3" a="1"/>
  <c r="K4837" i="3" s="1"/>
  <c r="P4837" i="3" a="1"/>
  <c r="P4837" i="3" s="1"/>
  <c r="R4837" i="3" s="1"/>
  <c r="L4879" i="3" a="1"/>
  <c r="L4879" i="3" s="1"/>
  <c r="R4917" i="3"/>
  <c r="M4972" i="3" a="1"/>
  <c r="M4972" i="3" s="1"/>
  <c r="L4972" i="3" a="1"/>
  <c r="L4972" i="3" s="1"/>
  <c r="M4989" i="3" a="1"/>
  <c r="M4989" i="3" s="1"/>
  <c r="L4989" i="3" a="1"/>
  <c r="L4989" i="3" s="1"/>
  <c r="N4989" i="3" a="1"/>
  <c r="N4989" i="3" s="1"/>
  <c r="P4989" i="3" a="1"/>
  <c r="P4989" i="3" s="1"/>
  <c r="Q4989" i="3" s="1"/>
  <c r="O4989" i="3" a="1"/>
  <c r="O4989" i="3" s="1"/>
  <c r="K4989" i="3" a="1"/>
  <c r="K4989" i="3" s="1"/>
  <c r="P5026" i="3" a="1"/>
  <c r="P5026" i="3" s="1"/>
  <c r="O5026" i="3" a="1"/>
  <c r="O5026" i="3" s="1"/>
  <c r="K5026" i="3" a="1"/>
  <c r="K5026" i="3" s="1"/>
  <c r="O5052" i="3" a="1"/>
  <c r="O5052" i="3" s="1"/>
  <c r="M5052" i="3" a="1"/>
  <c r="M5052" i="3" s="1"/>
  <c r="P5052" i="3" a="1"/>
  <c r="P5052" i="3" s="1"/>
  <c r="Q5052" i="3" s="1"/>
  <c r="L5052" i="3" a="1"/>
  <c r="L5052" i="3" s="1"/>
  <c r="Q5179" i="3"/>
  <c r="N5182" i="3" a="1"/>
  <c r="N5182" i="3" s="1"/>
  <c r="M5182" i="3" a="1"/>
  <c r="M5182" i="3" s="1"/>
  <c r="O5253" i="3" a="1"/>
  <c r="O5253" i="3" s="1"/>
  <c r="N5253" i="3" a="1"/>
  <c r="N5253" i="3" s="1"/>
  <c r="K5253" i="3" a="1"/>
  <c r="K5253" i="3" s="1"/>
  <c r="P5253" i="3" a="1"/>
  <c r="P5253" i="3" s="1"/>
  <c r="Q5253" i="3" s="1"/>
  <c r="K5274" i="3" a="1"/>
  <c r="K5274" i="3" s="1"/>
  <c r="O5329" i="3" a="1"/>
  <c r="O5329" i="3" s="1"/>
  <c r="P5329" i="3" a="1"/>
  <c r="P5329" i="3" s="1"/>
  <c r="R5329" i="3" s="1"/>
  <c r="K5329" i="3" a="1"/>
  <c r="K5329" i="3" s="1"/>
  <c r="O5378" i="3" a="1"/>
  <c r="O5378" i="3" s="1"/>
  <c r="N5586" i="3" a="1"/>
  <c r="N5586" i="3" s="1"/>
  <c r="O5586" i="3" a="1"/>
  <c r="O5586" i="3" s="1"/>
  <c r="M5586" i="3" a="1"/>
  <c r="M5586" i="3" s="1"/>
  <c r="N5654" i="3" a="1"/>
  <c r="N5654" i="3" s="1"/>
  <c r="M5654" i="3" a="1"/>
  <c r="M5654" i="3" s="1"/>
  <c r="Q4049" i="3"/>
  <c r="P4175" i="3" a="1"/>
  <c r="P4175" i="3" s="1"/>
  <c r="R4486" i="3"/>
  <c r="N4622" i="3" a="1"/>
  <c r="N4622" i="3" s="1"/>
  <c r="L4622" i="3" a="1"/>
  <c r="L4622" i="3" s="1"/>
  <c r="K4622" i="3" a="1"/>
  <c r="K4622" i="3" s="1"/>
  <c r="O4715" i="3" a="1"/>
  <c r="O4715" i="3" s="1"/>
  <c r="K4715" i="3" a="1"/>
  <c r="K4715" i="3" s="1"/>
  <c r="O4728" i="3" a="1"/>
  <c r="O4728" i="3" s="1"/>
  <c r="M4728" i="3" a="1"/>
  <c r="M4728" i="3" s="1"/>
  <c r="L4728" i="3" a="1"/>
  <c r="L4728" i="3" s="1"/>
  <c r="M4740" i="3" a="1"/>
  <c r="M4740" i="3" s="1"/>
  <c r="O4740" i="3" a="1"/>
  <c r="O4740" i="3" s="1"/>
  <c r="N4751" i="3" a="1"/>
  <c r="N4751" i="3" s="1"/>
  <c r="M4751" i="3" a="1"/>
  <c r="M4751" i="3" s="1"/>
  <c r="O4759" i="3" a="1"/>
  <c r="O4759" i="3" s="1"/>
  <c r="N4759" i="3" a="1"/>
  <c r="N4759" i="3" s="1"/>
  <c r="M4759" i="3" a="1"/>
  <c r="M4759" i="3" s="1"/>
  <c r="O4760" i="3" a="1"/>
  <c r="O4760" i="3" s="1"/>
  <c r="P4760" i="3" a="1"/>
  <c r="P4760" i="3" s="1"/>
  <c r="N4760" i="3" a="1"/>
  <c r="N4760" i="3" s="1"/>
  <c r="M4760" i="3" a="1"/>
  <c r="M4760" i="3" s="1"/>
  <c r="N4774" i="3" a="1"/>
  <c r="N4774" i="3" s="1"/>
  <c r="O4774" i="3" a="1"/>
  <c r="O4774" i="3" s="1"/>
  <c r="M4774" i="3" a="1"/>
  <c r="M4774" i="3" s="1"/>
  <c r="L4774" i="3" a="1"/>
  <c r="L4774" i="3" s="1"/>
  <c r="N4783" i="3" a="1"/>
  <c r="N4783" i="3" s="1"/>
  <c r="P4783" i="3" a="1"/>
  <c r="P4783" i="3" s="1"/>
  <c r="R4783" i="3" s="1"/>
  <c r="O4783" i="3" a="1"/>
  <c r="O4783" i="3" s="1"/>
  <c r="N4798" i="3" a="1"/>
  <c r="N4798" i="3" s="1"/>
  <c r="M4798" i="3" a="1"/>
  <c r="M4798" i="3" s="1"/>
  <c r="O4801" i="3" a="1"/>
  <c r="O4801" i="3" s="1"/>
  <c r="P4801" i="3" a="1"/>
  <c r="P4801" i="3" s="1"/>
  <c r="N4801" i="3" a="1"/>
  <c r="N4801" i="3" s="1"/>
  <c r="L4810" i="3" a="1"/>
  <c r="L4810" i="3" s="1"/>
  <c r="K4810" i="3" a="1"/>
  <c r="K4810" i="3" s="1"/>
  <c r="K4871" i="3" a="1"/>
  <c r="K4871" i="3" s="1"/>
  <c r="O4871" i="3" a="1"/>
  <c r="O4871" i="3" s="1"/>
  <c r="N4878" i="3" a="1"/>
  <c r="N4878" i="3" s="1"/>
  <c r="M4878" i="3" a="1"/>
  <c r="M4878" i="3" s="1"/>
  <c r="L4925" i="3" a="1"/>
  <c r="L4925" i="3" s="1"/>
  <c r="K4925" i="3" a="1"/>
  <c r="K4925" i="3" s="1"/>
  <c r="O4925" i="3" a="1"/>
  <c r="O4925" i="3" s="1"/>
  <c r="Q4925" i="3" s="1"/>
  <c r="N4925" i="3" a="1"/>
  <c r="N4925" i="3" s="1"/>
  <c r="M4925" i="3" a="1"/>
  <c r="M4925" i="3" s="1"/>
  <c r="K4935" i="3" a="1"/>
  <c r="K4935" i="3" s="1"/>
  <c r="O4935" i="3" a="1"/>
  <c r="O4935" i="3" s="1"/>
  <c r="N4935" i="3" a="1"/>
  <c r="N4935" i="3" s="1"/>
  <c r="M4935" i="3" a="1"/>
  <c r="M4935" i="3" s="1"/>
  <c r="P5018" i="3" a="1"/>
  <c r="P5018" i="3" s="1"/>
  <c r="O5018" i="3" a="1"/>
  <c r="O5018" i="3" s="1"/>
  <c r="P5061" i="3" a="1"/>
  <c r="P5061" i="3" s="1"/>
  <c r="O5061" i="3" a="1"/>
  <c r="O5061" i="3" s="1"/>
  <c r="K5061" i="3" a="1"/>
  <c r="K5061" i="3" s="1"/>
  <c r="N5061" i="3" a="1"/>
  <c r="N5061" i="3" s="1"/>
  <c r="L5123" i="3" a="1"/>
  <c r="L5123" i="3" s="1"/>
  <c r="K5123" i="3" a="1"/>
  <c r="K5123" i="3" s="1"/>
  <c r="M5123" i="3" a="1"/>
  <c r="M5123" i="3" s="1"/>
  <c r="O5123" i="3" a="1"/>
  <c r="O5123" i="3" s="1"/>
  <c r="N5123" i="3" a="1"/>
  <c r="N5123" i="3" s="1"/>
  <c r="N5134" i="3" a="1"/>
  <c r="N5134" i="3" s="1"/>
  <c r="M5134" i="3" a="1"/>
  <c r="M5134" i="3" s="1"/>
  <c r="L5139" i="3" a="1"/>
  <c r="L5139" i="3" s="1"/>
  <c r="N5139" i="3" a="1"/>
  <c r="N5139" i="3" s="1"/>
  <c r="O5139" i="3" a="1"/>
  <c r="O5139" i="3" s="1"/>
  <c r="M5139" i="3" a="1"/>
  <c r="M5139" i="3" s="1"/>
  <c r="N5146" i="3" a="1"/>
  <c r="N5146" i="3" s="1"/>
  <c r="O5146" i="3" a="1"/>
  <c r="O5146" i="3" s="1"/>
  <c r="L5146" i="3" a="1"/>
  <c r="L5146" i="3" s="1"/>
  <c r="P5146" i="3" a="1"/>
  <c r="P5146" i="3" s="1"/>
  <c r="R5146" i="3" s="1"/>
  <c r="L5185" i="3" a="1"/>
  <c r="L5185" i="3" s="1"/>
  <c r="O5185" i="3" a="1"/>
  <c r="O5185" i="3" s="1"/>
  <c r="P5185" i="3" a="1"/>
  <c r="P5185" i="3" s="1"/>
  <c r="O5268" i="3" a="1"/>
  <c r="O5268" i="3" s="1"/>
  <c r="M5268" i="3" a="1"/>
  <c r="M5268" i="3" s="1"/>
  <c r="L5268" i="3" a="1"/>
  <c r="L5268" i="3" s="1"/>
  <c r="P5268" i="3" a="1"/>
  <c r="P5268" i="3" s="1"/>
  <c r="O5276" i="3" a="1"/>
  <c r="O5276" i="3" s="1"/>
  <c r="P5276" i="3" a="1"/>
  <c r="P5276" i="3" s="1"/>
  <c r="M5276" i="3" a="1"/>
  <c r="M5276" i="3" s="1"/>
  <c r="L5276" i="3" a="1"/>
  <c r="L5276" i="3" s="1"/>
  <c r="K5307" i="3" a="1"/>
  <c r="K5307" i="3" s="1"/>
  <c r="M5307" i="3" a="1"/>
  <c r="M5307" i="3" s="1"/>
  <c r="L5307" i="3" a="1"/>
  <c r="L5307" i="3" s="1"/>
  <c r="P5307" i="3" a="1"/>
  <c r="P5307" i="3" s="1"/>
  <c r="L5309" i="3" a="1"/>
  <c r="L5309" i="3" s="1"/>
  <c r="M5309" i="3" a="1"/>
  <c r="M5309" i="3" s="1"/>
  <c r="P5309" i="3" a="1"/>
  <c r="P5309" i="3" s="1"/>
  <c r="O5309" i="3" a="1"/>
  <c r="O5309" i="3" s="1"/>
  <c r="O5319" i="3" a="1"/>
  <c r="O5319" i="3" s="1"/>
  <c r="N5319" i="3" a="1"/>
  <c r="N5319" i="3" s="1"/>
  <c r="O5386" i="3" a="1"/>
  <c r="O5386" i="3" s="1"/>
  <c r="K5386" i="3" a="1"/>
  <c r="K5386" i="3" s="1"/>
  <c r="M5400" i="3" a="1"/>
  <c r="M5400" i="3" s="1"/>
  <c r="L5400" i="3" a="1"/>
  <c r="L5400" i="3" s="1"/>
  <c r="K5400" i="3" a="1"/>
  <c r="K5400" i="3" s="1"/>
  <c r="N5400" i="3" a="1"/>
  <c r="N5400" i="3" s="1"/>
  <c r="K5435" i="3" a="1"/>
  <c r="K5435" i="3" s="1"/>
  <c r="M5435" i="3" a="1"/>
  <c r="M5435" i="3" s="1"/>
  <c r="L5435" i="3" a="1"/>
  <c r="L5435" i="3" s="1"/>
  <c r="P5435" i="3" a="1"/>
  <c r="P5435" i="3" s="1"/>
  <c r="R5435" i="3" s="1"/>
  <c r="M5480" i="3" a="1"/>
  <c r="M5480" i="3" s="1"/>
  <c r="L5480" i="3" a="1"/>
  <c r="L5480" i="3" s="1"/>
  <c r="K5480" i="3" a="1"/>
  <c r="K5480" i="3" s="1"/>
  <c r="N5480" i="3" a="1"/>
  <c r="N5480" i="3" s="1"/>
  <c r="P5480" i="3" a="1"/>
  <c r="P5480" i="3" s="1"/>
  <c r="O5480" i="3" a="1"/>
  <c r="O5480" i="3" s="1"/>
  <c r="M5520" i="3" a="1"/>
  <c r="M5520" i="3" s="1"/>
  <c r="N5520" i="3" a="1"/>
  <c r="N5520" i="3" s="1"/>
  <c r="M5575" i="3" a="1"/>
  <c r="M5575" i="3" s="1"/>
  <c r="N5575" i="3" a="1"/>
  <c r="N5575" i="3" s="1"/>
  <c r="O5580" i="3" a="1"/>
  <c r="O5580" i="3" s="1"/>
  <c r="P5580" i="3" a="1"/>
  <c r="P5580" i="3" s="1"/>
  <c r="N5580" i="3" a="1"/>
  <c r="N5580" i="3" s="1"/>
  <c r="M5580" i="3" a="1"/>
  <c r="M5580" i="3" s="1"/>
  <c r="O5616" i="3" a="1"/>
  <c r="O5616" i="3" s="1"/>
  <c r="K5616" i="3" a="1"/>
  <c r="K5616" i="3" s="1"/>
  <c r="P5645" i="3" a="1"/>
  <c r="P5645" i="3" s="1"/>
  <c r="N5645" i="3" a="1"/>
  <c r="N5645" i="3" s="1"/>
  <c r="M5645" i="3" a="1"/>
  <c r="M5645" i="3" s="1"/>
  <c r="L5645" i="3" a="1"/>
  <c r="L5645" i="3" s="1"/>
  <c r="P5709" i="3" a="1"/>
  <c r="P5709" i="3" s="1"/>
  <c r="N5709" i="3" a="1"/>
  <c r="N5709" i="3" s="1"/>
  <c r="M5712" i="3" a="1"/>
  <c r="M5712" i="3" s="1"/>
  <c r="L5712" i="3" a="1"/>
  <c r="L5712" i="3" s="1"/>
  <c r="O5712" i="3" a="1"/>
  <c r="O5712" i="3" s="1"/>
  <c r="N5712" i="3" a="1"/>
  <c r="N5712" i="3" s="1"/>
  <c r="L6020" i="3" a="1"/>
  <c r="L6020" i="3" s="1"/>
  <c r="K6020" i="3" a="1"/>
  <c r="K6020" i="3" s="1"/>
  <c r="M6020" i="3" a="1"/>
  <c r="M6020" i="3" s="1"/>
  <c r="O6020" i="3" a="1"/>
  <c r="O6020" i="3" s="1"/>
  <c r="N6020" i="3" a="1"/>
  <c r="N6020" i="3" s="1"/>
  <c r="P6020" i="3" a="1"/>
  <c r="P6020" i="3" s="1"/>
  <c r="N5429" i="3" a="1"/>
  <c r="N5429" i="3" s="1"/>
  <c r="O5429" i="3" a="1"/>
  <c r="O5429" i="3" s="1"/>
  <c r="M5551" i="3" a="1"/>
  <c r="M5551" i="3" s="1"/>
  <c r="K5551" i="3" a="1"/>
  <c r="K5551" i="3" s="1"/>
  <c r="N5551" i="3" a="1"/>
  <c r="N5551" i="3" s="1"/>
  <c r="M5689" i="3" a="1"/>
  <c r="M5689" i="3" s="1"/>
  <c r="O5689" i="3" a="1"/>
  <c r="O5689" i="3" s="1"/>
  <c r="P5689" i="3" a="1"/>
  <c r="P5689" i="3" s="1"/>
  <c r="L5689" i="3" a="1"/>
  <c r="L5689" i="3" s="1"/>
  <c r="K5689" i="3" a="1"/>
  <c r="K5689" i="3" s="1"/>
  <c r="O5713" i="3" a="1"/>
  <c r="O5713" i="3" s="1"/>
  <c r="K5713" i="3" a="1"/>
  <c r="K5713" i="3" s="1"/>
  <c r="M5446" i="3" a="1"/>
  <c r="M5446" i="3" s="1"/>
  <c r="K5446" i="3" a="1"/>
  <c r="K5446" i="3" s="1"/>
  <c r="N5446" i="3" a="1"/>
  <c r="N5446" i="3" s="1"/>
  <c r="P5459" i="3" a="1"/>
  <c r="P5459" i="3" s="1"/>
  <c r="K5459" i="3" a="1"/>
  <c r="K5459" i="3" s="1"/>
  <c r="L5459" i="3" a="1"/>
  <c r="L5459" i="3" s="1"/>
  <c r="O5459" i="3" a="1"/>
  <c r="O5459" i="3" s="1"/>
  <c r="N5459" i="3" a="1"/>
  <c r="N5459" i="3" s="1"/>
  <c r="L5469" i="3" a="1"/>
  <c r="L5469" i="3" s="1"/>
  <c r="N5469" i="3" a="1"/>
  <c r="N5469" i="3" s="1"/>
  <c r="M5469" i="3" a="1"/>
  <c r="M5469" i="3" s="1"/>
  <c r="L5475" i="3" a="1"/>
  <c r="L5475" i="3" s="1"/>
  <c r="M5475" i="3" a="1"/>
  <c r="M5475" i="3" s="1"/>
  <c r="P5475" i="3" a="1"/>
  <c r="P5475" i="3" s="1"/>
  <c r="R5475" i="3" s="1"/>
  <c r="O5475" i="3" a="1"/>
  <c r="O5475" i="3" s="1"/>
  <c r="N5475" i="3" a="1"/>
  <c r="N5475" i="3" s="1"/>
  <c r="N5531" i="3" a="1"/>
  <c r="N5531" i="3" s="1"/>
  <c r="M5531" i="3" a="1"/>
  <c r="M5531" i="3" s="1"/>
  <c r="O5531" i="3" a="1"/>
  <c r="O5531" i="3" s="1"/>
  <c r="O5551" i="3" a="1"/>
  <c r="O5551" i="3" s="1"/>
  <c r="K5563" i="3" a="1"/>
  <c r="K5563" i="3" s="1"/>
  <c r="M5563" i="3" a="1"/>
  <c r="M5563" i="3" s="1"/>
  <c r="L5563" i="3" a="1"/>
  <c r="L5563" i="3" s="1"/>
  <c r="P5563" i="3" a="1"/>
  <c r="P5563" i="3" s="1"/>
  <c r="O5563" i="3" a="1"/>
  <c r="O5563" i="3" s="1"/>
  <c r="N5563" i="3" a="1"/>
  <c r="N5563" i="3" s="1"/>
  <c r="L5595" i="3" a="1"/>
  <c r="L5595" i="3" s="1"/>
  <c r="M5595" i="3" a="1"/>
  <c r="M5595" i="3" s="1"/>
  <c r="O5595" i="3" a="1"/>
  <c r="O5595" i="3" s="1"/>
  <c r="N5595" i="3" a="1"/>
  <c r="N5595" i="3" s="1"/>
  <c r="K5595" i="3" a="1"/>
  <c r="K5595" i="3" s="1"/>
  <c r="Q5652" i="3"/>
  <c r="M5744" i="3" a="1"/>
  <c r="M5744" i="3" s="1"/>
  <c r="N5744" i="3" a="1"/>
  <c r="N5744" i="3" s="1"/>
  <c r="L5744" i="3" a="1"/>
  <c r="L5744" i="3" s="1"/>
  <c r="P3787" i="3" a="1"/>
  <c r="P3787" i="3" s="1"/>
  <c r="Q3787" i="3" s="1"/>
  <c r="P3860" i="3" a="1"/>
  <c r="P3860" i="3" s="1"/>
  <c r="R3860" i="3" s="1"/>
  <c r="Q3911" i="3"/>
  <c r="P3951" i="3" a="1"/>
  <c r="P3951" i="3" s="1"/>
  <c r="O3959" i="3" a="1"/>
  <c r="O3959" i="3" s="1"/>
  <c r="Q3991" i="3"/>
  <c r="L3998" i="3" a="1"/>
  <c r="L3998" i="3" s="1"/>
  <c r="P4015" i="3" a="1"/>
  <c r="P4015" i="3" s="1"/>
  <c r="Q4015" i="3" s="1"/>
  <c r="M4025" i="3" a="1"/>
  <c r="M4025" i="3" s="1"/>
  <c r="O4039" i="3" a="1"/>
  <c r="O4039" i="3" s="1"/>
  <c r="M4049" i="3" a="1"/>
  <c r="M4049" i="3" s="1"/>
  <c r="P4084" i="3" a="1"/>
  <c r="P4084" i="3" s="1"/>
  <c r="O4119" i="3" a="1"/>
  <c r="O4119" i="3" s="1"/>
  <c r="Q4119" i="3" s="1"/>
  <c r="M4127" i="3" a="1"/>
  <c r="M4127" i="3" s="1"/>
  <c r="P4145" i="3" a="1"/>
  <c r="P4145" i="3" s="1"/>
  <c r="Q4145" i="3" s="1"/>
  <c r="L4175" i="3" a="1"/>
  <c r="L4175" i="3" s="1"/>
  <c r="L4183" i="3" a="1"/>
  <c r="L4183" i="3" s="1"/>
  <c r="P4190" i="3" a="1"/>
  <c r="P4190" i="3" s="1"/>
  <c r="N4197" i="3" a="1"/>
  <c r="N4197" i="3" s="1"/>
  <c r="P4212" i="3" a="1"/>
  <c r="P4212" i="3" s="1"/>
  <c r="R4212" i="3" s="1"/>
  <c r="N4227" i="3" a="1"/>
  <c r="N4227" i="3" s="1"/>
  <c r="P4235" i="3" a="1"/>
  <c r="P4235" i="3" s="1"/>
  <c r="Q4235" i="3" s="1"/>
  <c r="M4237" i="3" a="1"/>
  <c r="M4237" i="3" s="1"/>
  <c r="P4292" i="3" a="1"/>
  <c r="P4292" i="3" s="1"/>
  <c r="N4295" i="3" a="1"/>
  <c r="N4295" i="3" s="1"/>
  <c r="O4303" i="3" a="1"/>
  <c r="O4303" i="3" s="1"/>
  <c r="R4303" i="3" s="1"/>
  <c r="L4318" i="3" a="1"/>
  <c r="L4318" i="3" s="1"/>
  <c r="P4324" i="3" a="1"/>
  <c r="P4324" i="3" s="1"/>
  <c r="N4331" i="3" a="1"/>
  <c r="N4331" i="3" s="1"/>
  <c r="P4341" i="3" a="1"/>
  <c r="P4341" i="3" s="1"/>
  <c r="R4341" i="3" s="1"/>
  <c r="N4349" i="3" a="1"/>
  <c r="N4349" i="3" s="1"/>
  <c r="M4383" i="3" a="1"/>
  <c r="M4383" i="3" s="1"/>
  <c r="M4414" i="3" a="1"/>
  <c r="M4414" i="3" s="1"/>
  <c r="N4421" i="3" a="1"/>
  <c r="N4421" i="3" s="1"/>
  <c r="N4434" i="3" a="1"/>
  <c r="N4434" i="3" s="1"/>
  <c r="N4440" i="3" a="1"/>
  <c r="N4440" i="3" s="1"/>
  <c r="L4444" i="3" a="1"/>
  <c r="L4444" i="3" s="1"/>
  <c r="M4446" i="3" a="1"/>
  <c r="M4446" i="3" s="1"/>
  <c r="P4462" i="3" a="1"/>
  <c r="P4462" i="3" s="1"/>
  <c r="R4462" i="3" s="1"/>
  <c r="N4463" i="3" a="1"/>
  <c r="N4463" i="3" s="1"/>
  <c r="P4494" i="3" a="1"/>
  <c r="P4494" i="3" s="1"/>
  <c r="R4494" i="3" s="1"/>
  <c r="N4495" i="3" a="1"/>
  <c r="N4495" i="3" s="1"/>
  <c r="N4504" i="3" a="1"/>
  <c r="N4504" i="3" s="1"/>
  <c r="L4508" i="3" a="1"/>
  <c r="L4508" i="3" s="1"/>
  <c r="L4511" i="3" a="1"/>
  <c r="L4511" i="3" s="1"/>
  <c r="N4515" i="3" a="1"/>
  <c r="N4515" i="3" s="1"/>
  <c r="N4522" i="3" a="1"/>
  <c r="N4522" i="3" s="1"/>
  <c r="L4565" i="3" a="1"/>
  <c r="L4565" i="3" s="1"/>
  <c r="N4567" i="3" a="1"/>
  <c r="N4567" i="3" s="1"/>
  <c r="N4568" i="3" a="1"/>
  <c r="N4568" i="3" s="1"/>
  <c r="N4583" i="3" a="1"/>
  <c r="N4583" i="3" s="1"/>
  <c r="R4599" i="3"/>
  <c r="O4600" i="3" a="1"/>
  <c r="O4600" i="3" s="1"/>
  <c r="P4600" i="3" a="1"/>
  <c r="P4600" i="3" s="1"/>
  <c r="N4600" i="3" a="1"/>
  <c r="N4600" i="3" s="1"/>
  <c r="O4607" i="3" a="1"/>
  <c r="O4607" i="3" s="1"/>
  <c r="N4607" i="3" a="1"/>
  <c r="N4607" i="3" s="1"/>
  <c r="O4608" i="3" a="1"/>
  <c r="O4608" i="3" s="1"/>
  <c r="P4608" i="3" a="1"/>
  <c r="P4608" i="3" s="1"/>
  <c r="N4608" i="3" a="1"/>
  <c r="N4608" i="3" s="1"/>
  <c r="P4622" i="3" a="1"/>
  <c r="P4622" i="3" s="1"/>
  <c r="Q4622" i="3" s="1"/>
  <c r="L4629" i="3" a="1"/>
  <c r="L4629" i="3" s="1"/>
  <c r="N4646" i="3" a="1"/>
  <c r="N4646" i="3" s="1"/>
  <c r="P4646" i="3" a="1"/>
  <c r="P4646" i="3" s="1"/>
  <c r="O4648" i="3" a="1"/>
  <c r="O4648" i="3" s="1"/>
  <c r="R4648" i="3" s="1"/>
  <c r="M4648" i="3" a="1"/>
  <c r="M4648" i="3" s="1"/>
  <c r="O4704" i="3" a="1"/>
  <c r="O4704" i="3" s="1"/>
  <c r="P4704" i="3" a="1"/>
  <c r="P4704" i="3" s="1"/>
  <c r="R4704" i="3" s="1"/>
  <c r="P4728" i="3" a="1"/>
  <c r="P4728" i="3" s="1"/>
  <c r="N4740" i="3" a="1"/>
  <c r="N4740" i="3" s="1"/>
  <c r="L4751" i="3" a="1"/>
  <c r="L4751" i="3" s="1"/>
  <c r="L4759" i="3" a="1"/>
  <c r="L4759" i="3" s="1"/>
  <c r="P4774" i="3" a="1"/>
  <c r="P4774" i="3" s="1"/>
  <c r="O4776" i="3" a="1"/>
  <c r="O4776" i="3" s="1"/>
  <c r="Q4776" i="3" s="1"/>
  <c r="N4776" i="3" a="1"/>
  <c r="N4776" i="3" s="1"/>
  <c r="M4776" i="3" a="1"/>
  <c r="M4776" i="3" s="1"/>
  <c r="M4783" i="3" a="1"/>
  <c r="M4783" i="3" s="1"/>
  <c r="M4801" i="3" a="1"/>
  <c r="M4801" i="3" s="1"/>
  <c r="O4805" i="3" a="1"/>
  <c r="O4805" i="3" s="1"/>
  <c r="N4805" i="3" a="1"/>
  <c r="N4805" i="3" s="1"/>
  <c r="M4805" i="3" a="1"/>
  <c r="M4805" i="3" s="1"/>
  <c r="O4819" i="3" a="1"/>
  <c r="O4819" i="3" s="1"/>
  <c r="Q4819" i="3" s="1"/>
  <c r="N4819" i="3" a="1"/>
  <c r="N4819" i="3" s="1"/>
  <c r="M4819" i="3" a="1"/>
  <c r="M4819" i="3" s="1"/>
  <c r="O4843" i="3" a="1"/>
  <c r="O4843" i="3" s="1"/>
  <c r="Q4843" i="3" s="1"/>
  <c r="N4843" i="3" a="1"/>
  <c r="N4843" i="3" s="1"/>
  <c r="M4860" i="3" a="1"/>
  <c r="M4860" i="3" s="1"/>
  <c r="L4860" i="3" a="1"/>
  <c r="L4860" i="3" s="1"/>
  <c r="L4901" i="3" a="1"/>
  <c r="L4901" i="3" s="1"/>
  <c r="P4901" i="3" a="1"/>
  <c r="P4901" i="3" s="1"/>
  <c r="O4901" i="3" a="1"/>
  <c r="O4901" i="3" s="1"/>
  <c r="N4901" i="3" a="1"/>
  <c r="N4901" i="3" s="1"/>
  <c r="O4912" i="3" a="1"/>
  <c r="O4912" i="3" s="1"/>
  <c r="N4912" i="3" a="1"/>
  <c r="N4912" i="3" s="1"/>
  <c r="M4915" i="3" a="1"/>
  <c r="M4915" i="3" s="1"/>
  <c r="O4915" i="3" a="1"/>
  <c r="O4915" i="3" s="1"/>
  <c r="P4915" i="3" a="1"/>
  <c r="P4915" i="3" s="1"/>
  <c r="N4915" i="3" a="1"/>
  <c r="N4915" i="3" s="1"/>
  <c r="O4929" i="3" a="1"/>
  <c r="O4929" i="3" s="1"/>
  <c r="K4929" i="3" a="1"/>
  <c r="K4929" i="3" s="1"/>
  <c r="P4929" i="3" a="1"/>
  <c r="P4929" i="3" s="1"/>
  <c r="N4929" i="3" a="1"/>
  <c r="N4929" i="3" s="1"/>
  <c r="P4938" i="3" a="1"/>
  <c r="P4938" i="3" s="1"/>
  <c r="R4938" i="3" s="1"/>
  <c r="O4938" i="3" a="1"/>
  <c r="O4938" i="3" s="1"/>
  <c r="O4954" i="3" a="1"/>
  <c r="O4954" i="3" s="1"/>
  <c r="P4954" i="3" a="1"/>
  <c r="P4954" i="3" s="1"/>
  <c r="Q4954" i="3" s="1"/>
  <c r="L4954" i="3" a="1"/>
  <c r="L4954" i="3" s="1"/>
  <c r="O4961" i="3" a="1"/>
  <c r="O4961" i="3" s="1"/>
  <c r="N4961" i="3" a="1"/>
  <c r="N4961" i="3" s="1"/>
  <c r="M4961" i="3" a="1"/>
  <c r="M4961" i="3" s="1"/>
  <c r="P4961" i="3" a="1"/>
  <c r="P4961" i="3" s="1"/>
  <c r="K4999" i="3" a="1"/>
  <c r="K4999" i="3" s="1"/>
  <c r="O4999" i="3" a="1"/>
  <c r="O4999" i="3" s="1"/>
  <c r="L5018" i="3" a="1"/>
  <c r="L5018" i="3" s="1"/>
  <c r="P5029" i="3" a="1"/>
  <c r="P5029" i="3" s="1"/>
  <c r="K5029" i="3" a="1"/>
  <c r="K5029" i="3" s="1"/>
  <c r="O5029" i="3" a="1"/>
  <c r="O5029" i="3" s="1"/>
  <c r="R5045" i="3"/>
  <c r="Q5045" i="3"/>
  <c r="O5055" i="3" a="1"/>
  <c r="O5055" i="3" s="1"/>
  <c r="N5055" i="3" a="1"/>
  <c r="N5055" i="3" s="1"/>
  <c r="M5055" i="3" a="1"/>
  <c r="M5055" i="3" s="1"/>
  <c r="M5109" i="3" a="1"/>
  <c r="M5109" i="3" s="1"/>
  <c r="L5109" i="3" a="1"/>
  <c r="L5109" i="3" s="1"/>
  <c r="O5109" i="3" a="1"/>
  <c r="O5109" i="3" s="1"/>
  <c r="R5109" i="3" s="1"/>
  <c r="N5126" i="3" a="1"/>
  <c r="N5126" i="3" s="1"/>
  <c r="M5126" i="3" a="1"/>
  <c r="M5126" i="3" s="1"/>
  <c r="P5139" i="3" a="1"/>
  <c r="P5139" i="3" s="1"/>
  <c r="L5157" i="3" a="1"/>
  <c r="L5157" i="3" s="1"/>
  <c r="K5157" i="3" a="1"/>
  <c r="K5157" i="3" s="1"/>
  <c r="M5157" i="3" a="1"/>
  <c r="M5157" i="3" s="1"/>
  <c r="P5157" i="3" a="1"/>
  <c r="P5157" i="3" s="1"/>
  <c r="O5157" i="3" a="1"/>
  <c r="O5157" i="3" s="1"/>
  <c r="N5157" i="3" a="1"/>
  <c r="N5157" i="3" s="1"/>
  <c r="Q5285" i="3"/>
  <c r="N5304" i="3" a="1"/>
  <c r="N5304" i="3" s="1"/>
  <c r="O5304" i="3" a="1"/>
  <c r="O5304" i="3" s="1"/>
  <c r="L5317" i="3" a="1"/>
  <c r="L5317" i="3" s="1"/>
  <c r="K5317" i="3" a="1"/>
  <c r="K5317" i="3" s="1"/>
  <c r="M5317" i="3" a="1"/>
  <c r="M5317" i="3" s="1"/>
  <c r="O5317" i="3" a="1"/>
  <c r="O5317" i="3" s="1"/>
  <c r="N5317" i="3" a="1"/>
  <c r="N5317" i="3" s="1"/>
  <c r="Q5371" i="3"/>
  <c r="L5409" i="3" a="1"/>
  <c r="L5409" i="3" s="1"/>
  <c r="N5409" i="3" a="1"/>
  <c r="N5409" i="3" s="1"/>
  <c r="M5409" i="3" a="1"/>
  <c r="M5409" i="3" s="1"/>
  <c r="M5429" i="3" a="1"/>
  <c r="M5429" i="3" s="1"/>
  <c r="O5446" i="3" a="1"/>
  <c r="O5446" i="3" s="1"/>
  <c r="M5459" i="3" a="1"/>
  <c r="M5459" i="3" s="1"/>
  <c r="P5469" i="3" a="1"/>
  <c r="P5469" i="3" s="1"/>
  <c r="K5475" i="3" a="1"/>
  <c r="K5475" i="3" s="1"/>
  <c r="M5496" i="3" a="1"/>
  <c r="M5496" i="3" s="1"/>
  <c r="L5496" i="3" a="1"/>
  <c r="L5496" i="3" s="1"/>
  <c r="K5496" i="3" a="1"/>
  <c r="K5496" i="3" s="1"/>
  <c r="N5496" i="3" a="1"/>
  <c r="N5496" i="3" s="1"/>
  <c r="P5496" i="3" a="1"/>
  <c r="P5496" i="3" s="1"/>
  <c r="O5496" i="3" a="1"/>
  <c r="O5496" i="3" s="1"/>
  <c r="K5531" i="3" a="1"/>
  <c r="K5531" i="3" s="1"/>
  <c r="O5540" i="3" a="1"/>
  <c r="O5540" i="3" s="1"/>
  <c r="M5540" i="3" a="1"/>
  <c r="M5540" i="3" s="1"/>
  <c r="P5540" i="3" a="1"/>
  <c r="P5540" i="3" s="1"/>
  <c r="N5540" i="3" a="1"/>
  <c r="N5540" i="3" s="1"/>
  <c r="M5577" i="3" a="1"/>
  <c r="M5577" i="3" s="1"/>
  <c r="O5577" i="3" a="1"/>
  <c r="O5577" i="3" s="1"/>
  <c r="N5577" i="3" a="1"/>
  <c r="N5577" i="3" s="1"/>
  <c r="P5595" i="3" a="1"/>
  <c r="P5595" i="3" s="1"/>
  <c r="K5640" i="3" a="1"/>
  <c r="K5640" i="3" s="1"/>
  <c r="M5665" i="3" a="1"/>
  <c r="M5665" i="3" s="1"/>
  <c r="N5665" i="3" a="1"/>
  <c r="N5665" i="3" s="1"/>
  <c r="M5669" i="3" a="1"/>
  <c r="M5669" i="3" s="1"/>
  <c r="P5669" i="3" a="1"/>
  <c r="P5669" i="3" s="1"/>
  <c r="L5669" i="3" a="1"/>
  <c r="L5669" i="3" s="1"/>
  <c r="O5686" i="3" a="1"/>
  <c r="O5686" i="3" s="1"/>
  <c r="N5686" i="3" a="1"/>
  <c r="N5686" i="3" s="1"/>
  <c r="M5686" i="3" a="1"/>
  <c r="M5686" i="3" s="1"/>
  <c r="N5799" i="3" a="1"/>
  <c r="N5799" i="3" s="1"/>
  <c r="M5799" i="3" a="1"/>
  <c r="M5799" i="3" s="1"/>
  <c r="P3821" i="3" a="1"/>
  <c r="P3821" i="3" s="1"/>
  <c r="Q3821" i="3" s="1"/>
  <c r="P3877" i="3" a="1"/>
  <c r="P3877" i="3" s="1"/>
  <c r="R3877" i="3" s="1"/>
  <c r="M3998" i="3" a="1"/>
  <c r="M3998" i="3" s="1"/>
  <c r="N4049" i="3" a="1"/>
  <c r="N4049" i="3" s="1"/>
  <c r="N4107" i="3" a="1"/>
  <c r="N4107" i="3" s="1"/>
  <c r="N4127" i="3" a="1"/>
  <c r="N4127" i="3" s="1"/>
  <c r="M4183" i="3" a="1"/>
  <c r="M4183" i="3" s="1"/>
  <c r="L4185" i="3" a="1"/>
  <c r="L4185" i="3" s="1"/>
  <c r="P4237" i="3" a="1"/>
  <c r="P4237" i="3" s="1"/>
  <c r="M4318" i="3" a="1"/>
  <c r="M4318" i="3" s="1"/>
  <c r="P4337" i="3" a="1"/>
  <c r="P4337" i="3" s="1"/>
  <c r="Q4337" i="3" s="1"/>
  <c r="N4363" i="3" a="1"/>
  <c r="N4363" i="3" s="1"/>
  <c r="N4383" i="3" a="1"/>
  <c r="N4383" i="3" s="1"/>
  <c r="P4440" i="3" a="1"/>
  <c r="P4440" i="3" s="1"/>
  <c r="Q4440" i="3" s="1"/>
  <c r="N4444" i="3" a="1"/>
  <c r="N4444" i="3" s="1"/>
  <c r="O4446" i="3" a="1"/>
  <c r="O4446" i="3" s="1"/>
  <c r="K4478" i="3" a="1"/>
  <c r="K4478" i="3" s="1"/>
  <c r="K4484" i="3" a="1"/>
  <c r="K4484" i="3" s="1"/>
  <c r="K4486" i="3" a="1"/>
  <c r="K4486" i="3" s="1"/>
  <c r="K4487" i="3" a="1"/>
  <c r="K4487" i="3" s="1"/>
  <c r="K4502" i="3" a="1"/>
  <c r="K4502" i="3" s="1"/>
  <c r="P4504" i="3" a="1"/>
  <c r="P4504" i="3" s="1"/>
  <c r="N4508" i="3" a="1"/>
  <c r="N4508" i="3" s="1"/>
  <c r="K4518" i="3" a="1"/>
  <c r="K4518" i="3" s="1"/>
  <c r="P4526" i="3" a="1"/>
  <c r="P4526" i="3" s="1"/>
  <c r="N4528" i="3" a="1"/>
  <c r="N4528" i="3" s="1"/>
  <c r="K4548" i="3" a="1"/>
  <c r="K4548" i="3" s="1"/>
  <c r="L4560" i="3" a="1"/>
  <c r="L4560" i="3" s="1"/>
  <c r="P4566" i="3" a="1"/>
  <c r="P4566" i="3" s="1"/>
  <c r="Q4566" i="3" s="1"/>
  <c r="P4568" i="3" a="1"/>
  <c r="P4568" i="3" s="1"/>
  <c r="O4594" i="3" a="1"/>
  <c r="O4594" i="3" s="1"/>
  <c r="M4594" i="3" a="1"/>
  <c r="M4594" i="3" s="1"/>
  <c r="K4599" i="3" a="1"/>
  <c r="K4599" i="3" s="1"/>
  <c r="L4600" i="3" a="1"/>
  <c r="L4600" i="3" s="1"/>
  <c r="K4607" i="3" a="1"/>
  <c r="K4607" i="3" s="1"/>
  <c r="L4608" i="3" a="1"/>
  <c r="L4608" i="3" s="1"/>
  <c r="P4623" i="3" a="1"/>
  <c r="P4623" i="3" s="1"/>
  <c r="R4623" i="3" s="1"/>
  <c r="Q4630" i="3"/>
  <c r="P4639" i="3" a="1"/>
  <c r="P4639" i="3" s="1"/>
  <c r="Q4639" i="3" s="1"/>
  <c r="N4643" i="3" a="1"/>
  <c r="N4643" i="3" s="1"/>
  <c r="K4646" i="3" a="1"/>
  <c r="K4646" i="3" s="1"/>
  <c r="L4648" i="3" a="1"/>
  <c r="L4648" i="3" s="1"/>
  <c r="K4653" i="3" a="1"/>
  <c r="K4653" i="3" s="1"/>
  <c r="M4655" i="3" a="1"/>
  <c r="M4655" i="3" s="1"/>
  <c r="L4655" i="3" a="1"/>
  <c r="L4655" i="3" s="1"/>
  <c r="N4678" i="3" a="1"/>
  <c r="N4678" i="3" s="1"/>
  <c r="P4678" i="3" a="1"/>
  <c r="P4678" i="3" s="1"/>
  <c r="O4678" i="3" a="1"/>
  <c r="O4678" i="3" s="1"/>
  <c r="M4678" i="3" a="1"/>
  <c r="M4678" i="3" s="1"/>
  <c r="P4684" i="3" a="1"/>
  <c r="P4684" i="3" s="1"/>
  <c r="O4684" i="3" a="1"/>
  <c r="O4684" i="3" s="1"/>
  <c r="L4704" i="3" a="1"/>
  <c r="L4704" i="3" s="1"/>
  <c r="O4711" i="3" a="1"/>
  <c r="O4711" i="3" s="1"/>
  <c r="N4711" i="3" a="1"/>
  <c r="N4711" i="3" s="1"/>
  <c r="M4711" i="3" a="1"/>
  <c r="M4711" i="3" s="1"/>
  <c r="M4743" i="3" a="1"/>
  <c r="M4743" i="3" s="1"/>
  <c r="L4743" i="3" a="1"/>
  <c r="L4743" i="3" s="1"/>
  <c r="N4750" i="3" a="1"/>
  <c r="N4750" i="3" s="1"/>
  <c r="P4750" i="3" a="1"/>
  <c r="P4750" i="3" s="1"/>
  <c r="O4750" i="3" a="1"/>
  <c r="O4750" i="3" s="1"/>
  <c r="M4750" i="3" a="1"/>
  <c r="M4750" i="3" s="1"/>
  <c r="O4751" i="3" a="1"/>
  <c r="O4751" i="3" s="1"/>
  <c r="M4764" i="3" a="1"/>
  <c r="M4764" i="3" s="1"/>
  <c r="N4764" i="3" a="1"/>
  <c r="N4764" i="3" s="1"/>
  <c r="L4764" i="3" a="1"/>
  <c r="L4764" i="3" s="1"/>
  <c r="O4775" i="3" a="1"/>
  <c r="O4775" i="3" s="1"/>
  <c r="Q4775" i="3" s="1"/>
  <c r="N4775" i="3" a="1"/>
  <c r="N4775" i="3" s="1"/>
  <c r="M4775" i="3" a="1"/>
  <c r="M4775" i="3" s="1"/>
  <c r="L4776" i="3" a="1"/>
  <c r="L4776" i="3" s="1"/>
  <c r="N4795" i="3" a="1"/>
  <c r="N4795" i="3" s="1"/>
  <c r="M4795" i="3" a="1"/>
  <c r="M4795" i="3" s="1"/>
  <c r="L4795" i="3" a="1"/>
  <c r="L4795" i="3" s="1"/>
  <c r="K4805" i="3" a="1"/>
  <c r="K4805" i="3" s="1"/>
  <c r="M4811" i="3" a="1"/>
  <c r="M4811" i="3" s="1"/>
  <c r="L4811" i="3" a="1"/>
  <c r="L4811" i="3" s="1"/>
  <c r="N4815" i="3" a="1"/>
  <c r="N4815" i="3" s="1"/>
  <c r="P4815" i="3" a="1"/>
  <c r="P4815" i="3" s="1"/>
  <c r="O4815" i="3" a="1"/>
  <c r="O4815" i="3" s="1"/>
  <c r="M4815" i="3" a="1"/>
  <c r="M4815" i="3" s="1"/>
  <c r="K4819" i="3" a="1"/>
  <c r="K4819" i="3" s="1"/>
  <c r="M4827" i="3" a="1"/>
  <c r="M4827" i="3" s="1"/>
  <c r="L4827" i="3" a="1"/>
  <c r="L4827" i="3" s="1"/>
  <c r="K4827" i="3" a="1"/>
  <c r="K4827" i="3" s="1"/>
  <c r="K4843" i="3" a="1"/>
  <c r="K4843" i="3" s="1"/>
  <c r="K4901" i="3" a="1"/>
  <c r="K4901" i="3" s="1"/>
  <c r="O4907" i="3" a="1"/>
  <c r="O4907" i="3" s="1"/>
  <c r="N4907" i="3" a="1"/>
  <c r="N4907" i="3" s="1"/>
  <c r="O4913" i="3" a="1"/>
  <c r="O4913" i="3" s="1"/>
  <c r="P4913" i="3" a="1"/>
  <c r="P4913" i="3" s="1"/>
  <c r="K4913" i="3" a="1"/>
  <c r="K4913" i="3" s="1"/>
  <c r="N4913" i="3" a="1"/>
  <c r="N4913" i="3" s="1"/>
  <c r="K4915" i="3" a="1"/>
  <c r="K4915" i="3" s="1"/>
  <c r="L4929" i="3" a="1"/>
  <c r="L4929" i="3" s="1"/>
  <c r="K4938" i="3" a="1"/>
  <c r="K4938" i="3" s="1"/>
  <c r="Q4945" i="3"/>
  <c r="Q4949" i="3"/>
  <c r="K4954" i="3" a="1"/>
  <c r="K4954" i="3" s="1"/>
  <c r="K4961" i="3" a="1"/>
  <c r="K4961" i="3" s="1"/>
  <c r="O4993" i="3" a="1"/>
  <c r="O4993" i="3" s="1"/>
  <c r="N4993" i="3" a="1"/>
  <c r="N4993" i="3" s="1"/>
  <c r="M4993" i="3" a="1"/>
  <c r="M4993" i="3" s="1"/>
  <c r="P4993" i="3" a="1"/>
  <c r="P4993" i="3" s="1"/>
  <c r="L4993" i="3" a="1"/>
  <c r="L4993" i="3" s="1"/>
  <c r="M4999" i="3" a="1"/>
  <c r="M4999" i="3" s="1"/>
  <c r="M5011" i="3" a="1"/>
  <c r="M5011" i="3" s="1"/>
  <c r="L5011" i="3" a="1"/>
  <c r="L5011" i="3" s="1"/>
  <c r="O5011" i="3" a="1"/>
  <c r="O5011" i="3" s="1"/>
  <c r="P5011" i="3" a="1"/>
  <c r="P5011" i="3" s="1"/>
  <c r="L5029" i="3" a="1"/>
  <c r="L5029" i="3" s="1"/>
  <c r="M5033" i="3" a="1"/>
  <c r="M5033" i="3" s="1"/>
  <c r="O5033" i="3" a="1"/>
  <c r="O5033" i="3" s="1"/>
  <c r="N5033" i="3" a="1"/>
  <c r="N5033" i="3" s="1"/>
  <c r="L5033" i="3" a="1"/>
  <c r="L5033" i="3" s="1"/>
  <c r="M5041" i="3" a="1"/>
  <c r="M5041" i="3" s="1"/>
  <c r="N5041" i="3" a="1"/>
  <c r="N5041" i="3" s="1"/>
  <c r="L5041" i="3" a="1"/>
  <c r="L5041" i="3" s="1"/>
  <c r="O5041" i="3" a="1"/>
  <c r="O5041" i="3" s="1"/>
  <c r="K5055" i="3" a="1"/>
  <c r="K5055" i="3" s="1"/>
  <c r="R5093" i="3"/>
  <c r="K5109" i="3" a="1"/>
  <c r="K5109" i="3" s="1"/>
  <c r="O5116" i="3" a="1"/>
  <c r="O5116" i="3" s="1"/>
  <c r="P5116" i="3" a="1"/>
  <c r="P5116" i="3" s="1"/>
  <c r="M5116" i="3" a="1"/>
  <c r="M5116" i="3" s="1"/>
  <c r="L5116" i="3" a="1"/>
  <c r="L5116" i="3" s="1"/>
  <c r="K5129" i="3" a="1"/>
  <c r="K5129" i="3" s="1"/>
  <c r="P5129" i="3" a="1"/>
  <c r="P5129" i="3" s="1"/>
  <c r="O5140" i="3" a="1"/>
  <c r="O5140" i="3" s="1"/>
  <c r="M5140" i="3" a="1"/>
  <c r="M5140" i="3" s="1"/>
  <c r="L5140" i="3" a="1"/>
  <c r="L5140" i="3" s="1"/>
  <c r="P5140" i="3" a="1"/>
  <c r="P5140" i="3" s="1"/>
  <c r="N5162" i="3" a="1"/>
  <c r="N5162" i="3" s="1"/>
  <c r="O5162" i="3" a="1"/>
  <c r="O5162" i="3" s="1"/>
  <c r="P5177" i="3" a="1"/>
  <c r="P5177" i="3" s="1"/>
  <c r="R5177" i="3" s="1"/>
  <c r="O5177" i="3" a="1"/>
  <c r="O5177" i="3" s="1"/>
  <c r="R5187" i="3"/>
  <c r="Q5187" i="3"/>
  <c r="O5252" i="3" a="1"/>
  <c r="O5252" i="3" s="1"/>
  <c r="L5252" i="3" a="1"/>
  <c r="L5252" i="3" s="1"/>
  <c r="P5252" i="3" a="1"/>
  <c r="P5252" i="3" s="1"/>
  <c r="M5252" i="3" a="1"/>
  <c r="M5252" i="3" s="1"/>
  <c r="M5261" i="3" a="1"/>
  <c r="M5261" i="3" s="1"/>
  <c r="O5261" i="3" a="1"/>
  <c r="O5261" i="3" s="1"/>
  <c r="L5267" i="3" a="1"/>
  <c r="L5267" i="3" s="1"/>
  <c r="N5267" i="3" a="1"/>
  <c r="N5267" i="3" s="1"/>
  <c r="P5267" i="3" a="1"/>
  <c r="P5267" i="3" s="1"/>
  <c r="O5267" i="3" a="1"/>
  <c r="O5267" i="3" s="1"/>
  <c r="O5284" i="3" a="1"/>
  <c r="O5284" i="3" s="1"/>
  <c r="L5284" i="3" a="1"/>
  <c r="L5284" i="3" s="1"/>
  <c r="P5284" i="3" a="1"/>
  <c r="P5284" i="3" s="1"/>
  <c r="M5284" i="3" a="1"/>
  <c r="M5284" i="3" s="1"/>
  <c r="Q5299" i="3"/>
  <c r="K5304" i="3" a="1"/>
  <c r="K5304" i="3" s="1"/>
  <c r="O5313" i="3" a="1"/>
  <c r="O5313" i="3" s="1"/>
  <c r="P5317" i="3" a="1"/>
  <c r="P5317" i="3" s="1"/>
  <c r="O5340" i="3" a="1"/>
  <c r="O5340" i="3" s="1"/>
  <c r="L5340" i="3" a="1"/>
  <c r="L5340" i="3" s="1"/>
  <c r="P5340" i="3" a="1"/>
  <c r="P5340" i="3" s="1"/>
  <c r="R5340" i="3" s="1"/>
  <c r="M5340" i="3" a="1"/>
  <c r="M5340" i="3" s="1"/>
  <c r="N5354" i="3" a="1"/>
  <c r="N5354" i="3" s="1"/>
  <c r="L5354" i="3" a="1"/>
  <c r="L5354" i="3" s="1"/>
  <c r="P5354" i="3" a="1"/>
  <c r="P5354" i="3" s="1"/>
  <c r="O5354" i="3" a="1"/>
  <c r="O5354" i="3" s="1"/>
  <c r="K5354" i="3" a="1"/>
  <c r="K5354" i="3" s="1"/>
  <c r="N5393" i="3" a="1"/>
  <c r="N5393" i="3" s="1"/>
  <c r="P5393" i="3" a="1"/>
  <c r="P5393" i="3" s="1"/>
  <c r="L5393" i="3" a="1"/>
  <c r="L5393" i="3" s="1"/>
  <c r="K5393" i="3" a="1"/>
  <c r="K5393" i="3" s="1"/>
  <c r="P5405" i="3" a="1"/>
  <c r="P5405" i="3" s="1"/>
  <c r="L5405" i="3" a="1"/>
  <c r="L5405" i="3" s="1"/>
  <c r="K5405" i="3" a="1"/>
  <c r="K5405" i="3" s="1"/>
  <c r="M5405" i="3" a="1"/>
  <c r="M5405" i="3" s="1"/>
  <c r="O5405" i="3" a="1"/>
  <c r="O5405" i="3" s="1"/>
  <c r="N5405" i="3" a="1"/>
  <c r="N5405" i="3" s="1"/>
  <c r="N5426" i="3" a="1"/>
  <c r="N5426" i="3" s="1"/>
  <c r="L5426" i="3" a="1"/>
  <c r="L5426" i="3" s="1"/>
  <c r="M5426" i="3" a="1"/>
  <c r="M5426" i="3" s="1"/>
  <c r="K5472" i="3" a="1"/>
  <c r="K5472" i="3" s="1"/>
  <c r="O5476" i="3" a="1"/>
  <c r="O5476" i="3" s="1"/>
  <c r="R5476" i="3" s="1"/>
  <c r="L5476" i="3" a="1"/>
  <c r="L5476" i="3" s="1"/>
  <c r="N5476" i="3" a="1"/>
  <c r="N5476" i="3" s="1"/>
  <c r="M5476" i="3" a="1"/>
  <c r="M5476" i="3" s="1"/>
  <c r="O5504" i="3" a="1"/>
  <c r="O5504" i="3" s="1"/>
  <c r="N5504" i="3" a="1"/>
  <c r="N5504" i="3" s="1"/>
  <c r="L5531" i="3" a="1"/>
  <c r="L5531" i="3" s="1"/>
  <c r="L5540" i="3" a="1"/>
  <c r="L5540" i="3" s="1"/>
  <c r="L5665" i="3" a="1"/>
  <c r="L5665" i="3" s="1"/>
  <c r="N5694" i="3" a="1"/>
  <c r="N5694" i="3" s="1"/>
  <c r="O5694" i="3" a="1"/>
  <c r="O5694" i="3" s="1"/>
  <c r="M5694" i="3" a="1"/>
  <c r="M5694" i="3" s="1"/>
  <c r="M5727" i="3" a="1"/>
  <c r="M5727" i="3" s="1"/>
  <c r="K5727" i="3" a="1"/>
  <c r="K5727" i="3" s="1"/>
  <c r="O5727" i="3" a="1"/>
  <c r="O5727" i="3" s="1"/>
  <c r="P5741" i="3" a="1"/>
  <c r="P5741" i="3" s="1"/>
  <c r="N5741" i="3" a="1"/>
  <c r="N5741" i="3" s="1"/>
  <c r="L5741" i="3" a="1"/>
  <c r="L5741" i="3" s="1"/>
  <c r="N3779" i="3" a="1"/>
  <c r="N3779" i="3" s="1"/>
  <c r="N3785" i="3" a="1"/>
  <c r="N3785" i="3" s="1"/>
  <c r="K3787" i="3" a="1"/>
  <c r="K3787" i="3" s="1"/>
  <c r="L3795" i="3" a="1"/>
  <c r="L3795" i="3" s="1"/>
  <c r="K3803" i="3" a="1"/>
  <c r="K3803" i="3" s="1"/>
  <c r="M3840" i="3" a="1"/>
  <c r="M3840" i="3" s="1"/>
  <c r="N3843" i="3" a="1"/>
  <c r="N3843" i="3" s="1"/>
  <c r="K3860" i="3" a="1"/>
  <c r="K3860" i="3" s="1"/>
  <c r="L3867" i="3" a="1"/>
  <c r="L3867" i="3" s="1"/>
  <c r="L3873" i="3" a="1"/>
  <c r="L3873" i="3" s="1"/>
  <c r="L3909" i="3" a="1"/>
  <c r="L3909" i="3" s="1"/>
  <c r="M3949" i="3" a="1"/>
  <c r="M3949" i="3" s="1"/>
  <c r="L3957" i="3" a="1"/>
  <c r="L3957" i="3" s="1"/>
  <c r="K3959" i="3" a="1"/>
  <c r="K3959" i="3" s="1"/>
  <c r="M3960" i="3" a="1"/>
  <c r="M3960" i="3" s="1"/>
  <c r="L3973" i="3" a="1"/>
  <c r="L3973" i="3" s="1"/>
  <c r="M3975" i="3" a="1"/>
  <c r="M3975" i="3" s="1"/>
  <c r="L3987" i="3" a="1"/>
  <c r="L3987" i="3" s="1"/>
  <c r="K3995" i="3" a="1"/>
  <c r="K3995" i="3" s="1"/>
  <c r="P4001" i="3" a="1"/>
  <c r="P4001" i="3" s="1"/>
  <c r="M4011" i="3" a="1"/>
  <c r="M4011" i="3" s="1"/>
  <c r="L4019" i="3" a="1"/>
  <c r="L4019" i="3" s="1"/>
  <c r="L4036" i="3" a="1"/>
  <c r="L4036" i="3" s="1"/>
  <c r="M4037" i="3" a="1"/>
  <c r="M4037" i="3" s="1"/>
  <c r="K4039" i="3" a="1"/>
  <c r="K4039" i="3" s="1"/>
  <c r="M4051" i="3" a="1"/>
  <c r="M4051" i="3" s="1"/>
  <c r="K4065" i="3" a="1"/>
  <c r="K4065" i="3" s="1"/>
  <c r="P4197" i="3" a="1"/>
  <c r="P4197" i="3" s="1"/>
  <c r="Q4241" i="3"/>
  <c r="P4275" i="3" a="1"/>
  <c r="P4275" i="3" s="1"/>
  <c r="P4331" i="3" a="1"/>
  <c r="P4331" i="3" s="1"/>
  <c r="P4421" i="3" a="1"/>
  <c r="P4421" i="3" s="1"/>
  <c r="Q4421" i="3" s="1"/>
  <c r="O4444" i="3" a="1"/>
  <c r="O4444" i="3" s="1"/>
  <c r="O4508" i="3" a="1"/>
  <c r="O4508" i="3" s="1"/>
  <c r="P4528" i="3" a="1"/>
  <c r="P4528" i="3" s="1"/>
  <c r="Q4528" i="3" s="1"/>
  <c r="O4592" i="3" a="1"/>
  <c r="O4592" i="3" s="1"/>
  <c r="R4592" i="3" s="1"/>
  <c r="N4592" i="3" a="1"/>
  <c r="N4592" i="3" s="1"/>
  <c r="O4688" i="3" a="1"/>
  <c r="O4688" i="3" s="1"/>
  <c r="M4688" i="3" a="1"/>
  <c r="M4688" i="3" s="1"/>
  <c r="L4688" i="3" a="1"/>
  <c r="L4688" i="3" s="1"/>
  <c r="O4712" i="3" a="1"/>
  <c r="O4712" i="3" s="1"/>
  <c r="M4712" i="3" a="1"/>
  <c r="M4712" i="3" s="1"/>
  <c r="L4712" i="3" a="1"/>
  <c r="L4712" i="3" s="1"/>
  <c r="N4726" i="3" a="1"/>
  <c r="N4726" i="3" s="1"/>
  <c r="M4726" i="3" a="1"/>
  <c r="M4726" i="3" s="1"/>
  <c r="L4726" i="3" a="1"/>
  <c r="L4726" i="3" s="1"/>
  <c r="N4754" i="3" a="1"/>
  <c r="N4754" i="3" s="1"/>
  <c r="M4754" i="3" a="1"/>
  <c r="M4754" i="3" s="1"/>
  <c r="K4754" i="3" a="1"/>
  <c r="K4754" i="3" s="1"/>
  <c r="N4786" i="3" a="1"/>
  <c r="N4786" i="3" s="1"/>
  <c r="P4786" i="3" a="1"/>
  <c r="P4786" i="3" s="1"/>
  <c r="M4786" i="3" a="1"/>
  <c r="M4786" i="3" s="1"/>
  <c r="O4832" i="3" a="1"/>
  <c r="O4832" i="3" s="1"/>
  <c r="N4832" i="3" a="1"/>
  <c r="N4832" i="3" s="1"/>
  <c r="O4922" i="3" a="1"/>
  <c r="O4922" i="3" s="1"/>
  <c r="R4922" i="3" s="1"/>
  <c r="L4922" i="3" a="1"/>
  <c r="L4922" i="3" s="1"/>
  <c r="K4967" i="3" a="1"/>
  <c r="K4967" i="3" s="1"/>
  <c r="N4967" i="3" a="1"/>
  <c r="N4967" i="3" s="1"/>
  <c r="O4967" i="3" a="1"/>
  <c r="O4967" i="3" s="1"/>
  <c r="N4999" i="3" a="1"/>
  <c r="N4999" i="3" s="1"/>
  <c r="P5005" i="3" a="1"/>
  <c r="P5005" i="3" s="1"/>
  <c r="O5005" i="3" a="1"/>
  <c r="O5005" i="3" s="1"/>
  <c r="K5005" i="3" a="1"/>
  <c r="K5005" i="3" s="1"/>
  <c r="M5005" i="3" a="1"/>
  <c r="M5005" i="3" s="1"/>
  <c r="L5005" i="3" a="1"/>
  <c r="L5005" i="3" s="1"/>
  <c r="O5025" i="3" a="1"/>
  <c r="O5025" i="3" s="1"/>
  <c r="N5025" i="3" a="1"/>
  <c r="N5025" i="3" s="1"/>
  <c r="M5025" i="3" a="1"/>
  <c r="M5025" i="3" s="1"/>
  <c r="M5029" i="3" a="1"/>
  <c r="M5029" i="3" s="1"/>
  <c r="O5066" i="3" a="1"/>
  <c r="O5066" i="3" s="1"/>
  <c r="R5066" i="3" s="1"/>
  <c r="K5066" i="3" a="1"/>
  <c r="K5066" i="3" s="1"/>
  <c r="M5077" i="3" a="1"/>
  <c r="M5077" i="3" s="1"/>
  <c r="O5077" i="3" a="1"/>
  <c r="O5077" i="3" s="1"/>
  <c r="N5077" i="3" a="1"/>
  <c r="N5077" i="3" s="1"/>
  <c r="L5077" i="3" a="1"/>
  <c r="L5077" i="3" s="1"/>
  <c r="K5077" i="3" a="1"/>
  <c r="K5077" i="3" s="1"/>
  <c r="P5099" i="3" a="1"/>
  <c r="P5099" i="3" s="1"/>
  <c r="Q5099" i="3" s="1"/>
  <c r="K5099" i="3" a="1"/>
  <c r="K5099" i="3" s="1"/>
  <c r="O5099" i="3" a="1"/>
  <c r="O5099" i="3" s="1"/>
  <c r="N5099" i="3" a="1"/>
  <c r="N5099" i="3" s="1"/>
  <c r="N5109" i="3" a="1"/>
  <c r="N5109" i="3" s="1"/>
  <c r="N5138" i="3" a="1"/>
  <c r="N5138" i="3" s="1"/>
  <c r="L5138" i="3" a="1"/>
  <c r="L5138" i="3" s="1"/>
  <c r="K5138" i="3" a="1"/>
  <c r="K5138" i="3" s="1"/>
  <c r="N5154" i="3" a="1"/>
  <c r="N5154" i="3" s="1"/>
  <c r="K5154" i="3" a="1"/>
  <c r="K5154" i="3" s="1"/>
  <c r="P5154" i="3" a="1"/>
  <c r="P5154" i="3" s="1"/>
  <c r="Q5154" i="3" s="1"/>
  <c r="O5164" i="3" a="1"/>
  <c r="O5164" i="3" s="1"/>
  <c r="P5164" i="3" a="1"/>
  <c r="P5164" i="3" s="1"/>
  <c r="M5164" i="3" a="1"/>
  <c r="M5164" i="3" s="1"/>
  <c r="N5210" i="3" a="1"/>
  <c r="N5210" i="3" s="1"/>
  <c r="O5210" i="3" a="1"/>
  <c r="O5210" i="3" s="1"/>
  <c r="L5210" i="3" a="1"/>
  <c r="L5210" i="3" s="1"/>
  <c r="P5210" i="3" a="1"/>
  <c r="P5210" i="3" s="1"/>
  <c r="L5235" i="3" a="1"/>
  <c r="L5235" i="3" s="1"/>
  <c r="M5235" i="3" a="1"/>
  <c r="M5235" i="3" s="1"/>
  <c r="P5235" i="3" a="1"/>
  <c r="P5235" i="3" s="1"/>
  <c r="Q5235" i="3" s="1"/>
  <c r="N5282" i="3" a="1"/>
  <c r="N5282" i="3" s="1"/>
  <c r="L5282" i="3" a="1"/>
  <c r="L5282" i="3" s="1"/>
  <c r="K5282" i="3" a="1"/>
  <c r="K5282" i="3" s="1"/>
  <c r="P5282" i="3" a="1"/>
  <c r="P5282" i="3" s="1"/>
  <c r="O5282" i="3" a="1"/>
  <c r="O5282" i="3" s="1"/>
  <c r="N5298" i="3" a="1"/>
  <c r="N5298" i="3" s="1"/>
  <c r="K5298" i="3" a="1"/>
  <c r="K5298" i="3" s="1"/>
  <c r="L5298" i="3" a="1"/>
  <c r="L5298" i="3" s="1"/>
  <c r="P5298" i="3" a="1"/>
  <c r="P5298" i="3" s="1"/>
  <c r="Q5298" i="3" s="1"/>
  <c r="P5313" i="3" a="1"/>
  <c r="P5313" i="3" s="1"/>
  <c r="O5324" i="3" a="1"/>
  <c r="O5324" i="3" s="1"/>
  <c r="P5324" i="3" a="1"/>
  <c r="P5324" i="3" s="1"/>
  <c r="M5324" i="3" a="1"/>
  <c r="M5324" i="3" s="1"/>
  <c r="L5324" i="3" a="1"/>
  <c r="L5324" i="3" s="1"/>
  <c r="N5341" i="3" a="1"/>
  <c r="N5341" i="3" s="1"/>
  <c r="M5341" i="3" a="1"/>
  <c r="M5341" i="3" s="1"/>
  <c r="P5341" i="3" a="1"/>
  <c r="P5341" i="3" s="1"/>
  <c r="O5341" i="3" a="1"/>
  <c r="O5341" i="3" s="1"/>
  <c r="P5369" i="3" a="1"/>
  <c r="P5369" i="3" s="1"/>
  <c r="O5369" i="3" a="1"/>
  <c r="O5369" i="3" s="1"/>
  <c r="M5388" i="3" a="1"/>
  <c r="M5388" i="3" s="1"/>
  <c r="L5388" i="3" a="1"/>
  <c r="L5388" i="3" s="1"/>
  <c r="N5388" i="3" a="1"/>
  <c r="N5388" i="3" s="1"/>
  <c r="P5388" i="3" a="1"/>
  <c r="P5388" i="3" s="1"/>
  <c r="O5444" i="3" a="1"/>
  <c r="O5444" i="3" s="1"/>
  <c r="N5444" i="3" a="1"/>
  <c r="N5444" i="3" s="1"/>
  <c r="P5444" i="3" a="1"/>
  <c r="P5444" i="3" s="1"/>
  <c r="M5444" i="3" a="1"/>
  <c r="M5444" i="3" s="1"/>
  <c r="M5569" i="3" a="1"/>
  <c r="M5569" i="3" s="1"/>
  <c r="L5569" i="3" a="1"/>
  <c r="L5569" i="3" s="1"/>
  <c r="K5569" i="3" a="1"/>
  <c r="K5569" i="3" s="1"/>
  <c r="N5569" i="3" a="1"/>
  <c r="N5569" i="3" s="1"/>
  <c r="P5569" i="3" a="1"/>
  <c r="P5569" i="3" s="1"/>
  <c r="O5569" i="3" a="1"/>
  <c r="O5569" i="3" s="1"/>
  <c r="M5615" i="3" a="1"/>
  <c r="M5615" i="3" s="1"/>
  <c r="N5615" i="3" a="1"/>
  <c r="N5615" i="3" s="1"/>
  <c r="N5706" i="3" a="1"/>
  <c r="N5706" i="3" s="1"/>
  <c r="M5706" i="3" a="1"/>
  <c r="M5706" i="3" s="1"/>
  <c r="L5706" i="3" a="1"/>
  <c r="L5706" i="3" s="1"/>
  <c r="O5706" i="3" a="1"/>
  <c r="O5706" i="3" s="1"/>
  <c r="P5728" i="3" a="1"/>
  <c r="P5728" i="3" s="1"/>
  <c r="K5728" i="3" a="1"/>
  <c r="K5728" i="3" s="1"/>
  <c r="P5760" i="3" a="1"/>
  <c r="P5760" i="3" s="1"/>
  <c r="K5760" i="3" a="1"/>
  <c r="K5760" i="3" s="1"/>
  <c r="P5763" i="3" a="1"/>
  <c r="P5763" i="3" s="1"/>
  <c r="K5763" i="3" a="1"/>
  <c r="K5763" i="3" s="1"/>
  <c r="N5763" i="3" a="1"/>
  <c r="N5763" i="3" s="1"/>
  <c r="M5763" i="3" a="1"/>
  <c r="M5763" i="3" s="1"/>
  <c r="O5763" i="3" a="1"/>
  <c r="O5763" i="3" s="1"/>
  <c r="L5763" i="3" a="1"/>
  <c r="L5763" i="3" s="1"/>
  <c r="P5795" i="3" a="1"/>
  <c r="P5795" i="3" s="1"/>
  <c r="Q5795" i="3" s="1"/>
  <c r="L5795" i="3" a="1"/>
  <c r="L5795" i="3" s="1"/>
  <c r="K5795" i="3" a="1"/>
  <c r="K5795" i="3" s="1"/>
  <c r="N5795" i="3" a="1"/>
  <c r="N5795" i="3" s="1"/>
  <c r="M5795" i="3" a="1"/>
  <c r="M5795" i="3" s="1"/>
  <c r="M5891" i="3" a="1"/>
  <c r="M5891" i="3" s="1"/>
  <c r="L5891" i="3" a="1"/>
  <c r="L5891" i="3" s="1"/>
  <c r="N5891" i="3" a="1"/>
  <c r="N5891" i="3" s="1"/>
  <c r="K5891" i="3" a="1"/>
  <c r="K5891" i="3" s="1"/>
  <c r="P5891" i="3" a="1"/>
  <c r="P5891" i="3" s="1"/>
  <c r="O5891" i="3" a="1"/>
  <c r="O5891" i="3" s="1"/>
  <c r="N5723" i="3" a="1"/>
  <c r="N5723" i="3" s="1"/>
  <c r="L5723" i="3" a="1"/>
  <c r="L5723" i="3" s="1"/>
  <c r="O5723" i="3" a="1"/>
  <c r="O5723" i="3" s="1"/>
  <c r="M5723" i="3" a="1"/>
  <c r="M5723" i="3" s="1"/>
  <c r="M5733" i="3" a="1"/>
  <c r="M5733" i="3" s="1"/>
  <c r="P5733" i="3" a="1"/>
  <c r="P5733" i="3" s="1"/>
  <c r="N5787" i="3" a="1"/>
  <c r="N5787" i="3" s="1"/>
  <c r="L5787" i="3" a="1"/>
  <c r="L5787" i="3" s="1"/>
  <c r="M5787" i="3" a="1"/>
  <c r="M5787" i="3" s="1"/>
  <c r="P5787" i="3" a="1"/>
  <c r="P5787" i="3" s="1"/>
  <c r="O5787" i="3" a="1"/>
  <c r="O5787" i="3" s="1"/>
  <c r="P5952" i="3" a="1"/>
  <c r="P5952" i="3" s="1"/>
  <c r="L5952" i="3" a="1"/>
  <c r="L5952" i="3" s="1"/>
  <c r="L5779" i="3" a="1"/>
  <c r="L5779" i="3" s="1"/>
  <c r="N5779" i="3" a="1"/>
  <c r="N5779" i="3" s="1"/>
  <c r="M5779" i="3" a="1"/>
  <c r="M5779" i="3" s="1"/>
  <c r="K5785" i="3" a="1"/>
  <c r="K5785" i="3" s="1"/>
  <c r="P5785" i="3" a="1"/>
  <c r="P5785" i="3" s="1"/>
  <c r="Q5785" i="3" s="1"/>
  <c r="O5796" i="3" a="1"/>
  <c r="O5796" i="3" s="1"/>
  <c r="L5796" i="3" a="1"/>
  <c r="L5796" i="3" s="1"/>
  <c r="P5796" i="3" a="1"/>
  <c r="P5796" i="3" s="1"/>
  <c r="Q5796" i="3" s="1"/>
  <c r="N5796" i="3" a="1"/>
  <c r="N5796" i="3" s="1"/>
  <c r="P5805" i="3" a="1"/>
  <c r="P5805" i="3" s="1"/>
  <c r="M5805" i="3" a="1"/>
  <c r="M5805" i="3" s="1"/>
  <c r="L5805" i="3" a="1"/>
  <c r="L5805" i="3" s="1"/>
  <c r="N5805" i="3" a="1"/>
  <c r="N5805" i="3" s="1"/>
  <c r="L5826" i="3" a="1"/>
  <c r="L5826" i="3" s="1"/>
  <c r="P5826" i="3" a="1"/>
  <c r="P5826" i="3" s="1"/>
  <c r="M5826" i="3" a="1"/>
  <c r="M5826" i="3" s="1"/>
  <c r="M5837" i="3" a="1"/>
  <c r="M5837" i="3" s="1"/>
  <c r="L5837" i="3" a="1"/>
  <c r="L5837" i="3" s="1"/>
  <c r="N5837" i="3" a="1"/>
  <c r="N5837" i="3" s="1"/>
  <c r="M5921" i="3" a="1"/>
  <c r="M5921" i="3" s="1"/>
  <c r="K5921" i="3" a="1"/>
  <c r="K5921" i="3" s="1"/>
  <c r="O5921" i="3" a="1"/>
  <c r="O5921" i="3" s="1"/>
  <c r="N5921" i="3" a="1"/>
  <c r="N5921" i="3" s="1"/>
  <c r="L5921" i="3" a="1"/>
  <c r="L5921" i="3" s="1"/>
  <c r="P5921" i="3" a="1"/>
  <c r="P5921" i="3" s="1"/>
  <c r="M5539" i="3" a="1"/>
  <c r="M5539" i="3" s="1"/>
  <c r="N5539" i="3" a="1"/>
  <c r="N5539" i="3" s="1"/>
  <c r="M5559" i="3" a="1"/>
  <c r="M5559" i="3" s="1"/>
  <c r="N5559" i="3" a="1"/>
  <c r="N5559" i="3" s="1"/>
  <c r="O5559" i="3" a="1"/>
  <c r="O5559" i="3" s="1"/>
  <c r="O5612" i="3" a="1"/>
  <c r="O5612" i="3" s="1"/>
  <c r="M5612" i="3" a="1"/>
  <c r="M5612" i="3" s="1"/>
  <c r="N5612" i="3" a="1"/>
  <c r="N5612" i="3" s="1"/>
  <c r="K5618" i="3" a="1"/>
  <c r="K5618" i="3" s="1"/>
  <c r="P5618" i="3" a="1"/>
  <c r="P5618" i="3" s="1"/>
  <c r="L5618" i="3" a="1"/>
  <c r="L5618" i="3" s="1"/>
  <c r="O5620" i="3" a="1"/>
  <c r="O5620" i="3" s="1"/>
  <c r="M5620" i="3" a="1"/>
  <c r="M5620" i="3" s="1"/>
  <c r="L5620" i="3" a="1"/>
  <c r="L5620" i="3" s="1"/>
  <c r="P5620" i="3" a="1"/>
  <c r="P5620" i="3" s="1"/>
  <c r="N5620" i="3" a="1"/>
  <c r="N5620" i="3" s="1"/>
  <c r="M5657" i="3" a="1"/>
  <c r="M5657" i="3" s="1"/>
  <c r="L5657" i="3" a="1"/>
  <c r="L5657" i="3" s="1"/>
  <c r="P5657" i="3" a="1"/>
  <c r="P5657" i="3" s="1"/>
  <c r="O5657" i="3" a="1"/>
  <c r="O5657" i="3" s="1"/>
  <c r="K5704" i="3" a="1"/>
  <c r="K5704" i="3" s="1"/>
  <c r="L5704" i="3" a="1"/>
  <c r="L5704" i="3" s="1"/>
  <c r="M5732" i="3" a="1"/>
  <c r="M5732" i="3" s="1"/>
  <c r="O5732" i="3" a="1"/>
  <c r="O5732" i="3" s="1"/>
  <c r="N5732" i="3" a="1"/>
  <c r="N5732" i="3" s="1"/>
  <c r="N5738" i="3" a="1"/>
  <c r="N5738" i="3" s="1"/>
  <c r="L5738" i="3" a="1"/>
  <c r="L5738" i="3" s="1"/>
  <c r="M5738" i="3" a="1"/>
  <c r="M5738" i="3" s="1"/>
  <c r="O5788" i="3" a="1"/>
  <c r="O5788" i="3" s="1"/>
  <c r="P5788" i="3" a="1"/>
  <c r="P5788" i="3" s="1"/>
  <c r="M5801" i="3" a="1"/>
  <c r="M5801" i="3" s="1"/>
  <c r="K5801" i="3" a="1"/>
  <c r="K5801" i="3" s="1"/>
  <c r="N5801" i="3" a="1"/>
  <c r="N5801" i="3" s="1"/>
  <c r="L5801" i="3" a="1"/>
  <c r="L5801" i="3" s="1"/>
  <c r="O5801" i="3" a="1"/>
  <c r="O5801" i="3" s="1"/>
  <c r="M5815" i="3" a="1"/>
  <c r="M5815" i="3" s="1"/>
  <c r="K5815" i="3" a="1"/>
  <c r="K5815" i="3" s="1"/>
  <c r="M5988" i="3" a="1"/>
  <c r="M5988" i="3" s="1"/>
  <c r="L5988" i="3" a="1"/>
  <c r="L5988" i="3" s="1"/>
  <c r="P5988" i="3" a="1"/>
  <c r="P5988" i="3" s="1"/>
  <c r="K5988" i="3" a="1"/>
  <c r="K5988" i="3" s="1"/>
  <c r="O5988" i="3" a="1"/>
  <c r="O5988" i="3" s="1"/>
  <c r="N5988" i="3" a="1"/>
  <c r="N5988" i="3" s="1"/>
  <c r="N4591" i="3" a="1"/>
  <c r="N4591" i="3" s="1"/>
  <c r="N4719" i="3" a="1"/>
  <c r="N4719" i="3" s="1"/>
  <c r="O4758" i="3" a="1"/>
  <c r="O4758" i="3" s="1"/>
  <c r="P4781" i="3" a="1"/>
  <c r="P4781" i="3" s="1"/>
  <c r="R4781" i="3" s="1"/>
  <c r="N4787" i="3" a="1"/>
  <c r="N4787" i="3" s="1"/>
  <c r="N4792" i="3" a="1"/>
  <c r="N4792" i="3" s="1"/>
  <c r="O4813" i="3" a="1"/>
  <c r="O4813" i="3" s="1"/>
  <c r="O4829" i="3" a="1"/>
  <c r="O4829" i="3" s="1"/>
  <c r="O4835" i="3" a="1"/>
  <c r="O4835" i="3" s="1"/>
  <c r="O4851" i="3" a="1"/>
  <c r="O4851" i="3" s="1"/>
  <c r="Q4851" i="3" s="1"/>
  <c r="O4861" i="3" a="1"/>
  <c r="O4861" i="3" s="1"/>
  <c r="N4923" i="3" a="1"/>
  <c r="N4923" i="3" s="1"/>
  <c r="M4923" i="3" a="1"/>
  <c r="M4923" i="3" s="1"/>
  <c r="P4923" i="3" a="1"/>
  <c r="P4923" i="3" s="1"/>
  <c r="R4923" i="3" s="1"/>
  <c r="N4942" i="3" a="1"/>
  <c r="N4942" i="3" s="1"/>
  <c r="M4942" i="3" a="1"/>
  <c r="M4942" i="3" s="1"/>
  <c r="M5003" i="3" a="1"/>
  <c r="M5003" i="3" s="1"/>
  <c r="L5003" i="3" a="1"/>
  <c r="L5003" i="3" s="1"/>
  <c r="O5003" i="3" a="1"/>
  <c r="O5003" i="3" s="1"/>
  <c r="Q5003" i="3" s="1"/>
  <c r="M5021" i="3" a="1"/>
  <c r="M5021" i="3" s="1"/>
  <c r="O5021" i="3" a="1"/>
  <c r="O5021" i="3" s="1"/>
  <c r="Q5021" i="3" s="1"/>
  <c r="N5035" i="3" a="1"/>
  <c r="N5035" i="3" s="1"/>
  <c r="M5035" i="3" a="1"/>
  <c r="M5035" i="3" s="1"/>
  <c r="M5051" i="3" a="1"/>
  <c r="M5051" i="3" s="1"/>
  <c r="L5051" i="3" a="1"/>
  <c r="L5051" i="3" s="1"/>
  <c r="O5051" i="3" a="1"/>
  <c r="O5051" i="3" s="1"/>
  <c r="Q5051" i="3" s="1"/>
  <c r="L5133" i="3" a="1"/>
  <c r="L5133" i="3" s="1"/>
  <c r="K5133" i="3" a="1"/>
  <c r="K5133" i="3" s="1"/>
  <c r="N5163" i="3" a="1"/>
  <c r="N5163" i="3" s="1"/>
  <c r="M5163" i="3" a="1"/>
  <c r="M5163" i="3" s="1"/>
  <c r="Q5171" i="3"/>
  <c r="P5203" i="3" a="1"/>
  <c r="P5203" i="3" s="1"/>
  <c r="R5203" i="3" s="1"/>
  <c r="K5203" i="3" a="1"/>
  <c r="K5203" i="3" s="1"/>
  <c r="K5227" i="3" a="1"/>
  <c r="K5227" i="3" s="1"/>
  <c r="M5227" i="3" a="1"/>
  <c r="M5227" i="3" s="1"/>
  <c r="L5249" i="3" a="1"/>
  <c r="L5249" i="3" s="1"/>
  <c r="P5249" i="3" a="1"/>
  <c r="P5249" i="3" s="1"/>
  <c r="R5249" i="3" s="1"/>
  <c r="K5251" i="3" a="1"/>
  <c r="K5251" i="3" s="1"/>
  <c r="M5251" i="3" a="1"/>
  <c r="M5251" i="3" s="1"/>
  <c r="N5314" i="3" a="1"/>
  <c r="N5314" i="3" s="1"/>
  <c r="L5314" i="3" a="1"/>
  <c r="L5314" i="3" s="1"/>
  <c r="K5314" i="3" a="1"/>
  <c r="K5314" i="3" s="1"/>
  <c r="O5314" i="3" a="1"/>
  <c r="O5314" i="3" s="1"/>
  <c r="R5325" i="3"/>
  <c r="Q5325" i="3"/>
  <c r="O5427" i="3" a="1"/>
  <c r="O5427" i="3" s="1"/>
  <c r="N5427" i="3" a="1"/>
  <c r="N5427" i="3" s="1"/>
  <c r="P5427" i="3" a="1"/>
  <c r="P5427" i="3" s="1"/>
  <c r="O5468" i="3" a="1"/>
  <c r="O5468" i="3" s="1"/>
  <c r="L5468" i="3" a="1"/>
  <c r="L5468" i="3" s="1"/>
  <c r="M5468" i="3" a="1"/>
  <c r="M5468" i="3" s="1"/>
  <c r="R5507" i="3"/>
  <c r="K5539" i="3" a="1"/>
  <c r="K5539" i="3" s="1"/>
  <c r="M5541" i="3" a="1"/>
  <c r="M5541" i="3" s="1"/>
  <c r="N5541" i="3" a="1"/>
  <c r="N5541" i="3" s="1"/>
  <c r="P5541" i="3" a="1"/>
  <c r="P5541" i="3" s="1"/>
  <c r="O5552" i="3" a="1"/>
  <c r="O5552" i="3" s="1"/>
  <c r="M5605" i="3" a="1"/>
  <c r="M5605" i="3" s="1"/>
  <c r="P5605" i="3" a="1"/>
  <c r="P5605" i="3" s="1"/>
  <c r="L5612" i="3" a="1"/>
  <c r="L5612" i="3" s="1"/>
  <c r="M5619" i="3" a="1"/>
  <c r="M5619" i="3" s="1"/>
  <c r="O5619" i="3" a="1"/>
  <c r="O5619" i="3" s="1"/>
  <c r="N5619" i="3" a="1"/>
  <c r="N5619" i="3" s="1"/>
  <c r="M5648" i="3" a="1"/>
  <c r="M5648" i="3" s="1"/>
  <c r="L5648" i="3" a="1"/>
  <c r="L5648" i="3" s="1"/>
  <c r="N5648" i="3" a="1"/>
  <c r="N5648" i="3" s="1"/>
  <c r="K5657" i="3" a="1"/>
  <c r="K5657" i="3" s="1"/>
  <c r="N5679" i="3" a="1"/>
  <c r="N5679" i="3" s="1"/>
  <c r="R5692" i="3"/>
  <c r="L5697" i="3" a="1"/>
  <c r="L5697" i="3" s="1"/>
  <c r="N5717" i="3" a="1"/>
  <c r="N5717" i="3" s="1"/>
  <c r="R5724" i="3"/>
  <c r="K5732" i="3" a="1"/>
  <c r="K5732" i="3" s="1"/>
  <c r="K5751" i="3" a="1"/>
  <c r="K5751" i="3" s="1"/>
  <c r="O5756" i="3" a="1"/>
  <c r="O5756" i="3" s="1"/>
  <c r="L5756" i="3" a="1"/>
  <c r="L5756" i="3" s="1"/>
  <c r="P5756" i="3" a="1"/>
  <c r="P5756" i="3" s="1"/>
  <c r="N5756" i="3" a="1"/>
  <c r="N5756" i="3" s="1"/>
  <c r="O5779" i="3" a="1"/>
  <c r="O5779" i="3" s="1"/>
  <c r="L5788" i="3" a="1"/>
  <c r="L5788" i="3" s="1"/>
  <c r="P6006" i="3" a="1"/>
  <c r="P6006" i="3" s="1"/>
  <c r="M6006" i="3" a="1"/>
  <c r="M6006" i="3" s="1"/>
  <c r="L6006" i="3" a="1"/>
  <c r="L6006" i="3" s="1"/>
  <c r="N6006" i="3" a="1"/>
  <c r="N6006" i="3" s="1"/>
  <c r="M6043" i="3" a="1"/>
  <c r="M6043" i="3" s="1"/>
  <c r="L6043" i="3" a="1"/>
  <c r="L6043" i="3" s="1"/>
  <c r="P4606" i="3" a="1"/>
  <c r="P4606" i="3" s="1"/>
  <c r="R4606" i="3" s="1"/>
  <c r="K4662" i="3" a="1"/>
  <c r="K4662" i="3" s="1"/>
  <c r="L4664" i="3" a="1"/>
  <c r="L4664" i="3" s="1"/>
  <c r="N4748" i="3" a="1"/>
  <c r="N4748" i="3" s="1"/>
  <c r="L4756" i="3" a="1"/>
  <c r="L4756" i="3" s="1"/>
  <c r="K4772" i="3" a="1"/>
  <c r="K4772" i="3" s="1"/>
  <c r="O4787" i="3" a="1"/>
  <c r="O4787" i="3" s="1"/>
  <c r="Q4787" i="3" s="1"/>
  <c r="P4792" i="3" a="1"/>
  <c r="P4792" i="3" s="1"/>
  <c r="M4807" i="3" a="1"/>
  <c r="M4807" i="3" s="1"/>
  <c r="K4817" i="3" a="1"/>
  <c r="K4817" i="3" s="1"/>
  <c r="M4855" i="3" a="1"/>
  <c r="M4855" i="3" s="1"/>
  <c r="R4865" i="3"/>
  <c r="M4875" i="3" a="1"/>
  <c r="M4875" i="3" s="1"/>
  <c r="L4875" i="3" a="1"/>
  <c r="L4875" i="3" s="1"/>
  <c r="P4877" i="3" a="1"/>
  <c r="P4877" i="3" s="1"/>
  <c r="O4877" i="3" a="1"/>
  <c r="O4877" i="3" s="1"/>
  <c r="O4881" i="3" a="1"/>
  <c r="O4881" i="3" s="1"/>
  <c r="M4881" i="3" a="1"/>
  <c r="M4881" i="3" s="1"/>
  <c r="L4881" i="3" a="1"/>
  <c r="L4881" i="3" s="1"/>
  <c r="P4885" i="3" a="1"/>
  <c r="P4885" i="3" s="1"/>
  <c r="O4885" i="3" a="1"/>
  <c r="O4885" i="3" s="1"/>
  <c r="K4923" i="3" a="1"/>
  <c r="K4923" i="3" s="1"/>
  <c r="K4951" i="3" a="1"/>
  <c r="K4951" i="3" s="1"/>
  <c r="O4951" i="3" a="1"/>
  <c r="O4951" i="3" s="1"/>
  <c r="M4983" i="3" a="1"/>
  <c r="M4983" i="3" s="1"/>
  <c r="K5003" i="3" a="1"/>
  <c r="K5003" i="3" s="1"/>
  <c r="K5021" i="3" a="1"/>
  <c r="K5021" i="3" s="1"/>
  <c r="K5035" i="3" a="1"/>
  <c r="K5035" i="3" s="1"/>
  <c r="O5037" i="3" a="1"/>
  <c r="O5037" i="3" s="1"/>
  <c r="N5037" i="3" a="1"/>
  <c r="N5037" i="3" s="1"/>
  <c r="O5039" i="3" a="1"/>
  <c r="O5039" i="3" s="1"/>
  <c r="N5039" i="3" a="1"/>
  <c r="N5039" i="3" s="1"/>
  <c r="K5042" i="3" a="1"/>
  <c r="K5042" i="3" s="1"/>
  <c r="M5049" i="3" a="1"/>
  <c r="M5049" i="3" s="1"/>
  <c r="N5049" i="3" a="1"/>
  <c r="N5049" i="3" s="1"/>
  <c r="L5049" i="3" a="1"/>
  <c r="L5049" i="3" s="1"/>
  <c r="K5051" i="3" a="1"/>
  <c r="K5051" i="3" s="1"/>
  <c r="P5085" i="3" a="1"/>
  <c r="P5085" i="3" s="1"/>
  <c r="R5085" i="3" s="1"/>
  <c r="O5085" i="3" a="1"/>
  <c r="O5085" i="3" s="1"/>
  <c r="K5085" i="3" a="1"/>
  <c r="K5085" i="3" s="1"/>
  <c r="M5093" i="3" a="1"/>
  <c r="M5093" i="3" s="1"/>
  <c r="L5093" i="3" a="1"/>
  <c r="L5093" i="3" s="1"/>
  <c r="N5093" i="3" a="1"/>
  <c r="N5093" i="3" s="1"/>
  <c r="Q5117" i="3"/>
  <c r="L5125" i="3" a="1"/>
  <c r="L5125" i="3" s="1"/>
  <c r="K5125" i="3" a="1"/>
  <c r="K5125" i="3" s="1"/>
  <c r="M5133" i="3" a="1"/>
  <c r="M5133" i="3" s="1"/>
  <c r="M5147" i="3" a="1"/>
  <c r="M5147" i="3" s="1"/>
  <c r="L5147" i="3" a="1"/>
  <c r="L5147" i="3" s="1"/>
  <c r="O5147" i="3" a="1"/>
  <c r="O5147" i="3" s="1"/>
  <c r="Q5147" i="3" s="1"/>
  <c r="K5161" i="3" a="1"/>
  <c r="K5161" i="3" s="1"/>
  <c r="O5161" i="3" a="1"/>
  <c r="O5161" i="3" s="1"/>
  <c r="K5163" i="3" a="1"/>
  <c r="K5163" i="3" s="1"/>
  <c r="O5165" i="3" a="1"/>
  <c r="O5165" i="3" s="1"/>
  <c r="N5165" i="3" a="1"/>
  <c r="N5165" i="3" s="1"/>
  <c r="K5165" i="3" a="1"/>
  <c r="K5165" i="3" s="1"/>
  <c r="N5178" i="3" a="1"/>
  <c r="N5178" i="3" s="1"/>
  <c r="P5178" i="3" a="1"/>
  <c r="P5178" i="3" s="1"/>
  <c r="Q5178" i="3" s="1"/>
  <c r="K5178" i="3" a="1"/>
  <c r="K5178" i="3" s="1"/>
  <c r="O5181" i="3" a="1"/>
  <c r="O5181" i="3" s="1"/>
  <c r="N5181" i="3" a="1"/>
  <c r="N5181" i="3" s="1"/>
  <c r="K5181" i="3" a="1"/>
  <c r="K5181" i="3" s="1"/>
  <c r="P5195" i="3" a="1"/>
  <c r="P5195" i="3" s="1"/>
  <c r="K5195" i="3" a="1"/>
  <c r="K5195" i="3" s="1"/>
  <c r="L5203" i="3" a="1"/>
  <c r="L5203" i="3" s="1"/>
  <c r="O5212" i="3" a="1"/>
  <c r="O5212" i="3" s="1"/>
  <c r="R5212" i="3" s="1"/>
  <c r="M5212" i="3" a="1"/>
  <c r="M5212" i="3" s="1"/>
  <c r="L5227" i="3" a="1"/>
  <c r="L5227" i="3" s="1"/>
  <c r="O5249" i="3" a="1"/>
  <c r="O5249" i="3" s="1"/>
  <c r="L5251" i="3" a="1"/>
  <c r="L5251" i="3" s="1"/>
  <c r="P5259" i="3" a="1"/>
  <c r="P5259" i="3" s="1"/>
  <c r="Q5259" i="3" s="1"/>
  <c r="K5259" i="3" a="1"/>
  <c r="K5259" i="3" s="1"/>
  <c r="N5266" i="3" a="1"/>
  <c r="N5266" i="3" s="1"/>
  <c r="L5266" i="3" a="1"/>
  <c r="L5266" i="3" s="1"/>
  <c r="K5266" i="3" a="1"/>
  <c r="K5266" i="3" s="1"/>
  <c r="M5283" i="3" a="1"/>
  <c r="M5283" i="3" s="1"/>
  <c r="L5283" i="3" a="1"/>
  <c r="L5283" i="3" s="1"/>
  <c r="O5283" i="3" a="1"/>
  <c r="O5283" i="3" s="1"/>
  <c r="Q5283" i="3" s="1"/>
  <c r="N5283" i="3" a="1"/>
  <c r="N5283" i="3" s="1"/>
  <c r="M5285" i="3" a="1"/>
  <c r="M5285" i="3" s="1"/>
  <c r="N5285" i="3" a="1"/>
  <c r="N5285" i="3" s="1"/>
  <c r="L5299" i="3" a="1"/>
  <c r="L5299" i="3" s="1"/>
  <c r="M5299" i="3" a="1"/>
  <c r="M5299" i="3" s="1"/>
  <c r="P5314" i="3" a="1"/>
  <c r="P5314" i="3" s="1"/>
  <c r="L5333" i="3" a="1"/>
  <c r="L5333" i="3" s="1"/>
  <c r="K5333" i="3" a="1"/>
  <c r="K5333" i="3" s="1"/>
  <c r="M5333" i="3" a="1"/>
  <c r="M5333" i="3" s="1"/>
  <c r="K5417" i="3" a="1"/>
  <c r="K5417" i="3" s="1"/>
  <c r="L5417" i="3" a="1"/>
  <c r="L5417" i="3" s="1"/>
  <c r="N5417" i="3" a="1"/>
  <c r="N5417" i="3" s="1"/>
  <c r="M5417" i="3" a="1"/>
  <c r="M5417" i="3" s="1"/>
  <c r="K5421" i="3" a="1"/>
  <c r="K5421" i="3" s="1"/>
  <c r="N5421" i="3" a="1"/>
  <c r="N5421" i="3" s="1"/>
  <c r="M5421" i="3" a="1"/>
  <c r="M5421" i="3" s="1"/>
  <c r="K5427" i="3" a="1"/>
  <c r="K5427" i="3" s="1"/>
  <c r="M5432" i="3" a="1"/>
  <c r="M5432" i="3" s="1"/>
  <c r="N5432" i="3" a="1"/>
  <c r="N5432" i="3" s="1"/>
  <c r="N5434" i="3" a="1"/>
  <c r="N5434" i="3" s="1"/>
  <c r="L5434" i="3" a="1"/>
  <c r="L5434" i="3" s="1"/>
  <c r="K5434" i="3" a="1"/>
  <c r="K5434" i="3" s="1"/>
  <c r="M5434" i="3" a="1"/>
  <c r="M5434" i="3" s="1"/>
  <c r="N5468" i="3" a="1"/>
  <c r="N5468" i="3" s="1"/>
  <c r="Q5498" i="3"/>
  <c r="N5514" i="3" a="1"/>
  <c r="N5514" i="3" s="1"/>
  <c r="L5514" i="3" a="1"/>
  <c r="L5514" i="3" s="1"/>
  <c r="M5514" i="3" a="1"/>
  <c r="M5514" i="3" s="1"/>
  <c r="M5518" i="3" a="1"/>
  <c r="M5518" i="3" s="1"/>
  <c r="K5518" i="3" a="1"/>
  <c r="K5518" i="3" s="1"/>
  <c r="M5522" i="3" a="1"/>
  <c r="M5522" i="3" s="1"/>
  <c r="M5529" i="3" a="1"/>
  <c r="M5529" i="3" s="1"/>
  <c r="L5529" i="3" a="1"/>
  <c r="L5529" i="3" s="1"/>
  <c r="N5529" i="3" a="1"/>
  <c r="N5529" i="3" s="1"/>
  <c r="L5539" i="3" a="1"/>
  <c r="L5539" i="3" s="1"/>
  <c r="N5562" i="3" a="1"/>
  <c r="N5562" i="3" s="1"/>
  <c r="L5562" i="3" a="1"/>
  <c r="L5562" i="3" s="1"/>
  <c r="M5562" i="3" a="1"/>
  <c r="M5562" i="3" s="1"/>
  <c r="O5567" i="3" a="1"/>
  <c r="O5567" i="3" s="1"/>
  <c r="K5567" i="3" a="1"/>
  <c r="K5567" i="3" s="1"/>
  <c r="N5605" i="3" a="1"/>
  <c r="N5605" i="3" s="1"/>
  <c r="K5619" i="3" a="1"/>
  <c r="K5619" i="3" s="1"/>
  <c r="N5623" i="3" a="1"/>
  <c r="N5623" i="3" s="1"/>
  <c r="O5625" i="3" a="1"/>
  <c r="O5625" i="3" s="1"/>
  <c r="P5625" i="3" a="1"/>
  <c r="P5625" i="3" s="1"/>
  <c r="R5625" i="3" s="1"/>
  <c r="N5638" i="3" a="1"/>
  <c r="N5638" i="3" s="1"/>
  <c r="O5663" i="3" a="1"/>
  <c r="O5663" i="3" s="1"/>
  <c r="M5663" i="3" a="1"/>
  <c r="M5663" i="3" s="1"/>
  <c r="R5691" i="3"/>
  <c r="N5697" i="3" a="1"/>
  <c r="N5697" i="3" s="1"/>
  <c r="N5781" i="3" a="1"/>
  <c r="N5781" i="3" s="1"/>
  <c r="M5788" i="3" a="1"/>
  <c r="M5788" i="3" s="1"/>
  <c r="M5797" i="3" a="1"/>
  <c r="M5797" i="3" s="1"/>
  <c r="P5801" i="3" a="1"/>
  <c r="P5801" i="3" s="1"/>
  <c r="R5827" i="3"/>
  <c r="Q5835" i="3"/>
  <c r="N5915" i="3" a="1"/>
  <c r="N5915" i="3" s="1"/>
  <c r="L5915" i="3" a="1"/>
  <c r="L5915" i="3" s="1"/>
  <c r="K5915" i="3" a="1"/>
  <c r="K5915" i="3" s="1"/>
  <c r="P5915" i="3" a="1"/>
  <c r="P5915" i="3" s="1"/>
  <c r="O5915" i="3" a="1"/>
  <c r="O5915" i="3" s="1"/>
  <c r="R5915" i="3" s="1"/>
  <c r="M5915" i="3" a="1"/>
  <c r="M5915" i="3" s="1"/>
  <c r="O5964" i="3" a="1"/>
  <c r="O5964" i="3" s="1"/>
  <c r="P5964" i="3" a="1"/>
  <c r="P5964" i="3" s="1"/>
  <c r="N5964" i="3" a="1"/>
  <c r="N5964" i="3" s="1"/>
  <c r="L5964" i="3" a="1"/>
  <c r="L5964" i="3" s="1"/>
  <c r="K5964" i="3" a="1"/>
  <c r="K5964" i="3" s="1"/>
  <c r="M5964" i="3" a="1"/>
  <c r="M5964" i="3" s="1"/>
  <c r="P4758" i="3" a="1"/>
  <c r="P4758" i="3" s="1"/>
  <c r="Q4758" i="3" s="1"/>
  <c r="K4887" i="3" a="1"/>
  <c r="K4887" i="3" s="1"/>
  <c r="N4887" i="3" a="1"/>
  <c r="N4887" i="3" s="1"/>
  <c r="O4977" i="3" a="1"/>
  <c r="O4977" i="3" s="1"/>
  <c r="M4977" i="3" a="1"/>
  <c r="M4977" i="3" s="1"/>
  <c r="L4977" i="3" a="1"/>
  <c r="L4977" i="3" s="1"/>
  <c r="P4977" i="3" a="1"/>
  <c r="P4977" i="3" s="1"/>
  <c r="R5060" i="3"/>
  <c r="Q5060" i="3"/>
  <c r="L5075" i="3" a="1"/>
  <c r="L5075" i="3" s="1"/>
  <c r="N5075" i="3" a="1"/>
  <c r="N5075" i="3" s="1"/>
  <c r="O5098" i="3" a="1"/>
  <c r="O5098" i="3" s="1"/>
  <c r="L5098" i="3" a="1"/>
  <c r="L5098" i="3" s="1"/>
  <c r="O5115" i="3" a="1"/>
  <c r="O5115" i="3" s="1"/>
  <c r="N5115" i="3" a="1"/>
  <c r="N5115" i="3" s="1"/>
  <c r="P5115" i="3" a="1"/>
  <c r="P5115" i="3" s="1"/>
  <c r="N5149" i="3" a="1"/>
  <c r="N5149" i="3" s="1"/>
  <c r="M5149" i="3" a="1"/>
  <c r="M5149" i="3" s="1"/>
  <c r="P5149" i="3" a="1"/>
  <c r="P5149" i="3" s="1"/>
  <c r="R5149" i="3" s="1"/>
  <c r="O5156" i="3" a="1"/>
  <c r="O5156" i="3" s="1"/>
  <c r="Q5156" i="3" s="1"/>
  <c r="L5156" i="3" a="1"/>
  <c r="L5156" i="3" s="1"/>
  <c r="N5168" i="3" a="1"/>
  <c r="N5168" i="3" s="1"/>
  <c r="K5168" i="3" a="1"/>
  <c r="K5168" i="3" s="1"/>
  <c r="N5183" i="3" a="1"/>
  <c r="N5183" i="3" s="1"/>
  <c r="K5183" i="3" a="1"/>
  <c r="K5183" i="3" s="1"/>
  <c r="O5183" i="3" a="1"/>
  <c r="O5183" i="3" s="1"/>
  <c r="M5205" i="3" a="1"/>
  <c r="M5205" i="3" s="1"/>
  <c r="O5205" i="3" a="1"/>
  <c r="O5205" i="3" s="1"/>
  <c r="Q5205" i="3" s="1"/>
  <c r="O5220" i="3" a="1"/>
  <c r="O5220" i="3" s="1"/>
  <c r="Q5220" i="3" s="1"/>
  <c r="L5220" i="3" a="1"/>
  <c r="L5220" i="3" s="1"/>
  <c r="M5315" i="3" a="1"/>
  <c r="M5315" i="3" s="1"/>
  <c r="L5315" i="3" a="1"/>
  <c r="L5315" i="3" s="1"/>
  <c r="O5315" i="3" a="1"/>
  <c r="O5315" i="3" s="1"/>
  <c r="N5315" i="3" a="1"/>
  <c r="N5315" i="3" s="1"/>
  <c r="M5355" i="3" a="1"/>
  <c r="M5355" i="3" s="1"/>
  <c r="L5355" i="3" a="1"/>
  <c r="L5355" i="3" s="1"/>
  <c r="O5355" i="3" a="1"/>
  <c r="O5355" i="3" s="1"/>
  <c r="Q5355" i="3" s="1"/>
  <c r="N5355" i="3" a="1"/>
  <c r="N5355" i="3" s="1"/>
  <c r="K5387" i="3" a="1"/>
  <c r="K5387" i="3" s="1"/>
  <c r="M5387" i="3" a="1"/>
  <c r="M5387" i="3" s="1"/>
  <c r="L5387" i="3" a="1"/>
  <c r="L5387" i="3" s="1"/>
  <c r="N5402" i="3" a="1"/>
  <c r="N5402" i="3" s="1"/>
  <c r="L5402" i="3" a="1"/>
  <c r="L5402" i="3" s="1"/>
  <c r="M5402" i="3" a="1"/>
  <c r="M5402" i="3" s="1"/>
  <c r="Q5419" i="3"/>
  <c r="L5427" i="3" a="1"/>
  <c r="L5427" i="3" s="1"/>
  <c r="N5440" i="3" a="1"/>
  <c r="N5440" i="3" s="1"/>
  <c r="O5440" i="3" a="1"/>
  <c r="O5440" i="3" s="1"/>
  <c r="M5443" i="3" a="1"/>
  <c r="M5443" i="3" s="1"/>
  <c r="L5443" i="3" a="1"/>
  <c r="L5443" i="3" s="1"/>
  <c r="O5443" i="3" a="1"/>
  <c r="O5443" i="3" s="1"/>
  <c r="Q5443" i="3" s="1"/>
  <c r="N5443" i="3" a="1"/>
  <c r="N5443" i="3" s="1"/>
  <c r="P5468" i="3" a="1"/>
  <c r="P5468" i="3" s="1"/>
  <c r="O5539" i="3" a="1"/>
  <c r="O5539" i="3" s="1"/>
  <c r="N5590" i="3" a="1"/>
  <c r="N5590" i="3" s="1"/>
  <c r="O5590" i="3" a="1"/>
  <c r="O5590" i="3" s="1"/>
  <c r="M5593" i="3" a="1"/>
  <c r="M5593" i="3" s="1"/>
  <c r="L5593" i="3" a="1"/>
  <c r="L5593" i="3" s="1"/>
  <c r="N5593" i="3" a="1"/>
  <c r="N5593" i="3" s="1"/>
  <c r="P5612" i="3" a="1"/>
  <c r="P5612" i="3" s="1"/>
  <c r="O5623" i="3" a="1"/>
  <c r="O5623" i="3" s="1"/>
  <c r="O5636" i="3" a="1"/>
  <c r="O5636" i="3" s="1"/>
  <c r="N5636" i="3" a="1"/>
  <c r="N5636" i="3" s="1"/>
  <c r="P5636" i="3" a="1"/>
  <c r="P5636" i="3" s="1"/>
  <c r="O5644" i="3" a="1"/>
  <c r="O5644" i="3" s="1"/>
  <c r="N5644" i="3" a="1"/>
  <c r="N5644" i="3" s="1"/>
  <c r="P5644" i="3" a="1"/>
  <c r="P5644" i="3" s="1"/>
  <c r="L5652" i="3" a="1"/>
  <c r="L5652" i="3" s="1"/>
  <c r="M5652" i="3" a="1"/>
  <c r="M5652" i="3" s="1"/>
  <c r="M5656" i="3" a="1"/>
  <c r="M5656" i="3" s="1"/>
  <c r="L5656" i="3" a="1"/>
  <c r="L5656" i="3" s="1"/>
  <c r="N5656" i="3" a="1"/>
  <c r="N5656" i="3" s="1"/>
  <c r="N5674" i="3" a="1"/>
  <c r="N5674" i="3" s="1"/>
  <c r="M5674" i="3" a="1"/>
  <c r="M5674" i="3" s="1"/>
  <c r="O5674" i="3" a="1"/>
  <c r="O5674" i="3" s="1"/>
  <c r="P5677" i="3" a="1"/>
  <c r="P5677" i="3" s="1"/>
  <c r="N5677" i="3" a="1"/>
  <c r="N5677" i="3" s="1"/>
  <c r="M5688" i="3" a="1"/>
  <c r="M5688" i="3" s="1"/>
  <c r="N5688" i="3" a="1"/>
  <c r="N5688" i="3" s="1"/>
  <c r="O5688" i="3" a="1"/>
  <c r="O5688" i="3" s="1"/>
  <c r="Q5688" i="3" s="1"/>
  <c r="M5721" i="3" a="1"/>
  <c r="M5721" i="3" s="1"/>
  <c r="L5721" i="3" a="1"/>
  <c r="L5721" i="3" s="1"/>
  <c r="K5721" i="3" a="1"/>
  <c r="K5721" i="3" s="1"/>
  <c r="P5721" i="3" a="1"/>
  <c r="P5721" i="3" s="1"/>
  <c r="O5721" i="3" a="1"/>
  <c r="O5721" i="3" s="1"/>
  <c r="L5732" i="3" a="1"/>
  <c r="L5732" i="3" s="1"/>
  <c r="O5735" i="3" a="1"/>
  <c r="O5735" i="3" s="1"/>
  <c r="M5735" i="3" a="1"/>
  <c r="M5735" i="3" s="1"/>
  <c r="N5735" i="3" a="1"/>
  <c r="N5735" i="3" s="1"/>
  <c r="M5756" i="3" a="1"/>
  <c r="M5756" i="3" s="1"/>
  <c r="O5764" i="3" a="1"/>
  <c r="O5764" i="3" s="1"/>
  <c r="P5764" i="3" a="1"/>
  <c r="P5764" i="3" s="1"/>
  <c r="R5764" i="3" s="1"/>
  <c r="M5764" i="3" a="1"/>
  <c r="M5764" i="3" s="1"/>
  <c r="N5764" i="3" a="1"/>
  <c r="N5764" i="3" s="1"/>
  <c r="P5779" i="3" a="1"/>
  <c r="P5779" i="3" s="1"/>
  <c r="N5788" i="3" a="1"/>
  <c r="N5788" i="3" s="1"/>
  <c r="P5794" i="3" a="1"/>
  <c r="P5794" i="3" s="1"/>
  <c r="K5794" i="3" a="1"/>
  <c r="K5794" i="3" s="1"/>
  <c r="N5802" i="3" a="1"/>
  <c r="N5802" i="3" s="1"/>
  <c r="L5802" i="3" a="1"/>
  <c r="L5802" i="3" s="1"/>
  <c r="P5802" i="3" a="1"/>
  <c r="P5802" i="3" s="1"/>
  <c r="O5802" i="3" a="1"/>
  <c r="O5802" i="3" s="1"/>
  <c r="M5849" i="3" a="1"/>
  <c r="M5849" i="3" s="1"/>
  <c r="P5849" i="3" a="1"/>
  <c r="P5849" i="3" s="1"/>
  <c r="O5849" i="3" a="1"/>
  <c r="O5849" i="3" s="1"/>
  <c r="L5849" i="3" a="1"/>
  <c r="L5849" i="3" s="1"/>
  <c r="K5849" i="3" a="1"/>
  <c r="K5849" i="3" s="1"/>
  <c r="N5849" i="3" a="1"/>
  <c r="N5849" i="3" s="1"/>
  <c r="M5857" i="3" a="1"/>
  <c r="M5857" i="3" s="1"/>
  <c r="O5857" i="3" a="1"/>
  <c r="O5857" i="3" s="1"/>
  <c r="K5857" i="3" a="1"/>
  <c r="K5857" i="3" s="1"/>
  <c r="N5857" i="3" a="1"/>
  <c r="N5857" i="3" s="1"/>
  <c r="L5857" i="3" a="1"/>
  <c r="L5857" i="3" s="1"/>
  <c r="P5857" i="3" a="1"/>
  <c r="P5857" i="3" s="1"/>
  <c r="N5935" i="3" a="1"/>
  <c r="N5935" i="3" s="1"/>
  <c r="M5935" i="3" a="1"/>
  <c r="M5935" i="3" s="1"/>
  <c r="K5935" i="3" a="1"/>
  <c r="K5935" i="3" s="1"/>
  <c r="O5935" i="3" a="1"/>
  <c r="O5935" i="3" s="1"/>
  <c r="K5999" i="3" a="1"/>
  <c r="K5999" i="3" s="1"/>
  <c r="M5999" i="3" a="1"/>
  <c r="M5999" i="3" s="1"/>
  <c r="M6080" i="3" a="1"/>
  <c r="M6080" i="3" s="1"/>
  <c r="K6080" i="3" a="1"/>
  <c r="K6080" i="3" s="1"/>
  <c r="Q5332" i="3"/>
  <c r="Q5363" i="3"/>
  <c r="O5555" i="3" a="1"/>
  <c r="O5555" i="3" s="1"/>
  <c r="P5643" i="3" a="1"/>
  <c r="P5643" i="3" s="1"/>
  <c r="Q5643" i="3" s="1"/>
  <c r="P5651" i="3" a="1"/>
  <c r="P5651" i="3" s="1"/>
  <c r="O5772" i="3" a="1"/>
  <c r="O5772" i="3" s="1"/>
  <c r="Q5772" i="3" s="1"/>
  <c r="L5772" i="3" a="1"/>
  <c r="L5772" i="3" s="1"/>
  <c r="M5793" i="3" a="1"/>
  <c r="M5793" i="3" s="1"/>
  <c r="K5793" i="3" a="1"/>
  <c r="K5793" i="3" s="1"/>
  <c r="M5803" i="3" a="1"/>
  <c r="M5803" i="3" s="1"/>
  <c r="K5803" i="3" a="1"/>
  <c r="K5803" i="3" s="1"/>
  <c r="O5804" i="3" a="1"/>
  <c r="O5804" i="3" s="1"/>
  <c r="L5804" i="3" a="1"/>
  <c r="L5804" i="3" s="1"/>
  <c r="N5827" i="3" a="1"/>
  <c r="N5827" i="3" s="1"/>
  <c r="L5827" i="3" a="1"/>
  <c r="L5827" i="3" s="1"/>
  <c r="O5892" i="3" a="1"/>
  <c r="O5892" i="3" s="1"/>
  <c r="R5892" i="3" s="1"/>
  <c r="L5892" i="3" a="1"/>
  <c r="L5892" i="3" s="1"/>
  <c r="N5892" i="3" a="1"/>
  <c r="N5892" i="3" s="1"/>
  <c r="M5899" i="3" a="1"/>
  <c r="M5899" i="3" s="1"/>
  <c r="L5899" i="3" a="1"/>
  <c r="L5899" i="3" s="1"/>
  <c r="O5899" i="3" a="1"/>
  <c r="O5899" i="3" s="1"/>
  <c r="N5899" i="3" a="1"/>
  <c r="N5899" i="3" s="1"/>
  <c r="M5984" i="3" a="1"/>
  <c r="M5984" i="3" s="1"/>
  <c r="N5984" i="3" a="1"/>
  <c r="N5984" i="3" s="1"/>
  <c r="L5984" i="3" a="1"/>
  <c r="L5984" i="3" s="1"/>
  <c r="K5984" i="3" a="1"/>
  <c r="K5984" i="3" s="1"/>
  <c r="P5984" i="3" a="1"/>
  <c r="P5984" i="3" s="1"/>
  <c r="N5986" i="3" a="1"/>
  <c r="N5986" i="3" s="1"/>
  <c r="K5986" i="3" a="1"/>
  <c r="K5986" i="3" s="1"/>
  <c r="O6024" i="3" a="1"/>
  <c r="O6024" i="3" s="1"/>
  <c r="N6024" i="3" a="1"/>
  <c r="N6024" i="3" s="1"/>
  <c r="L6060" i="3" a="1"/>
  <c r="L6060" i="3" s="1"/>
  <c r="N6060" i="3" a="1"/>
  <c r="N6060" i="3" s="1"/>
  <c r="O6060" i="3" a="1"/>
  <c r="O6060" i="3" s="1"/>
  <c r="M6060" i="3" a="1"/>
  <c r="M6060" i="3" s="1"/>
  <c r="O6093" i="3" a="1"/>
  <c r="O6093" i="3" s="1"/>
  <c r="M6093" i="3" a="1"/>
  <c r="M6093" i="3" s="1"/>
  <c r="P6093" i="3" a="1"/>
  <c r="P6093" i="3" s="1"/>
  <c r="N6093" i="3" a="1"/>
  <c r="N6093" i="3" s="1"/>
  <c r="M6123" i="3" a="1"/>
  <c r="M6123" i="3" s="1"/>
  <c r="P6123" i="3" a="1"/>
  <c r="P6123" i="3" s="1"/>
  <c r="K6123" i="3" a="1"/>
  <c r="K6123" i="3" s="1"/>
  <c r="N6134" i="3" a="1"/>
  <c r="N6134" i="3" s="1"/>
  <c r="P6134" i="3" a="1"/>
  <c r="P6134" i="3" s="1"/>
  <c r="M6134" i="3" a="1"/>
  <c r="M6134" i="3" s="1"/>
  <c r="L6134" i="3" a="1"/>
  <c r="L6134" i="3" s="1"/>
  <c r="L6164" i="3" a="1"/>
  <c r="L6164" i="3" s="1"/>
  <c r="N6164" i="3" a="1"/>
  <c r="N6164" i="3" s="1"/>
  <c r="O6164" i="3" a="1"/>
  <c r="O6164" i="3" s="1"/>
  <c r="M6164" i="3" a="1"/>
  <c r="M6164" i="3" s="1"/>
  <c r="P6164" i="3" a="1"/>
  <c r="P6164" i="3" s="1"/>
  <c r="N6195" i="3" a="1"/>
  <c r="N6195" i="3" s="1"/>
  <c r="L6195" i="3" a="1"/>
  <c r="L6195" i="3" s="1"/>
  <c r="M6195" i="3" a="1"/>
  <c r="M6195" i="3" s="1"/>
  <c r="O6344" i="3" a="1"/>
  <c r="O6344" i="3" s="1"/>
  <c r="M6344" i="3" a="1"/>
  <c r="M6344" i="3" s="1"/>
  <c r="N6659" i="3" a="1"/>
  <c r="N6659" i="3" s="1"/>
  <c r="K6659" i="3" a="1"/>
  <c r="K6659" i="3" s="1"/>
  <c r="M6659" i="3" a="1"/>
  <c r="M6659" i="3" s="1"/>
  <c r="L6659" i="3" a="1"/>
  <c r="L6659" i="3" s="1"/>
  <c r="P6659" i="3" a="1"/>
  <c r="P6659" i="3" s="1"/>
  <c r="N6662" i="3" a="1"/>
  <c r="N6662" i="3" s="1"/>
  <c r="K6662" i="3" a="1"/>
  <c r="K6662" i="3" s="1"/>
  <c r="L6662" i="3" a="1"/>
  <c r="L6662" i="3" s="1"/>
  <c r="M6662" i="3" a="1"/>
  <c r="M6662" i="3" s="1"/>
  <c r="P6662" i="3" a="1"/>
  <c r="P6662" i="3" s="1"/>
  <c r="P4947" i="3" a="1"/>
  <c r="P4947" i="3" s="1"/>
  <c r="R5068" i="3"/>
  <c r="L5194" i="3" a="1"/>
  <c r="L5194" i="3" s="1"/>
  <c r="L5219" i="3" a="1"/>
  <c r="L5219" i="3" s="1"/>
  <c r="P5275" i="3" a="1"/>
  <c r="P5275" i="3" s="1"/>
  <c r="R5275" i="3" s="1"/>
  <c r="K5290" i="3" a="1"/>
  <c r="K5290" i="3" s="1"/>
  <c r="L5292" i="3" a="1"/>
  <c r="L5292" i="3" s="1"/>
  <c r="L5306" i="3" a="1"/>
  <c r="L5306" i="3" s="1"/>
  <c r="M5308" i="3" a="1"/>
  <c r="M5308" i="3" s="1"/>
  <c r="M5316" i="3" a="1"/>
  <c r="M5316" i="3" s="1"/>
  <c r="K5323" i="3" a="1"/>
  <c r="K5323" i="3" s="1"/>
  <c r="P5323" i="3" a="1"/>
  <c r="P5323" i="3" s="1"/>
  <c r="Q5323" i="3" s="1"/>
  <c r="K5330" i="3" a="1"/>
  <c r="K5330" i="3" s="1"/>
  <c r="L5332" i="3" a="1"/>
  <c r="L5332" i="3" s="1"/>
  <c r="R5348" i="3"/>
  <c r="K5370" i="3" a="1"/>
  <c r="K5370" i="3" s="1"/>
  <c r="R5372" i="3"/>
  <c r="K5379" i="3" a="1"/>
  <c r="K5379" i="3" s="1"/>
  <c r="P5379" i="3" a="1"/>
  <c r="P5379" i="3" s="1"/>
  <c r="R5379" i="3" s="1"/>
  <c r="K5399" i="3" a="1"/>
  <c r="K5399" i="3" s="1"/>
  <c r="L5407" i="3" a="1"/>
  <c r="L5407" i="3" s="1"/>
  <c r="L5436" i="3" a="1"/>
  <c r="L5436" i="3" s="1"/>
  <c r="K5451" i="3" a="1"/>
  <c r="K5451" i="3" s="1"/>
  <c r="L5452" i="3" a="1"/>
  <c r="L5452" i="3" s="1"/>
  <c r="K5467" i="3" a="1"/>
  <c r="K5467" i="3" s="1"/>
  <c r="P5467" i="3" a="1"/>
  <c r="P5467" i="3" s="1"/>
  <c r="K5489" i="3" a="1"/>
  <c r="K5489" i="3" s="1"/>
  <c r="L5492" i="3" a="1"/>
  <c r="L5492" i="3" s="1"/>
  <c r="L5500" i="3" a="1"/>
  <c r="L5500" i="3" s="1"/>
  <c r="K5505" i="3" a="1"/>
  <c r="K5505" i="3" s="1"/>
  <c r="L5508" i="3" a="1"/>
  <c r="L5508" i="3" s="1"/>
  <c r="N5513" i="3" a="1"/>
  <c r="N5513" i="3" s="1"/>
  <c r="L5516" i="3" a="1"/>
  <c r="L5516" i="3" s="1"/>
  <c r="K5544" i="3" a="1"/>
  <c r="K5544" i="3" s="1"/>
  <c r="K5555" i="3" a="1"/>
  <c r="K5555" i="3" s="1"/>
  <c r="P5555" i="3" a="1"/>
  <c r="P5555" i="3" s="1"/>
  <c r="L5572" i="3" a="1"/>
  <c r="L5572" i="3" s="1"/>
  <c r="K5579" i="3" a="1"/>
  <c r="K5579" i="3" s="1"/>
  <c r="L5596" i="3" a="1"/>
  <c r="L5596" i="3" s="1"/>
  <c r="P5611" i="3" a="1"/>
  <c r="P5611" i="3" s="1"/>
  <c r="Q5611" i="3" s="1"/>
  <c r="K5627" i="3" a="1"/>
  <c r="K5627" i="3" s="1"/>
  <c r="L5628" i="3" a="1"/>
  <c r="L5628" i="3" s="1"/>
  <c r="K5633" i="3" a="1"/>
  <c r="K5633" i="3" s="1"/>
  <c r="P5635" i="3" a="1"/>
  <c r="P5635" i="3" s="1"/>
  <c r="K5643" i="3" a="1"/>
  <c r="K5643" i="3" s="1"/>
  <c r="K5651" i="3" a="1"/>
  <c r="K5651" i="3" s="1"/>
  <c r="K5660" i="3" a="1"/>
  <c r="K5660" i="3" s="1"/>
  <c r="P5660" i="3" a="1"/>
  <c r="P5660" i="3" s="1"/>
  <c r="Q5660" i="3" s="1"/>
  <c r="K5699" i="3" a="1"/>
  <c r="K5699" i="3" s="1"/>
  <c r="K5700" i="3" a="1"/>
  <c r="K5700" i="3" s="1"/>
  <c r="P5700" i="3" a="1"/>
  <c r="P5700" i="3" s="1"/>
  <c r="O5708" i="3" a="1"/>
  <c r="O5708" i="3" s="1"/>
  <c r="Q5708" i="3" s="1"/>
  <c r="P5740" i="3" a="1"/>
  <c r="P5740" i="3" s="1"/>
  <c r="Q5740" i="3" s="1"/>
  <c r="L5748" i="3" a="1"/>
  <c r="L5748" i="3" s="1"/>
  <c r="K5750" i="3" a="1"/>
  <c r="K5750" i="3" s="1"/>
  <c r="M5757" i="3" a="1"/>
  <c r="M5757" i="3" s="1"/>
  <c r="M5792" i="3" a="1"/>
  <c r="M5792" i="3" s="1"/>
  <c r="O5792" i="3" a="1"/>
  <c r="O5792" i="3" s="1"/>
  <c r="L5793" i="3" a="1"/>
  <c r="L5793" i="3" s="1"/>
  <c r="M5804" i="3" a="1"/>
  <c r="M5804" i="3" s="1"/>
  <c r="N5810" i="3" a="1"/>
  <c r="N5810" i="3" s="1"/>
  <c r="O5810" i="3" a="1"/>
  <c r="O5810" i="3" s="1"/>
  <c r="O5812" i="3" a="1"/>
  <c r="O5812" i="3" s="1"/>
  <c r="P5812" i="3" a="1"/>
  <c r="P5812" i="3" s="1"/>
  <c r="M5812" i="3" a="1"/>
  <c r="M5812" i="3" s="1"/>
  <c r="O5814" i="3" a="1"/>
  <c r="O5814" i="3" s="1"/>
  <c r="N5814" i="3" a="1"/>
  <c r="N5814" i="3" s="1"/>
  <c r="K5814" i="3" a="1"/>
  <c r="K5814" i="3" s="1"/>
  <c r="K5827" i="3" a="1"/>
  <c r="K5827" i="3" s="1"/>
  <c r="K5843" i="3" a="1"/>
  <c r="K5843" i="3" s="1"/>
  <c r="K5870" i="3" a="1"/>
  <c r="K5870" i="3" s="1"/>
  <c r="M5892" i="3" a="1"/>
  <c r="M5892" i="3" s="1"/>
  <c r="K5899" i="3" a="1"/>
  <c r="K5899" i="3" s="1"/>
  <c r="N5965" i="3" a="1"/>
  <c r="N5965" i="3" s="1"/>
  <c r="L5965" i="3" a="1"/>
  <c r="L5965" i="3" s="1"/>
  <c r="O5984" i="3" a="1"/>
  <c r="O5984" i="3" s="1"/>
  <c r="M5992" i="3" a="1"/>
  <c r="M5992" i="3" s="1"/>
  <c r="K5992" i="3" a="1"/>
  <c r="K5992" i="3" s="1"/>
  <c r="N5992" i="3" a="1"/>
  <c r="N5992" i="3" s="1"/>
  <c r="K6024" i="3" a="1"/>
  <c r="K6024" i="3" s="1"/>
  <c r="N6056" i="3" a="1"/>
  <c r="N6056" i="3" s="1"/>
  <c r="O6056" i="3" a="1"/>
  <c r="O6056" i="3" s="1"/>
  <c r="M6056" i="3" a="1"/>
  <c r="M6056" i="3" s="1"/>
  <c r="K6056" i="3" a="1"/>
  <c r="K6056" i="3" s="1"/>
  <c r="K6060" i="3" a="1"/>
  <c r="K6060" i="3" s="1"/>
  <c r="L6093" i="3" a="1"/>
  <c r="L6093" i="3" s="1"/>
  <c r="P6114" i="3" a="1"/>
  <c r="P6114" i="3" s="1"/>
  <c r="O6114" i="3" a="1"/>
  <c r="O6114" i="3" s="1"/>
  <c r="P6138" i="3" a="1"/>
  <c r="P6138" i="3" s="1"/>
  <c r="L6138" i="3" a="1"/>
  <c r="L6138" i="3" s="1"/>
  <c r="K6138" i="3" a="1"/>
  <c r="K6138" i="3" s="1"/>
  <c r="K6164" i="3" a="1"/>
  <c r="K6164" i="3" s="1"/>
  <c r="M6204" i="3" a="1"/>
  <c r="M6204" i="3" s="1"/>
  <c r="O6204" i="3" a="1"/>
  <c r="O6204" i="3" s="1"/>
  <c r="L6204" i="3" a="1"/>
  <c r="L6204" i="3" s="1"/>
  <c r="K6204" i="3" a="1"/>
  <c r="K6204" i="3" s="1"/>
  <c r="N6204" i="3" a="1"/>
  <c r="N6204" i="3" s="1"/>
  <c r="P6204" i="3" a="1"/>
  <c r="P6204" i="3" s="1"/>
  <c r="N6259" i="3" a="1"/>
  <c r="N6259" i="3" s="1"/>
  <c r="M6259" i="3" a="1"/>
  <c r="M6259" i="3" s="1"/>
  <c r="M6329" i="3" a="1"/>
  <c r="M6329" i="3" s="1"/>
  <c r="K6329" i="3" a="1"/>
  <c r="K6329" i="3" s="1"/>
  <c r="P6329" i="3" a="1"/>
  <c r="P6329" i="3" s="1"/>
  <c r="O6329" i="3" a="1"/>
  <c r="O6329" i="3" s="1"/>
  <c r="N6329" i="3" a="1"/>
  <c r="N6329" i="3" s="1"/>
  <c r="K6344" i="3" a="1"/>
  <c r="K6344" i="3" s="1"/>
  <c r="R6357" i="3"/>
  <c r="O6365" i="3" a="1"/>
  <c r="O6365" i="3" s="1"/>
  <c r="N6365" i="3" a="1"/>
  <c r="N6365" i="3" s="1"/>
  <c r="P6365" i="3" a="1"/>
  <c r="P6365" i="3" s="1"/>
  <c r="L6365" i="3" a="1"/>
  <c r="L6365" i="3" s="1"/>
  <c r="K6365" i="3" a="1"/>
  <c r="K6365" i="3" s="1"/>
  <c r="N6396" i="3" a="1"/>
  <c r="N6396" i="3" s="1"/>
  <c r="P6396" i="3" a="1"/>
  <c r="P6396" i="3" s="1"/>
  <c r="L6396" i="3" a="1"/>
  <c r="L6396" i="3" s="1"/>
  <c r="O6403" i="3" a="1"/>
  <c r="O6403" i="3" s="1"/>
  <c r="M6403" i="3" a="1"/>
  <c r="M6403" i="3" s="1"/>
  <c r="L6403" i="3" a="1"/>
  <c r="L6403" i="3" s="1"/>
  <c r="P6403" i="3" a="1"/>
  <c r="P6403" i="3" s="1"/>
  <c r="N6403" i="3" a="1"/>
  <c r="N6403" i="3" s="1"/>
  <c r="N6441" i="3" a="1"/>
  <c r="N6441" i="3" s="1"/>
  <c r="M6441" i="3" a="1"/>
  <c r="M6441" i="3" s="1"/>
  <c r="K6441" i="3" a="1"/>
  <c r="K6441" i="3" s="1"/>
  <c r="P6500" i="3" a="1"/>
  <c r="P6500" i="3" s="1"/>
  <c r="K6500" i="3" a="1"/>
  <c r="K6500" i="3" s="1"/>
  <c r="M6500" i="3" a="1"/>
  <c r="M6500" i="3" s="1"/>
  <c r="O6500" i="3" a="1"/>
  <c r="O6500" i="3" s="1"/>
  <c r="L6500" i="3" a="1"/>
  <c r="L6500" i="3" s="1"/>
  <c r="O6520" i="3" a="1"/>
  <c r="O6520" i="3" s="1"/>
  <c r="K6520" i="3" a="1"/>
  <c r="K6520" i="3" s="1"/>
  <c r="N5927" i="3" a="1"/>
  <c r="N5927" i="3" s="1"/>
  <c r="M5927" i="3" a="1"/>
  <c r="M5927" i="3" s="1"/>
  <c r="K5927" i="3" a="1"/>
  <c r="K5927" i="3" s="1"/>
  <c r="O5939" i="3" a="1"/>
  <c r="O5939" i="3" s="1"/>
  <c r="N5939" i="3" a="1"/>
  <c r="N5939" i="3" s="1"/>
  <c r="M5939" i="3" a="1"/>
  <c r="M5939" i="3" s="1"/>
  <c r="L5939" i="3" a="1"/>
  <c r="L5939" i="3" s="1"/>
  <c r="M5993" i="3" a="1"/>
  <c r="M5993" i="3" s="1"/>
  <c r="P5993" i="3" a="1"/>
  <c r="P5993" i="3" s="1"/>
  <c r="L5993" i="3" a="1"/>
  <c r="L5993" i="3" s="1"/>
  <c r="O6022" i="3" a="1"/>
  <c r="O6022" i="3" s="1"/>
  <c r="L6022" i="3" a="1"/>
  <c r="L6022" i="3" s="1"/>
  <c r="O6181" i="3" a="1"/>
  <c r="O6181" i="3" s="1"/>
  <c r="N6181" i="3" a="1"/>
  <c r="N6181" i="3" s="1"/>
  <c r="P6181" i="3" a="1"/>
  <c r="P6181" i="3" s="1"/>
  <c r="M6181" i="3" a="1"/>
  <c r="M6181" i="3" s="1"/>
  <c r="L6181" i="3" a="1"/>
  <c r="L6181" i="3" s="1"/>
  <c r="O6205" i="3" a="1"/>
  <c r="O6205" i="3" s="1"/>
  <c r="M6205" i="3" a="1"/>
  <c r="M6205" i="3" s="1"/>
  <c r="L6205" i="3" a="1"/>
  <c r="L6205" i="3" s="1"/>
  <c r="P6205" i="3" a="1"/>
  <c r="P6205" i="3" s="1"/>
  <c r="P6210" i="3" a="1"/>
  <c r="P6210" i="3" s="1"/>
  <c r="N6210" i="3" a="1"/>
  <c r="N6210" i="3" s="1"/>
  <c r="L6210" i="3" a="1"/>
  <c r="L6210" i="3" s="1"/>
  <c r="L6268" i="3" a="1"/>
  <c r="L6268" i="3" s="1"/>
  <c r="M6268" i="3" a="1"/>
  <c r="M6268" i="3" s="1"/>
  <c r="P6268" i="3" a="1"/>
  <c r="P6268" i="3" s="1"/>
  <c r="O6268" i="3" a="1"/>
  <c r="O6268" i="3" s="1"/>
  <c r="K6268" i="3" a="1"/>
  <c r="K6268" i="3" s="1"/>
  <c r="N6338" i="3" a="1"/>
  <c r="N6338" i="3" s="1"/>
  <c r="P6338" i="3" a="1"/>
  <c r="P6338" i="3" s="1"/>
  <c r="M6460" i="3" a="1"/>
  <c r="M6460" i="3" s="1"/>
  <c r="L6460" i="3" a="1"/>
  <c r="L6460" i="3" s="1"/>
  <c r="O6475" i="3" a="1"/>
  <c r="O6475" i="3" s="1"/>
  <c r="K6475" i="3" a="1"/>
  <c r="K6475" i="3" s="1"/>
  <c r="P6475" i="3" a="1"/>
  <c r="P6475" i="3" s="1"/>
  <c r="N6475" i="3" a="1"/>
  <c r="N6475" i="3" s="1"/>
  <c r="L6475" i="3" a="1"/>
  <c r="L6475" i="3" s="1"/>
  <c r="K6482" i="3" a="1"/>
  <c r="K6482" i="3" s="1"/>
  <c r="O6482" i="3" a="1"/>
  <c r="O6482" i="3" s="1"/>
  <c r="L6482" i="3" a="1"/>
  <c r="L6482" i="3" s="1"/>
  <c r="O6559" i="3" a="1"/>
  <c r="O6559" i="3" s="1"/>
  <c r="N6559" i="3" a="1"/>
  <c r="N6559" i="3" s="1"/>
  <c r="K6559" i="3" a="1"/>
  <c r="K6559" i="3" s="1"/>
  <c r="M6559" i="3" a="1"/>
  <c r="M6559" i="3" s="1"/>
  <c r="L6559" i="3" a="1"/>
  <c r="L6559" i="3" s="1"/>
  <c r="P6559" i="3" a="1"/>
  <c r="P6559" i="3" s="1"/>
  <c r="P5834" i="3" a="1"/>
  <c r="P5834" i="3" s="1"/>
  <c r="L5834" i="3" a="1"/>
  <c r="L5834" i="3" s="1"/>
  <c r="L5850" i="3" a="1"/>
  <c r="L5850" i="3" s="1"/>
  <c r="N5863" i="3" a="1"/>
  <c r="N5863" i="3" s="1"/>
  <c r="K5863" i="3" a="1"/>
  <c r="K5863" i="3" s="1"/>
  <c r="K5871" i="3" a="1"/>
  <c r="K5871" i="3" s="1"/>
  <c r="N5871" i="3" a="1"/>
  <c r="N5871" i="3" s="1"/>
  <c r="M5905" i="3" a="1"/>
  <c r="M5905" i="3" s="1"/>
  <c r="O5905" i="3" a="1"/>
  <c r="O5905" i="3" s="1"/>
  <c r="N5905" i="3" a="1"/>
  <c r="N5905" i="3" s="1"/>
  <c r="L5905" i="3" a="1"/>
  <c r="L5905" i="3" s="1"/>
  <c r="P5941" i="3" a="1"/>
  <c r="P5941" i="3" s="1"/>
  <c r="N5941" i="3" a="1"/>
  <c r="N5941" i="3" s="1"/>
  <c r="M5941" i="3" a="1"/>
  <c r="M5941" i="3" s="1"/>
  <c r="M5951" i="3" a="1"/>
  <c r="M5951" i="3" s="1"/>
  <c r="K5951" i="3" a="1"/>
  <c r="K5951" i="3" s="1"/>
  <c r="O5977" i="3" a="1"/>
  <c r="O5977" i="3" s="1"/>
  <c r="N5977" i="3" a="1"/>
  <c r="N5977" i="3" s="1"/>
  <c r="L5980" i="3" a="1"/>
  <c r="L5980" i="3" s="1"/>
  <c r="K5980" i="3" a="1"/>
  <c r="K5980" i="3" s="1"/>
  <c r="N5980" i="3" a="1"/>
  <c r="N5980" i="3" s="1"/>
  <c r="K5993" i="3" a="1"/>
  <c r="K5993" i="3" s="1"/>
  <c r="L6005" i="3" a="1"/>
  <c r="L6005" i="3" s="1"/>
  <c r="P6005" i="3" a="1"/>
  <c r="P6005" i="3" s="1"/>
  <c r="L6186" i="3" a="1"/>
  <c r="L6186" i="3" s="1"/>
  <c r="N6186" i="3" a="1"/>
  <c r="N6186" i="3" s="1"/>
  <c r="N6268" i="3" a="1"/>
  <c r="N6268" i="3" s="1"/>
  <c r="O6317" i="3" a="1"/>
  <c r="O6317" i="3" s="1"/>
  <c r="P6317" i="3" a="1"/>
  <c r="P6317" i="3" s="1"/>
  <c r="N6317" i="3" a="1"/>
  <c r="N6317" i="3" s="1"/>
  <c r="M6317" i="3" a="1"/>
  <c r="M6317" i="3" s="1"/>
  <c r="L6317" i="3" a="1"/>
  <c r="L6317" i="3" s="1"/>
  <c r="L6338" i="3" a="1"/>
  <c r="L6338" i="3" s="1"/>
  <c r="M6400" i="3" a="1"/>
  <c r="M6400" i="3" s="1"/>
  <c r="K6400" i="3" a="1"/>
  <c r="K6400" i="3" s="1"/>
  <c r="M6475" i="3" a="1"/>
  <c r="M6475" i="3" s="1"/>
  <c r="M6489" i="3" a="1"/>
  <c r="M6489" i="3" s="1"/>
  <c r="K6489" i="3" a="1"/>
  <c r="K6489" i="3" s="1"/>
  <c r="N6489" i="3" a="1"/>
  <c r="N6489" i="3" s="1"/>
  <c r="O6489" i="3" a="1"/>
  <c r="O6489" i="3" s="1"/>
  <c r="L6489" i="3" a="1"/>
  <c r="L6489" i="3" s="1"/>
  <c r="L6543" i="3" a="1"/>
  <c r="L6543" i="3" s="1"/>
  <c r="P6543" i="3" a="1"/>
  <c r="P6543" i="3" s="1"/>
  <c r="M6543" i="3" a="1"/>
  <c r="M6543" i="3" s="1"/>
  <c r="O6543" i="3" a="1"/>
  <c r="O6543" i="3" s="1"/>
  <c r="N6543" i="3" a="1"/>
  <c r="N6543" i="3" s="1"/>
  <c r="O6556" i="3" a="1"/>
  <c r="O6556" i="3" s="1"/>
  <c r="P6556" i="3" a="1"/>
  <c r="P6556" i="3" s="1"/>
  <c r="N6556" i="3" a="1"/>
  <c r="N6556" i="3" s="1"/>
  <c r="L5808" i="3" a="1"/>
  <c r="L5808" i="3" s="1"/>
  <c r="K5880" i="3" a="1"/>
  <c r="K5880" i="3" s="1"/>
  <c r="L5880" i="3" a="1"/>
  <c r="L5880" i="3" s="1"/>
  <c r="L5883" i="3" a="1"/>
  <c r="L5883" i="3" s="1"/>
  <c r="M5883" i="3" a="1"/>
  <c r="M5883" i="3" s="1"/>
  <c r="K5883" i="3" a="1"/>
  <c r="K5883" i="3" s="1"/>
  <c r="P5883" i="3" a="1"/>
  <c r="P5883" i="3" s="1"/>
  <c r="P5954" i="3" a="1"/>
  <c r="P5954" i="3" s="1"/>
  <c r="M5954" i="3" a="1"/>
  <c r="M5954" i="3" s="1"/>
  <c r="M5959" i="3" a="1"/>
  <c r="M5959" i="3" s="1"/>
  <c r="K5959" i="3" a="1"/>
  <c r="K5959" i="3" s="1"/>
  <c r="O5963" i="3" a="1"/>
  <c r="O5963" i="3" s="1"/>
  <c r="M5963" i="3" a="1"/>
  <c r="M5963" i="3" s="1"/>
  <c r="M5978" i="3" a="1"/>
  <c r="M5978" i="3" s="1"/>
  <c r="L5978" i="3" a="1"/>
  <c r="L5978" i="3" s="1"/>
  <c r="K5978" i="3" a="1"/>
  <c r="K5978" i="3" s="1"/>
  <c r="M6003" i="3" a="1"/>
  <c r="M6003" i="3" s="1"/>
  <c r="O6003" i="3" a="1"/>
  <c r="O6003" i="3" s="1"/>
  <c r="M6005" i="3" a="1"/>
  <c r="M6005" i="3" s="1"/>
  <c r="N6121" i="3" a="1"/>
  <c r="N6121" i="3" s="1"/>
  <c r="L6121" i="3" a="1"/>
  <c r="L6121" i="3" s="1"/>
  <c r="P6186" i="3" a="1"/>
  <c r="P6186" i="3" s="1"/>
  <c r="O6409" i="3" a="1"/>
  <c r="O6409" i="3" s="1"/>
  <c r="N6409" i="3" a="1"/>
  <c r="N6409" i="3" s="1"/>
  <c r="L6409" i="3" a="1"/>
  <c r="L6409" i="3" s="1"/>
  <c r="K6409" i="3" a="1"/>
  <c r="K6409" i="3" s="1"/>
  <c r="P6409" i="3" a="1"/>
  <c r="P6409" i="3" s="1"/>
  <c r="R6409" i="3" s="1"/>
  <c r="M6409" i="3" a="1"/>
  <c r="M6409" i="3" s="1"/>
  <c r="O6480" i="3" a="1"/>
  <c r="O6480" i="3" s="1"/>
  <c r="N6480" i="3" a="1"/>
  <c r="N6480" i="3" s="1"/>
  <c r="K6556" i="3" a="1"/>
  <c r="K6556" i="3" s="1"/>
  <c r="O6626" i="3" a="1"/>
  <c r="O6626" i="3" s="1"/>
  <c r="N6626" i="3" a="1"/>
  <c r="N6626" i="3" s="1"/>
  <c r="O6100" i="3" a="1"/>
  <c r="O6100" i="3" s="1"/>
  <c r="L6100" i="3" a="1"/>
  <c r="L6100" i="3" s="1"/>
  <c r="N6100" i="3" a="1"/>
  <c r="N6100" i="3" s="1"/>
  <c r="M6100" i="3" a="1"/>
  <c r="M6100" i="3" s="1"/>
  <c r="K6376" i="3" a="1"/>
  <c r="K6376" i="3" s="1"/>
  <c r="N6376" i="3" a="1"/>
  <c r="N6376" i="3" s="1"/>
  <c r="O4906" i="3" a="1"/>
  <c r="O4906" i="3" s="1"/>
  <c r="R4906" i="3" s="1"/>
  <c r="M4947" i="3" a="1"/>
  <c r="M4947" i="3" s="1"/>
  <c r="O4965" i="3" a="1"/>
  <c r="O4965" i="3" s="1"/>
  <c r="O4986" i="3" a="1"/>
  <c r="O4986" i="3" s="1"/>
  <c r="O5019" i="3" a="1"/>
  <c r="O5019" i="3" s="1"/>
  <c r="R5019" i="3" s="1"/>
  <c r="O5053" i="3" a="1"/>
  <c r="O5053" i="3" s="1"/>
  <c r="Q5053" i="3" s="1"/>
  <c r="N5067" i="3" a="1"/>
  <c r="N5067" i="3" s="1"/>
  <c r="Q5076" i="3"/>
  <c r="O5083" i="3" a="1"/>
  <c r="O5083" i="3" s="1"/>
  <c r="R5083" i="3" s="1"/>
  <c r="P5084" i="3" a="1"/>
  <c r="P5084" i="3" s="1"/>
  <c r="P5100" i="3" a="1"/>
  <c r="P5100" i="3" s="1"/>
  <c r="O5113" i="3" a="1"/>
  <c r="O5113" i="3" s="1"/>
  <c r="P5219" i="3" a="1"/>
  <c r="P5219" i="3" s="1"/>
  <c r="P5221" i="3" a="1"/>
  <c r="P5221" i="3" s="1"/>
  <c r="R5221" i="3" s="1"/>
  <c r="N5275" i="3" a="1"/>
  <c r="N5275" i="3" s="1"/>
  <c r="P5322" i="3" a="1"/>
  <c r="P5322" i="3" s="1"/>
  <c r="Q5322" i="3" s="1"/>
  <c r="N5323" i="3" a="1"/>
  <c r="N5323" i="3" s="1"/>
  <c r="O5349" i="3" a="1"/>
  <c r="O5349" i="3" s="1"/>
  <c r="N5357" i="3" a="1"/>
  <c r="N5357" i="3" s="1"/>
  <c r="P5362" i="3" a="1"/>
  <c r="P5362" i="3" s="1"/>
  <c r="Q5362" i="3" s="1"/>
  <c r="P5370" i="3" a="1"/>
  <c r="P5370" i="3" s="1"/>
  <c r="N5379" i="3" a="1"/>
  <c r="N5379" i="3" s="1"/>
  <c r="M5411" i="3" a="1"/>
  <c r="M5411" i="3" s="1"/>
  <c r="O5423" i="3" a="1"/>
  <c r="O5423" i="3" s="1"/>
  <c r="O5441" i="3" a="1"/>
  <c r="O5441" i="3" s="1"/>
  <c r="P5450" i="3" a="1"/>
  <c r="P5450" i="3" s="1"/>
  <c r="Q5450" i="3" s="1"/>
  <c r="P5452" i="3" a="1"/>
  <c r="P5452" i="3" s="1"/>
  <c r="N5467" i="3" a="1"/>
  <c r="N5467" i="3" s="1"/>
  <c r="N5484" i="3" a="1"/>
  <c r="N5484" i="3" s="1"/>
  <c r="P5489" i="3" a="1"/>
  <c r="P5489" i="3" s="1"/>
  <c r="P5500" i="3" a="1"/>
  <c r="P5500" i="3" s="1"/>
  <c r="R5500" i="3" s="1"/>
  <c r="P5505" i="3" a="1"/>
  <c r="P5505" i="3" s="1"/>
  <c r="P5516" i="3" a="1"/>
  <c r="P5516" i="3" s="1"/>
  <c r="Q5516" i="3" s="1"/>
  <c r="P5544" i="3" a="1"/>
  <c r="P5544" i="3" s="1"/>
  <c r="R5544" i="3" s="1"/>
  <c r="N5560" i="3" a="1"/>
  <c r="N5560" i="3" s="1"/>
  <c r="O5571" i="3" a="1"/>
  <c r="O5571" i="3" s="1"/>
  <c r="R5571" i="3" s="1"/>
  <c r="P5572" i="3" a="1"/>
  <c r="P5572" i="3" s="1"/>
  <c r="R5572" i="3" s="1"/>
  <c r="P5578" i="3" a="1"/>
  <c r="P5578" i="3" s="1"/>
  <c r="Q5578" i="3" s="1"/>
  <c r="O5579" i="3" a="1"/>
  <c r="O5579" i="3" s="1"/>
  <c r="P5596" i="3" a="1"/>
  <c r="P5596" i="3" s="1"/>
  <c r="P5603" i="3" a="1"/>
  <c r="P5603" i="3" s="1"/>
  <c r="R5603" i="3" s="1"/>
  <c r="N5611" i="3" a="1"/>
  <c r="N5611" i="3" s="1"/>
  <c r="O5626" i="3" a="1"/>
  <c r="O5626" i="3" s="1"/>
  <c r="P5628" i="3" a="1"/>
  <c r="P5628" i="3" s="1"/>
  <c r="Q5628" i="3" s="1"/>
  <c r="P5633" i="3" a="1"/>
  <c r="P5633" i="3" s="1"/>
  <c r="M5635" i="3" a="1"/>
  <c r="M5635" i="3" s="1"/>
  <c r="N5643" i="3" a="1"/>
  <c r="N5643" i="3" s="1"/>
  <c r="P5650" i="3" a="1"/>
  <c r="P5650" i="3" s="1"/>
  <c r="O5651" i="3" a="1"/>
  <c r="O5651" i="3" s="1"/>
  <c r="N5660" i="3" a="1"/>
  <c r="N5660" i="3" s="1"/>
  <c r="M5668" i="3" a="1"/>
  <c r="M5668" i="3" s="1"/>
  <c r="O5675" i="3" a="1"/>
  <c r="O5675" i="3" s="1"/>
  <c r="P5699" i="3" a="1"/>
  <c r="P5699" i="3" s="1"/>
  <c r="R5699" i="3" s="1"/>
  <c r="N5700" i="3" a="1"/>
  <c r="N5700" i="3" s="1"/>
  <c r="O5707" i="3" a="1"/>
  <c r="O5707" i="3" s="1"/>
  <c r="N5747" i="3" a="1"/>
  <c r="N5747" i="3" s="1"/>
  <c r="M5777" i="3" a="1"/>
  <c r="M5777" i="3" s="1"/>
  <c r="P5777" i="3" a="1"/>
  <c r="P5777" i="3" s="1"/>
  <c r="P5803" i="3" a="1"/>
  <c r="P5803" i="3" s="1"/>
  <c r="Q5803" i="3" s="1"/>
  <c r="O5840" i="3" a="1"/>
  <c r="O5840" i="3" s="1"/>
  <c r="P5843" i="3" a="1"/>
  <c r="P5843" i="3" s="1"/>
  <c r="Q5843" i="3" s="1"/>
  <c r="O5863" i="3" a="1"/>
  <c r="O5863" i="3" s="1"/>
  <c r="Q5868" i="3"/>
  <c r="L5875" i="3" a="1"/>
  <c r="L5875" i="3" s="1"/>
  <c r="K5875" i="3" a="1"/>
  <c r="K5875" i="3" s="1"/>
  <c r="N5875" i="3" a="1"/>
  <c r="N5875" i="3" s="1"/>
  <c r="N5883" i="3" a="1"/>
  <c r="N5883" i="3" s="1"/>
  <c r="N5894" i="3" a="1"/>
  <c r="N5894" i="3" s="1"/>
  <c r="K5894" i="3" a="1"/>
  <c r="K5894" i="3" s="1"/>
  <c r="P5898" i="3" a="1"/>
  <c r="P5898" i="3" s="1"/>
  <c r="M5898" i="3" a="1"/>
  <c r="M5898" i="3" s="1"/>
  <c r="P5905" i="3" a="1"/>
  <c r="P5905" i="3" s="1"/>
  <c r="P5949" i="3" a="1"/>
  <c r="P5949" i="3" s="1"/>
  <c r="M5949" i="3" a="1"/>
  <c r="M5949" i="3" s="1"/>
  <c r="L5949" i="3" a="1"/>
  <c r="L5949" i="3" s="1"/>
  <c r="M5955" i="3" a="1"/>
  <c r="M5955" i="3" s="1"/>
  <c r="L5955" i="3" a="1"/>
  <c r="L5955" i="3" s="1"/>
  <c r="O5955" i="3" a="1"/>
  <c r="O5955" i="3" s="1"/>
  <c r="R5955" i="3" s="1"/>
  <c r="N5955" i="3" a="1"/>
  <c r="N5955" i="3" s="1"/>
  <c r="M5961" i="3" a="1"/>
  <c r="M5961" i="3" s="1"/>
  <c r="K5961" i="3" a="1"/>
  <c r="K5961" i="3" s="1"/>
  <c r="O5978" i="3" a="1"/>
  <c r="O5978" i="3" s="1"/>
  <c r="P5980" i="3" a="1"/>
  <c r="P5980" i="3" s="1"/>
  <c r="R5980" i="3" s="1"/>
  <c r="M6086" i="3" a="1"/>
  <c r="M6086" i="3" s="1"/>
  <c r="L6086" i="3" a="1"/>
  <c r="L6086" i="3" s="1"/>
  <c r="K6100" i="3" a="1"/>
  <c r="K6100" i="3" s="1"/>
  <c r="O6141" i="3" a="1"/>
  <c r="O6141" i="3" s="1"/>
  <c r="M6141" i="3" a="1"/>
  <c r="M6141" i="3" s="1"/>
  <c r="P6141" i="3" a="1"/>
  <c r="P6141" i="3" s="1"/>
  <c r="N6141" i="3" a="1"/>
  <c r="N6141" i="3" s="1"/>
  <c r="N6152" i="3" a="1"/>
  <c r="N6152" i="3" s="1"/>
  <c r="K6152" i="3" a="1"/>
  <c r="K6152" i="3" s="1"/>
  <c r="O6152" i="3" a="1"/>
  <c r="O6152" i="3" s="1"/>
  <c r="M6152" i="3" a="1"/>
  <c r="M6152" i="3" s="1"/>
  <c r="O6197" i="3" a="1"/>
  <c r="O6197" i="3" s="1"/>
  <c r="L6197" i="3" a="1"/>
  <c r="L6197" i="3" s="1"/>
  <c r="N6197" i="3" a="1"/>
  <c r="N6197" i="3" s="1"/>
  <c r="P6197" i="3" a="1"/>
  <c r="P6197" i="3" s="1"/>
  <c r="M6197" i="3" a="1"/>
  <c r="M6197" i="3" s="1"/>
  <c r="L6244" i="3" a="1"/>
  <c r="L6244" i="3" s="1"/>
  <c r="M6244" i="3" a="1"/>
  <c r="M6244" i="3" s="1"/>
  <c r="O6244" i="3" a="1"/>
  <c r="O6244" i="3" s="1"/>
  <c r="N6244" i="3" a="1"/>
  <c r="N6244" i="3" s="1"/>
  <c r="P6244" i="3" a="1"/>
  <c r="P6244" i="3" s="1"/>
  <c r="N6251" i="3" a="1"/>
  <c r="N6251" i="3" s="1"/>
  <c r="O6251" i="3" a="1"/>
  <c r="O6251" i="3" s="1"/>
  <c r="K6251" i="3" a="1"/>
  <c r="K6251" i="3" s="1"/>
  <c r="M6251" i="3" a="1"/>
  <c r="M6251" i="3" s="1"/>
  <c r="L6251" i="3" a="1"/>
  <c r="L6251" i="3" s="1"/>
  <c r="O6301" i="3" a="1"/>
  <c r="O6301" i="3" s="1"/>
  <c r="L6301" i="3" a="1"/>
  <c r="L6301" i="3" s="1"/>
  <c r="N6301" i="3" a="1"/>
  <c r="N6301" i="3" s="1"/>
  <c r="P6301" i="3" a="1"/>
  <c r="P6301" i="3" s="1"/>
  <c r="Q6301" i="3" s="1"/>
  <c r="M6301" i="3" a="1"/>
  <c r="M6301" i="3" s="1"/>
  <c r="L6340" i="3" a="1"/>
  <c r="L6340" i="3" s="1"/>
  <c r="P6340" i="3" a="1"/>
  <c r="P6340" i="3" s="1"/>
  <c r="R6340" i="3" s="1"/>
  <c r="O6340" i="3" a="1"/>
  <c r="O6340" i="3" s="1"/>
  <c r="N6340" i="3" a="1"/>
  <c r="N6340" i="3" s="1"/>
  <c r="M6340" i="3" a="1"/>
  <c r="M6340" i="3" s="1"/>
  <c r="L6362" i="3" a="1"/>
  <c r="L6362" i="3" s="1"/>
  <c r="M6367" i="3" a="1"/>
  <c r="M6367" i="3" s="1"/>
  <c r="N6367" i="3" a="1"/>
  <c r="N6367" i="3" s="1"/>
  <c r="P6367" i="3" a="1"/>
  <c r="P6367" i="3" s="1"/>
  <c r="L6367" i="3" a="1"/>
  <c r="L6367" i="3" s="1"/>
  <c r="K6367" i="3" a="1"/>
  <c r="K6367" i="3" s="1"/>
  <c r="O6367" i="3" a="1"/>
  <c r="O6367" i="3" s="1"/>
  <c r="L6451" i="3" a="1"/>
  <c r="L6451" i="3" s="1"/>
  <c r="N6451" i="3" a="1"/>
  <c r="N6451" i="3" s="1"/>
  <c r="P6451" i="3" a="1"/>
  <c r="P6451" i="3" s="1"/>
  <c r="R6451" i="3" s="1"/>
  <c r="O6451" i="3" a="1"/>
  <c r="O6451" i="3" s="1"/>
  <c r="M6451" i="3" a="1"/>
  <c r="M6451" i="3" s="1"/>
  <c r="L6484" i="3" a="1"/>
  <c r="L6484" i="3" s="1"/>
  <c r="N6484" i="3" a="1"/>
  <c r="N6484" i="3" s="1"/>
  <c r="K6484" i="3" a="1"/>
  <c r="K6484" i="3" s="1"/>
  <c r="O6484" i="3" a="1"/>
  <c r="O6484" i="3" s="1"/>
  <c r="M6484" i="3" a="1"/>
  <c r="M6484" i="3" s="1"/>
  <c r="P6484" i="3" a="1"/>
  <c r="P6484" i="3" s="1"/>
  <c r="R4897" i="3"/>
  <c r="R5132" i="3"/>
  <c r="O5263" i="3" a="1"/>
  <c r="O5263" i="3" s="1"/>
  <c r="R5308" i="3"/>
  <c r="P5376" i="3" a="1"/>
  <c r="P5376" i="3" s="1"/>
  <c r="P5441" i="3" a="1"/>
  <c r="P5441" i="3" s="1"/>
  <c r="Q5460" i="3"/>
  <c r="R5491" i="3"/>
  <c r="K5553" i="3" a="1"/>
  <c r="K5553" i="3" s="1"/>
  <c r="O5560" i="3" a="1"/>
  <c r="O5560" i="3" s="1"/>
  <c r="R5560" i="3" s="1"/>
  <c r="R5588" i="3"/>
  <c r="K5608" i="3" a="1"/>
  <c r="K5608" i="3" s="1"/>
  <c r="K5617" i="3" a="1"/>
  <c r="K5617" i="3" s="1"/>
  <c r="K5624" i="3" a="1"/>
  <c r="K5624" i="3" s="1"/>
  <c r="P5626" i="3" a="1"/>
  <c r="P5626" i="3" s="1"/>
  <c r="P5632" i="3" a="1"/>
  <c r="P5632" i="3" s="1"/>
  <c r="R5632" i="3" s="1"/>
  <c r="K5641" i="3" a="1"/>
  <c r="K5641" i="3" s="1"/>
  <c r="K5650" i="3" a="1"/>
  <c r="K5650" i="3" s="1"/>
  <c r="O5667" i="3" a="1"/>
  <c r="O5667" i="3" s="1"/>
  <c r="K5682" i="3" a="1"/>
  <c r="K5682" i="3" s="1"/>
  <c r="K5683" i="3" a="1"/>
  <c r="K5683" i="3" s="1"/>
  <c r="K5684" i="3" a="1"/>
  <c r="K5684" i="3" s="1"/>
  <c r="K5714" i="3" a="1"/>
  <c r="K5714" i="3" s="1"/>
  <c r="K5715" i="3" a="1"/>
  <c r="K5715" i="3" s="1"/>
  <c r="K5724" i="3" a="1"/>
  <c r="K5724" i="3" s="1"/>
  <c r="P5731" i="3" a="1"/>
  <c r="P5731" i="3" s="1"/>
  <c r="R5731" i="3" s="1"/>
  <c r="O5739" i="3" a="1"/>
  <c r="O5739" i="3" s="1"/>
  <c r="N5740" i="3" a="1"/>
  <c r="N5740" i="3" s="1"/>
  <c r="P5747" i="3" a="1"/>
  <c r="P5747" i="3" s="1"/>
  <c r="Q5747" i="3" s="1"/>
  <c r="K5768" i="3" a="1"/>
  <c r="K5768" i="3" s="1"/>
  <c r="K5777" i="3" a="1"/>
  <c r="K5777" i="3" s="1"/>
  <c r="N5786" i="3" a="1"/>
  <c r="N5786" i="3" s="1"/>
  <c r="M5786" i="3" a="1"/>
  <c r="M5786" i="3" s="1"/>
  <c r="K5786" i="3" a="1"/>
  <c r="K5786" i="3" s="1"/>
  <c r="P5792" i="3" a="1"/>
  <c r="P5792" i="3" s="1"/>
  <c r="P5810" i="3" a="1"/>
  <c r="P5810" i="3" s="1"/>
  <c r="L5819" i="3" a="1"/>
  <c r="L5819" i="3" s="1"/>
  <c r="P5819" i="3" a="1"/>
  <c r="P5819" i="3" s="1"/>
  <c r="Q5819" i="3" s="1"/>
  <c r="O5828" i="3" a="1"/>
  <c r="O5828" i="3" s="1"/>
  <c r="N5828" i="3" a="1"/>
  <c r="N5828" i="3" s="1"/>
  <c r="L5828" i="3" a="1"/>
  <c r="L5828" i="3" s="1"/>
  <c r="O5836" i="3" a="1"/>
  <c r="O5836" i="3" s="1"/>
  <c r="P5836" i="3" a="1"/>
  <c r="P5836" i="3" s="1"/>
  <c r="R5836" i="3" s="1"/>
  <c r="M5836" i="3" a="1"/>
  <c r="M5836" i="3" s="1"/>
  <c r="M5841" i="3" a="1"/>
  <c r="M5841" i="3" s="1"/>
  <c r="P5841" i="3" a="1"/>
  <c r="P5841" i="3" s="1"/>
  <c r="R5841" i="3" s="1"/>
  <c r="M5842" i="3" a="1"/>
  <c r="M5842" i="3" s="1"/>
  <c r="M5875" i="3" a="1"/>
  <c r="M5875" i="3" s="1"/>
  <c r="O5883" i="3" a="1"/>
  <c r="O5883" i="3" s="1"/>
  <c r="L5898" i="3" a="1"/>
  <c r="L5898" i="3" s="1"/>
  <c r="K5955" i="3" a="1"/>
  <c r="K5955" i="3" s="1"/>
  <c r="L5961" i="3" a="1"/>
  <c r="L5961" i="3" s="1"/>
  <c r="K5991" i="3" a="1"/>
  <c r="K5991" i="3" s="1"/>
  <c r="P6012" i="3" a="1"/>
  <c r="P6012" i="3" s="1"/>
  <c r="O6012" i="3" a="1"/>
  <c r="O6012" i="3" s="1"/>
  <c r="K6012" i="3" a="1"/>
  <c r="K6012" i="3" s="1"/>
  <c r="M6012" i="3" a="1"/>
  <c r="M6012" i="3" s="1"/>
  <c r="K6026" i="3" a="1"/>
  <c r="K6026" i="3" s="1"/>
  <c r="M6026" i="3" a="1"/>
  <c r="M6026" i="3" s="1"/>
  <c r="P6026" i="3" a="1"/>
  <c r="P6026" i="3" s="1"/>
  <c r="N6026" i="3" a="1"/>
  <c r="N6026" i="3" s="1"/>
  <c r="M6041" i="3" a="1"/>
  <c r="M6041" i="3" s="1"/>
  <c r="L6041" i="3" a="1"/>
  <c r="L6041" i="3" s="1"/>
  <c r="O6041" i="3" a="1"/>
  <c r="O6041" i="3" s="1"/>
  <c r="K6041" i="3" a="1"/>
  <c r="K6041" i="3" s="1"/>
  <c r="M6063" i="3" a="1"/>
  <c r="M6063" i="3" s="1"/>
  <c r="K6063" i="3" a="1"/>
  <c r="K6063" i="3" s="1"/>
  <c r="N6069" i="3" a="1"/>
  <c r="N6069" i="3" s="1"/>
  <c r="P6069" i="3" a="1"/>
  <c r="P6069" i="3" s="1"/>
  <c r="L6069" i="3" a="1"/>
  <c r="L6069" i="3" s="1"/>
  <c r="P6090" i="3" a="1"/>
  <c r="P6090" i="3" s="1"/>
  <c r="L6090" i="3" a="1"/>
  <c r="L6090" i="3" s="1"/>
  <c r="P6100" i="3" a="1"/>
  <c r="P6100" i="3" s="1"/>
  <c r="R6100" i="3" s="1"/>
  <c r="L6141" i="3" a="1"/>
  <c r="L6141" i="3" s="1"/>
  <c r="R6241" i="3"/>
  <c r="K6244" i="3" a="1"/>
  <c r="K6244" i="3" s="1"/>
  <c r="M6289" i="3" a="1"/>
  <c r="M6289" i="3" s="1"/>
  <c r="L6289" i="3" a="1"/>
  <c r="L6289" i="3" s="1"/>
  <c r="O6289" i="3" a="1"/>
  <c r="O6289" i="3" s="1"/>
  <c r="N6289" i="3" a="1"/>
  <c r="N6289" i="3" s="1"/>
  <c r="P6289" i="3" a="1"/>
  <c r="P6289" i="3" s="1"/>
  <c r="K6289" i="3" a="1"/>
  <c r="K6289" i="3" s="1"/>
  <c r="K6340" i="3" a="1"/>
  <c r="K6340" i="3" s="1"/>
  <c r="N6398" i="3" a="1"/>
  <c r="N6398" i="3" s="1"/>
  <c r="M6398" i="3" a="1"/>
  <c r="M6398" i="3" s="1"/>
  <c r="O6433" i="3" a="1"/>
  <c r="O6433" i="3" s="1"/>
  <c r="N6433" i="3" a="1"/>
  <c r="N6433" i="3" s="1"/>
  <c r="M6433" i="3" a="1"/>
  <c r="M6433" i="3" s="1"/>
  <c r="L6433" i="3" a="1"/>
  <c r="L6433" i="3" s="1"/>
  <c r="K6433" i="3" a="1"/>
  <c r="K6433" i="3" s="1"/>
  <c r="K6451" i="3" a="1"/>
  <c r="K6451" i="3" s="1"/>
  <c r="L6457" i="3" a="1"/>
  <c r="L6457" i="3" s="1"/>
  <c r="O6457" i="3" a="1"/>
  <c r="O6457" i="3" s="1"/>
  <c r="N6457" i="3" a="1"/>
  <c r="N6457" i="3" s="1"/>
  <c r="P6457" i="3" a="1"/>
  <c r="P6457" i="3" s="1"/>
  <c r="M6457" i="3" a="1"/>
  <c r="M6457" i="3" s="1"/>
  <c r="O6477" i="3" a="1"/>
  <c r="O6477" i="3" s="1"/>
  <c r="P6477" i="3" a="1"/>
  <c r="P6477" i="3" s="1"/>
  <c r="N6477" i="3" a="1"/>
  <c r="N6477" i="3" s="1"/>
  <c r="K6477" i="3" a="1"/>
  <c r="K6477" i="3" s="1"/>
  <c r="M6477" i="3" a="1"/>
  <c r="M6477" i="3" s="1"/>
  <c r="K6514" i="3" a="1"/>
  <c r="K6514" i="3" s="1"/>
  <c r="O6514" i="3" a="1"/>
  <c r="O6514" i="3" s="1"/>
  <c r="P6514" i="3" a="1"/>
  <c r="P6514" i="3" s="1"/>
  <c r="M5945" i="3" a="1"/>
  <c r="M5945" i="3" s="1"/>
  <c r="N5945" i="3" a="1"/>
  <c r="N5945" i="3" s="1"/>
  <c r="Q5947" i="3"/>
  <c r="K5962" i="3" a="1"/>
  <c r="K5962" i="3" s="1"/>
  <c r="L5962" i="3" a="1"/>
  <c r="L5962" i="3" s="1"/>
  <c r="M6036" i="3" a="1"/>
  <c r="M6036" i="3" s="1"/>
  <c r="O6036" i="3" a="1"/>
  <c r="O6036" i="3" s="1"/>
  <c r="M6037" i="3" a="1"/>
  <c r="M6037" i="3" s="1"/>
  <c r="L6037" i="3" a="1"/>
  <c r="L6037" i="3" s="1"/>
  <c r="N6037" i="3" a="1"/>
  <c r="N6037" i="3" s="1"/>
  <c r="M6057" i="3" a="1"/>
  <c r="M6057" i="3" s="1"/>
  <c r="P6057" i="3" a="1"/>
  <c r="P6057" i="3" s="1"/>
  <c r="N6057" i="3" a="1"/>
  <c r="N6057" i="3" s="1"/>
  <c r="N6070" i="3" a="1"/>
  <c r="N6070" i="3" s="1"/>
  <c r="O6070" i="3" a="1"/>
  <c r="O6070" i="3" s="1"/>
  <c r="Q6084" i="3"/>
  <c r="O6149" i="3" a="1"/>
  <c r="O6149" i="3" s="1"/>
  <c r="M6149" i="3" a="1"/>
  <c r="M6149" i="3" s="1"/>
  <c r="P6149" i="3" a="1"/>
  <c r="P6149" i="3" s="1"/>
  <c r="M6308" i="3" a="1"/>
  <c r="M6308" i="3" s="1"/>
  <c r="O6308" i="3" a="1"/>
  <c r="O6308" i="3" s="1"/>
  <c r="K6308" i="3" a="1"/>
  <c r="K6308" i="3" s="1"/>
  <c r="N6308" i="3" a="1"/>
  <c r="N6308" i="3" s="1"/>
  <c r="L6308" i="3" a="1"/>
  <c r="L6308" i="3" s="1"/>
  <c r="O6349" i="3" a="1"/>
  <c r="O6349" i="3" s="1"/>
  <c r="M6349" i="3" a="1"/>
  <c r="M6349" i="3" s="1"/>
  <c r="P6349" i="3" a="1"/>
  <c r="P6349" i="3" s="1"/>
  <c r="Q6349" i="3" s="1"/>
  <c r="M6354" i="3" a="1"/>
  <c r="M6354" i="3" s="1"/>
  <c r="P6354" i="3" a="1"/>
  <c r="P6354" i="3" s="1"/>
  <c r="N6354" i="3" a="1"/>
  <c r="N6354" i="3" s="1"/>
  <c r="L6413" i="3" a="1"/>
  <c r="L6413" i="3" s="1"/>
  <c r="K6413" i="3" a="1"/>
  <c r="K6413" i="3" s="1"/>
  <c r="M6413" i="3" a="1"/>
  <c r="M6413" i="3" s="1"/>
  <c r="O6413" i="3" a="1"/>
  <c r="O6413" i="3" s="1"/>
  <c r="N6413" i="3" a="1"/>
  <c r="N6413" i="3" s="1"/>
  <c r="P6413" i="3" a="1"/>
  <c r="P6413" i="3" s="1"/>
  <c r="M6445" i="3" a="1"/>
  <c r="M6445" i="3" s="1"/>
  <c r="O6445" i="3" a="1"/>
  <c r="O6445" i="3" s="1"/>
  <c r="P6445" i="3" a="1"/>
  <c r="P6445" i="3" s="1"/>
  <c r="N6445" i="3" a="1"/>
  <c r="N6445" i="3" s="1"/>
  <c r="M6513" i="3" a="1"/>
  <c r="M6513" i="3" s="1"/>
  <c r="O6513" i="3" a="1"/>
  <c r="O6513" i="3" s="1"/>
  <c r="L6513" i="3" a="1"/>
  <c r="L6513" i="3" s="1"/>
  <c r="N6525" i="3" a="1"/>
  <c r="N6525" i="3" s="1"/>
  <c r="M6525" i="3" a="1"/>
  <c r="M6525" i="3" s="1"/>
  <c r="L6525" i="3" a="1"/>
  <c r="L6525" i="3" s="1"/>
  <c r="P6525" i="3" a="1"/>
  <c r="P6525" i="3" s="1"/>
  <c r="N6534" i="3" a="1"/>
  <c r="N6534" i="3" s="1"/>
  <c r="P6534" i="3" a="1"/>
  <c r="P6534" i="3" s="1"/>
  <c r="K6534" i="3" a="1"/>
  <c r="K6534" i="3" s="1"/>
  <c r="L6534" i="3" a="1"/>
  <c r="L6534" i="3" s="1"/>
  <c r="M6534" i="3" a="1"/>
  <c r="M6534" i="3" s="1"/>
  <c r="O6596" i="3" a="1"/>
  <c r="O6596" i="3" s="1"/>
  <c r="N6596" i="3" a="1"/>
  <c r="N6596" i="3" s="1"/>
  <c r="P5771" i="3" a="1"/>
  <c r="P5771" i="3" s="1"/>
  <c r="Q5860" i="3"/>
  <c r="R5860" i="3"/>
  <c r="N5868" i="3" a="1"/>
  <c r="N5868" i="3" s="1"/>
  <c r="M5889" i="3" a="1"/>
  <c r="M5889" i="3" s="1"/>
  <c r="P5889" i="3" a="1"/>
  <c r="P5889" i="3" s="1"/>
  <c r="Q5889" i="3" s="1"/>
  <c r="N5893" i="3" a="1"/>
  <c r="N5893" i="3" s="1"/>
  <c r="M5897" i="3" a="1"/>
  <c r="M5897" i="3" s="1"/>
  <c r="P5897" i="3" a="1"/>
  <c r="P5897" i="3" s="1"/>
  <c r="O5897" i="3" a="1"/>
  <c r="O5897" i="3" s="1"/>
  <c r="O5916" i="3" a="1"/>
  <c r="O5916" i="3" s="1"/>
  <c r="P5916" i="3" a="1"/>
  <c r="P5916" i="3" s="1"/>
  <c r="N5916" i="3" a="1"/>
  <c r="N5916" i="3" s="1"/>
  <c r="R5924" i="3"/>
  <c r="M5931" i="3" a="1"/>
  <c r="M5931" i="3" s="1"/>
  <c r="O5937" i="3" a="1"/>
  <c r="O5937" i="3" s="1"/>
  <c r="K5945" i="3" a="1"/>
  <c r="K5945" i="3" s="1"/>
  <c r="O5948" i="3" a="1"/>
  <c r="O5948" i="3" s="1"/>
  <c r="P5948" i="3" a="1"/>
  <c r="P5948" i="3" s="1"/>
  <c r="P5974" i="3" a="1"/>
  <c r="P5974" i="3" s="1"/>
  <c r="M5974" i="3" a="1"/>
  <c r="M5974" i="3" s="1"/>
  <c r="L5974" i="3" a="1"/>
  <c r="L5974" i="3" s="1"/>
  <c r="M5990" i="3" a="1"/>
  <c r="M5990" i="3" s="1"/>
  <c r="P5990" i="3" a="1"/>
  <c r="P5990" i="3" s="1"/>
  <c r="R5990" i="3" s="1"/>
  <c r="O5990" i="3" a="1"/>
  <c r="O5990" i="3" s="1"/>
  <c r="K6000" i="3" a="1"/>
  <c r="K6000" i="3" s="1"/>
  <c r="N6000" i="3" a="1"/>
  <c r="N6000" i="3" s="1"/>
  <c r="M6000" i="3" a="1"/>
  <c r="M6000" i="3" s="1"/>
  <c r="N6011" i="3" a="1"/>
  <c r="N6011" i="3" s="1"/>
  <c r="P6011" i="3" a="1"/>
  <c r="P6011" i="3" s="1"/>
  <c r="K6011" i="3" a="1"/>
  <c r="K6011" i="3" s="1"/>
  <c r="K6036" i="3" a="1"/>
  <c r="K6036" i="3" s="1"/>
  <c r="L6053" i="3" a="1"/>
  <c r="L6053" i="3" s="1"/>
  <c r="M6055" i="3" a="1"/>
  <c r="M6055" i="3" s="1"/>
  <c r="O6055" i="3" a="1"/>
  <c r="O6055" i="3" s="1"/>
  <c r="K6057" i="3" a="1"/>
  <c r="K6057" i="3" s="1"/>
  <c r="O6067" i="3" a="1"/>
  <c r="O6067" i="3" s="1"/>
  <c r="K6070" i="3" a="1"/>
  <c r="K6070" i="3" s="1"/>
  <c r="M6076" i="3" a="1"/>
  <c r="M6076" i="3" s="1"/>
  <c r="O6076" i="3" a="1"/>
  <c r="O6076" i="3" s="1"/>
  <c r="N6083" i="3" a="1"/>
  <c r="N6083" i="3" s="1"/>
  <c r="M6083" i="3" a="1"/>
  <c r="M6083" i="3" s="1"/>
  <c r="L6083" i="3" a="1"/>
  <c r="L6083" i="3" s="1"/>
  <c r="O6083" i="3" a="1"/>
  <c r="O6083" i="3" s="1"/>
  <c r="O6085" i="3" a="1"/>
  <c r="O6085" i="3" s="1"/>
  <c r="M6085" i="3" a="1"/>
  <c r="M6085" i="3" s="1"/>
  <c r="Q6097" i="3"/>
  <c r="R6097" i="3"/>
  <c r="L6149" i="3" a="1"/>
  <c r="L6149" i="3" s="1"/>
  <c r="L6156" i="3" a="1"/>
  <c r="L6156" i="3" s="1"/>
  <c r="M6156" i="3" a="1"/>
  <c r="M6156" i="3" s="1"/>
  <c r="P6156" i="3" a="1"/>
  <c r="P6156" i="3" s="1"/>
  <c r="O6156" i="3" a="1"/>
  <c r="O6156" i="3" s="1"/>
  <c r="N6183" i="3" a="1"/>
  <c r="N6183" i="3" s="1"/>
  <c r="M6183" i="3" a="1"/>
  <c r="M6183" i="3" s="1"/>
  <c r="M6216" i="3" a="1"/>
  <c r="M6216" i="3" s="1"/>
  <c r="O6216" i="3" a="1"/>
  <c r="O6216" i="3" s="1"/>
  <c r="Q6225" i="3"/>
  <c r="R6300" i="3"/>
  <c r="M6303" i="3" a="1"/>
  <c r="M6303" i="3" s="1"/>
  <c r="P6308" i="3" a="1"/>
  <c r="P6308" i="3" s="1"/>
  <c r="O6335" i="3" a="1"/>
  <c r="O6335" i="3" s="1"/>
  <c r="L6349" i="3" a="1"/>
  <c r="L6349" i="3" s="1"/>
  <c r="L6354" i="3" a="1"/>
  <c r="L6354" i="3" s="1"/>
  <c r="N6380" i="3" a="1"/>
  <c r="N6380" i="3" s="1"/>
  <c r="M6380" i="3" a="1"/>
  <c r="M6380" i="3" s="1"/>
  <c r="L6380" i="3" a="1"/>
  <c r="L6380" i="3" s="1"/>
  <c r="P6380" i="3" a="1"/>
  <c r="P6380" i="3" s="1"/>
  <c r="K6445" i="3" a="1"/>
  <c r="K6445" i="3" s="1"/>
  <c r="K6513" i="3" a="1"/>
  <c r="K6513" i="3" s="1"/>
  <c r="K6525" i="3" a="1"/>
  <c r="K6525" i="3" s="1"/>
  <c r="N6537" i="3" a="1"/>
  <c r="N6537" i="3" s="1"/>
  <c r="L6537" i="3" a="1"/>
  <c r="L6537" i="3" s="1"/>
  <c r="K6537" i="3" a="1"/>
  <c r="K6537" i="3" s="1"/>
  <c r="M6537" i="3" a="1"/>
  <c r="M6537" i="3" s="1"/>
  <c r="K6549" i="3" a="1"/>
  <c r="K6549" i="3" s="1"/>
  <c r="L6549" i="3" a="1"/>
  <c r="L6549" i="3" s="1"/>
  <c r="N6549" i="3" a="1"/>
  <c r="N6549" i="3" s="1"/>
  <c r="N6563" i="3" a="1"/>
  <c r="N6563" i="3" s="1"/>
  <c r="K6563" i="3" a="1"/>
  <c r="K6563" i="3" s="1"/>
  <c r="M6563" i="3" a="1"/>
  <c r="M6563" i="3" s="1"/>
  <c r="P6563" i="3" a="1"/>
  <c r="P6563" i="3" s="1"/>
  <c r="M6578" i="3" a="1"/>
  <c r="M6578" i="3" s="1"/>
  <c r="N6578" i="3" a="1"/>
  <c r="N6578" i="3" s="1"/>
  <c r="K6578" i="3" a="1"/>
  <c r="K6578" i="3" s="1"/>
  <c r="N6666" i="3" a="1"/>
  <c r="N6666" i="3" s="1"/>
  <c r="M6666" i="3" a="1"/>
  <c r="M6666" i="3" s="1"/>
  <c r="Q6575" i="3"/>
  <c r="P6593" i="3" a="1"/>
  <c r="P6593" i="3" s="1"/>
  <c r="M6593" i="3" a="1"/>
  <c r="M6593" i="3" s="1"/>
  <c r="N6593" i="3" a="1"/>
  <c r="N6593" i="3" s="1"/>
  <c r="P6561" i="3" a="1"/>
  <c r="P6561" i="3" s="1"/>
  <c r="N6561" i="3" a="1"/>
  <c r="N6561" i="3" s="1"/>
  <c r="M6561" i="3" a="1"/>
  <c r="M6561" i="3" s="1"/>
  <c r="L6644" i="3" a="1"/>
  <c r="L6644" i="3" s="1"/>
  <c r="K6644" i="3" a="1"/>
  <c r="K6644" i="3" s="1"/>
  <c r="P6644" i="3" a="1"/>
  <c r="P6644" i="3" s="1"/>
  <c r="P5746" i="3" a="1"/>
  <c r="P5746" i="3" s="1"/>
  <c r="R5746" i="3" s="1"/>
  <c r="M5780" i="3" a="1"/>
  <c r="M5780" i="3" s="1"/>
  <c r="L5833" i="3" a="1"/>
  <c r="L5833" i="3" s="1"/>
  <c r="M5844" i="3" a="1"/>
  <c r="M5844" i="3" s="1"/>
  <c r="M5860" i="3" a="1"/>
  <c r="M5860" i="3" s="1"/>
  <c r="L5897" i="3" a="1"/>
  <c r="L5897" i="3" s="1"/>
  <c r="M5916" i="3" a="1"/>
  <c r="M5916" i="3" s="1"/>
  <c r="M5924" i="3" a="1"/>
  <c r="M5924" i="3" s="1"/>
  <c r="O5932" i="3" a="1"/>
  <c r="O5932" i="3" s="1"/>
  <c r="R5932" i="3" s="1"/>
  <c r="N5932" i="3" a="1"/>
  <c r="N5932" i="3" s="1"/>
  <c r="O5934" i="3" a="1"/>
  <c r="O5934" i="3" s="1"/>
  <c r="N5934" i="3" a="1"/>
  <c r="N5934" i="3" s="1"/>
  <c r="O5940" i="3" a="1"/>
  <c r="O5940" i="3" s="1"/>
  <c r="R5940" i="3" s="1"/>
  <c r="N5940" i="3" a="1"/>
  <c r="N5940" i="3" s="1"/>
  <c r="O5945" i="3" a="1"/>
  <c r="O5945" i="3" s="1"/>
  <c r="Q5945" i="3" s="1"/>
  <c r="M5948" i="3" a="1"/>
  <c r="M5948" i="3" s="1"/>
  <c r="M5953" i="3" a="1"/>
  <c r="M5953" i="3" s="1"/>
  <c r="P5953" i="3" a="1"/>
  <c r="P5953" i="3" s="1"/>
  <c r="O5956" i="3" a="1"/>
  <c r="O5956" i="3" s="1"/>
  <c r="M5956" i="3" a="1"/>
  <c r="M5956" i="3" s="1"/>
  <c r="L5966" i="3" a="1"/>
  <c r="L5966" i="3" s="1"/>
  <c r="P5966" i="3" a="1"/>
  <c r="P5966" i="3" s="1"/>
  <c r="O5966" i="3" a="1"/>
  <c r="O5966" i="3" s="1"/>
  <c r="K5968" i="3" a="1"/>
  <c r="K5968" i="3" s="1"/>
  <c r="N5968" i="3" a="1"/>
  <c r="N5968" i="3" s="1"/>
  <c r="M5968" i="3" a="1"/>
  <c r="M5968" i="3" s="1"/>
  <c r="N5979" i="3" a="1"/>
  <c r="N5979" i="3" s="1"/>
  <c r="L5979" i="3" a="1"/>
  <c r="L5979" i="3" s="1"/>
  <c r="K5979" i="3" a="1"/>
  <c r="K5979" i="3" s="1"/>
  <c r="N5985" i="3" a="1"/>
  <c r="N5985" i="3" s="1"/>
  <c r="P5997" i="3" a="1"/>
  <c r="P5997" i="3" s="1"/>
  <c r="M6011" i="3" a="1"/>
  <c r="M6011" i="3" s="1"/>
  <c r="L6028" i="3" a="1"/>
  <c r="L6028" i="3" s="1"/>
  <c r="K6028" i="3" a="1"/>
  <c r="K6028" i="3" s="1"/>
  <c r="N6028" i="3" a="1"/>
  <c r="N6028" i="3" s="1"/>
  <c r="K6032" i="3" a="1"/>
  <c r="K6032" i="3" s="1"/>
  <c r="P6032" i="3" a="1"/>
  <c r="P6032" i="3" s="1"/>
  <c r="N6036" i="3" a="1"/>
  <c r="N6036" i="3" s="1"/>
  <c r="P6038" i="3" a="1"/>
  <c r="P6038" i="3" s="1"/>
  <c r="R6038" i="3" s="1"/>
  <c r="M6038" i="3" a="1"/>
  <c r="M6038" i="3" s="1"/>
  <c r="L6038" i="3" a="1"/>
  <c r="L6038" i="3" s="1"/>
  <c r="O6042" i="3" a="1"/>
  <c r="O6042" i="3" s="1"/>
  <c r="N6042" i="3" a="1"/>
  <c r="N6042" i="3" s="1"/>
  <c r="P6042" i="3" a="1"/>
  <c r="P6042" i="3" s="1"/>
  <c r="Q6042" i="3" s="1"/>
  <c r="N6049" i="3" a="1"/>
  <c r="N6049" i="3" s="1"/>
  <c r="L6049" i="3" a="1"/>
  <c r="L6049" i="3" s="1"/>
  <c r="L6058" i="3" a="1"/>
  <c r="L6058" i="3" s="1"/>
  <c r="P6058" i="3" a="1"/>
  <c r="P6058" i="3" s="1"/>
  <c r="Q6058" i="3" s="1"/>
  <c r="K6058" i="3" a="1"/>
  <c r="K6058" i="3" s="1"/>
  <c r="P6068" i="3" a="1"/>
  <c r="P6068" i="3" s="1"/>
  <c r="R6068" i="3" s="1"/>
  <c r="K6068" i="3" a="1"/>
  <c r="K6068" i="3" s="1"/>
  <c r="N6076" i="3" a="1"/>
  <c r="N6076" i="3" s="1"/>
  <c r="N6084" i="3" a="1"/>
  <c r="N6084" i="3" s="1"/>
  <c r="M6084" i="3" a="1"/>
  <c r="M6084" i="3" s="1"/>
  <c r="N6085" i="3" a="1"/>
  <c r="N6085" i="3" s="1"/>
  <c r="P6099" i="3" a="1"/>
  <c r="P6099" i="3" s="1"/>
  <c r="R6099" i="3" s="1"/>
  <c r="M6099" i="3" a="1"/>
  <c r="M6099" i="3" s="1"/>
  <c r="O6101" i="3" a="1"/>
  <c r="O6101" i="3" s="1"/>
  <c r="M6101" i="3" a="1"/>
  <c r="M6101" i="3" s="1"/>
  <c r="P6101" i="3" a="1"/>
  <c r="P6101" i="3" s="1"/>
  <c r="N6101" i="3" a="1"/>
  <c r="N6101" i="3" s="1"/>
  <c r="N6156" i="3" a="1"/>
  <c r="N6156" i="3" s="1"/>
  <c r="M6193" i="3" a="1"/>
  <c r="M6193" i="3" s="1"/>
  <c r="K6193" i="3" a="1"/>
  <c r="K6193" i="3" s="1"/>
  <c r="N6193" i="3" a="1"/>
  <c r="N6193" i="3" s="1"/>
  <c r="P6193" i="3" a="1"/>
  <c r="P6193" i="3" s="1"/>
  <c r="R6193" i="3" s="1"/>
  <c r="O6193" i="3" a="1"/>
  <c r="O6193" i="3" s="1"/>
  <c r="M6249" i="3" a="1"/>
  <c r="M6249" i="3" s="1"/>
  <c r="L6249" i="3" a="1"/>
  <c r="L6249" i="3" s="1"/>
  <c r="K6249" i="3" a="1"/>
  <c r="K6249" i="3" s="1"/>
  <c r="O6249" i="3" a="1"/>
  <c r="O6249" i="3" s="1"/>
  <c r="N6249" i="3" a="1"/>
  <c r="N6249" i="3" s="1"/>
  <c r="P6249" i="3" a="1"/>
  <c r="P6249" i="3" s="1"/>
  <c r="R6249" i="3" s="1"/>
  <c r="M6273" i="3" a="1"/>
  <c r="M6273" i="3" s="1"/>
  <c r="O6273" i="3" a="1"/>
  <c r="O6273" i="3" s="1"/>
  <c r="N6273" i="3" a="1"/>
  <c r="N6273" i="3" s="1"/>
  <c r="P6273" i="3" a="1"/>
  <c r="P6273" i="3" s="1"/>
  <c r="O6309" i="3" a="1"/>
  <c r="O6309" i="3" s="1"/>
  <c r="M6309" i="3" a="1"/>
  <c r="M6309" i="3" s="1"/>
  <c r="L6309" i="3" a="1"/>
  <c r="L6309" i="3" s="1"/>
  <c r="N6309" i="3" a="1"/>
  <c r="N6309" i="3" s="1"/>
  <c r="P6309" i="3" a="1"/>
  <c r="P6309" i="3" s="1"/>
  <c r="Q6309" i="3" s="1"/>
  <c r="N6348" i="3" a="1"/>
  <c r="N6348" i="3" s="1"/>
  <c r="P6348" i="3" a="1"/>
  <c r="P6348" i="3" s="1"/>
  <c r="K6348" i="3" a="1"/>
  <c r="K6348" i="3" s="1"/>
  <c r="O6348" i="3" a="1"/>
  <c r="O6348" i="3" s="1"/>
  <c r="M6348" i="3" a="1"/>
  <c r="M6348" i="3" s="1"/>
  <c r="L6363" i="3" a="1"/>
  <c r="L6363" i="3" s="1"/>
  <c r="N6363" i="3" a="1"/>
  <c r="N6363" i="3" s="1"/>
  <c r="L6388" i="3" a="1"/>
  <c r="L6388" i="3" s="1"/>
  <c r="K6388" i="3" a="1"/>
  <c r="K6388" i="3" s="1"/>
  <c r="N6495" i="3" a="1"/>
  <c r="N6495" i="3" s="1"/>
  <c r="O6495" i="3" a="1"/>
  <c r="O6495" i="3" s="1"/>
  <c r="N6510" i="3" a="1"/>
  <c r="N6510" i="3" s="1"/>
  <c r="M6510" i="3" a="1"/>
  <c r="M6510" i="3" s="1"/>
  <c r="K6523" i="3" a="1"/>
  <c r="K6523" i="3" s="1"/>
  <c r="M6523" i="3" a="1"/>
  <c r="M6523" i="3" s="1"/>
  <c r="L6523" i="3" a="1"/>
  <c r="L6523" i="3" s="1"/>
  <c r="P6523" i="3" a="1"/>
  <c r="P6523" i="3" s="1"/>
  <c r="N6523" i="3" a="1"/>
  <c r="N6523" i="3" s="1"/>
  <c r="M6527" i="3" a="1"/>
  <c r="M6527" i="3" s="1"/>
  <c r="L6527" i="3" a="1"/>
  <c r="L6527" i="3" s="1"/>
  <c r="N6527" i="3" a="1"/>
  <c r="N6527" i="3" s="1"/>
  <c r="O6527" i="3" a="1"/>
  <c r="O6527" i="3" s="1"/>
  <c r="P6527" i="3" a="1"/>
  <c r="P6527" i="3" s="1"/>
  <c r="Q6527" i="3" s="1"/>
  <c r="N6538" i="3" a="1"/>
  <c r="N6538" i="3" s="1"/>
  <c r="M6538" i="3" a="1"/>
  <c r="M6538" i="3" s="1"/>
  <c r="K6545" i="3" a="1"/>
  <c r="K6545" i="3" s="1"/>
  <c r="P6549" i="3" a="1"/>
  <c r="P6549" i="3" s="1"/>
  <c r="L6561" i="3" a="1"/>
  <c r="L6561" i="3" s="1"/>
  <c r="P6565" i="3" a="1"/>
  <c r="P6565" i="3" s="1"/>
  <c r="Q6565" i="3" s="1"/>
  <c r="K6565" i="3" a="1"/>
  <c r="K6565" i="3" s="1"/>
  <c r="N6598" i="3" a="1"/>
  <c r="N6598" i="3" s="1"/>
  <c r="P6598" i="3" a="1"/>
  <c r="P6598" i="3" s="1"/>
  <c r="L6598" i="3" a="1"/>
  <c r="L6598" i="3" s="1"/>
  <c r="M6598" i="3" a="1"/>
  <c r="M6598" i="3" s="1"/>
  <c r="L6607" i="3" a="1"/>
  <c r="L6607" i="3" s="1"/>
  <c r="P6607" i="3" a="1"/>
  <c r="P6607" i="3" s="1"/>
  <c r="K6607" i="3" a="1"/>
  <c r="K6607" i="3" s="1"/>
  <c r="O6607" i="3" a="1"/>
  <c r="O6607" i="3" s="1"/>
  <c r="P6641" i="3" a="1"/>
  <c r="P6641" i="3" s="1"/>
  <c r="K6641" i="3" a="1"/>
  <c r="K6641" i="3" s="1"/>
  <c r="M5865" i="3" a="1"/>
  <c r="M5865" i="3" s="1"/>
  <c r="K5865" i="3" a="1"/>
  <c r="K5865" i="3" s="1"/>
  <c r="O5876" i="3" a="1"/>
  <c r="O5876" i="3" s="1"/>
  <c r="L5876" i="3" a="1"/>
  <c r="L5876" i="3" s="1"/>
  <c r="O5908" i="3" a="1"/>
  <c r="O5908" i="3" s="1"/>
  <c r="P5908" i="3" a="1"/>
  <c r="P5908" i="3" s="1"/>
  <c r="P5962" i="3" a="1"/>
  <c r="P5962" i="3" s="1"/>
  <c r="P6036" i="3" a="1"/>
  <c r="P6036" i="3" s="1"/>
  <c r="K6066" i="3" a="1"/>
  <c r="K6066" i="3" s="1"/>
  <c r="O6066" i="3" a="1"/>
  <c r="O6066" i="3" s="1"/>
  <c r="M6066" i="3" a="1"/>
  <c r="M6066" i="3" s="1"/>
  <c r="K6072" i="3" a="1"/>
  <c r="K6072" i="3" s="1"/>
  <c r="N6072" i="3" a="1"/>
  <c r="N6072" i="3" s="1"/>
  <c r="P6074" i="3" a="1"/>
  <c r="P6074" i="3" s="1"/>
  <c r="M6074" i="3" a="1"/>
  <c r="M6074" i="3" s="1"/>
  <c r="O6074" i="3" a="1"/>
  <c r="O6074" i="3" s="1"/>
  <c r="P6076" i="3" a="1"/>
  <c r="P6076" i="3" s="1"/>
  <c r="P6085" i="3" a="1"/>
  <c r="P6085" i="3" s="1"/>
  <c r="Q6085" i="3" s="1"/>
  <c r="O6109" i="3" a="1"/>
  <c r="O6109" i="3" s="1"/>
  <c r="M6109" i="3" a="1"/>
  <c r="M6109" i="3" s="1"/>
  <c r="P6109" i="3" a="1"/>
  <c r="P6109" i="3" s="1"/>
  <c r="L6188" i="3" a="1"/>
  <c r="L6188" i="3" s="1"/>
  <c r="O6188" i="3" a="1"/>
  <c r="O6188" i="3" s="1"/>
  <c r="P6188" i="3" a="1"/>
  <c r="P6188" i="3" s="1"/>
  <c r="R6316" i="3"/>
  <c r="O6415" i="3" a="1"/>
  <c r="O6415" i="3" s="1"/>
  <c r="M6415" i="3" a="1"/>
  <c r="M6415" i="3" s="1"/>
  <c r="P6415" i="3" a="1"/>
  <c r="P6415" i="3" s="1"/>
  <c r="N6415" i="3" a="1"/>
  <c r="N6415" i="3" s="1"/>
  <c r="L6415" i="3" a="1"/>
  <c r="L6415" i="3" s="1"/>
  <c r="K6442" i="3" a="1"/>
  <c r="K6442" i="3" s="1"/>
  <c r="O6442" i="3" a="1"/>
  <c r="O6442" i="3" s="1"/>
  <c r="P6442" i="3" a="1"/>
  <c r="P6442" i="3" s="1"/>
  <c r="O6449" i="3" a="1"/>
  <c r="O6449" i="3" s="1"/>
  <c r="N6449" i="3" a="1"/>
  <c r="N6449" i="3" s="1"/>
  <c r="P6449" i="3" a="1"/>
  <c r="P6449" i="3" s="1"/>
  <c r="Q6449" i="3" s="1"/>
  <c r="M6449" i="3" a="1"/>
  <c r="M6449" i="3" s="1"/>
  <c r="L6545" i="3" a="1"/>
  <c r="L6545" i="3" s="1"/>
  <c r="O6574" i="3" a="1"/>
  <c r="O6574" i="3" s="1"/>
  <c r="K6574" i="3" a="1"/>
  <c r="K6574" i="3" s="1"/>
  <c r="N6595" i="3" a="1"/>
  <c r="N6595" i="3" s="1"/>
  <c r="P6595" i="3" a="1"/>
  <c r="P6595" i="3" s="1"/>
  <c r="K6595" i="3" a="1"/>
  <c r="K6595" i="3" s="1"/>
  <c r="M6595" i="3" a="1"/>
  <c r="M6595" i="3" s="1"/>
  <c r="K6615" i="3" a="1"/>
  <c r="K6615" i="3" s="1"/>
  <c r="L6615" i="3" a="1"/>
  <c r="L6615" i="3" s="1"/>
  <c r="O6615" i="3" a="1"/>
  <c r="O6615" i="3" s="1"/>
  <c r="N6615" i="3" a="1"/>
  <c r="N6615" i="3" s="1"/>
  <c r="P6615" i="3" a="1"/>
  <c r="P6615" i="3" s="1"/>
  <c r="L6671" i="3" a="1"/>
  <c r="L6671" i="3" s="1"/>
  <c r="N6671" i="3" a="1"/>
  <c r="N6671" i="3" s="1"/>
  <c r="K6671" i="3" a="1"/>
  <c r="K6671" i="3" s="1"/>
  <c r="O6671" i="3" a="1"/>
  <c r="O6671" i="3" s="1"/>
  <c r="M6671" i="3" a="1"/>
  <c r="M6671" i="3" s="1"/>
  <c r="P6671" i="3" a="1"/>
  <c r="P6671" i="3" s="1"/>
  <c r="O6157" i="3" a="1"/>
  <c r="O6157" i="3" s="1"/>
  <c r="L6157" i="3" a="1"/>
  <c r="L6157" i="3" s="1"/>
  <c r="N6157" i="3" a="1"/>
  <c r="N6157" i="3" s="1"/>
  <c r="M6176" i="3" a="1"/>
  <c r="M6176" i="3" s="1"/>
  <c r="K6176" i="3" a="1"/>
  <c r="K6176" i="3" s="1"/>
  <c r="P6194" i="3" a="1"/>
  <c r="P6194" i="3" s="1"/>
  <c r="N6194" i="3" a="1"/>
  <c r="N6194" i="3" s="1"/>
  <c r="M6212" i="3" a="1"/>
  <c r="M6212" i="3" s="1"/>
  <c r="O6212" i="3" a="1"/>
  <c r="O6212" i="3" s="1"/>
  <c r="O6213" i="3" a="1"/>
  <c r="O6213" i="3" s="1"/>
  <c r="M6213" i="3" a="1"/>
  <c r="M6213" i="3" s="1"/>
  <c r="L6213" i="3" a="1"/>
  <c r="L6213" i="3" s="1"/>
  <c r="P6213" i="3" a="1"/>
  <c r="P6213" i="3" s="1"/>
  <c r="M6228" i="3" a="1"/>
  <c r="M6228" i="3" s="1"/>
  <c r="N6228" i="3" a="1"/>
  <c r="N6228" i="3" s="1"/>
  <c r="L6292" i="3" a="1"/>
  <c r="L6292" i="3" s="1"/>
  <c r="N6292" i="3" a="1"/>
  <c r="N6292" i="3" s="1"/>
  <c r="O6293" i="3" a="1"/>
  <c r="O6293" i="3" s="1"/>
  <c r="R6293" i="3" s="1"/>
  <c r="L6293" i="3" a="1"/>
  <c r="L6293" i="3" s="1"/>
  <c r="M6297" i="3" a="1"/>
  <c r="M6297" i="3" s="1"/>
  <c r="N6297" i="3" a="1"/>
  <c r="N6297" i="3" s="1"/>
  <c r="L6297" i="3" a="1"/>
  <c r="L6297" i="3" s="1"/>
  <c r="P6297" i="3" a="1"/>
  <c r="P6297" i="3" s="1"/>
  <c r="R6297" i="3" s="1"/>
  <c r="M6313" i="3" a="1"/>
  <c r="M6313" i="3" s="1"/>
  <c r="L6313" i="3" a="1"/>
  <c r="L6313" i="3" s="1"/>
  <c r="K6313" i="3" a="1"/>
  <c r="K6313" i="3" s="1"/>
  <c r="O6313" i="3" a="1"/>
  <c r="O6313" i="3" s="1"/>
  <c r="R6313" i="3" s="1"/>
  <c r="O6325" i="3" a="1"/>
  <c r="O6325" i="3" s="1"/>
  <c r="P6325" i="3" a="1"/>
  <c r="P6325" i="3" s="1"/>
  <c r="M6337" i="3" a="1"/>
  <c r="M6337" i="3" s="1"/>
  <c r="L6337" i="3" a="1"/>
  <c r="L6337" i="3" s="1"/>
  <c r="K6337" i="3" a="1"/>
  <c r="K6337" i="3" s="1"/>
  <c r="N6337" i="3" a="1"/>
  <c r="N6337" i="3" s="1"/>
  <c r="M6357" i="3" a="1"/>
  <c r="M6357" i="3" s="1"/>
  <c r="L6357" i="3" a="1"/>
  <c r="L6357" i="3" s="1"/>
  <c r="N6357" i="3" a="1"/>
  <c r="N6357" i="3" s="1"/>
  <c r="N6364" i="3" a="1"/>
  <c r="N6364" i="3" s="1"/>
  <c r="L6364" i="3" a="1"/>
  <c r="L6364" i="3" s="1"/>
  <c r="K6364" i="3" a="1"/>
  <c r="K6364" i="3" s="1"/>
  <c r="P6364" i="3" a="1"/>
  <c r="P6364" i="3" s="1"/>
  <c r="M6399" i="3" a="1"/>
  <c r="M6399" i="3" s="1"/>
  <c r="K6399" i="3" a="1"/>
  <c r="K6399" i="3" s="1"/>
  <c r="N6463" i="3" a="1"/>
  <c r="N6463" i="3" s="1"/>
  <c r="O6463" i="3" a="1"/>
  <c r="O6463" i="3" s="1"/>
  <c r="M6463" i="3" a="1"/>
  <c r="M6463" i="3" s="1"/>
  <c r="N6483" i="3" a="1"/>
  <c r="N6483" i="3" s="1"/>
  <c r="M6483" i="3" a="1"/>
  <c r="M6483" i="3" s="1"/>
  <c r="L6483" i="3" a="1"/>
  <c r="L6483" i="3" s="1"/>
  <c r="O6501" i="3" a="1"/>
  <c r="O6501" i="3" s="1"/>
  <c r="R6501" i="3" s="1"/>
  <c r="L6501" i="3" a="1"/>
  <c r="L6501" i="3" s="1"/>
  <c r="N6524" i="3" a="1"/>
  <c r="N6524" i="3" s="1"/>
  <c r="P6524" i="3" a="1"/>
  <c r="P6524" i="3" s="1"/>
  <c r="O6530" i="3" a="1"/>
  <c r="O6530" i="3" s="1"/>
  <c r="N6530" i="3" a="1"/>
  <c r="N6530" i="3" s="1"/>
  <c r="M6572" i="3" a="1"/>
  <c r="M6572" i="3" s="1"/>
  <c r="L6572" i="3" a="1"/>
  <c r="L6572" i="3" s="1"/>
  <c r="N6572" i="3" a="1"/>
  <c r="N6572" i="3" s="1"/>
  <c r="N6599" i="3" a="1"/>
  <c r="N6599" i="3" s="1"/>
  <c r="O6599" i="3" a="1"/>
  <c r="O6599" i="3" s="1"/>
  <c r="R6599" i="3" s="1"/>
  <c r="M6599" i="3" a="1"/>
  <c r="M6599" i="3" s="1"/>
  <c r="P6657" i="3" a="1"/>
  <c r="P6657" i="3" s="1"/>
  <c r="L6657" i="3" a="1"/>
  <c r="L6657" i="3" s="1"/>
  <c r="M6657" i="3" a="1"/>
  <c r="M6657" i="3" s="1"/>
  <c r="N6657" i="3" a="1"/>
  <c r="N6657" i="3" s="1"/>
  <c r="L6676" i="3" a="1"/>
  <c r="L6676" i="3" s="1"/>
  <c r="K6676" i="3" a="1"/>
  <c r="K6676" i="3" s="1"/>
  <c r="N6694" i="3" a="1"/>
  <c r="N6694" i="3" s="1"/>
  <c r="P6694" i="3" a="1"/>
  <c r="P6694" i="3" s="1"/>
  <c r="K6694" i="3" a="1"/>
  <c r="K6694" i="3" s="1"/>
  <c r="L6694" i="3" a="1"/>
  <c r="L6694" i="3" s="1"/>
  <c r="M6700" i="3" a="1"/>
  <c r="M6700" i="3" s="1"/>
  <c r="L6700" i="3" a="1"/>
  <c r="L6700" i="3" s="1"/>
  <c r="N6700" i="3" a="1"/>
  <c r="N6700" i="3" s="1"/>
  <c r="K6738" i="3" a="1"/>
  <c r="K6738" i="3" s="1"/>
  <c r="N6738" i="3" a="1"/>
  <c r="N6738" i="3" s="1"/>
  <c r="O6775" i="3" a="1"/>
  <c r="O6775" i="3" s="1"/>
  <c r="N6775" i="3" a="1"/>
  <c r="N6775" i="3" s="1"/>
  <c r="K6775" i="3" a="1"/>
  <c r="K6775" i="3" s="1"/>
  <c r="P6836" i="3" a="1"/>
  <c r="P6836" i="3" s="1"/>
  <c r="L6836" i="3" a="1"/>
  <c r="L6836" i="3" s="1"/>
  <c r="O6880" i="3" a="1"/>
  <c r="O6880" i="3" s="1"/>
  <c r="L6880" i="3" a="1"/>
  <c r="L6880" i="3" s="1"/>
  <c r="N6880" i="3" a="1"/>
  <c r="N6880" i="3" s="1"/>
  <c r="P6880" i="3" a="1"/>
  <c r="P6880" i="3" s="1"/>
  <c r="N6902" i="3" a="1"/>
  <c r="N6902" i="3" s="1"/>
  <c r="L6902" i="3" a="1"/>
  <c r="L6902" i="3" s="1"/>
  <c r="M6902" i="3" a="1"/>
  <c r="M6902" i="3" s="1"/>
  <c r="O6902" i="3" a="1"/>
  <c r="O6902" i="3" s="1"/>
  <c r="Q6902" i="3" s="1"/>
  <c r="N7213" i="3" a="1"/>
  <c r="N7213" i="3" s="1"/>
  <c r="M7213" i="3" a="1"/>
  <c r="M7213" i="3" s="1"/>
  <c r="L7213" i="3" a="1"/>
  <c r="L7213" i="3" s="1"/>
  <c r="P7213" i="3" a="1"/>
  <c r="P7213" i="3" s="1"/>
  <c r="O7213" i="3" a="1"/>
  <c r="O7213" i="3" s="1"/>
  <c r="K7213" i="3" a="1"/>
  <c r="K7213" i="3" s="1"/>
  <c r="P6052" i="3" a="1"/>
  <c r="P6052" i="3" s="1"/>
  <c r="Q6052" i="3" s="1"/>
  <c r="O6092" i="3" a="1"/>
  <c r="O6092" i="3" s="1"/>
  <c r="K6135" i="3" a="1"/>
  <c r="K6135" i="3" s="1"/>
  <c r="M6157" i="3" a="1"/>
  <c r="M6157" i="3" s="1"/>
  <c r="M6161" i="3" a="1"/>
  <c r="M6161" i="3" s="1"/>
  <c r="L6161" i="3" a="1"/>
  <c r="L6161" i="3" s="1"/>
  <c r="O6161" i="3" a="1"/>
  <c r="O6161" i="3" s="1"/>
  <c r="O6165" i="3" a="1"/>
  <c r="O6165" i="3" s="1"/>
  <c r="M6165" i="3" a="1"/>
  <c r="M6165" i="3" s="1"/>
  <c r="N6167" i="3" a="1"/>
  <c r="N6167" i="3" s="1"/>
  <c r="M6177" i="3" a="1"/>
  <c r="M6177" i="3" s="1"/>
  <c r="P6177" i="3" a="1"/>
  <c r="P6177" i="3" s="1"/>
  <c r="R6177" i="3" s="1"/>
  <c r="K6177" i="3" a="1"/>
  <c r="K6177" i="3" s="1"/>
  <c r="O6189" i="3" a="1"/>
  <c r="O6189" i="3" s="1"/>
  <c r="L6189" i="3" a="1"/>
  <c r="L6189" i="3" s="1"/>
  <c r="L6194" i="3" a="1"/>
  <c r="L6194" i="3" s="1"/>
  <c r="M6209" i="3" a="1"/>
  <c r="M6209" i="3" s="1"/>
  <c r="L6209" i="3" a="1"/>
  <c r="L6209" i="3" s="1"/>
  <c r="K6209" i="3" a="1"/>
  <c r="K6209" i="3" s="1"/>
  <c r="N6209" i="3" a="1"/>
  <c r="N6209" i="3" s="1"/>
  <c r="K6212" i="3" a="1"/>
  <c r="K6212" i="3" s="1"/>
  <c r="N6213" i="3" a="1"/>
  <c r="N6213" i="3" s="1"/>
  <c r="K6223" i="3" a="1"/>
  <c r="K6223" i="3" s="1"/>
  <c r="K6228" i="3" a="1"/>
  <c r="K6228" i="3" s="1"/>
  <c r="O6229" i="3" a="1"/>
  <c r="O6229" i="3" s="1"/>
  <c r="P6229" i="3" a="1"/>
  <c r="P6229" i="3" s="1"/>
  <c r="L6229" i="3" a="1"/>
  <c r="L6229" i="3" s="1"/>
  <c r="P6250" i="3" a="1"/>
  <c r="P6250" i="3" s="1"/>
  <c r="N6250" i="3" a="1"/>
  <c r="N6250" i="3" s="1"/>
  <c r="K6292" i="3" a="1"/>
  <c r="K6292" i="3" s="1"/>
  <c r="M6293" i="3" a="1"/>
  <c r="M6293" i="3" s="1"/>
  <c r="K6297" i="3" a="1"/>
  <c r="K6297" i="3" s="1"/>
  <c r="N6307" i="3" a="1"/>
  <c r="N6307" i="3" s="1"/>
  <c r="M6307" i="3" a="1"/>
  <c r="M6307" i="3" s="1"/>
  <c r="P6307" i="3" a="1"/>
  <c r="P6307" i="3" s="1"/>
  <c r="R6307" i="3" s="1"/>
  <c r="N6313" i="3" a="1"/>
  <c r="N6313" i="3" s="1"/>
  <c r="N6318" i="3" a="1"/>
  <c r="N6318" i="3" s="1"/>
  <c r="L6325" i="3" a="1"/>
  <c r="L6325" i="3" s="1"/>
  <c r="K6357" i="3" a="1"/>
  <c r="K6357" i="3" s="1"/>
  <c r="M6366" i="3" a="1"/>
  <c r="M6366" i="3" s="1"/>
  <c r="N6366" i="3" a="1"/>
  <c r="N6366" i="3" s="1"/>
  <c r="M6370" i="3" a="1"/>
  <c r="M6370" i="3" s="1"/>
  <c r="N6370" i="3" a="1"/>
  <c r="N6370" i="3" s="1"/>
  <c r="N6381" i="3" a="1"/>
  <c r="N6381" i="3" s="1"/>
  <c r="M6381" i="3" a="1"/>
  <c r="M6381" i="3" s="1"/>
  <c r="P6381" i="3" a="1"/>
  <c r="P6381" i="3" s="1"/>
  <c r="L6399" i="3" a="1"/>
  <c r="L6399" i="3" s="1"/>
  <c r="N6431" i="3" a="1"/>
  <c r="N6431" i="3" s="1"/>
  <c r="L6431" i="3" a="1"/>
  <c r="L6431" i="3" s="1"/>
  <c r="K6431" i="3" a="1"/>
  <c r="K6431" i="3" s="1"/>
  <c r="O6431" i="3" a="1"/>
  <c r="O6431" i="3" s="1"/>
  <c r="L6452" i="3" a="1"/>
  <c r="L6452" i="3" s="1"/>
  <c r="R6453" i="3"/>
  <c r="K6463" i="3" a="1"/>
  <c r="K6463" i="3" s="1"/>
  <c r="L6467" i="3" a="1"/>
  <c r="L6467" i="3" s="1"/>
  <c r="N6476" i="3" a="1"/>
  <c r="N6476" i="3" s="1"/>
  <c r="P6476" i="3" a="1"/>
  <c r="P6476" i="3" s="1"/>
  <c r="M6476" i="3" a="1"/>
  <c r="M6476" i="3" s="1"/>
  <c r="K6483" i="3" a="1"/>
  <c r="K6483" i="3" s="1"/>
  <c r="M6501" i="3" a="1"/>
  <c r="M6501" i="3" s="1"/>
  <c r="N6503" i="3" a="1"/>
  <c r="N6503" i="3" s="1"/>
  <c r="M6503" i="3" a="1"/>
  <c r="M6503" i="3" s="1"/>
  <c r="O6503" i="3" a="1"/>
  <c r="O6503" i="3" s="1"/>
  <c r="N6515" i="3" a="1"/>
  <c r="N6515" i="3" s="1"/>
  <c r="L6515" i="3" a="1"/>
  <c r="L6515" i="3" s="1"/>
  <c r="K6515" i="3" a="1"/>
  <c r="K6515" i="3" s="1"/>
  <c r="M6515" i="3" a="1"/>
  <c r="M6515" i="3" s="1"/>
  <c r="K6524" i="3" a="1"/>
  <c r="K6524" i="3" s="1"/>
  <c r="P6533" i="3" a="1"/>
  <c r="P6533" i="3" s="1"/>
  <c r="R6533" i="3" s="1"/>
  <c r="O6533" i="3" a="1"/>
  <c r="O6533" i="3" s="1"/>
  <c r="O6535" i="3" a="1"/>
  <c r="O6535" i="3" s="1"/>
  <c r="N6535" i="3" a="1"/>
  <c r="N6535" i="3" s="1"/>
  <c r="K6535" i="3" a="1"/>
  <c r="K6535" i="3" s="1"/>
  <c r="M6551" i="3" a="1"/>
  <c r="M6551" i="3" s="1"/>
  <c r="O6551" i="3" a="1"/>
  <c r="O6551" i="3" s="1"/>
  <c r="N6564" i="3" a="1"/>
  <c r="N6564" i="3" s="1"/>
  <c r="K6572" i="3" a="1"/>
  <c r="K6572" i="3" s="1"/>
  <c r="O6594" i="3" a="1"/>
  <c r="O6594" i="3" s="1"/>
  <c r="K6599" i="3" a="1"/>
  <c r="K6599" i="3" s="1"/>
  <c r="O6623" i="3" a="1"/>
  <c r="O6623" i="3" s="1"/>
  <c r="N6623" i="3" a="1"/>
  <c r="N6623" i="3" s="1"/>
  <c r="P6623" i="3" a="1"/>
  <c r="P6623" i="3" s="1"/>
  <c r="K6623" i="3" a="1"/>
  <c r="K6623" i="3" s="1"/>
  <c r="N6628" i="3" a="1"/>
  <c r="N6628" i="3" s="1"/>
  <c r="Q6663" i="3"/>
  <c r="O6676" i="3" a="1"/>
  <c r="O6676" i="3" s="1"/>
  <c r="P6689" i="3" a="1"/>
  <c r="P6689" i="3" s="1"/>
  <c r="M6689" i="3" a="1"/>
  <c r="M6689" i="3" s="1"/>
  <c r="N6689" i="3" a="1"/>
  <c r="N6689" i="3" s="1"/>
  <c r="M6694" i="3" a="1"/>
  <c r="M6694" i="3" s="1"/>
  <c r="N6697" i="3" a="1"/>
  <c r="N6697" i="3" s="1"/>
  <c r="L6697" i="3" a="1"/>
  <c r="L6697" i="3" s="1"/>
  <c r="K6697" i="3" a="1"/>
  <c r="K6697" i="3" s="1"/>
  <c r="M6697" i="3" a="1"/>
  <c r="M6697" i="3" s="1"/>
  <c r="K6700" i="3" a="1"/>
  <c r="K6700" i="3" s="1"/>
  <c r="P6704" i="3" a="1"/>
  <c r="P6704" i="3" s="1"/>
  <c r="M6704" i="3" a="1"/>
  <c r="M6704" i="3" s="1"/>
  <c r="M6738" i="3" a="1"/>
  <c r="M6738" i="3" s="1"/>
  <c r="P6753" i="3" a="1"/>
  <c r="P6753" i="3" s="1"/>
  <c r="M6753" i="3" a="1"/>
  <c r="M6753" i="3" s="1"/>
  <c r="N6753" i="3" a="1"/>
  <c r="N6753" i="3" s="1"/>
  <c r="L6775" i="3" a="1"/>
  <c r="L6775" i="3" s="1"/>
  <c r="N6797" i="3" a="1"/>
  <c r="N6797" i="3" s="1"/>
  <c r="M6797" i="3" a="1"/>
  <c r="M6797" i="3" s="1"/>
  <c r="K6836" i="3" a="1"/>
  <c r="K6836" i="3" s="1"/>
  <c r="K6866" i="3" a="1"/>
  <c r="K6866" i="3" s="1"/>
  <c r="M6880" i="3" a="1"/>
  <c r="M6880" i="3" s="1"/>
  <c r="K6902" i="3" a="1"/>
  <c r="K6902" i="3" s="1"/>
  <c r="R7031" i="3"/>
  <c r="N7069" i="3" a="1"/>
  <c r="N7069" i="3" s="1"/>
  <c r="P7069" i="3" a="1"/>
  <c r="P7069" i="3" s="1"/>
  <c r="O7069" i="3" a="1"/>
  <c r="O7069" i="3" s="1"/>
  <c r="L7069" i="3" a="1"/>
  <c r="L7069" i="3" s="1"/>
  <c r="K7069" i="3" a="1"/>
  <c r="K7069" i="3" s="1"/>
  <c r="K6677" i="3" a="1"/>
  <c r="K6677" i="3" s="1"/>
  <c r="P6677" i="3" a="1"/>
  <c r="P6677" i="3" s="1"/>
  <c r="M6677" i="3" a="1"/>
  <c r="M6677" i="3" s="1"/>
  <c r="L6677" i="3" a="1"/>
  <c r="L6677" i="3" s="1"/>
  <c r="M6680" i="3" a="1"/>
  <c r="M6680" i="3" s="1"/>
  <c r="L6680" i="3" a="1"/>
  <c r="L6680" i="3" s="1"/>
  <c r="N6680" i="3" a="1"/>
  <c r="N6680" i="3" s="1"/>
  <c r="O6695" i="3" a="1"/>
  <c r="O6695" i="3" s="1"/>
  <c r="N6695" i="3" a="1"/>
  <c r="N6695" i="3" s="1"/>
  <c r="K6695" i="3" a="1"/>
  <c r="K6695" i="3" s="1"/>
  <c r="P6695" i="3" a="1"/>
  <c r="P6695" i="3" s="1"/>
  <c r="P6721" i="3" a="1"/>
  <c r="P6721" i="3" s="1"/>
  <c r="N6721" i="3" a="1"/>
  <c r="N6721" i="3" s="1"/>
  <c r="M6721" i="3" a="1"/>
  <c r="M6721" i="3" s="1"/>
  <c r="K6798" i="3" a="1"/>
  <c r="K6798" i="3" s="1"/>
  <c r="O6798" i="3" a="1"/>
  <c r="O6798" i="3" s="1"/>
  <c r="R6798" i="3" s="1"/>
  <c r="L6798" i="3" a="1"/>
  <c r="L6798" i="3" s="1"/>
  <c r="N6807" i="3" a="1"/>
  <c r="N6807" i="3" s="1"/>
  <c r="M6807" i="3" a="1"/>
  <c r="M6807" i="3" s="1"/>
  <c r="P6807" i="3" a="1"/>
  <c r="P6807" i="3" s="1"/>
  <c r="O6807" i="3" a="1"/>
  <c r="O6807" i="3" s="1"/>
  <c r="M6828" i="3" a="1"/>
  <c r="M6828" i="3" s="1"/>
  <c r="N6828" i="3" a="1"/>
  <c r="N6828" i="3" s="1"/>
  <c r="K6828" i="3" a="1"/>
  <c r="K6828" i="3" s="1"/>
  <c r="L6828" i="3" a="1"/>
  <c r="L6828" i="3" s="1"/>
  <c r="N6862" i="3" a="1"/>
  <c r="N6862" i="3" s="1"/>
  <c r="L6862" i="3" a="1"/>
  <c r="L6862" i="3" s="1"/>
  <c r="O6862" i="3" a="1"/>
  <c r="O6862" i="3" s="1"/>
  <c r="K6862" i="3" a="1"/>
  <c r="K6862" i="3" s="1"/>
  <c r="N6910" i="3" a="1"/>
  <c r="N6910" i="3" s="1"/>
  <c r="L6910" i="3" a="1"/>
  <c r="L6910" i="3" s="1"/>
  <c r="O6910" i="3" a="1"/>
  <c r="O6910" i="3" s="1"/>
  <c r="M6910" i="3" a="1"/>
  <c r="M6910" i="3" s="1"/>
  <c r="K6910" i="3" a="1"/>
  <c r="K6910" i="3" s="1"/>
  <c r="P6910" i="3" a="1"/>
  <c r="P6910" i="3" s="1"/>
  <c r="M7047" i="3" a="1"/>
  <c r="M7047" i="3" s="1"/>
  <c r="L7047" i="3" a="1"/>
  <c r="L7047" i="3" s="1"/>
  <c r="N7047" i="3" a="1"/>
  <c r="N7047" i="3" s="1"/>
  <c r="P7047" i="3" a="1"/>
  <c r="P7047" i="3" s="1"/>
  <c r="R7047" i="3" s="1"/>
  <c r="O7047" i="3" a="1"/>
  <c r="O7047" i="3" s="1"/>
  <c r="K7047" i="3" a="1"/>
  <c r="K7047" i="3" s="1"/>
  <c r="N7062" i="3" a="1"/>
  <c r="N7062" i="3" s="1"/>
  <c r="P7062" i="3" a="1"/>
  <c r="P7062" i="3" s="1"/>
  <c r="M7062" i="3" a="1"/>
  <c r="M7062" i="3" s="1"/>
  <c r="L7062" i="3" a="1"/>
  <c r="L7062" i="3" s="1"/>
  <c r="O7062" i="3" a="1"/>
  <c r="O7062" i="3" s="1"/>
  <c r="K7062" i="3" a="1"/>
  <c r="K7062" i="3" s="1"/>
  <c r="R7158" i="3"/>
  <c r="O6647" i="3" a="1"/>
  <c r="O6647" i="3" s="1"/>
  <c r="R6647" i="3" s="1"/>
  <c r="N6647" i="3" a="1"/>
  <c r="N6647" i="3" s="1"/>
  <c r="M6647" i="3" a="1"/>
  <c r="M6647" i="3" s="1"/>
  <c r="L6647" i="3" a="1"/>
  <c r="L6647" i="3" s="1"/>
  <c r="N6665" i="3" a="1"/>
  <c r="N6665" i="3" s="1"/>
  <c r="M6665" i="3" a="1"/>
  <c r="M6665" i="3" s="1"/>
  <c r="L6665" i="3" a="1"/>
  <c r="L6665" i="3" s="1"/>
  <c r="K6665" i="3" a="1"/>
  <c r="K6665" i="3" s="1"/>
  <c r="N6677" i="3" a="1"/>
  <c r="N6677" i="3" s="1"/>
  <c r="K6683" i="3" a="1"/>
  <c r="K6683" i="3" s="1"/>
  <c r="N6683" i="3" a="1"/>
  <c r="N6683" i="3" s="1"/>
  <c r="M6683" i="3" a="1"/>
  <c r="M6683" i="3" s="1"/>
  <c r="P6683" i="3" a="1"/>
  <c r="P6683" i="3" s="1"/>
  <c r="P6708" i="3" a="1"/>
  <c r="P6708" i="3" s="1"/>
  <c r="L6708" i="3" a="1"/>
  <c r="L6708" i="3" s="1"/>
  <c r="N6716" i="3" a="1"/>
  <c r="N6716" i="3" s="1"/>
  <c r="L6721" i="3" a="1"/>
  <c r="L6721" i="3" s="1"/>
  <c r="P6767" i="3" a="1"/>
  <c r="P6767" i="3" s="1"/>
  <c r="K6767" i="3" a="1"/>
  <c r="K6767" i="3" s="1"/>
  <c r="M6767" i="3" a="1"/>
  <c r="M6767" i="3" s="1"/>
  <c r="L6767" i="3" a="1"/>
  <c r="L6767" i="3" s="1"/>
  <c r="O6767" i="3" a="1"/>
  <c r="O6767" i="3" s="1"/>
  <c r="L6769" i="3" a="1"/>
  <c r="L6769" i="3" s="1"/>
  <c r="K6769" i="3" a="1"/>
  <c r="K6769" i="3" s="1"/>
  <c r="K6804" i="3" a="1"/>
  <c r="K6804" i="3" s="1"/>
  <c r="P6804" i="3" a="1"/>
  <c r="P6804" i="3" s="1"/>
  <c r="N6825" i="3" a="1"/>
  <c r="N6825" i="3" s="1"/>
  <c r="M6825" i="3" a="1"/>
  <c r="M6825" i="3" s="1"/>
  <c r="P6825" i="3" a="1"/>
  <c r="P6825" i="3" s="1"/>
  <c r="L6825" i="3" a="1"/>
  <c r="L6825" i="3" s="1"/>
  <c r="N6845" i="3" a="1"/>
  <c r="N6845" i="3" s="1"/>
  <c r="P6845" i="3" a="1"/>
  <c r="P6845" i="3" s="1"/>
  <c r="L6845" i="3" a="1"/>
  <c r="L6845" i="3" s="1"/>
  <c r="L6847" i="3" a="1"/>
  <c r="L6847" i="3" s="1"/>
  <c r="K6847" i="3" a="1"/>
  <c r="K6847" i="3" s="1"/>
  <c r="N6847" i="3" a="1"/>
  <c r="N6847" i="3" s="1"/>
  <c r="M6847" i="3" a="1"/>
  <c r="M6847" i="3" s="1"/>
  <c r="P6847" i="3" a="1"/>
  <c r="P6847" i="3" s="1"/>
  <c r="Q6847" i="3" s="1"/>
  <c r="M6862" i="3" a="1"/>
  <c r="M6862" i="3" s="1"/>
  <c r="M6879" i="3" a="1"/>
  <c r="M6879" i="3" s="1"/>
  <c r="N6879" i="3" a="1"/>
  <c r="N6879" i="3" s="1"/>
  <c r="L6879" i="3" a="1"/>
  <c r="L6879" i="3" s="1"/>
  <c r="O6879" i="3" a="1"/>
  <c r="O6879" i="3" s="1"/>
  <c r="M6887" i="3" a="1"/>
  <c r="M6887" i="3" s="1"/>
  <c r="O6887" i="3" a="1"/>
  <c r="O6887" i="3" s="1"/>
  <c r="L6887" i="3" a="1"/>
  <c r="L6887" i="3" s="1"/>
  <c r="O6919" i="3" a="1"/>
  <c r="O6919" i="3" s="1"/>
  <c r="N6919" i="3" a="1"/>
  <c r="N6919" i="3" s="1"/>
  <c r="P6919" i="3" a="1"/>
  <c r="P6919" i="3" s="1"/>
  <c r="K6919" i="3" a="1"/>
  <c r="K6919" i="3" s="1"/>
  <c r="L6919" i="3" a="1"/>
  <c r="L6919" i="3" s="1"/>
  <c r="Q6967" i="3"/>
  <c r="K7066" i="3" a="1"/>
  <c r="K7066" i="3" s="1"/>
  <c r="N7066" i="3" a="1"/>
  <c r="N7066" i="3" s="1"/>
  <c r="P6680" i="3" a="1"/>
  <c r="P6680" i="3" s="1"/>
  <c r="L6683" i="3" a="1"/>
  <c r="L6683" i="3" s="1"/>
  <c r="N6701" i="3" a="1"/>
  <c r="N6701" i="3" s="1"/>
  <c r="M6701" i="3" a="1"/>
  <c r="M6701" i="3" s="1"/>
  <c r="N6717" i="3" a="1"/>
  <c r="N6717" i="3" s="1"/>
  <c r="L6717" i="3" a="1"/>
  <c r="L6717" i="3" s="1"/>
  <c r="K6717" i="3" a="1"/>
  <c r="K6717" i="3" s="1"/>
  <c r="L6740" i="3" a="1"/>
  <c r="L6740" i="3" s="1"/>
  <c r="K6740" i="3" a="1"/>
  <c r="K6740" i="3" s="1"/>
  <c r="P6740" i="3" a="1"/>
  <c r="P6740" i="3" s="1"/>
  <c r="N6761" i="3" a="1"/>
  <c r="N6761" i="3" s="1"/>
  <c r="M6761" i="3" a="1"/>
  <c r="M6761" i="3" s="1"/>
  <c r="M6765" i="3" a="1"/>
  <c r="M6765" i="3" s="1"/>
  <c r="N6767" i="3" a="1"/>
  <c r="N6767" i="3" s="1"/>
  <c r="K6773" i="3" a="1"/>
  <c r="K6773" i="3" s="1"/>
  <c r="P6773" i="3" a="1"/>
  <c r="P6773" i="3" s="1"/>
  <c r="N6773" i="3" a="1"/>
  <c r="N6773" i="3" s="1"/>
  <c r="L6804" i="3" a="1"/>
  <c r="L6804" i="3" s="1"/>
  <c r="K6825" i="3" a="1"/>
  <c r="K6825" i="3" s="1"/>
  <c r="L6831" i="3" a="1"/>
  <c r="L6831" i="3" s="1"/>
  <c r="N6831" i="3" a="1"/>
  <c r="N6831" i="3" s="1"/>
  <c r="O6831" i="3" a="1"/>
  <c r="O6831" i="3" s="1"/>
  <c r="M6831" i="3" a="1"/>
  <c r="M6831" i="3" s="1"/>
  <c r="P6831" i="3" a="1"/>
  <c r="P6831" i="3" s="1"/>
  <c r="K6845" i="3" a="1"/>
  <c r="K6845" i="3" s="1"/>
  <c r="O6847" i="3" a="1"/>
  <c r="O6847" i="3" s="1"/>
  <c r="K6887" i="3" a="1"/>
  <c r="K6887" i="3" s="1"/>
  <c r="L6911" i="3" a="1"/>
  <c r="L6911" i="3" s="1"/>
  <c r="N6911" i="3" a="1"/>
  <c r="N6911" i="3" s="1"/>
  <c r="P6911" i="3" a="1"/>
  <c r="P6911" i="3" s="1"/>
  <c r="Q7095" i="3"/>
  <c r="R7095" i="3"/>
  <c r="K6709" i="3" a="1"/>
  <c r="K6709" i="3" s="1"/>
  <c r="L6709" i="3" a="1"/>
  <c r="L6709" i="3" s="1"/>
  <c r="L6735" i="3" a="1"/>
  <c r="L6735" i="3" s="1"/>
  <c r="N6735" i="3" a="1"/>
  <c r="N6735" i="3" s="1"/>
  <c r="K6735" i="3" a="1"/>
  <c r="K6735" i="3" s="1"/>
  <c r="O6735" i="3" a="1"/>
  <c r="O6735" i="3" s="1"/>
  <c r="R6735" i="3" s="1"/>
  <c r="K6741" i="3" a="1"/>
  <c r="K6741" i="3" s="1"/>
  <c r="P6741" i="3" a="1"/>
  <c r="P6741" i="3" s="1"/>
  <c r="N6741" i="3" a="1"/>
  <c r="N6741" i="3" s="1"/>
  <c r="N6755" i="3" a="1"/>
  <c r="N6755" i="3" s="1"/>
  <c r="P6755" i="3" a="1"/>
  <c r="P6755" i="3" s="1"/>
  <c r="K6755" i="3" a="1"/>
  <c r="K6755" i="3" s="1"/>
  <c r="N6782" i="3" a="1"/>
  <c r="N6782" i="3" s="1"/>
  <c r="M6782" i="3" a="1"/>
  <c r="M6782" i="3" s="1"/>
  <c r="K6782" i="3" a="1"/>
  <c r="K6782" i="3" s="1"/>
  <c r="M6796" i="3" a="1"/>
  <c r="M6796" i="3" s="1"/>
  <c r="L6796" i="3" a="1"/>
  <c r="L6796" i="3" s="1"/>
  <c r="N6796" i="3" a="1"/>
  <c r="N6796" i="3" s="1"/>
  <c r="K6796" i="3" a="1"/>
  <c r="K6796" i="3" s="1"/>
  <c r="K6805" i="3" a="1"/>
  <c r="K6805" i="3" s="1"/>
  <c r="P6805" i="3" a="1"/>
  <c r="P6805" i="3" s="1"/>
  <c r="N6805" i="3" a="1"/>
  <c r="N6805" i="3" s="1"/>
  <c r="M6805" i="3" a="1"/>
  <c r="M6805" i="3" s="1"/>
  <c r="L6823" i="3" a="1"/>
  <c r="L6823" i="3" s="1"/>
  <c r="N6823" i="3" a="1"/>
  <c r="N6823" i="3" s="1"/>
  <c r="O6823" i="3" a="1"/>
  <c r="O6823" i="3" s="1"/>
  <c r="K6834" i="3" a="1"/>
  <c r="K6834" i="3" s="1"/>
  <c r="N6834" i="3" a="1"/>
  <c r="N6834" i="3" s="1"/>
  <c r="M6834" i="3" a="1"/>
  <c r="M6834" i="3" s="1"/>
  <c r="N6893" i="3" a="1"/>
  <c r="N6893" i="3" s="1"/>
  <c r="L6893" i="3" a="1"/>
  <c r="L6893" i="3" s="1"/>
  <c r="K6893" i="3" a="1"/>
  <c r="K6893" i="3" s="1"/>
  <c r="P6895" i="3" a="1"/>
  <c r="P6895" i="3" s="1"/>
  <c r="K6895" i="3" a="1"/>
  <c r="K6895" i="3" s="1"/>
  <c r="M6895" i="3" a="1"/>
  <c r="M6895" i="3" s="1"/>
  <c r="O6895" i="3" a="1"/>
  <c r="O6895" i="3" s="1"/>
  <c r="O6904" i="3" a="1"/>
  <c r="O6904" i="3" s="1"/>
  <c r="M6904" i="3" a="1"/>
  <c r="M6904" i="3" s="1"/>
  <c r="P6904" i="3" a="1"/>
  <c r="P6904" i="3" s="1"/>
  <c r="N6904" i="3" a="1"/>
  <c r="N6904" i="3" s="1"/>
  <c r="N7022" i="3" a="1"/>
  <c r="N7022" i="3" s="1"/>
  <c r="M7022" i="3" a="1"/>
  <c r="M7022" i="3" s="1"/>
  <c r="L7022" i="3" a="1"/>
  <c r="L7022" i="3" s="1"/>
  <c r="P7022" i="3" a="1"/>
  <c r="P7022" i="3" s="1"/>
  <c r="O7022" i="3" a="1"/>
  <c r="O7022" i="3" s="1"/>
  <c r="K7022" i="3" a="1"/>
  <c r="K7022" i="3" s="1"/>
  <c r="P7203" i="3" a="1"/>
  <c r="P7203" i="3" s="1"/>
  <c r="O7203" i="3" a="1"/>
  <c r="O7203" i="3" s="1"/>
  <c r="P5996" i="3" a="1"/>
  <c r="P5996" i="3" s="1"/>
  <c r="R5996" i="3" s="1"/>
  <c r="O6004" i="3" a="1"/>
  <c r="O6004" i="3" s="1"/>
  <c r="N6034" i="3" a="1"/>
  <c r="N6034" i="3" s="1"/>
  <c r="O6050" i="3" a="1"/>
  <c r="O6050" i="3" s="1"/>
  <c r="N6052" i="3" a="1"/>
  <c r="N6052" i="3" s="1"/>
  <c r="P6110" i="3" a="1"/>
  <c r="P6110" i="3" s="1"/>
  <c r="N6110" i="3" a="1"/>
  <c r="N6110" i="3" s="1"/>
  <c r="M6110" i="3" a="1"/>
  <c r="M6110" i="3" s="1"/>
  <c r="O6117" i="3" a="1"/>
  <c r="O6117" i="3" s="1"/>
  <c r="P6117" i="3" a="1"/>
  <c r="P6117" i="3" s="1"/>
  <c r="N6117" i="3" a="1"/>
  <c r="N6117" i="3" s="1"/>
  <c r="O6125" i="3" a="1"/>
  <c r="O6125" i="3" s="1"/>
  <c r="M6125" i="3" a="1"/>
  <c r="M6125" i="3" s="1"/>
  <c r="P6125" i="3" a="1"/>
  <c r="P6125" i="3" s="1"/>
  <c r="N6155" i="3" a="1"/>
  <c r="N6155" i="3" s="1"/>
  <c r="L6155" i="3" a="1"/>
  <c r="L6155" i="3" s="1"/>
  <c r="K6155" i="3" a="1"/>
  <c r="K6155" i="3" s="1"/>
  <c r="M6155" i="3" a="1"/>
  <c r="M6155" i="3" s="1"/>
  <c r="O6180" i="3" a="1"/>
  <c r="O6180" i="3" s="1"/>
  <c r="R6180" i="3" s="1"/>
  <c r="N6180" i="3" a="1"/>
  <c r="N6180" i="3" s="1"/>
  <c r="K6180" i="3" a="1"/>
  <c r="K6180" i="3" s="1"/>
  <c r="M6185" i="3" a="1"/>
  <c r="M6185" i="3" s="1"/>
  <c r="P6185" i="3" a="1"/>
  <c r="P6185" i="3" s="1"/>
  <c r="Q6185" i="3" s="1"/>
  <c r="O6185" i="3" a="1"/>
  <c r="O6185" i="3" s="1"/>
  <c r="N6187" i="3" a="1"/>
  <c r="N6187" i="3" s="1"/>
  <c r="L6187" i="3" a="1"/>
  <c r="L6187" i="3" s="1"/>
  <c r="K6187" i="3" a="1"/>
  <c r="K6187" i="3" s="1"/>
  <c r="M6187" i="3" a="1"/>
  <c r="M6187" i="3" s="1"/>
  <c r="P6196" i="3" a="1"/>
  <c r="P6196" i="3" s="1"/>
  <c r="K6196" i="3" a="1"/>
  <c r="K6196" i="3" s="1"/>
  <c r="P6212" i="3" a="1"/>
  <c r="P6212" i="3" s="1"/>
  <c r="O6227" i="3" a="1"/>
  <c r="O6227" i="3" s="1"/>
  <c r="K6227" i="3" a="1"/>
  <c r="K6227" i="3" s="1"/>
  <c r="O6261" i="3" a="1"/>
  <c r="O6261" i="3" s="1"/>
  <c r="P6261" i="3" a="1"/>
  <c r="P6261" i="3" s="1"/>
  <c r="M6265" i="3" a="1"/>
  <c r="M6265" i="3" s="1"/>
  <c r="L6265" i="3" a="1"/>
  <c r="L6265" i="3" s="1"/>
  <c r="O6265" i="3" a="1"/>
  <c r="O6265" i="3" s="1"/>
  <c r="R6265" i="3" s="1"/>
  <c r="P6292" i="3" a="1"/>
  <c r="P6292" i="3" s="1"/>
  <c r="R6292" i="3" s="1"/>
  <c r="L6300" i="3" a="1"/>
  <c r="L6300" i="3" s="1"/>
  <c r="K6300" i="3" a="1"/>
  <c r="K6300" i="3" s="1"/>
  <c r="M6300" i="3" a="1"/>
  <c r="M6300" i="3" s="1"/>
  <c r="O6333" i="3" a="1"/>
  <c r="O6333" i="3" s="1"/>
  <c r="Q6333" i="3" s="1"/>
  <c r="L6333" i="3" a="1"/>
  <c r="L6333" i="3" s="1"/>
  <c r="O6371" i="3" a="1"/>
  <c r="O6371" i="3" s="1"/>
  <c r="N6371" i="3" a="1"/>
  <c r="N6371" i="3" s="1"/>
  <c r="M6371" i="3" a="1"/>
  <c r="M6371" i="3" s="1"/>
  <c r="P6371" i="3" a="1"/>
  <c r="P6371" i="3" s="1"/>
  <c r="L6373" i="3" a="1"/>
  <c r="L6373" i="3" s="1"/>
  <c r="K6373" i="3" a="1"/>
  <c r="K6373" i="3" s="1"/>
  <c r="O6389" i="3" a="1"/>
  <c r="O6389" i="3" s="1"/>
  <c r="N6389" i="3" a="1"/>
  <c r="N6389" i="3" s="1"/>
  <c r="K6389" i="3" a="1"/>
  <c r="K6389" i="3" s="1"/>
  <c r="O6397" i="3" a="1"/>
  <c r="O6397" i="3" s="1"/>
  <c r="K6397" i="3" a="1"/>
  <c r="K6397" i="3" s="1"/>
  <c r="K6439" i="3" a="1"/>
  <c r="K6439" i="3" s="1"/>
  <c r="M6439" i="3" a="1"/>
  <c r="M6439" i="3" s="1"/>
  <c r="L6439" i="3" a="1"/>
  <c r="L6439" i="3" s="1"/>
  <c r="K6455" i="3" a="1"/>
  <c r="K6455" i="3" s="1"/>
  <c r="N6455" i="3" a="1"/>
  <c r="N6455" i="3" s="1"/>
  <c r="M6455" i="3" a="1"/>
  <c r="M6455" i="3" s="1"/>
  <c r="L6461" i="3" a="1"/>
  <c r="L6461" i="3" s="1"/>
  <c r="K6461" i="3" a="1"/>
  <c r="K6461" i="3" s="1"/>
  <c r="O6493" i="3" a="1"/>
  <c r="O6493" i="3" s="1"/>
  <c r="Q6493" i="3" s="1"/>
  <c r="N6493" i="3" a="1"/>
  <c r="N6493" i="3" s="1"/>
  <c r="M6493" i="3" a="1"/>
  <c r="M6493" i="3" s="1"/>
  <c r="K6516" i="3" a="1"/>
  <c r="K6516" i="3" s="1"/>
  <c r="M6516" i="3" a="1"/>
  <c r="M6516" i="3" s="1"/>
  <c r="P6535" i="3" a="1"/>
  <c r="P6535" i="3" s="1"/>
  <c r="P6551" i="3" a="1"/>
  <c r="P6551" i="3" s="1"/>
  <c r="M6584" i="3" a="1"/>
  <c r="M6584" i="3" s="1"/>
  <c r="L6584" i="3" a="1"/>
  <c r="L6584" i="3" s="1"/>
  <c r="P6584" i="3" a="1"/>
  <c r="P6584" i="3" s="1"/>
  <c r="M6709" i="3" a="1"/>
  <c r="M6709" i="3" s="1"/>
  <c r="K6731" i="3" a="1"/>
  <c r="K6731" i="3" s="1"/>
  <c r="M6735" i="3" a="1"/>
  <c r="M6735" i="3" s="1"/>
  <c r="L6741" i="3" a="1"/>
  <c r="L6741" i="3" s="1"/>
  <c r="L6755" i="3" a="1"/>
  <c r="L6755" i="3" s="1"/>
  <c r="L6761" i="3" a="1"/>
  <c r="L6761" i="3" s="1"/>
  <c r="M6773" i="3" a="1"/>
  <c r="M6773" i="3" s="1"/>
  <c r="L6782" i="3" a="1"/>
  <c r="L6782" i="3" s="1"/>
  <c r="L6805" i="3" a="1"/>
  <c r="L6805" i="3" s="1"/>
  <c r="K6823" i="3" a="1"/>
  <c r="K6823" i="3" s="1"/>
  <c r="M6829" i="3" a="1"/>
  <c r="M6829" i="3" s="1"/>
  <c r="K6850" i="3" a="1"/>
  <c r="K6850" i="3" s="1"/>
  <c r="N6861" i="3" a="1"/>
  <c r="N6861" i="3" s="1"/>
  <c r="L6861" i="3" a="1"/>
  <c r="L6861" i="3" s="1"/>
  <c r="P6861" i="3" a="1"/>
  <c r="P6861" i="3" s="1"/>
  <c r="R6861" i="3" s="1"/>
  <c r="K6861" i="3" a="1"/>
  <c r="K6861" i="3" s="1"/>
  <c r="P6863" i="3" a="1"/>
  <c r="P6863" i="3" s="1"/>
  <c r="K6863" i="3" a="1"/>
  <c r="K6863" i="3" s="1"/>
  <c r="M6863" i="3" a="1"/>
  <c r="M6863" i="3" s="1"/>
  <c r="N6863" i="3" a="1"/>
  <c r="N6863" i="3" s="1"/>
  <c r="N6883" i="3" a="1"/>
  <c r="N6883" i="3" s="1"/>
  <c r="P6887" i="3" a="1"/>
  <c r="P6887" i="3" s="1"/>
  <c r="O6893" i="3" a="1"/>
  <c r="O6893" i="3" s="1"/>
  <c r="L6895" i="3" a="1"/>
  <c r="L6895" i="3" s="1"/>
  <c r="L6904" i="3" a="1"/>
  <c r="L6904" i="3" s="1"/>
  <c r="N6909" i="3" a="1"/>
  <c r="N6909" i="3" s="1"/>
  <c r="L6909" i="3" a="1"/>
  <c r="L6909" i="3" s="1"/>
  <c r="O6909" i="3" a="1"/>
  <c r="O6909" i="3" s="1"/>
  <c r="R6909" i="3" s="1"/>
  <c r="K6909" i="3" a="1"/>
  <c r="K6909" i="3" s="1"/>
  <c r="M6911" i="3" a="1"/>
  <c r="M6911" i="3" s="1"/>
  <c r="O6920" i="3" a="1"/>
  <c r="O6920" i="3" s="1"/>
  <c r="N6920" i="3" a="1"/>
  <c r="N6920" i="3" s="1"/>
  <c r="P6920" i="3" a="1"/>
  <c r="P6920" i="3" s="1"/>
  <c r="M6920" i="3" a="1"/>
  <c r="M6920" i="3" s="1"/>
  <c r="L6920" i="3" a="1"/>
  <c r="L6920" i="3" s="1"/>
  <c r="N6990" i="3" a="1"/>
  <c r="N6990" i="3" s="1"/>
  <c r="L6990" i="3" a="1"/>
  <c r="L6990" i="3" s="1"/>
  <c r="O6990" i="3" a="1"/>
  <c r="O6990" i="3" s="1"/>
  <c r="P6990" i="3" a="1"/>
  <c r="P6990" i="3" s="1"/>
  <c r="R6990" i="3" s="1"/>
  <c r="M6990" i="3" a="1"/>
  <c r="M6990" i="3" s="1"/>
  <c r="K6990" i="3" a="1"/>
  <c r="K6990" i="3" s="1"/>
  <c r="K5873" i="3" a="1"/>
  <c r="K5873" i="3" s="1"/>
  <c r="L5900" i="3" a="1"/>
  <c r="L5900" i="3" s="1"/>
  <c r="K5929" i="3" a="1"/>
  <c r="K5929" i="3" s="1"/>
  <c r="K5987" i="3" a="1"/>
  <c r="K5987" i="3" s="1"/>
  <c r="L6040" i="3" a="1"/>
  <c r="L6040" i="3" s="1"/>
  <c r="P6050" i="3" a="1"/>
  <c r="P6050" i="3" s="1"/>
  <c r="M6097" i="3" a="1"/>
  <c r="M6097" i="3" s="1"/>
  <c r="N6097" i="3" a="1"/>
  <c r="N6097" i="3" s="1"/>
  <c r="L6110" i="3" a="1"/>
  <c r="L6110" i="3" s="1"/>
  <c r="L6117" i="3" a="1"/>
  <c r="L6117" i="3" s="1"/>
  <c r="L6125" i="3" a="1"/>
  <c r="L6125" i="3" s="1"/>
  <c r="O6128" i="3" a="1"/>
  <c r="O6128" i="3" s="1"/>
  <c r="K6128" i="3" a="1"/>
  <c r="K6128" i="3" s="1"/>
  <c r="O6133" i="3" a="1"/>
  <c r="O6133" i="3" s="1"/>
  <c r="M6133" i="3" a="1"/>
  <c r="M6133" i="3" s="1"/>
  <c r="P6133" i="3" a="1"/>
  <c r="P6133" i="3" s="1"/>
  <c r="M6137" i="3" a="1"/>
  <c r="M6137" i="3" s="1"/>
  <c r="L6137" i="3" a="1"/>
  <c r="L6137" i="3" s="1"/>
  <c r="P6137" i="3" a="1"/>
  <c r="P6137" i="3" s="1"/>
  <c r="L6147" i="3" a="1"/>
  <c r="L6147" i="3" s="1"/>
  <c r="M6162" i="3" a="1"/>
  <c r="M6162" i="3" s="1"/>
  <c r="O6162" i="3" a="1"/>
  <c r="O6162" i="3" s="1"/>
  <c r="R6162" i="3" s="1"/>
  <c r="L6162" i="3" a="1"/>
  <c r="L6162" i="3" s="1"/>
  <c r="L6166" i="3" a="1"/>
  <c r="L6166" i="3" s="1"/>
  <c r="K6172" i="3" a="1"/>
  <c r="K6172" i="3" s="1"/>
  <c r="M6172" i="3" a="1"/>
  <c r="M6172" i="3" s="1"/>
  <c r="K6185" i="3" a="1"/>
  <c r="K6185" i="3" s="1"/>
  <c r="L6196" i="3" a="1"/>
  <c r="L6196" i="3" s="1"/>
  <c r="M6217" i="3" a="1"/>
  <c r="M6217" i="3" s="1"/>
  <c r="N6217" i="3" a="1"/>
  <c r="N6217" i="3" s="1"/>
  <c r="M6225" i="3" a="1"/>
  <c r="M6225" i="3" s="1"/>
  <c r="N6225" i="3" a="1"/>
  <c r="N6225" i="3" s="1"/>
  <c r="P6227" i="3" a="1"/>
  <c r="P6227" i="3" s="1"/>
  <c r="P6228" i="3" a="1"/>
  <c r="P6228" i="3" s="1"/>
  <c r="R6228" i="3" s="1"/>
  <c r="N6243" i="3" a="1"/>
  <c r="N6243" i="3" s="1"/>
  <c r="L6243" i="3" a="1"/>
  <c r="L6243" i="3" s="1"/>
  <c r="K6243" i="3" a="1"/>
  <c r="K6243" i="3" s="1"/>
  <c r="O6253" i="3" a="1"/>
  <c r="O6253" i="3" s="1"/>
  <c r="R6253" i="3" s="1"/>
  <c r="N6253" i="3" a="1"/>
  <c r="N6253" i="3" s="1"/>
  <c r="L6261" i="3" a="1"/>
  <c r="L6261" i="3" s="1"/>
  <c r="K6265" i="3" a="1"/>
  <c r="K6265" i="3" s="1"/>
  <c r="L6323" i="3" a="1"/>
  <c r="L6323" i="3" s="1"/>
  <c r="M6333" i="3" a="1"/>
  <c r="M6333" i="3" s="1"/>
  <c r="K6351" i="3" a="1"/>
  <c r="K6351" i="3" s="1"/>
  <c r="L6355" i="3" a="1"/>
  <c r="L6355" i="3" s="1"/>
  <c r="K6355" i="3" a="1"/>
  <c r="K6355" i="3" s="1"/>
  <c r="M6358" i="3" a="1"/>
  <c r="M6358" i="3" s="1"/>
  <c r="K6371" i="3" a="1"/>
  <c r="K6371" i="3" s="1"/>
  <c r="M6373" i="3" a="1"/>
  <c r="M6373" i="3" s="1"/>
  <c r="M6386" i="3" a="1"/>
  <c r="M6386" i="3" s="1"/>
  <c r="N6386" i="3" a="1"/>
  <c r="N6386" i="3" s="1"/>
  <c r="P6386" i="3" a="1"/>
  <c r="P6386" i="3" s="1"/>
  <c r="L6397" i="3" a="1"/>
  <c r="L6397" i="3" s="1"/>
  <c r="M6402" i="3" a="1"/>
  <c r="M6402" i="3" s="1"/>
  <c r="N6402" i="3" a="1"/>
  <c r="N6402" i="3" s="1"/>
  <c r="N6428" i="3" a="1"/>
  <c r="N6428" i="3" s="1"/>
  <c r="K6428" i="3" a="1"/>
  <c r="K6428" i="3" s="1"/>
  <c r="N6437" i="3" a="1"/>
  <c r="N6437" i="3" s="1"/>
  <c r="M6437" i="3" a="1"/>
  <c r="M6437" i="3" s="1"/>
  <c r="P6437" i="3" a="1"/>
  <c r="P6437" i="3" s="1"/>
  <c r="N6439" i="3" a="1"/>
  <c r="N6439" i="3" s="1"/>
  <c r="L6455" i="3" a="1"/>
  <c r="L6455" i="3" s="1"/>
  <c r="M6461" i="3" a="1"/>
  <c r="M6461" i="3" s="1"/>
  <c r="N6491" i="3" a="1"/>
  <c r="N6491" i="3" s="1"/>
  <c r="L6491" i="3" a="1"/>
  <c r="L6491" i="3" s="1"/>
  <c r="K6491" i="3" a="1"/>
  <c r="K6491" i="3" s="1"/>
  <c r="O6491" i="3" a="1"/>
  <c r="O6491" i="3" s="1"/>
  <c r="Q6491" i="3" s="1"/>
  <c r="L6493" i="3" a="1"/>
  <c r="L6493" i="3" s="1"/>
  <c r="L6506" i="3" a="1"/>
  <c r="L6506" i="3" s="1"/>
  <c r="K6506" i="3" a="1"/>
  <c r="K6506" i="3" s="1"/>
  <c r="M6508" i="3" a="1"/>
  <c r="M6508" i="3" s="1"/>
  <c r="N6508" i="3" a="1"/>
  <c r="N6508" i="3" s="1"/>
  <c r="L6516" i="3" a="1"/>
  <c r="L6516" i="3" s="1"/>
  <c r="K6550" i="3" a="1"/>
  <c r="K6550" i="3" s="1"/>
  <c r="P6550" i="3" a="1"/>
  <c r="P6550" i="3" s="1"/>
  <c r="Q6550" i="3" s="1"/>
  <c r="P6552" i="3" a="1"/>
  <c r="P6552" i="3" s="1"/>
  <c r="N6552" i="3" a="1"/>
  <c r="N6552" i="3" s="1"/>
  <c r="K6555" i="3" a="1"/>
  <c r="K6555" i="3" s="1"/>
  <c r="M6555" i="3" a="1"/>
  <c r="M6555" i="3" s="1"/>
  <c r="L6555" i="3" a="1"/>
  <c r="L6555" i="3" s="1"/>
  <c r="N6575" i="3" a="1"/>
  <c r="N6575" i="3" s="1"/>
  <c r="K6575" i="3" a="1"/>
  <c r="K6575" i="3" s="1"/>
  <c r="L6583" i="3" a="1"/>
  <c r="L6583" i="3" s="1"/>
  <c r="N6583" i="3" a="1"/>
  <c r="N6583" i="3" s="1"/>
  <c r="N6584" i="3" a="1"/>
  <c r="N6584" i="3" s="1"/>
  <c r="M6602" i="3" a="1"/>
  <c r="M6602" i="3" s="1"/>
  <c r="M6654" i="3" a="1"/>
  <c r="M6654" i="3" s="1"/>
  <c r="L6679" i="3" a="1"/>
  <c r="L6679" i="3" s="1"/>
  <c r="N6679" i="3" a="1"/>
  <c r="N6679" i="3" s="1"/>
  <c r="O6679" i="3" a="1"/>
  <c r="O6679" i="3" s="1"/>
  <c r="M6679" i="3" a="1"/>
  <c r="M6679" i="3" s="1"/>
  <c r="P6679" i="3" a="1"/>
  <c r="P6679" i="3" s="1"/>
  <c r="N6709" i="3" a="1"/>
  <c r="N6709" i="3" s="1"/>
  <c r="N6744" i="3" a="1"/>
  <c r="N6744" i="3" s="1"/>
  <c r="L6744" i="3" a="1"/>
  <c r="L6744" i="3" s="1"/>
  <c r="P6744" i="3" a="1"/>
  <c r="P6744" i="3" s="1"/>
  <c r="N6750" i="3" a="1"/>
  <c r="N6750" i="3" s="1"/>
  <c r="M6750" i="3" a="1"/>
  <c r="M6750" i="3" s="1"/>
  <c r="K6750" i="3" a="1"/>
  <c r="K6750" i="3" s="1"/>
  <c r="M6755" i="3" a="1"/>
  <c r="M6755" i="3" s="1"/>
  <c r="P6761" i="3" a="1"/>
  <c r="P6761" i="3" s="1"/>
  <c r="P6785" i="3" a="1"/>
  <c r="P6785" i="3" s="1"/>
  <c r="M6785" i="3" a="1"/>
  <c r="M6785" i="3" s="1"/>
  <c r="N6785" i="3" a="1"/>
  <c r="N6785" i="3" s="1"/>
  <c r="P6796" i="3" a="1"/>
  <c r="P6796" i="3" s="1"/>
  <c r="M6823" i="3" a="1"/>
  <c r="M6823" i="3" s="1"/>
  <c r="P6839" i="3" a="1"/>
  <c r="P6839" i="3" s="1"/>
  <c r="R6839" i="3" s="1"/>
  <c r="K6839" i="3" a="1"/>
  <c r="K6839" i="3" s="1"/>
  <c r="N6839" i="3" a="1"/>
  <c r="N6839" i="3" s="1"/>
  <c r="M6839" i="3" a="1"/>
  <c r="M6839" i="3" s="1"/>
  <c r="O6854" i="3" a="1"/>
  <c r="O6854" i="3" s="1"/>
  <c r="M6854" i="3" a="1"/>
  <c r="M6854" i="3" s="1"/>
  <c r="O6856" i="3" a="1"/>
  <c r="O6856" i="3" s="1"/>
  <c r="M6856" i="3" a="1"/>
  <c r="M6856" i="3" s="1"/>
  <c r="P6856" i="3" a="1"/>
  <c r="P6856" i="3" s="1"/>
  <c r="L6856" i="3" a="1"/>
  <c r="L6856" i="3" s="1"/>
  <c r="L6863" i="3" a="1"/>
  <c r="L6863" i="3" s="1"/>
  <c r="K6868" i="3" a="1"/>
  <c r="K6868" i="3" s="1"/>
  <c r="P6879" i="3" a="1"/>
  <c r="P6879" i="3" s="1"/>
  <c r="O6884" i="3" a="1"/>
  <c r="O6884" i="3" s="1"/>
  <c r="L6884" i="3" a="1"/>
  <c r="L6884" i="3" s="1"/>
  <c r="K6884" i="3" a="1"/>
  <c r="K6884" i="3" s="1"/>
  <c r="P6893" i="3" a="1"/>
  <c r="P6893" i="3" s="1"/>
  <c r="N6895" i="3" a="1"/>
  <c r="N6895" i="3" s="1"/>
  <c r="O6911" i="3" a="1"/>
  <c r="O6911" i="3" s="1"/>
  <c r="N7019" i="3" a="1"/>
  <c r="N7019" i="3" s="1"/>
  <c r="K7019" i="3" a="1"/>
  <c r="K7019" i="3" s="1"/>
  <c r="N7045" i="3" a="1"/>
  <c r="N7045" i="3" s="1"/>
  <c r="O7045" i="3" a="1"/>
  <c r="O7045" i="3" s="1"/>
  <c r="K7045" i="3" a="1"/>
  <c r="K7045" i="3" s="1"/>
  <c r="P7045" i="3" a="1"/>
  <c r="P7045" i="3" s="1"/>
  <c r="R7045" i="3" s="1"/>
  <c r="L7045" i="3" a="1"/>
  <c r="L7045" i="3" s="1"/>
  <c r="N7101" i="3" a="1"/>
  <c r="N7101" i="3" s="1"/>
  <c r="P7101" i="3" a="1"/>
  <c r="P7101" i="3" s="1"/>
  <c r="R7101" i="3" s="1"/>
  <c r="L7101" i="3" a="1"/>
  <c r="L7101" i="3" s="1"/>
  <c r="O7101" i="3" a="1"/>
  <c r="O7101" i="3" s="1"/>
  <c r="K7101" i="3" a="1"/>
  <c r="K7101" i="3" s="1"/>
  <c r="O7241" i="3" a="1"/>
  <c r="O7241" i="3" s="1"/>
  <c r="N7241" i="3" a="1"/>
  <c r="N7241" i="3" s="1"/>
  <c r="P7244" i="3" a="1"/>
  <c r="P7244" i="3" s="1"/>
  <c r="O7244" i="3" a="1"/>
  <c r="O7244" i="3" s="1"/>
  <c r="N7309" i="3" a="1"/>
  <c r="N7309" i="3" s="1"/>
  <c r="L7309" i="3" a="1"/>
  <c r="L7309" i="3" s="1"/>
  <c r="M7309" i="3" a="1"/>
  <c r="M7309" i="3" s="1"/>
  <c r="K7309" i="3" a="1"/>
  <c r="K7309" i="3" s="1"/>
  <c r="P7309" i="3" a="1"/>
  <c r="P7309" i="3" s="1"/>
  <c r="N7452" i="3" a="1"/>
  <c r="N7452" i="3" s="1"/>
  <c r="L7452" i="3" a="1"/>
  <c r="L7452" i="3" s="1"/>
  <c r="P7452" i="3" a="1"/>
  <c r="P7452" i="3" s="1"/>
  <c r="O7452" i="3" a="1"/>
  <c r="O7452" i="3" s="1"/>
  <c r="K7452" i="3" a="1"/>
  <c r="K7452" i="3" s="1"/>
  <c r="L7775" i="3" a="1"/>
  <c r="L7775" i="3" s="1"/>
  <c r="N7775" i="3" a="1"/>
  <c r="N7775" i="3" s="1"/>
  <c r="M7775" i="3" a="1"/>
  <c r="M7775" i="3" s="1"/>
  <c r="K7775" i="3" a="1"/>
  <c r="K7775" i="3" s="1"/>
  <c r="P7775" i="3" a="1"/>
  <c r="P7775" i="3" s="1"/>
  <c r="O7775" i="3" a="1"/>
  <c r="O7775" i="3" s="1"/>
  <c r="N6119" i="3" a="1"/>
  <c r="N6119" i="3" s="1"/>
  <c r="N6146" i="3" a="1"/>
  <c r="N6146" i="3" s="1"/>
  <c r="L6170" i="3" a="1"/>
  <c r="L6170" i="3" s="1"/>
  <c r="M6173" i="3" a="1"/>
  <c r="M6173" i="3" s="1"/>
  <c r="M6203" i="3" a="1"/>
  <c r="M6203" i="3" s="1"/>
  <c r="L6252" i="3" a="1"/>
  <c r="L6252" i="3" s="1"/>
  <c r="N6258" i="3" a="1"/>
  <c r="N6258" i="3" s="1"/>
  <c r="L6260" i="3" a="1"/>
  <c r="L6260" i="3" s="1"/>
  <c r="L6267" i="3" a="1"/>
  <c r="L6267" i="3" s="1"/>
  <c r="Q6277" i="3"/>
  <c r="P6281" i="3" a="1"/>
  <c r="P6281" i="3" s="1"/>
  <c r="Q6281" i="3" s="1"/>
  <c r="L6315" i="3" a="1"/>
  <c r="L6315" i="3" s="1"/>
  <c r="L6316" i="3" a="1"/>
  <c r="L6316" i="3" s="1"/>
  <c r="P6345" i="3" a="1"/>
  <c r="P6345" i="3" s="1"/>
  <c r="P6421" i="3" a="1"/>
  <c r="P6421" i="3" s="1"/>
  <c r="P6435" i="3" a="1"/>
  <c r="P6435" i="3" s="1"/>
  <c r="P6459" i="3" a="1"/>
  <c r="P6459" i="3" s="1"/>
  <c r="R6459" i="3" s="1"/>
  <c r="N6630" i="3" a="1"/>
  <c r="N6630" i="3" s="1"/>
  <c r="K6630" i="3" a="1"/>
  <c r="K6630" i="3" s="1"/>
  <c r="M6630" i="3" a="1"/>
  <c r="M6630" i="3" s="1"/>
  <c r="M6639" i="3" a="1"/>
  <c r="M6639" i="3" s="1"/>
  <c r="L6639" i="3" a="1"/>
  <c r="L6639" i="3" s="1"/>
  <c r="O6639" i="3" a="1"/>
  <c r="O6639" i="3" s="1"/>
  <c r="P6648" i="3" a="1"/>
  <c r="P6648" i="3" s="1"/>
  <c r="N6648" i="3" a="1"/>
  <c r="N6648" i="3" s="1"/>
  <c r="K6651" i="3" a="1"/>
  <c r="K6651" i="3" s="1"/>
  <c r="M6651" i="3" a="1"/>
  <c r="M6651" i="3" s="1"/>
  <c r="P6651" i="3" a="1"/>
  <c r="P6651" i="3" s="1"/>
  <c r="M6668" i="3" a="1"/>
  <c r="M6668" i="3" s="1"/>
  <c r="P6668" i="3" a="1"/>
  <c r="P6668" i="3" s="1"/>
  <c r="K6668" i="3" a="1"/>
  <c r="K6668" i="3" s="1"/>
  <c r="O6727" i="3" a="1"/>
  <c r="O6727" i="3" s="1"/>
  <c r="K6727" i="3" a="1"/>
  <c r="K6727" i="3" s="1"/>
  <c r="M6730" i="3" a="1"/>
  <c r="M6730" i="3" s="1"/>
  <c r="K6730" i="3" a="1"/>
  <c r="K6730" i="3" s="1"/>
  <c r="N6730" i="3" a="1"/>
  <c r="N6730" i="3" s="1"/>
  <c r="N6743" i="3" a="1"/>
  <c r="N6743" i="3" s="1"/>
  <c r="M6743" i="3" a="1"/>
  <c r="M6743" i="3" s="1"/>
  <c r="P6743" i="3" a="1"/>
  <c r="P6743" i="3" s="1"/>
  <c r="L6759" i="3" a="1"/>
  <c r="L6759" i="3" s="1"/>
  <c r="K6759" i="3" a="1"/>
  <c r="K6759" i="3" s="1"/>
  <c r="M6759" i="3" a="1"/>
  <c r="M6759" i="3" s="1"/>
  <c r="N6787" i="3" a="1"/>
  <c r="N6787" i="3" s="1"/>
  <c r="M6787" i="3" a="1"/>
  <c r="M6787" i="3" s="1"/>
  <c r="L6787" i="3" a="1"/>
  <c r="L6787" i="3" s="1"/>
  <c r="O6791" i="3" a="1"/>
  <c r="O6791" i="3" s="1"/>
  <c r="K6791" i="3" a="1"/>
  <c r="K6791" i="3" s="1"/>
  <c r="M6794" i="3" a="1"/>
  <c r="M6794" i="3" s="1"/>
  <c r="K6794" i="3" a="1"/>
  <c r="K6794" i="3" s="1"/>
  <c r="P6799" i="3" a="1"/>
  <c r="P6799" i="3" s="1"/>
  <c r="K6799" i="3" a="1"/>
  <c r="K6799" i="3" s="1"/>
  <c r="N6877" i="3" a="1"/>
  <c r="N6877" i="3" s="1"/>
  <c r="P6877" i="3" a="1"/>
  <c r="P6877" i="3" s="1"/>
  <c r="Q6877" i="3" s="1"/>
  <c r="K6877" i="3" a="1"/>
  <c r="K6877" i="3" s="1"/>
  <c r="O6943" i="3" a="1"/>
  <c r="O6943" i="3" s="1"/>
  <c r="O6952" i="3" a="1"/>
  <c r="O6952" i="3" s="1"/>
  <c r="P6952" i="3" a="1"/>
  <c r="P6952" i="3" s="1"/>
  <c r="N6952" i="3" a="1"/>
  <c r="N6952" i="3" s="1"/>
  <c r="N6981" i="3" a="1"/>
  <c r="N6981" i="3" s="1"/>
  <c r="O6981" i="3" a="1"/>
  <c r="O6981" i="3" s="1"/>
  <c r="L6981" i="3" a="1"/>
  <c r="L6981" i="3" s="1"/>
  <c r="P6981" i="3" a="1"/>
  <c r="P6981" i="3" s="1"/>
  <c r="Q6981" i="3" s="1"/>
  <c r="N6999" i="3" a="1"/>
  <c r="N6999" i="3" s="1"/>
  <c r="M6999" i="3" a="1"/>
  <c r="M6999" i="3" s="1"/>
  <c r="N7014" i="3" a="1"/>
  <c r="N7014" i="3" s="1"/>
  <c r="L7014" i="3" a="1"/>
  <c r="L7014" i="3" s="1"/>
  <c r="M7014" i="3" a="1"/>
  <c r="M7014" i="3" s="1"/>
  <c r="O7016" i="3" a="1"/>
  <c r="O7016" i="3" s="1"/>
  <c r="Q7016" i="3" s="1"/>
  <c r="N7016" i="3" a="1"/>
  <c r="N7016" i="3" s="1"/>
  <c r="M7016" i="3" a="1"/>
  <c r="M7016" i="3" s="1"/>
  <c r="P7039" i="3" a="1"/>
  <c r="P7039" i="3" s="1"/>
  <c r="K7039" i="3" a="1"/>
  <c r="K7039" i="3" s="1"/>
  <c r="O7039" i="3" a="1"/>
  <c r="O7039" i="3" s="1"/>
  <c r="N7039" i="3" a="1"/>
  <c r="N7039" i="3" s="1"/>
  <c r="N7077" i="3" a="1"/>
  <c r="N7077" i="3" s="1"/>
  <c r="L7077" i="3" a="1"/>
  <c r="L7077" i="3" s="1"/>
  <c r="O7077" i="3" a="1"/>
  <c r="O7077" i="3" s="1"/>
  <c r="K7077" i="3" a="1"/>
  <c r="K7077" i="3" s="1"/>
  <c r="N7086" i="3" a="1"/>
  <c r="N7086" i="3" s="1"/>
  <c r="O7086" i="3" a="1"/>
  <c r="O7086" i="3" s="1"/>
  <c r="Q7086" i="3" s="1"/>
  <c r="M7086" i="3" a="1"/>
  <c r="M7086" i="3" s="1"/>
  <c r="K7086" i="3" a="1"/>
  <c r="K7086" i="3" s="1"/>
  <c r="O7106" i="3" a="1"/>
  <c r="O7106" i="3" s="1"/>
  <c r="N7106" i="3" a="1"/>
  <c r="N7106" i="3" s="1"/>
  <c r="K7106" i="3" a="1"/>
  <c r="K7106" i="3" s="1"/>
  <c r="R7111" i="3"/>
  <c r="P7132" i="3" a="1"/>
  <c r="P7132" i="3" s="1"/>
  <c r="O7132" i="3" a="1"/>
  <c r="O7132" i="3" s="1"/>
  <c r="O7144" i="3" a="1"/>
  <c r="O7144" i="3" s="1"/>
  <c r="R7144" i="3" s="1"/>
  <c r="L7144" i="3" a="1"/>
  <c r="L7144" i="3" s="1"/>
  <c r="N7144" i="3" a="1"/>
  <c r="N7144" i="3" s="1"/>
  <c r="M7144" i="3" a="1"/>
  <c r="M7144" i="3" s="1"/>
  <c r="M7155" i="3" a="1"/>
  <c r="M7155" i="3" s="1"/>
  <c r="P7155" i="3" a="1"/>
  <c r="P7155" i="3" s="1"/>
  <c r="K7155" i="3" a="1"/>
  <c r="K7155" i="3" s="1"/>
  <c r="L7155" i="3" a="1"/>
  <c r="L7155" i="3" s="1"/>
  <c r="N7155" i="3" a="1"/>
  <c r="N7155" i="3" s="1"/>
  <c r="M7169" i="3" a="1"/>
  <c r="M7169" i="3" s="1"/>
  <c r="K7169" i="3" a="1"/>
  <c r="K7169" i="3" s="1"/>
  <c r="O7180" i="3" a="1"/>
  <c r="O7180" i="3" s="1"/>
  <c r="L7180" i="3" a="1"/>
  <c r="L7180" i="3" s="1"/>
  <c r="K7180" i="3" a="1"/>
  <c r="K7180" i="3" s="1"/>
  <c r="N7196" i="3" a="1"/>
  <c r="N7196" i="3" s="1"/>
  <c r="K7196" i="3" a="1"/>
  <c r="K7196" i="3" s="1"/>
  <c r="M7196" i="3" a="1"/>
  <c r="M7196" i="3" s="1"/>
  <c r="L7196" i="3" a="1"/>
  <c r="L7196" i="3" s="1"/>
  <c r="N7204" i="3" a="1"/>
  <c r="N7204" i="3" s="1"/>
  <c r="L7204" i="3" a="1"/>
  <c r="L7204" i="3" s="1"/>
  <c r="O7204" i="3" a="1"/>
  <c r="O7204" i="3" s="1"/>
  <c r="R7206" i="3"/>
  <c r="Q7206" i="3"/>
  <c r="O7234" i="3" a="1"/>
  <c r="O7234" i="3" s="1"/>
  <c r="P7234" i="3" a="1"/>
  <c r="P7234" i="3" s="1"/>
  <c r="N7234" i="3" a="1"/>
  <c r="N7234" i="3" s="1"/>
  <c r="K7234" i="3" a="1"/>
  <c r="K7234" i="3" s="1"/>
  <c r="K7241" i="3" a="1"/>
  <c r="K7241" i="3" s="1"/>
  <c r="N6950" i="3" a="1"/>
  <c r="N6950" i="3" s="1"/>
  <c r="L6950" i="3" a="1"/>
  <c r="L6950" i="3" s="1"/>
  <c r="O6950" i="3" a="1"/>
  <c r="O6950" i="3" s="1"/>
  <c r="L6956" i="3" a="1"/>
  <c r="L6956" i="3" s="1"/>
  <c r="K6956" i="3" a="1"/>
  <c r="K6956" i="3" s="1"/>
  <c r="N7053" i="3" a="1"/>
  <c r="N7053" i="3" s="1"/>
  <c r="L7053" i="3" a="1"/>
  <c r="L7053" i="3" s="1"/>
  <c r="O7053" i="3" a="1"/>
  <c r="O7053" i="3" s="1"/>
  <c r="O7060" i="3" a="1"/>
  <c r="O7060" i="3" s="1"/>
  <c r="L7060" i="3" a="1"/>
  <c r="L7060" i="3" s="1"/>
  <c r="N7117" i="3" a="1"/>
  <c r="N7117" i="3" s="1"/>
  <c r="O7117" i="3" a="1"/>
  <c r="O7117" i="3" s="1"/>
  <c r="K7117" i="3" a="1"/>
  <c r="K7117" i="3" s="1"/>
  <c r="P7117" i="3" a="1"/>
  <c r="P7117" i="3" s="1"/>
  <c r="N7181" i="3" a="1"/>
  <c r="N7181" i="3" s="1"/>
  <c r="P7181" i="3" a="1"/>
  <c r="P7181" i="3" s="1"/>
  <c r="K7181" i="3" a="1"/>
  <c r="K7181" i="3" s="1"/>
  <c r="M7181" i="3" a="1"/>
  <c r="M7181" i="3" s="1"/>
  <c r="M7289" i="3" a="1"/>
  <c r="M7289" i="3" s="1"/>
  <c r="N7289" i="3" a="1"/>
  <c r="N7289" i="3" s="1"/>
  <c r="K7289" i="3" a="1"/>
  <c r="K7289" i="3" s="1"/>
  <c r="N7319" i="3" a="1"/>
  <c r="N7319" i="3" s="1"/>
  <c r="L7319" i="3" a="1"/>
  <c r="L7319" i="3" s="1"/>
  <c r="P7319" i="3" a="1"/>
  <c r="P7319" i="3" s="1"/>
  <c r="N6933" i="3" a="1"/>
  <c r="N6933" i="3" s="1"/>
  <c r="K6933" i="3" a="1"/>
  <c r="K6933" i="3" s="1"/>
  <c r="P6943" i="3" a="1"/>
  <c r="P6943" i="3" s="1"/>
  <c r="R6943" i="3" s="1"/>
  <c r="K6950" i="3" a="1"/>
  <c r="K6950" i="3" s="1"/>
  <c r="N6957" i="3" a="1"/>
  <c r="N6957" i="3" s="1"/>
  <c r="K6957" i="3" a="1"/>
  <c r="K6957" i="3" s="1"/>
  <c r="N6973" i="3" a="1"/>
  <c r="N6973" i="3" s="1"/>
  <c r="P6973" i="3" a="1"/>
  <c r="P6973" i="3" s="1"/>
  <c r="K6973" i="3" a="1"/>
  <c r="K6973" i="3" s="1"/>
  <c r="L6983" i="3" a="1"/>
  <c r="L6983" i="3" s="1"/>
  <c r="M6983" i="3" a="1"/>
  <c r="M6983" i="3" s="1"/>
  <c r="L7007" i="3" a="1"/>
  <c r="L7007" i="3" s="1"/>
  <c r="P7007" i="3" a="1"/>
  <c r="P7007" i="3" s="1"/>
  <c r="R7007" i="3" s="1"/>
  <c r="M7007" i="3" a="1"/>
  <c r="M7007" i="3" s="1"/>
  <c r="O7024" i="3" a="1"/>
  <c r="O7024" i="3" s="1"/>
  <c r="P7024" i="3" a="1"/>
  <c r="P7024" i="3" s="1"/>
  <c r="M7024" i="3" a="1"/>
  <c r="M7024" i="3" s="1"/>
  <c r="N7024" i="3" a="1"/>
  <c r="N7024" i="3" s="1"/>
  <c r="K7053" i="3" a="1"/>
  <c r="K7053" i="3" s="1"/>
  <c r="K7060" i="3" a="1"/>
  <c r="K7060" i="3" s="1"/>
  <c r="K7075" i="3" a="1"/>
  <c r="K7075" i="3" s="1"/>
  <c r="L7117" i="3" a="1"/>
  <c r="L7117" i="3" s="1"/>
  <c r="O7136" i="3" a="1"/>
  <c r="O7136" i="3" s="1"/>
  <c r="M7136" i="3" a="1"/>
  <c r="M7136" i="3" s="1"/>
  <c r="P7136" i="3" a="1"/>
  <c r="P7136" i="3" s="1"/>
  <c r="N7136" i="3" a="1"/>
  <c r="N7136" i="3" s="1"/>
  <c r="M7226" i="3" a="1"/>
  <c r="M7226" i="3" s="1"/>
  <c r="N7226" i="3" a="1"/>
  <c r="N7226" i="3" s="1"/>
  <c r="K7226" i="3" a="1"/>
  <c r="K7226" i="3" s="1"/>
  <c r="N7248" i="3" a="1"/>
  <c r="N7248" i="3" s="1"/>
  <c r="L7248" i="3" a="1"/>
  <c r="L7248" i="3" s="1"/>
  <c r="K7248" i="3" a="1"/>
  <c r="K7248" i="3" s="1"/>
  <c r="M7248" i="3" a="1"/>
  <c r="M7248" i="3" s="1"/>
  <c r="O7260" i="3" a="1"/>
  <c r="O7260" i="3" s="1"/>
  <c r="K7260" i="3" a="1"/>
  <c r="K7260" i="3" s="1"/>
  <c r="M7260" i="3" a="1"/>
  <c r="M7260" i="3" s="1"/>
  <c r="P7260" i="3" a="1"/>
  <c r="P7260" i="3" s="1"/>
  <c r="Q7260" i="3" s="1"/>
  <c r="M7303" i="3" a="1"/>
  <c r="M7303" i="3" s="1"/>
  <c r="L7303" i="3" a="1"/>
  <c r="L7303" i="3" s="1"/>
  <c r="M6950" i="3" a="1"/>
  <c r="M6950" i="3" s="1"/>
  <c r="L6957" i="3" a="1"/>
  <c r="L6957" i="3" s="1"/>
  <c r="K6983" i="3" a="1"/>
  <c r="K6983" i="3" s="1"/>
  <c r="N6989" i="3" a="1"/>
  <c r="N6989" i="3" s="1"/>
  <c r="L6989" i="3" a="1"/>
  <c r="L6989" i="3" s="1"/>
  <c r="O6989" i="3" a="1"/>
  <c r="O6989" i="3" s="1"/>
  <c r="N6993" i="3" a="1"/>
  <c r="N6993" i="3" s="1"/>
  <c r="L6996" i="3" a="1"/>
  <c r="L6996" i="3" s="1"/>
  <c r="K6996" i="3" a="1"/>
  <c r="K6996" i="3" s="1"/>
  <c r="P6996" i="3" a="1"/>
  <c r="P6996" i="3" s="1"/>
  <c r="N7006" i="3" a="1"/>
  <c r="N7006" i="3" s="1"/>
  <c r="O7006" i="3" a="1"/>
  <c r="O7006" i="3" s="1"/>
  <c r="M7006" i="3" a="1"/>
  <c r="M7006" i="3" s="1"/>
  <c r="P7006" i="3" a="1"/>
  <c r="P7006" i="3" s="1"/>
  <c r="K7007" i="3" a="1"/>
  <c r="K7007" i="3" s="1"/>
  <c r="N7021" i="3" a="1"/>
  <c r="N7021" i="3" s="1"/>
  <c r="O7021" i="3" a="1"/>
  <c r="O7021" i="3" s="1"/>
  <c r="L7021" i="3" a="1"/>
  <c r="L7021" i="3" s="1"/>
  <c r="P7021" i="3" a="1"/>
  <c r="P7021" i="3" s="1"/>
  <c r="R7021" i="3" s="1"/>
  <c r="L7024" i="3" a="1"/>
  <c r="L7024" i="3" s="1"/>
  <c r="N7046" i="3" a="1"/>
  <c r="N7046" i="3" s="1"/>
  <c r="M7046" i="3" a="1"/>
  <c r="M7046" i="3" s="1"/>
  <c r="K7046" i="3" a="1"/>
  <c r="K7046" i="3" s="1"/>
  <c r="O7046" i="3" a="1"/>
  <c r="O7046" i="3" s="1"/>
  <c r="O7048" i="3" a="1"/>
  <c r="O7048" i="3" s="1"/>
  <c r="M7048" i="3" a="1"/>
  <c r="M7048" i="3" s="1"/>
  <c r="P7048" i="3" a="1"/>
  <c r="P7048" i="3" s="1"/>
  <c r="Q7048" i="3" s="1"/>
  <c r="N7048" i="3" a="1"/>
  <c r="N7048" i="3" s="1"/>
  <c r="P7053" i="3" a="1"/>
  <c r="P7053" i="3" s="1"/>
  <c r="R7053" i="3" s="1"/>
  <c r="O7058" i="3" a="1"/>
  <c r="O7058" i="3" s="1"/>
  <c r="N7058" i="3" a="1"/>
  <c r="N7058" i="3" s="1"/>
  <c r="P7060" i="3" a="1"/>
  <c r="P7060" i="3" s="1"/>
  <c r="N7102" i="3" a="1"/>
  <c r="N7102" i="3" s="1"/>
  <c r="O7102" i="3" a="1"/>
  <c r="O7102" i="3" s="1"/>
  <c r="P7102" i="3" a="1"/>
  <c r="P7102" i="3" s="1"/>
  <c r="Q7102" i="3" s="1"/>
  <c r="M7102" i="3" a="1"/>
  <c r="M7102" i="3" s="1"/>
  <c r="N7118" i="3" a="1"/>
  <c r="N7118" i="3" s="1"/>
  <c r="M7118" i="3" a="1"/>
  <c r="M7118" i="3" s="1"/>
  <c r="P7118" i="3" a="1"/>
  <c r="P7118" i="3" s="1"/>
  <c r="O7118" i="3" a="1"/>
  <c r="O7118" i="3" s="1"/>
  <c r="N7149" i="3" a="1"/>
  <c r="N7149" i="3" s="1"/>
  <c r="L7149" i="3" a="1"/>
  <c r="L7149" i="3" s="1"/>
  <c r="P7149" i="3" a="1"/>
  <c r="P7149" i="3" s="1"/>
  <c r="R7149" i="3" s="1"/>
  <c r="O7149" i="3" a="1"/>
  <c r="O7149" i="3" s="1"/>
  <c r="N7157" i="3" a="1"/>
  <c r="N7157" i="3" s="1"/>
  <c r="P7157" i="3" a="1"/>
  <c r="P7157" i="3" s="1"/>
  <c r="O7246" i="3" a="1"/>
  <c r="O7246" i="3" s="1"/>
  <c r="N7246" i="3" a="1"/>
  <c r="N7246" i="3" s="1"/>
  <c r="K7246" i="3" a="1"/>
  <c r="K7246" i="3" s="1"/>
  <c r="M7246" i="3" a="1"/>
  <c r="M7246" i="3" s="1"/>
  <c r="O7281" i="3" a="1"/>
  <c r="O7281" i="3" s="1"/>
  <c r="N7281" i="3" a="1"/>
  <c r="N7281" i="3" s="1"/>
  <c r="M7281" i="3" a="1"/>
  <c r="M7281" i="3" s="1"/>
  <c r="M7690" i="3" a="1"/>
  <c r="M7690" i="3" s="1"/>
  <c r="N7690" i="3" a="1"/>
  <c r="N7690" i="3" s="1"/>
  <c r="K7690" i="3" a="1"/>
  <c r="K7690" i="3" s="1"/>
  <c r="K7781" i="3" a="1"/>
  <c r="K7781" i="3" s="1"/>
  <c r="P7781" i="3" a="1"/>
  <c r="P7781" i="3" s="1"/>
  <c r="L7781" i="3" a="1"/>
  <c r="L7781" i="3" s="1"/>
  <c r="N6925" i="3" a="1"/>
  <c r="N6925" i="3" s="1"/>
  <c r="O6925" i="3" a="1"/>
  <c r="O6925" i="3" s="1"/>
  <c r="O6936" i="3" a="1"/>
  <c r="O6936" i="3" s="1"/>
  <c r="P6936" i="3" a="1"/>
  <c r="P6936" i="3" s="1"/>
  <c r="L6936" i="3" a="1"/>
  <c r="L6936" i="3" s="1"/>
  <c r="P6940" i="3" a="1"/>
  <c r="P6940" i="3" s="1"/>
  <c r="O6940" i="3" a="1"/>
  <c r="O6940" i="3" s="1"/>
  <c r="L6940" i="3" a="1"/>
  <c r="L6940" i="3" s="1"/>
  <c r="K6943" i="3" a="1"/>
  <c r="K6943" i="3" s="1"/>
  <c r="N6946" i="3" a="1"/>
  <c r="N6946" i="3" s="1"/>
  <c r="O6957" i="3" a="1"/>
  <c r="O6957" i="3" s="1"/>
  <c r="M6967" i="3" a="1"/>
  <c r="M6967" i="3" s="1"/>
  <c r="N6967" i="3" a="1"/>
  <c r="N6967" i="3" s="1"/>
  <c r="N6978" i="3" a="1"/>
  <c r="N6978" i="3" s="1"/>
  <c r="K6978" i="3" a="1"/>
  <c r="K6978" i="3" s="1"/>
  <c r="O6978" i="3" a="1"/>
  <c r="O6978" i="3" s="1"/>
  <c r="N6982" i="3" a="1"/>
  <c r="N6982" i="3" s="1"/>
  <c r="L6982" i="3" a="1"/>
  <c r="L6982" i="3" s="1"/>
  <c r="O6982" i="3" a="1"/>
  <c r="O6982" i="3" s="1"/>
  <c r="R6982" i="3" s="1"/>
  <c r="O6992" i="3" a="1"/>
  <c r="O6992" i="3" s="1"/>
  <c r="P6992" i="3" a="1"/>
  <c r="P6992" i="3" s="1"/>
  <c r="L6992" i="3" a="1"/>
  <c r="L6992" i="3" s="1"/>
  <c r="P7023" i="3" a="1"/>
  <c r="P7023" i="3" s="1"/>
  <c r="Q7023" i="3" s="1"/>
  <c r="L7023" i="3" a="1"/>
  <c r="L7023" i="3" s="1"/>
  <c r="N7023" i="3" a="1"/>
  <c r="N7023" i="3" s="1"/>
  <c r="N7029" i="3" a="1"/>
  <c r="N7029" i="3" s="1"/>
  <c r="P7029" i="3" a="1"/>
  <c r="P7029" i="3" s="1"/>
  <c r="R7029" i="3" s="1"/>
  <c r="O7029" i="3" a="1"/>
  <c r="O7029" i="3" s="1"/>
  <c r="N7038" i="3" a="1"/>
  <c r="N7038" i="3" s="1"/>
  <c r="L7038" i="3" a="1"/>
  <c r="L7038" i="3" s="1"/>
  <c r="O7038" i="3" a="1"/>
  <c r="O7038" i="3" s="1"/>
  <c r="L7087" i="3" a="1"/>
  <c r="L7087" i="3" s="1"/>
  <c r="M7087" i="3" a="1"/>
  <c r="M7087" i="3" s="1"/>
  <c r="N7087" i="3" a="1"/>
  <c r="N7087" i="3" s="1"/>
  <c r="P7092" i="3" a="1"/>
  <c r="P7092" i="3" s="1"/>
  <c r="K7092" i="3" a="1"/>
  <c r="K7092" i="3" s="1"/>
  <c r="K7102" i="3" a="1"/>
  <c r="K7102" i="3" s="1"/>
  <c r="K7118" i="3" a="1"/>
  <c r="K7118" i="3" s="1"/>
  <c r="P7124" i="3" a="1"/>
  <c r="P7124" i="3" s="1"/>
  <c r="O7124" i="3" a="1"/>
  <c r="O7124" i="3" s="1"/>
  <c r="K7124" i="3" a="1"/>
  <c r="K7124" i="3" s="1"/>
  <c r="K7130" i="3" a="1"/>
  <c r="K7130" i="3" s="1"/>
  <c r="K7149" i="3" a="1"/>
  <c r="K7149" i="3" s="1"/>
  <c r="K7157" i="3" a="1"/>
  <c r="K7157" i="3" s="1"/>
  <c r="O7178" i="3" a="1"/>
  <c r="O7178" i="3" s="1"/>
  <c r="L7178" i="3" a="1"/>
  <c r="L7178" i="3" s="1"/>
  <c r="P7178" i="3" a="1"/>
  <c r="P7178" i="3" s="1"/>
  <c r="O7186" i="3" a="1"/>
  <c r="O7186" i="3" s="1"/>
  <c r="M7211" i="3" a="1"/>
  <c r="M7211" i="3" s="1"/>
  <c r="L7211" i="3" a="1"/>
  <c r="L7211" i="3" s="1"/>
  <c r="P7211" i="3" a="1"/>
  <c r="P7211" i="3" s="1"/>
  <c r="K7211" i="3" a="1"/>
  <c r="K7211" i="3" s="1"/>
  <c r="M7282" i="3" a="1"/>
  <c r="M7282" i="3" s="1"/>
  <c r="P7282" i="3" a="1"/>
  <c r="P7282" i="3" s="1"/>
  <c r="K7282" i="3" a="1"/>
  <c r="K7282" i="3" s="1"/>
  <c r="N7282" i="3" a="1"/>
  <c r="N7282" i="3" s="1"/>
  <c r="L7282" i="3" a="1"/>
  <c r="L7282" i="3" s="1"/>
  <c r="N7500" i="3" a="1"/>
  <c r="N7500" i="3" s="1"/>
  <c r="L7500" i="3" a="1"/>
  <c r="L7500" i="3" s="1"/>
  <c r="K7500" i="3" a="1"/>
  <c r="K7500" i="3" s="1"/>
  <c r="P7500" i="3" a="1"/>
  <c r="P7500" i="3" s="1"/>
  <c r="R7500" i="3" s="1"/>
  <c r="O7500" i="3" a="1"/>
  <c r="O7500" i="3" s="1"/>
  <c r="M7620" i="3" a="1"/>
  <c r="M7620" i="3" s="1"/>
  <c r="L7620" i="3" a="1"/>
  <c r="L7620" i="3" s="1"/>
  <c r="O7620" i="3" a="1"/>
  <c r="O7620" i="3" s="1"/>
  <c r="P7620" i="3" a="1"/>
  <c r="P7620" i="3" s="1"/>
  <c r="N7620" i="3" a="1"/>
  <c r="N7620" i="3" s="1"/>
  <c r="K7620" i="3" a="1"/>
  <c r="K7620" i="3" s="1"/>
  <c r="P6106" i="3" a="1"/>
  <c r="P6106" i="3" s="1"/>
  <c r="Q6106" i="3" s="1"/>
  <c r="O6115" i="3" a="1"/>
  <c r="O6115" i="3" s="1"/>
  <c r="O6220" i="3" a="1"/>
  <c r="O6220" i="3" s="1"/>
  <c r="R6220" i="3" s="1"/>
  <c r="P6237" i="3" a="1"/>
  <c r="P6237" i="3" s="1"/>
  <c r="Q6237" i="3" s="1"/>
  <c r="Q6269" i="3"/>
  <c r="R6277" i="3"/>
  <c r="N6281" i="3" a="1"/>
  <c r="N6281" i="3" s="1"/>
  <c r="P6284" i="3" a="1"/>
  <c r="P6284" i="3" s="1"/>
  <c r="Q6284" i="3" s="1"/>
  <c r="P6285" i="3" a="1"/>
  <c r="P6285" i="3" s="1"/>
  <c r="Q6285" i="3" s="1"/>
  <c r="O6305" i="3" a="1"/>
  <c r="O6305" i="3" s="1"/>
  <c r="R6305" i="3" s="1"/>
  <c r="P6321" i="3" a="1"/>
  <c r="P6321" i="3" s="1"/>
  <c r="N6324" i="3" a="1"/>
  <c r="N6324" i="3" s="1"/>
  <c r="P6331" i="3" a="1"/>
  <c r="P6331" i="3" s="1"/>
  <c r="Q6341" i="3"/>
  <c r="N6345" i="3" a="1"/>
  <c r="N6345" i="3" s="1"/>
  <c r="M6435" i="3" a="1"/>
  <c r="M6435" i="3" s="1"/>
  <c r="O6447" i="3" a="1"/>
  <c r="O6447" i="3" s="1"/>
  <c r="O6458" i="3" a="1"/>
  <c r="O6458" i="3" s="1"/>
  <c r="N6459" i="3" a="1"/>
  <c r="N6459" i="3" s="1"/>
  <c r="Q6485" i="3"/>
  <c r="O6492" i="3" a="1"/>
  <c r="O6492" i="3" s="1"/>
  <c r="Q6492" i="3" s="1"/>
  <c r="O6507" i="3" a="1"/>
  <c r="O6507" i="3" s="1"/>
  <c r="R6507" i="3" s="1"/>
  <c r="N6540" i="3" a="1"/>
  <c r="N6540" i="3" s="1"/>
  <c r="P6557" i="3" a="1"/>
  <c r="P6557" i="3" s="1"/>
  <c r="P6569" i="3" a="1"/>
  <c r="P6569" i="3" s="1"/>
  <c r="M6604" i="3" a="1"/>
  <c r="M6604" i="3" s="1"/>
  <c r="P6604" i="3" a="1"/>
  <c r="P6604" i="3" s="1"/>
  <c r="K6619" i="3" a="1"/>
  <c r="K6619" i="3" s="1"/>
  <c r="P6619" i="3" a="1"/>
  <c r="P6619" i="3" s="1"/>
  <c r="L6619" i="3" a="1"/>
  <c r="L6619" i="3" s="1"/>
  <c r="N6627" i="3" a="1"/>
  <c r="N6627" i="3" s="1"/>
  <c r="K6627" i="3" a="1"/>
  <c r="K6627" i="3" s="1"/>
  <c r="M6627" i="3" a="1"/>
  <c r="M6627" i="3" s="1"/>
  <c r="L6631" i="3" a="1"/>
  <c r="L6631" i="3" s="1"/>
  <c r="K6631" i="3" a="1"/>
  <c r="K6631" i="3" s="1"/>
  <c r="M6631" i="3" a="1"/>
  <c r="M6631" i="3" s="1"/>
  <c r="N6633" i="3" a="1"/>
  <c r="N6633" i="3" s="1"/>
  <c r="M6633" i="3" a="1"/>
  <c r="M6633" i="3" s="1"/>
  <c r="P6639" i="3" a="1"/>
  <c r="P6639" i="3" s="1"/>
  <c r="N6653" i="3" a="1"/>
  <c r="N6653" i="3" s="1"/>
  <c r="L6653" i="3" a="1"/>
  <c r="L6653" i="3" s="1"/>
  <c r="M6653" i="3" a="1"/>
  <c r="M6653" i="3" s="1"/>
  <c r="K6715" i="3" a="1"/>
  <c r="K6715" i="3" s="1"/>
  <c r="M6715" i="3" a="1"/>
  <c r="M6715" i="3" s="1"/>
  <c r="L6715" i="3" a="1"/>
  <c r="L6715" i="3" s="1"/>
  <c r="P6715" i="3" a="1"/>
  <c r="P6715" i="3" s="1"/>
  <c r="P6727" i="3" a="1"/>
  <c r="P6727" i="3" s="1"/>
  <c r="P6759" i="3" a="1"/>
  <c r="P6759" i="3" s="1"/>
  <c r="Q6759" i="3" s="1"/>
  <c r="P6791" i="3" a="1"/>
  <c r="P6791" i="3" s="1"/>
  <c r="N6813" i="3" a="1"/>
  <c r="N6813" i="3" s="1"/>
  <c r="L6813" i="3" a="1"/>
  <c r="L6813" i="3" s="1"/>
  <c r="K6813" i="3" a="1"/>
  <c r="K6813" i="3" s="1"/>
  <c r="K6837" i="3" a="1"/>
  <c r="K6837" i="3" s="1"/>
  <c r="L6837" i="3" a="1"/>
  <c r="L6837" i="3" s="1"/>
  <c r="N6869" i="3" a="1"/>
  <c r="N6869" i="3" s="1"/>
  <c r="K6869" i="3" a="1"/>
  <c r="K6869" i="3" s="1"/>
  <c r="N6878" i="3" a="1"/>
  <c r="N6878" i="3" s="1"/>
  <c r="P6878" i="3" a="1"/>
  <c r="P6878" i="3" s="1"/>
  <c r="Q6878" i="3" s="1"/>
  <c r="K6878" i="3" a="1"/>
  <c r="K6878" i="3" s="1"/>
  <c r="N6886" i="3" a="1"/>
  <c r="N6886" i="3" s="1"/>
  <c r="P6886" i="3" a="1"/>
  <c r="P6886" i="3" s="1"/>
  <c r="Q6886" i="3" s="1"/>
  <c r="K6886" i="3" a="1"/>
  <c r="K6886" i="3" s="1"/>
  <c r="N6894" i="3" a="1"/>
  <c r="N6894" i="3" s="1"/>
  <c r="L6894" i="3" a="1"/>
  <c r="L6894" i="3" s="1"/>
  <c r="O6894" i="3" a="1"/>
  <c r="O6894" i="3" s="1"/>
  <c r="Q6894" i="3" s="1"/>
  <c r="K6925" i="3" a="1"/>
  <c r="K6925" i="3" s="1"/>
  <c r="O6927" i="3" a="1"/>
  <c r="O6927" i="3" s="1"/>
  <c r="O6931" i="3" a="1"/>
  <c r="O6931" i="3" s="1"/>
  <c r="O6933" i="3" a="1"/>
  <c r="O6933" i="3" s="1"/>
  <c r="K6938" i="3" a="1"/>
  <c r="K6938" i="3" s="1"/>
  <c r="N6949" i="3" a="1"/>
  <c r="N6949" i="3" s="1"/>
  <c r="K6949" i="3" a="1"/>
  <c r="K6949" i="3" s="1"/>
  <c r="P6950" i="3" a="1"/>
  <c r="P6950" i="3" s="1"/>
  <c r="R6950" i="3" s="1"/>
  <c r="K6967" i="3" a="1"/>
  <c r="K6967" i="3" s="1"/>
  <c r="O6968" i="3" a="1"/>
  <c r="O6968" i="3" s="1"/>
  <c r="Q6968" i="3" s="1"/>
  <c r="L6968" i="3" a="1"/>
  <c r="L6968" i="3" s="1"/>
  <c r="O6973" i="3" a="1"/>
  <c r="O6973" i="3" s="1"/>
  <c r="O6976" i="3" a="1"/>
  <c r="O6976" i="3" s="1"/>
  <c r="M6976" i="3" a="1"/>
  <c r="M6976" i="3" s="1"/>
  <c r="P6976" i="3" a="1"/>
  <c r="P6976" i="3" s="1"/>
  <c r="K6982" i="3" a="1"/>
  <c r="K6982" i="3" s="1"/>
  <c r="N6983" i="3" a="1"/>
  <c r="N6983" i="3" s="1"/>
  <c r="N6986" i="3" a="1"/>
  <c r="N6986" i="3" s="1"/>
  <c r="N6994" i="3" a="1"/>
  <c r="N6994" i="3" s="1"/>
  <c r="K6994" i="3" a="1"/>
  <c r="K6994" i="3" s="1"/>
  <c r="N6997" i="3" a="1"/>
  <c r="N6997" i="3" s="1"/>
  <c r="O6997" i="3" a="1"/>
  <c r="O6997" i="3" s="1"/>
  <c r="Q6997" i="3" s="1"/>
  <c r="P6999" i="3" a="1"/>
  <c r="P6999" i="3" s="1"/>
  <c r="K7002" i="3" a="1"/>
  <c r="K7002" i="3" s="1"/>
  <c r="K7011" i="3" a="1"/>
  <c r="K7011" i="3" s="1"/>
  <c r="P7014" i="3" a="1"/>
  <c r="P7014" i="3" s="1"/>
  <c r="Q7014" i="3" s="1"/>
  <c r="K7023" i="3" a="1"/>
  <c r="K7023" i="3" s="1"/>
  <c r="K7029" i="3" a="1"/>
  <c r="K7029" i="3" s="1"/>
  <c r="K7038" i="3" a="1"/>
  <c r="K7038" i="3" s="1"/>
  <c r="O7040" i="3" a="1"/>
  <c r="O7040" i="3" s="1"/>
  <c r="P7040" i="3" a="1"/>
  <c r="P7040" i="3" s="1"/>
  <c r="N7040" i="3" a="1"/>
  <c r="N7040" i="3" s="1"/>
  <c r="K7087" i="3" a="1"/>
  <c r="K7087" i="3" s="1"/>
  <c r="L7092" i="3" a="1"/>
  <c r="L7092" i="3" s="1"/>
  <c r="P7108" i="3" a="1"/>
  <c r="P7108" i="3" s="1"/>
  <c r="R7108" i="3" s="1"/>
  <c r="O7120" i="3" a="1"/>
  <c r="O7120" i="3" s="1"/>
  <c r="R7120" i="3" s="1"/>
  <c r="L7120" i="3" a="1"/>
  <c r="L7120" i="3" s="1"/>
  <c r="L7124" i="3" a="1"/>
  <c r="L7124" i="3" s="1"/>
  <c r="L7157" i="3" a="1"/>
  <c r="L7157" i="3" s="1"/>
  <c r="K7178" i="3" a="1"/>
  <c r="K7178" i="3" s="1"/>
  <c r="M7202" i="3" a="1"/>
  <c r="M7202" i="3" s="1"/>
  <c r="K7202" i="3" a="1"/>
  <c r="K7202" i="3" s="1"/>
  <c r="P7202" i="3" a="1"/>
  <c r="P7202" i="3" s="1"/>
  <c r="N7202" i="3" a="1"/>
  <c r="N7202" i="3" s="1"/>
  <c r="L7246" i="3" a="1"/>
  <c r="L7246" i="3" s="1"/>
  <c r="M7314" i="3" a="1"/>
  <c r="M7314" i="3" s="1"/>
  <c r="K7314" i="3" a="1"/>
  <c r="K7314" i="3" s="1"/>
  <c r="N7314" i="3" a="1"/>
  <c r="N7314" i="3" s="1"/>
  <c r="L7314" i="3" a="1"/>
  <c r="L7314" i="3" s="1"/>
  <c r="M7684" i="3" a="1"/>
  <c r="M7684" i="3" s="1"/>
  <c r="P7684" i="3" a="1"/>
  <c r="P7684" i="3" s="1"/>
  <c r="N7684" i="3" a="1"/>
  <c r="N7684" i="3" s="1"/>
  <c r="K7684" i="3" a="1"/>
  <c r="K7684" i="3" s="1"/>
  <c r="L7684" i="3" a="1"/>
  <c r="L7684" i="3" s="1"/>
  <c r="P6115" i="3" a="1"/>
  <c r="P6115" i="3" s="1"/>
  <c r="Q6241" i="3"/>
  <c r="L6245" i="3" a="1"/>
  <c r="L6245" i="3" s="1"/>
  <c r="O6281" i="3" a="1"/>
  <c r="O6281" i="3" s="1"/>
  <c r="P6377" i="3" a="1"/>
  <c r="P6377" i="3" s="1"/>
  <c r="L6412" i="3" a="1"/>
  <c r="L6412" i="3" s="1"/>
  <c r="L6418" i="3" a="1"/>
  <c r="L6418" i="3" s="1"/>
  <c r="L6473" i="3" a="1"/>
  <c r="L6473" i="3" s="1"/>
  <c r="L6485" i="3" a="1"/>
  <c r="L6485" i="3" s="1"/>
  <c r="K6499" i="3" a="1"/>
  <c r="K6499" i="3" s="1"/>
  <c r="R6517" i="3"/>
  <c r="P6531" i="3" a="1"/>
  <c r="P6531" i="3" s="1"/>
  <c r="P6540" i="3" a="1"/>
  <c r="P6540" i="3" s="1"/>
  <c r="L6581" i="3" a="1"/>
  <c r="L6581" i="3" s="1"/>
  <c r="K6589" i="3" a="1"/>
  <c r="K6589" i="3" s="1"/>
  <c r="K6597" i="3" a="1"/>
  <c r="K6597" i="3" s="1"/>
  <c r="K6604" i="3" a="1"/>
  <c r="K6604" i="3" s="1"/>
  <c r="M6619" i="3" a="1"/>
  <c r="M6619" i="3" s="1"/>
  <c r="P6625" i="3" a="1"/>
  <c r="P6625" i="3" s="1"/>
  <c r="M6625" i="3" a="1"/>
  <c r="M6625" i="3" s="1"/>
  <c r="L6627" i="3" a="1"/>
  <c r="L6627" i="3" s="1"/>
  <c r="K6633" i="3" a="1"/>
  <c r="K6633" i="3" s="1"/>
  <c r="K6645" i="3" a="1"/>
  <c r="K6645" i="3" s="1"/>
  <c r="P6645" i="3" a="1"/>
  <c r="P6645" i="3" s="1"/>
  <c r="K6653" i="3" a="1"/>
  <c r="K6653" i="3" s="1"/>
  <c r="N6669" i="3" a="1"/>
  <c r="N6669" i="3" s="1"/>
  <c r="K6698" i="3" a="1"/>
  <c r="K6698" i="3" s="1"/>
  <c r="N6715" i="3" a="1"/>
  <c r="N6715" i="3" s="1"/>
  <c r="N6733" i="3" a="1"/>
  <c r="N6733" i="3" s="1"/>
  <c r="K6779" i="3" a="1"/>
  <c r="K6779" i="3" s="1"/>
  <c r="M6779" i="3" a="1"/>
  <c r="M6779" i="3" s="1"/>
  <c r="L6779" i="3" a="1"/>
  <c r="L6779" i="3" s="1"/>
  <c r="N6779" i="3" a="1"/>
  <c r="N6779" i="3" s="1"/>
  <c r="K6811" i="3" a="1"/>
  <c r="K6811" i="3" s="1"/>
  <c r="N6811" i="3" a="1"/>
  <c r="N6811" i="3" s="1"/>
  <c r="M6811" i="3" a="1"/>
  <c r="M6811" i="3" s="1"/>
  <c r="P6813" i="3" a="1"/>
  <c r="P6813" i="3" s="1"/>
  <c r="N6822" i="3" a="1"/>
  <c r="N6822" i="3" s="1"/>
  <c r="K6822" i="3" a="1"/>
  <c r="K6822" i="3" s="1"/>
  <c r="M6822" i="3" a="1"/>
  <c r="M6822" i="3" s="1"/>
  <c r="M6837" i="3" a="1"/>
  <c r="M6837" i="3" s="1"/>
  <c r="M6849" i="3" a="1"/>
  <c r="M6849" i="3" s="1"/>
  <c r="P6849" i="3" a="1"/>
  <c r="P6849" i="3" s="1"/>
  <c r="P6860" i="3" a="1"/>
  <c r="P6860" i="3" s="1"/>
  <c r="L6869" i="3" a="1"/>
  <c r="L6869" i="3" s="1"/>
  <c r="P6876" i="3" a="1"/>
  <c r="P6876" i="3" s="1"/>
  <c r="O6876" i="3" a="1"/>
  <c r="O6876" i="3" s="1"/>
  <c r="K6894" i="3" a="1"/>
  <c r="K6894" i="3" s="1"/>
  <c r="K6923" i="3" a="1"/>
  <c r="K6923" i="3" s="1"/>
  <c r="P6933" i="3" a="1"/>
  <c r="P6933" i="3" s="1"/>
  <c r="Q6933" i="3" s="1"/>
  <c r="M6936" i="3" a="1"/>
  <c r="M6936" i="3" s="1"/>
  <c r="M6943" i="3" a="1"/>
  <c r="M6943" i="3" s="1"/>
  <c r="K6947" i="3" a="1"/>
  <c r="K6947" i="3" s="1"/>
  <c r="L6949" i="3" a="1"/>
  <c r="L6949" i="3" s="1"/>
  <c r="R6951" i="3"/>
  <c r="P6957" i="3" a="1"/>
  <c r="P6957" i="3" s="1"/>
  <c r="O6960" i="3" a="1"/>
  <c r="O6960" i="3" s="1"/>
  <c r="Q6960" i="3" s="1"/>
  <c r="N6960" i="3" a="1"/>
  <c r="N6960" i="3" s="1"/>
  <c r="N6966" i="3" a="1"/>
  <c r="N6966" i="3" s="1"/>
  <c r="O6966" i="3" a="1"/>
  <c r="O6966" i="3" s="1"/>
  <c r="Q6966" i="3" s="1"/>
  <c r="K6966" i="3" a="1"/>
  <c r="K6966" i="3" s="1"/>
  <c r="O6975" i="3" a="1"/>
  <c r="O6975" i="3" s="1"/>
  <c r="R6975" i="3" s="1"/>
  <c r="K6975" i="3" a="1"/>
  <c r="K6975" i="3" s="1"/>
  <c r="L6976" i="3" a="1"/>
  <c r="L6976" i="3" s="1"/>
  <c r="O6983" i="3" a="1"/>
  <c r="O6983" i="3" s="1"/>
  <c r="Q6983" i="3" s="1"/>
  <c r="P6989" i="3" a="1"/>
  <c r="P6989" i="3" s="1"/>
  <c r="Q6989" i="3" s="1"/>
  <c r="P6991" i="3" a="1"/>
  <c r="P6991" i="3" s="1"/>
  <c r="Q6991" i="3" s="1"/>
  <c r="K6991" i="3" a="1"/>
  <c r="K6991" i="3" s="1"/>
  <c r="M6992" i="3" a="1"/>
  <c r="M6992" i="3" s="1"/>
  <c r="O6994" i="3" a="1"/>
  <c r="O6994" i="3" s="1"/>
  <c r="K6997" i="3" a="1"/>
  <c r="K6997" i="3" s="1"/>
  <c r="O7000" i="3" a="1"/>
  <c r="O7000" i="3" s="1"/>
  <c r="N7000" i="3" a="1"/>
  <c r="N7000" i="3" s="1"/>
  <c r="M7000" i="3" a="1"/>
  <c r="M7000" i="3" s="1"/>
  <c r="L7006" i="3" a="1"/>
  <c r="L7006" i="3" s="1"/>
  <c r="N7007" i="3" a="1"/>
  <c r="N7007" i="3" s="1"/>
  <c r="M7038" i="3" a="1"/>
  <c r="M7038" i="3" s="1"/>
  <c r="L7040" i="3" a="1"/>
  <c r="L7040" i="3" s="1"/>
  <c r="P7046" i="3" a="1"/>
  <c r="P7046" i="3" s="1"/>
  <c r="Q7046" i="3" s="1"/>
  <c r="P7068" i="3" a="1"/>
  <c r="P7068" i="3" s="1"/>
  <c r="Q7068" i="3" s="1"/>
  <c r="O7068" i="3" a="1"/>
  <c r="O7068" i="3" s="1"/>
  <c r="L7068" i="3" a="1"/>
  <c r="L7068" i="3" s="1"/>
  <c r="N7093" i="3" a="1"/>
  <c r="N7093" i="3" s="1"/>
  <c r="L7093" i="3" a="1"/>
  <c r="L7093" i="3" s="1"/>
  <c r="K7093" i="3" a="1"/>
  <c r="K7093" i="3" s="1"/>
  <c r="Q7094" i="3"/>
  <c r="L7102" i="3" a="1"/>
  <c r="L7102" i="3" s="1"/>
  <c r="N7109" i="3" a="1"/>
  <c r="N7109" i="3" s="1"/>
  <c r="O7109" i="3" a="1"/>
  <c r="O7109" i="3" s="1"/>
  <c r="Q7109" i="3" s="1"/>
  <c r="L7109" i="3" a="1"/>
  <c r="L7109" i="3" s="1"/>
  <c r="K7109" i="3" a="1"/>
  <c r="K7109" i="3" s="1"/>
  <c r="L7118" i="3" a="1"/>
  <c r="L7118" i="3" s="1"/>
  <c r="M7120" i="3" a="1"/>
  <c r="M7120" i="3" s="1"/>
  <c r="N7125" i="3" a="1"/>
  <c r="N7125" i="3" s="1"/>
  <c r="K7125" i="3" a="1"/>
  <c r="K7125" i="3" s="1"/>
  <c r="P7125" i="3" a="1"/>
  <c r="P7125" i="3" s="1"/>
  <c r="O7125" i="3" a="1"/>
  <c r="O7125" i="3" s="1"/>
  <c r="N7135" i="3" a="1"/>
  <c r="N7135" i="3" s="1"/>
  <c r="K7135" i="3" a="1"/>
  <c r="K7135" i="3" s="1"/>
  <c r="L7135" i="3" a="1"/>
  <c r="L7135" i="3" s="1"/>
  <c r="O7135" i="3" a="1"/>
  <c r="O7135" i="3" s="1"/>
  <c r="R7135" i="3" s="1"/>
  <c r="M7178" i="3" a="1"/>
  <c r="M7178" i="3" s="1"/>
  <c r="M7184" i="3" a="1"/>
  <c r="M7184" i="3" s="1"/>
  <c r="O7184" i="3" a="1"/>
  <c r="O7184" i="3" s="1"/>
  <c r="N7193" i="3" a="1"/>
  <c r="N7193" i="3" s="1"/>
  <c r="M7193" i="3" a="1"/>
  <c r="M7193" i="3" s="1"/>
  <c r="L7202" i="3" a="1"/>
  <c r="L7202" i="3" s="1"/>
  <c r="O7209" i="3" a="1"/>
  <c r="O7209" i="3" s="1"/>
  <c r="K7209" i="3" a="1"/>
  <c r="K7209" i="3" s="1"/>
  <c r="P7246" i="3" a="1"/>
  <c r="P7246" i="3" s="1"/>
  <c r="M7254" i="3" a="1"/>
  <c r="M7254" i="3" s="1"/>
  <c r="N7254" i="3" a="1"/>
  <c r="N7254" i="3" s="1"/>
  <c r="P7254" i="3" a="1"/>
  <c r="P7254" i="3" s="1"/>
  <c r="K7254" i="3" a="1"/>
  <c r="K7254" i="3" s="1"/>
  <c r="M7256" i="3" a="1"/>
  <c r="M7256" i="3" s="1"/>
  <c r="N7256" i="3" a="1"/>
  <c r="N7256" i="3" s="1"/>
  <c r="P7256" i="3" a="1"/>
  <c r="P7256" i="3" s="1"/>
  <c r="M7270" i="3" a="1"/>
  <c r="M7270" i="3" s="1"/>
  <c r="O7270" i="3" a="1"/>
  <c r="O7270" i="3" s="1"/>
  <c r="P7270" i="3" a="1"/>
  <c r="P7270" i="3" s="1"/>
  <c r="P7314" i="3" a="1"/>
  <c r="P7314" i="3" s="1"/>
  <c r="K7361" i="3" a="1"/>
  <c r="K7361" i="3" s="1"/>
  <c r="M7361" i="3" a="1"/>
  <c r="M7361" i="3" s="1"/>
  <c r="O7366" i="3" a="1"/>
  <c r="O7366" i="3" s="1"/>
  <c r="N7366" i="3" a="1"/>
  <c r="N7366" i="3" s="1"/>
  <c r="P7366" i="3" a="1"/>
  <c r="P7366" i="3" s="1"/>
  <c r="R7366" i="3" s="1"/>
  <c r="K7366" i="3" a="1"/>
  <c r="K7366" i="3" s="1"/>
  <c r="L7366" i="3" a="1"/>
  <c r="L7366" i="3" s="1"/>
  <c r="M7563" i="3" a="1"/>
  <c r="M7563" i="3" s="1"/>
  <c r="N7563" i="3" a="1"/>
  <c r="N7563" i="3" s="1"/>
  <c r="L7563" i="3" a="1"/>
  <c r="L7563" i="3" s="1"/>
  <c r="M7748" i="3" a="1"/>
  <c r="M7748" i="3" s="1"/>
  <c r="N7748" i="3" a="1"/>
  <c r="N7748" i="3" s="1"/>
  <c r="K7748" i="3" a="1"/>
  <c r="K7748" i="3" s="1"/>
  <c r="P7748" i="3" a="1"/>
  <c r="P7748" i="3" s="1"/>
  <c r="L7748" i="3" a="1"/>
  <c r="L7748" i="3" s="1"/>
  <c r="P8004" i="3" a="1"/>
  <c r="P8004" i="3" s="1"/>
  <c r="K8004" i="3" a="1"/>
  <c r="K8004" i="3" s="1"/>
  <c r="O8004" i="3" a="1"/>
  <c r="O8004" i="3" s="1"/>
  <c r="P6764" i="3" a="1"/>
  <c r="P6764" i="3" s="1"/>
  <c r="P6926" i="3" a="1"/>
  <c r="P6926" i="3" s="1"/>
  <c r="P6998" i="3" a="1"/>
  <c r="P6998" i="3" s="1"/>
  <c r="N7054" i="3" a="1"/>
  <c r="N7054" i="3" s="1"/>
  <c r="M7054" i="3" a="1"/>
  <c r="M7054" i="3" s="1"/>
  <c r="L7055" i="3" a="1"/>
  <c r="L7055" i="3" s="1"/>
  <c r="P7055" i="3" a="1"/>
  <c r="P7055" i="3" s="1"/>
  <c r="Q7055" i="3" s="1"/>
  <c r="O7064" i="3" a="1"/>
  <c r="O7064" i="3" s="1"/>
  <c r="P7064" i="3" a="1"/>
  <c r="P7064" i="3" s="1"/>
  <c r="N7064" i="3" a="1"/>
  <c r="N7064" i="3" s="1"/>
  <c r="N7070" i="3" a="1"/>
  <c r="N7070" i="3" s="1"/>
  <c r="O7070" i="3" a="1"/>
  <c r="O7070" i="3" s="1"/>
  <c r="P7071" i="3" a="1"/>
  <c r="P7071" i="3" s="1"/>
  <c r="N7078" i="3" a="1"/>
  <c r="N7078" i="3" s="1"/>
  <c r="M7078" i="3" a="1"/>
  <c r="M7078" i="3" s="1"/>
  <c r="O7099" i="3" a="1"/>
  <c r="O7099" i="3" s="1"/>
  <c r="K7099" i="3" a="1"/>
  <c r="K7099" i="3" s="1"/>
  <c r="P7103" i="3" a="1"/>
  <c r="P7103" i="3" s="1"/>
  <c r="N7110" i="3" a="1"/>
  <c r="N7110" i="3" s="1"/>
  <c r="O7110" i="3" a="1"/>
  <c r="O7110" i="3" s="1"/>
  <c r="M7110" i="3" a="1"/>
  <c r="M7110" i="3" s="1"/>
  <c r="P7110" i="3" a="1"/>
  <c r="P7110" i="3" s="1"/>
  <c r="L7119" i="3" a="1"/>
  <c r="L7119" i="3" s="1"/>
  <c r="P7119" i="3" a="1"/>
  <c r="P7119" i="3" s="1"/>
  <c r="M7119" i="3" a="1"/>
  <c r="M7119" i="3" s="1"/>
  <c r="N7150" i="3" a="1"/>
  <c r="N7150" i="3" s="1"/>
  <c r="L7150" i="3" a="1"/>
  <c r="L7150" i="3" s="1"/>
  <c r="O7150" i="3" a="1"/>
  <c r="O7150" i="3" s="1"/>
  <c r="Q7150" i="3" s="1"/>
  <c r="M7166" i="3" a="1"/>
  <c r="M7166" i="3" s="1"/>
  <c r="O7166" i="3" a="1"/>
  <c r="O7166" i="3" s="1"/>
  <c r="N7189" i="3" a="1"/>
  <c r="N7189" i="3" s="1"/>
  <c r="M7189" i="3" a="1"/>
  <c r="M7189" i="3" s="1"/>
  <c r="P7189" i="3" a="1"/>
  <c r="P7189" i="3" s="1"/>
  <c r="P7214" i="3" a="1"/>
  <c r="P7214" i="3" s="1"/>
  <c r="R7214" i="3" s="1"/>
  <c r="K7214" i="3" a="1"/>
  <c r="K7214" i="3" s="1"/>
  <c r="O7218" i="3" a="1"/>
  <c r="O7218" i="3" s="1"/>
  <c r="K7218" i="3" a="1"/>
  <c r="K7218" i="3" s="1"/>
  <c r="O7227" i="3" a="1"/>
  <c r="O7227" i="3" s="1"/>
  <c r="L7227" i="3" a="1"/>
  <c r="L7227" i="3" s="1"/>
  <c r="M7233" i="3" a="1"/>
  <c r="M7233" i="3" s="1"/>
  <c r="K7233" i="3" a="1"/>
  <c r="K7233" i="3" s="1"/>
  <c r="M7251" i="3" a="1"/>
  <c r="M7251" i="3" s="1"/>
  <c r="K7251" i="3" a="1"/>
  <c r="K7251" i="3" s="1"/>
  <c r="N7262" i="3" a="1"/>
  <c r="N7262" i="3" s="1"/>
  <c r="P7262" i="3" a="1"/>
  <c r="P7262" i="3" s="1"/>
  <c r="R7262" i="3" s="1"/>
  <c r="K7262" i="3" a="1"/>
  <c r="K7262" i="3" s="1"/>
  <c r="O7266" i="3" a="1"/>
  <c r="O7266" i="3" s="1"/>
  <c r="K7266" i="3" a="1"/>
  <c r="K7266" i="3" s="1"/>
  <c r="M7266" i="3" a="1"/>
  <c r="M7266" i="3" s="1"/>
  <c r="P7302" i="3" a="1"/>
  <c r="P7302" i="3" s="1"/>
  <c r="R7302" i="3" s="1"/>
  <c r="K7302" i="3" a="1"/>
  <c r="K7302" i="3" s="1"/>
  <c r="O7302" i="3" a="1"/>
  <c r="O7302" i="3" s="1"/>
  <c r="M7302" i="3" a="1"/>
  <c r="M7302" i="3" s="1"/>
  <c r="N7302" i="3" a="1"/>
  <c r="N7302" i="3" s="1"/>
  <c r="P7318" i="3" a="1"/>
  <c r="P7318" i="3" s="1"/>
  <c r="K7318" i="3" a="1"/>
  <c r="K7318" i="3" s="1"/>
  <c r="O7318" i="3" a="1"/>
  <c r="O7318" i="3" s="1"/>
  <c r="N7318" i="3" a="1"/>
  <c r="N7318" i="3" s="1"/>
  <c r="K7321" i="3" a="1"/>
  <c r="K7321" i="3" s="1"/>
  <c r="M7321" i="3" a="1"/>
  <c r="M7321" i="3" s="1"/>
  <c r="O7378" i="3" a="1"/>
  <c r="O7378" i="3" s="1"/>
  <c r="K7378" i="3" a="1"/>
  <c r="K7378" i="3" s="1"/>
  <c r="N7488" i="3" a="1"/>
  <c r="N7488" i="3" s="1"/>
  <c r="M7488" i="3" a="1"/>
  <c r="M7488" i="3" s="1"/>
  <c r="O7546" i="3" a="1"/>
  <c r="O7546" i="3" s="1"/>
  <c r="K7546" i="3" a="1"/>
  <c r="K7546" i="3" s="1"/>
  <c r="O7634" i="3" a="1"/>
  <c r="O7634" i="3" s="1"/>
  <c r="K7634" i="3" a="1"/>
  <c r="K7634" i="3" s="1"/>
  <c r="N7638" i="3" a="1"/>
  <c r="N7638" i="3" s="1"/>
  <c r="M7638" i="3" a="1"/>
  <c r="M7638" i="3" s="1"/>
  <c r="P7638" i="3" a="1"/>
  <c r="P7638" i="3" s="1"/>
  <c r="K7638" i="3" a="1"/>
  <c r="K7638" i="3" s="1"/>
  <c r="L7638" i="3" a="1"/>
  <c r="L7638" i="3" s="1"/>
  <c r="O7638" i="3" a="1"/>
  <c r="O7638" i="3" s="1"/>
  <c r="K7661" i="3" a="1"/>
  <c r="K7661" i="3" s="1"/>
  <c r="O7661" i="3" a="1"/>
  <c r="O7661" i="3" s="1"/>
  <c r="N7669" i="3" a="1"/>
  <c r="N7669" i="3" s="1"/>
  <c r="P7669" i="3" a="1"/>
  <c r="P7669" i="3" s="1"/>
  <c r="K7669" i="3" a="1"/>
  <c r="K7669" i="3" s="1"/>
  <c r="M7708" i="3" a="1"/>
  <c r="M7708" i="3" s="1"/>
  <c r="N7708" i="3" a="1"/>
  <c r="N7708" i="3" s="1"/>
  <c r="P7756" i="3" a="1"/>
  <c r="P7756" i="3" s="1"/>
  <c r="Q7756" i="3" s="1"/>
  <c r="O7756" i="3" a="1"/>
  <c r="O7756" i="3" s="1"/>
  <c r="K7793" i="3" a="1"/>
  <c r="K7793" i="3" s="1"/>
  <c r="M7793" i="3" a="1"/>
  <c r="M7793" i="3" s="1"/>
  <c r="O7817" i="3" a="1"/>
  <c r="O7817" i="3" s="1"/>
  <c r="K7817" i="3" a="1"/>
  <c r="K7817" i="3" s="1"/>
  <c r="M7312" i="3" a="1"/>
  <c r="M7312" i="3" s="1"/>
  <c r="O7312" i="3" a="1"/>
  <c r="O7312" i="3" s="1"/>
  <c r="K7312" i="3" a="1"/>
  <c r="K7312" i="3" s="1"/>
  <c r="N7349" i="3" a="1"/>
  <c r="N7349" i="3" s="1"/>
  <c r="P7349" i="3" a="1"/>
  <c r="P7349" i="3" s="1"/>
  <c r="R7349" i="3" s="1"/>
  <c r="O7349" i="3" a="1"/>
  <c r="O7349" i="3" s="1"/>
  <c r="K7349" i="3" a="1"/>
  <c r="K7349" i="3" s="1"/>
  <c r="L7349" i="3" a="1"/>
  <c r="L7349" i="3" s="1"/>
  <c r="M7349" i="3" a="1"/>
  <c r="M7349" i="3" s="1"/>
  <c r="N7397" i="3" a="1"/>
  <c r="N7397" i="3" s="1"/>
  <c r="M7397" i="3" a="1"/>
  <c r="M7397" i="3" s="1"/>
  <c r="P7397" i="3" a="1"/>
  <c r="P7397" i="3" s="1"/>
  <c r="K7397" i="3" a="1"/>
  <c r="K7397" i="3" s="1"/>
  <c r="R7406" i="3"/>
  <c r="N7484" i="3" a="1"/>
  <c r="N7484" i="3" s="1"/>
  <c r="P7484" i="3" a="1"/>
  <c r="P7484" i="3" s="1"/>
  <c r="L7484" i="3" a="1"/>
  <c r="L7484" i="3" s="1"/>
  <c r="K7484" i="3" a="1"/>
  <c r="K7484" i="3" s="1"/>
  <c r="O7574" i="3" a="1"/>
  <c r="O7574" i="3" s="1"/>
  <c r="P7574" i="3" a="1"/>
  <c r="P7574" i="3" s="1"/>
  <c r="L7574" i="3" a="1"/>
  <c r="L7574" i="3" s="1"/>
  <c r="K7574" i="3" a="1"/>
  <c r="K7574" i="3" s="1"/>
  <c r="N7574" i="3" a="1"/>
  <c r="N7574" i="3" s="1"/>
  <c r="Q7582" i="3"/>
  <c r="R7582" i="3"/>
  <c r="N7706" i="3" a="1"/>
  <c r="N7706" i="3" s="1"/>
  <c r="K7706" i="3" a="1"/>
  <c r="K7706" i="3" s="1"/>
  <c r="L7719" i="3" a="1"/>
  <c r="L7719" i="3" s="1"/>
  <c r="O7719" i="3" a="1"/>
  <c r="O7719" i="3" s="1"/>
  <c r="N7719" i="3" a="1"/>
  <c r="N7719" i="3" s="1"/>
  <c r="M7719" i="3" a="1"/>
  <c r="M7719" i="3" s="1"/>
  <c r="K7719" i="3" a="1"/>
  <c r="K7719" i="3" s="1"/>
  <c r="P7719" i="3" a="1"/>
  <c r="P7719" i="3" s="1"/>
  <c r="K7730" i="3" a="1"/>
  <c r="K7730" i="3" s="1"/>
  <c r="O7730" i="3" a="1"/>
  <c r="O7730" i="3" s="1"/>
  <c r="P7736" i="3" a="1"/>
  <c r="P7736" i="3" s="1"/>
  <c r="L7736" i="3" a="1"/>
  <c r="L7736" i="3" s="1"/>
  <c r="O7292" i="3" a="1"/>
  <c r="O7292" i="3" s="1"/>
  <c r="M7292" i="3" a="1"/>
  <c r="M7292" i="3" s="1"/>
  <c r="L7292" i="3" a="1"/>
  <c r="L7292" i="3" s="1"/>
  <c r="M7352" i="3" a="1"/>
  <c r="M7352" i="3" s="1"/>
  <c r="N7352" i="3" a="1"/>
  <c r="N7352" i="3" s="1"/>
  <c r="L7397" i="3" a="1"/>
  <c r="L7397" i="3" s="1"/>
  <c r="N7464" i="3" a="1"/>
  <c r="N7464" i="3" s="1"/>
  <c r="M7464" i="3" a="1"/>
  <c r="M7464" i="3" s="1"/>
  <c r="K7518" i="3" a="1"/>
  <c r="K7518" i="3" s="1"/>
  <c r="N7518" i="3" a="1"/>
  <c r="N7518" i="3" s="1"/>
  <c r="O7518" i="3" a="1"/>
  <c r="O7518" i="3" s="1"/>
  <c r="Q7518" i="3" s="1"/>
  <c r="M7518" i="3" a="1"/>
  <c r="M7518" i="3" s="1"/>
  <c r="L7518" i="3" a="1"/>
  <c r="L7518" i="3" s="1"/>
  <c r="M7574" i="3" a="1"/>
  <c r="M7574" i="3" s="1"/>
  <c r="M7614" i="3" a="1"/>
  <c r="M7614" i="3" s="1"/>
  <c r="L7614" i="3" a="1"/>
  <c r="L7614" i="3" s="1"/>
  <c r="P7614" i="3" a="1"/>
  <c r="P7614" i="3" s="1"/>
  <c r="O7614" i="3" a="1"/>
  <c r="O7614" i="3" s="1"/>
  <c r="N7614" i="3" a="1"/>
  <c r="N7614" i="3" s="1"/>
  <c r="N7629" i="3" a="1"/>
  <c r="N7629" i="3" s="1"/>
  <c r="M7629" i="3" a="1"/>
  <c r="M7629" i="3" s="1"/>
  <c r="K7629" i="3" a="1"/>
  <c r="K7629" i="3" s="1"/>
  <c r="P7629" i="3" a="1"/>
  <c r="P7629" i="3" s="1"/>
  <c r="L7629" i="3" a="1"/>
  <c r="L7629" i="3" s="1"/>
  <c r="M7673" i="3" a="1"/>
  <c r="M7673" i="3" s="1"/>
  <c r="K7673" i="3" a="1"/>
  <c r="K7673" i="3" s="1"/>
  <c r="P7687" i="3" a="1"/>
  <c r="P7687" i="3" s="1"/>
  <c r="K7687" i="3" a="1"/>
  <c r="K7687" i="3" s="1"/>
  <c r="M7687" i="3" a="1"/>
  <c r="M7687" i="3" s="1"/>
  <c r="O7687" i="3" a="1"/>
  <c r="O7687" i="3" s="1"/>
  <c r="L7687" i="3" a="1"/>
  <c r="L7687" i="3" s="1"/>
  <c r="O7706" i="3" a="1"/>
  <c r="O7706" i="3" s="1"/>
  <c r="K7727" i="3" a="1"/>
  <c r="K7727" i="3" s="1"/>
  <c r="N7727" i="3" a="1"/>
  <c r="N7727" i="3" s="1"/>
  <c r="P7727" i="3" a="1"/>
  <c r="P7727" i="3" s="1"/>
  <c r="O7727" i="3" a="1"/>
  <c r="O7727" i="3" s="1"/>
  <c r="K8028" i="3" a="1"/>
  <c r="K8028" i="3" s="1"/>
  <c r="P8028" i="3" a="1"/>
  <c r="P8028" i="3" s="1"/>
  <c r="K7292" i="3" a="1"/>
  <c r="K7292" i="3" s="1"/>
  <c r="P7326" i="3" a="1"/>
  <c r="P7326" i="3" s="1"/>
  <c r="R7326" i="3" s="1"/>
  <c r="K7326" i="3" a="1"/>
  <c r="K7326" i="3" s="1"/>
  <c r="N7326" i="3" a="1"/>
  <c r="N7326" i="3" s="1"/>
  <c r="M7326" i="3" a="1"/>
  <c r="M7326" i="3" s="1"/>
  <c r="P7334" i="3" a="1"/>
  <c r="P7334" i="3" s="1"/>
  <c r="K7334" i="3" a="1"/>
  <c r="K7334" i="3" s="1"/>
  <c r="M7334" i="3" a="1"/>
  <c r="M7334" i="3" s="1"/>
  <c r="L7334" i="3" a="1"/>
  <c r="L7334" i="3" s="1"/>
  <c r="O7334" i="3" a="1"/>
  <c r="O7334" i="3" s="1"/>
  <c r="Q7334" i="3" s="1"/>
  <c r="N7350" i="3" a="1"/>
  <c r="N7350" i="3" s="1"/>
  <c r="P7350" i="3" a="1"/>
  <c r="P7350" i="3" s="1"/>
  <c r="K7350" i="3" a="1"/>
  <c r="K7350" i="3" s="1"/>
  <c r="O7350" i="3" a="1"/>
  <c r="O7350" i="3" s="1"/>
  <c r="M7350" i="3" a="1"/>
  <c r="M7350" i="3" s="1"/>
  <c r="N7365" i="3" a="1"/>
  <c r="N7365" i="3" s="1"/>
  <c r="P7365" i="3" a="1"/>
  <c r="P7365" i="3" s="1"/>
  <c r="L7365" i="3" a="1"/>
  <c r="L7365" i="3" s="1"/>
  <c r="M7365" i="3" a="1"/>
  <c r="M7365" i="3" s="1"/>
  <c r="O7365" i="3" a="1"/>
  <c r="O7365" i="3" s="1"/>
  <c r="K7365" i="3" a="1"/>
  <c r="K7365" i="3" s="1"/>
  <c r="O7397" i="3" a="1"/>
  <c r="O7397" i="3" s="1"/>
  <c r="O7446" i="3" a="1"/>
  <c r="O7446" i="3" s="1"/>
  <c r="N7446" i="3" a="1"/>
  <c r="N7446" i="3" s="1"/>
  <c r="P7446" i="3" a="1"/>
  <c r="P7446" i="3" s="1"/>
  <c r="K7446" i="3" a="1"/>
  <c r="K7446" i="3" s="1"/>
  <c r="O7575" i="3" a="1"/>
  <c r="O7575" i="3" s="1"/>
  <c r="M7575" i="3" a="1"/>
  <c r="M7575" i="3" s="1"/>
  <c r="P7575" i="3" a="1"/>
  <c r="P7575" i="3" s="1"/>
  <c r="N7589" i="3" a="1"/>
  <c r="N7589" i="3" s="1"/>
  <c r="M7589" i="3" a="1"/>
  <c r="M7589" i="3" s="1"/>
  <c r="O7589" i="3" a="1"/>
  <c r="O7589" i="3" s="1"/>
  <c r="L7589" i="3" a="1"/>
  <c r="L7589" i="3" s="1"/>
  <c r="K7614" i="3" a="1"/>
  <c r="K7614" i="3" s="1"/>
  <c r="O7642" i="3" a="1"/>
  <c r="O7642" i="3" s="1"/>
  <c r="N7642" i="3" a="1"/>
  <c r="N7642" i="3" s="1"/>
  <c r="M7642" i="3" a="1"/>
  <c r="M7642" i="3" s="1"/>
  <c r="K7645" i="3" a="1"/>
  <c r="K7645" i="3" s="1"/>
  <c r="O7647" i="3" a="1"/>
  <c r="O7647" i="3" s="1"/>
  <c r="M7647" i="3" a="1"/>
  <c r="M7647" i="3" s="1"/>
  <c r="P7647" i="3" a="1"/>
  <c r="P7647" i="3" s="1"/>
  <c r="Q7647" i="3" s="1"/>
  <c r="N7647" i="3" a="1"/>
  <c r="N7647" i="3" s="1"/>
  <c r="N7681" i="3" a="1"/>
  <c r="N7681" i="3" s="1"/>
  <c r="L7681" i="3" a="1"/>
  <c r="L7681" i="3" s="1"/>
  <c r="K7681" i="3" a="1"/>
  <c r="K7681" i="3" s="1"/>
  <c r="P7681" i="3" a="1"/>
  <c r="P7681" i="3" s="1"/>
  <c r="N7720" i="3" a="1"/>
  <c r="N7720" i="3" s="1"/>
  <c r="M7720" i="3" a="1"/>
  <c r="M7720" i="3" s="1"/>
  <c r="N7784" i="3" a="1"/>
  <c r="N7784" i="3" s="1"/>
  <c r="M7784" i="3" a="1"/>
  <c r="M7784" i="3" s="1"/>
  <c r="L7784" i="3" a="1"/>
  <c r="L7784" i="3" s="1"/>
  <c r="L7924" i="3" a="1"/>
  <c r="L7924" i="3" s="1"/>
  <c r="O7924" i="3" a="1"/>
  <c r="O7924" i="3" s="1"/>
  <c r="K7924" i="3" a="1"/>
  <c r="K7924" i="3" s="1"/>
  <c r="K8121" i="3" a="1"/>
  <c r="K8121" i="3" s="1"/>
  <c r="N8121" i="3" a="1"/>
  <c r="N8121" i="3" s="1"/>
  <c r="L7398" i="3" a="1"/>
  <c r="L7398" i="3" s="1"/>
  <c r="P7398" i="3" a="1"/>
  <c r="P7398" i="3" s="1"/>
  <c r="M7398" i="3" a="1"/>
  <c r="M7398" i="3" s="1"/>
  <c r="O7398" i="3" a="1"/>
  <c r="O7398" i="3" s="1"/>
  <c r="N7409" i="3" a="1"/>
  <c r="N7409" i="3" s="1"/>
  <c r="M7409" i="3" a="1"/>
  <c r="M7409" i="3" s="1"/>
  <c r="O7503" i="3" a="1"/>
  <c r="O7503" i="3" s="1"/>
  <c r="N7503" i="3" a="1"/>
  <c r="N7503" i="3" s="1"/>
  <c r="M7503" i="3" a="1"/>
  <c r="M7503" i="3" s="1"/>
  <c r="P7503" i="3" a="1"/>
  <c r="P7503" i="3" s="1"/>
  <c r="L7503" i="3" a="1"/>
  <c r="L7503" i="3" s="1"/>
  <c r="N7533" i="3" a="1"/>
  <c r="N7533" i="3" s="1"/>
  <c r="M7533" i="3" a="1"/>
  <c r="M7533" i="3" s="1"/>
  <c r="L7533" i="3" a="1"/>
  <c r="L7533" i="3" s="1"/>
  <c r="P7533" i="3" a="1"/>
  <c r="P7533" i="3" s="1"/>
  <c r="R7533" i="3" s="1"/>
  <c r="O7533" i="3" a="1"/>
  <c r="O7533" i="3" s="1"/>
  <c r="K7533" i="3" a="1"/>
  <c r="K7533" i="3" s="1"/>
  <c r="N7541" i="3" a="1"/>
  <c r="N7541" i="3" s="1"/>
  <c r="O7541" i="3" a="1"/>
  <c r="O7541" i="3" s="1"/>
  <c r="K7541" i="3" a="1"/>
  <c r="K7541" i="3" s="1"/>
  <c r="P7541" i="3" a="1"/>
  <c r="P7541" i="3" s="1"/>
  <c r="M7541" i="3" a="1"/>
  <c r="M7541" i="3" s="1"/>
  <c r="M7636" i="3" a="1"/>
  <c r="M7636" i="3" s="1"/>
  <c r="K7636" i="3" a="1"/>
  <c r="K7636" i="3" s="1"/>
  <c r="P7636" i="3" a="1"/>
  <c r="P7636" i="3" s="1"/>
  <c r="L7636" i="3" a="1"/>
  <c r="L7636" i="3" s="1"/>
  <c r="O6711" i="3" a="1"/>
  <c r="O6711" i="3" s="1"/>
  <c r="P6732" i="3" a="1"/>
  <c r="P6732" i="3" s="1"/>
  <c r="N6751" i="3" a="1"/>
  <c r="N6751" i="3" s="1"/>
  <c r="N6783" i="3" a="1"/>
  <c r="N6783" i="3" s="1"/>
  <c r="N6788" i="3" a="1"/>
  <c r="N6788" i="3" s="1"/>
  <c r="N6817" i="3" a="1"/>
  <c r="N6817" i="3" s="1"/>
  <c r="P6843" i="3" a="1"/>
  <c r="P6843" i="3" s="1"/>
  <c r="P6870" i="3" a="1"/>
  <c r="P6870" i="3" s="1"/>
  <c r="Q6870" i="3" s="1"/>
  <c r="N6872" i="3" a="1"/>
  <c r="N6872" i="3" s="1"/>
  <c r="O6885" i="3" a="1"/>
  <c r="O6885" i="3" s="1"/>
  <c r="R6888" i="3"/>
  <c r="N6896" i="3" a="1"/>
  <c r="N6896" i="3" s="1"/>
  <c r="O6903" i="3" a="1"/>
  <c r="O6903" i="3" s="1"/>
  <c r="P6917" i="3" a="1"/>
  <c r="P6917" i="3" s="1"/>
  <c r="R6917" i="3" s="1"/>
  <c r="M6926" i="3" a="1"/>
  <c r="M6926" i="3" s="1"/>
  <c r="R6928" i="3"/>
  <c r="P6934" i="3" a="1"/>
  <c r="P6934" i="3" s="1"/>
  <c r="Q6934" i="3" s="1"/>
  <c r="O6941" i="3" a="1"/>
  <c r="O6941" i="3" s="1"/>
  <c r="O6942" i="3" a="1"/>
  <c r="O6942" i="3" s="1"/>
  <c r="Q6942" i="3" s="1"/>
  <c r="Q6944" i="3"/>
  <c r="P6965" i="3" a="1"/>
  <c r="P6965" i="3" s="1"/>
  <c r="Q6965" i="3" s="1"/>
  <c r="M6998" i="3" a="1"/>
  <c r="M6998" i="3" s="1"/>
  <c r="O7005" i="3" a="1"/>
  <c r="O7005" i="3" s="1"/>
  <c r="N7031" i="3" a="1"/>
  <c r="N7031" i="3" s="1"/>
  <c r="M7031" i="3" a="1"/>
  <c r="M7031" i="3" s="1"/>
  <c r="N7037" i="3" a="1"/>
  <c r="N7037" i="3" s="1"/>
  <c r="L7037" i="3" a="1"/>
  <c r="L7037" i="3" s="1"/>
  <c r="K7037" i="3" a="1"/>
  <c r="K7037" i="3" s="1"/>
  <c r="N7055" i="3" a="1"/>
  <c r="N7055" i="3" s="1"/>
  <c r="N7061" i="3" a="1"/>
  <c r="N7061" i="3" s="1"/>
  <c r="P7061" i="3" a="1"/>
  <c r="P7061" i="3" s="1"/>
  <c r="R7061" i="3" s="1"/>
  <c r="N7063" i="3" a="1"/>
  <c r="N7063" i="3" s="1"/>
  <c r="P7070" i="3" a="1"/>
  <c r="P7070" i="3" s="1"/>
  <c r="N7071" i="3" a="1"/>
  <c r="N7071" i="3" s="1"/>
  <c r="O7079" i="3" a="1"/>
  <c r="O7079" i="3" s="1"/>
  <c r="P7080" i="3" a="1"/>
  <c r="P7080" i="3" s="1"/>
  <c r="Q7080" i="3" s="1"/>
  <c r="N7085" i="3" a="1"/>
  <c r="N7085" i="3" s="1"/>
  <c r="O7085" i="3" a="1"/>
  <c r="O7085" i="3" s="1"/>
  <c r="N7103" i="3" a="1"/>
  <c r="N7103" i="3" s="1"/>
  <c r="O7119" i="3" a="1"/>
  <c r="O7119" i="3" s="1"/>
  <c r="Q7126" i="3"/>
  <c r="O7128" i="3" a="1"/>
  <c r="O7128" i="3" s="1"/>
  <c r="L7128" i="3" a="1"/>
  <c r="L7128" i="3" s="1"/>
  <c r="L7151" i="3" a="1"/>
  <c r="L7151" i="3" s="1"/>
  <c r="M7151" i="3" a="1"/>
  <c r="M7151" i="3" s="1"/>
  <c r="M7163" i="3" a="1"/>
  <c r="M7163" i="3" s="1"/>
  <c r="L7163" i="3" a="1"/>
  <c r="L7163" i="3" s="1"/>
  <c r="P7166" i="3" a="1"/>
  <c r="P7166" i="3" s="1"/>
  <c r="K7170" i="3" a="1"/>
  <c r="K7170" i="3" s="1"/>
  <c r="L7170" i="3" a="1"/>
  <c r="L7170" i="3" s="1"/>
  <c r="P7176" i="3" a="1"/>
  <c r="P7176" i="3" s="1"/>
  <c r="M7176" i="3" a="1"/>
  <c r="M7176" i="3" s="1"/>
  <c r="N7245" i="3" a="1"/>
  <c r="N7245" i="3" s="1"/>
  <c r="P7245" i="3" a="1"/>
  <c r="P7245" i="3" s="1"/>
  <c r="K7245" i="3" a="1"/>
  <c r="K7245" i="3" s="1"/>
  <c r="M7252" i="3" a="1"/>
  <c r="M7252" i="3" s="1"/>
  <c r="K7252" i="3" a="1"/>
  <c r="K7252" i="3" s="1"/>
  <c r="O7262" i="3" a="1"/>
  <c r="O7262" i="3" s="1"/>
  <c r="P7266" i="3" a="1"/>
  <c r="P7266" i="3" s="1"/>
  <c r="P7292" i="3" a="1"/>
  <c r="P7292" i="3" s="1"/>
  <c r="N7317" i="3" a="1"/>
  <c r="N7317" i="3" s="1"/>
  <c r="O7317" i="3" a="1"/>
  <c r="O7317" i="3" s="1"/>
  <c r="L7317" i="3" a="1"/>
  <c r="L7317" i="3" s="1"/>
  <c r="P7317" i="3" a="1"/>
  <c r="P7317" i="3" s="1"/>
  <c r="L7326" i="3" a="1"/>
  <c r="L7326" i="3" s="1"/>
  <c r="L7350" i="3" a="1"/>
  <c r="L7350" i="3" s="1"/>
  <c r="L7374" i="3" a="1"/>
  <c r="L7374" i="3" s="1"/>
  <c r="O7374" i="3" a="1"/>
  <c r="O7374" i="3" s="1"/>
  <c r="P7374" i="3" a="1"/>
  <c r="P7374" i="3" s="1"/>
  <c r="M7374" i="3" a="1"/>
  <c r="M7374" i="3" s="1"/>
  <c r="O7383" i="3" a="1"/>
  <c r="O7383" i="3" s="1"/>
  <c r="P7383" i="3" a="1"/>
  <c r="P7383" i="3" s="1"/>
  <c r="L7383" i="3" a="1"/>
  <c r="L7383" i="3" s="1"/>
  <c r="N7383" i="3" a="1"/>
  <c r="N7383" i="3" s="1"/>
  <c r="M7395" i="3" a="1"/>
  <c r="M7395" i="3" s="1"/>
  <c r="N7395" i="3" a="1"/>
  <c r="N7395" i="3" s="1"/>
  <c r="L7395" i="3" a="1"/>
  <c r="L7395" i="3" s="1"/>
  <c r="K7398" i="3" a="1"/>
  <c r="K7398" i="3" s="1"/>
  <c r="N7421" i="3" a="1"/>
  <c r="N7421" i="3" s="1"/>
  <c r="L7421" i="3" a="1"/>
  <c r="L7421" i="3" s="1"/>
  <c r="K7421" i="3" a="1"/>
  <c r="K7421" i="3" s="1"/>
  <c r="O7421" i="3" a="1"/>
  <c r="O7421" i="3" s="1"/>
  <c r="P7421" i="3" a="1"/>
  <c r="P7421" i="3" s="1"/>
  <c r="M7446" i="3" a="1"/>
  <c r="M7446" i="3" s="1"/>
  <c r="N7474" i="3" a="1"/>
  <c r="N7474" i="3" s="1"/>
  <c r="O7474" i="3" a="1"/>
  <c r="O7474" i="3" s="1"/>
  <c r="K7474" i="3" a="1"/>
  <c r="K7474" i="3" s="1"/>
  <c r="N7508" i="3" a="1"/>
  <c r="N7508" i="3" s="1"/>
  <c r="K7508" i="3" a="1"/>
  <c r="K7508" i="3" s="1"/>
  <c r="O7508" i="3" a="1"/>
  <c r="O7508" i="3" s="1"/>
  <c r="P7508" i="3" a="1"/>
  <c r="P7508" i="3" s="1"/>
  <c r="L7508" i="3" a="1"/>
  <c r="L7508" i="3" s="1"/>
  <c r="L7541" i="3" a="1"/>
  <c r="L7541" i="3" s="1"/>
  <c r="N7575" i="3" a="1"/>
  <c r="N7575" i="3" s="1"/>
  <c r="N7593" i="3" a="1"/>
  <c r="N7593" i="3" s="1"/>
  <c r="M7593" i="3" a="1"/>
  <c r="M7593" i="3" s="1"/>
  <c r="O7593" i="3" a="1"/>
  <c r="O7593" i="3" s="1"/>
  <c r="O7615" i="3" a="1"/>
  <c r="O7615" i="3" s="1"/>
  <c r="M7615" i="3" a="1"/>
  <c r="M7615" i="3" s="1"/>
  <c r="P7615" i="3" a="1"/>
  <c r="P7615" i="3" s="1"/>
  <c r="N7615" i="3" a="1"/>
  <c r="N7615" i="3" s="1"/>
  <c r="L7615" i="3" a="1"/>
  <c r="L7615" i="3" s="1"/>
  <c r="P7645" i="3" a="1"/>
  <c r="P7645" i="3" s="1"/>
  <c r="N7734" i="3" a="1"/>
  <c r="N7734" i="3" s="1"/>
  <c r="M7734" i="3" a="1"/>
  <c r="M7734" i="3" s="1"/>
  <c r="M7780" i="3" a="1"/>
  <c r="M7780" i="3" s="1"/>
  <c r="N7780" i="3" a="1"/>
  <c r="N7780" i="3" s="1"/>
  <c r="L7780" i="3" a="1"/>
  <c r="L7780" i="3" s="1"/>
  <c r="L7791" i="3" a="1"/>
  <c r="L7791" i="3" s="1"/>
  <c r="O7791" i="3" a="1"/>
  <c r="O7791" i="3" s="1"/>
  <c r="N7791" i="3" a="1"/>
  <c r="N7791" i="3" s="1"/>
  <c r="K7791" i="3" a="1"/>
  <c r="K7791" i="3" s="1"/>
  <c r="P7791" i="3" a="1"/>
  <c r="P7791" i="3" s="1"/>
  <c r="M7791" i="3" a="1"/>
  <c r="M7791" i="3" s="1"/>
  <c r="N7861" i="3" a="1"/>
  <c r="N7861" i="3" s="1"/>
  <c r="O7861" i="3" a="1"/>
  <c r="O7861" i="3" s="1"/>
  <c r="M7861" i="3" a="1"/>
  <c r="M7861" i="3" s="1"/>
  <c r="Q7935" i="3"/>
  <c r="R7935" i="3"/>
  <c r="O8018" i="3" a="1"/>
  <c r="O8018" i="3" s="1"/>
  <c r="N8018" i="3" a="1"/>
  <c r="N8018" i="3" s="1"/>
  <c r="O8094" i="3" a="1"/>
  <c r="O8094" i="3" s="1"/>
  <c r="M8094" i="3" a="1"/>
  <c r="M8094" i="3" s="1"/>
  <c r="P8094" i="3" a="1"/>
  <c r="P8094" i="3" s="1"/>
  <c r="N8094" i="3" a="1"/>
  <c r="N8094" i="3" s="1"/>
  <c r="L8094" i="3" a="1"/>
  <c r="L8094" i="3" s="1"/>
  <c r="K6621" i="3" a="1"/>
  <c r="K6621" i="3" s="1"/>
  <c r="K6691" i="3" a="1"/>
  <c r="K6691" i="3" s="1"/>
  <c r="K6724" i="3" a="1"/>
  <c r="K6724" i="3" s="1"/>
  <c r="P6726" i="3" a="1"/>
  <c r="P6726" i="3" s="1"/>
  <c r="K6732" i="3" a="1"/>
  <c r="K6732" i="3" s="1"/>
  <c r="L6747" i="3" a="1"/>
  <c r="L6747" i="3" s="1"/>
  <c r="K6758" i="3" a="1"/>
  <c r="K6758" i="3" s="1"/>
  <c r="N6764" i="3" a="1"/>
  <c r="N6764" i="3" s="1"/>
  <c r="K6781" i="3" a="1"/>
  <c r="K6781" i="3" s="1"/>
  <c r="P6790" i="3" a="1"/>
  <c r="P6790" i="3" s="1"/>
  <c r="K6820" i="3" a="1"/>
  <c r="K6820" i="3" s="1"/>
  <c r="L6848" i="3" a="1"/>
  <c r="L6848" i="3" s="1"/>
  <c r="L6852" i="3" a="1"/>
  <c r="L6852" i="3" s="1"/>
  <c r="R6864" i="3"/>
  <c r="K6870" i="3" a="1"/>
  <c r="K6870" i="3" s="1"/>
  <c r="P6872" i="3" a="1"/>
  <c r="P6872" i="3" s="1"/>
  <c r="Q6872" i="3" s="1"/>
  <c r="P6885" i="3" a="1"/>
  <c r="P6885" i="3" s="1"/>
  <c r="L6888" i="3" a="1"/>
  <c r="L6888" i="3" s="1"/>
  <c r="P6896" i="3" a="1"/>
  <c r="P6896" i="3" s="1"/>
  <c r="R6896" i="3" s="1"/>
  <c r="K6901" i="3" a="1"/>
  <c r="K6901" i="3" s="1"/>
  <c r="P6918" i="3" a="1"/>
  <c r="P6918" i="3" s="1"/>
  <c r="O6926" i="3" a="1"/>
  <c r="O6926" i="3" s="1"/>
  <c r="L6928" i="3" a="1"/>
  <c r="L6928" i="3" s="1"/>
  <c r="K6934" i="3" a="1"/>
  <c r="K6934" i="3" s="1"/>
  <c r="P6941" i="3" a="1"/>
  <c r="P6941" i="3" s="1"/>
  <c r="L6944" i="3" a="1"/>
  <c r="L6944" i="3" s="1"/>
  <c r="K6951" i="3" a="1"/>
  <c r="K6951" i="3" s="1"/>
  <c r="L6984" i="3" a="1"/>
  <c r="L6984" i="3" s="1"/>
  <c r="O6998" i="3" a="1"/>
  <c r="O6998" i="3" s="1"/>
  <c r="L7004" i="3" a="1"/>
  <c r="L7004" i="3" s="1"/>
  <c r="Q7008" i="3"/>
  <c r="K7013" i="3" a="1"/>
  <c r="K7013" i="3" s="1"/>
  <c r="N7030" i="3" a="1"/>
  <c r="N7030" i="3" s="1"/>
  <c r="O7030" i="3" a="1"/>
  <c r="O7030" i="3" s="1"/>
  <c r="R7030" i="3" s="1"/>
  <c r="K7031" i="3" a="1"/>
  <c r="K7031" i="3" s="1"/>
  <c r="P7054" i="3" a="1"/>
  <c r="P7054" i="3" s="1"/>
  <c r="R7054" i="3" s="1"/>
  <c r="O7055" i="3" a="1"/>
  <c r="O7055" i="3" s="1"/>
  <c r="K7061" i="3" a="1"/>
  <c r="K7061" i="3" s="1"/>
  <c r="P7063" i="3" a="1"/>
  <c r="P7063" i="3" s="1"/>
  <c r="Q7063" i="3" s="1"/>
  <c r="O7071" i="3" a="1"/>
  <c r="O7071" i="3" s="1"/>
  <c r="P7078" i="3" a="1"/>
  <c r="P7078" i="3" s="1"/>
  <c r="Q7078" i="3" s="1"/>
  <c r="K7085" i="3" a="1"/>
  <c r="K7085" i="3" s="1"/>
  <c r="N7094" i="3" a="1"/>
  <c r="N7094" i="3" s="1"/>
  <c r="L7094" i="3" a="1"/>
  <c r="L7094" i="3" s="1"/>
  <c r="K7095" i="3" a="1"/>
  <c r="K7095" i="3" s="1"/>
  <c r="O7096" i="3" a="1"/>
  <c r="O7096" i="3" s="1"/>
  <c r="P7096" i="3" a="1"/>
  <c r="P7096" i="3" s="1"/>
  <c r="O7103" i="3" a="1"/>
  <c r="O7103" i="3" s="1"/>
  <c r="N7111" i="3" a="1"/>
  <c r="N7111" i="3" s="1"/>
  <c r="M7111" i="3" a="1"/>
  <c r="M7111" i="3" s="1"/>
  <c r="O7112" i="3" a="1"/>
  <c r="O7112" i="3" s="1"/>
  <c r="L7112" i="3" a="1"/>
  <c r="L7112" i="3" s="1"/>
  <c r="O7140" i="3" a="1"/>
  <c r="O7140" i="3" s="1"/>
  <c r="Q7140" i="3" s="1"/>
  <c r="L7140" i="3" a="1"/>
  <c r="L7140" i="3" s="1"/>
  <c r="K7151" i="3" a="1"/>
  <c r="K7151" i="3" s="1"/>
  <c r="K7163" i="3" a="1"/>
  <c r="K7163" i="3" s="1"/>
  <c r="M7167" i="3" a="1"/>
  <c r="M7167" i="3" s="1"/>
  <c r="P7167" i="3" a="1"/>
  <c r="P7167" i="3" s="1"/>
  <c r="M7170" i="3" a="1"/>
  <c r="M7170" i="3" s="1"/>
  <c r="L7176" i="3" a="1"/>
  <c r="L7176" i="3" s="1"/>
  <c r="M7190" i="3" a="1"/>
  <c r="M7190" i="3" s="1"/>
  <c r="L7190" i="3" a="1"/>
  <c r="L7190" i="3" s="1"/>
  <c r="N7190" i="3" a="1"/>
  <c r="N7190" i="3" s="1"/>
  <c r="M7191" i="3" a="1"/>
  <c r="M7191" i="3" s="1"/>
  <c r="L7230" i="3" a="1"/>
  <c r="L7230" i="3" s="1"/>
  <c r="P7230" i="3" a="1"/>
  <c r="P7230" i="3" s="1"/>
  <c r="Q7230" i="3" s="1"/>
  <c r="M7230" i="3" a="1"/>
  <c r="M7230" i="3" s="1"/>
  <c r="O7240" i="3" a="1"/>
  <c r="O7240" i="3" s="1"/>
  <c r="M7240" i="3" a="1"/>
  <c r="M7240" i="3" s="1"/>
  <c r="P7240" i="3" a="1"/>
  <c r="P7240" i="3" s="1"/>
  <c r="N7286" i="3" a="1"/>
  <c r="N7286" i="3" s="1"/>
  <c r="M7286" i="3" a="1"/>
  <c r="M7286" i="3" s="1"/>
  <c r="O7286" i="3" a="1"/>
  <c r="O7286" i="3" s="1"/>
  <c r="M7287" i="3" a="1"/>
  <c r="M7287" i="3" s="1"/>
  <c r="N7307" i="3" a="1"/>
  <c r="N7307" i="3" s="1"/>
  <c r="L7307" i="3" a="1"/>
  <c r="L7307" i="3" s="1"/>
  <c r="K7317" i="3" a="1"/>
  <c r="K7317" i="3" s="1"/>
  <c r="O7320" i="3" a="1"/>
  <c r="O7320" i="3" s="1"/>
  <c r="M7320" i="3" a="1"/>
  <c r="M7320" i="3" s="1"/>
  <c r="N7320" i="3" a="1"/>
  <c r="N7320" i="3" s="1"/>
  <c r="O7326" i="3" a="1"/>
  <c r="O7326" i="3" s="1"/>
  <c r="O7363" i="3" a="1"/>
  <c r="O7363" i="3" s="1"/>
  <c r="L7363" i="3" a="1"/>
  <c r="L7363" i="3" s="1"/>
  <c r="P7363" i="3" a="1"/>
  <c r="P7363" i="3" s="1"/>
  <c r="K7374" i="3" a="1"/>
  <c r="K7374" i="3" s="1"/>
  <c r="M7383" i="3" a="1"/>
  <c r="M7383" i="3" s="1"/>
  <c r="N7398" i="3" a="1"/>
  <c r="N7398" i="3" s="1"/>
  <c r="K7410" i="3" a="1"/>
  <c r="K7410" i="3" s="1"/>
  <c r="L7451" i="3" a="1"/>
  <c r="L7451" i="3" s="1"/>
  <c r="P7451" i="3" a="1"/>
  <c r="P7451" i="3" s="1"/>
  <c r="K7451" i="3" a="1"/>
  <c r="K7451" i="3" s="1"/>
  <c r="O7527" i="3" a="1"/>
  <c r="O7527" i="3" s="1"/>
  <c r="Q7527" i="3" s="1"/>
  <c r="N7527" i="3" a="1"/>
  <c r="N7527" i="3" s="1"/>
  <c r="M7527" i="3" a="1"/>
  <c r="M7527" i="3" s="1"/>
  <c r="L7527" i="3" a="1"/>
  <c r="L7527" i="3" s="1"/>
  <c r="M7542" i="3" a="1"/>
  <c r="M7542" i="3" s="1"/>
  <c r="L7542" i="3" a="1"/>
  <c r="L7542" i="3" s="1"/>
  <c r="O7542" i="3" a="1"/>
  <c r="O7542" i="3" s="1"/>
  <c r="P7542" i="3" a="1"/>
  <c r="P7542" i="3" s="1"/>
  <c r="N7542" i="3" a="1"/>
  <c r="N7542" i="3" s="1"/>
  <c r="O7548" i="3" a="1"/>
  <c r="O7548" i="3" s="1"/>
  <c r="P7548" i="3" a="1"/>
  <c r="P7548" i="3" s="1"/>
  <c r="N7548" i="3" a="1"/>
  <c r="N7548" i="3" s="1"/>
  <c r="K7548" i="3" a="1"/>
  <c r="K7548" i="3" s="1"/>
  <c r="M7548" i="3" a="1"/>
  <c r="M7548" i="3" s="1"/>
  <c r="K7593" i="3" a="1"/>
  <c r="K7593" i="3" s="1"/>
  <c r="N7605" i="3" a="1"/>
  <c r="N7605" i="3" s="1"/>
  <c r="L7605" i="3" a="1"/>
  <c r="L7605" i="3" s="1"/>
  <c r="P7605" i="3" a="1"/>
  <c r="P7605" i="3" s="1"/>
  <c r="M7605" i="3" a="1"/>
  <c r="M7605" i="3" s="1"/>
  <c r="O7633" i="3" a="1"/>
  <c r="O7633" i="3" s="1"/>
  <c r="N7633" i="3" a="1"/>
  <c r="N7633" i="3" s="1"/>
  <c r="M7633" i="3" a="1"/>
  <c r="M7633" i="3" s="1"/>
  <c r="O7671" i="3" a="1"/>
  <c r="O7671" i="3" s="1"/>
  <c r="L7671" i="3" a="1"/>
  <c r="L7671" i="3" s="1"/>
  <c r="P7671" i="3" a="1"/>
  <c r="P7671" i="3" s="1"/>
  <c r="N7671" i="3" a="1"/>
  <c r="N7671" i="3" s="1"/>
  <c r="M7671" i="3" a="1"/>
  <c r="M7671" i="3" s="1"/>
  <c r="K7718" i="3" a="1"/>
  <c r="K7718" i="3" s="1"/>
  <c r="L7718" i="3" a="1"/>
  <c r="L7718" i="3" s="1"/>
  <c r="K7725" i="3" a="1"/>
  <c r="K7725" i="3" s="1"/>
  <c r="N7725" i="3" a="1"/>
  <c r="N7725" i="3" s="1"/>
  <c r="M7725" i="3" a="1"/>
  <c r="M7725" i="3" s="1"/>
  <c r="P7725" i="3" a="1"/>
  <c r="P7725" i="3" s="1"/>
  <c r="L7725" i="3" a="1"/>
  <c r="L7725" i="3" s="1"/>
  <c r="O7743" i="3" a="1"/>
  <c r="O7743" i="3" s="1"/>
  <c r="N7743" i="3" a="1"/>
  <c r="N7743" i="3" s="1"/>
  <c r="K7743" i="3" a="1"/>
  <c r="K7743" i="3" s="1"/>
  <c r="P7743" i="3" a="1"/>
  <c r="P7743" i="3" s="1"/>
  <c r="Q7743" i="3" s="1"/>
  <c r="M7743" i="3" a="1"/>
  <c r="M7743" i="3" s="1"/>
  <c r="O7747" i="3" a="1"/>
  <c r="O7747" i="3" s="1"/>
  <c r="P7747" i="3" a="1"/>
  <c r="P7747" i="3" s="1"/>
  <c r="K7747" i="3" a="1"/>
  <c r="K7747" i="3" s="1"/>
  <c r="M7763" i="3" a="1"/>
  <c r="M7763" i="3" s="1"/>
  <c r="K7763" i="3" a="1"/>
  <c r="K7763" i="3" s="1"/>
  <c r="N7763" i="3" a="1"/>
  <c r="N7763" i="3" s="1"/>
  <c r="P7763" i="3" a="1"/>
  <c r="P7763" i="3" s="1"/>
  <c r="R7763" i="3" s="1"/>
  <c r="O7763" i="3" a="1"/>
  <c r="O7763" i="3" s="1"/>
  <c r="O7780" i="3" a="1"/>
  <c r="O7780" i="3" s="1"/>
  <c r="M7868" i="3" a="1"/>
  <c r="M7868" i="3" s="1"/>
  <c r="K7868" i="3" a="1"/>
  <c r="K7868" i="3" s="1"/>
  <c r="P7868" i="3" a="1"/>
  <c r="P7868" i="3" s="1"/>
  <c r="N7868" i="3" a="1"/>
  <c r="N7868" i="3" s="1"/>
  <c r="L7868" i="3" a="1"/>
  <c r="L7868" i="3" s="1"/>
  <c r="N8011" i="3" a="1"/>
  <c r="N8011" i="3" s="1"/>
  <c r="P8011" i="3" a="1"/>
  <c r="P8011" i="3" s="1"/>
  <c r="M8011" i="3" a="1"/>
  <c r="M8011" i="3" s="1"/>
  <c r="L8011" i="3" a="1"/>
  <c r="L8011" i="3" s="1"/>
  <c r="K8011" i="3" a="1"/>
  <c r="K8011" i="3" s="1"/>
  <c r="Q7160" i="3"/>
  <c r="O7327" i="3" a="1"/>
  <c r="O7327" i="3" s="1"/>
  <c r="Q7327" i="3" s="1"/>
  <c r="M7327" i="3" a="1"/>
  <c r="M7327" i="3" s="1"/>
  <c r="N7333" i="3" a="1"/>
  <c r="N7333" i="3" s="1"/>
  <c r="L7333" i="3" a="1"/>
  <c r="L7333" i="3" s="1"/>
  <c r="P7333" i="3" a="1"/>
  <c r="P7333" i="3" s="1"/>
  <c r="R7333" i="3" s="1"/>
  <c r="O7359" i="3" a="1"/>
  <c r="O7359" i="3" s="1"/>
  <c r="L7359" i="3" a="1"/>
  <c r="L7359" i="3" s="1"/>
  <c r="P7359" i="3" a="1"/>
  <c r="P7359" i="3" s="1"/>
  <c r="N7359" i="3" a="1"/>
  <c r="N7359" i="3" s="1"/>
  <c r="O7391" i="3" a="1"/>
  <c r="O7391" i="3" s="1"/>
  <c r="M7391" i="3" a="1"/>
  <c r="M7391" i="3" s="1"/>
  <c r="O7428" i="3" a="1"/>
  <c r="O7428" i="3" s="1"/>
  <c r="L7428" i="3" a="1"/>
  <c r="L7428" i="3" s="1"/>
  <c r="K7428" i="3" a="1"/>
  <c r="K7428" i="3" s="1"/>
  <c r="Q7477" i="3"/>
  <c r="O7526" i="3" a="1"/>
  <c r="O7526" i="3" s="1"/>
  <c r="R7526" i="3" s="1"/>
  <c r="N7526" i="3" a="1"/>
  <c r="N7526" i="3" s="1"/>
  <c r="M7526" i="3" a="1"/>
  <c r="M7526" i="3" s="1"/>
  <c r="O7578" i="3" a="1"/>
  <c r="O7578" i="3" s="1"/>
  <c r="K7578" i="3" a="1"/>
  <c r="K7578" i="3" s="1"/>
  <c r="M7596" i="3" a="1"/>
  <c r="M7596" i="3" s="1"/>
  <c r="N7596" i="3" a="1"/>
  <c r="N7596" i="3" s="1"/>
  <c r="L7596" i="3" a="1"/>
  <c r="L7596" i="3" s="1"/>
  <c r="K7596" i="3" a="1"/>
  <c r="K7596" i="3" s="1"/>
  <c r="Q7646" i="3"/>
  <c r="R7646" i="3"/>
  <c r="O7711" i="3" a="1"/>
  <c r="O7711" i="3" s="1"/>
  <c r="N7711" i="3" a="1"/>
  <c r="N7711" i="3" s="1"/>
  <c r="L7711" i="3" a="1"/>
  <c r="L7711" i="3" s="1"/>
  <c r="M7711" i="3" a="1"/>
  <c r="M7711" i="3" s="1"/>
  <c r="K7711" i="3" a="1"/>
  <c r="K7711" i="3" s="1"/>
  <c r="N7745" i="3" a="1"/>
  <c r="N7745" i="3" s="1"/>
  <c r="M7745" i="3" a="1"/>
  <c r="M7745" i="3" s="1"/>
  <c r="L7745" i="3" a="1"/>
  <c r="L7745" i="3" s="1"/>
  <c r="P7745" i="3" a="1"/>
  <c r="P7745" i="3" s="1"/>
  <c r="K7833" i="3" a="1"/>
  <c r="K7833" i="3" s="1"/>
  <c r="O7833" i="3" a="1"/>
  <c r="O7833" i="3" s="1"/>
  <c r="M7833" i="3" a="1"/>
  <c r="M7833" i="3" s="1"/>
  <c r="O7837" i="3" a="1"/>
  <c r="O7837" i="3" s="1"/>
  <c r="P7837" i="3" a="1"/>
  <c r="P7837" i="3" s="1"/>
  <c r="N7901" i="3" a="1"/>
  <c r="N7901" i="3" s="1"/>
  <c r="M7901" i="3" a="1"/>
  <c r="M7901" i="3" s="1"/>
  <c r="P7901" i="3" a="1"/>
  <c r="P7901" i="3" s="1"/>
  <c r="R7901" i="3" s="1"/>
  <c r="O7901" i="3" a="1"/>
  <c r="O7901" i="3" s="1"/>
  <c r="L7901" i="3" a="1"/>
  <c r="L7901" i="3" s="1"/>
  <c r="K7901" i="3" a="1"/>
  <c r="K7901" i="3" s="1"/>
  <c r="L7911" i="3" a="1"/>
  <c r="L7911" i="3" s="1"/>
  <c r="O7911" i="3" a="1"/>
  <c r="O7911" i="3" s="1"/>
  <c r="N7911" i="3" a="1"/>
  <c r="N7911" i="3" s="1"/>
  <c r="O7964" i="3" a="1"/>
  <c r="O7964" i="3" s="1"/>
  <c r="L7964" i="3" a="1"/>
  <c r="L7964" i="3" s="1"/>
  <c r="N7981" i="3" a="1"/>
  <c r="N7981" i="3" s="1"/>
  <c r="O7981" i="3" a="1"/>
  <c r="O7981" i="3" s="1"/>
  <c r="K7981" i="3" a="1"/>
  <c r="K7981" i="3" s="1"/>
  <c r="P7981" i="3" a="1"/>
  <c r="P7981" i="3" s="1"/>
  <c r="M7981" i="3" a="1"/>
  <c r="M7981" i="3" s="1"/>
  <c r="L7981" i="3" a="1"/>
  <c r="L7981" i="3" s="1"/>
  <c r="L7997" i="3" a="1"/>
  <c r="L7997" i="3" s="1"/>
  <c r="M7997" i="3" a="1"/>
  <c r="M7997" i="3" s="1"/>
  <c r="O7997" i="3" a="1"/>
  <c r="O7997" i="3" s="1"/>
  <c r="Q7997" i="3" s="1"/>
  <c r="N7997" i="3" a="1"/>
  <c r="N7997" i="3" s="1"/>
  <c r="N8112" i="3" a="1"/>
  <c r="N8112" i="3" s="1"/>
  <c r="K8112" i="3" a="1"/>
  <c r="K8112" i="3" s="1"/>
  <c r="O8112" i="3" a="1"/>
  <c r="O8112" i="3" s="1"/>
  <c r="M8112" i="3" a="1"/>
  <c r="M8112" i="3" s="1"/>
  <c r="L8122" i="3" a="1"/>
  <c r="L8122" i="3" s="1"/>
  <c r="P8122" i="3" a="1"/>
  <c r="P8122" i="3" s="1"/>
  <c r="K8122" i="3" a="1"/>
  <c r="K8122" i="3" s="1"/>
  <c r="M8657" i="3" a="1"/>
  <c r="M8657" i="3" s="1"/>
  <c r="O8657" i="3" a="1"/>
  <c r="O8657" i="3" s="1"/>
  <c r="N8657" i="3" a="1"/>
  <c r="N8657" i="3" s="1"/>
  <c r="L8657" i="3" a="1"/>
  <c r="L8657" i="3" s="1"/>
  <c r="P8657" i="3" a="1"/>
  <c r="P8657" i="3" s="1"/>
  <c r="R8657" i="3" s="1"/>
  <c r="K8657" i="3" a="1"/>
  <c r="K8657" i="3" s="1"/>
  <c r="M7812" i="3" a="1"/>
  <c r="M7812" i="3" s="1"/>
  <c r="O7812" i="3" a="1"/>
  <c r="O7812" i="3" s="1"/>
  <c r="N7812" i="3" a="1"/>
  <c r="N7812" i="3" s="1"/>
  <c r="P7831" i="3" a="1"/>
  <c r="P7831" i="3" s="1"/>
  <c r="K7831" i="3" a="1"/>
  <c r="K7831" i="3" s="1"/>
  <c r="M7831" i="3" a="1"/>
  <c r="M7831" i="3" s="1"/>
  <c r="O7831" i="3" a="1"/>
  <c r="O7831" i="3" s="1"/>
  <c r="O7892" i="3" a="1"/>
  <c r="O7892" i="3" s="1"/>
  <c r="L7892" i="3" a="1"/>
  <c r="L7892" i="3" s="1"/>
  <c r="M7897" i="3" a="1"/>
  <c r="M7897" i="3" s="1"/>
  <c r="K7897" i="3" a="1"/>
  <c r="K7897" i="3" s="1"/>
  <c r="N7897" i="3" a="1"/>
  <c r="N7897" i="3" s="1"/>
  <c r="N7925" i="3" a="1"/>
  <c r="N7925" i="3" s="1"/>
  <c r="O7925" i="3" a="1"/>
  <c r="O7925" i="3" s="1"/>
  <c r="K7925" i="3" a="1"/>
  <c r="K7925" i="3" s="1"/>
  <c r="L7925" i="3" a="1"/>
  <c r="L7925" i="3" s="1"/>
  <c r="P7925" i="3" a="1"/>
  <c r="P7925" i="3" s="1"/>
  <c r="R7925" i="3" s="1"/>
  <c r="M7925" i="3" a="1"/>
  <c r="M7925" i="3" s="1"/>
  <c r="P7948" i="3" a="1"/>
  <c r="P7948" i="3" s="1"/>
  <c r="O7948" i="3" a="1"/>
  <c r="O7948" i="3" s="1"/>
  <c r="O8015" i="3" a="1"/>
  <c r="O8015" i="3" s="1"/>
  <c r="L8015" i="3" a="1"/>
  <c r="L8015" i="3" s="1"/>
  <c r="P8015" i="3" a="1"/>
  <c r="P8015" i="3" s="1"/>
  <c r="M8015" i="3" a="1"/>
  <c r="M8015" i="3" s="1"/>
  <c r="N8015" i="3" a="1"/>
  <c r="N8015" i="3" s="1"/>
  <c r="K8015" i="3" a="1"/>
  <c r="K8015" i="3" s="1"/>
  <c r="N8049" i="3" a="1"/>
  <c r="N8049" i="3" s="1"/>
  <c r="P8049" i="3" a="1"/>
  <c r="P8049" i="3" s="1"/>
  <c r="L8049" i="3" a="1"/>
  <c r="L8049" i="3" s="1"/>
  <c r="K8049" i="3" a="1"/>
  <c r="K8049" i="3" s="1"/>
  <c r="M8049" i="3" a="1"/>
  <c r="M8049" i="3" s="1"/>
  <c r="N8127" i="3" a="1"/>
  <c r="N8127" i="3" s="1"/>
  <c r="M8127" i="3" a="1"/>
  <c r="M8127" i="3" s="1"/>
  <c r="R7846" i="3"/>
  <c r="N7854" i="3" a="1"/>
  <c r="N7854" i="3" s="1"/>
  <c r="P7854" i="3" a="1"/>
  <c r="P7854" i="3" s="1"/>
  <c r="R7854" i="3" s="1"/>
  <c r="L7854" i="3" a="1"/>
  <c r="L7854" i="3" s="1"/>
  <c r="K7854" i="3" a="1"/>
  <c r="K7854" i="3" s="1"/>
  <c r="O7854" i="3" a="1"/>
  <c r="O7854" i="3" s="1"/>
  <c r="M7881" i="3" a="1"/>
  <c r="M7881" i="3" s="1"/>
  <c r="K7881" i="3" a="1"/>
  <c r="K7881" i="3" s="1"/>
  <c r="K7948" i="3" a="1"/>
  <c r="K7948" i="3" s="1"/>
  <c r="N7988" i="3" a="1"/>
  <c r="N7988" i="3" s="1"/>
  <c r="K7988" i="3" a="1"/>
  <c r="K7988" i="3" s="1"/>
  <c r="P7988" i="3" a="1"/>
  <c r="P7988" i="3" s="1"/>
  <c r="P7993" i="3" a="1"/>
  <c r="P7993" i="3" s="1"/>
  <c r="O7993" i="3" a="1"/>
  <c r="O7993" i="3" s="1"/>
  <c r="L7993" i="3" a="1"/>
  <c r="L7993" i="3" s="1"/>
  <c r="K7993" i="3" a="1"/>
  <c r="K7993" i="3" s="1"/>
  <c r="Q8266" i="3"/>
  <c r="N8312" i="3" a="1"/>
  <c r="N8312" i="3" s="1"/>
  <c r="M8312" i="3" a="1"/>
  <c r="M8312" i="3" s="1"/>
  <c r="K8312" i="3" a="1"/>
  <c r="K8312" i="3" s="1"/>
  <c r="P8312" i="3" a="1"/>
  <c r="P8312" i="3" s="1"/>
  <c r="L8312" i="3" a="1"/>
  <c r="L8312" i="3" s="1"/>
  <c r="N7909" i="3" a="1"/>
  <c r="N7909" i="3" s="1"/>
  <c r="M7909" i="3" a="1"/>
  <c r="M7909" i="3" s="1"/>
  <c r="L7909" i="3" a="1"/>
  <c r="L7909" i="3" s="1"/>
  <c r="P7909" i="3" a="1"/>
  <c r="P7909" i="3" s="1"/>
  <c r="O7961" i="3" a="1"/>
  <c r="O7961" i="3" s="1"/>
  <c r="P7961" i="3" a="1"/>
  <c r="P7961" i="3" s="1"/>
  <c r="L7988" i="3" a="1"/>
  <c r="L7988" i="3" s="1"/>
  <c r="M7994" i="3" a="1"/>
  <c r="M7994" i="3" s="1"/>
  <c r="L7994" i="3" a="1"/>
  <c r="L7994" i="3" s="1"/>
  <c r="P7994" i="3" a="1"/>
  <c r="P7994" i="3" s="1"/>
  <c r="N7994" i="3" a="1"/>
  <c r="N7994" i="3" s="1"/>
  <c r="N8023" i="3" a="1"/>
  <c r="N8023" i="3" s="1"/>
  <c r="M8023" i="3" a="1"/>
  <c r="M8023" i="3" s="1"/>
  <c r="L8023" i="3" a="1"/>
  <c r="L8023" i="3" s="1"/>
  <c r="K8023" i="3" a="1"/>
  <c r="K8023" i="3" s="1"/>
  <c r="P8023" i="3" a="1"/>
  <c r="P8023" i="3" s="1"/>
  <c r="K8064" i="3" a="1"/>
  <c r="K8064" i="3" s="1"/>
  <c r="M8064" i="3" a="1"/>
  <c r="M8064" i="3" s="1"/>
  <c r="N8064" i="3" a="1"/>
  <c r="N8064" i="3" s="1"/>
  <c r="O8083" i="3" a="1"/>
  <c r="O8083" i="3" s="1"/>
  <c r="K8083" i="3" a="1"/>
  <c r="K8083" i="3" s="1"/>
  <c r="P8239" i="3" a="1"/>
  <c r="P8239" i="3" s="1"/>
  <c r="K8239" i="3" a="1"/>
  <c r="K8239" i="3" s="1"/>
  <c r="N7829" i="3" a="1"/>
  <c r="N7829" i="3" s="1"/>
  <c r="M7829" i="3" a="1"/>
  <c r="M7829" i="3" s="1"/>
  <c r="O7829" i="3" a="1"/>
  <c r="O7829" i="3" s="1"/>
  <c r="R7838" i="3"/>
  <c r="L7956" i="3" a="1"/>
  <c r="L7956" i="3" s="1"/>
  <c r="O7956" i="3" a="1"/>
  <c r="O7956" i="3" s="1"/>
  <c r="K7956" i="3" a="1"/>
  <c r="K7956" i="3" s="1"/>
  <c r="M8058" i="3" a="1"/>
  <c r="M8058" i="3" s="1"/>
  <c r="N8058" i="3" a="1"/>
  <c r="N8058" i="3" s="1"/>
  <c r="L8058" i="3" a="1"/>
  <c r="L8058" i="3" s="1"/>
  <c r="K8058" i="3" a="1"/>
  <c r="K8058" i="3" s="1"/>
  <c r="N8065" i="3" a="1"/>
  <c r="N8065" i="3" s="1"/>
  <c r="O8065" i="3" a="1"/>
  <c r="O8065" i="3" s="1"/>
  <c r="O8144" i="3" a="1"/>
  <c r="O8144" i="3" s="1"/>
  <c r="K8144" i="3" a="1"/>
  <c r="K8144" i="3" s="1"/>
  <c r="M8144" i="3" a="1"/>
  <c r="M8144" i="3" s="1"/>
  <c r="K8163" i="3" a="1"/>
  <c r="K8163" i="3" s="1"/>
  <c r="L8163" i="3" a="1"/>
  <c r="L8163" i="3" s="1"/>
  <c r="R7088" i="3"/>
  <c r="P7127" i="3" a="1"/>
  <c r="P7127" i="3" s="1"/>
  <c r="R7127" i="3" s="1"/>
  <c r="P7141" i="3" a="1"/>
  <c r="P7141" i="3" s="1"/>
  <c r="R7141" i="3" s="1"/>
  <c r="P7164" i="3" a="1"/>
  <c r="P7164" i="3" s="1"/>
  <c r="R7172" i="3"/>
  <c r="P7174" i="3" a="1"/>
  <c r="P7174" i="3" s="1"/>
  <c r="Q7174" i="3" s="1"/>
  <c r="P7205" i="3" a="1"/>
  <c r="P7205" i="3" s="1"/>
  <c r="Q7205" i="3" s="1"/>
  <c r="N7219" i="3" a="1"/>
  <c r="N7219" i="3" s="1"/>
  <c r="N7231" i="3" a="1"/>
  <c r="N7231" i="3" s="1"/>
  <c r="P7276" i="3" a="1"/>
  <c r="P7276" i="3" s="1"/>
  <c r="P7278" i="3" a="1"/>
  <c r="P7278" i="3" s="1"/>
  <c r="Q7278" i="3" s="1"/>
  <c r="M7315" i="3" a="1"/>
  <c r="M7315" i="3" s="1"/>
  <c r="K7315" i="3" a="1"/>
  <c r="K7315" i="3" s="1"/>
  <c r="P7315" i="3" a="1"/>
  <c r="P7315" i="3" s="1"/>
  <c r="R7315" i="3" s="1"/>
  <c r="N7325" i="3" a="1"/>
  <c r="N7325" i="3" s="1"/>
  <c r="P7325" i="3" a="1"/>
  <c r="P7325" i="3" s="1"/>
  <c r="Q7325" i="3" s="1"/>
  <c r="L7325" i="3" a="1"/>
  <c r="L7325" i="3" s="1"/>
  <c r="N7328" i="3" a="1"/>
  <c r="N7328" i="3" s="1"/>
  <c r="M7328" i="3" a="1"/>
  <c r="M7328" i="3" s="1"/>
  <c r="N7392" i="3" a="1"/>
  <c r="N7392" i="3" s="1"/>
  <c r="M7392" i="3" a="1"/>
  <c r="M7392" i="3" s="1"/>
  <c r="O7407" i="3" a="1"/>
  <c r="O7407" i="3" s="1"/>
  <c r="M7407" i="3" a="1"/>
  <c r="M7407" i="3" s="1"/>
  <c r="P7407" i="3" a="1"/>
  <c r="P7407" i="3" s="1"/>
  <c r="N7407" i="3" a="1"/>
  <c r="N7407" i="3" s="1"/>
  <c r="L7407" i="3" a="1"/>
  <c r="L7407" i="3" s="1"/>
  <c r="O7417" i="3" a="1"/>
  <c r="O7417" i="3" s="1"/>
  <c r="M7417" i="3" a="1"/>
  <c r="M7417" i="3" s="1"/>
  <c r="K7417" i="3" a="1"/>
  <c r="K7417" i="3" s="1"/>
  <c r="O7431" i="3" a="1"/>
  <c r="O7431" i="3" s="1"/>
  <c r="M7431" i="3" a="1"/>
  <c r="M7431" i="3" s="1"/>
  <c r="P7431" i="3" a="1"/>
  <c r="P7431" i="3" s="1"/>
  <c r="N7431" i="3" a="1"/>
  <c r="N7431" i="3" s="1"/>
  <c r="L7431" i="3" a="1"/>
  <c r="L7431" i="3" s="1"/>
  <c r="N7476" i="3" a="1"/>
  <c r="N7476" i="3" s="1"/>
  <c r="O7476" i="3" a="1"/>
  <c r="O7476" i="3" s="1"/>
  <c r="L7476" i="3" a="1"/>
  <c r="L7476" i="3" s="1"/>
  <c r="O7487" i="3" a="1"/>
  <c r="O7487" i="3" s="1"/>
  <c r="M7487" i="3" a="1"/>
  <c r="M7487" i="3" s="1"/>
  <c r="P7487" i="3" a="1"/>
  <c r="P7487" i="3" s="1"/>
  <c r="N7487" i="3" a="1"/>
  <c r="N7487" i="3" s="1"/>
  <c r="L7487" i="3" a="1"/>
  <c r="L7487" i="3" s="1"/>
  <c r="K7550" i="3" a="1"/>
  <c r="K7550" i="3" s="1"/>
  <c r="O7550" i="3" a="1"/>
  <c r="O7550" i="3" s="1"/>
  <c r="N7550" i="3" a="1"/>
  <c r="N7550" i="3" s="1"/>
  <c r="M7550" i="3" a="1"/>
  <c r="M7550" i="3" s="1"/>
  <c r="P7566" i="3" a="1"/>
  <c r="P7566" i="3" s="1"/>
  <c r="K7566" i="3" a="1"/>
  <c r="K7566" i="3" s="1"/>
  <c r="M7566" i="3" a="1"/>
  <c r="M7566" i="3" s="1"/>
  <c r="L7566" i="3" a="1"/>
  <c r="L7566" i="3" s="1"/>
  <c r="M7576" i="3" a="1"/>
  <c r="M7576" i="3" s="1"/>
  <c r="L7576" i="3" a="1"/>
  <c r="L7576" i="3" s="1"/>
  <c r="M7585" i="3" a="1"/>
  <c r="M7585" i="3" s="1"/>
  <c r="K7585" i="3" a="1"/>
  <c r="K7585" i="3" s="1"/>
  <c r="O7591" i="3" a="1"/>
  <c r="O7591" i="3" s="1"/>
  <c r="N7591" i="3" a="1"/>
  <c r="N7591" i="3" s="1"/>
  <c r="P7591" i="3" a="1"/>
  <c r="P7591" i="3" s="1"/>
  <c r="M7591" i="3" a="1"/>
  <c r="M7591" i="3" s="1"/>
  <c r="L7591" i="3" a="1"/>
  <c r="L7591" i="3" s="1"/>
  <c r="M7772" i="3" a="1"/>
  <c r="M7772" i="3" s="1"/>
  <c r="K7772" i="3" a="1"/>
  <c r="K7772" i="3" s="1"/>
  <c r="M7792" i="3" a="1"/>
  <c r="M7792" i="3" s="1"/>
  <c r="N7792" i="3" a="1"/>
  <c r="N7792" i="3" s="1"/>
  <c r="O7863" i="3" a="1"/>
  <c r="O7863" i="3" s="1"/>
  <c r="N7863" i="3" a="1"/>
  <c r="N7863" i="3" s="1"/>
  <c r="M7863" i="3" a="1"/>
  <c r="M7863" i="3" s="1"/>
  <c r="O7875" i="3" a="1"/>
  <c r="O7875" i="3" s="1"/>
  <c r="O7879" i="3" a="1"/>
  <c r="O7879" i="3" s="1"/>
  <c r="N7879" i="3" a="1"/>
  <c r="N7879" i="3" s="1"/>
  <c r="M7879" i="3" a="1"/>
  <c r="M7879" i="3" s="1"/>
  <c r="P7879" i="3" a="1"/>
  <c r="P7879" i="3" s="1"/>
  <c r="O7909" i="3" a="1"/>
  <c r="O7909" i="3" s="1"/>
  <c r="N7957" i="3" a="1"/>
  <c r="N7957" i="3" s="1"/>
  <c r="K7957" i="3" a="1"/>
  <c r="K7957" i="3" s="1"/>
  <c r="M7957" i="3" a="1"/>
  <c r="M7957" i="3" s="1"/>
  <c r="L7957" i="3" a="1"/>
  <c r="L7957" i="3" s="1"/>
  <c r="O7957" i="3" a="1"/>
  <c r="O7957" i="3" s="1"/>
  <c r="P7957" i="3" a="1"/>
  <c r="P7957" i="3" s="1"/>
  <c r="M7968" i="3" a="1"/>
  <c r="M7968" i="3" s="1"/>
  <c r="N7968" i="3" a="1"/>
  <c r="N7968" i="3" s="1"/>
  <c r="N8052" i="3" a="1"/>
  <c r="N8052" i="3" s="1"/>
  <c r="K8052" i="3" a="1"/>
  <c r="K8052" i="3" s="1"/>
  <c r="M8052" i="3" a="1"/>
  <c r="M8052" i="3" s="1"/>
  <c r="L8054" i="3" a="1"/>
  <c r="L8054" i="3" s="1"/>
  <c r="N8054" i="3" a="1"/>
  <c r="N8054" i="3" s="1"/>
  <c r="M8090" i="3" a="1"/>
  <c r="M8090" i="3" s="1"/>
  <c r="N8090" i="3" a="1"/>
  <c r="N8090" i="3" s="1"/>
  <c r="K8090" i="3" a="1"/>
  <c r="K8090" i="3" s="1"/>
  <c r="L8090" i="3" a="1"/>
  <c r="L8090" i="3" s="1"/>
  <c r="O8090" i="3" a="1"/>
  <c r="O8090" i="3" s="1"/>
  <c r="O8155" i="3" a="1"/>
  <c r="O8155" i="3" s="1"/>
  <c r="L8155" i="3" a="1"/>
  <c r="L8155" i="3" s="1"/>
  <c r="K8155" i="3" a="1"/>
  <c r="K8155" i="3" s="1"/>
  <c r="N8180" i="3" a="1"/>
  <c r="N8180" i="3" s="1"/>
  <c r="P8180" i="3" a="1"/>
  <c r="P8180" i="3" s="1"/>
  <c r="L8180" i="3" a="1"/>
  <c r="L8180" i="3" s="1"/>
  <c r="O8180" i="3" a="1"/>
  <c r="O8180" i="3" s="1"/>
  <c r="K8180" i="3" a="1"/>
  <c r="K8180" i="3" s="1"/>
  <c r="N8187" i="3" a="1"/>
  <c r="N8187" i="3" s="1"/>
  <c r="P8187" i="3" a="1"/>
  <c r="P8187" i="3" s="1"/>
  <c r="R8187" i="3" s="1"/>
  <c r="L8187" i="3" a="1"/>
  <c r="L8187" i="3" s="1"/>
  <c r="K8187" i="3" a="1"/>
  <c r="K8187" i="3" s="1"/>
  <c r="N8273" i="3" a="1"/>
  <c r="N8273" i="3" s="1"/>
  <c r="L8273" i="3" a="1"/>
  <c r="L8273" i="3" s="1"/>
  <c r="O8273" i="3" a="1"/>
  <c r="O8273" i="3" s="1"/>
  <c r="P8273" i="3" a="1"/>
  <c r="P8273" i="3" s="1"/>
  <c r="K8273" i="3" a="1"/>
  <c r="K8273" i="3" s="1"/>
  <c r="L7032" i="3" a="1"/>
  <c r="L7032" i="3" s="1"/>
  <c r="L7072" i="3" a="1"/>
  <c r="L7072" i="3" s="1"/>
  <c r="L7088" i="3" a="1"/>
  <c r="L7088" i="3" s="1"/>
  <c r="K7126" i="3" a="1"/>
  <c r="K7126" i="3" s="1"/>
  <c r="K7134" i="3" a="1"/>
  <c r="K7134" i="3" s="1"/>
  <c r="P7142" i="3" a="1"/>
  <c r="P7142" i="3" s="1"/>
  <c r="R7142" i="3" s="1"/>
  <c r="L7152" i="3" a="1"/>
  <c r="L7152" i="3" s="1"/>
  <c r="K7172" i="3" a="1"/>
  <c r="K7172" i="3" s="1"/>
  <c r="K7187" i="3" a="1"/>
  <c r="K7187" i="3" s="1"/>
  <c r="K7205" i="3" a="1"/>
  <c r="K7205" i="3" s="1"/>
  <c r="K7208" i="3" a="1"/>
  <c r="K7208" i="3" s="1"/>
  <c r="O7219" i="3" a="1"/>
  <c r="O7219" i="3" s="1"/>
  <c r="Q7219" i="3" s="1"/>
  <c r="K7236" i="3" a="1"/>
  <c r="K7236" i="3" s="1"/>
  <c r="M7288" i="3" a="1"/>
  <c r="M7288" i="3" s="1"/>
  <c r="K7288" i="3" a="1"/>
  <c r="K7288" i="3" s="1"/>
  <c r="L7295" i="3" a="1"/>
  <c r="L7295" i="3" s="1"/>
  <c r="K7313" i="3" a="1"/>
  <c r="K7313" i="3" s="1"/>
  <c r="K7325" i="3" a="1"/>
  <c r="K7325" i="3" s="1"/>
  <c r="M7339" i="3" a="1"/>
  <c r="M7339" i="3" s="1"/>
  <c r="L7339" i="3" a="1"/>
  <c r="L7339" i="3" s="1"/>
  <c r="O7343" i="3" a="1"/>
  <c r="O7343" i="3" s="1"/>
  <c r="M7343" i="3" a="1"/>
  <c r="M7343" i="3" s="1"/>
  <c r="P7343" i="3" a="1"/>
  <c r="P7343" i="3" s="1"/>
  <c r="O7351" i="3" a="1"/>
  <c r="O7351" i="3" s="1"/>
  <c r="R7351" i="3" s="1"/>
  <c r="N7351" i="3" a="1"/>
  <c r="N7351" i="3" s="1"/>
  <c r="N7393" i="3" a="1"/>
  <c r="N7393" i="3" s="1"/>
  <c r="M7393" i="3" a="1"/>
  <c r="M7393" i="3" s="1"/>
  <c r="N7400" i="3" a="1"/>
  <c r="N7400" i="3" s="1"/>
  <c r="M7400" i="3" a="1"/>
  <c r="M7400" i="3" s="1"/>
  <c r="L7470" i="3" a="1"/>
  <c r="L7470" i="3" s="1"/>
  <c r="O7470" i="3" a="1"/>
  <c r="O7470" i="3" s="1"/>
  <c r="N7470" i="3" a="1"/>
  <c r="N7470" i="3" s="1"/>
  <c r="M7470" i="3" a="1"/>
  <c r="M7470" i="3" s="1"/>
  <c r="K7476" i="3" a="1"/>
  <c r="K7476" i="3" s="1"/>
  <c r="N7497" i="3" a="1"/>
  <c r="N7497" i="3" s="1"/>
  <c r="K7497" i="3" a="1"/>
  <c r="K7497" i="3" s="1"/>
  <c r="L7550" i="3" a="1"/>
  <c r="L7550" i="3" s="1"/>
  <c r="N7557" i="3" a="1"/>
  <c r="N7557" i="3" s="1"/>
  <c r="M7557" i="3" a="1"/>
  <c r="M7557" i="3" s="1"/>
  <c r="N7566" i="3" a="1"/>
  <c r="N7566" i="3" s="1"/>
  <c r="M7571" i="3" a="1"/>
  <c r="M7571" i="3" s="1"/>
  <c r="L7571" i="3" a="1"/>
  <c r="L7571" i="3" s="1"/>
  <c r="P7571" i="3" a="1"/>
  <c r="P7571" i="3" s="1"/>
  <c r="L7606" i="3" a="1"/>
  <c r="L7606" i="3" s="1"/>
  <c r="K7606" i="3" a="1"/>
  <c r="K7606" i="3" s="1"/>
  <c r="P7606" i="3" a="1"/>
  <c r="P7606" i="3" s="1"/>
  <c r="Q7606" i="3" s="1"/>
  <c r="O7606" i="3" a="1"/>
  <c r="O7606" i="3" s="1"/>
  <c r="M7627" i="3" a="1"/>
  <c r="M7627" i="3" s="1"/>
  <c r="L7627" i="3" a="1"/>
  <c r="L7627" i="3" s="1"/>
  <c r="P7627" i="3" a="1"/>
  <c r="P7627" i="3" s="1"/>
  <c r="O7631" i="3" a="1"/>
  <c r="O7631" i="3" s="1"/>
  <c r="N7631" i="3" a="1"/>
  <c r="N7631" i="3" s="1"/>
  <c r="M7631" i="3" a="1"/>
  <c r="M7631" i="3" s="1"/>
  <c r="P7631" i="3" a="1"/>
  <c r="P7631" i="3" s="1"/>
  <c r="L7631" i="3" a="1"/>
  <c r="L7631" i="3" s="1"/>
  <c r="L7662" i="3" a="1"/>
  <c r="L7662" i="3" s="1"/>
  <c r="N7662" i="3" a="1"/>
  <c r="N7662" i="3" s="1"/>
  <c r="M7662" i="3" a="1"/>
  <c r="M7662" i="3" s="1"/>
  <c r="K7662" i="3" a="1"/>
  <c r="K7662" i="3" s="1"/>
  <c r="P7683" i="3" a="1"/>
  <c r="P7683" i="3" s="1"/>
  <c r="K7683" i="3" a="1"/>
  <c r="K7683" i="3" s="1"/>
  <c r="M7767" i="3" a="1"/>
  <c r="M7767" i="3" s="1"/>
  <c r="L7767" i="3" a="1"/>
  <c r="L7767" i="3" s="1"/>
  <c r="O7767" i="3" a="1"/>
  <c r="O7767" i="3" s="1"/>
  <c r="R7767" i="3" s="1"/>
  <c r="N7767" i="3" a="1"/>
  <c r="N7767" i="3" s="1"/>
  <c r="L7772" i="3" a="1"/>
  <c r="L7772" i="3" s="1"/>
  <c r="P7787" i="3" a="1"/>
  <c r="P7787" i="3" s="1"/>
  <c r="L7787" i="3" a="1"/>
  <c r="L7787" i="3" s="1"/>
  <c r="P7792" i="3" a="1"/>
  <c r="P7792" i="3" s="1"/>
  <c r="N7797" i="3" a="1"/>
  <c r="N7797" i="3" s="1"/>
  <c r="M7797" i="3" a="1"/>
  <c r="M7797" i="3" s="1"/>
  <c r="O7797" i="3" a="1"/>
  <c r="O7797" i="3" s="1"/>
  <c r="K7863" i="3" a="1"/>
  <c r="K7863" i="3" s="1"/>
  <c r="P7875" i="3" a="1"/>
  <c r="P7875" i="3" s="1"/>
  <c r="K7879" i="3" a="1"/>
  <c r="K7879" i="3" s="1"/>
  <c r="N7918" i="3" a="1"/>
  <c r="N7918" i="3" s="1"/>
  <c r="P7918" i="3" a="1"/>
  <c r="P7918" i="3" s="1"/>
  <c r="R7918" i="3" s="1"/>
  <c r="L7918" i="3" a="1"/>
  <c r="L7918" i="3" s="1"/>
  <c r="M7927" i="3" a="1"/>
  <c r="M7927" i="3" s="1"/>
  <c r="L7927" i="3" a="1"/>
  <c r="L7927" i="3" s="1"/>
  <c r="O7927" i="3" a="1"/>
  <c r="O7927" i="3" s="1"/>
  <c r="N7927" i="3" a="1"/>
  <c r="N7927" i="3" s="1"/>
  <c r="P7927" i="3" a="1"/>
  <c r="P7927" i="3" s="1"/>
  <c r="K7968" i="3" a="1"/>
  <c r="K7968" i="3" s="1"/>
  <c r="L8052" i="3" a="1"/>
  <c r="L8052" i="3" s="1"/>
  <c r="P8058" i="3" a="1"/>
  <c r="P8058" i="3" s="1"/>
  <c r="K8074" i="3" a="1"/>
  <c r="K8074" i="3" s="1"/>
  <c r="P8074" i="3" a="1"/>
  <c r="P8074" i="3" s="1"/>
  <c r="O8074" i="3" a="1"/>
  <c r="O8074" i="3" s="1"/>
  <c r="M8180" i="3" a="1"/>
  <c r="M8180" i="3" s="1"/>
  <c r="N8183" i="3" a="1"/>
  <c r="N8183" i="3" s="1"/>
  <c r="M8183" i="3" a="1"/>
  <c r="M8183" i="3" s="1"/>
  <c r="O8187" i="3" a="1"/>
  <c r="O8187" i="3" s="1"/>
  <c r="Q8189" i="3"/>
  <c r="R8189" i="3"/>
  <c r="M8273" i="3" a="1"/>
  <c r="M8273" i="3" s="1"/>
  <c r="M8286" i="3" a="1"/>
  <c r="M8286" i="3" s="1"/>
  <c r="K8286" i="3" a="1"/>
  <c r="K8286" i="3" s="1"/>
  <c r="P8286" i="3" a="1"/>
  <c r="P8286" i="3" s="1"/>
  <c r="N8286" i="3" a="1"/>
  <c r="N8286" i="3" s="1"/>
  <c r="L8286" i="3" a="1"/>
  <c r="L8286" i="3" s="1"/>
  <c r="O7385" i="3" a="1"/>
  <c r="O7385" i="3" s="1"/>
  <c r="K7385" i="3" a="1"/>
  <c r="K7385" i="3" s="1"/>
  <c r="O7415" i="3" a="1"/>
  <c r="O7415" i="3" s="1"/>
  <c r="P7415" i="3" a="1"/>
  <c r="P7415" i="3" s="1"/>
  <c r="L7415" i="3" a="1"/>
  <c r="L7415" i="3" s="1"/>
  <c r="O7423" i="3" a="1"/>
  <c r="O7423" i="3" s="1"/>
  <c r="M7423" i="3" a="1"/>
  <c r="M7423" i="3" s="1"/>
  <c r="N7430" i="3" a="1"/>
  <c r="N7430" i="3" s="1"/>
  <c r="M7430" i="3" a="1"/>
  <c r="M7430" i="3" s="1"/>
  <c r="P7430" i="3" a="1"/>
  <c r="P7430" i="3" s="1"/>
  <c r="Q7430" i="3" s="1"/>
  <c r="K7430" i="3" a="1"/>
  <c r="K7430" i="3" s="1"/>
  <c r="N7486" i="3" a="1"/>
  <c r="N7486" i="3" s="1"/>
  <c r="P7486" i="3" a="1"/>
  <c r="P7486" i="3" s="1"/>
  <c r="Q7486" i="3" s="1"/>
  <c r="K7486" i="3" a="1"/>
  <c r="K7486" i="3" s="1"/>
  <c r="O7495" i="3" a="1"/>
  <c r="O7495" i="3" s="1"/>
  <c r="R7495" i="3" s="1"/>
  <c r="M7495" i="3" a="1"/>
  <c r="M7495" i="3" s="1"/>
  <c r="N7501" i="3" a="1"/>
  <c r="N7501" i="3" s="1"/>
  <c r="L7501" i="3" a="1"/>
  <c r="L7501" i="3" s="1"/>
  <c r="O7501" i="3" a="1"/>
  <c r="O7501" i="3" s="1"/>
  <c r="Q7501" i="3" s="1"/>
  <c r="N7516" i="3" a="1"/>
  <c r="N7516" i="3" s="1"/>
  <c r="O7516" i="3" a="1"/>
  <c r="O7516" i="3" s="1"/>
  <c r="L7516" i="3" a="1"/>
  <c r="L7516" i="3" s="1"/>
  <c r="P7547" i="3" a="1"/>
  <c r="P7547" i="3" s="1"/>
  <c r="K7547" i="3" a="1"/>
  <c r="K7547" i="3" s="1"/>
  <c r="N7558" i="3" a="1"/>
  <c r="N7558" i="3" s="1"/>
  <c r="K7558" i="3" a="1"/>
  <c r="K7558" i="3" s="1"/>
  <c r="N7568" i="3" a="1"/>
  <c r="N7568" i="3" s="1"/>
  <c r="L7568" i="3" a="1"/>
  <c r="L7568" i="3" s="1"/>
  <c r="M7587" i="3" a="1"/>
  <c r="M7587" i="3" s="1"/>
  <c r="L7587" i="3" a="1"/>
  <c r="L7587" i="3" s="1"/>
  <c r="P7587" i="3" a="1"/>
  <c r="P7587" i="3" s="1"/>
  <c r="P7612" i="3" a="1"/>
  <c r="P7612" i="3" s="1"/>
  <c r="L7612" i="3" a="1"/>
  <c r="L7612" i="3" s="1"/>
  <c r="L7646" i="3" a="1"/>
  <c r="L7646" i="3" s="1"/>
  <c r="K7646" i="3" a="1"/>
  <c r="K7646" i="3" s="1"/>
  <c r="O7655" i="3" a="1"/>
  <c r="O7655" i="3" s="1"/>
  <c r="M7655" i="3" a="1"/>
  <c r="M7655" i="3" s="1"/>
  <c r="L7655" i="3" a="1"/>
  <c r="L7655" i="3" s="1"/>
  <c r="P7655" i="3" a="1"/>
  <c r="P7655" i="3" s="1"/>
  <c r="O7670" i="3" a="1"/>
  <c r="O7670" i="3" s="1"/>
  <c r="N7670" i="3" a="1"/>
  <c r="N7670" i="3" s="1"/>
  <c r="L7670" i="3" a="1"/>
  <c r="L7670" i="3" s="1"/>
  <c r="N7713" i="3" a="1"/>
  <c r="N7713" i="3" s="1"/>
  <c r="L7713" i="3" a="1"/>
  <c r="L7713" i="3" s="1"/>
  <c r="K7713" i="3" a="1"/>
  <c r="K7713" i="3" s="1"/>
  <c r="P7713" i="3" a="1"/>
  <c r="P7713" i="3" s="1"/>
  <c r="P7735" i="3" a="1"/>
  <c r="P7735" i="3" s="1"/>
  <c r="O7735" i="3" a="1"/>
  <c r="O7735" i="3" s="1"/>
  <c r="L7735" i="3" a="1"/>
  <c r="L7735" i="3" s="1"/>
  <c r="P7737" i="3" a="1"/>
  <c r="P7737" i="3" s="1"/>
  <c r="M7737" i="3" a="1"/>
  <c r="M7737" i="3" s="1"/>
  <c r="O7751" i="3" a="1"/>
  <c r="O7751" i="3" s="1"/>
  <c r="Q7751" i="3" s="1"/>
  <c r="N7751" i="3" a="1"/>
  <c r="N7751" i="3" s="1"/>
  <c r="M7771" i="3" a="1"/>
  <c r="M7771" i="3" s="1"/>
  <c r="N7771" i="3" a="1"/>
  <c r="N7771" i="3" s="1"/>
  <c r="N7774" i="3" a="1"/>
  <c r="N7774" i="3" s="1"/>
  <c r="P7774" i="3" a="1"/>
  <c r="P7774" i="3" s="1"/>
  <c r="O7774" i="3" a="1"/>
  <c r="O7774" i="3" s="1"/>
  <c r="M7795" i="3" a="1"/>
  <c r="M7795" i="3" s="1"/>
  <c r="P7795" i="3" a="1"/>
  <c r="P7795" i="3" s="1"/>
  <c r="Q7795" i="3" s="1"/>
  <c r="L7795" i="3" a="1"/>
  <c r="L7795" i="3" s="1"/>
  <c r="N7798" i="3" a="1"/>
  <c r="N7798" i="3" s="1"/>
  <c r="K7798" i="3" a="1"/>
  <c r="K7798" i="3" s="1"/>
  <c r="O7798" i="3" a="1"/>
  <c r="O7798" i="3" s="1"/>
  <c r="Q7798" i="3" s="1"/>
  <c r="M7798" i="3" a="1"/>
  <c r="M7798" i="3" s="1"/>
  <c r="N7806" i="3" a="1"/>
  <c r="N7806" i="3" s="1"/>
  <c r="P7806" i="3" a="1"/>
  <c r="P7806" i="3" s="1"/>
  <c r="R7806" i="3" s="1"/>
  <c r="K7806" i="3" a="1"/>
  <c r="K7806" i="3" s="1"/>
  <c r="N7830" i="3" a="1"/>
  <c r="N7830" i="3" s="1"/>
  <c r="K7830" i="3" a="1"/>
  <c r="K7830" i="3" s="1"/>
  <c r="O7830" i="3" a="1"/>
  <c r="O7830" i="3" s="1"/>
  <c r="M7830" i="3" a="1"/>
  <c r="M7830" i="3" s="1"/>
  <c r="O7884" i="3" a="1"/>
  <c r="O7884" i="3" s="1"/>
  <c r="K7884" i="3" a="1"/>
  <c r="K7884" i="3" s="1"/>
  <c r="N7910" i="3" a="1"/>
  <c r="N7910" i="3" s="1"/>
  <c r="L7910" i="3" a="1"/>
  <c r="L7910" i="3" s="1"/>
  <c r="K7910" i="3" a="1"/>
  <c r="K7910" i="3" s="1"/>
  <c r="P7910" i="3" a="1"/>
  <c r="P7910" i="3" s="1"/>
  <c r="Q7910" i="3" s="1"/>
  <c r="N7917" i="3" a="1"/>
  <c r="N7917" i="3" s="1"/>
  <c r="P7917" i="3" a="1"/>
  <c r="P7917" i="3" s="1"/>
  <c r="L7917" i="3" a="1"/>
  <c r="L7917" i="3" s="1"/>
  <c r="O7917" i="3" a="1"/>
  <c r="O7917" i="3" s="1"/>
  <c r="M7917" i="3" a="1"/>
  <c r="M7917" i="3" s="1"/>
  <c r="M7939" i="3" a="1"/>
  <c r="M7939" i="3" s="1"/>
  <c r="O7939" i="3" a="1"/>
  <c r="O7939" i="3" s="1"/>
  <c r="N7939" i="3" a="1"/>
  <c r="N7939" i="3" s="1"/>
  <c r="N7951" i="3" a="1"/>
  <c r="N7951" i="3" s="1"/>
  <c r="L7951" i="3" a="1"/>
  <c r="L7951" i="3" s="1"/>
  <c r="M7951" i="3" a="1"/>
  <c r="M7951" i="3" s="1"/>
  <c r="N7991" i="3" a="1"/>
  <c r="N7991" i="3" s="1"/>
  <c r="P7991" i="3" a="1"/>
  <c r="P7991" i="3" s="1"/>
  <c r="M7991" i="3" a="1"/>
  <c r="M7991" i="3" s="1"/>
  <c r="L8019" i="3" a="1"/>
  <c r="L8019" i="3" s="1"/>
  <c r="O8019" i="3" a="1"/>
  <c r="O8019" i="3" s="1"/>
  <c r="N8093" i="3" a="1"/>
  <c r="N8093" i="3" s="1"/>
  <c r="P8093" i="3" a="1"/>
  <c r="P8093" i="3" s="1"/>
  <c r="M8093" i="3" a="1"/>
  <c r="M8093" i="3" s="1"/>
  <c r="O8093" i="3" a="1"/>
  <c r="O8093" i="3" s="1"/>
  <c r="L8093" i="3" a="1"/>
  <c r="L8093" i="3" s="1"/>
  <c r="M8098" i="3" a="1"/>
  <c r="M8098" i="3" s="1"/>
  <c r="N8098" i="3" a="1"/>
  <c r="N8098" i="3" s="1"/>
  <c r="K8098" i="3" a="1"/>
  <c r="K8098" i="3" s="1"/>
  <c r="L8098" i="3" a="1"/>
  <c r="L8098" i="3" s="1"/>
  <c r="O8098" i="3" a="1"/>
  <c r="O8098" i="3" s="1"/>
  <c r="N8108" i="3" a="1"/>
  <c r="N8108" i="3" s="1"/>
  <c r="K8108" i="3" a="1"/>
  <c r="K8108" i="3" s="1"/>
  <c r="O8108" i="3" a="1"/>
  <c r="O8108" i="3" s="1"/>
  <c r="Q8108" i="3" s="1"/>
  <c r="L8108" i="3" a="1"/>
  <c r="L8108" i="3" s="1"/>
  <c r="M8108" i="3" a="1"/>
  <c r="M8108" i="3" s="1"/>
  <c r="N8177" i="3" a="1"/>
  <c r="N8177" i="3" s="1"/>
  <c r="K8177" i="3" a="1"/>
  <c r="K8177" i="3" s="1"/>
  <c r="N8378" i="3" a="1"/>
  <c r="N8378" i="3" s="1"/>
  <c r="P8378" i="3" a="1"/>
  <c r="P8378" i="3" s="1"/>
  <c r="M8378" i="3" a="1"/>
  <c r="M8378" i="3" s="1"/>
  <c r="L8378" i="3" a="1"/>
  <c r="L8378" i="3" s="1"/>
  <c r="K8378" i="3" a="1"/>
  <c r="K8378" i="3" s="1"/>
  <c r="M7308" i="3" a="1"/>
  <c r="M7308" i="3" s="1"/>
  <c r="P7308" i="3" a="1"/>
  <c r="P7308" i="3" s="1"/>
  <c r="K7308" i="3" a="1"/>
  <c r="K7308" i="3" s="1"/>
  <c r="L7316" i="3" a="1"/>
  <c r="L7316" i="3" s="1"/>
  <c r="M7353" i="3" a="1"/>
  <c r="M7353" i="3" s="1"/>
  <c r="K7353" i="3" a="1"/>
  <c r="K7353" i="3" s="1"/>
  <c r="L7372" i="3" a="1"/>
  <c r="L7372" i="3" s="1"/>
  <c r="K7372" i="3" a="1"/>
  <c r="K7372" i="3" s="1"/>
  <c r="M7385" i="3" a="1"/>
  <c r="M7385" i="3" s="1"/>
  <c r="M7403" i="3" a="1"/>
  <c r="M7403" i="3" s="1"/>
  <c r="O7403" i="3" a="1"/>
  <c r="O7403" i="3" s="1"/>
  <c r="L7403" i="3" a="1"/>
  <c r="L7403" i="3" s="1"/>
  <c r="M7415" i="3" a="1"/>
  <c r="M7415" i="3" s="1"/>
  <c r="L7423" i="3" a="1"/>
  <c r="L7423" i="3" s="1"/>
  <c r="N7437" i="3" a="1"/>
  <c r="N7437" i="3" s="1"/>
  <c r="K7437" i="3" a="1"/>
  <c r="K7437" i="3" s="1"/>
  <c r="M7437" i="3" a="1"/>
  <c r="M7437" i="3" s="1"/>
  <c r="O7439" i="3" a="1"/>
  <c r="O7439" i="3" s="1"/>
  <c r="M7439" i="3" a="1"/>
  <c r="M7439" i="3" s="1"/>
  <c r="O7463" i="3" a="1"/>
  <c r="O7463" i="3" s="1"/>
  <c r="Q7463" i="3" s="1"/>
  <c r="M7463" i="3" a="1"/>
  <c r="M7463" i="3" s="1"/>
  <c r="K7465" i="3" a="1"/>
  <c r="K7465" i="3" s="1"/>
  <c r="N7469" i="3" a="1"/>
  <c r="N7469" i="3" s="1"/>
  <c r="L7469" i="3" a="1"/>
  <c r="L7469" i="3" s="1"/>
  <c r="L7478" i="3" a="1"/>
  <c r="L7478" i="3" s="1"/>
  <c r="N7478" i="3" a="1"/>
  <c r="N7478" i="3" s="1"/>
  <c r="O7494" i="3" a="1"/>
  <c r="O7494" i="3" s="1"/>
  <c r="R7494" i="3" s="1"/>
  <c r="N7494" i="3" a="1"/>
  <c r="N7494" i="3" s="1"/>
  <c r="L7495" i="3" a="1"/>
  <c r="L7495" i="3" s="1"/>
  <c r="K7501" i="3" a="1"/>
  <c r="K7501" i="3" s="1"/>
  <c r="K7516" i="3" a="1"/>
  <c r="K7516" i="3" s="1"/>
  <c r="O7535" i="3" a="1"/>
  <c r="O7535" i="3" s="1"/>
  <c r="L7535" i="3" a="1"/>
  <c r="L7535" i="3" s="1"/>
  <c r="P7535" i="3" a="1"/>
  <c r="P7535" i="3" s="1"/>
  <c r="L7558" i="3" a="1"/>
  <c r="L7558" i="3" s="1"/>
  <c r="O7560" i="3" a="1"/>
  <c r="O7560" i="3" s="1"/>
  <c r="R7560" i="3" s="1"/>
  <c r="L7560" i="3" a="1"/>
  <c r="L7560" i="3" s="1"/>
  <c r="K7560" i="3" a="1"/>
  <c r="K7560" i="3" s="1"/>
  <c r="K7568" i="3" a="1"/>
  <c r="K7568" i="3" s="1"/>
  <c r="K7587" i="3" a="1"/>
  <c r="K7587" i="3" s="1"/>
  <c r="L7598" i="3" a="1"/>
  <c r="L7598" i="3" s="1"/>
  <c r="N7598" i="3" a="1"/>
  <c r="N7598" i="3" s="1"/>
  <c r="K7612" i="3" a="1"/>
  <c r="K7612" i="3" s="1"/>
  <c r="O7628" i="3" a="1"/>
  <c r="O7628" i="3" s="1"/>
  <c r="K7628" i="3" a="1"/>
  <c r="K7628" i="3" s="1"/>
  <c r="M7644" i="3" a="1"/>
  <c r="M7644" i="3" s="1"/>
  <c r="O7644" i="3" a="1"/>
  <c r="O7644" i="3" s="1"/>
  <c r="N7644" i="3" a="1"/>
  <c r="N7644" i="3" s="1"/>
  <c r="K7670" i="3" a="1"/>
  <c r="K7670" i="3" s="1"/>
  <c r="R7679" i="3"/>
  <c r="N7691" i="3" a="1"/>
  <c r="N7691" i="3" s="1"/>
  <c r="K7693" i="3" a="1"/>
  <c r="K7693" i="3" s="1"/>
  <c r="L7693" i="3" a="1"/>
  <c r="L7693" i="3" s="1"/>
  <c r="P7693" i="3" a="1"/>
  <c r="P7693" i="3" s="1"/>
  <c r="N7701" i="3" a="1"/>
  <c r="N7701" i="3" s="1"/>
  <c r="L7701" i="3" a="1"/>
  <c r="L7701" i="3" s="1"/>
  <c r="O7709" i="3" a="1"/>
  <c r="O7709" i="3" s="1"/>
  <c r="R7709" i="3" s="1"/>
  <c r="K7731" i="3" a="1"/>
  <c r="K7731" i="3" s="1"/>
  <c r="P7731" i="3" a="1"/>
  <c r="P7731" i="3" s="1"/>
  <c r="L7731" i="3" a="1"/>
  <c r="L7731" i="3" s="1"/>
  <c r="K7735" i="3" a="1"/>
  <c r="K7735" i="3" s="1"/>
  <c r="L7737" i="3" a="1"/>
  <c r="L7737" i="3" s="1"/>
  <c r="K7751" i="3" a="1"/>
  <c r="K7751" i="3" s="1"/>
  <c r="K7774" i="3" a="1"/>
  <c r="K7774" i="3" s="1"/>
  <c r="K7795" i="3" a="1"/>
  <c r="K7795" i="3" s="1"/>
  <c r="L7806" i="3" a="1"/>
  <c r="L7806" i="3" s="1"/>
  <c r="M7816" i="3" a="1"/>
  <c r="M7816" i="3" s="1"/>
  <c r="N7835" i="3" a="1"/>
  <c r="N7835" i="3" s="1"/>
  <c r="O7843" i="3" a="1"/>
  <c r="O7843" i="3" s="1"/>
  <c r="O7895" i="3" a="1"/>
  <c r="O7895" i="3" s="1"/>
  <c r="P7895" i="3" a="1"/>
  <c r="P7895" i="3" s="1"/>
  <c r="K7895" i="3" a="1"/>
  <c r="K7895" i="3" s="1"/>
  <c r="M7910" i="3" a="1"/>
  <c r="M7910" i="3" s="1"/>
  <c r="K7917" i="3" a="1"/>
  <c r="K7917" i="3" s="1"/>
  <c r="L7939" i="3" a="1"/>
  <c r="L7939" i="3" s="1"/>
  <c r="N7949" i="3" a="1"/>
  <c r="N7949" i="3" s="1"/>
  <c r="P7949" i="3" a="1"/>
  <c r="P7949" i="3" s="1"/>
  <c r="Q7949" i="3" s="1"/>
  <c r="L7949" i="3" a="1"/>
  <c r="L7949" i="3" s="1"/>
  <c r="K7949" i="3" a="1"/>
  <c r="K7949" i="3" s="1"/>
  <c r="O7949" i="3" a="1"/>
  <c r="O7949" i="3" s="1"/>
  <c r="M7949" i="3" a="1"/>
  <c r="M7949" i="3" s="1"/>
  <c r="K7951" i="3" a="1"/>
  <c r="K7951" i="3" s="1"/>
  <c r="O7959" i="3" a="1"/>
  <c r="O7959" i="3" s="1"/>
  <c r="L7959" i="3" a="1"/>
  <c r="L7959" i="3" s="1"/>
  <c r="M7959" i="3" a="1"/>
  <c r="M7959" i="3" s="1"/>
  <c r="P7959" i="3" a="1"/>
  <c r="P7959" i="3" s="1"/>
  <c r="N7959" i="3" a="1"/>
  <c r="N7959" i="3" s="1"/>
  <c r="K7959" i="3" a="1"/>
  <c r="K7959" i="3" s="1"/>
  <c r="K7991" i="3" a="1"/>
  <c r="K7991" i="3" s="1"/>
  <c r="P8019" i="3" a="1"/>
  <c r="P8019" i="3" s="1"/>
  <c r="R8019" i="3" s="1"/>
  <c r="K8025" i="3" a="1"/>
  <c r="K8025" i="3" s="1"/>
  <c r="O8228" i="3" a="1"/>
  <c r="O8228" i="3" s="1"/>
  <c r="L8228" i="3" a="1"/>
  <c r="L8228" i="3" s="1"/>
  <c r="P8228" i="3" a="1"/>
  <c r="P8228" i="3" s="1"/>
  <c r="K8228" i="3" a="1"/>
  <c r="K8228" i="3" s="1"/>
  <c r="M8318" i="3" a="1"/>
  <c r="M8318" i="3" s="1"/>
  <c r="P8318" i="3" a="1"/>
  <c r="P8318" i="3" s="1"/>
  <c r="N8318" i="3" a="1"/>
  <c r="N8318" i="3" s="1"/>
  <c r="L8318" i="3" a="1"/>
  <c r="L8318" i="3" s="1"/>
  <c r="K8318" i="3" a="1"/>
  <c r="K8318" i="3" s="1"/>
  <c r="R8338" i="3"/>
  <c r="Q8338" i="3"/>
  <c r="P7422" i="3" a="1"/>
  <c r="P7422" i="3" s="1"/>
  <c r="R7422" i="3" s="1"/>
  <c r="K7422" i="3" a="1"/>
  <c r="K7422" i="3" s="1"/>
  <c r="N7429" i="3" a="1"/>
  <c r="N7429" i="3" s="1"/>
  <c r="O7429" i="3" a="1"/>
  <c r="O7429" i="3" s="1"/>
  <c r="Q7429" i="3" s="1"/>
  <c r="O7447" i="3" a="1"/>
  <c r="O7447" i="3" s="1"/>
  <c r="R7447" i="3" s="1"/>
  <c r="M7447" i="3" a="1"/>
  <c r="M7447" i="3" s="1"/>
  <c r="N7453" i="3" a="1"/>
  <c r="N7453" i="3" s="1"/>
  <c r="L7453" i="3" a="1"/>
  <c r="L7453" i="3" s="1"/>
  <c r="N7462" i="3" a="1"/>
  <c r="N7462" i="3" s="1"/>
  <c r="M7462" i="3" a="1"/>
  <c r="M7462" i="3" s="1"/>
  <c r="P7462" i="3" a="1"/>
  <c r="P7462" i="3" s="1"/>
  <c r="K7462" i="3" a="1"/>
  <c r="K7462" i="3" s="1"/>
  <c r="P7491" i="3" a="1"/>
  <c r="P7491" i="3" s="1"/>
  <c r="O7491" i="3" a="1"/>
  <c r="O7491" i="3" s="1"/>
  <c r="N7509" i="3" a="1"/>
  <c r="N7509" i="3" s="1"/>
  <c r="K7509" i="3" a="1"/>
  <c r="K7509" i="3" s="1"/>
  <c r="O7509" i="3" a="1"/>
  <c r="O7509" i="3" s="1"/>
  <c r="Q7509" i="3" s="1"/>
  <c r="N7532" i="3" a="1"/>
  <c r="N7532" i="3" s="1"/>
  <c r="L7532" i="3" a="1"/>
  <c r="L7532" i="3" s="1"/>
  <c r="K7532" i="3" a="1"/>
  <c r="K7532" i="3" s="1"/>
  <c r="P7532" i="3" a="1"/>
  <c r="P7532" i="3" s="1"/>
  <c r="M7534" i="3" a="1"/>
  <c r="M7534" i="3" s="1"/>
  <c r="L7534" i="3" a="1"/>
  <c r="L7534" i="3" s="1"/>
  <c r="O7538" i="3" a="1"/>
  <c r="O7538" i="3" s="1"/>
  <c r="N7538" i="3" a="1"/>
  <c r="N7538" i="3" s="1"/>
  <c r="N7562" i="3" a="1"/>
  <c r="N7562" i="3" s="1"/>
  <c r="P7562" i="3" a="1"/>
  <c r="P7562" i="3" s="1"/>
  <c r="M7562" i="3" a="1"/>
  <c r="M7562" i="3" s="1"/>
  <c r="P7573" i="3" a="1"/>
  <c r="P7573" i="3" s="1"/>
  <c r="L7573" i="3" a="1"/>
  <c r="L7573" i="3" s="1"/>
  <c r="L7582" i="3" a="1"/>
  <c r="L7582" i="3" s="1"/>
  <c r="N7582" i="3" a="1"/>
  <c r="N7582" i="3" s="1"/>
  <c r="P7603" i="3" a="1"/>
  <c r="P7603" i="3" s="1"/>
  <c r="L7603" i="3" a="1"/>
  <c r="L7603" i="3" s="1"/>
  <c r="P7624" i="3" a="1"/>
  <c r="P7624" i="3" s="1"/>
  <c r="N7624" i="3" a="1"/>
  <c r="N7624" i="3" s="1"/>
  <c r="L7624" i="3" a="1"/>
  <c r="L7624" i="3" s="1"/>
  <c r="M7635" i="3" a="1"/>
  <c r="M7635" i="3" s="1"/>
  <c r="N7635" i="3" a="1"/>
  <c r="N7635" i="3" s="1"/>
  <c r="M7654" i="3" a="1"/>
  <c r="M7654" i="3" s="1"/>
  <c r="L7654" i="3" a="1"/>
  <c r="L7654" i="3" s="1"/>
  <c r="O7654" i="3" a="1"/>
  <c r="O7654" i="3" s="1"/>
  <c r="R7654" i="3" s="1"/>
  <c r="O7685" i="3" a="1"/>
  <c r="O7685" i="3" s="1"/>
  <c r="K7685" i="3" a="1"/>
  <c r="K7685" i="3" s="1"/>
  <c r="N7710" i="3" a="1"/>
  <c r="N7710" i="3" s="1"/>
  <c r="P7710" i="3" a="1"/>
  <c r="P7710" i="3" s="1"/>
  <c r="M7713" i="3" a="1"/>
  <c r="M7713" i="3" s="1"/>
  <c r="L7728" i="3" a="1"/>
  <c r="L7728" i="3" s="1"/>
  <c r="P7728" i="3" a="1"/>
  <c r="P7728" i="3" s="1"/>
  <c r="N7733" i="3" a="1"/>
  <c r="N7733" i="3" s="1"/>
  <c r="L7733" i="3" a="1"/>
  <c r="L7733" i="3" s="1"/>
  <c r="K7733" i="3" a="1"/>
  <c r="K7733" i="3" s="1"/>
  <c r="P7733" i="3" a="1"/>
  <c r="P7733" i="3" s="1"/>
  <c r="M7735" i="3" a="1"/>
  <c r="M7735" i="3" s="1"/>
  <c r="N7737" i="3" a="1"/>
  <c r="N7737" i="3" s="1"/>
  <c r="L7751" i="3" a="1"/>
  <c r="L7751" i="3" s="1"/>
  <c r="L7753" i="3" a="1"/>
  <c r="L7753" i="3" s="1"/>
  <c r="K7753" i="3" a="1"/>
  <c r="K7753" i="3" s="1"/>
  <c r="O7771" i="3" a="1"/>
  <c r="O7771" i="3" s="1"/>
  <c r="L7774" i="3" a="1"/>
  <c r="L7774" i="3" s="1"/>
  <c r="N7789" i="3" a="1"/>
  <c r="N7789" i="3" s="1"/>
  <c r="P7789" i="3" a="1"/>
  <c r="P7789" i="3" s="1"/>
  <c r="O7789" i="3" a="1"/>
  <c r="O7789" i="3" s="1"/>
  <c r="L7798" i="3" a="1"/>
  <c r="L7798" i="3" s="1"/>
  <c r="M7806" i="3" a="1"/>
  <c r="M7806" i="3" s="1"/>
  <c r="N7816" i="3" a="1"/>
  <c r="N7816" i="3" s="1"/>
  <c r="M7844" i="3" a="1"/>
  <c r="M7844" i="3" s="1"/>
  <c r="N7844" i="3" a="1"/>
  <c r="N7844" i="3" s="1"/>
  <c r="O7844" i="3" a="1"/>
  <c r="O7844" i="3" s="1"/>
  <c r="N7853" i="3" a="1"/>
  <c r="N7853" i="3" s="1"/>
  <c r="K7853" i="3" a="1"/>
  <c r="K7853" i="3" s="1"/>
  <c r="M7853" i="3" a="1"/>
  <c r="M7853" i="3" s="1"/>
  <c r="O7853" i="3" a="1"/>
  <c r="O7853" i="3" s="1"/>
  <c r="Q7853" i="3" s="1"/>
  <c r="Q7859" i="3"/>
  <c r="L7871" i="3" a="1"/>
  <c r="L7871" i="3" s="1"/>
  <c r="O7871" i="3" a="1"/>
  <c r="O7871" i="3" s="1"/>
  <c r="P7871" i="3" a="1"/>
  <c r="P7871" i="3" s="1"/>
  <c r="K7871" i="3" a="1"/>
  <c r="K7871" i="3" s="1"/>
  <c r="M7874" i="3" a="1"/>
  <c r="M7874" i="3" s="1"/>
  <c r="N7874" i="3" a="1"/>
  <c r="N7874" i="3" s="1"/>
  <c r="N7902" i="3" a="1"/>
  <c r="N7902" i="3" s="1"/>
  <c r="L7902" i="3" a="1"/>
  <c r="L7902" i="3" s="1"/>
  <c r="P7902" i="3" a="1"/>
  <c r="P7902" i="3" s="1"/>
  <c r="Q7902" i="3" s="1"/>
  <c r="K7902" i="3" a="1"/>
  <c r="K7902" i="3" s="1"/>
  <c r="N7906" i="3" a="1"/>
  <c r="N7906" i="3" s="1"/>
  <c r="O7906" i="3" a="1"/>
  <c r="O7906" i="3" s="1"/>
  <c r="O7910" i="3" a="1"/>
  <c r="O7910" i="3" s="1"/>
  <c r="N7926" i="3" a="1"/>
  <c r="N7926" i="3" s="1"/>
  <c r="M7926" i="3" a="1"/>
  <c r="M7926" i="3" s="1"/>
  <c r="P7926" i="3" a="1"/>
  <c r="P7926" i="3" s="1"/>
  <c r="R7926" i="3" s="1"/>
  <c r="K7926" i="3" a="1"/>
  <c r="K7926" i="3" s="1"/>
  <c r="L7926" i="3" a="1"/>
  <c r="L7926" i="3" s="1"/>
  <c r="O7951" i="3" a="1"/>
  <c r="O7951" i="3" s="1"/>
  <c r="O7971" i="3" a="1"/>
  <c r="O7971" i="3" s="1"/>
  <c r="P7971" i="3" a="1"/>
  <c r="P7971" i="3" s="1"/>
  <c r="K7971" i="3" a="1"/>
  <c r="K7971" i="3" s="1"/>
  <c r="N7971" i="3" a="1"/>
  <c r="N7971" i="3" s="1"/>
  <c r="M7971" i="3" a="1"/>
  <c r="M7971" i="3" s="1"/>
  <c r="P7982" i="3" a="1"/>
  <c r="P7982" i="3" s="1"/>
  <c r="L7982" i="3" a="1"/>
  <c r="L7982" i="3" s="1"/>
  <c r="R7989" i="3"/>
  <c r="Q7989" i="3"/>
  <c r="L7991" i="3" a="1"/>
  <c r="L7991" i="3" s="1"/>
  <c r="O8016" i="3" a="1"/>
  <c r="O8016" i="3" s="1"/>
  <c r="N8016" i="3" a="1"/>
  <c r="N8016" i="3" s="1"/>
  <c r="N8020" i="3" a="1"/>
  <c r="N8020" i="3" s="1"/>
  <c r="M8020" i="3" a="1"/>
  <c r="M8020" i="3" s="1"/>
  <c r="K8020" i="3" a="1"/>
  <c r="K8020" i="3" s="1"/>
  <c r="P8020" i="3" a="1"/>
  <c r="P8020" i="3" s="1"/>
  <c r="L8020" i="3" a="1"/>
  <c r="L8020" i="3" s="1"/>
  <c r="N8100" i="3" a="1"/>
  <c r="N8100" i="3" s="1"/>
  <c r="P8100" i="3" a="1"/>
  <c r="P8100" i="3" s="1"/>
  <c r="O8100" i="3" a="1"/>
  <c r="O8100" i="3" s="1"/>
  <c r="M8100" i="3" a="1"/>
  <c r="M8100" i="3" s="1"/>
  <c r="L8100" i="3" a="1"/>
  <c r="L8100" i="3" s="1"/>
  <c r="Q8109" i="3"/>
  <c r="N8114" i="3" a="1"/>
  <c r="N8114" i="3" s="1"/>
  <c r="K8114" i="3" a="1"/>
  <c r="K8114" i="3" s="1"/>
  <c r="P8114" i="3" a="1"/>
  <c r="P8114" i="3" s="1"/>
  <c r="L8114" i="3" a="1"/>
  <c r="L8114" i="3" s="1"/>
  <c r="M8162" i="3" a="1"/>
  <c r="M8162" i="3" s="1"/>
  <c r="L8162" i="3" a="1"/>
  <c r="L8162" i="3" s="1"/>
  <c r="K8162" i="3" a="1"/>
  <c r="K8162" i="3" s="1"/>
  <c r="O8162" i="3" a="1"/>
  <c r="O8162" i="3" s="1"/>
  <c r="N8162" i="3" a="1"/>
  <c r="N8162" i="3" s="1"/>
  <c r="P7342" i="3" a="1"/>
  <c r="P7342" i="3" s="1"/>
  <c r="R7342" i="3" s="1"/>
  <c r="R7367" i="3"/>
  <c r="N7371" i="3" a="1"/>
  <c r="N7371" i="3" s="1"/>
  <c r="P7373" i="3" a="1"/>
  <c r="P7373" i="3" s="1"/>
  <c r="R7373" i="3" s="1"/>
  <c r="M7381" i="3" a="1"/>
  <c r="M7381" i="3" s="1"/>
  <c r="M7382" i="3" a="1"/>
  <c r="M7382" i="3" s="1"/>
  <c r="M7399" i="3" a="1"/>
  <c r="M7399" i="3" s="1"/>
  <c r="M7413" i="3" a="1"/>
  <c r="M7413" i="3" s="1"/>
  <c r="M7414" i="3" a="1"/>
  <c r="M7414" i="3" s="1"/>
  <c r="O7436" i="3" a="1"/>
  <c r="O7436" i="3" s="1"/>
  <c r="M7445" i="3" a="1"/>
  <c r="M7445" i="3" s="1"/>
  <c r="M7454" i="3" a="1"/>
  <c r="M7454" i="3" s="1"/>
  <c r="M7455" i="3" a="1"/>
  <c r="M7455" i="3" s="1"/>
  <c r="L7460" i="3" a="1"/>
  <c r="L7460" i="3" s="1"/>
  <c r="L7461" i="3" a="1"/>
  <c r="L7461" i="3" s="1"/>
  <c r="O7468" i="3" a="1"/>
  <c r="O7468" i="3" s="1"/>
  <c r="N7471" i="3" a="1"/>
  <c r="N7471" i="3" s="1"/>
  <c r="M7479" i="3" a="1"/>
  <c r="M7479" i="3" s="1"/>
  <c r="L7485" i="3" a="1"/>
  <c r="L7485" i="3" s="1"/>
  <c r="L7493" i="3" a="1"/>
  <c r="L7493" i="3" s="1"/>
  <c r="P7517" i="3" a="1"/>
  <c r="P7517" i="3" s="1"/>
  <c r="Q7517" i="3" s="1"/>
  <c r="O7537" i="3" a="1"/>
  <c r="O7537" i="3" s="1"/>
  <c r="R7554" i="3"/>
  <c r="P7581" i="3" a="1"/>
  <c r="P7581" i="3" s="1"/>
  <c r="P7590" i="3" a="1"/>
  <c r="P7590" i="3" s="1"/>
  <c r="Q7590" i="3" s="1"/>
  <c r="N7607" i="3" a="1"/>
  <c r="N7607" i="3" s="1"/>
  <c r="P7608" i="3" a="1"/>
  <c r="P7608" i="3" s="1"/>
  <c r="P7611" i="3" a="1"/>
  <c r="P7611" i="3" s="1"/>
  <c r="R7611" i="3" s="1"/>
  <c r="N7639" i="3" a="1"/>
  <c r="N7639" i="3" s="1"/>
  <c r="P7672" i="3" a="1"/>
  <c r="P7672" i="3" s="1"/>
  <c r="M7678" i="3" a="1"/>
  <c r="M7678" i="3" s="1"/>
  <c r="O7692" i="3" a="1"/>
  <c r="O7692" i="3" s="1"/>
  <c r="M7695" i="3" a="1"/>
  <c r="M7695" i="3" s="1"/>
  <c r="O7724" i="3" a="1"/>
  <c r="O7724" i="3" s="1"/>
  <c r="R7724" i="3" s="1"/>
  <c r="P7739" i="3" a="1"/>
  <c r="P7739" i="3" s="1"/>
  <c r="M7782" i="3" a="1"/>
  <c r="M7782" i="3" s="1"/>
  <c r="M7783" i="3" a="1"/>
  <c r="M7783" i="3" s="1"/>
  <c r="O7799" i="3" a="1"/>
  <c r="O7799" i="3" s="1"/>
  <c r="L7799" i="3" a="1"/>
  <c r="L7799" i="3" s="1"/>
  <c r="P7815" i="3" a="1"/>
  <c r="P7815" i="3" s="1"/>
  <c r="K7815" i="3" a="1"/>
  <c r="K7815" i="3" s="1"/>
  <c r="P7824" i="3" a="1"/>
  <c r="P7824" i="3" s="1"/>
  <c r="O7847" i="3" a="1"/>
  <c r="O7847" i="3" s="1"/>
  <c r="R7847" i="3" s="1"/>
  <c r="L7847" i="3" a="1"/>
  <c r="L7847" i="3" s="1"/>
  <c r="N7848" i="3" a="1"/>
  <c r="N7848" i="3" s="1"/>
  <c r="L7848" i="3" a="1"/>
  <c r="L7848" i="3" s="1"/>
  <c r="N7885" i="3" a="1"/>
  <c r="N7885" i="3" s="1"/>
  <c r="P7885" i="3" a="1"/>
  <c r="P7885" i="3" s="1"/>
  <c r="R7885" i="3" s="1"/>
  <c r="L7885" i="3" a="1"/>
  <c r="L7885" i="3" s="1"/>
  <c r="N7942" i="3" a="1"/>
  <c r="N7942" i="3" s="1"/>
  <c r="L7942" i="3" a="1"/>
  <c r="L7942" i="3" s="1"/>
  <c r="K7942" i="3" a="1"/>
  <c r="K7942" i="3" s="1"/>
  <c r="M7960" i="3" a="1"/>
  <c r="M7960" i="3" s="1"/>
  <c r="O7960" i="3" a="1"/>
  <c r="O7960" i="3" s="1"/>
  <c r="N7960" i="3" a="1"/>
  <c r="N7960" i="3" s="1"/>
  <c r="O7977" i="3" a="1"/>
  <c r="O7977" i="3" s="1"/>
  <c r="M7977" i="3" a="1"/>
  <c r="M7977" i="3" s="1"/>
  <c r="L7977" i="3" a="1"/>
  <c r="L7977" i="3" s="1"/>
  <c r="O7983" i="3" a="1"/>
  <c r="O7983" i="3" s="1"/>
  <c r="M7983" i="3" a="1"/>
  <c r="M7983" i="3" s="1"/>
  <c r="L7983" i="3" a="1"/>
  <c r="L7983" i="3" s="1"/>
  <c r="P8014" i="3" a="1"/>
  <c r="P8014" i="3" s="1"/>
  <c r="L8014" i="3" a="1"/>
  <c r="L8014" i="3" s="1"/>
  <c r="M8029" i="3" a="1"/>
  <c r="M8029" i="3" s="1"/>
  <c r="N8029" i="3" a="1"/>
  <c r="N8029" i="3" s="1"/>
  <c r="P8029" i="3" a="1"/>
  <c r="P8029" i="3" s="1"/>
  <c r="Q8029" i="3" s="1"/>
  <c r="O8047" i="3" a="1"/>
  <c r="O8047" i="3" s="1"/>
  <c r="P8047" i="3" a="1"/>
  <c r="P8047" i="3" s="1"/>
  <c r="M8047" i="3" a="1"/>
  <c r="M8047" i="3" s="1"/>
  <c r="L8047" i="3" a="1"/>
  <c r="L8047" i="3" s="1"/>
  <c r="N8085" i="3" a="1"/>
  <c r="N8085" i="3" s="1"/>
  <c r="P8085" i="3" a="1"/>
  <c r="P8085" i="3" s="1"/>
  <c r="Q8085" i="3" s="1"/>
  <c r="M8085" i="3" a="1"/>
  <c r="M8085" i="3" s="1"/>
  <c r="R8140" i="3"/>
  <c r="N8217" i="3" a="1"/>
  <c r="N8217" i="3" s="1"/>
  <c r="M8217" i="3" a="1"/>
  <c r="M8217" i="3" s="1"/>
  <c r="K8217" i="3" a="1"/>
  <c r="K8217" i="3" s="1"/>
  <c r="P8217" i="3" a="1"/>
  <c r="P8217" i="3" s="1"/>
  <c r="L8217" i="3" a="1"/>
  <c r="L8217" i="3" s="1"/>
  <c r="N8531" i="3" a="1"/>
  <c r="N8531" i="3" s="1"/>
  <c r="M8531" i="3" a="1"/>
  <c r="M8531" i="3" s="1"/>
  <c r="L8531" i="3" a="1"/>
  <c r="L8531" i="3" s="1"/>
  <c r="O8531" i="3" a="1"/>
  <c r="O8531" i="3" s="1"/>
  <c r="L8099" i="3" a="1"/>
  <c r="L8099" i="3" s="1"/>
  <c r="K8099" i="3" a="1"/>
  <c r="K8099" i="3" s="1"/>
  <c r="O8134" i="3" a="1"/>
  <c r="O8134" i="3" s="1"/>
  <c r="P8134" i="3" a="1"/>
  <c r="P8134" i="3" s="1"/>
  <c r="L8134" i="3" a="1"/>
  <c r="L8134" i="3" s="1"/>
  <c r="O8150" i="3" a="1"/>
  <c r="O8150" i="3" s="1"/>
  <c r="M8150" i="3" a="1"/>
  <c r="M8150" i="3" s="1"/>
  <c r="L8150" i="3" a="1"/>
  <c r="L8150" i="3" s="1"/>
  <c r="N8150" i="3" a="1"/>
  <c r="N8150" i="3" s="1"/>
  <c r="O8158" i="3" a="1"/>
  <c r="O8158" i="3" s="1"/>
  <c r="N8158" i="3" a="1"/>
  <c r="N8158" i="3" s="1"/>
  <c r="M8158" i="3" a="1"/>
  <c r="M8158" i="3" s="1"/>
  <c r="K8269" i="3" a="1"/>
  <c r="K8269" i="3" s="1"/>
  <c r="M8269" i="3" a="1"/>
  <c r="M8269" i="3" s="1"/>
  <c r="M8275" i="3" a="1"/>
  <c r="M8275" i="3" s="1"/>
  <c r="L8275" i="3" a="1"/>
  <c r="L8275" i="3" s="1"/>
  <c r="M8330" i="3" a="1"/>
  <c r="M8330" i="3" s="1"/>
  <c r="L8330" i="3" a="1"/>
  <c r="L8330" i="3" s="1"/>
  <c r="O8330" i="3" a="1"/>
  <c r="O8330" i="3" s="1"/>
  <c r="K8330" i="3" a="1"/>
  <c r="K8330" i="3" s="1"/>
  <c r="N8330" i="3" a="1"/>
  <c r="N8330" i="3" s="1"/>
  <c r="P7298" i="3" a="1"/>
  <c r="P7298" i="3" s="1"/>
  <c r="R7298" i="3" s="1"/>
  <c r="M7341" i="3" a="1"/>
  <c r="M7341" i="3" s="1"/>
  <c r="M7342" i="3" a="1"/>
  <c r="M7342" i="3" s="1"/>
  <c r="P7454" i="3" a="1"/>
  <c r="P7454" i="3" s="1"/>
  <c r="Q7454" i="3" s="1"/>
  <c r="Q7471" i="3"/>
  <c r="P7525" i="3" a="1"/>
  <c r="P7525" i="3" s="1"/>
  <c r="R7607" i="3"/>
  <c r="O7622" i="3" a="1"/>
  <c r="O7622" i="3" s="1"/>
  <c r="M7827" i="3" a="1"/>
  <c r="M7827" i="3" s="1"/>
  <c r="K7827" i="3" a="1"/>
  <c r="K7827" i="3" s="1"/>
  <c r="N7827" i="3" a="1"/>
  <c r="N7827" i="3" s="1"/>
  <c r="M7836" i="3" a="1"/>
  <c r="M7836" i="3" s="1"/>
  <c r="N7836" i="3" a="1"/>
  <c r="N7836" i="3" s="1"/>
  <c r="K7836" i="3" a="1"/>
  <c r="K7836" i="3" s="1"/>
  <c r="N7862" i="3" a="1"/>
  <c r="N7862" i="3" s="1"/>
  <c r="P7862" i="3" a="1"/>
  <c r="P7862" i="3" s="1"/>
  <c r="Q7862" i="3" s="1"/>
  <c r="M7867" i="3" a="1"/>
  <c r="M7867" i="3" s="1"/>
  <c r="O7867" i="3" a="1"/>
  <c r="O7867" i="3" s="1"/>
  <c r="O7885" i="3" a="1"/>
  <c r="O7885" i="3" s="1"/>
  <c r="N7887" i="3" a="1"/>
  <c r="N7887" i="3" s="1"/>
  <c r="M7887" i="3" a="1"/>
  <c r="M7887" i="3" s="1"/>
  <c r="P7887" i="3" a="1"/>
  <c r="P7887" i="3" s="1"/>
  <c r="K7887" i="3" a="1"/>
  <c r="K7887" i="3" s="1"/>
  <c r="N7893" i="3" a="1"/>
  <c r="N7893" i="3" s="1"/>
  <c r="P7893" i="3" a="1"/>
  <c r="P7893" i="3" s="1"/>
  <c r="Q7893" i="3" s="1"/>
  <c r="L7893" i="3" a="1"/>
  <c r="L7893" i="3" s="1"/>
  <c r="Q7919" i="3"/>
  <c r="N7933" i="3" a="1"/>
  <c r="N7933" i="3" s="1"/>
  <c r="M7933" i="3" a="1"/>
  <c r="M7933" i="3" s="1"/>
  <c r="L8021" i="3" a="1"/>
  <c r="L8021" i="3" s="1"/>
  <c r="P8021" i="3" a="1"/>
  <c r="P8021" i="3" s="1"/>
  <c r="R8021" i="3" s="1"/>
  <c r="O8021" i="3" a="1"/>
  <c r="O8021" i="3" s="1"/>
  <c r="O8075" i="3" a="1"/>
  <c r="O8075" i="3" s="1"/>
  <c r="P8075" i="3" a="1"/>
  <c r="P8075" i="3" s="1"/>
  <c r="M8135" i="3" a="1"/>
  <c r="M8135" i="3" s="1"/>
  <c r="N8135" i="3" a="1"/>
  <c r="N8135" i="3" s="1"/>
  <c r="O8182" i="3" a="1"/>
  <c r="O8182" i="3" s="1"/>
  <c r="R8182" i="3" s="1"/>
  <c r="M8182" i="3" a="1"/>
  <c r="M8182" i="3" s="1"/>
  <c r="L8182" i="3" a="1"/>
  <c r="L8182" i="3" s="1"/>
  <c r="L8226" i="3" a="1"/>
  <c r="L8226" i="3" s="1"/>
  <c r="N8226" i="3" a="1"/>
  <c r="N8226" i="3" s="1"/>
  <c r="K8226" i="3" a="1"/>
  <c r="K8226" i="3" s="1"/>
  <c r="P8226" i="3" a="1"/>
  <c r="P8226" i="3" s="1"/>
  <c r="O8226" i="3" a="1"/>
  <c r="O8226" i="3" s="1"/>
  <c r="P8236" i="3" a="1"/>
  <c r="P8236" i="3" s="1"/>
  <c r="K8236" i="3" a="1"/>
  <c r="K8236" i="3" s="1"/>
  <c r="P8283" i="3" a="1"/>
  <c r="P8283" i="3" s="1"/>
  <c r="N8283" i="3" a="1"/>
  <c r="N8283" i="3" s="1"/>
  <c r="L8283" i="3" a="1"/>
  <c r="L8283" i="3" s="1"/>
  <c r="M8283" i="3" a="1"/>
  <c r="M8283" i="3" s="1"/>
  <c r="N8321" i="3" a="1"/>
  <c r="N8321" i="3" s="1"/>
  <c r="O8321" i="3" a="1"/>
  <c r="O8321" i="3" s="1"/>
  <c r="M8321" i="3" a="1"/>
  <c r="M8321" i="3" s="1"/>
  <c r="L8321" i="3" a="1"/>
  <c r="L8321" i="3" s="1"/>
  <c r="K8321" i="3" a="1"/>
  <c r="K8321" i="3" s="1"/>
  <c r="P8321" i="3" a="1"/>
  <c r="P8321" i="3" s="1"/>
  <c r="O8363" i="3" a="1"/>
  <c r="O8363" i="3" s="1"/>
  <c r="N8363" i="3" a="1"/>
  <c r="N8363" i="3" s="1"/>
  <c r="M8363" i="3" a="1"/>
  <c r="M8363" i="3" s="1"/>
  <c r="O7341" i="3" a="1"/>
  <c r="O7341" i="3" s="1"/>
  <c r="K7357" i="3" a="1"/>
  <c r="K7357" i="3" s="1"/>
  <c r="K7358" i="3" a="1"/>
  <c r="K7358" i="3" s="1"/>
  <c r="N7367" i="3" a="1"/>
  <c r="N7367" i="3" s="1"/>
  <c r="K7371" i="3" a="1"/>
  <c r="K7371" i="3" s="1"/>
  <c r="M7373" i="3" a="1"/>
  <c r="M7373" i="3" s="1"/>
  <c r="Q7375" i="3"/>
  <c r="K7381" i="3" a="1"/>
  <c r="K7381" i="3" s="1"/>
  <c r="K7382" i="3" a="1"/>
  <c r="K7382" i="3" s="1"/>
  <c r="K7413" i="3" a="1"/>
  <c r="K7413" i="3" s="1"/>
  <c r="K7414" i="3" a="1"/>
  <c r="K7414" i="3" s="1"/>
  <c r="K7436" i="3" a="1"/>
  <c r="K7436" i="3" s="1"/>
  <c r="K7444" i="3" a="1"/>
  <c r="K7444" i="3" s="1"/>
  <c r="K7445" i="3" a="1"/>
  <c r="K7445" i="3" s="1"/>
  <c r="P7461" i="3" a="1"/>
  <c r="P7461" i="3" s="1"/>
  <c r="K7468" i="3" a="1"/>
  <c r="K7468" i="3" s="1"/>
  <c r="L7471" i="3" a="1"/>
  <c r="L7471" i="3" s="1"/>
  <c r="P7485" i="3" a="1"/>
  <c r="P7485" i="3" s="1"/>
  <c r="Q7485" i="3" s="1"/>
  <c r="P7493" i="3" a="1"/>
  <c r="P7493" i="3" s="1"/>
  <c r="Q7493" i="3" s="1"/>
  <c r="K7502" i="3" a="1"/>
  <c r="K7502" i="3" s="1"/>
  <c r="L7519" i="3" a="1"/>
  <c r="L7519" i="3" s="1"/>
  <c r="K7524" i="3" a="1"/>
  <c r="K7524" i="3" s="1"/>
  <c r="K7525" i="3" a="1"/>
  <c r="K7525" i="3" s="1"/>
  <c r="L7543" i="3" a="1"/>
  <c r="L7543" i="3" s="1"/>
  <c r="K7556" i="3" a="1"/>
  <c r="K7556" i="3" s="1"/>
  <c r="K7565" i="3" a="1"/>
  <c r="K7565" i="3" s="1"/>
  <c r="K7581" i="3" a="1"/>
  <c r="K7581" i="3" s="1"/>
  <c r="L7607" i="3" a="1"/>
  <c r="L7607" i="3" s="1"/>
  <c r="N7611" i="3" a="1"/>
  <c r="N7611" i="3" s="1"/>
  <c r="K7622" i="3" a="1"/>
  <c r="K7622" i="3" s="1"/>
  <c r="L7639" i="3" a="1"/>
  <c r="L7639" i="3" s="1"/>
  <c r="N7651" i="3" a="1"/>
  <c r="N7651" i="3" s="1"/>
  <c r="L7653" i="3" a="1"/>
  <c r="L7653" i="3" s="1"/>
  <c r="P7660" i="3" a="1"/>
  <c r="P7660" i="3" s="1"/>
  <c r="L7676" i="3" a="1"/>
  <c r="L7676" i="3" s="1"/>
  <c r="K7678" i="3" a="1"/>
  <c r="K7678" i="3" s="1"/>
  <c r="P7707" i="3" a="1"/>
  <c r="P7707" i="3" s="1"/>
  <c r="N7716" i="3" a="1"/>
  <c r="N7716" i="3" s="1"/>
  <c r="K7724" i="3" a="1"/>
  <c r="K7724" i="3" s="1"/>
  <c r="K7739" i="3" a="1"/>
  <c r="K7739" i="3" s="1"/>
  <c r="K7759" i="3" a="1"/>
  <c r="K7759" i="3" s="1"/>
  <c r="M7765" i="3" a="1"/>
  <c r="M7765" i="3" s="1"/>
  <c r="K7782" i="3" a="1"/>
  <c r="K7782" i="3" s="1"/>
  <c r="K7783" i="3" a="1"/>
  <c r="K7783" i="3" s="1"/>
  <c r="O7790" i="3" a="1"/>
  <c r="O7790" i="3" s="1"/>
  <c r="N7799" i="3" a="1"/>
  <c r="N7799" i="3" s="1"/>
  <c r="R7807" i="3"/>
  <c r="O7815" i="3" a="1"/>
  <c r="O7815" i="3" s="1"/>
  <c r="N7838" i="3" a="1"/>
  <c r="N7838" i="3" s="1"/>
  <c r="K7838" i="3" a="1"/>
  <c r="K7838" i="3" s="1"/>
  <c r="M7838" i="3" a="1"/>
  <c r="M7838" i="3" s="1"/>
  <c r="N7847" i="3" a="1"/>
  <c r="N7847" i="3" s="1"/>
  <c r="K7851" i="3" a="1"/>
  <c r="K7851" i="3" s="1"/>
  <c r="K7855" i="3" a="1"/>
  <c r="K7855" i="3" s="1"/>
  <c r="K7862" i="3" a="1"/>
  <c r="K7862" i="3" s="1"/>
  <c r="K7893" i="3" a="1"/>
  <c r="K7893" i="3" s="1"/>
  <c r="R7903" i="3"/>
  <c r="M7907" i="3" a="1"/>
  <c r="M7907" i="3" s="1"/>
  <c r="L7907" i="3" a="1"/>
  <c r="L7907" i="3" s="1"/>
  <c r="K7933" i="3" a="1"/>
  <c r="K7933" i="3" s="1"/>
  <c r="P7942" i="3" a="1"/>
  <c r="P7942" i="3" s="1"/>
  <c r="Q7942" i="3" s="1"/>
  <c r="N7950" i="3" a="1"/>
  <c r="N7950" i="3" s="1"/>
  <c r="L7950" i="3" a="1"/>
  <c r="L7950" i="3" s="1"/>
  <c r="P7950" i="3" a="1"/>
  <c r="P7950" i="3" s="1"/>
  <c r="Q7950" i="3" s="1"/>
  <c r="N7954" i="3" a="1"/>
  <c r="N7954" i="3" s="1"/>
  <c r="M7962" i="3" a="1"/>
  <c r="M7962" i="3" s="1"/>
  <c r="K7962" i="3" a="1"/>
  <c r="K7962" i="3" s="1"/>
  <c r="N7962" i="3" a="1"/>
  <c r="N7962" i="3" s="1"/>
  <c r="L7962" i="3" a="1"/>
  <c r="L7962" i="3" s="1"/>
  <c r="P7965" i="3" a="1"/>
  <c r="P7965" i="3" s="1"/>
  <c r="K7965" i="3" a="1"/>
  <c r="K7965" i="3" s="1"/>
  <c r="N7965" i="3" a="1"/>
  <c r="N7965" i="3" s="1"/>
  <c r="L7965" i="3" a="1"/>
  <c r="L7965" i="3" s="1"/>
  <c r="N7975" i="3" a="1"/>
  <c r="N7975" i="3" s="1"/>
  <c r="O7975" i="3" a="1"/>
  <c r="O7975" i="3" s="1"/>
  <c r="P7975" i="3" a="1"/>
  <c r="P7975" i="3" s="1"/>
  <c r="Q7975" i="3" s="1"/>
  <c r="N7979" i="3" a="1"/>
  <c r="N7979" i="3" s="1"/>
  <c r="L7979" i="3" a="1"/>
  <c r="L7979" i="3" s="1"/>
  <c r="P7979" i="3" a="1"/>
  <c r="P7979" i="3" s="1"/>
  <c r="M7979" i="3" a="1"/>
  <c r="M7979" i="3" s="1"/>
  <c r="M7992" i="3" a="1"/>
  <c r="M7992" i="3" s="1"/>
  <c r="M8000" i="3" a="1"/>
  <c r="M8000" i="3" s="1"/>
  <c r="N8005" i="3" a="1"/>
  <c r="N8005" i="3" s="1"/>
  <c r="L8005" i="3" a="1"/>
  <c r="L8005" i="3" s="1"/>
  <c r="M8005" i="3" a="1"/>
  <c r="M8005" i="3" s="1"/>
  <c r="K8021" i="3" a="1"/>
  <c r="K8021" i="3" s="1"/>
  <c r="N8061" i="3" a="1"/>
  <c r="N8061" i="3" s="1"/>
  <c r="L8061" i="3" a="1"/>
  <c r="L8061" i="3" s="1"/>
  <c r="P8061" i="3" a="1"/>
  <c r="P8061" i="3" s="1"/>
  <c r="Q8061" i="3" s="1"/>
  <c r="K8061" i="3" a="1"/>
  <c r="K8061" i="3" s="1"/>
  <c r="N8076" i="3" a="1"/>
  <c r="N8076" i="3" s="1"/>
  <c r="P8076" i="3" a="1"/>
  <c r="P8076" i="3" s="1"/>
  <c r="Q8076" i="3" s="1"/>
  <c r="M8076" i="3" a="1"/>
  <c r="M8076" i="3" s="1"/>
  <c r="K8076" i="3" a="1"/>
  <c r="K8076" i="3" s="1"/>
  <c r="N8084" i="3" a="1"/>
  <c r="N8084" i="3" s="1"/>
  <c r="K8084" i="3" a="1"/>
  <c r="K8084" i="3" s="1"/>
  <c r="M8084" i="3" a="1"/>
  <c r="M8084" i="3" s="1"/>
  <c r="L8084" i="3" a="1"/>
  <c r="L8084" i="3" s="1"/>
  <c r="O8101" i="3" a="1"/>
  <c r="O8101" i="3" s="1"/>
  <c r="M8101" i="3" a="1"/>
  <c r="M8101" i="3" s="1"/>
  <c r="P8101" i="3" a="1"/>
  <c r="P8101" i="3" s="1"/>
  <c r="L8101" i="3" a="1"/>
  <c r="L8101" i="3" s="1"/>
  <c r="O8174" i="3" a="1"/>
  <c r="O8174" i="3" s="1"/>
  <c r="P8174" i="3" a="1"/>
  <c r="P8174" i="3" s="1"/>
  <c r="N8174" i="3" a="1"/>
  <c r="N8174" i="3" s="1"/>
  <c r="L8174" i="3" a="1"/>
  <c r="L8174" i="3" s="1"/>
  <c r="N8182" i="3" a="1"/>
  <c r="N8182" i="3" s="1"/>
  <c r="M8226" i="3" a="1"/>
  <c r="M8226" i="3" s="1"/>
  <c r="P8244" i="3" a="1"/>
  <c r="P8244" i="3" s="1"/>
  <c r="L8244" i="3" a="1"/>
  <c r="L8244" i="3" s="1"/>
  <c r="N8244" i="3" a="1"/>
  <c r="N8244" i="3" s="1"/>
  <c r="M8244" i="3" a="1"/>
  <c r="M8244" i="3" s="1"/>
  <c r="O8260" i="3" a="1"/>
  <c r="O8260" i="3" s="1"/>
  <c r="M8260" i="3" a="1"/>
  <c r="M8260" i="3" s="1"/>
  <c r="K8260" i="3" a="1"/>
  <c r="K8260" i="3" s="1"/>
  <c r="N8260" i="3" a="1"/>
  <c r="N8260" i="3" s="1"/>
  <c r="P8298" i="3" a="1"/>
  <c r="P8298" i="3" s="1"/>
  <c r="Q8298" i="3" s="1"/>
  <c r="K8298" i="3" a="1"/>
  <c r="K8298" i="3" s="1"/>
  <c r="N8298" i="3" a="1"/>
  <c r="N8298" i="3" s="1"/>
  <c r="M8298" i="3" a="1"/>
  <c r="M8298" i="3" s="1"/>
  <c r="L8298" i="3" a="1"/>
  <c r="L8298" i="3" s="1"/>
  <c r="P8452" i="3" a="1"/>
  <c r="P8452" i="3" s="1"/>
  <c r="N8452" i="3" a="1"/>
  <c r="N8452" i="3" s="1"/>
  <c r="M8452" i="3" a="1"/>
  <c r="M8452" i="3" s="1"/>
  <c r="L8452" i="3" a="1"/>
  <c r="L8452" i="3" s="1"/>
  <c r="M7814" i="3" a="1"/>
  <c r="M7814" i="3" s="1"/>
  <c r="O7873" i="3" a="1"/>
  <c r="O7873" i="3" s="1"/>
  <c r="L7886" i="3" a="1"/>
  <c r="L7886" i="3" s="1"/>
  <c r="L7894" i="3" a="1"/>
  <c r="L7894" i="3" s="1"/>
  <c r="P7934" i="3" a="1"/>
  <c r="P7934" i="3" s="1"/>
  <c r="R7934" i="3" s="1"/>
  <c r="O8009" i="3" a="1"/>
  <c r="O8009" i="3" s="1"/>
  <c r="M8009" i="3" a="1"/>
  <c r="M8009" i="3" s="1"/>
  <c r="K8009" i="3" a="1"/>
  <c r="K8009" i="3" s="1"/>
  <c r="O8013" i="3" a="1"/>
  <c r="O8013" i="3" s="1"/>
  <c r="M8013" i="3" a="1"/>
  <c r="M8013" i="3" s="1"/>
  <c r="O8039" i="3" a="1"/>
  <c r="O8039" i="3" s="1"/>
  <c r="R8039" i="3" s="1"/>
  <c r="N8039" i="3" a="1"/>
  <c r="N8039" i="3" s="1"/>
  <c r="O8086" i="3" a="1"/>
  <c r="O8086" i="3" s="1"/>
  <c r="L8086" i="3" a="1"/>
  <c r="L8086" i="3" s="1"/>
  <c r="K8097" i="3" a="1"/>
  <c r="K8097" i="3" s="1"/>
  <c r="O8097" i="3" a="1"/>
  <c r="O8097" i="3" s="1"/>
  <c r="L8147" i="3" a="1"/>
  <c r="L8147" i="3" s="1"/>
  <c r="K8147" i="3" a="1"/>
  <c r="K8147" i="3" s="1"/>
  <c r="M8149" i="3" a="1"/>
  <c r="M8149" i="3" s="1"/>
  <c r="N8149" i="3" a="1"/>
  <c r="N8149" i="3" s="1"/>
  <c r="O8256" i="3" a="1"/>
  <c r="O8256" i="3" s="1"/>
  <c r="N8256" i="3" a="1"/>
  <c r="N8256" i="3" s="1"/>
  <c r="O8287" i="3" a="1"/>
  <c r="O8287" i="3" s="1"/>
  <c r="P8287" i="3" a="1"/>
  <c r="P8287" i="3" s="1"/>
  <c r="Q8287" i="3" s="1"/>
  <c r="O8409" i="3" a="1"/>
  <c r="O8409" i="3" s="1"/>
  <c r="N8409" i="3" a="1"/>
  <c r="N8409" i="3" s="1"/>
  <c r="K8409" i="3" a="1"/>
  <c r="K8409" i="3" s="1"/>
  <c r="M8491" i="3" a="1"/>
  <c r="M8491" i="3" s="1"/>
  <c r="N8491" i="3" a="1"/>
  <c r="N8491" i="3" s="1"/>
  <c r="L8491" i="3" a="1"/>
  <c r="L8491" i="3" s="1"/>
  <c r="O8491" i="3" a="1"/>
  <c r="O8491" i="3" s="1"/>
  <c r="P8491" i="3" a="1"/>
  <c r="P8491" i="3" s="1"/>
  <c r="Q8491" i="3" s="1"/>
  <c r="K8491" i="3" a="1"/>
  <c r="K8491" i="3" s="1"/>
  <c r="Q8202" i="3"/>
  <c r="P8222" i="3" a="1"/>
  <c r="P8222" i="3" s="1"/>
  <c r="K8222" i="3" a="1"/>
  <c r="K8222" i="3" s="1"/>
  <c r="N8257" i="3" a="1"/>
  <c r="N8257" i="3" s="1"/>
  <c r="P8257" i="3" a="1"/>
  <c r="P8257" i="3" s="1"/>
  <c r="L8257" i="3" a="1"/>
  <c r="L8257" i="3" s="1"/>
  <c r="K8304" i="3" a="1"/>
  <c r="K8304" i="3" s="1"/>
  <c r="L8304" i="3" a="1"/>
  <c r="L8304" i="3" s="1"/>
  <c r="O8324" i="3" a="1"/>
  <c r="O8324" i="3" s="1"/>
  <c r="M8324" i="3" a="1"/>
  <c r="M8324" i="3" s="1"/>
  <c r="O8331" i="3" a="1"/>
  <c r="O8331" i="3" s="1"/>
  <c r="N8331" i="3" a="1"/>
  <c r="N8331" i="3" s="1"/>
  <c r="M8331" i="3" a="1"/>
  <c r="M8331" i="3" s="1"/>
  <c r="P8331" i="3" a="1"/>
  <c r="P8331" i="3" s="1"/>
  <c r="L8331" i="3" a="1"/>
  <c r="L8331" i="3" s="1"/>
  <c r="N8274" i="3" a="1"/>
  <c r="N8274" i="3" s="1"/>
  <c r="K8274" i="3" a="1"/>
  <c r="K8274" i="3" s="1"/>
  <c r="O8274" i="3" a="1"/>
  <c r="O8274" i="3" s="1"/>
  <c r="P8274" i="3" a="1"/>
  <c r="P8274" i="3" s="1"/>
  <c r="L8274" i="3" a="1"/>
  <c r="L8274" i="3" s="1"/>
  <c r="P8299" i="3" a="1"/>
  <c r="P8299" i="3" s="1"/>
  <c r="L8299" i="3" a="1"/>
  <c r="L8299" i="3" s="1"/>
  <c r="N8305" i="3" a="1"/>
  <c r="N8305" i="3" s="1"/>
  <c r="M8305" i="3" a="1"/>
  <c r="M8305" i="3" s="1"/>
  <c r="K8305" i="3" a="1"/>
  <c r="K8305" i="3" s="1"/>
  <c r="O8305" i="3" a="1"/>
  <c r="O8305" i="3" s="1"/>
  <c r="L8461" i="3" a="1"/>
  <c r="L8461" i="3" s="1"/>
  <c r="N8461" i="3" a="1"/>
  <c r="N8461" i="3" s="1"/>
  <c r="M8461" i="3" a="1"/>
  <c r="M8461" i="3" s="1"/>
  <c r="N7804" i="3" a="1"/>
  <c r="N7804" i="3" s="1"/>
  <c r="N7941" i="3" a="1"/>
  <c r="N7941" i="3" s="1"/>
  <c r="L7941" i="3" a="1"/>
  <c r="L7941" i="3" s="1"/>
  <c r="M7973" i="3" a="1"/>
  <c r="M7973" i="3" s="1"/>
  <c r="L7987" i="3" a="1"/>
  <c r="L7987" i="3" s="1"/>
  <c r="O7987" i="3" a="1"/>
  <c r="O7987" i="3" s="1"/>
  <c r="N7989" i="3" a="1"/>
  <c r="N7989" i="3" s="1"/>
  <c r="L7989" i="3" a="1"/>
  <c r="L7989" i="3" s="1"/>
  <c r="P8009" i="3" a="1"/>
  <c r="P8009" i="3" s="1"/>
  <c r="P8051" i="3" a="1"/>
  <c r="P8051" i="3" s="1"/>
  <c r="K8051" i="3" a="1"/>
  <c r="K8051" i="3" s="1"/>
  <c r="O8051" i="3" a="1"/>
  <c r="O8051" i="3" s="1"/>
  <c r="P8053" i="3" a="1"/>
  <c r="P8053" i="3" s="1"/>
  <c r="K8053" i="3" a="1"/>
  <c r="K8053" i="3" s="1"/>
  <c r="N8053" i="3" a="1"/>
  <c r="N8053" i="3" s="1"/>
  <c r="O8067" i="3" a="1"/>
  <c r="O8067" i="3" s="1"/>
  <c r="Q8067" i="3" s="1"/>
  <c r="M8067" i="3" a="1"/>
  <c r="M8067" i="3" s="1"/>
  <c r="O8078" i="3" a="1"/>
  <c r="O8078" i="3" s="1"/>
  <c r="N8078" i="3" a="1"/>
  <c r="N8078" i="3" s="1"/>
  <c r="L8078" i="3" a="1"/>
  <c r="L8078" i="3" s="1"/>
  <c r="P8086" i="3" a="1"/>
  <c r="P8086" i="3" s="1"/>
  <c r="N8092" i="3" a="1"/>
  <c r="N8092" i="3" s="1"/>
  <c r="O8092" i="3" a="1"/>
  <c r="O8092" i="3" s="1"/>
  <c r="L8092" i="3" a="1"/>
  <c r="L8092" i="3" s="1"/>
  <c r="K8125" i="3" a="1"/>
  <c r="K8125" i="3" s="1"/>
  <c r="O8125" i="3" a="1"/>
  <c r="O8125" i="3" s="1"/>
  <c r="Q8125" i="3" s="1"/>
  <c r="M8125" i="3" a="1"/>
  <c r="M8125" i="3" s="1"/>
  <c r="O8149" i="3" a="1"/>
  <c r="O8149" i="3" s="1"/>
  <c r="N8189" i="3" a="1"/>
  <c r="N8189" i="3" s="1"/>
  <c r="M8189" i="3" a="1"/>
  <c r="M8189" i="3" s="1"/>
  <c r="L8189" i="3" a="1"/>
  <c r="L8189" i="3" s="1"/>
  <c r="K8189" i="3" a="1"/>
  <c r="K8189" i="3" s="1"/>
  <c r="M8274" i="3" a="1"/>
  <c r="M8274" i="3" s="1"/>
  <c r="M8294" i="3" a="1"/>
  <c r="M8294" i="3" s="1"/>
  <c r="O8294" i="3" a="1"/>
  <c r="O8294" i="3" s="1"/>
  <c r="L8294" i="3" a="1"/>
  <c r="L8294" i="3" s="1"/>
  <c r="N8294" i="3" a="1"/>
  <c r="N8294" i="3" s="1"/>
  <c r="N8297" i="3" a="1"/>
  <c r="N8297" i="3" s="1"/>
  <c r="L8297" i="3" a="1"/>
  <c r="L8297" i="3" s="1"/>
  <c r="O8297" i="3" a="1"/>
  <c r="O8297" i="3" s="1"/>
  <c r="M8297" i="3" a="1"/>
  <c r="M8297" i="3" s="1"/>
  <c r="P8297" i="3" a="1"/>
  <c r="P8297" i="3" s="1"/>
  <c r="L8305" i="3" a="1"/>
  <c r="L8305" i="3" s="1"/>
  <c r="N8324" i="3" a="1"/>
  <c r="N8324" i="3" s="1"/>
  <c r="M8327" i="3" a="1"/>
  <c r="M8327" i="3" s="1"/>
  <c r="K8327" i="3" a="1"/>
  <c r="K8327" i="3" s="1"/>
  <c r="P8327" i="3" a="1"/>
  <c r="P8327" i="3" s="1"/>
  <c r="N8345" i="3" a="1"/>
  <c r="N8345" i="3" s="1"/>
  <c r="L8345" i="3" a="1"/>
  <c r="L8345" i="3" s="1"/>
  <c r="K8345" i="3" a="1"/>
  <c r="K8345" i="3" s="1"/>
  <c r="M8345" i="3" a="1"/>
  <c r="M8345" i="3" s="1"/>
  <c r="P8345" i="3" a="1"/>
  <c r="P8345" i="3" s="1"/>
  <c r="R8345" i="3" s="1"/>
  <c r="O8355" i="3" a="1"/>
  <c r="O8355" i="3" s="1"/>
  <c r="N8355" i="3" a="1"/>
  <c r="N8355" i="3" s="1"/>
  <c r="M8355" i="3" a="1"/>
  <c r="M8355" i="3" s="1"/>
  <c r="M8376" i="3" a="1"/>
  <c r="M8376" i="3" s="1"/>
  <c r="P8376" i="3" a="1"/>
  <c r="P8376" i="3" s="1"/>
  <c r="N8376" i="3" a="1"/>
  <c r="N8376" i="3" s="1"/>
  <c r="K8376" i="3" a="1"/>
  <c r="K8376" i="3" s="1"/>
  <c r="L8376" i="3" a="1"/>
  <c r="L8376" i="3" s="1"/>
  <c r="P7886" i="3" a="1"/>
  <c r="P7886" i="3" s="1"/>
  <c r="P7894" i="3" a="1"/>
  <c r="P7894" i="3" s="1"/>
  <c r="N8013" i="3" a="1"/>
  <c r="N8013" i="3" s="1"/>
  <c r="P8037" i="3" a="1"/>
  <c r="P8037" i="3" s="1"/>
  <c r="K8037" i="3" a="1"/>
  <c r="K8037" i="3" s="1"/>
  <c r="N8037" i="3" a="1"/>
  <c r="N8037" i="3" s="1"/>
  <c r="M8037" i="3" a="1"/>
  <c r="M8037" i="3" s="1"/>
  <c r="P8077" i="3" a="1"/>
  <c r="P8077" i="3" s="1"/>
  <c r="Q8077" i="3" s="1"/>
  <c r="K8077" i="3" a="1"/>
  <c r="K8077" i="3" s="1"/>
  <c r="N8077" i="3" a="1"/>
  <c r="N8077" i="3" s="1"/>
  <c r="M8077" i="3" a="1"/>
  <c r="M8077" i="3" s="1"/>
  <c r="L8115" i="3" a="1"/>
  <c r="L8115" i="3" s="1"/>
  <c r="P8115" i="3" a="1"/>
  <c r="P8115" i="3" s="1"/>
  <c r="K8117" i="3" a="1"/>
  <c r="K8117" i="3" s="1"/>
  <c r="N8117" i="3" a="1"/>
  <c r="N8117" i="3" s="1"/>
  <c r="O8118" i="3" a="1"/>
  <c r="O8118" i="3" s="1"/>
  <c r="P8118" i="3" a="1"/>
  <c r="P8118" i="3" s="1"/>
  <c r="P8149" i="3" a="1"/>
  <c r="P8149" i="3" s="1"/>
  <c r="N8156" i="3" a="1"/>
  <c r="N8156" i="3" s="1"/>
  <c r="P8156" i="3" a="1"/>
  <c r="P8156" i="3" s="1"/>
  <c r="Q8156" i="3" s="1"/>
  <c r="L8156" i="3" a="1"/>
  <c r="L8156" i="3" s="1"/>
  <c r="K8156" i="3" a="1"/>
  <c r="K8156" i="3" s="1"/>
  <c r="M8211" i="3" a="1"/>
  <c r="M8211" i="3" s="1"/>
  <c r="L8211" i="3" a="1"/>
  <c r="L8211" i="3" s="1"/>
  <c r="P8211" i="3" a="1"/>
  <c r="P8211" i="3" s="1"/>
  <c r="N8225" i="3" a="1"/>
  <c r="N8225" i="3" s="1"/>
  <c r="L8225" i="3" a="1"/>
  <c r="L8225" i="3" s="1"/>
  <c r="K8225" i="3" a="1"/>
  <c r="K8225" i="3" s="1"/>
  <c r="N8265" i="3" a="1"/>
  <c r="N8265" i="3" s="1"/>
  <c r="L8265" i="3" a="1"/>
  <c r="L8265" i="3" s="1"/>
  <c r="O8265" i="3" a="1"/>
  <c r="O8265" i="3" s="1"/>
  <c r="K8265" i="3" a="1"/>
  <c r="K8265" i="3" s="1"/>
  <c r="M8295" i="3" a="1"/>
  <c r="M8295" i="3" s="1"/>
  <c r="P8295" i="3" a="1"/>
  <c r="P8295" i="3" s="1"/>
  <c r="K8295" i="3" a="1"/>
  <c r="K8295" i="3" s="1"/>
  <c r="L8295" i="3" a="1"/>
  <c r="L8295" i="3" s="1"/>
  <c r="P8305" i="3" a="1"/>
  <c r="P8305" i="3" s="1"/>
  <c r="P8389" i="3" a="1"/>
  <c r="P8389" i="3" s="1"/>
  <c r="K8389" i="3" a="1"/>
  <c r="K8389" i="3" s="1"/>
  <c r="P8035" i="3" a="1"/>
  <c r="P8035" i="3" s="1"/>
  <c r="R8035" i="3" s="1"/>
  <c r="O8166" i="3" a="1"/>
  <c r="O8166" i="3" s="1"/>
  <c r="Q8166" i="3" s="1"/>
  <c r="M8166" i="3" a="1"/>
  <c r="M8166" i="3" s="1"/>
  <c r="L8166" i="3" a="1"/>
  <c r="L8166" i="3" s="1"/>
  <c r="O8179" i="3" a="1"/>
  <c r="O8179" i="3" s="1"/>
  <c r="L8179" i="3" a="1"/>
  <c r="L8179" i="3" s="1"/>
  <c r="N8188" i="3" a="1"/>
  <c r="N8188" i="3" s="1"/>
  <c r="O8188" i="3" a="1"/>
  <c r="O8188" i="3" s="1"/>
  <c r="N8191" i="3" a="1"/>
  <c r="N8191" i="3" s="1"/>
  <c r="M8191" i="3" a="1"/>
  <c r="M8191" i="3" s="1"/>
  <c r="M8210" i="3" a="1"/>
  <c r="M8210" i="3" s="1"/>
  <c r="L8210" i="3" a="1"/>
  <c r="L8210" i="3" s="1"/>
  <c r="O8210" i="3" a="1"/>
  <c r="O8210" i="3" s="1"/>
  <c r="O8214" i="3" a="1"/>
  <c r="O8214" i="3" s="1"/>
  <c r="P8214" i="3" a="1"/>
  <c r="P8214" i="3" s="1"/>
  <c r="Q8214" i="3" s="1"/>
  <c r="K8214" i="3" a="1"/>
  <c r="K8214" i="3" s="1"/>
  <c r="M8231" i="3" a="1"/>
  <c r="M8231" i="3" s="1"/>
  <c r="P8231" i="3" a="1"/>
  <c r="P8231" i="3" s="1"/>
  <c r="K8231" i="3" a="1"/>
  <c r="K8231" i="3" s="1"/>
  <c r="P8238" i="3" a="1"/>
  <c r="P8238" i="3" s="1"/>
  <c r="N8238" i="3" a="1"/>
  <c r="N8238" i="3" s="1"/>
  <c r="M8263" i="3" a="1"/>
  <c r="M8263" i="3" s="1"/>
  <c r="L8263" i="3" a="1"/>
  <c r="L8263" i="3" s="1"/>
  <c r="N8288" i="3" a="1"/>
  <c r="N8288" i="3" s="1"/>
  <c r="O8288" i="3" a="1"/>
  <c r="O8288" i="3" s="1"/>
  <c r="M8288" i="3" a="1"/>
  <c r="M8288" i="3" s="1"/>
  <c r="P8328" i="3" a="1"/>
  <c r="P8328" i="3" s="1"/>
  <c r="O8328" i="3" a="1"/>
  <c r="O8328" i="3" s="1"/>
  <c r="L8397" i="3" a="1"/>
  <c r="L8397" i="3" s="1"/>
  <c r="N8397" i="3" a="1"/>
  <c r="N8397" i="3" s="1"/>
  <c r="N8402" i="3" a="1"/>
  <c r="N8402" i="3" s="1"/>
  <c r="L8402" i="3" a="1"/>
  <c r="L8402" i="3" s="1"/>
  <c r="P8402" i="3" a="1"/>
  <c r="P8402" i="3" s="1"/>
  <c r="K8402" i="3" a="1"/>
  <c r="K8402" i="3" s="1"/>
  <c r="R8455" i="3"/>
  <c r="K8481" i="3" a="1"/>
  <c r="K8481" i="3" s="1"/>
  <c r="L8481" i="3" a="1"/>
  <c r="L8481" i="3" s="1"/>
  <c r="P8481" i="3" a="1"/>
  <c r="P8481" i="3" s="1"/>
  <c r="N8481" i="3" a="1"/>
  <c r="N8481" i="3" s="1"/>
  <c r="M8503" i="3" a="1"/>
  <c r="M8503" i="3" s="1"/>
  <c r="L8503" i="3" a="1"/>
  <c r="L8503" i="3" s="1"/>
  <c r="P8503" i="3" a="1"/>
  <c r="P8503" i="3" s="1"/>
  <c r="N8503" i="3" a="1"/>
  <c r="N8503" i="3" s="1"/>
  <c r="N8635" i="3" a="1"/>
  <c r="N8635" i="3" s="1"/>
  <c r="L8635" i="3" a="1"/>
  <c r="L8635" i="3" s="1"/>
  <c r="P8635" i="3" a="1"/>
  <c r="P8635" i="3" s="1"/>
  <c r="K8635" i="3" a="1"/>
  <c r="K8635" i="3" s="1"/>
  <c r="M8395" i="3" a="1"/>
  <c r="M8395" i="3" s="1"/>
  <c r="L8395" i="3" a="1"/>
  <c r="L8395" i="3" s="1"/>
  <c r="K8395" i="3" a="1"/>
  <c r="K8395" i="3" s="1"/>
  <c r="P8420" i="3" a="1"/>
  <c r="P8420" i="3" s="1"/>
  <c r="N8420" i="3" a="1"/>
  <c r="N8420" i="3" s="1"/>
  <c r="M8420" i="3" a="1"/>
  <c r="M8420" i="3" s="1"/>
  <c r="R8425" i="3"/>
  <c r="Q8425" i="3"/>
  <c r="M8440" i="3" a="1"/>
  <c r="M8440" i="3" s="1"/>
  <c r="L8440" i="3" a="1"/>
  <c r="L8440" i="3" s="1"/>
  <c r="N8440" i="3" a="1"/>
  <c r="N8440" i="3" s="1"/>
  <c r="M8456" i="3" a="1"/>
  <c r="M8456" i="3" s="1"/>
  <c r="O8456" i="3" a="1"/>
  <c r="O8456" i="3" s="1"/>
  <c r="N8456" i="3" a="1"/>
  <c r="N8456" i="3" s="1"/>
  <c r="N8463" i="3" a="1"/>
  <c r="N8463" i="3" s="1"/>
  <c r="K8463" i="3" a="1"/>
  <c r="K8463" i="3" s="1"/>
  <c r="L8474" i="3" a="1"/>
  <c r="L8474" i="3" s="1"/>
  <c r="K8474" i="3" a="1"/>
  <c r="K8474" i="3" s="1"/>
  <c r="N8489" i="3" a="1"/>
  <c r="N8489" i="3" s="1"/>
  <c r="P8489" i="3" a="1"/>
  <c r="P8489" i="3" s="1"/>
  <c r="M8489" i="3" a="1"/>
  <c r="M8489" i="3" s="1"/>
  <c r="L8489" i="3" a="1"/>
  <c r="L8489" i="3" s="1"/>
  <c r="M8523" i="3" a="1"/>
  <c r="M8523" i="3" s="1"/>
  <c r="K8523" i="3" a="1"/>
  <c r="K8523" i="3" s="1"/>
  <c r="O8581" i="3" a="1"/>
  <c r="O8581" i="3" s="1"/>
  <c r="N8581" i="3" a="1"/>
  <c r="N8581" i="3" s="1"/>
  <c r="P8581" i="3" a="1"/>
  <c r="P8581" i="3" s="1"/>
  <c r="M8581" i="3" a="1"/>
  <c r="M8581" i="3" s="1"/>
  <c r="L8055" i="3" a="1"/>
  <c r="L8055" i="3" s="1"/>
  <c r="R8110" i="3"/>
  <c r="M8120" i="3" a="1"/>
  <c r="M8120" i="3" s="1"/>
  <c r="O8142" i="3" a="1"/>
  <c r="O8142" i="3" s="1"/>
  <c r="P8142" i="3" a="1"/>
  <c r="P8142" i="3" s="1"/>
  <c r="N8142" i="3" a="1"/>
  <c r="N8142" i="3" s="1"/>
  <c r="O8152" i="3" a="1"/>
  <c r="O8152" i="3" s="1"/>
  <c r="K8152" i="3" a="1"/>
  <c r="K8152" i="3" s="1"/>
  <c r="N8166" i="3" a="1"/>
  <c r="N8166" i="3" s="1"/>
  <c r="O8169" i="3" a="1"/>
  <c r="O8169" i="3" s="1"/>
  <c r="N8169" i="3" a="1"/>
  <c r="N8169" i="3" s="1"/>
  <c r="P8181" i="3" a="1"/>
  <c r="P8181" i="3" s="1"/>
  <c r="R8181" i="3" s="1"/>
  <c r="O8208" i="3" a="1"/>
  <c r="O8208" i="3" s="1"/>
  <c r="P8208" i="3" a="1"/>
  <c r="P8208" i="3" s="1"/>
  <c r="R8208" i="3" s="1"/>
  <c r="K8208" i="3" a="1"/>
  <c r="K8208" i="3" s="1"/>
  <c r="L8214" i="3" a="1"/>
  <c r="L8214" i="3" s="1"/>
  <c r="M8218" i="3" a="1"/>
  <c r="M8218" i="3" s="1"/>
  <c r="O8218" i="3" a="1"/>
  <c r="O8218" i="3" s="1"/>
  <c r="N8229" i="3" a="1"/>
  <c r="N8229" i="3" s="1"/>
  <c r="K8229" i="3" a="1"/>
  <c r="K8229" i="3" s="1"/>
  <c r="L8231" i="3" a="1"/>
  <c r="L8231" i="3" s="1"/>
  <c r="K8233" i="3" a="1"/>
  <c r="K8233" i="3" s="1"/>
  <c r="P8233" i="3" a="1"/>
  <c r="P8233" i="3" s="1"/>
  <c r="R8233" i="3" s="1"/>
  <c r="M8238" i="3" a="1"/>
  <c r="M8238" i="3" s="1"/>
  <c r="O8248" i="3" a="1"/>
  <c r="O8248" i="3" s="1"/>
  <c r="P8272" i="3" a="1"/>
  <c r="P8272" i="3" s="1"/>
  <c r="N8280" i="3" a="1"/>
  <c r="N8280" i="3" s="1"/>
  <c r="L8280" i="3" a="1"/>
  <c r="L8280" i="3" s="1"/>
  <c r="M8322" i="3" a="1"/>
  <c r="M8322" i="3" s="1"/>
  <c r="L8322" i="3" a="1"/>
  <c r="L8322" i="3" s="1"/>
  <c r="N8391" i="3" a="1"/>
  <c r="N8391" i="3" s="1"/>
  <c r="N8395" i="3" a="1"/>
  <c r="N8395" i="3" s="1"/>
  <c r="P8407" i="3" a="1"/>
  <c r="P8407" i="3" s="1"/>
  <c r="R8407" i="3" s="1"/>
  <c r="L8420" i="3" a="1"/>
  <c r="L8420" i="3" s="1"/>
  <c r="K8440" i="3" a="1"/>
  <c r="K8440" i="3" s="1"/>
  <c r="P8453" i="3" a="1"/>
  <c r="P8453" i="3" s="1"/>
  <c r="O8453" i="3" a="1"/>
  <c r="O8453" i="3" s="1"/>
  <c r="L8463" i="3" a="1"/>
  <c r="L8463" i="3" s="1"/>
  <c r="K8489" i="3" a="1"/>
  <c r="K8489" i="3" s="1"/>
  <c r="M8492" i="3" a="1"/>
  <c r="M8492" i="3" s="1"/>
  <c r="L8492" i="3" a="1"/>
  <c r="L8492" i="3" s="1"/>
  <c r="M8518" i="3" a="1"/>
  <c r="M8518" i="3" s="1"/>
  <c r="P8518" i="3" a="1"/>
  <c r="P8518" i="3" s="1"/>
  <c r="O8518" i="3" a="1"/>
  <c r="O8518" i="3" s="1"/>
  <c r="N8518" i="3" a="1"/>
  <c r="N8518" i="3" s="1"/>
  <c r="M8520" i="3" a="1"/>
  <c r="M8520" i="3" s="1"/>
  <c r="L8520" i="3" a="1"/>
  <c r="L8520" i="3" s="1"/>
  <c r="L8581" i="3" a="1"/>
  <c r="L8581" i="3" s="1"/>
  <c r="M8388" i="3" a="1"/>
  <c r="M8388" i="3" s="1"/>
  <c r="L8388" i="3" a="1"/>
  <c r="L8388" i="3" s="1"/>
  <c r="N8388" i="3" a="1"/>
  <c r="N8388" i="3" s="1"/>
  <c r="O8392" i="3" a="1"/>
  <c r="O8392" i="3" s="1"/>
  <c r="K8392" i="3" a="1"/>
  <c r="K8392" i="3" s="1"/>
  <c r="O8395" i="3" a="1"/>
  <c r="O8395" i="3" s="1"/>
  <c r="M8463" i="3" a="1"/>
  <c r="M8463" i="3" s="1"/>
  <c r="K8747" i="3" a="1"/>
  <c r="K8747" i="3" s="1"/>
  <c r="O8747" i="3" a="1"/>
  <c r="O8747" i="3" s="1"/>
  <c r="P8747" i="3" a="1"/>
  <c r="P8747" i="3" s="1"/>
  <c r="N8747" i="3" a="1"/>
  <c r="N8747" i="3" s="1"/>
  <c r="O8383" i="3" a="1"/>
  <c r="O8383" i="3" s="1"/>
  <c r="N8383" i="3" a="1"/>
  <c r="N8383" i="3" s="1"/>
  <c r="K8383" i="3" a="1"/>
  <c r="K8383" i="3" s="1"/>
  <c r="P8388" i="3" a="1"/>
  <c r="P8388" i="3" s="1"/>
  <c r="O8393" i="3" a="1"/>
  <c r="O8393" i="3" s="1"/>
  <c r="P8393" i="3" a="1"/>
  <c r="P8393" i="3" s="1"/>
  <c r="N8393" i="3" a="1"/>
  <c r="N8393" i="3" s="1"/>
  <c r="K8393" i="3" a="1"/>
  <c r="K8393" i="3" s="1"/>
  <c r="P8395" i="3" a="1"/>
  <c r="P8395" i="3" s="1"/>
  <c r="O8405" i="3" a="1"/>
  <c r="O8405" i="3" s="1"/>
  <c r="R8405" i="3" s="1"/>
  <c r="M8405" i="3" a="1"/>
  <c r="M8405" i="3" s="1"/>
  <c r="L8405" i="3" a="1"/>
  <c r="L8405" i="3" s="1"/>
  <c r="K8405" i="3" a="1"/>
  <c r="K8405" i="3" s="1"/>
  <c r="O8427" i="3" a="1"/>
  <c r="O8427" i="3" s="1"/>
  <c r="Q8427" i="3" s="1"/>
  <c r="N8427" i="3" a="1"/>
  <c r="N8427" i="3" s="1"/>
  <c r="M8427" i="3" a="1"/>
  <c r="M8427" i="3" s="1"/>
  <c r="L8427" i="3" a="1"/>
  <c r="L8427" i="3" s="1"/>
  <c r="O8443" i="3" a="1"/>
  <c r="O8443" i="3" s="1"/>
  <c r="N8443" i="3" a="1"/>
  <c r="N8443" i="3" s="1"/>
  <c r="L8443" i="3" a="1"/>
  <c r="L8443" i="3" s="1"/>
  <c r="K8443" i="3" a="1"/>
  <c r="K8443" i="3" s="1"/>
  <c r="M8454" i="3" a="1"/>
  <c r="M8454" i="3" s="1"/>
  <c r="K8454" i="3" a="1"/>
  <c r="K8454" i="3" s="1"/>
  <c r="O8463" i="3" a="1"/>
  <c r="O8463" i="3" s="1"/>
  <c r="P8484" i="3" a="1"/>
  <c r="P8484" i="3" s="1"/>
  <c r="N8484" i="3" a="1"/>
  <c r="N8484" i="3" s="1"/>
  <c r="M8484" i="3" a="1"/>
  <c r="M8484" i="3" s="1"/>
  <c r="L8484" i="3" a="1"/>
  <c r="L8484" i="3" s="1"/>
  <c r="N8505" i="3" a="1"/>
  <c r="N8505" i="3" s="1"/>
  <c r="L8505" i="3" a="1"/>
  <c r="L8505" i="3" s="1"/>
  <c r="N8511" i="3" a="1"/>
  <c r="N8511" i="3" s="1"/>
  <c r="M8511" i="3" a="1"/>
  <c r="M8511" i="3" s="1"/>
  <c r="O8605" i="3" a="1"/>
  <c r="O8605" i="3" s="1"/>
  <c r="M8605" i="3" a="1"/>
  <c r="M8605" i="3" s="1"/>
  <c r="L8605" i="3" a="1"/>
  <c r="L8605" i="3" s="1"/>
  <c r="P8605" i="3" a="1"/>
  <c r="P8605" i="3" s="1"/>
  <c r="N8605" i="3" a="1"/>
  <c r="N8605" i="3" s="1"/>
  <c r="O8614" i="3" a="1"/>
  <c r="O8614" i="3" s="1"/>
  <c r="P8614" i="3" a="1"/>
  <c r="P8614" i="3" s="1"/>
  <c r="N8614" i="3" a="1"/>
  <c r="N8614" i="3" s="1"/>
  <c r="M8614" i="3" a="1"/>
  <c r="M8614" i="3" s="1"/>
  <c r="O8626" i="3" a="1"/>
  <c r="O8626" i="3" s="1"/>
  <c r="K8626" i="3" a="1"/>
  <c r="K8626" i="3" s="1"/>
  <c r="P8626" i="3" a="1"/>
  <c r="P8626" i="3" s="1"/>
  <c r="N8626" i="3" a="1"/>
  <c r="N8626" i="3" s="1"/>
  <c r="L8626" i="3" a="1"/>
  <c r="L8626" i="3" s="1"/>
  <c r="L8783" i="3" a="1"/>
  <c r="L8783" i="3" s="1"/>
  <c r="O8783" i="3" a="1"/>
  <c r="O8783" i="3" s="1"/>
  <c r="M8783" i="3" a="1"/>
  <c r="M8783" i="3" s="1"/>
  <c r="P8783" i="3" a="1"/>
  <c r="P8783" i="3" s="1"/>
  <c r="R8783" i="3" s="1"/>
  <c r="N8783" i="3" a="1"/>
  <c r="N8783" i="3" s="1"/>
  <c r="K8783" i="3" a="1"/>
  <c r="K8783" i="3" s="1"/>
  <c r="M7985" i="3" a="1"/>
  <c r="M7985" i="3" s="1"/>
  <c r="L8003" i="3" a="1"/>
  <c r="L8003" i="3" s="1"/>
  <c r="M8017" i="3" a="1"/>
  <c r="M8017" i="3" s="1"/>
  <c r="L8026" i="3" a="1"/>
  <c r="L8026" i="3" s="1"/>
  <c r="M8035" i="3" a="1"/>
  <c r="M8035" i="3" s="1"/>
  <c r="N8041" i="3" a="1"/>
  <c r="N8041" i="3" s="1"/>
  <c r="M8043" i="3" a="1"/>
  <c r="M8043" i="3" s="1"/>
  <c r="P8055" i="3" a="1"/>
  <c r="P8055" i="3" s="1"/>
  <c r="M8070" i="3" a="1"/>
  <c r="M8070" i="3" s="1"/>
  <c r="N8102" i="3" a="1"/>
  <c r="N8102" i="3" s="1"/>
  <c r="Q8126" i="3"/>
  <c r="N8132" i="3" a="1"/>
  <c r="N8132" i="3" s="1"/>
  <c r="K8132" i="3" a="1"/>
  <c r="K8132" i="3" s="1"/>
  <c r="M8142" i="3" a="1"/>
  <c r="M8142" i="3" s="1"/>
  <c r="N8148" i="3" a="1"/>
  <c r="N8148" i="3" s="1"/>
  <c r="O8148" i="3" a="1"/>
  <c r="O8148" i="3" s="1"/>
  <c r="Q8148" i="3" s="1"/>
  <c r="M8154" i="3" a="1"/>
  <c r="M8154" i="3" s="1"/>
  <c r="N8154" i="3" a="1"/>
  <c r="N8154" i="3" s="1"/>
  <c r="O8157" i="3" a="1"/>
  <c r="O8157" i="3" s="1"/>
  <c r="Q8157" i="3" s="1"/>
  <c r="N8157" i="3" a="1"/>
  <c r="N8157" i="3" s="1"/>
  <c r="L8181" i="3" a="1"/>
  <c r="L8181" i="3" s="1"/>
  <c r="M8188" i="3" a="1"/>
  <c r="M8188" i="3" s="1"/>
  <c r="N8195" i="3" a="1"/>
  <c r="N8195" i="3" s="1"/>
  <c r="K8195" i="3" a="1"/>
  <c r="K8195" i="3" s="1"/>
  <c r="M8208" i="3" a="1"/>
  <c r="M8208" i="3" s="1"/>
  <c r="M8234" i="3" a="1"/>
  <c r="M8234" i="3" s="1"/>
  <c r="L8234" i="3" a="1"/>
  <c r="L8234" i="3" s="1"/>
  <c r="O8240" i="3" a="1"/>
  <c r="O8240" i="3" s="1"/>
  <c r="L8240" i="3" a="1"/>
  <c r="L8240" i="3" s="1"/>
  <c r="O8252" i="3" a="1"/>
  <c r="O8252" i="3" s="1"/>
  <c r="L8252" i="3" a="1"/>
  <c r="L8252" i="3" s="1"/>
  <c r="K8252" i="3" a="1"/>
  <c r="K8252" i="3" s="1"/>
  <c r="M8262" i="3" a="1"/>
  <c r="M8262" i="3" s="1"/>
  <c r="L8262" i="3" a="1"/>
  <c r="L8262" i="3" s="1"/>
  <c r="O8262" i="3" a="1"/>
  <c r="O8262" i="3" s="1"/>
  <c r="P8280" i="3" a="1"/>
  <c r="P8280" i="3" s="1"/>
  <c r="O8292" i="3" a="1"/>
  <c r="O8292" i="3" s="1"/>
  <c r="M8292" i="3" a="1"/>
  <c r="M8292" i="3" s="1"/>
  <c r="M8303" i="3" a="1"/>
  <c r="M8303" i="3" s="1"/>
  <c r="L8303" i="3" a="1"/>
  <c r="L8303" i="3" s="1"/>
  <c r="N8303" i="3" a="1"/>
  <c r="N8303" i="3" s="1"/>
  <c r="P8310" i="3" a="1"/>
  <c r="P8310" i="3" s="1"/>
  <c r="K8310" i="3" a="1"/>
  <c r="K8310" i="3" s="1"/>
  <c r="O8322" i="3" a="1"/>
  <c r="O8322" i="3" s="1"/>
  <c r="N8353" i="3" a="1"/>
  <c r="N8353" i="3" s="1"/>
  <c r="L8353" i="3" a="1"/>
  <c r="L8353" i="3" s="1"/>
  <c r="O8353" i="3" a="1"/>
  <c r="O8353" i="3" s="1"/>
  <c r="M8353" i="3" a="1"/>
  <c r="M8353" i="3" s="1"/>
  <c r="N8368" i="3" a="1"/>
  <c r="N8368" i="3" s="1"/>
  <c r="L8368" i="3" a="1"/>
  <c r="L8368" i="3" s="1"/>
  <c r="K8368" i="3" a="1"/>
  <c r="K8368" i="3" s="1"/>
  <c r="Q8369" i="3"/>
  <c r="O8373" i="3" a="1"/>
  <c r="O8373" i="3" s="1"/>
  <c r="Q8373" i="3" s="1"/>
  <c r="M8373" i="3" a="1"/>
  <c r="M8373" i="3" s="1"/>
  <c r="L8373" i="3" a="1"/>
  <c r="L8373" i="3" s="1"/>
  <c r="N8373" i="3" a="1"/>
  <c r="N8373" i="3" s="1"/>
  <c r="K8373" i="3" a="1"/>
  <c r="K8373" i="3" s="1"/>
  <c r="M8384" i="3" a="1"/>
  <c r="M8384" i="3" s="1"/>
  <c r="P8384" i="3" a="1"/>
  <c r="P8384" i="3" s="1"/>
  <c r="K8384" i="3" a="1"/>
  <c r="K8384" i="3" s="1"/>
  <c r="O8387" i="3" a="1"/>
  <c r="O8387" i="3" s="1"/>
  <c r="N8387" i="3" a="1"/>
  <c r="N8387" i="3" s="1"/>
  <c r="M8387" i="3" a="1"/>
  <c r="M8387" i="3" s="1"/>
  <c r="P8387" i="3" a="1"/>
  <c r="P8387" i="3" s="1"/>
  <c r="L8393" i="3" a="1"/>
  <c r="L8393" i="3" s="1"/>
  <c r="K8427" i="3" a="1"/>
  <c r="K8427" i="3" s="1"/>
  <c r="O8454" i="3" a="1"/>
  <c r="O8454" i="3" s="1"/>
  <c r="P8477" i="3" a="1"/>
  <c r="P8477" i="3" s="1"/>
  <c r="M8494" i="3" a="1"/>
  <c r="M8494" i="3" s="1"/>
  <c r="O8494" i="3" a="1"/>
  <c r="O8494" i="3" s="1"/>
  <c r="K8494" i="3" a="1"/>
  <c r="K8494" i="3" s="1"/>
  <c r="M8505" i="3" a="1"/>
  <c r="M8505" i="3" s="1"/>
  <c r="K8511" i="3" a="1"/>
  <c r="K8511" i="3" s="1"/>
  <c r="P8534" i="3" a="1"/>
  <c r="P8534" i="3" s="1"/>
  <c r="N8534" i="3" a="1"/>
  <c r="N8534" i="3" s="1"/>
  <c r="K8577" i="3" a="1"/>
  <c r="K8577" i="3" s="1"/>
  <c r="L8614" i="3" a="1"/>
  <c r="L8614" i="3" s="1"/>
  <c r="Q8683" i="3"/>
  <c r="N8361" i="3" a="1"/>
  <c r="N8361" i="3" s="1"/>
  <c r="L8361" i="3" a="1"/>
  <c r="L8361" i="3" s="1"/>
  <c r="K8361" i="3" a="1"/>
  <c r="K8361" i="3" s="1"/>
  <c r="M8408" i="3" a="1"/>
  <c r="M8408" i="3" s="1"/>
  <c r="L8408" i="3" a="1"/>
  <c r="L8408" i="3" s="1"/>
  <c r="N8410" i="3" a="1"/>
  <c r="N8410" i="3" s="1"/>
  <c r="P8410" i="3" a="1"/>
  <c r="P8410" i="3" s="1"/>
  <c r="O8451" i="3" a="1"/>
  <c r="O8451" i="3" s="1"/>
  <c r="N8451" i="3" a="1"/>
  <c r="N8451" i="3" s="1"/>
  <c r="N8479" i="3" a="1"/>
  <c r="N8479" i="3" s="1"/>
  <c r="O8479" i="3" a="1"/>
  <c r="O8479" i="3" s="1"/>
  <c r="M8479" i="3" a="1"/>
  <c r="M8479" i="3" s="1"/>
  <c r="P8507" i="3" a="1"/>
  <c r="P8507" i="3" s="1"/>
  <c r="K8507" i="3" a="1"/>
  <c r="K8507" i="3" s="1"/>
  <c r="N8507" i="3" a="1"/>
  <c r="N8507" i="3" s="1"/>
  <c r="M8507" i="3" a="1"/>
  <c r="M8507" i="3" s="1"/>
  <c r="P8517" i="3" a="1"/>
  <c r="P8517" i="3" s="1"/>
  <c r="N8517" i="3" a="1"/>
  <c r="N8517" i="3" s="1"/>
  <c r="M8517" i="3" a="1"/>
  <c r="M8517" i="3" s="1"/>
  <c r="L8517" i="3" a="1"/>
  <c r="L8517" i="3" s="1"/>
  <c r="M8594" i="3" a="1"/>
  <c r="M8594" i="3" s="1"/>
  <c r="N8594" i="3" a="1"/>
  <c r="N8594" i="3" s="1"/>
  <c r="L8594" i="3" a="1"/>
  <c r="L8594" i="3" s="1"/>
  <c r="K8594" i="3" a="1"/>
  <c r="K8594" i="3" s="1"/>
  <c r="M8663" i="3" a="1"/>
  <c r="M8663" i="3" s="1"/>
  <c r="K8663" i="3" a="1"/>
  <c r="K8663" i="3" s="1"/>
  <c r="O8663" i="3" a="1"/>
  <c r="O8663" i="3" s="1"/>
  <c r="Q8541" i="3"/>
  <c r="R8541" i="3"/>
  <c r="O8548" i="3" a="1"/>
  <c r="O8548" i="3" s="1"/>
  <c r="N8548" i="3" a="1"/>
  <c r="N8548" i="3" s="1"/>
  <c r="M8548" i="3" a="1"/>
  <c r="M8548" i="3" s="1"/>
  <c r="P8548" i="3" a="1"/>
  <c r="P8548" i="3" s="1"/>
  <c r="O8566" i="3" a="1"/>
  <c r="O8566" i="3" s="1"/>
  <c r="P8566" i="3" a="1"/>
  <c r="P8566" i="3" s="1"/>
  <c r="N8566" i="3" a="1"/>
  <c r="N8566" i="3" s="1"/>
  <c r="M8566" i="3" a="1"/>
  <c r="M8566" i="3" s="1"/>
  <c r="L8566" i="3" a="1"/>
  <c r="L8566" i="3" s="1"/>
  <c r="O8582" i="3" a="1"/>
  <c r="O8582" i="3" s="1"/>
  <c r="R8582" i="3" s="1"/>
  <c r="N8582" i="3" a="1"/>
  <c r="N8582" i="3" s="1"/>
  <c r="M8582" i="3" a="1"/>
  <c r="M8582" i="3" s="1"/>
  <c r="L8582" i="3" a="1"/>
  <c r="L8582" i="3" s="1"/>
  <c r="O8613" i="3" a="1"/>
  <c r="O8613" i="3" s="1"/>
  <c r="P8613" i="3" a="1"/>
  <c r="P8613" i="3" s="1"/>
  <c r="N8613" i="3" a="1"/>
  <c r="N8613" i="3" s="1"/>
  <c r="M8613" i="3" a="1"/>
  <c r="M8613" i="3" s="1"/>
  <c r="K8759" i="3" a="1"/>
  <c r="K8759" i="3" s="1"/>
  <c r="O8759" i="3" a="1"/>
  <c r="O8759" i="3" s="1"/>
  <c r="N8759" i="3" a="1"/>
  <c r="N8759" i="3" s="1"/>
  <c r="P8759" i="3" a="1"/>
  <c r="P8759" i="3" s="1"/>
  <c r="M8759" i="3" a="1"/>
  <c r="M8759" i="3" s="1"/>
  <c r="L8759" i="3" a="1"/>
  <c r="L8759" i="3" s="1"/>
  <c r="P8646" i="3" a="1"/>
  <c r="P8646" i="3" s="1"/>
  <c r="O8646" i="3" a="1"/>
  <c r="O8646" i="3" s="1"/>
  <c r="N8646" i="3" a="1"/>
  <c r="N8646" i="3" s="1"/>
  <c r="N8661" i="3" a="1"/>
  <c r="N8661" i="3" s="1"/>
  <c r="P8661" i="3" a="1"/>
  <c r="P8661" i="3" s="1"/>
  <c r="K8661" i="3" a="1"/>
  <c r="K8661" i="3" s="1"/>
  <c r="L8661" i="3" a="1"/>
  <c r="L8661" i="3" s="1"/>
  <c r="N8676" i="3" a="1"/>
  <c r="N8676" i="3" s="1"/>
  <c r="M8676" i="3" a="1"/>
  <c r="M8676" i="3" s="1"/>
  <c r="M8884" i="3" a="1"/>
  <c r="M8884" i="3" s="1"/>
  <c r="L8884" i="3" a="1"/>
  <c r="L8884" i="3" s="1"/>
  <c r="P8884" i="3" a="1"/>
  <c r="P8884" i="3" s="1"/>
  <c r="N8884" i="3" a="1"/>
  <c r="N8884" i="3" s="1"/>
  <c r="M8220" i="3" a="1"/>
  <c r="M8220" i="3" s="1"/>
  <c r="P8242" i="3" a="1"/>
  <c r="P8242" i="3" s="1"/>
  <c r="O8277" i="3" a="1"/>
  <c r="O8277" i="3" s="1"/>
  <c r="M8314" i="3" a="1"/>
  <c r="M8314" i="3" s="1"/>
  <c r="L8314" i="3" a="1"/>
  <c r="L8314" i="3" s="1"/>
  <c r="M8316" i="3" a="1"/>
  <c r="M8316" i="3" s="1"/>
  <c r="K8316" i="3" a="1"/>
  <c r="K8316" i="3" s="1"/>
  <c r="O8339" i="3" a="1"/>
  <c r="O8339" i="3" s="1"/>
  <c r="M8339" i="3" a="1"/>
  <c r="M8339" i="3" s="1"/>
  <c r="P8361" i="3" a="1"/>
  <c r="P8361" i="3" s="1"/>
  <c r="Q8361" i="3" s="1"/>
  <c r="N8369" i="3" a="1"/>
  <c r="N8369" i="3" s="1"/>
  <c r="L8369" i="3" a="1"/>
  <c r="L8369" i="3" s="1"/>
  <c r="K8369" i="3" a="1"/>
  <c r="K8369" i="3" s="1"/>
  <c r="O8381" i="3" a="1"/>
  <c r="O8381" i="3" s="1"/>
  <c r="R8381" i="3" s="1"/>
  <c r="P8386" i="3" a="1"/>
  <c r="P8386" i="3" s="1"/>
  <c r="O8386" i="3" a="1"/>
  <c r="O8386" i="3" s="1"/>
  <c r="O8399" i="3" a="1"/>
  <c r="O8399" i="3" s="1"/>
  <c r="M8399" i="3" a="1"/>
  <c r="M8399" i="3" s="1"/>
  <c r="L8399" i="3" a="1"/>
  <c r="L8399" i="3" s="1"/>
  <c r="P8408" i="3" a="1"/>
  <c r="P8408" i="3" s="1"/>
  <c r="M8410" i="3" a="1"/>
  <c r="M8410" i="3" s="1"/>
  <c r="M8451" i="3" a="1"/>
  <c r="M8451" i="3" s="1"/>
  <c r="O8457" i="3" a="1"/>
  <c r="O8457" i="3" s="1"/>
  <c r="P8457" i="3" a="1"/>
  <c r="P8457" i="3" s="1"/>
  <c r="M8472" i="3" a="1"/>
  <c r="M8472" i="3" s="1"/>
  <c r="L8472" i="3" a="1"/>
  <c r="L8472" i="3" s="1"/>
  <c r="K8472" i="3" a="1"/>
  <c r="K8472" i="3" s="1"/>
  <c r="P8472" i="3" a="1"/>
  <c r="P8472" i="3" s="1"/>
  <c r="N8472" i="3" a="1"/>
  <c r="N8472" i="3" s="1"/>
  <c r="N8497" i="3" a="1"/>
  <c r="N8497" i="3" s="1"/>
  <c r="P8497" i="3" a="1"/>
  <c r="P8497" i="3" s="1"/>
  <c r="M8497" i="3" a="1"/>
  <c r="M8497" i="3" s="1"/>
  <c r="L8497" i="3" a="1"/>
  <c r="L8497" i="3" s="1"/>
  <c r="K8497" i="3" a="1"/>
  <c r="K8497" i="3" s="1"/>
  <c r="L8548" i="3" a="1"/>
  <c r="L8548" i="3" s="1"/>
  <c r="N8691" i="3" a="1"/>
  <c r="N8691" i="3" s="1"/>
  <c r="M8691" i="3" a="1"/>
  <c r="M8691" i="3" s="1"/>
  <c r="O8691" i="3" a="1"/>
  <c r="O8691" i="3" s="1"/>
  <c r="L8691" i="3" a="1"/>
  <c r="L8691" i="3" s="1"/>
  <c r="K8691" i="3" a="1"/>
  <c r="K8691" i="3" s="1"/>
  <c r="N8855" i="3" a="1"/>
  <c r="N8855" i="3" s="1"/>
  <c r="P8855" i="3" a="1"/>
  <c r="P8855" i="3" s="1"/>
  <c r="K8140" i="3" a="1"/>
  <c r="K8140" i="3" s="1"/>
  <c r="K8164" i="3" a="1"/>
  <c r="K8164" i="3" s="1"/>
  <c r="K8172" i="3" a="1"/>
  <c r="K8172" i="3" s="1"/>
  <c r="K8186" i="3" a="1"/>
  <c r="K8186" i="3" s="1"/>
  <c r="L8190" i="3" a="1"/>
  <c r="L8190" i="3" s="1"/>
  <c r="K8196" i="3" a="1"/>
  <c r="K8196" i="3" s="1"/>
  <c r="L8200" i="3" a="1"/>
  <c r="L8200" i="3" s="1"/>
  <c r="P8220" i="3" a="1"/>
  <c r="P8220" i="3" s="1"/>
  <c r="R8220" i="3" s="1"/>
  <c r="K8223" i="3" a="1"/>
  <c r="K8223" i="3" s="1"/>
  <c r="K8249" i="3" a="1"/>
  <c r="K8249" i="3" s="1"/>
  <c r="O8290" i="3" a="1"/>
  <c r="O8290" i="3" s="1"/>
  <c r="N8290" i="3" a="1"/>
  <c r="N8290" i="3" s="1"/>
  <c r="K8301" i="3" a="1"/>
  <c r="K8301" i="3" s="1"/>
  <c r="K8306" i="3" a="1"/>
  <c r="K8306" i="3" s="1"/>
  <c r="N8313" i="3" a="1"/>
  <c r="N8313" i="3" s="1"/>
  <c r="M8313" i="3" a="1"/>
  <c r="M8313" i="3" s="1"/>
  <c r="K8314" i="3" a="1"/>
  <c r="K8314" i="3" s="1"/>
  <c r="N8320" i="3" a="1"/>
  <c r="N8320" i="3" s="1"/>
  <c r="O8320" i="3" a="1"/>
  <c r="O8320" i="3" s="1"/>
  <c r="L8339" i="3" a="1"/>
  <c r="L8339" i="3" s="1"/>
  <c r="N8352" i="3" a="1"/>
  <c r="N8352" i="3" s="1"/>
  <c r="O8352" i="3" a="1"/>
  <c r="O8352" i="3" s="1"/>
  <c r="L8352" i="3" a="1"/>
  <c r="L8352" i="3" s="1"/>
  <c r="M8369" i="3" a="1"/>
  <c r="M8369" i="3" s="1"/>
  <c r="N8379" i="3" a="1"/>
  <c r="N8379" i="3" s="1"/>
  <c r="M8379" i="3" a="1"/>
  <c r="M8379" i="3" s="1"/>
  <c r="K8386" i="3" a="1"/>
  <c r="K8386" i="3" s="1"/>
  <c r="K8399" i="3" a="1"/>
  <c r="K8399" i="3" s="1"/>
  <c r="O8406" i="3" a="1"/>
  <c r="O8406" i="3" s="1"/>
  <c r="N8406" i="3" a="1"/>
  <c r="N8406" i="3" s="1"/>
  <c r="P8451" i="3" a="1"/>
  <c r="P8451" i="3" s="1"/>
  <c r="K8457" i="3" a="1"/>
  <c r="K8457" i="3" s="1"/>
  <c r="N8469" i="3" a="1"/>
  <c r="N8469" i="3" s="1"/>
  <c r="O8469" i="3" a="1"/>
  <c r="O8469" i="3" s="1"/>
  <c r="M8469" i="3" a="1"/>
  <c r="M8469" i="3" s="1"/>
  <c r="P8469" i="3" a="1"/>
  <c r="P8469" i="3" s="1"/>
  <c r="Q8469" i="3" s="1"/>
  <c r="L8485" i="3" a="1"/>
  <c r="L8485" i="3" s="1"/>
  <c r="P8485" i="3" a="1"/>
  <c r="P8485" i="3" s="1"/>
  <c r="O8485" i="3" a="1"/>
  <c r="O8485" i="3" s="1"/>
  <c r="K8487" i="3" a="1"/>
  <c r="K8487" i="3" s="1"/>
  <c r="L8487" i="3" a="1"/>
  <c r="L8487" i="3" s="1"/>
  <c r="P8487" i="3" a="1"/>
  <c r="P8487" i="3" s="1"/>
  <c r="N8498" i="3" a="1"/>
  <c r="N8498" i="3" s="1"/>
  <c r="P8498" i="3" a="1"/>
  <c r="P8498" i="3" s="1"/>
  <c r="O8498" i="3" a="1"/>
  <c r="O8498" i="3" s="1"/>
  <c r="N8508" i="3" a="1"/>
  <c r="N8508" i="3" s="1"/>
  <c r="M8554" i="3" a="1"/>
  <c r="M8554" i="3" s="1"/>
  <c r="O8554" i="3" a="1"/>
  <c r="O8554" i="3" s="1"/>
  <c r="O8573" i="3" a="1"/>
  <c r="O8573" i="3" s="1"/>
  <c r="M8573" i="3" a="1"/>
  <c r="M8573" i="3" s="1"/>
  <c r="L8573" i="3" a="1"/>
  <c r="L8573" i="3" s="1"/>
  <c r="P8573" i="3" a="1"/>
  <c r="P8573" i="3" s="1"/>
  <c r="K8587" i="3" a="1"/>
  <c r="K8587" i="3" s="1"/>
  <c r="O8601" i="3" a="1"/>
  <c r="O8601" i="3" s="1"/>
  <c r="N8601" i="3" a="1"/>
  <c r="N8601" i="3" s="1"/>
  <c r="N8609" i="3" a="1"/>
  <c r="N8609" i="3" s="1"/>
  <c r="O8673" i="3" a="1"/>
  <c r="O8673" i="3" s="1"/>
  <c r="K8673" i="3" a="1"/>
  <c r="K8673" i="3" s="1"/>
  <c r="N8673" i="3" a="1"/>
  <c r="N8673" i="3" s="1"/>
  <c r="M8673" i="3" a="1"/>
  <c r="M8673" i="3" s="1"/>
  <c r="L8673" i="3" a="1"/>
  <c r="L8673" i="3" s="1"/>
  <c r="P8673" i="3" a="1"/>
  <c r="P8673" i="3" s="1"/>
  <c r="R8673" i="3" s="1"/>
  <c r="P8691" i="3" a="1"/>
  <c r="P8691" i="3" s="1"/>
  <c r="K8738" i="3" a="1"/>
  <c r="K8738" i="3" s="1"/>
  <c r="K8855" i="3" a="1"/>
  <c r="K8855" i="3" s="1"/>
  <c r="O8627" i="3" a="1"/>
  <c r="O8627" i="3" s="1"/>
  <c r="L8627" i="3" a="1"/>
  <c r="L8627" i="3" s="1"/>
  <c r="P8627" i="3" a="1"/>
  <c r="P8627" i="3" s="1"/>
  <c r="O8641" i="3" a="1"/>
  <c r="O8641" i="3" s="1"/>
  <c r="K8641" i="3" a="1"/>
  <c r="K8641" i="3" s="1"/>
  <c r="P8641" i="3" a="1"/>
  <c r="P8641" i="3" s="1"/>
  <c r="N8641" i="3" a="1"/>
  <c r="N8641" i="3" s="1"/>
  <c r="K8739" i="3" a="1"/>
  <c r="K8739" i="3" s="1"/>
  <c r="M8739" i="3" a="1"/>
  <c r="M8739" i="3" s="1"/>
  <c r="O8739" i="3" a="1"/>
  <c r="O8739" i="3" s="1"/>
  <c r="N8739" i="3" a="1"/>
  <c r="N8739" i="3" s="1"/>
  <c r="P8739" i="3" a="1"/>
  <c r="P8739" i="3" s="1"/>
  <c r="M8748" i="3" a="1"/>
  <c r="M8748" i="3" s="1"/>
  <c r="L8748" i="3" a="1"/>
  <c r="L8748" i="3" s="1"/>
  <c r="K8748" i="3" a="1"/>
  <c r="K8748" i="3" s="1"/>
  <c r="P8748" i="3" a="1"/>
  <c r="P8748" i="3" s="1"/>
  <c r="M8815" i="3" a="1"/>
  <c r="M8815" i="3" s="1"/>
  <c r="L8815" i="3" a="1"/>
  <c r="L8815" i="3" s="1"/>
  <c r="O8815" i="3" a="1"/>
  <c r="O8815" i="3" s="1"/>
  <c r="N8815" i="3" a="1"/>
  <c r="N8815" i="3" s="1"/>
  <c r="P8815" i="3" a="1"/>
  <c r="P8815" i="3" s="1"/>
  <c r="R8621" i="3"/>
  <c r="K8627" i="3" a="1"/>
  <c r="K8627" i="3" s="1"/>
  <c r="O8654" i="3" a="1"/>
  <c r="O8654" i="3" s="1"/>
  <c r="N8654" i="3" a="1"/>
  <c r="N8654" i="3" s="1"/>
  <c r="N8677" i="3" a="1"/>
  <c r="N8677" i="3" s="1"/>
  <c r="L8677" i="3" a="1"/>
  <c r="L8677" i="3" s="1"/>
  <c r="O8677" i="3" a="1"/>
  <c r="O8677" i="3" s="1"/>
  <c r="M8677" i="3" a="1"/>
  <c r="M8677" i="3" s="1"/>
  <c r="L8707" i="3" a="1"/>
  <c r="L8707" i="3" s="1"/>
  <c r="K8707" i="3" a="1"/>
  <c r="K8707" i="3" s="1"/>
  <c r="O8707" i="3" a="1"/>
  <c r="O8707" i="3" s="1"/>
  <c r="Q8715" i="3"/>
  <c r="N8748" i="3" a="1"/>
  <c r="N8748" i="3" s="1"/>
  <c r="M8765" i="3" a="1"/>
  <c r="M8765" i="3" s="1"/>
  <c r="P8765" i="3" a="1"/>
  <c r="P8765" i="3" s="1"/>
  <c r="O8765" i="3" a="1"/>
  <c r="O8765" i="3" s="1"/>
  <c r="K8765" i="3" a="1"/>
  <c r="K8765" i="3" s="1"/>
  <c r="N8765" i="3" a="1"/>
  <c r="N8765" i="3" s="1"/>
  <c r="L8765" i="3" a="1"/>
  <c r="L8765" i="3" s="1"/>
  <c r="K8815" i="3" a="1"/>
  <c r="K8815" i="3" s="1"/>
  <c r="N8655" i="3" a="1"/>
  <c r="N8655" i="3" s="1"/>
  <c r="L8655" i="3" a="1"/>
  <c r="L8655" i="3" s="1"/>
  <c r="P8655" i="3" a="1"/>
  <c r="P8655" i="3" s="1"/>
  <c r="P8658" i="3" a="1"/>
  <c r="P8658" i="3" s="1"/>
  <c r="N8658" i="3" a="1"/>
  <c r="N8658" i="3" s="1"/>
  <c r="L8695" i="3" a="1"/>
  <c r="L8695" i="3" s="1"/>
  <c r="K8695" i="3" a="1"/>
  <c r="K8695" i="3" s="1"/>
  <c r="O8695" i="3" a="1"/>
  <c r="O8695" i="3" s="1"/>
  <c r="P8695" i="3" a="1"/>
  <c r="P8695" i="3" s="1"/>
  <c r="N8695" i="3" a="1"/>
  <c r="N8695" i="3" s="1"/>
  <c r="L8739" i="3" a="1"/>
  <c r="L8739" i="3" s="1"/>
  <c r="N8810" i="3" a="1"/>
  <c r="N8810" i="3" s="1"/>
  <c r="M8810" i="3" a="1"/>
  <c r="M8810" i="3" s="1"/>
  <c r="P8346" i="3" a="1"/>
  <c r="P8346" i="3" s="1"/>
  <c r="O8354" i="3" a="1"/>
  <c r="O8354" i="3" s="1"/>
  <c r="Q8354" i="3" s="1"/>
  <c r="P8370" i="3" a="1"/>
  <c r="P8370" i="3" s="1"/>
  <c r="Q8371" i="3"/>
  <c r="P8403" i="3" a="1"/>
  <c r="P8403" i="3" s="1"/>
  <c r="R8403" i="3" s="1"/>
  <c r="P8419" i="3" a="1"/>
  <c r="P8419" i="3" s="1"/>
  <c r="Q8419" i="3" s="1"/>
  <c r="Q8448" i="3"/>
  <c r="P8450" i="3" a="1"/>
  <c r="P8450" i="3" s="1"/>
  <c r="Q8450" i="3" s="1"/>
  <c r="N8506" i="3" a="1"/>
  <c r="N8506" i="3" s="1"/>
  <c r="L8506" i="3" a="1"/>
  <c r="L8506" i="3" s="1"/>
  <c r="K8506" i="3" a="1"/>
  <c r="K8506" i="3" s="1"/>
  <c r="N8532" i="3" a="1"/>
  <c r="N8532" i="3" s="1"/>
  <c r="M8532" i="3" a="1"/>
  <c r="M8532" i="3" s="1"/>
  <c r="O8533" i="3" a="1"/>
  <c r="O8533" i="3" s="1"/>
  <c r="M8533" i="3" a="1"/>
  <c r="M8533" i="3" s="1"/>
  <c r="L8533" i="3" a="1"/>
  <c r="L8533" i="3" s="1"/>
  <c r="M8546" i="3" a="1"/>
  <c r="M8546" i="3" s="1"/>
  <c r="N8546" i="3" a="1"/>
  <c r="N8546" i="3" s="1"/>
  <c r="L8546" i="3" a="1"/>
  <c r="L8546" i="3" s="1"/>
  <c r="O8550" i="3" a="1"/>
  <c r="O8550" i="3" s="1"/>
  <c r="M8550" i="3" a="1"/>
  <c r="M8550" i="3" s="1"/>
  <c r="L8550" i="3" a="1"/>
  <c r="L8550" i="3" s="1"/>
  <c r="O8565" i="3" a="1"/>
  <c r="O8565" i="3" s="1"/>
  <c r="P8565" i="3" a="1"/>
  <c r="P8565" i="3" s="1"/>
  <c r="N8565" i="3" a="1"/>
  <c r="N8565" i="3" s="1"/>
  <c r="M8586" i="3" a="1"/>
  <c r="M8586" i="3" s="1"/>
  <c r="L8586" i="3" a="1"/>
  <c r="L8586" i="3" s="1"/>
  <c r="K8586" i="3" a="1"/>
  <c r="K8586" i="3" s="1"/>
  <c r="O8590" i="3" a="1"/>
  <c r="O8590" i="3" s="1"/>
  <c r="P8590" i="3" a="1"/>
  <c r="P8590" i="3" s="1"/>
  <c r="N8590" i="3" a="1"/>
  <c r="N8590" i="3" s="1"/>
  <c r="M8590" i="3" a="1"/>
  <c r="M8590" i="3" s="1"/>
  <c r="M8604" i="3" a="1"/>
  <c r="M8604" i="3" s="1"/>
  <c r="L8604" i="3" a="1"/>
  <c r="L8604" i="3" s="1"/>
  <c r="K8604" i="3" a="1"/>
  <c r="K8604" i="3" s="1"/>
  <c r="M8627" i="3" a="1"/>
  <c r="M8627" i="3" s="1"/>
  <c r="P8639" i="3" a="1"/>
  <c r="P8639" i="3" s="1"/>
  <c r="M8639" i="3" a="1"/>
  <c r="M8639" i="3" s="1"/>
  <c r="M8641" i="3" a="1"/>
  <c r="M8641" i="3" s="1"/>
  <c r="K8655" i="3" a="1"/>
  <c r="K8655" i="3" s="1"/>
  <c r="L8658" i="3" a="1"/>
  <c r="L8658" i="3" s="1"/>
  <c r="L8683" i="3" a="1"/>
  <c r="L8683" i="3" s="1"/>
  <c r="K8683" i="3" a="1"/>
  <c r="K8683" i="3" s="1"/>
  <c r="N8683" i="3" a="1"/>
  <c r="N8683" i="3" s="1"/>
  <c r="M8695" i="3" a="1"/>
  <c r="M8695" i="3" s="1"/>
  <c r="N8707" i="3" a="1"/>
  <c r="N8707" i="3" s="1"/>
  <c r="K8751" i="3" a="1"/>
  <c r="K8751" i="3" s="1"/>
  <c r="M8751" i="3" a="1"/>
  <c r="M8751" i="3" s="1"/>
  <c r="L8751" i="3" a="1"/>
  <c r="L8751" i="3" s="1"/>
  <c r="P8751" i="3" a="1"/>
  <c r="P8751" i="3" s="1"/>
  <c r="O8751" i="3" a="1"/>
  <c r="O8751" i="3" s="1"/>
  <c r="N8751" i="3" a="1"/>
  <c r="N8751" i="3" s="1"/>
  <c r="O8808" i="3" a="1"/>
  <c r="O8808" i="3" s="1"/>
  <c r="N8808" i="3" a="1"/>
  <c r="N8808" i="3" s="1"/>
  <c r="L8808" i="3" a="1"/>
  <c r="L8808" i="3" s="1"/>
  <c r="M8808" i="3" a="1"/>
  <c r="M8808" i="3" s="1"/>
  <c r="P8808" i="3" a="1"/>
  <c r="P8808" i="3" s="1"/>
  <c r="N8826" i="3" a="1"/>
  <c r="N8826" i="3" s="1"/>
  <c r="M8826" i="3" a="1"/>
  <c r="M8826" i="3" s="1"/>
  <c r="O8867" i="3" a="1"/>
  <c r="O8867" i="3" s="1"/>
  <c r="M8867" i="3" a="1"/>
  <c r="M8867" i="3" s="1"/>
  <c r="P8867" i="3" a="1"/>
  <c r="P8867" i="3" s="1"/>
  <c r="N8867" i="3" a="1"/>
  <c r="N8867" i="3" s="1"/>
  <c r="P8281" i="3" a="1"/>
  <c r="P8281" i="3" s="1"/>
  <c r="P8329" i="3" a="1"/>
  <c r="P8329" i="3" s="1"/>
  <c r="P8337" i="3" a="1"/>
  <c r="P8337" i="3" s="1"/>
  <c r="K8344" i="3" a="1"/>
  <c r="K8344" i="3" s="1"/>
  <c r="K8354" i="3" a="1"/>
  <c r="K8354" i="3" s="1"/>
  <c r="K8360" i="3" a="1"/>
  <c r="K8360" i="3" s="1"/>
  <c r="K8362" i="3" a="1"/>
  <c r="K8362" i="3" s="1"/>
  <c r="K8370" i="3" a="1"/>
  <c r="K8370" i="3" s="1"/>
  <c r="K8390" i="3" a="1"/>
  <c r="K8390" i="3" s="1"/>
  <c r="K8403" i="3" a="1"/>
  <c r="K8403" i="3" s="1"/>
  <c r="K8422" i="3" a="1"/>
  <c r="K8422" i="3" s="1"/>
  <c r="K8438" i="3" a="1"/>
  <c r="K8438" i="3" s="1"/>
  <c r="K8442" i="3" a="1"/>
  <c r="K8442" i="3" s="1"/>
  <c r="K8448" i="3" a="1"/>
  <c r="K8448" i="3" s="1"/>
  <c r="K8450" i="3" a="1"/>
  <c r="K8450" i="3" s="1"/>
  <c r="K8462" i="3" a="1"/>
  <c r="K8462" i="3" s="1"/>
  <c r="K8493" i="3" a="1"/>
  <c r="K8493" i="3" s="1"/>
  <c r="N8502" i="3" a="1"/>
  <c r="N8502" i="3" s="1"/>
  <c r="K8504" i="3" a="1"/>
  <c r="K8504" i="3" s="1"/>
  <c r="M8506" i="3" a="1"/>
  <c r="M8506" i="3" s="1"/>
  <c r="M8509" i="3" a="1"/>
  <c r="M8509" i="3" s="1"/>
  <c r="L8513" i="3" a="1"/>
  <c r="L8513" i="3" s="1"/>
  <c r="O8522" i="3" a="1"/>
  <c r="O8522" i="3" s="1"/>
  <c r="P8522" i="3" a="1"/>
  <c r="P8522" i="3" s="1"/>
  <c r="N8522" i="3" a="1"/>
  <c r="N8522" i="3" s="1"/>
  <c r="M8524" i="3" a="1"/>
  <c r="M8524" i="3" s="1"/>
  <c r="L8524" i="3" a="1"/>
  <c r="L8524" i="3" s="1"/>
  <c r="K8532" i="3" a="1"/>
  <c r="K8532" i="3" s="1"/>
  <c r="N8533" i="3" a="1"/>
  <c r="N8533" i="3" s="1"/>
  <c r="K8546" i="3" a="1"/>
  <c r="K8546" i="3" s="1"/>
  <c r="N8550" i="3" a="1"/>
  <c r="N8550" i="3" s="1"/>
  <c r="O8553" i="3" a="1"/>
  <c r="O8553" i="3" s="1"/>
  <c r="N8553" i="3" a="1"/>
  <c r="N8553" i="3" s="1"/>
  <c r="O8558" i="3" a="1"/>
  <c r="O8558" i="3" s="1"/>
  <c r="P8558" i="3" a="1"/>
  <c r="P8558" i="3" s="1"/>
  <c r="O8561" i="3" a="1"/>
  <c r="O8561" i="3" s="1"/>
  <c r="N8561" i="3" a="1"/>
  <c r="N8561" i="3" s="1"/>
  <c r="P8563" i="3" a="1"/>
  <c r="P8563" i="3" s="1"/>
  <c r="L8563" i="3" a="1"/>
  <c r="L8563" i="3" s="1"/>
  <c r="K8563" i="3" a="1"/>
  <c r="K8563" i="3" s="1"/>
  <c r="L8565" i="3" a="1"/>
  <c r="L8565" i="3" s="1"/>
  <c r="M8570" i="3" a="1"/>
  <c r="M8570" i="3" s="1"/>
  <c r="O8570" i="3" a="1"/>
  <c r="O8570" i="3" s="1"/>
  <c r="N8570" i="3" a="1"/>
  <c r="N8570" i="3" s="1"/>
  <c r="L8572" i="3" a="1"/>
  <c r="L8572" i="3" s="1"/>
  <c r="K8572" i="3" a="1"/>
  <c r="K8572" i="3" s="1"/>
  <c r="O8580" i="3" a="1"/>
  <c r="O8580" i="3" s="1"/>
  <c r="N8580" i="3" a="1"/>
  <c r="N8580" i="3" s="1"/>
  <c r="M8580" i="3" a="1"/>
  <c r="M8580" i="3" s="1"/>
  <c r="N8586" i="3" a="1"/>
  <c r="N8586" i="3" s="1"/>
  <c r="L8590" i="3" a="1"/>
  <c r="L8590" i="3" s="1"/>
  <c r="K8595" i="3" a="1"/>
  <c r="K8595" i="3" s="1"/>
  <c r="N8604" i="3" a="1"/>
  <c r="N8604" i="3" s="1"/>
  <c r="N8627" i="3" a="1"/>
  <c r="N8627" i="3" s="1"/>
  <c r="L8639" i="3" a="1"/>
  <c r="L8639" i="3" s="1"/>
  <c r="P8645" i="3" a="1"/>
  <c r="P8645" i="3" s="1"/>
  <c r="M8645" i="3" a="1"/>
  <c r="M8645" i="3" s="1"/>
  <c r="L8645" i="3" a="1"/>
  <c r="L8645" i="3" s="1"/>
  <c r="O8659" i="3" a="1"/>
  <c r="O8659" i="3" s="1"/>
  <c r="P8659" i="3" a="1"/>
  <c r="P8659" i="3" s="1"/>
  <c r="N8659" i="3" a="1"/>
  <c r="N8659" i="3" s="1"/>
  <c r="L8659" i="3" a="1"/>
  <c r="L8659" i="3" s="1"/>
  <c r="M8659" i="3" a="1"/>
  <c r="M8659" i="3" s="1"/>
  <c r="M8683" i="3" a="1"/>
  <c r="M8683" i="3" s="1"/>
  <c r="P8707" i="3" a="1"/>
  <c r="P8707" i="3" s="1"/>
  <c r="O8734" i="3" a="1"/>
  <c r="O8734" i="3" s="1"/>
  <c r="K8734" i="3" a="1"/>
  <c r="K8734" i="3" s="1"/>
  <c r="L8736" i="3" a="1"/>
  <c r="L8736" i="3" s="1"/>
  <c r="O8749" i="3" a="1"/>
  <c r="O8749" i="3" s="1"/>
  <c r="N8749" i="3" a="1"/>
  <c r="N8749" i="3" s="1"/>
  <c r="L8867" i="3" a="1"/>
  <c r="L8867" i="3" s="1"/>
  <c r="K8874" i="3" a="1"/>
  <c r="K8874" i="3" s="1"/>
  <c r="N8874" i="3" a="1"/>
  <c r="N8874" i="3" s="1"/>
  <c r="M8874" i="3" a="1"/>
  <c r="M8874" i="3" s="1"/>
  <c r="P8874" i="3" a="1"/>
  <c r="P8874" i="3" s="1"/>
  <c r="R8874" i="3" s="1"/>
  <c r="O8874" i="3" a="1"/>
  <c r="O8874" i="3" s="1"/>
  <c r="L8874" i="3" a="1"/>
  <c r="L8874" i="3" s="1"/>
  <c r="P8289" i="3" a="1"/>
  <c r="P8289" i="3" s="1"/>
  <c r="Q8289" i="3" s="1"/>
  <c r="L8344" i="3" a="1"/>
  <c r="L8344" i="3" s="1"/>
  <c r="L8360" i="3" a="1"/>
  <c r="L8360" i="3" s="1"/>
  <c r="K8416" i="3" a="1"/>
  <c r="K8416" i="3" s="1"/>
  <c r="M8417" i="3" a="1"/>
  <c r="M8417" i="3" s="1"/>
  <c r="K8434" i="3" a="1"/>
  <c r="K8434" i="3" s="1"/>
  <c r="K8435" i="3" a="1"/>
  <c r="K8435" i="3" s="1"/>
  <c r="K8459" i="3" a="1"/>
  <c r="K8459" i="3" s="1"/>
  <c r="N8466" i="3" a="1"/>
  <c r="N8466" i="3" s="1"/>
  <c r="K8466" i="3" a="1"/>
  <c r="K8466" i="3" s="1"/>
  <c r="L8467" i="3" a="1"/>
  <c r="L8467" i="3" s="1"/>
  <c r="N8473" i="3" a="1"/>
  <c r="N8473" i="3" s="1"/>
  <c r="M8473" i="3" a="1"/>
  <c r="M8473" i="3" s="1"/>
  <c r="K8495" i="3" a="1"/>
  <c r="K8495" i="3" s="1"/>
  <c r="L8500" i="3" a="1"/>
  <c r="L8500" i="3" s="1"/>
  <c r="O8502" i="3" a="1"/>
  <c r="O8502" i="3" s="1"/>
  <c r="O8504" i="3" a="1"/>
  <c r="O8504" i="3" s="1"/>
  <c r="K8522" i="3" a="1"/>
  <c r="K8522" i="3" s="1"/>
  <c r="K8524" i="3" a="1"/>
  <c r="K8524" i="3" s="1"/>
  <c r="P8533" i="3" a="1"/>
  <c r="P8533" i="3" s="1"/>
  <c r="O8542" i="3" a="1"/>
  <c r="O8542" i="3" s="1"/>
  <c r="P8542" i="3" a="1"/>
  <c r="P8542" i="3" s="1"/>
  <c r="N8542" i="3" a="1"/>
  <c r="N8542" i="3" s="1"/>
  <c r="O8546" i="3" a="1"/>
  <c r="O8546" i="3" s="1"/>
  <c r="O8549" i="3" a="1"/>
  <c r="O8549" i="3" s="1"/>
  <c r="N8549" i="3" a="1"/>
  <c r="N8549" i="3" s="1"/>
  <c r="M8549" i="3" a="1"/>
  <c r="M8549" i="3" s="1"/>
  <c r="P8550" i="3" a="1"/>
  <c r="P8550" i="3" s="1"/>
  <c r="K8553" i="3" a="1"/>
  <c r="K8553" i="3" s="1"/>
  <c r="L8558" i="3" a="1"/>
  <c r="L8558" i="3" s="1"/>
  <c r="K8561" i="3" a="1"/>
  <c r="K8561" i="3" s="1"/>
  <c r="P8564" i="3" a="1"/>
  <c r="P8564" i="3" s="1"/>
  <c r="Q8564" i="3" s="1"/>
  <c r="O8564" i="3" a="1"/>
  <c r="O8564" i="3" s="1"/>
  <c r="N8564" i="3" a="1"/>
  <c r="N8564" i="3" s="1"/>
  <c r="K8570" i="3" a="1"/>
  <c r="K8570" i="3" s="1"/>
  <c r="M8572" i="3" a="1"/>
  <c r="M8572" i="3" s="1"/>
  <c r="K8580" i="3" a="1"/>
  <c r="K8580" i="3" s="1"/>
  <c r="N8584" i="3" a="1"/>
  <c r="N8584" i="3" s="1"/>
  <c r="O8586" i="3" a="1"/>
  <c r="O8586" i="3" s="1"/>
  <c r="O8604" i="3" a="1"/>
  <c r="O8604" i="3" s="1"/>
  <c r="O8612" i="3" a="1"/>
  <c r="O8612" i="3" s="1"/>
  <c r="N8612" i="3" a="1"/>
  <c r="N8612" i="3" s="1"/>
  <c r="M8612" i="3" a="1"/>
  <c r="M8612" i="3" s="1"/>
  <c r="N8639" i="3" a="1"/>
  <c r="N8639" i="3" s="1"/>
  <c r="L8642" i="3" a="1"/>
  <c r="L8642" i="3" s="1"/>
  <c r="L8650" i="3" a="1"/>
  <c r="L8650" i="3" s="1"/>
  <c r="M8650" i="3" a="1"/>
  <c r="M8650" i="3" s="1"/>
  <c r="K8659" i="3" a="1"/>
  <c r="K8659" i="3" s="1"/>
  <c r="L8688" i="3" a="1"/>
  <c r="L8688" i="3" s="1"/>
  <c r="L8690" i="3" a="1"/>
  <c r="L8690" i="3" s="1"/>
  <c r="N8699" i="3" a="1"/>
  <c r="N8699" i="3" s="1"/>
  <c r="M8699" i="3" a="1"/>
  <c r="M8699" i="3" s="1"/>
  <c r="P8699" i="3" a="1"/>
  <c r="P8699" i="3" s="1"/>
  <c r="R8699" i="3" s="1"/>
  <c r="N8708" i="3" a="1"/>
  <c r="N8708" i="3" s="1"/>
  <c r="M8708" i="3" a="1"/>
  <c r="M8708" i="3" s="1"/>
  <c r="K8746" i="3" a="1"/>
  <c r="K8746" i="3" s="1"/>
  <c r="O8800" i="3" a="1"/>
  <c r="O8800" i="3" s="1"/>
  <c r="M8800" i="3" a="1"/>
  <c r="M8800" i="3" s="1"/>
  <c r="P8800" i="3" a="1"/>
  <c r="P8800" i="3" s="1"/>
  <c r="L8800" i="3" a="1"/>
  <c r="L8800" i="3" s="1"/>
  <c r="O8836" i="3" a="1"/>
  <c r="O8836" i="3" s="1"/>
  <c r="N8836" i="3" a="1"/>
  <c r="N8836" i="3" s="1"/>
  <c r="L8836" i="3" a="1"/>
  <c r="L8836" i="3" s="1"/>
  <c r="K8836" i="3" a="1"/>
  <c r="K8836" i="3" s="1"/>
  <c r="P8836" i="3" a="1"/>
  <c r="P8836" i="3" s="1"/>
  <c r="R8836" i="3" s="1"/>
  <c r="M8836" i="3" a="1"/>
  <c r="M8836" i="3" s="1"/>
  <c r="O8863" i="3" a="1"/>
  <c r="O8863" i="3" s="1"/>
  <c r="L8863" i="3" a="1"/>
  <c r="L8863" i="3" s="1"/>
  <c r="P8863" i="3" a="1"/>
  <c r="P8863" i="3" s="1"/>
  <c r="O8817" i="3" a="1"/>
  <c r="O8817" i="3" s="1"/>
  <c r="N8817" i="3" a="1"/>
  <c r="N8817" i="3" s="1"/>
  <c r="M8817" i="3" a="1"/>
  <c r="M8817" i="3" s="1"/>
  <c r="P8817" i="3" a="1"/>
  <c r="P8817" i="3" s="1"/>
  <c r="K8951" i="3" a="1"/>
  <c r="K8951" i="3" s="1"/>
  <c r="P8951" i="3" a="1"/>
  <c r="P8951" i="3" s="1"/>
  <c r="M8951" i="3" a="1"/>
  <c r="M8951" i="3" s="1"/>
  <c r="L8951" i="3" a="1"/>
  <c r="L8951" i="3" s="1"/>
  <c r="K8758" i="3" a="1"/>
  <c r="K8758" i="3" s="1"/>
  <c r="M8758" i="3" a="1"/>
  <c r="M8758" i="3" s="1"/>
  <c r="N8774" i="3" a="1"/>
  <c r="N8774" i="3" s="1"/>
  <c r="M8774" i="3" a="1"/>
  <c r="M8774" i="3" s="1"/>
  <c r="K8774" i="3" a="1"/>
  <c r="K8774" i="3" s="1"/>
  <c r="P8793" i="3" a="1"/>
  <c r="P8793" i="3" s="1"/>
  <c r="N8793" i="3" a="1"/>
  <c r="N8793" i="3" s="1"/>
  <c r="L8793" i="3" a="1"/>
  <c r="L8793" i="3" s="1"/>
  <c r="O8824" i="3" a="1"/>
  <c r="O8824" i="3" s="1"/>
  <c r="M8824" i="3" a="1"/>
  <c r="M8824" i="3" s="1"/>
  <c r="N8824" i="3" a="1"/>
  <c r="N8824" i="3" s="1"/>
  <c r="L8824" i="3" a="1"/>
  <c r="L8824" i="3" s="1"/>
  <c r="M8850" i="3" a="1"/>
  <c r="M8850" i="3" s="1"/>
  <c r="L8850" i="3" a="1"/>
  <c r="L8850" i="3" s="1"/>
  <c r="P8850" i="3" a="1"/>
  <c r="P8850" i="3" s="1"/>
  <c r="O8850" i="3" a="1"/>
  <c r="O8850" i="3" s="1"/>
  <c r="N8850" i="3" a="1"/>
  <c r="N8850" i="3" s="1"/>
  <c r="M8880" i="3" a="1"/>
  <c r="M8880" i="3" s="1"/>
  <c r="O8880" i="3" a="1"/>
  <c r="O8880" i="3" s="1"/>
  <c r="L8880" i="3" a="1"/>
  <c r="L8880" i="3" s="1"/>
  <c r="N8880" i="3" a="1"/>
  <c r="N8880" i="3" s="1"/>
  <c r="M8793" i="3" a="1"/>
  <c r="M8793" i="3" s="1"/>
  <c r="K8850" i="3" a="1"/>
  <c r="K8850" i="3" s="1"/>
  <c r="N8865" i="3" a="1"/>
  <c r="N8865" i="3" s="1"/>
  <c r="L8865" i="3" a="1"/>
  <c r="L8865" i="3" s="1"/>
  <c r="K8865" i="3" a="1"/>
  <c r="K8865" i="3" s="1"/>
  <c r="P8865" i="3" a="1"/>
  <c r="P8865" i="3" s="1"/>
  <c r="O8865" i="3" a="1"/>
  <c r="O8865" i="3" s="1"/>
  <c r="M8865" i="3" a="1"/>
  <c r="M8865" i="3" s="1"/>
  <c r="L8675" i="3" a="1"/>
  <c r="L8675" i="3" s="1"/>
  <c r="K8675" i="3" a="1"/>
  <c r="K8675" i="3" s="1"/>
  <c r="O8675" i="3" a="1"/>
  <c r="O8675" i="3" s="1"/>
  <c r="R8675" i="3" s="1"/>
  <c r="N8737" i="3" a="1"/>
  <c r="N8737" i="3" s="1"/>
  <c r="O8737" i="3" a="1"/>
  <c r="O8737" i="3" s="1"/>
  <c r="O8768" i="3" a="1"/>
  <c r="O8768" i="3" s="1"/>
  <c r="M8768" i="3" a="1"/>
  <c r="M8768" i="3" s="1"/>
  <c r="L8768" i="3" a="1"/>
  <c r="L8768" i="3" s="1"/>
  <c r="O8774" i="3" a="1"/>
  <c r="O8774" i="3" s="1"/>
  <c r="L8799" i="3" a="1"/>
  <c r="L8799" i="3" s="1"/>
  <c r="K8799" i="3" a="1"/>
  <c r="K8799" i="3" s="1"/>
  <c r="P8799" i="3" a="1"/>
  <c r="P8799" i="3" s="1"/>
  <c r="M8799" i="3" a="1"/>
  <c r="M8799" i="3" s="1"/>
  <c r="M8818" i="3" a="1"/>
  <c r="M8818" i="3" s="1"/>
  <c r="N8818" i="3" a="1"/>
  <c r="N8818" i="3" s="1"/>
  <c r="O8821" i="3" a="1"/>
  <c r="O8821" i="3" s="1"/>
  <c r="P8824" i="3" a="1"/>
  <c r="P8824" i="3" s="1"/>
  <c r="R8831" i="3"/>
  <c r="Q8831" i="3"/>
  <c r="L8838" i="3" a="1"/>
  <c r="L8838" i="3" s="1"/>
  <c r="P8838" i="3" a="1"/>
  <c r="P8838" i="3" s="1"/>
  <c r="M8866" i="3" a="1"/>
  <c r="M8866" i="3" s="1"/>
  <c r="L8866" i="3" a="1"/>
  <c r="L8866" i="3" s="1"/>
  <c r="P8866" i="3" a="1"/>
  <c r="P8866" i="3" s="1"/>
  <c r="N8866" i="3" a="1"/>
  <c r="N8866" i="3" s="1"/>
  <c r="O8877" i="3" a="1"/>
  <c r="O8877" i="3" s="1"/>
  <c r="M8877" i="3" a="1"/>
  <c r="M8877" i="3" s="1"/>
  <c r="N8877" i="3" a="1"/>
  <c r="N8877" i="3" s="1"/>
  <c r="O8516" i="3" a="1"/>
  <c r="O8516" i="3" s="1"/>
  <c r="R8516" i="3" s="1"/>
  <c r="R8574" i="3"/>
  <c r="N8576" i="3" a="1"/>
  <c r="N8576" i="3" s="1"/>
  <c r="K8596" i="3" a="1"/>
  <c r="K8596" i="3" s="1"/>
  <c r="L8597" i="3" a="1"/>
  <c r="L8597" i="3" s="1"/>
  <c r="N8600" i="3" a="1"/>
  <c r="N8600" i="3" s="1"/>
  <c r="K8620" i="3" a="1"/>
  <c r="K8620" i="3" s="1"/>
  <c r="M8630" i="3" a="1"/>
  <c r="M8630" i="3" s="1"/>
  <c r="L8630" i="3" a="1"/>
  <c r="L8630" i="3" s="1"/>
  <c r="N8630" i="3" a="1"/>
  <c r="N8630" i="3" s="1"/>
  <c r="N8634" i="3" a="1"/>
  <c r="N8634" i="3" s="1"/>
  <c r="K8640" i="3" a="1"/>
  <c r="K8640" i="3" s="1"/>
  <c r="L8665" i="3" a="1"/>
  <c r="L8665" i="3" s="1"/>
  <c r="O8665" i="3" a="1"/>
  <c r="O8665" i="3" s="1"/>
  <c r="M8675" i="3" a="1"/>
  <c r="M8675" i="3" s="1"/>
  <c r="O8704" i="3" a="1"/>
  <c r="O8704" i="3" s="1"/>
  <c r="L8704" i="3" a="1"/>
  <c r="L8704" i="3" s="1"/>
  <c r="M8706" i="3" a="1"/>
  <c r="M8706" i="3" s="1"/>
  <c r="L8717" i="3" a="1"/>
  <c r="L8717" i="3" s="1"/>
  <c r="M8717" i="3" a="1"/>
  <c r="M8717" i="3" s="1"/>
  <c r="L8720" i="3" a="1"/>
  <c r="L8720" i="3" s="1"/>
  <c r="L8722" i="3" a="1"/>
  <c r="L8722" i="3" s="1"/>
  <c r="L8730" i="3" a="1"/>
  <c r="L8730" i="3" s="1"/>
  <c r="L8737" i="3" a="1"/>
  <c r="L8737" i="3" s="1"/>
  <c r="M8740" i="3" a="1"/>
  <c r="M8740" i="3" s="1"/>
  <c r="N8740" i="3" a="1"/>
  <c r="N8740" i="3" s="1"/>
  <c r="K8740" i="3" a="1"/>
  <c r="K8740" i="3" s="1"/>
  <c r="N8768" i="3" a="1"/>
  <c r="N8768" i="3" s="1"/>
  <c r="P8774" i="3" a="1"/>
  <c r="P8774" i="3" s="1"/>
  <c r="R8774" i="3" s="1"/>
  <c r="O8795" i="3" a="1"/>
  <c r="O8795" i="3" s="1"/>
  <c r="M8795" i="3" a="1"/>
  <c r="M8795" i="3" s="1"/>
  <c r="N8795" i="3" a="1"/>
  <c r="N8795" i="3" s="1"/>
  <c r="N8799" i="3" a="1"/>
  <c r="N8799" i="3" s="1"/>
  <c r="K8838" i="3" a="1"/>
  <c r="K8838" i="3" s="1"/>
  <c r="N8851" i="3" a="1"/>
  <c r="N8851" i="3" s="1"/>
  <c r="M8851" i="3" a="1"/>
  <c r="M8851" i="3" s="1"/>
  <c r="L8851" i="3" a="1"/>
  <c r="L8851" i="3" s="1"/>
  <c r="K8866" i="3" a="1"/>
  <c r="K8866" i="3" s="1"/>
  <c r="L8897" i="3" a="1"/>
  <c r="L8897" i="3" s="1"/>
  <c r="O8900" i="3" a="1"/>
  <c r="O8900" i="3" s="1"/>
  <c r="M8900" i="3" a="1"/>
  <c r="M8900" i="3" s="1"/>
  <c r="L8900" i="3" a="1"/>
  <c r="L8900" i="3" s="1"/>
  <c r="N8900" i="3" a="1"/>
  <c r="N8900" i="3" s="1"/>
  <c r="O8905" i="3" a="1"/>
  <c r="O8905" i="3" s="1"/>
  <c r="L8905" i="3" a="1"/>
  <c r="L8905" i="3" s="1"/>
  <c r="L8574" i="3" a="1"/>
  <c r="L8574" i="3" s="1"/>
  <c r="K8578" i="3" a="1"/>
  <c r="K8578" i="3" s="1"/>
  <c r="M8597" i="3" a="1"/>
  <c r="M8597" i="3" s="1"/>
  <c r="K8602" i="3" a="1"/>
  <c r="K8602" i="3" s="1"/>
  <c r="L8606" i="3" a="1"/>
  <c r="L8606" i="3" s="1"/>
  <c r="K8618" i="3" a="1"/>
  <c r="K8618" i="3" s="1"/>
  <c r="L8621" i="3" a="1"/>
  <c r="L8621" i="3" s="1"/>
  <c r="M8628" i="3" a="1"/>
  <c r="M8628" i="3" s="1"/>
  <c r="O8649" i="3" a="1"/>
  <c r="O8649" i="3" s="1"/>
  <c r="R8649" i="3" s="1"/>
  <c r="N8649" i="3" a="1"/>
  <c r="N8649" i="3" s="1"/>
  <c r="K8649" i="3" a="1"/>
  <c r="K8649" i="3" s="1"/>
  <c r="L8651" i="3" a="1"/>
  <c r="L8651" i="3" s="1"/>
  <c r="M8651" i="3" a="1"/>
  <c r="M8651" i="3" s="1"/>
  <c r="K8665" i="3" a="1"/>
  <c r="K8665" i="3" s="1"/>
  <c r="N8675" i="3" a="1"/>
  <c r="N8675" i="3" s="1"/>
  <c r="O8681" i="3" a="1"/>
  <c r="O8681" i="3" s="1"/>
  <c r="Q8681" i="3" s="1"/>
  <c r="N8681" i="3" a="1"/>
  <c r="N8681" i="3" s="1"/>
  <c r="L8701" i="3" a="1"/>
  <c r="L8701" i="3" s="1"/>
  <c r="N8701" i="3" a="1"/>
  <c r="N8701" i="3" s="1"/>
  <c r="M8701" i="3" a="1"/>
  <c r="M8701" i="3" s="1"/>
  <c r="O8705" i="3" a="1"/>
  <c r="O8705" i="3" s="1"/>
  <c r="L8705" i="3" a="1"/>
  <c r="L8705" i="3" s="1"/>
  <c r="N8709" i="3" a="1"/>
  <c r="N8709" i="3" s="1"/>
  <c r="K8709" i="3" a="1"/>
  <c r="K8709" i="3" s="1"/>
  <c r="K8717" i="3" a="1"/>
  <c r="K8717" i="3" s="1"/>
  <c r="M8737" i="3" a="1"/>
  <c r="M8737" i="3" s="1"/>
  <c r="L8740" i="3" a="1"/>
  <c r="L8740" i="3" s="1"/>
  <c r="M8743" i="3" a="1"/>
  <c r="M8743" i="3" s="1"/>
  <c r="L8743" i="3" a="1"/>
  <c r="L8743" i="3" s="1"/>
  <c r="O8743" i="3" a="1"/>
  <c r="O8743" i="3" s="1"/>
  <c r="M8745" i="3" a="1"/>
  <c r="M8745" i="3" s="1"/>
  <c r="O8745" i="3" a="1"/>
  <c r="O8745" i="3" s="1"/>
  <c r="P8768" i="3" a="1"/>
  <c r="P8768" i="3" s="1"/>
  <c r="O8775" i="3" a="1"/>
  <c r="O8775" i="3" s="1"/>
  <c r="Q8775" i="3" s="1"/>
  <c r="N8775" i="3" a="1"/>
  <c r="N8775" i="3" s="1"/>
  <c r="K8775" i="3" a="1"/>
  <c r="K8775" i="3" s="1"/>
  <c r="M8775" i="3" a="1"/>
  <c r="M8775" i="3" s="1"/>
  <c r="L8775" i="3" a="1"/>
  <c r="L8775" i="3" s="1"/>
  <c r="K8795" i="3" a="1"/>
  <c r="K8795" i="3" s="1"/>
  <c r="O8799" i="3" a="1"/>
  <c r="O8799" i="3" s="1"/>
  <c r="O8805" i="3" a="1"/>
  <c r="O8805" i="3" s="1"/>
  <c r="R8805" i="3" s="1"/>
  <c r="K8805" i="3" a="1"/>
  <c r="K8805" i="3" s="1"/>
  <c r="M8823" i="3" a="1"/>
  <c r="M8823" i="3" s="1"/>
  <c r="L8823" i="3" a="1"/>
  <c r="L8823" i="3" s="1"/>
  <c r="N8823" i="3" a="1"/>
  <c r="N8823" i="3" s="1"/>
  <c r="O8829" i="3" a="1"/>
  <c r="O8829" i="3" s="1"/>
  <c r="P8829" i="3" a="1"/>
  <c r="P8829" i="3" s="1"/>
  <c r="M8839" i="3" a="1"/>
  <c r="M8839" i="3" s="1"/>
  <c r="P8839" i="3" a="1"/>
  <c r="P8839" i="3" s="1"/>
  <c r="O8858" i="3" a="1"/>
  <c r="O8858" i="3" s="1"/>
  <c r="R8858" i="3" s="1"/>
  <c r="N8858" i="3" a="1"/>
  <c r="N8858" i="3" s="1"/>
  <c r="L8858" i="3" a="1"/>
  <c r="L8858" i="3" s="1"/>
  <c r="K8858" i="3" a="1"/>
  <c r="K8858" i="3" s="1"/>
  <c r="M8858" i="3" a="1"/>
  <c r="M8858" i="3" s="1"/>
  <c r="O8866" i="3" a="1"/>
  <c r="O8866" i="3" s="1"/>
  <c r="P8900" i="3" a="1"/>
  <c r="P8900" i="3" s="1"/>
  <c r="L8921" i="3" a="1"/>
  <c r="L8921" i="3" s="1"/>
  <c r="K8921" i="3" a="1"/>
  <c r="K8921" i="3" s="1"/>
  <c r="O8921" i="3" a="1"/>
  <c r="O8921" i="3" s="1"/>
  <c r="L8633" i="3" a="1"/>
  <c r="L8633" i="3" s="1"/>
  <c r="P8656" i="3" a="1"/>
  <c r="P8656" i="3" s="1"/>
  <c r="P8729" i="3" a="1"/>
  <c r="P8729" i="3" s="1"/>
  <c r="Q8729" i="3" s="1"/>
  <c r="K8729" i="3" a="1"/>
  <c r="K8729" i="3" s="1"/>
  <c r="M8756" i="3" a="1"/>
  <c r="M8756" i="3" s="1"/>
  <c r="L8756" i="3" a="1"/>
  <c r="L8756" i="3" s="1"/>
  <c r="M8772" i="3" a="1"/>
  <c r="M8772" i="3" s="1"/>
  <c r="P8772" i="3" a="1"/>
  <c r="P8772" i="3" s="1"/>
  <c r="Q8772" i="3" s="1"/>
  <c r="O8772" i="3" a="1"/>
  <c r="O8772" i="3" s="1"/>
  <c r="M8777" i="3" a="1"/>
  <c r="M8777" i="3" s="1"/>
  <c r="L8777" i="3" a="1"/>
  <c r="L8777" i="3" s="1"/>
  <c r="O8825" i="3" a="1"/>
  <c r="O8825" i="3" s="1"/>
  <c r="N8825" i="3" a="1"/>
  <c r="N8825" i="3" s="1"/>
  <c r="M8825" i="3" a="1"/>
  <c r="M8825" i="3" s="1"/>
  <c r="L8882" i="3" a="1"/>
  <c r="L8882" i="3" s="1"/>
  <c r="K8882" i="3" a="1"/>
  <c r="K8882" i="3" s="1"/>
  <c r="P8882" i="3" a="1"/>
  <c r="P8882" i="3" s="1"/>
  <c r="R8882" i="3" s="1"/>
  <c r="N8882" i="3" a="1"/>
  <c r="N8882" i="3" s="1"/>
  <c r="O8898" i="3" a="1"/>
  <c r="O8898" i="3" s="1"/>
  <c r="N8898" i="3" a="1"/>
  <c r="N8898" i="3" s="1"/>
  <c r="L8898" i="3" a="1"/>
  <c r="L8898" i="3" s="1"/>
  <c r="P8898" i="3" a="1"/>
  <c r="P8898" i="3" s="1"/>
  <c r="K8898" i="3" a="1"/>
  <c r="K8898" i="3" s="1"/>
  <c r="P8955" i="3" a="1"/>
  <c r="P8955" i="3" s="1"/>
  <c r="O8955" i="3" a="1"/>
  <c r="O8955" i="3" s="1"/>
  <c r="M8955" i="3" a="1"/>
  <c r="M8955" i="3" s="1"/>
  <c r="L8955" i="3" a="1"/>
  <c r="L8955" i="3" s="1"/>
  <c r="K8955" i="3" a="1"/>
  <c r="K8955" i="3" s="1"/>
  <c r="L8906" i="3" a="1"/>
  <c r="L8906" i="3" s="1"/>
  <c r="O8906" i="3" a="1"/>
  <c r="O8906" i="3" s="1"/>
  <c r="N8906" i="3" a="1"/>
  <c r="N8906" i="3" s="1"/>
  <c r="M8928" i="3" a="1"/>
  <c r="M8928" i="3" s="1"/>
  <c r="L8928" i="3" a="1"/>
  <c r="L8928" i="3" s="1"/>
  <c r="N8928" i="3" a="1"/>
  <c r="N8928" i="3" s="1"/>
  <c r="M8933" i="3" a="1"/>
  <c r="M8933" i="3" s="1"/>
  <c r="K8933" i="3" a="1"/>
  <c r="K8933" i="3" s="1"/>
  <c r="M8941" i="3" a="1"/>
  <c r="M8941" i="3" s="1"/>
  <c r="L8941" i="3" a="1"/>
  <c r="L8941" i="3" s="1"/>
  <c r="K8941" i="3" a="1"/>
  <c r="K8941" i="3" s="1"/>
  <c r="P8941" i="3" a="1"/>
  <c r="P8941" i="3" s="1"/>
  <c r="N8934" i="3" a="1"/>
  <c r="N8934" i="3" s="1"/>
  <c r="M8934" i="3" a="1"/>
  <c r="M8934" i="3" s="1"/>
  <c r="N8941" i="3" a="1"/>
  <c r="N8941" i="3" s="1"/>
  <c r="R9003" i="3"/>
  <c r="Q9003" i="3"/>
  <c r="Q9130" i="3"/>
  <c r="R9130" i="3"/>
  <c r="R8653" i="3"/>
  <c r="O8727" i="3" a="1"/>
  <c r="O8727" i="3" s="1"/>
  <c r="M8729" i="3" a="1"/>
  <c r="M8729" i="3" s="1"/>
  <c r="K8757" i="3" a="1"/>
  <c r="K8757" i="3" s="1"/>
  <c r="M8757" i="3" a="1"/>
  <c r="M8757" i="3" s="1"/>
  <c r="O8792" i="3" a="1"/>
  <c r="O8792" i="3" s="1"/>
  <c r="N8792" i="3" a="1"/>
  <c r="N8792" i="3" s="1"/>
  <c r="O8833" i="3" a="1"/>
  <c r="O8833" i="3" s="1"/>
  <c r="R8833" i="3" s="1"/>
  <c r="M8833" i="3" a="1"/>
  <c r="M8833" i="3" s="1"/>
  <c r="P8835" i="3" a="1"/>
  <c r="P8835" i="3" s="1"/>
  <c r="N8835" i="3" a="1"/>
  <c r="N8835" i="3" s="1"/>
  <c r="M8906" i="3" a="1"/>
  <c r="M8906" i="3" s="1"/>
  <c r="P8923" i="3" a="1"/>
  <c r="P8923" i="3" s="1"/>
  <c r="Q8923" i="3" s="1"/>
  <c r="M8923" i="3" a="1"/>
  <c r="M8923" i="3" s="1"/>
  <c r="L8923" i="3" a="1"/>
  <c r="L8923" i="3" s="1"/>
  <c r="K8923" i="3" a="1"/>
  <c r="K8923" i="3" s="1"/>
  <c r="O8931" i="3" a="1"/>
  <c r="O8931" i="3" s="1"/>
  <c r="Q8931" i="3" s="1"/>
  <c r="N8931" i="3" a="1"/>
  <c r="N8931" i="3" s="1"/>
  <c r="L8931" i="3" a="1"/>
  <c r="L8931" i="3" s="1"/>
  <c r="K8931" i="3" a="1"/>
  <c r="K8931" i="3" s="1"/>
  <c r="K8945" i="3" a="1"/>
  <c r="K8945" i="3" s="1"/>
  <c r="M8945" i="3" a="1"/>
  <c r="M8945" i="3" s="1"/>
  <c r="L8945" i="3" a="1"/>
  <c r="L8945" i="3" s="1"/>
  <c r="P8945" i="3" a="1"/>
  <c r="P8945" i="3" s="1"/>
  <c r="Q8963" i="3"/>
  <c r="Q9034" i="3"/>
  <c r="K8653" i="3" a="1"/>
  <c r="K8653" i="3" s="1"/>
  <c r="L8656" i="3" a="1"/>
  <c r="L8656" i="3" s="1"/>
  <c r="K8667" i="3" a="1"/>
  <c r="K8667" i="3" s="1"/>
  <c r="K8697" i="3" a="1"/>
  <c r="K8697" i="3" s="1"/>
  <c r="P8727" i="3" a="1"/>
  <c r="P8727" i="3" s="1"/>
  <c r="N8729" i="3" a="1"/>
  <c r="N8729" i="3" s="1"/>
  <c r="K8742" i="3" a="1"/>
  <c r="K8742" i="3" s="1"/>
  <c r="N8757" i="3" a="1"/>
  <c r="N8757" i="3" s="1"/>
  <c r="M8789" i="3" a="1"/>
  <c r="M8789" i="3" s="1"/>
  <c r="N8789" i="3" a="1"/>
  <c r="N8789" i="3" s="1"/>
  <c r="L8792" i="3" a="1"/>
  <c r="L8792" i="3" s="1"/>
  <c r="L8833" i="3" a="1"/>
  <c r="L8833" i="3" s="1"/>
  <c r="L8835" i="3" a="1"/>
  <c r="L8835" i="3" s="1"/>
  <c r="P8848" i="3" a="1"/>
  <c r="P8848" i="3" s="1"/>
  <c r="N8848" i="3" a="1"/>
  <c r="N8848" i="3" s="1"/>
  <c r="M8848" i="3" a="1"/>
  <c r="M8848" i="3" s="1"/>
  <c r="N8870" i="3" a="1"/>
  <c r="N8870" i="3" s="1"/>
  <c r="N8881" i="3" a="1"/>
  <c r="N8881" i="3" s="1"/>
  <c r="O8881" i="3" a="1"/>
  <c r="O8881" i="3" s="1"/>
  <c r="Q8881" i="3" s="1"/>
  <c r="K8881" i="3" a="1"/>
  <c r="K8881" i="3" s="1"/>
  <c r="O8891" i="3" a="1"/>
  <c r="O8891" i="3" s="1"/>
  <c r="N8891" i="3" a="1"/>
  <c r="N8891" i="3" s="1"/>
  <c r="M8891" i="3" a="1"/>
  <c r="M8891" i="3" s="1"/>
  <c r="P8891" i="3" a="1"/>
  <c r="P8891" i="3" s="1"/>
  <c r="P8906" i="3" a="1"/>
  <c r="P8906" i="3" s="1"/>
  <c r="M8908" i="3" a="1"/>
  <c r="M8908" i="3" s="1"/>
  <c r="N8923" i="3" a="1"/>
  <c r="N8923" i="3" s="1"/>
  <c r="M8931" i="3" a="1"/>
  <c r="M8931" i="3" s="1"/>
  <c r="N8945" i="3" a="1"/>
  <c r="N8945" i="3" s="1"/>
  <c r="M9046" i="3" a="1"/>
  <c r="M9046" i="3" s="1"/>
  <c r="O9046" i="3" a="1"/>
  <c r="O9046" i="3" s="1"/>
  <c r="L9046" i="3" a="1"/>
  <c r="L9046" i="3" s="1"/>
  <c r="N9105" i="3" a="1"/>
  <c r="N9105" i="3" s="1"/>
  <c r="K9105" i="3" a="1"/>
  <c r="K9105" i="3" s="1"/>
  <c r="P9105" i="3" a="1"/>
  <c r="P9105" i="3" s="1"/>
  <c r="P9132" i="3" a="1"/>
  <c r="P9132" i="3" s="1"/>
  <c r="N9132" i="3" a="1"/>
  <c r="N9132" i="3" s="1"/>
  <c r="M9132" i="3" a="1"/>
  <c r="M9132" i="3" s="1"/>
  <c r="N9139" i="3" a="1"/>
  <c r="N9139" i="3" s="1"/>
  <c r="P9139" i="3" a="1"/>
  <c r="P9139" i="3" s="1"/>
  <c r="M9259" i="3" a="1"/>
  <c r="M9259" i="3" s="1"/>
  <c r="L9259" i="3" a="1"/>
  <c r="L9259" i="3" s="1"/>
  <c r="N9259" i="3" a="1"/>
  <c r="N9259" i="3" s="1"/>
  <c r="P9259" i="3" a="1"/>
  <c r="P9259" i="3" s="1"/>
  <c r="L9270" i="3" a="1"/>
  <c r="L9270" i="3" s="1"/>
  <c r="M9270" i="3" a="1"/>
  <c r="M9270" i="3" s="1"/>
  <c r="N9270" i="3" a="1"/>
  <c r="N9270" i="3" s="1"/>
  <c r="P9398" i="3" a="1"/>
  <c r="P9398" i="3" s="1"/>
  <c r="M9398" i="3" a="1"/>
  <c r="M9398" i="3" s="1"/>
  <c r="O9398" i="3" a="1"/>
  <c r="O9398" i="3" s="1"/>
  <c r="N9398" i="3" a="1"/>
  <c r="N9398" i="3" s="1"/>
  <c r="O9446" i="3" a="1"/>
  <c r="O9446" i="3" s="1"/>
  <c r="N9446" i="3" a="1"/>
  <c r="N9446" i="3" s="1"/>
  <c r="M9446" i="3" a="1"/>
  <c r="M9446" i="3" s="1"/>
  <c r="L9446" i="3" a="1"/>
  <c r="L9446" i="3" s="1"/>
  <c r="P9446" i="3" a="1"/>
  <c r="P9446" i="3" s="1"/>
  <c r="N8960" i="3" a="1"/>
  <c r="N8960" i="3" s="1"/>
  <c r="K8974" i="3" a="1"/>
  <c r="K8974" i="3" s="1"/>
  <c r="N8979" i="3" a="1"/>
  <c r="N8979" i="3" s="1"/>
  <c r="P8983" i="3" a="1"/>
  <c r="P8983" i="3" s="1"/>
  <c r="O8987" i="3" a="1"/>
  <c r="O8987" i="3" s="1"/>
  <c r="K8994" i="3" a="1"/>
  <c r="K8994" i="3" s="1"/>
  <c r="N8996" i="3" a="1"/>
  <c r="N8996" i="3" s="1"/>
  <c r="K9011" i="3" a="1"/>
  <c r="K9011" i="3" s="1"/>
  <c r="P9011" i="3" a="1"/>
  <c r="P9011" i="3" s="1"/>
  <c r="R9011" i="3" s="1"/>
  <c r="K9016" i="3" a="1"/>
  <c r="K9016" i="3" s="1"/>
  <c r="K9018" i="3" a="1"/>
  <c r="K9018" i="3" s="1"/>
  <c r="P9018" i="3" a="1"/>
  <c r="P9018" i="3" s="1"/>
  <c r="L9024" i="3" a="1"/>
  <c r="L9024" i="3" s="1"/>
  <c r="O9026" i="3" a="1"/>
  <c r="O9026" i="3" s="1"/>
  <c r="N9046" i="3" a="1"/>
  <c r="N9046" i="3" s="1"/>
  <c r="N9049" i="3" a="1"/>
  <c r="N9049" i="3" s="1"/>
  <c r="K9049" i="3" a="1"/>
  <c r="K9049" i="3" s="1"/>
  <c r="L9051" i="3" a="1"/>
  <c r="L9051" i="3" s="1"/>
  <c r="M9055" i="3" a="1"/>
  <c r="M9055" i="3" s="1"/>
  <c r="K9055" i="3" a="1"/>
  <c r="K9055" i="3" s="1"/>
  <c r="O9055" i="3" a="1"/>
  <c r="O9055" i="3" s="1"/>
  <c r="K9061" i="3" a="1"/>
  <c r="K9061" i="3" s="1"/>
  <c r="Q9062" i="3"/>
  <c r="R9062" i="3"/>
  <c r="K9077" i="3" a="1"/>
  <c r="K9077" i="3" s="1"/>
  <c r="N9082" i="3" a="1"/>
  <c r="N9082" i="3" s="1"/>
  <c r="L9082" i="3" a="1"/>
  <c r="L9082" i="3" s="1"/>
  <c r="O9090" i="3" a="1"/>
  <c r="O9090" i="3" s="1"/>
  <c r="N9090" i="3" a="1"/>
  <c r="N9090" i="3" s="1"/>
  <c r="L9090" i="3" a="1"/>
  <c r="L9090" i="3" s="1"/>
  <c r="P9095" i="3" a="1"/>
  <c r="P9095" i="3" s="1"/>
  <c r="O9099" i="3" a="1"/>
  <c r="O9099" i="3" s="1"/>
  <c r="M9099" i="3" a="1"/>
  <c r="M9099" i="3" s="1"/>
  <c r="N9102" i="3" a="1"/>
  <c r="N9102" i="3" s="1"/>
  <c r="O9102" i="3" a="1"/>
  <c r="O9102" i="3" s="1"/>
  <c r="L9105" i="3" a="1"/>
  <c r="L9105" i="3" s="1"/>
  <c r="P9110" i="3" a="1"/>
  <c r="P9110" i="3" s="1"/>
  <c r="O9110" i="3" a="1"/>
  <c r="O9110" i="3" s="1"/>
  <c r="L9119" i="3" a="1"/>
  <c r="L9119" i="3" s="1"/>
  <c r="L9132" i="3" a="1"/>
  <c r="L9132" i="3" s="1"/>
  <c r="K9168" i="3" a="1"/>
  <c r="K9168" i="3" s="1"/>
  <c r="P9179" i="3" a="1"/>
  <c r="P9179" i="3" s="1"/>
  <c r="M9247" i="3" a="1"/>
  <c r="M9247" i="3" s="1"/>
  <c r="L9247" i="3" a="1"/>
  <c r="L9247" i="3" s="1"/>
  <c r="K9247" i="3" a="1"/>
  <c r="K9247" i="3" s="1"/>
  <c r="N9247" i="3" a="1"/>
  <c r="N9247" i="3" s="1"/>
  <c r="O9270" i="3" a="1"/>
  <c r="O9270" i="3" s="1"/>
  <c r="M9385" i="3" a="1"/>
  <c r="M9385" i="3" s="1"/>
  <c r="K9385" i="3" a="1"/>
  <c r="K9385" i="3" s="1"/>
  <c r="P9385" i="3" a="1"/>
  <c r="P9385" i="3" s="1"/>
  <c r="R9385" i="3" s="1"/>
  <c r="O9385" i="3" a="1"/>
  <c r="O9385" i="3" s="1"/>
  <c r="R9394" i="3"/>
  <c r="Q9394" i="3"/>
  <c r="P8890" i="3" a="1"/>
  <c r="P8890" i="3" s="1"/>
  <c r="Q8890" i="3" s="1"/>
  <c r="M8971" i="3" a="1"/>
  <c r="M8971" i="3" s="1"/>
  <c r="O8979" i="3" a="1"/>
  <c r="O8979" i="3" s="1"/>
  <c r="L8994" i="3" a="1"/>
  <c r="L8994" i="3" s="1"/>
  <c r="L9011" i="3" a="1"/>
  <c r="L9011" i="3" s="1"/>
  <c r="M9016" i="3" a="1"/>
  <c r="M9016" i="3" s="1"/>
  <c r="M9024" i="3" a="1"/>
  <c r="M9024" i="3" s="1"/>
  <c r="P9026" i="3" a="1"/>
  <c r="P9026" i="3" s="1"/>
  <c r="L9049" i="3" a="1"/>
  <c r="L9049" i="3" s="1"/>
  <c r="N9051" i="3" a="1"/>
  <c r="N9051" i="3" s="1"/>
  <c r="L9055" i="3" a="1"/>
  <c r="L9055" i="3" s="1"/>
  <c r="M9061" i="3" a="1"/>
  <c r="M9061" i="3" s="1"/>
  <c r="N9077" i="3" a="1"/>
  <c r="N9077" i="3" s="1"/>
  <c r="K9082" i="3" a="1"/>
  <c r="K9082" i="3" s="1"/>
  <c r="O9083" i="3" a="1"/>
  <c r="O9083" i="3" s="1"/>
  <c r="L9083" i="3" a="1"/>
  <c r="L9083" i="3" s="1"/>
  <c r="M9090" i="3" a="1"/>
  <c r="M9090" i="3" s="1"/>
  <c r="N9093" i="3" a="1"/>
  <c r="N9093" i="3" s="1"/>
  <c r="O9093" i="3" a="1"/>
  <c r="O9093" i="3" s="1"/>
  <c r="L9099" i="3" a="1"/>
  <c r="L9099" i="3" s="1"/>
  <c r="M9103" i="3" a="1"/>
  <c r="M9103" i="3" s="1"/>
  <c r="N9103" i="3" a="1"/>
  <c r="N9103" i="3" s="1"/>
  <c r="L9103" i="3" a="1"/>
  <c r="L9103" i="3" s="1"/>
  <c r="M9105" i="3" a="1"/>
  <c r="M9105" i="3" s="1"/>
  <c r="K9110" i="3" a="1"/>
  <c r="K9110" i="3" s="1"/>
  <c r="O9119" i="3" a="1"/>
  <c r="O9119" i="3" s="1"/>
  <c r="N9121" i="3" a="1"/>
  <c r="N9121" i="3" s="1"/>
  <c r="M9121" i="3" a="1"/>
  <c r="M9121" i="3" s="1"/>
  <c r="K9121" i="3" a="1"/>
  <c r="K9121" i="3" s="1"/>
  <c r="K9126" i="3" a="1"/>
  <c r="K9126" i="3" s="1"/>
  <c r="P9126" i="3" a="1"/>
  <c r="P9126" i="3" s="1"/>
  <c r="L9126" i="3" a="1"/>
  <c r="L9126" i="3" s="1"/>
  <c r="K9156" i="3" a="1"/>
  <c r="K9156" i="3" s="1"/>
  <c r="O9190" i="3" a="1"/>
  <c r="O9190" i="3" s="1"/>
  <c r="M9190" i="3" a="1"/>
  <c r="M9190" i="3" s="1"/>
  <c r="N9190" i="3" a="1"/>
  <c r="N9190" i="3" s="1"/>
  <c r="L9190" i="3" a="1"/>
  <c r="L9190" i="3" s="1"/>
  <c r="N9196" i="3" a="1"/>
  <c r="N9196" i="3" s="1"/>
  <c r="O9196" i="3" a="1"/>
  <c r="O9196" i="3" s="1"/>
  <c r="M9196" i="3" a="1"/>
  <c r="M9196" i="3" s="1"/>
  <c r="L9229" i="3" a="1"/>
  <c r="L9229" i="3" s="1"/>
  <c r="K9229" i="3" a="1"/>
  <c r="K9229" i="3" s="1"/>
  <c r="O9229" i="3" a="1"/>
  <c r="O9229" i="3" s="1"/>
  <c r="N9229" i="3" a="1"/>
  <c r="N9229" i="3" s="1"/>
  <c r="P9229" i="3" a="1"/>
  <c r="P9229" i="3" s="1"/>
  <c r="M9229" i="3" a="1"/>
  <c r="M9229" i="3" s="1"/>
  <c r="M9275" i="3" a="1"/>
  <c r="M9275" i="3" s="1"/>
  <c r="L9275" i="3" a="1"/>
  <c r="L9275" i="3" s="1"/>
  <c r="N9285" i="3" a="1"/>
  <c r="N9285" i="3" s="1"/>
  <c r="O9289" i="3" a="1"/>
  <c r="O9289" i="3" s="1"/>
  <c r="N9289" i="3" a="1"/>
  <c r="N9289" i="3" s="1"/>
  <c r="M9289" i="3" a="1"/>
  <c r="M9289" i="3" s="1"/>
  <c r="L9289" i="3" a="1"/>
  <c r="L9289" i="3" s="1"/>
  <c r="P9289" i="3" a="1"/>
  <c r="P9289" i="3" s="1"/>
  <c r="K9289" i="3" a="1"/>
  <c r="K9289" i="3" s="1"/>
  <c r="O8767" i="3" a="1"/>
  <c r="O8767" i="3" s="1"/>
  <c r="R8767" i="3" s="1"/>
  <c r="R8790" i="3"/>
  <c r="O8842" i="3" a="1"/>
  <c r="O8842" i="3" s="1"/>
  <c r="L8856" i="3" a="1"/>
  <c r="L8856" i="3" s="1"/>
  <c r="M8859" i="3" a="1"/>
  <c r="M8859" i="3" s="1"/>
  <c r="K8890" i="3" a="1"/>
  <c r="K8890" i="3" s="1"/>
  <c r="L8892" i="3" a="1"/>
  <c r="L8892" i="3" s="1"/>
  <c r="L8904" i="3" a="1"/>
  <c r="L8904" i="3" s="1"/>
  <c r="K8915" i="3" a="1"/>
  <c r="K8915" i="3" s="1"/>
  <c r="L8930" i="3" a="1"/>
  <c r="L8930" i="3" s="1"/>
  <c r="L8936" i="3" a="1"/>
  <c r="L8936" i="3" s="1"/>
  <c r="K8942" i="3" a="1"/>
  <c r="K8942" i="3" s="1"/>
  <c r="L8957" i="3" a="1"/>
  <c r="L8957" i="3" s="1"/>
  <c r="K8961" i="3" a="1"/>
  <c r="K8961" i="3" s="1"/>
  <c r="N8971" i="3" a="1"/>
  <c r="N8971" i="3" s="1"/>
  <c r="M8974" i="3" a="1"/>
  <c r="M8974" i="3" s="1"/>
  <c r="M8977" i="3" a="1"/>
  <c r="M8977" i="3" s="1"/>
  <c r="P8979" i="3" a="1"/>
  <c r="P8979" i="3" s="1"/>
  <c r="P8987" i="3" a="1"/>
  <c r="P8987" i="3" s="1"/>
  <c r="L9000" i="3" a="1"/>
  <c r="L9000" i="3" s="1"/>
  <c r="L9009" i="3" a="1"/>
  <c r="L9009" i="3" s="1"/>
  <c r="R9012" i="3"/>
  <c r="L9015" i="3" a="1"/>
  <c r="L9015" i="3" s="1"/>
  <c r="L9018" i="3" a="1"/>
  <c r="L9018" i="3" s="1"/>
  <c r="N9024" i="3" a="1"/>
  <c r="N9024" i="3" s="1"/>
  <c r="K9026" i="3" a="1"/>
  <c r="K9026" i="3" s="1"/>
  <c r="P9030" i="3" a="1"/>
  <c r="P9030" i="3" s="1"/>
  <c r="Q9030" i="3" s="1"/>
  <c r="L9035" i="3" a="1"/>
  <c r="L9035" i="3" s="1"/>
  <c r="L9040" i="3" a="1"/>
  <c r="L9040" i="3" s="1"/>
  <c r="N9052" i="3" a="1"/>
  <c r="N9052" i="3" s="1"/>
  <c r="M9052" i="3" a="1"/>
  <c r="M9052" i="3" s="1"/>
  <c r="P9058" i="3" a="1"/>
  <c r="P9058" i="3" s="1"/>
  <c r="Q9058" i="3" s="1"/>
  <c r="N9061" i="3" a="1"/>
  <c r="N9061" i="3" s="1"/>
  <c r="N9078" i="3" a="1"/>
  <c r="N9078" i="3" s="1"/>
  <c r="O9078" i="3" a="1"/>
  <c r="O9078" i="3" s="1"/>
  <c r="M9083" i="3" a="1"/>
  <c r="M9083" i="3" s="1"/>
  <c r="O9089" i="3" a="1"/>
  <c r="O9089" i="3" s="1"/>
  <c r="L9089" i="3" a="1"/>
  <c r="L9089" i="3" s="1"/>
  <c r="M9093" i="3" a="1"/>
  <c r="M9093" i="3" s="1"/>
  <c r="K9103" i="3" a="1"/>
  <c r="K9103" i="3" s="1"/>
  <c r="R9106" i="3"/>
  <c r="M9111" i="3" a="1"/>
  <c r="M9111" i="3" s="1"/>
  <c r="L9111" i="3" a="1"/>
  <c r="L9111" i="3" s="1"/>
  <c r="P9122" i="3" a="1"/>
  <c r="P9122" i="3" s="1"/>
  <c r="M9122" i="3" a="1"/>
  <c r="M9122" i="3" s="1"/>
  <c r="M9126" i="3" a="1"/>
  <c r="M9126" i="3" s="1"/>
  <c r="O9136" i="3" a="1"/>
  <c r="O9136" i="3" s="1"/>
  <c r="P9136" i="3" a="1"/>
  <c r="P9136" i="3" s="1"/>
  <c r="L9138" i="3" a="1"/>
  <c r="L9138" i="3" s="1"/>
  <c r="M9138" i="3" a="1"/>
  <c r="M9138" i="3" s="1"/>
  <c r="K9138" i="3" a="1"/>
  <c r="K9138" i="3" s="1"/>
  <c r="K9154" i="3" a="1"/>
  <c r="K9154" i="3" s="1"/>
  <c r="O9154" i="3" a="1"/>
  <c r="O9154" i="3" s="1"/>
  <c r="M9154" i="3" a="1"/>
  <c r="M9154" i="3" s="1"/>
  <c r="L9154" i="3" a="1"/>
  <c r="L9154" i="3" s="1"/>
  <c r="O9161" i="3" a="1"/>
  <c r="O9161" i="3" s="1"/>
  <c r="N9161" i="3" a="1"/>
  <c r="N9161" i="3" s="1"/>
  <c r="P9161" i="3" a="1"/>
  <c r="P9161" i="3" s="1"/>
  <c r="L9161" i="3" a="1"/>
  <c r="L9161" i="3" s="1"/>
  <c r="P9166" i="3" a="1"/>
  <c r="P9166" i="3" s="1"/>
  <c r="M9166" i="3" a="1"/>
  <c r="M9166" i="3" s="1"/>
  <c r="L9196" i="3" a="1"/>
  <c r="L9196" i="3" s="1"/>
  <c r="P9247" i="3" a="1"/>
  <c r="P9247" i="3" s="1"/>
  <c r="M9362" i="3" a="1"/>
  <c r="M9362" i="3" s="1"/>
  <c r="O9362" i="3" a="1"/>
  <c r="O9362" i="3" s="1"/>
  <c r="L9362" i="3" a="1"/>
  <c r="L9362" i="3" s="1"/>
  <c r="N9362" i="3" a="1"/>
  <c r="N9362" i="3" s="1"/>
  <c r="K9362" i="3" a="1"/>
  <c r="K9362" i="3" s="1"/>
  <c r="M8994" i="3" a="1"/>
  <c r="M8994" i="3" s="1"/>
  <c r="N9009" i="3" a="1"/>
  <c r="N9009" i="3" s="1"/>
  <c r="M9011" i="3" a="1"/>
  <c r="M9011" i="3" s="1"/>
  <c r="M9035" i="3" a="1"/>
  <c r="M9035" i="3" s="1"/>
  <c r="M9040" i="3" a="1"/>
  <c r="M9040" i="3" s="1"/>
  <c r="O9045" i="3" a="1"/>
  <c r="O9045" i="3" s="1"/>
  <c r="K9045" i="3" a="1"/>
  <c r="K9045" i="3" s="1"/>
  <c r="M9049" i="3" a="1"/>
  <c r="M9049" i="3" s="1"/>
  <c r="N9055" i="3" a="1"/>
  <c r="N9055" i="3" s="1"/>
  <c r="N9083" i="3" a="1"/>
  <c r="N9083" i="3" s="1"/>
  <c r="P9090" i="3" a="1"/>
  <c r="P9090" i="3" s="1"/>
  <c r="N9099" i="3" a="1"/>
  <c r="N9099" i="3" s="1"/>
  <c r="N9126" i="3" a="1"/>
  <c r="N9126" i="3" s="1"/>
  <c r="L9181" i="3" a="1"/>
  <c r="L9181" i="3" s="1"/>
  <c r="O9181" i="3" a="1"/>
  <c r="O9181" i="3" s="1"/>
  <c r="K9181" i="3" a="1"/>
  <c r="K9181" i="3" s="1"/>
  <c r="P9190" i="3" a="1"/>
  <c r="P9190" i="3" s="1"/>
  <c r="N9220" i="3" a="1"/>
  <c r="N9220" i="3" s="1"/>
  <c r="M9220" i="3" a="1"/>
  <c r="M9220" i="3" s="1"/>
  <c r="O9220" i="3" a="1"/>
  <c r="O9220" i="3" s="1"/>
  <c r="O9230" i="3" a="1"/>
  <c r="O9230" i="3" s="1"/>
  <c r="L9230" i="3" a="1"/>
  <c r="L9230" i="3" s="1"/>
  <c r="M9230" i="3" a="1"/>
  <c r="M9230" i="3" s="1"/>
  <c r="N9233" i="3" a="1"/>
  <c r="N9233" i="3" s="1"/>
  <c r="M9233" i="3" a="1"/>
  <c r="M9233" i="3" s="1"/>
  <c r="O9233" i="3" a="1"/>
  <c r="O9233" i="3" s="1"/>
  <c r="M9237" i="3" a="1"/>
  <c r="M9237" i="3" s="1"/>
  <c r="P9237" i="3" a="1"/>
  <c r="P9237" i="3" s="1"/>
  <c r="L9237" i="3" a="1"/>
  <c r="L9237" i="3" s="1"/>
  <c r="K9309" i="3" a="1"/>
  <c r="K9309" i="3" s="1"/>
  <c r="P9309" i="3" a="1"/>
  <c r="P9309" i="3" s="1"/>
  <c r="R9309" i="3" s="1"/>
  <c r="O9309" i="3" a="1"/>
  <c r="O9309" i="3" s="1"/>
  <c r="L9309" i="3" a="1"/>
  <c r="L9309" i="3" s="1"/>
  <c r="L9315" i="3" a="1"/>
  <c r="L9315" i="3" s="1"/>
  <c r="K9315" i="3" a="1"/>
  <c r="K9315" i="3" s="1"/>
  <c r="O9315" i="3" a="1"/>
  <c r="O9315" i="3" s="1"/>
  <c r="N9315" i="3" a="1"/>
  <c r="N9315" i="3" s="1"/>
  <c r="P9315" i="3" a="1"/>
  <c r="P9315" i="3" s="1"/>
  <c r="R9315" i="3" s="1"/>
  <c r="M9315" i="3" a="1"/>
  <c r="M9315" i="3" s="1"/>
  <c r="N9350" i="3" a="1"/>
  <c r="N9350" i="3" s="1"/>
  <c r="M9350" i="3" a="1"/>
  <c r="M9350" i="3" s="1"/>
  <c r="K8979" i="3" a="1"/>
  <c r="K8979" i="3" s="1"/>
  <c r="L8980" i="3" a="1"/>
  <c r="L8980" i="3" s="1"/>
  <c r="L8983" i="3" a="1"/>
  <c r="L8983" i="3" s="1"/>
  <c r="K8987" i="3" a="1"/>
  <c r="K8987" i="3" s="1"/>
  <c r="K8999" i="3" a="1"/>
  <c r="K8999" i="3" s="1"/>
  <c r="K9014" i="3" a="1"/>
  <c r="K9014" i="3" s="1"/>
  <c r="M9018" i="3" a="1"/>
  <c r="M9018" i="3" s="1"/>
  <c r="K9020" i="3" a="1"/>
  <c r="K9020" i="3" s="1"/>
  <c r="P9024" i="3" a="1"/>
  <c r="P9024" i="3" s="1"/>
  <c r="L9026" i="3" a="1"/>
  <c r="L9026" i="3" s="1"/>
  <c r="O9040" i="3" a="1"/>
  <c r="O9040" i="3" s="1"/>
  <c r="O9049" i="3" a="1"/>
  <c r="O9049" i="3" s="1"/>
  <c r="P9055" i="3" a="1"/>
  <c r="P9055" i="3" s="1"/>
  <c r="Q9055" i="3" s="1"/>
  <c r="K9066" i="3" a="1"/>
  <c r="K9066" i="3" s="1"/>
  <c r="O9066" i="3" a="1"/>
  <c r="O9066" i="3" s="1"/>
  <c r="Q9066" i="3" s="1"/>
  <c r="M9082" i="3" a="1"/>
  <c r="M9082" i="3" s="1"/>
  <c r="P9083" i="3" a="1"/>
  <c r="P9083" i="3" s="1"/>
  <c r="K9094" i="3" a="1"/>
  <c r="K9094" i="3" s="1"/>
  <c r="P9099" i="3" a="1"/>
  <c r="P9099" i="3" s="1"/>
  <c r="O9103" i="3" a="1"/>
  <c r="O9103" i="3" s="1"/>
  <c r="L9106" i="3" a="1"/>
  <c r="L9106" i="3" s="1"/>
  <c r="K9106" i="3" a="1"/>
  <c r="K9106" i="3" s="1"/>
  <c r="N9106" i="3" a="1"/>
  <c r="N9106" i="3" s="1"/>
  <c r="N9107" i="3" a="1"/>
  <c r="N9107" i="3" s="1"/>
  <c r="O9114" i="3" a="1"/>
  <c r="O9114" i="3" s="1"/>
  <c r="Q9114" i="3" s="1"/>
  <c r="N9114" i="3" a="1"/>
  <c r="N9114" i="3" s="1"/>
  <c r="O9134" i="3" a="1"/>
  <c r="O9134" i="3" s="1"/>
  <c r="P9134" i="3" a="1"/>
  <c r="P9134" i="3" s="1"/>
  <c r="R9134" i="3" s="1"/>
  <c r="O9167" i="3" a="1"/>
  <c r="O9167" i="3" s="1"/>
  <c r="N9167" i="3" a="1"/>
  <c r="N9167" i="3" s="1"/>
  <c r="L9167" i="3" a="1"/>
  <c r="L9167" i="3" s="1"/>
  <c r="K9167" i="3" a="1"/>
  <c r="K9167" i="3" s="1"/>
  <c r="P9175" i="3" a="1"/>
  <c r="P9175" i="3" s="1"/>
  <c r="N9175" i="3" a="1"/>
  <c r="N9175" i="3" s="1"/>
  <c r="M9181" i="3" a="1"/>
  <c r="M9181" i="3" s="1"/>
  <c r="P9188" i="3" a="1"/>
  <c r="P9188" i="3" s="1"/>
  <c r="L9188" i="3" a="1"/>
  <c r="L9188" i="3" s="1"/>
  <c r="O9206" i="3" a="1"/>
  <c r="O9206" i="3" s="1"/>
  <c r="M9206" i="3" a="1"/>
  <c r="M9206" i="3" s="1"/>
  <c r="L9206" i="3" a="1"/>
  <c r="L9206" i="3" s="1"/>
  <c r="P9206" i="3" a="1"/>
  <c r="P9206" i="3" s="1"/>
  <c r="Q9206" i="3" s="1"/>
  <c r="M9333" i="3" a="1"/>
  <c r="M9333" i="3" s="1"/>
  <c r="P9333" i="3" a="1"/>
  <c r="P9333" i="3" s="1"/>
  <c r="O9333" i="3" a="1"/>
  <c r="O9333" i="3" s="1"/>
  <c r="N9333" i="3" a="1"/>
  <c r="N9333" i="3" s="1"/>
  <c r="L9333" i="3" a="1"/>
  <c r="L9333" i="3" s="1"/>
  <c r="K9333" i="3" a="1"/>
  <c r="K9333" i="3" s="1"/>
  <c r="N8763" i="3" a="1"/>
  <c r="N8763" i="3" s="1"/>
  <c r="L8781" i="3" a="1"/>
  <c r="L8781" i="3" s="1"/>
  <c r="M8807" i="3" a="1"/>
  <c r="M8807" i="3" s="1"/>
  <c r="P8856" i="3" a="1"/>
  <c r="P8856" i="3" s="1"/>
  <c r="Q8856" i="3" s="1"/>
  <c r="M8890" i="3" a="1"/>
  <c r="M8890" i="3" s="1"/>
  <c r="N8892" i="3" a="1"/>
  <c r="N8892" i="3" s="1"/>
  <c r="N8899" i="3" a="1"/>
  <c r="N8899" i="3" s="1"/>
  <c r="O8904" i="3" a="1"/>
  <c r="O8904" i="3" s="1"/>
  <c r="N8913" i="3" a="1"/>
  <c r="N8913" i="3" s="1"/>
  <c r="N8915" i="3" a="1"/>
  <c r="N8915" i="3" s="1"/>
  <c r="M8919" i="3" a="1"/>
  <c r="M8919" i="3" s="1"/>
  <c r="N8925" i="3" a="1"/>
  <c r="N8925" i="3" s="1"/>
  <c r="N8929" i="3" a="1"/>
  <c r="N8929" i="3" s="1"/>
  <c r="N8935" i="3" a="1"/>
  <c r="N8935" i="3" s="1"/>
  <c r="N8936" i="3" a="1"/>
  <c r="N8936" i="3" s="1"/>
  <c r="N8957" i="3" a="1"/>
  <c r="N8957" i="3" s="1"/>
  <c r="L8960" i="3" a="1"/>
  <c r="L8960" i="3" s="1"/>
  <c r="P8961" i="3" a="1"/>
  <c r="P8961" i="3" s="1"/>
  <c r="K8971" i="3" a="1"/>
  <c r="K8971" i="3" s="1"/>
  <c r="N8973" i="3" a="1"/>
  <c r="N8973" i="3" s="1"/>
  <c r="M8980" i="3" a="1"/>
  <c r="M8980" i="3" s="1"/>
  <c r="M8983" i="3" a="1"/>
  <c r="M8983" i="3" s="1"/>
  <c r="L8987" i="3" a="1"/>
  <c r="L8987" i="3" s="1"/>
  <c r="N8993" i="3" a="1"/>
  <c r="N8993" i="3" s="1"/>
  <c r="P8994" i="3" a="1"/>
  <c r="P8994" i="3" s="1"/>
  <c r="N8999" i="3" a="1"/>
  <c r="N8999" i="3" s="1"/>
  <c r="N9000" i="3" a="1"/>
  <c r="N9000" i="3" s="1"/>
  <c r="N9011" i="3" a="1"/>
  <c r="N9011" i="3" s="1"/>
  <c r="L9014" i="3" a="1"/>
  <c r="L9014" i="3" s="1"/>
  <c r="N9015" i="3" a="1"/>
  <c r="N9015" i="3" s="1"/>
  <c r="O9017" i="3" a="1"/>
  <c r="O9017" i="3" s="1"/>
  <c r="R9017" i="3" s="1"/>
  <c r="N9018" i="3" a="1"/>
  <c r="N9018" i="3" s="1"/>
  <c r="L9020" i="3" a="1"/>
  <c r="L9020" i="3" s="1"/>
  <c r="O9023" i="3" a="1"/>
  <c r="O9023" i="3" s="1"/>
  <c r="L9027" i="3" a="1"/>
  <c r="L9027" i="3" s="1"/>
  <c r="K9030" i="3" a="1"/>
  <c r="K9030" i="3" s="1"/>
  <c r="P9035" i="3" a="1"/>
  <c r="P9035" i="3" s="1"/>
  <c r="N9041" i="3" a="1"/>
  <c r="N9041" i="3" s="1"/>
  <c r="O9041" i="3" a="1"/>
  <c r="O9041" i="3" s="1"/>
  <c r="R9041" i="3" s="1"/>
  <c r="N9045" i="3" a="1"/>
  <c r="N9045" i="3" s="1"/>
  <c r="P9049" i="3" a="1"/>
  <c r="P9049" i="3" s="1"/>
  <c r="K9058" i="3" a="1"/>
  <c r="K9058" i="3" s="1"/>
  <c r="L9066" i="3" a="1"/>
  <c r="L9066" i="3" s="1"/>
  <c r="N9067" i="3" a="1"/>
  <c r="N9067" i="3" s="1"/>
  <c r="M9074" i="3" a="1"/>
  <c r="M9074" i="3" s="1"/>
  <c r="K9074" i="3" a="1"/>
  <c r="K9074" i="3" s="1"/>
  <c r="O9082" i="3" a="1"/>
  <c r="O9082" i="3" s="1"/>
  <c r="N9089" i="3" a="1"/>
  <c r="N9089" i="3" s="1"/>
  <c r="O9091" i="3" a="1"/>
  <c r="O9091" i="3" s="1"/>
  <c r="P9091" i="3" a="1"/>
  <c r="P9091" i="3" s="1"/>
  <c r="N9091" i="3" a="1"/>
  <c r="N9091" i="3" s="1"/>
  <c r="L9091" i="3" a="1"/>
  <c r="L9091" i="3" s="1"/>
  <c r="P9111" i="3" a="1"/>
  <c r="P9111" i="3" s="1"/>
  <c r="K9114" i="3" a="1"/>
  <c r="K9114" i="3" s="1"/>
  <c r="N9122" i="3" a="1"/>
  <c r="N9122" i="3" s="1"/>
  <c r="M9134" i="3" a="1"/>
  <c r="M9134" i="3" s="1"/>
  <c r="P9138" i="3" a="1"/>
  <c r="P9138" i="3" s="1"/>
  <c r="Q9138" i="3" s="1"/>
  <c r="O9146" i="3" a="1"/>
  <c r="O9146" i="3" s="1"/>
  <c r="R9146" i="3" s="1"/>
  <c r="L9146" i="3" a="1"/>
  <c r="L9146" i="3" s="1"/>
  <c r="N9153" i="3" a="1"/>
  <c r="N9153" i="3" s="1"/>
  <c r="M9153" i="3" a="1"/>
  <c r="M9153" i="3" s="1"/>
  <c r="K9153" i="3" a="1"/>
  <c r="K9153" i="3" s="1"/>
  <c r="L9153" i="3" a="1"/>
  <c r="L9153" i="3" s="1"/>
  <c r="M9178" i="3" a="1"/>
  <c r="M9178" i="3" s="1"/>
  <c r="N9178" i="3" a="1"/>
  <c r="N9178" i="3" s="1"/>
  <c r="L9178" i="3" a="1"/>
  <c r="L9178" i="3" s="1"/>
  <c r="N9181" i="3" a="1"/>
  <c r="N9181" i="3" s="1"/>
  <c r="O9185" i="3" a="1"/>
  <c r="O9185" i="3" s="1"/>
  <c r="N9185" i="3" a="1"/>
  <c r="N9185" i="3" s="1"/>
  <c r="K9185" i="3" a="1"/>
  <c r="K9185" i="3" s="1"/>
  <c r="N9189" i="3" a="1"/>
  <c r="N9189" i="3" s="1"/>
  <c r="K9189" i="3" a="1"/>
  <c r="K9189" i="3" s="1"/>
  <c r="P9189" i="3" a="1"/>
  <c r="P9189" i="3" s="1"/>
  <c r="O9189" i="3" a="1"/>
  <c r="O9189" i="3" s="1"/>
  <c r="M9189" i="3" a="1"/>
  <c r="M9189" i="3" s="1"/>
  <c r="N9206" i="3" a="1"/>
  <c r="N9206" i="3" s="1"/>
  <c r="O9214" i="3" a="1"/>
  <c r="O9214" i="3" s="1"/>
  <c r="P9214" i="3" a="1"/>
  <c r="P9214" i="3" s="1"/>
  <c r="M9214" i="3" a="1"/>
  <c r="M9214" i="3" s="1"/>
  <c r="N9214" i="3" a="1"/>
  <c r="N9214" i="3" s="1"/>
  <c r="L9214" i="3" a="1"/>
  <c r="L9214" i="3" s="1"/>
  <c r="P9230" i="3" a="1"/>
  <c r="P9230" i="3" s="1"/>
  <c r="N9237" i="3" a="1"/>
  <c r="N9237" i="3" s="1"/>
  <c r="P9265" i="3" a="1"/>
  <c r="P9265" i="3" s="1"/>
  <c r="R9265" i="3" s="1"/>
  <c r="O9265" i="3" a="1"/>
  <c r="O9265" i="3" s="1"/>
  <c r="K9265" i="3" a="1"/>
  <c r="K9265" i="3" s="1"/>
  <c r="N9330" i="3" a="1"/>
  <c r="N9330" i="3" s="1"/>
  <c r="K9330" i="3" a="1"/>
  <c r="K9330" i="3" s="1"/>
  <c r="P9330" i="3" a="1"/>
  <c r="P9330" i="3" s="1"/>
  <c r="R9330" i="3" s="1"/>
  <c r="M9330" i="3" a="1"/>
  <c r="M9330" i="3" s="1"/>
  <c r="L9330" i="3" a="1"/>
  <c r="L9330" i="3" s="1"/>
  <c r="O9330" i="3" a="1"/>
  <c r="O9330" i="3" s="1"/>
  <c r="N8776" i="3" a="1"/>
  <c r="N8776" i="3" s="1"/>
  <c r="N8781" i="3" a="1"/>
  <c r="N8781" i="3" s="1"/>
  <c r="L8801" i="3" a="1"/>
  <c r="L8801" i="3" s="1"/>
  <c r="P8809" i="3" a="1"/>
  <c r="P8809" i="3" s="1"/>
  <c r="R8809" i="3" s="1"/>
  <c r="P8859" i="3" a="1"/>
  <c r="P8859" i="3" s="1"/>
  <c r="R8859" i="3" s="1"/>
  <c r="L8883" i="3" a="1"/>
  <c r="L8883" i="3" s="1"/>
  <c r="P8892" i="3" a="1"/>
  <c r="P8892" i="3" s="1"/>
  <c r="Q8892" i="3" s="1"/>
  <c r="P8899" i="3" a="1"/>
  <c r="P8899" i="3" s="1"/>
  <c r="R8899" i="3" s="1"/>
  <c r="P8913" i="3" a="1"/>
  <c r="P8913" i="3" s="1"/>
  <c r="P8930" i="3" a="1"/>
  <c r="P8930" i="3" s="1"/>
  <c r="P8936" i="3" a="1"/>
  <c r="P8936" i="3" s="1"/>
  <c r="K8939" i="3" a="1"/>
  <c r="K8939" i="3" s="1"/>
  <c r="K8967" i="3" a="1"/>
  <c r="K8967" i="3" s="1"/>
  <c r="P8973" i="3" a="1"/>
  <c r="P8973" i="3" s="1"/>
  <c r="L8989" i="3" a="1"/>
  <c r="L8989" i="3" s="1"/>
  <c r="P8993" i="3" a="1"/>
  <c r="P8993" i="3" s="1"/>
  <c r="P9000" i="3" a="1"/>
  <c r="P9000" i="3" s="1"/>
  <c r="L9004" i="3" a="1"/>
  <c r="L9004" i="3" s="1"/>
  <c r="N9008" i="3" a="1"/>
  <c r="N9008" i="3" s="1"/>
  <c r="N9012" i="3" a="1"/>
  <c r="N9012" i="3" s="1"/>
  <c r="N9014" i="3" a="1"/>
  <c r="N9014" i="3" s="1"/>
  <c r="P9015" i="3" a="1"/>
  <c r="P9015" i="3" s="1"/>
  <c r="M9025" i="3" a="1"/>
  <c r="M9025" i="3" s="1"/>
  <c r="K9041" i="3" a="1"/>
  <c r="K9041" i="3" s="1"/>
  <c r="K9042" i="3" a="1"/>
  <c r="K9042" i="3" s="1"/>
  <c r="P9042" i="3" a="1"/>
  <c r="P9042" i="3" s="1"/>
  <c r="Q9042" i="3" s="1"/>
  <c r="L9058" i="3" a="1"/>
  <c r="L9058" i="3" s="1"/>
  <c r="N9065" i="3" a="1"/>
  <c r="N9065" i="3" s="1"/>
  <c r="L9065" i="3" a="1"/>
  <c r="L9065" i="3" s="1"/>
  <c r="P9065" i="3" a="1"/>
  <c r="P9065" i="3" s="1"/>
  <c r="Q9065" i="3" s="1"/>
  <c r="M9066" i="3" a="1"/>
  <c r="M9066" i="3" s="1"/>
  <c r="N9073" i="3" a="1"/>
  <c r="N9073" i="3" s="1"/>
  <c r="P9073" i="3" a="1"/>
  <c r="P9073" i="3" s="1"/>
  <c r="O9073" i="3" a="1"/>
  <c r="O9073" i="3" s="1"/>
  <c r="L9073" i="3" a="1"/>
  <c r="L9073" i="3" s="1"/>
  <c r="N9085" i="3" a="1"/>
  <c r="N9085" i="3" s="1"/>
  <c r="O9085" i="3" a="1"/>
  <c r="O9085" i="3" s="1"/>
  <c r="P9089" i="3" a="1"/>
  <c r="P9089" i="3" s="1"/>
  <c r="O9094" i="3" a="1"/>
  <c r="O9094" i="3" s="1"/>
  <c r="P9104" i="3" a="1"/>
  <c r="P9104" i="3" s="1"/>
  <c r="M9106" i="3" a="1"/>
  <c r="M9106" i="3" s="1"/>
  <c r="N9109" i="3" a="1"/>
  <c r="N9109" i="3" s="1"/>
  <c r="M9109" i="3" a="1"/>
  <c r="M9109" i="3" s="1"/>
  <c r="L9114" i="3" a="1"/>
  <c r="L9114" i="3" s="1"/>
  <c r="O9122" i="3" a="1"/>
  <c r="O9122" i="3" s="1"/>
  <c r="K9146" i="3" a="1"/>
  <c r="K9146" i="3" s="1"/>
  <c r="P9154" i="3" a="1"/>
  <c r="P9154" i="3" s="1"/>
  <c r="M9167" i="3" a="1"/>
  <c r="M9167" i="3" s="1"/>
  <c r="O9178" i="3" a="1"/>
  <c r="O9178" i="3" s="1"/>
  <c r="P9181" i="3" a="1"/>
  <c r="P9181" i="3" s="1"/>
  <c r="M9185" i="3" a="1"/>
  <c r="M9185" i="3" s="1"/>
  <c r="L9189" i="3" a="1"/>
  <c r="L9189" i="3" s="1"/>
  <c r="M9218" i="3" a="1"/>
  <c r="M9218" i="3" s="1"/>
  <c r="P9218" i="3" a="1"/>
  <c r="P9218" i="3" s="1"/>
  <c r="O9218" i="3" a="1"/>
  <c r="O9218" i="3" s="1"/>
  <c r="N9218" i="3" a="1"/>
  <c r="N9218" i="3" s="1"/>
  <c r="K9218" i="3" a="1"/>
  <c r="K9218" i="3" s="1"/>
  <c r="O9224" i="3" a="1"/>
  <c r="O9224" i="3" s="1"/>
  <c r="N9224" i="3" a="1"/>
  <c r="N9224" i="3" s="1"/>
  <c r="O9237" i="3" a="1"/>
  <c r="O9237" i="3" s="1"/>
  <c r="O9317" i="3" a="1"/>
  <c r="O9317" i="3" s="1"/>
  <c r="M9317" i="3" a="1"/>
  <c r="M9317" i="3" s="1"/>
  <c r="O9056" i="3" a="1"/>
  <c r="O9056" i="3" s="1"/>
  <c r="Q9056" i="3" s="1"/>
  <c r="M9057" i="3" a="1"/>
  <c r="M9057" i="3" s="1"/>
  <c r="L9159" i="3" a="1"/>
  <c r="L9159" i="3" s="1"/>
  <c r="N9159" i="3" a="1"/>
  <c r="N9159" i="3" s="1"/>
  <c r="N9172" i="3" a="1"/>
  <c r="N9172" i="3" s="1"/>
  <c r="K9172" i="3" a="1"/>
  <c r="K9172" i="3" s="1"/>
  <c r="P9180" i="3" a="1"/>
  <c r="P9180" i="3" s="1"/>
  <c r="O9180" i="3" a="1"/>
  <c r="O9180" i="3" s="1"/>
  <c r="O9182" i="3" a="1"/>
  <c r="O9182" i="3" s="1"/>
  <c r="L9182" i="3" a="1"/>
  <c r="L9182" i="3" s="1"/>
  <c r="P9182" i="3" a="1"/>
  <c r="P9182" i="3" s="1"/>
  <c r="P9195" i="3" a="1"/>
  <c r="P9195" i="3" s="1"/>
  <c r="R9195" i="3" s="1"/>
  <c r="O9195" i="3" a="1"/>
  <c r="O9195" i="3" s="1"/>
  <c r="K9195" i="3" a="1"/>
  <c r="K9195" i="3" s="1"/>
  <c r="N9212" i="3" a="1"/>
  <c r="N9212" i="3" s="1"/>
  <c r="M9212" i="3" a="1"/>
  <c r="M9212" i="3" s="1"/>
  <c r="L9212" i="3" a="1"/>
  <c r="L9212" i="3" s="1"/>
  <c r="O9297" i="3" a="1"/>
  <c r="O9297" i="3" s="1"/>
  <c r="P9297" i="3" a="1"/>
  <c r="P9297" i="3" s="1"/>
  <c r="P9266" i="3" a="1"/>
  <c r="P9266" i="3" s="1"/>
  <c r="O9266" i="3" a="1"/>
  <c r="O9266" i="3" s="1"/>
  <c r="L9266" i="3" a="1"/>
  <c r="L9266" i="3" s="1"/>
  <c r="N9376" i="3" a="1"/>
  <c r="N9376" i="3" s="1"/>
  <c r="K9376" i="3" a="1"/>
  <c r="K9376" i="3" s="1"/>
  <c r="O9376" i="3" a="1"/>
  <c r="O9376" i="3" s="1"/>
  <c r="O9260" i="3" a="1"/>
  <c r="O9260" i="3" s="1"/>
  <c r="M9260" i="3" a="1"/>
  <c r="M9260" i="3" s="1"/>
  <c r="P9278" i="3" a="1"/>
  <c r="P9278" i="3" s="1"/>
  <c r="M9278" i="3" a="1"/>
  <c r="M9278" i="3" s="1"/>
  <c r="P9281" i="3" a="1"/>
  <c r="P9281" i="3" s="1"/>
  <c r="K9281" i="3" a="1"/>
  <c r="K9281" i="3" s="1"/>
  <c r="N9281" i="3" a="1"/>
  <c r="N9281" i="3" s="1"/>
  <c r="L9281" i="3" a="1"/>
  <c r="L9281" i="3" s="1"/>
  <c r="P9287" i="3" a="1"/>
  <c r="P9287" i="3" s="1"/>
  <c r="N9287" i="3" a="1"/>
  <c r="N9287" i="3" s="1"/>
  <c r="L9287" i="3" a="1"/>
  <c r="L9287" i="3" s="1"/>
  <c r="K9287" i="3" a="1"/>
  <c r="K9287" i="3" s="1"/>
  <c r="K9326" i="3" a="1"/>
  <c r="K9326" i="3" s="1"/>
  <c r="P9057" i="3" a="1"/>
  <c r="P9057" i="3" s="1"/>
  <c r="Q9057" i="3" s="1"/>
  <c r="P9081" i="3" a="1"/>
  <c r="P9081" i="3" s="1"/>
  <c r="R9081" i="3" s="1"/>
  <c r="P9128" i="3" a="1"/>
  <c r="P9128" i="3" s="1"/>
  <c r="Q9128" i="3" s="1"/>
  <c r="O9172" i="3" a="1"/>
  <c r="O9172" i="3" s="1"/>
  <c r="O9176" i="3" a="1"/>
  <c r="O9176" i="3" s="1"/>
  <c r="K9176" i="3" a="1"/>
  <c r="K9176" i="3" s="1"/>
  <c r="N9182" i="3" a="1"/>
  <c r="N9182" i="3" s="1"/>
  <c r="M9187" i="3" a="1"/>
  <c r="M9187" i="3" s="1"/>
  <c r="N9187" i="3" a="1"/>
  <c r="N9187" i="3" s="1"/>
  <c r="M9191" i="3" a="1"/>
  <c r="M9191" i="3" s="1"/>
  <c r="L9191" i="3" a="1"/>
  <c r="L9191" i="3" s="1"/>
  <c r="M9203" i="3" a="1"/>
  <c r="M9203" i="3" s="1"/>
  <c r="P9203" i="3" a="1"/>
  <c r="P9203" i="3" s="1"/>
  <c r="N9203" i="3" a="1"/>
  <c r="N9203" i="3" s="1"/>
  <c r="N9242" i="3" a="1"/>
  <c r="N9242" i="3" s="1"/>
  <c r="O9242" i="3" a="1"/>
  <c r="O9242" i="3" s="1"/>
  <c r="N9264" i="3" a="1"/>
  <c r="N9264" i="3" s="1"/>
  <c r="M9264" i="3" a="1"/>
  <c r="M9264" i="3" s="1"/>
  <c r="P9264" i="3" a="1"/>
  <c r="P9264" i="3" s="1"/>
  <c r="O9264" i="3" a="1"/>
  <c r="O9264" i="3" s="1"/>
  <c r="M9266" i="3" a="1"/>
  <c r="M9266" i="3" s="1"/>
  <c r="L9278" i="3" a="1"/>
  <c r="L9278" i="3" s="1"/>
  <c r="M9287" i="3" a="1"/>
  <c r="M9287" i="3" s="1"/>
  <c r="M9307" i="3" a="1"/>
  <c r="M9307" i="3" s="1"/>
  <c r="N9307" i="3" a="1"/>
  <c r="N9307" i="3" s="1"/>
  <c r="P9307" i="3" a="1"/>
  <c r="P9307" i="3" s="1"/>
  <c r="O9307" i="3" a="1"/>
  <c r="O9307" i="3" s="1"/>
  <c r="K9307" i="3" a="1"/>
  <c r="K9307" i="3" s="1"/>
  <c r="L9312" i="3" a="1"/>
  <c r="L9312" i="3" s="1"/>
  <c r="K9312" i="3" a="1"/>
  <c r="K9312" i="3" s="1"/>
  <c r="O9072" i="3" a="1"/>
  <c r="O9072" i="3" s="1"/>
  <c r="N9130" i="3" a="1"/>
  <c r="N9130" i="3" s="1"/>
  <c r="N9137" i="3" a="1"/>
  <c r="N9137" i="3" s="1"/>
  <c r="K9137" i="3" a="1"/>
  <c r="K9137" i="3" s="1"/>
  <c r="N9145" i="3" a="1"/>
  <c r="N9145" i="3" s="1"/>
  <c r="M9145" i="3" a="1"/>
  <c r="M9145" i="3" s="1"/>
  <c r="P9172" i="3" a="1"/>
  <c r="P9172" i="3" s="1"/>
  <c r="L9197" i="3" a="1"/>
  <c r="L9197" i="3" s="1"/>
  <c r="K9197" i="3" a="1"/>
  <c r="K9197" i="3" s="1"/>
  <c r="P9197" i="3" a="1"/>
  <c r="P9197" i="3" s="1"/>
  <c r="M9227" i="3" a="1"/>
  <c r="M9227" i="3" s="1"/>
  <c r="N9227" i="3" a="1"/>
  <c r="N9227" i="3" s="1"/>
  <c r="L9227" i="3" a="1"/>
  <c r="L9227" i="3" s="1"/>
  <c r="P9227" i="3" a="1"/>
  <c r="P9227" i="3" s="1"/>
  <c r="Q9227" i="3" s="1"/>
  <c r="O9227" i="3" a="1"/>
  <c r="O9227" i="3" s="1"/>
  <c r="O9238" i="3" a="1"/>
  <c r="O9238" i="3" s="1"/>
  <c r="M9238" i="3" a="1"/>
  <c r="M9238" i="3" s="1"/>
  <c r="L9238" i="3" a="1"/>
  <c r="L9238" i="3" s="1"/>
  <c r="N9238" i="3" a="1"/>
  <c r="N9238" i="3" s="1"/>
  <c r="L9250" i="3" a="1"/>
  <c r="L9250" i="3" s="1"/>
  <c r="K9250" i="3" a="1"/>
  <c r="K9250" i="3" s="1"/>
  <c r="M9250" i="3" a="1"/>
  <c r="M9250" i="3" s="1"/>
  <c r="P9250" i="3" a="1"/>
  <c r="P9250" i="3" s="1"/>
  <c r="R9250" i="3" s="1"/>
  <c r="M9252" i="3" a="1"/>
  <c r="M9252" i="3" s="1"/>
  <c r="P9252" i="3" a="1"/>
  <c r="P9252" i="3" s="1"/>
  <c r="N9252" i="3" a="1"/>
  <c r="N9252" i="3" s="1"/>
  <c r="K9262" i="3" a="1"/>
  <c r="K9262" i="3" s="1"/>
  <c r="P9262" i="3" a="1"/>
  <c r="P9262" i="3" s="1"/>
  <c r="N9262" i="3" a="1"/>
  <c r="N9262" i="3" s="1"/>
  <c r="N9266" i="3" a="1"/>
  <c r="N9266" i="3" s="1"/>
  <c r="O9278" i="3" a="1"/>
  <c r="O9278" i="3" s="1"/>
  <c r="M9281" i="3" a="1"/>
  <c r="M9281" i="3" s="1"/>
  <c r="O9301" i="3" a="1"/>
  <c r="O9301" i="3" s="1"/>
  <c r="L9301" i="3" a="1"/>
  <c r="L9301" i="3" s="1"/>
  <c r="K9301" i="3" a="1"/>
  <c r="K9301" i="3" s="1"/>
  <c r="P9301" i="3" a="1"/>
  <c r="P9301" i="3" s="1"/>
  <c r="L9307" i="3" a="1"/>
  <c r="L9307" i="3" s="1"/>
  <c r="P9313" i="3" a="1"/>
  <c r="P9313" i="3" s="1"/>
  <c r="N9313" i="3" a="1"/>
  <c r="N9313" i="3" s="1"/>
  <c r="K9313" i="3" a="1"/>
  <c r="K9313" i="3" s="1"/>
  <c r="M9313" i="3" a="1"/>
  <c r="M9313" i="3" s="1"/>
  <c r="L9313" i="3" a="1"/>
  <c r="L9313" i="3" s="1"/>
  <c r="N9373" i="3" a="1"/>
  <c r="N9373" i="3" s="1"/>
  <c r="O9373" i="3" a="1"/>
  <c r="O9373" i="3" s="1"/>
  <c r="M9373" i="3" a="1"/>
  <c r="M9373" i="3" s="1"/>
  <c r="L9373" i="3" a="1"/>
  <c r="L9373" i="3" s="1"/>
  <c r="K9373" i="3" a="1"/>
  <c r="K9373" i="3" s="1"/>
  <c r="P9373" i="3" a="1"/>
  <c r="P9373" i="3" s="1"/>
  <c r="O9165" i="3" a="1"/>
  <c r="O9165" i="3" s="1"/>
  <c r="P9173" i="3" a="1"/>
  <c r="P9173" i="3" s="1"/>
  <c r="R9222" i="3"/>
  <c r="Q9222" i="3"/>
  <c r="O9231" i="3" a="1"/>
  <c r="O9231" i="3" s="1"/>
  <c r="Q9231" i="3" s="1"/>
  <c r="M9231" i="3" a="1"/>
  <c r="M9231" i="3" s="1"/>
  <c r="O9239" i="3" a="1"/>
  <c r="O9239" i="3" s="1"/>
  <c r="M9239" i="3" a="1"/>
  <c r="M9239" i="3" s="1"/>
  <c r="M9268" i="3" a="1"/>
  <c r="M9268" i="3" s="1"/>
  <c r="L9268" i="3" a="1"/>
  <c r="L9268" i="3" s="1"/>
  <c r="O9274" i="3" a="1"/>
  <c r="O9274" i="3" s="1"/>
  <c r="P9274" i="3" a="1"/>
  <c r="P9274" i="3" s="1"/>
  <c r="N9318" i="3" a="1"/>
  <c r="N9318" i="3" s="1"/>
  <c r="O9318" i="3" a="1"/>
  <c r="O9318" i="3" s="1"/>
  <c r="N9321" i="3" a="1"/>
  <c r="N9321" i="3" s="1"/>
  <c r="M9321" i="3" a="1"/>
  <c r="M9321" i="3" s="1"/>
  <c r="P9321" i="3" a="1"/>
  <c r="P9321" i="3" s="1"/>
  <c r="R9321" i="3" s="1"/>
  <c r="L9321" i="3" a="1"/>
  <c r="L9321" i="3" s="1"/>
  <c r="P9328" i="3" a="1"/>
  <c r="P9328" i="3" s="1"/>
  <c r="K9328" i="3" a="1"/>
  <c r="K9328" i="3" s="1"/>
  <c r="N9356" i="3" a="1"/>
  <c r="N9356" i="3" s="1"/>
  <c r="P9356" i="3" a="1"/>
  <c r="P9356" i="3" s="1"/>
  <c r="R9356" i="3" s="1"/>
  <c r="O9356" i="3" a="1"/>
  <c r="O9356" i="3" s="1"/>
  <c r="M9356" i="3" a="1"/>
  <c r="M9356" i="3" s="1"/>
  <c r="P9383" i="3" a="1"/>
  <c r="P9383" i="3" s="1"/>
  <c r="K9383" i="3" a="1"/>
  <c r="K9383" i="3" s="1"/>
  <c r="M9383" i="3" a="1"/>
  <c r="M9383" i="3" s="1"/>
  <c r="L9383" i="3" a="1"/>
  <c r="L9383" i="3" s="1"/>
  <c r="O9383" i="3" a="1"/>
  <c r="O9383" i="3" s="1"/>
  <c r="N9383" i="3" a="1"/>
  <c r="N9383" i="3" s="1"/>
  <c r="O9425" i="3" a="1"/>
  <c r="O9425" i="3" s="1"/>
  <c r="L9425" i="3" a="1"/>
  <c r="L9425" i="3" s="1"/>
  <c r="L9163" i="3" a="1"/>
  <c r="L9163" i="3" s="1"/>
  <c r="K9165" i="3" a="1"/>
  <c r="K9165" i="3" s="1"/>
  <c r="L9231" i="3" a="1"/>
  <c r="L9231" i="3" s="1"/>
  <c r="L9239" i="3" a="1"/>
  <c r="L9239" i="3" s="1"/>
  <c r="K9268" i="3" a="1"/>
  <c r="K9268" i="3" s="1"/>
  <c r="K9274" i="3" a="1"/>
  <c r="K9274" i="3" s="1"/>
  <c r="K9276" i="3" a="1"/>
  <c r="K9276" i="3" s="1"/>
  <c r="N9276" i="3" a="1"/>
  <c r="N9276" i="3" s="1"/>
  <c r="M9276" i="3" a="1"/>
  <c r="M9276" i="3" s="1"/>
  <c r="K9283" i="3" a="1"/>
  <c r="K9283" i="3" s="1"/>
  <c r="P9283" i="3" a="1"/>
  <c r="P9283" i="3" s="1"/>
  <c r="O9283" i="3" a="1"/>
  <c r="O9283" i="3" s="1"/>
  <c r="N9298" i="3" a="1"/>
  <c r="N9298" i="3" s="1"/>
  <c r="M9298" i="3" a="1"/>
  <c r="M9298" i="3" s="1"/>
  <c r="L9298" i="3" a="1"/>
  <c r="L9298" i="3" s="1"/>
  <c r="M9319" i="3" a="1"/>
  <c r="M9319" i="3" s="1"/>
  <c r="P9319" i="3" a="1"/>
  <c r="P9319" i="3" s="1"/>
  <c r="O9319" i="3" a="1"/>
  <c r="O9319" i="3" s="1"/>
  <c r="N9319" i="3" a="1"/>
  <c r="N9319" i="3" s="1"/>
  <c r="K9321" i="3" a="1"/>
  <c r="K9321" i="3" s="1"/>
  <c r="L9328" i="3" a="1"/>
  <c r="L9328" i="3" s="1"/>
  <c r="K9356" i="3" a="1"/>
  <c r="K9356" i="3" s="1"/>
  <c r="O9366" i="3" a="1"/>
  <c r="O9366" i="3" s="1"/>
  <c r="N9366" i="3" a="1"/>
  <c r="N9366" i="3" s="1"/>
  <c r="P9366" i="3" a="1"/>
  <c r="P9366" i="3" s="1"/>
  <c r="R9366" i="3" s="1"/>
  <c r="M9366" i="3" a="1"/>
  <c r="M9366" i="3" s="1"/>
  <c r="O9415" i="3" a="1"/>
  <c r="O9415" i="3" s="1"/>
  <c r="M9415" i="3" a="1"/>
  <c r="M9415" i="3" s="1"/>
  <c r="L9415" i="3" a="1"/>
  <c r="L9415" i="3" s="1"/>
  <c r="K9415" i="3" a="1"/>
  <c r="K9415" i="3" s="1"/>
  <c r="P9415" i="3" a="1"/>
  <c r="P9415" i="3" s="1"/>
  <c r="N9415" i="3" a="1"/>
  <c r="N9415" i="3" s="1"/>
  <c r="M9292" i="3" a="1"/>
  <c r="M9292" i="3" s="1"/>
  <c r="P9292" i="3" a="1"/>
  <c r="P9292" i="3" s="1"/>
  <c r="K9299" i="3" a="1"/>
  <c r="K9299" i="3" s="1"/>
  <c r="O9299" i="3" a="1"/>
  <c r="O9299" i="3" s="1"/>
  <c r="N9299" i="3" a="1"/>
  <c r="N9299" i="3" s="1"/>
  <c r="N9322" i="3" a="1"/>
  <c r="N9322" i="3" s="1"/>
  <c r="O9322" i="3" a="1"/>
  <c r="O9322" i="3" s="1"/>
  <c r="P9322" i="3" a="1"/>
  <c r="P9322" i="3" s="1"/>
  <c r="N9343" i="3" a="1"/>
  <c r="N9343" i="3" s="1"/>
  <c r="P9343" i="3" a="1"/>
  <c r="P9343" i="3" s="1"/>
  <c r="M9343" i="3" a="1"/>
  <c r="M9343" i="3" s="1"/>
  <c r="O9343" i="3" a="1"/>
  <c r="O9343" i="3" s="1"/>
  <c r="O9359" i="3" a="1"/>
  <c r="O9359" i="3" s="1"/>
  <c r="N9359" i="3" a="1"/>
  <c r="N9359" i="3" s="1"/>
  <c r="M9359" i="3" a="1"/>
  <c r="M9359" i="3" s="1"/>
  <c r="K9359" i="3" a="1"/>
  <c r="K9359" i="3" s="1"/>
  <c r="N9364" i="3" a="1"/>
  <c r="N9364" i="3" s="1"/>
  <c r="M9364" i="3" a="1"/>
  <c r="M9364" i="3" s="1"/>
  <c r="K9364" i="3" a="1"/>
  <c r="K9364" i="3" s="1"/>
  <c r="P9364" i="3" a="1"/>
  <c r="P9364" i="3" s="1"/>
  <c r="Q9364" i="3" s="1"/>
  <c r="O9364" i="3" a="1"/>
  <c r="O9364" i="3" s="1"/>
  <c r="L9364" i="3" a="1"/>
  <c r="L9364" i="3" s="1"/>
  <c r="P9378" i="3" a="1"/>
  <c r="P9378" i="3" s="1"/>
  <c r="N9151" i="3" a="1"/>
  <c r="N9151" i="3" s="1"/>
  <c r="M9205" i="3" a="1"/>
  <c r="M9205" i="3" s="1"/>
  <c r="L9205" i="3" a="1"/>
  <c r="L9205" i="3" s="1"/>
  <c r="N9213" i="3" a="1"/>
  <c r="N9213" i="3" s="1"/>
  <c r="M9213" i="3" a="1"/>
  <c r="M9213" i="3" s="1"/>
  <c r="P9239" i="3" a="1"/>
  <c r="P9239" i="3" s="1"/>
  <c r="M9256" i="3" a="1"/>
  <c r="M9256" i="3" s="1"/>
  <c r="O9268" i="3" a="1"/>
  <c r="O9268" i="3" s="1"/>
  <c r="N9274" i="3" a="1"/>
  <c r="N9274" i="3" s="1"/>
  <c r="P9276" i="3" a="1"/>
  <c r="P9276" i="3" s="1"/>
  <c r="Q9276" i="3" s="1"/>
  <c r="M9291" i="3" a="1"/>
  <c r="M9291" i="3" s="1"/>
  <c r="N9291" i="3" a="1"/>
  <c r="N9291" i="3" s="1"/>
  <c r="L9292" i="3" a="1"/>
  <c r="L9292" i="3" s="1"/>
  <c r="O9296" i="3" a="1"/>
  <c r="O9296" i="3" s="1"/>
  <c r="K9322" i="3" a="1"/>
  <c r="K9322" i="3" s="1"/>
  <c r="L9343" i="3" a="1"/>
  <c r="L9343" i="3" s="1"/>
  <c r="O9374" i="3" a="1"/>
  <c r="O9374" i="3" s="1"/>
  <c r="L9374" i="3" a="1"/>
  <c r="L9374" i="3" s="1"/>
  <c r="M9381" i="3" a="1"/>
  <c r="M9381" i="3" s="1"/>
  <c r="O9381" i="3" a="1"/>
  <c r="O9381" i="3" s="1"/>
  <c r="O9400" i="3" a="1"/>
  <c r="O9400" i="3" s="1"/>
  <c r="N9400" i="3" a="1"/>
  <c r="N9400" i="3" s="1"/>
  <c r="M9400" i="3" a="1"/>
  <c r="M9400" i="3" s="1"/>
  <c r="M9304" i="3" a="1"/>
  <c r="M9304" i="3" s="1"/>
  <c r="L9304" i="3" a="1"/>
  <c r="L9304" i="3" s="1"/>
  <c r="P9331" i="3" a="1"/>
  <c r="P9331" i="3" s="1"/>
  <c r="N9339" i="3" a="1"/>
  <c r="N9339" i="3" s="1"/>
  <c r="N9365" i="3" a="1"/>
  <c r="N9365" i="3" s="1"/>
  <c r="M9374" i="3" a="1"/>
  <c r="M9374" i="3" s="1"/>
  <c r="N9381" i="3" a="1"/>
  <c r="N9381" i="3" s="1"/>
  <c r="O9388" i="3" a="1"/>
  <c r="O9388" i="3" s="1"/>
  <c r="M9390" i="3" a="1"/>
  <c r="M9390" i="3" s="1"/>
  <c r="K9400" i="3" a="1"/>
  <c r="K9400" i="3" s="1"/>
  <c r="O9409" i="3" a="1"/>
  <c r="O9409" i="3" s="1"/>
  <c r="L9409" i="3" a="1"/>
  <c r="L9409" i="3" s="1"/>
  <c r="K9409" i="3" a="1"/>
  <c r="K9409" i="3" s="1"/>
  <c r="P9409" i="3" a="1"/>
  <c r="P9409" i="3" s="1"/>
  <c r="N9409" i="3" a="1"/>
  <c r="N9409" i="3" s="1"/>
  <c r="M9409" i="3" a="1"/>
  <c r="M9409" i="3" s="1"/>
  <c r="P9419" i="3" a="1"/>
  <c r="P9419" i="3" s="1"/>
  <c r="N9419" i="3" a="1"/>
  <c r="N9419" i="3" s="1"/>
  <c r="M9419" i="3" a="1"/>
  <c r="M9419" i="3" s="1"/>
  <c r="L9419" i="3" a="1"/>
  <c r="L9419" i="3" s="1"/>
  <c r="O9419" i="3" a="1"/>
  <c r="O9419" i="3" s="1"/>
  <c r="L9280" i="3" a="1"/>
  <c r="L9280" i="3" s="1"/>
  <c r="K9295" i="3" a="1"/>
  <c r="K9295" i="3" s="1"/>
  <c r="P9323" i="3" a="1"/>
  <c r="P9323" i="3" s="1"/>
  <c r="Q9323" i="3" s="1"/>
  <c r="K9327" i="3" a="1"/>
  <c r="K9327" i="3" s="1"/>
  <c r="K9331" i="3" a="1"/>
  <c r="K9331" i="3" s="1"/>
  <c r="K9349" i="3" a="1"/>
  <c r="K9349" i="3" s="1"/>
  <c r="P9354" i="3" a="1"/>
  <c r="P9354" i="3" s="1"/>
  <c r="O9357" i="3" a="1"/>
  <c r="O9357" i="3" s="1"/>
  <c r="M9357" i="3" a="1"/>
  <c r="M9357" i="3" s="1"/>
  <c r="O9365" i="3" a="1"/>
  <c r="O9365" i="3" s="1"/>
  <c r="N9372" i="3" a="1"/>
  <c r="N9372" i="3" s="1"/>
  <c r="O9372" i="3" a="1"/>
  <c r="O9372" i="3" s="1"/>
  <c r="R9372" i="3" s="1"/>
  <c r="L9372" i="3" a="1"/>
  <c r="L9372" i="3" s="1"/>
  <c r="N9374" i="3" a="1"/>
  <c r="N9374" i="3" s="1"/>
  <c r="M9386" i="3" a="1"/>
  <c r="M9386" i="3" s="1"/>
  <c r="P9388" i="3" a="1"/>
  <c r="P9388" i="3" s="1"/>
  <c r="M9396" i="3" a="1"/>
  <c r="M9396" i="3" s="1"/>
  <c r="L9396" i="3" a="1"/>
  <c r="L9396" i="3" s="1"/>
  <c r="O9396" i="3" a="1"/>
  <c r="O9396" i="3" s="1"/>
  <c r="N9396" i="3" a="1"/>
  <c r="N9396" i="3" s="1"/>
  <c r="L9400" i="3" a="1"/>
  <c r="L9400" i="3" s="1"/>
  <c r="O9428" i="3" a="1"/>
  <c r="O9428" i="3" s="1"/>
  <c r="L9428" i="3" a="1"/>
  <c r="L9428" i="3" s="1"/>
  <c r="K9428" i="3" a="1"/>
  <c r="K9428" i="3" s="1"/>
  <c r="P9428" i="3" a="1"/>
  <c r="P9428" i="3" s="1"/>
  <c r="R9428" i="3" s="1"/>
  <c r="P9374" i="3" a="1"/>
  <c r="P9374" i="3" s="1"/>
  <c r="O9389" i="3" a="1"/>
  <c r="O9389" i="3" s="1"/>
  <c r="Q9389" i="3" s="1"/>
  <c r="K9389" i="3" a="1"/>
  <c r="K9389" i="3" s="1"/>
  <c r="M9389" i="3" a="1"/>
  <c r="M9389" i="3" s="1"/>
  <c r="L9389" i="3" a="1"/>
  <c r="L9389" i="3" s="1"/>
  <c r="P9400" i="3" a="1"/>
  <c r="P9400" i="3" s="1"/>
  <c r="L9421" i="3" a="1"/>
  <c r="L9421" i="3" s="1"/>
  <c r="K9421" i="3" a="1"/>
  <c r="K9421" i="3" s="1"/>
  <c r="O9421" i="3" a="1"/>
  <c r="O9421" i="3" s="1"/>
  <c r="N9421" i="3" a="1"/>
  <c r="N9421" i="3" s="1"/>
  <c r="M9421" i="3" a="1"/>
  <c r="M9421" i="3" s="1"/>
  <c r="P9316" i="3" a="1"/>
  <c r="P9316" i="3" s="1"/>
  <c r="M9316" i="3" a="1"/>
  <c r="M9316" i="3" s="1"/>
  <c r="N9340" i="3" a="1"/>
  <c r="N9340" i="3" s="1"/>
  <c r="L9340" i="3" a="1"/>
  <c r="L9340" i="3" s="1"/>
  <c r="M9370" i="3" a="1"/>
  <c r="M9370" i="3" s="1"/>
  <c r="L9370" i="3" a="1"/>
  <c r="L9370" i="3" s="1"/>
  <c r="R9392" i="3"/>
  <c r="O9412" i="3" a="1"/>
  <c r="O9412" i="3" s="1"/>
  <c r="L9412" i="3" a="1"/>
  <c r="L9412" i="3" s="1"/>
  <c r="P9421" i="3" a="1"/>
  <c r="P9421" i="3" s="1"/>
  <c r="M9411" i="3" a="1"/>
  <c r="M9411" i="3" s="1"/>
  <c r="O9423" i="3" a="1"/>
  <c r="O9423" i="3" s="1"/>
  <c r="O9429" i="3" a="1"/>
  <c r="O9429" i="3" s="1"/>
  <c r="L9437" i="3" a="1"/>
  <c r="L9437" i="3" s="1"/>
  <c r="M9441" i="3" a="1"/>
  <c r="M9441" i="3" s="1"/>
  <c r="L9443" i="3" a="1"/>
  <c r="L9443" i="3" s="1"/>
  <c r="O9444" i="3" a="1"/>
  <c r="O9444" i="3" s="1"/>
  <c r="N9448" i="3" a="1"/>
  <c r="N9448" i="3" s="1"/>
  <c r="P9391" i="3" a="1"/>
  <c r="P9391" i="3" s="1"/>
  <c r="Q9391" i="3" s="1"/>
  <c r="P9429" i="3" a="1"/>
  <c r="P9429" i="3" s="1"/>
  <c r="M9435" i="3" a="1"/>
  <c r="M9435" i="3" s="1"/>
  <c r="P9444" i="3" a="1"/>
  <c r="P9444" i="3" s="1"/>
  <c r="N9445" i="3" a="1"/>
  <c r="N9445" i="3" s="1"/>
  <c r="O9411" i="3" a="1"/>
  <c r="O9411" i="3" s="1"/>
  <c r="N9435" i="3" a="1"/>
  <c r="N9435" i="3" s="1"/>
  <c r="O9445" i="3" a="1"/>
  <c r="O9445" i="3" s="1"/>
  <c r="L9346" i="3" a="1"/>
  <c r="L9346" i="3" s="1"/>
  <c r="L9391" i="3" a="1"/>
  <c r="L9391" i="3" s="1"/>
  <c r="K9392" i="3" a="1"/>
  <c r="K9392" i="3" s="1"/>
  <c r="N9407" i="3" a="1"/>
  <c r="N9407" i="3" s="1"/>
  <c r="P9411" i="3" a="1"/>
  <c r="P9411" i="3" s="1"/>
  <c r="K9429" i="3" a="1"/>
  <c r="K9429" i="3" s="1"/>
  <c r="N9443" i="3" a="1"/>
  <c r="N9443" i="3" s="1"/>
  <c r="K9445" i="3" a="1"/>
  <c r="K9445" i="3" s="1"/>
  <c r="P9445" i="3" a="1"/>
  <c r="P9445" i="3" s="1"/>
  <c r="P9443" i="3" a="1"/>
  <c r="P9443" i="3" s="1"/>
  <c r="R9443" i="3" s="1"/>
  <c r="L9445" i="3" a="1"/>
  <c r="L9445" i="3" s="1"/>
  <c r="K9411" i="3" a="1"/>
  <c r="K9411" i="3" s="1"/>
  <c r="P9417" i="3" a="1"/>
  <c r="P9417" i="3" s="1"/>
  <c r="Q9417" i="3" s="1"/>
  <c r="M9423" i="3" a="1"/>
  <c r="M9423" i="3" s="1"/>
  <c r="M9429" i="3" a="1"/>
  <c r="M9429" i="3" s="1"/>
  <c r="N9432" i="3" a="1"/>
  <c r="N9432" i="3" s="1"/>
  <c r="K9435" i="3" a="1"/>
  <c r="K9435" i="3" s="1"/>
  <c r="P9437" i="3" a="1"/>
  <c r="P9437" i="3" s="1"/>
  <c r="R9437" i="3" s="1"/>
  <c r="K9441" i="3" a="1"/>
  <c r="K9441" i="3" s="1"/>
  <c r="K9443" i="3" a="1"/>
  <c r="K9443" i="3" s="1"/>
  <c r="L9411" i="3" a="1"/>
  <c r="L9411" i="3" s="1"/>
  <c r="K9417" i="3" a="1"/>
  <c r="K9417" i="3" s="1"/>
  <c r="L9435" i="3" a="1"/>
  <c r="L9435" i="3" s="1"/>
  <c r="L9441" i="3" a="1"/>
  <c r="L9441" i="3" s="1"/>
  <c r="M9448" i="3" a="1"/>
  <c r="M9448" i="3" s="1"/>
  <c r="Q55" i="3"/>
  <c r="R55" i="3"/>
  <c r="R23" i="3"/>
  <c r="Q71" i="3"/>
  <c r="R71" i="3"/>
  <c r="Q79" i="3"/>
  <c r="R79" i="3"/>
  <c r="Q199" i="3"/>
  <c r="R199" i="3"/>
  <c r="Q207" i="3"/>
  <c r="R207" i="3"/>
  <c r="Q247" i="3"/>
  <c r="R247" i="3"/>
  <c r="Q280" i="3"/>
  <c r="Q24" i="3"/>
  <c r="R72" i="3"/>
  <c r="Q72" i="3"/>
  <c r="R344" i="3"/>
  <c r="Q7" i="3"/>
  <c r="R48" i="3"/>
  <c r="Q48" i="3"/>
  <c r="Q143" i="3"/>
  <c r="R176" i="3"/>
  <c r="Q176" i="3"/>
  <c r="Q352" i="3"/>
  <c r="Q375" i="3"/>
  <c r="R96" i="3"/>
  <c r="Q96" i="3"/>
  <c r="R288" i="3"/>
  <c r="Q288" i="3"/>
  <c r="R368" i="3"/>
  <c r="R8" i="3"/>
  <c r="R88" i="3"/>
  <c r="Q88" i="3"/>
  <c r="Q136" i="3"/>
  <c r="R216" i="3"/>
  <c r="Q216" i="3"/>
  <c r="R328" i="3"/>
  <c r="Q328" i="3"/>
  <c r="P423" i="3" a="1"/>
  <c r="P423" i="3" s="1"/>
  <c r="K423" i="3" a="1"/>
  <c r="K423" i="3" s="1"/>
  <c r="O423" i="3" a="1"/>
  <c r="O423" i="3" s="1"/>
  <c r="M423" i="3" a="1"/>
  <c r="M423" i="3" s="1"/>
  <c r="L423" i="3" a="1"/>
  <c r="L423" i="3" s="1"/>
  <c r="P438" i="3" a="1"/>
  <c r="P438" i="3" s="1"/>
  <c r="L438" i="3" a="1"/>
  <c r="L438" i="3" s="1"/>
  <c r="M438" i="3" a="1"/>
  <c r="M438" i="3" s="1"/>
  <c r="O438" i="3" a="1"/>
  <c r="O438" i="3" s="1"/>
  <c r="N634" i="3" a="1"/>
  <c r="N634" i="3" s="1"/>
  <c r="O634" i="3" a="1"/>
  <c r="O634" i="3" s="1"/>
  <c r="K634" i="3" a="1"/>
  <c r="K634" i="3" s="1"/>
  <c r="P634" i="3" a="1"/>
  <c r="P634" i="3" s="1"/>
  <c r="M634" i="3" a="1"/>
  <c r="M634" i="3" s="1"/>
  <c r="P639" i="3" a="1"/>
  <c r="P639" i="3" s="1"/>
  <c r="L639" i="3" a="1"/>
  <c r="L639" i="3" s="1"/>
  <c r="K639" i="3" a="1"/>
  <c r="K639" i="3" s="1"/>
  <c r="O797" i="3" a="1"/>
  <c r="O797" i="3" s="1"/>
  <c r="K797" i="3" a="1"/>
  <c r="K797" i="3" s="1"/>
  <c r="L797" i="3" a="1"/>
  <c r="L797" i="3" s="1"/>
  <c r="N797" i="3" a="1"/>
  <c r="N797" i="3" s="1"/>
  <c r="O813" i="3" a="1"/>
  <c r="O813" i="3" s="1"/>
  <c r="K813" i="3" a="1"/>
  <c r="K813" i="3" s="1"/>
  <c r="L813" i="3" a="1"/>
  <c r="L813" i="3" s="1"/>
  <c r="N813" i="3" a="1"/>
  <c r="N813" i="3" s="1"/>
  <c r="N834" i="3" a="1"/>
  <c r="N834" i="3" s="1"/>
  <c r="O834" i="3" a="1"/>
  <c r="O834" i="3" s="1"/>
  <c r="K834" i="3" a="1"/>
  <c r="K834" i="3" s="1"/>
  <c r="P834" i="3" a="1"/>
  <c r="P834" i="3" s="1"/>
  <c r="M834" i="3" a="1"/>
  <c r="M834" i="3" s="1"/>
  <c r="P967" i="3" a="1"/>
  <c r="P967" i="3" s="1"/>
  <c r="L967" i="3" a="1"/>
  <c r="L967" i="3" s="1"/>
  <c r="O967" i="3" a="1"/>
  <c r="O967" i="3" s="1"/>
  <c r="M967" i="3" a="1"/>
  <c r="M967" i="3" s="1"/>
  <c r="K967" i="3" a="1"/>
  <c r="K967" i="3" s="1"/>
  <c r="P101" i="3" a="1"/>
  <c r="P101" i="3" s="1"/>
  <c r="L101" i="3" a="1"/>
  <c r="L101" i="3" s="1"/>
  <c r="O101" i="3" a="1"/>
  <c r="O101" i="3" s="1"/>
  <c r="K101" i="3" a="1"/>
  <c r="K101" i="3" s="1"/>
  <c r="M101" i="3" a="1"/>
  <c r="M101" i="3" s="1"/>
  <c r="K102" i="3" a="1"/>
  <c r="K102" i="3" s="1"/>
  <c r="N113" i="3" a="1"/>
  <c r="N113" i="3" s="1"/>
  <c r="M113" i="3" a="1"/>
  <c r="M113" i="3" s="1"/>
  <c r="O113" i="3" a="1"/>
  <c r="O113" i="3" s="1"/>
  <c r="K113" i="3" a="1"/>
  <c r="K113" i="3" s="1"/>
  <c r="O163" i="3" a="1"/>
  <c r="O163" i="3" s="1"/>
  <c r="K163" i="3" a="1"/>
  <c r="K163" i="3" s="1"/>
  <c r="N163" i="3" a="1"/>
  <c r="N163" i="3" s="1"/>
  <c r="P163" i="3" a="1"/>
  <c r="P163" i="3" s="1"/>
  <c r="L163" i="3" a="1"/>
  <c r="L163" i="3" s="1"/>
  <c r="P165" i="3" a="1"/>
  <c r="P165" i="3" s="1"/>
  <c r="L165" i="3" a="1"/>
  <c r="L165" i="3" s="1"/>
  <c r="O165" i="3" a="1"/>
  <c r="O165" i="3" s="1"/>
  <c r="K165" i="3" a="1"/>
  <c r="K165" i="3" s="1"/>
  <c r="M165" i="3" a="1"/>
  <c r="M165" i="3" s="1"/>
  <c r="K166" i="3" a="1"/>
  <c r="K166" i="3" s="1"/>
  <c r="N177" i="3" a="1"/>
  <c r="N177" i="3" s="1"/>
  <c r="M177" i="3" a="1"/>
  <c r="M177" i="3" s="1"/>
  <c r="O177" i="3" a="1"/>
  <c r="O177" i="3" s="1"/>
  <c r="K177" i="3" a="1"/>
  <c r="K177" i="3" s="1"/>
  <c r="O227" i="3" a="1"/>
  <c r="O227" i="3" s="1"/>
  <c r="K227" i="3" a="1"/>
  <c r="K227" i="3" s="1"/>
  <c r="N227" i="3" a="1"/>
  <c r="N227" i="3" s="1"/>
  <c r="P227" i="3" a="1"/>
  <c r="P227" i="3" s="1"/>
  <c r="L227" i="3" a="1"/>
  <c r="L227" i="3" s="1"/>
  <c r="P229" i="3" a="1"/>
  <c r="P229" i="3" s="1"/>
  <c r="L229" i="3" a="1"/>
  <c r="L229" i="3" s="1"/>
  <c r="O229" i="3" a="1"/>
  <c r="O229" i="3" s="1"/>
  <c r="K229" i="3" a="1"/>
  <c r="K229" i="3" s="1"/>
  <c r="M229" i="3" a="1"/>
  <c r="M229" i="3" s="1"/>
  <c r="K230" i="3" a="1"/>
  <c r="K230" i="3" s="1"/>
  <c r="N241" i="3" a="1"/>
  <c r="N241" i="3" s="1"/>
  <c r="M241" i="3" a="1"/>
  <c r="M241" i="3" s="1"/>
  <c r="O241" i="3" a="1"/>
  <c r="O241" i="3" s="1"/>
  <c r="K241" i="3" a="1"/>
  <c r="K241" i="3" s="1"/>
  <c r="O291" i="3" a="1"/>
  <c r="O291" i="3" s="1"/>
  <c r="K291" i="3" a="1"/>
  <c r="K291" i="3" s="1"/>
  <c r="N291" i="3" a="1"/>
  <c r="N291" i="3" s="1"/>
  <c r="P291" i="3" a="1"/>
  <c r="P291" i="3" s="1"/>
  <c r="L291" i="3" a="1"/>
  <c r="L291" i="3" s="1"/>
  <c r="P293" i="3" a="1"/>
  <c r="P293" i="3" s="1"/>
  <c r="L293" i="3" a="1"/>
  <c r="L293" i="3" s="1"/>
  <c r="O293" i="3" a="1"/>
  <c r="O293" i="3" s="1"/>
  <c r="K293" i="3" a="1"/>
  <c r="K293" i="3" s="1"/>
  <c r="M293" i="3" a="1"/>
  <c r="M293" i="3" s="1"/>
  <c r="K294" i="3" a="1"/>
  <c r="K294" i="3" s="1"/>
  <c r="N305" i="3" a="1"/>
  <c r="N305" i="3" s="1"/>
  <c r="M305" i="3" a="1"/>
  <c r="M305" i="3" s="1"/>
  <c r="K305" i="3" a="1"/>
  <c r="K305" i="3" s="1"/>
  <c r="O305" i="3" a="1"/>
  <c r="O305" i="3" s="1"/>
  <c r="O355" i="3" a="1"/>
  <c r="O355" i="3" s="1"/>
  <c r="K355" i="3" a="1"/>
  <c r="K355" i="3" s="1"/>
  <c r="N355" i="3" a="1"/>
  <c r="N355" i="3" s="1"/>
  <c r="L355" i="3" a="1"/>
  <c r="L355" i="3" s="1"/>
  <c r="P355" i="3" a="1"/>
  <c r="P355" i="3" s="1"/>
  <c r="P357" i="3" a="1"/>
  <c r="P357" i="3" s="1"/>
  <c r="L357" i="3" a="1"/>
  <c r="L357" i="3" s="1"/>
  <c r="O357" i="3" a="1"/>
  <c r="O357" i="3" s="1"/>
  <c r="K357" i="3" a="1"/>
  <c r="K357" i="3" s="1"/>
  <c r="M357" i="3" a="1"/>
  <c r="M357" i="3" s="1"/>
  <c r="K358" i="3" a="1"/>
  <c r="K358" i="3" s="1"/>
  <c r="N369" i="3" a="1"/>
  <c r="N369" i="3" s="1"/>
  <c r="M369" i="3" a="1"/>
  <c r="M369" i="3" s="1"/>
  <c r="O369" i="3" a="1"/>
  <c r="O369" i="3" s="1"/>
  <c r="K369" i="3" a="1"/>
  <c r="K369" i="3" s="1"/>
  <c r="M397" i="3" a="1"/>
  <c r="M397" i="3" s="1"/>
  <c r="K397" i="3" a="1"/>
  <c r="K397" i="3" s="1"/>
  <c r="N397" i="3" a="1"/>
  <c r="N397" i="3" s="1"/>
  <c r="K438" i="3" a="1"/>
  <c r="K438" i="3" s="1"/>
  <c r="O453" i="3" a="1"/>
  <c r="O453" i="3" s="1"/>
  <c r="N453" i="3" a="1"/>
  <c r="N453" i="3" s="1"/>
  <c r="L453" i="3" a="1"/>
  <c r="L453" i="3" s="1"/>
  <c r="K453" i="3" a="1"/>
  <c r="K453" i="3" s="1"/>
  <c r="M461" i="3" a="1"/>
  <c r="M461" i="3" s="1"/>
  <c r="K461" i="3" a="1"/>
  <c r="K461" i="3" s="1"/>
  <c r="N461" i="3" a="1"/>
  <c r="N461" i="3" s="1"/>
  <c r="K502" i="3" a="1"/>
  <c r="K502" i="3" s="1"/>
  <c r="O517" i="3" a="1"/>
  <c r="O517" i="3" s="1"/>
  <c r="N517" i="3" a="1"/>
  <c r="N517" i="3" s="1"/>
  <c r="L517" i="3" a="1"/>
  <c r="L517" i="3" s="1"/>
  <c r="K517" i="3" a="1"/>
  <c r="K517" i="3" s="1"/>
  <c r="M525" i="3" a="1"/>
  <c r="M525" i="3" s="1"/>
  <c r="K525" i="3" a="1"/>
  <c r="K525" i="3" s="1"/>
  <c r="N525" i="3" a="1"/>
  <c r="N525" i="3" s="1"/>
  <c r="R587" i="3"/>
  <c r="O589" i="3" a="1"/>
  <c r="O589" i="3" s="1"/>
  <c r="K589" i="3" a="1"/>
  <c r="K589" i="3" s="1"/>
  <c r="L589" i="3" a="1"/>
  <c r="L589" i="3" s="1"/>
  <c r="N589" i="3" a="1"/>
  <c r="N589" i="3" s="1"/>
  <c r="M607" i="3" a="1"/>
  <c r="M607" i="3" s="1"/>
  <c r="R619" i="3"/>
  <c r="O621" i="3" a="1"/>
  <c r="O621" i="3" s="1"/>
  <c r="K621" i="3" a="1"/>
  <c r="K621" i="3" s="1"/>
  <c r="L621" i="3" a="1"/>
  <c r="L621" i="3" s="1"/>
  <c r="N621" i="3" a="1"/>
  <c r="N621" i="3" s="1"/>
  <c r="L634" i="3" a="1"/>
  <c r="L634" i="3" s="1"/>
  <c r="M639" i="3" a="1"/>
  <c r="M639" i="3" s="1"/>
  <c r="R651" i="3"/>
  <c r="O653" i="3" a="1"/>
  <c r="O653" i="3" s="1"/>
  <c r="K653" i="3" a="1"/>
  <c r="K653" i="3" s="1"/>
  <c r="L653" i="3" a="1"/>
  <c r="L653" i="3" s="1"/>
  <c r="N653" i="3" a="1"/>
  <c r="N653" i="3" s="1"/>
  <c r="M671" i="3" a="1"/>
  <c r="M671" i="3" s="1"/>
  <c r="O685" i="3" a="1"/>
  <c r="O685" i="3" s="1"/>
  <c r="K685" i="3" a="1"/>
  <c r="K685" i="3" s="1"/>
  <c r="L685" i="3" a="1"/>
  <c r="L685" i="3" s="1"/>
  <c r="N685" i="3" a="1"/>
  <c r="N685" i="3" s="1"/>
  <c r="M703" i="3" a="1"/>
  <c r="M703" i="3" s="1"/>
  <c r="R715" i="3"/>
  <c r="O717" i="3" a="1"/>
  <c r="O717" i="3" s="1"/>
  <c r="K717" i="3" a="1"/>
  <c r="K717" i="3" s="1"/>
  <c r="L717" i="3" a="1"/>
  <c r="L717" i="3" s="1"/>
  <c r="N717" i="3" a="1"/>
  <c r="N717" i="3" s="1"/>
  <c r="O749" i="3" a="1"/>
  <c r="O749" i="3" s="1"/>
  <c r="K749" i="3" a="1"/>
  <c r="K749" i="3" s="1"/>
  <c r="L749" i="3" a="1"/>
  <c r="L749" i="3" s="1"/>
  <c r="N749" i="3" a="1"/>
  <c r="N749" i="3" s="1"/>
  <c r="O781" i="3" a="1"/>
  <c r="O781" i="3" s="1"/>
  <c r="K781" i="3" a="1"/>
  <c r="K781" i="3" s="1"/>
  <c r="L781" i="3" a="1"/>
  <c r="L781" i="3" s="1"/>
  <c r="N781" i="3" a="1"/>
  <c r="N781" i="3" s="1"/>
  <c r="Q795" i="3"/>
  <c r="M797" i="3" a="1"/>
  <c r="M797" i="3" s="1"/>
  <c r="R811" i="3"/>
  <c r="Q811" i="3"/>
  <c r="M813" i="3" a="1"/>
  <c r="M813" i="3" s="1"/>
  <c r="N823" i="3" a="1"/>
  <c r="N823" i="3" s="1"/>
  <c r="L834" i="3" a="1"/>
  <c r="L834" i="3" s="1"/>
  <c r="M845" i="3" a="1"/>
  <c r="M845" i="3" s="1"/>
  <c r="N855" i="3" a="1"/>
  <c r="N855" i="3" s="1"/>
  <c r="R875" i="3"/>
  <c r="M877" i="3" a="1"/>
  <c r="M877" i="3" s="1"/>
  <c r="N887" i="3" a="1"/>
  <c r="N887" i="3" s="1"/>
  <c r="M917" i="3" a="1"/>
  <c r="M917" i="3" s="1"/>
  <c r="M949" i="3" a="1"/>
  <c r="M949" i="3" s="1"/>
  <c r="N967" i="3" a="1"/>
  <c r="N967" i="3" s="1"/>
  <c r="P1191" i="3" a="1"/>
  <c r="P1191" i="3" s="1"/>
  <c r="L1191" i="3" a="1"/>
  <c r="L1191" i="3" s="1"/>
  <c r="O1191" i="3" a="1"/>
  <c r="O1191" i="3" s="1"/>
  <c r="N1191" i="3" a="1"/>
  <c r="N1191" i="3" s="1"/>
  <c r="M1191" i="3" a="1"/>
  <c r="M1191" i="3" s="1"/>
  <c r="K1191" i="3" a="1"/>
  <c r="K1191" i="3" s="1"/>
  <c r="P1255" i="3" a="1"/>
  <c r="P1255" i="3" s="1"/>
  <c r="L1255" i="3" a="1"/>
  <c r="L1255" i="3" s="1"/>
  <c r="O1255" i="3" a="1"/>
  <c r="O1255" i="3" s="1"/>
  <c r="N1255" i="3" a="1"/>
  <c r="N1255" i="3" s="1"/>
  <c r="M1255" i="3" a="1"/>
  <c r="M1255" i="3" s="1"/>
  <c r="K1255" i="3" a="1"/>
  <c r="K1255" i="3" s="1"/>
  <c r="Q1359" i="3"/>
  <c r="R1379" i="3"/>
  <c r="P1610" i="3" a="1"/>
  <c r="P1610" i="3" s="1"/>
  <c r="L1610" i="3" a="1"/>
  <c r="L1610" i="3" s="1"/>
  <c r="M1610" i="3" a="1"/>
  <c r="M1610" i="3" s="1"/>
  <c r="N1610" i="3" a="1"/>
  <c r="N1610" i="3" s="1"/>
  <c r="O1610" i="3" a="1"/>
  <c r="O1610" i="3" s="1"/>
  <c r="K1610" i="3" a="1"/>
  <c r="K1610" i="3" s="1"/>
  <c r="N9" i="3" a="1"/>
  <c r="N9" i="3" s="1"/>
  <c r="M9" i="3" a="1"/>
  <c r="M9" i="3" s="1"/>
  <c r="O9" i="3" a="1"/>
  <c r="O9" i="3" s="1"/>
  <c r="K9" i="3" a="1"/>
  <c r="K9" i="3" s="1"/>
  <c r="N265" i="3" a="1"/>
  <c r="N265" i="3" s="1"/>
  <c r="M265" i="3" a="1"/>
  <c r="M265" i="3" s="1"/>
  <c r="O265" i="3" a="1"/>
  <c r="O265" i="3" s="1"/>
  <c r="K265" i="3" a="1"/>
  <c r="K265" i="3" s="1"/>
  <c r="O315" i="3" a="1"/>
  <c r="O315" i="3" s="1"/>
  <c r="K315" i="3" a="1"/>
  <c r="K315" i="3" s="1"/>
  <c r="N315" i="3" a="1"/>
  <c r="N315" i="3" s="1"/>
  <c r="P315" i="3" a="1"/>
  <c r="P315" i="3" s="1"/>
  <c r="L315" i="3" a="1"/>
  <c r="L315" i="3" s="1"/>
  <c r="P317" i="3" a="1"/>
  <c r="P317" i="3" s="1"/>
  <c r="L317" i="3" a="1"/>
  <c r="L317" i="3" s="1"/>
  <c r="O317" i="3" a="1"/>
  <c r="O317" i="3" s="1"/>
  <c r="K317" i="3" a="1"/>
  <c r="K317" i="3" s="1"/>
  <c r="M317" i="3" a="1"/>
  <c r="M317" i="3" s="1"/>
  <c r="N329" i="3" a="1"/>
  <c r="N329" i="3" s="1"/>
  <c r="M329" i="3" a="1"/>
  <c r="M329" i="3" s="1"/>
  <c r="O329" i="3" a="1"/>
  <c r="O329" i="3" s="1"/>
  <c r="K329" i="3" a="1"/>
  <c r="K329" i="3" s="1"/>
  <c r="O379" i="3" a="1"/>
  <c r="O379" i="3" s="1"/>
  <c r="K379" i="3" a="1"/>
  <c r="K379" i="3" s="1"/>
  <c r="N379" i="3" a="1"/>
  <c r="N379" i="3" s="1"/>
  <c r="P379" i="3" a="1"/>
  <c r="P379" i="3" s="1"/>
  <c r="L379" i="3" a="1"/>
  <c r="L379" i="3" s="1"/>
  <c r="O389" i="3" a="1"/>
  <c r="O389" i="3" s="1"/>
  <c r="N389" i="3" a="1"/>
  <c r="N389" i="3" s="1"/>
  <c r="L389" i="3" a="1"/>
  <c r="L389" i="3" s="1"/>
  <c r="K389" i="3" a="1"/>
  <c r="K389" i="3" s="1"/>
  <c r="P487" i="3" a="1"/>
  <c r="P487" i="3" s="1"/>
  <c r="K487" i="3" a="1"/>
  <c r="K487" i="3" s="1"/>
  <c r="O487" i="3" a="1"/>
  <c r="O487" i="3" s="1"/>
  <c r="M487" i="3" a="1"/>
  <c r="M487" i="3" s="1"/>
  <c r="L487" i="3" a="1"/>
  <c r="L487" i="3" s="1"/>
  <c r="P551" i="3" a="1"/>
  <c r="P551" i="3" s="1"/>
  <c r="K551" i="3" a="1"/>
  <c r="K551" i="3" s="1"/>
  <c r="O551" i="3" a="1"/>
  <c r="O551" i="3" s="1"/>
  <c r="M551" i="3" a="1"/>
  <c r="M551" i="3" s="1"/>
  <c r="L551" i="3" a="1"/>
  <c r="L551" i="3" s="1"/>
  <c r="N602" i="3" a="1"/>
  <c r="N602" i="3" s="1"/>
  <c r="O602" i="3" a="1"/>
  <c r="O602" i="3" s="1"/>
  <c r="K602" i="3" a="1"/>
  <c r="K602" i="3" s="1"/>
  <c r="P602" i="3" a="1"/>
  <c r="P602" i="3" s="1"/>
  <c r="M602" i="3" a="1"/>
  <c r="M602" i="3" s="1"/>
  <c r="P735" i="3" a="1"/>
  <c r="P735" i="3" s="1"/>
  <c r="L735" i="3" a="1"/>
  <c r="L735" i="3" s="1"/>
  <c r="K735" i="3" a="1"/>
  <c r="K735" i="3" s="1"/>
  <c r="P767" i="3" a="1"/>
  <c r="P767" i="3" s="1"/>
  <c r="L767" i="3" a="1"/>
  <c r="L767" i="3" s="1"/>
  <c r="K767" i="3" a="1"/>
  <c r="K767" i="3" s="1"/>
  <c r="O901" i="3" a="1"/>
  <c r="O901" i="3" s="1"/>
  <c r="K901" i="3" a="1"/>
  <c r="K901" i="3" s="1"/>
  <c r="L901" i="3" a="1"/>
  <c r="L901" i="3" s="1"/>
  <c r="N901" i="3" a="1"/>
  <c r="N901" i="3" s="1"/>
  <c r="O933" i="3" a="1"/>
  <c r="O933" i="3" s="1"/>
  <c r="K933" i="3" a="1"/>
  <c r="K933" i="3" s="1"/>
  <c r="L933" i="3" a="1"/>
  <c r="L933" i="3" s="1"/>
  <c r="N933" i="3" a="1"/>
  <c r="N933" i="3" s="1"/>
  <c r="P999" i="3" a="1"/>
  <c r="P999" i="3" s="1"/>
  <c r="L999" i="3" a="1"/>
  <c r="L999" i="3" s="1"/>
  <c r="O999" i="3" a="1"/>
  <c r="O999" i="3" s="1"/>
  <c r="M999" i="3" a="1"/>
  <c r="M999" i="3" s="1"/>
  <c r="K999" i="3" a="1"/>
  <c r="K999" i="3" s="1"/>
  <c r="P1063" i="3" a="1"/>
  <c r="P1063" i="3" s="1"/>
  <c r="L1063" i="3" a="1"/>
  <c r="L1063" i="3" s="1"/>
  <c r="O1063" i="3" a="1"/>
  <c r="O1063" i="3" s="1"/>
  <c r="M1063" i="3" a="1"/>
  <c r="M1063" i="3" s="1"/>
  <c r="K1063" i="3" a="1"/>
  <c r="K1063" i="3" s="1"/>
  <c r="P1095" i="3" a="1"/>
  <c r="P1095" i="3" s="1"/>
  <c r="L1095" i="3" a="1"/>
  <c r="L1095" i="3" s="1"/>
  <c r="O1095" i="3" a="1"/>
  <c r="O1095" i="3" s="1"/>
  <c r="M1095" i="3" a="1"/>
  <c r="M1095" i="3" s="1"/>
  <c r="K1095" i="3" a="1"/>
  <c r="K1095" i="3" s="1"/>
  <c r="Q1300" i="3"/>
  <c r="O35" i="3" a="1"/>
  <c r="O35" i="3" s="1"/>
  <c r="K35" i="3" a="1"/>
  <c r="K35" i="3" s="1"/>
  <c r="N35" i="3" a="1"/>
  <c r="N35" i="3" s="1"/>
  <c r="P35" i="3" a="1"/>
  <c r="P35" i="3" s="1"/>
  <c r="L35" i="3" a="1"/>
  <c r="L35" i="3" s="1"/>
  <c r="P37" i="3" a="1"/>
  <c r="P37" i="3" s="1"/>
  <c r="L37" i="3" a="1"/>
  <c r="L37" i="3" s="1"/>
  <c r="O37" i="3" a="1"/>
  <c r="O37" i="3" s="1"/>
  <c r="K37" i="3" a="1"/>
  <c r="K37" i="3" s="1"/>
  <c r="M37" i="3" a="1"/>
  <c r="M37" i="3" s="1"/>
  <c r="N49" i="3" a="1"/>
  <c r="N49" i="3" s="1"/>
  <c r="M49" i="3" a="1"/>
  <c r="M49" i="3" s="1"/>
  <c r="O49" i="3" a="1"/>
  <c r="O49" i="3" s="1"/>
  <c r="K49" i="3" a="1"/>
  <c r="K49" i="3" s="1"/>
  <c r="P13" i="3" a="1"/>
  <c r="P13" i="3" s="1"/>
  <c r="L13" i="3" a="1"/>
  <c r="L13" i="3" s="1"/>
  <c r="O13" i="3" a="1"/>
  <c r="O13" i="3" s="1"/>
  <c r="K13" i="3" a="1"/>
  <c r="K13" i="3" s="1"/>
  <c r="M13" i="3" a="1"/>
  <c r="M13" i="3" s="1"/>
  <c r="Q30" i="3"/>
  <c r="L38" i="3" a="1"/>
  <c r="L38" i="3" s="1"/>
  <c r="R52" i="3"/>
  <c r="R180" i="3"/>
  <c r="P205" i="3" a="1"/>
  <c r="P205" i="3" s="1"/>
  <c r="L205" i="3" a="1"/>
  <c r="L205" i="3" s="1"/>
  <c r="O205" i="3" a="1"/>
  <c r="O205" i="3" s="1"/>
  <c r="K205" i="3" a="1"/>
  <c r="K205" i="3" s="1"/>
  <c r="M205" i="3" a="1"/>
  <c r="M205" i="3" s="1"/>
  <c r="L230" i="3" a="1"/>
  <c r="L230" i="3" s="1"/>
  <c r="L294" i="3" a="1"/>
  <c r="L294" i="3" s="1"/>
  <c r="M315" i="3" a="1"/>
  <c r="M315" i="3" s="1"/>
  <c r="O331" i="3" a="1"/>
  <c r="O331" i="3" s="1"/>
  <c r="K331" i="3" a="1"/>
  <c r="K331" i="3" s="1"/>
  <c r="N331" i="3" a="1"/>
  <c r="N331" i="3" s="1"/>
  <c r="P331" i="3" a="1"/>
  <c r="P331" i="3" s="1"/>
  <c r="L331" i="3" a="1"/>
  <c r="L331" i="3" s="1"/>
  <c r="P333" i="3" a="1"/>
  <c r="P333" i="3" s="1"/>
  <c r="L333" i="3" a="1"/>
  <c r="L333" i="3" s="1"/>
  <c r="O333" i="3" a="1"/>
  <c r="O333" i="3" s="1"/>
  <c r="K333" i="3" a="1"/>
  <c r="K333" i="3" s="1"/>
  <c r="M333" i="3" a="1"/>
  <c r="M333" i="3" s="1"/>
  <c r="M379" i="3" a="1"/>
  <c r="M379" i="3" s="1"/>
  <c r="L397" i="3" a="1"/>
  <c r="L397" i="3" s="1"/>
  <c r="P407" i="3" a="1"/>
  <c r="P407" i="3" s="1"/>
  <c r="K407" i="3" a="1"/>
  <c r="K407" i="3" s="1"/>
  <c r="O407" i="3" a="1"/>
  <c r="O407" i="3" s="1"/>
  <c r="M407" i="3" a="1"/>
  <c r="M407" i="3" s="1"/>
  <c r="L407" i="3" a="1"/>
  <c r="L407" i="3" s="1"/>
  <c r="N423" i="3" a="1"/>
  <c r="N423" i="3" s="1"/>
  <c r="Q441" i="3"/>
  <c r="P486" i="3" a="1"/>
  <c r="P486" i="3" s="1"/>
  <c r="L486" i="3" a="1"/>
  <c r="L486" i="3" s="1"/>
  <c r="M486" i="3" a="1"/>
  <c r="M486" i="3" s="1"/>
  <c r="O486" i="3" a="1"/>
  <c r="O486" i="3" s="1"/>
  <c r="M517" i="3" a="1"/>
  <c r="M517" i="3" s="1"/>
  <c r="P550" i="3" a="1"/>
  <c r="P550" i="3" s="1"/>
  <c r="L550" i="3" a="1"/>
  <c r="L550" i="3" s="1"/>
  <c r="M550" i="3" a="1"/>
  <c r="M550" i="3" s="1"/>
  <c r="O550" i="3" a="1"/>
  <c r="O550" i="3" s="1"/>
  <c r="R557" i="3"/>
  <c r="Q569" i="3"/>
  <c r="P583" i="3" a="1"/>
  <c r="P583" i="3" s="1"/>
  <c r="L583" i="3" a="1"/>
  <c r="L583" i="3" s="1"/>
  <c r="K583" i="3" a="1"/>
  <c r="K583" i="3" s="1"/>
  <c r="P615" i="3" a="1"/>
  <c r="P615" i="3" s="1"/>
  <c r="L615" i="3" a="1"/>
  <c r="L615" i="3" s="1"/>
  <c r="K615" i="3" a="1"/>
  <c r="K615" i="3" s="1"/>
  <c r="R617" i="3"/>
  <c r="Q617" i="3"/>
  <c r="N639" i="3" a="1"/>
  <c r="N639" i="3" s="1"/>
  <c r="N642" i="3" a="1"/>
  <c r="N642" i="3" s="1"/>
  <c r="O642" i="3" a="1"/>
  <c r="O642" i="3" s="1"/>
  <c r="K642" i="3" a="1"/>
  <c r="K642" i="3" s="1"/>
  <c r="P642" i="3" a="1"/>
  <c r="P642" i="3" s="1"/>
  <c r="M642" i="3" a="1"/>
  <c r="M642" i="3" s="1"/>
  <c r="M685" i="3" a="1"/>
  <c r="M685" i="3" s="1"/>
  <c r="N703" i="3" a="1"/>
  <c r="N703" i="3" s="1"/>
  <c r="N706" i="3" a="1"/>
  <c r="N706" i="3" s="1"/>
  <c r="O706" i="3" a="1"/>
  <c r="O706" i="3" s="1"/>
  <c r="K706" i="3" a="1"/>
  <c r="K706" i="3" s="1"/>
  <c r="P706" i="3" a="1"/>
  <c r="P706" i="3" s="1"/>
  <c r="M706" i="3" a="1"/>
  <c r="M706" i="3" s="1"/>
  <c r="P711" i="3" a="1"/>
  <c r="P711" i="3" s="1"/>
  <c r="L711" i="3" a="1"/>
  <c r="L711" i="3" s="1"/>
  <c r="K711" i="3" a="1"/>
  <c r="K711" i="3" s="1"/>
  <c r="R713" i="3"/>
  <c r="Q713" i="3"/>
  <c r="M717" i="3" a="1"/>
  <c r="M717" i="3" s="1"/>
  <c r="N735" i="3" a="1"/>
  <c r="N735" i="3" s="1"/>
  <c r="N738" i="3" a="1"/>
  <c r="N738" i="3" s="1"/>
  <c r="O738" i="3" a="1"/>
  <c r="O738" i="3" s="1"/>
  <c r="K738" i="3" a="1"/>
  <c r="K738" i="3" s="1"/>
  <c r="P738" i="3" a="1"/>
  <c r="P738" i="3" s="1"/>
  <c r="M738" i="3" a="1"/>
  <c r="M738" i="3" s="1"/>
  <c r="P743" i="3" a="1"/>
  <c r="P743" i="3" s="1"/>
  <c r="L743" i="3" a="1"/>
  <c r="L743" i="3" s="1"/>
  <c r="K743" i="3" a="1"/>
  <c r="K743" i="3" s="1"/>
  <c r="R745" i="3"/>
  <c r="Q745" i="3"/>
  <c r="M749" i="3" a="1"/>
  <c r="M749" i="3" s="1"/>
  <c r="N767" i="3" a="1"/>
  <c r="N767" i="3" s="1"/>
  <c r="N770" i="3" a="1"/>
  <c r="N770" i="3" s="1"/>
  <c r="O770" i="3" a="1"/>
  <c r="O770" i="3" s="1"/>
  <c r="K770" i="3" a="1"/>
  <c r="K770" i="3" s="1"/>
  <c r="P770" i="3" a="1"/>
  <c r="P770" i="3" s="1"/>
  <c r="M770" i="3" a="1"/>
  <c r="M770" i="3" s="1"/>
  <c r="P775" i="3" a="1"/>
  <c r="P775" i="3" s="1"/>
  <c r="L775" i="3" a="1"/>
  <c r="L775" i="3" s="1"/>
  <c r="K775" i="3" a="1"/>
  <c r="K775" i="3" s="1"/>
  <c r="R777" i="3"/>
  <c r="Q777" i="3"/>
  <c r="M781" i="3" a="1"/>
  <c r="M781" i="3" s="1"/>
  <c r="P797" i="3" a="1"/>
  <c r="P797" i="3" s="1"/>
  <c r="P799" i="3" a="1"/>
  <c r="P799" i="3" s="1"/>
  <c r="L799" i="3" a="1"/>
  <c r="L799" i="3" s="1"/>
  <c r="M799" i="3" a="1"/>
  <c r="M799" i="3" s="1"/>
  <c r="K799" i="3" a="1"/>
  <c r="K799" i="3" s="1"/>
  <c r="N802" i="3" a="1"/>
  <c r="N802" i="3" s="1"/>
  <c r="O802" i="3" a="1"/>
  <c r="O802" i="3" s="1"/>
  <c r="K802" i="3" a="1"/>
  <c r="K802" i="3" s="1"/>
  <c r="P802" i="3" a="1"/>
  <c r="P802" i="3" s="1"/>
  <c r="M802" i="3" a="1"/>
  <c r="M802" i="3" s="1"/>
  <c r="P813" i="3" a="1"/>
  <c r="P813" i="3" s="1"/>
  <c r="P815" i="3" a="1"/>
  <c r="P815" i="3" s="1"/>
  <c r="L815" i="3" a="1"/>
  <c r="L815" i="3" s="1"/>
  <c r="M815" i="3" a="1"/>
  <c r="M815" i="3" s="1"/>
  <c r="K815" i="3" a="1"/>
  <c r="K815" i="3" s="1"/>
  <c r="N826" i="3" a="1"/>
  <c r="N826" i="3" s="1"/>
  <c r="O826" i="3" a="1"/>
  <c r="O826" i="3" s="1"/>
  <c r="K826" i="3" a="1"/>
  <c r="K826" i="3" s="1"/>
  <c r="P826" i="3" a="1"/>
  <c r="P826" i="3" s="1"/>
  <c r="M826" i="3" a="1"/>
  <c r="M826" i="3" s="1"/>
  <c r="O837" i="3" a="1"/>
  <c r="O837" i="3" s="1"/>
  <c r="K837" i="3" a="1"/>
  <c r="K837" i="3" s="1"/>
  <c r="L837" i="3" a="1"/>
  <c r="L837" i="3" s="1"/>
  <c r="N837" i="3" a="1"/>
  <c r="N837" i="3" s="1"/>
  <c r="P847" i="3" a="1"/>
  <c r="P847" i="3" s="1"/>
  <c r="L847" i="3" a="1"/>
  <c r="L847" i="3" s="1"/>
  <c r="M847" i="3" a="1"/>
  <c r="M847" i="3" s="1"/>
  <c r="K847" i="3" a="1"/>
  <c r="K847" i="3" s="1"/>
  <c r="N858" i="3" a="1"/>
  <c r="N858" i="3" s="1"/>
  <c r="O858" i="3" a="1"/>
  <c r="O858" i="3" s="1"/>
  <c r="K858" i="3" a="1"/>
  <c r="K858" i="3" s="1"/>
  <c r="P858" i="3" a="1"/>
  <c r="P858" i="3" s="1"/>
  <c r="M858" i="3" a="1"/>
  <c r="M858" i="3" s="1"/>
  <c r="O869" i="3" a="1"/>
  <c r="O869" i="3" s="1"/>
  <c r="K869" i="3" a="1"/>
  <c r="K869" i="3" s="1"/>
  <c r="L869" i="3" a="1"/>
  <c r="L869" i="3" s="1"/>
  <c r="N869" i="3" a="1"/>
  <c r="N869" i="3" s="1"/>
  <c r="P879" i="3" a="1"/>
  <c r="P879" i="3" s="1"/>
  <c r="L879" i="3" a="1"/>
  <c r="L879" i="3" s="1"/>
  <c r="M879" i="3" a="1"/>
  <c r="M879" i="3" s="1"/>
  <c r="K879" i="3" a="1"/>
  <c r="K879" i="3" s="1"/>
  <c r="N890" i="3" a="1"/>
  <c r="N890" i="3" s="1"/>
  <c r="O890" i="3" a="1"/>
  <c r="O890" i="3" s="1"/>
  <c r="K890" i="3" a="1"/>
  <c r="K890" i="3" s="1"/>
  <c r="P890" i="3" a="1"/>
  <c r="P890" i="3" s="1"/>
  <c r="M890" i="3" a="1"/>
  <c r="M890" i="3" s="1"/>
  <c r="P901" i="3" a="1"/>
  <c r="P901" i="3" s="1"/>
  <c r="P903" i="3" a="1"/>
  <c r="P903" i="3" s="1"/>
  <c r="L903" i="3" a="1"/>
  <c r="L903" i="3" s="1"/>
  <c r="M903" i="3" a="1"/>
  <c r="M903" i="3" s="1"/>
  <c r="K903" i="3" a="1"/>
  <c r="K903" i="3" s="1"/>
  <c r="N906" i="3" a="1"/>
  <c r="N906" i="3" s="1"/>
  <c r="O906" i="3" a="1"/>
  <c r="O906" i="3" s="1"/>
  <c r="K906" i="3" a="1"/>
  <c r="K906" i="3" s="1"/>
  <c r="P906" i="3" a="1"/>
  <c r="P906" i="3" s="1"/>
  <c r="M906" i="3" a="1"/>
  <c r="M906" i="3" s="1"/>
  <c r="P919" i="3" a="1"/>
  <c r="P919" i="3" s="1"/>
  <c r="L919" i="3" a="1"/>
  <c r="L919" i="3" s="1"/>
  <c r="M919" i="3" a="1"/>
  <c r="M919" i="3" s="1"/>
  <c r="K919" i="3" a="1"/>
  <c r="K919" i="3" s="1"/>
  <c r="N922" i="3" a="1"/>
  <c r="N922" i="3" s="1"/>
  <c r="O922" i="3" a="1"/>
  <c r="O922" i="3" s="1"/>
  <c r="K922" i="3" a="1"/>
  <c r="K922" i="3" s="1"/>
  <c r="P922" i="3" a="1"/>
  <c r="P922" i="3" s="1"/>
  <c r="M922" i="3" a="1"/>
  <c r="M922" i="3" s="1"/>
  <c r="P933" i="3" a="1"/>
  <c r="P933" i="3" s="1"/>
  <c r="P935" i="3" a="1"/>
  <c r="P935" i="3" s="1"/>
  <c r="L935" i="3" a="1"/>
  <c r="L935" i="3" s="1"/>
  <c r="M935" i="3" a="1"/>
  <c r="M935" i="3" s="1"/>
  <c r="K935" i="3" a="1"/>
  <c r="K935" i="3" s="1"/>
  <c r="N938" i="3" a="1"/>
  <c r="N938" i="3" s="1"/>
  <c r="O938" i="3" a="1"/>
  <c r="O938" i="3" s="1"/>
  <c r="K938" i="3" a="1"/>
  <c r="K938" i="3" s="1"/>
  <c r="P938" i="3" a="1"/>
  <c r="P938" i="3" s="1"/>
  <c r="M938" i="3" a="1"/>
  <c r="M938" i="3" s="1"/>
  <c r="P951" i="3" a="1"/>
  <c r="P951" i="3" s="1"/>
  <c r="L951" i="3" a="1"/>
  <c r="L951" i="3" s="1"/>
  <c r="M951" i="3" a="1"/>
  <c r="M951" i="3" s="1"/>
  <c r="K951" i="3" a="1"/>
  <c r="K951" i="3" s="1"/>
  <c r="P959" i="3" a="1"/>
  <c r="P959" i="3" s="1"/>
  <c r="L959" i="3" a="1"/>
  <c r="L959" i="3" s="1"/>
  <c r="O959" i="3" a="1"/>
  <c r="O959" i="3" s="1"/>
  <c r="M959" i="3" a="1"/>
  <c r="M959" i="3" s="1"/>
  <c r="K959" i="3" a="1"/>
  <c r="K959" i="3" s="1"/>
  <c r="P991" i="3" a="1"/>
  <c r="P991" i="3" s="1"/>
  <c r="L991" i="3" a="1"/>
  <c r="L991" i="3" s="1"/>
  <c r="O991" i="3" a="1"/>
  <c r="O991" i="3" s="1"/>
  <c r="M991" i="3" a="1"/>
  <c r="M991" i="3" s="1"/>
  <c r="K991" i="3" a="1"/>
  <c r="K991" i="3" s="1"/>
  <c r="P1023" i="3" a="1"/>
  <c r="P1023" i="3" s="1"/>
  <c r="L1023" i="3" a="1"/>
  <c r="L1023" i="3" s="1"/>
  <c r="O1023" i="3" a="1"/>
  <c r="O1023" i="3" s="1"/>
  <c r="M1023" i="3" a="1"/>
  <c r="M1023" i="3" s="1"/>
  <c r="K1023" i="3" a="1"/>
  <c r="K1023" i="3" s="1"/>
  <c r="P1055" i="3" a="1"/>
  <c r="P1055" i="3" s="1"/>
  <c r="L1055" i="3" a="1"/>
  <c r="L1055" i="3" s="1"/>
  <c r="O1055" i="3" a="1"/>
  <c r="O1055" i="3" s="1"/>
  <c r="M1055" i="3" a="1"/>
  <c r="M1055" i="3" s="1"/>
  <c r="K1055" i="3" a="1"/>
  <c r="K1055" i="3" s="1"/>
  <c r="P1087" i="3" a="1"/>
  <c r="P1087" i="3" s="1"/>
  <c r="L1087" i="3" a="1"/>
  <c r="L1087" i="3" s="1"/>
  <c r="O1087" i="3" a="1"/>
  <c r="O1087" i="3" s="1"/>
  <c r="M1087" i="3" a="1"/>
  <c r="M1087" i="3" s="1"/>
  <c r="K1087" i="3" a="1"/>
  <c r="K1087" i="3" s="1"/>
  <c r="P1119" i="3" a="1"/>
  <c r="P1119" i="3" s="1"/>
  <c r="L1119" i="3" a="1"/>
  <c r="L1119" i="3" s="1"/>
  <c r="O1119" i="3" a="1"/>
  <c r="O1119" i="3" s="1"/>
  <c r="M1119" i="3" a="1"/>
  <c r="M1119" i="3" s="1"/>
  <c r="K1119" i="3" a="1"/>
  <c r="K1119" i="3" s="1"/>
  <c r="P1151" i="3" a="1"/>
  <c r="P1151" i="3" s="1"/>
  <c r="L1151" i="3" a="1"/>
  <c r="L1151" i="3" s="1"/>
  <c r="O1151" i="3" a="1"/>
  <c r="O1151" i="3" s="1"/>
  <c r="M1151" i="3" a="1"/>
  <c r="M1151" i="3" s="1"/>
  <c r="K1151" i="3" a="1"/>
  <c r="K1151" i="3" s="1"/>
  <c r="P1215" i="3" a="1"/>
  <c r="P1215" i="3" s="1"/>
  <c r="L1215" i="3" a="1"/>
  <c r="L1215" i="3" s="1"/>
  <c r="O1215" i="3" a="1"/>
  <c r="O1215" i="3" s="1"/>
  <c r="N1215" i="3" a="1"/>
  <c r="N1215" i="3" s="1"/>
  <c r="M1215" i="3" a="1"/>
  <c r="M1215" i="3" s="1"/>
  <c r="K1215" i="3" a="1"/>
  <c r="K1215" i="3" s="1"/>
  <c r="P1279" i="3" a="1"/>
  <c r="P1279" i="3" s="1"/>
  <c r="L1279" i="3" a="1"/>
  <c r="L1279" i="3" s="1"/>
  <c r="O1279" i="3" a="1"/>
  <c r="O1279" i="3" s="1"/>
  <c r="N1279" i="3" a="1"/>
  <c r="N1279" i="3" s="1"/>
  <c r="M1279" i="3" a="1"/>
  <c r="M1279" i="3" s="1"/>
  <c r="K1279" i="3" a="1"/>
  <c r="K1279" i="3" s="1"/>
  <c r="R1287" i="3"/>
  <c r="Q1287" i="3"/>
  <c r="L1297" i="3" a="1"/>
  <c r="L1297" i="3" s="1"/>
  <c r="P1297" i="3" a="1"/>
  <c r="P1297" i="3" s="1"/>
  <c r="O1297" i="3" a="1"/>
  <c r="O1297" i="3" s="1"/>
  <c r="N1297" i="3" a="1"/>
  <c r="N1297" i="3" s="1"/>
  <c r="M1297" i="3" a="1"/>
  <c r="M1297" i="3" s="1"/>
  <c r="K1297" i="3" a="1"/>
  <c r="K1297" i="3" s="1"/>
  <c r="M1436" i="3" a="1"/>
  <c r="M1436" i="3" s="1"/>
  <c r="P1436" i="3" a="1"/>
  <c r="P1436" i="3" s="1"/>
  <c r="K1436" i="3" a="1"/>
  <c r="K1436" i="3" s="1"/>
  <c r="L1436" i="3" a="1"/>
  <c r="L1436" i="3" s="1"/>
  <c r="O1436" i="3" a="1"/>
  <c r="O1436" i="3" s="1"/>
  <c r="N1436" i="3" a="1"/>
  <c r="N1436" i="3" s="1"/>
  <c r="R1487" i="3"/>
  <c r="M1500" i="3" a="1"/>
  <c r="M1500" i="3" s="1"/>
  <c r="P1500" i="3" a="1"/>
  <c r="P1500" i="3" s="1"/>
  <c r="K1500" i="3" a="1"/>
  <c r="K1500" i="3" s="1"/>
  <c r="L1500" i="3" a="1"/>
  <c r="L1500" i="3" s="1"/>
  <c r="O1500" i="3" a="1"/>
  <c r="O1500" i="3" s="1"/>
  <c r="N1500" i="3" a="1"/>
  <c r="N1500" i="3" s="1"/>
  <c r="R1507" i="3"/>
  <c r="Q1527" i="3"/>
  <c r="R1532" i="3"/>
  <c r="Q1532" i="3"/>
  <c r="R1661" i="3"/>
  <c r="Q1661" i="3"/>
  <c r="R1766" i="3"/>
  <c r="R1919" i="3"/>
  <c r="N73" i="3" a="1"/>
  <c r="N73" i="3" s="1"/>
  <c r="M73" i="3" a="1"/>
  <c r="M73" i="3" s="1"/>
  <c r="O73" i="3" a="1"/>
  <c r="O73" i="3" s="1"/>
  <c r="K73" i="3" a="1"/>
  <c r="K73" i="3" s="1"/>
  <c r="O123" i="3" a="1"/>
  <c r="O123" i="3" s="1"/>
  <c r="K123" i="3" a="1"/>
  <c r="K123" i="3" s="1"/>
  <c r="N123" i="3" a="1"/>
  <c r="N123" i="3" s="1"/>
  <c r="P123" i="3" a="1"/>
  <c r="P123" i="3" s="1"/>
  <c r="L123" i="3" a="1"/>
  <c r="L123" i="3" s="1"/>
  <c r="P125" i="3" a="1"/>
  <c r="P125" i="3" s="1"/>
  <c r="L125" i="3" a="1"/>
  <c r="L125" i="3" s="1"/>
  <c r="O125" i="3" a="1"/>
  <c r="O125" i="3" s="1"/>
  <c r="K125" i="3" a="1"/>
  <c r="K125" i="3" s="1"/>
  <c r="M125" i="3" a="1"/>
  <c r="M125" i="3" s="1"/>
  <c r="N137" i="3" a="1"/>
  <c r="N137" i="3" s="1"/>
  <c r="M137" i="3" a="1"/>
  <c r="M137" i="3" s="1"/>
  <c r="O137" i="3" a="1"/>
  <c r="O137" i="3" s="1"/>
  <c r="K137" i="3" a="1"/>
  <c r="K137" i="3" s="1"/>
  <c r="O187" i="3" a="1"/>
  <c r="O187" i="3" s="1"/>
  <c r="K187" i="3" a="1"/>
  <c r="K187" i="3" s="1"/>
  <c r="N187" i="3" a="1"/>
  <c r="N187" i="3" s="1"/>
  <c r="P187" i="3" a="1"/>
  <c r="P187" i="3" s="1"/>
  <c r="L187" i="3" a="1"/>
  <c r="L187" i="3" s="1"/>
  <c r="P189" i="3" a="1"/>
  <c r="P189" i="3" s="1"/>
  <c r="L189" i="3" a="1"/>
  <c r="L189" i="3" s="1"/>
  <c r="O189" i="3" a="1"/>
  <c r="O189" i="3" s="1"/>
  <c r="K189" i="3" a="1"/>
  <c r="K189" i="3" s="1"/>
  <c r="M189" i="3" a="1"/>
  <c r="M189" i="3" s="1"/>
  <c r="N201" i="3" a="1"/>
  <c r="N201" i="3" s="1"/>
  <c r="M201" i="3" a="1"/>
  <c r="M201" i="3" s="1"/>
  <c r="O201" i="3" a="1"/>
  <c r="O201" i="3" s="1"/>
  <c r="K201" i="3" a="1"/>
  <c r="K201" i="3" s="1"/>
  <c r="P566" i="3" a="1"/>
  <c r="P566" i="3" s="1"/>
  <c r="L566" i="3" a="1"/>
  <c r="L566" i="3" s="1"/>
  <c r="M566" i="3" a="1"/>
  <c r="M566" i="3" s="1"/>
  <c r="O566" i="3" a="1"/>
  <c r="O566" i="3" s="1"/>
  <c r="N698" i="3" a="1"/>
  <c r="N698" i="3" s="1"/>
  <c r="O698" i="3" a="1"/>
  <c r="O698" i="3" s="1"/>
  <c r="K698" i="3" a="1"/>
  <c r="K698" i="3" s="1"/>
  <c r="P698" i="3" a="1"/>
  <c r="P698" i="3" s="1"/>
  <c r="M698" i="3" a="1"/>
  <c r="M698" i="3" s="1"/>
  <c r="N762" i="3" a="1"/>
  <c r="N762" i="3" s="1"/>
  <c r="O762" i="3" a="1"/>
  <c r="O762" i="3" s="1"/>
  <c r="K762" i="3" a="1"/>
  <c r="K762" i="3" s="1"/>
  <c r="P762" i="3" a="1"/>
  <c r="P762" i="3" s="1"/>
  <c r="M762" i="3" a="1"/>
  <c r="M762" i="3" s="1"/>
  <c r="R769" i="3"/>
  <c r="P823" i="3" a="1"/>
  <c r="P823" i="3" s="1"/>
  <c r="R823" i="3" s="1"/>
  <c r="L823" i="3" a="1"/>
  <c r="L823" i="3" s="1"/>
  <c r="M823" i="3" a="1"/>
  <c r="M823" i="3" s="1"/>
  <c r="K823" i="3" a="1"/>
  <c r="K823" i="3" s="1"/>
  <c r="O845" i="3" a="1"/>
  <c r="O845" i="3" s="1"/>
  <c r="K845" i="3" a="1"/>
  <c r="K845" i="3" s="1"/>
  <c r="L845" i="3" a="1"/>
  <c r="L845" i="3" s="1"/>
  <c r="N845" i="3" a="1"/>
  <c r="N845" i="3" s="1"/>
  <c r="P1031" i="3" a="1"/>
  <c r="P1031" i="3" s="1"/>
  <c r="L1031" i="3" a="1"/>
  <c r="L1031" i="3" s="1"/>
  <c r="O1031" i="3" a="1"/>
  <c r="O1031" i="3" s="1"/>
  <c r="M1031" i="3" a="1"/>
  <c r="M1031" i="3" s="1"/>
  <c r="K1031" i="3" a="1"/>
  <c r="K1031" i="3" s="1"/>
  <c r="K38" i="3" a="1"/>
  <c r="K38" i="3" s="1"/>
  <c r="L73" i="3" a="1"/>
  <c r="L73" i="3" s="1"/>
  <c r="O99" i="3" a="1"/>
  <c r="O99" i="3" s="1"/>
  <c r="K99" i="3" a="1"/>
  <c r="K99" i="3" s="1"/>
  <c r="N99" i="3" a="1"/>
  <c r="N99" i="3" s="1"/>
  <c r="P99" i="3" a="1"/>
  <c r="P99" i="3" s="1"/>
  <c r="L99" i="3" a="1"/>
  <c r="L99" i="3" s="1"/>
  <c r="O11" i="3" a="1"/>
  <c r="O11" i="3" s="1"/>
  <c r="K11" i="3" a="1"/>
  <c r="K11" i="3" s="1"/>
  <c r="N11" i="3" a="1"/>
  <c r="N11" i="3" s="1"/>
  <c r="P11" i="3" a="1"/>
  <c r="P11" i="3" s="1"/>
  <c r="L11" i="3" a="1"/>
  <c r="L11" i="3" s="1"/>
  <c r="K14" i="3" a="1"/>
  <c r="K14" i="3" s="1"/>
  <c r="L49" i="3" a="1"/>
  <c r="L49" i="3" s="1"/>
  <c r="O75" i="3" a="1"/>
  <c r="O75" i="3" s="1"/>
  <c r="K75" i="3" a="1"/>
  <c r="K75" i="3" s="1"/>
  <c r="N75" i="3" a="1"/>
  <c r="N75" i="3" s="1"/>
  <c r="P75" i="3" a="1"/>
  <c r="P75" i="3" s="1"/>
  <c r="L75" i="3" a="1"/>
  <c r="L75" i="3" s="1"/>
  <c r="P77" i="3" a="1"/>
  <c r="P77" i="3" s="1"/>
  <c r="L77" i="3" a="1"/>
  <c r="L77" i="3" s="1"/>
  <c r="O77" i="3" a="1"/>
  <c r="O77" i="3" s="1"/>
  <c r="K77" i="3" a="1"/>
  <c r="K77" i="3" s="1"/>
  <c r="M77" i="3" a="1"/>
  <c r="M77" i="3" s="1"/>
  <c r="K142" i="3" a="1"/>
  <c r="K142" i="3" s="1"/>
  <c r="N153" i="3" a="1"/>
  <c r="N153" i="3" s="1"/>
  <c r="M153" i="3" a="1"/>
  <c r="M153" i="3" s="1"/>
  <c r="O153" i="3" a="1"/>
  <c r="O153" i="3" s="1"/>
  <c r="K153" i="3" a="1"/>
  <c r="K153" i="3" s="1"/>
  <c r="L166" i="3" a="1"/>
  <c r="L166" i="3" s="1"/>
  <c r="K206" i="3" a="1"/>
  <c r="K206" i="3" s="1"/>
  <c r="N217" i="3" a="1"/>
  <c r="N217" i="3" s="1"/>
  <c r="M217" i="3" a="1"/>
  <c r="M217" i="3" s="1"/>
  <c r="K217" i="3" a="1"/>
  <c r="K217" i="3" s="1"/>
  <c r="O217" i="3" a="1"/>
  <c r="O217" i="3" s="1"/>
  <c r="R244" i="3"/>
  <c r="O267" i="3" a="1"/>
  <c r="O267" i="3" s="1"/>
  <c r="K267" i="3" a="1"/>
  <c r="K267" i="3" s="1"/>
  <c r="N267" i="3" a="1"/>
  <c r="N267" i="3" s="1"/>
  <c r="P267" i="3" a="1"/>
  <c r="P267" i="3" s="1"/>
  <c r="L267" i="3" a="1"/>
  <c r="L267" i="3" s="1"/>
  <c r="P269" i="3" a="1"/>
  <c r="P269" i="3" s="1"/>
  <c r="L269" i="3" a="1"/>
  <c r="L269" i="3" s="1"/>
  <c r="O269" i="3" a="1"/>
  <c r="O269" i="3" s="1"/>
  <c r="K269" i="3" a="1"/>
  <c r="K269" i="3" s="1"/>
  <c r="M269" i="3" a="1"/>
  <c r="M269" i="3" s="1"/>
  <c r="L305" i="3" a="1"/>
  <c r="L305" i="3" s="1"/>
  <c r="Q320" i="3"/>
  <c r="P422" i="3" a="1"/>
  <c r="P422" i="3" s="1"/>
  <c r="L422" i="3" a="1"/>
  <c r="L422" i="3" s="1"/>
  <c r="M422" i="3" a="1"/>
  <c r="M422" i="3" s="1"/>
  <c r="O422" i="3" a="1"/>
  <c r="O422" i="3" s="1"/>
  <c r="M453" i="3" a="1"/>
  <c r="M453" i="3" s="1"/>
  <c r="L461" i="3" a="1"/>
  <c r="L461" i="3" s="1"/>
  <c r="P471" i="3" a="1"/>
  <c r="P471" i="3" s="1"/>
  <c r="K471" i="3" a="1"/>
  <c r="K471" i="3" s="1"/>
  <c r="O471" i="3" a="1"/>
  <c r="O471" i="3" s="1"/>
  <c r="M471" i="3" a="1"/>
  <c r="M471" i="3" s="1"/>
  <c r="L471" i="3" a="1"/>
  <c r="L471" i="3" s="1"/>
  <c r="N487" i="3" a="1"/>
  <c r="N487" i="3" s="1"/>
  <c r="L525" i="3" a="1"/>
  <c r="L525" i="3" s="1"/>
  <c r="P535" i="3" a="1"/>
  <c r="P535" i="3" s="1"/>
  <c r="K535" i="3" a="1"/>
  <c r="K535" i="3" s="1"/>
  <c r="O535" i="3" a="1"/>
  <c r="O535" i="3" s="1"/>
  <c r="M535" i="3" a="1"/>
  <c r="M535" i="3" s="1"/>
  <c r="L535" i="3" a="1"/>
  <c r="L535" i="3" s="1"/>
  <c r="R544" i="3"/>
  <c r="N551" i="3" a="1"/>
  <c r="N551" i="3" s="1"/>
  <c r="R28" i="3"/>
  <c r="R39" i="3"/>
  <c r="P53" i="3" a="1"/>
  <c r="P53" i="3" s="1"/>
  <c r="L53" i="3" a="1"/>
  <c r="L53" i="3" s="1"/>
  <c r="O53" i="3" a="1"/>
  <c r="O53" i="3" s="1"/>
  <c r="K53" i="3" a="1"/>
  <c r="K53" i="3" s="1"/>
  <c r="M53" i="3" a="1"/>
  <c r="M53" i="3" s="1"/>
  <c r="O115" i="3" a="1"/>
  <c r="O115" i="3" s="1"/>
  <c r="K115" i="3" a="1"/>
  <c r="K115" i="3" s="1"/>
  <c r="N115" i="3" a="1"/>
  <c r="N115" i="3" s="1"/>
  <c r="L115" i="3" a="1"/>
  <c r="L115" i="3" s="1"/>
  <c r="P115" i="3" a="1"/>
  <c r="P115" i="3" s="1"/>
  <c r="L153" i="3" a="1"/>
  <c r="L153" i="3" s="1"/>
  <c r="N189" i="3" a="1"/>
  <c r="N189" i="3" s="1"/>
  <c r="Q198" i="3"/>
  <c r="L217" i="3" a="1"/>
  <c r="L217" i="3" s="1"/>
  <c r="O243" i="3" a="1"/>
  <c r="O243" i="3" s="1"/>
  <c r="K243" i="3" a="1"/>
  <c r="K243" i="3" s="1"/>
  <c r="N243" i="3" a="1"/>
  <c r="N243" i="3" s="1"/>
  <c r="P243" i="3" a="1"/>
  <c r="P243" i="3" s="1"/>
  <c r="L243" i="3" a="1"/>
  <c r="L243" i="3" s="1"/>
  <c r="P245" i="3" a="1"/>
  <c r="P245" i="3" s="1"/>
  <c r="L245" i="3" a="1"/>
  <c r="L245" i="3" s="1"/>
  <c r="O245" i="3" a="1"/>
  <c r="O245" i="3" s="1"/>
  <c r="K245" i="3" a="1"/>
  <c r="K245" i="3" s="1"/>
  <c r="M245" i="3" a="1"/>
  <c r="M245" i="3" s="1"/>
  <c r="M291" i="3" a="1"/>
  <c r="M291" i="3" s="1"/>
  <c r="O307" i="3" a="1"/>
  <c r="O307" i="3" s="1"/>
  <c r="K307" i="3" a="1"/>
  <c r="K307" i="3" s="1"/>
  <c r="N307" i="3" a="1"/>
  <c r="N307" i="3" s="1"/>
  <c r="P307" i="3" a="1"/>
  <c r="P307" i="3" s="1"/>
  <c r="L307" i="3" a="1"/>
  <c r="L307" i="3" s="1"/>
  <c r="P309" i="3" a="1"/>
  <c r="P309" i="3" s="1"/>
  <c r="L309" i="3" a="1"/>
  <c r="L309" i="3" s="1"/>
  <c r="O309" i="3" a="1"/>
  <c r="O309" i="3" s="1"/>
  <c r="K309" i="3" a="1"/>
  <c r="K309" i="3" s="1"/>
  <c r="M309" i="3" a="1"/>
  <c r="M309" i="3" s="1"/>
  <c r="N317" i="3" a="1"/>
  <c r="N317" i="3" s="1"/>
  <c r="M355" i="3" a="1"/>
  <c r="M355" i="3" s="1"/>
  <c r="M358" i="3" a="1"/>
  <c r="M358" i="3" s="1"/>
  <c r="O371" i="3" a="1"/>
  <c r="O371" i="3" s="1"/>
  <c r="K371" i="3" a="1"/>
  <c r="K371" i="3" s="1"/>
  <c r="N371" i="3" a="1"/>
  <c r="N371" i="3" s="1"/>
  <c r="L371" i="3" a="1"/>
  <c r="L371" i="3" s="1"/>
  <c r="P371" i="3" a="1"/>
  <c r="P371" i="3" s="1"/>
  <c r="P373" i="3" a="1"/>
  <c r="P373" i="3" s="1"/>
  <c r="L373" i="3" a="1"/>
  <c r="L373" i="3" s="1"/>
  <c r="O373" i="3" a="1"/>
  <c r="O373" i="3" s="1"/>
  <c r="K373" i="3" a="1"/>
  <c r="K373" i="3" s="1"/>
  <c r="M373" i="3" a="1"/>
  <c r="M373" i="3" s="1"/>
  <c r="K374" i="3" a="1"/>
  <c r="K374" i="3" s="1"/>
  <c r="P391" i="3" a="1"/>
  <c r="P391" i="3" s="1"/>
  <c r="K391" i="3" a="1"/>
  <c r="K391" i="3" s="1"/>
  <c r="O391" i="3" a="1"/>
  <c r="O391" i="3" s="1"/>
  <c r="M391" i="3" a="1"/>
  <c r="M391" i="3" s="1"/>
  <c r="L391" i="3" a="1"/>
  <c r="L391" i="3" s="1"/>
  <c r="K422" i="3" a="1"/>
  <c r="K422" i="3" s="1"/>
  <c r="O437" i="3" a="1"/>
  <c r="O437" i="3" s="1"/>
  <c r="N437" i="3" a="1"/>
  <c r="N437" i="3" s="1"/>
  <c r="L437" i="3" a="1"/>
  <c r="L437" i="3" s="1"/>
  <c r="K437" i="3" a="1"/>
  <c r="K437" i="3" s="1"/>
  <c r="N438" i="3" a="1"/>
  <c r="N438" i="3" s="1"/>
  <c r="M445" i="3" a="1"/>
  <c r="M445" i="3" s="1"/>
  <c r="K445" i="3" a="1"/>
  <c r="K445" i="3" s="1"/>
  <c r="N445" i="3" a="1"/>
  <c r="N445" i="3" s="1"/>
  <c r="K486" i="3" a="1"/>
  <c r="K486" i="3" s="1"/>
  <c r="Q499" i="3"/>
  <c r="O501" i="3" a="1"/>
  <c r="O501" i="3" s="1"/>
  <c r="N501" i="3" a="1"/>
  <c r="N501" i="3" s="1"/>
  <c r="L501" i="3" a="1"/>
  <c r="L501" i="3" s="1"/>
  <c r="K501" i="3" a="1"/>
  <c r="K501" i="3" s="1"/>
  <c r="M509" i="3" a="1"/>
  <c r="M509" i="3" s="1"/>
  <c r="K509" i="3" a="1"/>
  <c r="K509" i="3" s="1"/>
  <c r="N509" i="3" a="1"/>
  <c r="N509" i="3" s="1"/>
  <c r="Q543" i="3"/>
  <c r="K550" i="3" a="1"/>
  <c r="K550" i="3" s="1"/>
  <c r="Q563" i="3"/>
  <c r="O565" i="3" a="1"/>
  <c r="O565" i="3" s="1"/>
  <c r="N565" i="3" a="1"/>
  <c r="N565" i="3" s="1"/>
  <c r="L565" i="3" a="1"/>
  <c r="L565" i="3" s="1"/>
  <c r="K565" i="3" a="1"/>
  <c r="K565" i="3" s="1"/>
  <c r="N566" i="3" a="1"/>
  <c r="N566" i="3" s="1"/>
  <c r="M573" i="3" a="1"/>
  <c r="M573" i="3" s="1"/>
  <c r="K573" i="3" a="1"/>
  <c r="K573" i="3" s="1"/>
  <c r="N573" i="3" a="1"/>
  <c r="N573" i="3" s="1"/>
  <c r="M583" i="3" a="1"/>
  <c r="M583" i="3" s="1"/>
  <c r="O597" i="3" a="1"/>
  <c r="O597" i="3" s="1"/>
  <c r="K597" i="3" a="1"/>
  <c r="K597" i="3" s="1"/>
  <c r="L597" i="3" a="1"/>
  <c r="L597" i="3" s="1"/>
  <c r="N597" i="3" a="1"/>
  <c r="N597" i="3" s="1"/>
  <c r="O607" i="3" a="1"/>
  <c r="O607" i="3" s="1"/>
  <c r="M615" i="3" a="1"/>
  <c r="M615" i="3" s="1"/>
  <c r="O629" i="3" a="1"/>
  <c r="O629" i="3" s="1"/>
  <c r="K629" i="3" a="1"/>
  <c r="K629" i="3" s="1"/>
  <c r="L629" i="3" a="1"/>
  <c r="L629" i="3" s="1"/>
  <c r="N629" i="3" a="1"/>
  <c r="N629" i="3" s="1"/>
  <c r="O639" i="3" a="1"/>
  <c r="O639" i="3" s="1"/>
  <c r="L642" i="3" a="1"/>
  <c r="L642" i="3" s="1"/>
  <c r="O661" i="3" a="1"/>
  <c r="O661" i="3" s="1"/>
  <c r="K661" i="3" a="1"/>
  <c r="K661" i="3" s="1"/>
  <c r="L661" i="3" a="1"/>
  <c r="L661" i="3" s="1"/>
  <c r="N661" i="3" a="1"/>
  <c r="N661" i="3" s="1"/>
  <c r="O671" i="3" a="1"/>
  <c r="O671" i="3" s="1"/>
  <c r="R691" i="3"/>
  <c r="O693" i="3" a="1"/>
  <c r="O693" i="3" s="1"/>
  <c r="K693" i="3" a="1"/>
  <c r="K693" i="3" s="1"/>
  <c r="L693" i="3" a="1"/>
  <c r="L693" i="3" s="1"/>
  <c r="N693" i="3" a="1"/>
  <c r="N693" i="3" s="1"/>
  <c r="L706" i="3" a="1"/>
  <c r="L706" i="3" s="1"/>
  <c r="M711" i="3" a="1"/>
  <c r="M711" i="3" s="1"/>
  <c r="O725" i="3" a="1"/>
  <c r="O725" i="3" s="1"/>
  <c r="K725" i="3" a="1"/>
  <c r="K725" i="3" s="1"/>
  <c r="L725" i="3" a="1"/>
  <c r="L725" i="3" s="1"/>
  <c r="N725" i="3" a="1"/>
  <c r="N725" i="3" s="1"/>
  <c r="O735" i="3" a="1"/>
  <c r="O735" i="3" s="1"/>
  <c r="L738" i="3" a="1"/>
  <c r="L738" i="3" s="1"/>
  <c r="M743" i="3" a="1"/>
  <c r="M743" i="3" s="1"/>
  <c r="R755" i="3"/>
  <c r="O757" i="3" a="1"/>
  <c r="O757" i="3" s="1"/>
  <c r="K757" i="3" a="1"/>
  <c r="K757" i="3" s="1"/>
  <c r="L757" i="3" a="1"/>
  <c r="L757" i="3" s="1"/>
  <c r="N757" i="3" a="1"/>
  <c r="N757" i="3" s="1"/>
  <c r="O767" i="3" a="1"/>
  <c r="O767" i="3" s="1"/>
  <c r="L770" i="3" a="1"/>
  <c r="L770" i="3" s="1"/>
  <c r="M775" i="3" a="1"/>
  <c r="M775" i="3" s="1"/>
  <c r="R787" i="3"/>
  <c r="O789" i="3" a="1"/>
  <c r="O789" i="3" s="1"/>
  <c r="K789" i="3" a="1"/>
  <c r="K789" i="3" s="1"/>
  <c r="L789" i="3" a="1"/>
  <c r="L789" i="3" s="1"/>
  <c r="N789" i="3" a="1"/>
  <c r="N789" i="3" s="1"/>
  <c r="N799" i="3" a="1"/>
  <c r="N799" i="3" s="1"/>
  <c r="L802" i="3" a="1"/>
  <c r="L802" i="3" s="1"/>
  <c r="N815" i="3" a="1"/>
  <c r="N815" i="3" s="1"/>
  <c r="L826" i="3" a="1"/>
  <c r="L826" i="3" s="1"/>
  <c r="M837" i="3" a="1"/>
  <c r="M837" i="3" s="1"/>
  <c r="N847" i="3" a="1"/>
  <c r="N847" i="3" s="1"/>
  <c r="L858" i="3" a="1"/>
  <c r="L858" i="3" s="1"/>
  <c r="R867" i="3"/>
  <c r="Q867" i="3"/>
  <c r="M869" i="3" a="1"/>
  <c r="M869" i="3" s="1"/>
  <c r="N879" i="3" a="1"/>
  <c r="N879" i="3" s="1"/>
  <c r="L890" i="3" a="1"/>
  <c r="L890" i="3" s="1"/>
  <c r="N903" i="3" a="1"/>
  <c r="N903" i="3" s="1"/>
  <c r="L906" i="3" a="1"/>
  <c r="L906" i="3" s="1"/>
  <c r="N919" i="3" a="1"/>
  <c r="N919" i="3" s="1"/>
  <c r="L922" i="3" a="1"/>
  <c r="L922" i="3" s="1"/>
  <c r="N935" i="3" a="1"/>
  <c r="N935" i="3" s="1"/>
  <c r="L938" i="3" a="1"/>
  <c r="L938" i="3" s="1"/>
  <c r="N951" i="3" a="1"/>
  <c r="N951" i="3" s="1"/>
  <c r="N959" i="3" a="1"/>
  <c r="N959" i="3" s="1"/>
  <c r="N991" i="3" a="1"/>
  <c r="N991" i="3" s="1"/>
  <c r="N1023" i="3" a="1"/>
  <c r="N1023" i="3" s="1"/>
  <c r="N1055" i="3" a="1"/>
  <c r="N1055" i="3" s="1"/>
  <c r="N1087" i="3" a="1"/>
  <c r="N1087" i="3" s="1"/>
  <c r="N1119" i="3" a="1"/>
  <c r="N1119" i="3" s="1"/>
  <c r="N1151" i="3" a="1"/>
  <c r="N1151" i="3" s="1"/>
  <c r="P1175" i="3" a="1"/>
  <c r="P1175" i="3" s="1"/>
  <c r="L1175" i="3" a="1"/>
  <c r="L1175" i="3" s="1"/>
  <c r="O1175" i="3" a="1"/>
  <c r="O1175" i="3" s="1"/>
  <c r="N1175" i="3" a="1"/>
  <c r="N1175" i="3" s="1"/>
  <c r="M1175" i="3" a="1"/>
  <c r="M1175" i="3" s="1"/>
  <c r="K1175" i="3" a="1"/>
  <c r="K1175" i="3" s="1"/>
  <c r="P1239" i="3" a="1"/>
  <c r="P1239" i="3" s="1"/>
  <c r="L1239" i="3" a="1"/>
  <c r="L1239" i="3" s="1"/>
  <c r="O1239" i="3" a="1"/>
  <c r="O1239" i="3" s="1"/>
  <c r="N1239" i="3" a="1"/>
  <c r="N1239" i="3" s="1"/>
  <c r="M1239" i="3" a="1"/>
  <c r="M1239" i="3" s="1"/>
  <c r="K1239" i="3" a="1"/>
  <c r="K1239" i="3" s="1"/>
  <c r="R1339" i="3"/>
  <c r="Q1339" i="3"/>
  <c r="Q1437" i="3"/>
  <c r="Q1501" i="3"/>
  <c r="R1534" i="3"/>
  <c r="Q1534" i="3"/>
  <c r="R1558" i="3"/>
  <c r="Q1558" i="3"/>
  <c r="M1580" i="3" a="1"/>
  <c r="M1580" i="3" s="1"/>
  <c r="N1580" i="3" a="1"/>
  <c r="N1580" i="3" s="1"/>
  <c r="O1580" i="3" a="1"/>
  <c r="O1580" i="3" s="1"/>
  <c r="P1580" i="3" a="1"/>
  <c r="P1580" i="3" s="1"/>
  <c r="L1580" i="3" a="1"/>
  <c r="L1580" i="3" s="1"/>
  <c r="K1580" i="3" a="1"/>
  <c r="K1580" i="3" s="1"/>
  <c r="Q1702" i="3"/>
  <c r="N25" i="3" a="1"/>
  <c r="N25" i="3" s="1"/>
  <c r="M25" i="3" a="1"/>
  <c r="M25" i="3" s="1"/>
  <c r="O25" i="3" a="1"/>
  <c r="O25" i="3" s="1"/>
  <c r="K25" i="3" a="1"/>
  <c r="K25" i="3" s="1"/>
  <c r="K78" i="3" a="1"/>
  <c r="K78" i="3" s="1"/>
  <c r="N89" i="3" a="1"/>
  <c r="N89" i="3" s="1"/>
  <c r="M89" i="3" a="1"/>
  <c r="M89" i="3" s="1"/>
  <c r="O89" i="3" a="1"/>
  <c r="O89" i="3" s="1"/>
  <c r="K89" i="3" a="1"/>
  <c r="K89" i="3" s="1"/>
  <c r="L102" i="3" a="1"/>
  <c r="L102" i="3" s="1"/>
  <c r="L113" i="3" a="1"/>
  <c r="L113" i="3" s="1"/>
  <c r="M123" i="3" a="1"/>
  <c r="M123" i="3" s="1"/>
  <c r="Q128" i="3"/>
  <c r="O139" i="3" a="1"/>
  <c r="O139" i="3" s="1"/>
  <c r="K139" i="3" a="1"/>
  <c r="K139" i="3" s="1"/>
  <c r="N139" i="3" a="1"/>
  <c r="N139" i="3" s="1"/>
  <c r="L139" i="3" a="1"/>
  <c r="L139" i="3" s="1"/>
  <c r="P139" i="3" a="1"/>
  <c r="P139" i="3" s="1"/>
  <c r="P141" i="3" a="1"/>
  <c r="P141" i="3" s="1"/>
  <c r="L141" i="3" a="1"/>
  <c r="L141" i="3" s="1"/>
  <c r="O141" i="3" a="1"/>
  <c r="O141" i="3" s="1"/>
  <c r="K141" i="3" a="1"/>
  <c r="K141" i="3" s="1"/>
  <c r="M141" i="3" a="1"/>
  <c r="M141" i="3" s="1"/>
  <c r="L177" i="3" a="1"/>
  <c r="L177" i="3" s="1"/>
  <c r="M187" i="3" a="1"/>
  <c r="M187" i="3" s="1"/>
  <c r="O203" i="3" a="1"/>
  <c r="O203" i="3" s="1"/>
  <c r="K203" i="3" a="1"/>
  <c r="K203" i="3" s="1"/>
  <c r="N203" i="3" a="1"/>
  <c r="N203" i="3" s="1"/>
  <c r="P203" i="3" a="1"/>
  <c r="P203" i="3" s="1"/>
  <c r="L203" i="3" a="1"/>
  <c r="L203" i="3" s="1"/>
  <c r="L241" i="3" a="1"/>
  <c r="L241" i="3" s="1"/>
  <c r="Q256" i="3"/>
  <c r="K270" i="3" a="1"/>
  <c r="K270" i="3" s="1"/>
  <c r="N281" i="3" a="1"/>
  <c r="N281" i="3" s="1"/>
  <c r="M281" i="3" a="1"/>
  <c r="M281" i="3" s="1"/>
  <c r="O281" i="3" a="1"/>
  <c r="O281" i="3" s="1"/>
  <c r="K281" i="3" a="1"/>
  <c r="K281" i="3" s="1"/>
  <c r="K334" i="3" a="1"/>
  <c r="K334" i="3" s="1"/>
  <c r="N345" i="3" a="1"/>
  <c r="N345" i="3" s="1"/>
  <c r="M345" i="3" a="1"/>
  <c r="M345" i="3" s="1"/>
  <c r="O345" i="3" a="1"/>
  <c r="O345" i="3" s="1"/>
  <c r="K345" i="3" a="1"/>
  <c r="K345" i="3" s="1"/>
  <c r="Q350" i="3"/>
  <c r="L358" i="3" a="1"/>
  <c r="L358" i="3" s="1"/>
  <c r="L369" i="3" a="1"/>
  <c r="L369" i="3" s="1"/>
  <c r="R372" i="3"/>
  <c r="N610" i="3" a="1"/>
  <c r="N610" i="3" s="1"/>
  <c r="O610" i="3" a="1"/>
  <c r="O610" i="3" s="1"/>
  <c r="K610" i="3" a="1"/>
  <c r="K610" i="3" s="1"/>
  <c r="P610" i="3" a="1"/>
  <c r="P610" i="3" s="1"/>
  <c r="M610" i="3" a="1"/>
  <c r="M610" i="3" s="1"/>
  <c r="P647" i="3" a="1"/>
  <c r="P647" i="3" s="1"/>
  <c r="L647" i="3" a="1"/>
  <c r="L647" i="3" s="1"/>
  <c r="K647" i="3" a="1"/>
  <c r="K647" i="3" s="1"/>
  <c r="N674" i="3" a="1"/>
  <c r="N674" i="3" s="1"/>
  <c r="O674" i="3" a="1"/>
  <c r="O674" i="3" s="1"/>
  <c r="K674" i="3" a="1"/>
  <c r="K674" i="3" s="1"/>
  <c r="P674" i="3" a="1"/>
  <c r="P674" i="3" s="1"/>
  <c r="M674" i="3" a="1"/>
  <c r="M674" i="3" s="1"/>
  <c r="P679" i="3" a="1"/>
  <c r="P679" i="3" s="1"/>
  <c r="L679" i="3" a="1"/>
  <c r="L679" i="3" s="1"/>
  <c r="K679" i="3" a="1"/>
  <c r="K679" i="3" s="1"/>
  <c r="L25" i="3" a="1"/>
  <c r="L25" i="3" s="1"/>
  <c r="M35" i="3" a="1"/>
  <c r="M35" i="3" s="1"/>
  <c r="O51" i="3" a="1"/>
  <c r="O51" i="3" s="1"/>
  <c r="K51" i="3" a="1"/>
  <c r="K51" i="3" s="1"/>
  <c r="N51" i="3" a="1"/>
  <c r="N51" i="3" s="1"/>
  <c r="P51" i="3" a="1"/>
  <c r="P51" i="3" s="1"/>
  <c r="L51" i="3" a="1"/>
  <c r="L51" i="3" s="1"/>
  <c r="Q70" i="3"/>
  <c r="Q90" i="3"/>
  <c r="R92" i="3"/>
  <c r="M99" i="3" a="1"/>
  <c r="M99" i="3" s="1"/>
  <c r="M102" i="3" a="1"/>
  <c r="M102" i="3" s="1"/>
  <c r="R835" i="3"/>
  <c r="Q835" i="3"/>
  <c r="M11" i="3" a="1"/>
  <c r="M11" i="3" s="1"/>
  <c r="M14" i="3" a="1"/>
  <c r="M14" i="3" s="1"/>
  <c r="Q16" i="3"/>
  <c r="Q20" i="3"/>
  <c r="P22" i="3" a="1"/>
  <c r="P22" i="3" s="1"/>
  <c r="R22" i="3" s="1"/>
  <c r="O27" i="3" a="1"/>
  <c r="O27" i="3" s="1"/>
  <c r="K27" i="3" a="1"/>
  <c r="K27" i="3" s="1"/>
  <c r="N27" i="3" a="1"/>
  <c r="N27" i="3" s="1"/>
  <c r="P27" i="3" a="1"/>
  <c r="P27" i="3" s="1"/>
  <c r="L27" i="3" a="1"/>
  <c r="L27" i="3" s="1"/>
  <c r="P29" i="3" a="1"/>
  <c r="P29" i="3" s="1"/>
  <c r="L29" i="3" a="1"/>
  <c r="L29" i="3" s="1"/>
  <c r="O29" i="3" a="1"/>
  <c r="O29" i="3" s="1"/>
  <c r="K29" i="3" a="1"/>
  <c r="K29" i="3" s="1"/>
  <c r="M29" i="3" a="1"/>
  <c r="M29" i="3" s="1"/>
  <c r="K30" i="3" a="1"/>
  <c r="K30" i="3" s="1"/>
  <c r="N37" i="3" a="1"/>
  <c r="N37" i="3" s="1"/>
  <c r="N41" i="3" a="1"/>
  <c r="N41" i="3" s="1"/>
  <c r="M41" i="3" a="1"/>
  <c r="M41" i="3" s="1"/>
  <c r="O41" i="3" a="1"/>
  <c r="O41" i="3" s="1"/>
  <c r="K41" i="3" a="1"/>
  <c r="K41" i="3" s="1"/>
  <c r="Q46" i="3"/>
  <c r="L54" i="3" a="1"/>
  <c r="L54" i="3" s="1"/>
  <c r="R58" i="3"/>
  <c r="O62" i="3" a="1"/>
  <c r="O62" i="3" s="1"/>
  <c r="M75" i="3" a="1"/>
  <c r="M75" i="3" s="1"/>
  <c r="M78" i="3" a="1"/>
  <c r="M78" i="3" s="1"/>
  <c r="Q80" i="3"/>
  <c r="P86" i="3" a="1"/>
  <c r="P86" i="3" s="1"/>
  <c r="O91" i="3" a="1"/>
  <c r="O91" i="3" s="1"/>
  <c r="K91" i="3" a="1"/>
  <c r="K91" i="3" s="1"/>
  <c r="N91" i="3" a="1"/>
  <c r="N91" i="3" s="1"/>
  <c r="P91" i="3" a="1"/>
  <c r="P91" i="3" s="1"/>
  <c r="L91" i="3" a="1"/>
  <c r="L91" i="3" s="1"/>
  <c r="P93" i="3" a="1"/>
  <c r="P93" i="3" s="1"/>
  <c r="L93" i="3" a="1"/>
  <c r="L93" i="3" s="1"/>
  <c r="O93" i="3" a="1"/>
  <c r="O93" i="3" s="1"/>
  <c r="K93" i="3" a="1"/>
  <c r="K93" i="3" s="1"/>
  <c r="M93" i="3" a="1"/>
  <c r="M93" i="3" s="1"/>
  <c r="K94" i="3" a="1"/>
  <c r="K94" i="3" s="1"/>
  <c r="N101" i="3" a="1"/>
  <c r="N101" i="3" s="1"/>
  <c r="N105" i="3" a="1"/>
  <c r="N105" i="3" s="1"/>
  <c r="M105" i="3" a="1"/>
  <c r="M105" i="3" s="1"/>
  <c r="O105" i="3" a="1"/>
  <c r="O105" i="3" s="1"/>
  <c r="K105" i="3" a="1"/>
  <c r="K105" i="3" s="1"/>
  <c r="L118" i="3" a="1"/>
  <c r="L118" i="3" s="1"/>
  <c r="O126" i="3" a="1"/>
  <c r="O126" i="3" s="1"/>
  <c r="Q130" i="3"/>
  <c r="M139" i="3" a="1"/>
  <c r="M139" i="3" s="1"/>
  <c r="M142" i="3" a="1"/>
  <c r="M142" i="3" s="1"/>
  <c r="P150" i="3" a="1"/>
  <c r="P150" i="3" s="1"/>
  <c r="Q150" i="3" s="1"/>
  <c r="O155" i="3" a="1"/>
  <c r="O155" i="3" s="1"/>
  <c r="K155" i="3" a="1"/>
  <c r="K155" i="3" s="1"/>
  <c r="N155" i="3" a="1"/>
  <c r="N155" i="3" s="1"/>
  <c r="L155" i="3" a="1"/>
  <c r="L155" i="3" s="1"/>
  <c r="P155" i="3" a="1"/>
  <c r="P155" i="3" s="1"/>
  <c r="P157" i="3" a="1"/>
  <c r="P157" i="3" s="1"/>
  <c r="L157" i="3" a="1"/>
  <c r="L157" i="3" s="1"/>
  <c r="O157" i="3" a="1"/>
  <c r="O157" i="3" s="1"/>
  <c r="K157" i="3" a="1"/>
  <c r="K157" i="3" s="1"/>
  <c r="M157" i="3" a="1"/>
  <c r="M157" i="3" s="1"/>
  <c r="K158" i="3" a="1"/>
  <c r="K158" i="3" s="1"/>
  <c r="N165" i="3" a="1"/>
  <c r="N165" i="3" s="1"/>
  <c r="N169" i="3" a="1"/>
  <c r="N169" i="3" s="1"/>
  <c r="M169" i="3" a="1"/>
  <c r="M169" i="3" s="1"/>
  <c r="O169" i="3" a="1"/>
  <c r="O169" i="3" s="1"/>
  <c r="K169" i="3" a="1"/>
  <c r="K169" i="3" s="1"/>
  <c r="Q174" i="3"/>
  <c r="L182" i="3" a="1"/>
  <c r="L182" i="3" s="1"/>
  <c r="R186" i="3"/>
  <c r="O190" i="3" a="1"/>
  <c r="O190" i="3" s="1"/>
  <c r="M203" i="3" a="1"/>
  <c r="M203" i="3" s="1"/>
  <c r="M206" i="3" a="1"/>
  <c r="M206" i="3" s="1"/>
  <c r="Q208" i="3"/>
  <c r="P214" i="3" a="1"/>
  <c r="P214" i="3" s="1"/>
  <c r="O219" i="3" a="1"/>
  <c r="O219" i="3" s="1"/>
  <c r="K219" i="3" a="1"/>
  <c r="K219" i="3" s="1"/>
  <c r="N219" i="3" a="1"/>
  <c r="N219" i="3" s="1"/>
  <c r="P219" i="3" a="1"/>
  <c r="P219" i="3" s="1"/>
  <c r="L219" i="3" a="1"/>
  <c r="L219" i="3" s="1"/>
  <c r="P221" i="3" a="1"/>
  <c r="P221" i="3" s="1"/>
  <c r="L221" i="3" a="1"/>
  <c r="L221" i="3" s="1"/>
  <c r="O221" i="3" a="1"/>
  <c r="O221" i="3" s="1"/>
  <c r="K221" i="3" a="1"/>
  <c r="K221" i="3" s="1"/>
  <c r="M221" i="3" a="1"/>
  <c r="M221" i="3" s="1"/>
  <c r="K222" i="3" a="1"/>
  <c r="K222" i="3" s="1"/>
  <c r="N229" i="3" a="1"/>
  <c r="N229" i="3" s="1"/>
  <c r="N233" i="3" a="1"/>
  <c r="N233" i="3" s="1"/>
  <c r="M233" i="3" a="1"/>
  <c r="M233" i="3" s="1"/>
  <c r="O233" i="3" a="1"/>
  <c r="O233" i="3" s="1"/>
  <c r="K233" i="3" a="1"/>
  <c r="K233" i="3" s="1"/>
  <c r="L246" i="3" a="1"/>
  <c r="L246" i="3" s="1"/>
  <c r="R250" i="3"/>
  <c r="O254" i="3" a="1"/>
  <c r="O254" i="3" s="1"/>
  <c r="Q258" i="3"/>
  <c r="M267" i="3" a="1"/>
  <c r="M267" i="3" s="1"/>
  <c r="M270" i="3" a="1"/>
  <c r="M270" i="3" s="1"/>
  <c r="Q272" i="3"/>
  <c r="Q276" i="3"/>
  <c r="P278" i="3" a="1"/>
  <c r="P278" i="3" s="1"/>
  <c r="R278" i="3" s="1"/>
  <c r="O283" i="3" a="1"/>
  <c r="O283" i="3" s="1"/>
  <c r="K283" i="3" a="1"/>
  <c r="K283" i="3" s="1"/>
  <c r="N283" i="3" a="1"/>
  <c r="N283" i="3" s="1"/>
  <c r="P283" i="3" a="1"/>
  <c r="P283" i="3" s="1"/>
  <c r="L283" i="3" a="1"/>
  <c r="L283" i="3" s="1"/>
  <c r="P285" i="3" a="1"/>
  <c r="P285" i="3" s="1"/>
  <c r="L285" i="3" a="1"/>
  <c r="L285" i="3" s="1"/>
  <c r="O285" i="3" a="1"/>
  <c r="O285" i="3" s="1"/>
  <c r="K285" i="3" a="1"/>
  <c r="K285" i="3" s="1"/>
  <c r="M285" i="3" a="1"/>
  <c r="M285" i="3" s="1"/>
  <c r="K286" i="3" a="1"/>
  <c r="K286" i="3" s="1"/>
  <c r="N293" i="3" a="1"/>
  <c r="N293" i="3" s="1"/>
  <c r="N297" i="3" a="1"/>
  <c r="N297" i="3" s="1"/>
  <c r="M297" i="3" a="1"/>
  <c r="M297" i="3" s="1"/>
  <c r="O297" i="3" a="1"/>
  <c r="O297" i="3" s="1"/>
  <c r="K297" i="3" a="1"/>
  <c r="K297" i="3" s="1"/>
  <c r="Q302" i="3"/>
  <c r="L310" i="3" a="1"/>
  <c r="L310" i="3" s="1"/>
  <c r="R314" i="3"/>
  <c r="O318" i="3" a="1"/>
  <c r="O318" i="3" s="1"/>
  <c r="M331" i="3" a="1"/>
  <c r="M331" i="3" s="1"/>
  <c r="M334" i="3" a="1"/>
  <c r="M334" i="3" s="1"/>
  <c r="Q340" i="3"/>
  <c r="P342" i="3" a="1"/>
  <c r="P342" i="3" s="1"/>
  <c r="R342" i="3" s="1"/>
  <c r="O347" i="3" a="1"/>
  <c r="O347" i="3" s="1"/>
  <c r="K347" i="3" a="1"/>
  <c r="K347" i="3" s="1"/>
  <c r="N347" i="3" a="1"/>
  <c r="N347" i="3" s="1"/>
  <c r="P347" i="3" a="1"/>
  <c r="P347" i="3" s="1"/>
  <c r="L347" i="3" a="1"/>
  <c r="L347" i="3" s="1"/>
  <c r="P349" i="3" a="1"/>
  <c r="P349" i="3" s="1"/>
  <c r="L349" i="3" a="1"/>
  <c r="L349" i="3" s="1"/>
  <c r="O349" i="3" a="1"/>
  <c r="O349" i="3" s="1"/>
  <c r="K349" i="3" a="1"/>
  <c r="K349" i="3" s="1"/>
  <c r="M349" i="3" a="1"/>
  <c r="M349" i="3" s="1"/>
  <c r="K350" i="3" a="1"/>
  <c r="K350" i="3" s="1"/>
  <c r="N357" i="3" a="1"/>
  <c r="N357" i="3" s="1"/>
  <c r="N361" i="3" a="1"/>
  <c r="N361" i="3" s="1"/>
  <c r="M361" i="3" a="1"/>
  <c r="M361" i="3" s="1"/>
  <c r="K361" i="3" a="1"/>
  <c r="K361" i="3" s="1"/>
  <c r="O361" i="3" a="1"/>
  <c r="O361" i="3" s="1"/>
  <c r="L374" i="3" a="1"/>
  <c r="L374" i="3" s="1"/>
  <c r="R383" i="3"/>
  <c r="R385" i="3"/>
  <c r="P389" i="3" a="1"/>
  <c r="P389" i="3" s="1"/>
  <c r="O397" i="3" a="1"/>
  <c r="O397" i="3" s="1"/>
  <c r="P406" i="3" a="1"/>
  <c r="P406" i="3" s="1"/>
  <c r="L406" i="3" a="1"/>
  <c r="L406" i="3" s="1"/>
  <c r="M406" i="3" a="1"/>
  <c r="M406" i="3" s="1"/>
  <c r="O406" i="3" a="1"/>
  <c r="O406" i="3" s="1"/>
  <c r="N407" i="3" a="1"/>
  <c r="N407" i="3" s="1"/>
  <c r="R413" i="3"/>
  <c r="Q417" i="3"/>
  <c r="M437" i="3" a="1"/>
  <c r="M437" i="3" s="1"/>
  <c r="R443" i="3"/>
  <c r="L445" i="3" a="1"/>
  <c r="L445" i="3" s="1"/>
  <c r="Q448" i="3"/>
  <c r="P455" i="3" a="1"/>
  <c r="P455" i="3" s="1"/>
  <c r="K455" i="3" a="1"/>
  <c r="K455" i="3" s="1"/>
  <c r="O455" i="3" a="1"/>
  <c r="O455" i="3" s="1"/>
  <c r="M455" i="3" a="1"/>
  <c r="M455" i="3" s="1"/>
  <c r="L455" i="3" a="1"/>
  <c r="L455" i="3" s="1"/>
  <c r="O461" i="3" a="1"/>
  <c r="O461" i="3" s="1"/>
  <c r="R464" i="3"/>
  <c r="P470" i="3" a="1"/>
  <c r="P470" i="3" s="1"/>
  <c r="L470" i="3" a="1"/>
  <c r="L470" i="3" s="1"/>
  <c r="M470" i="3" a="1"/>
  <c r="M470" i="3" s="1"/>
  <c r="O470" i="3" a="1"/>
  <c r="O470" i="3" s="1"/>
  <c r="N471" i="3" a="1"/>
  <c r="N471" i="3" s="1"/>
  <c r="Q489" i="3"/>
  <c r="M501" i="3" a="1"/>
  <c r="M501" i="3" s="1"/>
  <c r="R507" i="3"/>
  <c r="L509" i="3" a="1"/>
  <c r="L509" i="3" s="1"/>
  <c r="Q512" i="3"/>
  <c r="P519" i="3" a="1"/>
  <c r="P519" i="3" s="1"/>
  <c r="K519" i="3" a="1"/>
  <c r="K519" i="3" s="1"/>
  <c r="O519" i="3" a="1"/>
  <c r="O519" i="3" s="1"/>
  <c r="M519" i="3" a="1"/>
  <c r="M519" i="3" s="1"/>
  <c r="L519" i="3" a="1"/>
  <c r="L519" i="3" s="1"/>
  <c r="O525" i="3" a="1"/>
  <c r="O525" i="3" s="1"/>
  <c r="R528" i="3"/>
  <c r="P534" i="3" a="1"/>
  <c r="P534" i="3" s="1"/>
  <c r="L534" i="3" a="1"/>
  <c r="L534" i="3" s="1"/>
  <c r="M534" i="3" a="1"/>
  <c r="M534" i="3" s="1"/>
  <c r="O534" i="3" a="1"/>
  <c r="O534" i="3" s="1"/>
  <c r="N535" i="3" a="1"/>
  <c r="N535" i="3" s="1"/>
  <c r="R537" i="3"/>
  <c r="R541" i="3"/>
  <c r="Q553" i="3"/>
  <c r="M565" i="3" a="1"/>
  <c r="M565" i="3" s="1"/>
  <c r="R571" i="3"/>
  <c r="L573" i="3" a="1"/>
  <c r="L573" i="3" s="1"/>
  <c r="N583" i="3" a="1"/>
  <c r="N583" i="3" s="1"/>
  <c r="N586" i="3" a="1"/>
  <c r="N586" i="3" s="1"/>
  <c r="O586" i="3" a="1"/>
  <c r="O586" i="3" s="1"/>
  <c r="K586" i="3" a="1"/>
  <c r="K586" i="3" s="1"/>
  <c r="P586" i="3" a="1"/>
  <c r="P586" i="3" s="1"/>
  <c r="M586" i="3" a="1"/>
  <c r="M586" i="3" s="1"/>
  <c r="P589" i="3" a="1"/>
  <c r="P589" i="3" s="1"/>
  <c r="P591" i="3" a="1"/>
  <c r="P591" i="3" s="1"/>
  <c r="L591" i="3" a="1"/>
  <c r="L591" i="3" s="1"/>
  <c r="K591" i="3" a="1"/>
  <c r="K591" i="3" s="1"/>
  <c r="R593" i="3"/>
  <c r="Q593" i="3"/>
  <c r="M597" i="3" a="1"/>
  <c r="M597" i="3" s="1"/>
  <c r="N615" i="3" a="1"/>
  <c r="N615" i="3" s="1"/>
  <c r="N618" i="3" a="1"/>
  <c r="N618" i="3" s="1"/>
  <c r="O618" i="3" a="1"/>
  <c r="O618" i="3" s="1"/>
  <c r="K618" i="3" a="1"/>
  <c r="K618" i="3" s="1"/>
  <c r="P618" i="3" a="1"/>
  <c r="P618" i="3" s="1"/>
  <c r="M618" i="3" a="1"/>
  <c r="M618" i="3" s="1"/>
  <c r="P621" i="3" a="1"/>
  <c r="P621" i="3" s="1"/>
  <c r="P623" i="3" a="1"/>
  <c r="P623" i="3" s="1"/>
  <c r="Q623" i="3" s="1"/>
  <c r="L623" i="3" a="1"/>
  <c r="L623" i="3" s="1"/>
  <c r="K623" i="3" a="1"/>
  <c r="K623" i="3" s="1"/>
  <c r="M629" i="3" a="1"/>
  <c r="M629" i="3" s="1"/>
  <c r="N647" i="3" a="1"/>
  <c r="N647" i="3" s="1"/>
  <c r="N650" i="3" a="1"/>
  <c r="N650" i="3" s="1"/>
  <c r="O650" i="3" a="1"/>
  <c r="O650" i="3" s="1"/>
  <c r="K650" i="3" a="1"/>
  <c r="K650" i="3" s="1"/>
  <c r="P650" i="3" a="1"/>
  <c r="P650" i="3" s="1"/>
  <c r="M650" i="3" a="1"/>
  <c r="M650" i="3" s="1"/>
  <c r="P653" i="3" a="1"/>
  <c r="P653" i="3" s="1"/>
  <c r="P655" i="3" a="1"/>
  <c r="P655" i="3" s="1"/>
  <c r="Q655" i="3" s="1"/>
  <c r="L655" i="3" a="1"/>
  <c r="L655" i="3" s="1"/>
  <c r="K655" i="3" a="1"/>
  <c r="K655" i="3" s="1"/>
  <c r="Q657" i="3"/>
  <c r="M661" i="3" a="1"/>
  <c r="M661" i="3" s="1"/>
  <c r="N679" i="3" a="1"/>
  <c r="N679" i="3" s="1"/>
  <c r="N682" i="3" a="1"/>
  <c r="N682" i="3" s="1"/>
  <c r="O682" i="3" a="1"/>
  <c r="O682" i="3" s="1"/>
  <c r="K682" i="3" a="1"/>
  <c r="K682" i="3" s="1"/>
  <c r="P682" i="3" a="1"/>
  <c r="P682" i="3" s="1"/>
  <c r="M682" i="3" a="1"/>
  <c r="M682" i="3" s="1"/>
  <c r="P685" i="3" a="1"/>
  <c r="P685" i="3" s="1"/>
  <c r="P687" i="3" a="1"/>
  <c r="P687" i="3" s="1"/>
  <c r="Q687" i="3" s="1"/>
  <c r="L687" i="3" a="1"/>
  <c r="L687" i="3" s="1"/>
  <c r="K687" i="3" a="1"/>
  <c r="K687" i="3" s="1"/>
  <c r="R689" i="3"/>
  <c r="Q689" i="3"/>
  <c r="M693" i="3" a="1"/>
  <c r="M693" i="3" s="1"/>
  <c r="N711" i="3" a="1"/>
  <c r="N711" i="3" s="1"/>
  <c r="N714" i="3" a="1"/>
  <c r="N714" i="3" s="1"/>
  <c r="O714" i="3" a="1"/>
  <c r="O714" i="3" s="1"/>
  <c r="K714" i="3" a="1"/>
  <c r="K714" i="3" s="1"/>
  <c r="P714" i="3" a="1"/>
  <c r="P714" i="3" s="1"/>
  <c r="M714" i="3" a="1"/>
  <c r="M714" i="3" s="1"/>
  <c r="P717" i="3" a="1"/>
  <c r="P717" i="3" s="1"/>
  <c r="P719" i="3" a="1"/>
  <c r="P719" i="3" s="1"/>
  <c r="Q719" i="3" s="1"/>
  <c r="L719" i="3" a="1"/>
  <c r="L719" i="3" s="1"/>
  <c r="K719" i="3" a="1"/>
  <c r="K719" i="3" s="1"/>
  <c r="M725" i="3" a="1"/>
  <c r="M725" i="3" s="1"/>
  <c r="N743" i="3" a="1"/>
  <c r="N743" i="3" s="1"/>
  <c r="N746" i="3" a="1"/>
  <c r="N746" i="3" s="1"/>
  <c r="O746" i="3" a="1"/>
  <c r="O746" i="3" s="1"/>
  <c r="K746" i="3" a="1"/>
  <c r="K746" i="3" s="1"/>
  <c r="P746" i="3" a="1"/>
  <c r="P746" i="3" s="1"/>
  <c r="M746" i="3" a="1"/>
  <c r="M746" i="3" s="1"/>
  <c r="P749" i="3" a="1"/>
  <c r="P749" i="3" s="1"/>
  <c r="P751" i="3" a="1"/>
  <c r="P751" i="3" s="1"/>
  <c r="Q751" i="3" s="1"/>
  <c r="L751" i="3" a="1"/>
  <c r="L751" i="3" s="1"/>
  <c r="K751" i="3" a="1"/>
  <c r="K751" i="3" s="1"/>
  <c r="R753" i="3"/>
  <c r="Q753" i="3"/>
  <c r="M757" i="3" a="1"/>
  <c r="M757" i="3" s="1"/>
  <c r="N775" i="3" a="1"/>
  <c r="N775" i="3" s="1"/>
  <c r="N778" i="3" a="1"/>
  <c r="N778" i="3" s="1"/>
  <c r="O778" i="3" a="1"/>
  <c r="O778" i="3" s="1"/>
  <c r="K778" i="3" a="1"/>
  <c r="K778" i="3" s="1"/>
  <c r="P778" i="3" a="1"/>
  <c r="P778" i="3" s="1"/>
  <c r="M778" i="3" a="1"/>
  <c r="M778" i="3" s="1"/>
  <c r="P781" i="3" a="1"/>
  <c r="P781" i="3" s="1"/>
  <c r="P783" i="3" a="1"/>
  <c r="P783" i="3" s="1"/>
  <c r="Q783" i="3" s="1"/>
  <c r="L783" i="3" a="1"/>
  <c r="L783" i="3" s="1"/>
  <c r="K783" i="3" a="1"/>
  <c r="K783" i="3" s="1"/>
  <c r="M789" i="3" a="1"/>
  <c r="M789" i="3" s="1"/>
  <c r="O799" i="3" a="1"/>
  <c r="O799" i="3" s="1"/>
  <c r="O805" i="3" a="1"/>
  <c r="O805" i="3" s="1"/>
  <c r="K805" i="3" a="1"/>
  <c r="K805" i="3" s="1"/>
  <c r="L805" i="3" a="1"/>
  <c r="L805" i="3" s="1"/>
  <c r="N805" i="3" a="1"/>
  <c r="N805" i="3" s="1"/>
  <c r="O815" i="3" a="1"/>
  <c r="O815" i="3" s="1"/>
  <c r="N818" i="3" a="1"/>
  <c r="N818" i="3" s="1"/>
  <c r="O818" i="3" a="1"/>
  <c r="O818" i="3" s="1"/>
  <c r="K818" i="3" a="1"/>
  <c r="K818" i="3" s="1"/>
  <c r="P818" i="3" a="1"/>
  <c r="P818" i="3" s="1"/>
  <c r="M818" i="3" a="1"/>
  <c r="M818" i="3" s="1"/>
  <c r="O829" i="3" a="1"/>
  <c r="O829" i="3" s="1"/>
  <c r="K829" i="3" a="1"/>
  <c r="K829" i="3" s="1"/>
  <c r="L829" i="3" a="1"/>
  <c r="L829" i="3" s="1"/>
  <c r="N829" i="3" a="1"/>
  <c r="N829" i="3" s="1"/>
  <c r="P837" i="3" a="1"/>
  <c r="P837" i="3" s="1"/>
  <c r="P839" i="3" a="1"/>
  <c r="P839" i="3" s="1"/>
  <c r="Q839" i="3" s="1"/>
  <c r="L839" i="3" a="1"/>
  <c r="L839" i="3" s="1"/>
  <c r="M839" i="3" a="1"/>
  <c r="M839" i="3" s="1"/>
  <c r="K839" i="3" a="1"/>
  <c r="K839" i="3" s="1"/>
  <c r="O847" i="3" a="1"/>
  <c r="O847" i="3" s="1"/>
  <c r="N850" i="3" a="1"/>
  <c r="N850" i="3" s="1"/>
  <c r="O850" i="3" a="1"/>
  <c r="O850" i="3" s="1"/>
  <c r="K850" i="3" a="1"/>
  <c r="K850" i="3" s="1"/>
  <c r="P850" i="3" a="1"/>
  <c r="P850" i="3" s="1"/>
  <c r="M850" i="3" a="1"/>
  <c r="M850" i="3" s="1"/>
  <c r="O861" i="3" a="1"/>
  <c r="O861" i="3" s="1"/>
  <c r="K861" i="3" a="1"/>
  <c r="K861" i="3" s="1"/>
  <c r="L861" i="3" a="1"/>
  <c r="L861" i="3" s="1"/>
  <c r="N861" i="3" a="1"/>
  <c r="N861" i="3" s="1"/>
  <c r="P869" i="3" a="1"/>
  <c r="P869" i="3" s="1"/>
  <c r="P871" i="3" a="1"/>
  <c r="P871" i="3" s="1"/>
  <c r="Q871" i="3" s="1"/>
  <c r="L871" i="3" a="1"/>
  <c r="L871" i="3" s="1"/>
  <c r="M871" i="3" a="1"/>
  <c r="M871" i="3" s="1"/>
  <c r="K871" i="3" a="1"/>
  <c r="K871" i="3" s="1"/>
  <c r="O879" i="3" a="1"/>
  <c r="O879" i="3" s="1"/>
  <c r="N882" i="3" a="1"/>
  <c r="N882" i="3" s="1"/>
  <c r="O882" i="3" a="1"/>
  <c r="O882" i="3" s="1"/>
  <c r="K882" i="3" a="1"/>
  <c r="K882" i="3" s="1"/>
  <c r="P882" i="3" a="1"/>
  <c r="P882" i="3" s="1"/>
  <c r="M882" i="3" a="1"/>
  <c r="M882" i="3" s="1"/>
  <c r="O893" i="3" a="1"/>
  <c r="O893" i="3" s="1"/>
  <c r="K893" i="3" a="1"/>
  <c r="K893" i="3" s="1"/>
  <c r="L893" i="3" a="1"/>
  <c r="L893" i="3" s="1"/>
  <c r="N893" i="3" a="1"/>
  <c r="N893" i="3" s="1"/>
  <c r="O903" i="3" a="1"/>
  <c r="O903" i="3" s="1"/>
  <c r="Q907" i="3"/>
  <c r="O909" i="3" a="1"/>
  <c r="O909" i="3" s="1"/>
  <c r="K909" i="3" a="1"/>
  <c r="K909" i="3" s="1"/>
  <c r="L909" i="3" a="1"/>
  <c r="L909" i="3" s="1"/>
  <c r="N909" i="3" a="1"/>
  <c r="N909" i="3" s="1"/>
  <c r="O919" i="3" a="1"/>
  <c r="O919" i="3" s="1"/>
  <c r="Q923" i="3"/>
  <c r="O925" i="3" a="1"/>
  <c r="O925" i="3" s="1"/>
  <c r="K925" i="3" a="1"/>
  <c r="K925" i="3" s="1"/>
  <c r="L925" i="3" a="1"/>
  <c r="L925" i="3" s="1"/>
  <c r="N925" i="3" a="1"/>
  <c r="N925" i="3" s="1"/>
  <c r="O935" i="3" a="1"/>
  <c r="O935" i="3" s="1"/>
  <c r="O941" i="3" a="1"/>
  <c r="O941" i="3" s="1"/>
  <c r="K941" i="3" a="1"/>
  <c r="K941" i="3" s="1"/>
  <c r="L941" i="3" a="1"/>
  <c r="L941" i="3" s="1"/>
  <c r="N941" i="3" a="1"/>
  <c r="N941" i="3" s="1"/>
  <c r="O951" i="3" a="1"/>
  <c r="O951" i="3" s="1"/>
  <c r="P983" i="3" a="1"/>
  <c r="P983" i="3" s="1"/>
  <c r="L983" i="3" a="1"/>
  <c r="L983" i="3" s="1"/>
  <c r="O983" i="3" a="1"/>
  <c r="O983" i="3" s="1"/>
  <c r="M983" i="3" a="1"/>
  <c r="M983" i="3" s="1"/>
  <c r="K983" i="3" a="1"/>
  <c r="K983" i="3" s="1"/>
  <c r="P1015" i="3" a="1"/>
  <c r="P1015" i="3" s="1"/>
  <c r="L1015" i="3" a="1"/>
  <c r="L1015" i="3" s="1"/>
  <c r="O1015" i="3" a="1"/>
  <c r="O1015" i="3" s="1"/>
  <c r="M1015" i="3" a="1"/>
  <c r="M1015" i="3" s="1"/>
  <c r="K1015" i="3" a="1"/>
  <c r="K1015" i="3" s="1"/>
  <c r="P1047" i="3" a="1"/>
  <c r="P1047" i="3" s="1"/>
  <c r="L1047" i="3" a="1"/>
  <c r="L1047" i="3" s="1"/>
  <c r="O1047" i="3" a="1"/>
  <c r="O1047" i="3" s="1"/>
  <c r="M1047" i="3" a="1"/>
  <c r="M1047" i="3" s="1"/>
  <c r="K1047" i="3" a="1"/>
  <c r="K1047" i="3" s="1"/>
  <c r="P1079" i="3" a="1"/>
  <c r="P1079" i="3" s="1"/>
  <c r="L1079" i="3" a="1"/>
  <c r="L1079" i="3" s="1"/>
  <c r="O1079" i="3" a="1"/>
  <c r="O1079" i="3" s="1"/>
  <c r="M1079" i="3" a="1"/>
  <c r="M1079" i="3" s="1"/>
  <c r="K1079" i="3" a="1"/>
  <c r="K1079" i="3" s="1"/>
  <c r="P1111" i="3" a="1"/>
  <c r="P1111" i="3" s="1"/>
  <c r="L1111" i="3" a="1"/>
  <c r="L1111" i="3" s="1"/>
  <c r="O1111" i="3" a="1"/>
  <c r="O1111" i="3" s="1"/>
  <c r="M1111" i="3" a="1"/>
  <c r="M1111" i="3" s="1"/>
  <c r="K1111" i="3" a="1"/>
  <c r="K1111" i="3" s="1"/>
  <c r="P1143" i="3" a="1"/>
  <c r="P1143" i="3" s="1"/>
  <c r="L1143" i="3" a="1"/>
  <c r="L1143" i="3" s="1"/>
  <c r="O1143" i="3" a="1"/>
  <c r="O1143" i="3" s="1"/>
  <c r="M1143" i="3" a="1"/>
  <c r="M1143" i="3" s="1"/>
  <c r="K1143" i="3" a="1"/>
  <c r="K1143" i="3" s="1"/>
  <c r="P1199" i="3" a="1"/>
  <c r="P1199" i="3" s="1"/>
  <c r="L1199" i="3" a="1"/>
  <c r="L1199" i="3" s="1"/>
  <c r="O1199" i="3" a="1"/>
  <c r="O1199" i="3" s="1"/>
  <c r="N1199" i="3" a="1"/>
  <c r="N1199" i="3" s="1"/>
  <c r="M1199" i="3" a="1"/>
  <c r="M1199" i="3" s="1"/>
  <c r="K1199" i="3" a="1"/>
  <c r="K1199" i="3" s="1"/>
  <c r="Q1211" i="3"/>
  <c r="P1263" i="3" a="1"/>
  <c r="P1263" i="3" s="1"/>
  <c r="L1263" i="3" a="1"/>
  <c r="L1263" i="3" s="1"/>
  <c r="O1263" i="3" a="1"/>
  <c r="O1263" i="3" s="1"/>
  <c r="N1263" i="3" a="1"/>
  <c r="N1263" i="3" s="1"/>
  <c r="M1263" i="3" a="1"/>
  <c r="M1263" i="3" s="1"/>
  <c r="K1263" i="3" a="1"/>
  <c r="K1263" i="3" s="1"/>
  <c r="Q1275" i="3"/>
  <c r="M1468" i="3" a="1"/>
  <c r="M1468" i="3" s="1"/>
  <c r="P1468" i="3" a="1"/>
  <c r="P1468" i="3" s="1"/>
  <c r="K1468" i="3" a="1"/>
  <c r="K1468" i="3" s="1"/>
  <c r="L1468" i="3" a="1"/>
  <c r="L1468" i="3" s="1"/>
  <c r="O1468" i="3" a="1"/>
  <c r="O1468" i="3" s="1"/>
  <c r="N1468" i="3" a="1"/>
  <c r="N1468" i="3" s="1"/>
  <c r="Q1582" i="3"/>
  <c r="R1604" i="3"/>
  <c r="Q1604" i="3"/>
  <c r="R1839" i="3"/>
  <c r="L14" i="3" a="1"/>
  <c r="L14" i="3" s="1"/>
  <c r="Q26" i="3"/>
  <c r="M38" i="3" a="1"/>
  <c r="M38" i="3" s="1"/>
  <c r="Q40" i="3"/>
  <c r="K54" i="3" a="1"/>
  <c r="K54" i="3" s="1"/>
  <c r="N65" i="3" a="1"/>
  <c r="N65" i="3" s="1"/>
  <c r="M65" i="3" a="1"/>
  <c r="M65" i="3" s="1"/>
  <c r="O65" i="3" a="1"/>
  <c r="O65" i="3" s="1"/>
  <c r="K65" i="3" a="1"/>
  <c r="K65" i="3" s="1"/>
  <c r="L78" i="3" a="1"/>
  <c r="L78" i="3" s="1"/>
  <c r="L89" i="3" a="1"/>
  <c r="L89" i="3" s="1"/>
  <c r="P117" i="3" a="1"/>
  <c r="P117" i="3" s="1"/>
  <c r="L117" i="3" a="1"/>
  <c r="L117" i="3" s="1"/>
  <c r="O117" i="3" a="1"/>
  <c r="O117" i="3" s="1"/>
  <c r="K117" i="3" a="1"/>
  <c r="K117" i="3" s="1"/>
  <c r="M117" i="3" a="1"/>
  <c r="M117" i="3" s="1"/>
  <c r="K118" i="3" a="1"/>
  <c r="K118" i="3" s="1"/>
  <c r="N125" i="3" a="1"/>
  <c r="N125" i="3" s="1"/>
  <c r="N129" i="3" a="1"/>
  <c r="N129" i="3" s="1"/>
  <c r="M129" i="3" a="1"/>
  <c r="M129" i="3" s="1"/>
  <c r="O129" i="3" a="1"/>
  <c r="O129" i="3" s="1"/>
  <c r="K129" i="3" a="1"/>
  <c r="K129" i="3" s="1"/>
  <c r="L142" i="3" a="1"/>
  <c r="L142" i="3" s="1"/>
  <c r="R156" i="3"/>
  <c r="M163" i="3" a="1"/>
  <c r="M163" i="3" s="1"/>
  <c r="M166" i="3" a="1"/>
  <c r="M166" i="3" s="1"/>
  <c r="Q168" i="3"/>
  <c r="O179" i="3" a="1"/>
  <c r="O179" i="3" s="1"/>
  <c r="K179" i="3" a="1"/>
  <c r="K179" i="3" s="1"/>
  <c r="N179" i="3" a="1"/>
  <c r="N179" i="3" s="1"/>
  <c r="P179" i="3" a="1"/>
  <c r="P179" i="3" s="1"/>
  <c r="L179" i="3" a="1"/>
  <c r="L179" i="3" s="1"/>
  <c r="P181" i="3" a="1"/>
  <c r="P181" i="3" s="1"/>
  <c r="L181" i="3" a="1"/>
  <c r="L181" i="3" s="1"/>
  <c r="O181" i="3" a="1"/>
  <c r="O181" i="3" s="1"/>
  <c r="K181" i="3" a="1"/>
  <c r="K181" i="3" s="1"/>
  <c r="M181" i="3" a="1"/>
  <c r="M181" i="3" s="1"/>
  <c r="K182" i="3" a="1"/>
  <c r="K182" i="3" s="1"/>
  <c r="N193" i="3" a="1"/>
  <c r="N193" i="3" s="1"/>
  <c r="M193" i="3" a="1"/>
  <c r="M193" i="3" s="1"/>
  <c r="O193" i="3" a="1"/>
  <c r="O193" i="3" s="1"/>
  <c r="K193" i="3" a="1"/>
  <c r="K193" i="3" s="1"/>
  <c r="L206" i="3" a="1"/>
  <c r="L206" i="3" s="1"/>
  <c r="Q218" i="3"/>
  <c r="M227" i="3" a="1"/>
  <c r="M227" i="3" s="1"/>
  <c r="M230" i="3" a="1"/>
  <c r="M230" i="3" s="1"/>
  <c r="R231" i="3"/>
  <c r="Q232" i="3"/>
  <c r="K246" i="3" a="1"/>
  <c r="K246" i="3" s="1"/>
  <c r="N257" i="3" a="1"/>
  <c r="N257" i="3" s="1"/>
  <c r="M257" i="3" a="1"/>
  <c r="M257" i="3" s="1"/>
  <c r="O257" i="3" a="1"/>
  <c r="O257" i="3" s="1"/>
  <c r="K257" i="3" a="1"/>
  <c r="K257" i="3" s="1"/>
  <c r="L270" i="3" a="1"/>
  <c r="L270" i="3" s="1"/>
  <c r="L281" i="3" a="1"/>
  <c r="L281" i="3" s="1"/>
  <c r="Q282" i="3"/>
  <c r="M294" i="3" a="1"/>
  <c r="M294" i="3" s="1"/>
  <c r="K310" i="3" a="1"/>
  <c r="K310" i="3" s="1"/>
  <c r="N321" i="3" a="1"/>
  <c r="N321" i="3" s="1"/>
  <c r="M321" i="3" a="1"/>
  <c r="M321" i="3" s="1"/>
  <c r="O321" i="3" a="1"/>
  <c r="O321" i="3" s="1"/>
  <c r="K321" i="3" a="1"/>
  <c r="K321" i="3" s="1"/>
  <c r="L334" i="3" a="1"/>
  <c r="L334" i="3" s="1"/>
  <c r="Q346" i="3"/>
  <c r="R348" i="3"/>
  <c r="O3" i="3" a="1"/>
  <c r="O3" i="3" s="1"/>
  <c r="K3" i="3" a="1"/>
  <c r="K3" i="3" s="1"/>
  <c r="N3" i="3" a="1"/>
  <c r="N3" i="3" s="1"/>
  <c r="P3" i="3" a="1"/>
  <c r="P3" i="3" s="1"/>
  <c r="L3" i="3" a="1"/>
  <c r="L3" i="3" s="1"/>
  <c r="P5" i="3" a="1"/>
  <c r="P5" i="3" s="1"/>
  <c r="L5" i="3" a="1"/>
  <c r="L5" i="3" s="1"/>
  <c r="O5" i="3" a="1"/>
  <c r="O5" i="3" s="1"/>
  <c r="K5" i="3" a="1"/>
  <c r="K5" i="3" s="1"/>
  <c r="M5" i="3" a="1"/>
  <c r="M5" i="3" s="1"/>
  <c r="P9" i="3" a="1"/>
  <c r="P9" i="3" s="1"/>
  <c r="N13" i="3" a="1"/>
  <c r="N13" i="3" s="1"/>
  <c r="N17" i="3" a="1"/>
  <c r="N17" i="3" s="1"/>
  <c r="M17" i="3" a="1"/>
  <c r="M17" i="3" s="1"/>
  <c r="O17" i="3" a="1"/>
  <c r="O17" i="3" s="1"/>
  <c r="K17" i="3" a="1"/>
  <c r="K17" i="3" s="1"/>
  <c r="L30" i="3" a="1"/>
  <c r="L30" i="3" s="1"/>
  <c r="O38" i="3" a="1"/>
  <c r="O38" i="3" s="1"/>
  <c r="Q42" i="3"/>
  <c r="M51" i="3" a="1"/>
  <c r="M51" i="3" s="1"/>
  <c r="M54" i="3" a="1"/>
  <c r="M54" i="3" s="1"/>
  <c r="O67" i="3" a="1"/>
  <c r="O67" i="3" s="1"/>
  <c r="K67" i="3" a="1"/>
  <c r="K67" i="3" s="1"/>
  <c r="N67" i="3" a="1"/>
  <c r="N67" i="3" s="1"/>
  <c r="P67" i="3" a="1"/>
  <c r="P67" i="3" s="1"/>
  <c r="L67" i="3" a="1"/>
  <c r="L67" i="3" s="1"/>
  <c r="P69" i="3" a="1"/>
  <c r="P69" i="3" s="1"/>
  <c r="L69" i="3" a="1"/>
  <c r="L69" i="3" s="1"/>
  <c r="O69" i="3" a="1"/>
  <c r="O69" i="3" s="1"/>
  <c r="K69" i="3" a="1"/>
  <c r="K69" i="3" s="1"/>
  <c r="M69" i="3" a="1"/>
  <c r="M69" i="3" s="1"/>
  <c r="P73" i="3" a="1"/>
  <c r="P73" i="3" s="1"/>
  <c r="N77" i="3" a="1"/>
  <c r="N77" i="3" s="1"/>
  <c r="N81" i="3" a="1"/>
  <c r="N81" i="3" s="1"/>
  <c r="M81" i="3" a="1"/>
  <c r="M81" i="3" s="1"/>
  <c r="O81" i="3" a="1"/>
  <c r="O81" i="3" s="1"/>
  <c r="K81" i="3" a="1"/>
  <c r="K81" i="3" s="1"/>
  <c r="L94" i="3" a="1"/>
  <c r="L94" i="3" s="1"/>
  <c r="O102" i="3" a="1"/>
  <c r="O102" i="3" s="1"/>
  <c r="Q106" i="3"/>
  <c r="M115" i="3" a="1"/>
  <c r="M115" i="3" s="1"/>
  <c r="M118" i="3" a="1"/>
  <c r="M118" i="3" s="1"/>
  <c r="O131" i="3" a="1"/>
  <c r="O131" i="3" s="1"/>
  <c r="K131" i="3" a="1"/>
  <c r="K131" i="3" s="1"/>
  <c r="N131" i="3" a="1"/>
  <c r="N131" i="3" s="1"/>
  <c r="P131" i="3" a="1"/>
  <c r="P131" i="3" s="1"/>
  <c r="L131" i="3" a="1"/>
  <c r="L131" i="3" s="1"/>
  <c r="P133" i="3" a="1"/>
  <c r="P133" i="3" s="1"/>
  <c r="L133" i="3" a="1"/>
  <c r="L133" i="3" s="1"/>
  <c r="O133" i="3" a="1"/>
  <c r="O133" i="3" s="1"/>
  <c r="K133" i="3" a="1"/>
  <c r="K133" i="3" s="1"/>
  <c r="M133" i="3" a="1"/>
  <c r="M133" i="3" s="1"/>
  <c r="P137" i="3" a="1"/>
  <c r="P137" i="3" s="1"/>
  <c r="N141" i="3" a="1"/>
  <c r="N141" i="3" s="1"/>
  <c r="N145" i="3" a="1"/>
  <c r="N145" i="3" s="1"/>
  <c r="M145" i="3" a="1"/>
  <c r="M145" i="3" s="1"/>
  <c r="O145" i="3" a="1"/>
  <c r="O145" i="3" s="1"/>
  <c r="K145" i="3" a="1"/>
  <c r="K145" i="3" s="1"/>
  <c r="L158" i="3" a="1"/>
  <c r="L158" i="3" s="1"/>
  <c r="O166" i="3" a="1"/>
  <c r="O166" i="3" s="1"/>
  <c r="Q170" i="3"/>
  <c r="R172" i="3"/>
  <c r="M179" i="3" a="1"/>
  <c r="M179" i="3" s="1"/>
  <c r="M182" i="3" a="1"/>
  <c r="M182" i="3" s="1"/>
  <c r="Q184" i="3"/>
  <c r="O195" i="3" a="1"/>
  <c r="O195" i="3" s="1"/>
  <c r="K195" i="3" a="1"/>
  <c r="K195" i="3" s="1"/>
  <c r="N195" i="3" a="1"/>
  <c r="N195" i="3" s="1"/>
  <c r="P195" i="3" a="1"/>
  <c r="P195" i="3" s="1"/>
  <c r="L195" i="3" a="1"/>
  <c r="L195" i="3" s="1"/>
  <c r="P197" i="3" a="1"/>
  <c r="P197" i="3" s="1"/>
  <c r="L197" i="3" a="1"/>
  <c r="L197" i="3" s="1"/>
  <c r="O197" i="3" a="1"/>
  <c r="O197" i="3" s="1"/>
  <c r="K197" i="3" a="1"/>
  <c r="K197" i="3" s="1"/>
  <c r="M197" i="3" a="1"/>
  <c r="M197" i="3" s="1"/>
  <c r="P201" i="3" a="1"/>
  <c r="P201" i="3" s="1"/>
  <c r="N205" i="3" a="1"/>
  <c r="N205" i="3" s="1"/>
  <c r="N209" i="3" a="1"/>
  <c r="N209" i="3" s="1"/>
  <c r="M209" i="3" a="1"/>
  <c r="M209" i="3" s="1"/>
  <c r="O209" i="3" a="1"/>
  <c r="O209" i="3" s="1"/>
  <c r="K209" i="3" a="1"/>
  <c r="K209" i="3" s="1"/>
  <c r="L222" i="3" a="1"/>
  <c r="L222" i="3" s="1"/>
  <c r="O230" i="3" a="1"/>
  <c r="O230" i="3" s="1"/>
  <c r="Q234" i="3"/>
  <c r="M243" i="3" a="1"/>
  <c r="M243" i="3" s="1"/>
  <c r="M246" i="3" a="1"/>
  <c r="M246" i="3" s="1"/>
  <c r="Q248" i="3"/>
  <c r="O259" i="3" a="1"/>
  <c r="O259" i="3" s="1"/>
  <c r="K259" i="3" a="1"/>
  <c r="K259" i="3" s="1"/>
  <c r="N259" i="3" a="1"/>
  <c r="N259" i="3" s="1"/>
  <c r="P259" i="3" a="1"/>
  <c r="P259" i="3" s="1"/>
  <c r="L259" i="3" a="1"/>
  <c r="L259" i="3" s="1"/>
  <c r="P261" i="3" a="1"/>
  <c r="P261" i="3" s="1"/>
  <c r="L261" i="3" a="1"/>
  <c r="L261" i="3" s="1"/>
  <c r="O261" i="3" a="1"/>
  <c r="O261" i="3" s="1"/>
  <c r="K261" i="3" a="1"/>
  <c r="K261" i="3" s="1"/>
  <c r="M261" i="3" a="1"/>
  <c r="M261" i="3" s="1"/>
  <c r="P265" i="3" a="1"/>
  <c r="P265" i="3" s="1"/>
  <c r="N269" i="3" a="1"/>
  <c r="N269" i="3" s="1"/>
  <c r="N273" i="3" a="1"/>
  <c r="N273" i="3" s="1"/>
  <c r="M273" i="3" a="1"/>
  <c r="M273" i="3" s="1"/>
  <c r="O273" i="3" a="1"/>
  <c r="O273" i="3" s="1"/>
  <c r="K273" i="3" a="1"/>
  <c r="K273" i="3" s="1"/>
  <c r="L286" i="3" a="1"/>
  <c r="L286" i="3" s="1"/>
  <c r="O294" i="3" a="1"/>
  <c r="O294" i="3" s="1"/>
  <c r="Q298" i="3"/>
  <c r="M307" i="3" a="1"/>
  <c r="M307" i="3" s="1"/>
  <c r="M310" i="3" a="1"/>
  <c r="M310" i="3" s="1"/>
  <c r="O323" i="3" a="1"/>
  <c r="O323" i="3" s="1"/>
  <c r="K323" i="3" a="1"/>
  <c r="K323" i="3" s="1"/>
  <c r="N323" i="3" a="1"/>
  <c r="N323" i="3" s="1"/>
  <c r="P323" i="3" a="1"/>
  <c r="P323" i="3" s="1"/>
  <c r="L323" i="3" a="1"/>
  <c r="L323" i="3" s="1"/>
  <c r="P325" i="3" a="1"/>
  <c r="P325" i="3" s="1"/>
  <c r="L325" i="3" a="1"/>
  <c r="L325" i="3" s="1"/>
  <c r="O325" i="3" a="1"/>
  <c r="O325" i="3" s="1"/>
  <c r="K325" i="3" a="1"/>
  <c r="K325" i="3" s="1"/>
  <c r="M325" i="3" a="1"/>
  <c r="M325" i="3" s="1"/>
  <c r="P329" i="3" a="1"/>
  <c r="P329" i="3" s="1"/>
  <c r="N333" i="3" a="1"/>
  <c r="N333" i="3" s="1"/>
  <c r="N337" i="3" a="1"/>
  <c r="N337" i="3" s="1"/>
  <c r="M337" i="3" a="1"/>
  <c r="M337" i="3" s="1"/>
  <c r="O337" i="3" a="1"/>
  <c r="O337" i="3" s="1"/>
  <c r="K337" i="3" a="1"/>
  <c r="K337" i="3" s="1"/>
  <c r="L350" i="3" a="1"/>
  <c r="L350" i="3" s="1"/>
  <c r="O358" i="3" a="1"/>
  <c r="O358" i="3" s="1"/>
  <c r="R364" i="3"/>
  <c r="M371" i="3" a="1"/>
  <c r="M371" i="3" s="1"/>
  <c r="M374" i="3" a="1"/>
  <c r="M374" i="3" s="1"/>
  <c r="P390" i="3" a="1"/>
  <c r="P390" i="3" s="1"/>
  <c r="L390" i="3" a="1"/>
  <c r="L390" i="3" s="1"/>
  <c r="M390" i="3" a="1"/>
  <c r="M390" i="3" s="1"/>
  <c r="O390" i="3" a="1"/>
  <c r="O390" i="3" s="1"/>
  <c r="N391" i="3" a="1"/>
  <c r="N391" i="3" s="1"/>
  <c r="P397" i="3" a="1"/>
  <c r="P397" i="3" s="1"/>
  <c r="Q399" i="3"/>
  <c r="Q419" i="3"/>
  <c r="O421" i="3" a="1"/>
  <c r="O421" i="3" s="1"/>
  <c r="N421" i="3" a="1"/>
  <c r="N421" i="3" s="1"/>
  <c r="L421" i="3" a="1"/>
  <c r="L421" i="3" s="1"/>
  <c r="K421" i="3" a="1"/>
  <c r="K421" i="3" s="1"/>
  <c r="N422" i="3" a="1"/>
  <c r="N422" i="3" s="1"/>
  <c r="M429" i="3" a="1"/>
  <c r="M429" i="3" s="1"/>
  <c r="K429" i="3" a="1"/>
  <c r="K429" i="3" s="1"/>
  <c r="N429" i="3" a="1"/>
  <c r="N429" i="3" s="1"/>
  <c r="P453" i="3" a="1"/>
  <c r="P453" i="3" s="1"/>
  <c r="P461" i="3" a="1"/>
  <c r="P461" i="3" s="1"/>
  <c r="Q463" i="3"/>
  <c r="Q483" i="3"/>
  <c r="O485" i="3" a="1"/>
  <c r="O485" i="3" s="1"/>
  <c r="N485" i="3" a="1"/>
  <c r="N485" i="3" s="1"/>
  <c r="L485" i="3" a="1"/>
  <c r="L485" i="3" s="1"/>
  <c r="K485" i="3" a="1"/>
  <c r="K485" i="3" s="1"/>
  <c r="N486" i="3" a="1"/>
  <c r="N486" i="3" s="1"/>
  <c r="M493" i="3" a="1"/>
  <c r="M493" i="3" s="1"/>
  <c r="K493" i="3" a="1"/>
  <c r="K493" i="3" s="1"/>
  <c r="N493" i="3" a="1"/>
  <c r="N493" i="3" s="1"/>
  <c r="P517" i="3" a="1"/>
  <c r="P517" i="3" s="1"/>
  <c r="P525" i="3" a="1"/>
  <c r="P525" i="3" s="1"/>
  <c r="O549" i="3" a="1"/>
  <c r="O549" i="3" s="1"/>
  <c r="N549" i="3" a="1"/>
  <c r="N549" i="3" s="1"/>
  <c r="L549" i="3" a="1"/>
  <c r="L549" i="3" s="1"/>
  <c r="K549" i="3" a="1"/>
  <c r="K549" i="3" s="1"/>
  <c r="N550" i="3" a="1"/>
  <c r="N550" i="3" s="1"/>
  <c r="M557" i="3" a="1"/>
  <c r="M557" i="3" s="1"/>
  <c r="K557" i="3" a="1"/>
  <c r="K557" i="3" s="1"/>
  <c r="N557" i="3" a="1"/>
  <c r="N557" i="3" s="1"/>
  <c r="O583" i="3" a="1"/>
  <c r="O583" i="3" s="1"/>
  <c r="O605" i="3" a="1"/>
  <c r="O605" i="3" s="1"/>
  <c r="K605" i="3" a="1"/>
  <c r="K605" i="3" s="1"/>
  <c r="L605" i="3" a="1"/>
  <c r="L605" i="3" s="1"/>
  <c r="N605" i="3" a="1"/>
  <c r="N605" i="3" s="1"/>
  <c r="O615" i="3" a="1"/>
  <c r="O615" i="3" s="1"/>
  <c r="O637" i="3" a="1"/>
  <c r="O637" i="3" s="1"/>
  <c r="K637" i="3" a="1"/>
  <c r="K637" i="3" s="1"/>
  <c r="L637" i="3" a="1"/>
  <c r="L637" i="3" s="1"/>
  <c r="N637" i="3" a="1"/>
  <c r="N637" i="3" s="1"/>
  <c r="O647" i="3" a="1"/>
  <c r="O647" i="3" s="1"/>
  <c r="O669" i="3" a="1"/>
  <c r="O669" i="3" s="1"/>
  <c r="K669" i="3" a="1"/>
  <c r="K669" i="3" s="1"/>
  <c r="L669" i="3" a="1"/>
  <c r="L669" i="3" s="1"/>
  <c r="N669" i="3" a="1"/>
  <c r="N669" i="3" s="1"/>
  <c r="O679" i="3" a="1"/>
  <c r="O679" i="3" s="1"/>
  <c r="O701" i="3" a="1"/>
  <c r="O701" i="3" s="1"/>
  <c r="K701" i="3" a="1"/>
  <c r="K701" i="3" s="1"/>
  <c r="L701" i="3" a="1"/>
  <c r="L701" i="3" s="1"/>
  <c r="N701" i="3" a="1"/>
  <c r="N701" i="3" s="1"/>
  <c r="O711" i="3" a="1"/>
  <c r="O711" i="3" s="1"/>
  <c r="O733" i="3" a="1"/>
  <c r="O733" i="3" s="1"/>
  <c r="K733" i="3" a="1"/>
  <c r="K733" i="3" s="1"/>
  <c r="L733" i="3" a="1"/>
  <c r="L733" i="3" s="1"/>
  <c r="N733" i="3" a="1"/>
  <c r="N733" i="3" s="1"/>
  <c r="O743" i="3" a="1"/>
  <c r="O743" i="3" s="1"/>
  <c r="O765" i="3" a="1"/>
  <c r="O765" i="3" s="1"/>
  <c r="K765" i="3" a="1"/>
  <c r="K765" i="3" s="1"/>
  <c r="L765" i="3" a="1"/>
  <c r="L765" i="3" s="1"/>
  <c r="N765" i="3" a="1"/>
  <c r="N765" i="3" s="1"/>
  <c r="O775" i="3" a="1"/>
  <c r="O775" i="3" s="1"/>
  <c r="Q891" i="3"/>
  <c r="P1223" i="3" a="1"/>
  <c r="P1223" i="3" s="1"/>
  <c r="L1223" i="3" a="1"/>
  <c r="L1223" i="3" s="1"/>
  <c r="O1223" i="3" a="1"/>
  <c r="O1223" i="3" s="1"/>
  <c r="N1223" i="3" a="1"/>
  <c r="N1223" i="3" s="1"/>
  <c r="M1223" i="3" a="1"/>
  <c r="M1223" i="3" s="1"/>
  <c r="K1223" i="3" a="1"/>
  <c r="K1223" i="3" s="1"/>
  <c r="M1372" i="3" a="1"/>
  <c r="M1372" i="3" s="1"/>
  <c r="P1372" i="3" a="1"/>
  <c r="P1372" i="3" s="1"/>
  <c r="K1372" i="3" a="1"/>
  <c r="K1372" i="3" s="1"/>
  <c r="L1372" i="3" a="1"/>
  <c r="L1372" i="3" s="1"/>
  <c r="O1372" i="3" a="1"/>
  <c r="O1372" i="3" s="1"/>
  <c r="N1372" i="3" a="1"/>
  <c r="N1372" i="3" s="1"/>
  <c r="R1533" i="3"/>
  <c r="Q1533" i="3"/>
  <c r="R1781" i="3"/>
  <c r="Q1781" i="3"/>
  <c r="R1782" i="3"/>
  <c r="Q1782" i="3"/>
  <c r="R1789" i="3"/>
  <c r="Q1789" i="3"/>
  <c r="R1975" i="3"/>
  <c r="O59" i="3" a="1"/>
  <c r="O59" i="3" s="1"/>
  <c r="K59" i="3" a="1"/>
  <c r="K59" i="3" s="1"/>
  <c r="N59" i="3" a="1"/>
  <c r="N59" i="3" s="1"/>
  <c r="P59" i="3" a="1"/>
  <c r="P59" i="3" s="1"/>
  <c r="L59" i="3" a="1"/>
  <c r="L59" i="3" s="1"/>
  <c r="P61" i="3" a="1"/>
  <c r="P61" i="3" s="1"/>
  <c r="L61" i="3" a="1"/>
  <c r="L61" i="3" s="1"/>
  <c r="O61" i="3" a="1"/>
  <c r="O61" i="3" s="1"/>
  <c r="K61" i="3" a="1"/>
  <c r="K61" i="3" s="1"/>
  <c r="M61" i="3" a="1"/>
  <c r="M61" i="3" s="1"/>
  <c r="O251" i="3" a="1"/>
  <c r="O251" i="3" s="1"/>
  <c r="K251" i="3" a="1"/>
  <c r="K251" i="3" s="1"/>
  <c r="N251" i="3" a="1"/>
  <c r="N251" i="3" s="1"/>
  <c r="P251" i="3" a="1"/>
  <c r="P251" i="3" s="1"/>
  <c r="L251" i="3" a="1"/>
  <c r="L251" i="3" s="1"/>
  <c r="P253" i="3" a="1"/>
  <c r="P253" i="3" s="1"/>
  <c r="L253" i="3" a="1"/>
  <c r="L253" i="3" s="1"/>
  <c r="O253" i="3" a="1"/>
  <c r="O253" i="3" s="1"/>
  <c r="K253" i="3" a="1"/>
  <c r="K253" i="3" s="1"/>
  <c r="M253" i="3" a="1"/>
  <c r="M253" i="3" s="1"/>
  <c r="P502" i="3" a="1"/>
  <c r="P502" i="3" s="1"/>
  <c r="L502" i="3" a="1"/>
  <c r="L502" i="3" s="1"/>
  <c r="M502" i="3" a="1"/>
  <c r="M502" i="3" s="1"/>
  <c r="O502" i="3" a="1"/>
  <c r="O502" i="3" s="1"/>
  <c r="P607" i="3" a="1"/>
  <c r="P607" i="3" s="1"/>
  <c r="L607" i="3" a="1"/>
  <c r="L607" i="3" s="1"/>
  <c r="K607" i="3" a="1"/>
  <c r="K607" i="3" s="1"/>
  <c r="R609" i="3"/>
  <c r="Q609" i="3"/>
  <c r="N666" i="3" a="1"/>
  <c r="N666" i="3" s="1"/>
  <c r="O666" i="3" a="1"/>
  <c r="O666" i="3" s="1"/>
  <c r="K666" i="3" a="1"/>
  <c r="K666" i="3" s="1"/>
  <c r="P666" i="3" a="1"/>
  <c r="P666" i="3" s="1"/>
  <c r="M666" i="3" a="1"/>
  <c r="M666" i="3" s="1"/>
  <c r="P671" i="3" a="1"/>
  <c r="P671" i="3" s="1"/>
  <c r="L671" i="3" a="1"/>
  <c r="L671" i="3" s="1"/>
  <c r="K671" i="3" a="1"/>
  <c r="K671" i="3" s="1"/>
  <c r="Q673" i="3"/>
  <c r="P703" i="3" a="1"/>
  <c r="P703" i="3" s="1"/>
  <c r="R703" i="3" s="1"/>
  <c r="L703" i="3" a="1"/>
  <c r="L703" i="3" s="1"/>
  <c r="K703" i="3" a="1"/>
  <c r="K703" i="3" s="1"/>
  <c r="N730" i="3" a="1"/>
  <c r="N730" i="3" s="1"/>
  <c r="O730" i="3" a="1"/>
  <c r="O730" i="3" s="1"/>
  <c r="K730" i="3" a="1"/>
  <c r="K730" i="3" s="1"/>
  <c r="P730" i="3" a="1"/>
  <c r="P730" i="3" s="1"/>
  <c r="M730" i="3" a="1"/>
  <c r="M730" i="3" s="1"/>
  <c r="P855" i="3" a="1"/>
  <c r="P855" i="3" s="1"/>
  <c r="R855" i="3" s="1"/>
  <c r="L855" i="3" a="1"/>
  <c r="L855" i="3" s="1"/>
  <c r="M855" i="3" a="1"/>
  <c r="M855" i="3" s="1"/>
  <c r="K855" i="3" a="1"/>
  <c r="K855" i="3" s="1"/>
  <c r="N866" i="3" a="1"/>
  <c r="N866" i="3" s="1"/>
  <c r="O866" i="3" a="1"/>
  <c r="O866" i="3" s="1"/>
  <c r="K866" i="3" a="1"/>
  <c r="K866" i="3" s="1"/>
  <c r="P866" i="3" a="1"/>
  <c r="P866" i="3" s="1"/>
  <c r="M866" i="3" a="1"/>
  <c r="M866" i="3" s="1"/>
  <c r="O877" i="3" a="1"/>
  <c r="O877" i="3" s="1"/>
  <c r="K877" i="3" a="1"/>
  <c r="K877" i="3" s="1"/>
  <c r="L877" i="3" a="1"/>
  <c r="L877" i="3" s="1"/>
  <c r="N877" i="3" a="1"/>
  <c r="N877" i="3" s="1"/>
  <c r="P887" i="3" a="1"/>
  <c r="P887" i="3" s="1"/>
  <c r="R887" i="3" s="1"/>
  <c r="L887" i="3" a="1"/>
  <c r="L887" i="3" s="1"/>
  <c r="M887" i="3" a="1"/>
  <c r="M887" i="3" s="1"/>
  <c r="K887" i="3" a="1"/>
  <c r="K887" i="3" s="1"/>
  <c r="O917" i="3" a="1"/>
  <c r="O917" i="3" s="1"/>
  <c r="K917" i="3" a="1"/>
  <c r="K917" i="3" s="1"/>
  <c r="L917" i="3" a="1"/>
  <c r="L917" i="3" s="1"/>
  <c r="N917" i="3" a="1"/>
  <c r="N917" i="3" s="1"/>
  <c r="O949" i="3" a="1"/>
  <c r="O949" i="3" s="1"/>
  <c r="K949" i="3" a="1"/>
  <c r="K949" i="3" s="1"/>
  <c r="L949" i="3" a="1"/>
  <c r="L949" i="3" s="1"/>
  <c r="N949" i="3" a="1"/>
  <c r="N949" i="3" s="1"/>
  <c r="P1127" i="3" a="1"/>
  <c r="P1127" i="3" s="1"/>
  <c r="L1127" i="3" a="1"/>
  <c r="L1127" i="3" s="1"/>
  <c r="O1127" i="3" a="1"/>
  <c r="O1127" i="3" s="1"/>
  <c r="M1127" i="3" a="1"/>
  <c r="M1127" i="3" s="1"/>
  <c r="K1127" i="3" a="1"/>
  <c r="K1127" i="3" s="1"/>
  <c r="P1159" i="3" a="1"/>
  <c r="P1159" i="3" s="1"/>
  <c r="L1159" i="3" a="1"/>
  <c r="L1159" i="3" s="1"/>
  <c r="O1159" i="3" a="1"/>
  <c r="O1159" i="3" s="1"/>
  <c r="M1159" i="3" a="1"/>
  <c r="M1159" i="3" s="1"/>
  <c r="K1159" i="3" a="1"/>
  <c r="K1159" i="3" s="1"/>
  <c r="P1231" i="3" a="1"/>
  <c r="P1231" i="3" s="1"/>
  <c r="L1231" i="3" a="1"/>
  <c r="L1231" i="3" s="1"/>
  <c r="O1231" i="3" a="1"/>
  <c r="O1231" i="3" s="1"/>
  <c r="N1231" i="3" a="1"/>
  <c r="N1231" i="3" s="1"/>
  <c r="M1231" i="3" a="1"/>
  <c r="M1231" i="3" s="1"/>
  <c r="K1231" i="3" a="1"/>
  <c r="K1231" i="3" s="1"/>
  <c r="R1367" i="3"/>
  <c r="Q1405" i="3"/>
  <c r="N1597" i="3" a="1"/>
  <c r="N1597" i="3" s="1"/>
  <c r="M1597" i="3" a="1"/>
  <c r="M1597" i="3" s="1"/>
  <c r="K1597" i="3" a="1"/>
  <c r="K1597" i="3" s="1"/>
  <c r="L1597" i="3" a="1"/>
  <c r="L1597" i="3" s="1"/>
  <c r="P1597" i="3" a="1"/>
  <c r="P1597" i="3" s="1"/>
  <c r="O1597" i="3" a="1"/>
  <c r="O1597" i="3" s="1"/>
  <c r="Q2133" i="3"/>
  <c r="R2133" i="3"/>
  <c r="L6" i="3" a="1"/>
  <c r="L6" i="3" s="1"/>
  <c r="R10" i="3"/>
  <c r="O14" i="3" a="1"/>
  <c r="O14" i="3" s="1"/>
  <c r="L17" i="3" a="1"/>
  <c r="L17" i="3" s="1"/>
  <c r="M27" i="3" a="1"/>
  <c r="M27" i="3" s="1"/>
  <c r="M30" i="3" a="1"/>
  <c r="M30" i="3" s="1"/>
  <c r="P38" i="3" a="1"/>
  <c r="P38" i="3" s="1"/>
  <c r="O43" i="3" a="1"/>
  <c r="O43" i="3" s="1"/>
  <c r="K43" i="3" a="1"/>
  <c r="K43" i="3" s="1"/>
  <c r="N43" i="3" a="1"/>
  <c r="N43" i="3" s="1"/>
  <c r="P43" i="3" a="1"/>
  <c r="P43" i="3" s="1"/>
  <c r="L43" i="3" a="1"/>
  <c r="L43" i="3" s="1"/>
  <c r="P45" i="3" a="1"/>
  <c r="P45" i="3" s="1"/>
  <c r="L45" i="3" a="1"/>
  <c r="L45" i="3" s="1"/>
  <c r="O45" i="3" a="1"/>
  <c r="O45" i="3" s="1"/>
  <c r="K45" i="3" a="1"/>
  <c r="K45" i="3" s="1"/>
  <c r="M45" i="3" a="1"/>
  <c r="M45" i="3" s="1"/>
  <c r="K46" i="3" a="1"/>
  <c r="K46" i="3" s="1"/>
  <c r="P49" i="3" a="1"/>
  <c r="P49" i="3" s="1"/>
  <c r="N53" i="3" a="1"/>
  <c r="N53" i="3" s="1"/>
  <c r="N57" i="3" a="1"/>
  <c r="N57" i="3" s="1"/>
  <c r="M57" i="3" a="1"/>
  <c r="M57" i="3" s="1"/>
  <c r="O57" i="3" a="1"/>
  <c r="O57" i="3" s="1"/>
  <c r="K57" i="3" a="1"/>
  <c r="K57" i="3" s="1"/>
  <c r="O78" i="3" a="1"/>
  <c r="O78" i="3" s="1"/>
  <c r="L81" i="3" a="1"/>
  <c r="L81" i="3" s="1"/>
  <c r="Q82" i="3"/>
  <c r="M91" i="3" a="1"/>
  <c r="M91" i="3" s="1"/>
  <c r="M94" i="3" a="1"/>
  <c r="M94" i="3" s="1"/>
  <c r="P102" i="3" a="1"/>
  <c r="P102" i="3" s="1"/>
  <c r="O107" i="3" a="1"/>
  <c r="O107" i="3" s="1"/>
  <c r="K107" i="3" a="1"/>
  <c r="K107" i="3" s="1"/>
  <c r="N107" i="3" a="1"/>
  <c r="N107" i="3" s="1"/>
  <c r="L107" i="3" a="1"/>
  <c r="L107" i="3" s="1"/>
  <c r="P107" i="3" a="1"/>
  <c r="P107" i="3" s="1"/>
  <c r="P109" i="3" a="1"/>
  <c r="P109" i="3" s="1"/>
  <c r="L109" i="3" a="1"/>
  <c r="L109" i="3" s="1"/>
  <c r="O109" i="3" a="1"/>
  <c r="O109" i="3" s="1"/>
  <c r="K109" i="3" a="1"/>
  <c r="K109" i="3" s="1"/>
  <c r="M109" i="3" a="1"/>
  <c r="M109" i="3" s="1"/>
  <c r="K110" i="3" a="1"/>
  <c r="K110" i="3" s="1"/>
  <c r="P113" i="3" a="1"/>
  <c r="P113" i="3" s="1"/>
  <c r="N117" i="3" a="1"/>
  <c r="N117" i="3" s="1"/>
  <c r="N121" i="3" a="1"/>
  <c r="N121" i="3" s="1"/>
  <c r="M121" i="3" a="1"/>
  <c r="M121" i="3" s="1"/>
  <c r="O121" i="3" a="1"/>
  <c r="O121" i="3" s="1"/>
  <c r="K121" i="3" a="1"/>
  <c r="K121" i="3" s="1"/>
  <c r="R138" i="3"/>
  <c r="O142" i="3" a="1"/>
  <c r="O142" i="3" s="1"/>
  <c r="L145" i="3" a="1"/>
  <c r="L145" i="3" s="1"/>
  <c r="Q146" i="3"/>
  <c r="M155" i="3" a="1"/>
  <c r="M155" i="3" s="1"/>
  <c r="M158" i="3" a="1"/>
  <c r="M158" i="3" s="1"/>
  <c r="P166" i="3" a="1"/>
  <c r="P166" i="3" s="1"/>
  <c r="O171" i="3" a="1"/>
  <c r="O171" i="3" s="1"/>
  <c r="K171" i="3" a="1"/>
  <c r="K171" i="3" s="1"/>
  <c r="N171" i="3" a="1"/>
  <c r="N171" i="3" s="1"/>
  <c r="L171" i="3" a="1"/>
  <c r="L171" i="3" s="1"/>
  <c r="P171" i="3" a="1"/>
  <c r="P171" i="3" s="1"/>
  <c r="P173" i="3" a="1"/>
  <c r="P173" i="3" s="1"/>
  <c r="L173" i="3" a="1"/>
  <c r="L173" i="3" s="1"/>
  <c r="O173" i="3" a="1"/>
  <c r="O173" i="3" s="1"/>
  <c r="K173" i="3" a="1"/>
  <c r="K173" i="3" s="1"/>
  <c r="M173" i="3" a="1"/>
  <c r="M173" i="3" s="1"/>
  <c r="K174" i="3" a="1"/>
  <c r="K174" i="3" s="1"/>
  <c r="P177" i="3" a="1"/>
  <c r="P177" i="3" s="1"/>
  <c r="N181" i="3" a="1"/>
  <c r="N181" i="3" s="1"/>
  <c r="N185" i="3" a="1"/>
  <c r="N185" i="3" s="1"/>
  <c r="M185" i="3" a="1"/>
  <c r="M185" i="3" s="1"/>
  <c r="O185" i="3" a="1"/>
  <c r="O185" i="3" s="1"/>
  <c r="K185" i="3" a="1"/>
  <c r="K185" i="3" s="1"/>
  <c r="O206" i="3" a="1"/>
  <c r="O206" i="3" s="1"/>
  <c r="L209" i="3" a="1"/>
  <c r="L209" i="3" s="1"/>
  <c r="M222" i="3" a="1"/>
  <c r="M222" i="3" s="1"/>
  <c r="P230" i="3" a="1"/>
  <c r="P230" i="3" s="1"/>
  <c r="O235" i="3" a="1"/>
  <c r="O235" i="3" s="1"/>
  <c r="K235" i="3" a="1"/>
  <c r="K235" i="3" s="1"/>
  <c r="N235" i="3" a="1"/>
  <c r="N235" i="3" s="1"/>
  <c r="P235" i="3" a="1"/>
  <c r="P235" i="3" s="1"/>
  <c r="L235" i="3" a="1"/>
  <c r="L235" i="3" s="1"/>
  <c r="P237" i="3" a="1"/>
  <c r="P237" i="3" s="1"/>
  <c r="L237" i="3" a="1"/>
  <c r="L237" i="3" s="1"/>
  <c r="O237" i="3" a="1"/>
  <c r="O237" i="3" s="1"/>
  <c r="K237" i="3" a="1"/>
  <c r="K237" i="3" s="1"/>
  <c r="M237" i="3" a="1"/>
  <c r="M237" i="3" s="1"/>
  <c r="K238" i="3" a="1"/>
  <c r="K238" i="3" s="1"/>
  <c r="P241" i="3" a="1"/>
  <c r="P241" i="3" s="1"/>
  <c r="N245" i="3" a="1"/>
  <c r="N245" i="3" s="1"/>
  <c r="N249" i="3" a="1"/>
  <c r="N249" i="3" s="1"/>
  <c r="M249" i="3" a="1"/>
  <c r="M249" i="3" s="1"/>
  <c r="O249" i="3" a="1"/>
  <c r="O249" i="3" s="1"/>
  <c r="K249" i="3" a="1"/>
  <c r="K249" i="3" s="1"/>
  <c r="O270" i="3" a="1"/>
  <c r="O270" i="3" s="1"/>
  <c r="L273" i="3" a="1"/>
  <c r="L273" i="3" s="1"/>
  <c r="Q274" i="3"/>
  <c r="M286" i="3" a="1"/>
  <c r="M286" i="3" s="1"/>
  <c r="P294" i="3" a="1"/>
  <c r="P294" i="3" s="1"/>
  <c r="O299" i="3" a="1"/>
  <c r="O299" i="3" s="1"/>
  <c r="K299" i="3" a="1"/>
  <c r="K299" i="3" s="1"/>
  <c r="N299" i="3" a="1"/>
  <c r="N299" i="3" s="1"/>
  <c r="P299" i="3" a="1"/>
  <c r="P299" i="3" s="1"/>
  <c r="L299" i="3" a="1"/>
  <c r="L299" i="3" s="1"/>
  <c r="P301" i="3" a="1"/>
  <c r="P301" i="3" s="1"/>
  <c r="L301" i="3" a="1"/>
  <c r="L301" i="3" s="1"/>
  <c r="O301" i="3" a="1"/>
  <c r="O301" i="3" s="1"/>
  <c r="K301" i="3" a="1"/>
  <c r="K301" i="3" s="1"/>
  <c r="M301" i="3" a="1"/>
  <c r="M301" i="3" s="1"/>
  <c r="K302" i="3" a="1"/>
  <c r="K302" i="3" s="1"/>
  <c r="P305" i="3" a="1"/>
  <c r="P305" i="3" s="1"/>
  <c r="N309" i="3" a="1"/>
  <c r="N309" i="3" s="1"/>
  <c r="N313" i="3" a="1"/>
  <c r="N313" i="3" s="1"/>
  <c r="M313" i="3" a="1"/>
  <c r="M313" i="3" s="1"/>
  <c r="K313" i="3" a="1"/>
  <c r="K313" i="3" s="1"/>
  <c r="O313" i="3" a="1"/>
  <c r="O313" i="3" s="1"/>
  <c r="R330" i="3"/>
  <c r="O334" i="3" a="1"/>
  <c r="O334" i="3" s="1"/>
  <c r="L337" i="3" a="1"/>
  <c r="L337" i="3" s="1"/>
  <c r="Q338" i="3"/>
  <c r="M350" i="3" a="1"/>
  <c r="M350" i="3" s="1"/>
  <c r="Q356" i="3"/>
  <c r="P358" i="3" a="1"/>
  <c r="P358" i="3" s="1"/>
  <c r="O363" i="3" a="1"/>
  <c r="O363" i="3" s="1"/>
  <c r="K363" i="3" a="1"/>
  <c r="K363" i="3" s="1"/>
  <c r="N363" i="3" a="1"/>
  <c r="N363" i="3" s="1"/>
  <c r="L363" i="3" a="1"/>
  <c r="L363" i="3" s="1"/>
  <c r="P363" i="3" a="1"/>
  <c r="P363" i="3" s="1"/>
  <c r="P365" i="3" a="1"/>
  <c r="P365" i="3" s="1"/>
  <c r="L365" i="3" a="1"/>
  <c r="L365" i="3" s="1"/>
  <c r="O365" i="3" a="1"/>
  <c r="O365" i="3" s="1"/>
  <c r="K365" i="3" a="1"/>
  <c r="K365" i="3" s="1"/>
  <c r="M365" i="3" a="1"/>
  <c r="M365" i="3" s="1"/>
  <c r="K366" i="3" a="1"/>
  <c r="K366" i="3" s="1"/>
  <c r="P369" i="3" a="1"/>
  <c r="P369" i="3" s="1"/>
  <c r="N373" i="3" a="1"/>
  <c r="N373" i="3" s="1"/>
  <c r="N377" i="3" a="1"/>
  <c r="N377" i="3" s="1"/>
  <c r="M377" i="3" a="1"/>
  <c r="M377" i="3" s="1"/>
  <c r="O377" i="3" a="1"/>
  <c r="O377" i="3" s="1"/>
  <c r="K377" i="3" a="1"/>
  <c r="K377" i="3" s="1"/>
  <c r="K390" i="3" a="1"/>
  <c r="K390" i="3" s="1"/>
  <c r="Q401" i="3"/>
  <c r="M421" i="3" a="1"/>
  <c r="M421" i="3" s="1"/>
  <c r="R427" i="3"/>
  <c r="L429" i="3" a="1"/>
  <c r="L429" i="3" s="1"/>
  <c r="Q432" i="3"/>
  <c r="P439" i="3" a="1"/>
  <c r="P439" i="3" s="1"/>
  <c r="K439" i="3" a="1"/>
  <c r="K439" i="3" s="1"/>
  <c r="O439" i="3" a="1"/>
  <c r="O439" i="3" s="1"/>
  <c r="M439" i="3" a="1"/>
  <c r="M439" i="3" s="1"/>
  <c r="L439" i="3" a="1"/>
  <c r="L439" i="3" s="1"/>
  <c r="O445" i="3" a="1"/>
  <c r="O445" i="3" s="1"/>
  <c r="P454" i="3" a="1"/>
  <c r="P454" i="3" s="1"/>
  <c r="L454" i="3" a="1"/>
  <c r="L454" i="3" s="1"/>
  <c r="M454" i="3" a="1"/>
  <c r="M454" i="3" s="1"/>
  <c r="O454" i="3" a="1"/>
  <c r="O454" i="3" s="1"/>
  <c r="R457" i="3"/>
  <c r="M485" i="3" a="1"/>
  <c r="M485" i="3" s="1"/>
  <c r="L493" i="3" a="1"/>
  <c r="L493" i="3" s="1"/>
  <c r="Q496" i="3"/>
  <c r="P503" i="3" a="1"/>
  <c r="P503" i="3" s="1"/>
  <c r="K503" i="3" a="1"/>
  <c r="K503" i="3" s="1"/>
  <c r="O503" i="3" a="1"/>
  <c r="O503" i="3" s="1"/>
  <c r="M503" i="3" a="1"/>
  <c r="M503" i="3" s="1"/>
  <c r="L503" i="3" a="1"/>
  <c r="L503" i="3" s="1"/>
  <c r="O509" i="3" a="1"/>
  <c r="O509" i="3" s="1"/>
  <c r="P518" i="3" a="1"/>
  <c r="P518" i="3" s="1"/>
  <c r="L518" i="3" a="1"/>
  <c r="L518" i="3" s="1"/>
  <c r="M518" i="3" a="1"/>
  <c r="M518" i="3" s="1"/>
  <c r="O518" i="3" a="1"/>
  <c r="O518" i="3" s="1"/>
  <c r="R521" i="3"/>
  <c r="M549" i="3" a="1"/>
  <c r="M549" i="3" s="1"/>
  <c r="R555" i="3"/>
  <c r="L557" i="3" a="1"/>
  <c r="L557" i="3" s="1"/>
  <c r="Q560" i="3"/>
  <c r="P567" i="3" a="1"/>
  <c r="P567" i="3" s="1"/>
  <c r="K567" i="3" a="1"/>
  <c r="K567" i="3" s="1"/>
  <c r="O567" i="3" a="1"/>
  <c r="O567" i="3" s="1"/>
  <c r="M567" i="3" a="1"/>
  <c r="M567" i="3" s="1"/>
  <c r="L567" i="3" a="1"/>
  <c r="L567" i="3" s="1"/>
  <c r="O573" i="3" a="1"/>
  <c r="O573" i="3" s="1"/>
  <c r="N594" i="3" a="1"/>
  <c r="N594" i="3" s="1"/>
  <c r="O594" i="3" a="1"/>
  <c r="O594" i="3" s="1"/>
  <c r="K594" i="3" a="1"/>
  <c r="K594" i="3" s="1"/>
  <c r="P594" i="3" a="1"/>
  <c r="P594" i="3" s="1"/>
  <c r="M594" i="3" a="1"/>
  <c r="M594" i="3" s="1"/>
  <c r="P597" i="3" a="1"/>
  <c r="P597" i="3" s="1"/>
  <c r="P599" i="3" a="1"/>
  <c r="P599" i="3" s="1"/>
  <c r="Q599" i="3" s="1"/>
  <c r="L599" i="3" a="1"/>
  <c r="L599" i="3" s="1"/>
  <c r="K599" i="3" a="1"/>
  <c r="K599" i="3" s="1"/>
  <c r="R601" i="3"/>
  <c r="Q601" i="3"/>
  <c r="M605" i="3" a="1"/>
  <c r="M605" i="3" s="1"/>
  <c r="N626" i="3" a="1"/>
  <c r="N626" i="3" s="1"/>
  <c r="O626" i="3" a="1"/>
  <c r="O626" i="3" s="1"/>
  <c r="K626" i="3" a="1"/>
  <c r="K626" i="3" s="1"/>
  <c r="P626" i="3" a="1"/>
  <c r="P626" i="3" s="1"/>
  <c r="M626" i="3" a="1"/>
  <c r="M626" i="3" s="1"/>
  <c r="P629" i="3" a="1"/>
  <c r="P629" i="3" s="1"/>
  <c r="P631" i="3" a="1"/>
  <c r="P631" i="3" s="1"/>
  <c r="Q631" i="3" s="1"/>
  <c r="L631" i="3" a="1"/>
  <c r="L631" i="3" s="1"/>
  <c r="K631" i="3" a="1"/>
  <c r="K631" i="3" s="1"/>
  <c r="R633" i="3"/>
  <c r="Q633" i="3"/>
  <c r="M637" i="3" a="1"/>
  <c r="M637" i="3" s="1"/>
  <c r="N658" i="3" a="1"/>
  <c r="N658" i="3" s="1"/>
  <c r="O658" i="3" a="1"/>
  <c r="O658" i="3" s="1"/>
  <c r="K658" i="3" a="1"/>
  <c r="K658" i="3" s="1"/>
  <c r="P658" i="3" a="1"/>
  <c r="P658" i="3" s="1"/>
  <c r="M658" i="3" a="1"/>
  <c r="M658" i="3" s="1"/>
  <c r="P661" i="3" a="1"/>
  <c r="P661" i="3" s="1"/>
  <c r="P663" i="3" a="1"/>
  <c r="P663" i="3" s="1"/>
  <c r="Q663" i="3" s="1"/>
  <c r="L663" i="3" a="1"/>
  <c r="L663" i="3" s="1"/>
  <c r="K663" i="3" a="1"/>
  <c r="K663" i="3" s="1"/>
  <c r="R665" i="3"/>
  <c r="Q665" i="3"/>
  <c r="M669" i="3" a="1"/>
  <c r="M669" i="3" s="1"/>
  <c r="N690" i="3" a="1"/>
  <c r="N690" i="3" s="1"/>
  <c r="O690" i="3" a="1"/>
  <c r="O690" i="3" s="1"/>
  <c r="K690" i="3" a="1"/>
  <c r="K690" i="3" s="1"/>
  <c r="P690" i="3" a="1"/>
  <c r="P690" i="3" s="1"/>
  <c r="M690" i="3" a="1"/>
  <c r="M690" i="3" s="1"/>
  <c r="P693" i="3" a="1"/>
  <c r="P693" i="3" s="1"/>
  <c r="P695" i="3" a="1"/>
  <c r="P695" i="3" s="1"/>
  <c r="R695" i="3" s="1"/>
  <c r="L695" i="3" a="1"/>
  <c r="L695" i="3" s="1"/>
  <c r="K695" i="3" a="1"/>
  <c r="K695" i="3" s="1"/>
  <c r="Q697" i="3"/>
  <c r="M701" i="3" a="1"/>
  <c r="M701" i="3" s="1"/>
  <c r="N722" i="3" a="1"/>
  <c r="N722" i="3" s="1"/>
  <c r="O722" i="3" a="1"/>
  <c r="O722" i="3" s="1"/>
  <c r="K722" i="3" a="1"/>
  <c r="K722" i="3" s="1"/>
  <c r="P722" i="3" a="1"/>
  <c r="P722" i="3" s="1"/>
  <c r="M722" i="3" a="1"/>
  <c r="M722" i="3" s="1"/>
  <c r="P725" i="3" a="1"/>
  <c r="P725" i="3" s="1"/>
  <c r="P727" i="3" a="1"/>
  <c r="P727" i="3" s="1"/>
  <c r="R727" i="3" s="1"/>
  <c r="L727" i="3" a="1"/>
  <c r="L727" i="3" s="1"/>
  <c r="K727" i="3" a="1"/>
  <c r="K727" i="3" s="1"/>
  <c r="M733" i="3" a="1"/>
  <c r="M733" i="3" s="1"/>
  <c r="N754" i="3" a="1"/>
  <c r="N754" i="3" s="1"/>
  <c r="O754" i="3" a="1"/>
  <c r="O754" i="3" s="1"/>
  <c r="K754" i="3" a="1"/>
  <c r="K754" i="3" s="1"/>
  <c r="P754" i="3" a="1"/>
  <c r="P754" i="3" s="1"/>
  <c r="M754" i="3" a="1"/>
  <c r="M754" i="3" s="1"/>
  <c r="P757" i="3" a="1"/>
  <c r="P757" i="3" s="1"/>
  <c r="P759" i="3" a="1"/>
  <c r="P759" i="3" s="1"/>
  <c r="L759" i="3" a="1"/>
  <c r="L759" i="3" s="1"/>
  <c r="K759" i="3" a="1"/>
  <c r="K759" i="3" s="1"/>
  <c r="M765" i="3" a="1"/>
  <c r="M765" i="3" s="1"/>
  <c r="N786" i="3" a="1"/>
  <c r="N786" i="3" s="1"/>
  <c r="O786" i="3" a="1"/>
  <c r="O786" i="3" s="1"/>
  <c r="K786" i="3" a="1"/>
  <c r="K786" i="3" s="1"/>
  <c r="P786" i="3" a="1"/>
  <c r="P786" i="3" s="1"/>
  <c r="M786" i="3" a="1"/>
  <c r="M786" i="3" s="1"/>
  <c r="P789" i="3" a="1"/>
  <c r="P789" i="3" s="1"/>
  <c r="P791" i="3" a="1"/>
  <c r="P791" i="3" s="1"/>
  <c r="Q791" i="3" s="1"/>
  <c r="L791" i="3" a="1"/>
  <c r="L791" i="3" s="1"/>
  <c r="M791" i="3" a="1"/>
  <c r="M791" i="3" s="1"/>
  <c r="K791" i="3" a="1"/>
  <c r="K791" i="3" s="1"/>
  <c r="N794" i="3" a="1"/>
  <c r="N794" i="3" s="1"/>
  <c r="O794" i="3" a="1"/>
  <c r="O794" i="3" s="1"/>
  <c r="K794" i="3" a="1"/>
  <c r="K794" i="3" s="1"/>
  <c r="P794" i="3" a="1"/>
  <c r="P794" i="3" s="1"/>
  <c r="M794" i="3" a="1"/>
  <c r="M794" i="3" s="1"/>
  <c r="P807" i="3" a="1"/>
  <c r="P807" i="3" s="1"/>
  <c r="Q807" i="3" s="1"/>
  <c r="L807" i="3" a="1"/>
  <c r="L807" i="3" s="1"/>
  <c r="M807" i="3" a="1"/>
  <c r="M807" i="3" s="1"/>
  <c r="K807" i="3" a="1"/>
  <c r="K807" i="3" s="1"/>
  <c r="N810" i="3" a="1"/>
  <c r="N810" i="3" s="1"/>
  <c r="O810" i="3" a="1"/>
  <c r="O810" i="3" s="1"/>
  <c r="K810" i="3" a="1"/>
  <c r="K810" i="3" s="1"/>
  <c r="P810" i="3" a="1"/>
  <c r="P810" i="3" s="1"/>
  <c r="M810" i="3" a="1"/>
  <c r="M810" i="3" s="1"/>
  <c r="O821" i="3" a="1"/>
  <c r="O821" i="3" s="1"/>
  <c r="K821" i="3" a="1"/>
  <c r="K821" i="3" s="1"/>
  <c r="L821" i="3" a="1"/>
  <c r="L821" i="3" s="1"/>
  <c r="N821" i="3" a="1"/>
  <c r="N821" i="3" s="1"/>
  <c r="P831" i="3" a="1"/>
  <c r="P831" i="3" s="1"/>
  <c r="R831" i="3" s="1"/>
  <c r="L831" i="3" a="1"/>
  <c r="L831" i="3" s="1"/>
  <c r="M831" i="3" a="1"/>
  <c r="M831" i="3" s="1"/>
  <c r="K831" i="3" a="1"/>
  <c r="K831" i="3" s="1"/>
  <c r="N842" i="3" a="1"/>
  <c r="N842" i="3" s="1"/>
  <c r="O842" i="3" a="1"/>
  <c r="O842" i="3" s="1"/>
  <c r="K842" i="3" a="1"/>
  <c r="K842" i="3" s="1"/>
  <c r="P842" i="3" a="1"/>
  <c r="P842" i="3" s="1"/>
  <c r="M842" i="3" a="1"/>
  <c r="M842" i="3" s="1"/>
  <c r="O853" i="3" a="1"/>
  <c r="O853" i="3" s="1"/>
  <c r="K853" i="3" a="1"/>
  <c r="K853" i="3" s="1"/>
  <c r="L853" i="3" a="1"/>
  <c r="L853" i="3" s="1"/>
  <c r="N853" i="3" a="1"/>
  <c r="N853" i="3" s="1"/>
  <c r="P863" i="3" a="1"/>
  <c r="P863" i="3" s="1"/>
  <c r="Q863" i="3" s="1"/>
  <c r="L863" i="3" a="1"/>
  <c r="L863" i="3" s="1"/>
  <c r="M863" i="3" a="1"/>
  <c r="M863" i="3" s="1"/>
  <c r="K863" i="3" a="1"/>
  <c r="K863" i="3" s="1"/>
  <c r="N874" i="3" a="1"/>
  <c r="N874" i="3" s="1"/>
  <c r="O874" i="3" a="1"/>
  <c r="O874" i="3" s="1"/>
  <c r="K874" i="3" a="1"/>
  <c r="K874" i="3" s="1"/>
  <c r="P874" i="3" a="1"/>
  <c r="P874" i="3" s="1"/>
  <c r="M874" i="3" a="1"/>
  <c r="M874" i="3" s="1"/>
  <c r="O885" i="3" a="1"/>
  <c r="O885" i="3" s="1"/>
  <c r="K885" i="3" a="1"/>
  <c r="K885" i="3" s="1"/>
  <c r="L885" i="3" a="1"/>
  <c r="L885" i="3" s="1"/>
  <c r="N885" i="3" a="1"/>
  <c r="N885" i="3" s="1"/>
  <c r="P895" i="3" a="1"/>
  <c r="P895" i="3" s="1"/>
  <c r="Q895" i="3" s="1"/>
  <c r="L895" i="3" a="1"/>
  <c r="L895" i="3" s="1"/>
  <c r="M895" i="3" a="1"/>
  <c r="M895" i="3" s="1"/>
  <c r="K895" i="3" a="1"/>
  <c r="K895" i="3" s="1"/>
  <c r="N898" i="3" a="1"/>
  <c r="N898" i="3" s="1"/>
  <c r="O898" i="3" a="1"/>
  <c r="O898" i="3" s="1"/>
  <c r="K898" i="3" a="1"/>
  <c r="K898" i="3" s="1"/>
  <c r="P898" i="3" a="1"/>
  <c r="P898" i="3" s="1"/>
  <c r="M898" i="3" a="1"/>
  <c r="M898" i="3" s="1"/>
  <c r="P911" i="3" a="1"/>
  <c r="P911" i="3" s="1"/>
  <c r="R911" i="3" s="1"/>
  <c r="L911" i="3" a="1"/>
  <c r="L911" i="3" s="1"/>
  <c r="M911" i="3" a="1"/>
  <c r="M911" i="3" s="1"/>
  <c r="K911" i="3" a="1"/>
  <c r="K911" i="3" s="1"/>
  <c r="N914" i="3" a="1"/>
  <c r="N914" i="3" s="1"/>
  <c r="O914" i="3" a="1"/>
  <c r="O914" i="3" s="1"/>
  <c r="K914" i="3" a="1"/>
  <c r="K914" i="3" s="1"/>
  <c r="P914" i="3" a="1"/>
  <c r="P914" i="3" s="1"/>
  <c r="M914" i="3" a="1"/>
  <c r="M914" i="3" s="1"/>
  <c r="P927" i="3" a="1"/>
  <c r="P927" i="3" s="1"/>
  <c r="R927" i="3" s="1"/>
  <c r="L927" i="3" a="1"/>
  <c r="L927" i="3" s="1"/>
  <c r="M927" i="3" a="1"/>
  <c r="M927" i="3" s="1"/>
  <c r="K927" i="3" a="1"/>
  <c r="K927" i="3" s="1"/>
  <c r="N930" i="3" a="1"/>
  <c r="N930" i="3" s="1"/>
  <c r="O930" i="3" a="1"/>
  <c r="O930" i="3" s="1"/>
  <c r="K930" i="3" a="1"/>
  <c r="K930" i="3" s="1"/>
  <c r="P930" i="3" a="1"/>
  <c r="P930" i="3" s="1"/>
  <c r="M930" i="3" a="1"/>
  <c r="M930" i="3" s="1"/>
  <c r="P943" i="3" a="1"/>
  <c r="P943" i="3" s="1"/>
  <c r="Q943" i="3" s="1"/>
  <c r="L943" i="3" a="1"/>
  <c r="L943" i="3" s="1"/>
  <c r="M943" i="3" a="1"/>
  <c r="M943" i="3" s="1"/>
  <c r="K943" i="3" a="1"/>
  <c r="K943" i="3" s="1"/>
  <c r="N946" i="3" a="1"/>
  <c r="N946" i="3" s="1"/>
  <c r="O946" i="3" a="1"/>
  <c r="O946" i="3" s="1"/>
  <c r="K946" i="3" a="1"/>
  <c r="K946" i="3" s="1"/>
  <c r="P946" i="3" a="1"/>
  <c r="P946" i="3" s="1"/>
  <c r="M946" i="3" a="1"/>
  <c r="M946" i="3" s="1"/>
  <c r="P975" i="3" a="1"/>
  <c r="P975" i="3" s="1"/>
  <c r="L975" i="3" a="1"/>
  <c r="L975" i="3" s="1"/>
  <c r="O975" i="3" a="1"/>
  <c r="O975" i="3" s="1"/>
  <c r="M975" i="3" a="1"/>
  <c r="M975" i="3" s="1"/>
  <c r="K975" i="3" a="1"/>
  <c r="K975" i="3" s="1"/>
  <c r="P1007" i="3" a="1"/>
  <c r="P1007" i="3" s="1"/>
  <c r="L1007" i="3" a="1"/>
  <c r="L1007" i="3" s="1"/>
  <c r="O1007" i="3" a="1"/>
  <c r="O1007" i="3" s="1"/>
  <c r="M1007" i="3" a="1"/>
  <c r="M1007" i="3" s="1"/>
  <c r="K1007" i="3" a="1"/>
  <c r="K1007" i="3" s="1"/>
  <c r="P1039" i="3" a="1"/>
  <c r="P1039" i="3" s="1"/>
  <c r="L1039" i="3" a="1"/>
  <c r="L1039" i="3" s="1"/>
  <c r="O1039" i="3" a="1"/>
  <c r="O1039" i="3" s="1"/>
  <c r="M1039" i="3" a="1"/>
  <c r="M1039" i="3" s="1"/>
  <c r="K1039" i="3" a="1"/>
  <c r="K1039" i="3" s="1"/>
  <c r="P1071" i="3" a="1"/>
  <c r="P1071" i="3" s="1"/>
  <c r="L1071" i="3" a="1"/>
  <c r="L1071" i="3" s="1"/>
  <c r="O1071" i="3" a="1"/>
  <c r="O1071" i="3" s="1"/>
  <c r="M1071" i="3" a="1"/>
  <c r="M1071" i="3" s="1"/>
  <c r="K1071" i="3" a="1"/>
  <c r="K1071" i="3" s="1"/>
  <c r="P1103" i="3" a="1"/>
  <c r="P1103" i="3" s="1"/>
  <c r="L1103" i="3" a="1"/>
  <c r="L1103" i="3" s="1"/>
  <c r="O1103" i="3" a="1"/>
  <c r="O1103" i="3" s="1"/>
  <c r="M1103" i="3" a="1"/>
  <c r="M1103" i="3" s="1"/>
  <c r="K1103" i="3" a="1"/>
  <c r="K1103" i="3" s="1"/>
  <c r="P1135" i="3" a="1"/>
  <c r="P1135" i="3" s="1"/>
  <c r="L1135" i="3" a="1"/>
  <c r="L1135" i="3" s="1"/>
  <c r="O1135" i="3" a="1"/>
  <c r="O1135" i="3" s="1"/>
  <c r="M1135" i="3" a="1"/>
  <c r="M1135" i="3" s="1"/>
  <c r="K1135" i="3" a="1"/>
  <c r="K1135" i="3" s="1"/>
  <c r="P1167" i="3" a="1"/>
  <c r="P1167" i="3" s="1"/>
  <c r="L1167" i="3" a="1"/>
  <c r="L1167" i="3" s="1"/>
  <c r="O1167" i="3" a="1"/>
  <c r="O1167" i="3" s="1"/>
  <c r="M1167" i="3" a="1"/>
  <c r="M1167" i="3" s="1"/>
  <c r="K1167" i="3" a="1"/>
  <c r="K1167" i="3" s="1"/>
  <c r="P1183" i="3" a="1"/>
  <c r="P1183" i="3" s="1"/>
  <c r="L1183" i="3" a="1"/>
  <c r="L1183" i="3" s="1"/>
  <c r="O1183" i="3" a="1"/>
  <c r="O1183" i="3" s="1"/>
  <c r="N1183" i="3" a="1"/>
  <c r="N1183" i="3" s="1"/>
  <c r="M1183" i="3" a="1"/>
  <c r="M1183" i="3" s="1"/>
  <c r="K1183" i="3" a="1"/>
  <c r="K1183" i="3" s="1"/>
  <c r="P1247" i="3" a="1"/>
  <c r="P1247" i="3" s="1"/>
  <c r="L1247" i="3" a="1"/>
  <c r="L1247" i="3" s="1"/>
  <c r="O1247" i="3" a="1"/>
  <c r="O1247" i="3" s="1"/>
  <c r="N1247" i="3" a="1"/>
  <c r="N1247" i="3" s="1"/>
  <c r="M1247" i="3" a="1"/>
  <c r="M1247" i="3" s="1"/>
  <c r="K1247" i="3" a="1"/>
  <c r="K1247" i="3" s="1"/>
  <c r="Q1259" i="3"/>
  <c r="M1321" i="3" a="1"/>
  <c r="M1321" i="3" s="1"/>
  <c r="P1321" i="3" a="1"/>
  <c r="P1321" i="3" s="1"/>
  <c r="O1321" i="3" a="1"/>
  <c r="O1321" i="3" s="1"/>
  <c r="N1321" i="3" a="1"/>
  <c r="N1321" i="3" s="1"/>
  <c r="L1321" i="3" a="1"/>
  <c r="L1321" i="3" s="1"/>
  <c r="K1321" i="3" a="1"/>
  <c r="K1321" i="3" s="1"/>
  <c r="Q1481" i="3"/>
  <c r="R1560" i="3"/>
  <c r="P1618" i="3" a="1"/>
  <c r="P1618" i="3" s="1"/>
  <c r="L1618" i="3" a="1"/>
  <c r="L1618" i="3" s="1"/>
  <c r="M1618" i="3" a="1"/>
  <c r="M1618" i="3" s="1"/>
  <c r="K1618" i="3" a="1"/>
  <c r="K1618" i="3" s="1"/>
  <c r="N1618" i="3" a="1"/>
  <c r="N1618" i="3" s="1"/>
  <c r="O1618" i="3" a="1"/>
  <c r="O1618" i="3" s="1"/>
  <c r="Q1646" i="3"/>
  <c r="R1725" i="3"/>
  <c r="R1917" i="3"/>
  <c r="Q1917" i="3"/>
  <c r="R1967" i="3"/>
  <c r="Q1967" i="3"/>
  <c r="Q1989" i="3"/>
  <c r="R803" i="3"/>
  <c r="R827" i="3"/>
  <c r="Q827" i="3"/>
  <c r="M1308" i="3" a="1"/>
  <c r="M1308" i="3" s="1"/>
  <c r="P1308" i="3" a="1"/>
  <c r="P1308" i="3" s="1"/>
  <c r="K1308" i="3" a="1"/>
  <c r="K1308" i="3" s="1"/>
  <c r="O1308" i="3" a="1"/>
  <c r="O1308" i="3" s="1"/>
  <c r="N1308" i="3" a="1"/>
  <c r="N1308" i="3" s="1"/>
  <c r="L1308" i="3" a="1"/>
  <c r="L1308" i="3" s="1"/>
  <c r="R1469" i="3"/>
  <c r="Q1469" i="3"/>
  <c r="M3" i="3" a="1"/>
  <c r="M3" i="3" s="1"/>
  <c r="M6" i="3" a="1"/>
  <c r="M6" i="3" s="1"/>
  <c r="Q12" i="3"/>
  <c r="P14" i="3" a="1"/>
  <c r="P14" i="3" s="1"/>
  <c r="O19" i="3" a="1"/>
  <c r="O19" i="3" s="1"/>
  <c r="K19" i="3" a="1"/>
  <c r="K19" i="3" s="1"/>
  <c r="N19" i="3" a="1"/>
  <c r="N19" i="3" s="1"/>
  <c r="P19" i="3" a="1"/>
  <c r="P19" i="3" s="1"/>
  <c r="L19" i="3" a="1"/>
  <c r="L19" i="3" s="1"/>
  <c r="P21" i="3" a="1"/>
  <c r="P21" i="3" s="1"/>
  <c r="L21" i="3" a="1"/>
  <c r="L21" i="3" s="1"/>
  <c r="O21" i="3" a="1"/>
  <c r="O21" i="3" s="1"/>
  <c r="K21" i="3" a="1"/>
  <c r="K21" i="3" s="1"/>
  <c r="M21" i="3" a="1"/>
  <c r="M21" i="3" s="1"/>
  <c r="P25" i="3" a="1"/>
  <c r="P25" i="3" s="1"/>
  <c r="N33" i="3" a="1"/>
  <c r="N33" i="3" s="1"/>
  <c r="M33" i="3" a="1"/>
  <c r="M33" i="3" s="1"/>
  <c r="O33" i="3" a="1"/>
  <c r="O33" i="3" s="1"/>
  <c r="K33" i="3" a="1"/>
  <c r="K33" i="3" s="1"/>
  <c r="L46" i="3" a="1"/>
  <c r="L46" i="3" s="1"/>
  <c r="R50" i="3"/>
  <c r="O54" i="3" a="1"/>
  <c r="O54" i="3" s="1"/>
  <c r="M67" i="3" a="1"/>
  <c r="M67" i="3" s="1"/>
  <c r="P78" i="3" a="1"/>
  <c r="P78" i="3" s="1"/>
  <c r="O83" i="3" a="1"/>
  <c r="O83" i="3" s="1"/>
  <c r="K83" i="3" a="1"/>
  <c r="K83" i="3" s="1"/>
  <c r="N83" i="3" a="1"/>
  <c r="N83" i="3" s="1"/>
  <c r="L83" i="3" a="1"/>
  <c r="L83" i="3" s="1"/>
  <c r="P83" i="3" a="1"/>
  <c r="P83" i="3" s="1"/>
  <c r="P85" i="3" a="1"/>
  <c r="P85" i="3" s="1"/>
  <c r="L85" i="3" a="1"/>
  <c r="L85" i="3" s="1"/>
  <c r="O85" i="3" a="1"/>
  <c r="O85" i="3" s="1"/>
  <c r="K85" i="3" a="1"/>
  <c r="K85" i="3" s="1"/>
  <c r="M85" i="3" a="1"/>
  <c r="M85" i="3" s="1"/>
  <c r="P89" i="3" a="1"/>
  <c r="P89" i="3" s="1"/>
  <c r="N97" i="3" a="1"/>
  <c r="N97" i="3" s="1"/>
  <c r="M97" i="3" a="1"/>
  <c r="M97" i="3" s="1"/>
  <c r="O97" i="3" a="1"/>
  <c r="O97" i="3" s="1"/>
  <c r="K97" i="3" a="1"/>
  <c r="K97" i="3" s="1"/>
  <c r="L110" i="3" a="1"/>
  <c r="L110" i="3" s="1"/>
  <c r="R114" i="3"/>
  <c r="O118" i="3" a="1"/>
  <c r="O118" i="3" s="1"/>
  <c r="R124" i="3"/>
  <c r="Q127" i="3"/>
  <c r="M131" i="3" a="1"/>
  <c r="M131" i="3" s="1"/>
  <c r="P142" i="3" a="1"/>
  <c r="P142" i="3" s="1"/>
  <c r="O147" i="3" a="1"/>
  <c r="O147" i="3" s="1"/>
  <c r="K147" i="3" a="1"/>
  <c r="K147" i="3" s="1"/>
  <c r="N147" i="3" a="1"/>
  <c r="N147" i="3" s="1"/>
  <c r="P147" i="3" a="1"/>
  <c r="P147" i="3" s="1"/>
  <c r="L147" i="3" a="1"/>
  <c r="L147" i="3" s="1"/>
  <c r="P149" i="3" a="1"/>
  <c r="P149" i="3" s="1"/>
  <c r="L149" i="3" a="1"/>
  <c r="L149" i="3" s="1"/>
  <c r="O149" i="3" a="1"/>
  <c r="O149" i="3" s="1"/>
  <c r="K149" i="3" a="1"/>
  <c r="K149" i="3" s="1"/>
  <c r="M149" i="3" a="1"/>
  <c r="M149" i="3" s="1"/>
  <c r="P153" i="3" a="1"/>
  <c r="P153" i="3" s="1"/>
  <c r="N161" i="3" a="1"/>
  <c r="N161" i="3" s="1"/>
  <c r="M161" i="3" a="1"/>
  <c r="M161" i="3" s="1"/>
  <c r="O161" i="3" a="1"/>
  <c r="O161" i="3" s="1"/>
  <c r="K161" i="3" a="1"/>
  <c r="K161" i="3" s="1"/>
  <c r="L174" i="3" a="1"/>
  <c r="L174" i="3" s="1"/>
  <c r="O182" i="3" a="1"/>
  <c r="O182" i="3" s="1"/>
  <c r="Q191" i="3"/>
  <c r="M195" i="3" a="1"/>
  <c r="M195" i="3" s="1"/>
  <c r="P206" i="3" a="1"/>
  <c r="P206" i="3" s="1"/>
  <c r="O211" i="3" a="1"/>
  <c r="O211" i="3" s="1"/>
  <c r="K211" i="3" a="1"/>
  <c r="K211" i="3" s="1"/>
  <c r="N211" i="3" a="1"/>
  <c r="N211" i="3" s="1"/>
  <c r="P211" i="3" a="1"/>
  <c r="P211" i="3" s="1"/>
  <c r="L211" i="3" a="1"/>
  <c r="L211" i="3" s="1"/>
  <c r="P213" i="3" a="1"/>
  <c r="P213" i="3" s="1"/>
  <c r="L213" i="3" a="1"/>
  <c r="L213" i="3" s="1"/>
  <c r="O213" i="3" a="1"/>
  <c r="O213" i="3" s="1"/>
  <c r="K213" i="3" a="1"/>
  <c r="K213" i="3" s="1"/>
  <c r="M213" i="3" a="1"/>
  <c r="M213" i="3" s="1"/>
  <c r="P217" i="3" a="1"/>
  <c r="P217" i="3" s="1"/>
  <c r="N225" i="3" a="1"/>
  <c r="N225" i="3" s="1"/>
  <c r="M225" i="3" a="1"/>
  <c r="M225" i="3" s="1"/>
  <c r="O225" i="3" a="1"/>
  <c r="O225" i="3" s="1"/>
  <c r="K225" i="3" a="1"/>
  <c r="K225" i="3" s="1"/>
  <c r="L238" i="3" a="1"/>
  <c r="L238" i="3" s="1"/>
  <c r="O246" i="3" a="1"/>
  <c r="O246" i="3" s="1"/>
  <c r="M259" i="3" a="1"/>
  <c r="M259" i="3" s="1"/>
  <c r="P270" i="3" a="1"/>
  <c r="P270" i="3" s="1"/>
  <c r="O275" i="3" a="1"/>
  <c r="O275" i="3" s="1"/>
  <c r="K275" i="3" a="1"/>
  <c r="K275" i="3" s="1"/>
  <c r="N275" i="3" a="1"/>
  <c r="N275" i="3" s="1"/>
  <c r="P275" i="3" a="1"/>
  <c r="P275" i="3" s="1"/>
  <c r="L275" i="3" a="1"/>
  <c r="L275" i="3" s="1"/>
  <c r="P277" i="3" a="1"/>
  <c r="P277" i="3" s="1"/>
  <c r="L277" i="3" a="1"/>
  <c r="L277" i="3" s="1"/>
  <c r="O277" i="3" a="1"/>
  <c r="O277" i="3" s="1"/>
  <c r="K277" i="3" a="1"/>
  <c r="K277" i="3" s="1"/>
  <c r="M277" i="3" a="1"/>
  <c r="M277" i="3" s="1"/>
  <c r="P281" i="3" a="1"/>
  <c r="P281" i="3" s="1"/>
  <c r="N289" i="3" a="1"/>
  <c r="N289" i="3" s="1"/>
  <c r="M289" i="3" a="1"/>
  <c r="M289" i="3" s="1"/>
  <c r="K289" i="3" a="1"/>
  <c r="K289" i="3" s="1"/>
  <c r="O289" i="3" a="1"/>
  <c r="O289" i="3" s="1"/>
  <c r="L302" i="3" a="1"/>
  <c r="L302" i="3" s="1"/>
  <c r="R306" i="3"/>
  <c r="O310" i="3" a="1"/>
  <c r="O310" i="3" s="1"/>
  <c r="R316" i="3"/>
  <c r="Q319" i="3"/>
  <c r="M323" i="3" a="1"/>
  <c r="M323" i="3" s="1"/>
  <c r="P334" i="3" a="1"/>
  <c r="P334" i="3" s="1"/>
  <c r="O339" i="3" a="1"/>
  <c r="O339" i="3" s="1"/>
  <c r="K339" i="3" a="1"/>
  <c r="K339" i="3" s="1"/>
  <c r="N339" i="3" a="1"/>
  <c r="N339" i="3" s="1"/>
  <c r="L339" i="3" a="1"/>
  <c r="L339" i="3" s="1"/>
  <c r="P339" i="3" a="1"/>
  <c r="P339" i="3" s="1"/>
  <c r="P341" i="3" a="1"/>
  <c r="P341" i="3" s="1"/>
  <c r="L341" i="3" a="1"/>
  <c r="L341" i="3" s="1"/>
  <c r="O341" i="3" a="1"/>
  <c r="O341" i="3" s="1"/>
  <c r="K341" i="3" a="1"/>
  <c r="K341" i="3" s="1"/>
  <c r="M341" i="3" a="1"/>
  <c r="M341" i="3" s="1"/>
  <c r="P345" i="3" a="1"/>
  <c r="P345" i="3" s="1"/>
  <c r="N353" i="3" a="1"/>
  <c r="N353" i="3" s="1"/>
  <c r="M353" i="3" a="1"/>
  <c r="M353" i="3" s="1"/>
  <c r="O353" i="3" a="1"/>
  <c r="O353" i="3" s="1"/>
  <c r="K353" i="3" a="1"/>
  <c r="K353" i="3" s="1"/>
  <c r="L366" i="3" a="1"/>
  <c r="L366" i="3" s="1"/>
  <c r="R370" i="3"/>
  <c r="O374" i="3" a="1"/>
  <c r="O374" i="3" s="1"/>
  <c r="R381" i="3"/>
  <c r="Q393" i="3"/>
  <c r="Q395" i="3"/>
  <c r="O405" i="3" a="1"/>
  <c r="O405" i="3" s="1"/>
  <c r="N405" i="3" a="1"/>
  <c r="N405" i="3" s="1"/>
  <c r="L405" i="3" a="1"/>
  <c r="L405" i="3" s="1"/>
  <c r="K405" i="3" a="1"/>
  <c r="K405" i="3" s="1"/>
  <c r="M413" i="3" a="1"/>
  <c r="M413" i="3" s="1"/>
  <c r="K413" i="3" a="1"/>
  <c r="K413" i="3" s="1"/>
  <c r="N413" i="3" a="1"/>
  <c r="N413" i="3" s="1"/>
  <c r="R431" i="3"/>
  <c r="R433" i="3"/>
  <c r="P437" i="3" a="1"/>
  <c r="P437" i="3" s="1"/>
  <c r="P445" i="3" a="1"/>
  <c r="P445" i="3" s="1"/>
  <c r="Q459" i="3"/>
  <c r="O469" i="3" a="1"/>
  <c r="O469" i="3" s="1"/>
  <c r="N469" i="3" a="1"/>
  <c r="N469" i="3" s="1"/>
  <c r="L469" i="3" a="1"/>
  <c r="L469" i="3" s="1"/>
  <c r="K469" i="3" a="1"/>
  <c r="K469" i="3" s="1"/>
  <c r="M477" i="3" a="1"/>
  <c r="M477" i="3" s="1"/>
  <c r="K477" i="3" a="1"/>
  <c r="K477" i="3" s="1"/>
  <c r="N477" i="3" a="1"/>
  <c r="N477" i="3" s="1"/>
  <c r="P501" i="3" a="1"/>
  <c r="P501" i="3" s="1"/>
  <c r="P509" i="3" a="1"/>
  <c r="P509" i="3" s="1"/>
  <c r="Q511" i="3"/>
  <c r="Q523" i="3"/>
  <c r="O533" i="3" a="1"/>
  <c r="O533" i="3" s="1"/>
  <c r="N533" i="3" a="1"/>
  <c r="N533" i="3" s="1"/>
  <c r="L533" i="3" a="1"/>
  <c r="L533" i="3" s="1"/>
  <c r="K533" i="3" a="1"/>
  <c r="K533" i="3" s="1"/>
  <c r="M541" i="3" a="1"/>
  <c r="M541" i="3" s="1"/>
  <c r="K541" i="3" a="1"/>
  <c r="K541" i="3" s="1"/>
  <c r="N541" i="3" a="1"/>
  <c r="N541" i="3" s="1"/>
  <c r="R561" i="3"/>
  <c r="P565" i="3" a="1"/>
  <c r="P565" i="3" s="1"/>
  <c r="P573" i="3" a="1"/>
  <c r="P573" i="3" s="1"/>
  <c r="Q575" i="3"/>
  <c r="O581" i="3" a="1"/>
  <c r="O581" i="3" s="1"/>
  <c r="K581" i="3" a="1"/>
  <c r="K581" i="3" s="1"/>
  <c r="L581" i="3" a="1"/>
  <c r="L581" i="3" s="1"/>
  <c r="N581" i="3" a="1"/>
  <c r="N581" i="3" s="1"/>
  <c r="O613" i="3" a="1"/>
  <c r="O613" i="3" s="1"/>
  <c r="K613" i="3" a="1"/>
  <c r="K613" i="3" s="1"/>
  <c r="L613" i="3" a="1"/>
  <c r="L613" i="3" s="1"/>
  <c r="N613" i="3" a="1"/>
  <c r="N613" i="3" s="1"/>
  <c r="O645" i="3" a="1"/>
  <c r="O645" i="3" s="1"/>
  <c r="K645" i="3" a="1"/>
  <c r="K645" i="3" s="1"/>
  <c r="L645" i="3" a="1"/>
  <c r="L645" i="3" s="1"/>
  <c r="N645" i="3" a="1"/>
  <c r="N645" i="3" s="1"/>
  <c r="O677" i="3" a="1"/>
  <c r="O677" i="3" s="1"/>
  <c r="K677" i="3" a="1"/>
  <c r="K677" i="3" s="1"/>
  <c r="L677" i="3" a="1"/>
  <c r="L677" i="3" s="1"/>
  <c r="N677" i="3" a="1"/>
  <c r="N677" i="3" s="1"/>
  <c r="O709" i="3" a="1"/>
  <c r="O709" i="3" s="1"/>
  <c r="K709" i="3" a="1"/>
  <c r="K709" i="3" s="1"/>
  <c r="L709" i="3" a="1"/>
  <c r="L709" i="3" s="1"/>
  <c r="N709" i="3" a="1"/>
  <c r="N709" i="3" s="1"/>
  <c r="O741" i="3" a="1"/>
  <c r="O741" i="3" s="1"/>
  <c r="K741" i="3" a="1"/>
  <c r="K741" i="3" s="1"/>
  <c r="L741" i="3" a="1"/>
  <c r="L741" i="3" s="1"/>
  <c r="N741" i="3" a="1"/>
  <c r="N741" i="3" s="1"/>
  <c r="O773" i="3" a="1"/>
  <c r="O773" i="3" s="1"/>
  <c r="K773" i="3" a="1"/>
  <c r="K773" i="3" s="1"/>
  <c r="L773" i="3" a="1"/>
  <c r="L773" i="3" s="1"/>
  <c r="N773" i="3" a="1"/>
  <c r="N773" i="3" s="1"/>
  <c r="R819" i="3"/>
  <c r="Q819" i="3"/>
  <c r="R851" i="3"/>
  <c r="Q851" i="3"/>
  <c r="Q971" i="3"/>
  <c r="N975" i="3" a="1"/>
  <c r="N975" i="3" s="1"/>
  <c r="N1007" i="3" a="1"/>
  <c r="N1007" i="3" s="1"/>
  <c r="N1039" i="3" a="1"/>
  <c r="N1039" i="3" s="1"/>
  <c r="N1071" i="3" a="1"/>
  <c r="N1071" i="3" s="1"/>
  <c r="N1103" i="3" a="1"/>
  <c r="N1103" i="3" s="1"/>
  <c r="N1135" i="3" a="1"/>
  <c r="N1135" i="3" s="1"/>
  <c r="P1207" i="3" a="1"/>
  <c r="P1207" i="3" s="1"/>
  <c r="L1207" i="3" a="1"/>
  <c r="L1207" i="3" s="1"/>
  <c r="O1207" i="3" a="1"/>
  <c r="O1207" i="3" s="1"/>
  <c r="N1207" i="3" a="1"/>
  <c r="N1207" i="3" s="1"/>
  <c r="M1207" i="3" a="1"/>
  <c r="M1207" i="3" s="1"/>
  <c r="K1207" i="3" a="1"/>
  <c r="K1207" i="3" s="1"/>
  <c r="P1271" i="3" a="1"/>
  <c r="P1271" i="3" s="1"/>
  <c r="L1271" i="3" a="1"/>
  <c r="L1271" i="3" s="1"/>
  <c r="O1271" i="3" a="1"/>
  <c r="O1271" i="3" s="1"/>
  <c r="N1271" i="3" a="1"/>
  <c r="N1271" i="3" s="1"/>
  <c r="M1271" i="3" a="1"/>
  <c r="M1271" i="3" s="1"/>
  <c r="K1271" i="3" a="1"/>
  <c r="K1271" i="3" s="1"/>
  <c r="R1283" i="3"/>
  <c r="Q1283" i="3"/>
  <c r="Q1303" i="3"/>
  <c r="R1303" i="3"/>
  <c r="R1347" i="3"/>
  <c r="Q1347" i="3"/>
  <c r="Q1385" i="3"/>
  <c r="M1404" i="3" a="1"/>
  <c r="M1404" i="3" s="1"/>
  <c r="P1404" i="3" a="1"/>
  <c r="P1404" i="3" s="1"/>
  <c r="K1404" i="3" a="1"/>
  <c r="K1404" i="3" s="1"/>
  <c r="L1404" i="3" a="1"/>
  <c r="L1404" i="3" s="1"/>
  <c r="O1404" i="3" a="1"/>
  <c r="O1404" i="3" s="1"/>
  <c r="N1404" i="3" a="1"/>
  <c r="N1404" i="3" s="1"/>
  <c r="Q1463" i="3"/>
  <c r="R1463" i="3"/>
  <c r="R1475" i="3"/>
  <c r="Q1475" i="3"/>
  <c r="R1495" i="3"/>
  <c r="R1540" i="3"/>
  <c r="Q1540" i="3"/>
  <c r="R1583" i="3"/>
  <c r="R1916" i="3"/>
  <c r="Q1916" i="3"/>
  <c r="R2475" i="3"/>
  <c r="M1652" i="3" a="1"/>
  <c r="M1652" i="3" s="1"/>
  <c r="N1652" i="3" a="1"/>
  <c r="N1652" i="3" s="1"/>
  <c r="L1652" i="3" a="1"/>
  <c r="L1652" i="3" s="1"/>
  <c r="O1652" i="3" a="1"/>
  <c r="O1652" i="3" s="1"/>
  <c r="M1668" i="3" a="1"/>
  <c r="M1668" i="3" s="1"/>
  <c r="K1668" i="3" a="1"/>
  <c r="K1668" i="3" s="1"/>
  <c r="N1668" i="3" a="1"/>
  <c r="N1668" i="3" s="1"/>
  <c r="L1668" i="3" a="1"/>
  <c r="L1668" i="3" s="1"/>
  <c r="N1701" i="3" a="1"/>
  <c r="N1701" i="3" s="1"/>
  <c r="M1701" i="3" a="1"/>
  <c r="M1701" i="3" s="1"/>
  <c r="O1701" i="3" a="1"/>
  <c r="O1701" i="3" s="1"/>
  <c r="P1730" i="3" a="1"/>
  <c r="P1730" i="3" s="1"/>
  <c r="L1730" i="3" a="1"/>
  <c r="L1730" i="3" s="1"/>
  <c r="N1730" i="3" a="1"/>
  <c r="N1730" i="3" s="1"/>
  <c r="O1730" i="3" a="1"/>
  <c r="O1730" i="3" s="1"/>
  <c r="R1805" i="3"/>
  <c r="M1811" i="3" a="1"/>
  <c r="M1811" i="3" s="1"/>
  <c r="P1811" i="3" a="1"/>
  <c r="P1811" i="3" s="1"/>
  <c r="L1811" i="3" a="1"/>
  <c r="L1811" i="3" s="1"/>
  <c r="O1811" i="3" a="1"/>
  <c r="O1811" i="3" s="1"/>
  <c r="R1813" i="3"/>
  <c r="Q1813" i="3"/>
  <c r="R1816" i="3"/>
  <c r="P1866" i="3" a="1"/>
  <c r="P1866" i="3" s="1"/>
  <c r="L1866" i="3" a="1"/>
  <c r="L1866" i="3" s="1"/>
  <c r="M1866" i="3" a="1"/>
  <c r="M1866" i="3" s="1"/>
  <c r="O1866" i="3" a="1"/>
  <c r="O1866" i="3" s="1"/>
  <c r="P1882" i="3" a="1"/>
  <c r="P1882" i="3" s="1"/>
  <c r="L1882" i="3" a="1"/>
  <c r="L1882" i="3" s="1"/>
  <c r="M1882" i="3" a="1"/>
  <c r="M1882" i="3" s="1"/>
  <c r="N1882" i="3" a="1"/>
  <c r="N1882" i="3" s="1"/>
  <c r="O1882" i="3" a="1"/>
  <c r="O1882" i="3" s="1"/>
  <c r="P1921" i="3" a="1"/>
  <c r="P1921" i="3" s="1"/>
  <c r="L1921" i="3" a="1"/>
  <c r="L1921" i="3" s="1"/>
  <c r="O1921" i="3" a="1"/>
  <c r="O1921" i="3" s="1"/>
  <c r="K1921" i="3" a="1"/>
  <c r="K1921" i="3" s="1"/>
  <c r="M1939" i="3" a="1"/>
  <c r="M1939" i="3" s="1"/>
  <c r="P1939" i="3" a="1"/>
  <c r="P1939" i="3" s="1"/>
  <c r="L1939" i="3" a="1"/>
  <c r="L1939" i="3" s="1"/>
  <c r="O1939" i="3" a="1"/>
  <c r="O1939" i="3" s="1"/>
  <c r="Q1941" i="3"/>
  <c r="R1988" i="3"/>
  <c r="Q1988" i="3"/>
  <c r="P1994" i="3" a="1"/>
  <c r="P1994" i="3" s="1"/>
  <c r="L1994" i="3" a="1"/>
  <c r="L1994" i="3" s="1"/>
  <c r="M1994" i="3" a="1"/>
  <c r="M1994" i="3" s="1"/>
  <c r="O1994" i="3" a="1"/>
  <c r="O1994" i="3" s="1"/>
  <c r="P2010" i="3" a="1"/>
  <c r="P2010" i="3" s="1"/>
  <c r="L2010" i="3" a="1"/>
  <c r="L2010" i="3" s="1"/>
  <c r="M2010" i="3" a="1"/>
  <c r="M2010" i="3" s="1"/>
  <c r="N2010" i="3" a="1"/>
  <c r="N2010" i="3" s="1"/>
  <c r="O2010" i="3" a="1"/>
  <c r="O2010" i="3" s="1"/>
  <c r="L2057" i="3" a="1"/>
  <c r="L2057" i="3" s="1"/>
  <c r="P2057" i="3" a="1"/>
  <c r="P2057" i="3" s="1"/>
  <c r="K2057" i="3" a="1"/>
  <c r="K2057" i="3" s="1"/>
  <c r="M2057" i="3" a="1"/>
  <c r="M2057" i="3" s="1"/>
  <c r="N2057" i="3" a="1"/>
  <c r="N2057" i="3" s="1"/>
  <c r="O2057" i="3" a="1"/>
  <c r="O2057" i="3" s="1"/>
  <c r="P2072" i="3" a="1"/>
  <c r="P2072" i="3" s="1"/>
  <c r="L2072" i="3" a="1"/>
  <c r="L2072" i="3" s="1"/>
  <c r="M2072" i="3" a="1"/>
  <c r="M2072" i="3" s="1"/>
  <c r="O2072" i="3" a="1"/>
  <c r="O2072" i="3" s="1"/>
  <c r="M2081" i="3" a="1"/>
  <c r="M2081" i="3" s="1"/>
  <c r="L2081" i="3" a="1"/>
  <c r="L2081" i="3" s="1"/>
  <c r="N2081" i="3" a="1"/>
  <c r="N2081" i="3" s="1"/>
  <c r="O2081" i="3" a="1"/>
  <c r="O2081" i="3" s="1"/>
  <c r="P2081" i="3" a="1"/>
  <c r="P2081" i="3" s="1"/>
  <c r="N2092" i="3" a="1"/>
  <c r="N2092" i="3" s="1"/>
  <c r="L2092" i="3" a="1"/>
  <c r="L2092" i="3" s="1"/>
  <c r="P2092" i="3" a="1"/>
  <c r="P2092" i="3" s="1"/>
  <c r="M2092" i="3" a="1"/>
  <c r="M2092" i="3" s="1"/>
  <c r="O2092" i="3" a="1"/>
  <c r="O2092" i="3" s="1"/>
  <c r="P2096" i="3" a="1"/>
  <c r="P2096" i="3" s="1"/>
  <c r="L2096" i="3" a="1"/>
  <c r="L2096" i="3" s="1"/>
  <c r="N2096" i="3" a="1"/>
  <c r="N2096" i="3" s="1"/>
  <c r="M2096" i="3" a="1"/>
  <c r="M2096" i="3" s="1"/>
  <c r="O2096" i="3" a="1"/>
  <c r="O2096" i="3" s="1"/>
  <c r="M2119" i="3" a="1"/>
  <c r="M2119" i="3" s="1"/>
  <c r="N2119" i="3" a="1"/>
  <c r="N2119" i="3" s="1"/>
  <c r="L2119" i="3" a="1"/>
  <c r="L2119" i="3" s="1"/>
  <c r="P2119" i="3" a="1"/>
  <c r="P2119" i="3" s="1"/>
  <c r="O2119" i="3" a="1"/>
  <c r="O2119" i="3" s="1"/>
  <c r="L2147" i="3" a="1"/>
  <c r="L2147" i="3" s="1"/>
  <c r="P2147" i="3" a="1"/>
  <c r="P2147" i="3" s="1"/>
  <c r="K2147" i="3" a="1"/>
  <c r="K2147" i="3" s="1"/>
  <c r="N2147" i="3" a="1"/>
  <c r="N2147" i="3" s="1"/>
  <c r="O2147" i="3" a="1"/>
  <c r="O2147" i="3" s="1"/>
  <c r="R2158" i="3"/>
  <c r="R2190" i="3"/>
  <c r="Q2190" i="3"/>
  <c r="Q2206" i="3"/>
  <c r="R2206" i="3"/>
  <c r="R2219" i="3"/>
  <c r="Q2219" i="3"/>
  <c r="R2268" i="3"/>
  <c r="Q2268" i="3"/>
  <c r="P2336" i="3" a="1"/>
  <c r="P2336" i="3" s="1"/>
  <c r="L2336" i="3" a="1"/>
  <c r="L2336" i="3" s="1"/>
  <c r="M2336" i="3" a="1"/>
  <c r="M2336" i="3" s="1"/>
  <c r="K2336" i="3" a="1"/>
  <c r="K2336" i="3" s="1"/>
  <c r="O2336" i="3" a="1"/>
  <c r="O2336" i="3" s="1"/>
  <c r="Q2365" i="3"/>
  <c r="R2389" i="3"/>
  <c r="Q2389" i="3"/>
  <c r="O2455" i="3" a="1"/>
  <c r="O2455" i="3" s="1"/>
  <c r="K2455" i="3" a="1"/>
  <c r="K2455" i="3" s="1"/>
  <c r="M2455" i="3" a="1"/>
  <c r="M2455" i="3" s="1"/>
  <c r="L2455" i="3" a="1"/>
  <c r="L2455" i="3" s="1"/>
  <c r="N2455" i="3" a="1"/>
  <c r="N2455" i="3" s="1"/>
  <c r="Q2466" i="3"/>
  <c r="R2466" i="3"/>
  <c r="R2484" i="3"/>
  <c r="Q2484" i="3"/>
  <c r="M2491" i="3" a="1"/>
  <c r="M2491" i="3" s="1"/>
  <c r="L2491" i="3" a="1"/>
  <c r="L2491" i="3" s="1"/>
  <c r="P2491" i="3" a="1"/>
  <c r="P2491" i="3" s="1"/>
  <c r="K2491" i="3" a="1"/>
  <c r="K2491" i="3" s="1"/>
  <c r="N2491" i="3" a="1"/>
  <c r="N2491" i="3" s="1"/>
  <c r="R2517" i="3"/>
  <c r="Q2517" i="3"/>
  <c r="R2595" i="3"/>
  <c r="Q2595" i="3"/>
  <c r="R2651" i="3"/>
  <c r="Q2651" i="3"/>
  <c r="P2696" i="3" a="1"/>
  <c r="P2696" i="3" s="1"/>
  <c r="L2696" i="3" a="1"/>
  <c r="L2696" i="3" s="1"/>
  <c r="O2696" i="3" a="1"/>
  <c r="O2696" i="3" s="1"/>
  <c r="K2696" i="3" a="1"/>
  <c r="K2696" i="3" s="1"/>
  <c r="N2696" i="3" a="1"/>
  <c r="N2696" i="3" s="1"/>
  <c r="M2696" i="3" a="1"/>
  <c r="M2696" i="3" s="1"/>
  <c r="R2702" i="3"/>
  <c r="Q2702" i="3"/>
  <c r="R2766" i="3"/>
  <c r="Q2766" i="3"/>
  <c r="R3011" i="3"/>
  <c r="Q3011" i="3"/>
  <c r="N410" i="3" a="1"/>
  <c r="N410" i="3" s="1"/>
  <c r="O410" i="3" a="1"/>
  <c r="O410" i="3" s="1"/>
  <c r="K410" i="3" a="1"/>
  <c r="K410" i="3" s="1"/>
  <c r="N442" i="3" a="1"/>
  <c r="N442" i="3" s="1"/>
  <c r="O442" i="3" a="1"/>
  <c r="O442" i="3" s="1"/>
  <c r="K442" i="3" a="1"/>
  <c r="K442" i="3" s="1"/>
  <c r="M456" i="3" a="1"/>
  <c r="M456" i="3" s="1"/>
  <c r="N456" i="3" a="1"/>
  <c r="N456" i="3" s="1"/>
  <c r="M472" i="3" a="1"/>
  <c r="M472" i="3" s="1"/>
  <c r="N472" i="3" a="1"/>
  <c r="N472" i="3" s="1"/>
  <c r="N474" i="3" a="1"/>
  <c r="N474" i="3" s="1"/>
  <c r="O474" i="3" a="1"/>
  <c r="O474" i="3" s="1"/>
  <c r="K474" i="3" a="1"/>
  <c r="K474" i="3" s="1"/>
  <c r="P474" i="3" a="1"/>
  <c r="P474" i="3" s="1"/>
  <c r="O476" i="3" a="1"/>
  <c r="O476" i="3" s="1"/>
  <c r="K476" i="3" a="1"/>
  <c r="K476" i="3" s="1"/>
  <c r="P476" i="3" a="1"/>
  <c r="P476" i="3" s="1"/>
  <c r="L476" i="3" a="1"/>
  <c r="L476" i="3" s="1"/>
  <c r="M488" i="3" a="1"/>
  <c r="M488" i="3" s="1"/>
  <c r="N488" i="3" a="1"/>
  <c r="N488" i="3" s="1"/>
  <c r="N490" i="3" a="1"/>
  <c r="N490" i="3" s="1"/>
  <c r="O490" i="3" a="1"/>
  <c r="O490" i="3" s="1"/>
  <c r="K490" i="3" a="1"/>
  <c r="K490" i="3" s="1"/>
  <c r="P490" i="3" a="1"/>
  <c r="P490" i="3" s="1"/>
  <c r="O492" i="3" a="1"/>
  <c r="O492" i="3" s="1"/>
  <c r="K492" i="3" a="1"/>
  <c r="K492" i="3" s="1"/>
  <c r="P492" i="3" a="1"/>
  <c r="P492" i="3" s="1"/>
  <c r="L492" i="3" a="1"/>
  <c r="L492" i="3" s="1"/>
  <c r="M504" i="3" a="1"/>
  <c r="M504" i="3" s="1"/>
  <c r="N504" i="3" a="1"/>
  <c r="N504" i="3" s="1"/>
  <c r="N506" i="3" a="1"/>
  <c r="N506" i="3" s="1"/>
  <c r="O506" i="3" a="1"/>
  <c r="O506" i="3" s="1"/>
  <c r="K506" i="3" a="1"/>
  <c r="K506" i="3" s="1"/>
  <c r="P506" i="3" a="1"/>
  <c r="P506" i="3" s="1"/>
  <c r="O508" i="3" a="1"/>
  <c r="O508" i="3" s="1"/>
  <c r="K508" i="3" a="1"/>
  <c r="K508" i="3" s="1"/>
  <c r="P508" i="3" a="1"/>
  <c r="P508" i="3" s="1"/>
  <c r="L508" i="3" a="1"/>
  <c r="L508" i="3" s="1"/>
  <c r="M520" i="3" a="1"/>
  <c r="M520" i="3" s="1"/>
  <c r="N520" i="3" a="1"/>
  <c r="N520" i="3" s="1"/>
  <c r="N522" i="3" a="1"/>
  <c r="N522" i="3" s="1"/>
  <c r="O522" i="3" a="1"/>
  <c r="O522" i="3" s="1"/>
  <c r="K522" i="3" a="1"/>
  <c r="K522" i="3" s="1"/>
  <c r="P522" i="3" a="1"/>
  <c r="P522" i="3" s="1"/>
  <c r="O524" i="3" a="1"/>
  <c r="O524" i="3" s="1"/>
  <c r="K524" i="3" a="1"/>
  <c r="K524" i="3" s="1"/>
  <c r="P524" i="3" a="1"/>
  <c r="P524" i="3" s="1"/>
  <c r="L524" i="3" a="1"/>
  <c r="L524" i="3" s="1"/>
  <c r="M536" i="3" a="1"/>
  <c r="M536" i="3" s="1"/>
  <c r="N536" i="3" a="1"/>
  <c r="N536" i="3" s="1"/>
  <c r="N538" i="3" a="1"/>
  <c r="N538" i="3" s="1"/>
  <c r="O538" i="3" a="1"/>
  <c r="O538" i="3" s="1"/>
  <c r="K538" i="3" a="1"/>
  <c r="K538" i="3" s="1"/>
  <c r="P538" i="3" a="1"/>
  <c r="P538" i="3" s="1"/>
  <c r="O540" i="3" a="1"/>
  <c r="O540" i="3" s="1"/>
  <c r="K540" i="3" a="1"/>
  <c r="K540" i="3" s="1"/>
  <c r="P540" i="3" a="1"/>
  <c r="P540" i="3" s="1"/>
  <c r="L540" i="3" a="1"/>
  <c r="L540" i="3" s="1"/>
  <c r="M552" i="3" a="1"/>
  <c r="M552" i="3" s="1"/>
  <c r="N552" i="3" a="1"/>
  <c r="N552" i="3" s="1"/>
  <c r="N554" i="3" a="1"/>
  <c r="N554" i="3" s="1"/>
  <c r="O554" i="3" a="1"/>
  <c r="O554" i="3" s="1"/>
  <c r="K554" i="3" a="1"/>
  <c r="K554" i="3" s="1"/>
  <c r="P554" i="3" a="1"/>
  <c r="P554" i="3" s="1"/>
  <c r="O556" i="3" a="1"/>
  <c r="O556" i="3" s="1"/>
  <c r="K556" i="3" a="1"/>
  <c r="K556" i="3" s="1"/>
  <c r="P556" i="3" a="1"/>
  <c r="P556" i="3" s="1"/>
  <c r="L556" i="3" a="1"/>
  <c r="L556" i="3" s="1"/>
  <c r="M568" i="3" a="1"/>
  <c r="M568" i="3" s="1"/>
  <c r="N568" i="3" a="1"/>
  <c r="N568" i="3" s="1"/>
  <c r="N570" i="3" a="1"/>
  <c r="N570" i="3" s="1"/>
  <c r="O570" i="3" a="1"/>
  <c r="O570" i="3" s="1"/>
  <c r="K570" i="3" a="1"/>
  <c r="K570" i="3" s="1"/>
  <c r="P570" i="3" a="1"/>
  <c r="P570" i="3" s="1"/>
  <c r="O572" i="3" a="1"/>
  <c r="O572" i="3" s="1"/>
  <c r="K572" i="3" a="1"/>
  <c r="K572" i="3" s="1"/>
  <c r="P572" i="3" a="1"/>
  <c r="P572" i="3" s="1"/>
  <c r="L572" i="3" a="1"/>
  <c r="L572" i="3" s="1"/>
  <c r="M584" i="3" a="1"/>
  <c r="M584" i="3" s="1"/>
  <c r="N584" i="3" a="1"/>
  <c r="N584" i="3" s="1"/>
  <c r="P584" i="3" a="1"/>
  <c r="P584" i="3" s="1"/>
  <c r="M592" i="3" a="1"/>
  <c r="M592" i="3" s="1"/>
  <c r="N592" i="3" a="1"/>
  <c r="N592" i="3" s="1"/>
  <c r="P592" i="3" a="1"/>
  <c r="P592" i="3" s="1"/>
  <c r="M600" i="3" a="1"/>
  <c r="M600" i="3" s="1"/>
  <c r="N600" i="3" a="1"/>
  <c r="N600" i="3" s="1"/>
  <c r="P600" i="3" a="1"/>
  <c r="P600" i="3" s="1"/>
  <c r="M608" i="3" a="1"/>
  <c r="M608" i="3" s="1"/>
  <c r="N608" i="3" a="1"/>
  <c r="N608" i="3" s="1"/>
  <c r="P608" i="3" a="1"/>
  <c r="P608" i="3" s="1"/>
  <c r="M616" i="3" a="1"/>
  <c r="M616" i="3" s="1"/>
  <c r="N616" i="3" a="1"/>
  <c r="N616" i="3" s="1"/>
  <c r="P616" i="3" a="1"/>
  <c r="P616" i="3" s="1"/>
  <c r="M624" i="3" a="1"/>
  <c r="M624" i="3" s="1"/>
  <c r="N624" i="3" a="1"/>
  <c r="N624" i="3" s="1"/>
  <c r="P624" i="3" a="1"/>
  <c r="P624" i="3" s="1"/>
  <c r="M632" i="3" a="1"/>
  <c r="M632" i="3" s="1"/>
  <c r="N632" i="3" a="1"/>
  <c r="N632" i="3" s="1"/>
  <c r="P632" i="3" a="1"/>
  <c r="P632" i="3" s="1"/>
  <c r="M640" i="3" a="1"/>
  <c r="M640" i="3" s="1"/>
  <c r="N640" i="3" a="1"/>
  <c r="N640" i="3" s="1"/>
  <c r="P640" i="3" a="1"/>
  <c r="P640" i="3" s="1"/>
  <c r="M648" i="3" a="1"/>
  <c r="M648" i="3" s="1"/>
  <c r="N648" i="3" a="1"/>
  <c r="N648" i="3" s="1"/>
  <c r="P648" i="3" a="1"/>
  <c r="P648" i="3" s="1"/>
  <c r="M656" i="3" a="1"/>
  <c r="M656" i="3" s="1"/>
  <c r="N656" i="3" a="1"/>
  <c r="N656" i="3" s="1"/>
  <c r="P656" i="3" a="1"/>
  <c r="P656" i="3" s="1"/>
  <c r="M664" i="3" a="1"/>
  <c r="M664" i="3" s="1"/>
  <c r="N664" i="3" a="1"/>
  <c r="N664" i="3" s="1"/>
  <c r="P664" i="3" a="1"/>
  <c r="P664" i="3" s="1"/>
  <c r="M672" i="3" a="1"/>
  <c r="M672" i="3" s="1"/>
  <c r="N672" i="3" a="1"/>
  <c r="N672" i="3" s="1"/>
  <c r="P672" i="3" a="1"/>
  <c r="P672" i="3" s="1"/>
  <c r="M680" i="3" a="1"/>
  <c r="M680" i="3" s="1"/>
  <c r="N680" i="3" a="1"/>
  <c r="N680" i="3" s="1"/>
  <c r="P680" i="3" a="1"/>
  <c r="P680" i="3" s="1"/>
  <c r="M688" i="3" a="1"/>
  <c r="M688" i="3" s="1"/>
  <c r="N688" i="3" a="1"/>
  <c r="N688" i="3" s="1"/>
  <c r="P688" i="3" a="1"/>
  <c r="P688" i="3" s="1"/>
  <c r="M696" i="3" a="1"/>
  <c r="M696" i="3" s="1"/>
  <c r="N696" i="3" a="1"/>
  <c r="N696" i="3" s="1"/>
  <c r="P696" i="3" a="1"/>
  <c r="P696" i="3" s="1"/>
  <c r="M704" i="3" a="1"/>
  <c r="M704" i="3" s="1"/>
  <c r="N704" i="3" a="1"/>
  <c r="N704" i="3" s="1"/>
  <c r="P704" i="3" a="1"/>
  <c r="P704" i="3" s="1"/>
  <c r="M712" i="3" a="1"/>
  <c r="M712" i="3" s="1"/>
  <c r="N712" i="3" a="1"/>
  <c r="N712" i="3" s="1"/>
  <c r="P712" i="3" a="1"/>
  <c r="P712" i="3" s="1"/>
  <c r="M720" i="3" a="1"/>
  <c r="M720" i="3" s="1"/>
  <c r="N720" i="3" a="1"/>
  <c r="N720" i="3" s="1"/>
  <c r="P720" i="3" a="1"/>
  <c r="P720" i="3" s="1"/>
  <c r="M728" i="3" a="1"/>
  <c r="M728" i="3" s="1"/>
  <c r="N728" i="3" a="1"/>
  <c r="N728" i="3" s="1"/>
  <c r="P728" i="3" a="1"/>
  <c r="P728" i="3" s="1"/>
  <c r="M736" i="3" a="1"/>
  <c r="M736" i="3" s="1"/>
  <c r="N736" i="3" a="1"/>
  <c r="N736" i="3" s="1"/>
  <c r="P736" i="3" a="1"/>
  <c r="P736" i="3" s="1"/>
  <c r="M744" i="3" a="1"/>
  <c r="M744" i="3" s="1"/>
  <c r="N744" i="3" a="1"/>
  <c r="N744" i="3" s="1"/>
  <c r="P744" i="3" a="1"/>
  <c r="P744" i="3" s="1"/>
  <c r="M752" i="3" a="1"/>
  <c r="M752" i="3" s="1"/>
  <c r="N752" i="3" a="1"/>
  <c r="N752" i="3" s="1"/>
  <c r="P752" i="3" a="1"/>
  <c r="P752" i="3" s="1"/>
  <c r="M760" i="3" a="1"/>
  <c r="M760" i="3" s="1"/>
  <c r="N760" i="3" a="1"/>
  <c r="N760" i="3" s="1"/>
  <c r="P760" i="3" a="1"/>
  <c r="P760" i="3" s="1"/>
  <c r="M768" i="3" a="1"/>
  <c r="M768" i="3" s="1"/>
  <c r="N768" i="3" a="1"/>
  <c r="N768" i="3" s="1"/>
  <c r="P768" i="3" a="1"/>
  <c r="P768" i="3" s="1"/>
  <c r="M776" i="3" a="1"/>
  <c r="M776" i="3" s="1"/>
  <c r="N776" i="3" a="1"/>
  <c r="N776" i="3" s="1"/>
  <c r="P776" i="3" a="1"/>
  <c r="P776" i="3" s="1"/>
  <c r="M784" i="3" a="1"/>
  <c r="M784" i="3" s="1"/>
  <c r="N784" i="3" a="1"/>
  <c r="N784" i="3" s="1"/>
  <c r="P784" i="3" a="1"/>
  <c r="P784" i="3" s="1"/>
  <c r="M792" i="3" a="1"/>
  <c r="M792" i="3" s="1"/>
  <c r="N792" i="3" a="1"/>
  <c r="N792" i="3" s="1"/>
  <c r="P792" i="3" a="1"/>
  <c r="P792" i="3" s="1"/>
  <c r="M800" i="3" a="1"/>
  <c r="M800" i="3" s="1"/>
  <c r="N800" i="3" a="1"/>
  <c r="N800" i="3" s="1"/>
  <c r="P800" i="3" a="1"/>
  <c r="P800" i="3" s="1"/>
  <c r="M808" i="3" a="1"/>
  <c r="M808" i="3" s="1"/>
  <c r="N808" i="3" a="1"/>
  <c r="N808" i="3" s="1"/>
  <c r="P808" i="3" a="1"/>
  <c r="P808" i="3" s="1"/>
  <c r="M816" i="3" a="1"/>
  <c r="M816" i="3" s="1"/>
  <c r="N816" i="3" a="1"/>
  <c r="N816" i="3" s="1"/>
  <c r="P816" i="3" a="1"/>
  <c r="P816" i="3" s="1"/>
  <c r="M824" i="3" a="1"/>
  <c r="M824" i="3" s="1"/>
  <c r="N824" i="3" a="1"/>
  <c r="N824" i="3" s="1"/>
  <c r="P824" i="3" a="1"/>
  <c r="P824" i="3" s="1"/>
  <c r="M832" i="3" a="1"/>
  <c r="M832" i="3" s="1"/>
  <c r="N832" i="3" a="1"/>
  <c r="N832" i="3" s="1"/>
  <c r="P832" i="3" a="1"/>
  <c r="P832" i="3" s="1"/>
  <c r="M840" i="3" a="1"/>
  <c r="M840" i="3" s="1"/>
  <c r="N840" i="3" a="1"/>
  <c r="N840" i="3" s="1"/>
  <c r="P840" i="3" a="1"/>
  <c r="P840" i="3" s="1"/>
  <c r="M848" i="3" a="1"/>
  <c r="M848" i="3" s="1"/>
  <c r="N848" i="3" a="1"/>
  <c r="N848" i="3" s="1"/>
  <c r="P848" i="3" a="1"/>
  <c r="P848" i="3" s="1"/>
  <c r="M856" i="3" a="1"/>
  <c r="M856" i="3" s="1"/>
  <c r="N856" i="3" a="1"/>
  <c r="N856" i="3" s="1"/>
  <c r="P856" i="3" a="1"/>
  <c r="P856" i="3" s="1"/>
  <c r="M864" i="3" a="1"/>
  <c r="M864" i="3" s="1"/>
  <c r="N864" i="3" a="1"/>
  <c r="N864" i="3" s="1"/>
  <c r="P864" i="3" a="1"/>
  <c r="P864" i="3" s="1"/>
  <c r="M872" i="3" a="1"/>
  <c r="M872" i="3" s="1"/>
  <c r="N872" i="3" a="1"/>
  <c r="N872" i="3" s="1"/>
  <c r="P872" i="3" a="1"/>
  <c r="P872" i="3" s="1"/>
  <c r="M880" i="3" a="1"/>
  <c r="M880" i="3" s="1"/>
  <c r="N880" i="3" a="1"/>
  <c r="N880" i="3" s="1"/>
  <c r="P880" i="3" a="1"/>
  <c r="P880" i="3" s="1"/>
  <c r="M888" i="3" a="1"/>
  <c r="M888" i="3" s="1"/>
  <c r="N888" i="3" a="1"/>
  <c r="N888" i="3" s="1"/>
  <c r="P888" i="3" a="1"/>
  <c r="P888" i="3" s="1"/>
  <c r="M896" i="3" a="1"/>
  <c r="M896" i="3" s="1"/>
  <c r="N896" i="3" a="1"/>
  <c r="N896" i="3" s="1"/>
  <c r="P896" i="3" a="1"/>
  <c r="P896" i="3" s="1"/>
  <c r="M904" i="3" a="1"/>
  <c r="M904" i="3" s="1"/>
  <c r="N904" i="3" a="1"/>
  <c r="N904" i="3" s="1"/>
  <c r="P904" i="3" a="1"/>
  <c r="P904" i="3" s="1"/>
  <c r="M912" i="3" a="1"/>
  <c r="M912" i="3" s="1"/>
  <c r="N912" i="3" a="1"/>
  <c r="N912" i="3" s="1"/>
  <c r="P912" i="3" a="1"/>
  <c r="P912" i="3" s="1"/>
  <c r="M920" i="3" a="1"/>
  <c r="M920" i="3" s="1"/>
  <c r="N920" i="3" a="1"/>
  <c r="N920" i="3" s="1"/>
  <c r="P920" i="3" a="1"/>
  <c r="P920" i="3" s="1"/>
  <c r="M928" i="3" a="1"/>
  <c r="M928" i="3" s="1"/>
  <c r="N928" i="3" a="1"/>
  <c r="N928" i="3" s="1"/>
  <c r="P928" i="3" a="1"/>
  <c r="P928" i="3" s="1"/>
  <c r="M936" i="3" a="1"/>
  <c r="M936" i="3" s="1"/>
  <c r="N936" i="3" a="1"/>
  <c r="N936" i="3" s="1"/>
  <c r="P936" i="3" a="1"/>
  <c r="P936" i="3" s="1"/>
  <c r="M944" i="3" a="1"/>
  <c r="M944" i="3" s="1"/>
  <c r="N944" i="3" a="1"/>
  <c r="N944" i="3" s="1"/>
  <c r="P944" i="3" a="1"/>
  <c r="P944" i="3" s="1"/>
  <c r="M952" i="3" a="1"/>
  <c r="M952" i="3" s="1"/>
  <c r="N952" i="3" a="1"/>
  <c r="N952" i="3" s="1"/>
  <c r="P952" i="3" a="1"/>
  <c r="P952" i="3" s="1"/>
  <c r="M960" i="3" a="1"/>
  <c r="M960" i="3" s="1"/>
  <c r="N960" i="3" a="1"/>
  <c r="N960" i="3" s="1"/>
  <c r="P960" i="3" a="1"/>
  <c r="P960" i="3" s="1"/>
  <c r="M968" i="3" a="1"/>
  <c r="M968" i="3" s="1"/>
  <c r="N968" i="3" a="1"/>
  <c r="N968" i="3" s="1"/>
  <c r="P968" i="3" a="1"/>
  <c r="P968" i="3" s="1"/>
  <c r="M976" i="3" a="1"/>
  <c r="M976" i="3" s="1"/>
  <c r="N976" i="3" a="1"/>
  <c r="N976" i="3" s="1"/>
  <c r="P976" i="3" a="1"/>
  <c r="P976" i="3" s="1"/>
  <c r="M984" i="3" a="1"/>
  <c r="M984" i="3" s="1"/>
  <c r="N984" i="3" a="1"/>
  <c r="N984" i="3" s="1"/>
  <c r="P984" i="3" a="1"/>
  <c r="P984" i="3" s="1"/>
  <c r="M992" i="3" a="1"/>
  <c r="M992" i="3" s="1"/>
  <c r="N992" i="3" a="1"/>
  <c r="N992" i="3" s="1"/>
  <c r="P992" i="3" a="1"/>
  <c r="P992" i="3" s="1"/>
  <c r="M1000" i="3" a="1"/>
  <c r="M1000" i="3" s="1"/>
  <c r="N1000" i="3" a="1"/>
  <c r="N1000" i="3" s="1"/>
  <c r="P1000" i="3" a="1"/>
  <c r="P1000" i="3" s="1"/>
  <c r="M1008" i="3" a="1"/>
  <c r="M1008" i="3" s="1"/>
  <c r="N1008" i="3" a="1"/>
  <c r="N1008" i="3" s="1"/>
  <c r="P1008" i="3" a="1"/>
  <c r="P1008" i="3" s="1"/>
  <c r="M1016" i="3" a="1"/>
  <c r="M1016" i="3" s="1"/>
  <c r="N1016" i="3" a="1"/>
  <c r="N1016" i="3" s="1"/>
  <c r="P1016" i="3" a="1"/>
  <c r="P1016" i="3" s="1"/>
  <c r="M1024" i="3" a="1"/>
  <c r="M1024" i="3" s="1"/>
  <c r="N1024" i="3" a="1"/>
  <c r="N1024" i="3" s="1"/>
  <c r="P1024" i="3" a="1"/>
  <c r="P1024" i="3" s="1"/>
  <c r="M1032" i="3" a="1"/>
  <c r="M1032" i="3" s="1"/>
  <c r="N1032" i="3" a="1"/>
  <c r="N1032" i="3" s="1"/>
  <c r="P1032" i="3" a="1"/>
  <c r="P1032" i="3" s="1"/>
  <c r="M1040" i="3" a="1"/>
  <c r="M1040" i="3" s="1"/>
  <c r="N1040" i="3" a="1"/>
  <c r="N1040" i="3" s="1"/>
  <c r="P1040" i="3" a="1"/>
  <c r="P1040" i="3" s="1"/>
  <c r="M1048" i="3" a="1"/>
  <c r="M1048" i="3" s="1"/>
  <c r="N1048" i="3" a="1"/>
  <c r="N1048" i="3" s="1"/>
  <c r="P1048" i="3" a="1"/>
  <c r="P1048" i="3" s="1"/>
  <c r="M1056" i="3" a="1"/>
  <c r="M1056" i="3" s="1"/>
  <c r="N1056" i="3" a="1"/>
  <c r="N1056" i="3" s="1"/>
  <c r="P1056" i="3" a="1"/>
  <c r="P1056" i="3" s="1"/>
  <c r="M1064" i="3" a="1"/>
  <c r="M1064" i="3" s="1"/>
  <c r="N1064" i="3" a="1"/>
  <c r="N1064" i="3" s="1"/>
  <c r="P1064" i="3" a="1"/>
  <c r="P1064" i="3" s="1"/>
  <c r="M1072" i="3" a="1"/>
  <c r="M1072" i="3" s="1"/>
  <c r="N1072" i="3" a="1"/>
  <c r="N1072" i="3" s="1"/>
  <c r="P1072" i="3" a="1"/>
  <c r="P1072" i="3" s="1"/>
  <c r="M1080" i="3" a="1"/>
  <c r="M1080" i="3" s="1"/>
  <c r="N1080" i="3" a="1"/>
  <c r="N1080" i="3" s="1"/>
  <c r="P1080" i="3" a="1"/>
  <c r="P1080" i="3" s="1"/>
  <c r="M1088" i="3" a="1"/>
  <c r="M1088" i="3" s="1"/>
  <c r="N1088" i="3" a="1"/>
  <c r="N1088" i="3" s="1"/>
  <c r="P1088" i="3" a="1"/>
  <c r="P1088" i="3" s="1"/>
  <c r="M1096" i="3" a="1"/>
  <c r="M1096" i="3" s="1"/>
  <c r="N1096" i="3" a="1"/>
  <c r="N1096" i="3" s="1"/>
  <c r="P1096" i="3" a="1"/>
  <c r="P1096" i="3" s="1"/>
  <c r="M1104" i="3" a="1"/>
  <c r="M1104" i="3" s="1"/>
  <c r="N1104" i="3" a="1"/>
  <c r="N1104" i="3" s="1"/>
  <c r="P1104" i="3" a="1"/>
  <c r="P1104" i="3" s="1"/>
  <c r="M1112" i="3" a="1"/>
  <c r="M1112" i="3" s="1"/>
  <c r="N1112" i="3" a="1"/>
  <c r="N1112" i="3" s="1"/>
  <c r="P1112" i="3" a="1"/>
  <c r="P1112" i="3" s="1"/>
  <c r="M1120" i="3" a="1"/>
  <c r="M1120" i="3" s="1"/>
  <c r="N1120" i="3" a="1"/>
  <c r="N1120" i="3" s="1"/>
  <c r="P1120" i="3" a="1"/>
  <c r="P1120" i="3" s="1"/>
  <c r="M1128" i="3" a="1"/>
  <c r="M1128" i="3" s="1"/>
  <c r="N1128" i="3" a="1"/>
  <c r="N1128" i="3" s="1"/>
  <c r="P1128" i="3" a="1"/>
  <c r="P1128" i="3" s="1"/>
  <c r="M1136" i="3" a="1"/>
  <c r="M1136" i="3" s="1"/>
  <c r="N1136" i="3" a="1"/>
  <c r="N1136" i="3" s="1"/>
  <c r="P1136" i="3" a="1"/>
  <c r="P1136" i="3" s="1"/>
  <c r="M1144" i="3" a="1"/>
  <c r="M1144" i="3" s="1"/>
  <c r="N1144" i="3" a="1"/>
  <c r="N1144" i="3" s="1"/>
  <c r="P1144" i="3" a="1"/>
  <c r="P1144" i="3" s="1"/>
  <c r="M1152" i="3" a="1"/>
  <c r="M1152" i="3" s="1"/>
  <c r="N1152" i="3" a="1"/>
  <c r="N1152" i="3" s="1"/>
  <c r="P1152" i="3" a="1"/>
  <c r="P1152" i="3" s="1"/>
  <c r="M1160" i="3" a="1"/>
  <c r="M1160" i="3" s="1"/>
  <c r="N1160" i="3" a="1"/>
  <c r="N1160" i="3" s="1"/>
  <c r="P1160" i="3" a="1"/>
  <c r="P1160" i="3" s="1"/>
  <c r="M1168" i="3" a="1"/>
  <c r="M1168" i="3" s="1"/>
  <c r="N1168" i="3" a="1"/>
  <c r="N1168" i="3" s="1"/>
  <c r="P1168" i="3" a="1"/>
  <c r="P1168" i="3" s="1"/>
  <c r="M1176" i="3" a="1"/>
  <c r="M1176" i="3" s="1"/>
  <c r="N1176" i="3" a="1"/>
  <c r="N1176" i="3" s="1"/>
  <c r="P1176" i="3" a="1"/>
  <c r="P1176" i="3" s="1"/>
  <c r="M1184" i="3" a="1"/>
  <c r="M1184" i="3" s="1"/>
  <c r="N1184" i="3" a="1"/>
  <c r="N1184" i="3" s="1"/>
  <c r="P1184" i="3" a="1"/>
  <c r="P1184" i="3" s="1"/>
  <c r="M1192" i="3" a="1"/>
  <c r="M1192" i="3" s="1"/>
  <c r="N1192" i="3" a="1"/>
  <c r="N1192" i="3" s="1"/>
  <c r="P1192" i="3" a="1"/>
  <c r="P1192" i="3" s="1"/>
  <c r="M1200" i="3" a="1"/>
  <c r="M1200" i="3" s="1"/>
  <c r="N1200" i="3" a="1"/>
  <c r="N1200" i="3" s="1"/>
  <c r="P1200" i="3" a="1"/>
  <c r="P1200" i="3" s="1"/>
  <c r="M1208" i="3" a="1"/>
  <c r="M1208" i="3" s="1"/>
  <c r="N1208" i="3" a="1"/>
  <c r="N1208" i="3" s="1"/>
  <c r="P1208" i="3" a="1"/>
  <c r="P1208" i="3" s="1"/>
  <c r="M1216" i="3" a="1"/>
  <c r="M1216" i="3" s="1"/>
  <c r="N1216" i="3" a="1"/>
  <c r="N1216" i="3" s="1"/>
  <c r="P1216" i="3" a="1"/>
  <c r="P1216" i="3" s="1"/>
  <c r="M1224" i="3" a="1"/>
  <c r="M1224" i="3" s="1"/>
  <c r="N1224" i="3" a="1"/>
  <c r="N1224" i="3" s="1"/>
  <c r="P1224" i="3" a="1"/>
  <c r="P1224" i="3" s="1"/>
  <c r="M1232" i="3" a="1"/>
  <c r="M1232" i="3" s="1"/>
  <c r="N1232" i="3" a="1"/>
  <c r="N1232" i="3" s="1"/>
  <c r="P1232" i="3" a="1"/>
  <c r="P1232" i="3" s="1"/>
  <c r="M1240" i="3" a="1"/>
  <c r="M1240" i="3" s="1"/>
  <c r="N1240" i="3" a="1"/>
  <c r="N1240" i="3" s="1"/>
  <c r="P1240" i="3" a="1"/>
  <c r="P1240" i="3" s="1"/>
  <c r="M1248" i="3" a="1"/>
  <c r="M1248" i="3" s="1"/>
  <c r="N1248" i="3" a="1"/>
  <c r="N1248" i="3" s="1"/>
  <c r="P1248" i="3" a="1"/>
  <c r="P1248" i="3" s="1"/>
  <c r="M1256" i="3" a="1"/>
  <c r="M1256" i="3" s="1"/>
  <c r="N1256" i="3" a="1"/>
  <c r="N1256" i="3" s="1"/>
  <c r="P1256" i="3" a="1"/>
  <c r="P1256" i="3" s="1"/>
  <c r="M1264" i="3" a="1"/>
  <c r="M1264" i="3" s="1"/>
  <c r="N1264" i="3" a="1"/>
  <c r="N1264" i="3" s="1"/>
  <c r="P1264" i="3" a="1"/>
  <c r="P1264" i="3" s="1"/>
  <c r="M1272" i="3" a="1"/>
  <c r="M1272" i="3" s="1"/>
  <c r="N1272" i="3" a="1"/>
  <c r="N1272" i="3" s="1"/>
  <c r="P1272" i="3" a="1"/>
  <c r="P1272" i="3" s="1"/>
  <c r="O1280" i="3" a="1"/>
  <c r="O1280" i="3" s="1"/>
  <c r="M1280" i="3" a="1"/>
  <c r="M1280" i="3" s="1"/>
  <c r="N1280" i="3" a="1"/>
  <c r="N1280" i="3" s="1"/>
  <c r="O1289" i="3" a="1"/>
  <c r="O1289" i="3" s="1"/>
  <c r="N1291" i="3" a="1"/>
  <c r="N1291" i="3" s="1"/>
  <c r="N1294" i="3" a="1"/>
  <c r="N1294" i="3" s="1"/>
  <c r="L1294" i="3" a="1"/>
  <c r="L1294" i="3" s="1"/>
  <c r="M1313" i="3" a="1"/>
  <c r="M1313" i="3" s="1"/>
  <c r="L1315" i="3" a="1"/>
  <c r="L1315" i="3" s="1"/>
  <c r="L1317" i="3" a="1"/>
  <c r="L1317" i="3" s="1"/>
  <c r="P1317" i="3" a="1"/>
  <c r="P1317" i="3" s="1"/>
  <c r="Q1317" i="3" s="1"/>
  <c r="M1317" i="3" a="1"/>
  <c r="M1317" i="3" s="1"/>
  <c r="O1320" i="3" a="1"/>
  <c r="O1320" i="3" s="1"/>
  <c r="K1320" i="3" a="1"/>
  <c r="K1320" i="3" s="1"/>
  <c r="L1320" i="3" a="1"/>
  <c r="L1320" i="3" s="1"/>
  <c r="P1320" i="3" a="1"/>
  <c r="P1320" i="3" s="1"/>
  <c r="M1320" i="3" a="1"/>
  <c r="M1320" i="3" s="1"/>
  <c r="O1329" i="3" a="1"/>
  <c r="O1329" i="3" s="1"/>
  <c r="P1346" i="3" a="1"/>
  <c r="P1346" i="3" s="1"/>
  <c r="Q1346" i="3" s="1"/>
  <c r="L1346" i="3" a="1"/>
  <c r="L1346" i="3" s="1"/>
  <c r="K1346" i="3" a="1"/>
  <c r="K1346" i="3" s="1"/>
  <c r="M1346" i="3" a="1"/>
  <c r="M1346" i="3" s="1"/>
  <c r="L1347" i="3" a="1"/>
  <c r="L1347" i="3" s="1"/>
  <c r="N1358" i="3" a="1"/>
  <c r="N1358" i="3" s="1"/>
  <c r="L1358" i="3" a="1"/>
  <c r="L1358" i="3" s="1"/>
  <c r="M1358" i="3" a="1"/>
  <c r="M1358" i="3" s="1"/>
  <c r="O1361" i="3" a="1"/>
  <c r="O1361" i="3" s="1"/>
  <c r="P1370" i="3" a="1"/>
  <c r="P1370" i="3" s="1"/>
  <c r="Q1370" i="3" s="1"/>
  <c r="L1370" i="3" a="1"/>
  <c r="L1370" i="3" s="1"/>
  <c r="M1370" i="3" a="1"/>
  <c r="M1370" i="3" s="1"/>
  <c r="N1370" i="3" a="1"/>
  <c r="N1370" i="3" s="1"/>
  <c r="P1378" i="3" a="1"/>
  <c r="P1378" i="3" s="1"/>
  <c r="Q1378" i="3" s="1"/>
  <c r="L1378" i="3" a="1"/>
  <c r="L1378" i="3" s="1"/>
  <c r="K1378" i="3" a="1"/>
  <c r="K1378" i="3" s="1"/>
  <c r="M1378" i="3" a="1"/>
  <c r="M1378" i="3" s="1"/>
  <c r="L1379" i="3" a="1"/>
  <c r="L1379" i="3" s="1"/>
  <c r="N1390" i="3" a="1"/>
  <c r="N1390" i="3" s="1"/>
  <c r="L1390" i="3" a="1"/>
  <c r="L1390" i="3" s="1"/>
  <c r="M1390" i="3" a="1"/>
  <c r="M1390" i="3" s="1"/>
  <c r="O1393" i="3" a="1"/>
  <c r="O1393" i="3" s="1"/>
  <c r="P1402" i="3" a="1"/>
  <c r="P1402" i="3" s="1"/>
  <c r="L1402" i="3" a="1"/>
  <c r="L1402" i="3" s="1"/>
  <c r="M1402" i="3" a="1"/>
  <c r="M1402" i="3" s="1"/>
  <c r="N1402" i="3" a="1"/>
  <c r="N1402" i="3" s="1"/>
  <c r="P1410" i="3" a="1"/>
  <c r="P1410" i="3" s="1"/>
  <c r="L1410" i="3" a="1"/>
  <c r="L1410" i="3" s="1"/>
  <c r="K1410" i="3" a="1"/>
  <c r="K1410" i="3" s="1"/>
  <c r="M1410" i="3" a="1"/>
  <c r="M1410" i="3" s="1"/>
  <c r="L1411" i="3" a="1"/>
  <c r="L1411" i="3" s="1"/>
  <c r="N1422" i="3" a="1"/>
  <c r="N1422" i="3" s="1"/>
  <c r="L1422" i="3" a="1"/>
  <c r="L1422" i="3" s="1"/>
  <c r="M1422" i="3" a="1"/>
  <c r="M1422" i="3" s="1"/>
  <c r="O1425" i="3" a="1"/>
  <c r="O1425" i="3" s="1"/>
  <c r="P1434" i="3" a="1"/>
  <c r="P1434" i="3" s="1"/>
  <c r="Q1434" i="3" s="1"/>
  <c r="L1434" i="3" a="1"/>
  <c r="L1434" i="3" s="1"/>
  <c r="M1434" i="3" a="1"/>
  <c r="M1434" i="3" s="1"/>
  <c r="N1434" i="3" a="1"/>
  <c r="N1434" i="3" s="1"/>
  <c r="P1442" i="3" a="1"/>
  <c r="P1442" i="3" s="1"/>
  <c r="Q1442" i="3" s="1"/>
  <c r="L1442" i="3" a="1"/>
  <c r="L1442" i="3" s="1"/>
  <c r="K1442" i="3" a="1"/>
  <c r="K1442" i="3" s="1"/>
  <c r="M1442" i="3" a="1"/>
  <c r="M1442" i="3" s="1"/>
  <c r="L1443" i="3" a="1"/>
  <c r="L1443" i="3" s="1"/>
  <c r="N1454" i="3" a="1"/>
  <c r="N1454" i="3" s="1"/>
  <c r="L1454" i="3" a="1"/>
  <c r="L1454" i="3" s="1"/>
  <c r="M1454" i="3" a="1"/>
  <c r="M1454" i="3" s="1"/>
  <c r="O1457" i="3" a="1"/>
  <c r="O1457" i="3" s="1"/>
  <c r="P1466" i="3" a="1"/>
  <c r="P1466" i="3" s="1"/>
  <c r="L1466" i="3" a="1"/>
  <c r="L1466" i="3" s="1"/>
  <c r="M1466" i="3" a="1"/>
  <c r="M1466" i="3" s="1"/>
  <c r="N1466" i="3" a="1"/>
  <c r="N1466" i="3" s="1"/>
  <c r="R1471" i="3"/>
  <c r="P1474" i="3" a="1"/>
  <c r="P1474" i="3" s="1"/>
  <c r="R1474" i="3" s="1"/>
  <c r="L1474" i="3" a="1"/>
  <c r="L1474" i="3" s="1"/>
  <c r="K1474" i="3" a="1"/>
  <c r="K1474" i="3" s="1"/>
  <c r="M1474" i="3" a="1"/>
  <c r="M1474" i="3" s="1"/>
  <c r="L1475" i="3" a="1"/>
  <c r="L1475" i="3" s="1"/>
  <c r="N1486" i="3" a="1"/>
  <c r="N1486" i="3" s="1"/>
  <c r="L1486" i="3" a="1"/>
  <c r="L1486" i="3" s="1"/>
  <c r="M1486" i="3" a="1"/>
  <c r="M1486" i="3" s="1"/>
  <c r="O1489" i="3" a="1"/>
  <c r="O1489" i="3" s="1"/>
  <c r="P1498" i="3" a="1"/>
  <c r="P1498" i="3" s="1"/>
  <c r="Q1498" i="3" s="1"/>
  <c r="L1498" i="3" a="1"/>
  <c r="L1498" i="3" s="1"/>
  <c r="M1498" i="3" a="1"/>
  <c r="M1498" i="3" s="1"/>
  <c r="N1498" i="3" a="1"/>
  <c r="N1498" i="3" s="1"/>
  <c r="R1503" i="3"/>
  <c r="P1506" i="3" a="1"/>
  <c r="P1506" i="3" s="1"/>
  <c r="L1506" i="3" a="1"/>
  <c r="L1506" i="3" s="1"/>
  <c r="K1506" i="3" a="1"/>
  <c r="K1506" i="3" s="1"/>
  <c r="M1506" i="3" a="1"/>
  <c r="M1506" i="3" s="1"/>
  <c r="L1507" i="3" a="1"/>
  <c r="L1507" i="3" s="1"/>
  <c r="N1518" i="3" a="1"/>
  <c r="N1518" i="3" s="1"/>
  <c r="L1518" i="3" a="1"/>
  <c r="L1518" i="3" s="1"/>
  <c r="M1518" i="3" a="1"/>
  <c r="M1518" i="3" s="1"/>
  <c r="N1525" i="3" a="1"/>
  <c r="N1525" i="3" s="1"/>
  <c r="M1525" i="3" a="1"/>
  <c r="M1525" i="3" s="1"/>
  <c r="L1525" i="3" a="1"/>
  <c r="L1525" i="3" s="1"/>
  <c r="M1532" i="3" a="1"/>
  <c r="M1532" i="3" s="1"/>
  <c r="L1532" i="3" a="1"/>
  <c r="L1532" i="3" s="1"/>
  <c r="N1532" i="3" a="1"/>
  <c r="N1532" i="3" s="1"/>
  <c r="P1545" i="3" a="1"/>
  <c r="P1545" i="3" s="1"/>
  <c r="L1545" i="3" a="1"/>
  <c r="L1545" i="3" s="1"/>
  <c r="O1545" i="3" a="1"/>
  <c r="O1545" i="3" s="1"/>
  <c r="K1545" i="3" a="1"/>
  <c r="K1545" i="3" s="1"/>
  <c r="N1545" i="3" a="1"/>
  <c r="N1545" i="3" s="1"/>
  <c r="P1553" i="3" a="1"/>
  <c r="P1553" i="3" s="1"/>
  <c r="L1553" i="3" a="1"/>
  <c r="L1553" i="3" s="1"/>
  <c r="O1553" i="3" a="1"/>
  <c r="O1553" i="3" s="1"/>
  <c r="K1553" i="3" a="1"/>
  <c r="K1553" i="3" s="1"/>
  <c r="M1553" i="3" a="1"/>
  <c r="M1553" i="3" s="1"/>
  <c r="N1553" i="3" a="1"/>
  <c r="N1553" i="3" s="1"/>
  <c r="P1561" i="3" a="1"/>
  <c r="P1561" i="3" s="1"/>
  <c r="L1561" i="3" a="1"/>
  <c r="L1561" i="3" s="1"/>
  <c r="O1561" i="3" a="1"/>
  <c r="O1561" i="3" s="1"/>
  <c r="K1561" i="3" a="1"/>
  <c r="K1561" i="3" s="1"/>
  <c r="M1561" i="3" a="1"/>
  <c r="M1561" i="3" s="1"/>
  <c r="N1561" i="3" a="1"/>
  <c r="N1561" i="3" s="1"/>
  <c r="M1587" i="3" a="1"/>
  <c r="M1587" i="3" s="1"/>
  <c r="P1587" i="3" a="1"/>
  <c r="P1587" i="3" s="1"/>
  <c r="L1587" i="3" a="1"/>
  <c r="L1587" i="3" s="1"/>
  <c r="N1587" i="3" a="1"/>
  <c r="N1587" i="3" s="1"/>
  <c r="O1587" i="3" a="1"/>
  <c r="O1587" i="3" s="1"/>
  <c r="P1594" i="3" a="1"/>
  <c r="P1594" i="3" s="1"/>
  <c r="L1594" i="3" a="1"/>
  <c r="L1594" i="3" s="1"/>
  <c r="N1594" i="3" a="1"/>
  <c r="N1594" i="3" s="1"/>
  <c r="O1594" i="3" a="1"/>
  <c r="O1594" i="3" s="1"/>
  <c r="M1603" i="3" a="1"/>
  <c r="M1603" i="3" s="1"/>
  <c r="P1603" i="3" a="1"/>
  <c r="P1603" i="3" s="1"/>
  <c r="L1603" i="3" a="1"/>
  <c r="L1603" i="3" s="1"/>
  <c r="N1603" i="3" a="1"/>
  <c r="N1603" i="3" s="1"/>
  <c r="Q1616" i="3"/>
  <c r="L1637" i="3" a="1"/>
  <c r="L1637" i="3" s="1"/>
  <c r="Q1639" i="3"/>
  <c r="R1648" i="3"/>
  <c r="K1652" i="3" a="1"/>
  <c r="K1652" i="3" s="1"/>
  <c r="P1665" i="3" a="1"/>
  <c r="P1665" i="3" s="1"/>
  <c r="L1665" i="3" a="1"/>
  <c r="L1665" i="3" s="1"/>
  <c r="O1665" i="3" a="1"/>
  <c r="O1665" i="3" s="1"/>
  <c r="K1665" i="3" a="1"/>
  <c r="K1665" i="3" s="1"/>
  <c r="N1665" i="3" a="1"/>
  <c r="N1665" i="3" s="1"/>
  <c r="K1701" i="3" a="1"/>
  <c r="K1701" i="3" s="1"/>
  <c r="N1709" i="3" a="1"/>
  <c r="N1709" i="3" s="1"/>
  <c r="M1709" i="3" a="1"/>
  <c r="M1709" i="3" s="1"/>
  <c r="L1709" i="3" a="1"/>
  <c r="L1709" i="3" s="1"/>
  <c r="O1709" i="3" a="1"/>
  <c r="O1709" i="3" s="1"/>
  <c r="Q1727" i="3"/>
  <c r="K1730" i="3" a="1"/>
  <c r="K1730" i="3" s="1"/>
  <c r="M1739" i="3" a="1"/>
  <c r="M1739" i="3" s="1"/>
  <c r="P1739" i="3" a="1"/>
  <c r="P1739" i="3" s="1"/>
  <c r="Q1739" i="3" s="1"/>
  <c r="L1739" i="3" a="1"/>
  <c r="L1739" i="3" s="1"/>
  <c r="K1739" i="3" a="1"/>
  <c r="K1739" i="3" s="1"/>
  <c r="N1739" i="3" a="1"/>
  <c r="N1739" i="3" s="1"/>
  <c r="Q1760" i="3"/>
  <c r="L1772" i="3" a="1"/>
  <c r="L1772" i="3" s="1"/>
  <c r="N1781" i="3" a="1"/>
  <c r="N1781" i="3" s="1"/>
  <c r="M1781" i="3" a="1"/>
  <c r="M1781" i="3" s="1"/>
  <c r="L1781" i="3" a="1"/>
  <c r="L1781" i="3" s="1"/>
  <c r="M1788" i="3" a="1"/>
  <c r="M1788" i="3" s="1"/>
  <c r="L1788" i="3" a="1"/>
  <c r="L1788" i="3" s="1"/>
  <c r="N1788" i="3" a="1"/>
  <c r="N1788" i="3" s="1"/>
  <c r="P1801" i="3" a="1"/>
  <c r="P1801" i="3" s="1"/>
  <c r="L1801" i="3" a="1"/>
  <c r="L1801" i="3" s="1"/>
  <c r="O1801" i="3" a="1"/>
  <c r="O1801" i="3" s="1"/>
  <c r="K1801" i="3" a="1"/>
  <c r="K1801" i="3" s="1"/>
  <c r="N1801" i="3" a="1"/>
  <c r="N1801" i="3" s="1"/>
  <c r="K1811" i="3" a="1"/>
  <c r="K1811" i="3" s="1"/>
  <c r="R1812" i="3"/>
  <c r="P1817" i="3" a="1"/>
  <c r="P1817" i="3" s="1"/>
  <c r="L1817" i="3" a="1"/>
  <c r="L1817" i="3" s="1"/>
  <c r="O1817" i="3" a="1"/>
  <c r="O1817" i="3" s="1"/>
  <c r="K1817" i="3" a="1"/>
  <c r="K1817" i="3" s="1"/>
  <c r="M1817" i="3" a="1"/>
  <c r="M1817" i="3" s="1"/>
  <c r="N1817" i="3" a="1"/>
  <c r="N1817" i="3" s="1"/>
  <c r="M1828" i="3" a="1"/>
  <c r="M1828" i="3" s="1"/>
  <c r="N1828" i="3" a="1"/>
  <c r="N1828" i="3" s="1"/>
  <c r="L1828" i="3" a="1"/>
  <c r="L1828" i="3" s="1"/>
  <c r="O1828" i="3" a="1"/>
  <c r="O1828" i="3" s="1"/>
  <c r="M1836" i="3" a="1"/>
  <c r="M1836" i="3" s="1"/>
  <c r="N1836" i="3" a="1"/>
  <c r="N1836" i="3" s="1"/>
  <c r="L1836" i="3" a="1"/>
  <c r="L1836" i="3" s="1"/>
  <c r="O1836" i="3" a="1"/>
  <c r="O1836" i="3" s="1"/>
  <c r="M1844" i="3" a="1"/>
  <c r="M1844" i="3" s="1"/>
  <c r="N1844" i="3" a="1"/>
  <c r="N1844" i="3" s="1"/>
  <c r="K1844" i="3" a="1"/>
  <c r="K1844" i="3" s="1"/>
  <c r="L1844" i="3" a="1"/>
  <c r="L1844" i="3" s="1"/>
  <c r="K1866" i="3" a="1"/>
  <c r="K1866" i="3" s="1"/>
  <c r="P1874" i="3" a="1"/>
  <c r="P1874" i="3" s="1"/>
  <c r="L1874" i="3" a="1"/>
  <c r="L1874" i="3" s="1"/>
  <c r="M1874" i="3" a="1"/>
  <c r="M1874" i="3" s="1"/>
  <c r="N1874" i="3" a="1"/>
  <c r="N1874" i="3" s="1"/>
  <c r="O1874" i="3" a="1"/>
  <c r="O1874" i="3" s="1"/>
  <c r="K1882" i="3" a="1"/>
  <c r="K1882" i="3" s="1"/>
  <c r="M1921" i="3" a="1"/>
  <c r="M1921" i="3" s="1"/>
  <c r="P1929" i="3" a="1"/>
  <c r="P1929" i="3" s="1"/>
  <c r="L1929" i="3" a="1"/>
  <c r="L1929" i="3" s="1"/>
  <c r="O1929" i="3" a="1"/>
  <c r="O1929" i="3" s="1"/>
  <c r="K1929" i="3" a="1"/>
  <c r="K1929" i="3" s="1"/>
  <c r="N1929" i="3" a="1"/>
  <c r="N1929" i="3" s="1"/>
  <c r="K1939" i="3" a="1"/>
  <c r="K1939" i="3" s="1"/>
  <c r="R1940" i="3"/>
  <c r="Q1940" i="3"/>
  <c r="P1945" i="3" a="1"/>
  <c r="P1945" i="3" s="1"/>
  <c r="L1945" i="3" a="1"/>
  <c r="L1945" i="3" s="1"/>
  <c r="O1945" i="3" a="1"/>
  <c r="O1945" i="3" s="1"/>
  <c r="K1945" i="3" a="1"/>
  <c r="K1945" i="3" s="1"/>
  <c r="M1945" i="3" a="1"/>
  <c r="M1945" i="3" s="1"/>
  <c r="N1945" i="3" a="1"/>
  <c r="N1945" i="3" s="1"/>
  <c r="M1956" i="3" a="1"/>
  <c r="M1956" i="3" s="1"/>
  <c r="N1956" i="3" a="1"/>
  <c r="N1956" i="3" s="1"/>
  <c r="L1956" i="3" a="1"/>
  <c r="L1956" i="3" s="1"/>
  <c r="O1956" i="3" a="1"/>
  <c r="O1956" i="3" s="1"/>
  <c r="M1964" i="3" a="1"/>
  <c r="M1964" i="3" s="1"/>
  <c r="N1964" i="3" a="1"/>
  <c r="N1964" i="3" s="1"/>
  <c r="L1964" i="3" a="1"/>
  <c r="L1964" i="3" s="1"/>
  <c r="O1964" i="3" a="1"/>
  <c r="O1964" i="3" s="1"/>
  <c r="M1972" i="3" a="1"/>
  <c r="M1972" i="3" s="1"/>
  <c r="N1972" i="3" a="1"/>
  <c r="N1972" i="3" s="1"/>
  <c r="K1972" i="3" a="1"/>
  <c r="K1972" i="3" s="1"/>
  <c r="L1972" i="3" a="1"/>
  <c r="L1972" i="3" s="1"/>
  <c r="K1994" i="3" a="1"/>
  <c r="K1994" i="3" s="1"/>
  <c r="P2002" i="3" a="1"/>
  <c r="P2002" i="3" s="1"/>
  <c r="L2002" i="3" a="1"/>
  <c r="L2002" i="3" s="1"/>
  <c r="M2002" i="3" a="1"/>
  <c r="M2002" i="3" s="1"/>
  <c r="N2002" i="3" a="1"/>
  <c r="N2002" i="3" s="1"/>
  <c r="O2002" i="3" a="1"/>
  <c r="O2002" i="3" s="1"/>
  <c r="K2010" i="3" a="1"/>
  <c r="K2010" i="3" s="1"/>
  <c r="M2058" i="3" a="1"/>
  <c r="M2058" i="3" s="1"/>
  <c r="N2058" i="3" a="1"/>
  <c r="N2058" i="3" s="1"/>
  <c r="O2058" i="3" a="1"/>
  <c r="O2058" i="3" s="1"/>
  <c r="P2058" i="3" a="1"/>
  <c r="P2058" i="3" s="1"/>
  <c r="K2072" i="3" a="1"/>
  <c r="K2072" i="3" s="1"/>
  <c r="K2081" i="3" a="1"/>
  <c r="K2081" i="3" s="1"/>
  <c r="K2092" i="3" a="1"/>
  <c r="K2092" i="3" s="1"/>
  <c r="K2096" i="3" a="1"/>
  <c r="K2096" i="3" s="1"/>
  <c r="K2119" i="3" a="1"/>
  <c r="K2119" i="3" s="1"/>
  <c r="R2123" i="3"/>
  <c r="M2147" i="3" a="1"/>
  <c r="M2147" i="3" s="1"/>
  <c r="O2159" i="3" a="1"/>
  <c r="O2159" i="3" s="1"/>
  <c r="K2159" i="3" a="1"/>
  <c r="K2159" i="3" s="1"/>
  <c r="M2159" i="3" a="1"/>
  <c r="M2159" i="3" s="1"/>
  <c r="N2159" i="3" a="1"/>
  <c r="N2159" i="3" s="1"/>
  <c r="P2159" i="3" a="1"/>
  <c r="P2159" i="3" s="1"/>
  <c r="N2164" i="3" a="1"/>
  <c r="N2164" i="3" s="1"/>
  <c r="M2164" i="3" a="1"/>
  <c r="M2164" i="3" s="1"/>
  <c r="L2164" i="3" a="1"/>
  <c r="L2164" i="3" s="1"/>
  <c r="K2164" i="3" a="1"/>
  <c r="K2164" i="3" s="1"/>
  <c r="O2164" i="3" a="1"/>
  <c r="O2164" i="3" s="1"/>
  <c r="N2188" i="3" a="1"/>
  <c r="N2188" i="3" s="1"/>
  <c r="M2188" i="3" a="1"/>
  <c r="M2188" i="3" s="1"/>
  <c r="O2188" i="3" a="1"/>
  <c r="O2188" i="3" s="1"/>
  <c r="L2188" i="3" a="1"/>
  <c r="L2188" i="3" s="1"/>
  <c r="P2188" i="3" a="1"/>
  <c r="P2188" i="3" s="1"/>
  <c r="M2235" i="3" a="1"/>
  <c r="M2235" i="3" s="1"/>
  <c r="L2235" i="3" a="1"/>
  <c r="L2235" i="3" s="1"/>
  <c r="P2235" i="3" a="1"/>
  <c r="P2235" i="3" s="1"/>
  <c r="R2235" i="3" s="1"/>
  <c r="K2235" i="3" a="1"/>
  <c r="K2235" i="3" s="1"/>
  <c r="P2241" i="3" a="1"/>
  <c r="P2241" i="3" s="1"/>
  <c r="R2241" i="3" s="1"/>
  <c r="L2241" i="3" a="1"/>
  <c r="L2241" i="3" s="1"/>
  <c r="M2241" i="3" a="1"/>
  <c r="M2241" i="3" s="1"/>
  <c r="N2241" i="3" a="1"/>
  <c r="N2241" i="3" s="1"/>
  <c r="P2281" i="3" a="1"/>
  <c r="P2281" i="3" s="1"/>
  <c r="L2281" i="3" a="1"/>
  <c r="L2281" i="3" s="1"/>
  <c r="M2281" i="3" a="1"/>
  <c r="M2281" i="3" s="1"/>
  <c r="K2281" i="3" a="1"/>
  <c r="K2281" i="3" s="1"/>
  <c r="N2281" i="3" a="1"/>
  <c r="N2281" i="3" s="1"/>
  <c r="O2281" i="3" a="1"/>
  <c r="O2281" i="3" s="1"/>
  <c r="M2283" i="3" a="1"/>
  <c r="M2283" i="3" s="1"/>
  <c r="N2283" i="3" a="1"/>
  <c r="N2283" i="3" s="1"/>
  <c r="L2283" i="3" a="1"/>
  <c r="L2283" i="3" s="1"/>
  <c r="P2283" i="3" a="1"/>
  <c r="P2283" i="3" s="1"/>
  <c r="R2285" i="3"/>
  <c r="Q2285" i="3"/>
  <c r="N2308" i="3" a="1"/>
  <c r="N2308" i="3" s="1"/>
  <c r="L2308" i="3" a="1"/>
  <c r="L2308" i="3" s="1"/>
  <c r="P2308" i="3" a="1"/>
  <c r="P2308" i="3" s="1"/>
  <c r="K2308" i="3" a="1"/>
  <c r="K2308" i="3" s="1"/>
  <c r="O2308" i="3" a="1"/>
  <c r="O2308" i="3" s="1"/>
  <c r="M2314" i="3" a="1"/>
  <c r="M2314" i="3" s="1"/>
  <c r="L2314" i="3" a="1"/>
  <c r="L2314" i="3" s="1"/>
  <c r="N2314" i="3" a="1"/>
  <c r="N2314" i="3" s="1"/>
  <c r="O2314" i="3" a="1"/>
  <c r="O2314" i="3" s="1"/>
  <c r="P2314" i="3" a="1"/>
  <c r="P2314" i="3" s="1"/>
  <c r="M2323" i="3" a="1"/>
  <c r="M2323" i="3" s="1"/>
  <c r="L2323" i="3" a="1"/>
  <c r="L2323" i="3" s="1"/>
  <c r="N2323" i="3" a="1"/>
  <c r="N2323" i="3" s="1"/>
  <c r="K2323" i="3" a="1"/>
  <c r="K2323" i="3" s="1"/>
  <c r="O2323" i="3" a="1"/>
  <c r="O2323" i="3" s="1"/>
  <c r="N2336" i="3" a="1"/>
  <c r="N2336" i="3" s="1"/>
  <c r="P2344" i="3" a="1"/>
  <c r="P2344" i="3" s="1"/>
  <c r="L2344" i="3" a="1"/>
  <c r="L2344" i="3" s="1"/>
  <c r="N2344" i="3" a="1"/>
  <c r="N2344" i="3" s="1"/>
  <c r="O2344" i="3" a="1"/>
  <c r="O2344" i="3" s="1"/>
  <c r="P2360" i="3" a="1"/>
  <c r="P2360" i="3" s="1"/>
  <c r="L2360" i="3" a="1"/>
  <c r="L2360" i="3" s="1"/>
  <c r="M2360" i="3" a="1"/>
  <c r="M2360" i="3" s="1"/>
  <c r="N2360" i="3" a="1"/>
  <c r="N2360" i="3" s="1"/>
  <c r="K2360" i="3" a="1"/>
  <c r="K2360" i="3" s="1"/>
  <c r="O2360" i="3" a="1"/>
  <c r="O2360" i="3" s="1"/>
  <c r="M2362" i="3" a="1"/>
  <c r="M2362" i="3" s="1"/>
  <c r="N2362" i="3" a="1"/>
  <c r="N2362" i="3" s="1"/>
  <c r="O2362" i="3" a="1"/>
  <c r="O2362" i="3" s="1"/>
  <c r="L2362" i="3" a="1"/>
  <c r="L2362" i="3" s="1"/>
  <c r="P2362" i="3" a="1"/>
  <c r="P2362" i="3" s="1"/>
  <c r="P2384" i="3" a="1"/>
  <c r="P2384" i="3" s="1"/>
  <c r="L2384" i="3" a="1"/>
  <c r="L2384" i="3" s="1"/>
  <c r="N2384" i="3" a="1"/>
  <c r="N2384" i="3" s="1"/>
  <c r="M2384" i="3" a="1"/>
  <c r="M2384" i="3" s="1"/>
  <c r="K2384" i="3" a="1"/>
  <c r="K2384" i="3" s="1"/>
  <c r="O2384" i="3" a="1"/>
  <c r="O2384" i="3" s="1"/>
  <c r="M2435" i="3" a="1"/>
  <c r="M2435" i="3" s="1"/>
  <c r="N2435" i="3" a="1"/>
  <c r="N2435" i="3" s="1"/>
  <c r="O2435" i="3" a="1"/>
  <c r="O2435" i="3" s="1"/>
  <c r="K2435" i="3" a="1"/>
  <c r="K2435" i="3" s="1"/>
  <c r="L2435" i="3" a="1"/>
  <c r="L2435" i="3" s="1"/>
  <c r="P2481" i="3" a="1"/>
  <c r="P2481" i="3" s="1"/>
  <c r="L2481" i="3" a="1"/>
  <c r="L2481" i="3" s="1"/>
  <c r="N2481" i="3" a="1"/>
  <c r="N2481" i="3" s="1"/>
  <c r="O2481" i="3" a="1"/>
  <c r="O2481" i="3" s="1"/>
  <c r="K2481" i="3" a="1"/>
  <c r="K2481" i="3" s="1"/>
  <c r="M2481" i="3" a="1"/>
  <c r="M2481" i="3" s="1"/>
  <c r="P2521" i="3" a="1"/>
  <c r="P2521" i="3" s="1"/>
  <c r="L2521" i="3" a="1"/>
  <c r="L2521" i="3" s="1"/>
  <c r="N2521" i="3" a="1"/>
  <c r="N2521" i="3" s="1"/>
  <c r="M2521" i="3" a="1"/>
  <c r="M2521" i="3" s="1"/>
  <c r="K2521" i="3" a="1"/>
  <c r="K2521" i="3" s="1"/>
  <c r="N2548" i="3" a="1"/>
  <c r="N2548" i="3" s="1"/>
  <c r="M2548" i="3" a="1"/>
  <c r="M2548" i="3" s="1"/>
  <c r="L2548" i="3" a="1"/>
  <c r="L2548" i="3" s="1"/>
  <c r="K2548" i="3" a="1"/>
  <c r="K2548" i="3" s="1"/>
  <c r="P2548" i="3" a="1"/>
  <c r="P2548" i="3" s="1"/>
  <c r="O2548" i="3" a="1"/>
  <c r="O2548" i="3" s="1"/>
  <c r="R2581" i="3"/>
  <c r="Q2581" i="3"/>
  <c r="P2600" i="3" a="1"/>
  <c r="P2600" i="3" s="1"/>
  <c r="L2600" i="3" a="1"/>
  <c r="L2600" i="3" s="1"/>
  <c r="O2600" i="3" a="1"/>
  <c r="O2600" i="3" s="1"/>
  <c r="K2600" i="3" a="1"/>
  <c r="K2600" i="3" s="1"/>
  <c r="N2600" i="3" a="1"/>
  <c r="N2600" i="3" s="1"/>
  <c r="M2600" i="3" a="1"/>
  <c r="M2600" i="3" s="1"/>
  <c r="R2606" i="3"/>
  <c r="Q2606" i="3"/>
  <c r="M2706" i="3" a="1"/>
  <c r="M2706" i="3" s="1"/>
  <c r="P2706" i="3" a="1"/>
  <c r="P2706" i="3" s="1"/>
  <c r="L2706" i="3" a="1"/>
  <c r="L2706" i="3" s="1"/>
  <c r="N2706" i="3" a="1"/>
  <c r="N2706" i="3" s="1"/>
  <c r="O2706" i="3" a="1"/>
  <c r="O2706" i="3" s="1"/>
  <c r="K2706" i="3" a="1"/>
  <c r="K2706" i="3" s="1"/>
  <c r="R2814" i="3"/>
  <c r="Q2814" i="3"/>
  <c r="Q2878" i="3"/>
  <c r="M1659" i="3" a="1"/>
  <c r="M1659" i="3" s="1"/>
  <c r="P1659" i="3" a="1"/>
  <c r="P1659" i="3" s="1"/>
  <c r="L1659" i="3" a="1"/>
  <c r="L1659" i="3" s="1"/>
  <c r="N1659" i="3" a="1"/>
  <c r="N1659" i="3" s="1"/>
  <c r="O1659" i="3" a="1"/>
  <c r="O1659" i="3" s="1"/>
  <c r="M392" i="3" a="1"/>
  <c r="M392" i="3" s="1"/>
  <c r="N392" i="3" a="1"/>
  <c r="N392" i="3" s="1"/>
  <c r="N394" i="3" a="1"/>
  <c r="N394" i="3" s="1"/>
  <c r="O394" i="3" a="1"/>
  <c r="O394" i="3" s="1"/>
  <c r="K394" i="3" a="1"/>
  <c r="K394" i="3" s="1"/>
  <c r="O396" i="3" a="1"/>
  <c r="O396" i="3" s="1"/>
  <c r="K396" i="3" a="1"/>
  <c r="K396" i="3" s="1"/>
  <c r="P396" i="3" a="1"/>
  <c r="P396" i="3" s="1"/>
  <c r="L396" i="3" a="1"/>
  <c r="L396" i="3" s="1"/>
  <c r="M408" i="3" a="1"/>
  <c r="M408" i="3" s="1"/>
  <c r="N408" i="3" a="1"/>
  <c r="N408" i="3" s="1"/>
  <c r="P410" i="3" a="1"/>
  <c r="P410" i="3" s="1"/>
  <c r="O412" i="3" a="1"/>
  <c r="O412" i="3" s="1"/>
  <c r="K412" i="3" a="1"/>
  <c r="K412" i="3" s="1"/>
  <c r="P412" i="3" a="1"/>
  <c r="P412" i="3" s="1"/>
  <c r="L412" i="3" a="1"/>
  <c r="L412" i="3" s="1"/>
  <c r="M424" i="3" a="1"/>
  <c r="M424" i="3" s="1"/>
  <c r="N424" i="3" a="1"/>
  <c r="N424" i="3" s="1"/>
  <c r="N426" i="3" a="1"/>
  <c r="N426" i="3" s="1"/>
  <c r="O426" i="3" a="1"/>
  <c r="O426" i="3" s="1"/>
  <c r="K426" i="3" a="1"/>
  <c r="K426" i="3" s="1"/>
  <c r="P426" i="3" a="1"/>
  <c r="P426" i="3" s="1"/>
  <c r="O428" i="3" a="1"/>
  <c r="O428" i="3" s="1"/>
  <c r="K428" i="3" a="1"/>
  <c r="K428" i="3" s="1"/>
  <c r="P428" i="3" a="1"/>
  <c r="P428" i="3" s="1"/>
  <c r="L428" i="3" a="1"/>
  <c r="L428" i="3" s="1"/>
  <c r="M440" i="3" a="1"/>
  <c r="M440" i="3" s="1"/>
  <c r="N440" i="3" a="1"/>
  <c r="N440" i="3" s="1"/>
  <c r="P442" i="3" a="1"/>
  <c r="P442" i="3" s="1"/>
  <c r="O444" i="3" a="1"/>
  <c r="O444" i="3" s="1"/>
  <c r="K444" i="3" a="1"/>
  <c r="K444" i="3" s="1"/>
  <c r="P444" i="3" a="1"/>
  <c r="P444" i="3" s="1"/>
  <c r="L444" i="3" a="1"/>
  <c r="L444" i="3" s="1"/>
  <c r="N458" i="3" a="1"/>
  <c r="N458" i="3" s="1"/>
  <c r="O458" i="3" a="1"/>
  <c r="O458" i="3" s="1"/>
  <c r="K458" i="3" a="1"/>
  <c r="K458" i="3" s="1"/>
  <c r="O460" i="3" a="1"/>
  <c r="O460" i="3" s="1"/>
  <c r="K460" i="3" a="1"/>
  <c r="K460" i="3" s="1"/>
  <c r="P460" i="3" a="1"/>
  <c r="P460" i="3" s="1"/>
  <c r="L460" i="3" a="1"/>
  <c r="L460" i="3" s="1"/>
  <c r="K8" i="3" a="1"/>
  <c r="K8" i="3" s="1"/>
  <c r="K16" i="3" a="1"/>
  <c r="K16" i="3" s="1"/>
  <c r="K24" i="3" a="1"/>
  <c r="K24" i="3" s="1"/>
  <c r="K32" i="3" a="1"/>
  <c r="K32" i="3" s="1"/>
  <c r="K40" i="3" a="1"/>
  <c r="K40" i="3" s="1"/>
  <c r="K48" i="3" a="1"/>
  <c r="K48" i="3" s="1"/>
  <c r="K56" i="3" a="1"/>
  <c r="K56" i="3" s="1"/>
  <c r="K64" i="3" a="1"/>
  <c r="K64" i="3" s="1"/>
  <c r="K72" i="3" a="1"/>
  <c r="K72" i="3" s="1"/>
  <c r="K80" i="3" a="1"/>
  <c r="K80" i="3" s="1"/>
  <c r="K88" i="3" a="1"/>
  <c r="K88" i="3" s="1"/>
  <c r="K96" i="3" a="1"/>
  <c r="K96" i="3" s="1"/>
  <c r="K104" i="3" a="1"/>
  <c r="K104" i="3" s="1"/>
  <c r="K112" i="3" a="1"/>
  <c r="K112" i="3" s="1"/>
  <c r="K120" i="3" a="1"/>
  <c r="K120" i="3" s="1"/>
  <c r="K128" i="3" a="1"/>
  <c r="K128" i="3" s="1"/>
  <c r="K136" i="3" a="1"/>
  <c r="K136" i="3" s="1"/>
  <c r="K144" i="3" a="1"/>
  <c r="K144" i="3" s="1"/>
  <c r="K152" i="3" a="1"/>
  <c r="K152" i="3" s="1"/>
  <c r="K160" i="3" a="1"/>
  <c r="K160" i="3" s="1"/>
  <c r="K168" i="3" a="1"/>
  <c r="K168" i="3" s="1"/>
  <c r="K176" i="3" a="1"/>
  <c r="K176" i="3" s="1"/>
  <c r="K184" i="3" a="1"/>
  <c r="K184" i="3" s="1"/>
  <c r="K192" i="3" a="1"/>
  <c r="K192" i="3" s="1"/>
  <c r="K200" i="3" a="1"/>
  <c r="K200" i="3" s="1"/>
  <c r="K208" i="3" a="1"/>
  <c r="K208" i="3" s="1"/>
  <c r="K216" i="3" a="1"/>
  <c r="K216" i="3" s="1"/>
  <c r="K224" i="3" a="1"/>
  <c r="K224" i="3" s="1"/>
  <c r="K232" i="3" a="1"/>
  <c r="K232" i="3" s="1"/>
  <c r="K240" i="3" a="1"/>
  <c r="K240" i="3" s="1"/>
  <c r="K248" i="3" a="1"/>
  <c r="K248" i="3" s="1"/>
  <c r="K256" i="3" a="1"/>
  <c r="K256" i="3" s="1"/>
  <c r="K264" i="3" a="1"/>
  <c r="K264" i="3" s="1"/>
  <c r="K272" i="3" a="1"/>
  <c r="K272" i="3" s="1"/>
  <c r="K280" i="3" a="1"/>
  <c r="K280" i="3" s="1"/>
  <c r="K288" i="3" a="1"/>
  <c r="K288" i="3" s="1"/>
  <c r="K296" i="3" a="1"/>
  <c r="K296" i="3" s="1"/>
  <c r="K304" i="3" a="1"/>
  <c r="K304" i="3" s="1"/>
  <c r="K312" i="3" a="1"/>
  <c r="K312" i="3" s="1"/>
  <c r="K320" i="3" a="1"/>
  <c r="K320" i="3" s="1"/>
  <c r="K328" i="3" a="1"/>
  <c r="K328" i="3" s="1"/>
  <c r="K336" i="3" a="1"/>
  <c r="K336" i="3" s="1"/>
  <c r="K344" i="3" a="1"/>
  <c r="K344" i="3" s="1"/>
  <c r="K352" i="3" a="1"/>
  <c r="K352" i="3" s="1"/>
  <c r="K360" i="3" a="1"/>
  <c r="K360" i="3" s="1"/>
  <c r="K368" i="3" a="1"/>
  <c r="K368" i="3" s="1"/>
  <c r="K376" i="3" a="1"/>
  <c r="K376" i="3" s="1"/>
  <c r="K392" i="3" a="1"/>
  <c r="K392" i="3" s="1"/>
  <c r="P392" i="3" a="1"/>
  <c r="P392" i="3" s="1"/>
  <c r="Q392" i="3" s="1"/>
  <c r="K408" i="3" a="1"/>
  <c r="K408" i="3" s="1"/>
  <c r="P408" i="3" a="1"/>
  <c r="P408" i="3" s="1"/>
  <c r="R408" i="3" s="1"/>
  <c r="K424" i="3" a="1"/>
  <c r="K424" i="3" s="1"/>
  <c r="P424" i="3" a="1"/>
  <c r="P424" i="3" s="1"/>
  <c r="R424" i="3" s="1"/>
  <c r="K440" i="3" a="1"/>
  <c r="K440" i="3" s="1"/>
  <c r="P440" i="3" a="1"/>
  <c r="P440" i="3" s="1"/>
  <c r="Q440" i="3" s="1"/>
  <c r="K456" i="3" a="1"/>
  <c r="K456" i="3" s="1"/>
  <c r="P456" i="3" a="1"/>
  <c r="P456" i="3" s="1"/>
  <c r="R456" i="3" s="1"/>
  <c r="K472" i="3" a="1"/>
  <c r="K472" i="3" s="1"/>
  <c r="P472" i="3" a="1"/>
  <c r="P472" i="3" s="1"/>
  <c r="R472" i="3" s="1"/>
  <c r="K488" i="3" a="1"/>
  <c r="K488" i="3" s="1"/>
  <c r="P488" i="3" a="1"/>
  <c r="P488" i="3" s="1"/>
  <c r="R488" i="3" s="1"/>
  <c r="K504" i="3" a="1"/>
  <c r="K504" i="3" s="1"/>
  <c r="P504" i="3" a="1"/>
  <c r="P504" i="3" s="1"/>
  <c r="Q504" i="3" s="1"/>
  <c r="K520" i="3" a="1"/>
  <c r="K520" i="3" s="1"/>
  <c r="P520" i="3" a="1"/>
  <c r="P520" i="3" s="1"/>
  <c r="R520" i="3" s="1"/>
  <c r="K536" i="3" a="1"/>
  <c r="K536" i="3" s="1"/>
  <c r="P536" i="3" a="1"/>
  <c r="P536" i="3" s="1"/>
  <c r="R536" i="3" s="1"/>
  <c r="K552" i="3" a="1"/>
  <c r="K552" i="3" s="1"/>
  <c r="P552" i="3" a="1"/>
  <c r="P552" i="3" s="1"/>
  <c r="Q552" i="3" s="1"/>
  <c r="K568" i="3" a="1"/>
  <c r="K568" i="3" s="1"/>
  <c r="P568" i="3" a="1"/>
  <c r="P568" i="3" s="1"/>
  <c r="R568" i="3" s="1"/>
  <c r="K584" i="3" a="1"/>
  <c r="K584" i="3" s="1"/>
  <c r="K592" i="3" a="1"/>
  <c r="K592" i="3" s="1"/>
  <c r="K600" i="3" a="1"/>
  <c r="K600" i="3" s="1"/>
  <c r="K608" i="3" a="1"/>
  <c r="K608" i="3" s="1"/>
  <c r="K616" i="3" a="1"/>
  <c r="K616" i="3" s="1"/>
  <c r="K624" i="3" a="1"/>
  <c r="K624" i="3" s="1"/>
  <c r="K632" i="3" a="1"/>
  <c r="K632" i="3" s="1"/>
  <c r="K640" i="3" a="1"/>
  <c r="K640" i="3" s="1"/>
  <c r="K648" i="3" a="1"/>
  <c r="K648" i="3" s="1"/>
  <c r="K656" i="3" a="1"/>
  <c r="K656" i="3" s="1"/>
  <c r="K664" i="3" a="1"/>
  <c r="K664" i="3" s="1"/>
  <c r="K672" i="3" a="1"/>
  <c r="K672" i="3" s="1"/>
  <c r="K680" i="3" a="1"/>
  <c r="K680" i="3" s="1"/>
  <c r="K688" i="3" a="1"/>
  <c r="K688" i="3" s="1"/>
  <c r="K696" i="3" a="1"/>
  <c r="K696" i="3" s="1"/>
  <c r="K704" i="3" a="1"/>
  <c r="K704" i="3" s="1"/>
  <c r="K712" i="3" a="1"/>
  <c r="K712" i="3" s="1"/>
  <c r="K720" i="3" a="1"/>
  <c r="K720" i="3" s="1"/>
  <c r="K728" i="3" a="1"/>
  <c r="K728" i="3" s="1"/>
  <c r="K736" i="3" a="1"/>
  <c r="K736" i="3" s="1"/>
  <c r="K744" i="3" a="1"/>
  <c r="K744" i="3" s="1"/>
  <c r="K752" i="3" a="1"/>
  <c r="K752" i="3" s="1"/>
  <c r="K760" i="3" a="1"/>
  <c r="K760" i="3" s="1"/>
  <c r="K768" i="3" a="1"/>
  <c r="K768" i="3" s="1"/>
  <c r="K776" i="3" a="1"/>
  <c r="K776" i="3" s="1"/>
  <c r="K784" i="3" a="1"/>
  <c r="K784" i="3" s="1"/>
  <c r="K792" i="3" a="1"/>
  <c r="K792" i="3" s="1"/>
  <c r="K800" i="3" a="1"/>
  <c r="K800" i="3" s="1"/>
  <c r="K808" i="3" a="1"/>
  <c r="K808" i="3" s="1"/>
  <c r="K896" i="3" a="1"/>
  <c r="K896" i="3" s="1"/>
  <c r="K904" i="3" a="1"/>
  <c r="K904" i="3" s="1"/>
  <c r="K912" i="3" a="1"/>
  <c r="K912" i="3" s="1"/>
  <c r="K920" i="3" a="1"/>
  <c r="K920" i="3" s="1"/>
  <c r="K928" i="3" a="1"/>
  <c r="K928" i="3" s="1"/>
  <c r="K936" i="3" a="1"/>
  <c r="K936" i="3" s="1"/>
  <c r="K944" i="3" a="1"/>
  <c r="K944" i="3" s="1"/>
  <c r="K952" i="3" a="1"/>
  <c r="K952" i="3" s="1"/>
  <c r="M954" i="3" a="1"/>
  <c r="M954" i="3" s="1"/>
  <c r="K960" i="3" a="1"/>
  <c r="K960" i="3" s="1"/>
  <c r="M962" i="3" a="1"/>
  <c r="M962" i="3" s="1"/>
  <c r="K968" i="3" a="1"/>
  <c r="K968" i="3" s="1"/>
  <c r="M970" i="3" a="1"/>
  <c r="M970" i="3" s="1"/>
  <c r="K976" i="3" a="1"/>
  <c r="K976" i="3" s="1"/>
  <c r="M978" i="3" a="1"/>
  <c r="M978" i="3" s="1"/>
  <c r="K984" i="3" a="1"/>
  <c r="K984" i="3" s="1"/>
  <c r="M986" i="3" a="1"/>
  <c r="M986" i="3" s="1"/>
  <c r="K992" i="3" a="1"/>
  <c r="K992" i="3" s="1"/>
  <c r="M994" i="3" a="1"/>
  <c r="M994" i="3" s="1"/>
  <c r="K1000" i="3" a="1"/>
  <c r="K1000" i="3" s="1"/>
  <c r="M1002" i="3" a="1"/>
  <c r="M1002" i="3" s="1"/>
  <c r="K1008" i="3" a="1"/>
  <c r="K1008" i="3" s="1"/>
  <c r="M1010" i="3" a="1"/>
  <c r="M1010" i="3" s="1"/>
  <c r="K1016" i="3" a="1"/>
  <c r="K1016" i="3" s="1"/>
  <c r="M1018" i="3" a="1"/>
  <c r="M1018" i="3" s="1"/>
  <c r="K1024" i="3" a="1"/>
  <c r="K1024" i="3" s="1"/>
  <c r="M1026" i="3" a="1"/>
  <c r="M1026" i="3" s="1"/>
  <c r="K1032" i="3" a="1"/>
  <c r="K1032" i="3" s="1"/>
  <c r="M1034" i="3" a="1"/>
  <c r="M1034" i="3" s="1"/>
  <c r="K1040" i="3" a="1"/>
  <c r="K1040" i="3" s="1"/>
  <c r="M1042" i="3" a="1"/>
  <c r="M1042" i="3" s="1"/>
  <c r="K1048" i="3" a="1"/>
  <c r="K1048" i="3" s="1"/>
  <c r="M1050" i="3" a="1"/>
  <c r="M1050" i="3" s="1"/>
  <c r="K1056" i="3" a="1"/>
  <c r="K1056" i="3" s="1"/>
  <c r="M1058" i="3" a="1"/>
  <c r="M1058" i="3" s="1"/>
  <c r="K1064" i="3" a="1"/>
  <c r="K1064" i="3" s="1"/>
  <c r="M1066" i="3" a="1"/>
  <c r="M1066" i="3" s="1"/>
  <c r="K1072" i="3" a="1"/>
  <c r="K1072" i="3" s="1"/>
  <c r="M1074" i="3" a="1"/>
  <c r="M1074" i="3" s="1"/>
  <c r="K1080" i="3" a="1"/>
  <c r="K1080" i="3" s="1"/>
  <c r="M1082" i="3" a="1"/>
  <c r="M1082" i="3" s="1"/>
  <c r="K1088" i="3" a="1"/>
  <c r="K1088" i="3" s="1"/>
  <c r="M1090" i="3" a="1"/>
  <c r="M1090" i="3" s="1"/>
  <c r="K1096" i="3" a="1"/>
  <c r="K1096" i="3" s="1"/>
  <c r="M1098" i="3" a="1"/>
  <c r="M1098" i="3" s="1"/>
  <c r="K1104" i="3" a="1"/>
  <c r="K1104" i="3" s="1"/>
  <c r="M1106" i="3" a="1"/>
  <c r="M1106" i="3" s="1"/>
  <c r="K1112" i="3" a="1"/>
  <c r="K1112" i="3" s="1"/>
  <c r="M1114" i="3" a="1"/>
  <c r="M1114" i="3" s="1"/>
  <c r="K1120" i="3" a="1"/>
  <c r="K1120" i="3" s="1"/>
  <c r="M1122" i="3" a="1"/>
  <c r="M1122" i="3" s="1"/>
  <c r="K1128" i="3" a="1"/>
  <c r="K1128" i="3" s="1"/>
  <c r="M1130" i="3" a="1"/>
  <c r="M1130" i="3" s="1"/>
  <c r="K1136" i="3" a="1"/>
  <c r="K1136" i="3" s="1"/>
  <c r="M1138" i="3" a="1"/>
  <c r="M1138" i="3" s="1"/>
  <c r="K1144" i="3" a="1"/>
  <c r="K1144" i="3" s="1"/>
  <c r="M1146" i="3" a="1"/>
  <c r="M1146" i="3" s="1"/>
  <c r="K1152" i="3" a="1"/>
  <c r="K1152" i="3" s="1"/>
  <c r="M1154" i="3" a="1"/>
  <c r="M1154" i="3" s="1"/>
  <c r="K1160" i="3" a="1"/>
  <c r="K1160" i="3" s="1"/>
  <c r="M1162" i="3" a="1"/>
  <c r="M1162" i="3" s="1"/>
  <c r="K1168" i="3" a="1"/>
  <c r="K1168" i="3" s="1"/>
  <c r="M1170" i="3" a="1"/>
  <c r="M1170" i="3" s="1"/>
  <c r="K1176" i="3" a="1"/>
  <c r="K1176" i="3" s="1"/>
  <c r="M1178" i="3" a="1"/>
  <c r="M1178" i="3" s="1"/>
  <c r="K1184" i="3" a="1"/>
  <c r="K1184" i="3" s="1"/>
  <c r="M1186" i="3" a="1"/>
  <c r="M1186" i="3" s="1"/>
  <c r="K1192" i="3" a="1"/>
  <c r="K1192" i="3" s="1"/>
  <c r="M1194" i="3" a="1"/>
  <c r="M1194" i="3" s="1"/>
  <c r="K1200" i="3" a="1"/>
  <c r="K1200" i="3" s="1"/>
  <c r="M1202" i="3" a="1"/>
  <c r="M1202" i="3" s="1"/>
  <c r="K1208" i="3" a="1"/>
  <c r="K1208" i="3" s="1"/>
  <c r="M1210" i="3" a="1"/>
  <c r="M1210" i="3" s="1"/>
  <c r="K1216" i="3" a="1"/>
  <c r="K1216" i="3" s="1"/>
  <c r="M1218" i="3" a="1"/>
  <c r="M1218" i="3" s="1"/>
  <c r="K1224" i="3" a="1"/>
  <c r="K1224" i="3" s="1"/>
  <c r="M1226" i="3" a="1"/>
  <c r="M1226" i="3" s="1"/>
  <c r="K1232" i="3" a="1"/>
  <c r="K1232" i="3" s="1"/>
  <c r="M1234" i="3" a="1"/>
  <c r="M1234" i="3" s="1"/>
  <c r="K1240" i="3" a="1"/>
  <c r="K1240" i="3" s="1"/>
  <c r="M1242" i="3" a="1"/>
  <c r="M1242" i="3" s="1"/>
  <c r="K1248" i="3" a="1"/>
  <c r="K1248" i="3" s="1"/>
  <c r="M1250" i="3" a="1"/>
  <c r="M1250" i="3" s="1"/>
  <c r="K1256" i="3" a="1"/>
  <c r="K1256" i="3" s="1"/>
  <c r="M1258" i="3" a="1"/>
  <c r="M1258" i="3" s="1"/>
  <c r="K1264" i="3" a="1"/>
  <c r="K1264" i="3" s="1"/>
  <c r="M1266" i="3" a="1"/>
  <c r="M1266" i="3" s="1"/>
  <c r="K1272" i="3" a="1"/>
  <c r="K1272" i="3" s="1"/>
  <c r="M1274" i="3" a="1"/>
  <c r="M1274" i="3" s="1"/>
  <c r="K1280" i="3" a="1"/>
  <c r="K1280" i="3" s="1"/>
  <c r="N1281" i="3" a="1"/>
  <c r="N1281" i="3" s="1"/>
  <c r="P1281" i="3" a="1"/>
  <c r="P1281" i="3" s="1"/>
  <c r="Q1281" i="3" s="1"/>
  <c r="K1281" i="3" a="1"/>
  <c r="K1281" i="3" s="1"/>
  <c r="P1289" i="3" a="1"/>
  <c r="P1289" i="3" s="1"/>
  <c r="K1294" i="3" a="1"/>
  <c r="K1294" i="3" s="1"/>
  <c r="M1300" i="3" a="1"/>
  <c r="M1300" i="3" s="1"/>
  <c r="L1300" i="3" a="1"/>
  <c r="L1300" i="3" s="1"/>
  <c r="N1300" i="3" a="1"/>
  <c r="N1300" i="3" s="1"/>
  <c r="N1301" i="3" a="1"/>
  <c r="N1301" i="3" s="1"/>
  <c r="K1301" i="3" a="1"/>
  <c r="K1301" i="3" s="1"/>
  <c r="L1309" i="3" a="1"/>
  <c r="L1309" i="3" s="1"/>
  <c r="N1315" i="3" a="1"/>
  <c r="N1315" i="3" s="1"/>
  <c r="K1317" i="3" a="1"/>
  <c r="K1317" i="3" s="1"/>
  <c r="L1323" i="3" a="1"/>
  <c r="L1323" i="3" s="1"/>
  <c r="P1323" i="3" a="1"/>
  <c r="P1323" i="3" s="1"/>
  <c r="R1323" i="3" s="1"/>
  <c r="P1329" i="3" a="1"/>
  <c r="P1329" i="3" s="1"/>
  <c r="M1333" i="3" a="1"/>
  <c r="M1333" i="3" s="1"/>
  <c r="P1341" i="3" a="1"/>
  <c r="P1341" i="3" s="1"/>
  <c r="R1341" i="3" s="1"/>
  <c r="O1344" i="3" a="1"/>
  <c r="O1344" i="3" s="1"/>
  <c r="K1344" i="3" a="1"/>
  <c r="K1344" i="3" s="1"/>
  <c r="M1344" i="3" a="1"/>
  <c r="M1344" i="3" s="1"/>
  <c r="N1344" i="3" a="1"/>
  <c r="N1344" i="3" s="1"/>
  <c r="M1353" i="3" a="1"/>
  <c r="M1353" i="3" s="1"/>
  <c r="N1353" i="3" a="1"/>
  <c r="N1353" i="3" s="1"/>
  <c r="L1355" i="3" a="1"/>
  <c r="L1355" i="3" s="1"/>
  <c r="P1355" i="3" a="1"/>
  <c r="P1355" i="3" s="1"/>
  <c r="Q1355" i="3" s="1"/>
  <c r="M1355" i="3" a="1"/>
  <c r="M1355" i="3" s="1"/>
  <c r="K1358" i="3" a="1"/>
  <c r="K1358" i="3" s="1"/>
  <c r="N1366" i="3" a="1"/>
  <c r="N1366" i="3" s="1"/>
  <c r="P1366" i="3" a="1"/>
  <c r="P1366" i="3" s="1"/>
  <c r="Q1366" i="3" s="1"/>
  <c r="K1366" i="3" a="1"/>
  <c r="K1366" i="3" s="1"/>
  <c r="L1366" i="3" a="1"/>
  <c r="L1366" i="3" s="1"/>
  <c r="K1370" i="3" a="1"/>
  <c r="K1370" i="3" s="1"/>
  <c r="O1376" i="3" a="1"/>
  <c r="O1376" i="3" s="1"/>
  <c r="K1376" i="3" a="1"/>
  <c r="K1376" i="3" s="1"/>
  <c r="M1376" i="3" a="1"/>
  <c r="M1376" i="3" s="1"/>
  <c r="N1376" i="3" a="1"/>
  <c r="N1376" i="3" s="1"/>
  <c r="M1385" i="3" a="1"/>
  <c r="M1385" i="3" s="1"/>
  <c r="N1385" i="3" a="1"/>
  <c r="N1385" i="3" s="1"/>
  <c r="L1387" i="3" a="1"/>
  <c r="L1387" i="3" s="1"/>
  <c r="P1387" i="3" a="1"/>
  <c r="P1387" i="3" s="1"/>
  <c r="Q1387" i="3" s="1"/>
  <c r="M1387" i="3" a="1"/>
  <c r="M1387" i="3" s="1"/>
  <c r="K1390" i="3" a="1"/>
  <c r="K1390" i="3" s="1"/>
  <c r="N1398" i="3" a="1"/>
  <c r="N1398" i="3" s="1"/>
  <c r="P1398" i="3" a="1"/>
  <c r="P1398" i="3" s="1"/>
  <c r="R1398" i="3" s="1"/>
  <c r="K1398" i="3" a="1"/>
  <c r="K1398" i="3" s="1"/>
  <c r="L1398" i="3" a="1"/>
  <c r="L1398" i="3" s="1"/>
  <c r="K1402" i="3" a="1"/>
  <c r="K1402" i="3" s="1"/>
  <c r="O1408" i="3" a="1"/>
  <c r="O1408" i="3" s="1"/>
  <c r="K1408" i="3" a="1"/>
  <c r="K1408" i="3" s="1"/>
  <c r="M1408" i="3" a="1"/>
  <c r="M1408" i="3" s="1"/>
  <c r="N1408" i="3" a="1"/>
  <c r="N1408" i="3" s="1"/>
  <c r="M1417" i="3" a="1"/>
  <c r="M1417" i="3" s="1"/>
  <c r="N1417" i="3" a="1"/>
  <c r="N1417" i="3" s="1"/>
  <c r="L1419" i="3" a="1"/>
  <c r="L1419" i="3" s="1"/>
  <c r="P1419" i="3" a="1"/>
  <c r="P1419" i="3" s="1"/>
  <c r="Q1419" i="3" s="1"/>
  <c r="M1419" i="3" a="1"/>
  <c r="M1419" i="3" s="1"/>
  <c r="K1422" i="3" a="1"/>
  <c r="K1422" i="3" s="1"/>
  <c r="N1430" i="3" a="1"/>
  <c r="N1430" i="3" s="1"/>
  <c r="P1430" i="3" a="1"/>
  <c r="P1430" i="3" s="1"/>
  <c r="R1430" i="3" s="1"/>
  <c r="K1430" i="3" a="1"/>
  <c r="K1430" i="3" s="1"/>
  <c r="L1430" i="3" a="1"/>
  <c r="L1430" i="3" s="1"/>
  <c r="K1434" i="3" a="1"/>
  <c r="K1434" i="3" s="1"/>
  <c r="O1440" i="3" a="1"/>
  <c r="O1440" i="3" s="1"/>
  <c r="K1440" i="3" a="1"/>
  <c r="K1440" i="3" s="1"/>
  <c r="M1440" i="3" a="1"/>
  <c r="M1440" i="3" s="1"/>
  <c r="N1440" i="3" a="1"/>
  <c r="N1440" i="3" s="1"/>
  <c r="M1449" i="3" a="1"/>
  <c r="M1449" i="3" s="1"/>
  <c r="N1449" i="3" a="1"/>
  <c r="N1449" i="3" s="1"/>
  <c r="L1451" i="3" a="1"/>
  <c r="L1451" i="3" s="1"/>
  <c r="P1451" i="3" a="1"/>
  <c r="P1451" i="3" s="1"/>
  <c r="Q1451" i="3" s="1"/>
  <c r="M1451" i="3" a="1"/>
  <c r="M1451" i="3" s="1"/>
  <c r="K1454" i="3" a="1"/>
  <c r="K1454" i="3" s="1"/>
  <c r="N1462" i="3" a="1"/>
  <c r="N1462" i="3" s="1"/>
  <c r="P1462" i="3" a="1"/>
  <c r="P1462" i="3" s="1"/>
  <c r="Q1462" i="3" s="1"/>
  <c r="K1462" i="3" a="1"/>
  <c r="K1462" i="3" s="1"/>
  <c r="L1462" i="3" a="1"/>
  <c r="L1462" i="3" s="1"/>
  <c r="K1466" i="3" a="1"/>
  <c r="K1466" i="3" s="1"/>
  <c r="O1472" i="3" a="1"/>
  <c r="O1472" i="3" s="1"/>
  <c r="K1472" i="3" a="1"/>
  <c r="K1472" i="3" s="1"/>
  <c r="M1472" i="3" a="1"/>
  <c r="M1472" i="3" s="1"/>
  <c r="N1472" i="3" a="1"/>
  <c r="N1472" i="3" s="1"/>
  <c r="M1481" i="3" a="1"/>
  <c r="M1481" i="3" s="1"/>
  <c r="N1481" i="3" a="1"/>
  <c r="N1481" i="3" s="1"/>
  <c r="L1483" i="3" a="1"/>
  <c r="L1483" i="3" s="1"/>
  <c r="P1483" i="3" a="1"/>
  <c r="P1483" i="3" s="1"/>
  <c r="Q1483" i="3" s="1"/>
  <c r="M1483" i="3" a="1"/>
  <c r="M1483" i="3" s="1"/>
  <c r="K1486" i="3" a="1"/>
  <c r="K1486" i="3" s="1"/>
  <c r="N1494" i="3" a="1"/>
  <c r="N1494" i="3" s="1"/>
  <c r="P1494" i="3" a="1"/>
  <c r="P1494" i="3" s="1"/>
  <c r="K1494" i="3" a="1"/>
  <c r="K1494" i="3" s="1"/>
  <c r="L1494" i="3" a="1"/>
  <c r="L1494" i="3" s="1"/>
  <c r="K1498" i="3" a="1"/>
  <c r="K1498" i="3" s="1"/>
  <c r="O1504" i="3" a="1"/>
  <c r="O1504" i="3" s="1"/>
  <c r="K1504" i="3" a="1"/>
  <c r="K1504" i="3" s="1"/>
  <c r="M1504" i="3" a="1"/>
  <c r="M1504" i="3" s="1"/>
  <c r="N1504" i="3" a="1"/>
  <c r="N1504" i="3" s="1"/>
  <c r="M1513" i="3" a="1"/>
  <c r="M1513" i="3" s="1"/>
  <c r="N1513" i="3" a="1"/>
  <c r="N1513" i="3" s="1"/>
  <c r="L1515" i="3" a="1"/>
  <c r="L1515" i="3" s="1"/>
  <c r="P1515" i="3" a="1"/>
  <c r="P1515" i="3" s="1"/>
  <c r="R1515" i="3" s="1"/>
  <c r="M1515" i="3" a="1"/>
  <c r="M1515" i="3" s="1"/>
  <c r="K1518" i="3" a="1"/>
  <c r="K1518" i="3" s="1"/>
  <c r="K1525" i="3" a="1"/>
  <c r="K1525" i="3" s="1"/>
  <c r="K1532" i="3" a="1"/>
  <c r="K1532" i="3" s="1"/>
  <c r="P1538" i="3" a="1"/>
  <c r="P1538" i="3" s="1"/>
  <c r="L1538" i="3" a="1"/>
  <c r="L1538" i="3" s="1"/>
  <c r="N1538" i="3" a="1"/>
  <c r="N1538" i="3" s="1"/>
  <c r="O1538" i="3" a="1"/>
  <c r="O1538" i="3" s="1"/>
  <c r="Q1598" i="3"/>
  <c r="M1644" i="3" a="1"/>
  <c r="M1644" i="3" s="1"/>
  <c r="N1644" i="3" a="1"/>
  <c r="N1644" i="3" s="1"/>
  <c r="O1644" i="3" a="1"/>
  <c r="O1644" i="3" s="1"/>
  <c r="N1661" i="3" a="1"/>
  <c r="N1661" i="3" s="1"/>
  <c r="M1661" i="3" a="1"/>
  <c r="M1661" i="3" s="1"/>
  <c r="K1661" i="3" a="1"/>
  <c r="K1661" i="3" s="1"/>
  <c r="L1661" i="3" a="1"/>
  <c r="L1661" i="3" s="1"/>
  <c r="O1668" i="3" a="1"/>
  <c r="O1668" i="3" s="1"/>
  <c r="Q1671" i="3"/>
  <c r="P1674" i="3" a="1"/>
  <c r="P1674" i="3" s="1"/>
  <c r="R1674" i="3" s="1"/>
  <c r="L1674" i="3" a="1"/>
  <c r="L1674" i="3" s="1"/>
  <c r="M1674" i="3" a="1"/>
  <c r="M1674" i="3" s="1"/>
  <c r="N1674" i="3" a="1"/>
  <c r="N1674" i="3" s="1"/>
  <c r="P1682" i="3" a="1"/>
  <c r="P1682" i="3" s="1"/>
  <c r="R1682" i="3" s="1"/>
  <c r="L1682" i="3" a="1"/>
  <c r="L1682" i="3" s="1"/>
  <c r="M1682" i="3" a="1"/>
  <c r="M1682" i="3" s="1"/>
  <c r="K1682" i="3" a="1"/>
  <c r="K1682" i="3" s="1"/>
  <c r="N1682" i="3" a="1"/>
  <c r="N1682" i="3" s="1"/>
  <c r="M1716" i="3" a="1"/>
  <c r="M1716" i="3" s="1"/>
  <c r="N1716" i="3" a="1"/>
  <c r="N1716" i="3" s="1"/>
  <c r="L1716" i="3" a="1"/>
  <c r="L1716" i="3" s="1"/>
  <c r="O1716" i="3" a="1"/>
  <c r="O1716" i="3" s="1"/>
  <c r="R1717" i="3"/>
  <c r="Q1717" i="3"/>
  <c r="M1723" i="3" a="1"/>
  <c r="M1723" i="3" s="1"/>
  <c r="P1723" i="3" a="1"/>
  <c r="P1723" i="3" s="1"/>
  <c r="L1723" i="3" a="1"/>
  <c r="L1723" i="3" s="1"/>
  <c r="N1723" i="3" a="1"/>
  <c r="N1723" i="3" s="1"/>
  <c r="O1723" i="3" a="1"/>
  <c r="O1723" i="3" s="1"/>
  <c r="M1730" i="3" a="1"/>
  <c r="M1730" i="3" s="1"/>
  <c r="M1732" i="3" a="1"/>
  <c r="M1732" i="3" s="1"/>
  <c r="K1732" i="3" a="1"/>
  <c r="K1732" i="3" s="1"/>
  <c r="N1732" i="3" a="1"/>
  <c r="N1732" i="3" s="1"/>
  <c r="L1732" i="3" a="1"/>
  <c r="L1732" i="3" s="1"/>
  <c r="N1765" i="3" a="1"/>
  <c r="N1765" i="3" s="1"/>
  <c r="M1765" i="3" a="1"/>
  <c r="M1765" i="3" s="1"/>
  <c r="O1765" i="3" a="1"/>
  <c r="O1765" i="3" s="1"/>
  <c r="P1794" i="3" a="1"/>
  <c r="P1794" i="3" s="1"/>
  <c r="L1794" i="3" a="1"/>
  <c r="L1794" i="3" s="1"/>
  <c r="N1794" i="3" a="1"/>
  <c r="N1794" i="3" s="1"/>
  <c r="O1794" i="3" a="1"/>
  <c r="O1794" i="3" s="1"/>
  <c r="P1809" i="3" a="1"/>
  <c r="P1809" i="3" s="1"/>
  <c r="L1809" i="3" a="1"/>
  <c r="L1809" i="3" s="1"/>
  <c r="O1809" i="3" a="1"/>
  <c r="O1809" i="3" s="1"/>
  <c r="K1809" i="3" a="1"/>
  <c r="K1809" i="3" s="1"/>
  <c r="N1809" i="3" a="1"/>
  <c r="N1809" i="3" s="1"/>
  <c r="M1820" i="3" a="1"/>
  <c r="M1820" i="3" s="1"/>
  <c r="N1820" i="3" a="1"/>
  <c r="N1820" i="3" s="1"/>
  <c r="O1820" i="3" a="1"/>
  <c r="O1820" i="3" s="1"/>
  <c r="P1820" i="3" a="1"/>
  <c r="P1820" i="3" s="1"/>
  <c r="M1891" i="3" a="1"/>
  <c r="M1891" i="3" s="1"/>
  <c r="P1891" i="3" a="1"/>
  <c r="P1891" i="3" s="1"/>
  <c r="L1891" i="3" a="1"/>
  <c r="L1891" i="3" s="1"/>
  <c r="N1891" i="3" a="1"/>
  <c r="N1891" i="3" s="1"/>
  <c r="O1891" i="3" a="1"/>
  <c r="O1891" i="3" s="1"/>
  <c r="M1899" i="3" a="1"/>
  <c r="M1899" i="3" s="1"/>
  <c r="P1899" i="3" a="1"/>
  <c r="P1899" i="3" s="1"/>
  <c r="Q1899" i="3" s="1"/>
  <c r="L1899" i="3" a="1"/>
  <c r="L1899" i="3" s="1"/>
  <c r="K1899" i="3" a="1"/>
  <c r="K1899" i="3" s="1"/>
  <c r="N1899" i="3" a="1"/>
  <c r="N1899" i="3" s="1"/>
  <c r="P1937" i="3" a="1"/>
  <c r="P1937" i="3" s="1"/>
  <c r="L1937" i="3" a="1"/>
  <c r="L1937" i="3" s="1"/>
  <c r="O1937" i="3" a="1"/>
  <c r="O1937" i="3" s="1"/>
  <c r="K1937" i="3" a="1"/>
  <c r="K1937" i="3" s="1"/>
  <c r="N1937" i="3" a="1"/>
  <c r="N1937" i="3" s="1"/>
  <c r="M1948" i="3" a="1"/>
  <c r="M1948" i="3" s="1"/>
  <c r="N1948" i="3" a="1"/>
  <c r="N1948" i="3" s="1"/>
  <c r="O1948" i="3" a="1"/>
  <c r="O1948" i="3" s="1"/>
  <c r="P1948" i="3" a="1"/>
  <c r="P1948" i="3" s="1"/>
  <c r="R1965" i="3"/>
  <c r="Q1965" i="3"/>
  <c r="K2002" i="3" a="1"/>
  <c r="K2002" i="3" s="1"/>
  <c r="M2019" i="3" a="1"/>
  <c r="M2019" i="3" s="1"/>
  <c r="P2019" i="3" a="1"/>
  <c r="P2019" i="3" s="1"/>
  <c r="L2019" i="3" a="1"/>
  <c r="L2019" i="3" s="1"/>
  <c r="N2019" i="3" a="1"/>
  <c r="N2019" i="3" s="1"/>
  <c r="O2019" i="3" a="1"/>
  <c r="O2019" i="3" s="1"/>
  <c r="M2027" i="3" a="1"/>
  <c r="M2027" i="3" s="1"/>
  <c r="P2027" i="3" a="1"/>
  <c r="P2027" i="3" s="1"/>
  <c r="Q2027" i="3" s="1"/>
  <c r="L2027" i="3" a="1"/>
  <c r="L2027" i="3" s="1"/>
  <c r="K2027" i="3" a="1"/>
  <c r="K2027" i="3" s="1"/>
  <c r="N2027" i="3" a="1"/>
  <c r="N2027" i="3" s="1"/>
  <c r="L2051" i="3" a="1"/>
  <c r="L2051" i="3" s="1"/>
  <c r="P2051" i="3" a="1"/>
  <c r="P2051" i="3" s="1"/>
  <c r="K2051" i="3" a="1"/>
  <c r="K2051" i="3" s="1"/>
  <c r="N2051" i="3" a="1"/>
  <c r="N2051" i="3" s="1"/>
  <c r="O2051" i="3" a="1"/>
  <c r="O2051" i="3" s="1"/>
  <c r="N2072" i="3" a="1"/>
  <c r="N2072" i="3" s="1"/>
  <c r="L2089" i="3" a="1"/>
  <c r="L2089" i="3" s="1"/>
  <c r="P2089" i="3" a="1"/>
  <c r="P2089" i="3" s="1"/>
  <c r="K2089" i="3" a="1"/>
  <c r="K2089" i="3" s="1"/>
  <c r="M2089" i="3" a="1"/>
  <c r="M2089" i="3" s="1"/>
  <c r="N2089" i="3" a="1"/>
  <c r="N2089" i="3" s="1"/>
  <c r="O2089" i="3" a="1"/>
  <c r="O2089" i="3" s="1"/>
  <c r="P2104" i="3" a="1"/>
  <c r="P2104" i="3" s="1"/>
  <c r="L2104" i="3" a="1"/>
  <c r="L2104" i="3" s="1"/>
  <c r="M2104" i="3" a="1"/>
  <c r="M2104" i="3" s="1"/>
  <c r="O2104" i="3" a="1"/>
  <c r="O2104" i="3" s="1"/>
  <c r="M2113" i="3" a="1"/>
  <c r="M2113" i="3" s="1"/>
  <c r="L2113" i="3" a="1"/>
  <c r="L2113" i="3" s="1"/>
  <c r="N2113" i="3" a="1"/>
  <c r="N2113" i="3" s="1"/>
  <c r="O2113" i="3" a="1"/>
  <c r="O2113" i="3" s="1"/>
  <c r="P2113" i="3" a="1"/>
  <c r="P2113" i="3" s="1"/>
  <c r="N2124" i="3" a="1"/>
  <c r="N2124" i="3" s="1"/>
  <c r="L2124" i="3" a="1"/>
  <c r="L2124" i="3" s="1"/>
  <c r="P2124" i="3" a="1"/>
  <c r="P2124" i="3" s="1"/>
  <c r="M2124" i="3" a="1"/>
  <c r="M2124" i="3" s="1"/>
  <c r="O2124" i="3" a="1"/>
  <c r="O2124" i="3" s="1"/>
  <c r="P2128" i="3" a="1"/>
  <c r="P2128" i="3" s="1"/>
  <c r="L2128" i="3" a="1"/>
  <c r="L2128" i="3" s="1"/>
  <c r="N2128" i="3" a="1"/>
  <c r="N2128" i="3" s="1"/>
  <c r="M2128" i="3" a="1"/>
  <c r="M2128" i="3" s="1"/>
  <c r="O2128" i="3" a="1"/>
  <c r="O2128" i="3" s="1"/>
  <c r="M2151" i="3" a="1"/>
  <c r="M2151" i="3" s="1"/>
  <c r="N2151" i="3" a="1"/>
  <c r="N2151" i="3" s="1"/>
  <c r="L2151" i="3" a="1"/>
  <c r="L2151" i="3" s="1"/>
  <c r="P2151" i="3" a="1"/>
  <c r="P2151" i="3" s="1"/>
  <c r="O2151" i="3" a="1"/>
  <c r="O2151" i="3" s="1"/>
  <c r="R2166" i="3"/>
  <c r="Q2166" i="3"/>
  <c r="O2199" i="3" a="1"/>
  <c r="O2199" i="3" s="1"/>
  <c r="K2199" i="3" a="1"/>
  <c r="K2199" i="3" s="1"/>
  <c r="M2199" i="3" a="1"/>
  <c r="M2199" i="3" s="1"/>
  <c r="L2199" i="3" a="1"/>
  <c r="L2199" i="3" s="1"/>
  <c r="N2204" i="3" a="1"/>
  <c r="N2204" i="3" s="1"/>
  <c r="L2204" i="3" a="1"/>
  <c r="L2204" i="3" s="1"/>
  <c r="M2204" i="3" a="1"/>
  <c r="M2204" i="3" s="1"/>
  <c r="P2204" i="3" a="1"/>
  <c r="P2204" i="3" s="1"/>
  <c r="R2204" i="3" s="1"/>
  <c r="O2207" i="3" a="1"/>
  <c r="O2207" i="3" s="1"/>
  <c r="K2207" i="3" a="1"/>
  <c r="K2207" i="3" s="1"/>
  <c r="N2207" i="3" a="1"/>
  <c r="N2207" i="3" s="1"/>
  <c r="P2207" i="3" a="1"/>
  <c r="P2207" i="3" s="1"/>
  <c r="L2207" i="3" a="1"/>
  <c r="L2207" i="3" s="1"/>
  <c r="M2207" i="3" a="1"/>
  <c r="M2207" i="3" s="1"/>
  <c r="M2226" i="3" a="1"/>
  <c r="M2226" i="3" s="1"/>
  <c r="L2226" i="3" a="1"/>
  <c r="L2226" i="3" s="1"/>
  <c r="P2226" i="3" a="1"/>
  <c r="P2226" i="3" s="1"/>
  <c r="K2226" i="3" a="1"/>
  <c r="K2226" i="3" s="1"/>
  <c r="O2226" i="3" a="1"/>
  <c r="O2226" i="3" s="1"/>
  <c r="O2247" i="3" a="1"/>
  <c r="O2247" i="3" s="1"/>
  <c r="K2247" i="3" a="1"/>
  <c r="K2247" i="3" s="1"/>
  <c r="N2247" i="3" a="1"/>
  <c r="N2247" i="3" s="1"/>
  <c r="M2247" i="3" a="1"/>
  <c r="M2247" i="3" s="1"/>
  <c r="P2247" i="3" a="1"/>
  <c r="P2247" i="3" s="1"/>
  <c r="Q2286" i="3"/>
  <c r="P2353" i="3" a="1"/>
  <c r="P2353" i="3" s="1"/>
  <c r="L2353" i="3" a="1"/>
  <c r="L2353" i="3" s="1"/>
  <c r="N2353" i="3" a="1"/>
  <c r="N2353" i="3" s="1"/>
  <c r="O2353" i="3" a="1"/>
  <c r="O2353" i="3" s="1"/>
  <c r="K2353" i="3" a="1"/>
  <c r="K2353" i="3" s="1"/>
  <c r="M2353" i="3" a="1"/>
  <c r="M2353" i="3" s="1"/>
  <c r="P2393" i="3" a="1"/>
  <c r="P2393" i="3" s="1"/>
  <c r="Q2393" i="3" s="1"/>
  <c r="L2393" i="3" a="1"/>
  <c r="L2393" i="3" s="1"/>
  <c r="N2393" i="3" a="1"/>
  <c r="N2393" i="3" s="1"/>
  <c r="M2393" i="3" a="1"/>
  <c r="M2393" i="3" s="1"/>
  <c r="P2455" i="3" a="1"/>
  <c r="P2455" i="3" s="1"/>
  <c r="O2491" i="3" a="1"/>
  <c r="O2491" i="3" s="1"/>
  <c r="Q2525" i="3"/>
  <c r="R2525" i="3"/>
  <c r="P2537" i="3" a="1"/>
  <c r="P2537" i="3" s="1"/>
  <c r="L2537" i="3" a="1"/>
  <c r="L2537" i="3" s="1"/>
  <c r="M2537" i="3" a="1"/>
  <c r="M2537" i="3" s="1"/>
  <c r="K2537" i="3" a="1"/>
  <c r="K2537" i="3" s="1"/>
  <c r="N2537" i="3" a="1"/>
  <c r="N2537" i="3" s="1"/>
  <c r="O2537" i="3" a="1"/>
  <c r="O2537" i="3" s="1"/>
  <c r="M2539" i="3" a="1"/>
  <c r="M2539" i="3" s="1"/>
  <c r="N2539" i="3" a="1"/>
  <c r="N2539" i="3" s="1"/>
  <c r="L2539" i="3" a="1"/>
  <c r="L2539" i="3" s="1"/>
  <c r="P2539" i="3" a="1"/>
  <c r="P2539" i="3" s="1"/>
  <c r="K2539" i="3" a="1"/>
  <c r="K2539" i="3" s="1"/>
  <c r="M2563" i="3" a="1"/>
  <c r="M2563" i="3" s="1"/>
  <c r="N2563" i="3" a="1"/>
  <c r="N2563" i="3" s="1"/>
  <c r="O2563" i="3" a="1"/>
  <c r="O2563" i="3" s="1"/>
  <c r="K2563" i="3" a="1"/>
  <c r="K2563" i="3" s="1"/>
  <c r="P2563" i="3" a="1"/>
  <c r="P2563" i="3" s="1"/>
  <c r="L2563" i="3" a="1"/>
  <c r="L2563" i="3" s="1"/>
  <c r="M2610" i="3" a="1"/>
  <c r="M2610" i="3" s="1"/>
  <c r="P2610" i="3" a="1"/>
  <c r="P2610" i="3" s="1"/>
  <c r="L2610" i="3" a="1"/>
  <c r="L2610" i="3" s="1"/>
  <c r="N2610" i="3" a="1"/>
  <c r="N2610" i="3" s="1"/>
  <c r="O2610" i="3" a="1"/>
  <c r="O2610" i="3" s="1"/>
  <c r="K2610" i="3" a="1"/>
  <c r="K2610" i="3" s="1"/>
  <c r="R2659" i="3"/>
  <c r="Q2659" i="3"/>
  <c r="R2694" i="3"/>
  <c r="Q2694" i="3"/>
  <c r="Q2715" i="3"/>
  <c r="R2739" i="3"/>
  <c r="Q2739" i="3"/>
  <c r="M2763" i="3" a="1"/>
  <c r="M2763" i="3" s="1"/>
  <c r="L2763" i="3" a="1"/>
  <c r="L2763" i="3" s="1"/>
  <c r="K2763" i="3" a="1"/>
  <c r="K2763" i="3" s="1"/>
  <c r="N2763" i="3" a="1"/>
  <c r="N2763" i="3" s="1"/>
  <c r="O2763" i="3" a="1"/>
  <c r="O2763" i="3" s="1"/>
  <c r="P2763" i="3" a="1"/>
  <c r="P2763" i="3" s="1"/>
  <c r="R2915" i="3"/>
  <c r="Q2915" i="3"/>
  <c r="R3043" i="3"/>
  <c r="Q3043" i="3"/>
  <c r="R793" i="3"/>
  <c r="Q793" i="3"/>
  <c r="Q809" i="3"/>
  <c r="Q825" i="3"/>
  <c r="R849" i="3"/>
  <c r="Q849" i="3"/>
  <c r="R857" i="3"/>
  <c r="Q857" i="3"/>
  <c r="R865" i="3"/>
  <c r="Q865" i="3"/>
  <c r="R881" i="3"/>
  <c r="Q881" i="3"/>
  <c r="R897" i="3"/>
  <c r="Q897" i="3"/>
  <c r="R905" i="3"/>
  <c r="Q905" i="3"/>
  <c r="R913" i="3"/>
  <c r="Q913" i="3"/>
  <c r="R921" i="3"/>
  <c r="Q921" i="3"/>
  <c r="R937" i="3"/>
  <c r="Q937" i="3"/>
  <c r="R945" i="3"/>
  <c r="Q945" i="3"/>
  <c r="R953" i="3"/>
  <c r="R985" i="3"/>
  <c r="Q985" i="3"/>
  <c r="R993" i="3"/>
  <c r="Q993" i="3"/>
  <c r="Q1001" i="3"/>
  <c r="Q1009" i="3"/>
  <c r="R1041" i="3"/>
  <c r="R1049" i="3"/>
  <c r="Q1049" i="3"/>
  <c r="R1057" i="3"/>
  <c r="R1065" i="3"/>
  <c r="Q1065" i="3"/>
  <c r="R1073" i="3"/>
  <c r="Q1073" i="3"/>
  <c r="Q1081" i="3"/>
  <c r="R1089" i="3"/>
  <c r="Q1089" i="3"/>
  <c r="R1097" i="3"/>
  <c r="Q1097" i="3"/>
  <c r="R1105" i="3"/>
  <c r="Q1105" i="3"/>
  <c r="R1113" i="3"/>
  <c r="Q1113" i="3"/>
  <c r="Q1137" i="3"/>
  <c r="R1145" i="3"/>
  <c r="Q1145" i="3"/>
  <c r="R1161" i="3"/>
  <c r="Q1161" i="3"/>
  <c r="R1193" i="3"/>
  <c r="Q1201" i="3"/>
  <c r="R1209" i="3"/>
  <c r="Q1209" i="3"/>
  <c r="R1225" i="3"/>
  <c r="Q1225" i="3"/>
  <c r="R1233" i="3"/>
  <c r="Q1233" i="3"/>
  <c r="R1257" i="3"/>
  <c r="Q1257" i="3"/>
  <c r="R1273" i="3"/>
  <c r="Q1273" i="3"/>
  <c r="P1282" i="3" a="1"/>
  <c r="P1282" i="3" s="1"/>
  <c r="R1282" i="3" s="1"/>
  <c r="L1282" i="3" a="1"/>
  <c r="L1282" i="3" s="1"/>
  <c r="K1282" i="3" a="1"/>
  <c r="K1282" i="3" s="1"/>
  <c r="M1282" i="3" a="1"/>
  <c r="M1282" i="3" s="1"/>
  <c r="N1302" i="3" a="1"/>
  <c r="N1302" i="3" s="1"/>
  <c r="P1302" i="3" a="1"/>
  <c r="P1302" i="3" s="1"/>
  <c r="Q1302" i="3" s="1"/>
  <c r="K1302" i="3" a="1"/>
  <c r="K1302" i="3" s="1"/>
  <c r="O1315" i="3" a="1"/>
  <c r="O1315" i="3" s="1"/>
  <c r="O1332" i="3" a="1"/>
  <c r="O1332" i="3" s="1"/>
  <c r="P1338" i="3" a="1"/>
  <c r="P1338" i="3" s="1"/>
  <c r="R1338" i="3" s="1"/>
  <c r="L1338" i="3" a="1"/>
  <c r="L1338" i="3" s="1"/>
  <c r="M1338" i="3" a="1"/>
  <c r="M1338" i="3" s="1"/>
  <c r="N1338" i="3" a="1"/>
  <c r="N1338" i="3" s="1"/>
  <c r="N1339" i="3" a="1"/>
  <c r="N1339" i="3" s="1"/>
  <c r="K1339" i="3" a="1"/>
  <c r="K1339" i="3" s="1"/>
  <c r="M1364" i="3" a="1"/>
  <c r="M1364" i="3" s="1"/>
  <c r="L1364" i="3" a="1"/>
  <c r="L1364" i="3" s="1"/>
  <c r="N1364" i="3" a="1"/>
  <c r="N1364" i="3" s="1"/>
  <c r="M1396" i="3" a="1"/>
  <c r="M1396" i="3" s="1"/>
  <c r="L1396" i="3" a="1"/>
  <c r="L1396" i="3" s="1"/>
  <c r="N1396" i="3" a="1"/>
  <c r="N1396" i="3" s="1"/>
  <c r="M1428" i="3" a="1"/>
  <c r="M1428" i="3" s="1"/>
  <c r="L1428" i="3" a="1"/>
  <c r="L1428" i="3" s="1"/>
  <c r="N1428" i="3" a="1"/>
  <c r="N1428" i="3" s="1"/>
  <c r="M1460" i="3" a="1"/>
  <c r="M1460" i="3" s="1"/>
  <c r="L1460" i="3" a="1"/>
  <c r="L1460" i="3" s="1"/>
  <c r="N1460" i="3" a="1"/>
  <c r="N1460" i="3" s="1"/>
  <c r="M1492" i="3" a="1"/>
  <c r="M1492" i="3" s="1"/>
  <c r="L1492" i="3" a="1"/>
  <c r="L1492" i="3" s="1"/>
  <c r="N1492" i="3" a="1"/>
  <c r="N1492" i="3" s="1"/>
  <c r="Q1535" i="3"/>
  <c r="M1547" i="3" a="1"/>
  <c r="M1547" i="3" s="1"/>
  <c r="P1547" i="3" a="1"/>
  <c r="P1547" i="3" s="1"/>
  <c r="L1547" i="3" a="1"/>
  <c r="L1547" i="3" s="1"/>
  <c r="K1547" i="3" a="1"/>
  <c r="K1547" i="3" s="1"/>
  <c r="N1547" i="3" a="1"/>
  <c r="N1547" i="3" s="1"/>
  <c r="N1589" i="3" a="1"/>
  <c r="N1589" i="3" s="1"/>
  <c r="M1589" i="3" a="1"/>
  <c r="M1589" i="3" s="1"/>
  <c r="L1589" i="3" a="1"/>
  <c r="L1589" i="3" s="1"/>
  <c r="M1596" i="3" a="1"/>
  <c r="M1596" i="3" s="1"/>
  <c r="L1596" i="3" a="1"/>
  <c r="L1596" i="3" s="1"/>
  <c r="N1596" i="3" a="1"/>
  <c r="N1596" i="3" s="1"/>
  <c r="P1609" i="3" a="1"/>
  <c r="P1609" i="3" s="1"/>
  <c r="L1609" i="3" a="1"/>
  <c r="L1609" i="3" s="1"/>
  <c r="O1609" i="3" a="1"/>
  <c r="O1609" i="3" s="1"/>
  <c r="K1609" i="3" a="1"/>
  <c r="K1609" i="3" s="1"/>
  <c r="N1609" i="3" a="1"/>
  <c r="N1609" i="3" s="1"/>
  <c r="P1617" i="3" a="1"/>
  <c r="P1617" i="3" s="1"/>
  <c r="L1617" i="3" a="1"/>
  <c r="L1617" i="3" s="1"/>
  <c r="O1617" i="3" a="1"/>
  <c r="O1617" i="3" s="1"/>
  <c r="K1617" i="3" a="1"/>
  <c r="K1617" i="3" s="1"/>
  <c r="M1617" i="3" a="1"/>
  <c r="M1617" i="3" s="1"/>
  <c r="N1617" i="3" a="1"/>
  <c r="N1617" i="3" s="1"/>
  <c r="P1625" i="3" a="1"/>
  <c r="P1625" i="3" s="1"/>
  <c r="L1625" i="3" a="1"/>
  <c r="L1625" i="3" s="1"/>
  <c r="O1625" i="3" a="1"/>
  <c r="O1625" i="3" s="1"/>
  <c r="K1625" i="3" a="1"/>
  <c r="K1625" i="3" s="1"/>
  <c r="M1625" i="3" a="1"/>
  <c r="M1625" i="3" s="1"/>
  <c r="N1625" i="3" a="1"/>
  <c r="N1625" i="3" s="1"/>
  <c r="R1640" i="3"/>
  <c r="M1651" i="3" a="1"/>
  <c r="M1651" i="3" s="1"/>
  <c r="P1651" i="3" a="1"/>
  <c r="P1651" i="3" s="1"/>
  <c r="L1651" i="3" a="1"/>
  <c r="L1651" i="3" s="1"/>
  <c r="N1651" i="3" a="1"/>
  <c r="N1651" i="3" s="1"/>
  <c r="O1651" i="3" a="1"/>
  <c r="O1651" i="3" s="1"/>
  <c r="P1658" i="3" a="1"/>
  <c r="P1658" i="3" s="1"/>
  <c r="L1658" i="3" a="1"/>
  <c r="L1658" i="3" s="1"/>
  <c r="N1658" i="3" a="1"/>
  <c r="N1658" i="3" s="1"/>
  <c r="O1658" i="3" a="1"/>
  <c r="O1658" i="3" s="1"/>
  <c r="M1667" i="3" a="1"/>
  <c r="M1667" i="3" s="1"/>
  <c r="P1667" i="3" a="1"/>
  <c r="P1667" i="3" s="1"/>
  <c r="L1667" i="3" a="1"/>
  <c r="L1667" i="3" s="1"/>
  <c r="N1667" i="3" a="1"/>
  <c r="N1667" i="3" s="1"/>
  <c r="R1679" i="3"/>
  <c r="L1701" i="3" a="1"/>
  <c r="L1701" i="3" s="1"/>
  <c r="P1729" i="3" a="1"/>
  <c r="P1729" i="3" s="1"/>
  <c r="L1729" i="3" a="1"/>
  <c r="L1729" i="3" s="1"/>
  <c r="O1729" i="3" a="1"/>
  <c r="O1729" i="3" s="1"/>
  <c r="K1729" i="3" a="1"/>
  <c r="K1729" i="3" s="1"/>
  <c r="N1729" i="3" a="1"/>
  <c r="N1729" i="3" s="1"/>
  <c r="N1773" i="3" a="1"/>
  <c r="N1773" i="3" s="1"/>
  <c r="M1773" i="3" a="1"/>
  <c r="M1773" i="3" s="1"/>
  <c r="L1773" i="3" a="1"/>
  <c r="L1773" i="3" s="1"/>
  <c r="O1773" i="3" a="1"/>
  <c r="O1773" i="3" s="1"/>
  <c r="Q1783" i="3"/>
  <c r="N1811" i="3" a="1"/>
  <c r="N1811" i="3" s="1"/>
  <c r="P1826" i="3" a="1"/>
  <c r="P1826" i="3" s="1"/>
  <c r="L1826" i="3" a="1"/>
  <c r="L1826" i="3" s="1"/>
  <c r="M1826" i="3" a="1"/>
  <c r="M1826" i="3" s="1"/>
  <c r="K1826" i="3" a="1"/>
  <c r="K1826" i="3" s="1"/>
  <c r="N1826" i="3" a="1"/>
  <c r="N1826" i="3" s="1"/>
  <c r="R1846" i="3"/>
  <c r="R1855" i="3"/>
  <c r="Q1863" i="3"/>
  <c r="R1863" i="3"/>
  <c r="N1866" i="3" a="1"/>
  <c r="N1866" i="3" s="1"/>
  <c r="M1883" i="3" a="1"/>
  <c r="M1883" i="3" s="1"/>
  <c r="P1883" i="3" a="1"/>
  <c r="P1883" i="3" s="1"/>
  <c r="L1883" i="3" a="1"/>
  <c r="L1883" i="3" s="1"/>
  <c r="N1883" i="3" a="1"/>
  <c r="N1883" i="3" s="1"/>
  <c r="O1883" i="3" a="1"/>
  <c r="O1883" i="3" s="1"/>
  <c r="Q1886" i="3"/>
  <c r="N1921" i="3" a="1"/>
  <c r="N1921" i="3" s="1"/>
  <c r="N1939" i="3" a="1"/>
  <c r="N1939" i="3" s="1"/>
  <c r="P1954" i="3" a="1"/>
  <c r="P1954" i="3" s="1"/>
  <c r="L1954" i="3" a="1"/>
  <c r="L1954" i="3" s="1"/>
  <c r="M1954" i="3" a="1"/>
  <c r="M1954" i="3" s="1"/>
  <c r="K1954" i="3" a="1"/>
  <c r="K1954" i="3" s="1"/>
  <c r="N1954" i="3" a="1"/>
  <c r="N1954" i="3" s="1"/>
  <c r="R1966" i="3"/>
  <c r="Q1966" i="3"/>
  <c r="R1972" i="3"/>
  <c r="Q1972" i="3"/>
  <c r="R1974" i="3"/>
  <c r="N1994" i="3" a="1"/>
  <c r="N1994" i="3" s="1"/>
  <c r="M2011" i="3" a="1"/>
  <c r="M2011" i="3" s="1"/>
  <c r="P2011" i="3" a="1"/>
  <c r="P2011" i="3" s="1"/>
  <c r="L2011" i="3" a="1"/>
  <c r="L2011" i="3" s="1"/>
  <c r="N2011" i="3" a="1"/>
  <c r="N2011" i="3" s="1"/>
  <c r="O2011" i="3" a="1"/>
  <c r="O2011" i="3" s="1"/>
  <c r="Q2014" i="3"/>
  <c r="Q2037" i="3"/>
  <c r="R2037" i="3"/>
  <c r="M2090" i="3" a="1"/>
  <c r="M2090" i="3" s="1"/>
  <c r="N2090" i="3" a="1"/>
  <c r="N2090" i="3" s="1"/>
  <c r="O2090" i="3" a="1"/>
  <c r="O2090" i="3" s="1"/>
  <c r="P2090" i="3" a="1"/>
  <c r="P2090" i="3" s="1"/>
  <c r="M2179" i="3" a="1"/>
  <c r="M2179" i="3" s="1"/>
  <c r="N2179" i="3" a="1"/>
  <c r="N2179" i="3" s="1"/>
  <c r="O2179" i="3" a="1"/>
  <c r="O2179" i="3" s="1"/>
  <c r="K2179" i="3" a="1"/>
  <c r="K2179" i="3" s="1"/>
  <c r="L2179" i="3" a="1"/>
  <c r="L2179" i="3" s="1"/>
  <c r="R2269" i="3"/>
  <c r="M2274" i="3" a="1"/>
  <c r="M2274" i="3" s="1"/>
  <c r="N2274" i="3" a="1"/>
  <c r="N2274" i="3" s="1"/>
  <c r="L2274" i="3" a="1"/>
  <c r="L2274" i="3" s="1"/>
  <c r="O2274" i="3" a="1"/>
  <c r="O2274" i="3" s="1"/>
  <c r="P2274" i="3" a="1"/>
  <c r="P2274" i="3" s="1"/>
  <c r="R2318" i="3"/>
  <c r="R2334" i="3"/>
  <c r="Q2338" i="3"/>
  <c r="R2338" i="3"/>
  <c r="O2463" i="3" a="1"/>
  <c r="O2463" i="3" s="1"/>
  <c r="K2463" i="3" a="1"/>
  <c r="K2463" i="3" s="1"/>
  <c r="N2463" i="3" a="1"/>
  <c r="N2463" i="3" s="1"/>
  <c r="P2463" i="3" a="1"/>
  <c r="P2463" i="3" s="1"/>
  <c r="L2463" i="3" a="1"/>
  <c r="L2463" i="3" s="1"/>
  <c r="M2463" i="3" a="1"/>
  <c r="M2463" i="3" s="1"/>
  <c r="M2482" i="3" a="1"/>
  <c r="M2482" i="3" s="1"/>
  <c r="L2482" i="3" a="1"/>
  <c r="L2482" i="3" s="1"/>
  <c r="P2482" i="3" a="1"/>
  <c r="P2482" i="3" s="1"/>
  <c r="K2482" i="3" a="1"/>
  <c r="K2482" i="3" s="1"/>
  <c r="O2482" i="3" a="1"/>
  <c r="O2482" i="3" s="1"/>
  <c r="R2619" i="3"/>
  <c r="Q2619" i="3"/>
  <c r="P2664" i="3" a="1"/>
  <c r="P2664" i="3" s="1"/>
  <c r="L2664" i="3" a="1"/>
  <c r="L2664" i="3" s="1"/>
  <c r="O2664" i="3" a="1"/>
  <c r="O2664" i="3" s="1"/>
  <c r="K2664" i="3" a="1"/>
  <c r="K2664" i="3" s="1"/>
  <c r="N2664" i="3" a="1"/>
  <c r="N2664" i="3" s="1"/>
  <c r="M2664" i="3" a="1"/>
  <c r="M2664" i="3" s="1"/>
  <c r="M2811" i="3" a="1"/>
  <c r="M2811" i="3" s="1"/>
  <c r="L2811" i="3" a="1"/>
  <c r="L2811" i="3" s="1"/>
  <c r="K2811" i="3" a="1"/>
  <c r="K2811" i="3" s="1"/>
  <c r="N2811" i="3" a="1"/>
  <c r="N2811" i="3" s="1"/>
  <c r="O2811" i="3" a="1"/>
  <c r="O2811" i="3" s="1"/>
  <c r="P2811" i="3" a="1"/>
  <c r="P2811" i="3" s="1"/>
  <c r="R3076" i="3"/>
  <c r="Q3076" i="3"/>
  <c r="M1340" i="3" a="1"/>
  <c r="M1340" i="3" s="1"/>
  <c r="P1340" i="3" a="1"/>
  <c r="P1340" i="3" s="1"/>
  <c r="R1340" i="3" s="1"/>
  <c r="K1340" i="3" a="1"/>
  <c r="K1340" i="3" s="1"/>
  <c r="K1492" i="3" a="1"/>
  <c r="K1492" i="3" s="1"/>
  <c r="M1524" i="3" a="1"/>
  <c r="M1524" i="3" s="1"/>
  <c r="N1524" i="3" a="1"/>
  <c r="N1524" i="3" s="1"/>
  <c r="L1524" i="3" a="1"/>
  <c r="L1524" i="3" s="1"/>
  <c r="O1524" i="3" a="1"/>
  <c r="O1524" i="3" s="1"/>
  <c r="M1531" i="3" a="1"/>
  <c r="M1531" i="3" s="1"/>
  <c r="P1531" i="3" a="1"/>
  <c r="P1531" i="3" s="1"/>
  <c r="L1531" i="3" a="1"/>
  <c r="L1531" i="3" s="1"/>
  <c r="N1531" i="3" a="1"/>
  <c r="N1531" i="3" s="1"/>
  <c r="O1531" i="3" a="1"/>
  <c r="O1531" i="3" s="1"/>
  <c r="M1540" i="3" a="1"/>
  <c r="M1540" i="3" s="1"/>
  <c r="K1540" i="3" a="1"/>
  <c r="K1540" i="3" s="1"/>
  <c r="N1540" i="3" a="1"/>
  <c r="N1540" i="3" s="1"/>
  <c r="L1540" i="3" a="1"/>
  <c r="L1540" i="3" s="1"/>
  <c r="N1573" i="3" a="1"/>
  <c r="N1573" i="3" s="1"/>
  <c r="M1573" i="3" a="1"/>
  <c r="M1573" i="3" s="1"/>
  <c r="O1573" i="3" a="1"/>
  <c r="O1573" i="3" s="1"/>
  <c r="K1589" i="3" a="1"/>
  <c r="K1589" i="3" s="1"/>
  <c r="K1596" i="3" a="1"/>
  <c r="K1596" i="3" s="1"/>
  <c r="P1602" i="3" a="1"/>
  <c r="P1602" i="3" s="1"/>
  <c r="L1602" i="3" a="1"/>
  <c r="L1602" i="3" s="1"/>
  <c r="N1602" i="3" a="1"/>
  <c r="N1602" i="3" s="1"/>
  <c r="O1602" i="3" a="1"/>
  <c r="O1602" i="3" s="1"/>
  <c r="Q1631" i="3"/>
  <c r="K1651" i="3" a="1"/>
  <c r="K1651" i="3" s="1"/>
  <c r="P1652" i="3" a="1"/>
  <c r="P1652" i="3" s="1"/>
  <c r="K1658" i="3" a="1"/>
  <c r="K1658" i="3" s="1"/>
  <c r="K1667" i="3" a="1"/>
  <c r="K1667" i="3" s="1"/>
  <c r="P1668" i="3" a="1"/>
  <c r="P1668" i="3" s="1"/>
  <c r="R1686" i="3"/>
  <c r="P1701" i="3" a="1"/>
  <c r="P1701" i="3" s="1"/>
  <c r="M1708" i="3" a="1"/>
  <c r="M1708" i="3" s="1"/>
  <c r="N1708" i="3" a="1"/>
  <c r="N1708" i="3" s="1"/>
  <c r="O1708" i="3" a="1"/>
  <c r="O1708" i="3" s="1"/>
  <c r="N1725" i="3" a="1"/>
  <c r="N1725" i="3" s="1"/>
  <c r="M1725" i="3" a="1"/>
  <c r="M1725" i="3" s="1"/>
  <c r="K1725" i="3" a="1"/>
  <c r="K1725" i="3" s="1"/>
  <c r="L1725" i="3" a="1"/>
  <c r="L1725" i="3" s="1"/>
  <c r="R1735" i="3"/>
  <c r="P1738" i="3" a="1"/>
  <c r="P1738" i="3" s="1"/>
  <c r="R1738" i="3" s="1"/>
  <c r="L1738" i="3" a="1"/>
  <c r="L1738" i="3" s="1"/>
  <c r="M1738" i="3" a="1"/>
  <c r="M1738" i="3" s="1"/>
  <c r="N1738" i="3" a="1"/>
  <c r="N1738" i="3" s="1"/>
  <c r="P1746" i="3" a="1"/>
  <c r="P1746" i="3" s="1"/>
  <c r="R1746" i="3" s="1"/>
  <c r="L1746" i="3" a="1"/>
  <c r="L1746" i="3" s="1"/>
  <c r="M1746" i="3" a="1"/>
  <c r="M1746" i="3" s="1"/>
  <c r="K1746" i="3" a="1"/>
  <c r="K1746" i="3" s="1"/>
  <c r="N1746" i="3" a="1"/>
  <c r="N1746" i="3" s="1"/>
  <c r="K1773" i="3" a="1"/>
  <c r="K1773" i="3" s="1"/>
  <c r="M1780" i="3" a="1"/>
  <c r="M1780" i="3" s="1"/>
  <c r="N1780" i="3" a="1"/>
  <c r="N1780" i="3" s="1"/>
  <c r="L1780" i="3" a="1"/>
  <c r="L1780" i="3" s="1"/>
  <c r="O1780" i="3" a="1"/>
  <c r="O1780" i="3" s="1"/>
  <c r="M1787" i="3" a="1"/>
  <c r="M1787" i="3" s="1"/>
  <c r="P1787" i="3" a="1"/>
  <c r="P1787" i="3" s="1"/>
  <c r="L1787" i="3" a="1"/>
  <c r="L1787" i="3" s="1"/>
  <c r="N1787" i="3" a="1"/>
  <c r="N1787" i="3" s="1"/>
  <c r="O1787" i="3" a="1"/>
  <c r="O1787" i="3" s="1"/>
  <c r="M1796" i="3" a="1"/>
  <c r="M1796" i="3" s="1"/>
  <c r="K1796" i="3" a="1"/>
  <c r="K1796" i="3" s="1"/>
  <c r="N1796" i="3" a="1"/>
  <c r="N1796" i="3" s="1"/>
  <c r="L1796" i="3" a="1"/>
  <c r="L1796" i="3" s="1"/>
  <c r="R1798" i="3"/>
  <c r="P1802" i="3" a="1"/>
  <c r="P1802" i="3" s="1"/>
  <c r="L1802" i="3" a="1"/>
  <c r="L1802" i="3" s="1"/>
  <c r="M1802" i="3" a="1"/>
  <c r="M1802" i="3" s="1"/>
  <c r="O1802" i="3" a="1"/>
  <c r="O1802" i="3" s="1"/>
  <c r="P1818" i="3" a="1"/>
  <c r="P1818" i="3" s="1"/>
  <c r="L1818" i="3" a="1"/>
  <c r="L1818" i="3" s="1"/>
  <c r="M1818" i="3" a="1"/>
  <c r="M1818" i="3" s="1"/>
  <c r="N1818" i="3" a="1"/>
  <c r="N1818" i="3" s="1"/>
  <c r="O1818" i="3" a="1"/>
  <c r="O1818" i="3" s="1"/>
  <c r="O1826" i="3" a="1"/>
  <c r="O1826" i="3" s="1"/>
  <c r="P1857" i="3" a="1"/>
  <c r="P1857" i="3" s="1"/>
  <c r="L1857" i="3" a="1"/>
  <c r="L1857" i="3" s="1"/>
  <c r="O1857" i="3" a="1"/>
  <c r="O1857" i="3" s="1"/>
  <c r="K1857" i="3" a="1"/>
  <c r="K1857" i="3" s="1"/>
  <c r="Q1871" i="3"/>
  <c r="Q1872" i="3"/>
  <c r="M1875" i="3" a="1"/>
  <c r="M1875" i="3" s="1"/>
  <c r="P1875" i="3" a="1"/>
  <c r="P1875" i="3" s="1"/>
  <c r="L1875" i="3" a="1"/>
  <c r="L1875" i="3" s="1"/>
  <c r="O1875" i="3" a="1"/>
  <c r="O1875" i="3" s="1"/>
  <c r="R1877" i="3"/>
  <c r="Q1877" i="3"/>
  <c r="K1883" i="3" a="1"/>
  <c r="K1883" i="3" s="1"/>
  <c r="Q1911" i="3"/>
  <c r="P1930" i="3" a="1"/>
  <c r="P1930" i="3" s="1"/>
  <c r="L1930" i="3" a="1"/>
  <c r="L1930" i="3" s="1"/>
  <c r="M1930" i="3" a="1"/>
  <c r="M1930" i="3" s="1"/>
  <c r="O1930" i="3" a="1"/>
  <c r="O1930" i="3" s="1"/>
  <c r="P1946" i="3" a="1"/>
  <c r="P1946" i="3" s="1"/>
  <c r="L1946" i="3" a="1"/>
  <c r="L1946" i="3" s="1"/>
  <c r="M1946" i="3" a="1"/>
  <c r="M1946" i="3" s="1"/>
  <c r="N1946" i="3" a="1"/>
  <c r="N1946" i="3" s="1"/>
  <c r="O1946" i="3" a="1"/>
  <c r="O1946" i="3" s="1"/>
  <c r="O1954" i="3" a="1"/>
  <c r="O1954" i="3" s="1"/>
  <c r="P1985" i="3" a="1"/>
  <c r="P1985" i="3" s="1"/>
  <c r="L1985" i="3" a="1"/>
  <c r="L1985" i="3" s="1"/>
  <c r="O1985" i="3" a="1"/>
  <c r="O1985" i="3" s="1"/>
  <c r="K1985" i="3" a="1"/>
  <c r="K1985" i="3" s="1"/>
  <c r="R1997" i="3"/>
  <c r="Q1997" i="3"/>
  <c r="Q2000" i="3"/>
  <c r="M2003" i="3" a="1"/>
  <c r="M2003" i="3" s="1"/>
  <c r="P2003" i="3" a="1"/>
  <c r="P2003" i="3" s="1"/>
  <c r="L2003" i="3" a="1"/>
  <c r="L2003" i="3" s="1"/>
  <c r="O2003" i="3" a="1"/>
  <c r="O2003" i="3" s="1"/>
  <c r="R2005" i="3"/>
  <c r="K2011" i="3" a="1"/>
  <c r="K2011" i="3" s="1"/>
  <c r="P2032" i="3" a="1"/>
  <c r="P2032" i="3" s="1"/>
  <c r="L2032" i="3" a="1"/>
  <c r="L2032" i="3" s="1"/>
  <c r="N2032" i="3" a="1"/>
  <c r="N2032" i="3" s="1"/>
  <c r="M2032" i="3" a="1"/>
  <c r="M2032" i="3" s="1"/>
  <c r="O2032" i="3" a="1"/>
  <c r="O2032" i="3" s="1"/>
  <c r="M2055" i="3" a="1"/>
  <c r="M2055" i="3" s="1"/>
  <c r="N2055" i="3" a="1"/>
  <c r="N2055" i="3" s="1"/>
  <c r="L2055" i="3" a="1"/>
  <c r="L2055" i="3" s="1"/>
  <c r="P2055" i="3" a="1"/>
  <c r="P2055" i="3" s="1"/>
  <c r="O2055" i="3" a="1"/>
  <c r="O2055" i="3" s="1"/>
  <c r="L2083" i="3" a="1"/>
  <c r="L2083" i="3" s="1"/>
  <c r="P2083" i="3" a="1"/>
  <c r="P2083" i="3" s="1"/>
  <c r="K2083" i="3" a="1"/>
  <c r="K2083" i="3" s="1"/>
  <c r="N2083" i="3" a="1"/>
  <c r="N2083" i="3" s="1"/>
  <c r="O2083" i="3" a="1"/>
  <c r="O2083" i="3" s="1"/>
  <c r="K2090" i="3" a="1"/>
  <c r="K2090" i="3" s="1"/>
  <c r="L2121" i="3" a="1"/>
  <c r="L2121" i="3" s="1"/>
  <c r="P2121" i="3" a="1"/>
  <c r="P2121" i="3" s="1"/>
  <c r="K2121" i="3" a="1"/>
  <c r="K2121" i="3" s="1"/>
  <c r="M2121" i="3" a="1"/>
  <c r="M2121" i="3" s="1"/>
  <c r="N2121" i="3" a="1"/>
  <c r="N2121" i="3" s="1"/>
  <c r="O2121" i="3" a="1"/>
  <c r="O2121" i="3" s="1"/>
  <c r="P2136" i="3" a="1"/>
  <c r="P2136" i="3" s="1"/>
  <c r="L2136" i="3" a="1"/>
  <c r="L2136" i="3" s="1"/>
  <c r="M2136" i="3" a="1"/>
  <c r="M2136" i="3" s="1"/>
  <c r="O2136" i="3" a="1"/>
  <c r="O2136" i="3" s="1"/>
  <c r="M2145" i="3" a="1"/>
  <c r="M2145" i="3" s="1"/>
  <c r="L2145" i="3" a="1"/>
  <c r="L2145" i="3" s="1"/>
  <c r="N2145" i="3" a="1"/>
  <c r="N2145" i="3" s="1"/>
  <c r="O2145" i="3" a="1"/>
  <c r="O2145" i="3" s="1"/>
  <c r="P2145" i="3" a="1"/>
  <c r="P2145" i="3" s="1"/>
  <c r="P2179" i="3" a="1"/>
  <c r="P2179" i="3" s="1"/>
  <c r="K2274" i="3" a="1"/>
  <c r="K2274" i="3" s="1"/>
  <c r="O2287" i="3" a="1"/>
  <c r="O2287" i="3" s="1"/>
  <c r="K2287" i="3" a="1"/>
  <c r="K2287" i="3" s="1"/>
  <c r="M2287" i="3" a="1"/>
  <c r="M2287" i="3" s="1"/>
  <c r="N2287" i="3" a="1"/>
  <c r="N2287" i="3" s="1"/>
  <c r="P2287" i="3" a="1"/>
  <c r="P2287" i="3" s="1"/>
  <c r="N2292" i="3" a="1"/>
  <c r="N2292" i="3" s="1"/>
  <c r="M2292" i="3" a="1"/>
  <c r="M2292" i="3" s="1"/>
  <c r="L2292" i="3" a="1"/>
  <c r="L2292" i="3" s="1"/>
  <c r="K2292" i="3" a="1"/>
  <c r="K2292" i="3" s="1"/>
  <c r="O2292" i="3" a="1"/>
  <c r="O2292" i="3" s="1"/>
  <c r="N2316" i="3" a="1"/>
  <c r="N2316" i="3" s="1"/>
  <c r="M2316" i="3" a="1"/>
  <c r="M2316" i="3" s="1"/>
  <c r="O2316" i="3" a="1"/>
  <c r="O2316" i="3" s="1"/>
  <c r="L2316" i="3" a="1"/>
  <c r="L2316" i="3" s="1"/>
  <c r="P2316" i="3" a="1"/>
  <c r="P2316" i="3" s="1"/>
  <c r="M2363" i="3" a="1"/>
  <c r="M2363" i="3" s="1"/>
  <c r="L2363" i="3" a="1"/>
  <c r="L2363" i="3" s="1"/>
  <c r="P2363" i="3" a="1"/>
  <c r="P2363" i="3" s="1"/>
  <c r="K2363" i="3" a="1"/>
  <c r="K2363" i="3" s="1"/>
  <c r="P2369" i="3" a="1"/>
  <c r="P2369" i="3" s="1"/>
  <c r="L2369" i="3" a="1"/>
  <c r="L2369" i="3" s="1"/>
  <c r="M2369" i="3" a="1"/>
  <c r="M2369" i="3" s="1"/>
  <c r="N2369" i="3" a="1"/>
  <c r="N2369" i="3" s="1"/>
  <c r="P2409" i="3" a="1"/>
  <c r="P2409" i="3" s="1"/>
  <c r="L2409" i="3" a="1"/>
  <c r="L2409" i="3" s="1"/>
  <c r="M2409" i="3" a="1"/>
  <c r="M2409" i="3" s="1"/>
  <c r="K2409" i="3" a="1"/>
  <c r="K2409" i="3" s="1"/>
  <c r="N2409" i="3" a="1"/>
  <c r="N2409" i="3" s="1"/>
  <c r="O2409" i="3" a="1"/>
  <c r="O2409" i="3" s="1"/>
  <c r="M2411" i="3" a="1"/>
  <c r="M2411" i="3" s="1"/>
  <c r="N2411" i="3" a="1"/>
  <c r="N2411" i="3" s="1"/>
  <c r="L2411" i="3" a="1"/>
  <c r="L2411" i="3" s="1"/>
  <c r="P2411" i="3" a="1"/>
  <c r="P2411" i="3" s="1"/>
  <c r="N2436" i="3" a="1"/>
  <c r="N2436" i="3" s="1"/>
  <c r="L2436" i="3" a="1"/>
  <c r="L2436" i="3" s="1"/>
  <c r="P2436" i="3" a="1"/>
  <c r="P2436" i="3" s="1"/>
  <c r="K2436" i="3" a="1"/>
  <c r="K2436" i="3" s="1"/>
  <c r="O2436" i="3" a="1"/>
  <c r="O2436" i="3" s="1"/>
  <c r="M2442" i="3" a="1"/>
  <c r="M2442" i="3" s="1"/>
  <c r="L2442" i="3" a="1"/>
  <c r="L2442" i="3" s="1"/>
  <c r="N2442" i="3" a="1"/>
  <c r="N2442" i="3" s="1"/>
  <c r="O2442" i="3" a="1"/>
  <c r="O2442" i="3" s="1"/>
  <c r="P2442" i="3" a="1"/>
  <c r="P2442" i="3" s="1"/>
  <c r="M2451" i="3" a="1"/>
  <c r="M2451" i="3" s="1"/>
  <c r="L2451" i="3" a="1"/>
  <c r="L2451" i="3" s="1"/>
  <c r="N2451" i="3" a="1"/>
  <c r="N2451" i="3" s="1"/>
  <c r="K2451" i="3" a="1"/>
  <c r="K2451" i="3" s="1"/>
  <c r="O2451" i="3" a="1"/>
  <c r="O2451" i="3" s="1"/>
  <c r="P2472" i="3" a="1"/>
  <c r="P2472" i="3" s="1"/>
  <c r="L2472" i="3" a="1"/>
  <c r="L2472" i="3" s="1"/>
  <c r="N2472" i="3" a="1"/>
  <c r="N2472" i="3" s="1"/>
  <c r="O2472" i="3" a="1"/>
  <c r="O2472" i="3" s="1"/>
  <c r="K2472" i="3" a="1"/>
  <c r="K2472" i="3" s="1"/>
  <c r="R2477" i="3"/>
  <c r="Q2477" i="3"/>
  <c r="N2482" i="3" a="1"/>
  <c r="N2482" i="3" s="1"/>
  <c r="P2512" i="3" a="1"/>
  <c r="P2512" i="3" s="1"/>
  <c r="L2512" i="3" a="1"/>
  <c r="L2512" i="3" s="1"/>
  <c r="N2512" i="3" a="1"/>
  <c r="N2512" i="3" s="1"/>
  <c r="M2512" i="3" a="1"/>
  <c r="M2512" i="3" s="1"/>
  <c r="K2512" i="3" a="1"/>
  <c r="K2512" i="3" s="1"/>
  <c r="O2512" i="3" a="1"/>
  <c r="O2512" i="3" s="1"/>
  <c r="R2557" i="3"/>
  <c r="M2674" i="3" a="1"/>
  <c r="M2674" i="3" s="1"/>
  <c r="P2674" i="3" a="1"/>
  <c r="P2674" i="3" s="1"/>
  <c r="L2674" i="3" a="1"/>
  <c r="L2674" i="3" s="1"/>
  <c r="N2674" i="3" a="1"/>
  <c r="N2674" i="3" s="1"/>
  <c r="O2674" i="3" a="1"/>
  <c r="O2674" i="3" s="1"/>
  <c r="K2674" i="3" a="1"/>
  <c r="K2674" i="3" s="1"/>
  <c r="Q2723" i="3"/>
  <c r="R2734" i="3"/>
  <c r="Q2734" i="3"/>
  <c r="P380" i="3" a="1"/>
  <c r="P380" i="3" s="1"/>
  <c r="L380" i="3" a="1"/>
  <c r="L380" i="3" s="1"/>
  <c r="O380" i="3" a="1"/>
  <c r="O380" i="3" s="1"/>
  <c r="M384" i="3" a="1"/>
  <c r="M384" i="3" s="1"/>
  <c r="N384" i="3" a="1"/>
  <c r="N384" i="3" s="1"/>
  <c r="N386" i="3" a="1"/>
  <c r="N386" i="3" s="1"/>
  <c r="O386" i="3" a="1"/>
  <c r="O386" i="3" s="1"/>
  <c r="K386" i="3" a="1"/>
  <c r="K386" i="3" s="1"/>
  <c r="P386" i="3" a="1"/>
  <c r="P386" i="3" s="1"/>
  <c r="O388" i="3" a="1"/>
  <c r="O388" i="3" s="1"/>
  <c r="K388" i="3" a="1"/>
  <c r="K388" i="3" s="1"/>
  <c r="P388" i="3" a="1"/>
  <c r="P388" i="3" s="1"/>
  <c r="L388" i="3" a="1"/>
  <c r="L388" i="3" s="1"/>
  <c r="M400" i="3" a="1"/>
  <c r="M400" i="3" s="1"/>
  <c r="N400" i="3" a="1"/>
  <c r="N400" i="3" s="1"/>
  <c r="N402" i="3" a="1"/>
  <c r="N402" i="3" s="1"/>
  <c r="O402" i="3" a="1"/>
  <c r="O402" i="3" s="1"/>
  <c r="K402" i="3" a="1"/>
  <c r="K402" i="3" s="1"/>
  <c r="P402" i="3" a="1"/>
  <c r="P402" i="3" s="1"/>
  <c r="O404" i="3" a="1"/>
  <c r="O404" i="3" s="1"/>
  <c r="K404" i="3" a="1"/>
  <c r="K404" i="3" s="1"/>
  <c r="P404" i="3" a="1"/>
  <c r="P404" i="3" s="1"/>
  <c r="L404" i="3" a="1"/>
  <c r="L404" i="3" s="1"/>
  <c r="M416" i="3" a="1"/>
  <c r="M416" i="3" s="1"/>
  <c r="N416" i="3" a="1"/>
  <c r="N416" i="3" s="1"/>
  <c r="N418" i="3" a="1"/>
  <c r="N418" i="3" s="1"/>
  <c r="O418" i="3" a="1"/>
  <c r="O418" i="3" s="1"/>
  <c r="K418" i="3" a="1"/>
  <c r="K418" i="3" s="1"/>
  <c r="P418" i="3" a="1"/>
  <c r="P418" i="3" s="1"/>
  <c r="O420" i="3" a="1"/>
  <c r="O420" i="3" s="1"/>
  <c r="K420" i="3" a="1"/>
  <c r="K420" i="3" s="1"/>
  <c r="P420" i="3" a="1"/>
  <c r="P420" i="3" s="1"/>
  <c r="L420" i="3" a="1"/>
  <c r="L420" i="3" s="1"/>
  <c r="M432" i="3" a="1"/>
  <c r="M432" i="3" s="1"/>
  <c r="N432" i="3" a="1"/>
  <c r="N432" i="3" s="1"/>
  <c r="N434" i="3" a="1"/>
  <c r="N434" i="3" s="1"/>
  <c r="O434" i="3" a="1"/>
  <c r="O434" i="3" s="1"/>
  <c r="K434" i="3" a="1"/>
  <c r="K434" i="3" s="1"/>
  <c r="P434" i="3" a="1"/>
  <c r="P434" i="3" s="1"/>
  <c r="O436" i="3" a="1"/>
  <c r="O436" i="3" s="1"/>
  <c r="K436" i="3" a="1"/>
  <c r="K436" i="3" s="1"/>
  <c r="P436" i="3" a="1"/>
  <c r="P436" i="3" s="1"/>
  <c r="L436" i="3" a="1"/>
  <c r="L436" i="3" s="1"/>
  <c r="M448" i="3" a="1"/>
  <c r="M448" i="3" s="1"/>
  <c r="N448" i="3" a="1"/>
  <c r="N448" i="3" s="1"/>
  <c r="N450" i="3" a="1"/>
  <c r="N450" i="3" s="1"/>
  <c r="O450" i="3" a="1"/>
  <c r="O450" i="3" s="1"/>
  <c r="K450" i="3" a="1"/>
  <c r="K450" i="3" s="1"/>
  <c r="P450" i="3" a="1"/>
  <c r="P450" i="3" s="1"/>
  <c r="O452" i="3" a="1"/>
  <c r="O452" i="3" s="1"/>
  <c r="K452" i="3" a="1"/>
  <c r="K452" i="3" s="1"/>
  <c r="P452" i="3" a="1"/>
  <c r="P452" i="3" s="1"/>
  <c r="L452" i="3" a="1"/>
  <c r="L452" i="3" s="1"/>
  <c r="M464" i="3" a="1"/>
  <c r="M464" i="3" s="1"/>
  <c r="N464" i="3" a="1"/>
  <c r="N464" i="3" s="1"/>
  <c r="N466" i="3" a="1"/>
  <c r="N466" i="3" s="1"/>
  <c r="O466" i="3" a="1"/>
  <c r="O466" i="3" s="1"/>
  <c r="K466" i="3" a="1"/>
  <c r="K466" i="3" s="1"/>
  <c r="P466" i="3" a="1"/>
  <c r="P466" i="3" s="1"/>
  <c r="O468" i="3" a="1"/>
  <c r="O468" i="3" s="1"/>
  <c r="K468" i="3" a="1"/>
  <c r="K468" i="3" s="1"/>
  <c r="P468" i="3" a="1"/>
  <c r="P468" i="3" s="1"/>
  <c r="L468" i="3" a="1"/>
  <c r="L468" i="3" s="1"/>
  <c r="M480" i="3" a="1"/>
  <c r="M480" i="3" s="1"/>
  <c r="N480" i="3" a="1"/>
  <c r="N480" i="3" s="1"/>
  <c r="N482" i="3" a="1"/>
  <c r="N482" i="3" s="1"/>
  <c r="O482" i="3" a="1"/>
  <c r="O482" i="3" s="1"/>
  <c r="K482" i="3" a="1"/>
  <c r="K482" i="3" s="1"/>
  <c r="P482" i="3" a="1"/>
  <c r="P482" i="3" s="1"/>
  <c r="O484" i="3" a="1"/>
  <c r="O484" i="3" s="1"/>
  <c r="K484" i="3" a="1"/>
  <c r="K484" i="3" s="1"/>
  <c r="P484" i="3" a="1"/>
  <c r="P484" i="3" s="1"/>
  <c r="L484" i="3" a="1"/>
  <c r="L484" i="3" s="1"/>
  <c r="M496" i="3" a="1"/>
  <c r="M496" i="3" s="1"/>
  <c r="N496" i="3" a="1"/>
  <c r="N496" i="3" s="1"/>
  <c r="N498" i="3" a="1"/>
  <c r="N498" i="3" s="1"/>
  <c r="O498" i="3" a="1"/>
  <c r="O498" i="3" s="1"/>
  <c r="K498" i="3" a="1"/>
  <c r="K498" i="3" s="1"/>
  <c r="P498" i="3" a="1"/>
  <c r="P498" i="3" s="1"/>
  <c r="O500" i="3" a="1"/>
  <c r="O500" i="3" s="1"/>
  <c r="K500" i="3" a="1"/>
  <c r="K500" i="3" s="1"/>
  <c r="P500" i="3" a="1"/>
  <c r="P500" i="3" s="1"/>
  <c r="L500" i="3" a="1"/>
  <c r="L500" i="3" s="1"/>
  <c r="M512" i="3" a="1"/>
  <c r="M512" i="3" s="1"/>
  <c r="N512" i="3" a="1"/>
  <c r="N512" i="3" s="1"/>
  <c r="N514" i="3" a="1"/>
  <c r="N514" i="3" s="1"/>
  <c r="O514" i="3" a="1"/>
  <c r="O514" i="3" s="1"/>
  <c r="K514" i="3" a="1"/>
  <c r="K514" i="3" s="1"/>
  <c r="P514" i="3" a="1"/>
  <c r="P514" i="3" s="1"/>
  <c r="O516" i="3" a="1"/>
  <c r="O516" i="3" s="1"/>
  <c r="K516" i="3" a="1"/>
  <c r="K516" i="3" s="1"/>
  <c r="P516" i="3" a="1"/>
  <c r="P516" i="3" s="1"/>
  <c r="L516" i="3" a="1"/>
  <c r="L516" i="3" s="1"/>
  <c r="M528" i="3" a="1"/>
  <c r="M528" i="3" s="1"/>
  <c r="N528" i="3" a="1"/>
  <c r="N528" i="3" s="1"/>
  <c r="N530" i="3" a="1"/>
  <c r="N530" i="3" s="1"/>
  <c r="O530" i="3" a="1"/>
  <c r="O530" i="3" s="1"/>
  <c r="K530" i="3" a="1"/>
  <c r="K530" i="3" s="1"/>
  <c r="P530" i="3" a="1"/>
  <c r="P530" i="3" s="1"/>
  <c r="O532" i="3" a="1"/>
  <c r="O532" i="3" s="1"/>
  <c r="K532" i="3" a="1"/>
  <c r="K532" i="3" s="1"/>
  <c r="P532" i="3" a="1"/>
  <c r="P532" i="3" s="1"/>
  <c r="L532" i="3" a="1"/>
  <c r="L532" i="3" s="1"/>
  <c r="M544" i="3" a="1"/>
  <c r="M544" i="3" s="1"/>
  <c r="N544" i="3" a="1"/>
  <c r="N544" i="3" s="1"/>
  <c r="N546" i="3" a="1"/>
  <c r="N546" i="3" s="1"/>
  <c r="O546" i="3" a="1"/>
  <c r="O546" i="3" s="1"/>
  <c r="K546" i="3" a="1"/>
  <c r="K546" i="3" s="1"/>
  <c r="P546" i="3" a="1"/>
  <c r="P546" i="3" s="1"/>
  <c r="O548" i="3" a="1"/>
  <c r="O548" i="3" s="1"/>
  <c r="K548" i="3" a="1"/>
  <c r="K548" i="3" s="1"/>
  <c r="P548" i="3" a="1"/>
  <c r="P548" i="3" s="1"/>
  <c r="L548" i="3" a="1"/>
  <c r="L548" i="3" s="1"/>
  <c r="M560" i="3" a="1"/>
  <c r="M560" i="3" s="1"/>
  <c r="N560" i="3" a="1"/>
  <c r="N560" i="3" s="1"/>
  <c r="N562" i="3" a="1"/>
  <c r="N562" i="3" s="1"/>
  <c r="O562" i="3" a="1"/>
  <c r="O562" i="3" s="1"/>
  <c r="K562" i="3" a="1"/>
  <c r="K562" i="3" s="1"/>
  <c r="P562" i="3" a="1"/>
  <c r="P562" i="3" s="1"/>
  <c r="O564" i="3" a="1"/>
  <c r="O564" i="3" s="1"/>
  <c r="K564" i="3" a="1"/>
  <c r="K564" i="3" s="1"/>
  <c r="P564" i="3" a="1"/>
  <c r="P564" i="3" s="1"/>
  <c r="L564" i="3" a="1"/>
  <c r="L564" i="3" s="1"/>
  <c r="M576" i="3" a="1"/>
  <c r="M576" i="3" s="1"/>
  <c r="N576" i="3" a="1"/>
  <c r="N576" i="3" s="1"/>
  <c r="N578" i="3" a="1"/>
  <c r="N578" i="3" s="1"/>
  <c r="O578" i="3" a="1"/>
  <c r="O578" i="3" s="1"/>
  <c r="K578" i="3" a="1"/>
  <c r="K578" i="3" s="1"/>
  <c r="P578" i="3" a="1"/>
  <c r="P578" i="3" s="1"/>
  <c r="L1285" i="3" a="1"/>
  <c r="L1285" i="3" s="1"/>
  <c r="P1285" i="3" a="1"/>
  <c r="P1285" i="3" s="1"/>
  <c r="R1285" i="3" s="1"/>
  <c r="M1285" i="3" a="1"/>
  <c r="M1285" i="3" s="1"/>
  <c r="O1288" i="3" a="1"/>
  <c r="O1288" i="3" s="1"/>
  <c r="K1288" i="3" a="1"/>
  <c r="K1288" i="3" s="1"/>
  <c r="L1288" i="3" a="1"/>
  <c r="L1288" i="3" s="1"/>
  <c r="P1288" i="3" a="1"/>
  <c r="P1288" i="3" s="1"/>
  <c r="M1288" i="3" a="1"/>
  <c r="M1288" i="3" s="1"/>
  <c r="K1289" i="3" a="1"/>
  <c r="K1289" i="3" s="1"/>
  <c r="M1302" i="3" a="1"/>
  <c r="M1302" i="3" s="1"/>
  <c r="P1315" i="3" a="1"/>
  <c r="P1315" i="3" s="1"/>
  <c r="N1326" i="3" a="1"/>
  <c r="N1326" i="3" s="1"/>
  <c r="L1326" i="3" a="1"/>
  <c r="L1326" i="3" s="1"/>
  <c r="K1329" i="3" a="1"/>
  <c r="K1329" i="3" s="1"/>
  <c r="L1339" i="3" a="1"/>
  <c r="L1339" i="3" s="1"/>
  <c r="L1340" i="3" a="1"/>
  <c r="L1340" i="3" s="1"/>
  <c r="O1352" i="3" a="1"/>
  <c r="O1352" i="3" s="1"/>
  <c r="K1352" i="3" a="1"/>
  <c r="K1352" i="3" s="1"/>
  <c r="L1352" i="3" a="1"/>
  <c r="L1352" i="3" s="1"/>
  <c r="P1352" i="3" a="1"/>
  <c r="P1352" i="3" s="1"/>
  <c r="M1352" i="3" a="1"/>
  <c r="M1352" i="3" s="1"/>
  <c r="L1361" i="3" a="1"/>
  <c r="L1361" i="3" s="1"/>
  <c r="M1361" i="3" a="1"/>
  <c r="M1361" i="3" s="1"/>
  <c r="M1373" i="3" a="1"/>
  <c r="M1373" i="3" s="1"/>
  <c r="N1373" i="3" a="1"/>
  <c r="N1373" i="3" s="1"/>
  <c r="O1384" i="3" a="1"/>
  <c r="O1384" i="3" s="1"/>
  <c r="K1384" i="3" a="1"/>
  <c r="K1384" i="3" s="1"/>
  <c r="L1384" i="3" a="1"/>
  <c r="L1384" i="3" s="1"/>
  <c r="P1384" i="3" a="1"/>
  <c r="P1384" i="3" s="1"/>
  <c r="M1384" i="3" a="1"/>
  <c r="M1384" i="3" s="1"/>
  <c r="L1393" i="3" a="1"/>
  <c r="L1393" i="3" s="1"/>
  <c r="M1393" i="3" a="1"/>
  <c r="M1393" i="3" s="1"/>
  <c r="M1405" i="3" a="1"/>
  <c r="M1405" i="3" s="1"/>
  <c r="N1405" i="3" a="1"/>
  <c r="N1405" i="3" s="1"/>
  <c r="O1416" i="3" a="1"/>
  <c r="O1416" i="3" s="1"/>
  <c r="K1416" i="3" a="1"/>
  <c r="K1416" i="3" s="1"/>
  <c r="L1416" i="3" a="1"/>
  <c r="L1416" i="3" s="1"/>
  <c r="P1416" i="3" a="1"/>
  <c r="P1416" i="3" s="1"/>
  <c r="M1416" i="3" a="1"/>
  <c r="M1416" i="3" s="1"/>
  <c r="L1425" i="3" a="1"/>
  <c r="L1425" i="3" s="1"/>
  <c r="M1425" i="3" a="1"/>
  <c r="M1425" i="3" s="1"/>
  <c r="M1437" i="3" a="1"/>
  <c r="M1437" i="3" s="1"/>
  <c r="N1437" i="3" a="1"/>
  <c r="N1437" i="3" s="1"/>
  <c r="O1448" i="3" a="1"/>
  <c r="O1448" i="3" s="1"/>
  <c r="K1448" i="3" a="1"/>
  <c r="K1448" i="3" s="1"/>
  <c r="L1448" i="3" a="1"/>
  <c r="L1448" i="3" s="1"/>
  <c r="P1448" i="3" a="1"/>
  <c r="P1448" i="3" s="1"/>
  <c r="M1448" i="3" a="1"/>
  <c r="M1448" i="3" s="1"/>
  <c r="L1457" i="3" a="1"/>
  <c r="L1457" i="3" s="1"/>
  <c r="M1457" i="3" a="1"/>
  <c r="M1457" i="3" s="1"/>
  <c r="M1469" i="3" a="1"/>
  <c r="M1469" i="3" s="1"/>
  <c r="N1469" i="3" a="1"/>
  <c r="N1469" i="3" s="1"/>
  <c r="O1480" i="3" a="1"/>
  <c r="O1480" i="3" s="1"/>
  <c r="K1480" i="3" a="1"/>
  <c r="K1480" i="3" s="1"/>
  <c r="L1480" i="3" a="1"/>
  <c r="L1480" i="3" s="1"/>
  <c r="P1480" i="3" a="1"/>
  <c r="P1480" i="3" s="1"/>
  <c r="M1480" i="3" a="1"/>
  <c r="M1480" i="3" s="1"/>
  <c r="L1489" i="3" a="1"/>
  <c r="L1489" i="3" s="1"/>
  <c r="M1489" i="3" a="1"/>
  <c r="M1489" i="3" s="1"/>
  <c r="M1501" i="3" a="1"/>
  <c r="M1501" i="3" s="1"/>
  <c r="N1501" i="3" a="1"/>
  <c r="N1501" i="3" s="1"/>
  <c r="O1512" i="3" a="1"/>
  <c r="O1512" i="3" s="1"/>
  <c r="K1512" i="3" a="1"/>
  <c r="K1512" i="3" s="1"/>
  <c r="L1512" i="3" a="1"/>
  <c r="L1512" i="3" s="1"/>
  <c r="P1512" i="3" a="1"/>
  <c r="P1512" i="3" s="1"/>
  <c r="M1512" i="3" a="1"/>
  <c r="M1512" i="3" s="1"/>
  <c r="R1520" i="3"/>
  <c r="K1524" i="3" a="1"/>
  <c r="K1524" i="3" s="1"/>
  <c r="K1531" i="3" a="1"/>
  <c r="K1531" i="3" s="1"/>
  <c r="P1537" i="3" a="1"/>
  <c r="P1537" i="3" s="1"/>
  <c r="L1537" i="3" a="1"/>
  <c r="L1537" i="3" s="1"/>
  <c r="O1537" i="3" a="1"/>
  <c r="O1537" i="3" s="1"/>
  <c r="K1537" i="3" a="1"/>
  <c r="K1537" i="3" s="1"/>
  <c r="N1537" i="3" a="1"/>
  <c r="N1537" i="3" s="1"/>
  <c r="O1547" i="3" a="1"/>
  <c r="O1547" i="3" s="1"/>
  <c r="K1573" i="3" a="1"/>
  <c r="K1573" i="3" s="1"/>
  <c r="N1581" i="3" a="1"/>
  <c r="N1581" i="3" s="1"/>
  <c r="M1581" i="3" a="1"/>
  <c r="M1581" i="3" s="1"/>
  <c r="L1581" i="3" a="1"/>
  <c r="L1581" i="3" s="1"/>
  <c r="O1581" i="3" a="1"/>
  <c r="O1581" i="3" s="1"/>
  <c r="O1589" i="3" a="1"/>
  <c r="O1589" i="3" s="1"/>
  <c r="O1596" i="3" a="1"/>
  <c r="O1596" i="3" s="1"/>
  <c r="R1599" i="3"/>
  <c r="Q1599" i="3"/>
  <c r="K1602" i="3" a="1"/>
  <c r="K1602" i="3" s="1"/>
  <c r="M1609" i="3" a="1"/>
  <c r="M1609" i="3" s="1"/>
  <c r="M1611" i="3" a="1"/>
  <c r="M1611" i="3" s="1"/>
  <c r="P1611" i="3" a="1"/>
  <c r="P1611" i="3" s="1"/>
  <c r="L1611" i="3" a="1"/>
  <c r="L1611" i="3" s="1"/>
  <c r="K1611" i="3" a="1"/>
  <c r="K1611" i="3" s="1"/>
  <c r="N1611" i="3" a="1"/>
  <c r="N1611" i="3" s="1"/>
  <c r="Q1632" i="3"/>
  <c r="N1653" i="3" a="1"/>
  <c r="N1653" i="3" s="1"/>
  <c r="M1653" i="3" a="1"/>
  <c r="M1653" i="3" s="1"/>
  <c r="L1653" i="3" a="1"/>
  <c r="L1653" i="3" s="1"/>
  <c r="M1658" i="3" a="1"/>
  <c r="M1658" i="3" s="1"/>
  <c r="M1660" i="3" a="1"/>
  <c r="M1660" i="3" s="1"/>
  <c r="L1660" i="3" a="1"/>
  <c r="L1660" i="3" s="1"/>
  <c r="N1660" i="3" a="1"/>
  <c r="N1660" i="3" s="1"/>
  <c r="O1667" i="3" a="1"/>
  <c r="O1667" i="3" s="1"/>
  <c r="P1673" i="3" a="1"/>
  <c r="P1673" i="3" s="1"/>
  <c r="L1673" i="3" a="1"/>
  <c r="L1673" i="3" s="1"/>
  <c r="O1673" i="3" a="1"/>
  <c r="O1673" i="3" s="1"/>
  <c r="K1673" i="3" a="1"/>
  <c r="K1673" i="3" s="1"/>
  <c r="N1673" i="3" a="1"/>
  <c r="N1673" i="3" s="1"/>
  <c r="P1681" i="3" a="1"/>
  <c r="P1681" i="3" s="1"/>
  <c r="L1681" i="3" a="1"/>
  <c r="L1681" i="3" s="1"/>
  <c r="O1681" i="3" a="1"/>
  <c r="O1681" i="3" s="1"/>
  <c r="K1681" i="3" a="1"/>
  <c r="K1681" i="3" s="1"/>
  <c r="M1681" i="3" a="1"/>
  <c r="M1681" i="3" s="1"/>
  <c r="N1681" i="3" a="1"/>
  <c r="N1681" i="3" s="1"/>
  <c r="P1689" i="3" a="1"/>
  <c r="P1689" i="3" s="1"/>
  <c r="L1689" i="3" a="1"/>
  <c r="L1689" i="3" s="1"/>
  <c r="O1689" i="3" a="1"/>
  <c r="O1689" i="3" s="1"/>
  <c r="K1689" i="3" a="1"/>
  <c r="K1689" i="3" s="1"/>
  <c r="M1689" i="3" a="1"/>
  <c r="M1689" i="3" s="1"/>
  <c r="N1689" i="3" a="1"/>
  <c r="N1689" i="3" s="1"/>
  <c r="K1708" i="3" a="1"/>
  <c r="K1708" i="3" s="1"/>
  <c r="M1715" i="3" a="1"/>
  <c r="M1715" i="3" s="1"/>
  <c r="P1715" i="3" a="1"/>
  <c r="P1715" i="3" s="1"/>
  <c r="L1715" i="3" a="1"/>
  <c r="L1715" i="3" s="1"/>
  <c r="N1715" i="3" a="1"/>
  <c r="N1715" i="3" s="1"/>
  <c r="O1715" i="3" a="1"/>
  <c r="O1715" i="3" s="1"/>
  <c r="P1722" i="3" a="1"/>
  <c r="P1722" i="3" s="1"/>
  <c r="L1722" i="3" a="1"/>
  <c r="L1722" i="3" s="1"/>
  <c r="N1722" i="3" a="1"/>
  <c r="N1722" i="3" s="1"/>
  <c r="O1722" i="3" a="1"/>
  <c r="O1722" i="3" s="1"/>
  <c r="M1729" i="3" a="1"/>
  <c r="M1729" i="3" s="1"/>
  <c r="M1731" i="3" a="1"/>
  <c r="M1731" i="3" s="1"/>
  <c r="P1731" i="3" a="1"/>
  <c r="P1731" i="3" s="1"/>
  <c r="L1731" i="3" a="1"/>
  <c r="L1731" i="3" s="1"/>
  <c r="N1731" i="3" a="1"/>
  <c r="N1731" i="3" s="1"/>
  <c r="R1732" i="3"/>
  <c r="Q1732" i="3"/>
  <c r="P1793" i="3" a="1"/>
  <c r="P1793" i="3" s="1"/>
  <c r="L1793" i="3" a="1"/>
  <c r="L1793" i="3" s="1"/>
  <c r="O1793" i="3" a="1"/>
  <c r="O1793" i="3" s="1"/>
  <c r="K1793" i="3" a="1"/>
  <c r="K1793" i="3" s="1"/>
  <c r="N1793" i="3" a="1"/>
  <c r="N1793" i="3" s="1"/>
  <c r="P1810" i="3" a="1"/>
  <c r="P1810" i="3" s="1"/>
  <c r="L1810" i="3" a="1"/>
  <c r="L1810" i="3" s="1"/>
  <c r="M1810" i="3" a="1"/>
  <c r="M1810" i="3" s="1"/>
  <c r="N1810" i="3" a="1"/>
  <c r="N1810" i="3" s="1"/>
  <c r="O1810" i="3" a="1"/>
  <c r="O1810" i="3" s="1"/>
  <c r="R1852" i="3"/>
  <c r="P1865" i="3" a="1"/>
  <c r="P1865" i="3" s="1"/>
  <c r="L1865" i="3" a="1"/>
  <c r="L1865" i="3" s="1"/>
  <c r="O1865" i="3" a="1"/>
  <c r="O1865" i="3" s="1"/>
  <c r="K1865" i="3" a="1"/>
  <c r="K1865" i="3" s="1"/>
  <c r="N1865" i="3" a="1"/>
  <c r="N1865" i="3" s="1"/>
  <c r="P1881" i="3" a="1"/>
  <c r="P1881" i="3" s="1"/>
  <c r="L1881" i="3" a="1"/>
  <c r="L1881" i="3" s="1"/>
  <c r="O1881" i="3" a="1"/>
  <c r="O1881" i="3" s="1"/>
  <c r="K1881" i="3" a="1"/>
  <c r="K1881" i="3" s="1"/>
  <c r="M1881" i="3" a="1"/>
  <c r="M1881" i="3" s="1"/>
  <c r="N1881" i="3" a="1"/>
  <c r="N1881" i="3" s="1"/>
  <c r="M1892" i="3" a="1"/>
  <c r="M1892" i="3" s="1"/>
  <c r="N1892" i="3" a="1"/>
  <c r="N1892" i="3" s="1"/>
  <c r="L1892" i="3" a="1"/>
  <c r="L1892" i="3" s="1"/>
  <c r="O1892" i="3" a="1"/>
  <c r="O1892" i="3" s="1"/>
  <c r="M1900" i="3" a="1"/>
  <c r="M1900" i="3" s="1"/>
  <c r="N1900" i="3" a="1"/>
  <c r="N1900" i="3" s="1"/>
  <c r="L1900" i="3" a="1"/>
  <c r="L1900" i="3" s="1"/>
  <c r="O1900" i="3" a="1"/>
  <c r="O1900" i="3" s="1"/>
  <c r="M1908" i="3" a="1"/>
  <c r="M1908" i="3" s="1"/>
  <c r="N1908" i="3" a="1"/>
  <c r="N1908" i="3" s="1"/>
  <c r="K1908" i="3" a="1"/>
  <c r="K1908" i="3" s="1"/>
  <c r="L1908" i="3" a="1"/>
  <c r="L1908" i="3" s="1"/>
  <c r="R1909" i="3"/>
  <c r="Q1909" i="3"/>
  <c r="P1938" i="3" a="1"/>
  <c r="P1938" i="3" s="1"/>
  <c r="L1938" i="3" a="1"/>
  <c r="L1938" i="3" s="1"/>
  <c r="M1938" i="3" a="1"/>
  <c r="M1938" i="3" s="1"/>
  <c r="N1938" i="3" a="1"/>
  <c r="N1938" i="3" s="1"/>
  <c r="O1938" i="3" a="1"/>
  <c r="O1938" i="3" s="1"/>
  <c r="Q1952" i="3"/>
  <c r="R1980" i="3"/>
  <c r="Q1980" i="3"/>
  <c r="P1993" i="3" a="1"/>
  <c r="P1993" i="3" s="1"/>
  <c r="L1993" i="3" a="1"/>
  <c r="L1993" i="3" s="1"/>
  <c r="O1993" i="3" a="1"/>
  <c r="O1993" i="3" s="1"/>
  <c r="K1993" i="3" a="1"/>
  <c r="K1993" i="3" s="1"/>
  <c r="N1993" i="3" a="1"/>
  <c r="N1993" i="3" s="1"/>
  <c r="P2009" i="3" a="1"/>
  <c r="P2009" i="3" s="1"/>
  <c r="L2009" i="3" a="1"/>
  <c r="L2009" i="3" s="1"/>
  <c r="O2009" i="3" a="1"/>
  <c r="O2009" i="3" s="1"/>
  <c r="K2009" i="3" a="1"/>
  <c r="K2009" i="3" s="1"/>
  <c r="M2009" i="3" a="1"/>
  <c r="M2009" i="3" s="1"/>
  <c r="N2009" i="3" a="1"/>
  <c r="N2009" i="3" s="1"/>
  <c r="M2020" i="3" a="1"/>
  <c r="M2020" i="3" s="1"/>
  <c r="N2020" i="3" a="1"/>
  <c r="N2020" i="3" s="1"/>
  <c r="L2020" i="3" a="1"/>
  <c r="L2020" i="3" s="1"/>
  <c r="O2020" i="3" a="1"/>
  <c r="O2020" i="3" s="1"/>
  <c r="R2021" i="3"/>
  <c r="Q2021" i="3"/>
  <c r="M2028" i="3" a="1"/>
  <c r="M2028" i="3" s="1"/>
  <c r="N2028" i="3" a="1"/>
  <c r="N2028" i="3" s="1"/>
  <c r="L2028" i="3" a="1"/>
  <c r="L2028" i="3" s="1"/>
  <c r="O2028" i="3" a="1"/>
  <c r="O2028" i="3" s="1"/>
  <c r="Q2059" i="3"/>
  <c r="Q2069" i="3"/>
  <c r="R2069" i="3"/>
  <c r="M2122" i="3" a="1"/>
  <c r="M2122" i="3" s="1"/>
  <c r="N2122" i="3" a="1"/>
  <c r="N2122" i="3" s="1"/>
  <c r="O2122" i="3" a="1"/>
  <c r="O2122" i="3" s="1"/>
  <c r="P2122" i="3" a="1"/>
  <c r="P2122" i="3" s="1"/>
  <c r="Q2189" i="3"/>
  <c r="R2189" i="3"/>
  <c r="P2208" i="3" a="1"/>
  <c r="P2208" i="3" s="1"/>
  <c r="L2208" i="3" a="1"/>
  <c r="L2208" i="3" s="1"/>
  <c r="M2208" i="3" a="1"/>
  <c r="M2208" i="3" s="1"/>
  <c r="K2208" i="3" a="1"/>
  <c r="K2208" i="3" s="1"/>
  <c r="O2208" i="3" a="1"/>
  <c r="O2208" i="3" s="1"/>
  <c r="Q2213" i="3"/>
  <c r="R2213" i="3"/>
  <c r="R2230" i="3"/>
  <c r="Q2237" i="3"/>
  <c r="R2261" i="3"/>
  <c r="Q2261" i="3"/>
  <c r="R2294" i="3"/>
  <c r="Q2294" i="3"/>
  <c r="O2327" i="3" a="1"/>
  <c r="O2327" i="3" s="1"/>
  <c r="K2327" i="3" a="1"/>
  <c r="K2327" i="3" s="1"/>
  <c r="M2327" i="3" a="1"/>
  <c r="M2327" i="3" s="1"/>
  <c r="L2327" i="3" a="1"/>
  <c r="L2327" i="3" s="1"/>
  <c r="N2332" i="3" a="1"/>
  <c r="N2332" i="3" s="1"/>
  <c r="L2332" i="3" a="1"/>
  <c r="L2332" i="3" s="1"/>
  <c r="M2332" i="3" a="1"/>
  <c r="M2332" i="3" s="1"/>
  <c r="P2332" i="3" a="1"/>
  <c r="P2332" i="3" s="1"/>
  <c r="R2332" i="3" s="1"/>
  <c r="O2335" i="3" a="1"/>
  <c r="O2335" i="3" s="1"/>
  <c r="K2335" i="3" a="1"/>
  <c r="K2335" i="3" s="1"/>
  <c r="N2335" i="3" a="1"/>
  <c r="N2335" i="3" s="1"/>
  <c r="P2335" i="3" a="1"/>
  <c r="P2335" i="3" s="1"/>
  <c r="L2335" i="3" a="1"/>
  <c r="L2335" i="3" s="1"/>
  <c r="M2335" i="3" a="1"/>
  <c r="M2335" i="3" s="1"/>
  <c r="M2354" i="3" a="1"/>
  <c r="M2354" i="3" s="1"/>
  <c r="L2354" i="3" a="1"/>
  <c r="L2354" i="3" s="1"/>
  <c r="P2354" i="3" a="1"/>
  <c r="P2354" i="3" s="1"/>
  <c r="K2354" i="3" a="1"/>
  <c r="K2354" i="3" s="1"/>
  <c r="O2354" i="3" a="1"/>
  <c r="O2354" i="3" s="1"/>
  <c r="O2375" i="3" a="1"/>
  <c r="O2375" i="3" s="1"/>
  <c r="K2375" i="3" a="1"/>
  <c r="K2375" i="3" s="1"/>
  <c r="N2375" i="3" a="1"/>
  <c r="N2375" i="3" s="1"/>
  <c r="M2375" i="3" a="1"/>
  <c r="M2375" i="3" s="1"/>
  <c r="P2375" i="3" a="1"/>
  <c r="P2375" i="3" s="1"/>
  <c r="N2460" i="3" a="1"/>
  <c r="N2460" i="3" s="1"/>
  <c r="L2460" i="3" a="1"/>
  <c r="L2460" i="3" s="1"/>
  <c r="M2460" i="3" a="1"/>
  <c r="M2460" i="3" s="1"/>
  <c r="P2460" i="3" a="1"/>
  <c r="P2460" i="3" s="1"/>
  <c r="K2460" i="3" a="1"/>
  <c r="K2460" i="3" s="1"/>
  <c r="P2464" i="3" a="1"/>
  <c r="P2464" i="3" s="1"/>
  <c r="L2464" i="3" a="1"/>
  <c r="L2464" i="3" s="1"/>
  <c r="M2464" i="3" a="1"/>
  <c r="M2464" i="3" s="1"/>
  <c r="K2464" i="3" a="1"/>
  <c r="K2464" i="3" s="1"/>
  <c r="O2464" i="3" a="1"/>
  <c r="O2464" i="3" s="1"/>
  <c r="P2488" i="3" a="1"/>
  <c r="P2488" i="3" s="1"/>
  <c r="L2488" i="3" a="1"/>
  <c r="L2488" i="3" s="1"/>
  <c r="M2488" i="3" a="1"/>
  <c r="M2488" i="3" s="1"/>
  <c r="N2488" i="3" a="1"/>
  <c r="N2488" i="3" s="1"/>
  <c r="K2488" i="3" a="1"/>
  <c r="K2488" i="3" s="1"/>
  <c r="O2488" i="3" a="1"/>
  <c r="O2488" i="3" s="1"/>
  <c r="P2497" i="3" a="1"/>
  <c r="P2497" i="3" s="1"/>
  <c r="L2497" i="3" a="1"/>
  <c r="L2497" i="3" s="1"/>
  <c r="M2497" i="3" a="1"/>
  <c r="M2497" i="3" s="1"/>
  <c r="N2497" i="3" a="1"/>
  <c r="N2497" i="3" s="1"/>
  <c r="K2497" i="3" a="1"/>
  <c r="K2497" i="3" s="1"/>
  <c r="R2515" i="3"/>
  <c r="Q2515" i="3"/>
  <c r="R2627" i="3"/>
  <c r="Q2627" i="3"/>
  <c r="R2683" i="3"/>
  <c r="Q2683" i="3"/>
  <c r="M2747" i="3" a="1"/>
  <c r="M2747" i="3" s="1"/>
  <c r="L2747" i="3" a="1"/>
  <c r="L2747" i="3" s="1"/>
  <c r="K2747" i="3" a="1"/>
  <c r="K2747" i="3" s="1"/>
  <c r="N2747" i="3" a="1"/>
  <c r="N2747" i="3" s="1"/>
  <c r="O2747" i="3" a="1"/>
  <c r="O2747" i="3" s="1"/>
  <c r="P2747" i="3" a="1"/>
  <c r="P2747" i="3" s="1"/>
  <c r="M2795" i="3" a="1"/>
  <c r="M2795" i="3" s="1"/>
  <c r="L2795" i="3" a="1"/>
  <c r="L2795" i="3" s="1"/>
  <c r="K2795" i="3" a="1"/>
  <c r="K2795" i="3" s="1"/>
  <c r="N2795" i="3" a="1"/>
  <c r="N2795" i="3" s="1"/>
  <c r="O2795" i="3" a="1"/>
  <c r="O2795" i="3" s="1"/>
  <c r="P2795" i="3" a="1"/>
  <c r="P2795" i="3" s="1"/>
  <c r="R2980" i="3"/>
  <c r="Q2980" i="3"/>
  <c r="N954" i="3" a="1"/>
  <c r="N954" i="3" s="1"/>
  <c r="O954" i="3" a="1"/>
  <c r="O954" i="3" s="1"/>
  <c r="K954" i="3" a="1"/>
  <c r="K954" i="3" s="1"/>
  <c r="O957" i="3" a="1"/>
  <c r="O957" i="3" s="1"/>
  <c r="K957" i="3" a="1"/>
  <c r="K957" i="3" s="1"/>
  <c r="N962" i="3" a="1"/>
  <c r="N962" i="3" s="1"/>
  <c r="O962" i="3" a="1"/>
  <c r="O962" i="3" s="1"/>
  <c r="K962" i="3" a="1"/>
  <c r="K962" i="3" s="1"/>
  <c r="O965" i="3" a="1"/>
  <c r="O965" i="3" s="1"/>
  <c r="K965" i="3" a="1"/>
  <c r="K965" i="3" s="1"/>
  <c r="N970" i="3" a="1"/>
  <c r="N970" i="3" s="1"/>
  <c r="O970" i="3" a="1"/>
  <c r="O970" i="3" s="1"/>
  <c r="K970" i="3" a="1"/>
  <c r="K970" i="3" s="1"/>
  <c r="O973" i="3" a="1"/>
  <c r="O973" i="3" s="1"/>
  <c r="K973" i="3" a="1"/>
  <c r="K973" i="3" s="1"/>
  <c r="N978" i="3" a="1"/>
  <c r="N978" i="3" s="1"/>
  <c r="O978" i="3" a="1"/>
  <c r="O978" i="3" s="1"/>
  <c r="K978" i="3" a="1"/>
  <c r="K978" i="3" s="1"/>
  <c r="O981" i="3" a="1"/>
  <c r="O981" i="3" s="1"/>
  <c r="K981" i="3" a="1"/>
  <c r="K981" i="3" s="1"/>
  <c r="N986" i="3" a="1"/>
  <c r="N986" i="3" s="1"/>
  <c r="O986" i="3" a="1"/>
  <c r="O986" i="3" s="1"/>
  <c r="K986" i="3" a="1"/>
  <c r="K986" i="3" s="1"/>
  <c r="O989" i="3" a="1"/>
  <c r="O989" i="3" s="1"/>
  <c r="K989" i="3" a="1"/>
  <c r="K989" i="3" s="1"/>
  <c r="N994" i="3" a="1"/>
  <c r="N994" i="3" s="1"/>
  <c r="O994" i="3" a="1"/>
  <c r="O994" i="3" s="1"/>
  <c r="K994" i="3" a="1"/>
  <c r="K994" i="3" s="1"/>
  <c r="O997" i="3" a="1"/>
  <c r="O997" i="3" s="1"/>
  <c r="K997" i="3" a="1"/>
  <c r="K997" i="3" s="1"/>
  <c r="N1002" i="3" a="1"/>
  <c r="N1002" i="3" s="1"/>
  <c r="O1002" i="3" a="1"/>
  <c r="O1002" i="3" s="1"/>
  <c r="K1002" i="3" a="1"/>
  <c r="K1002" i="3" s="1"/>
  <c r="O1005" i="3" a="1"/>
  <c r="O1005" i="3" s="1"/>
  <c r="K1005" i="3" a="1"/>
  <c r="K1005" i="3" s="1"/>
  <c r="N1010" i="3" a="1"/>
  <c r="N1010" i="3" s="1"/>
  <c r="O1010" i="3" a="1"/>
  <c r="O1010" i="3" s="1"/>
  <c r="K1010" i="3" a="1"/>
  <c r="K1010" i="3" s="1"/>
  <c r="O1013" i="3" a="1"/>
  <c r="O1013" i="3" s="1"/>
  <c r="K1013" i="3" a="1"/>
  <c r="K1013" i="3" s="1"/>
  <c r="N1018" i="3" a="1"/>
  <c r="N1018" i="3" s="1"/>
  <c r="O1018" i="3" a="1"/>
  <c r="O1018" i="3" s="1"/>
  <c r="K1018" i="3" a="1"/>
  <c r="K1018" i="3" s="1"/>
  <c r="O1021" i="3" a="1"/>
  <c r="O1021" i="3" s="1"/>
  <c r="K1021" i="3" a="1"/>
  <c r="K1021" i="3" s="1"/>
  <c r="N1026" i="3" a="1"/>
  <c r="N1026" i="3" s="1"/>
  <c r="O1026" i="3" a="1"/>
  <c r="O1026" i="3" s="1"/>
  <c r="K1026" i="3" a="1"/>
  <c r="K1026" i="3" s="1"/>
  <c r="O1029" i="3" a="1"/>
  <c r="O1029" i="3" s="1"/>
  <c r="K1029" i="3" a="1"/>
  <c r="K1029" i="3" s="1"/>
  <c r="N1034" i="3" a="1"/>
  <c r="N1034" i="3" s="1"/>
  <c r="O1034" i="3" a="1"/>
  <c r="O1034" i="3" s="1"/>
  <c r="K1034" i="3" a="1"/>
  <c r="K1034" i="3" s="1"/>
  <c r="O1037" i="3" a="1"/>
  <c r="O1037" i="3" s="1"/>
  <c r="K1037" i="3" a="1"/>
  <c r="K1037" i="3" s="1"/>
  <c r="N1042" i="3" a="1"/>
  <c r="N1042" i="3" s="1"/>
  <c r="O1042" i="3" a="1"/>
  <c r="O1042" i="3" s="1"/>
  <c r="K1042" i="3" a="1"/>
  <c r="K1042" i="3" s="1"/>
  <c r="O1045" i="3" a="1"/>
  <c r="O1045" i="3" s="1"/>
  <c r="K1045" i="3" a="1"/>
  <c r="K1045" i="3" s="1"/>
  <c r="N1050" i="3" a="1"/>
  <c r="N1050" i="3" s="1"/>
  <c r="O1050" i="3" a="1"/>
  <c r="O1050" i="3" s="1"/>
  <c r="K1050" i="3" a="1"/>
  <c r="K1050" i="3" s="1"/>
  <c r="O1053" i="3" a="1"/>
  <c r="O1053" i="3" s="1"/>
  <c r="K1053" i="3" a="1"/>
  <c r="K1053" i="3" s="1"/>
  <c r="N1058" i="3" a="1"/>
  <c r="N1058" i="3" s="1"/>
  <c r="O1058" i="3" a="1"/>
  <c r="O1058" i="3" s="1"/>
  <c r="K1058" i="3" a="1"/>
  <c r="K1058" i="3" s="1"/>
  <c r="O1061" i="3" a="1"/>
  <c r="O1061" i="3" s="1"/>
  <c r="K1061" i="3" a="1"/>
  <c r="K1061" i="3" s="1"/>
  <c r="N1066" i="3" a="1"/>
  <c r="N1066" i="3" s="1"/>
  <c r="O1066" i="3" a="1"/>
  <c r="O1066" i="3" s="1"/>
  <c r="K1066" i="3" a="1"/>
  <c r="K1066" i="3" s="1"/>
  <c r="O1069" i="3" a="1"/>
  <c r="O1069" i="3" s="1"/>
  <c r="K1069" i="3" a="1"/>
  <c r="K1069" i="3" s="1"/>
  <c r="N1074" i="3" a="1"/>
  <c r="N1074" i="3" s="1"/>
  <c r="O1074" i="3" a="1"/>
  <c r="O1074" i="3" s="1"/>
  <c r="K1074" i="3" a="1"/>
  <c r="K1074" i="3" s="1"/>
  <c r="O1077" i="3" a="1"/>
  <c r="O1077" i="3" s="1"/>
  <c r="K1077" i="3" a="1"/>
  <c r="K1077" i="3" s="1"/>
  <c r="N1082" i="3" a="1"/>
  <c r="N1082" i="3" s="1"/>
  <c r="O1082" i="3" a="1"/>
  <c r="O1082" i="3" s="1"/>
  <c r="K1082" i="3" a="1"/>
  <c r="K1082" i="3" s="1"/>
  <c r="O1085" i="3" a="1"/>
  <c r="O1085" i="3" s="1"/>
  <c r="K1085" i="3" a="1"/>
  <c r="K1085" i="3" s="1"/>
  <c r="N1090" i="3" a="1"/>
  <c r="N1090" i="3" s="1"/>
  <c r="O1090" i="3" a="1"/>
  <c r="O1090" i="3" s="1"/>
  <c r="K1090" i="3" a="1"/>
  <c r="K1090" i="3" s="1"/>
  <c r="O1093" i="3" a="1"/>
  <c r="O1093" i="3" s="1"/>
  <c r="K1093" i="3" a="1"/>
  <c r="K1093" i="3" s="1"/>
  <c r="N1098" i="3" a="1"/>
  <c r="N1098" i="3" s="1"/>
  <c r="O1098" i="3" a="1"/>
  <c r="O1098" i="3" s="1"/>
  <c r="K1098" i="3" a="1"/>
  <c r="K1098" i="3" s="1"/>
  <c r="O1101" i="3" a="1"/>
  <c r="O1101" i="3" s="1"/>
  <c r="K1101" i="3" a="1"/>
  <c r="K1101" i="3" s="1"/>
  <c r="N1106" i="3" a="1"/>
  <c r="N1106" i="3" s="1"/>
  <c r="O1106" i="3" a="1"/>
  <c r="O1106" i="3" s="1"/>
  <c r="K1106" i="3" a="1"/>
  <c r="K1106" i="3" s="1"/>
  <c r="O1109" i="3" a="1"/>
  <c r="O1109" i="3" s="1"/>
  <c r="K1109" i="3" a="1"/>
  <c r="K1109" i="3" s="1"/>
  <c r="N1114" i="3" a="1"/>
  <c r="N1114" i="3" s="1"/>
  <c r="O1114" i="3" a="1"/>
  <c r="O1114" i="3" s="1"/>
  <c r="K1114" i="3" a="1"/>
  <c r="K1114" i="3" s="1"/>
  <c r="O1117" i="3" a="1"/>
  <c r="O1117" i="3" s="1"/>
  <c r="K1117" i="3" a="1"/>
  <c r="K1117" i="3" s="1"/>
  <c r="N1122" i="3" a="1"/>
  <c r="N1122" i="3" s="1"/>
  <c r="O1122" i="3" a="1"/>
  <c r="O1122" i="3" s="1"/>
  <c r="K1122" i="3" a="1"/>
  <c r="K1122" i="3" s="1"/>
  <c r="O1125" i="3" a="1"/>
  <c r="O1125" i="3" s="1"/>
  <c r="K1125" i="3" a="1"/>
  <c r="K1125" i="3" s="1"/>
  <c r="N1130" i="3" a="1"/>
  <c r="N1130" i="3" s="1"/>
  <c r="O1130" i="3" a="1"/>
  <c r="O1130" i="3" s="1"/>
  <c r="K1130" i="3" a="1"/>
  <c r="K1130" i="3" s="1"/>
  <c r="O1133" i="3" a="1"/>
  <c r="O1133" i="3" s="1"/>
  <c r="K1133" i="3" a="1"/>
  <c r="K1133" i="3" s="1"/>
  <c r="N1138" i="3" a="1"/>
  <c r="N1138" i="3" s="1"/>
  <c r="O1138" i="3" a="1"/>
  <c r="O1138" i="3" s="1"/>
  <c r="K1138" i="3" a="1"/>
  <c r="K1138" i="3" s="1"/>
  <c r="O1141" i="3" a="1"/>
  <c r="O1141" i="3" s="1"/>
  <c r="K1141" i="3" a="1"/>
  <c r="K1141" i="3" s="1"/>
  <c r="N1146" i="3" a="1"/>
  <c r="N1146" i="3" s="1"/>
  <c r="O1146" i="3" a="1"/>
  <c r="O1146" i="3" s="1"/>
  <c r="K1146" i="3" a="1"/>
  <c r="K1146" i="3" s="1"/>
  <c r="O1149" i="3" a="1"/>
  <c r="O1149" i="3" s="1"/>
  <c r="K1149" i="3" a="1"/>
  <c r="K1149" i="3" s="1"/>
  <c r="N1154" i="3" a="1"/>
  <c r="N1154" i="3" s="1"/>
  <c r="O1154" i="3" a="1"/>
  <c r="O1154" i="3" s="1"/>
  <c r="K1154" i="3" a="1"/>
  <c r="K1154" i="3" s="1"/>
  <c r="O1157" i="3" a="1"/>
  <c r="O1157" i="3" s="1"/>
  <c r="K1157" i="3" a="1"/>
  <c r="K1157" i="3" s="1"/>
  <c r="N1162" i="3" a="1"/>
  <c r="N1162" i="3" s="1"/>
  <c r="O1162" i="3" a="1"/>
  <c r="O1162" i="3" s="1"/>
  <c r="K1162" i="3" a="1"/>
  <c r="K1162" i="3" s="1"/>
  <c r="O1165" i="3" a="1"/>
  <c r="O1165" i="3" s="1"/>
  <c r="K1165" i="3" a="1"/>
  <c r="K1165" i="3" s="1"/>
  <c r="N1170" i="3" a="1"/>
  <c r="N1170" i="3" s="1"/>
  <c r="O1170" i="3" a="1"/>
  <c r="O1170" i="3" s="1"/>
  <c r="K1170" i="3" a="1"/>
  <c r="K1170" i="3" s="1"/>
  <c r="O1173" i="3" a="1"/>
  <c r="O1173" i="3" s="1"/>
  <c r="K1173" i="3" a="1"/>
  <c r="K1173" i="3" s="1"/>
  <c r="N1178" i="3" a="1"/>
  <c r="N1178" i="3" s="1"/>
  <c r="O1178" i="3" a="1"/>
  <c r="O1178" i="3" s="1"/>
  <c r="K1178" i="3" a="1"/>
  <c r="K1178" i="3" s="1"/>
  <c r="O1181" i="3" a="1"/>
  <c r="O1181" i="3" s="1"/>
  <c r="K1181" i="3" a="1"/>
  <c r="K1181" i="3" s="1"/>
  <c r="N1186" i="3" a="1"/>
  <c r="N1186" i="3" s="1"/>
  <c r="O1186" i="3" a="1"/>
  <c r="O1186" i="3" s="1"/>
  <c r="K1186" i="3" a="1"/>
  <c r="K1186" i="3" s="1"/>
  <c r="O1189" i="3" a="1"/>
  <c r="O1189" i="3" s="1"/>
  <c r="K1189" i="3" a="1"/>
  <c r="K1189" i="3" s="1"/>
  <c r="N1194" i="3" a="1"/>
  <c r="N1194" i="3" s="1"/>
  <c r="O1194" i="3" a="1"/>
  <c r="O1194" i="3" s="1"/>
  <c r="K1194" i="3" a="1"/>
  <c r="K1194" i="3" s="1"/>
  <c r="O1197" i="3" a="1"/>
  <c r="O1197" i="3" s="1"/>
  <c r="K1197" i="3" a="1"/>
  <c r="K1197" i="3" s="1"/>
  <c r="N1202" i="3" a="1"/>
  <c r="N1202" i="3" s="1"/>
  <c r="O1202" i="3" a="1"/>
  <c r="O1202" i="3" s="1"/>
  <c r="K1202" i="3" a="1"/>
  <c r="K1202" i="3" s="1"/>
  <c r="O1205" i="3" a="1"/>
  <c r="O1205" i="3" s="1"/>
  <c r="K1205" i="3" a="1"/>
  <c r="K1205" i="3" s="1"/>
  <c r="N1210" i="3" a="1"/>
  <c r="N1210" i="3" s="1"/>
  <c r="O1210" i="3" a="1"/>
  <c r="O1210" i="3" s="1"/>
  <c r="K1210" i="3" a="1"/>
  <c r="K1210" i="3" s="1"/>
  <c r="O1213" i="3" a="1"/>
  <c r="O1213" i="3" s="1"/>
  <c r="K1213" i="3" a="1"/>
  <c r="K1213" i="3" s="1"/>
  <c r="N1218" i="3" a="1"/>
  <c r="N1218" i="3" s="1"/>
  <c r="O1218" i="3" a="1"/>
  <c r="O1218" i="3" s="1"/>
  <c r="K1218" i="3" a="1"/>
  <c r="K1218" i="3" s="1"/>
  <c r="O1221" i="3" a="1"/>
  <c r="O1221" i="3" s="1"/>
  <c r="K1221" i="3" a="1"/>
  <c r="K1221" i="3" s="1"/>
  <c r="N1226" i="3" a="1"/>
  <c r="N1226" i="3" s="1"/>
  <c r="O1226" i="3" a="1"/>
  <c r="O1226" i="3" s="1"/>
  <c r="K1226" i="3" a="1"/>
  <c r="K1226" i="3" s="1"/>
  <c r="O1229" i="3" a="1"/>
  <c r="O1229" i="3" s="1"/>
  <c r="K1229" i="3" a="1"/>
  <c r="K1229" i="3" s="1"/>
  <c r="N1234" i="3" a="1"/>
  <c r="N1234" i="3" s="1"/>
  <c r="O1234" i="3" a="1"/>
  <c r="O1234" i="3" s="1"/>
  <c r="K1234" i="3" a="1"/>
  <c r="K1234" i="3" s="1"/>
  <c r="O1237" i="3" a="1"/>
  <c r="O1237" i="3" s="1"/>
  <c r="K1237" i="3" a="1"/>
  <c r="K1237" i="3" s="1"/>
  <c r="N1242" i="3" a="1"/>
  <c r="N1242" i="3" s="1"/>
  <c r="O1242" i="3" a="1"/>
  <c r="O1242" i="3" s="1"/>
  <c r="K1242" i="3" a="1"/>
  <c r="K1242" i="3" s="1"/>
  <c r="O1245" i="3" a="1"/>
  <c r="O1245" i="3" s="1"/>
  <c r="K1245" i="3" a="1"/>
  <c r="K1245" i="3" s="1"/>
  <c r="N1250" i="3" a="1"/>
  <c r="N1250" i="3" s="1"/>
  <c r="O1250" i="3" a="1"/>
  <c r="O1250" i="3" s="1"/>
  <c r="K1250" i="3" a="1"/>
  <c r="K1250" i="3" s="1"/>
  <c r="O1253" i="3" a="1"/>
  <c r="O1253" i="3" s="1"/>
  <c r="K1253" i="3" a="1"/>
  <c r="K1253" i="3" s="1"/>
  <c r="N1258" i="3" a="1"/>
  <c r="N1258" i="3" s="1"/>
  <c r="O1258" i="3" a="1"/>
  <c r="O1258" i="3" s="1"/>
  <c r="K1258" i="3" a="1"/>
  <c r="K1258" i="3" s="1"/>
  <c r="O1261" i="3" a="1"/>
  <c r="O1261" i="3" s="1"/>
  <c r="K1261" i="3" a="1"/>
  <c r="K1261" i="3" s="1"/>
  <c r="N1266" i="3" a="1"/>
  <c r="N1266" i="3" s="1"/>
  <c r="O1266" i="3" a="1"/>
  <c r="O1266" i="3" s="1"/>
  <c r="K1266" i="3" a="1"/>
  <c r="K1266" i="3" s="1"/>
  <c r="O1269" i="3" a="1"/>
  <c r="O1269" i="3" s="1"/>
  <c r="K1269" i="3" a="1"/>
  <c r="K1269" i="3" s="1"/>
  <c r="N1274" i="3" a="1"/>
  <c r="N1274" i="3" s="1"/>
  <c r="O1274" i="3" a="1"/>
  <c r="O1274" i="3" s="1"/>
  <c r="K1274" i="3" a="1"/>
  <c r="K1274" i="3" s="1"/>
  <c r="O1277" i="3" a="1"/>
  <c r="O1277" i="3" s="1"/>
  <c r="K1277" i="3" a="1"/>
  <c r="K1277" i="3" s="1"/>
  <c r="L1289" i="3" a="1"/>
  <c r="L1289" i="3" s="1"/>
  <c r="L1291" i="3" a="1"/>
  <c r="L1291" i="3" s="1"/>
  <c r="P1291" i="3" a="1"/>
  <c r="P1291" i="3" s="1"/>
  <c r="Q1291" i="3" s="1"/>
  <c r="O1312" i="3" a="1"/>
  <c r="O1312" i="3" s="1"/>
  <c r="K1312" i="3" a="1"/>
  <c r="K1312" i="3" s="1"/>
  <c r="M1312" i="3" a="1"/>
  <c r="M1312" i="3" s="1"/>
  <c r="N1312" i="3" a="1"/>
  <c r="N1312" i="3" s="1"/>
  <c r="N1313" i="3" a="1"/>
  <c r="N1313" i="3" s="1"/>
  <c r="P1313" i="3" a="1"/>
  <c r="P1313" i="3" s="1"/>
  <c r="R1313" i="3" s="1"/>
  <c r="K1313" i="3" a="1"/>
  <c r="K1313" i="3" s="1"/>
  <c r="M1329" i="3" a="1"/>
  <c r="M1329" i="3" s="1"/>
  <c r="M1332" i="3" a="1"/>
  <c r="M1332" i="3" s="1"/>
  <c r="L1332" i="3" a="1"/>
  <c r="L1332" i="3" s="1"/>
  <c r="N1332" i="3" a="1"/>
  <c r="N1332" i="3" s="1"/>
  <c r="N1333" i="3" a="1"/>
  <c r="N1333" i="3" s="1"/>
  <c r="K1333" i="3" a="1"/>
  <c r="K1333" i="3" s="1"/>
  <c r="M1347" i="3" a="1"/>
  <c r="M1347" i="3" s="1"/>
  <c r="N1347" i="3" a="1"/>
  <c r="N1347" i="3" s="1"/>
  <c r="M1379" i="3" a="1"/>
  <c r="M1379" i="3" s="1"/>
  <c r="N1379" i="3" a="1"/>
  <c r="N1379" i="3" s="1"/>
  <c r="R1385" i="3"/>
  <c r="M1411" i="3" a="1"/>
  <c r="M1411" i="3" s="1"/>
  <c r="N1411" i="3" a="1"/>
  <c r="N1411" i="3" s="1"/>
  <c r="R1417" i="3"/>
  <c r="M1443" i="3" a="1"/>
  <c r="M1443" i="3" s="1"/>
  <c r="N1443" i="3" a="1"/>
  <c r="N1443" i="3" s="1"/>
  <c r="M1475" i="3" a="1"/>
  <c r="M1475" i="3" s="1"/>
  <c r="N1475" i="3" a="1"/>
  <c r="N1475" i="3" s="1"/>
  <c r="R1481" i="3"/>
  <c r="M1507" i="3" a="1"/>
  <c r="M1507" i="3" s="1"/>
  <c r="N1507" i="3" a="1"/>
  <c r="N1507" i="3" s="1"/>
  <c r="Q1526" i="3"/>
  <c r="N1533" i="3" a="1"/>
  <c r="N1533" i="3" s="1"/>
  <c r="M1533" i="3" a="1"/>
  <c r="M1533" i="3" s="1"/>
  <c r="K1533" i="3" a="1"/>
  <c r="K1533" i="3" s="1"/>
  <c r="L1533" i="3" a="1"/>
  <c r="L1533" i="3" s="1"/>
  <c r="P1546" i="3" a="1"/>
  <c r="P1546" i="3" s="1"/>
  <c r="R1546" i="3" s="1"/>
  <c r="L1546" i="3" a="1"/>
  <c r="L1546" i="3" s="1"/>
  <c r="M1546" i="3" a="1"/>
  <c r="M1546" i="3" s="1"/>
  <c r="N1546" i="3" a="1"/>
  <c r="N1546" i="3" s="1"/>
  <c r="P1554" i="3" a="1"/>
  <c r="P1554" i="3" s="1"/>
  <c r="Q1554" i="3" s="1"/>
  <c r="L1554" i="3" a="1"/>
  <c r="L1554" i="3" s="1"/>
  <c r="M1554" i="3" a="1"/>
  <c r="M1554" i="3" s="1"/>
  <c r="K1554" i="3" a="1"/>
  <c r="K1554" i="3" s="1"/>
  <c r="N1554" i="3" a="1"/>
  <c r="N1554" i="3" s="1"/>
  <c r="Q1566" i="3"/>
  <c r="M1588" i="3" a="1"/>
  <c r="M1588" i="3" s="1"/>
  <c r="N1588" i="3" a="1"/>
  <c r="N1588" i="3" s="1"/>
  <c r="L1588" i="3" a="1"/>
  <c r="L1588" i="3" s="1"/>
  <c r="O1588" i="3" a="1"/>
  <c r="O1588" i="3" s="1"/>
  <c r="M1595" i="3" a="1"/>
  <c r="M1595" i="3" s="1"/>
  <c r="P1595" i="3" a="1"/>
  <c r="P1595" i="3" s="1"/>
  <c r="L1595" i="3" a="1"/>
  <c r="L1595" i="3" s="1"/>
  <c r="N1595" i="3" a="1"/>
  <c r="N1595" i="3" s="1"/>
  <c r="O1595" i="3" a="1"/>
  <c r="O1595" i="3" s="1"/>
  <c r="M1604" i="3" a="1"/>
  <c r="M1604" i="3" s="1"/>
  <c r="K1604" i="3" a="1"/>
  <c r="K1604" i="3" s="1"/>
  <c r="N1604" i="3" a="1"/>
  <c r="N1604" i="3" s="1"/>
  <c r="L1604" i="3" a="1"/>
  <c r="L1604" i="3" s="1"/>
  <c r="N1637" i="3" a="1"/>
  <c r="N1637" i="3" s="1"/>
  <c r="M1637" i="3" a="1"/>
  <c r="M1637" i="3" s="1"/>
  <c r="O1637" i="3" a="1"/>
  <c r="O1637" i="3" s="1"/>
  <c r="P1666" i="3" a="1"/>
  <c r="P1666" i="3" s="1"/>
  <c r="L1666" i="3" a="1"/>
  <c r="L1666" i="3" s="1"/>
  <c r="N1666" i="3" a="1"/>
  <c r="N1666" i="3" s="1"/>
  <c r="O1666" i="3" a="1"/>
  <c r="O1666" i="3" s="1"/>
  <c r="R1719" i="3"/>
  <c r="K1731" i="3" a="1"/>
  <c r="K1731" i="3" s="1"/>
  <c r="R1750" i="3"/>
  <c r="M1772" i="3" a="1"/>
  <c r="M1772" i="3" s="1"/>
  <c r="N1772" i="3" a="1"/>
  <c r="N1772" i="3" s="1"/>
  <c r="O1772" i="3" a="1"/>
  <c r="O1772" i="3" s="1"/>
  <c r="N1789" i="3" a="1"/>
  <c r="N1789" i="3" s="1"/>
  <c r="M1789" i="3" a="1"/>
  <c r="M1789" i="3" s="1"/>
  <c r="K1789" i="3" a="1"/>
  <c r="K1789" i="3" s="1"/>
  <c r="L1789" i="3" a="1"/>
  <c r="L1789" i="3" s="1"/>
  <c r="R1792" i="3"/>
  <c r="O1796" i="3" a="1"/>
  <c r="O1796" i="3" s="1"/>
  <c r="R1799" i="3"/>
  <c r="K1810" i="3" a="1"/>
  <c r="K1810" i="3" s="1"/>
  <c r="M1827" i="3" a="1"/>
  <c r="M1827" i="3" s="1"/>
  <c r="P1827" i="3" a="1"/>
  <c r="P1827" i="3" s="1"/>
  <c r="L1827" i="3" a="1"/>
  <c r="L1827" i="3" s="1"/>
  <c r="N1827" i="3" a="1"/>
  <c r="N1827" i="3" s="1"/>
  <c r="O1827" i="3" a="1"/>
  <c r="O1827" i="3" s="1"/>
  <c r="M1835" i="3" a="1"/>
  <c r="M1835" i="3" s="1"/>
  <c r="P1835" i="3" a="1"/>
  <c r="P1835" i="3" s="1"/>
  <c r="L1835" i="3" a="1"/>
  <c r="L1835" i="3" s="1"/>
  <c r="K1835" i="3" a="1"/>
  <c r="K1835" i="3" s="1"/>
  <c r="N1835" i="3" a="1"/>
  <c r="N1835" i="3" s="1"/>
  <c r="M1865" i="3" a="1"/>
  <c r="M1865" i="3" s="1"/>
  <c r="P1873" i="3" a="1"/>
  <c r="P1873" i="3" s="1"/>
  <c r="L1873" i="3" a="1"/>
  <c r="L1873" i="3" s="1"/>
  <c r="O1873" i="3" a="1"/>
  <c r="O1873" i="3" s="1"/>
  <c r="K1873" i="3" a="1"/>
  <c r="K1873" i="3" s="1"/>
  <c r="N1873" i="3" a="1"/>
  <c r="N1873" i="3" s="1"/>
  <c r="M1884" i="3" a="1"/>
  <c r="M1884" i="3" s="1"/>
  <c r="N1884" i="3" a="1"/>
  <c r="N1884" i="3" s="1"/>
  <c r="O1884" i="3" a="1"/>
  <c r="O1884" i="3" s="1"/>
  <c r="P1884" i="3" a="1"/>
  <c r="P1884" i="3" s="1"/>
  <c r="K1892" i="3" a="1"/>
  <c r="K1892" i="3" s="1"/>
  <c r="K1900" i="3" a="1"/>
  <c r="K1900" i="3" s="1"/>
  <c r="R1901" i="3"/>
  <c r="Q1901" i="3"/>
  <c r="O1908" i="3" a="1"/>
  <c r="O1908" i="3" s="1"/>
  <c r="K1938" i="3" a="1"/>
  <c r="K1938" i="3" s="1"/>
  <c r="M1955" i="3" a="1"/>
  <c r="M1955" i="3" s="1"/>
  <c r="P1955" i="3" a="1"/>
  <c r="P1955" i="3" s="1"/>
  <c r="L1955" i="3" a="1"/>
  <c r="L1955" i="3" s="1"/>
  <c r="N1955" i="3" a="1"/>
  <c r="N1955" i="3" s="1"/>
  <c r="O1955" i="3" a="1"/>
  <c r="O1955" i="3" s="1"/>
  <c r="M1963" i="3" a="1"/>
  <c r="M1963" i="3" s="1"/>
  <c r="P1963" i="3" a="1"/>
  <c r="P1963" i="3" s="1"/>
  <c r="L1963" i="3" a="1"/>
  <c r="L1963" i="3" s="1"/>
  <c r="K1963" i="3" a="1"/>
  <c r="K1963" i="3" s="1"/>
  <c r="N1963" i="3" a="1"/>
  <c r="N1963" i="3" s="1"/>
  <c r="M1993" i="3" a="1"/>
  <c r="M1993" i="3" s="1"/>
  <c r="P2001" i="3" a="1"/>
  <c r="P2001" i="3" s="1"/>
  <c r="L2001" i="3" a="1"/>
  <c r="L2001" i="3" s="1"/>
  <c r="O2001" i="3" a="1"/>
  <c r="O2001" i="3" s="1"/>
  <c r="K2001" i="3" a="1"/>
  <c r="K2001" i="3" s="1"/>
  <c r="N2001" i="3" a="1"/>
  <c r="N2001" i="3" s="1"/>
  <c r="M2012" i="3" a="1"/>
  <c r="M2012" i="3" s="1"/>
  <c r="N2012" i="3" a="1"/>
  <c r="N2012" i="3" s="1"/>
  <c r="O2012" i="3" a="1"/>
  <c r="O2012" i="3" s="1"/>
  <c r="P2012" i="3" a="1"/>
  <c r="P2012" i="3" s="1"/>
  <c r="K2020" i="3" a="1"/>
  <c r="K2020" i="3" s="1"/>
  <c r="Q2023" i="3"/>
  <c r="K2028" i="3" a="1"/>
  <c r="K2028" i="3" s="1"/>
  <c r="P2040" i="3" a="1"/>
  <c r="P2040" i="3" s="1"/>
  <c r="L2040" i="3" a="1"/>
  <c r="L2040" i="3" s="1"/>
  <c r="M2040" i="3" a="1"/>
  <c r="M2040" i="3" s="1"/>
  <c r="O2040" i="3" a="1"/>
  <c r="O2040" i="3" s="1"/>
  <c r="M2049" i="3" a="1"/>
  <c r="M2049" i="3" s="1"/>
  <c r="L2049" i="3" a="1"/>
  <c r="L2049" i="3" s="1"/>
  <c r="N2049" i="3" a="1"/>
  <c r="N2049" i="3" s="1"/>
  <c r="O2049" i="3" a="1"/>
  <c r="O2049" i="3" s="1"/>
  <c r="P2049" i="3" a="1"/>
  <c r="P2049" i="3" s="1"/>
  <c r="N2060" i="3" a="1"/>
  <c r="N2060" i="3" s="1"/>
  <c r="L2060" i="3" a="1"/>
  <c r="L2060" i="3" s="1"/>
  <c r="P2060" i="3" a="1"/>
  <c r="P2060" i="3" s="1"/>
  <c r="M2060" i="3" a="1"/>
  <c r="M2060" i="3" s="1"/>
  <c r="O2060" i="3" a="1"/>
  <c r="O2060" i="3" s="1"/>
  <c r="P2064" i="3" a="1"/>
  <c r="P2064" i="3" s="1"/>
  <c r="L2064" i="3" a="1"/>
  <c r="L2064" i="3" s="1"/>
  <c r="N2064" i="3" a="1"/>
  <c r="N2064" i="3" s="1"/>
  <c r="M2064" i="3" a="1"/>
  <c r="M2064" i="3" s="1"/>
  <c r="O2064" i="3" a="1"/>
  <c r="O2064" i="3" s="1"/>
  <c r="Q2085" i="3"/>
  <c r="M2087" i="3" a="1"/>
  <c r="M2087" i="3" s="1"/>
  <c r="N2087" i="3" a="1"/>
  <c r="N2087" i="3" s="1"/>
  <c r="L2087" i="3" a="1"/>
  <c r="L2087" i="3" s="1"/>
  <c r="P2087" i="3" a="1"/>
  <c r="P2087" i="3" s="1"/>
  <c r="O2087" i="3" a="1"/>
  <c r="O2087" i="3" s="1"/>
  <c r="L2090" i="3" a="1"/>
  <c r="L2090" i="3" s="1"/>
  <c r="L2115" i="3" a="1"/>
  <c r="L2115" i="3" s="1"/>
  <c r="P2115" i="3" a="1"/>
  <c r="P2115" i="3" s="1"/>
  <c r="K2115" i="3" a="1"/>
  <c r="K2115" i="3" s="1"/>
  <c r="N2115" i="3" a="1"/>
  <c r="N2115" i="3" s="1"/>
  <c r="O2115" i="3" a="1"/>
  <c r="O2115" i="3" s="1"/>
  <c r="K2122" i="3" a="1"/>
  <c r="K2122" i="3" s="1"/>
  <c r="P2153" i="3" a="1"/>
  <c r="P2153" i="3" s="1"/>
  <c r="L2153" i="3" a="1"/>
  <c r="L2153" i="3" s="1"/>
  <c r="M2153" i="3" a="1"/>
  <c r="M2153" i="3" s="1"/>
  <c r="K2153" i="3" a="1"/>
  <c r="K2153" i="3" s="1"/>
  <c r="N2153" i="3" a="1"/>
  <c r="N2153" i="3" s="1"/>
  <c r="O2153" i="3" a="1"/>
  <c r="O2153" i="3" s="1"/>
  <c r="M2155" i="3" a="1"/>
  <c r="M2155" i="3" s="1"/>
  <c r="N2155" i="3" a="1"/>
  <c r="N2155" i="3" s="1"/>
  <c r="L2155" i="3" a="1"/>
  <c r="L2155" i="3" s="1"/>
  <c r="P2155" i="3" a="1"/>
  <c r="P2155" i="3" s="1"/>
  <c r="R2155" i="3" s="1"/>
  <c r="R2157" i="3"/>
  <c r="Q2157" i="3"/>
  <c r="N2180" i="3" a="1"/>
  <c r="N2180" i="3" s="1"/>
  <c r="L2180" i="3" a="1"/>
  <c r="L2180" i="3" s="1"/>
  <c r="P2180" i="3" a="1"/>
  <c r="P2180" i="3" s="1"/>
  <c r="K2180" i="3" a="1"/>
  <c r="K2180" i="3" s="1"/>
  <c r="O2180" i="3" a="1"/>
  <c r="O2180" i="3" s="1"/>
  <c r="M2186" i="3" a="1"/>
  <c r="M2186" i="3" s="1"/>
  <c r="L2186" i="3" a="1"/>
  <c r="L2186" i="3" s="1"/>
  <c r="N2186" i="3" a="1"/>
  <c r="N2186" i="3" s="1"/>
  <c r="O2186" i="3" a="1"/>
  <c r="O2186" i="3" s="1"/>
  <c r="P2186" i="3" a="1"/>
  <c r="P2186" i="3" s="1"/>
  <c r="M2195" i="3" a="1"/>
  <c r="M2195" i="3" s="1"/>
  <c r="L2195" i="3" a="1"/>
  <c r="L2195" i="3" s="1"/>
  <c r="N2195" i="3" a="1"/>
  <c r="N2195" i="3" s="1"/>
  <c r="K2195" i="3" a="1"/>
  <c r="K2195" i="3" s="1"/>
  <c r="O2195" i="3" a="1"/>
  <c r="O2195" i="3" s="1"/>
  <c r="N2208" i="3" a="1"/>
  <c r="N2208" i="3" s="1"/>
  <c r="P2216" i="3" a="1"/>
  <c r="P2216" i="3" s="1"/>
  <c r="L2216" i="3" a="1"/>
  <c r="L2216" i="3" s="1"/>
  <c r="N2216" i="3" a="1"/>
  <c r="N2216" i="3" s="1"/>
  <c r="O2216" i="3" a="1"/>
  <c r="O2216" i="3" s="1"/>
  <c r="P2232" i="3" a="1"/>
  <c r="P2232" i="3" s="1"/>
  <c r="L2232" i="3" a="1"/>
  <c r="L2232" i="3" s="1"/>
  <c r="M2232" i="3" a="1"/>
  <c r="M2232" i="3" s="1"/>
  <c r="N2232" i="3" a="1"/>
  <c r="N2232" i="3" s="1"/>
  <c r="K2232" i="3" a="1"/>
  <c r="K2232" i="3" s="1"/>
  <c r="O2232" i="3" a="1"/>
  <c r="O2232" i="3" s="1"/>
  <c r="M2234" i="3" a="1"/>
  <c r="M2234" i="3" s="1"/>
  <c r="N2234" i="3" a="1"/>
  <c r="N2234" i="3" s="1"/>
  <c r="O2234" i="3" a="1"/>
  <c r="O2234" i="3" s="1"/>
  <c r="L2234" i="3" a="1"/>
  <c r="L2234" i="3" s="1"/>
  <c r="P2234" i="3" a="1"/>
  <c r="P2234" i="3" s="1"/>
  <c r="P2256" i="3" a="1"/>
  <c r="P2256" i="3" s="1"/>
  <c r="L2256" i="3" a="1"/>
  <c r="L2256" i="3" s="1"/>
  <c r="N2256" i="3" a="1"/>
  <c r="N2256" i="3" s="1"/>
  <c r="M2256" i="3" a="1"/>
  <c r="M2256" i="3" s="1"/>
  <c r="K2256" i="3" a="1"/>
  <c r="K2256" i="3" s="1"/>
  <c r="O2256" i="3" a="1"/>
  <c r="O2256" i="3" s="1"/>
  <c r="M2307" i="3" a="1"/>
  <c r="M2307" i="3" s="1"/>
  <c r="N2307" i="3" a="1"/>
  <c r="N2307" i="3" s="1"/>
  <c r="O2307" i="3" a="1"/>
  <c r="O2307" i="3" s="1"/>
  <c r="K2307" i="3" a="1"/>
  <c r="K2307" i="3" s="1"/>
  <c r="L2307" i="3" a="1"/>
  <c r="L2307" i="3" s="1"/>
  <c r="N2327" i="3" a="1"/>
  <c r="N2327" i="3" s="1"/>
  <c r="K2332" i="3" a="1"/>
  <c r="K2332" i="3" s="1"/>
  <c r="N2354" i="3" a="1"/>
  <c r="N2354" i="3" s="1"/>
  <c r="L2375" i="3" a="1"/>
  <c r="L2375" i="3" s="1"/>
  <c r="M2402" i="3" a="1"/>
  <c r="M2402" i="3" s="1"/>
  <c r="N2402" i="3" a="1"/>
  <c r="N2402" i="3" s="1"/>
  <c r="L2402" i="3" a="1"/>
  <c r="L2402" i="3" s="1"/>
  <c r="O2402" i="3" a="1"/>
  <c r="O2402" i="3" s="1"/>
  <c r="P2402" i="3" a="1"/>
  <c r="P2402" i="3" s="1"/>
  <c r="R2446" i="3"/>
  <c r="Q2446" i="3"/>
  <c r="N2464" i="3" a="1"/>
  <c r="N2464" i="3" s="1"/>
  <c r="Q2558" i="3"/>
  <c r="R2587" i="3"/>
  <c r="Q2587" i="3"/>
  <c r="P2632" i="3" a="1"/>
  <c r="P2632" i="3" s="1"/>
  <c r="L2632" i="3" a="1"/>
  <c r="L2632" i="3" s="1"/>
  <c r="O2632" i="3" a="1"/>
  <c r="O2632" i="3" s="1"/>
  <c r="K2632" i="3" a="1"/>
  <c r="K2632" i="3" s="1"/>
  <c r="N2632" i="3" a="1"/>
  <c r="N2632" i="3" s="1"/>
  <c r="M2632" i="3" a="1"/>
  <c r="M2632" i="3" s="1"/>
  <c r="Q3145" i="3"/>
  <c r="P382" i="3" a="1"/>
  <c r="P382" i="3" s="1"/>
  <c r="Q382" i="3" s="1"/>
  <c r="L382" i="3" a="1"/>
  <c r="L382" i="3" s="1"/>
  <c r="M382" i="3" a="1"/>
  <c r="M382" i="3" s="1"/>
  <c r="L386" i="3" a="1"/>
  <c r="L386" i="3" s="1"/>
  <c r="P398" i="3" a="1"/>
  <c r="P398" i="3" s="1"/>
  <c r="R398" i="3" s="1"/>
  <c r="L398" i="3" a="1"/>
  <c r="L398" i="3" s="1"/>
  <c r="M398" i="3" a="1"/>
  <c r="M398" i="3" s="1"/>
  <c r="L402" i="3" a="1"/>
  <c r="L402" i="3" s="1"/>
  <c r="P414" i="3" a="1"/>
  <c r="P414" i="3" s="1"/>
  <c r="R414" i="3" s="1"/>
  <c r="L414" i="3" a="1"/>
  <c r="L414" i="3" s="1"/>
  <c r="M414" i="3" a="1"/>
  <c r="M414" i="3" s="1"/>
  <c r="L418" i="3" a="1"/>
  <c r="L418" i="3" s="1"/>
  <c r="P430" i="3" a="1"/>
  <c r="P430" i="3" s="1"/>
  <c r="Q430" i="3" s="1"/>
  <c r="L430" i="3" a="1"/>
  <c r="L430" i="3" s="1"/>
  <c r="M430" i="3" a="1"/>
  <c r="M430" i="3" s="1"/>
  <c r="L434" i="3" a="1"/>
  <c r="L434" i="3" s="1"/>
  <c r="P446" i="3" a="1"/>
  <c r="P446" i="3" s="1"/>
  <c r="Q446" i="3" s="1"/>
  <c r="L446" i="3" a="1"/>
  <c r="L446" i="3" s="1"/>
  <c r="M446" i="3" a="1"/>
  <c r="M446" i="3" s="1"/>
  <c r="L450" i="3" a="1"/>
  <c r="L450" i="3" s="1"/>
  <c r="P462" i="3" a="1"/>
  <c r="P462" i="3" s="1"/>
  <c r="Q462" i="3" s="1"/>
  <c r="L462" i="3" a="1"/>
  <c r="L462" i="3" s="1"/>
  <c r="M462" i="3" a="1"/>
  <c r="M462" i="3" s="1"/>
  <c r="L466" i="3" a="1"/>
  <c r="L466" i="3" s="1"/>
  <c r="P478" i="3" a="1"/>
  <c r="P478" i="3" s="1"/>
  <c r="Q478" i="3" s="1"/>
  <c r="L478" i="3" a="1"/>
  <c r="L478" i="3" s="1"/>
  <c r="M478" i="3" a="1"/>
  <c r="M478" i="3" s="1"/>
  <c r="L482" i="3" a="1"/>
  <c r="L482" i="3" s="1"/>
  <c r="P494" i="3" a="1"/>
  <c r="P494" i="3" s="1"/>
  <c r="Q494" i="3" s="1"/>
  <c r="L494" i="3" a="1"/>
  <c r="L494" i="3" s="1"/>
  <c r="M494" i="3" a="1"/>
  <c r="M494" i="3" s="1"/>
  <c r="L498" i="3" a="1"/>
  <c r="L498" i="3" s="1"/>
  <c r="P510" i="3" a="1"/>
  <c r="P510" i="3" s="1"/>
  <c r="R510" i="3" s="1"/>
  <c r="L510" i="3" a="1"/>
  <c r="L510" i="3" s="1"/>
  <c r="M510" i="3" a="1"/>
  <c r="M510" i="3" s="1"/>
  <c r="L514" i="3" a="1"/>
  <c r="L514" i="3" s="1"/>
  <c r="P526" i="3" a="1"/>
  <c r="P526" i="3" s="1"/>
  <c r="Q526" i="3" s="1"/>
  <c r="L526" i="3" a="1"/>
  <c r="L526" i="3" s="1"/>
  <c r="M526" i="3" a="1"/>
  <c r="M526" i="3" s="1"/>
  <c r="L530" i="3" a="1"/>
  <c r="L530" i="3" s="1"/>
  <c r="P542" i="3" a="1"/>
  <c r="P542" i="3" s="1"/>
  <c r="Q542" i="3" s="1"/>
  <c r="L542" i="3" a="1"/>
  <c r="L542" i="3" s="1"/>
  <c r="M542" i="3" a="1"/>
  <c r="M542" i="3" s="1"/>
  <c r="L546" i="3" a="1"/>
  <c r="L546" i="3" s="1"/>
  <c r="P558" i="3" a="1"/>
  <c r="P558" i="3" s="1"/>
  <c r="R558" i="3" s="1"/>
  <c r="L558" i="3" a="1"/>
  <c r="L558" i="3" s="1"/>
  <c r="M558" i="3" a="1"/>
  <c r="M558" i="3" s="1"/>
  <c r="L562" i="3" a="1"/>
  <c r="L562" i="3" s="1"/>
  <c r="P574" i="3" a="1"/>
  <c r="P574" i="3" s="1"/>
  <c r="Q574" i="3" s="1"/>
  <c r="L574" i="3" a="1"/>
  <c r="L574" i="3" s="1"/>
  <c r="M574" i="3" a="1"/>
  <c r="M574" i="3" s="1"/>
  <c r="L578" i="3" a="1"/>
  <c r="L578" i="3" s="1"/>
  <c r="P582" i="3" a="1"/>
  <c r="P582" i="3" s="1"/>
  <c r="L582" i="3" a="1"/>
  <c r="L582" i="3" s="1"/>
  <c r="M582" i="3" a="1"/>
  <c r="M582" i="3" s="1"/>
  <c r="O584" i="3" a="1"/>
  <c r="O584" i="3" s="1"/>
  <c r="P590" i="3" a="1"/>
  <c r="P590" i="3" s="1"/>
  <c r="Q590" i="3" s="1"/>
  <c r="L590" i="3" a="1"/>
  <c r="L590" i="3" s="1"/>
  <c r="M590" i="3" a="1"/>
  <c r="M590" i="3" s="1"/>
  <c r="O592" i="3" a="1"/>
  <c r="O592" i="3" s="1"/>
  <c r="P598" i="3" a="1"/>
  <c r="P598" i="3" s="1"/>
  <c r="R598" i="3" s="1"/>
  <c r="L598" i="3" a="1"/>
  <c r="L598" i="3" s="1"/>
  <c r="M598" i="3" a="1"/>
  <c r="M598" i="3" s="1"/>
  <c r="O600" i="3" a="1"/>
  <c r="O600" i="3" s="1"/>
  <c r="P606" i="3" a="1"/>
  <c r="P606" i="3" s="1"/>
  <c r="Q606" i="3" s="1"/>
  <c r="L606" i="3" a="1"/>
  <c r="L606" i="3" s="1"/>
  <c r="M606" i="3" a="1"/>
  <c r="M606" i="3" s="1"/>
  <c r="O608" i="3" a="1"/>
  <c r="O608" i="3" s="1"/>
  <c r="P614" i="3" a="1"/>
  <c r="P614" i="3" s="1"/>
  <c r="R614" i="3" s="1"/>
  <c r="L614" i="3" a="1"/>
  <c r="L614" i="3" s="1"/>
  <c r="M614" i="3" a="1"/>
  <c r="M614" i="3" s="1"/>
  <c r="O616" i="3" a="1"/>
  <c r="O616" i="3" s="1"/>
  <c r="P622" i="3" a="1"/>
  <c r="P622" i="3" s="1"/>
  <c r="Q622" i="3" s="1"/>
  <c r="L622" i="3" a="1"/>
  <c r="L622" i="3" s="1"/>
  <c r="M622" i="3" a="1"/>
  <c r="M622" i="3" s="1"/>
  <c r="O624" i="3" a="1"/>
  <c r="O624" i="3" s="1"/>
  <c r="P630" i="3" a="1"/>
  <c r="P630" i="3" s="1"/>
  <c r="Q630" i="3" s="1"/>
  <c r="L630" i="3" a="1"/>
  <c r="L630" i="3" s="1"/>
  <c r="M630" i="3" a="1"/>
  <c r="M630" i="3" s="1"/>
  <c r="O632" i="3" a="1"/>
  <c r="O632" i="3" s="1"/>
  <c r="P638" i="3" a="1"/>
  <c r="P638" i="3" s="1"/>
  <c r="Q638" i="3" s="1"/>
  <c r="L638" i="3" a="1"/>
  <c r="L638" i="3" s="1"/>
  <c r="M638" i="3" a="1"/>
  <c r="M638" i="3" s="1"/>
  <c r="O640" i="3" a="1"/>
  <c r="O640" i="3" s="1"/>
  <c r="P646" i="3" a="1"/>
  <c r="P646" i="3" s="1"/>
  <c r="Q646" i="3" s="1"/>
  <c r="L646" i="3" a="1"/>
  <c r="L646" i="3" s="1"/>
  <c r="M646" i="3" a="1"/>
  <c r="M646" i="3" s="1"/>
  <c r="O648" i="3" a="1"/>
  <c r="O648" i="3" s="1"/>
  <c r="P654" i="3" a="1"/>
  <c r="P654" i="3" s="1"/>
  <c r="R654" i="3" s="1"/>
  <c r="L654" i="3" a="1"/>
  <c r="L654" i="3" s="1"/>
  <c r="M654" i="3" a="1"/>
  <c r="M654" i="3" s="1"/>
  <c r="O656" i="3" a="1"/>
  <c r="O656" i="3" s="1"/>
  <c r="P662" i="3" a="1"/>
  <c r="P662" i="3" s="1"/>
  <c r="R662" i="3" s="1"/>
  <c r="L662" i="3" a="1"/>
  <c r="L662" i="3" s="1"/>
  <c r="M662" i="3" a="1"/>
  <c r="M662" i="3" s="1"/>
  <c r="O664" i="3" a="1"/>
  <c r="O664" i="3" s="1"/>
  <c r="P670" i="3" a="1"/>
  <c r="P670" i="3" s="1"/>
  <c r="Q670" i="3" s="1"/>
  <c r="L670" i="3" a="1"/>
  <c r="L670" i="3" s="1"/>
  <c r="M670" i="3" a="1"/>
  <c r="M670" i="3" s="1"/>
  <c r="O672" i="3" a="1"/>
  <c r="O672" i="3" s="1"/>
  <c r="P678" i="3" a="1"/>
  <c r="P678" i="3" s="1"/>
  <c r="Q678" i="3" s="1"/>
  <c r="L678" i="3" a="1"/>
  <c r="L678" i="3" s="1"/>
  <c r="M678" i="3" a="1"/>
  <c r="M678" i="3" s="1"/>
  <c r="O680" i="3" a="1"/>
  <c r="O680" i="3" s="1"/>
  <c r="P686" i="3" a="1"/>
  <c r="P686" i="3" s="1"/>
  <c r="Q686" i="3" s="1"/>
  <c r="L686" i="3" a="1"/>
  <c r="L686" i="3" s="1"/>
  <c r="M686" i="3" a="1"/>
  <c r="M686" i="3" s="1"/>
  <c r="O688" i="3" a="1"/>
  <c r="O688" i="3" s="1"/>
  <c r="P694" i="3" a="1"/>
  <c r="P694" i="3" s="1"/>
  <c r="Q694" i="3" s="1"/>
  <c r="L694" i="3" a="1"/>
  <c r="L694" i="3" s="1"/>
  <c r="M694" i="3" a="1"/>
  <c r="M694" i="3" s="1"/>
  <c r="O696" i="3" a="1"/>
  <c r="O696" i="3" s="1"/>
  <c r="P702" i="3" a="1"/>
  <c r="P702" i="3" s="1"/>
  <c r="Q702" i="3" s="1"/>
  <c r="L702" i="3" a="1"/>
  <c r="L702" i="3" s="1"/>
  <c r="M702" i="3" a="1"/>
  <c r="M702" i="3" s="1"/>
  <c r="O704" i="3" a="1"/>
  <c r="O704" i="3" s="1"/>
  <c r="P710" i="3" a="1"/>
  <c r="P710" i="3" s="1"/>
  <c r="Q710" i="3" s="1"/>
  <c r="L710" i="3" a="1"/>
  <c r="L710" i="3" s="1"/>
  <c r="M710" i="3" a="1"/>
  <c r="M710" i="3" s="1"/>
  <c r="O712" i="3" a="1"/>
  <c r="O712" i="3" s="1"/>
  <c r="P718" i="3" a="1"/>
  <c r="P718" i="3" s="1"/>
  <c r="Q718" i="3" s="1"/>
  <c r="L718" i="3" a="1"/>
  <c r="L718" i="3" s="1"/>
  <c r="M718" i="3" a="1"/>
  <c r="M718" i="3" s="1"/>
  <c r="O720" i="3" a="1"/>
  <c r="O720" i="3" s="1"/>
  <c r="P726" i="3" a="1"/>
  <c r="P726" i="3" s="1"/>
  <c r="R726" i="3" s="1"/>
  <c r="L726" i="3" a="1"/>
  <c r="L726" i="3" s="1"/>
  <c r="M726" i="3" a="1"/>
  <c r="M726" i="3" s="1"/>
  <c r="O728" i="3" a="1"/>
  <c r="O728" i="3" s="1"/>
  <c r="P734" i="3" a="1"/>
  <c r="P734" i="3" s="1"/>
  <c r="Q734" i="3" s="1"/>
  <c r="L734" i="3" a="1"/>
  <c r="L734" i="3" s="1"/>
  <c r="M734" i="3" a="1"/>
  <c r="M734" i="3" s="1"/>
  <c r="O736" i="3" a="1"/>
  <c r="O736" i="3" s="1"/>
  <c r="P742" i="3" a="1"/>
  <c r="P742" i="3" s="1"/>
  <c r="R742" i="3" s="1"/>
  <c r="L742" i="3" a="1"/>
  <c r="L742" i="3" s="1"/>
  <c r="M742" i="3" a="1"/>
  <c r="M742" i="3" s="1"/>
  <c r="O744" i="3" a="1"/>
  <c r="O744" i="3" s="1"/>
  <c r="P750" i="3" a="1"/>
  <c r="P750" i="3" s="1"/>
  <c r="Q750" i="3" s="1"/>
  <c r="L750" i="3" a="1"/>
  <c r="L750" i="3" s="1"/>
  <c r="M750" i="3" a="1"/>
  <c r="M750" i="3" s="1"/>
  <c r="O752" i="3" a="1"/>
  <c r="O752" i="3" s="1"/>
  <c r="P758" i="3" a="1"/>
  <c r="P758" i="3" s="1"/>
  <c r="Q758" i="3" s="1"/>
  <c r="L758" i="3" a="1"/>
  <c r="L758" i="3" s="1"/>
  <c r="M758" i="3" a="1"/>
  <c r="M758" i="3" s="1"/>
  <c r="O760" i="3" a="1"/>
  <c r="O760" i="3" s="1"/>
  <c r="P766" i="3" a="1"/>
  <c r="P766" i="3" s="1"/>
  <c r="Q766" i="3" s="1"/>
  <c r="L766" i="3" a="1"/>
  <c r="L766" i="3" s="1"/>
  <c r="M766" i="3" a="1"/>
  <c r="M766" i="3" s="1"/>
  <c r="O768" i="3" a="1"/>
  <c r="O768" i="3" s="1"/>
  <c r="P774" i="3" a="1"/>
  <c r="P774" i="3" s="1"/>
  <c r="Q774" i="3" s="1"/>
  <c r="L774" i="3" a="1"/>
  <c r="L774" i="3" s="1"/>
  <c r="M774" i="3" a="1"/>
  <c r="M774" i="3" s="1"/>
  <c r="O776" i="3" a="1"/>
  <c r="O776" i="3" s="1"/>
  <c r="P782" i="3" a="1"/>
  <c r="P782" i="3" s="1"/>
  <c r="L782" i="3" a="1"/>
  <c r="L782" i="3" s="1"/>
  <c r="M782" i="3" a="1"/>
  <c r="M782" i="3" s="1"/>
  <c r="O784" i="3" a="1"/>
  <c r="O784" i="3" s="1"/>
  <c r="P790" i="3" a="1"/>
  <c r="P790" i="3" s="1"/>
  <c r="L790" i="3" a="1"/>
  <c r="L790" i="3" s="1"/>
  <c r="M790" i="3" a="1"/>
  <c r="M790" i="3" s="1"/>
  <c r="O792" i="3" a="1"/>
  <c r="O792" i="3" s="1"/>
  <c r="P798" i="3" a="1"/>
  <c r="P798" i="3" s="1"/>
  <c r="Q798" i="3" s="1"/>
  <c r="L798" i="3" a="1"/>
  <c r="L798" i="3" s="1"/>
  <c r="M798" i="3" a="1"/>
  <c r="M798" i="3" s="1"/>
  <c r="O800" i="3" a="1"/>
  <c r="O800" i="3" s="1"/>
  <c r="P806" i="3" a="1"/>
  <c r="P806" i="3" s="1"/>
  <c r="R806" i="3" s="1"/>
  <c r="L806" i="3" a="1"/>
  <c r="L806" i="3" s="1"/>
  <c r="M806" i="3" a="1"/>
  <c r="M806" i="3" s="1"/>
  <c r="O808" i="3" a="1"/>
  <c r="O808" i="3" s="1"/>
  <c r="P814" i="3" a="1"/>
  <c r="P814" i="3" s="1"/>
  <c r="Q814" i="3" s="1"/>
  <c r="L814" i="3" a="1"/>
  <c r="L814" i="3" s="1"/>
  <c r="M814" i="3" a="1"/>
  <c r="M814" i="3" s="1"/>
  <c r="O816" i="3" a="1"/>
  <c r="O816" i="3" s="1"/>
  <c r="P822" i="3" a="1"/>
  <c r="P822" i="3" s="1"/>
  <c r="Q822" i="3" s="1"/>
  <c r="L822" i="3" a="1"/>
  <c r="L822" i="3" s="1"/>
  <c r="M822" i="3" a="1"/>
  <c r="M822" i="3" s="1"/>
  <c r="O824" i="3" a="1"/>
  <c r="O824" i="3" s="1"/>
  <c r="P830" i="3" a="1"/>
  <c r="P830" i="3" s="1"/>
  <c r="Q830" i="3" s="1"/>
  <c r="L830" i="3" a="1"/>
  <c r="L830" i="3" s="1"/>
  <c r="M830" i="3" a="1"/>
  <c r="M830" i="3" s="1"/>
  <c r="O832" i="3" a="1"/>
  <c r="O832" i="3" s="1"/>
  <c r="P838" i="3" a="1"/>
  <c r="P838" i="3" s="1"/>
  <c r="Q838" i="3" s="1"/>
  <c r="L838" i="3" a="1"/>
  <c r="L838" i="3" s="1"/>
  <c r="M838" i="3" a="1"/>
  <c r="M838" i="3" s="1"/>
  <c r="O840" i="3" a="1"/>
  <c r="O840" i="3" s="1"/>
  <c r="P846" i="3" a="1"/>
  <c r="P846" i="3" s="1"/>
  <c r="Q846" i="3" s="1"/>
  <c r="L846" i="3" a="1"/>
  <c r="L846" i="3" s="1"/>
  <c r="M846" i="3" a="1"/>
  <c r="M846" i="3" s="1"/>
  <c r="O848" i="3" a="1"/>
  <c r="O848" i="3" s="1"/>
  <c r="P854" i="3" a="1"/>
  <c r="P854" i="3" s="1"/>
  <c r="R854" i="3" s="1"/>
  <c r="L854" i="3" a="1"/>
  <c r="L854" i="3" s="1"/>
  <c r="M854" i="3" a="1"/>
  <c r="M854" i="3" s="1"/>
  <c r="O856" i="3" a="1"/>
  <c r="O856" i="3" s="1"/>
  <c r="P862" i="3" a="1"/>
  <c r="P862" i="3" s="1"/>
  <c r="Q862" i="3" s="1"/>
  <c r="L862" i="3" a="1"/>
  <c r="L862" i="3" s="1"/>
  <c r="M862" i="3" a="1"/>
  <c r="M862" i="3" s="1"/>
  <c r="O864" i="3" a="1"/>
  <c r="O864" i="3" s="1"/>
  <c r="P870" i="3" a="1"/>
  <c r="P870" i="3" s="1"/>
  <c r="R870" i="3" s="1"/>
  <c r="L870" i="3" a="1"/>
  <c r="L870" i="3" s="1"/>
  <c r="M870" i="3" a="1"/>
  <c r="M870" i="3" s="1"/>
  <c r="O872" i="3" a="1"/>
  <c r="O872" i="3" s="1"/>
  <c r="P878" i="3" a="1"/>
  <c r="P878" i="3" s="1"/>
  <c r="Q878" i="3" s="1"/>
  <c r="L878" i="3" a="1"/>
  <c r="L878" i="3" s="1"/>
  <c r="M878" i="3" a="1"/>
  <c r="M878" i="3" s="1"/>
  <c r="O880" i="3" a="1"/>
  <c r="O880" i="3" s="1"/>
  <c r="P886" i="3" a="1"/>
  <c r="P886" i="3" s="1"/>
  <c r="Q886" i="3" s="1"/>
  <c r="L886" i="3" a="1"/>
  <c r="L886" i="3" s="1"/>
  <c r="M886" i="3" a="1"/>
  <c r="M886" i="3" s="1"/>
  <c r="O888" i="3" a="1"/>
  <c r="O888" i="3" s="1"/>
  <c r="P894" i="3" a="1"/>
  <c r="P894" i="3" s="1"/>
  <c r="Q894" i="3" s="1"/>
  <c r="L894" i="3" a="1"/>
  <c r="L894" i="3" s="1"/>
  <c r="M894" i="3" a="1"/>
  <c r="M894" i="3" s="1"/>
  <c r="O896" i="3" a="1"/>
  <c r="O896" i="3" s="1"/>
  <c r="P902" i="3" a="1"/>
  <c r="P902" i="3" s="1"/>
  <c r="L902" i="3" a="1"/>
  <c r="L902" i="3" s="1"/>
  <c r="M902" i="3" a="1"/>
  <c r="M902" i="3" s="1"/>
  <c r="O904" i="3" a="1"/>
  <c r="O904" i="3" s="1"/>
  <c r="P910" i="3" a="1"/>
  <c r="P910" i="3" s="1"/>
  <c r="Q910" i="3" s="1"/>
  <c r="L910" i="3" a="1"/>
  <c r="L910" i="3" s="1"/>
  <c r="M910" i="3" a="1"/>
  <c r="M910" i="3" s="1"/>
  <c r="O912" i="3" a="1"/>
  <c r="O912" i="3" s="1"/>
  <c r="P918" i="3" a="1"/>
  <c r="P918" i="3" s="1"/>
  <c r="R918" i="3" s="1"/>
  <c r="L918" i="3" a="1"/>
  <c r="L918" i="3" s="1"/>
  <c r="M918" i="3" a="1"/>
  <c r="M918" i="3" s="1"/>
  <c r="O920" i="3" a="1"/>
  <c r="O920" i="3" s="1"/>
  <c r="P926" i="3" a="1"/>
  <c r="P926" i="3" s="1"/>
  <c r="Q926" i="3" s="1"/>
  <c r="L926" i="3" a="1"/>
  <c r="L926" i="3" s="1"/>
  <c r="M926" i="3" a="1"/>
  <c r="M926" i="3" s="1"/>
  <c r="O928" i="3" a="1"/>
  <c r="O928" i="3" s="1"/>
  <c r="P934" i="3" a="1"/>
  <c r="P934" i="3" s="1"/>
  <c r="R934" i="3" s="1"/>
  <c r="L934" i="3" a="1"/>
  <c r="L934" i="3" s="1"/>
  <c r="M934" i="3" a="1"/>
  <c r="M934" i="3" s="1"/>
  <c r="O936" i="3" a="1"/>
  <c r="O936" i="3" s="1"/>
  <c r="P942" i="3" a="1"/>
  <c r="P942" i="3" s="1"/>
  <c r="Q942" i="3" s="1"/>
  <c r="L942" i="3" a="1"/>
  <c r="L942" i="3" s="1"/>
  <c r="M942" i="3" a="1"/>
  <c r="M942" i="3" s="1"/>
  <c r="O944" i="3" a="1"/>
  <c r="O944" i="3" s="1"/>
  <c r="P950" i="3" a="1"/>
  <c r="P950" i="3" s="1"/>
  <c r="Q950" i="3" s="1"/>
  <c r="L950" i="3" a="1"/>
  <c r="L950" i="3" s="1"/>
  <c r="M950" i="3" a="1"/>
  <c r="M950" i="3" s="1"/>
  <c r="O952" i="3" a="1"/>
  <c r="O952" i="3" s="1"/>
  <c r="L957" i="3" a="1"/>
  <c r="L957" i="3" s="1"/>
  <c r="P958" i="3" a="1"/>
  <c r="P958" i="3" s="1"/>
  <c r="Q958" i="3" s="1"/>
  <c r="L958" i="3" a="1"/>
  <c r="L958" i="3" s="1"/>
  <c r="M958" i="3" a="1"/>
  <c r="M958" i="3" s="1"/>
  <c r="O960" i="3" a="1"/>
  <c r="O960" i="3" s="1"/>
  <c r="L965" i="3" a="1"/>
  <c r="L965" i="3" s="1"/>
  <c r="P966" i="3" a="1"/>
  <c r="P966" i="3" s="1"/>
  <c r="L966" i="3" a="1"/>
  <c r="L966" i="3" s="1"/>
  <c r="M966" i="3" a="1"/>
  <c r="M966" i="3" s="1"/>
  <c r="O968" i="3" a="1"/>
  <c r="O968" i="3" s="1"/>
  <c r="L973" i="3" a="1"/>
  <c r="L973" i="3" s="1"/>
  <c r="P974" i="3" a="1"/>
  <c r="P974" i="3" s="1"/>
  <c r="Q974" i="3" s="1"/>
  <c r="L974" i="3" a="1"/>
  <c r="L974" i="3" s="1"/>
  <c r="M974" i="3" a="1"/>
  <c r="M974" i="3" s="1"/>
  <c r="O976" i="3" a="1"/>
  <c r="O976" i="3" s="1"/>
  <c r="L981" i="3" a="1"/>
  <c r="L981" i="3" s="1"/>
  <c r="P982" i="3" a="1"/>
  <c r="P982" i="3" s="1"/>
  <c r="R982" i="3" s="1"/>
  <c r="L982" i="3" a="1"/>
  <c r="L982" i="3" s="1"/>
  <c r="M982" i="3" a="1"/>
  <c r="M982" i="3" s="1"/>
  <c r="O984" i="3" a="1"/>
  <c r="O984" i="3" s="1"/>
  <c r="L989" i="3" a="1"/>
  <c r="L989" i="3" s="1"/>
  <c r="P990" i="3" a="1"/>
  <c r="P990" i="3" s="1"/>
  <c r="L990" i="3" a="1"/>
  <c r="L990" i="3" s="1"/>
  <c r="M990" i="3" a="1"/>
  <c r="M990" i="3" s="1"/>
  <c r="O992" i="3" a="1"/>
  <c r="O992" i="3" s="1"/>
  <c r="L997" i="3" a="1"/>
  <c r="L997" i="3" s="1"/>
  <c r="P998" i="3" a="1"/>
  <c r="P998" i="3" s="1"/>
  <c r="R998" i="3" s="1"/>
  <c r="L998" i="3" a="1"/>
  <c r="L998" i="3" s="1"/>
  <c r="M998" i="3" a="1"/>
  <c r="M998" i="3" s="1"/>
  <c r="O1000" i="3" a="1"/>
  <c r="O1000" i="3" s="1"/>
  <c r="L1005" i="3" a="1"/>
  <c r="L1005" i="3" s="1"/>
  <c r="P1006" i="3" a="1"/>
  <c r="P1006" i="3" s="1"/>
  <c r="L1006" i="3" a="1"/>
  <c r="L1006" i="3" s="1"/>
  <c r="M1006" i="3" a="1"/>
  <c r="M1006" i="3" s="1"/>
  <c r="O1008" i="3" a="1"/>
  <c r="O1008" i="3" s="1"/>
  <c r="L1013" i="3" a="1"/>
  <c r="L1013" i="3" s="1"/>
  <c r="P1014" i="3" a="1"/>
  <c r="P1014" i="3" s="1"/>
  <c r="R1014" i="3" s="1"/>
  <c r="L1014" i="3" a="1"/>
  <c r="L1014" i="3" s="1"/>
  <c r="M1014" i="3" a="1"/>
  <c r="M1014" i="3" s="1"/>
  <c r="O1016" i="3" a="1"/>
  <c r="O1016" i="3" s="1"/>
  <c r="L1021" i="3" a="1"/>
  <c r="L1021" i="3" s="1"/>
  <c r="P1022" i="3" a="1"/>
  <c r="P1022" i="3" s="1"/>
  <c r="Q1022" i="3" s="1"/>
  <c r="L1022" i="3" a="1"/>
  <c r="L1022" i="3" s="1"/>
  <c r="M1022" i="3" a="1"/>
  <c r="M1022" i="3" s="1"/>
  <c r="O1024" i="3" a="1"/>
  <c r="O1024" i="3" s="1"/>
  <c r="L1029" i="3" a="1"/>
  <c r="L1029" i="3" s="1"/>
  <c r="P1030" i="3" a="1"/>
  <c r="P1030" i="3" s="1"/>
  <c r="R1030" i="3" s="1"/>
  <c r="L1030" i="3" a="1"/>
  <c r="L1030" i="3" s="1"/>
  <c r="M1030" i="3" a="1"/>
  <c r="M1030" i="3" s="1"/>
  <c r="O1032" i="3" a="1"/>
  <c r="O1032" i="3" s="1"/>
  <c r="L1037" i="3" a="1"/>
  <c r="L1037" i="3" s="1"/>
  <c r="P1038" i="3" a="1"/>
  <c r="P1038" i="3" s="1"/>
  <c r="Q1038" i="3" s="1"/>
  <c r="L1038" i="3" a="1"/>
  <c r="L1038" i="3" s="1"/>
  <c r="M1038" i="3" a="1"/>
  <c r="M1038" i="3" s="1"/>
  <c r="O1040" i="3" a="1"/>
  <c r="O1040" i="3" s="1"/>
  <c r="L1045" i="3" a="1"/>
  <c r="L1045" i="3" s="1"/>
  <c r="P1046" i="3" a="1"/>
  <c r="P1046" i="3" s="1"/>
  <c r="Q1046" i="3" s="1"/>
  <c r="L1046" i="3" a="1"/>
  <c r="L1046" i="3" s="1"/>
  <c r="M1046" i="3" a="1"/>
  <c r="M1046" i="3" s="1"/>
  <c r="O1048" i="3" a="1"/>
  <c r="O1048" i="3" s="1"/>
  <c r="L1053" i="3" a="1"/>
  <c r="L1053" i="3" s="1"/>
  <c r="P1054" i="3" a="1"/>
  <c r="P1054" i="3" s="1"/>
  <c r="L1054" i="3" a="1"/>
  <c r="L1054" i="3" s="1"/>
  <c r="M1054" i="3" a="1"/>
  <c r="M1054" i="3" s="1"/>
  <c r="O1056" i="3" a="1"/>
  <c r="O1056" i="3" s="1"/>
  <c r="L1061" i="3" a="1"/>
  <c r="L1061" i="3" s="1"/>
  <c r="P1062" i="3" a="1"/>
  <c r="P1062" i="3" s="1"/>
  <c r="R1062" i="3" s="1"/>
  <c r="L1062" i="3" a="1"/>
  <c r="L1062" i="3" s="1"/>
  <c r="M1062" i="3" a="1"/>
  <c r="M1062" i="3" s="1"/>
  <c r="O1064" i="3" a="1"/>
  <c r="O1064" i="3" s="1"/>
  <c r="L1069" i="3" a="1"/>
  <c r="L1069" i="3" s="1"/>
  <c r="P1070" i="3" a="1"/>
  <c r="P1070" i="3" s="1"/>
  <c r="Q1070" i="3" s="1"/>
  <c r="L1070" i="3" a="1"/>
  <c r="L1070" i="3" s="1"/>
  <c r="M1070" i="3" a="1"/>
  <c r="M1070" i="3" s="1"/>
  <c r="O1072" i="3" a="1"/>
  <c r="O1072" i="3" s="1"/>
  <c r="L1077" i="3" a="1"/>
  <c r="L1077" i="3" s="1"/>
  <c r="P1078" i="3" a="1"/>
  <c r="P1078" i="3" s="1"/>
  <c r="L1078" i="3" a="1"/>
  <c r="L1078" i="3" s="1"/>
  <c r="M1078" i="3" a="1"/>
  <c r="M1078" i="3" s="1"/>
  <c r="O1080" i="3" a="1"/>
  <c r="O1080" i="3" s="1"/>
  <c r="L1085" i="3" a="1"/>
  <c r="L1085" i="3" s="1"/>
  <c r="P1086" i="3" a="1"/>
  <c r="P1086" i="3" s="1"/>
  <c r="Q1086" i="3" s="1"/>
  <c r="L1086" i="3" a="1"/>
  <c r="L1086" i="3" s="1"/>
  <c r="M1086" i="3" a="1"/>
  <c r="M1086" i="3" s="1"/>
  <c r="O1088" i="3" a="1"/>
  <c r="O1088" i="3" s="1"/>
  <c r="L1093" i="3" a="1"/>
  <c r="L1093" i="3" s="1"/>
  <c r="P1094" i="3" a="1"/>
  <c r="P1094" i="3" s="1"/>
  <c r="R1094" i="3" s="1"/>
  <c r="L1094" i="3" a="1"/>
  <c r="L1094" i="3" s="1"/>
  <c r="M1094" i="3" a="1"/>
  <c r="M1094" i="3" s="1"/>
  <c r="O1096" i="3" a="1"/>
  <c r="O1096" i="3" s="1"/>
  <c r="L1101" i="3" a="1"/>
  <c r="L1101" i="3" s="1"/>
  <c r="P1102" i="3" a="1"/>
  <c r="P1102" i="3" s="1"/>
  <c r="Q1102" i="3" s="1"/>
  <c r="L1102" i="3" a="1"/>
  <c r="L1102" i="3" s="1"/>
  <c r="M1102" i="3" a="1"/>
  <c r="M1102" i="3" s="1"/>
  <c r="O1104" i="3" a="1"/>
  <c r="O1104" i="3" s="1"/>
  <c r="L1109" i="3" a="1"/>
  <c r="L1109" i="3" s="1"/>
  <c r="P1110" i="3" a="1"/>
  <c r="P1110" i="3" s="1"/>
  <c r="R1110" i="3" s="1"/>
  <c r="L1110" i="3" a="1"/>
  <c r="L1110" i="3" s="1"/>
  <c r="M1110" i="3" a="1"/>
  <c r="M1110" i="3" s="1"/>
  <c r="O1112" i="3" a="1"/>
  <c r="O1112" i="3" s="1"/>
  <c r="L1117" i="3" a="1"/>
  <c r="L1117" i="3" s="1"/>
  <c r="P1118" i="3" a="1"/>
  <c r="P1118" i="3" s="1"/>
  <c r="L1118" i="3" a="1"/>
  <c r="L1118" i="3" s="1"/>
  <c r="M1118" i="3" a="1"/>
  <c r="M1118" i="3" s="1"/>
  <c r="O1120" i="3" a="1"/>
  <c r="O1120" i="3" s="1"/>
  <c r="L1125" i="3" a="1"/>
  <c r="L1125" i="3" s="1"/>
  <c r="P1126" i="3" a="1"/>
  <c r="P1126" i="3" s="1"/>
  <c r="R1126" i="3" s="1"/>
  <c r="L1126" i="3" a="1"/>
  <c r="L1126" i="3" s="1"/>
  <c r="M1126" i="3" a="1"/>
  <c r="M1126" i="3" s="1"/>
  <c r="O1128" i="3" a="1"/>
  <c r="O1128" i="3" s="1"/>
  <c r="L1133" i="3" a="1"/>
  <c r="L1133" i="3" s="1"/>
  <c r="P1134" i="3" a="1"/>
  <c r="P1134" i="3" s="1"/>
  <c r="Q1134" i="3" s="1"/>
  <c r="L1134" i="3" a="1"/>
  <c r="L1134" i="3" s="1"/>
  <c r="M1134" i="3" a="1"/>
  <c r="M1134" i="3" s="1"/>
  <c r="O1136" i="3" a="1"/>
  <c r="O1136" i="3" s="1"/>
  <c r="L1141" i="3" a="1"/>
  <c r="L1141" i="3" s="1"/>
  <c r="P1142" i="3" a="1"/>
  <c r="P1142" i="3" s="1"/>
  <c r="L1142" i="3" a="1"/>
  <c r="L1142" i="3" s="1"/>
  <c r="M1142" i="3" a="1"/>
  <c r="M1142" i="3" s="1"/>
  <c r="O1144" i="3" a="1"/>
  <c r="O1144" i="3" s="1"/>
  <c r="L1149" i="3" a="1"/>
  <c r="L1149" i="3" s="1"/>
  <c r="P1150" i="3" a="1"/>
  <c r="P1150" i="3" s="1"/>
  <c r="Q1150" i="3" s="1"/>
  <c r="L1150" i="3" a="1"/>
  <c r="L1150" i="3" s="1"/>
  <c r="M1150" i="3" a="1"/>
  <c r="M1150" i="3" s="1"/>
  <c r="O1152" i="3" a="1"/>
  <c r="O1152" i="3" s="1"/>
  <c r="L1157" i="3" a="1"/>
  <c r="L1157" i="3" s="1"/>
  <c r="P1158" i="3" a="1"/>
  <c r="P1158" i="3" s="1"/>
  <c r="L1158" i="3" a="1"/>
  <c r="L1158" i="3" s="1"/>
  <c r="M1158" i="3" a="1"/>
  <c r="M1158" i="3" s="1"/>
  <c r="O1160" i="3" a="1"/>
  <c r="O1160" i="3" s="1"/>
  <c r="L1165" i="3" a="1"/>
  <c r="L1165" i="3" s="1"/>
  <c r="P1166" i="3" a="1"/>
  <c r="P1166" i="3" s="1"/>
  <c r="Q1166" i="3" s="1"/>
  <c r="L1166" i="3" a="1"/>
  <c r="L1166" i="3" s="1"/>
  <c r="M1166" i="3" a="1"/>
  <c r="M1166" i="3" s="1"/>
  <c r="O1168" i="3" a="1"/>
  <c r="O1168" i="3" s="1"/>
  <c r="L1173" i="3" a="1"/>
  <c r="L1173" i="3" s="1"/>
  <c r="P1174" i="3" a="1"/>
  <c r="P1174" i="3" s="1"/>
  <c r="Q1174" i="3" s="1"/>
  <c r="L1174" i="3" a="1"/>
  <c r="L1174" i="3" s="1"/>
  <c r="M1174" i="3" a="1"/>
  <c r="M1174" i="3" s="1"/>
  <c r="O1176" i="3" a="1"/>
  <c r="O1176" i="3" s="1"/>
  <c r="L1181" i="3" a="1"/>
  <c r="L1181" i="3" s="1"/>
  <c r="P1182" i="3" a="1"/>
  <c r="P1182" i="3" s="1"/>
  <c r="L1182" i="3" a="1"/>
  <c r="L1182" i="3" s="1"/>
  <c r="M1182" i="3" a="1"/>
  <c r="M1182" i="3" s="1"/>
  <c r="O1184" i="3" a="1"/>
  <c r="O1184" i="3" s="1"/>
  <c r="L1189" i="3" a="1"/>
  <c r="L1189" i="3" s="1"/>
  <c r="P1190" i="3" a="1"/>
  <c r="P1190" i="3" s="1"/>
  <c r="L1190" i="3" a="1"/>
  <c r="L1190" i="3" s="1"/>
  <c r="M1190" i="3" a="1"/>
  <c r="M1190" i="3" s="1"/>
  <c r="O1192" i="3" a="1"/>
  <c r="O1192" i="3" s="1"/>
  <c r="L1197" i="3" a="1"/>
  <c r="L1197" i="3" s="1"/>
  <c r="P1198" i="3" a="1"/>
  <c r="P1198" i="3" s="1"/>
  <c r="Q1198" i="3" s="1"/>
  <c r="L1198" i="3" a="1"/>
  <c r="L1198" i="3" s="1"/>
  <c r="M1198" i="3" a="1"/>
  <c r="M1198" i="3" s="1"/>
  <c r="O1200" i="3" a="1"/>
  <c r="O1200" i="3" s="1"/>
  <c r="L1205" i="3" a="1"/>
  <c r="L1205" i="3" s="1"/>
  <c r="P1206" i="3" a="1"/>
  <c r="P1206" i="3" s="1"/>
  <c r="Q1206" i="3" s="1"/>
  <c r="L1206" i="3" a="1"/>
  <c r="L1206" i="3" s="1"/>
  <c r="M1206" i="3" a="1"/>
  <c r="M1206" i="3" s="1"/>
  <c r="O1208" i="3" a="1"/>
  <c r="O1208" i="3" s="1"/>
  <c r="L1213" i="3" a="1"/>
  <c r="L1213" i="3" s="1"/>
  <c r="P1214" i="3" a="1"/>
  <c r="P1214" i="3" s="1"/>
  <c r="Q1214" i="3" s="1"/>
  <c r="L1214" i="3" a="1"/>
  <c r="L1214" i="3" s="1"/>
  <c r="M1214" i="3" a="1"/>
  <c r="M1214" i="3" s="1"/>
  <c r="O1216" i="3" a="1"/>
  <c r="O1216" i="3" s="1"/>
  <c r="L1221" i="3" a="1"/>
  <c r="L1221" i="3" s="1"/>
  <c r="P1222" i="3" a="1"/>
  <c r="P1222" i="3" s="1"/>
  <c r="R1222" i="3" s="1"/>
  <c r="L1222" i="3" a="1"/>
  <c r="L1222" i="3" s="1"/>
  <c r="M1222" i="3" a="1"/>
  <c r="M1222" i="3" s="1"/>
  <c r="O1224" i="3" a="1"/>
  <c r="O1224" i="3" s="1"/>
  <c r="L1229" i="3" a="1"/>
  <c r="L1229" i="3" s="1"/>
  <c r="P1230" i="3" a="1"/>
  <c r="P1230" i="3" s="1"/>
  <c r="Q1230" i="3" s="1"/>
  <c r="L1230" i="3" a="1"/>
  <c r="L1230" i="3" s="1"/>
  <c r="M1230" i="3" a="1"/>
  <c r="M1230" i="3" s="1"/>
  <c r="O1232" i="3" a="1"/>
  <c r="O1232" i="3" s="1"/>
  <c r="L1237" i="3" a="1"/>
  <c r="L1237" i="3" s="1"/>
  <c r="P1238" i="3" a="1"/>
  <c r="P1238" i="3" s="1"/>
  <c r="R1238" i="3" s="1"/>
  <c r="L1238" i="3" a="1"/>
  <c r="L1238" i="3" s="1"/>
  <c r="M1238" i="3" a="1"/>
  <c r="M1238" i="3" s="1"/>
  <c r="O1240" i="3" a="1"/>
  <c r="O1240" i="3" s="1"/>
  <c r="L1245" i="3" a="1"/>
  <c r="L1245" i="3" s="1"/>
  <c r="P1246" i="3" a="1"/>
  <c r="P1246" i="3" s="1"/>
  <c r="L1246" i="3" a="1"/>
  <c r="L1246" i="3" s="1"/>
  <c r="M1246" i="3" a="1"/>
  <c r="M1246" i="3" s="1"/>
  <c r="O1248" i="3" a="1"/>
  <c r="O1248" i="3" s="1"/>
  <c r="L1253" i="3" a="1"/>
  <c r="L1253" i="3" s="1"/>
  <c r="P1254" i="3" a="1"/>
  <c r="P1254" i="3" s="1"/>
  <c r="L1254" i="3" a="1"/>
  <c r="L1254" i="3" s="1"/>
  <c r="M1254" i="3" a="1"/>
  <c r="M1254" i="3" s="1"/>
  <c r="O1256" i="3" a="1"/>
  <c r="O1256" i="3" s="1"/>
  <c r="L1261" i="3" a="1"/>
  <c r="L1261" i="3" s="1"/>
  <c r="P1262" i="3" a="1"/>
  <c r="P1262" i="3" s="1"/>
  <c r="Q1262" i="3" s="1"/>
  <c r="L1262" i="3" a="1"/>
  <c r="L1262" i="3" s="1"/>
  <c r="M1262" i="3" a="1"/>
  <c r="M1262" i="3" s="1"/>
  <c r="O1264" i="3" a="1"/>
  <c r="O1264" i="3" s="1"/>
  <c r="L1269" i="3" a="1"/>
  <c r="L1269" i="3" s="1"/>
  <c r="P1270" i="3" a="1"/>
  <c r="P1270" i="3" s="1"/>
  <c r="Q1270" i="3" s="1"/>
  <c r="L1270" i="3" a="1"/>
  <c r="L1270" i="3" s="1"/>
  <c r="M1270" i="3" a="1"/>
  <c r="M1270" i="3" s="1"/>
  <c r="O1272" i="3" a="1"/>
  <c r="O1272" i="3" s="1"/>
  <c r="L1277" i="3" a="1"/>
  <c r="L1277" i="3" s="1"/>
  <c r="P1278" i="3" a="1"/>
  <c r="P1278" i="3" s="1"/>
  <c r="Q1278" i="3" s="1"/>
  <c r="L1278" i="3" a="1"/>
  <c r="L1278" i="3" s="1"/>
  <c r="M1278" i="3" a="1"/>
  <c r="M1278" i="3" s="1"/>
  <c r="K1291" i="3" a="1"/>
  <c r="K1291" i="3" s="1"/>
  <c r="R1301" i="3"/>
  <c r="P1306" i="3" a="1"/>
  <c r="P1306" i="3" s="1"/>
  <c r="R1306" i="3" s="1"/>
  <c r="L1306" i="3" a="1"/>
  <c r="L1306" i="3" s="1"/>
  <c r="M1306" i="3" a="1"/>
  <c r="M1306" i="3" s="1"/>
  <c r="N1306" i="3" a="1"/>
  <c r="N1306" i="3" s="1"/>
  <c r="N1307" i="3" a="1"/>
  <c r="N1307" i="3" s="1"/>
  <c r="K1307" i="3" a="1"/>
  <c r="K1307" i="3" s="1"/>
  <c r="L1313" i="3" a="1"/>
  <c r="L1313" i="3" s="1"/>
  <c r="P1314" i="3" a="1"/>
  <c r="P1314" i="3" s="1"/>
  <c r="Q1314" i="3" s="1"/>
  <c r="L1314" i="3" a="1"/>
  <c r="L1314" i="3" s="1"/>
  <c r="K1314" i="3" a="1"/>
  <c r="K1314" i="3" s="1"/>
  <c r="M1314" i="3" a="1"/>
  <c r="M1314" i="3" s="1"/>
  <c r="K1315" i="3" a="1"/>
  <c r="K1315" i="3" s="1"/>
  <c r="N1329" i="3" a="1"/>
  <c r="N1329" i="3" s="1"/>
  <c r="K1332" i="3" a="1"/>
  <c r="K1332" i="3" s="1"/>
  <c r="N1334" i="3" a="1"/>
  <c r="N1334" i="3" s="1"/>
  <c r="P1334" i="3" a="1"/>
  <c r="P1334" i="3" s="1"/>
  <c r="K1334" i="3" a="1"/>
  <c r="K1334" i="3" s="1"/>
  <c r="N1340" i="3" a="1"/>
  <c r="N1340" i="3" s="1"/>
  <c r="N1341" i="3" a="1"/>
  <c r="N1341" i="3" s="1"/>
  <c r="K1347" i="3" a="1"/>
  <c r="K1347" i="3" s="1"/>
  <c r="L1349" i="3" a="1"/>
  <c r="L1349" i="3" s="1"/>
  <c r="P1349" i="3" a="1"/>
  <c r="P1349" i="3" s="1"/>
  <c r="R1349" i="3" s="1"/>
  <c r="M1349" i="3" a="1"/>
  <c r="M1349" i="3" s="1"/>
  <c r="N1352" i="3" a="1"/>
  <c r="N1352" i="3" s="1"/>
  <c r="P1358" i="3" a="1"/>
  <c r="P1358" i="3" s="1"/>
  <c r="N1361" i="3" a="1"/>
  <c r="N1361" i="3" s="1"/>
  <c r="O1364" i="3" a="1"/>
  <c r="O1364" i="3" s="1"/>
  <c r="K1379" i="3" a="1"/>
  <c r="K1379" i="3" s="1"/>
  <c r="L1381" i="3" a="1"/>
  <c r="L1381" i="3" s="1"/>
  <c r="P1381" i="3" a="1"/>
  <c r="P1381" i="3" s="1"/>
  <c r="R1381" i="3" s="1"/>
  <c r="M1381" i="3" a="1"/>
  <c r="M1381" i="3" s="1"/>
  <c r="N1384" i="3" a="1"/>
  <c r="N1384" i="3" s="1"/>
  <c r="P1390" i="3" a="1"/>
  <c r="P1390" i="3" s="1"/>
  <c r="R1390" i="3" s="1"/>
  <c r="N1393" i="3" a="1"/>
  <c r="N1393" i="3" s="1"/>
  <c r="O1396" i="3" a="1"/>
  <c r="O1396" i="3" s="1"/>
  <c r="K1411" i="3" a="1"/>
  <c r="K1411" i="3" s="1"/>
  <c r="L1413" i="3" a="1"/>
  <c r="L1413" i="3" s="1"/>
  <c r="P1413" i="3" a="1"/>
  <c r="P1413" i="3" s="1"/>
  <c r="R1413" i="3" s="1"/>
  <c r="M1413" i="3" a="1"/>
  <c r="M1413" i="3" s="1"/>
  <c r="N1416" i="3" a="1"/>
  <c r="N1416" i="3" s="1"/>
  <c r="P1422" i="3" a="1"/>
  <c r="P1422" i="3" s="1"/>
  <c r="Q1422" i="3" s="1"/>
  <c r="N1425" i="3" a="1"/>
  <c r="N1425" i="3" s="1"/>
  <c r="O1428" i="3" a="1"/>
  <c r="O1428" i="3" s="1"/>
  <c r="K1443" i="3" a="1"/>
  <c r="K1443" i="3" s="1"/>
  <c r="L1445" i="3" a="1"/>
  <c r="L1445" i="3" s="1"/>
  <c r="P1445" i="3" a="1"/>
  <c r="P1445" i="3" s="1"/>
  <c r="Q1445" i="3" s="1"/>
  <c r="M1445" i="3" a="1"/>
  <c r="M1445" i="3" s="1"/>
  <c r="N1448" i="3" a="1"/>
  <c r="N1448" i="3" s="1"/>
  <c r="P1454" i="3" a="1"/>
  <c r="P1454" i="3" s="1"/>
  <c r="Q1454" i="3" s="1"/>
  <c r="N1457" i="3" a="1"/>
  <c r="N1457" i="3" s="1"/>
  <c r="O1460" i="3" a="1"/>
  <c r="O1460" i="3" s="1"/>
  <c r="K1475" i="3" a="1"/>
  <c r="K1475" i="3" s="1"/>
  <c r="L1477" i="3" a="1"/>
  <c r="L1477" i="3" s="1"/>
  <c r="P1477" i="3" a="1"/>
  <c r="P1477" i="3" s="1"/>
  <c r="R1477" i="3" s="1"/>
  <c r="M1477" i="3" a="1"/>
  <c r="M1477" i="3" s="1"/>
  <c r="N1480" i="3" a="1"/>
  <c r="N1480" i="3" s="1"/>
  <c r="P1486" i="3" a="1"/>
  <c r="P1486" i="3" s="1"/>
  <c r="Q1486" i="3" s="1"/>
  <c r="N1489" i="3" a="1"/>
  <c r="N1489" i="3" s="1"/>
  <c r="O1492" i="3" a="1"/>
  <c r="O1492" i="3" s="1"/>
  <c r="P1504" i="3" a="1"/>
  <c r="P1504" i="3" s="1"/>
  <c r="K1507" i="3" a="1"/>
  <c r="K1507" i="3" s="1"/>
  <c r="L1509" i="3" a="1"/>
  <c r="L1509" i="3" s="1"/>
  <c r="P1509" i="3" a="1"/>
  <c r="P1509" i="3" s="1"/>
  <c r="R1509" i="3" s="1"/>
  <c r="M1509" i="3" a="1"/>
  <c r="M1509" i="3" s="1"/>
  <c r="N1512" i="3" a="1"/>
  <c r="N1512" i="3" s="1"/>
  <c r="P1513" i="3" a="1"/>
  <c r="P1513" i="3" s="1"/>
  <c r="R1513" i="3" s="1"/>
  <c r="P1518" i="3" a="1"/>
  <c r="P1518" i="3" s="1"/>
  <c r="Q1518" i="3" s="1"/>
  <c r="M1523" i="3" a="1"/>
  <c r="M1523" i="3" s="1"/>
  <c r="P1523" i="3" a="1"/>
  <c r="P1523" i="3" s="1"/>
  <c r="L1523" i="3" a="1"/>
  <c r="L1523" i="3" s="1"/>
  <c r="N1523" i="3" a="1"/>
  <c r="N1523" i="3" s="1"/>
  <c r="O1523" i="3" a="1"/>
  <c r="O1523" i="3" s="1"/>
  <c r="P1530" i="3" a="1"/>
  <c r="P1530" i="3" s="1"/>
  <c r="L1530" i="3" a="1"/>
  <c r="L1530" i="3" s="1"/>
  <c r="N1530" i="3" a="1"/>
  <c r="N1530" i="3" s="1"/>
  <c r="O1530" i="3" a="1"/>
  <c r="O1530" i="3" s="1"/>
  <c r="M1537" i="3" a="1"/>
  <c r="M1537" i="3" s="1"/>
  <c r="M1539" i="3" a="1"/>
  <c r="M1539" i="3" s="1"/>
  <c r="P1539" i="3" a="1"/>
  <c r="P1539" i="3" s="1"/>
  <c r="R1539" i="3" s="1"/>
  <c r="L1539" i="3" a="1"/>
  <c r="L1539" i="3" s="1"/>
  <c r="N1539" i="3" a="1"/>
  <c r="N1539" i="3" s="1"/>
  <c r="K1546" i="3" a="1"/>
  <c r="K1546" i="3" s="1"/>
  <c r="R1551" i="3"/>
  <c r="L1573" i="3" a="1"/>
  <c r="L1573" i="3" s="1"/>
  <c r="K1588" i="3" a="1"/>
  <c r="K1588" i="3" s="1"/>
  <c r="P1589" i="3" a="1"/>
  <c r="P1589" i="3" s="1"/>
  <c r="K1595" i="3" a="1"/>
  <c r="K1595" i="3" s="1"/>
  <c r="P1596" i="3" a="1"/>
  <c r="P1596" i="3" s="1"/>
  <c r="P1601" i="3" a="1"/>
  <c r="P1601" i="3" s="1"/>
  <c r="L1601" i="3" a="1"/>
  <c r="L1601" i="3" s="1"/>
  <c r="O1601" i="3" a="1"/>
  <c r="O1601" i="3" s="1"/>
  <c r="K1601" i="3" a="1"/>
  <c r="K1601" i="3" s="1"/>
  <c r="N1601" i="3" a="1"/>
  <c r="N1601" i="3" s="1"/>
  <c r="O1611" i="3" a="1"/>
  <c r="O1611" i="3" s="1"/>
  <c r="K1637" i="3" a="1"/>
  <c r="K1637" i="3" s="1"/>
  <c r="N1645" i="3" a="1"/>
  <c r="N1645" i="3" s="1"/>
  <c r="M1645" i="3" a="1"/>
  <c r="M1645" i="3" s="1"/>
  <c r="L1645" i="3" a="1"/>
  <c r="L1645" i="3" s="1"/>
  <c r="O1645" i="3" a="1"/>
  <c r="O1645" i="3" s="1"/>
  <c r="O1653" i="3" a="1"/>
  <c r="O1653" i="3" s="1"/>
  <c r="Q1655" i="3"/>
  <c r="O1660" i="3" a="1"/>
  <c r="O1660" i="3" s="1"/>
  <c r="R1663" i="3"/>
  <c r="Q1663" i="3"/>
  <c r="K1666" i="3" a="1"/>
  <c r="K1666" i="3" s="1"/>
  <c r="M1673" i="3" a="1"/>
  <c r="M1673" i="3" s="1"/>
  <c r="M1675" i="3" a="1"/>
  <c r="M1675" i="3" s="1"/>
  <c r="P1675" i="3" a="1"/>
  <c r="P1675" i="3" s="1"/>
  <c r="R1675" i="3" s="1"/>
  <c r="L1675" i="3" a="1"/>
  <c r="L1675" i="3" s="1"/>
  <c r="K1675" i="3" a="1"/>
  <c r="K1675" i="3" s="1"/>
  <c r="N1675" i="3" a="1"/>
  <c r="N1675" i="3" s="1"/>
  <c r="Q1686" i="3"/>
  <c r="L1708" i="3" a="1"/>
  <c r="L1708" i="3" s="1"/>
  <c r="N1717" i="3" a="1"/>
  <c r="N1717" i="3" s="1"/>
  <c r="M1717" i="3" a="1"/>
  <c r="M1717" i="3" s="1"/>
  <c r="L1717" i="3" a="1"/>
  <c r="L1717" i="3" s="1"/>
  <c r="M1722" i="3" a="1"/>
  <c r="M1722" i="3" s="1"/>
  <c r="M1724" i="3" a="1"/>
  <c r="M1724" i="3" s="1"/>
  <c r="L1724" i="3" a="1"/>
  <c r="L1724" i="3" s="1"/>
  <c r="N1724" i="3" a="1"/>
  <c r="N1724" i="3" s="1"/>
  <c r="O1731" i="3" a="1"/>
  <c r="O1731" i="3" s="1"/>
  <c r="P1737" i="3" a="1"/>
  <c r="P1737" i="3" s="1"/>
  <c r="L1737" i="3" a="1"/>
  <c r="L1737" i="3" s="1"/>
  <c r="O1737" i="3" a="1"/>
  <c r="O1737" i="3" s="1"/>
  <c r="K1737" i="3" a="1"/>
  <c r="K1737" i="3" s="1"/>
  <c r="N1737" i="3" a="1"/>
  <c r="N1737" i="3" s="1"/>
  <c r="P1745" i="3" a="1"/>
  <c r="P1745" i="3" s="1"/>
  <c r="L1745" i="3" a="1"/>
  <c r="L1745" i="3" s="1"/>
  <c r="O1745" i="3" a="1"/>
  <c r="O1745" i="3" s="1"/>
  <c r="K1745" i="3" a="1"/>
  <c r="K1745" i="3" s="1"/>
  <c r="M1745" i="3" a="1"/>
  <c r="M1745" i="3" s="1"/>
  <c r="N1745" i="3" a="1"/>
  <c r="N1745" i="3" s="1"/>
  <c r="P1753" i="3" a="1"/>
  <c r="P1753" i="3" s="1"/>
  <c r="L1753" i="3" a="1"/>
  <c r="L1753" i="3" s="1"/>
  <c r="O1753" i="3" a="1"/>
  <c r="O1753" i="3" s="1"/>
  <c r="K1753" i="3" a="1"/>
  <c r="K1753" i="3" s="1"/>
  <c r="M1753" i="3" a="1"/>
  <c r="M1753" i="3" s="1"/>
  <c r="N1753" i="3" a="1"/>
  <c r="N1753" i="3" s="1"/>
  <c r="R1768" i="3"/>
  <c r="K1772" i="3" a="1"/>
  <c r="K1772" i="3" s="1"/>
  <c r="P1773" i="3" a="1"/>
  <c r="P1773" i="3" s="1"/>
  <c r="M1779" i="3" a="1"/>
  <c r="M1779" i="3" s="1"/>
  <c r="P1779" i="3" a="1"/>
  <c r="P1779" i="3" s="1"/>
  <c r="L1779" i="3" a="1"/>
  <c r="L1779" i="3" s="1"/>
  <c r="N1779" i="3" a="1"/>
  <c r="N1779" i="3" s="1"/>
  <c r="O1779" i="3" a="1"/>
  <c r="O1779" i="3" s="1"/>
  <c r="P1786" i="3" a="1"/>
  <c r="P1786" i="3" s="1"/>
  <c r="L1786" i="3" a="1"/>
  <c r="L1786" i="3" s="1"/>
  <c r="N1786" i="3" a="1"/>
  <c r="N1786" i="3" s="1"/>
  <c r="O1786" i="3" a="1"/>
  <c r="O1786" i="3" s="1"/>
  <c r="M1793" i="3" a="1"/>
  <c r="M1793" i="3" s="1"/>
  <c r="M1795" i="3" a="1"/>
  <c r="M1795" i="3" s="1"/>
  <c r="P1795" i="3" a="1"/>
  <c r="P1795" i="3" s="1"/>
  <c r="R1795" i="3" s="1"/>
  <c r="L1795" i="3" a="1"/>
  <c r="L1795" i="3" s="1"/>
  <c r="N1795" i="3" a="1"/>
  <c r="N1795" i="3" s="1"/>
  <c r="N1802" i="3" a="1"/>
  <c r="N1802" i="3" s="1"/>
  <c r="M1819" i="3" a="1"/>
  <c r="M1819" i="3" s="1"/>
  <c r="P1819" i="3" a="1"/>
  <c r="P1819" i="3" s="1"/>
  <c r="L1819" i="3" a="1"/>
  <c r="L1819" i="3" s="1"/>
  <c r="N1819" i="3" a="1"/>
  <c r="N1819" i="3" s="1"/>
  <c r="O1819" i="3" a="1"/>
  <c r="O1819" i="3" s="1"/>
  <c r="K1827" i="3" a="1"/>
  <c r="K1827" i="3" s="1"/>
  <c r="O1835" i="3" a="1"/>
  <c r="O1835" i="3" s="1"/>
  <c r="N1857" i="3" a="1"/>
  <c r="N1857" i="3" s="1"/>
  <c r="M1873" i="3" a="1"/>
  <c r="M1873" i="3" s="1"/>
  <c r="N1875" i="3" a="1"/>
  <c r="N1875" i="3" s="1"/>
  <c r="K1884" i="3" a="1"/>
  <c r="K1884" i="3" s="1"/>
  <c r="P1890" i="3" a="1"/>
  <c r="P1890" i="3" s="1"/>
  <c r="Q1890" i="3" s="1"/>
  <c r="L1890" i="3" a="1"/>
  <c r="L1890" i="3" s="1"/>
  <c r="M1890" i="3" a="1"/>
  <c r="M1890" i="3" s="1"/>
  <c r="K1890" i="3" a="1"/>
  <c r="K1890" i="3" s="1"/>
  <c r="N1890" i="3" a="1"/>
  <c r="N1890" i="3" s="1"/>
  <c r="R1894" i="3"/>
  <c r="Q1894" i="3"/>
  <c r="R1902" i="3"/>
  <c r="Q1902" i="3"/>
  <c r="R1910" i="3"/>
  <c r="Q1927" i="3"/>
  <c r="N1930" i="3" a="1"/>
  <c r="N1930" i="3" s="1"/>
  <c r="M1947" i="3" a="1"/>
  <c r="M1947" i="3" s="1"/>
  <c r="P1947" i="3" a="1"/>
  <c r="P1947" i="3" s="1"/>
  <c r="L1947" i="3" a="1"/>
  <c r="L1947" i="3" s="1"/>
  <c r="N1947" i="3" a="1"/>
  <c r="N1947" i="3" s="1"/>
  <c r="O1947" i="3" a="1"/>
  <c r="O1947" i="3" s="1"/>
  <c r="K1955" i="3" a="1"/>
  <c r="K1955" i="3" s="1"/>
  <c r="O1963" i="3" a="1"/>
  <c r="O1963" i="3" s="1"/>
  <c r="N1985" i="3" a="1"/>
  <c r="N1985" i="3" s="1"/>
  <c r="M2001" i="3" a="1"/>
  <c r="M2001" i="3" s="1"/>
  <c r="N2003" i="3" a="1"/>
  <c r="N2003" i="3" s="1"/>
  <c r="K2012" i="3" a="1"/>
  <c r="K2012" i="3" s="1"/>
  <c r="P2018" i="3" a="1"/>
  <c r="P2018" i="3" s="1"/>
  <c r="R2018" i="3" s="1"/>
  <c r="L2018" i="3" a="1"/>
  <c r="L2018" i="3" s="1"/>
  <c r="M2018" i="3" a="1"/>
  <c r="M2018" i="3" s="1"/>
  <c r="K2018" i="3" a="1"/>
  <c r="K2018" i="3" s="1"/>
  <c r="N2018" i="3" a="1"/>
  <c r="N2018" i="3" s="1"/>
  <c r="K2040" i="3" a="1"/>
  <c r="K2040" i="3" s="1"/>
  <c r="K2049" i="3" a="1"/>
  <c r="K2049" i="3" s="1"/>
  <c r="K2060" i="3" a="1"/>
  <c r="K2060" i="3" s="1"/>
  <c r="K2064" i="3" a="1"/>
  <c r="K2064" i="3" s="1"/>
  <c r="K2087" i="3" a="1"/>
  <c r="K2087" i="3" s="1"/>
  <c r="R2091" i="3"/>
  <c r="Q2091" i="3"/>
  <c r="M2115" i="3" a="1"/>
  <c r="M2115" i="3" s="1"/>
  <c r="K2155" i="3" a="1"/>
  <c r="K2155" i="3" s="1"/>
  <c r="M2180" i="3" a="1"/>
  <c r="M2180" i="3" s="1"/>
  <c r="K2186" i="3" a="1"/>
  <c r="K2186" i="3" s="1"/>
  <c r="P2195" i="3" a="1"/>
  <c r="P2195" i="3" s="1"/>
  <c r="K2216" i="3" a="1"/>
  <c r="K2216" i="3" s="1"/>
  <c r="P2225" i="3" a="1"/>
  <c r="P2225" i="3" s="1"/>
  <c r="L2225" i="3" a="1"/>
  <c r="L2225" i="3" s="1"/>
  <c r="N2225" i="3" a="1"/>
  <c r="N2225" i="3" s="1"/>
  <c r="O2225" i="3" a="1"/>
  <c r="O2225" i="3" s="1"/>
  <c r="K2225" i="3" a="1"/>
  <c r="K2225" i="3" s="1"/>
  <c r="M2225" i="3" a="1"/>
  <c r="M2225" i="3" s="1"/>
  <c r="K2234" i="3" a="1"/>
  <c r="K2234" i="3" s="1"/>
  <c r="P2265" i="3" a="1"/>
  <c r="P2265" i="3" s="1"/>
  <c r="Q2265" i="3" s="1"/>
  <c r="L2265" i="3" a="1"/>
  <c r="L2265" i="3" s="1"/>
  <c r="N2265" i="3" a="1"/>
  <c r="N2265" i="3" s="1"/>
  <c r="M2265" i="3" a="1"/>
  <c r="M2265" i="3" s="1"/>
  <c r="P2307" i="3" a="1"/>
  <c r="P2307" i="3" s="1"/>
  <c r="O2363" i="3" a="1"/>
  <c r="O2363" i="3" s="1"/>
  <c r="O2369" i="3" a="1"/>
  <c r="O2369" i="3" s="1"/>
  <c r="K2402" i="3" a="1"/>
  <c r="K2402" i="3" s="1"/>
  <c r="O2411" i="3" a="1"/>
  <c r="O2411" i="3" s="1"/>
  <c r="O2415" i="3" a="1"/>
  <c r="O2415" i="3" s="1"/>
  <c r="K2415" i="3" a="1"/>
  <c r="K2415" i="3" s="1"/>
  <c r="M2415" i="3" a="1"/>
  <c r="M2415" i="3" s="1"/>
  <c r="N2415" i="3" a="1"/>
  <c r="N2415" i="3" s="1"/>
  <c r="P2415" i="3" a="1"/>
  <c r="P2415" i="3" s="1"/>
  <c r="N2420" i="3" a="1"/>
  <c r="N2420" i="3" s="1"/>
  <c r="M2420" i="3" a="1"/>
  <c r="M2420" i="3" s="1"/>
  <c r="L2420" i="3" a="1"/>
  <c r="L2420" i="3" s="1"/>
  <c r="K2420" i="3" a="1"/>
  <c r="K2420" i="3" s="1"/>
  <c r="O2420" i="3" a="1"/>
  <c r="O2420" i="3" s="1"/>
  <c r="Q2434" i="3"/>
  <c r="R2434" i="3"/>
  <c r="N2444" i="3" a="1"/>
  <c r="N2444" i="3" s="1"/>
  <c r="M2444" i="3" a="1"/>
  <c r="M2444" i="3" s="1"/>
  <c r="O2444" i="3" a="1"/>
  <c r="O2444" i="3" s="1"/>
  <c r="L2444" i="3" a="1"/>
  <c r="L2444" i="3" s="1"/>
  <c r="P2444" i="3" a="1"/>
  <c r="P2444" i="3" s="1"/>
  <c r="Q2452" i="3"/>
  <c r="R2453" i="3"/>
  <c r="Q2453" i="3"/>
  <c r="O2460" i="3" a="1"/>
  <c r="O2460" i="3" s="1"/>
  <c r="O2497" i="3" a="1"/>
  <c r="O2497" i="3" s="1"/>
  <c r="M2579" i="3" a="1"/>
  <c r="M2579" i="3" s="1"/>
  <c r="L2579" i="3" a="1"/>
  <c r="L2579" i="3" s="1"/>
  <c r="N2579" i="3" a="1"/>
  <c r="N2579" i="3" s="1"/>
  <c r="K2579" i="3" a="1"/>
  <c r="K2579" i="3" s="1"/>
  <c r="P2579" i="3" a="1"/>
  <c r="P2579" i="3" s="1"/>
  <c r="O2579" i="3" a="1"/>
  <c r="O2579" i="3" s="1"/>
  <c r="M2642" i="3" a="1"/>
  <c r="M2642" i="3" s="1"/>
  <c r="P2642" i="3" a="1"/>
  <c r="P2642" i="3" s="1"/>
  <c r="L2642" i="3" a="1"/>
  <c r="L2642" i="3" s="1"/>
  <c r="N2642" i="3" a="1"/>
  <c r="N2642" i="3" s="1"/>
  <c r="O2642" i="3" a="1"/>
  <c r="O2642" i="3" s="1"/>
  <c r="K2642" i="3" a="1"/>
  <c r="K2642" i="3" s="1"/>
  <c r="R2691" i="3"/>
  <c r="Q2691" i="3"/>
  <c r="M2779" i="3" a="1"/>
  <c r="M2779" i="3" s="1"/>
  <c r="L2779" i="3" a="1"/>
  <c r="L2779" i="3" s="1"/>
  <c r="K2779" i="3" a="1"/>
  <c r="K2779" i="3" s="1"/>
  <c r="N2779" i="3" a="1"/>
  <c r="N2779" i="3" s="1"/>
  <c r="O2779" i="3" a="1"/>
  <c r="O2779" i="3" s="1"/>
  <c r="P2779" i="3" a="1"/>
  <c r="P2779" i="3" s="1"/>
  <c r="R2830" i="3"/>
  <c r="Q2830" i="3"/>
  <c r="O1345" i="3" a="1"/>
  <c r="O1345" i="3" s="1"/>
  <c r="O1365" i="3" a="1"/>
  <c r="O1365" i="3" s="1"/>
  <c r="O1371" i="3" a="1"/>
  <c r="O1371" i="3" s="1"/>
  <c r="O1377" i="3" a="1"/>
  <c r="O1377" i="3" s="1"/>
  <c r="O1397" i="3" a="1"/>
  <c r="O1397" i="3" s="1"/>
  <c r="O1403" i="3" a="1"/>
  <c r="O1403" i="3" s="1"/>
  <c r="O1409" i="3" a="1"/>
  <c r="O1409" i="3" s="1"/>
  <c r="O1429" i="3" a="1"/>
  <c r="O1429" i="3" s="1"/>
  <c r="O1435" i="3" a="1"/>
  <c r="O1435" i="3" s="1"/>
  <c r="O1441" i="3" a="1"/>
  <c r="O1441" i="3" s="1"/>
  <c r="O1461" i="3" a="1"/>
  <c r="O1461" i="3" s="1"/>
  <c r="O1467" i="3" a="1"/>
  <c r="O1467" i="3" s="1"/>
  <c r="O1473" i="3" a="1"/>
  <c r="O1473" i="3" s="1"/>
  <c r="O1493" i="3" a="1"/>
  <c r="O1493" i="3" s="1"/>
  <c r="O1499" i="3" a="1"/>
  <c r="O1499" i="3" s="1"/>
  <c r="O1505" i="3" a="1"/>
  <c r="O1505" i="3" s="1"/>
  <c r="P1521" i="3" a="1"/>
  <c r="P1521" i="3" s="1"/>
  <c r="L1521" i="3" a="1"/>
  <c r="L1521" i="3" s="1"/>
  <c r="O1521" i="3" a="1"/>
  <c r="O1521" i="3" s="1"/>
  <c r="K1521" i="3" a="1"/>
  <c r="K1521" i="3" s="1"/>
  <c r="Q1536" i="3"/>
  <c r="R1550" i="3"/>
  <c r="N1557" i="3" a="1"/>
  <c r="N1557" i="3" s="1"/>
  <c r="M1557" i="3" a="1"/>
  <c r="M1557" i="3" s="1"/>
  <c r="P1557" i="3" a="1"/>
  <c r="P1557" i="3" s="1"/>
  <c r="P1564" i="3" a="1"/>
  <c r="P1564" i="3" s="1"/>
  <c r="M1571" i="3" a="1"/>
  <c r="M1571" i="3" s="1"/>
  <c r="P1571" i="3" a="1"/>
  <c r="P1571" i="3" s="1"/>
  <c r="L1571" i="3" a="1"/>
  <c r="L1571" i="3" s="1"/>
  <c r="P1578" i="3" a="1"/>
  <c r="P1578" i="3" s="1"/>
  <c r="L1578" i="3" a="1"/>
  <c r="L1578" i="3" s="1"/>
  <c r="P1585" i="3" a="1"/>
  <c r="P1585" i="3" s="1"/>
  <c r="L1585" i="3" a="1"/>
  <c r="L1585" i="3" s="1"/>
  <c r="O1585" i="3" a="1"/>
  <c r="O1585" i="3" s="1"/>
  <c r="K1585" i="3" a="1"/>
  <c r="K1585" i="3" s="1"/>
  <c r="N1621" i="3" a="1"/>
  <c r="N1621" i="3" s="1"/>
  <c r="M1621" i="3" a="1"/>
  <c r="M1621" i="3" s="1"/>
  <c r="P1621" i="3" a="1"/>
  <c r="P1621" i="3" s="1"/>
  <c r="P1628" i="3" a="1"/>
  <c r="P1628" i="3" s="1"/>
  <c r="M1635" i="3" a="1"/>
  <c r="M1635" i="3" s="1"/>
  <c r="P1635" i="3" a="1"/>
  <c r="P1635" i="3" s="1"/>
  <c r="L1635" i="3" a="1"/>
  <c r="L1635" i="3" s="1"/>
  <c r="P1642" i="3" a="1"/>
  <c r="P1642" i="3" s="1"/>
  <c r="L1642" i="3" a="1"/>
  <c r="L1642" i="3" s="1"/>
  <c r="P1649" i="3" a="1"/>
  <c r="P1649" i="3" s="1"/>
  <c r="L1649" i="3" a="1"/>
  <c r="L1649" i="3" s="1"/>
  <c r="O1649" i="3" a="1"/>
  <c r="O1649" i="3" s="1"/>
  <c r="K1649" i="3" a="1"/>
  <c r="K1649" i="3" s="1"/>
  <c r="R1678" i="3"/>
  <c r="N1685" i="3" a="1"/>
  <c r="N1685" i="3" s="1"/>
  <c r="M1685" i="3" a="1"/>
  <c r="M1685" i="3" s="1"/>
  <c r="P1685" i="3" a="1"/>
  <c r="P1685" i="3" s="1"/>
  <c r="P1692" i="3" a="1"/>
  <c r="P1692" i="3" s="1"/>
  <c r="M1699" i="3" a="1"/>
  <c r="M1699" i="3" s="1"/>
  <c r="P1699" i="3" a="1"/>
  <c r="P1699" i="3" s="1"/>
  <c r="L1699" i="3" a="1"/>
  <c r="L1699" i="3" s="1"/>
  <c r="P1706" i="3" a="1"/>
  <c r="P1706" i="3" s="1"/>
  <c r="L1706" i="3" a="1"/>
  <c r="L1706" i="3" s="1"/>
  <c r="P1713" i="3" a="1"/>
  <c r="P1713" i="3" s="1"/>
  <c r="L1713" i="3" a="1"/>
  <c r="L1713" i="3" s="1"/>
  <c r="O1713" i="3" a="1"/>
  <c r="O1713" i="3" s="1"/>
  <c r="K1713" i="3" a="1"/>
  <c r="K1713" i="3" s="1"/>
  <c r="Q1728" i="3"/>
  <c r="R1742" i="3"/>
  <c r="N1749" i="3" a="1"/>
  <c r="N1749" i="3" s="1"/>
  <c r="M1749" i="3" a="1"/>
  <c r="M1749" i="3" s="1"/>
  <c r="P1749" i="3" a="1"/>
  <c r="P1749" i="3" s="1"/>
  <c r="P1756" i="3" a="1"/>
  <c r="P1756" i="3" s="1"/>
  <c r="M1763" i="3" a="1"/>
  <c r="M1763" i="3" s="1"/>
  <c r="P1763" i="3" a="1"/>
  <c r="P1763" i="3" s="1"/>
  <c r="L1763" i="3" a="1"/>
  <c r="L1763" i="3" s="1"/>
  <c r="P1770" i="3" a="1"/>
  <c r="P1770" i="3" s="1"/>
  <c r="L1770" i="3" a="1"/>
  <c r="L1770" i="3" s="1"/>
  <c r="P1777" i="3" a="1"/>
  <c r="P1777" i="3" s="1"/>
  <c r="L1777" i="3" a="1"/>
  <c r="L1777" i="3" s="1"/>
  <c r="O1777" i="3" a="1"/>
  <c r="O1777" i="3" s="1"/>
  <c r="K1777" i="3" a="1"/>
  <c r="K1777" i="3" s="1"/>
  <c r="Q1792" i="3"/>
  <c r="M1804" i="3" a="1"/>
  <c r="M1804" i="3" s="1"/>
  <c r="N1804" i="3" a="1"/>
  <c r="N1804" i="3" s="1"/>
  <c r="R1806" i="3"/>
  <c r="P1841" i="3" a="1"/>
  <c r="P1841" i="3" s="1"/>
  <c r="L1841" i="3" a="1"/>
  <c r="L1841" i="3" s="1"/>
  <c r="O1841" i="3" a="1"/>
  <c r="O1841" i="3" s="1"/>
  <c r="K1841" i="3" a="1"/>
  <c r="K1841" i="3" s="1"/>
  <c r="P1850" i="3" a="1"/>
  <c r="P1850" i="3" s="1"/>
  <c r="L1850" i="3" a="1"/>
  <c r="L1850" i="3" s="1"/>
  <c r="M1850" i="3" a="1"/>
  <c r="M1850" i="3" s="1"/>
  <c r="Q1856" i="3"/>
  <c r="M1859" i="3" a="1"/>
  <c r="M1859" i="3" s="1"/>
  <c r="P1859" i="3" a="1"/>
  <c r="P1859" i="3" s="1"/>
  <c r="Q1859" i="3" s="1"/>
  <c r="L1859" i="3" a="1"/>
  <c r="L1859" i="3" s="1"/>
  <c r="M1868" i="3" a="1"/>
  <c r="M1868" i="3" s="1"/>
  <c r="N1868" i="3" a="1"/>
  <c r="N1868" i="3" s="1"/>
  <c r="R1885" i="3"/>
  <c r="Q1885" i="3"/>
  <c r="P1905" i="3" a="1"/>
  <c r="P1905" i="3" s="1"/>
  <c r="L1905" i="3" a="1"/>
  <c r="L1905" i="3" s="1"/>
  <c r="O1905" i="3" a="1"/>
  <c r="O1905" i="3" s="1"/>
  <c r="K1905" i="3" a="1"/>
  <c r="K1905" i="3" s="1"/>
  <c r="P1914" i="3" a="1"/>
  <c r="P1914" i="3" s="1"/>
  <c r="L1914" i="3" a="1"/>
  <c r="L1914" i="3" s="1"/>
  <c r="M1914" i="3" a="1"/>
  <c r="M1914" i="3" s="1"/>
  <c r="M1923" i="3" a="1"/>
  <c r="M1923" i="3" s="1"/>
  <c r="P1923" i="3" a="1"/>
  <c r="P1923" i="3" s="1"/>
  <c r="Q1923" i="3" s="1"/>
  <c r="L1923" i="3" a="1"/>
  <c r="L1923" i="3" s="1"/>
  <c r="M1932" i="3" a="1"/>
  <c r="M1932" i="3" s="1"/>
  <c r="N1932" i="3" a="1"/>
  <c r="N1932" i="3" s="1"/>
  <c r="P1969" i="3" a="1"/>
  <c r="P1969" i="3" s="1"/>
  <c r="L1969" i="3" a="1"/>
  <c r="L1969" i="3" s="1"/>
  <c r="O1969" i="3" a="1"/>
  <c r="O1969" i="3" s="1"/>
  <c r="K1969" i="3" a="1"/>
  <c r="K1969" i="3" s="1"/>
  <c r="P1978" i="3" a="1"/>
  <c r="P1978" i="3" s="1"/>
  <c r="L1978" i="3" a="1"/>
  <c r="L1978" i="3" s="1"/>
  <c r="M1978" i="3" a="1"/>
  <c r="M1978" i="3" s="1"/>
  <c r="M1987" i="3" a="1"/>
  <c r="M1987" i="3" s="1"/>
  <c r="P1987" i="3" a="1"/>
  <c r="P1987" i="3" s="1"/>
  <c r="R1987" i="3" s="1"/>
  <c r="L1987" i="3" a="1"/>
  <c r="L1987" i="3" s="1"/>
  <c r="M1996" i="3" a="1"/>
  <c r="M1996" i="3" s="1"/>
  <c r="N1996" i="3" a="1"/>
  <c r="N1996" i="3" s="1"/>
  <c r="R2013" i="3"/>
  <c r="Q2013" i="3"/>
  <c r="M2043" i="3" a="1"/>
  <c r="M2043" i="3" s="1"/>
  <c r="L2043" i="3" a="1"/>
  <c r="L2043" i="3" s="1"/>
  <c r="N2043" i="3" a="1"/>
  <c r="N2043" i="3" s="1"/>
  <c r="M2075" i="3" a="1"/>
  <c r="M2075" i="3" s="1"/>
  <c r="L2075" i="3" a="1"/>
  <c r="L2075" i="3" s="1"/>
  <c r="N2075" i="3" a="1"/>
  <c r="N2075" i="3" s="1"/>
  <c r="M2107" i="3" a="1"/>
  <c r="M2107" i="3" s="1"/>
  <c r="L2107" i="3" a="1"/>
  <c r="L2107" i="3" s="1"/>
  <c r="N2107" i="3" a="1"/>
  <c r="N2107" i="3" s="1"/>
  <c r="M2139" i="3" a="1"/>
  <c r="M2139" i="3" s="1"/>
  <c r="L2139" i="3" a="1"/>
  <c r="L2139" i="3" s="1"/>
  <c r="N2139" i="3" a="1"/>
  <c r="N2139" i="3" s="1"/>
  <c r="M2162" i="3" a="1"/>
  <c r="M2162" i="3" s="1"/>
  <c r="L2162" i="3" a="1"/>
  <c r="L2162" i="3" s="1"/>
  <c r="P2162" i="3" a="1"/>
  <c r="P2162" i="3" s="1"/>
  <c r="Q2162" i="3" s="1"/>
  <c r="K2162" i="3" a="1"/>
  <c r="K2162" i="3" s="1"/>
  <c r="O2183" i="3" a="1"/>
  <c r="O2183" i="3" s="1"/>
  <c r="K2183" i="3" a="1"/>
  <c r="K2183" i="3" s="1"/>
  <c r="N2183" i="3" a="1"/>
  <c r="N2183" i="3" s="1"/>
  <c r="M2183" i="3" a="1"/>
  <c r="M2183" i="3" s="1"/>
  <c r="M2210" i="3" a="1"/>
  <c r="M2210" i="3" s="1"/>
  <c r="N2210" i="3" a="1"/>
  <c r="N2210" i="3" s="1"/>
  <c r="L2210" i="3" a="1"/>
  <c r="L2210" i="3" s="1"/>
  <c r="O2223" i="3" a="1"/>
  <c r="O2223" i="3" s="1"/>
  <c r="K2223" i="3" a="1"/>
  <c r="K2223" i="3" s="1"/>
  <c r="M2223" i="3" a="1"/>
  <c r="M2223" i="3" s="1"/>
  <c r="N2223" i="3" a="1"/>
  <c r="N2223" i="3" s="1"/>
  <c r="N2244" i="3" a="1"/>
  <c r="N2244" i="3" s="1"/>
  <c r="L2244" i="3" a="1"/>
  <c r="L2244" i="3" s="1"/>
  <c r="P2244" i="3" a="1"/>
  <c r="P2244" i="3" s="1"/>
  <c r="R2244" i="3" s="1"/>
  <c r="K2244" i="3" a="1"/>
  <c r="K2244" i="3" s="1"/>
  <c r="M2250" i="3" a="1"/>
  <c r="M2250" i="3" s="1"/>
  <c r="L2250" i="3" a="1"/>
  <c r="L2250" i="3" s="1"/>
  <c r="N2250" i="3" a="1"/>
  <c r="N2250" i="3" s="1"/>
  <c r="N2252" i="3" a="1"/>
  <c r="N2252" i="3" s="1"/>
  <c r="M2252" i="3" a="1"/>
  <c r="M2252" i="3" s="1"/>
  <c r="O2252" i="3" a="1"/>
  <c r="O2252" i="3" s="1"/>
  <c r="P2272" i="3" a="1"/>
  <c r="P2272" i="3" s="1"/>
  <c r="R2272" i="3" s="1"/>
  <c r="L2272" i="3" a="1"/>
  <c r="L2272" i="3" s="1"/>
  <c r="M2272" i="3" a="1"/>
  <c r="M2272" i="3" s="1"/>
  <c r="K2272" i="3" a="1"/>
  <c r="K2272" i="3" s="1"/>
  <c r="M2290" i="3" a="1"/>
  <c r="M2290" i="3" s="1"/>
  <c r="L2290" i="3" a="1"/>
  <c r="L2290" i="3" s="1"/>
  <c r="P2290" i="3" a="1"/>
  <c r="P2290" i="3" s="1"/>
  <c r="Q2290" i="3" s="1"/>
  <c r="K2290" i="3" a="1"/>
  <c r="K2290" i="3" s="1"/>
  <c r="O2311" i="3" a="1"/>
  <c r="O2311" i="3" s="1"/>
  <c r="K2311" i="3" a="1"/>
  <c r="K2311" i="3" s="1"/>
  <c r="N2311" i="3" a="1"/>
  <c r="N2311" i="3" s="1"/>
  <c r="M2311" i="3" a="1"/>
  <c r="M2311" i="3" s="1"/>
  <c r="Q2326" i="3"/>
  <c r="M2338" i="3" a="1"/>
  <c r="M2338" i="3" s="1"/>
  <c r="N2338" i="3" a="1"/>
  <c r="N2338" i="3" s="1"/>
  <c r="L2338" i="3" a="1"/>
  <c r="L2338" i="3" s="1"/>
  <c r="O2351" i="3" a="1"/>
  <c r="O2351" i="3" s="1"/>
  <c r="K2351" i="3" a="1"/>
  <c r="K2351" i="3" s="1"/>
  <c r="M2351" i="3" a="1"/>
  <c r="M2351" i="3" s="1"/>
  <c r="N2351" i="3" a="1"/>
  <c r="N2351" i="3" s="1"/>
  <c r="N2372" i="3" a="1"/>
  <c r="N2372" i="3" s="1"/>
  <c r="L2372" i="3" a="1"/>
  <c r="L2372" i="3" s="1"/>
  <c r="P2372" i="3" a="1"/>
  <c r="P2372" i="3" s="1"/>
  <c r="Q2372" i="3" s="1"/>
  <c r="K2372" i="3" a="1"/>
  <c r="K2372" i="3" s="1"/>
  <c r="M2378" i="3" a="1"/>
  <c r="M2378" i="3" s="1"/>
  <c r="L2378" i="3" a="1"/>
  <c r="L2378" i="3" s="1"/>
  <c r="N2378" i="3" a="1"/>
  <c r="N2378" i="3" s="1"/>
  <c r="N2380" i="3" a="1"/>
  <c r="N2380" i="3" s="1"/>
  <c r="M2380" i="3" a="1"/>
  <c r="M2380" i="3" s="1"/>
  <c r="O2380" i="3" a="1"/>
  <c r="O2380" i="3" s="1"/>
  <c r="P2400" i="3" a="1"/>
  <c r="P2400" i="3" s="1"/>
  <c r="L2400" i="3" a="1"/>
  <c r="L2400" i="3" s="1"/>
  <c r="M2400" i="3" a="1"/>
  <c r="M2400" i="3" s="1"/>
  <c r="K2400" i="3" a="1"/>
  <c r="K2400" i="3" s="1"/>
  <c r="M2418" i="3" a="1"/>
  <c r="M2418" i="3" s="1"/>
  <c r="L2418" i="3" a="1"/>
  <c r="L2418" i="3" s="1"/>
  <c r="P2418" i="3" a="1"/>
  <c r="P2418" i="3" s="1"/>
  <c r="Q2418" i="3" s="1"/>
  <c r="K2418" i="3" a="1"/>
  <c r="K2418" i="3" s="1"/>
  <c r="O2439" i="3" a="1"/>
  <c r="O2439" i="3" s="1"/>
  <c r="K2439" i="3" a="1"/>
  <c r="K2439" i="3" s="1"/>
  <c r="N2439" i="3" a="1"/>
  <c r="N2439" i="3" s="1"/>
  <c r="M2439" i="3" a="1"/>
  <c r="M2439" i="3" s="1"/>
  <c r="M2466" i="3" a="1"/>
  <c r="M2466" i="3" s="1"/>
  <c r="N2466" i="3" a="1"/>
  <c r="N2466" i="3" s="1"/>
  <c r="L2466" i="3" a="1"/>
  <c r="L2466" i="3" s="1"/>
  <c r="O2479" i="3" a="1"/>
  <c r="O2479" i="3" s="1"/>
  <c r="K2479" i="3" a="1"/>
  <c r="K2479" i="3" s="1"/>
  <c r="M2479" i="3" a="1"/>
  <c r="M2479" i="3" s="1"/>
  <c r="N2479" i="3" a="1"/>
  <c r="N2479" i="3" s="1"/>
  <c r="N2500" i="3" a="1"/>
  <c r="N2500" i="3" s="1"/>
  <c r="L2500" i="3" a="1"/>
  <c r="L2500" i="3" s="1"/>
  <c r="P2500" i="3" a="1"/>
  <c r="P2500" i="3" s="1"/>
  <c r="K2500" i="3" a="1"/>
  <c r="K2500" i="3" s="1"/>
  <c r="M2506" i="3" a="1"/>
  <c r="M2506" i="3" s="1"/>
  <c r="L2506" i="3" a="1"/>
  <c r="L2506" i="3" s="1"/>
  <c r="N2506" i="3" a="1"/>
  <c r="N2506" i="3" s="1"/>
  <c r="N2508" i="3" a="1"/>
  <c r="N2508" i="3" s="1"/>
  <c r="M2508" i="3" a="1"/>
  <c r="M2508" i="3" s="1"/>
  <c r="O2508" i="3" a="1"/>
  <c r="O2508" i="3" s="1"/>
  <c r="P2528" i="3" a="1"/>
  <c r="P2528" i="3" s="1"/>
  <c r="R2528" i="3" s="1"/>
  <c r="L2528" i="3" a="1"/>
  <c r="L2528" i="3" s="1"/>
  <c r="M2528" i="3" a="1"/>
  <c r="M2528" i="3" s="1"/>
  <c r="K2528" i="3" a="1"/>
  <c r="K2528" i="3" s="1"/>
  <c r="M2546" i="3" a="1"/>
  <c r="M2546" i="3" s="1"/>
  <c r="L2546" i="3" a="1"/>
  <c r="L2546" i="3" s="1"/>
  <c r="P2546" i="3" a="1"/>
  <c r="P2546" i="3" s="1"/>
  <c r="Q2546" i="3" s="1"/>
  <c r="K2546" i="3" a="1"/>
  <c r="K2546" i="3" s="1"/>
  <c r="O2567" i="3" a="1"/>
  <c r="O2567" i="3" s="1"/>
  <c r="K2567" i="3" a="1"/>
  <c r="K2567" i="3" s="1"/>
  <c r="N2567" i="3" a="1"/>
  <c r="N2567" i="3" s="1"/>
  <c r="M2567" i="3" a="1"/>
  <c r="M2567" i="3" s="1"/>
  <c r="R2573" i="3"/>
  <c r="Q2582" i="3"/>
  <c r="M2587" i="3" a="1"/>
  <c r="M2587" i="3" s="1"/>
  <c r="L2587" i="3" a="1"/>
  <c r="L2587" i="3" s="1"/>
  <c r="K2587" i="3" a="1"/>
  <c r="K2587" i="3" s="1"/>
  <c r="N2587" i="3" a="1"/>
  <c r="N2587" i="3" s="1"/>
  <c r="P2609" i="3" a="1"/>
  <c r="P2609" i="3" s="1"/>
  <c r="L2609" i="3" a="1"/>
  <c r="L2609" i="3" s="1"/>
  <c r="N2609" i="3" a="1"/>
  <c r="N2609" i="3" s="1"/>
  <c r="O2609" i="3" a="1"/>
  <c r="O2609" i="3" s="1"/>
  <c r="M2619" i="3" a="1"/>
  <c r="M2619" i="3" s="1"/>
  <c r="L2619" i="3" a="1"/>
  <c r="L2619" i="3" s="1"/>
  <c r="K2619" i="3" a="1"/>
  <c r="K2619" i="3" s="1"/>
  <c r="N2619" i="3" a="1"/>
  <c r="N2619" i="3" s="1"/>
  <c r="P2641" i="3" a="1"/>
  <c r="P2641" i="3" s="1"/>
  <c r="L2641" i="3" a="1"/>
  <c r="L2641" i="3" s="1"/>
  <c r="N2641" i="3" a="1"/>
  <c r="N2641" i="3" s="1"/>
  <c r="O2641" i="3" a="1"/>
  <c r="O2641" i="3" s="1"/>
  <c r="M2651" i="3" a="1"/>
  <c r="M2651" i="3" s="1"/>
  <c r="L2651" i="3" a="1"/>
  <c r="L2651" i="3" s="1"/>
  <c r="K2651" i="3" a="1"/>
  <c r="K2651" i="3" s="1"/>
  <c r="N2651" i="3" a="1"/>
  <c r="N2651" i="3" s="1"/>
  <c r="P2673" i="3" a="1"/>
  <c r="P2673" i="3" s="1"/>
  <c r="L2673" i="3" a="1"/>
  <c r="L2673" i="3" s="1"/>
  <c r="N2673" i="3" a="1"/>
  <c r="N2673" i="3" s="1"/>
  <c r="O2673" i="3" a="1"/>
  <c r="O2673" i="3" s="1"/>
  <c r="M2683" i="3" a="1"/>
  <c r="M2683" i="3" s="1"/>
  <c r="L2683" i="3" a="1"/>
  <c r="L2683" i="3" s="1"/>
  <c r="K2683" i="3" a="1"/>
  <c r="K2683" i="3" s="1"/>
  <c r="N2683" i="3" a="1"/>
  <c r="N2683" i="3" s="1"/>
  <c r="P2705" i="3" a="1"/>
  <c r="P2705" i="3" s="1"/>
  <c r="L2705" i="3" a="1"/>
  <c r="L2705" i="3" s="1"/>
  <c r="N2705" i="3" a="1"/>
  <c r="N2705" i="3" s="1"/>
  <c r="O2705" i="3" a="1"/>
  <c r="O2705" i="3" s="1"/>
  <c r="M2715" i="3" a="1"/>
  <c r="M2715" i="3" s="1"/>
  <c r="L2715" i="3" a="1"/>
  <c r="L2715" i="3" s="1"/>
  <c r="K2715" i="3" a="1"/>
  <c r="K2715" i="3" s="1"/>
  <c r="N2715" i="3" a="1"/>
  <c r="N2715" i="3" s="1"/>
  <c r="M2739" i="3" a="1"/>
  <c r="M2739" i="3" s="1"/>
  <c r="L2739" i="3" a="1"/>
  <c r="L2739" i="3" s="1"/>
  <c r="K2739" i="3" a="1"/>
  <c r="K2739" i="3" s="1"/>
  <c r="N2739" i="3" a="1"/>
  <c r="N2739" i="3" s="1"/>
  <c r="M2746" i="3" a="1"/>
  <c r="M2746" i="3" s="1"/>
  <c r="P2746" i="3" a="1"/>
  <c r="P2746" i="3" s="1"/>
  <c r="L2746" i="3" a="1"/>
  <c r="L2746" i="3" s="1"/>
  <c r="N2746" i="3" a="1"/>
  <c r="N2746" i="3" s="1"/>
  <c r="M2762" i="3" a="1"/>
  <c r="M2762" i="3" s="1"/>
  <c r="P2762" i="3" a="1"/>
  <c r="P2762" i="3" s="1"/>
  <c r="Q2762" i="3" s="1"/>
  <c r="L2762" i="3" a="1"/>
  <c r="L2762" i="3" s="1"/>
  <c r="N2762" i="3" a="1"/>
  <c r="N2762" i="3" s="1"/>
  <c r="M2778" i="3" a="1"/>
  <c r="M2778" i="3" s="1"/>
  <c r="P2778" i="3" a="1"/>
  <c r="P2778" i="3" s="1"/>
  <c r="R2778" i="3" s="1"/>
  <c r="L2778" i="3" a="1"/>
  <c r="L2778" i="3" s="1"/>
  <c r="N2778" i="3" a="1"/>
  <c r="N2778" i="3" s="1"/>
  <c r="M2794" i="3" a="1"/>
  <c r="M2794" i="3" s="1"/>
  <c r="P2794" i="3" a="1"/>
  <c r="P2794" i="3" s="1"/>
  <c r="Q2794" i="3" s="1"/>
  <c r="L2794" i="3" a="1"/>
  <c r="L2794" i="3" s="1"/>
  <c r="N2794" i="3" a="1"/>
  <c r="N2794" i="3" s="1"/>
  <c r="M2810" i="3" a="1"/>
  <c r="M2810" i="3" s="1"/>
  <c r="P2810" i="3" a="1"/>
  <c r="P2810" i="3" s="1"/>
  <c r="Q2810" i="3" s="1"/>
  <c r="L2810" i="3" a="1"/>
  <c r="L2810" i="3" s="1"/>
  <c r="N2810" i="3" a="1"/>
  <c r="N2810" i="3" s="1"/>
  <c r="M2826" i="3" a="1"/>
  <c r="M2826" i="3" s="1"/>
  <c r="P2826" i="3" a="1"/>
  <c r="P2826" i="3" s="1"/>
  <c r="Q2826" i="3" s="1"/>
  <c r="L2826" i="3" a="1"/>
  <c r="L2826" i="3" s="1"/>
  <c r="N2826" i="3" a="1"/>
  <c r="N2826" i="3" s="1"/>
  <c r="M2842" i="3" a="1"/>
  <c r="M2842" i="3" s="1"/>
  <c r="P2842" i="3" a="1"/>
  <c r="P2842" i="3" s="1"/>
  <c r="L2842" i="3" a="1"/>
  <c r="L2842" i="3" s="1"/>
  <c r="N2842" i="3" a="1"/>
  <c r="N2842" i="3" s="1"/>
  <c r="M2891" i="3" a="1"/>
  <c r="M2891" i="3" s="1"/>
  <c r="N2891" i="3" a="1"/>
  <c r="N2891" i="3" s="1"/>
  <c r="L2891" i="3" a="1"/>
  <c r="L2891" i="3" s="1"/>
  <c r="O2891" i="3" a="1"/>
  <c r="O2891" i="3" s="1"/>
  <c r="M2899" i="3" a="1"/>
  <c r="M2899" i="3" s="1"/>
  <c r="N2899" i="3" a="1"/>
  <c r="N2899" i="3" s="1"/>
  <c r="O2899" i="3" a="1"/>
  <c r="O2899" i="3" s="1"/>
  <c r="P2899" i="3" a="1"/>
  <c r="P2899" i="3" s="1"/>
  <c r="P2905" i="3" a="1"/>
  <c r="P2905" i="3" s="1"/>
  <c r="L2905" i="3" a="1"/>
  <c r="L2905" i="3" s="1"/>
  <c r="M2905" i="3" a="1"/>
  <c r="M2905" i="3" s="1"/>
  <c r="O2905" i="3" a="1"/>
  <c r="O2905" i="3" s="1"/>
  <c r="P2928" i="3" a="1"/>
  <c r="P2928" i="3" s="1"/>
  <c r="L2928" i="3" a="1"/>
  <c r="L2928" i="3" s="1"/>
  <c r="O2928" i="3" a="1"/>
  <c r="O2928" i="3" s="1"/>
  <c r="K2928" i="3" a="1"/>
  <c r="K2928" i="3" s="1"/>
  <c r="N2928" i="3" a="1"/>
  <c r="N2928" i="3" s="1"/>
  <c r="M2928" i="3" a="1"/>
  <c r="M2928" i="3" s="1"/>
  <c r="R2959" i="3"/>
  <c r="R2991" i="3"/>
  <c r="Q2998" i="3"/>
  <c r="R3003" i="3"/>
  <c r="Q3003" i="3"/>
  <c r="Q3030" i="3"/>
  <c r="R3067" i="3"/>
  <c r="R3087" i="3"/>
  <c r="Q3099" i="3"/>
  <c r="R3119" i="3"/>
  <c r="L3159" i="3" a="1"/>
  <c r="L3159" i="3" s="1"/>
  <c r="P3159" i="3" a="1"/>
  <c r="P3159" i="3" s="1"/>
  <c r="K3159" i="3" a="1"/>
  <c r="K3159" i="3" s="1"/>
  <c r="M3159" i="3" a="1"/>
  <c r="M3159" i="3" s="1"/>
  <c r="O3159" i="3" a="1"/>
  <c r="O3159" i="3" s="1"/>
  <c r="N3159" i="3" a="1"/>
  <c r="N3159" i="3" s="1"/>
  <c r="R3186" i="3"/>
  <c r="Q3186" i="3"/>
  <c r="M3209" i="3" a="1"/>
  <c r="M3209" i="3" s="1"/>
  <c r="L3209" i="3" a="1"/>
  <c r="L3209" i="3" s="1"/>
  <c r="N3209" i="3" a="1"/>
  <c r="N3209" i="3" s="1"/>
  <c r="K3209" i="3" a="1"/>
  <c r="K3209" i="3" s="1"/>
  <c r="O3209" i="3" a="1"/>
  <c r="O3209" i="3" s="1"/>
  <c r="M3241" i="3" a="1"/>
  <c r="M3241" i="3" s="1"/>
  <c r="L3241" i="3" a="1"/>
  <c r="L3241" i="3" s="1"/>
  <c r="N3241" i="3" a="1"/>
  <c r="N3241" i="3" s="1"/>
  <c r="O3241" i="3" a="1"/>
  <c r="O3241" i="3" s="1"/>
  <c r="K3241" i="3" a="1"/>
  <c r="K3241" i="3" s="1"/>
  <c r="P3241" i="3" a="1"/>
  <c r="P3241" i="3" s="1"/>
  <c r="R3247" i="3"/>
  <c r="Q3247" i="3"/>
  <c r="P3310" i="3" a="1"/>
  <c r="P3310" i="3" s="1"/>
  <c r="L3310" i="3" a="1"/>
  <c r="L3310" i="3" s="1"/>
  <c r="N3310" i="3" a="1"/>
  <c r="N3310" i="3" s="1"/>
  <c r="M3310" i="3" a="1"/>
  <c r="M3310" i="3" s="1"/>
  <c r="O3310" i="3" a="1"/>
  <c r="O3310" i="3" s="1"/>
  <c r="K3310" i="3" a="1"/>
  <c r="K3310" i="3" s="1"/>
  <c r="R3355" i="3"/>
  <c r="Q3355" i="3"/>
  <c r="N3458" i="3" a="1"/>
  <c r="N3458" i="3" s="1"/>
  <c r="L3458" i="3" a="1"/>
  <c r="L3458" i="3" s="1"/>
  <c r="K3458" i="3" a="1"/>
  <c r="K3458" i="3" s="1"/>
  <c r="M3458" i="3" a="1"/>
  <c r="M3458" i="3" s="1"/>
  <c r="P3458" i="3" a="1"/>
  <c r="P3458" i="3" s="1"/>
  <c r="O3458" i="3" a="1"/>
  <c r="O3458" i="3" s="1"/>
  <c r="Q3528" i="3"/>
  <c r="R3528" i="3"/>
  <c r="Q3627" i="3"/>
  <c r="L580" i="3" a="1"/>
  <c r="L580" i="3" s="1"/>
  <c r="P580" i="3" a="1"/>
  <c r="P580" i="3" s="1"/>
  <c r="L588" i="3" a="1"/>
  <c r="L588" i="3" s="1"/>
  <c r="P588" i="3" a="1"/>
  <c r="P588" i="3" s="1"/>
  <c r="Q588" i="3" s="1"/>
  <c r="L596" i="3" a="1"/>
  <c r="L596" i="3" s="1"/>
  <c r="P596" i="3" a="1"/>
  <c r="P596" i="3" s="1"/>
  <c r="Q596" i="3" s="1"/>
  <c r="L604" i="3" a="1"/>
  <c r="L604" i="3" s="1"/>
  <c r="P604" i="3" a="1"/>
  <c r="P604" i="3" s="1"/>
  <c r="Q604" i="3" s="1"/>
  <c r="L612" i="3" a="1"/>
  <c r="L612" i="3" s="1"/>
  <c r="P612" i="3" a="1"/>
  <c r="P612" i="3" s="1"/>
  <c r="R612" i="3" s="1"/>
  <c r="L620" i="3" a="1"/>
  <c r="L620" i="3" s="1"/>
  <c r="P620" i="3" a="1"/>
  <c r="P620" i="3" s="1"/>
  <c r="Q620" i="3" s="1"/>
  <c r="L628" i="3" a="1"/>
  <c r="L628" i="3" s="1"/>
  <c r="P628" i="3" a="1"/>
  <c r="P628" i="3" s="1"/>
  <c r="Q628" i="3" s="1"/>
  <c r="L636" i="3" a="1"/>
  <c r="L636" i="3" s="1"/>
  <c r="P636" i="3" a="1"/>
  <c r="P636" i="3" s="1"/>
  <c r="L644" i="3" a="1"/>
  <c r="L644" i="3" s="1"/>
  <c r="P644" i="3" a="1"/>
  <c r="P644" i="3" s="1"/>
  <c r="R644" i="3" s="1"/>
  <c r="L652" i="3" a="1"/>
  <c r="L652" i="3" s="1"/>
  <c r="P652" i="3" a="1"/>
  <c r="P652" i="3" s="1"/>
  <c r="Q652" i="3" s="1"/>
  <c r="L660" i="3" a="1"/>
  <c r="L660" i="3" s="1"/>
  <c r="P660" i="3" a="1"/>
  <c r="P660" i="3" s="1"/>
  <c r="Q660" i="3" s="1"/>
  <c r="L668" i="3" a="1"/>
  <c r="L668" i="3" s="1"/>
  <c r="P668" i="3" a="1"/>
  <c r="P668" i="3" s="1"/>
  <c r="Q668" i="3" s="1"/>
  <c r="L676" i="3" a="1"/>
  <c r="L676" i="3" s="1"/>
  <c r="P676" i="3" a="1"/>
  <c r="P676" i="3" s="1"/>
  <c r="R676" i="3" s="1"/>
  <c r="L684" i="3" a="1"/>
  <c r="L684" i="3" s="1"/>
  <c r="P684" i="3" a="1"/>
  <c r="P684" i="3" s="1"/>
  <c r="Q684" i="3" s="1"/>
  <c r="L692" i="3" a="1"/>
  <c r="L692" i="3" s="1"/>
  <c r="P692" i="3" a="1"/>
  <c r="P692" i="3" s="1"/>
  <c r="Q692" i="3" s="1"/>
  <c r="L700" i="3" a="1"/>
  <c r="L700" i="3" s="1"/>
  <c r="P700" i="3" a="1"/>
  <c r="P700" i="3" s="1"/>
  <c r="L708" i="3" a="1"/>
  <c r="L708" i="3" s="1"/>
  <c r="P708" i="3" a="1"/>
  <c r="P708" i="3" s="1"/>
  <c r="L716" i="3" a="1"/>
  <c r="L716" i="3" s="1"/>
  <c r="P716" i="3" a="1"/>
  <c r="P716" i="3" s="1"/>
  <c r="Q716" i="3" s="1"/>
  <c r="L724" i="3" a="1"/>
  <c r="L724" i="3" s="1"/>
  <c r="P724" i="3" a="1"/>
  <c r="P724" i="3" s="1"/>
  <c r="Q724" i="3" s="1"/>
  <c r="L732" i="3" a="1"/>
  <c r="L732" i="3" s="1"/>
  <c r="P732" i="3" a="1"/>
  <c r="P732" i="3" s="1"/>
  <c r="Q732" i="3" s="1"/>
  <c r="L740" i="3" a="1"/>
  <c r="L740" i="3" s="1"/>
  <c r="P740" i="3" a="1"/>
  <c r="P740" i="3" s="1"/>
  <c r="R740" i="3" s="1"/>
  <c r="L748" i="3" a="1"/>
  <c r="L748" i="3" s="1"/>
  <c r="P748" i="3" a="1"/>
  <c r="P748" i="3" s="1"/>
  <c r="Q748" i="3" s="1"/>
  <c r="L756" i="3" a="1"/>
  <c r="L756" i="3" s="1"/>
  <c r="P756" i="3" a="1"/>
  <c r="P756" i="3" s="1"/>
  <c r="Q756" i="3" s="1"/>
  <c r="L764" i="3" a="1"/>
  <c r="L764" i="3" s="1"/>
  <c r="P764" i="3" a="1"/>
  <c r="P764" i="3" s="1"/>
  <c r="Q764" i="3" s="1"/>
  <c r="L772" i="3" a="1"/>
  <c r="L772" i="3" s="1"/>
  <c r="P772" i="3" a="1"/>
  <c r="P772" i="3" s="1"/>
  <c r="R772" i="3" s="1"/>
  <c r="L780" i="3" a="1"/>
  <c r="L780" i="3" s="1"/>
  <c r="P780" i="3" a="1"/>
  <c r="P780" i="3" s="1"/>
  <c r="Q780" i="3" s="1"/>
  <c r="L788" i="3" a="1"/>
  <c r="L788" i="3" s="1"/>
  <c r="P788" i="3" a="1"/>
  <c r="P788" i="3" s="1"/>
  <c r="L796" i="3" a="1"/>
  <c r="L796" i="3" s="1"/>
  <c r="P796" i="3" a="1"/>
  <c r="P796" i="3" s="1"/>
  <c r="Q796" i="3" s="1"/>
  <c r="L804" i="3" a="1"/>
  <c r="L804" i="3" s="1"/>
  <c r="P804" i="3" a="1"/>
  <c r="P804" i="3" s="1"/>
  <c r="L812" i="3" a="1"/>
  <c r="L812" i="3" s="1"/>
  <c r="P812" i="3" a="1"/>
  <c r="P812" i="3" s="1"/>
  <c r="R812" i="3" s="1"/>
  <c r="L820" i="3" a="1"/>
  <c r="L820" i="3" s="1"/>
  <c r="P820" i="3" a="1"/>
  <c r="P820" i="3" s="1"/>
  <c r="R820" i="3" s="1"/>
  <c r="L828" i="3" a="1"/>
  <c r="L828" i="3" s="1"/>
  <c r="P828" i="3" a="1"/>
  <c r="P828" i="3" s="1"/>
  <c r="Q828" i="3" s="1"/>
  <c r="L836" i="3" a="1"/>
  <c r="L836" i="3" s="1"/>
  <c r="P836" i="3" a="1"/>
  <c r="P836" i="3" s="1"/>
  <c r="L844" i="3" a="1"/>
  <c r="L844" i="3" s="1"/>
  <c r="P844" i="3" a="1"/>
  <c r="P844" i="3" s="1"/>
  <c r="R844" i="3" s="1"/>
  <c r="L852" i="3" a="1"/>
  <c r="L852" i="3" s="1"/>
  <c r="P852" i="3" a="1"/>
  <c r="P852" i="3" s="1"/>
  <c r="R852" i="3" s="1"/>
  <c r="L860" i="3" a="1"/>
  <c r="L860" i="3" s="1"/>
  <c r="P860" i="3" a="1"/>
  <c r="P860" i="3" s="1"/>
  <c r="L868" i="3" a="1"/>
  <c r="L868" i="3" s="1"/>
  <c r="P868" i="3" a="1"/>
  <c r="P868" i="3" s="1"/>
  <c r="Q868" i="3" s="1"/>
  <c r="L876" i="3" a="1"/>
  <c r="L876" i="3" s="1"/>
  <c r="P876" i="3" a="1"/>
  <c r="P876" i="3" s="1"/>
  <c r="Q876" i="3" s="1"/>
  <c r="L884" i="3" a="1"/>
  <c r="L884" i="3" s="1"/>
  <c r="P884" i="3" a="1"/>
  <c r="P884" i="3" s="1"/>
  <c r="R884" i="3" s="1"/>
  <c r="L892" i="3" a="1"/>
  <c r="L892" i="3" s="1"/>
  <c r="P892" i="3" a="1"/>
  <c r="P892" i="3" s="1"/>
  <c r="Q892" i="3" s="1"/>
  <c r="L900" i="3" a="1"/>
  <c r="L900" i="3" s="1"/>
  <c r="P900" i="3" a="1"/>
  <c r="P900" i="3" s="1"/>
  <c r="R900" i="3" s="1"/>
  <c r="L908" i="3" a="1"/>
  <c r="L908" i="3" s="1"/>
  <c r="P908" i="3" a="1"/>
  <c r="P908" i="3" s="1"/>
  <c r="Q908" i="3" s="1"/>
  <c r="L916" i="3" a="1"/>
  <c r="L916" i="3" s="1"/>
  <c r="P916" i="3" a="1"/>
  <c r="P916" i="3" s="1"/>
  <c r="R916" i="3" s="1"/>
  <c r="L924" i="3" a="1"/>
  <c r="L924" i="3" s="1"/>
  <c r="P924" i="3" a="1"/>
  <c r="P924" i="3" s="1"/>
  <c r="Q924" i="3" s="1"/>
  <c r="L932" i="3" a="1"/>
  <c r="L932" i="3" s="1"/>
  <c r="P932" i="3" a="1"/>
  <c r="P932" i="3" s="1"/>
  <c r="L940" i="3" a="1"/>
  <c r="L940" i="3" s="1"/>
  <c r="P940" i="3" a="1"/>
  <c r="P940" i="3" s="1"/>
  <c r="L948" i="3" a="1"/>
  <c r="L948" i="3" s="1"/>
  <c r="P948" i="3" a="1"/>
  <c r="P948" i="3" s="1"/>
  <c r="R948" i="3" s="1"/>
  <c r="L956" i="3" a="1"/>
  <c r="L956" i="3" s="1"/>
  <c r="P956" i="3" a="1"/>
  <c r="P956" i="3" s="1"/>
  <c r="Q956" i="3" s="1"/>
  <c r="L964" i="3" a="1"/>
  <c r="L964" i="3" s="1"/>
  <c r="P964" i="3" a="1"/>
  <c r="P964" i="3" s="1"/>
  <c r="L972" i="3" a="1"/>
  <c r="L972" i="3" s="1"/>
  <c r="P972" i="3" a="1"/>
  <c r="P972" i="3" s="1"/>
  <c r="Q972" i="3" s="1"/>
  <c r="L980" i="3" a="1"/>
  <c r="L980" i="3" s="1"/>
  <c r="P980" i="3" a="1"/>
  <c r="P980" i="3" s="1"/>
  <c r="L988" i="3" a="1"/>
  <c r="L988" i="3" s="1"/>
  <c r="P988" i="3" a="1"/>
  <c r="P988" i="3" s="1"/>
  <c r="Q988" i="3" s="1"/>
  <c r="L996" i="3" a="1"/>
  <c r="L996" i="3" s="1"/>
  <c r="P996" i="3" a="1"/>
  <c r="P996" i="3" s="1"/>
  <c r="L1004" i="3" a="1"/>
  <c r="L1004" i="3" s="1"/>
  <c r="P1004" i="3" a="1"/>
  <c r="P1004" i="3" s="1"/>
  <c r="R1004" i="3" s="1"/>
  <c r="L1012" i="3" a="1"/>
  <c r="L1012" i="3" s="1"/>
  <c r="P1012" i="3" a="1"/>
  <c r="P1012" i="3" s="1"/>
  <c r="Q1012" i="3" s="1"/>
  <c r="L1020" i="3" a="1"/>
  <c r="L1020" i="3" s="1"/>
  <c r="P1020" i="3" a="1"/>
  <c r="P1020" i="3" s="1"/>
  <c r="L1028" i="3" a="1"/>
  <c r="L1028" i="3" s="1"/>
  <c r="P1028" i="3" a="1"/>
  <c r="P1028" i="3" s="1"/>
  <c r="R1028" i="3" s="1"/>
  <c r="L1036" i="3" a="1"/>
  <c r="L1036" i="3" s="1"/>
  <c r="P1036" i="3" a="1"/>
  <c r="P1036" i="3" s="1"/>
  <c r="Q1036" i="3" s="1"/>
  <c r="L1044" i="3" a="1"/>
  <c r="L1044" i="3" s="1"/>
  <c r="P1044" i="3" a="1"/>
  <c r="P1044" i="3" s="1"/>
  <c r="Q1044" i="3" s="1"/>
  <c r="L1052" i="3" a="1"/>
  <c r="L1052" i="3" s="1"/>
  <c r="P1052" i="3" a="1"/>
  <c r="P1052" i="3" s="1"/>
  <c r="Q1052" i="3" s="1"/>
  <c r="L1060" i="3" a="1"/>
  <c r="L1060" i="3" s="1"/>
  <c r="P1060" i="3" a="1"/>
  <c r="P1060" i="3" s="1"/>
  <c r="R1060" i="3" s="1"/>
  <c r="L1068" i="3" a="1"/>
  <c r="L1068" i="3" s="1"/>
  <c r="P1068" i="3" a="1"/>
  <c r="P1068" i="3" s="1"/>
  <c r="Q1068" i="3" s="1"/>
  <c r="L1076" i="3" a="1"/>
  <c r="L1076" i="3" s="1"/>
  <c r="P1076" i="3" a="1"/>
  <c r="P1076" i="3" s="1"/>
  <c r="L1084" i="3" a="1"/>
  <c r="L1084" i="3" s="1"/>
  <c r="P1084" i="3" a="1"/>
  <c r="P1084" i="3" s="1"/>
  <c r="Q1084" i="3" s="1"/>
  <c r="L1092" i="3" a="1"/>
  <c r="L1092" i="3" s="1"/>
  <c r="P1092" i="3" a="1"/>
  <c r="P1092" i="3" s="1"/>
  <c r="R1092" i="3" s="1"/>
  <c r="L1100" i="3" a="1"/>
  <c r="L1100" i="3" s="1"/>
  <c r="P1100" i="3" a="1"/>
  <c r="P1100" i="3" s="1"/>
  <c r="R1100" i="3" s="1"/>
  <c r="L1108" i="3" a="1"/>
  <c r="L1108" i="3" s="1"/>
  <c r="P1108" i="3" a="1"/>
  <c r="P1108" i="3" s="1"/>
  <c r="Q1108" i="3" s="1"/>
  <c r="L1116" i="3" a="1"/>
  <c r="L1116" i="3" s="1"/>
  <c r="P1116" i="3" a="1"/>
  <c r="P1116" i="3" s="1"/>
  <c r="Q1116" i="3" s="1"/>
  <c r="L1124" i="3" a="1"/>
  <c r="L1124" i="3" s="1"/>
  <c r="P1124" i="3" a="1"/>
  <c r="P1124" i="3" s="1"/>
  <c r="L1132" i="3" a="1"/>
  <c r="L1132" i="3" s="1"/>
  <c r="P1132" i="3" a="1"/>
  <c r="P1132" i="3" s="1"/>
  <c r="R1132" i="3" s="1"/>
  <c r="L1140" i="3" a="1"/>
  <c r="L1140" i="3" s="1"/>
  <c r="P1140" i="3" a="1"/>
  <c r="P1140" i="3" s="1"/>
  <c r="Q1140" i="3" s="1"/>
  <c r="L1148" i="3" a="1"/>
  <c r="L1148" i="3" s="1"/>
  <c r="P1148" i="3" a="1"/>
  <c r="P1148" i="3" s="1"/>
  <c r="Q1148" i="3" s="1"/>
  <c r="L1156" i="3" a="1"/>
  <c r="L1156" i="3" s="1"/>
  <c r="P1156" i="3" a="1"/>
  <c r="P1156" i="3" s="1"/>
  <c r="R1156" i="3" s="1"/>
  <c r="L1164" i="3" a="1"/>
  <c r="L1164" i="3" s="1"/>
  <c r="P1164" i="3" a="1"/>
  <c r="P1164" i="3" s="1"/>
  <c r="R1164" i="3" s="1"/>
  <c r="L1172" i="3" a="1"/>
  <c r="L1172" i="3" s="1"/>
  <c r="P1172" i="3" a="1"/>
  <c r="P1172" i="3" s="1"/>
  <c r="R1172" i="3" s="1"/>
  <c r="L1180" i="3" a="1"/>
  <c r="L1180" i="3" s="1"/>
  <c r="P1180" i="3" a="1"/>
  <c r="P1180" i="3" s="1"/>
  <c r="L1188" i="3" a="1"/>
  <c r="L1188" i="3" s="1"/>
  <c r="P1188" i="3" a="1"/>
  <c r="P1188" i="3" s="1"/>
  <c r="L1196" i="3" a="1"/>
  <c r="L1196" i="3" s="1"/>
  <c r="P1196" i="3" a="1"/>
  <c r="P1196" i="3" s="1"/>
  <c r="R1196" i="3" s="1"/>
  <c r="L1204" i="3" a="1"/>
  <c r="L1204" i="3" s="1"/>
  <c r="P1204" i="3" a="1"/>
  <c r="P1204" i="3" s="1"/>
  <c r="R1204" i="3" s="1"/>
  <c r="L1212" i="3" a="1"/>
  <c r="L1212" i="3" s="1"/>
  <c r="P1212" i="3" a="1"/>
  <c r="P1212" i="3" s="1"/>
  <c r="R1212" i="3" s="1"/>
  <c r="L1220" i="3" a="1"/>
  <c r="L1220" i="3" s="1"/>
  <c r="P1220" i="3" a="1"/>
  <c r="P1220" i="3" s="1"/>
  <c r="R1220" i="3" s="1"/>
  <c r="L1228" i="3" a="1"/>
  <c r="L1228" i="3" s="1"/>
  <c r="P1228" i="3" a="1"/>
  <c r="P1228" i="3" s="1"/>
  <c r="L1236" i="3" a="1"/>
  <c r="L1236" i="3" s="1"/>
  <c r="P1236" i="3" a="1"/>
  <c r="P1236" i="3" s="1"/>
  <c r="R1236" i="3" s="1"/>
  <c r="L1244" i="3" a="1"/>
  <c r="L1244" i="3" s="1"/>
  <c r="P1244" i="3" a="1"/>
  <c r="P1244" i="3" s="1"/>
  <c r="R1244" i="3" s="1"/>
  <c r="L1252" i="3" a="1"/>
  <c r="L1252" i="3" s="1"/>
  <c r="P1252" i="3" a="1"/>
  <c r="P1252" i="3" s="1"/>
  <c r="R1252" i="3" s="1"/>
  <c r="L1260" i="3" a="1"/>
  <c r="L1260" i="3" s="1"/>
  <c r="P1260" i="3" a="1"/>
  <c r="P1260" i="3" s="1"/>
  <c r="Q1260" i="3" s="1"/>
  <c r="L1268" i="3" a="1"/>
  <c r="L1268" i="3" s="1"/>
  <c r="P1268" i="3" a="1"/>
  <c r="P1268" i="3" s="1"/>
  <c r="R1268" i="3" s="1"/>
  <c r="L1276" i="3" a="1"/>
  <c r="L1276" i="3" s="1"/>
  <c r="P1276" i="3" a="1"/>
  <c r="P1276" i="3" s="1"/>
  <c r="R1276" i="3" s="1"/>
  <c r="O1286" i="3" a="1"/>
  <c r="O1286" i="3" s="1"/>
  <c r="O1292" i="3" a="1"/>
  <c r="O1292" i="3" s="1"/>
  <c r="L1293" i="3" a="1"/>
  <c r="L1293" i="3" s="1"/>
  <c r="P1298" i="3" a="1"/>
  <c r="P1298" i="3" s="1"/>
  <c r="L1298" i="3" a="1"/>
  <c r="L1298" i="3" s="1"/>
  <c r="O1298" i="3" a="1"/>
  <c r="O1298" i="3" s="1"/>
  <c r="L1299" i="3" a="1"/>
  <c r="L1299" i="3" s="1"/>
  <c r="O1304" i="3" a="1"/>
  <c r="O1304" i="3" s="1"/>
  <c r="K1304" i="3" a="1"/>
  <c r="K1304" i="3" s="1"/>
  <c r="O1318" i="3" a="1"/>
  <c r="O1318" i="3" s="1"/>
  <c r="O1324" i="3" a="1"/>
  <c r="O1324" i="3" s="1"/>
  <c r="L1325" i="3" a="1"/>
  <c r="L1325" i="3" s="1"/>
  <c r="P1330" i="3" a="1"/>
  <c r="P1330" i="3" s="1"/>
  <c r="L1330" i="3" a="1"/>
  <c r="L1330" i="3" s="1"/>
  <c r="O1330" i="3" a="1"/>
  <c r="O1330" i="3" s="1"/>
  <c r="L1331" i="3" a="1"/>
  <c r="L1331" i="3" s="1"/>
  <c r="O1336" i="3" a="1"/>
  <c r="O1336" i="3" s="1"/>
  <c r="K1336" i="3" a="1"/>
  <c r="K1336" i="3" s="1"/>
  <c r="K1345" i="3" a="1"/>
  <c r="K1345" i="3" s="1"/>
  <c r="P1345" i="3" a="1"/>
  <c r="P1345" i="3" s="1"/>
  <c r="O1350" i="3" a="1"/>
  <c r="O1350" i="3" s="1"/>
  <c r="O1356" i="3" a="1"/>
  <c r="O1356" i="3" s="1"/>
  <c r="L1357" i="3" a="1"/>
  <c r="L1357" i="3" s="1"/>
  <c r="P1362" i="3" a="1"/>
  <c r="P1362" i="3" s="1"/>
  <c r="L1362" i="3" a="1"/>
  <c r="L1362" i="3" s="1"/>
  <c r="O1362" i="3" a="1"/>
  <c r="O1362" i="3" s="1"/>
  <c r="L1363" i="3" a="1"/>
  <c r="L1363" i="3" s="1"/>
  <c r="K1365" i="3" a="1"/>
  <c r="K1365" i="3" s="1"/>
  <c r="O1368" i="3" a="1"/>
  <c r="O1368" i="3" s="1"/>
  <c r="K1368" i="3" a="1"/>
  <c r="K1368" i="3" s="1"/>
  <c r="K1371" i="3" a="1"/>
  <c r="K1371" i="3" s="1"/>
  <c r="K1377" i="3" a="1"/>
  <c r="K1377" i="3" s="1"/>
  <c r="P1377" i="3" a="1"/>
  <c r="P1377" i="3" s="1"/>
  <c r="O1382" i="3" a="1"/>
  <c r="O1382" i="3" s="1"/>
  <c r="O1388" i="3" a="1"/>
  <c r="O1388" i="3" s="1"/>
  <c r="L1389" i="3" a="1"/>
  <c r="L1389" i="3" s="1"/>
  <c r="P1394" i="3" a="1"/>
  <c r="P1394" i="3" s="1"/>
  <c r="L1394" i="3" a="1"/>
  <c r="L1394" i="3" s="1"/>
  <c r="O1394" i="3" a="1"/>
  <c r="O1394" i="3" s="1"/>
  <c r="L1395" i="3" a="1"/>
  <c r="L1395" i="3" s="1"/>
  <c r="K1397" i="3" a="1"/>
  <c r="K1397" i="3" s="1"/>
  <c r="O1400" i="3" a="1"/>
  <c r="O1400" i="3" s="1"/>
  <c r="K1400" i="3" a="1"/>
  <c r="K1400" i="3" s="1"/>
  <c r="K1403" i="3" a="1"/>
  <c r="K1403" i="3" s="1"/>
  <c r="K1409" i="3" a="1"/>
  <c r="K1409" i="3" s="1"/>
  <c r="P1409" i="3" a="1"/>
  <c r="P1409" i="3" s="1"/>
  <c r="O1414" i="3" a="1"/>
  <c r="O1414" i="3" s="1"/>
  <c r="O1420" i="3" a="1"/>
  <c r="O1420" i="3" s="1"/>
  <c r="L1421" i="3" a="1"/>
  <c r="L1421" i="3" s="1"/>
  <c r="P1426" i="3" a="1"/>
  <c r="P1426" i="3" s="1"/>
  <c r="L1426" i="3" a="1"/>
  <c r="L1426" i="3" s="1"/>
  <c r="O1426" i="3" a="1"/>
  <c r="O1426" i="3" s="1"/>
  <c r="L1427" i="3" a="1"/>
  <c r="L1427" i="3" s="1"/>
  <c r="K1429" i="3" a="1"/>
  <c r="K1429" i="3" s="1"/>
  <c r="O1432" i="3" a="1"/>
  <c r="O1432" i="3" s="1"/>
  <c r="K1432" i="3" a="1"/>
  <c r="K1432" i="3" s="1"/>
  <c r="K1435" i="3" a="1"/>
  <c r="K1435" i="3" s="1"/>
  <c r="K1441" i="3" a="1"/>
  <c r="K1441" i="3" s="1"/>
  <c r="P1441" i="3" a="1"/>
  <c r="P1441" i="3" s="1"/>
  <c r="O1446" i="3" a="1"/>
  <c r="O1446" i="3" s="1"/>
  <c r="O1452" i="3" a="1"/>
  <c r="O1452" i="3" s="1"/>
  <c r="L1453" i="3" a="1"/>
  <c r="L1453" i="3" s="1"/>
  <c r="P1458" i="3" a="1"/>
  <c r="P1458" i="3" s="1"/>
  <c r="L1458" i="3" a="1"/>
  <c r="L1458" i="3" s="1"/>
  <c r="O1458" i="3" a="1"/>
  <c r="O1458" i="3" s="1"/>
  <c r="L1459" i="3" a="1"/>
  <c r="L1459" i="3" s="1"/>
  <c r="K1461" i="3" a="1"/>
  <c r="K1461" i="3" s="1"/>
  <c r="O1464" i="3" a="1"/>
  <c r="O1464" i="3" s="1"/>
  <c r="K1464" i="3" a="1"/>
  <c r="K1464" i="3" s="1"/>
  <c r="K1467" i="3" a="1"/>
  <c r="K1467" i="3" s="1"/>
  <c r="K1473" i="3" a="1"/>
  <c r="K1473" i="3" s="1"/>
  <c r="P1473" i="3" a="1"/>
  <c r="P1473" i="3" s="1"/>
  <c r="O1478" i="3" a="1"/>
  <c r="O1478" i="3" s="1"/>
  <c r="O1484" i="3" a="1"/>
  <c r="O1484" i="3" s="1"/>
  <c r="L1485" i="3" a="1"/>
  <c r="L1485" i="3" s="1"/>
  <c r="P1490" i="3" a="1"/>
  <c r="P1490" i="3" s="1"/>
  <c r="L1490" i="3" a="1"/>
  <c r="L1490" i="3" s="1"/>
  <c r="O1490" i="3" a="1"/>
  <c r="O1490" i="3" s="1"/>
  <c r="L1491" i="3" a="1"/>
  <c r="L1491" i="3" s="1"/>
  <c r="K1493" i="3" a="1"/>
  <c r="K1493" i="3" s="1"/>
  <c r="O1496" i="3" a="1"/>
  <c r="O1496" i="3" s="1"/>
  <c r="K1496" i="3" a="1"/>
  <c r="K1496" i="3" s="1"/>
  <c r="K1499" i="3" a="1"/>
  <c r="K1499" i="3" s="1"/>
  <c r="K1505" i="3" a="1"/>
  <c r="K1505" i="3" s="1"/>
  <c r="P1505" i="3" a="1"/>
  <c r="P1505" i="3" s="1"/>
  <c r="O1510" i="3" a="1"/>
  <c r="O1510" i="3" s="1"/>
  <c r="O1516" i="3" a="1"/>
  <c r="O1516" i="3" s="1"/>
  <c r="L1517" i="3" a="1"/>
  <c r="L1517" i="3" s="1"/>
  <c r="P1522" i="3" a="1"/>
  <c r="P1522" i="3" s="1"/>
  <c r="L1522" i="3" a="1"/>
  <c r="L1522" i="3" s="1"/>
  <c r="P1529" i="3" a="1"/>
  <c r="P1529" i="3" s="1"/>
  <c r="L1529" i="3" a="1"/>
  <c r="L1529" i="3" s="1"/>
  <c r="O1529" i="3" a="1"/>
  <c r="O1529" i="3" s="1"/>
  <c r="K1529" i="3" a="1"/>
  <c r="K1529" i="3" s="1"/>
  <c r="L1548" i="3" a="1"/>
  <c r="L1548" i="3" s="1"/>
  <c r="K1557" i="3" a="1"/>
  <c r="K1557" i="3" s="1"/>
  <c r="K1564" i="3" a="1"/>
  <c r="K1564" i="3" s="1"/>
  <c r="N1565" i="3" a="1"/>
  <c r="N1565" i="3" s="1"/>
  <c r="M1565" i="3" a="1"/>
  <c r="M1565" i="3" s="1"/>
  <c r="P1565" i="3" a="1"/>
  <c r="P1565" i="3" s="1"/>
  <c r="K1571" i="3" a="1"/>
  <c r="K1571" i="3" s="1"/>
  <c r="P1572" i="3" a="1"/>
  <c r="P1572" i="3" s="1"/>
  <c r="K1578" i="3" a="1"/>
  <c r="K1578" i="3" s="1"/>
  <c r="M1579" i="3" a="1"/>
  <c r="M1579" i="3" s="1"/>
  <c r="P1579" i="3" a="1"/>
  <c r="P1579" i="3" s="1"/>
  <c r="L1579" i="3" a="1"/>
  <c r="L1579" i="3" s="1"/>
  <c r="P1586" i="3" a="1"/>
  <c r="P1586" i="3" s="1"/>
  <c r="L1586" i="3" a="1"/>
  <c r="L1586" i="3" s="1"/>
  <c r="P1593" i="3" a="1"/>
  <c r="P1593" i="3" s="1"/>
  <c r="L1593" i="3" a="1"/>
  <c r="L1593" i="3" s="1"/>
  <c r="O1593" i="3" a="1"/>
  <c r="O1593" i="3" s="1"/>
  <c r="K1593" i="3" a="1"/>
  <c r="K1593" i="3" s="1"/>
  <c r="L1612" i="3" a="1"/>
  <c r="L1612" i="3" s="1"/>
  <c r="K1621" i="3" a="1"/>
  <c r="K1621" i="3" s="1"/>
  <c r="K1628" i="3" a="1"/>
  <c r="K1628" i="3" s="1"/>
  <c r="N1629" i="3" a="1"/>
  <c r="N1629" i="3" s="1"/>
  <c r="M1629" i="3" a="1"/>
  <c r="M1629" i="3" s="1"/>
  <c r="P1629" i="3" a="1"/>
  <c r="P1629" i="3" s="1"/>
  <c r="K1635" i="3" a="1"/>
  <c r="K1635" i="3" s="1"/>
  <c r="P1636" i="3" a="1"/>
  <c r="P1636" i="3" s="1"/>
  <c r="K1642" i="3" a="1"/>
  <c r="K1642" i="3" s="1"/>
  <c r="M1643" i="3" a="1"/>
  <c r="M1643" i="3" s="1"/>
  <c r="P1643" i="3" a="1"/>
  <c r="P1643" i="3" s="1"/>
  <c r="L1643" i="3" a="1"/>
  <c r="L1643" i="3" s="1"/>
  <c r="P1650" i="3" a="1"/>
  <c r="P1650" i="3" s="1"/>
  <c r="L1650" i="3" a="1"/>
  <c r="L1650" i="3" s="1"/>
  <c r="P1657" i="3" a="1"/>
  <c r="P1657" i="3" s="1"/>
  <c r="L1657" i="3" a="1"/>
  <c r="L1657" i="3" s="1"/>
  <c r="O1657" i="3" a="1"/>
  <c r="O1657" i="3" s="1"/>
  <c r="K1657" i="3" a="1"/>
  <c r="K1657" i="3" s="1"/>
  <c r="L1676" i="3" a="1"/>
  <c r="L1676" i="3" s="1"/>
  <c r="K1685" i="3" a="1"/>
  <c r="K1685" i="3" s="1"/>
  <c r="K1692" i="3" a="1"/>
  <c r="K1692" i="3" s="1"/>
  <c r="N1693" i="3" a="1"/>
  <c r="N1693" i="3" s="1"/>
  <c r="M1693" i="3" a="1"/>
  <c r="M1693" i="3" s="1"/>
  <c r="P1693" i="3" a="1"/>
  <c r="P1693" i="3" s="1"/>
  <c r="K1699" i="3" a="1"/>
  <c r="K1699" i="3" s="1"/>
  <c r="P1700" i="3" a="1"/>
  <c r="P1700" i="3" s="1"/>
  <c r="K1706" i="3" a="1"/>
  <c r="K1706" i="3" s="1"/>
  <c r="M1707" i="3" a="1"/>
  <c r="M1707" i="3" s="1"/>
  <c r="P1707" i="3" a="1"/>
  <c r="P1707" i="3" s="1"/>
  <c r="L1707" i="3" a="1"/>
  <c r="L1707" i="3" s="1"/>
  <c r="P1714" i="3" a="1"/>
  <c r="P1714" i="3" s="1"/>
  <c r="L1714" i="3" a="1"/>
  <c r="L1714" i="3" s="1"/>
  <c r="P1721" i="3" a="1"/>
  <c r="P1721" i="3" s="1"/>
  <c r="L1721" i="3" a="1"/>
  <c r="L1721" i="3" s="1"/>
  <c r="O1721" i="3" a="1"/>
  <c r="O1721" i="3" s="1"/>
  <c r="K1721" i="3" a="1"/>
  <c r="K1721" i="3" s="1"/>
  <c r="L1740" i="3" a="1"/>
  <c r="L1740" i="3" s="1"/>
  <c r="K1749" i="3" a="1"/>
  <c r="K1749" i="3" s="1"/>
  <c r="K1756" i="3" a="1"/>
  <c r="K1756" i="3" s="1"/>
  <c r="N1757" i="3" a="1"/>
  <c r="N1757" i="3" s="1"/>
  <c r="M1757" i="3" a="1"/>
  <c r="M1757" i="3" s="1"/>
  <c r="P1757" i="3" a="1"/>
  <c r="P1757" i="3" s="1"/>
  <c r="K1763" i="3" a="1"/>
  <c r="K1763" i="3" s="1"/>
  <c r="P1764" i="3" a="1"/>
  <c r="P1764" i="3" s="1"/>
  <c r="K1770" i="3" a="1"/>
  <c r="K1770" i="3" s="1"/>
  <c r="M1771" i="3" a="1"/>
  <c r="M1771" i="3" s="1"/>
  <c r="P1771" i="3" a="1"/>
  <c r="P1771" i="3" s="1"/>
  <c r="L1771" i="3" a="1"/>
  <c r="L1771" i="3" s="1"/>
  <c r="P1778" i="3" a="1"/>
  <c r="P1778" i="3" s="1"/>
  <c r="L1778" i="3" a="1"/>
  <c r="L1778" i="3" s="1"/>
  <c r="P1785" i="3" a="1"/>
  <c r="P1785" i="3" s="1"/>
  <c r="L1785" i="3" a="1"/>
  <c r="L1785" i="3" s="1"/>
  <c r="O1785" i="3" a="1"/>
  <c r="O1785" i="3" s="1"/>
  <c r="K1785" i="3" a="1"/>
  <c r="K1785" i="3" s="1"/>
  <c r="M1803" i="3" a="1"/>
  <c r="M1803" i="3" s="1"/>
  <c r="P1803" i="3" a="1"/>
  <c r="P1803" i="3" s="1"/>
  <c r="Q1803" i="3" s="1"/>
  <c r="L1803" i="3" a="1"/>
  <c r="L1803" i="3" s="1"/>
  <c r="K1804" i="3" a="1"/>
  <c r="K1804" i="3" s="1"/>
  <c r="M1812" i="3" a="1"/>
  <c r="M1812" i="3" s="1"/>
  <c r="N1812" i="3" a="1"/>
  <c r="N1812" i="3" s="1"/>
  <c r="M1841" i="3" a="1"/>
  <c r="M1841" i="3" s="1"/>
  <c r="P1849" i="3" a="1"/>
  <c r="P1849" i="3" s="1"/>
  <c r="L1849" i="3" a="1"/>
  <c r="L1849" i="3" s="1"/>
  <c r="O1849" i="3" a="1"/>
  <c r="O1849" i="3" s="1"/>
  <c r="K1849" i="3" a="1"/>
  <c r="K1849" i="3" s="1"/>
  <c r="K1850" i="3" a="1"/>
  <c r="K1850" i="3" s="1"/>
  <c r="P1858" i="3" a="1"/>
  <c r="P1858" i="3" s="1"/>
  <c r="R1858" i="3" s="1"/>
  <c r="L1858" i="3" a="1"/>
  <c r="L1858" i="3" s="1"/>
  <c r="M1858" i="3" a="1"/>
  <c r="M1858" i="3" s="1"/>
  <c r="K1859" i="3" a="1"/>
  <c r="K1859" i="3" s="1"/>
  <c r="M1867" i="3" a="1"/>
  <c r="M1867" i="3" s="1"/>
  <c r="P1867" i="3" a="1"/>
  <c r="P1867" i="3" s="1"/>
  <c r="R1867" i="3" s="1"/>
  <c r="L1867" i="3" a="1"/>
  <c r="L1867" i="3" s="1"/>
  <c r="K1868" i="3" a="1"/>
  <c r="K1868" i="3" s="1"/>
  <c r="M1876" i="3" a="1"/>
  <c r="M1876" i="3" s="1"/>
  <c r="N1876" i="3" a="1"/>
  <c r="N1876" i="3" s="1"/>
  <c r="M1905" i="3" a="1"/>
  <c r="M1905" i="3" s="1"/>
  <c r="P1913" i="3" a="1"/>
  <c r="P1913" i="3" s="1"/>
  <c r="L1913" i="3" a="1"/>
  <c r="L1913" i="3" s="1"/>
  <c r="O1913" i="3" a="1"/>
  <c r="O1913" i="3" s="1"/>
  <c r="K1913" i="3" a="1"/>
  <c r="K1913" i="3" s="1"/>
  <c r="K1914" i="3" a="1"/>
  <c r="K1914" i="3" s="1"/>
  <c r="P1922" i="3" a="1"/>
  <c r="P1922" i="3" s="1"/>
  <c r="L1922" i="3" a="1"/>
  <c r="L1922" i="3" s="1"/>
  <c r="M1922" i="3" a="1"/>
  <c r="M1922" i="3" s="1"/>
  <c r="K1923" i="3" a="1"/>
  <c r="K1923" i="3" s="1"/>
  <c r="M1931" i="3" a="1"/>
  <c r="M1931" i="3" s="1"/>
  <c r="P1931" i="3" a="1"/>
  <c r="P1931" i="3" s="1"/>
  <c r="R1931" i="3" s="1"/>
  <c r="L1931" i="3" a="1"/>
  <c r="L1931" i="3" s="1"/>
  <c r="K1932" i="3" a="1"/>
  <c r="K1932" i="3" s="1"/>
  <c r="M1940" i="3" a="1"/>
  <c r="M1940" i="3" s="1"/>
  <c r="N1940" i="3" a="1"/>
  <c r="N1940" i="3" s="1"/>
  <c r="R1942" i="3"/>
  <c r="M1969" i="3" a="1"/>
  <c r="M1969" i="3" s="1"/>
  <c r="P1977" i="3" a="1"/>
  <c r="P1977" i="3" s="1"/>
  <c r="L1977" i="3" a="1"/>
  <c r="L1977" i="3" s="1"/>
  <c r="O1977" i="3" a="1"/>
  <c r="O1977" i="3" s="1"/>
  <c r="K1977" i="3" a="1"/>
  <c r="K1977" i="3" s="1"/>
  <c r="K1978" i="3" a="1"/>
  <c r="K1978" i="3" s="1"/>
  <c r="P1986" i="3" a="1"/>
  <c r="P1986" i="3" s="1"/>
  <c r="R1986" i="3" s="1"/>
  <c r="L1986" i="3" a="1"/>
  <c r="L1986" i="3" s="1"/>
  <c r="M1986" i="3" a="1"/>
  <c r="M1986" i="3" s="1"/>
  <c r="K1987" i="3" a="1"/>
  <c r="K1987" i="3" s="1"/>
  <c r="M1995" i="3" a="1"/>
  <c r="M1995" i="3" s="1"/>
  <c r="P1995" i="3" a="1"/>
  <c r="P1995" i="3" s="1"/>
  <c r="R1995" i="3" s="1"/>
  <c r="L1995" i="3" a="1"/>
  <c r="L1995" i="3" s="1"/>
  <c r="K1996" i="3" a="1"/>
  <c r="K1996" i="3" s="1"/>
  <c r="M2004" i="3" a="1"/>
  <c r="M2004" i="3" s="1"/>
  <c r="N2004" i="3" a="1"/>
  <c r="N2004" i="3" s="1"/>
  <c r="R2006" i="3"/>
  <c r="K2043" i="3" a="1"/>
  <c r="K2043" i="3" s="1"/>
  <c r="N2052" i="3" a="1"/>
  <c r="N2052" i="3" s="1"/>
  <c r="M2052" i="3" a="1"/>
  <c r="M2052" i="3" s="1"/>
  <c r="K2075" i="3" a="1"/>
  <c r="K2075" i="3" s="1"/>
  <c r="N2084" i="3" a="1"/>
  <c r="N2084" i="3" s="1"/>
  <c r="M2084" i="3" a="1"/>
  <c r="M2084" i="3" s="1"/>
  <c r="K2107" i="3" a="1"/>
  <c r="K2107" i="3" s="1"/>
  <c r="N2116" i="3" a="1"/>
  <c r="N2116" i="3" s="1"/>
  <c r="M2116" i="3" a="1"/>
  <c r="M2116" i="3" s="1"/>
  <c r="K2139" i="3" a="1"/>
  <c r="K2139" i="3" s="1"/>
  <c r="N2148" i="3" a="1"/>
  <c r="N2148" i="3" s="1"/>
  <c r="M2148" i="3" a="1"/>
  <c r="M2148" i="3" s="1"/>
  <c r="P2161" i="3" a="1"/>
  <c r="P2161" i="3" s="1"/>
  <c r="L2161" i="3" a="1"/>
  <c r="L2161" i="3" s="1"/>
  <c r="N2161" i="3" a="1"/>
  <c r="N2161" i="3" s="1"/>
  <c r="O2161" i="3" a="1"/>
  <c r="O2161" i="3" s="1"/>
  <c r="N2162" i="3" a="1"/>
  <c r="N2162" i="3" s="1"/>
  <c r="P2168" i="3" a="1"/>
  <c r="P2168" i="3" s="1"/>
  <c r="R2168" i="3" s="1"/>
  <c r="L2168" i="3" a="1"/>
  <c r="L2168" i="3" s="1"/>
  <c r="M2168" i="3" a="1"/>
  <c r="M2168" i="3" s="1"/>
  <c r="N2168" i="3" a="1"/>
  <c r="N2168" i="3" s="1"/>
  <c r="L2183" i="3" a="1"/>
  <c r="L2183" i="3" s="1"/>
  <c r="R2187" i="3"/>
  <c r="Q2187" i="3"/>
  <c r="P2192" i="3" a="1"/>
  <c r="P2192" i="3" s="1"/>
  <c r="R2192" i="3" s="1"/>
  <c r="L2192" i="3" a="1"/>
  <c r="L2192" i="3" s="1"/>
  <c r="N2192" i="3" a="1"/>
  <c r="N2192" i="3" s="1"/>
  <c r="M2192" i="3" a="1"/>
  <c r="M2192" i="3" s="1"/>
  <c r="K2210" i="3" a="1"/>
  <c r="K2210" i="3" s="1"/>
  <c r="P2217" i="3" a="1"/>
  <c r="P2217" i="3" s="1"/>
  <c r="L2217" i="3" a="1"/>
  <c r="L2217" i="3" s="1"/>
  <c r="M2217" i="3" a="1"/>
  <c r="M2217" i="3" s="1"/>
  <c r="K2217" i="3" a="1"/>
  <c r="K2217" i="3" s="1"/>
  <c r="L2223" i="3" a="1"/>
  <c r="L2223" i="3" s="1"/>
  <c r="N2228" i="3" a="1"/>
  <c r="N2228" i="3" s="1"/>
  <c r="M2228" i="3" a="1"/>
  <c r="M2228" i="3" s="1"/>
  <c r="L2228" i="3" a="1"/>
  <c r="L2228" i="3" s="1"/>
  <c r="M2243" i="3" a="1"/>
  <c r="M2243" i="3" s="1"/>
  <c r="N2243" i="3" a="1"/>
  <c r="N2243" i="3" s="1"/>
  <c r="O2243" i="3" a="1"/>
  <c r="O2243" i="3" s="1"/>
  <c r="M2244" i="3" a="1"/>
  <c r="M2244" i="3" s="1"/>
  <c r="K2250" i="3" a="1"/>
  <c r="K2250" i="3" s="1"/>
  <c r="K2252" i="3" a="1"/>
  <c r="K2252" i="3" s="1"/>
  <c r="M2259" i="3" a="1"/>
  <c r="M2259" i="3" s="1"/>
  <c r="L2259" i="3" a="1"/>
  <c r="L2259" i="3" s="1"/>
  <c r="N2259" i="3" a="1"/>
  <c r="N2259" i="3" s="1"/>
  <c r="O2271" i="3" a="1"/>
  <c r="O2271" i="3" s="1"/>
  <c r="K2271" i="3" a="1"/>
  <c r="K2271" i="3" s="1"/>
  <c r="N2271" i="3" a="1"/>
  <c r="N2271" i="3" s="1"/>
  <c r="P2271" i="3" a="1"/>
  <c r="P2271" i="3" s="1"/>
  <c r="N2272" i="3" a="1"/>
  <c r="N2272" i="3" s="1"/>
  <c r="P2289" i="3" a="1"/>
  <c r="P2289" i="3" s="1"/>
  <c r="L2289" i="3" a="1"/>
  <c r="L2289" i="3" s="1"/>
  <c r="N2289" i="3" a="1"/>
  <c r="N2289" i="3" s="1"/>
  <c r="O2289" i="3" a="1"/>
  <c r="O2289" i="3" s="1"/>
  <c r="N2290" i="3" a="1"/>
  <c r="N2290" i="3" s="1"/>
  <c r="P2296" i="3" a="1"/>
  <c r="P2296" i="3" s="1"/>
  <c r="R2296" i="3" s="1"/>
  <c r="L2296" i="3" a="1"/>
  <c r="L2296" i="3" s="1"/>
  <c r="M2296" i="3" a="1"/>
  <c r="M2296" i="3" s="1"/>
  <c r="N2296" i="3" a="1"/>
  <c r="N2296" i="3" s="1"/>
  <c r="R2309" i="3"/>
  <c r="L2311" i="3" a="1"/>
  <c r="L2311" i="3" s="1"/>
  <c r="Q2315" i="3"/>
  <c r="P2320" i="3" a="1"/>
  <c r="P2320" i="3" s="1"/>
  <c r="R2320" i="3" s="1"/>
  <c r="L2320" i="3" a="1"/>
  <c r="L2320" i="3" s="1"/>
  <c r="N2320" i="3" a="1"/>
  <c r="N2320" i="3" s="1"/>
  <c r="M2320" i="3" a="1"/>
  <c r="M2320" i="3" s="1"/>
  <c r="K2338" i="3" a="1"/>
  <c r="K2338" i="3" s="1"/>
  <c r="P2345" i="3" a="1"/>
  <c r="P2345" i="3" s="1"/>
  <c r="Q2345" i="3" s="1"/>
  <c r="L2345" i="3" a="1"/>
  <c r="L2345" i="3" s="1"/>
  <c r="M2345" i="3" a="1"/>
  <c r="M2345" i="3" s="1"/>
  <c r="K2345" i="3" a="1"/>
  <c r="K2345" i="3" s="1"/>
  <c r="L2351" i="3" a="1"/>
  <c r="L2351" i="3" s="1"/>
  <c r="N2356" i="3" a="1"/>
  <c r="N2356" i="3" s="1"/>
  <c r="M2356" i="3" a="1"/>
  <c r="M2356" i="3" s="1"/>
  <c r="L2356" i="3" a="1"/>
  <c r="L2356" i="3" s="1"/>
  <c r="M2371" i="3" a="1"/>
  <c r="M2371" i="3" s="1"/>
  <c r="N2371" i="3" a="1"/>
  <c r="N2371" i="3" s="1"/>
  <c r="O2371" i="3" a="1"/>
  <c r="O2371" i="3" s="1"/>
  <c r="M2372" i="3" a="1"/>
  <c r="M2372" i="3" s="1"/>
  <c r="K2378" i="3" a="1"/>
  <c r="K2378" i="3" s="1"/>
  <c r="K2380" i="3" a="1"/>
  <c r="K2380" i="3" s="1"/>
  <c r="M2387" i="3" a="1"/>
  <c r="M2387" i="3" s="1"/>
  <c r="L2387" i="3" a="1"/>
  <c r="L2387" i="3" s="1"/>
  <c r="N2387" i="3" a="1"/>
  <c r="N2387" i="3" s="1"/>
  <c r="O2399" i="3" a="1"/>
  <c r="O2399" i="3" s="1"/>
  <c r="K2399" i="3" a="1"/>
  <c r="K2399" i="3" s="1"/>
  <c r="N2399" i="3" a="1"/>
  <c r="N2399" i="3" s="1"/>
  <c r="P2399" i="3" a="1"/>
  <c r="P2399" i="3" s="1"/>
  <c r="N2400" i="3" a="1"/>
  <c r="N2400" i="3" s="1"/>
  <c r="P2417" i="3" a="1"/>
  <c r="P2417" i="3" s="1"/>
  <c r="L2417" i="3" a="1"/>
  <c r="L2417" i="3" s="1"/>
  <c r="N2417" i="3" a="1"/>
  <c r="N2417" i="3" s="1"/>
  <c r="O2417" i="3" a="1"/>
  <c r="O2417" i="3" s="1"/>
  <c r="N2418" i="3" a="1"/>
  <c r="N2418" i="3" s="1"/>
  <c r="P2424" i="3" a="1"/>
  <c r="P2424" i="3" s="1"/>
  <c r="L2424" i="3" a="1"/>
  <c r="L2424" i="3" s="1"/>
  <c r="M2424" i="3" a="1"/>
  <c r="M2424" i="3" s="1"/>
  <c r="N2424" i="3" a="1"/>
  <c r="N2424" i="3" s="1"/>
  <c r="R2437" i="3"/>
  <c r="L2439" i="3" a="1"/>
  <c r="L2439" i="3" s="1"/>
  <c r="R2443" i="3"/>
  <c r="Q2443" i="3"/>
  <c r="P2448" i="3" a="1"/>
  <c r="P2448" i="3" s="1"/>
  <c r="R2448" i="3" s="1"/>
  <c r="L2448" i="3" a="1"/>
  <c r="L2448" i="3" s="1"/>
  <c r="N2448" i="3" a="1"/>
  <c r="N2448" i="3" s="1"/>
  <c r="M2448" i="3" a="1"/>
  <c r="M2448" i="3" s="1"/>
  <c r="K2466" i="3" a="1"/>
  <c r="K2466" i="3" s="1"/>
  <c r="P2473" i="3" a="1"/>
  <c r="P2473" i="3" s="1"/>
  <c r="Q2473" i="3" s="1"/>
  <c r="L2473" i="3" a="1"/>
  <c r="L2473" i="3" s="1"/>
  <c r="M2473" i="3" a="1"/>
  <c r="M2473" i="3" s="1"/>
  <c r="K2473" i="3" a="1"/>
  <c r="K2473" i="3" s="1"/>
  <c r="L2479" i="3" a="1"/>
  <c r="L2479" i="3" s="1"/>
  <c r="N2484" i="3" a="1"/>
  <c r="N2484" i="3" s="1"/>
  <c r="M2484" i="3" a="1"/>
  <c r="M2484" i="3" s="1"/>
  <c r="L2484" i="3" a="1"/>
  <c r="L2484" i="3" s="1"/>
  <c r="M2499" i="3" a="1"/>
  <c r="M2499" i="3" s="1"/>
  <c r="N2499" i="3" a="1"/>
  <c r="N2499" i="3" s="1"/>
  <c r="O2499" i="3" a="1"/>
  <c r="O2499" i="3" s="1"/>
  <c r="M2500" i="3" a="1"/>
  <c r="M2500" i="3" s="1"/>
  <c r="K2506" i="3" a="1"/>
  <c r="K2506" i="3" s="1"/>
  <c r="K2508" i="3" a="1"/>
  <c r="K2508" i="3" s="1"/>
  <c r="M2515" i="3" a="1"/>
  <c r="M2515" i="3" s="1"/>
  <c r="L2515" i="3" a="1"/>
  <c r="L2515" i="3" s="1"/>
  <c r="N2515" i="3" a="1"/>
  <c r="N2515" i="3" s="1"/>
  <c r="O2527" i="3" a="1"/>
  <c r="O2527" i="3" s="1"/>
  <c r="K2527" i="3" a="1"/>
  <c r="K2527" i="3" s="1"/>
  <c r="N2527" i="3" a="1"/>
  <c r="N2527" i="3" s="1"/>
  <c r="P2527" i="3" a="1"/>
  <c r="P2527" i="3" s="1"/>
  <c r="N2528" i="3" a="1"/>
  <c r="N2528" i="3" s="1"/>
  <c r="P2545" i="3" a="1"/>
  <c r="P2545" i="3" s="1"/>
  <c r="L2545" i="3" a="1"/>
  <c r="L2545" i="3" s="1"/>
  <c r="N2545" i="3" a="1"/>
  <c r="N2545" i="3" s="1"/>
  <c r="O2545" i="3" a="1"/>
  <c r="O2545" i="3" s="1"/>
  <c r="N2546" i="3" a="1"/>
  <c r="N2546" i="3" s="1"/>
  <c r="P2552" i="3" a="1"/>
  <c r="P2552" i="3" s="1"/>
  <c r="R2552" i="3" s="1"/>
  <c r="L2552" i="3" a="1"/>
  <c r="L2552" i="3" s="1"/>
  <c r="M2552" i="3" a="1"/>
  <c r="M2552" i="3" s="1"/>
  <c r="N2552" i="3" a="1"/>
  <c r="N2552" i="3" s="1"/>
  <c r="R2565" i="3"/>
  <c r="L2567" i="3" a="1"/>
  <c r="L2567" i="3" s="1"/>
  <c r="R2571" i="3"/>
  <c r="P2576" i="3" a="1"/>
  <c r="P2576" i="3" s="1"/>
  <c r="L2576" i="3" a="1"/>
  <c r="L2576" i="3" s="1"/>
  <c r="N2576" i="3" a="1"/>
  <c r="N2576" i="3" s="1"/>
  <c r="M2576" i="3" a="1"/>
  <c r="M2576" i="3" s="1"/>
  <c r="M2594" i="3" a="1"/>
  <c r="M2594" i="3" s="1"/>
  <c r="P2594" i="3" a="1"/>
  <c r="P2594" i="3" s="1"/>
  <c r="R2594" i="3" s="1"/>
  <c r="L2594" i="3" a="1"/>
  <c r="L2594" i="3" s="1"/>
  <c r="N2594" i="3" a="1"/>
  <c r="N2594" i="3" s="1"/>
  <c r="K2609" i="3" a="1"/>
  <c r="K2609" i="3" s="1"/>
  <c r="P2616" i="3" a="1"/>
  <c r="P2616" i="3" s="1"/>
  <c r="L2616" i="3" a="1"/>
  <c r="L2616" i="3" s="1"/>
  <c r="O2616" i="3" a="1"/>
  <c r="O2616" i="3" s="1"/>
  <c r="K2616" i="3" a="1"/>
  <c r="K2616" i="3" s="1"/>
  <c r="N2616" i="3" a="1"/>
  <c r="N2616" i="3" s="1"/>
  <c r="M2626" i="3" a="1"/>
  <c r="M2626" i="3" s="1"/>
  <c r="P2626" i="3" a="1"/>
  <c r="P2626" i="3" s="1"/>
  <c r="R2626" i="3" s="1"/>
  <c r="L2626" i="3" a="1"/>
  <c r="L2626" i="3" s="1"/>
  <c r="N2626" i="3" a="1"/>
  <c r="N2626" i="3" s="1"/>
  <c r="K2641" i="3" a="1"/>
  <c r="K2641" i="3" s="1"/>
  <c r="P2648" i="3" a="1"/>
  <c r="P2648" i="3" s="1"/>
  <c r="L2648" i="3" a="1"/>
  <c r="L2648" i="3" s="1"/>
  <c r="O2648" i="3" a="1"/>
  <c r="O2648" i="3" s="1"/>
  <c r="K2648" i="3" a="1"/>
  <c r="K2648" i="3" s="1"/>
  <c r="N2648" i="3" a="1"/>
  <c r="N2648" i="3" s="1"/>
  <c r="M2658" i="3" a="1"/>
  <c r="M2658" i="3" s="1"/>
  <c r="P2658" i="3" a="1"/>
  <c r="P2658" i="3" s="1"/>
  <c r="L2658" i="3" a="1"/>
  <c r="L2658" i="3" s="1"/>
  <c r="N2658" i="3" a="1"/>
  <c r="N2658" i="3" s="1"/>
  <c r="K2673" i="3" a="1"/>
  <c r="K2673" i="3" s="1"/>
  <c r="P2680" i="3" a="1"/>
  <c r="P2680" i="3" s="1"/>
  <c r="L2680" i="3" a="1"/>
  <c r="L2680" i="3" s="1"/>
  <c r="O2680" i="3" a="1"/>
  <c r="O2680" i="3" s="1"/>
  <c r="K2680" i="3" a="1"/>
  <c r="K2680" i="3" s="1"/>
  <c r="N2680" i="3" a="1"/>
  <c r="N2680" i="3" s="1"/>
  <c r="M2690" i="3" a="1"/>
  <c r="M2690" i="3" s="1"/>
  <c r="P2690" i="3" a="1"/>
  <c r="P2690" i="3" s="1"/>
  <c r="R2690" i="3" s="1"/>
  <c r="L2690" i="3" a="1"/>
  <c r="L2690" i="3" s="1"/>
  <c r="N2690" i="3" a="1"/>
  <c r="N2690" i="3" s="1"/>
  <c r="K2705" i="3" a="1"/>
  <c r="K2705" i="3" s="1"/>
  <c r="P2712" i="3" a="1"/>
  <c r="P2712" i="3" s="1"/>
  <c r="L2712" i="3" a="1"/>
  <c r="L2712" i="3" s="1"/>
  <c r="O2712" i="3" a="1"/>
  <c r="O2712" i="3" s="1"/>
  <c r="K2712" i="3" a="1"/>
  <c r="K2712" i="3" s="1"/>
  <c r="N2712" i="3" a="1"/>
  <c r="N2712" i="3" s="1"/>
  <c r="M2722" i="3" a="1"/>
  <c r="M2722" i="3" s="1"/>
  <c r="P2722" i="3" a="1"/>
  <c r="P2722" i="3" s="1"/>
  <c r="R2722" i="3" s="1"/>
  <c r="L2722" i="3" a="1"/>
  <c r="L2722" i="3" s="1"/>
  <c r="N2722" i="3" a="1"/>
  <c r="N2722" i="3" s="1"/>
  <c r="P2729" i="3" a="1"/>
  <c r="P2729" i="3" s="1"/>
  <c r="L2729" i="3" a="1"/>
  <c r="L2729" i="3" s="1"/>
  <c r="N2729" i="3" a="1"/>
  <c r="N2729" i="3" s="1"/>
  <c r="O2729" i="3" a="1"/>
  <c r="O2729" i="3" s="1"/>
  <c r="P2736" i="3" a="1"/>
  <c r="P2736" i="3" s="1"/>
  <c r="L2736" i="3" a="1"/>
  <c r="L2736" i="3" s="1"/>
  <c r="O2736" i="3" a="1"/>
  <c r="O2736" i="3" s="1"/>
  <c r="K2736" i="3" a="1"/>
  <c r="K2736" i="3" s="1"/>
  <c r="N2736" i="3" a="1"/>
  <c r="N2736" i="3" s="1"/>
  <c r="K2746" i="3" a="1"/>
  <c r="K2746" i="3" s="1"/>
  <c r="M2755" i="3" a="1"/>
  <c r="M2755" i="3" s="1"/>
  <c r="L2755" i="3" a="1"/>
  <c r="L2755" i="3" s="1"/>
  <c r="K2755" i="3" a="1"/>
  <c r="K2755" i="3" s="1"/>
  <c r="N2755" i="3" a="1"/>
  <c r="N2755" i="3" s="1"/>
  <c r="K2762" i="3" a="1"/>
  <c r="K2762" i="3" s="1"/>
  <c r="M2771" i="3" a="1"/>
  <c r="M2771" i="3" s="1"/>
  <c r="L2771" i="3" a="1"/>
  <c r="L2771" i="3" s="1"/>
  <c r="K2771" i="3" a="1"/>
  <c r="K2771" i="3" s="1"/>
  <c r="N2771" i="3" a="1"/>
  <c r="N2771" i="3" s="1"/>
  <c r="K2778" i="3" a="1"/>
  <c r="K2778" i="3" s="1"/>
  <c r="M2787" i="3" a="1"/>
  <c r="M2787" i="3" s="1"/>
  <c r="L2787" i="3" a="1"/>
  <c r="L2787" i="3" s="1"/>
  <c r="K2787" i="3" a="1"/>
  <c r="K2787" i="3" s="1"/>
  <c r="N2787" i="3" a="1"/>
  <c r="N2787" i="3" s="1"/>
  <c r="K2794" i="3" a="1"/>
  <c r="K2794" i="3" s="1"/>
  <c r="M2803" i="3" a="1"/>
  <c r="M2803" i="3" s="1"/>
  <c r="L2803" i="3" a="1"/>
  <c r="L2803" i="3" s="1"/>
  <c r="K2803" i="3" a="1"/>
  <c r="K2803" i="3" s="1"/>
  <c r="N2803" i="3" a="1"/>
  <c r="N2803" i="3" s="1"/>
  <c r="K2810" i="3" a="1"/>
  <c r="K2810" i="3" s="1"/>
  <c r="M2819" i="3" a="1"/>
  <c r="M2819" i="3" s="1"/>
  <c r="L2819" i="3" a="1"/>
  <c r="L2819" i="3" s="1"/>
  <c r="K2819" i="3" a="1"/>
  <c r="K2819" i="3" s="1"/>
  <c r="N2819" i="3" a="1"/>
  <c r="N2819" i="3" s="1"/>
  <c r="K2826" i="3" a="1"/>
  <c r="K2826" i="3" s="1"/>
  <c r="M2835" i="3" a="1"/>
  <c r="M2835" i="3" s="1"/>
  <c r="L2835" i="3" a="1"/>
  <c r="L2835" i="3" s="1"/>
  <c r="K2835" i="3" a="1"/>
  <c r="K2835" i="3" s="1"/>
  <c r="N2835" i="3" a="1"/>
  <c r="N2835" i="3" s="1"/>
  <c r="K2842" i="3" a="1"/>
  <c r="K2842" i="3" s="1"/>
  <c r="M2851" i="3" a="1"/>
  <c r="M2851" i="3" s="1"/>
  <c r="L2851" i="3" a="1"/>
  <c r="L2851" i="3" s="1"/>
  <c r="K2851" i="3" a="1"/>
  <c r="K2851" i="3" s="1"/>
  <c r="N2851" i="3" a="1"/>
  <c r="N2851" i="3" s="1"/>
  <c r="Q2855" i="3"/>
  <c r="P2865" i="3" a="1"/>
  <c r="P2865" i="3" s="1"/>
  <c r="L2865" i="3" a="1"/>
  <c r="L2865" i="3" s="1"/>
  <c r="M2865" i="3" a="1"/>
  <c r="M2865" i="3" s="1"/>
  <c r="N2865" i="3" a="1"/>
  <c r="N2865" i="3" s="1"/>
  <c r="O2865" i="3" a="1"/>
  <c r="O2865" i="3" s="1"/>
  <c r="K2891" i="3" a="1"/>
  <c r="K2891" i="3" s="1"/>
  <c r="K2899" i="3" a="1"/>
  <c r="K2899" i="3" s="1"/>
  <c r="K2905" i="3" a="1"/>
  <c r="K2905" i="3" s="1"/>
  <c r="M2923" i="3" a="1"/>
  <c r="M2923" i="3" s="1"/>
  <c r="N2923" i="3" a="1"/>
  <c r="N2923" i="3" s="1"/>
  <c r="L2923" i="3" a="1"/>
  <c r="L2923" i="3" s="1"/>
  <c r="O2923" i="3" a="1"/>
  <c r="O2923" i="3" s="1"/>
  <c r="M2931" i="3" a="1"/>
  <c r="M2931" i="3" s="1"/>
  <c r="N2931" i="3" a="1"/>
  <c r="N2931" i="3" s="1"/>
  <c r="O2931" i="3" a="1"/>
  <c r="O2931" i="3" s="1"/>
  <c r="P2931" i="3" a="1"/>
  <c r="P2931" i="3" s="1"/>
  <c r="P2937" i="3" a="1"/>
  <c r="P2937" i="3" s="1"/>
  <c r="L2937" i="3" a="1"/>
  <c r="L2937" i="3" s="1"/>
  <c r="M2937" i="3" a="1"/>
  <c r="M2937" i="3" s="1"/>
  <c r="O2937" i="3" a="1"/>
  <c r="O2937" i="3" s="1"/>
  <c r="P2960" i="3" a="1"/>
  <c r="P2960" i="3" s="1"/>
  <c r="L2960" i="3" a="1"/>
  <c r="L2960" i="3" s="1"/>
  <c r="O2960" i="3" a="1"/>
  <c r="O2960" i="3" s="1"/>
  <c r="K2960" i="3" a="1"/>
  <c r="K2960" i="3" s="1"/>
  <c r="N2960" i="3" a="1"/>
  <c r="N2960" i="3" s="1"/>
  <c r="M2960" i="3" a="1"/>
  <c r="M2960" i="3" s="1"/>
  <c r="P2992" i="3" a="1"/>
  <c r="P2992" i="3" s="1"/>
  <c r="L2992" i="3" a="1"/>
  <c r="L2992" i="3" s="1"/>
  <c r="O2992" i="3" a="1"/>
  <c r="O2992" i="3" s="1"/>
  <c r="K2992" i="3" a="1"/>
  <c r="K2992" i="3" s="1"/>
  <c r="N2992" i="3" a="1"/>
  <c r="N2992" i="3" s="1"/>
  <c r="M2992" i="3" a="1"/>
  <c r="M2992" i="3" s="1"/>
  <c r="P3024" i="3" a="1"/>
  <c r="P3024" i="3" s="1"/>
  <c r="L3024" i="3" a="1"/>
  <c r="L3024" i="3" s="1"/>
  <c r="O3024" i="3" a="1"/>
  <c r="O3024" i="3" s="1"/>
  <c r="K3024" i="3" a="1"/>
  <c r="K3024" i="3" s="1"/>
  <c r="N3024" i="3" a="1"/>
  <c r="N3024" i="3" s="1"/>
  <c r="M3024" i="3" a="1"/>
  <c r="M3024" i="3" s="1"/>
  <c r="P3056" i="3" a="1"/>
  <c r="P3056" i="3" s="1"/>
  <c r="L3056" i="3" a="1"/>
  <c r="L3056" i="3" s="1"/>
  <c r="O3056" i="3" a="1"/>
  <c r="O3056" i="3" s="1"/>
  <c r="K3056" i="3" a="1"/>
  <c r="K3056" i="3" s="1"/>
  <c r="N3056" i="3" a="1"/>
  <c r="N3056" i="3" s="1"/>
  <c r="M3056" i="3" a="1"/>
  <c r="M3056" i="3" s="1"/>
  <c r="P3088" i="3" a="1"/>
  <c r="P3088" i="3" s="1"/>
  <c r="L3088" i="3" a="1"/>
  <c r="L3088" i="3" s="1"/>
  <c r="O3088" i="3" a="1"/>
  <c r="O3088" i="3" s="1"/>
  <c r="K3088" i="3" a="1"/>
  <c r="K3088" i="3" s="1"/>
  <c r="N3088" i="3" a="1"/>
  <c r="N3088" i="3" s="1"/>
  <c r="M3088" i="3" a="1"/>
  <c r="M3088" i="3" s="1"/>
  <c r="P3120" i="3" a="1"/>
  <c r="P3120" i="3" s="1"/>
  <c r="L3120" i="3" a="1"/>
  <c r="L3120" i="3" s="1"/>
  <c r="O3120" i="3" a="1"/>
  <c r="O3120" i="3" s="1"/>
  <c r="K3120" i="3" a="1"/>
  <c r="K3120" i="3" s="1"/>
  <c r="N3120" i="3" a="1"/>
  <c r="N3120" i="3" s="1"/>
  <c r="M3120" i="3" a="1"/>
  <c r="M3120" i="3" s="1"/>
  <c r="O3148" i="3" a="1"/>
  <c r="O3148" i="3" s="1"/>
  <c r="K3148" i="3" a="1"/>
  <c r="K3148" i="3" s="1"/>
  <c r="M3148" i="3" a="1"/>
  <c r="M3148" i="3" s="1"/>
  <c r="L3148" i="3" a="1"/>
  <c r="L3148" i="3" s="1"/>
  <c r="N3148" i="3" a="1"/>
  <c r="N3148" i="3" s="1"/>
  <c r="Q3192" i="3"/>
  <c r="R3192" i="3"/>
  <c r="Q3325" i="3"/>
  <c r="R3325" i="3"/>
  <c r="R3338" i="3"/>
  <c r="Q3338" i="3"/>
  <c r="P3374" i="3" a="1"/>
  <c r="P3374" i="3" s="1"/>
  <c r="L3374" i="3" a="1"/>
  <c r="L3374" i="3" s="1"/>
  <c r="N3374" i="3" a="1"/>
  <c r="N3374" i="3" s="1"/>
  <c r="M3374" i="3" a="1"/>
  <c r="M3374" i="3" s="1"/>
  <c r="O3374" i="3" a="1"/>
  <c r="O3374" i="3" s="1"/>
  <c r="K3374" i="3" a="1"/>
  <c r="K3374" i="3" s="1"/>
  <c r="R3419" i="3"/>
  <c r="Q3419" i="3"/>
  <c r="Q3490" i="3"/>
  <c r="R3543" i="3"/>
  <c r="Q3543" i="3"/>
  <c r="O2583" i="3" a="1"/>
  <c r="O2583" i="3" s="1"/>
  <c r="K2583" i="3" a="1"/>
  <c r="K2583" i="3" s="1"/>
  <c r="M2583" i="3" a="1"/>
  <c r="M2583" i="3" s="1"/>
  <c r="L2583" i="3" a="1"/>
  <c r="L2583" i="3" s="1"/>
  <c r="P2601" i="3" a="1"/>
  <c r="P2601" i="3" s="1"/>
  <c r="L2601" i="3" a="1"/>
  <c r="L2601" i="3" s="1"/>
  <c r="N2601" i="3" a="1"/>
  <c r="N2601" i="3" s="1"/>
  <c r="O2601" i="3" a="1"/>
  <c r="O2601" i="3" s="1"/>
  <c r="M2611" i="3" a="1"/>
  <c r="M2611" i="3" s="1"/>
  <c r="L2611" i="3" a="1"/>
  <c r="L2611" i="3" s="1"/>
  <c r="K2611" i="3" a="1"/>
  <c r="K2611" i="3" s="1"/>
  <c r="N2611" i="3" a="1"/>
  <c r="N2611" i="3" s="1"/>
  <c r="P2633" i="3" a="1"/>
  <c r="P2633" i="3" s="1"/>
  <c r="L2633" i="3" a="1"/>
  <c r="L2633" i="3" s="1"/>
  <c r="N2633" i="3" a="1"/>
  <c r="N2633" i="3" s="1"/>
  <c r="O2633" i="3" a="1"/>
  <c r="O2633" i="3" s="1"/>
  <c r="M2643" i="3" a="1"/>
  <c r="M2643" i="3" s="1"/>
  <c r="L2643" i="3" a="1"/>
  <c r="L2643" i="3" s="1"/>
  <c r="K2643" i="3" a="1"/>
  <c r="K2643" i="3" s="1"/>
  <c r="N2643" i="3" a="1"/>
  <c r="N2643" i="3" s="1"/>
  <c r="P2665" i="3" a="1"/>
  <c r="P2665" i="3" s="1"/>
  <c r="L2665" i="3" a="1"/>
  <c r="L2665" i="3" s="1"/>
  <c r="N2665" i="3" a="1"/>
  <c r="N2665" i="3" s="1"/>
  <c r="O2665" i="3" a="1"/>
  <c r="O2665" i="3" s="1"/>
  <c r="M2675" i="3" a="1"/>
  <c r="M2675" i="3" s="1"/>
  <c r="L2675" i="3" a="1"/>
  <c r="L2675" i="3" s="1"/>
  <c r="K2675" i="3" a="1"/>
  <c r="K2675" i="3" s="1"/>
  <c r="N2675" i="3" a="1"/>
  <c r="N2675" i="3" s="1"/>
  <c r="P2697" i="3" a="1"/>
  <c r="P2697" i="3" s="1"/>
  <c r="L2697" i="3" a="1"/>
  <c r="L2697" i="3" s="1"/>
  <c r="N2697" i="3" a="1"/>
  <c r="N2697" i="3" s="1"/>
  <c r="O2697" i="3" a="1"/>
  <c r="O2697" i="3" s="1"/>
  <c r="M2707" i="3" a="1"/>
  <c r="M2707" i="3" s="1"/>
  <c r="L2707" i="3" a="1"/>
  <c r="L2707" i="3" s="1"/>
  <c r="K2707" i="3" a="1"/>
  <c r="K2707" i="3" s="1"/>
  <c r="N2707" i="3" a="1"/>
  <c r="N2707" i="3" s="1"/>
  <c r="P2752" i="3" a="1"/>
  <c r="P2752" i="3" s="1"/>
  <c r="L2752" i="3" a="1"/>
  <c r="L2752" i="3" s="1"/>
  <c r="O2752" i="3" a="1"/>
  <c r="O2752" i="3" s="1"/>
  <c r="K2752" i="3" a="1"/>
  <c r="K2752" i="3" s="1"/>
  <c r="N2752" i="3" a="1"/>
  <c r="N2752" i="3" s="1"/>
  <c r="P2768" i="3" a="1"/>
  <c r="P2768" i="3" s="1"/>
  <c r="L2768" i="3" a="1"/>
  <c r="L2768" i="3" s="1"/>
  <c r="O2768" i="3" a="1"/>
  <c r="O2768" i="3" s="1"/>
  <c r="K2768" i="3" a="1"/>
  <c r="K2768" i="3" s="1"/>
  <c r="N2768" i="3" a="1"/>
  <c r="N2768" i="3" s="1"/>
  <c r="P2784" i="3" a="1"/>
  <c r="P2784" i="3" s="1"/>
  <c r="L2784" i="3" a="1"/>
  <c r="L2784" i="3" s="1"/>
  <c r="O2784" i="3" a="1"/>
  <c r="O2784" i="3" s="1"/>
  <c r="K2784" i="3" a="1"/>
  <c r="K2784" i="3" s="1"/>
  <c r="N2784" i="3" a="1"/>
  <c r="N2784" i="3" s="1"/>
  <c r="P2800" i="3" a="1"/>
  <c r="P2800" i="3" s="1"/>
  <c r="L2800" i="3" a="1"/>
  <c r="L2800" i="3" s="1"/>
  <c r="O2800" i="3" a="1"/>
  <c r="O2800" i="3" s="1"/>
  <c r="K2800" i="3" a="1"/>
  <c r="K2800" i="3" s="1"/>
  <c r="N2800" i="3" a="1"/>
  <c r="N2800" i="3" s="1"/>
  <c r="P2816" i="3" a="1"/>
  <c r="P2816" i="3" s="1"/>
  <c r="L2816" i="3" a="1"/>
  <c r="L2816" i="3" s="1"/>
  <c r="O2816" i="3" a="1"/>
  <c r="O2816" i="3" s="1"/>
  <c r="K2816" i="3" a="1"/>
  <c r="K2816" i="3" s="1"/>
  <c r="N2816" i="3" a="1"/>
  <c r="N2816" i="3" s="1"/>
  <c r="P2832" i="3" a="1"/>
  <c r="P2832" i="3" s="1"/>
  <c r="L2832" i="3" a="1"/>
  <c r="L2832" i="3" s="1"/>
  <c r="O2832" i="3" a="1"/>
  <c r="O2832" i="3" s="1"/>
  <c r="K2832" i="3" a="1"/>
  <c r="K2832" i="3" s="1"/>
  <c r="N2832" i="3" a="1"/>
  <c r="N2832" i="3" s="1"/>
  <c r="P2848" i="3" a="1"/>
  <c r="P2848" i="3" s="1"/>
  <c r="L2848" i="3" a="1"/>
  <c r="L2848" i="3" s="1"/>
  <c r="O2848" i="3" a="1"/>
  <c r="O2848" i="3" s="1"/>
  <c r="K2848" i="3" a="1"/>
  <c r="K2848" i="3" s="1"/>
  <c r="N2848" i="3" a="1"/>
  <c r="N2848" i="3" s="1"/>
  <c r="R2878" i="3"/>
  <c r="P2897" i="3" a="1"/>
  <c r="P2897" i="3" s="1"/>
  <c r="L2897" i="3" a="1"/>
  <c r="L2897" i="3" s="1"/>
  <c r="M2897" i="3" a="1"/>
  <c r="M2897" i="3" s="1"/>
  <c r="N2897" i="3" a="1"/>
  <c r="N2897" i="3" s="1"/>
  <c r="O2897" i="3" a="1"/>
  <c r="O2897" i="3" s="1"/>
  <c r="R2924" i="3"/>
  <c r="Q2924" i="3"/>
  <c r="M2955" i="3" a="1"/>
  <c r="M2955" i="3" s="1"/>
  <c r="N2955" i="3" a="1"/>
  <c r="N2955" i="3" s="1"/>
  <c r="L2955" i="3" a="1"/>
  <c r="L2955" i="3" s="1"/>
  <c r="O2955" i="3" a="1"/>
  <c r="O2955" i="3" s="1"/>
  <c r="M2963" i="3" a="1"/>
  <c r="M2963" i="3" s="1"/>
  <c r="N2963" i="3" a="1"/>
  <c r="N2963" i="3" s="1"/>
  <c r="O2963" i="3" a="1"/>
  <c r="O2963" i="3" s="1"/>
  <c r="P2963" i="3" a="1"/>
  <c r="P2963" i="3" s="1"/>
  <c r="P2969" i="3" a="1"/>
  <c r="P2969" i="3" s="1"/>
  <c r="L2969" i="3" a="1"/>
  <c r="L2969" i="3" s="1"/>
  <c r="M2969" i="3" a="1"/>
  <c r="M2969" i="3" s="1"/>
  <c r="O2969" i="3" a="1"/>
  <c r="O2969" i="3" s="1"/>
  <c r="M2987" i="3" a="1"/>
  <c r="M2987" i="3" s="1"/>
  <c r="N2987" i="3" a="1"/>
  <c r="N2987" i="3" s="1"/>
  <c r="L2987" i="3" a="1"/>
  <c r="L2987" i="3" s="1"/>
  <c r="O2987" i="3" a="1"/>
  <c r="O2987" i="3" s="1"/>
  <c r="M2995" i="3" a="1"/>
  <c r="M2995" i="3" s="1"/>
  <c r="N2995" i="3" a="1"/>
  <c r="N2995" i="3" s="1"/>
  <c r="O2995" i="3" a="1"/>
  <c r="O2995" i="3" s="1"/>
  <c r="P2995" i="3" a="1"/>
  <c r="P2995" i="3" s="1"/>
  <c r="P3001" i="3" a="1"/>
  <c r="P3001" i="3" s="1"/>
  <c r="L3001" i="3" a="1"/>
  <c r="L3001" i="3" s="1"/>
  <c r="M3001" i="3" a="1"/>
  <c r="M3001" i="3" s="1"/>
  <c r="O3001" i="3" a="1"/>
  <c r="O3001" i="3" s="1"/>
  <c r="M3019" i="3" a="1"/>
  <c r="M3019" i="3" s="1"/>
  <c r="N3019" i="3" a="1"/>
  <c r="N3019" i="3" s="1"/>
  <c r="L3019" i="3" a="1"/>
  <c r="L3019" i="3" s="1"/>
  <c r="O3019" i="3" a="1"/>
  <c r="O3019" i="3" s="1"/>
  <c r="M3027" i="3" a="1"/>
  <c r="M3027" i="3" s="1"/>
  <c r="N3027" i="3" a="1"/>
  <c r="N3027" i="3" s="1"/>
  <c r="O3027" i="3" a="1"/>
  <c r="O3027" i="3" s="1"/>
  <c r="P3027" i="3" a="1"/>
  <c r="P3027" i="3" s="1"/>
  <c r="P3033" i="3" a="1"/>
  <c r="P3033" i="3" s="1"/>
  <c r="L3033" i="3" a="1"/>
  <c r="L3033" i="3" s="1"/>
  <c r="M3033" i="3" a="1"/>
  <c r="M3033" i="3" s="1"/>
  <c r="O3033" i="3" a="1"/>
  <c r="O3033" i="3" s="1"/>
  <c r="M3051" i="3" a="1"/>
  <c r="M3051" i="3" s="1"/>
  <c r="N3051" i="3" a="1"/>
  <c r="N3051" i="3" s="1"/>
  <c r="L3051" i="3" a="1"/>
  <c r="L3051" i="3" s="1"/>
  <c r="O3051" i="3" a="1"/>
  <c r="O3051" i="3" s="1"/>
  <c r="M3059" i="3" a="1"/>
  <c r="M3059" i="3" s="1"/>
  <c r="N3059" i="3" a="1"/>
  <c r="N3059" i="3" s="1"/>
  <c r="O3059" i="3" a="1"/>
  <c r="O3059" i="3" s="1"/>
  <c r="P3059" i="3" a="1"/>
  <c r="P3059" i="3" s="1"/>
  <c r="P3065" i="3" a="1"/>
  <c r="P3065" i="3" s="1"/>
  <c r="L3065" i="3" a="1"/>
  <c r="L3065" i="3" s="1"/>
  <c r="M3065" i="3" a="1"/>
  <c r="M3065" i="3" s="1"/>
  <c r="O3065" i="3" a="1"/>
  <c r="O3065" i="3" s="1"/>
  <c r="M3083" i="3" a="1"/>
  <c r="M3083" i="3" s="1"/>
  <c r="N3083" i="3" a="1"/>
  <c r="N3083" i="3" s="1"/>
  <c r="L3083" i="3" a="1"/>
  <c r="L3083" i="3" s="1"/>
  <c r="O3083" i="3" a="1"/>
  <c r="O3083" i="3" s="1"/>
  <c r="M3091" i="3" a="1"/>
  <c r="M3091" i="3" s="1"/>
  <c r="N3091" i="3" a="1"/>
  <c r="N3091" i="3" s="1"/>
  <c r="O3091" i="3" a="1"/>
  <c r="O3091" i="3" s="1"/>
  <c r="P3091" i="3" a="1"/>
  <c r="P3091" i="3" s="1"/>
  <c r="P3097" i="3" a="1"/>
  <c r="P3097" i="3" s="1"/>
  <c r="L3097" i="3" a="1"/>
  <c r="L3097" i="3" s="1"/>
  <c r="M3097" i="3" a="1"/>
  <c r="M3097" i="3" s="1"/>
  <c r="O3097" i="3" a="1"/>
  <c r="O3097" i="3" s="1"/>
  <c r="M3115" i="3" a="1"/>
  <c r="M3115" i="3" s="1"/>
  <c r="N3115" i="3" a="1"/>
  <c r="N3115" i="3" s="1"/>
  <c r="L3115" i="3" a="1"/>
  <c r="L3115" i="3" s="1"/>
  <c r="O3115" i="3" a="1"/>
  <c r="O3115" i="3" s="1"/>
  <c r="M3123" i="3" a="1"/>
  <c r="M3123" i="3" s="1"/>
  <c r="N3123" i="3" a="1"/>
  <c r="N3123" i="3" s="1"/>
  <c r="O3123" i="3" a="1"/>
  <c r="O3123" i="3" s="1"/>
  <c r="P3123" i="3" a="1"/>
  <c r="P3123" i="3" s="1"/>
  <c r="P3129" i="3" a="1"/>
  <c r="P3129" i="3" s="1"/>
  <c r="L3129" i="3" a="1"/>
  <c r="L3129" i="3" s="1"/>
  <c r="M3129" i="3" a="1"/>
  <c r="M3129" i="3" s="1"/>
  <c r="O3129" i="3" a="1"/>
  <c r="O3129" i="3" s="1"/>
  <c r="R3154" i="3"/>
  <c r="Q3154" i="3"/>
  <c r="Q3171" i="3"/>
  <c r="R3171" i="3"/>
  <c r="Q3177" i="3"/>
  <c r="L3185" i="3" a="1"/>
  <c r="L3185" i="3" s="1"/>
  <c r="P3185" i="3" a="1"/>
  <c r="P3185" i="3" s="1"/>
  <c r="K3185" i="3" a="1"/>
  <c r="K3185" i="3" s="1"/>
  <c r="O3185" i="3" a="1"/>
  <c r="O3185" i="3" s="1"/>
  <c r="N3185" i="3" a="1"/>
  <c r="N3185" i="3" s="1"/>
  <c r="M3189" i="3" a="1"/>
  <c r="M3189" i="3" s="1"/>
  <c r="N3189" i="3" a="1"/>
  <c r="N3189" i="3" s="1"/>
  <c r="P3189" i="3" a="1"/>
  <c r="P3189" i="3" s="1"/>
  <c r="O3189" i="3" a="1"/>
  <c r="O3189" i="3" s="1"/>
  <c r="L3189" i="3" a="1"/>
  <c r="L3189" i="3" s="1"/>
  <c r="R3227" i="3"/>
  <c r="Q3227" i="3"/>
  <c r="R3336" i="3"/>
  <c r="R3435" i="3"/>
  <c r="Q3435" i="3"/>
  <c r="M2490" i="3" a="1"/>
  <c r="M2490" i="3" s="1"/>
  <c r="N2490" i="3" a="1"/>
  <c r="N2490" i="3" s="1"/>
  <c r="O2490" i="3" a="1"/>
  <c r="O2490" i="3" s="1"/>
  <c r="N2583" i="3" a="1"/>
  <c r="N2583" i="3" s="1"/>
  <c r="M2586" i="3" a="1"/>
  <c r="M2586" i="3" s="1"/>
  <c r="P2586" i="3" a="1"/>
  <c r="P2586" i="3" s="1"/>
  <c r="L2586" i="3" a="1"/>
  <c r="L2586" i="3" s="1"/>
  <c r="N2586" i="3" a="1"/>
  <c r="N2586" i="3" s="1"/>
  <c r="K2601" i="3" a="1"/>
  <c r="K2601" i="3" s="1"/>
  <c r="P2608" i="3" a="1"/>
  <c r="P2608" i="3" s="1"/>
  <c r="L2608" i="3" a="1"/>
  <c r="L2608" i="3" s="1"/>
  <c r="O2608" i="3" a="1"/>
  <c r="O2608" i="3" s="1"/>
  <c r="K2608" i="3" a="1"/>
  <c r="K2608" i="3" s="1"/>
  <c r="N2608" i="3" a="1"/>
  <c r="N2608" i="3" s="1"/>
  <c r="M2618" i="3" a="1"/>
  <c r="M2618" i="3" s="1"/>
  <c r="P2618" i="3" a="1"/>
  <c r="P2618" i="3" s="1"/>
  <c r="L2618" i="3" a="1"/>
  <c r="L2618" i="3" s="1"/>
  <c r="N2618" i="3" a="1"/>
  <c r="N2618" i="3" s="1"/>
  <c r="K2633" i="3" a="1"/>
  <c r="K2633" i="3" s="1"/>
  <c r="P2640" i="3" a="1"/>
  <c r="P2640" i="3" s="1"/>
  <c r="L2640" i="3" a="1"/>
  <c r="L2640" i="3" s="1"/>
  <c r="O2640" i="3" a="1"/>
  <c r="O2640" i="3" s="1"/>
  <c r="K2640" i="3" a="1"/>
  <c r="K2640" i="3" s="1"/>
  <c r="N2640" i="3" a="1"/>
  <c r="N2640" i="3" s="1"/>
  <c r="M2650" i="3" a="1"/>
  <c r="M2650" i="3" s="1"/>
  <c r="P2650" i="3" a="1"/>
  <c r="P2650" i="3" s="1"/>
  <c r="Q2650" i="3" s="1"/>
  <c r="L2650" i="3" a="1"/>
  <c r="L2650" i="3" s="1"/>
  <c r="N2650" i="3" a="1"/>
  <c r="N2650" i="3" s="1"/>
  <c r="K2665" i="3" a="1"/>
  <c r="K2665" i="3" s="1"/>
  <c r="P2672" i="3" a="1"/>
  <c r="P2672" i="3" s="1"/>
  <c r="L2672" i="3" a="1"/>
  <c r="L2672" i="3" s="1"/>
  <c r="O2672" i="3" a="1"/>
  <c r="O2672" i="3" s="1"/>
  <c r="K2672" i="3" a="1"/>
  <c r="K2672" i="3" s="1"/>
  <c r="N2672" i="3" a="1"/>
  <c r="N2672" i="3" s="1"/>
  <c r="M2682" i="3" a="1"/>
  <c r="M2682" i="3" s="1"/>
  <c r="P2682" i="3" a="1"/>
  <c r="P2682" i="3" s="1"/>
  <c r="Q2682" i="3" s="1"/>
  <c r="L2682" i="3" a="1"/>
  <c r="L2682" i="3" s="1"/>
  <c r="N2682" i="3" a="1"/>
  <c r="N2682" i="3" s="1"/>
  <c r="K2697" i="3" a="1"/>
  <c r="K2697" i="3" s="1"/>
  <c r="P2704" i="3" a="1"/>
  <c r="P2704" i="3" s="1"/>
  <c r="L2704" i="3" a="1"/>
  <c r="L2704" i="3" s="1"/>
  <c r="O2704" i="3" a="1"/>
  <c r="O2704" i="3" s="1"/>
  <c r="K2704" i="3" a="1"/>
  <c r="K2704" i="3" s="1"/>
  <c r="N2704" i="3" a="1"/>
  <c r="N2704" i="3" s="1"/>
  <c r="M2714" i="3" a="1"/>
  <c r="M2714" i="3" s="1"/>
  <c r="P2714" i="3" a="1"/>
  <c r="P2714" i="3" s="1"/>
  <c r="L2714" i="3" a="1"/>
  <c r="L2714" i="3" s="1"/>
  <c r="N2714" i="3" a="1"/>
  <c r="N2714" i="3" s="1"/>
  <c r="M2731" i="3" a="1"/>
  <c r="M2731" i="3" s="1"/>
  <c r="L2731" i="3" a="1"/>
  <c r="L2731" i="3" s="1"/>
  <c r="K2731" i="3" a="1"/>
  <c r="K2731" i="3" s="1"/>
  <c r="N2731" i="3" a="1"/>
  <c r="N2731" i="3" s="1"/>
  <c r="M2738" i="3" a="1"/>
  <c r="M2738" i="3" s="1"/>
  <c r="P2738" i="3" a="1"/>
  <c r="P2738" i="3" s="1"/>
  <c r="Q2738" i="3" s="1"/>
  <c r="L2738" i="3" a="1"/>
  <c r="L2738" i="3" s="1"/>
  <c r="N2738" i="3" a="1"/>
  <c r="N2738" i="3" s="1"/>
  <c r="P2745" i="3" a="1"/>
  <c r="P2745" i="3" s="1"/>
  <c r="L2745" i="3" a="1"/>
  <c r="L2745" i="3" s="1"/>
  <c r="N2745" i="3" a="1"/>
  <c r="N2745" i="3" s="1"/>
  <c r="O2745" i="3" a="1"/>
  <c r="O2745" i="3" s="1"/>
  <c r="P2761" i="3" a="1"/>
  <c r="P2761" i="3" s="1"/>
  <c r="L2761" i="3" a="1"/>
  <c r="L2761" i="3" s="1"/>
  <c r="N2761" i="3" a="1"/>
  <c r="N2761" i="3" s="1"/>
  <c r="O2761" i="3" a="1"/>
  <c r="O2761" i="3" s="1"/>
  <c r="P2777" i="3" a="1"/>
  <c r="P2777" i="3" s="1"/>
  <c r="L2777" i="3" a="1"/>
  <c r="L2777" i="3" s="1"/>
  <c r="N2777" i="3" a="1"/>
  <c r="N2777" i="3" s="1"/>
  <c r="O2777" i="3" a="1"/>
  <c r="O2777" i="3" s="1"/>
  <c r="P2793" i="3" a="1"/>
  <c r="P2793" i="3" s="1"/>
  <c r="L2793" i="3" a="1"/>
  <c r="L2793" i="3" s="1"/>
  <c r="N2793" i="3" a="1"/>
  <c r="N2793" i="3" s="1"/>
  <c r="O2793" i="3" a="1"/>
  <c r="O2793" i="3" s="1"/>
  <c r="P2809" i="3" a="1"/>
  <c r="P2809" i="3" s="1"/>
  <c r="L2809" i="3" a="1"/>
  <c r="L2809" i="3" s="1"/>
  <c r="N2809" i="3" a="1"/>
  <c r="N2809" i="3" s="1"/>
  <c r="O2809" i="3" a="1"/>
  <c r="O2809" i="3" s="1"/>
  <c r="P2825" i="3" a="1"/>
  <c r="P2825" i="3" s="1"/>
  <c r="L2825" i="3" a="1"/>
  <c r="L2825" i="3" s="1"/>
  <c r="N2825" i="3" a="1"/>
  <c r="N2825" i="3" s="1"/>
  <c r="O2825" i="3" a="1"/>
  <c r="O2825" i="3" s="1"/>
  <c r="P2841" i="3" a="1"/>
  <c r="P2841" i="3" s="1"/>
  <c r="L2841" i="3" a="1"/>
  <c r="L2841" i="3" s="1"/>
  <c r="N2841" i="3" a="1"/>
  <c r="N2841" i="3" s="1"/>
  <c r="O2841" i="3" a="1"/>
  <c r="O2841" i="3" s="1"/>
  <c r="K2897" i="3" a="1"/>
  <c r="K2897" i="3" s="1"/>
  <c r="Q2901" i="3"/>
  <c r="P2929" i="3" a="1"/>
  <c r="P2929" i="3" s="1"/>
  <c r="L2929" i="3" a="1"/>
  <c r="L2929" i="3" s="1"/>
  <c r="M2929" i="3" a="1"/>
  <c r="M2929" i="3" s="1"/>
  <c r="N2929" i="3" a="1"/>
  <c r="N2929" i="3" s="1"/>
  <c r="O2929" i="3" a="1"/>
  <c r="O2929" i="3" s="1"/>
  <c r="Q2950" i="3"/>
  <c r="K2955" i="3" a="1"/>
  <c r="K2955" i="3" s="1"/>
  <c r="R2956" i="3"/>
  <c r="Q2956" i="3"/>
  <c r="K2963" i="3" a="1"/>
  <c r="K2963" i="3" s="1"/>
  <c r="K2969" i="3" a="1"/>
  <c r="K2969" i="3" s="1"/>
  <c r="Q2982" i="3"/>
  <c r="K2987" i="3" a="1"/>
  <c r="K2987" i="3" s="1"/>
  <c r="K2995" i="3" a="1"/>
  <c r="K2995" i="3" s="1"/>
  <c r="K3001" i="3" a="1"/>
  <c r="K3001" i="3" s="1"/>
  <c r="Q3006" i="3"/>
  <c r="K3019" i="3" a="1"/>
  <c r="K3019" i="3" s="1"/>
  <c r="K3027" i="3" a="1"/>
  <c r="K3027" i="3" s="1"/>
  <c r="K3033" i="3" a="1"/>
  <c r="K3033" i="3" s="1"/>
  <c r="K3051" i="3" a="1"/>
  <c r="K3051" i="3" s="1"/>
  <c r="K3059" i="3" a="1"/>
  <c r="K3059" i="3" s="1"/>
  <c r="K3065" i="3" a="1"/>
  <c r="K3065" i="3" s="1"/>
  <c r="Q3070" i="3"/>
  <c r="Q3078" i="3"/>
  <c r="K3083" i="3" a="1"/>
  <c r="K3083" i="3" s="1"/>
  <c r="Q3084" i="3"/>
  <c r="K3091" i="3" a="1"/>
  <c r="K3091" i="3" s="1"/>
  <c r="K3097" i="3" a="1"/>
  <c r="K3097" i="3" s="1"/>
  <c r="K3115" i="3" a="1"/>
  <c r="K3115" i="3" s="1"/>
  <c r="R3116" i="3"/>
  <c r="Q3116" i="3"/>
  <c r="K3123" i="3" a="1"/>
  <c r="K3123" i="3" s="1"/>
  <c r="K3129" i="3" a="1"/>
  <c r="K3129" i="3" s="1"/>
  <c r="L3153" i="3" a="1"/>
  <c r="L3153" i="3" s="1"/>
  <c r="P3153" i="3" a="1"/>
  <c r="P3153" i="3" s="1"/>
  <c r="K3153" i="3" a="1"/>
  <c r="K3153" i="3" s="1"/>
  <c r="O3153" i="3" a="1"/>
  <c r="O3153" i="3" s="1"/>
  <c r="L3165" i="3" a="1"/>
  <c r="L3165" i="3" s="1"/>
  <c r="P3165" i="3" a="1"/>
  <c r="P3165" i="3" s="1"/>
  <c r="K3165" i="3" a="1"/>
  <c r="K3165" i="3" s="1"/>
  <c r="M3165" i="3" a="1"/>
  <c r="M3165" i="3" s="1"/>
  <c r="O3165" i="3" a="1"/>
  <c r="O3165" i="3" s="1"/>
  <c r="M3185" i="3" a="1"/>
  <c r="M3185" i="3" s="1"/>
  <c r="K3189" i="3" a="1"/>
  <c r="K3189" i="3" s="1"/>
  <c r="L3191" i="3" a="1"/>
  <c r="L3191" i="3" s="1"/>
  <c r="P3191" i="3" a="1"/>
  <c r="P3191" i="3" s="1"/>
  <c r="K3191" i="3" a="1"/>
  <c r="K3191" i="3" s="1"/>
  <c r="M3191" i="3" a="1"/>
  <c r="M3191" i="3" s="1"/>
  <c r="O3191" i="3" a="1"/>
  <c r="O3191" i="3" s="1"/>
  <c r="L3223" i="3" a="1"/>
  <c r="L3223" i="3" s="1"/>
  <c r="P3223" i="3" a="1"/>
  <c r="P3223" i="3" s="1"/>
  <c r="K3223" i="3" a="1"/>
  <c r="K3223" i="3" s="1"/>
  <c r="M3223" i="3" a="1"/>
  <c r="M3223" i="3" s="1"/>
  <c r="O3223" i="3" a="1"/>
  <c r="O3223" i="3" s="1"/>
  <c r="N3223" i="3" a="1"/>
  <c r="N3223" i="3" s="1"/>
  <c r="Q3400" i="3"/>
  <c r="R3400" i="3"/>
  <c r="P3438" i="3" a="1"/>
  <c r="P3438" i="3" s="1"/>
  <c r="L3438" i="3" a="1"/>
  <c r="L3438" i="3" s="1"/>
  <c r="N3438" i="3" a="1"/>
  <c r="N3438" i="3" s="1"/>
  <c r="M3438" i="3" a="1"/>
  <c r="M3438" i="3" s="1"/>
  <c r="O3438" i="3" a="1"/>
  <c r="O3438" i="3" s="1"/>
  <c r="K3438" i="3" a="1"/>
  <c r="K3438" i="3" s="1"/>
  <c r="R3491" i="3"/>
  <c r="Q3491" i="3"/>
  <c r="R3515" i="3"/>
  <c r="Q3515" i="3"/>
  <c r="Q3517" i="3"/>
  <c r="R3517" i="3"/>
  <c r="O2503" i="3" a="1"/>
  <c r="O2503" i="3" s="1"/>
  <c r="K2503" i="3" a="1"/>
  <c r="K2503" i="3" s="1"/>
  <c r="N2503" i="3" a="1"/>
  <c r="N2503" i="3" s="1"/>
  <c r="M2503" i="3" a="1"/>
  <c r="M2503" i="3" s="1"/>
  <c r="Q2506" i="3"/>
  <c r="R2506" i="3"/>
  <c r="M2530" i="3" a="1"/>
  <c r="M2530" i="3" s="1"/>
  <c r="N2530" i="3" a="1"/>
  <c r="N2530" i="3" s="1"/>
  <c r="L2530" i="3" a="1"/>
  <c r="L2530" i="3" s="1"/>
  <c r="O2543" i="3" a="1"/>
  <c r="O2543" i="3" s="1"/>
  <c r="K2543" i="3" a="1"/>
  <c r="K2543" i="3" s="1"/>
  <c r="M2543" i="3" a="1"/>
  <c r="M2543" i="3" s="1"/>
  <c r="N2543" i="3" a="1"/>
  <c r="N2543" i="3" s="1"/>
  <c r="N2564" i="3" a="1"/>
  <c r="N2564" i="3" s="1"/>
  <c r="L2564" i="3" a="1"/>
  <c r="L2564" i="3" s="1"/>
  <c r="P2564" i="3" a="1"/>
  <c r="P2564" i="3" s="1"/>
  <c r="K2564" i="3" a="1"/>
  <c r="K2564" i="3" s="1"/>
  <c r="M2570" i="3" a="1"/>
  <c r="M2570" i="3" s="1"/>
  <c r="L2570" i="3" a="1"/>
  <c r="L2570" i="3" s="1"/>
  <c r="N2570" i="3" a="1"/>
  <c r="N2570" i="3" s="1"/>
  <c r="N2572" i="3" a="1"/>
  <c r="N2572" i="3" s="1"/>
  <c r="M2572" i="3" a="1"/>
  <c r="M2572" i="3" s="1"/>
  <c r="O2572" i="3" a="1"/>
  <c r="O2572" i="3" s="1"/>
  <c r="P2593" i="3" a="1"/>
  <c r="P2593" i="3" s="1"/>
  <c r="L2593" i="3" a="1"/>
  <c r="L2593" i="3" s="1"/>
  <c r="N2593" i="3" a="1"/>
  <c r="N2593" i="3" s="1"/>
  <c r="O2593" i="3" a="1"/>
  <c r="O2593" i="3" s="1"/>
  <c r="M2601" i="3" a="1"/>
  <c r="M2601" i="3" s="1"/>
  <c r="M2603" i="3" a="1"/>
  <c r="M2603" i="3" s="1"/>
  <c r="L2603" i="3" a="1"/>
  <c r="L2603" i="3" s="1"/>
  <c r="K2603" i="3" a="1"/>
  <c r="K2603" i="3" s="1"/>
  <c r="N2603" i="3" a="1"/>
  <c r="N2603" i="3" s="1"/>
  <c r="Q2607" i="3"/>
  <c r="O2611" i="3" a="1"/>
  <c r="O2611" i="3" s="1"/>
  <c r="P2625" i="3" a="1"/>
  <c r="P2625" i="3" s="1"/>
  <c r="L2625" i="3" a="1"/>
  <c r="L2625" i="3" s="1"/>
  <c r="N2625" i="3" a="1"/>
  <c r="N2625" i="3" s="1"/>
  <c r="O2625" i="3" a="1"/>
  <c r="O2625" i="3" s="1"/>
  <c r="M2633" i="3" a="1"/>
  <c r="M2633" i="3" s="1"/>
  <c r="M2635" i="3" a="1"/>
  <c r="M2635" i="3" s="1"/>
  <c r="L2635" i="3" a="1"/>
  <c r="L2635" i="3" s="1"/>
  <c r="K2635" i="3" a="1"/>
  <c r="K2635" i="3" s="1"/>
  <c r="N2635" i="3" a="1"/>
  <c r="N2635" i="3" s="1"/>
  <c r="Q2639" i="3"/>
  <c r="O2643" i="3" a="1"/>
  <c r="O2643" i="3" s="1"/>
  <c r="P2657" i="3" a="1"/>
  <c r="P2657" i="3" s="1"/>
  <c r="L2657" i="3" a="1"/>
  <c r="L2657" i="3" s="1"/>
  <c r="N2657" i="3" a="1"/>
  <c r="N2657" i="3" s="1"/>
  <c r="O2657" i="3" a="1"/>
  <c r="O2657" i="3" s="1"/>
  <c r="M2665" i="3" a="1"/>
  <c r="M2665" i="3" s="1"/>
  <c r="M2667" i="3" a="1"/>
  <c r="M2667" i="3" s="1"/>
  <c r="L2667" i="3" a="1"/>
  <c r="L2667" i="3" s="1"/>
  <c r="K2667" i="3" a="1"/>
  <c r="K2667" i="3" s="1"/>
  <c r="N2667" i="3" a="1"/>
  <c r="N2667" i="3" s="1"/>
  <c r="Q2671" i="3"/>
  <c r="O2675" i="3" a="1"/>
  <c r="O2675" i="3" s="1"/>
  <c r="P2689" i="3" a="1"/>
  <c r="P2689" i="3" s="1"/>
  <c r="L2689" i="3" a="1"/>
  <c r="L2689" i="3" s="1"/>
  <c r="N2689" i="3" a="1"/>
  <c r="N2689" i="3" s="1"/>
  <c r="O2689" i="3" a="1"/>
  <c r="O2689" i="3" s="1"/>
  <c r="M2697" i="3" a="1"/>
  <c r="M2697" i="3" s="1"/>
  <c r="M2699" i="3" a="1"/>
  <c r="M2699" i="3" s="1"/>
  <c r="L2699" i="3" a="1"/>
  <c r="L2699" i="3" s="1"/>
  <c r="K2699" i="3" a="1"/>
  <c r="K2699" i="3" s="1"/>
  <c r="N2699" i="3" a="1"/>
  <c r="N2699" i="3" s="1"/>
  <c r="Q2703" i="3"/>
  <c r="O2707" i="3" a="1"/>
  <c r="O2707" i="3" s="1"/>
  <c r="P2721" i="3" a="1"/>
  <c r="P2721" i="3" s="1"/>
  <c r="L2721" i="3" a="1"/>
  <c r="L2721" i="3" s="1"/>
  <c r="N2721" i="3" a="1"/>
  <c r="N2721" i="3" s="1"/>
  <c r="O2721" i="3" a="1"/>
  <c r="O2721" i="3" s="1"/>
  <c r="P2728" i="3" a="1"/>
  <c r="P2728" i="3" s="1"/>
  <c r="L2728" i="3" a="1"/>
  <c r="L2728" i="3" s="1"/>
  <c r="O2728" i="3" a="1"/>
  <c r="O2728" i="3" s="1"/>
  <c r="K2728" i="3" a="1"/>
  <c r="K2728" i="3" s="1"/>
  <c r="N2728" i="3" a="1"/>
  <c r="N2728" i="3" s="1"/>
  <c r="M2752" i="3" a="1"/>
  <c r="M2752" i="3" s="1"/>
  <c r="M2754" i="3" a="1"/>
  <c r="M2754" i="3" s="1"/>
  <c r="P2754" i="3" a="1"/>
  <c r="P2754" i="3" s="1"/>
  <c r="L2754" i="3" a="1"/>
  <c r="L2754" i="3" s="1"/>
  <c r="N2754" i="3" a="1"/>
  <c r="N2754" i="3" s="1"/>
  <c r="R2755" i="3"/>
  <c r="Q2755" i="3"/>
  <c r="R2758" i="3"/>
  <c r="Q2758" i="3"/>
  <c r="M2768" i="3" a="1"/>
  <c r="M2768" i="3" s="1"/>
  <c r="M2770" i="3" a="1"/>
  <c r="M2770" i="3" s="1"/>
  <c r="P2770" i="3" a="1"/>
  <c r="P2770" i="3" s="1"/>
  <c r="L2770" i="3" a="1"/>
  <c r="L2770" i="3" s="1"/>
  <c r="N2770" i="3" a="1"/>
  <c r="N2770" i="3" s="1"/>
  <c r="M2786" i="3" a="1"/>
  <c r="M2786" i="3" s="1"/>
  <c r="P2786" i="3" a="1"/>
  <c r="P2786" i="3" s="1"/>
  <c r="L2786" i="3" a="1"/>
  <c r="L2786" i="3" s="1"/>
  <c r="N2786" i="3" a="1"/>
  <c r="N2786" i="3" s="1"/>
  <c r="R2787" i="3"/>
  <c r="Q2787" i="3"/>
  <c r="R2790" i="3"/>
  <c r="M2802" i="3" a="1"/>
  <c r="M2802" i="3" s="1"/>
  <c r="P2802" i="3" a="1"/>
  <c r="P2802" i="3" s="1"/>
  <c r="L2802" i="3" a="1"/>
  <c r="L2802" i="3" s="1"/>
  <c r="N2802" i="3" a="1"/>
  <c r="N2802" i="3" s="1"/>
  <c r="R2803" i="3"/>
  <c r="Q2803" i="3"/>
  <c r="R2806" i="3"/>
  <c r="Q2806" i="3"/>
  <c r="M2818" i="3" a="1"/>
  <c r="M2818" i="3" s="1"/>
  <c r="P2818" i="3" a="1"/>
  <c r="P2818" i="3" s="1"/>
  <c r="L2818" i="3" a="1"/>
  <c r="L2818" i="3" s="1"/>
  <c r="N2818" i="3" a="1"/>
  <c r="N2818" i="3" s="1"/>
  <c r="R2819" i="3"/>
  <c r="Q2819" i="3"/>
  <c r="M2834" i="3" a="1"/>
  <c r="M2834" i="3" s="1"/>
  <c r="P2834" i="3" a="1"/>
  <c r="P2834" i="3" s="1"/>
  <c r="L2834" i="3" a="1"/>
  <c r="L2834" i="3" s="1"/>
  <c r="N2834" i="3" a="1"/>
  <c r="N2834" i="3" s="1"/>
  <c r="R2835" i="3"/>
  <c r="Q2835" i="3"/>
  <c r="M2850" i="3" a="1"/>
  <c r="M2850" i="3" s="1"/>
  <c r="P2850" i="3" a="1"/>
  <c r="P2850" i="3" s="1"/>
  <c r="L2850" i="3" a="1"/>
  <c r="L2850" i="3" s="1"/>
  <c r="N2850" i="3" a="1"/>
  <c r="N2850" i="3" s="1"/>
  <c r="R2851" i="3"/>
  <c r="Q2851" i="3"/>
  <c r="M2858" i="3" a="1"/>
  <c r="M2858" i="3" s="1"/>
  <c r="P2858" i="3" a="1"/>
  <c r="P2858" i="3" s="1"/>
  <c r="R2858" i="3" s="1"/>
  <c r="L2858" i="3" a="1"/>
  <c r="L2858" i="3" s="1"/>
  <c r="N2858" i="3" a="1"/>
  <c r="N2858" i="3" s="1"/>
  <c r="K2858" i="3" a="1"/>
  <c r="K2858" i="3" s="1"/>
  <c r="Q2863" i="3"/>
  <c r="M2866" i="3" a="1"/>
  <c r="M2866" i="3" s="1"/>
  <c r="P2866" i="3" a="1"/>
  <c r="P2866" i="3" s="1"/>
  <c r="L2866" i="3" a="1"/>
  <c r="L2866" i="3" s="1"/>
  <c r="O2866" i="3" a="1"/>
  <c r="O2866" i="3" s="1"/>
  <c r="N2866" i="3" a="1"/>
  <c r="N2866" i="3" s="1"/>
  <c r="P2872" i="3" a="1"/>
  <c r="P2872" i="3" s="1"/>
  <c r="L2872" i="3" a="1"/>
  <c r="L2872" i="3" s="1"/>
  <c r="O2872" i="3" a="1"/>
  <c r="O2872" i="3" s="1"/>
  <c r="K2872" i="3" a="1"/>
  <c r="K2872" i="3" s="1"/>
  <c r="N2872" i="3" a="1"/>
  <c r="N2872" i="3" s="1"/>
  <c r="R2908" i="3"/>
  <c r="R2933" i="3"/>
  <c r="Q2933" i="3"/>
  <c r="R2942" i="3"/>
  <c r="P2961" i="3" a="1"/>
  <c r="P2961" i="3" s="1"/>
  <c r="L2961" i="3" a="1"/>
  <c r="L2961" i="3" s="1"/>
  <c r="M2961" i="3" a="1"/>
  <c r="M2961" i="3" s="1"/>
  <c r="N2961" i="3" a="1"/>
  <c r="N2961" i="3" s="1"/>
  <c r="O2961" i="3" a="1"/>
  <c r="O2961" i="3" s="1"/>
  <c r="Q2983" i="3"/>
  <c r="P2993" i="3" a="1"/>
  <c r="P2993" i="3" s="1"/>
  <c r="L2993" i="3" a="1"/>
  <c r="L2993" i="3" s="1"/>
  <c r="M2993" i="3" a="1"/>
  <c r="M2993" i="3" s="1"/>
  <c r="N2993" i="3" a="1"/>
  <c r="N2993" i="3" s="1"/>
  <c r="O2993" i="3" a="1"/>
  <c r="O2993" i="3" s="1"/>
  <c r="Q3015" i="3"/>
  <c r="P3025" i="3" a="1"/>
  <c r="P3025" i="3" s="1"/>
  <c r="L3025" i="3" a="1"/>
  <c r="L3025" i="3" s="1"/>
  <c r="M3025" i="3" a="1"/>
  <c r="M3025" i="3" s="1"/>
  <c r="N3025" i="3" a="1"/>
  <c r="N3025" i="3" s="1"/>
  <c r="O3025" i="3" a="1"/>
  <c r="O3025" i="3" s="1"/>
  <c r="P3057" i="3" a="1"/>
  <c r="P3057" i="3" s="1"/>
  <c r="L3057" i="3" a="1"/>
  <c r="L3057" i="3" s="1"/>
  <c r="M3057" i="3" a="1"/>
  <c r="M3057" i="3" s="1"/>
  <c r="N3057" i="3" a="1"/>
  <c r="N3057" i="3" s="1"/>
  <c r="O3057" i="3" a="1"/>
  <c r="O3057" i="3" s="1"/>
  <c r="P3089" i="3" a="1"/>
  <c r="P3089" i="3" s="1"/>
  <c r="L3089" i="3" a="1"/>
  <c r="L3089" i="3" s="1"/>
  <c r="M3089" i="3" a="1"/>
  <c r="M3089" i="3" s="1"/>
  <c r="N3089" i="3" a="1"/>
  <c r="N3089" i="3" s="1"/>
  <c r="O3089" i="3" a="1"/>
  <c r="O3089" i="3" s="1"/>
  <c r="Q3111" i="3"/>
  <c r="P3121" i="3" a="1"/>
  <c r="P3121" i="3" s="1"/>
  <c r="L3121" i="3" a="1"/>
  <c r="L3121" i="3" s="1"/>
  <c r="M3121" i="3" a="1"/>
  <c r="M3121" i="3" s="1"/>
  <c r="N3121" i="3" a="1"/>
  <c r="N3121" i="3" s="1"/>
  <c r="O3121" i="3" a="1"/>
  <c r="O3121" i="3" s="1"/>
  <c r="M3153" i="3" a="1"/>
  <c r="M3153" i="3" s="1"/>
  <c r="N3165" i="3" a="1"/>
  <c r="N3165" i="3" s="1"/>
  <c r="N3191" i="3" a="1"/>
  <c r="N3191" i="3" s="1"/>
  <c r="R3215" i="3"/>
  <c r="Q3215" i="3"/>
  <c r="R3218" i="3"/>
  <c r="Q3218" i="3"/>
  <c r="R3251" i="3"/>
  <c r="M3256" i="3" a="1"/>
  <c r="M3256" i="3" s="1"/>
  <c r="N3256" i="3" a="1"/>
  <c r="N3256" i="3" s="1"/>
  <c r="L3256" i="3" a="1"/>
  <c r="L3256" i="3" s="1"/>
  <c r="K3256" i="3" a="1"/>
  <c r="K3256" i="3" s="1"/>
  <c r="O3256" i="3" a="1"/>
  <c r="O3256" i="3" s="1"/>
  <c r="R3453" i="3"/>
  <c r="M3485" i="3" a="1"/>
  <c r="M3485" i="3" s="1"/>
  <c r="L3485" i="3" a="1"/>
  <c r="L3485" i="3" s="1"/>
  <c r="N3485" i="3" a="1"/>
  <c r="N3485" i="3" s="1"/>
  <c r="P3485" i="3" a="1"/>
  <c r="P3485" i="3" s="1"/>
  <c r="O3485" i="3" a="1"/>
  <c r="O3485" i="3" s="1"/>
  <c r="K3485" i="3" a="1"/>
  <c r="K3485" i="3" s="1"/>
  <c r="P3494" i="3" a="1"/>
  <c r="P3494" i="3" s="1"/>
  <c r="L3494" i="3" a="1"/>
  <c r="L3494" i="3" s="1"/>
  <c r="K3494" i="3" a="1"/>
  <c r="K3494" i="3" s="1"/>
  <c r="M3494" i="3" a="1"/>
  <c r="M3494" i="3" s="1"/>
  <c r="O3494" i="3" a="1"/>
  <c r="O3494" i="3" s="1"/>
  <c r="N3494" i="3" a="1"/>
  <c r="N3494" i="3" s="1"/>
  <c r="O3540" i="3" a="1"/>
  <c r="O3540" i="3" s="1"/>
  <c r="K3540" i="3" a="1"/>
  <c r="K3540" i="3" s="1"/>
  <c r="N3540" i="3" a="1"/>
  <c r="N3540" i="3" s="1"/>
  <c r="M3540" i="3" a="1"/>
  <c r="M3540" i="3" s="1"/>
  <c r="P3540" i="3" a="1"/>
  <c r="P3540" i="3" s="1"/>
  <c r="L3540" i="3" a="1"/>
  <c r="L3540" i="3" s="1"/>
  <c r="R3547" i="3"/>
  <c r="Q3547" i="3"/>
  <c r="R3579" i="3"/>
  <c r="Q3579" i="3"/>
  <c r="M2827" i="3" a="1"/>
  <c r="M2827" i="3" s="1"/>
  <c r="L2827" i="3" a="1"/>
  <c r="L2827" i="3" s="1"/>
  <c r="K2827" i="3" a="1"/>
  <c r="K2827" i="3" s="1"/>
  <c r="N2827" i="3" a="1"/>
  <c r="N2827" i="3" s="1"/>
  <c r="M2843" i="3" a="1"/>
  <c r="M2843" i="3" s="1"/>
  <c r="L2843" i="3" a="1"/>
  <c r="L2843" i="3" s="1"/>
  <c r="K2843" i="3" a="1"/>
  <c r="K2843" i="3" s="1"/>
  <c r="N2843" i="3" a="1"/>
  <c r="N2843" i="3" s="1"/>
  <c r="R2875" i="3"/>
  <c r="R2884" i="3"/>
  <c r="M2890" i="3" a="1"/>
  <c r="M2890" i="3" s="1"/>
  <c r="P2890" i="3" a="1"/>
  <c r="P2890" i="3" s="1"/>
  <c r="L2890" i="3" a="1"/>
  <c r="L2890" i="3" s="1"/>
  <c r="N2890" i="3" a="1"/>
  <c r="N2890" i="3" s="1"/>
  <c r="K2890" i="3" a="1"/>
  <c r="K2890" i="3" s="1"/>
  <c r="M2898" i="3" a="1"/>
  <c r="M2898" i="3" s="1"/>
  <c r="P2898" i="3" a="1"/>
  <c r="P2898" i="3" s="1"/>
  <c r="L2898" i="3" a="1"/>
  <c r="L2898" i="3" s="1"/>
  <c r="O2898" i="3" a="1"/>
  <c r="O2898" i="3" s="1"/>
  <c r="N2898" i="3" a="1"/>
  <c r="N2898" i="3" s="1"/>
  <c r="P2904" i="3" a="1"/>
  <c r="P2904" i="3" s="1"/>
  <c r="L2904" i="3" a="1"/>
  <c r="L2904" i="3" s="1"/>
  <c r="O2904" i="3" a="1"/>
  <c r="O2904" i="3" s="1"/>
  <c r="K2904" i="3" a="1"/>
  <c r="K2904" i="3" s="1"/>
  <c r="N2904" i="3" a="1"/>
  <c r="N2904" i="3" s="1"/>
  <c r="R2940" i="3"/>
  <c r="Q2940" i="3"/>
  <c r="R2965" i="3"/>
  <c r="Q2965" i="3"/>
  <c r="R2989" i="3"/>
  <c r="Q2989" i="3"/>
  <c r="R2997" i="3"/>
  <c r="Q2997" i="3"/>
  <c r="R3029" i="3"/>
  <c r="Q3029" i="3"/>
  <c r="Q3053" i="3"/>
  <c r="R3085" i="3"/>
  <c r="Q3093" i="3"/>
  <c r="R3117" i="3"/>
  <c r="Q3117" i="3"/>
  <c r="Q3125" i="3"/>
  <c r="L3133" i="3" a="1"/>
  <c r="L3133" i="3" s="1"/>
  <c r="P3133" i="3" a="1"/>
  <c r="P3133" i="3" s="1"/>
  <c r="K3133" i="3" a="1"/>
  <c r="K3133" i="3" s="1"/>
  <c r="M3133" i="3" a="1"/>
  <c r="M3133" i="3" s="1"/>
  <c r="O3133" i="3" a="1"/>
  <c r="O3133" i="3" s="1"/>
  <c r="N3133" i="3" a="1"/>
  <c r="N3133" i="3" s="1"/>
  <c r="M3157" i="3" a="1"/>
  <c r="M3157" i="3" s="1"/>
  <c r="N3157" i="3" a="1"/>
  <c r="N3157" i="3" s="1"/>
  <c r="P3157" i="3" a="1"/>
  <c r="P3157" i="3" s="1"/>
  <c r="O3157" i="3" a="1"/>
  <c r="O3157" i="3" s="1"/>
  <c r="N3258" i="3" a="1"/>
  <c r="N3258" i="3" s="1"/>
  <c r="L3258" i="3" a="1"/>
  <c r="L3258" i="3" s="1"/>
  <c r="P3258" i="3" a="1"/>
  <c r="P3258" i="3" s="1"/>
  <c r="M3258" i="3" a="1"/>
  <c r="M3258" i="3" s="1"/>
  <c r="K3258" i="3" a="1"/>
  <c r="K3258" i="3" s="1"/>
  <c r="O3258" i="3" a="1"/>
  <c r="O3258" i="3" s="1"/>
  <c r="N3330" i="3" a="1"/>
  <c r="N3330" i="3" s="1"/>
  <c r="L3330" i="3" a="1"/>
  <c r="L3330" i="3" s="1"/>
  <c r="K3330" i="3" a="1"/>
  <c r="K3330" i="3" s="1"/>
  <c r="M3330" i="3" a="1"/>
  <c r="M3330" i="3" s="1"/>
  <c r="P3330" i="3" a="1"/>
  <c r="P3330" i="3" s="1"/>
  <c r="O3330" i="3" a="1"/>
  <c r="O3330" i="3" s="1"/>
  <c r="O1293" i="3" a="1"/>
  <c r="O1293" i="3" s="1"/>
  <c r="O1299" i="3" a="1"/>
  <c r="O1299" i="3" s="1"/>
  <c r="O1305" i="3" a="1"/>
  <c r="O1305" i="3" s="1"/>
  <c r="O1325" i="3" a="1"/>
  <c r="O1325" i="3" s="1"/>
  <c r="O1331" i="3" a="1"/>
  <c r="O1331" i="3" s="1"/>
  <c r="O1337" i="3" a="1"/>
  <c r="O1337" i="3" s="1"/>
  <c r="O1357" i="3" a="1"/>
  <c r="O1357" i="3" s="1"/>
  <c r="O1363" i="3" a="1"/>
  <c r="O1363" i="3" s="1"/>
  <c r="O1369" i="3" a="1"/>
  <c r="O1369" i="3" s="1"/>
  <c r="O1389" i="3" a="1"/>
  <c r="O1389" i="3" s="1"/>
  <c r="O1395" i="3" a="1"/>
  <c r="O1395" i="3" s="1"/>
  <c r="O1401" i="3" a="1"/>
  <c r="O1401" i="3" s="1"/>
  <c r="O1421" i="3" a="1"/>
  <c r="O1421" i="3" s="1"/>
  <c r="O1427" i="3" a="1"/>
  <c r="O1427" i="3" s="1"/>
  <c r="O1433" i="3" a="1"/>
  <c r="O1433" i="3" s="1"/>
  <c r="O1453" i="3" a="1"/>
  <c r="O1453" i="3" s="1"/>
  <c r="O1459" i="3" a="1"/>
  <c r="O1459" i="3" s="1"/>
  <c r="O1465" i="3" a="1"/>
  <c r="O1465" i="3" s="1"/>
  <c r="O1485" i="3" a="1"/>
  <c r="O1485" i="3" s="1"/>
  <c r="O1491" i="3" a="1"/>
  <c r="O1491" i="3" s="1"/>
  <c r="O1497" i="3" a="1"/>
  <c r="O1497" i="3" s="1"/>
  <c r="O1517" i="3" a="1"/>
  <c r="O1517" i="3" s="1"/>
  <c r="N1541" i="3" a="1"/>
  <c r="N1541" i="3" s="1"/>
  <c r="M1541" i="3" a="1"/>
  <c r="M1541" i="3" s="1"/>
  <c r="P1541" i="3" a="1"/>
  <c r="P1541" i="3" s="1"/>
  <c r="R1541" i="3" s="1"/>
  <c r="P1548" i="3" a="1"/>
  <c r="P1548" i="3" s="1"/>
  <c r="R1548" i="3" s="1"/>
  <c r="M1555" i="3" a="1"/>
  <c r="M1555" i="3" s="1"/>
  <c r="P1555" i="3" a="1"/>
  <c r="P1555" i="3" s="1"/>
  <c r="R1555" i="3" s="1"/>
  <c r="L1555" i="3" a="1"/>
  <c r="L1555" i="3" s="1"/>
  <c r="O1557" i="3" a="1"/>
  <c r="O1557" i="3" s="1"/>
  <c r="P1562" i="3" a="1"/>
  <c r="P1562" i="3" s="1"/>
  <c r="Q1562" i="3" s="1"/>
  <c r="L1562" i="3" a="1"/>
  <c r="L1562" i="3" s="1"/>
  <c r="O1564" i="3" a="1"/>
  <c r="O1564" i="3" s="1"/>
  <c r="P1569" i="3" a="1"/>
  <c r="P1569" i="3" s="1"/>
  <c r="L1569" i="3" a="1"/>
  <c r="L1569" i="3" s="1"/>
  <c r="O1569" i="3" a="1"/>
  <c r="O1569" i="3" s="1"/>
  <c r="K1569" i="3" a="1"/>
  <c r="K1569" i="3" s="1"/>
  <c r="O1571" i="3" a="1"/>
  <c r="O1571" i="3" s="1"/>
  <c r="O1578" i="3" a="1"/>
  <c r="O1578" i="3" s="1"/>
  <c r="N1605" i="3" a="1"/>
  <c r="N1605" i="3" s="1"/>
  <c r="M1605" i="3" a="1"/>
  <c r="M1605" i="3" s="1"/>
  <c r="P1605" i="3" a="1"/>
  <c r="P1605" i="3" s="1"/>
  <c r="R1605" i="3" s="1"/>
  <c r="P1612" i="3" a="1"/>
  <c r="P1612" i="3" s="1"/>
  <c r="R1612" i="3" s="1"/>
  <c r="M1619" i="3" a="1"/>
  <c r="M1619" i="3" s="1"/>
  <c r="P1619" i="3" a="1"/>
  <c r="P1619" i="3" s="1"/>
  <c r="L1619" i="3" a="1"/>
  <c r="L1619" i="3" s="1"/>
  <c r="O1621" i="3" a="1"/>
  <c r="O1621" i="3" s="1"/>
  <c r="P1626" i="3" a="1"/>
  <c r="P1626" i="3" s="1"/>
  <c r="R1626" i="3" s="1"/>
  <c r="L1626" i="3" a="1"/>
  <c r="L1626" i="3" s="1"/>
  <c r="O1628" i="3" a="1"/>
  <c r="O1628" i="3" s="1"/>
  <c r="P1633" i="3" a="1"/>
  <c r="P1633" i="3" s="1"/>
  <c r="L1633" i="3" a="1"/>
  <c r="L1633" i="3" s="1"/>
  <c r="O1633" i="3" a="1"/>
  <c r="O1633" i="3" s="1"/>
  <c r="K1633" i="3" a="1"/>
  <c r="K1633" i="3" s="1"/>
  <c r="O1635" i="3" a="1"/>
  <c r="O1635" i="3" s="1"/>
  <c r="O1642" i="3" a="1"/>
  <c r="O1642" i="3" s="1"/>
  <c r="Q1648" i="3"/>
  <c r="N1669" i="3" a="1"/>
  <c r="N1669" i="3" s="1"/>
  <c r="M1669" i="3" a="1"/>
  <c r="M1669" i="3" s="1"/>
  <c r="P1669" i="3" a="1"/>
  <c r="P1669" i="3" s="1"/>
  <c r="R1669" i="3" s="1"/>
  <c r="P1676" i="3" a="1"/>
  <c r="P1676" i="3" s="1"/>
  <c r="R1676" i="3" s="1"/>
  <c r="M1683" i="3" a="1"/>
  <c r="M1683" i="3" s="1"/>
  <c r="P1683" i="3" a="1"/>
  <c r="P1683" i="3" s="1"/>
  <c r="R1683" i="3" s="1"/>
  <c r="L1683" i="3" a="1"/>
  <c r="L1683" i="3" s="1"/>
  <c r="O1685" i="3" a="1"/>
  <c r="O1685" i="3" s="1"/>
  <c r="P1690" i="3" a="1"/>
  <c r="P1690" i="3" s="1"/>
  <c r="Q1690" i="3" s="1"/>
  <c r="L1690" i="3" a="1"/>
  <c r="L1690" i="3" s="1"/>
  <c r="O1692" i="3" a="1"/>
  <c r="O1692" i="3" s="1"/>
  <c r="P1697" i="3" a="1"/>
  <c r="P1697" i="3" s="1"/>
  <c r="L1697" i="3" a="1"/>
  <c r="L1697" i="3" s="1"/>
  <c r="O1697" i="3" a="1"/>
  <c r="O1697" i="3" s="1"/>
  <c r="K1697" i="3" a="1"/>
  <c r="K1697" i="3" s="1"/>
  <c r="O1699" i="3" a="1"/>
  <c r="O1699" i="3" s="1"/>
  <c r="O1706" i="3" a="1"/>
  <c r="O1706" i="3" s="1"/>
  <c r="N1733" i="3" a="1"/>
  <c r="N1733" i="3" s="1"/>
  <c r="M1733" i="3" a="1"/>
  <c r="M1733" i="3" s="1"/>
  <c r="P1733" i="3" a="1"/>
  <c r="P1733" i="3" s="1"/>
  <c r="R1733" i="3" s="1"/>
  <c r="P1740" i="3" a="1"/>
  <c r="P1740" i="3" s="1"/>
  <c r="M1747" i="3" a="1"/>
  <c r="M1747" i="3" s="1"/>
  <c r="P1747" i="3" a="1"/>
  <c r="P1747" i="3" s="1"/>
  <c r="Q1747" i="3" s="1"/>
  <c r="L1747" i="3" a="1"/>
  <c r="L1747" i="3" s="1"/>
  <c r="O1749" i="3" a="1"/>
  <c r="O1749" i="3" s="1"/>
  <c r="P1754" i="3" a="1"/>
  <c r="P1754" i="3" s="1"/>
  <c r="L1754" i="3" a="1"/>
  <c r="L1754" i="3" s="1"/>
  <c r="O1756" i="3" a="1"/>
  <c r="O1756" i="3" s="1"/>
  <c r="P1761" i="3" a="1"/>
  <c r="P1761" i="3" s="1"/>
  <c r="L1761" i="3" a="1"/>
  <c r="L1761" i="3" s="1"/>
  <c r="O1761" i="3" a="1"/>
  <c r="O1761" i="3" s="1"/>
  <c r="K1761" i="3" a="1"/>
  <c r="K1761" i="3" s="1"/>
  <c r="O1763" i="3" a="1"/>
  <c r="O1763" i="3" s="1"/>
  <c r="O1770" i="3" a="1"/>
  <c r="O1770" i="3" s="1"/>
  <c r="N1797" i="3" a="1"/>
  <c r="N1797" i="3" s="1"/>
  <c r="M1797" i="3" a="1"/>
  <c r="M1797" i="3" s="1"/>
  <c r="P1797" i="3" a="1"/>
  <c r="P1797" i="3" s="1"/>
  <c r="R1797" i="3" s="1"/>
  <c r="P1825" i="3" a="1"/>
  <c r="P1825" i="3" s="1"/>
  <c r="L1825" i="3" a="1"/>
  <c r="L1825" i="3" s="1"/>
  <c r="O1825" i="3" a="1"/>
  <c r="O1825" i="3" s="1"/>
  <c r="K1825" i="3" a="1"/>
  <c r="K1825" i="3" s="1"/>
  <c r="P1834" i="3" a="1"/>
  <c r="P1834" i="3" s="1"/>
  <c r="R1834" i="3" s="1"/>
  <c r="L1834" i="3" a="1"/>
  <c r="L1834" i="3" s="1"/>
  <c r="M1834" i="3" a="1"/>
  <c r="M1834" i="3" s="1"/>
  <c r="M1843" i="3" a="1"/>
  <c r="M1843" i="3" s="1"/>
  <c r="P1843" i="3" a="1"/>
  <c r="P1843" i="3" s="1"/>
  <c r="L1843" i="3" a="1"/>
  <c r="L1843" i="3" s="1"/>
  <c r="M1852" i="3" a="1"/>
  <c r="M1852" i="3" s="1"/>
  <c r="N1852" i="3" a="1"/>
  <c r="N1852" i="3" s="1"/>
  <c r="P1889" i="3" a="1"/>
  <c r="P1889" i="3" s="1"/>
  <c r="L1889" i="3" a="1"/>
  <c r="L1889" i="3" s="1"/>
  <c r="O1889" i="3" a="1"/>
  <c r="O1889" i="3" s="1"/>
  <c r="K1889" i="3" a="1"/>
  <c r="K1889" i="3" s="1"/>
  <c r="P1898" i="3" a="1"/>
  <c r="P1898" i="3" s="1"/>
  <c r="R1898" i="3" s="1"/>
  <c r="L1898" i="3" a="1"/>
  <c r="L1898" i="3" s="1"/>
  <c r="M1898" i="3" a="1"/>
  <c r="M1898" i="3" s="1"/>
  <c r="M1907" i="3" a="1"/>
  <c r="M1907" i="3" s="1"/>
  <c r="P1907" i="3" a="1"/>
  <c r="P1907" i="3" s="1"/>
  <c r="Q1907" i="3" s="1"/>
  <c r="L1907" i="3" a="1"/>
  <c r="L1907" i="3" s="1"/>
  <c r="M1916" i="3" a="1"/>
  <c r="M1916" i="3" s="1"/>
  <c r="N1916" i="3" a="1"/>
  <c r="N1916" i="3" s="1"/>
  <c r="P1953" i="3" a="1"/>
  <c r="P1953" i="3" s="1"/>
  <c r="L1953" i="3" a="1"/>
  <c r="L1953" i="3" s="1"/>
  <c r="O1953" i="3" a="1"/>
  <c r="O1953" i="3" s="1"/>
  <c r="K1953" i="3" a="1"/>
  <c r="K1953" i="3" s="1"/>
  <c r="P1962" i="3" a="1"/>
  <c r="P1962" i="3" s="1"/>
  <c r="R1962" i="3" s="1"/>
  <c r="L1962" i="3" a="1"/>
  <c r="L1962" i="3" s="1"/>
  <c r="M1962" i="3" a="1"/>
  <c r="M1962" i="3" s="1"/>
  <c r="M1971" i="3" a="1"/>
  <c r="M1971" i="3" s="1"/>
  <c r="P1971" i="3" a="1"/>
  <c r="P1971" i="3" s="1"/>
  <c r="Q1971" i="3" s="1"/>
  <c r="L1971" i="3" a="1"/>
  <c r="L1971" i="3" s="1"/>
  <c r="M1980" i="3" a="1"/>
  <c r="M1980" i="3" s="1"/>
  <c r="N1980" i="3" a="1"/>
  <c r="N1980" i="3" s="1"/>
  <c r="P2017" i="3" a="1"/>
  <c r="P2017" i="3" s="1"/>
  <c r="L2017" i="3" a="1"/>
  <c r="L2017" i="3" s="1"/>
  <c r="O2017" i="3" a="1"/>
  <c r="O2017" i="3" s="1"/>
  <c r="K2017" i="3" a="1"/>
  <c r="K2017" i="3" s="1"/>
  <c r="P2026" i="3" a="1"/>
  <c r="P2026" i="3" s="1"/>
  <c r="R2026" i="3" s="1"/>
  <c r="L2026" i="3" a="1"/>
  <c r="L2026" i="3" s="1"/>
  <c r="M2026" i="3" a="1"/>
  <c r="M2026" i="3" s="1"/>
  <c r="M2034" i="3" a="1"/>
  <c r="M2034" i="3" s="1"/>
  <c r="L2034" i="3" a="1"/>
  <c r="L2034" i="3" s="1"/>
  <c r="P2034" i="3" a="1"/>
  <c r="P2034" i="3" s="1"/>
  <c r="Q2034" i="3" s="1"/>
  <c r="P2043" i="3" a="1"/>
  <c r="P2043" i="3" s="1"/>
  <c r="R2043" i="3" s="1"/>
  <c r="O2046" i="3" a="1"/>
  <c r="O2046" i="3" s="1"/>
  <c r="K2046" i="3" a="1"/>
  <c r="K2046" i="3" s="1"/>
  <c r="M2046" i="3" a="1"/>
  <c r="M2046" i="3" s="1"/>
  <c r="L2046" i="3" a="1"/>
  <c r="L2046" i="3" s="1"/>
  <c r="M2066" i="3" a="1"/>
  <c r="M2066" i="3" s="1"/>
  <c r="L2066" i="3" a="1"/>
  <c r="L2066" i="3" s="1"/>
  <c r="P2066" i="3" a="1"/>
  <c r="P2066" i="3" s="1"/>
  <c r="Q2066" i="3" s="1"/>
  <c r="P2075" i="3" a="1"/>
  <c r="P2075" i="3" s="1"/>
  <c r="R2075" i="3" s="1"/>
  <c r="O2078" i="3" a="1"/>
  <c r="O2078" i="3" s="1"/>
  <c r="K2078" i="3" a="1"/>
  <c r="K2078" i="3" s="1"/>
  <c r="M2078" i="3" a="1"/>
  <c r="M2078" i="3" s="1"/>
  <c r="L2078" i="3" a="1"/>
  <c r="L2078" i="3" s="1"/>
  <c r="M2098" i="3" a="1"/>
  <c r="M2098" i="3" s="1"/>
  <c r="L2098" i="3" a="1"/>
  <c r="L2098" i="3" s="1"/>
  <c r="P2098" i="3" a="1"/>
  <c r="P2098" i="3" s="1"/>
  <c r="Q2098" i="3" s="1"/>
  <c r="P2107" i="3" a="1"/>
  <c r="P2107" i="3" s="1"/>
  <c r="R2107" i="3" s="1"/>
  <c r="O2110" i="3" a="1"/>
  <c r="O2110" i="3" s="1"/>
  <c r="K2110" i="3" a="1"/>
  <c r="K2110" i="3" s="1"/>
  <c r="M2110" i="3" a="1"/>
  <c r="M2110" i="3" s="1"/>
  <c r="L2110" i="3" a="1"/>
  <c r="L2110" i="3" s="1"/>
  <c r="M2130" i="3" a="1"/>
  <c r="M2130" i="3" s="1"/>
  <c r="L2130" i="3" a="1"/>
  <c r="L2130" i="3" s="1"/>
  <c r="P2130" i="3" a="1"/>
  <c r="P2130" i="3" s="1"/>
  <c r="Q2130" i="3" s="1"/>
  <c r="P2139" i="3" a="1"/>
  <c r="P2139" i="3" s="1"/>
  <c r="R2139" i="3" s="1"/>
  <c r="O2142" i="3" a="1"/>
  <c r="O2142" i="3" s="1"/>
  <c r="K2142" i="3" a="1"/>
  <c r="K2142" i="3" s="1"/>
  <c r="M2142" i="3" a="1"/>
  <c r="M2142" i="3" s="1"/>
  <c r="L2142" i="3" a="1"/>
  <c r="L2142" i="3" s="1"/>
  <c r="M2171" i="3" a="1"/>
  <c r="M2171" i="3" s="1"/>
  <c r="L2171" i="3" a="1"/>
  <c r="L2171" i="3" s="1"/>
  <c r="P2171" i="3" a="1"/>
  <c r="P2171" i="3" s="1"/>
  <c r="R2171" i="3" s="1"/>
  <c r="K2171" i="3" a="1"/>
  <c r="K2171" i="3" s="1"/>
  <c r="P2177" i="3" a="1"/>
  <c r="P2177" i="3" s="1"/>
  <c r="Q2177" i="3" s="1"/>
  <c r="L2177" i="3" a="1"/>
  <c r="L2177" i="3" s="1"/>
  <c r="M2177" i="3" a="1"/>
  <c r="M2177" i="3" s="1"/>
  <c r="N2177" i="3" a="1"/>
  <c r="N2177" i="3" s="1"/>
  <c r="P2201" i="3" a="1"/>
  <c r="P2201" i="3" s="1"/>
  <c r="Q2201" i="3" s="1"/>
  <c r="L2201" i="3" a="1"/>
  <c r="L2201" i="3" s="1"/>
  <c r="N2201" i="3" a="1"/>
  <c r="N2201" i="3" s="1"/>
  <c r="M2201" i="3" a="1"/>
  <c r="M2201" i="3" s="1"/>
  <c r="M2219" i="3" a="1"/>
  <c r="M2219" i="3" s="1"/>
  <c r="N2219" i="3" a="1"/>
  <c r="N2219" i="3" s="1"/>
  <c r="L2219" i="3" a="1"/>
  <c r="L2219" i="3" s="1"/>
  <c r="O2263" i="3" a="1"/>
  <c r="O2263" i="3" s="1"/>
  <c r="K2263" i="3" a="1"/>
  <c r="K2263" i="3" s="1"/>
  <c r="M2263" i="3" a="1"/>
  <c r="M2263" i="3" s="1"/>
  <c r="L2263" i="3" a="1"/>
  <c r="L2263" i="3" s="1"/>
  <c r="N2268" i="3" a="1"/>
  <c r="N2268" i="3" s="1"/>
  <c r="L2268" i="3" a="1"/>
  <c r="L2268" i="3" s="1"/>
  <c r="M2268" i="3" a="1"/>
  <c r="M2268" i="3" s="1"/>
  <c r="P2280" i="3" a="1"/>
  <c r="P2280" i="3" s="1"/>
  <c r="L2280" i="3" a="1"/>
  <c r="L2280" i="3" s="1"/>
  <c r="N2280" i="3" a="1"/>
  <c r="N2280" i="3" s="1"/>
  <c r="O2280" i="3" a="1"/>
  <c r="O2280" i="3" s="1"/>
  <c r="M2299" i="3" a="1"/>
  <c r="M2299" i="3" s="1"/>
  <c r="L2299" i="3" a="1"/>
  <c r="L2299" i="3" s="1"/>
  <c r="P2299" i="3" a="1"/>
  <c r="P2299" i="3" s="1"/>
  <c r="R2299" i="3" s="1"/>
  <c r="K2299" i="3" a="1"/>
  <c r="K2299" i="3" s="1"/>
  <c r="P2305" i="3" a="1"/>
  <c r="P2305" i="3" s="1"/>
  <c r="Q2305" i="3" s="1"/>
  <c r="L2305" i="3" a="1"/>
  <c r="L2305" i="3" s="1"/>
  <c r="M2305" i="3" a="1"/>
  <c r="M2305" i="3" s="1"/>
  <c r="N2305" i="3" a="1"/>
  <c r="N2305" i="3" s="1"/>
  <c r="P2329" i="3" a="1"/>
  <c r="P2329" i="3" s="1"/>
  <c r="R2329" i="3" s="1"/>
  <c r="L2329" i="3" a="1"/>
  <c r="L2329" i="3" s="1"/>
  <c r="N2329" i="3" a="1"/>
  <c r="N2329" i="3" s="1"/>
  <c r="M2329" i="3" a="1"/>
  <c r="M2329" i="3" s="1"/>
  <c r="M2347" i="3" a="1"/>
  <c r="M2347" i="3" s="1"/>
  <c r="N2347" i="3" a="1"/>
  <c r="N2347" i="3" s="1"/>
  <c r="L2347" i="3" a="1"/>
  <c r="L2347" i="3" s="1"/>
  <c r="Q2350" i="3"/>
  <c r="O2391" i="3" a="1"/>
  <c r="O2391" i="3" s="1"/>
  <c r="K2391" i="3" a="1"/>
  <c r="K2391" i="3" s="1"/>
  <c r="M2391" i="3" a="1"/>
  <c r="M2391" i="3" s="1"/>
  <c r="L2391" i="3" a="1"/>
  <c r="L2391" i="3" s="1"/>
  <c r="N2396" i="3" a="1"/>
  <c r="N2396" i="3" s="1"/>
  <c r="L2396" i="3" a="1"/>
  <c r="L2396" i="3" s="1"/>
  <c r="M2396" i="3" a="1"/>
  <c r="M2396" i="3" s="1"/>
  <c r="P2408" i="3" a="1"/>
  <c r="P2408" i="3" s="1"/>
  <c r="L2408" i="3" a="1"/>
  <c r="L2408" i="3" s="1"/>
  <c r="N2408" i="3" a="1"/>
  <c r="N2408" i="3" s="1"/>
  <c r="O2408" i="3" a="1"/>
  <c r="O2408" i="3" s="1"/>
  <c r="M2427" i="3" a="1"/>
  <c r="M2427" i="3" s="1"/>
  <c r="L2427" i="3" a="1"/>
  <c r="L2427" i="3" s="1"/>
  <c r="P2427" i="3" a="1"/>
  <c r="P2427" i="3" s="1"/>
  <c r="R2427" i="3" s="1"/>
  <c r="K2427" i="3" a="1"/>
  <c r="K2427" i="3" s="1"/>
  <c r="P2433" i="3" a="1"/>
  <c r="P2433" i="3" s="1"/>
  <c r="R2433" i="3" s="1"/>
  <c r="L2433" i="3" a="1"/>
  <c r="L2433" i="3" s="1"/>
  <c r="M2433" i="3" a="1"/>
  <c r="M2433" i="3" s="1"/>
  <c r="N2433" i="3" a="1"/>
  <c r="N2433" i="3" s="1"/>
  <c r="P2457" i="3" a="1"/>
  <c r="P2457" i="3" s="1"/>
  <c r="R2457" i="3" s="1"/>
  <c r="L2457" i="3" a="1"/>
  <c r="L2457" i="3" s="1"/>
  <c r="N2457" i="3" a="1"/>
  <c r="N2457" i="3" s="1"/>
  <c r="M2457" i="3" a="1"/>
  <c r="M2457" i="3" s="1"/>
  <c r="M2475" i="3" a="1"/>
  <c r="M2475" i="3" s="1"/>
  <c r="N2475" i="3" a="1"/>
  <c r="N2475" i="3" s="1"/>
  <c r="L2475" i="3" a="1"/>
  <c r="L2475" i="3" s="1"/>
  <c r="Q2478" i="3"/>
  <c r="L2490" i="3" a="1"/>
  <c r="L2490" i="3" s="1"/>
  <c r="O2519" i="3" a="1"/>
  <c r="O2519" i="3" s="1"/>
  <c r="K2519" i="3" a="1"/>
  <c r="K2519" i="3" s="1"/>
  <c r="M2519" i="3" a="1"/>
  <c r="M2519" i="3" s="1"/>
  <c r="L2519" i="3" a="1"/>
  <c r="L2519" i="3" s="1"/>
  <c r="N2524" i="3" a="1"/>
  <c r="N2524" i="3" s="1"/>
  <c r="L2524" i="3" a="1"/>
  <c r="L2524" i="3" s="1"/>
  <c r="M2524" i="3" a="1"/>
  <c r="M2524" i="3" s="1"/>
  <c r="P2536" i="3" a="1"/>
  <c r="P2536" i="3" s="1"/>
  <c r="L2536" i="3" a="1"/>
  <c r="L2536" i="3" s="1"/>
  <c r="N2536" i="3" a="1"/>
  <c r="N2536" i="3" s="1"/>
  <c r="O2536" i="3" a="1"/>
  <c r="O2536" i="3" s="1"/>
  <c r="M2555" i="3" a="1"/>
  <c r="M2555" i="3" s="1"/>
  <c r="L2555" i="3" a="1"/>
  <c r="L2555" i="3" s="1"/>
  <c r="P2555" i="3" a="1"/>
  <c r="P2555" i="3" s="1"/>
  <c r="R2555" i="3" s="1"/>
  <c r="K2555" i="3" a="1"/>
  <c r="K2555" i="3" s="1"/>
  <c r="P2561" i="3" a="1"/>
  <c r="P2561" i="3" s="1"/>
  <c r="L2561" i="3" a="1"/>
  <c r="L2561" i="3" s="1"/>
  <c r="M2561" i="3" a="1"/>
  <c r="M2561" i="3" s="1"/>
  <c r="N2561" i="3" a="1"/>
  <c r="N2561" i="3" s="1"/>
  <c r="P2585" i="3" a="1"/>
  <c r="P2585" i="3" s="1"/>
  <c r="L2585" i="3" a="1"/>
  <c r="L2585" i="3" s="1"/>
  <c r="N2585" i="3" a="1"/>
  <c r="N2585" i="3" s="1"/>
  <c r="O2585" i="3" a="1"/>
  <c r="O2585" i="3" s="1"/>
  <c r="M2593" i="3" a="1"/>
  <c r="M2593" i="3" s="1"/>
  <c r="M2595" i="3" a="1"/>
  <c r="M2595" i="3" s="1"/>
  <c r="L2595" i="3" a="1"/>
  <c r="L2595" i="3" s="1"/>
  <c r="K2595" i="3" a="1"/>
  <c r="K2595" i="3" s="1"/>
  <c r="N2595" i="3" a="1"/>
  <c r="N2595" i="3" s="1"/>
  <c r="Q2599" i="3"/>
  <c r="O2603" i="3" a="1"/>
  <c r="O2603" i="3" s="1"/>
  <c r="P2611" i="3" a="1"/>
  <c r="P2611" i="3" s="1"/>
  <c r="P2617" i="3" a="1"/>
  <c r="P2617" i="3" s="1"/>
  <c r="L2617" i="3" a="1"/>
  <c r="L2617" i="3" s="1"/>
  <c r="N2617" i="3" a="1"/>
  <c r="N2617" i="3" s="1"/>
  <c r="O2617" i="3" a="1"/>
  <c r="O2617" i="3" s="1"/>
  <c r="M2625" i="3" a="1"/>
  <c r="M2625" i="3" s="1"/>
  <c r="M2627" i="3" a="1"/>
  <c r="M2627" i="3" s="1"/>
  <c r="L2627" i="3" a="1"/>
  <c r="L2627" i="3" s="1"/>
  <c r="K2627" i="3" a="1"/>
  <c r="K2627" i="3" s="1"/>
  <c r="N2627" i="3" a="1"/>
  <c r="N2627" i="3" s="1"/>
  <c r="O2635" i="3" a="1"/>
  <c r="O2635" i="3" s="1"/>
  <c r="P2643" i="3" a="1"/>
  <c r="P2643" i="3" s="1"/>
  <c r="P2649" i="3" a="1"/>
  <c r="P2649" i="3" s="1"/>
  <c r="L2649" i="3" a="1"/>
  <c r="L2649" i="3" s="1"/>
  <c r="N2649" i="3" a="1"/>
  <c r="N2649" i="3" s="1"/>
  <c r="O2649" i="3" a="1"/>
  <c r="O2649" i="3" s="1"/>
  <c r="M2657" i="3" a="1"/>
  <c r="M2657" i="3" s="1"/>
  <c r="M2659" i="3" a="1"/>
  <c r="M2659" i="3" s="1"/>
  <c r="L2659" i="3" a="1"/>
  <c r="L2659" i="3" s="1"/>
  <c r="K2659" i="3" a="1"/>
  <c r="K2659" i="3" s="1"/>
  <c r="N2659" i="3" a="1"/>
  <c r="N2659" i="3" s="1"/>
  <c r="O2667" i="3" a="1"/>
  <c r="O2667" i="3" s="1"/>
  <c r="P2675" i="3" a="1"/>
  <c r="P2675" i="3" s="1"/>
  <c r="P2681" i="3" a="1"/>
  <c r="P2681" i="3" s="1"/>
  <c r="L2681" i="3" a="1"/>
  <c r="L2681" i="3" s="1"/>
  <c r="N2681" i="3" a="1"/>
  <c r="N2681" i="3" s="1"/>
  <c r="O2681" i="3" a="1"/>
  <c r="O2681" i="3" s="1"/>
  <c r="M2689" i="3" a="1"/>
  <c r="M2689" i="3" s="1"/>
  <c r="M2691" i="3" a="1"/>
  <c r="M2691" i="3" s="1"/>
  <c r="L2691" i="3" a="1"/>
  <c r="L2691" i="3" s="1"/>
  <c r="K2691" i="3" a="1"/>
  <c r="K2691" i="3" s="1"/>
  <c r="N2691" i="3" a="1"/>
  <c r="N2691" i="3" s="1"/>
  <c r="O2699" i="3" a="1"/>
  <c r="O2699" i="3" s="1"/>
  <c r="P2707" i="3" a="1"/>
  <c r="P2707" i="3" s="1"/>
  <c r="P2713" i="3" a="1"/>
  <c r="P2713" i="3" s="1"/>
  <c r="L2713" i="3" a="1"/>
  <c r="L2713" i="3" s="1"/>
  <c r="N2713" i="3" a="1"/>
  <c r="N2713" i="3" s="1"/>
  <c r="O2713" i="3" a="1"/>
  <c r="O2713" i="3" s="1"/>
  <c r="M2721" i="3" a="1"/>
  <c r="M2721" i="3" s="1"/>
  <c r="M2723" i="3" a="1"/>
  <c r="M2723" i="3" s="1"/>
  <c r="L2723" i="3" a="1"/>
  <c r="L2723" i="3" s="1"/>
  <c r="K2723" i="3" a="1"/>
  <c r="K2723" i="3" s="1"/>
  <c r="N2723" i="3" a="1"/>
  <c r="N2723" i="3" s="1"/>
  <c r="M2728" i="3" a="1"/>
  <c r="M2728" i="3" s="1"/>
  <c r="M2730" i="3" a="1"/>
  <c r="M2730" i="3" s="1"/>
  <c r="P2730" i="3" a="1"/>
  <c r="P2730" i="3" s="1"/>
  <c r="Q2730" i="3" s="1"/>
  <c r="L2730" i="3" a="1"/>
  <c r="L2730" i="3" s="1"/>
  <c r="N2730" i="3" a="1"/>
  <c r="N2730" i="3" s="1"/>
  <c r="P2737" i="3" a="1"/>
  <c r="P2737" i="3" s="1"/>
  <c r="L2737" i="3" a="1"/>
  <c r="L2737" i="3" s="1"/>
  <c r="N2737" i="3" a="1"/>
  <c r="N2737" i="3" s="1"/>
  <c r="O2737" i="3" a="1"/>
  <c r="O2737" i="3" s="1"/>
  <c r="P2744" i="3" a="1"/>
  <c r="P2744" i="3" s="1"/>
  <c r="L2744" i="3" a="1"/>
  <c r="L2744" i="3" s="1"/>
  <c r="O2744" i="3" a="1"/>
  <c r="O2744" i="3" s="1"/>
  <c r="K2744" i="3" a="1"/>
  <c r="K2744" i="3" s="1"/>
  <c r="N2744" i="3" a="1"/>
  <c r="N2744" i="3" s="1"/>
  <c r="O2754" i="3" a="1"/>
  <c r="O2754" i="3" s="1"/>
  <c r="P2760" i="3" a="1"/>
  <c r="P2760" i="3" s="1"/>
  <c r="L2760" i="3" a="1"/>
  <c r="L2760" i="3" s="1"/>
  <c r="O2760" i="3" a="1"/>
  <c r="O2760" i="3" s="1"/>
  <c r="K2760" i="3" a="1"/>
  <c r="K2760" i="3" s="1"/>
  <c r="N2760" i="3" a="1"/>
  <c r="N2760" i="3" s="1"/>
  <c r="O2770" i="3" a="1"/>
  <c r="O2770" i="3" s="1"/>
  <c r="P2776" i="3" a="1"/>
  <c r="P2776" i="3" s="1"/>
  <c r="L2776" i="3" a="1"/>
  <c r="L2776" i="3" s="1"/>
  <c r="O2776" i="3" a="1"/>
  <c r="O2776" i="3" s="1"/>
  <c r="K2776" i="3" a="1"/>
  <c r="K2776" i="3" s="1"/>
  <c r="N2776" i="3" a="1"/>
  <c r="N2776" i="3" s="1"/>
  <c r="O2786" i="3" a="1"/>
  <c r="O2786" i="3" s="1"/>
  <c r="P2792" i="3" a="1"/>
  <c r="P2792" i="3" s="1"/>
  <c r="L2792" i="3" a="1"/>
  <c r="L2792" i="3" s="1"/>
  <c r="O2792" i="3" a="1"/>
  <c r="O2792" i="3" s="1"/>
  <c r="K2792" i="3" a="1"/>
  <c r="K2792" i="3" s="1"/>
  <c r="N2792" i="3" a="1"/>
  <c r="N2792" i="3" s="1"/>
  <c r="O2802" i="3" a="1"/>
  <c r="O2802" i="3" s="1"/>
  <c r="P2808" i="3" a="1"/>
  <c r="P2808" i="3" s="1"/>
  <c r="L2808" i="3" a="1"/>
  <c r="L2808" i="3" s="1"/>
  <c r="O2808" i="3" a="1"/>
  <c r="O2808" i="3" s="1"/>
  <c r="K2808" i="3" a="1"/>
  <c r="K2808" i="3" s="1"/>
  <c r="N2808" i="3" a="1"/>
  <c r="N2808" i="3" s="1"/>
  <c r="O2818" i="3" a="1"/>
  <c r="O2818" i="3" s="1"/>
  <c r="P2824" i="3" a="1"/>
  <c r="P2824" i="3" s="1"/>
  <c r="L2824" i="3" a="1"/>
  <c r="L2824" i="3" s="1"/>
  <c r="O2824" i="3" a="1"/>
  <c r="O2824" i="3" s="1"/>
  <c r="K2824" i="3" a="1"/>
  <c r="K2824" i="3" s="1"/>
  <c r="N2824" i="3" a="1"/>
  <c r="N2824" i="3" s="1"/>
  <c r="O2834" i="3" a="1"/>
  <c r="O2834" i="3" s="1"/>
  <c r="P2840" i="3" a="1"/>
  <c r="P2840" i="3" s="1"/>
  <c r="L2840" i="3" a="1"/>
  <c r="L2840" i="3" s="1"/>
  <c r="O2840" i="3" a="1"/>
  <c r="O2840" i="3" s="1"/>
  <c r="K2840" i="3" a="1"/>
  <c r="K2840" i="3" s="1"/>
  <c r="N2840" i="3" a="1"/>
  <c r="N2840" i="3" s="1"/>
  <c r="O2850" i="3" a="1"/>
  <c r="O2850" i="3" s="1"/>
  <c r="P2864" i="3" a="1"/>
  <c r="P2864" i="3" s="1"/>
  <c r="L2864" i="3" a="1"/>
  <c r="L2864" i="3" s="1"/>
  <c r="O2864" i="3" a="1"/>
  <c r="O2864" i="3" s="1"/>
  <c r="K2864" i="3" a="1"/>
  <c r="K2864" i="3" s="1"/>
  <c r="N2864" i="3" a="1"/>
  <c r="N2864" i="3" s="1"/>
  <c r="M2864" i="3" a="1"/>
  <c r="M2864" i="3" s="1"/>
  <c r="O2890" i="3" a="1"/>
  <c r="O2890" i="3" s="1"/>
  <c r="K2898" i="3" a="1"/>
  <c r="K2898" i="3" s="1"/>
  <c r="M2904" i="3" a="1"/>
  <c r="M2904" i="3" s="1"/>
  <c r="M2922" i="3" a="1"/>
  <c r="M2922" i="3" s="1"/>
  <c r="P2922" i="3" a="1"/>
  <c r="P2922" i="3" s="1"/>
  <c r="L2922" i="3" a="1"/>
  <c r="L2922" i="3" s="1"/>
  <c r="N2922" i="3" a="1"/>
  <c r="N2922" i="3" s="1"/>
  <c r="K2922" i="3" a="1"/>
  <c r="K2922" i="3" s="1"/>
  <c r="M2930" i="3" a="1"/>
  <c r="M2930" i="3" s="1"/>
  <c r="P2930" i="3" a="1"/>
  <c r="P2930" i="3" s="1"/>
  <c r="L2930" i="3" a="1"/>
  <c r="L2930" i="3" s="1"/>
  <c r="O2930" i="3" a="1"/>
  <c r="O2930" i="3" s="1"/>
  <c r="N2930" i="3" a="1"/>
  <c r="N2930" i="3" s="1"/>
  <c r="P2936" i="3" a="1"/>
  <c r="P2936" i="3" s="1"/>
  <c r="L2936" i="3" a="1"/>
  <c r="L2936" i="3" s="1"/>
  <c r="O2936" i="3" a="1"/>
  <c r="O2936" i="3" s="1"/>
  <c r="K2936" i="3" a="1"/>
  <c r="K2936" i="3" s="1"/>
  <c r="N2936" i="3" a="1"/>
  <c r="N2936" i="3" s="1"/>
  <c r="R3068" i="3"/>
  <c r="Q3068" i="3"/>
  <c r="R3100" i="3"/>
  <c r="Q3100" i="3"/>
  <c r="M3151" i="3" a="1"/>
  <c r="M3151" i="3" s="1"/>
  <c r="L3151" i="3" a="1"/>
  <c r="L3151" i="3" s="1"/>
  <c r="N3151" i="3" a="1"/>
  <c r="N3151" i="3" s="1"/>
  <c r="P3151" i="3" a="1"/>
  <c r="P3151" i="3" s="1"/>
  <c r="O3151" i="3" a="1"/>
  <c r="O3151" i="3" s="1"/>
  <c r="K3157" i="3" a="1"/>
  <c r="K3157" i="3" s="1"/>
  <c r="O3212" i="3" a="1"/>
  <c r="O3212" i="3" s="1"/>
  <c r="K3212" i="3" a="1"/>
  <c r="K3212" i="3" s="1"/>
  <c r="M3212" i="3" a="1"/>
  <c r="M3212" i="3" s="1"/>
  <c r="L3212" i="3" a="1"/>
  <c r="L3212" i="3" s="1"/>
  <c r="P3212" i="3" a="1"/>
  <c r="P3212" i="3" s="1"/>
  <c r="Q3235" i="3"/>
  <c r="R3253" i="3"/>
  <c r="Q3253" i="3"/>
  <c r="P3256" i="3" a="1"/>
  <c r="P3256" i="3" s="1"/>
  <c r="M3288" i="3" a="1"/>
  <c r="M3288" i="3" s="1"/>
  <c r="N3288" i="3" a="1"/>
  <c r="N3288" i="3" s="1"/>
  <c r="O3288" i="3" a="1"/>
  <c r="O3288" i="3" s="1"/>
  <c r="L3288" i="3" a="1"/>
  <c r="L3288" i="3" s="1"/>
  <c r="K3288" i="3" a="1"/>
  <c r="K3288" i="3" s="1"/>
  <c r="P3288" i="3" a="1"/>
  <c r="P3288" i="3" s="1"/>
  <c r="N3290" i="3" a="1"/>
  <c r="N3290" i="3" s="1"/>
  <c r="L3290" i="3" a="1"/>
  <c r="L3290" i="3" s="1"/>
  <c r="P3290" i="3" a="1"/>
  <c r="P3290" i="3" s="1"/>
  <c r="M3290" i="3" a="1"/>
  <c r="M3290" i="3" s="1"/>
  <c r="O3290" i="3" a="1"/>
  <c r="O3290" i="3" s="1"/>
  <c r="K3290" i="3" a="1"/>
  <c r="K3290" i="3" s="1"/>
  <c r="N3394" i="3" a="1"/>
  <c r="N3394" i="3" s="1"/>
  <c r="L3394" i="3" a="1"/>
  <c r="L3394" i="3" s="1"/>
  <c r="K3394" i="3" a="1"/>
  <c r="K3394" i="3" s="1"/>
  <c r="M3394" i="3" a="1"/>
  <c r="M3394" i="3" s="1"/>
  <c r="P3394" i="3" a="1"/>
  <c r="P3394" i="3" s="1"/>
  <c r="O3394" i="3" a="1"/>
  <c r="O3394" i="3" s="1"/>
  <c r="R3552" i="3"/>
  <c r="K580" i="3" a="1"/>
  <c r="K580" i="3" s="1"/>
  <c r="K588" i="3" a="1"/>
  <c r="K588" i="3" s="1"/>
  <c r="K596" i="3" a="1"/>
  <c r="K596" i="3" s="1"/>
  <c r="K604" i="3" a="1"/>
  <c r="K604" i="3" s="1"/>
  <c r="K612" i="3" a="1"/>
  <c r="K612" i="3" s="1"/>
  <c r="K620" i="3" a="1"/>
  <c r="K620" i="3" s="1"/>
  <c r="K628" i="3" a="1"/>
  <c r="K628" i="3" s="1"/>
  <c r="K636" i="3" a="1"/>
  <c r="K636" i="3" s="1"/>
  <c r="K644" i="3" a="1"/>
  <c r="K644" i="3" s="1"/>
  <c r="K652" i="3" a="1"/>
  <c r="K652" i="3" s="1"/>
  <c r="K660" i="3" a="1"/>
  <c r="K660" i="3" s="1"/>
  <c r="K668" i="3" a="1"/>
  <c r="K668" i="3" s="1"/>
  <c r="K676" i="3" a="1"/>
  <c r="K676" i="3" s="1"/>
  <c r="K684" i="3" a="1"/>
  <c r="K684" i="3" s="1"/>
  <c r="K692" i="3" a="1"/>
  <c r="K692" i="3" s="1"/>
  <c r="K700" i="3" a="1"/>
  <c r="K700" i="3" s="1"/>
  <c r="K708" i="3" a="1"/>
  <c r="K708" i="3" s="1"/>
  <c r="K716" i="3" a="1"/>
  <c r="K716" i="3" s="1"/>
  <c r="K724" i="3" a="1"/>
  <c r="K724" i="3" s="1"/>
  <c r="K732" i="3" a="1"/>
  <c r="K732" i="3" s="1"/>
  <c r="K740" i="3" a="1"/>
  <c r="K740" i="3" s="1"/>
  <c r="K748" i="3" a="1"/>
  <c r="K748" i="3" s="1"/>
  <c r="K756" i="3" a="1"/>
  <c r="K756" i="3" s="1"/>
  <c r="K764" i="3" a="1"/>
  <c r="K764" i="3" s="1"/>
  <c r="K772" i="3" a="1"/>
  <c r="K772" i="3" s="1"/>
  <c r="K780" i="3" a="1"/>
  <c r="K780" i="3" s="1"/>
  <c r="K788" i="3" a="1"/>
  <c r="K788" i="3" s="1"/>
  <c r="K796" i="3" a="1"/>
  <c r="K796" i="3" s="1"/>
  <c r="K804" i="3" a="1"/>
  <c r="K804" i="3" s="1"/>
  <c r="K812" i="3" a="1"/>
  <c r="K812" i="3" s="1"/>
  <c r="K820" i="3" a="1"/>
  <c r="K820" i="3" s="1"/>
  <c r="K828" i="3" a="1"/>
  <c r="K828" i="3" s="1"/>
  <c r="K836" i="3" a="1"/>
  <c r="K836" i="3" s="1"/>
  <c r="K844" i="3" a="1"/>
  <c r="K844" i="3" s="1"/>
  <c r="K852" i="3" a="1"/>
  <c r="K852" i="3" s="1"/>
  <c r="K860" i="3" a="1"/>
  <c r="K860" i="3" s="1"/>
  <c r="K868" i="3" a="1"/>
  <c r="K868" i="3" s="1"/>
  <c r="K876" i="3" a="1"/>
  <c r="K876" i="3" s="1"/>
  <c r="K884" i="3" a="1"/>
  <c r="K884" i="3" s="1"/>
  <c r="K892" i="3" a="1"/>
  <c r="K892" i="3" s="1"/>
  <c r="K900" i="3" a="1"/>
  <c r="K900" i="3" s="1"/>
  <c r="K908" i="3" a="1"/>
  <c r="K908" i="3" s="1"/>
  <c r="K916" i="3" a="1"/>
  <c r="K916" i="3" s="1"/>
  <c r="K924" i="3" a="1"/>
  <c r="K924" i="3" s="1"/>
  <c r="K932" i="3" a="1"/>
  <c r="K932" i="3" s="1"/>
  <c r="K940" i="3" a="1"/>
  <c r="K940" i="3" s="1"/>
  <c r="K948" i="3" a="1"/>
  <c r="K948" i="3" s="1"/>
  <c r="K956" i="3" a="1"/>
  <c r="K956" i="3" s="1"/>
  <c r="K964" i="3" a="1"/>
  <c r="K964" i="3" s="1"/>
  <c r="K972" i="3" a="1"/>
  <c r="K972" i="3" s="1"/>
  <c r="K980" i="3" a="1"/>
  <c r="K980" i="3" s="1"/>
  <c r="K988" i="3" a="1"/>
  <c r="K988" i="3" s="1"/>
  <c r="K996" i="3" a="1"/>
  <c r="K996" i="3" s="1"/>
  <c r="K1004" i="3" a="1"/>
  <c r="K1004" i="3" s="1"/>
  <c r="K1012" i="3" a="1"/>
  <c r="K1012" i="3" s="1"/>
  <c r="K1020" i="3" a="1"/>
  <c r="K1020" i="3" s="1"/>
  <c r="K1028" i="3" a="1"/>
  <c r="K1028" i="3" s="1"/>
  <c r="K1036" i="3" a="1"/>
  <c r="K1036" i="3" s="1"/>
  <c r="K1044" i="3" a="1"/>
  <c r="K1044" i="3" s="1"/>
  <c r="K1052" i="3" a="1"/>
  <c r="K1052" i="3" s="1"/>
  <c r="K1060" i="3" a="1"/>
  <c r="K1060" i="3" s="1"/>
  <c r="K1068" i="3" a="1"/>
  <c r="K1068" i="3" s="1"/>
  <c r="K1076" i="3" a="1"/>
  <c r="K1076" i="3" s="1"/>
  <c r="K1084" i="3" a="1"/>
  <c r="K1084" i="3" s="1"/>
  <c r="K1092" i="3" a="1"/>
  <c r="K1092" i="3" s="1"/>
  <c r="K1100" i="3" a="1"/>
  <c r="K1100" i="3" s="1"/>
  <c r="K1108" i="3" a="1"/>
  <c r="K1108" i="3" s="1"/>
  <c r="K1116" i="3" a="1"/>
  <c r="K1116" i="3" s="1"/>
  <c r="K1124" i="3" a="1"/>
  <c r="K1124" i="3" s="1"/>
  <c r="K1132" i="3" a="1"/>
  <c r="K1132" i="3" s="1"/>
  <c r="K1140" i="3" a="1"/>
  <c r="K1140" i="3" s="1"/>
  <c r="K1148" i="3" a="1"/>
  <c r="K1148" i="3" s="1"/>
  <c r="K1156" i="3" a="1"/>
  <c r="K1156" i="3" s="1"/>
  <c r="K1164" i="3" a="1"/>
  <c r="K1164" i="3" s="1"/>
  <c r="K1172" i="3" a="1"/>
  <c r="K1172" i="3" s="1"/>
  <c r="K1180" i="3" a="1"/>
  <c r="K1180" i="3" s="1"/>
  <c r="K1188" i="3" a="1"/>
  <c r="K1188" i="3" s="1"/>
  <c r="K1196" i="3" a="1"/>
  <c r="K1196" i="3" s="1"/>
  <c r="K1204" i="3" a="1"/>
  <c r="K1204" i="3" s="1"/>
  <c r="K1212" i="3" a="1"/>
  <c r="K1212" i="3" s="1"/>
  <c r="K1220" i="3" a="1"/>
  <c r="K1220" i="3" s="1"/>
  <c r="K1228" i="3" a="1"/>
  <c r="K1228" i="3" s="1"/>
  <c r="K1236" i="3" a="1"/>
  <c r="K1236" i="3" s="1"/>
  <c r="K1244" i="3" a="1"/>
  <c r="K1244" i="3" s="1"/>
  <c r="K1252" i="3" a="1"/>
  <c r="K1252" i="3" s="1"/>
  <c r="K1260" i="3" a="1"/>
  <c r="K1260" i="3" s="1"/>
  <c r="K1268" i="3" a="1"/>
  <c r="K1268" i="3" s="1"/>
  <c r="K1276" i="3" a="1"/>
  <c r="K1276" i="3" s="1"/>
  <c r="O1284" i="3" a="1"/>
  <c r="O1284" i="3" s="1"/>
  <c r="P1290" i="3" a="1"/>
  <c r="P1290" i="3" s="1"/>
  <c r="L1290" i="3" a="1"/>
  <c r="L1290" i="3" s="1"/>
  <c r="O1290" i="3" a="1"/>
  <c r="O1290" i="3" s="1"/>
  <c r="N1292" i="3" a="1"/>
  <c r="N1292" i="3" s="1"/>
  <c r="O1296" i="3" a="1"/>
  <c r="O1296" i="3" s="1"/>
  <c r="K1296" i="3" a="1"/>
  <c r="K1296" i="3" s="1"/>
  <c r="N1298" i="3" a="1"/>
  <c r="N1298" i="3" s="1"/>
  <c r="N1304" i="3" a="1"/>
  <c r="N1304" i="3" s="1"/>
  <c r="K1305" i="3" a="1"/>
  <c r="K1305" i="3" s="1"/>
  <c r="O1310" i="3" a="1"/>
  <c r="O1310" i="3" s="1"/>
  <c r="O1316" i="3" a="1"/>
  <c r="O1316" i="3" s="1"/>
  <c r="P1322" i="3" a="1"/>
  <c r="P1322" i="3" s="1"/>
  <c r="L1322" i="3" a="1"/>
  <c r="L1322" i="3" s="1"/>
  <c r="O1322" i="3" a="1"/>
  <c r="O1322" i="3" s="1"/>
  <c r="N1324" i="3" a="1"/>
  <c r="N1324" i="3" s="1"/>
  <c r="O1328" i="3" a="1"/>
  <c r="O1328" i="3" s="1"/>
  <c r="K1328" i="3" a="1"/>
  <c r="K1328" i="3" s="1"/>
  <c r="N1330" i="3" a="1"/>
  <c r="N1330" i="3" s="1"/>
  <c r="N1336" i="3" a="1"/>
  <c r="N1336" i="3" s="1"/>
  <c r="K1337" i="3" a="1"/>
  <c r="K1337" i="3" s="1"/>
  <c r="O1342" i="3" a="1"/>
  <c r="O1342" i="3" s="1"/>
  <c r="O1348" i="3" a="1"/>
  <c r="O1348" i="3" s="1"/>
  <c r="P1354" i="3" a="1"/>
  <c r="P1354" i="3" s="1"/>
  <c r="L1354" i="3" a="1"/>
  <c r="L1354" i="3" s="1"/>
  <c r="O1354" i="3" a="1"/>
  <c r="O1354" i="3" s="1"/>
  <c r="N1356" i="3" a="1"/>
  <c r="N1356" i="3" s="1"/>
  <c r="O1360" i="3" a="1"/>
  <c r="O1360" i="3" s="1"/>
  <c r="K1360" i="3" a="1"/>
  <c r="K1360" i="3" s="1"/>
  <c r="N1362" i="3" a="1"/>
  <c r="N1362" i="3" s="1"/>
  <c r="N1368" i="3" a="1"/>
  <c r="N1368" i="3" s="1"/>
  <c r="K1369" i="3" a="1"/>
  <c r="K1369" i="3" s="1"/>
  <c r="O1374" i="3" a="1"/>
  <c r="O1374" i="3" s="1"/>
  <c r="O1380" i="3" a="1"/>
  <c r="O1380" i="3" s="1"/>
  <c r="P1386" i="3" a="1"/>
  <c r="P1386" i="3" s="1"/>
  <c r="L1386" i="3" a="1"/>
  <c r="L1386" i="3" s="1"/>
  <c r="O1386" i="3" a="1"/>
  <c r="O1386" i="3" s="1"/>
  <c r="N1388" i="3" a="1"/>
  <c r="N1388" i="3" s="1"/>
  <c r="O1392" i="3" a="1"/>
  <c r="O1392" i="3" s="1"/>
  <c r="K1392" i="3" a="1"/>
  <c r="K1392" i="3" s="1"/>
  <c r="N1394" i="3" a="1"/>
  <c r="N1394" i="3" s="1"/>
  <c r="N1400" i="3" a="1"/>
  <c r="N1400" i="3" s="1"/>
  <c r="K1401" i="3" a="1"/>
  <c r="K1401" i="3" s="1"/>
  <c r="O1406" i="3" a="1"/>
  <c r="O1406" i="3" s="1"/>
  <c r="O1412" i="3" a="1"/>
  <c r="O1412" i="3" s="1"/>
  <c r="P1418" i="3" a="1"/>
  <c r="P1418" i="3" s="1"/>
  <c r="L1418" i="3" a="1"/>
  <c r="L1418" i="3" s="1"/>
  <c r="O1418" i="3" a="1"/>
  <c r="O1418" i="3" s="1"/>
  <c r="N1420" i="3" a="1"/>
  <c r="N1420" i="3" s="1"/>
  <c r="O1424" i="3" a="1"/>
  <c r="O1424" i="3" s="1"/>
  <c r="K1424" i="3" a="1"/>
  <c r="K1424" i="3" s="1"/>
  <c r="N1426" i="3" a="1"/>
  <c r="N1426" i="3" s="1"/>
  <c r="N1432" i="3" a="1"/>
  <c r="N1432" i="3" s="1"/>
  <c r="K1433" i="3" a="1"/>
  <c r="K1433" i="3" s="1"/>
  <c r="O1438" i="3" a="1"/>
  <c r="O1438" i="3" s="1"/>
  <c r="O1444" i="3" a="1"/>
  <c r="O1444" i="3" s="1"/>
  <c r="P1450" i="3" a="1"/>
  <c r="P1450" i="3" s="1"/>
  <c r="L1450" i="3" a="1"/>
  <c r="L1450" i="3" s="1"/>
  <c r="O1450" i="3" a="1"/>
  <c r="O1450" i="3" s="1"/>
  <c r="N1452" i="3" a="1"/>
  <c r="N1452" i="3" s="1"/>
  <c r="O1456" i="3" a="1"/>
  <c r="O1456" i="3" s="1"/>
  <c r="K1456" i="3" a="1"/>
  <c r="K1456" i="3" s="1"/>
  <c r="N1458" i="3" a="1"/>
  <c r="N1458" i="3" s="1"/>
  <c r="N1464" i="3" a="1"/>
  <c r="N1464" i="3" s="1"/>
  <c r="K1465" i="3" a="1"/>
  <c r="K1465" i="3" s="1"/>
  <c r="O1470" i="3" a="1"/>
  <c r="O1470" i="3" s="1"/>
  <c r="O1476" i="3" a="1"/>
  <c r="O1476" i="3" s="1"/>
  <c r="P1482" i="3" a="1"/>
  <c r="P1482" i="3" s="1"/>
  <c r="L1482" i="3" a="1"/>
  <c r="L1482" i="3" s="1"/>
  <c r="O1482" i="3" a="1"/>
  <c r="O1482" i="3" s="1"/>
  <c r="N1484" i="3" a="1"/>
  <c r="N1484" i="3" s="1"/>
  <c r="O1488" i="3" a="1"/>
  <c r="O1488" i="3" s="1"/>
  <c r="K1488" i="3" a="1"/>
  <c r="K1488" i="3" s="1"/>
  <c r="N1490" i="3" a="1"/>
  <c r="N1490" i="3" s="1"/>
  <c r="N1496" i="3" a="1"/>
  <c r="N1496" i="3" s="1"/>
  <c r="K1497" i="3" a="1"/>
  <c r="K1497" i="3" s="1"/>
  <c r="O1502" i="3" a="1"/>
  <c r="O1502" i="3" s="1"/>
  <c r="O1508" i="3" a="1"/>
  <c r="O1508" i="3" s="1"/>
  <c r="P1514" i="3" a="1"/>
  <c r="P1514" i="3" s="1"/>
  <c r="L1514" i="3" a="1"/>
  <c r="L1514" i="3" s="1"/>
  <c r="O1514" i="3" a="1"/>
  <c r="O1514" i="3" s="1"/>
  <c r="N1516" i="3" a="1"/>
  <c r="N1516" i="3" s="1"/>
  <c r="O1522" i="3" a="1"/>
  <c r="O1522" i="3" s="1"/>
  <c r="K1541" i="3" a="1"/>
  <c r="K1541" i="3" s="1"/>
  <c r="K1548" i="3" a="1"/>
  <c r="K1548" i="3" s="1"/>
  <c r="N1549" i="3" a="1"/>
  <c r="N1549" i="3" s="1"/>
  <c r="M1549" i="3" a="1"/>
  <c r="M1549" i="3" s="1"/>
  <c r="P1549" i="3" a="1"/>
  <c r="P1549" i="3" s="1"/>
  <c r="R1549" i="3" s="1"/>
  <c r="K1555" i="3" a="1"/>
  <c r="K1555" i="3" s="1"/>
  <c r="P1556" i="3" a="1"/>
  <c r="P1556" i="3" s="1"/>
  <c r="R1556" i="3" s="1"/>
  <c r="K1562" i="3" a="1"/>
  <c r="K1562" i="3" s="1"/>
  <c r="M1563" i="3" a="1"/>
  <c r="M1563" i="3" s="1"/>
  <c r="P1563" i="3" a="1"/>
  <c r="P1563" i="3" s="1"/>
  <c r="Q1563" i="3" s="1"/>
  <c r="L1563" i="3" a="1"/>
  <c r="L1563" i="3" s="1"/>
  <c r="O1565" i="3" a="1"/>
  <c r="O1565" i="3" s="1"/>
  <c r="P1570" i="3" a="1"/>
  <c r="P1570" i="3" s="1"/>
  <c r="R1570" i="3" s="1"/>
  <c r="L1570" i="3" a="1"/>
  <c r="L1570" i="3" s="1"/>
  <c r="O1572" i="3" a="1"/>
  <c r="O1572" i="3" s="1"/>
  <c r="P1577" i="3" a="1"/>
  <c r="P1577" i="3" s="1"/>
  <c r="L1577" i="3" a="1"/>
  <c r="L1577" i="3" s="1"/>
  <c r="O1577" i="3" a="1"/>
  <c r="O1577" i="3" s="1"/>
  <c r="K1577" i="3" a="1"/>
  <c r="K1577" i="3" s="1"/>
  <c r="O1579" i="3" a="1"/>
  <c r="O1579" i="3" s="1"/>
  <c r="O1586" i="3" a="1"/>
  <c r="O1586" i="3" s="1"/>
  <c r="K1605" i="3" a="1"/>
  <c r="K1605" i="3" s="1"/>
  <c r="K1612" i="3" a="1"/>
  <c r="K1612" i="3" s="1"/>
  <c r="N1613" i="3" a="1"/>
  <c r="N1613" i="3" s="1"/>
  <c r="M1613" i="3" a="1"/>
  <c r="M1613" i="3" s="1"/>
  <c r="P1613" i="3" a="1"/>
  <c r="P1613" i="3" s="1"/>
  <c r="R1613" i="3" s="1"/>
  <c r="K1619" i="3" a="1"/>
  <c r="K1619" i="3" s="1"/>
  <c r="P1620" i="3" a="1"/>
  <c r="P1620" i="3" s="1"/>
  <c r="Q1620" i="3" s="1"/>
  <c r="K1626" i="3" a="1"/>
  <c r="K1626" i="3" s="1"/>
  <c r="M1627" i="3" a="1"/>
  <c r="M1627" i="3" s="1"/>
  <c r="P1627" i="3" a="1"/>
  <c r="P1627" i="3" s="1"/>
  <c r="Q1627" i="3" s="1"/>
  <c r="L1627" i="3" a="1"/>
  <c r="L1627" i="3" s="1"/>
  <c r="O1629" i="3" a="1"/>
  <c r="O1629" i="3" s="1"/>
  <c r="P1634" i="3" a="1"/>
  <c r="P1634" i="3" s="1"/>
  <c r="L1634" i="3" a="1"/>
  <c r="L1634" i="3" s="1"/>
  <c r="O1636" i="3" a="1"/>
  <c r="O1636" i="3" s="1"/>
  <c r="P1641" i="3" a="1"/>
  <c r="P1641" i="3" s="1"/>
  <c r="L1641" i="3" a="1"/>
  <c r="L1641" i="3" s="1"/>
  <c r="O1641" i="3" a="1"/>
  <c r="O1641" i="3" s="1"/>
  <c r="K1641" i="3" a="1"/>
  <c r="K1641" i="3" s="1"/>
  <c r="O1643" i="3" a="1"/>
  <c r="O1643" i="3" s="1"/>
  <c r="O1650" i="3" a="1"/>
  <c r="O1650" i="3" s="1"/>
  <c r="K1669" i="3" a="1"/>
  <c r="K1669" i="3" s="1"/>
  <c r="K1676" i="3" a="1"/>
  <c r="K1676" i="3" s="1"/>
  <c r="N1677" i="3" a="1"/>
  <c r="N1677" i="3" s="1"/>
  <c r="M1677" i="3" a="1"/>
  <c r="M1677" i="3" s="1"/>
  <c r="P1677" i="3" a="1"/>
  <c r="P1677" i="3" s="1"/>
  <c r="Q1677" i="3" s="1"/>
  <c r="K1683" i="3" a="1"/>
  <c r="K1683" i="3" s="1"/>
  <c r="P1684" i="3" a="1"/>
  <c r="P1684" i="3" s="1"/>
  <c r="R1684" i="3" s="1"/>
  <c r="K1690" i="3" a="1"/>
  <c r="K1690" i="3" s="1"/>
  <c r="M1691" i="3" a="1"/>
  <c r="M1691" i="3" s="1"/>
  <c r="P1691" i="3" a="1"/>
  <c r="P1691" i="3" s="1"/>
  <c r="Q1691" i="3" s="1"/>
  <c r="L1691" i="3" a="1"/>
  <c r="L1691" i="3" s="1"/>
  <c r="O1693" i="3" a="1"/>
  <c r="O1693" i="3" s="1"/>
  <c r="P1698" i="3" a="1"/>
  <c r="P1698" i="3" s="1"/>
  <c r="L1698" i="3" a="1"/>
  <c r="L1698" i="3" s="1"/>
  <c r="O1700" i="3" a="1"/>
  <c r="O1700" i="3" s="1"/>
  <c r="P1705" i="3" a="1"/>
  <c r="P1705" i="3" s="1"/>
  <c r="L1705" i="3" a="1"/>
  <c r="L1705" i="3" s="1"/>
  <c r="O1705" i="3" a="1"/>
  <c r="O1705" i="3" s="1"/>
  <c r="K1705" i="3" a="1"/>
  <c r="K1705" i="3" s="1"/>
  <c r="O1707" i="3" a="1"/>
  <c r="O1707" i="3" s="1"/>
  <c r="O1714" i="3" a="1"/>
  <c r="O1714" i="3" s="1"/>
  <c r="K1733" i="3" a="1"/>
  <c r="K1733" i="3" s="1"/>
  <c r="K1740" i="3" a="1"/>
  <c r="K1740" i="3" s="1"/>
  <c r="N1741" i="3" a="1"/>
  <c r="N1741" i="3" s="1"/>
  <c r="M1741" i="3" a="1"/>
  <c r="M1741" i="3" s="1"/>
  <c r="P1741" i="3" a="1"/>
  <c r="P1741" i="3" s="1"/>
  <c r="Q1741" i="3" s="1"/>
  <c r="K1747" i="3" a="1"/>
  <c r="K1747" i="3" s="1"/>
  <c r="P1748" i="3" a="1"/>
  <c r="P1748" i="3" s="1"/>
  <c r="Q1748" i="3" s="1"/>
  <c r="K1754" i="3" a="1"/>
  <c r="K1754" i="3" s="1"/>
  <c r="M1755" i="3" a="1"/>
  <c r="M1755" i="3" s="1"/>
  <c r="P1755" i="3" a="1"/>
  <c r="P1755" i="3" s="1"/>
  <c r="Q1755" i="3" s="1"/>
  <c r="L1755" i="3" a="1"/>
  <c r="L1755" i="3" s="1"/>
  <c r="O1757" i="3" a="1"/>
  <c r="O1757" i="3" s="1"/>
  <c r="P1762" i="3" a="1"/>
  <c r="P1762" i="3" s="1"/>
  <c r="L1762" i="3" a="1"/>
  <c r="L1762" i="3" s="1"/>
  <c r="O1764" i="3" a="1"/>
  <c r="O1764" i="3" s="1"/>
  <c r="P1769" i="3" a="1"/>
  <c r="P1769" i="3" s="1"/>
  <c r="L1769" i="3" a="1"/>
  <c r="L1769" i="3" s="1"/>
  <c r="O1769" i="3" a="1"/>
  <c r="O1769" i="3" s="1"/>
  <c r="K1769" i="3" a="1"/>
  <c r="K1769" i="3" s="1"/>
  <c r="O1771" i="3" a="1"/>
  <c r="O1771" i="3" s="1"/>
  <c r="O1778" i="3" a="1"/>
  <c r="O1778" i="3" s="1"/>
  <c r="K1797" i="3" a="1"/>
  <c r="K1797" i="3" s="1"/>
  <c r="P1804" i="3" a="1"/>
  <c r="P1804" i="3" s="1"/>
  <c r="R1804" i="3" s="1"/>
  <c r="M1825" i="3" a="1"/>
  <c r="M1825" i="3" s="1"/>
  <c r="P1833" i="3" a="1"/>
  <c r="P1833" i="3" s="1"/>
  <c r="L1833" i="3" a="1"/>
  <c r="L1833" i="3" s="1"/>
  <c r="O1833" i="3" a="1"/>
  <c r="O1833" i="3" s="1"/>
  <c r="K1833" i="3" a="1"/>
  <c r="K1833" i="3" s="1"/>
  <c r="K1834" i="3" a="1"/>
  <c r="K1834" i="3" s="1"/>
  <c r="P1842" i="3" a="1"/>
  <c r="P1842" i="3" s="1"/>
  <c r="L1842" i="3" a="1"/>
  <c r="L1842" i="3" s="1"/>
  <c r="M1842" i="3" a="1"/>
  <c r="M1842" i="3" s="1"/>
  <c r="K1843" i="3" a="1"/>
  <c r="K1843" i="3" s="1"/>
  <c r="M1851" i="3" a="1"/>
  <c r="M1851" i="3" s="1"/>
  <c r="P1851" i="3" a="1"/>
  <c r="P1851" i="3" s="1"/>
  <c r="Q1851" i="3" s="1"/>
  <c r="L1851" i="3" a="1"/>
  <c r="L1851" i="3" s="1"/>
  <c r="K1852" i="3" a="1"/>
  <c r="K1852" i="3" s="1"/>
  <c r="M1860" i="3" a="1"/>
  <c r="M1860" i="3" s="1"/>
  <c r="N1860" i="3" a="1"/>
  <c r="N1860" i="3" s="1"/>
  <c r="R1862" i="3"/>
  <c r="P1868" i="3" a="1"/>
  <c r="P1868" i="3" s="1"/>
  <c r="Q1868" i="3" s="1"/>
  <c r="M1889" i="3" a="1"/>
  <c r="M1889" i="3" s="1"/>
  <c r="P1897" i="3" a="1"/>
  <c r="P1897" i="3" s="1"/>
  <c r="L1897" i="3" a="1"/>
  <c r="L1897" i="3" s="1"/>
  <c r="O1897" i="3" a="1"/>
  <c r="O1897" i="3" s="1"/>
  <c r="K1897" i="3" a="1"/>
  <c r="K1897" i="3" s="1"/>
  <c r="K1898" i="3" a="1"/>
  <c r="K1898" i="3" s="1"/>
  <c r="P1906" i="3" a="1"/>
  <c r="P1906" i="3" s="1"/>
  <c r="R1906" i="3" s="1"/>
  <c r="L1906" i="3" a="1"/>
  <c r="L1906" i="3" s="1"/>
  <c r="M1906" i="3" a="1"/>
  <c r="M1906" i="3" s="1"/>
  <c r="K1907" i="3" a="1"/>
  <c r="K1907" i="3" s="1"/>
  <c r="M1915" i="3" a="1"/>
  <c r="M1915" i="3" s="1"/>
  <c r="P1915" i="3" a="1"/>
  <c r="P1915" i="3" s="1"/>
  <c r="L1915" i="3" a="1"/>
  <c r="L1915" i="3" s="1"/>
  <c r="K1916" i="3" a="1"/>
  <c r="K1916" i="3" s="1"/>
  <c r="M1924" i="3" a="1"/>
  <c r="M1924" i="3" s="1"/>
  <c r="N1924" i="3" a="1"/>
  <c r="N1924" i="3" s="1"/>
  <c r="R1926" i="3"/>
  <c r="P1932" i="3" a="1"/>
  <c r="P1932" i="3" s="1"/>
  <c r="Q1932" i="3" s="1"/>
  <c r="M1953" i="3" a="1"/>
  <c r="M1953" i="3" s="1"/>
  <c r="P1961" i="3" a="1"/>
  <c r="P1961" i="3" s="1"/>
  <c r="L1961" i="3" a="1"/>
  <c r="L1961" i="3" s="1"/>
  <c r="O1961" i="3" a="1"/>
  <c r="O1961" i="3" s="1"/>
  <c r="K1961" i="3" a="1"/>
  <c r="K1961" i="3" s="1"/>
  <c r="K1962" i="3" a="1"/>
  <c r="K1962" i="3" s="1"/>
  <c r="P1970" i="3" a="1"/>
  <c r="P1970" i="3" s="1"/>
  <c r="Q1970" i="3" s="1"/>
  <c r="L1970" i="3" a="1"/>
  <c r="L1970" i="3" s="1"/>
  <c r="M1970" i="3" a="1"/>
  <c r="M1970" i="3" s="1"/>
  <c r="K1971" i="3" a="1"/>
  <c r="K1971" i="3" s="1"/>
  <c r="M1979" i="3" a="1"/>
  <c r="M1979" i="3" s="1"/>
  <c r="P1979" i="3" a="1"/>
  <c r="P1979" i="3" s="1"/>
  <c r="Q1979" i="3" s="1"/>
  <c r="L1979" i="3" a="1"/>
  <c r="L1979" i="3" s="1"/>
  <c r="K1980" i="3" a="1"/>
  <c r="K1980" i="3" s="1"/>
  <c r="M1988" i="3" a="1"/>
  <c r="M1988" i="3" s="1"/>
  <c r="N1988" i="3" a="1"/>
  <c r="N1988" i="3" s="1"/>
  <c r="R1990" i="3"/>
  <c r="P1996" i="3" a="1"/>
  <c r="P1996" i="3" s="1"/>
  <c r="Q1996" i="3" s="1"/>
  <c r="M2017" i="3" a="1"/>
  <c r="M2017" i="3" s="1"/>
  <c r="P2025" i="3" a="1"/>
  <c r="P2025" i="3" s="1"/>
  <c r="L2025" i="3" a="1"/>
  <c r="L2025" i="3" s="1"/>
  <c r="O2025" i="3" a="1"/>
  <c r="O2025" i="3" s="1"/>
  <c r="K2025" i="3" a="1"/>
  <c r="K2025" i="3" s="1"/>
  <c r="K2026" i="3" a="1"/>
  <c r="K2026" i="3" s="1"/>
  <c r="L2031" i="3" a="1"/>
  <c r="L2031" i="3" s="1"/>
  <c r="P2031" i="3" a="1"/>
  <c r="P2031" i="3" s="1"/>
  <c r="R2031" i="3" s="1"/>
  <c r="K2031" i="3" a="1"/>
  <c r="K2031" i="3" s="1"/>
  <c r="M2031" i="3" a="1"/>
  <c r="M2031" i="3" s="1"/>
  <c r="K2034" i="3" a="1"/>
  <c r="K2034" i="3" s="1"/>
  <c r="O2038" i="3" a="1"/>
  <c r="O2038" i="3" s="1"/>
  <c r="K2038" i="3" a="1"/>
  <c r="K2038" i="3" s="1"/>
  <c r="N2038" i="3" a="1"/>
  <c r="N2038" i="3" s="1"/>
  <c r="M2038" i="3" a="1"/>
  <c r="M2038" i="3" s="1"/>
  <c r="P2052" i="3" a="1"/>
  <c r="P2052" i="3" s="1"/>
  <c r="L2063" i="3" a="1"/>
  <c r="L2063" i="3" s="1"/>
  <c r="P2063" i="3" a="1"/>
  <c r="P2063" i="3" s="1"/>
  <c r="Q2063" i="3" s="1"/>
  <c r="K2063" i="3" a="1"/>
  <c r="K2063" i="3" s="1"/>
  <c r="M2063" i="3" a="1"/>
  <c r="M2063" i="3" s="1"/>
  <c r="K2066" i="3" a="1"/>
  <c r="K2066" i="3" s="1"/>
  <c r="O2070" i="3" a="1"/>
  <c r="O2070" i="3" s="1"/>
  <c r="K2070" i="3" a="1"/>
  <c r="K2070" i="3" s="1"/>
  <c r="N2070" i="3" a="1"/>
  <c r="N2070" i="3" s="1"/>
  <c r="M2070" i="3" a="1"/>
  <c r="M2070" i="3" s="1"/>
  <c r="P2084" i="3" a="1"/>
  <c r="P2084" i="3" s="1"/>
  <c r="R2084" i="3" s="1"/>
  <c r="L2095" i="3" a="1"/>
  <c r="L2095" i="3" s="1"/>
  <c r="P2095" i="3" a="1"/>
  <c r="P2095" i="3" s="1"/>
  <c r="K2095" i="3" a="1"/>
  <c r="K2095" i="3" s="1"/>
  <c r="M2095" i="3" a="1"/>
  <c r="M2095" i="3" s="1"/>
  <c r="K2098" i="3" a="1"/>
  <c r="K2098" i="3" s="1"/>
  <c r="O2102" i="3" a="1"/>
  <c r="O2102" i="3" s="1"/>
  <c r="K2102" i="3" a="1"/>
  <c r="K2102" i="3" s="1"/>
  <c r="N2102" i="3" a="1"/>
  <c r="N2102" i="3" s="1"/>
  <c r="M2102" i="3" a="1"/>
  <c r="M2102" i="3" s="1"/>
  <c r="P2116" i="3" a="1"/>
  <c r="P2116" i="3" s="1"/>
  <c r="L2127" i="3" a="1"/>
  <c r="L2127" i="3" s="1"/>
  <c r="P2127" i="3" a="1"/>
  <c r="P2127" i="3" s="1"/>
  <c r="Q2127" i="3" s="1"/>
  <c r="K2127" i="3" a="1"/>
  <c r="K2127" i="3" s="1"/>
  <c r="M2127" i="3" a="1"/>
  <c r="M2127" i="3" s="1"/>
  <c r="K2130" i="3" a="1"/>
  <c r="K2130" i="3" s="1"/>
  <c r="O2134" i="3" a="1"/>
  <c r="O2134" i="3" s="1"/>
  <c r="K2134" i="3" a="1"/>
  <c r="K2134" i="3" s="1"/>
  <c r="N2134" i="3" a="1"/>
  <c r="N2134" i="3" s="1"/>
  <c r="M2134" i="3" a="1"/>
  <c r="M2134" i="3" s="1"/>
  <c r="P2148" i="3" a="1"/>
  <c r="P2148" i="3" s="1"/>
  <c r="Q2148" i="3" s="1"/>
  <c r="M2170" i="3" a="1"/>
  <c r="M2170" i="3" s="1"/>
  <c r="N2170" i="3" a="1"/>
  <c r="N2170" i="3" s="1"/>
  <c r="O2170" i="3" a="1"/>
  <c r="O2170" i="3" s="1"/>
  <c r="N2171" i="3" a="1"/>
  <c r="N2171" i="3" s="1"/>
  <c r="K2177" i="3" a="1"/>
  <c r="K2177" i="3" s="1"/>
  <c r="K2201" i="3" a="1"/>
  <c r="K2201" i="3" s="1"/>
  <c r="K2219" i="3" a="1"/>
  <c r="K2219" i="3" s="1"/>
  <c r="N2263" i="3" a="1"/>
  <c r="N2263" i="3" s="1"/>
  <c r="K2268" i="3" a="1"/>
  <c r="K2268" i="3" s="1"/>
  <c r="Q2270" i="3"/>
  <c r="R2270" i="3"/>
  <c r="K2280" i="3" a="1"/>
  <c r="K2280" i="3" s="1"/>
  <c r="M2298" i="3" a="1"/>
  <c r="M2298" i="3" s="1"/>
  <c r="N2298" i="3" a="1"/>
  <c r="N2298" i="3" s="1"/>
  <c r="O2298" i="3" a="1"/>
  <c r="O2298" i="3" s="1"/>
  <c r="N2299" i="3" a="1"/>
  <c r="N2299" i="3" s="1"/>
  <c r="K2305" i="3" a="1"/>
  <c r="K2305" i="3" s="1"/>
  <c r="K2329" i="3" a="1"/>
  <c r="K2329" i="3" s="1"/>
  <c r="K2347" i="3" a="1"/>
  <c r="K2347" i="3" s="1"/>
  <c r="Q2370" i="3"/>
  <c r="R2370" i="3"/>
  <c r="N2391" i="3" a="1"/>
  <c r="N2391" i="3" s="1"/>
  <c r="K2396" i="3" a="1"/>
  <c r="K2396" i="3" s="1"/>
  <c r="K2408" i="3" a="1"/>
  <c r="K2408" i="3" s="1"/>
  <c r="M2426" i="3" a="1"/>
  <c r="M2426" i="3" s="1"/>
  <c r="N2426" i="3" a="1"/>
  <c r="N2426" i="3" s="1"/>
  <c r="O2426" i="3" a="1"/>
  <c r="O2426" i="3" s="1"/>
  <c r="N2427" i="3" a="1"/>
  <c r="N2427" i="3" s="1"/>
  <c r="K2433" i="3" a="1"/>
  <c r="K2433" i="3" s="1"/>
  <c r="K2457" i="3" a="1"/>
  <c r="K2457" i="3" s="1"/>
  <c r="K2475" i="3" a="1"/>
  <c r="K2475" i="3" s="1"/>
  <c r="P2503" i="3" a="1"/>
  <c r="P2503" i="3" s="1"/>
  <c r="N2519" i="3" a="1"/>
  <c r="N2519" i="3" s="1"/>
  <c r="K2524" i="3" a="1"/>
  <c r="K2524" i="3" s="1"/>
  <c r="Q2526" i="3"/>
  <c r="R2526" i="3"/>
  <c r="O2530" i="3" a="1"/>
  <c r="O2530" i="3" s="1"/>
  <c r="K2536" i="3" a="1"/>
  <c r="K2536" i="3" s="1"/>
  <c r="P2543" i="3" a="1"/>
  <c r="P2543" i="3" s="1"/>
  <c r="M2554" i="3" a="1"/>
  <c r="M2554" i="3" s="1"/>
  <c r="N2554" i="3" a="1"/>
  <c r="N2554" i="3" s="1"/>
  <c r="O2554" i="3" a="1"/>
  <c r="O2554" i="3" s="1"/>
  <c r="N2555" i="3" a="1"/>
  <c r="N2555" i="3" s="1"/>
  <c r="K2561" i="3" a="1"/>
  <c r="K2561" i="3" s="1"/>
  <c r="O2564" i="3" a="1"/>
  <c r="O2564" i="3" s="1"/>
  <c r="O2570" i="3" a="1"/>
  <c r="O2570" i="3" s="1"/>
  <c r="L2572" i="3" a="1"/>
  <c r="L2572" i="3" s="1"/>
  <c r="K2585" i="3" a="1"/>
  <c r="K2585" i="3" s="1"/>
  <c r="P2592" i="3" a="1"/>
  <c r="P2592" i="3" s="1"/>
  <c r="L2592" i="3" a="1"/>
  <c r="L2592" i="3" s="1"/>
  <c r="O2592" i="3" a="1"/>
  <c r="O2592" i="3" s="1"/>
  <c r="K2592" i="3" a="1"/>
  <c r="K2592" i="3" s="1"/>
  <c r="N2592" i="3" a="1"/>
  <c r="N2592" i="3" s="1"/>
  <c r="M2602" i="3" a="1"/>
  <c r="M2602" i="3" s="1"/>
  <c r="P2602" i="3" a="1"/>
  <c r="P2602" i="3" s="1"/>
  <c r="L2602" i="3" a="1"/>
  <c r="L2602" i="3" s="1"/>
  <c r="N2602" i="3" a="1"/>
  <c r="N2602" i="3" s="1"/>
  <c r="K2617" i="3" a="1"/>
  <c r="K2617" i="3" s="1"/>
  <c r="P2624" i="3" a="1"/>
  <c r="P2624" i="3" s="1"/>
  <c r="L2624" i="3" a="1"/>
  <c r="L2624" i="3" s="1"/>
  <c r="O2624" i="3" a="1"/>
  <c r="O2624" i="3" s="1"/>
  <c r="K2624" i="3" a="1"/>
  <c r="K2624" i="3" s="1"/>
  <c r="N2624" i="3" a="1"/>
  <c r="N2624" i="3" s="1"/>
  <c r="M2634" i="3" a="1"/>
  <c r="M2634" i="3" s="1"/>
  <c r="P2634" i="3" a="1"/>
  <c r="P2634" i="3" s="1"/>
  <c r="Q2634" i="3" s="1"/>
  <c r="L2634" i="3" a="1"/>
  <c r="L2634" i="3" s="1"/>
  <c r="N2634" i="3" a="1"/>
  <c r="N2634" i="3" s="1"/>
  <c r="K2649" i="3" a="1"/>
  <c r="K2649" i="3" s="1"/>
  <c r="P2656" i="3" a="1"/>
  <c r="P2656" i="3" s="1"/>
  <c r="L2656" i="3" a="1"/>
  <c r="L2656" i="3" s="1"/>
  <c r="O2656" i="3" a="1"/>
  <c r="O2656" i="3" s="1"/>
  <c r="K2656" i="3" a="1"/>
  <c r="K2656" i="3" s="1"/>
  <c r="N2656" i="3" a="1"/>
  <c r="N2656" i="3" s="1"/>
  <c r="M2666" i="3" a="1"/>
  <c r="M2666" i="3" s="1"/>
  <c r="P2666" i="3" a="1"/>
  <c r="P2666" i="3" s="1"/>
  <c r="L2666" i="3" a="1"/>
  <c r="L2666" i="3" s="1"/>
  <c r="N2666" i="3" a="1"/>
  <c r="N2666" i="3" s="1"/>
  <c r="K2681" i="3" a="1"/>
  <c r="K2681" i="3" s="1"/>
  <c r="P2688" i="3" a="1"/>
  <c r="P2688" i="3" s="1"/>
  <c r="L2688" i="3" a="1"/>
  <c r="L2688" i="3" s="1"/>
  <c r="O2688" i="3" a="1"/>
  <c r="O2688" i="3" s="1"/>
  <c r="K2688" i="3" a="1"/>
  <c r="K2688" i="3" s="1"/>
  <c r="N2688" i="3" a="1"/>
  <c r="N2688" i="3" s="1"/>
  <c r="M2698" i="3" a="1"/>
  <c r="M2698" i="3" s="1"/>
  <c r="P2698" i="3" a="1"/>
  <c r="P2698" i="3" s="1"/>
  <c r="L2698" i="3" a="1"/>
  <c r="L2698" i="3" s="1"/>
  <c r="N2698" i="3" a="1"/>
  <c r="N2698" i="3" s="1"/>
  <c r="K2713" i="3" a="1"/>
  <c r="K2713" i="3" s="1"/>
  <c r="P2720" i="3" a="1"/>
  <c r="P2720" i="3" s="1"/>
  <c r="L2720" i="3" a="1"/>
  <c r="L2720" i="3" s="1"/>
  <c r="O2720" i="3" a="1"/>
  <c r="O2720" i="3" s="1"/>
  <c r="K2720" i="3" a="1"/>
  <c r="K2720" i="3" s="1"/>
  <c r="N2720" i="3" a="1"/>
  <c r="N2720" i="3" s="1"/>
  <c r="K2730" i="3" a="1"/>
  <c r="K2730" i="3" s="1"/>
  <c r="P2731" i="3" a="1"/>
  <c r="P2731" i="3" s="1"/>
  <c r="Q2731" i="3" s="1"/>
  <c r="K2737" i="3" a="1"/>
  <c r="K2737" i="3" s="1"/>
  <c r="P2753" i="3" a="1"/>
  <c r="P2753" i="3" s="1"/>
  <c r="L2753" i="3" a="1"/>
  <c r="L2753" i="3" s="1"/>
  <c r="N2753" i="3" a="1"/>
  <c r="N2753" i="3" s="1"/>
  <c r="O2753" i="3" a="1"/>
  <c r="O2753" i="3" s="1"/>
  <c r="P2769" i="3" a="1"/>
  <c r="P2769" i="3" s="1"/>
  <c r="L2769" i="3" a="1"/>
  <c r="L2769" i="3" s="1"/>
  <c r="N2769" i="3" a="1"/>
  <c r="N2769" i="3" s="1"/>
  <c r="O2769" i="3" a="1"/>
  <c r="O2769" i="3" s="1"/>
  <c r="P2785" i="3" a="1"/>
  <c r="P2785" i="3" s="1"/>
  <c r="L2785" i="3" a="1"/>
  <c r="L2785" i="3" s="1"/>
  <c r="N2785" i="3" a="1"/>
  <c r="N2785" i="3" s="1"/>
  <c r="O2785" i="3" a="1"/>
  <c r="O2785" i="3" s="1"/>
  <c r="Q2791" i="3"/>
  <c r="P2801" i="3" a="1"/>
  <c r="P2801" i="3" s="1"/>
  <c r="L2801" i="3" a="1"/>
  <c r="L2801" i="3" s="1"/>
  <c r="N2801" i="3" a="1"/>
  <c r="N2801" i="3" s="1"/>
  <c r="O2801" i="3" a="1"/>
  <c r="O2801" i="3" s="1"/>
  <c r="P2817" i="3" a="1"/>
  <c r="P2817" i="3" s="1"/>
  <c r="L2817" i="3" a="1"/>
  <c r="L2817" i="3" s="1"/>
  <c r="N2817" i="3" a="1"/>
  <c r="N2817" i="3" s="1"/>
  <c r="O2817" i="3" a="1"/>
  <c r="O2817" i="3" s="1"/>
  <c r="O2827" i="3" a="1"/>
  <c r="O2827" i="3" s="1"/>
  <c r="P2833" i="3" a="1"/>
  <c r="P2833" i="3" s="1"/>
  <c r="L2833" i="3" a="1"/>
  <c r="L2833" i="3" s="1"/>
  <c r="N2833" i="3" a="1"/>
  <c r="N2833" i="3" s="1"/>
  <c r="O2833" i="3" a="1"/>
  <c r="O2833" i="3" s="1"/>
  <c r="O2843" i="3" a="1"/>
  <c r="O2843" i="3" s="1"/>
  <c r="P2849" i="3" a="1"/>
  <c r="P2849" i="3" s="1"/>
  <c r="L2849" i="3" a="1"/>
  <c r="L2849" i="3" s="1"/>
  <c r="N2849" i="3" a="1"/>
  <c r="N2849" i="3" s="1"/>
  <c r="O2849" i="3" a="1"/>
  <c r="O2849" i="3" s="1"/>
  <c r="M2859" i="3" a="1"/>
  <c r="M2859" i="3" s="1"/>
  <c r="N2859" i="3" a="1"/>
  <c r="N2859" i="3" s="1"/>
  <c r="L2859" i="3" a="1"/>
  <c r="L2859" i="3" s="1"/>
  <c r="O2859" i="3" a="1"/>
  <c r="O2859" i="3" s="1"/>
  <c r="M2867" i="3" a="1"/>
  <c r="M2867" i="3" s="1"/>
  <c r="N2867" i="3" a="1"/>
  <c r="N2867" i="3" s="1"/>
  <c r="O2867" i="3" a="1"/>
  <c r="O2867" i="3" s="1"/>
  <c r="P2867" i="3" a="1"/>
  <c r="P2867" i="3" s="1"/>
  <c r="P2873" i="3" a="1"/>
  <c r="P2873" i="3" s="1"/>
  <c r="L2873" i="3" a="1"/>
  <c r="L2873" i="3" s="1"/>
  <c r="M2873" i="3" a="1"/>
  <c r="M2873" i="3" s="1"/>
  <c r="O2873" i="3" a="1"/>
  <c r="O2873" i="3" s="1"/>
  <c r="P2896" i="3" a="1"/>
  <c r="P2896" i="3" s="1"/>
  <c r="L2896" i="3" a="1"/>
  <c r="L2896" i="3" s="1"/>
  <c r="O2896" i="3" a="1"/>
  <c r="O2896" i="3" s="1"/>
  <c r="K2896" i="3" a="1"/>
  <c r="K2896" i="3" s="1"/>
  <c r="N2896" i="3" a="1"/>
  <c r="N2896" i="3" s="1"/>
  <c r="M2896" i="3" a="1"/>
  <c r="M2896" i="3" s="1"/>
  <c r="O2922" i="3" a="1"/>
  <c r="O2922" i="3" s="1"/>
  <c r="K2930" i="3" a="1"/>
  <c r="K2930" i="3" s="1"/>
  <c r="M2936" i="3" a="1"/>
  <c r="M2936" i="3" s="1"/>
  <c r="R2939" i="3"/>
  <c r="Q2939" i="3"/>
  <c r="M2954" i="3" a="1"/>
  <c r="M2954" i="3" s="1"/>
  <c r="P2954" i="3" a="1"/>
  <c r="P2954" i="3" s="1"/>
  <c r="Q2954" i="3" s="1"/>
  <c r="L2954" i="3" a="1"/>
  <c r="L2954" i="3" s="1"/>
  <c r="N2954" i="3" a="1"/>
  <c r="N2954" i="3" s="1"/>
  <c r="K2954" i="3" a="1"/>
  <c r="K2954" i="3" s="1"/>
  <c r="M2962" i="3" a="1"/>
  <c r="M2962" i="3" s="1"/>
  <c r="P2962" i="3" a="1"/>
  <c r="P2962" i="3" s="1"/>
  <c r="L2962" i="3" a="1"/>
  <c r="L2962" i="3" s="1"/>
  <c r="O2962" i="3" a="1"/>
  <c r="O2962" i="3" s="1"/>
  <c r="N2962" i="3" a="1"/>
  <c r="N2962" i="3" s="1"/>
  <c r="P2968" i="3" a="1"/>
  <c r="P2968" i="3" s="1"/>
  <c r="L2968" i="3" a="1"/>
  <c r="L2968" i="3" s="1"/>
  <c r="O2968" i="3" a="1"/>
  <c r="O2968" i="3" s="1"/>
  <c r="K2968" i="3" a="1"/>
  <c r="K2968" i="3" s="1"/>
  <c r="N2968" i="3" a="1"/>
  <c r="N2968" i="3" s="1"/>
  <c r="M2986" i="3" a="1"/>
  <c r="M2986" i="3" s="1"/>
  <c r="P2986" i="3" a="1"/>
  <c r="P2986" i="3" s="1"/>
  <c r="Q2986" i="3" s="1"/>
  <c r="L2986" i="3" a="1"/>
  <c r="L2986" i="3" s="1"/>
  <c r="N2986" i="3" a="1"/>
  <c r="N2986" i="3" s="1"/>
  <c r="K2986" i="3" a="1"/>
  <c r="K2986" i="3" s="1"/>
  <c r="M2994" i="3" a="1"/>
  <c r="M2994" i="3" s="1"/>
  <c r="P2994" i="3" a="1"/>
  <c r="P2994" i="3" s="1"/>
  <c r="L2994" i="3" a="1"/>
  <c r="L2994" i="3" s="1"/>
  <c r="O2994" i="3" a="1"/>
  <c r="O2994" i="3" s="1"/>
  <c r="N2994" i="3" a="1"/>
  <c r="N2994" i="3" s="1"/>
  <c r="P3000" i="3" a="1"/>
  <c r="P3000" i="3" s="1"/>
  <c r="L3000" i="3" a="1"/>
  <c r="L3000" i="3" s="1"/>
  <c r="O3000" i="3" a="1"/>
  <c r="O3000" i="3" s="1"/>
  <c r="K3000" i="3" a="1"/>
  <c r="K3000" i="3" s="1"/>
  <c r="N3000" i="3" a="1"/>
  <c r="N3000" i="3" s="1"/>
  <c r="M3018" i="3" a="1"/>
  <c r="M3018" i="3" s="1"/>
  <c r="P3018" i="3" a="1"/>
  <c r="P3018" i="3" s="1"/>
  <c r="Q3018" i="3" s="1"/>
  <c r="L3018" i="3" a="1"/>
  <c r="L3018" i="3" s="1"/>
  <c r="N3018" i="3" a="1"/>
  <c r="N3018" i="3" s="1"/>
  <c r="K3018" i="3" a="1"/>
  <c r="K3018" i="3" s="1"/>
  <c r="M3026" i="3" a="1"/>
  <c r="M3026" i="3" s="1"/>
  <c r="P3026" i="3" a="1"/>
  <c r="P3026" i="3" s="1"/>
  <c r="L3026" i="3" a="1"/>
  <c r="L3026" i="3" s="1"/>
  <c r="O3026" i="3" a="1"/>
  <c r="O3026" i="3" s="1"/>
  <c r="N3026" i="3" a="1"/>
  <c r="N3026" i="3" s="1"/>
  <c r="P3032" i="3" a="1"/>
  <c r="P3032" i="3" s="1"/>
  <c r="L3032" i="3" a="1"/>
  <c r="L3032" i="3" s="1"/>
  <c r="O3032" i="3" a="1"/>
  <c r="O3032" i="3" s="1"/>
  <c r="K3032" i="3" a="1"/>
  <c r="K3032" i="3" s="1"/>
  <c r="N3032" i="3" a="1"/>
  <c r="N3032" i="3" s="1"/>
  <c r="M3050" i="3" a="1"/>
  <c r="M3050" i="3" s="1"/>
  <c r="P3050" i="3" a="1"/>
  <c r="P3050" i="3" s="1"/>
  <c r="Q3050" i="3" s="1"/>
  <c r="L3050" i="3" a="1"/>
  <c r="L3050" i="3" s="1"/>
  <c r="N3050" i="3" a="1"/>
  <c r="N3050" i="3" s="1"/>
  <c r="K3050" i="3" a="1"/>
  <c r="K3050" i="3" s="1"/>
  <c r="M3058" i="3" a="1"/>
  <c r="M3058" i="3" s="1"/>
  <c r="P3058" i="3" a="1"/>
  <c r="P3058" i="3" s="1"/>
  <c r="L3058" i="3" a="1"/>
  <c r="L3058" i="3" s="1"/>
  <c r="O3058" i="3" a="1"/>
  <c r="O3058" i="3" s="1"/>
  <c r="N3058" i="3" a="1"/>
  <c r="N3058" i="3" s="1"/>
  <c r="P3064" i="3" a="1"/>
  <c r="P3064" i="3" s="1"/>
  <c r="L3064" i="3" a="1"/>
  <c r="L3064" i="3" s="1"/>
  <c r="O3064" i="3" a="1"/>
  <c r="O3064" i="3" s="1"/>
  <c r="K3064" i="3" a="1"/>
  <c r="K3064" i="3" s="1"/>
  <c r="N3064" i="3" a="1"/>
  <c r="N3064" i="3" s="1"/>
  <c r="M3082" i="3" a="1"/>
  <c r="M3082" i="3" s="1"/>
  <c r="P3082" i="3" a="1"/>
  <c r="P3082" i="3" s="1"/>
  <c r="Q3082" i="3" s="1"/>
  <c r="L3082" i="3" a="1"/>
  <c r="L3082" i="3" s="1"/>
  <c r="N3082" i="3" a="1"/>
  <c r="N3082" i="3" s="1"/>
  <c r="K3082" i="3" a="1"/>
  <c r="K3082" i="3" s="1"/>
  <c r="M3090" i="3" a="1"/>
  <c r="M3090" i="3" s="1"/>
  <c r="P3090" i="3" a="1"/>
  <c r="P3090" i="3" s="1"/>
  <c r="L3090" i="3" a="1"/>
  <c r="L3090" i="3" s="1"/>
  <c r="O3090" i="3" a="1"/>
  <c r="O3090" i="3" s="1"/>
  <c r="N3090" i="3" a="1"/>
  <c r="N3090" i="3" s="1"/>
  <c r="P3096" i="3" a="1"/>
  <c r="P3096" i="3" s="1"/>
  <c r="L3096" i="3" a="1"/>
  <c r="L3096" i="3" s="1"/>
  <c r="O3096" i="3" a="1"/>
  <c r="O3096" i="3" s="1"/>
  <c r="K3096" i="3" a="1"/>
  <c r="K3096" i="3" s="1"/>
  <c r="N3096" i="3" a="1"/>
  <c r="N3096" i="3" s="1"/>
  <c r="M3114" i="3" a="1"/>
  <c r="M3114" i="3" s="1"/>
  <c r="P3114" i="3" a="1"/>
  <c r="P3114" i="3" s="1"/>
  <c r="Q3114" i="3" s="1"/>
  <c r="L3114" i="3" a="1"/>
  <c r="L3114" i="3" s="1"/>
  <c r="N3114" i="3" a="1"/>
  <c r="N3114" i="3" s="1"/>
  <c r="K3114" i="3" a="1"/>
  <c r="K3114" i="3" s="1"/>
  <c r="M3122" i="3" a="1"/>
  <c r="M3122" i="3" s="1"/>
  <c r="P3122" i="3" a="1"/>
  <c r="P3122" i="3" s="1"/>
  <c r="L3122" i="3" a="1"/>
  <c r="L3122" i="3" s="1"/>
  <c r="O3122" i="3" a="1"/>
  <c r="O3122" i="3" s="1"/>
  <c r="N3122" i="3" a="1"/>
  <c r="N3122" i="3" s="1"/>
  <c r="P3128" i="3" a="1"/>
  <c r="P3128" i="3" s="1"/>
  <c r="L3128" i="3" a="1"/>
  <c r="L3128" i="3" s="1"/>
  <c r="O3128" i="3" a="1"/>
  <c r="O3128" i="3" s="1"/>
  <c r="K3128" i="3" a="1"/>
  <c r="K3128" i="3" s="1"/>
  <c r="N3128" i="3" a="1"/>
  <c r="N3128" i="3" s="1"/>
  <c r="K3151" i="3" a="1"/>
  <c r="K3151" i="3" s="1"/>
  <c r="L3157" i="3" a="1"/>
  <c r="L3157" i="3" s="1"/>
  <c r="R3163" i="3"/>
  <c r="Q3163" i="3"/>
  <c r="L3197" i="3" a="1"/>
  <c r="L3197" i="3" s="1"/>
  <c r="P3197" i="3" a="1"/>
  <c r="P3197" i="3" s="1"/>
  <c r="K3197" i="3" a="1"/>
  <c r="K3197" i="3" s="1"/>
  <c r="M3197" i="3" a="1"/>
  <c r="M3197" i="3" s="1"/>
  <c r="O3197" i="3" a="1"/>
  <c r="O3197" i="3" s="1"/>
  <c r="N3197" i="3" a="1"/>
  <c r="N3197" i="3" s="1"/>
  <c r="R3203" i="3"/>
  <c r="N3212" i="3" a="1"/>
  <c r="N3212" i="3" s="1"/>
  <c r="R3283" i="3"/>
  <c r="Q3283" i="3"/>
  <c r="N3530" i="3" a="1"/>
  <c r="N3530" i="3" s="1"/>
  <c r="M3530" i="3" a="1"/>
  <c r="M3530" i="3" s="1"/>
  <c r="P3530" i="3" a="1"/>
  <c r="P3530" i="3" s="1"/>
  <c r="O3530" i="3" a="1"/>
  <c r="O3530" i="3" s="1"/>
  <c r="L3530" i="3" a="1"/>
  <c r="L3530" i="3" s="1"/>
  <c r="K3530" i="3" a="1"/>
  <c r="K3530" i="3" s="1"/>
  <c r="O3577" i="3" a="1"/>
  <c r="O3577" i="3" s="1"/>
  <c r="K3577" i="3" a="1"/>
  <c r="K3577" i="3" s="1"/>
  <c r="M3577" i="3" a="1"/>
  <c r="M3577" i="3" s="1"/>
  <c r="L3577" i="3" a="1"/>
  <c r="L3577" i="3" s="1"/>
  <c r="N3577" i="3" a="1"/>
  <c r="N3577" i="3" s="1"/>
  <c r="P3577" i="3" a="1"/>
  <c r="P3577" i="3" s="1"/>
  <c r="O2035" i="3" a="1"/>
  <c r="O2035" i="3" s="1"/>
  <c r="O2041" i="3" a="1"/>
  <c r="O2041" i="3" s="1"/>
  <c r="O2047" i="3" a="1"/>
  <c r="O2047" i="3" s="1"/>
  <c r="O2067" i="3" a="1"/>
  <c r="O2067" i="3" s="1"/>
  <c r="O2073" i="3" a="1"/>
  <c r="O2073" i="3" s="1"/>
  <c r="O2079" i="3" a="1"/>
  <c r="O2079" i="3" s="1"/>
  <c r="O2099" i="3" a="1"/>
  <c r="O2099" i="3" s="1"/>
  <c r="O2105" i="3" a="1"/>
  <c r="O2105" i="3" s="1"/>
  <c r="O2111" i="3" a="1"/>
  <c r="O2111" i="3" s="1"/>
  <c r="O2131" i="3" a="1"/>
  <c r="O2131" i="3" s="1"/>
  <c r="O2137" i="3" a="1"/>
  <c r="O2137" i="3" s="1"/>
  <c r="O2143" i="3" a="1"/>
  <c r="O2143" i="3" s="1"/>
  <c r="O2167" i="3" a="1"/>
  <c r="O2167" i="3" s="1"/>
  <c r="K2167" i="3" a="1"/>
  <c r="K2167" i="3" s="1"/>
  <c r="P2176" i="3" a="1"/>
  <c r="P2176" i="3" s="1"/>
  <c r="L2176" i="3" a="1"/>
  <c r="L2176" i="3" s="1"/>
  <c r="P2185" i="3" a="1"/>
  <c r="P2185" i="3" s="1"/>
  <c r="L2185" i="3" a="1"/>
  <c r="L2185" i="3" s="1"/>
  <c r="O2231" i="3" a="1"/>
  <c r="O2231" i="3" s="1"/>
  <c r="K2231" i="3" a="1"/>
  <c r="K2231" i="3" s="1"/>
  <c r="P2240" i="3" a="1"/>
  <c r="P2240" i="3" s="1"/>
  <c r="L2240" i="3" a="1"/>
  <c r="L2240" i="3" s="1"/>
  <c r="P2249" i="3" a="1"/>
  <c r="P2249" i="3" s="1"/>
  <c r="L2249" i="3" a="1"/>
  <c r="L2249" i="3" s="1"/>
  <c r="O2295" i="3" a="1"/>
  <c r="O2295" i="3" s="1"/>
  <c r="K2295" i="3" a="1"/>
  <c r="K2295" i="3" s="1"/>
  <c r="P2304" i="3" a="1"/>
  <c r="P2304" i="3" s="1"/>
  <c r="L2304" i="3" a="1"/>
  <c r="L2304" i="3" s="1"/>
  <c r="P2313" i="3" a="1"/>
  <c r="P2313" i="3" s="1"/>
  <c r="L2313" i="3" a="1"/>
  <c r="L2313" i="3" s="1"/>
  <c r="O2359" i="3" a="1"/>
  <c r="O2359" i="3" s="1"/>
  <c r="K2359" i="3" a="1"/>
  <c r="K2359" i="3" s="1"/>
  <c r="P2368" i="3" a="1"/>
  <c r="P2368" i="3" s="1"/>
  <c r="L2368" i="3" a="1"/>
  <c r="L2368" i="3" s="1"/>
  <c r="P2377" i="3" a="1"/>
  <c r="P2377" i="3" s="1"/>
  <c r="L2377" i="3" a="1"/>
  <c r="L2377" i="3" s="1"/>
  <c r="O2423" i="3" a="1"/>
  <c r="O2423" i="3" s="1"/>
  <c r="K2423" i="3" a="1"/>
  <c r="K2423" i="3" s="1"/>
  <c r="P2432" i="3" a="1"/>
  <c r="P2432" i="3" s="1"/>
  <c r="L2432" i="3" a="1"/>
  <c r="L2432" i="3" s="1"/>
  <c r="P2441" i="3" a="1"/>
  <c r="P2441" i="3" s="1"/>
  <c r="L2441" i="3" a="1"/>
  <c r="L2441" i="3" s="1"/>
  <c r="O2487" i="3" a="1"/>
  <c r="O2487" i="3" s="1"/>
  <c r="K2487" i="3" a="1"/>
  <c r="K2487" i="3" s="1"/>
  <c r="P2496" i="3" a="1"/>
  <c r="P2496" i="3" s="1"/>
  <c r="L2496" i="3" a="1"/>
  <c r="L2496" i="3" s="1"/>
  <c r="P2505" i="3" a="1"/>
  <c r="P2505" i="3" s="1"/>
  <c r="L2505" i="3" a="1"/>
  <c r="L2505" i="3" s="1"/>
  <c r="O2551" i="3" a="1"/>
  <c r="O2551" i="3" s="1"/>
  <c r="K2551" i="3" a="1"/>
  <c r="K2551" i="3" s="1"/>
  <c r="P2560" i="3" a="1"/>
  <c r="P2560" i="3" s="1"/>
  <c r="L2560" i="3" a="1"/>
  <c r="L2560" i="3" s="1"/>
  <c r="P2569" i="3" a="1"/>
  <c r="P2569" i="3" s="1"/>
  <c r="L2569" i="3" a="1"/>
  <c r="L2569" i="3" s="1"/>
  <c r="R2751" i="3"/>
  <c r="R2767" i="3"/>
  <c r="R2791" i="3"/>
  <c r="R2799" i="3"/>
  <c r="R2823" i="3"/>
  <c r="M2874" i="3" a="1"/>
  <c r="M2874" i="3" s="1"/>
  <c r="P2874" i="3" a="1"/>
  <c r="P2874" i="3" s="1"/>
  <c r="L2874" i="3" a="1"/>
  <c r="L2874" i="3" s="1"/>
  <c r="K2875" i="3" a="1"/>
  <c r="K2875" i="3" s="1"/>
  <c r="P2880" i="3" a="1"/>
  <c r="P2880" i="3" s="1"/>
  <c r="L2880" i="3" a="1"/>
  <c r="L2880" i="3" s="1"/>
  <c r="O2880" i="3" a="1"/>
  <c r="O2880" i="3" s="1"/>
  <c r="K2880" i="3" a="1"/>
  <c r="K2880" i="3" s="1"/>
  <c r="M2906" i="3" a="1"/>
  <c r="M2906" i="3" s="1"/>
  <c r="P2906" i="3" a="1"/>
  <c r="P2906" i="3" s="1"/>
  <c r="R2906" i="3" s="1"/>
  <c r="L2906" i="3" a="1"/>
  <c r="L2906" i="3" s="1"/>
  <c r="K2907" i="3" a="1"/>
  <c r="K2907" i="3" s="1"/>
  <c r="R2909" i="3"/>
  <c r="P2912" i="3" a="1"/>
  <c r="P2912" i="3" s="1"/>
  <c r="L2912" i="3" a="1"/>
  <c r="L2912" i="3" s="1"/>
  <c r="O2912" i="3" a="1"/>
  <c r="O2912" i="3" s="1"/>
  <c r="K2912" i="3" a="1"/>
  <c r="K2912" i="3" s="1"/>
  <c r="M2938" i="3" a="1"/>
  <c r="M2938" i="3" s="1"/>
  <c r="P2938" i="3" a="1"/>
  <c r="P2938" i="3" s="1"/>
  <c r="Q2938" i="3" s="1"/>
  <c r="L2938" i="3" a="1"/>
  <c r="L2938" i="3" s="1"/>
  <c r="K2939" i="3" a="1"/>
  <c r="K2939" i="3" s="1"/>
  <c r="P2944" i="3" a="1"/>
  <c r="P2944" i="3" s="1"/>
  <c r="L2944" i="3" a="1"/>
  <c r="L2944" i="3" s="1"/>
  <c r="O2944" i="3" a="1"/>
  <c r="O2944" i="3" s="1"/>
  <c r="K2944" i="3" a="1"/>
  <c r="K2944" i="3" s="1"/>
  <c r="M2970" i="3" a="1"/>
  <c r="M2970" i="3" s="1"/>
  <c r="P2970" i="3" a="1"/>
  <c r="P2970" i="3" s="1"/>
  <c r="Q2970" i="3" s="1"/>
  <c r="L2970" i="3" a="1"/>
  <c r="L2970" i="3" s="1"/>
  <c r="K2971" i="3" a="1"/>
  <c r="K2971" i="3" s="1"/>
  <c r="P2976" i="3" a="1"/>
  <c r="P2976" i="3" s="1"/>
  <c r="L2976" i="3" a="1"/>
  <c r="L2976" i="3" s="1"/>
  <c r="O2976" i="3" a="1"/>
  <c r="O2976" i="3" s="1"/>
  <c r="K2976" i="3" a="1"/>
  <c r="K2976" i="3" s="1"/>
  <c r="M3002" i="3" a="1"/>
  <c r="M3002" i="3" s="1"/>
  <c r="P3002" i="3" a="1"/>
  <c r="P3002" i="3" s="1"/>
  <c r="R3002" i="3" s="1"/>
  <c r="L3002" i="3" a="1"/>
  <c r="L3002" i="3" s="1"/>
  <c r="K3003" i="3" a="1"/>
  <c r="K3003" i="3" s="1"/>
  <c r="P3008" i="3" a="1"/>
  <c r="P3008" i="3" s="1"/>
  <c r="L3008" i="3" a="1"/>
  <c r="L3008" i="3" s="1"/>
  <c r="O3008" i="3" a="1"/>
  <c r="O3008" i="3" s="1"/>
  <c r="K3008" i="3" a="1"/>
  <c r="K3008" i="3" s="1"/>
  <c r="M3034" i="3" a="1"/>
  <c r="M3034" i="3" s="1"/>
  <c r="P3034" i="3" a="1"/>
  <c r="P3034" i="3" s="1"/>
  <c r="L3034" i="3" a="1"/>
  <c r="L3034" i="3" s="1"/>
  <c r="K3035" i="3" a="1"/>
  <c r="K3035" i="3" s="1"/>
  <c r="P3040" i="3" a="1"/>
  <c r="P3040" i="3" s="1"/>
  <c r="L3040" i="3" a="1"/>
  <c r="L3040" i="3" s="1"/>
  <c r="O3040" i="3" a="1"/>
  <c r="O3040" i="3" s="1"/>
  <c r="K3040" i="3" a="1"/>
  <c r="K3040" i="3" s="1"/>
  <c r="M3066" i="3" a="1"/>
  <c r="M3066" i="3" s="1"/>
  <c r="P3066" i="3" a="1"/>
  <c r="P3066" i="3" s="1"/>
  <c r="Q3066" i="3" s="1"/>
  <c r="L3066" i="3" a="1"/>
  <c r="L3066" i="3" s="1"/>
  <c r="K3067" i="3" a="1"/>
  <c r="K3067" i="3" s="1"/>
  <c r="R3069" i="3"/>
  <c r="P3072" i="3" a="1"/>
  <c r="P3072" i="3" s="1"/>
  <c r="L3072" i="3" a="1"/>
  <c r="L3072" i="3" s="1"/>
  <c r="O3072" i="3" a="1"/>
  <c r="O3072" i="3" s="1"/>
  <c r="K3072" i="3" a="1"/>
  <c r="K3072" i="3" s="1"/>
  <c r="M3098" i="3" a="1"/>
  <c r="M3098" i="3" s="1"/>
  <c r="P3098" i="3" a="1"/>
  <c r="P3098" i="3" s="1"/>
  <c r="Q3098" i="3" s="1"/>
  <c r="L3098" i="3" a="1"/>
  <c r="L3098" i="3" s="1"/>
  <c r="K3099" i="3" a="1"/>
  <c r="K3099" i="3" s="1"/>
  <c r="R3101" i="3"/>
  <c r="P3104" i="3" a="1"/>
  <c r="P3104" i="3" s="1"/>
  <c r="L3104" i="3" a="1"/>
  <c r="L3104" i="3" s="1"/>
  <c r="O3104" i="3" a="1"/>
  <c r="O3104" i="3" s="1"/>
  <c r="K3104" i="3" a="1"/>
  <c r="K3104" i="3" s="1"/>
  <c r="M3130" i="3" a="1"/>
  <c r="M3130" i="3" s="1"/>
  <c r="P3130" i="3" a="1"/>
  <c r="P3130" i="3" s="1"/>
  <c r="L3130" i="3" a="1"/>
  <c r="L3130" i="3" s="1"/>
  <c r="P3134" i="3" a="1"/>
  <c r="P3134" i="3" s="1"/>
  <c r="R3134" i="3" s="1"/>
  <c r="L3134" i="3" a="1"/>
  <c r="L3134" i="3" s="1"/>
  <c r="N3134" i="3" a="1"/>
  <c r="N3134" i="3" s="1"/>
  <c r="M3134" i="3" a="1"/>
  <c r="M3134" i="3" s="1"/>
  <c r="M3136" i="3" a="1"/>
  <c r="M3136" i="3" s="1"/>
  <c r="L3136" i="3" a="1"/>
  <c r="L3136" i="3" s="1"/>
  <c r="P3136" i="3" a="1"/>
  <c r="P3136" i="3" s="1"/>
  <c r="O3140" i="3" a="1"/>
  <c r="O3140" i="3" s="1"/>
  <c r="K3140" i="3" a="1"/>
  <c r="K3140" i="3" s="1"/>
  <c r="N3140" i="3" a="1"/>
  <c r="N3140" i="3" s="1"/>
  <c r="M3140" i="3" a="1"/>
  <c r="M3140" i="3" s="1"/>
  <c r="P3142" i="3" a="1"/>
  <c r="P3142" i="3" s="1"/>
  <c r="R3142" i="3" s="1"/>
  <c r="L3142" i="3" a="1"/>
  <c r="L3142" i="3" s="1"/>
  <c r="M3142" i="3" a="1"/>
  <c r="M3142" i="3" s="1"/>
  <c r="M3160" i="3" a="1"/>
  <c r="M3160" i="3" s="1"/>
  <c r="N3160" i="3" a="1"/>
  <c r="N3160" i="3" s="1"/>
  <c r="N3162" i="3" a="1"/>
  <c r="N3162" i="3" s="1"/>
  <c r="L3162" i="3" a="1"/>
  <c r="L3162" i="3" s="1"/>
  <c r="P3162" i="3" a="1"/>
  <c r="P3162" i="3" s="1"/>
  <c r="Q3162" i="3" s="1"/>
  <c r="M3162" i="3" a="1"/>
  <c r="M3162" i="3" s="1"/>
  <c r="M3183" i="3" a="1"/>
  <c r="M3183" i="3" s="1"/>
  <c r="L3183" i="3" a="1"/>
  <c r="L3183" i="3" s="1"/>
  <c r="N3183" i="3" a="1"/>
  <c r="N3183" i="3" s="1"/>
  <c r="L3217" i="3" a="1"/>
  <c r="L3217" i="3" s="1"/>
  <c r="P3217" i="3" a="1"/>
  <c r="P3217" i="3" s="1"/>
  <c r="R3217" i="3" s="1"/>
  <c r="K3217" i="3" a="1"/>
  <c r="K3217" i="3" s="1"/>
  <c r="M3221" i="3" a="1"/>
  <c r="M3221" i="3" s="1"/>
  <c r="N3221" i="3" a="1"/>
  <c r="N3221" i="3" s="1"/>
  <c r="L3229" i="3" a="1"/>
  <c r="L3229" i="3" s="1"/>
  <c r="P3229" i="3" a="1"/>
  <c r="P3229" i="3" s="1"/>
  <c r="Q3229" i="3" s="1"/>
  <c r="K3229" i="3" a="1"/>
  <c r="K3229" i="3" s="1"/>
  <c r="M3229" i="3" a="1"/>
  <c r="M3229" i="3" s="1"/>
  <c r="O3244" i="3" a="1"/>
  <c r="O3244" i="3" s="1"/>
  <c r="K3244" i="3" a="1"/>
  <c r="K3244" i="3" s="1"/>
  <c r="M3244" i="3" a="1"/>
  <c r="M3244" i="3" s="1"/>
  <c r="L3244" i="3" a="1"/>
  <c r="L3244" i="3" s="1"/>
  <c r="M3273" i="3" a="1"/>
  <c r="M3273" i="3" s="1"/>
  <c r="L3273" i="3" a="1"/>
  <c r="L3273" i="3" s="1"/>
  <c r="N3273" i="3" a="1"/>
  <c r="N3273" i="3" s="1"/>
  <c r="O3285" i="3" a="1"/>
  <c r="O3285" i="3" s="1"/>
  <c r="O3316" i="3" a="1"/>
  <c r="O3316" i="3" s="1"/>
  <c r="K3316" i="3" a="1"/>
  <c r="K3316" i="3" s="1"/>
  <c r="N3316" i="3" a="1"/>
  <c r="N3316" i="3" s="1"/>
  <c r="M3316" i="3" a="1"/>
  <c r="M3316" i="3" s="1"/>
  <c r="P3334" i="3" a="1"/>
  <c r="P3334" i="3" s="1"/>
  <c r="R3334" i="3" s="1"/>
  <c r="L3334" i="3" a="1"/>
  <c r="L3334" i="3" s="1"/>
  <c r="K3334" i="3" a="1"/>
  <c r="K3334" i="3" s="1"/>
  <c r="M3334" i="3" a="1"/>
  <c r="M3334" i="3" s="1"/>
  <c r="N3351" i="3" a="1"/>
  <c r="N3351" i="3" s="1"/>
  <c r="M3351" i="3" a="1"/>
  <c r="M3351" i="3" s="1"/>
  <c r="L3351" i="3" a="1"/>
  <c r="L3351" i="3" s="1"/>
  <c r="R3352" i="3"/>
  <c r="O3380" i="3" a="1"/>
  <c r="O3380" i="3" s="1"/>
  <c r="K3380" i="3" a="1"/>
  <c r="K3380" i="3" s="1"/>
  <c r="N3380" i="3" a="1"/>
  <c r="N3380" i="3" s="1"/>
  <c r="M3380" i="3" a="1"/>
  <c r="M3380" i="3" s="1"/>
  <c r="P3398" i="3" a="1"/>
  <c r="P3398" i="3" s="1"/>
  <c r="R3398" i="3" s="1"/>
  <c r="L3398" i="3" a="1"/>
  <c r="L3398" i="3" s="1"/>
  <c r="K3398" i="3" a="1"/>
  <c r="K3398" i="3" s="1"/>
  <c r="M3398" i="3" a="1"/>
  <c r="M3398" i="3" s="1"/>
  <c r="R3403" i="3"/>
  <c r="N3415" i="3" a="1"/>
  <c r="N3415" i="3" s="1"/>
  <c r="M3415" i="3" a="1"/>
  <c r="M3415" i="3" s="1"/>
  <c r="L3415" i="3" a="1"/>
  <c r="L3415" i="3" s="1"/>
  <c r="O3444" i="3" a="1"/>
  <c r="O3444" i="3" s="1"/>
  <c r="K3444" i="3" a="1"/>
  <c r="K3444" i="3" s="1"/>
  <c r="N3444" i="3" a="1"/>
  <c r="N3444" i="3" s="1"/>
  <c r="M3444" i="3" a="1"/>
  <c r="M3444" i="3" s="1"/>
  <c r="M3461" i="3" a="1"/>
  <c r="M3461" i="3" s="1"/>
  <c r="N3461" i="3" a="1"/>
  <c r="N3461" i="3" s="1"/>
  <c r="O3461" i="3" a="1"/>
  <c r="O3461" i="3" s="1"/>
  <c r="O3468" i="3" a="1"/>
  <c r="O3468" i="3" s="1"/>
  <c r="K3468" i="3" a="1"/>
  <c r="K3468" i="3" s="1"/>
  <c r="M3468" i="3" a="1"/>
  <c r="M3468" i="3" s="1"/>
  <c r="L3468" i="3" a="1"/>
  <c r="L3468" i="3" s="1"/>
  <c r="N3479" i="3" a="1"/>
  <c r="N3479" i="3" s="1"/>
  <c r="M3479" i="3" a="1"/>
  <c r="M3479" i="3" s="1"/>
  <c r="L3479" i="3" a="1"/>
  <c r="L3479" i="3" s="1"/>
  <c r="P3502" i="3" a="1"/>
  <c r="P3502" i="3" s="1"/>
  <c r="Q3502" i="3" s="1"/>
  <c r="L3502" i="3" a="1"/>
  <c r="L3502" i="3" s="1"/>
  <c r="N3502" i="3" a="1"/>
  <c r="N3502" i="3" s="1"/>
  <c r="M3502" i="3" a="1"/>
  <c r="M3502" i="3" s="1"/>
  <c r="N3522" i="3" a="1"/>
  <c r="N3522" i="3" s="1"/>
  <c r="L3522" i="3" a="1"/>
  <c r="L3522" i="3" s="1"/>
  <c r="K3522" i="3" a="1"/>
  <c r="K3522" i="3" s="1"/>
  <c r="M3522" i="3" a="1"/>
  <c r="M3522" i="3" s="1"/>
  <c r="M3549" i="3" a="1"/>
  <c r="M3549" i="3" s="1"/>
  <c r="L3549" i="3" a="1"/>
  <c r="L3549" i="3" s="1"/>
  <c r="N3549" i="3" a="1"/>
  <c r="N3549" i="3" s="1"/>
  <c r="P3558" i="3" a="1"/>
  <c r="P3558" i="3" s="1"/>
  <c r="R3558" i="3" s="1"/>
  <c r="L3558" i="3" a="1"/>
  <c r="L3558" i="3" s="1"/>
  <c r="K3558" i="3" a="1"/>
  <c r="K3558" i="3" s="1"/>
  <c r="M3558" i="3" a="1"/>
  <c r="M3558" i="3" s="1"/>
  <c r="Q3568" i="3"/>
  <c r="O3613" i="3" a="1"/>
  <c r="O3613" i="3" s="1"/>
  <c r="K3613" i="3" a="1"/>
  <c r="K3613" i="3" s="1"/>
  <c r="M3613" i="3" a="1"/>
  <c r="M3613" i="3" s="1"/>
  <c r="P3613" i="3" a="1"/>
  <c r="P3613" i="3" s="1"/>
  <c r="N3613" i="3" a="1"/>
  <c r="N3613" i="3" s="1"/>
  <c r="P3623" i="3" a="1"/>
  <c r="P3623" i="3" s="1"/>
  <c r="L3623" i="3" a="1"/>
  <c r="L3623" i="3" s="1"/>
  <c r="N3623" i="3" a="1"/>
  <c r="N3623" i="3" s="1"/>
  <c r="M3623" i="3" a="1"/>
  <c r="M3623" i="3" s="1"/>
  <c r="K3623" i="3" a="1"/>
  <c r="K3623" i="3" s="1"/>
  <c r="O3623" i="3" a="1"/>
  <c r="O3623" i="3" s="1"/>
  <c r="Q3632" i="3"/>
  <c r="O3637" i="3" a="1"/>
  <c r="O3637" i="3" s="1"/>
  <c r="K3637" i="3" a="1"/>
  <c r="K3637" i="3" s="1"/>
  <c r="M3637" i="3" a="1"/>
  <c r="M3637" i="3" s="1"/>
  <c r="L3637" i="3" a="1"/>
  <c r="L3637" i="3" s="1"/>
  <c r="P3637" i="3" a="1"/>
  <c r="P3637" i="3" s="1"/>
  <c r="N3637" i="3" a="1"/>
  <c r="N3637" i="3" s="1"/>
  <c r="Q3683" i="3"/>
  <c r="R3700" i="3"/>
  <c r="Q3700" i="3"/>
  <c r="R3259" i="3"/>
  <c r="Q3267" i="3"/>
  <c r="R3267" i="3"/>
  <c r="N3282" i="3" a="1"/>
  <c r="N3282" i="3" s="1"/>
  <c r="M3282" i="3" a="1"/>
  <c r="M3282" i="3" s="1"/>
  <c r="Q3304" i="3"/>
  <c r="N3306" i="3" a="1"/>
  <c r="N3306" i="3" s="1"/>
  <c r="M3306" i="3" a="1"/>
  <c r="M3306" i="3" s="1"/>
  <c r="Q3328" i="3"/>
  <c r="R3328" i="3"/>
  <c r="M3333" i="3" a="1"/>
  <c r="M3333" i="3" s="1"/>
  <c r="N3333" i="3" a="1"/>
  <c r="N3333" i="3" s="1"/>
  <c r="O3333" i="3" a="1"/>
  <c r="O3333" i="3" s="1"/>
  <c r="O3340" i="3" a="1"/>
  <c r="O3340" i="3" s="1"/>
  <c r="K3340" i="3" a="1"/>
  <c r="K3340" i="3" s="1"/>
  <c r="M3340" i="3" a="1"/>
  <c r="M3340" i="3" s="1"/>
  <c r="L3340" i="3" a="1"/>
  <c r="L3340" i="3" s="1"/>
  <c r="O3353" i="3" a="1"/>
  <c r="O3353" i="3" s="1"/>
  <c r="K3353" i="3" a="1"/>
  <c r="K3353" i="3" s="1"/>
  <c r="M3353" i="3" a="1"/>
  <c r="M3353" i="3" s="1"/>
  <c r="L3353" i="3" a="1"/>
  <c r="L3353" i="3" s="1"/>
  <c r="N3353" i="3" a="1"/>
  <c r="N3353" i="3" s="1"/>
  <c r="R3362" i="3"/>
  <c r="Q3362" i="3"/>
  <c r="N3370" i="3" a="1"/>
  <c r="N3370" i="3" s="1"/>
  <c r="M3370" i="3" a="1"/>
  <c r="M3370" i="3" s="1"/>
  <c r="M3397" i="3" a="1"/>
  <c r="M3397" i="3" s="1"/>
  <c r="N3397" i="3" a="1"/>
  <c r="N3397" i="3" s="1"/>
  <c r="O3397" i="3" a="1"/>
  <c r="O3397" i="3" s="1"/>
  <c r="O3404" i="3" a="1"/>
  <c r="O3404" i="3" s="1"/>
  <c r="K3404" i="3" a="1"/>
  <c r="K3404" i="3" s="1"/>
  <c r="M3404" i="3" a="1"/>
  <c r="M3404" i="3" s="1"/>
  <c r="L3404" i="3" a="1"/>
  <c r="L3404" i="3" s="1"/>
  <c r="O3417" i="3" a="1"/>
  <c r="O3417" i="3" s="1"/>
  <c r="K3417" i="3" a="1"/>
  <c r="K3417" i="3" s="1"/>
  <c r="M3417" i="3" a="1"/>
  <c r="M3417" i="3" s="1"/>
  <c r="L3417" i="3" a="1"/>
  <c r="L3417" i="3" s="1"/>
  <c r="N3417" i="3" a="1"/>
  <c r="N3417" i="3" s="1"/>
  <c r="R3426" i="3"/>
  <c r="N3434" i="3" a="1"/>
  <c r="N3434" i="3" s="1"/>
  <c r="M3434" i="3" a="1"/>
  <c r="M3434" i="3" s="1"/>
  <c r="O3481" i="3" a="1"/>
  <c r="O3481" i="3" s="1"/>
  <c r="K3481" i="3" a="1"/>
  <c r="K3481" i="3" s="1"/>
  <c r="M3481" i="3" a="1"/>
  <c r="M3481" i="3" s="1"/>
  <c r="L3481" i="3" a="1"/>
  <c r="L3481" i="3" s="1"/>
  <c r="N3481" i="3" a="1"/>
  <c r="N3481" i="3" s="1"/>
  <c r="N3519" i="3" a="1"/>
  <c r="N3519" i="3" s="1"/>
  <c r="M3519" i="3" a="1"/>
  <c r="M3519" i="3" s="1"/>
  <c r="O3519" i="3" a="1"/>
  <c r="O3519" i="3" s="1"/>
  <c r="O3521" i="3" a="1"/>
  <c r="O3521" i="3" s="1"/>
  <c r="K3521" i="3" a="1"/>
  <c r="K3521" i="3" s="1"/>
  <c r="N3521" i="3" a="1"/>
  <c r="N3521" i="3" s="1"/>
  <c r="M3521" i="3" a="1"/>
  <c r="M3521" i="3" s="1"/>
  <c r="M3557" i="3" a="1"/>
  <c r="M3557" i="3" s="1"/>
  <c r="N3557" i="3" a="1"/>
  <c r="N3557" i="3" s="1"/>
  <c r="O3557" i="3" a="1"/>
  <c r="O3557" i="3" s="1"/>
  <c r="O3564" i="3" a="1"/>
  <c r="O3564" i="3" s="1"/>
  <c r="K3564" i="3" a="1"/>
  <c r="K3564" i="3" s="1"/>
  <c r="M3564" i="3" a="1"/>
  <c r="M3564" i="3" s="1"/>
  <c r="L3564" i="3" a="1"/>
  <c r="L3564" i="3" s="1"/>
  <c r="N3575" i="3" a="1"/>
  <c r="N3575" i="3" s="1"/>
  <c r="M3575" i="3" a="1"/>
  <c r="M3575" i="3" s="1"/>
  <c r="L3575" i="3" a="1"/>
  <c r="L3575" i="3" s="1"/>
  <c r="R3586" i="3"/>
  <c r="M3593" i="3" a="1"/>
  <c r="M3593" i="3" s="1"/>
  <c r="O3593" i="3" a="1"/>
  <c r="O3593" i="3" s="1"/>
  <c r="K3593" i="3" a="1"/>
  <c r="K3593" i="3" s="1"/>
  <c r="L3593" i="3" a="1"/>
  <c r="L3593" i="3" s="1"/>
  <c r="N3593" i="3" a="1"/>
  <c r="N3593" i="3" s="1"/>
  <c r="P3615" i="3" a="1"/>
  <c r="P3615" i="3" s="1"/>
  <c r="L3615" i="3" a="1"/>
  <c r="L3615" i="3" s="1"/>
  <c r="N3615" i="3" a="1"/>
  <c r="N3615" i="3" s="1"/>
  <c r="M3615" i="3" a="1"/>
  <c r="M3615" i="3" s="1"/>
  <c r="N3626" i="3" a="1"/>
  <c r="N3626" i="3" s="1"/>
  <c r="O3626" i="3" a="1"/>
  <c r="O3626" i="3" s="1"/>
  <c r="M3626" i="3" a="1"/>
  <c r="M3626" i="3" s="1"/>
  <c r="K3626" i="3" a="1"/>
  <c r="K3626" i="3" s="1"/>
  <c r="P3626" i="3" a="1"/>
  <c r="P3626" i="3" s="1"/>
  <c r="Q3680" i="3"/>
  <c r="Q3773" i="3"/>
  <c r="R3624" i="3"/>
  <c r="P3630" i="3" a="1"/>
  <c r="P3630" i="3" s="1"/>
  <c r="L3630" i="3" a="1"/>
  <c r="L3630" i="3" s="1"/>
  <c r="M3630" i="3" a="1"/>
  <c r="M3630" i="3" s="1"/>
  <c r="K3630" i="3" a="1"/>
  <c r="K3630" i="3" s="1"/>
  <c r="O3630" i="3" a="1"/>
  <c r="O3630" i="3" s="1"/>
  <c r="N3630" i="3" a="1"/>
  <c r="N3630" i="3" s="1"/>
  <c r="M3633" i="3" a="1"/>
  <c r="M3633" i="3" s="1"/>
  <c r="O3633" i="3" a="1"/>
  <c r="O3633" i="3" s="1"/>
  <c r="K3633" i="3" a="1"/>
  <c r="K3633" i="3" s="1"/>
  <c r="N3633" i="3" a="1"/>
  <c r="N3633" i="3" s="1"/>
  <c r="L3633" i="3" a="1"/>
  <c r="L3633" i="3" s="1"/>
  <c r="P3633" i="3" a="1"/>
  <c r="P3633" i="3" s="1"/>
  <c r="R3640" i="3"/>
  <c r="R3659" i="3"/>
  <c r="Q3659" i="3"/>
  <c r="O3661" i="3" a="1"/>
  <c r="O3661" i="3" s="1"/>
  <c r="K3661" i="3" a="1"/>
  <c r="K3661" i="3" s="1"/>
  <c r="M3661" i="3" a="1"/>
  <c r="M3661" i="3" s="1"/>
  <c r="N3661" i="3" a="1"/>
  <c r="N3661" i="3" s="1"/>
  <c r="L3661" i="3" a="1"/>
  <c r="L3661" i="3" s="1"/>
  <c r="P3661" i="3" a="1"/>
  <c r="P3661" i="3" s="1"/>
  <c r="O3180" i="3" a="1"/>
  <c r="O3180" i="3" s="1"/>
  <c r="K3180" i="3" a="1"/>
  <c r="K3180" i="3" s="1"/>
  <c r="M3180" i="3" a="1"/>
  <c r="M3180" i="3" s="1"/>
  <c r="L3180" i="3" a="1"/>
  <c r="L3180" i="3" s="1"/>
  <c r="N3250" i="3" a="1"/>
  <c r="N3250" i="3" s="1"/>
  <c r="M3250" i="3" a="1"/>
  <c r="M3250" i="3" s="1"/>
  <c r="P3262" i="3" a="1"/>
  <c r="P3262" i="3" s="1"/>
  <c r="L3262" i="3" a="1"/>
  <c r="L3262" i="3" s="1"/>
  <c r="N3262" i="3" a="1"/>
  <c r="N3262" i="3" s="1"/>
  <c r="M3262" i="3" a="1"/>
  <c r="M3262" i="3" s="1"/>
  <c r="M3264" i="3" a="1"/>
  <c r="M3264" i="3" s="1"/>
  <c r="L3264" i="3" a="1"/>
  <c r="L3264" i="3" s="1"/>
  <c r="P3264" i="3" a="1"/>
  <c r="P3264" i="3" s="1"/>
  <c r="O3268" i="3" a="1"/>
  <c r="O3268" i="3" s="1"/>
  <c r="K3268" i="3" a="1"/>
  <c r="K3268" i="3" s="1"/>
  <c r="N3268" i="3" a="1"/>
  <c r="N3268" i="3" s="1"/>
  <c r="M3268" i="3" a="1"/>
  <c r="M3268" i="3" s="1"/>
  <c r="P3270" i="3" a="1"/>
  <c r="P3270" i="3" s="1"/>
  <c r="L3270" i="3" a="1"/>
  <c r="L3270" i="3" s="1"/>
  <c r="M3270" i="3" a="1"/>
  <c r="M3270" i="3" s="1"/>
  <c r="M3279" i="3" a="1"/>
  <c r="M3279" i="3" s="1"/>
  <c r="L3279" i="3" a="1"/>
  <c r="L3279" i="3" s="1"/>
  <c r="N3279" i="3" a="1"/>
  <c r="N3279" i="3" s="1"/>
  <c r="M3293" i="3" a="1"/>
  <c r="M3293" i="3" s="1"/>
  <c r="L3293" i="3" a="1"/>
  <c r="L3293" i="3" s="1"/>
  <c r="N3293" i="3" a="1"/>
  <c r="N3293" i="3" s="1"/>
  <c r="L3306" i="3" a="1"/>
  <c r="L3306" i="3" s="1"/>
  <c r="N3327" i="3" a="1"/>
  <c r="N3327" i="3" s="1"/>
  <c r="M3327" i="3" a="1"/>
  <c r="M3327" i="3" s="1"/>
  <c r="O3327" i="3" a="1"/>
  <c r="O3327" i="3" s="1"/>
  <c r="O3329" i="3" a="1"/>
  <c r="O3329" i="3" s="1"/>
  <c r="K3329" i="3" a="1"/>
  <c r="K3329" i="3" s="1"/>
  <c r="N3329" i="3" a="1"/>
  <c r="N3329" i="3" s="1"/>
  <c r="M3329" i="3" a="1"/>
  <c r="M3329" i="3" s="1"/>
  <c r="L3333" i="3" a="1"/>
  <c r="L3333" i="3" s="1"/>
  <c r="M3357" i="3" a="1"/>
  <c r="M3357" i="3" s="1"/>
  <c r="L3357" i="3" a="1"/>
  <c r="L3357" i="3" s="1"/>
  <c r="N3357" i="3" a="1"/>
  <c r="N3357" i="3" s="1"/>
  <c r="L3370" i="3" a="1"/>
  <c r="L3370" i="3" s="1"/>
  <c r="N3391" i="3" a="1"/>
  <c r="N3391" i="3" s="1"/>
  <c r="M3391" i="3" a="1"/>
  <c r="M3391" i="3" s="1"/>
  <c r="O3391" i="3" a="1"/>
  <c r="O3391" i="3" s="1"/>
  <c r="O3393" i="3" a="1"/>
  <c r="O3393" i="3" s="1"/>
  <c r="K3393" i="3" a="1"/>
  <c r="K3393" i="3" s="1"/>
  <c r="N3393" i="3" a="1"/>
  <c r="N3393" i="3" s="1"/>
  <c r="M3393" i="3" a="1"/>
  <c r="M3393" i="3" s="1"/>
  <c r="L3397" i="3" a="1"/>
  <c r="L3397" i="3" s="1"/>
  <c r="M3421" i="3" a="1"/>
  <c r="M3421" i="3" s="1"/>
  <c r="L3421" i="3" a="1"/>
  <c r="L3421" i="3" s="1"/>
  <c r="N3421" i="3" a="1"/>
  <c r="N3421" i="3" s="1"/>
  <c r="L3434" i="3" a="1"/>
  <c r="L3434" i="3" s="1"/>
  <c r="N3455" i="3" a="1"/>
  <c r="N3455" i="3" s="1"/>
  <c r="M3455" i="3" a="1"/>
  <c r="M3455" i="3" s="1"/>
  <c r="O3455" i="3" a="1"/>
  <c r="O3455" i="3" s="1"/>
  <c r="O3457" i="3" a="1"/>
  <c r="O3457" i="3" s="1"/>
  <c r="K3457" i="3" a="1"/>
  <c r="K3457" i="3" s="1"/>
  <c r="N3457" i="3" a="1"/>
  <c r="N3457" i="3" s="1"/>
  <c r="M3457" i="3" a="1"/>
  <c r="M3457" i="3" s="1"/>
  <c r="M3493" i="3" a="1"/>
  <c r="M3493" i="3" s="1"/>
  <c r="N3493" i="3" a="1"/>
  <c r="N3493" i="3" s="1"/>
  <c r="O3493" i="3" a="1"/>
  <c r="O3493" i="3" s="1"/>
  <c r="O3500" i="3" a="1"/>
  <c r="O3500" i="3" s="1"/>
  <c r="K3500" i="3" a="1"/>
  <c r="K3500" i="3" s="1"/>
  <c r="M3500" i="3" a="1"/>
  <c r="M3500" i="3" s="1"/>
  <c r="L3500" i="3" a="1"/>
  <c r="L3500" i="3" s="1"/>
  <c r="N3511" i="3" a="1"/>
  <c r="N3511" i="3" s="1"/>
  <c r="M3511" i="3" a="1"/>
  <c r="M3511" i="3" s="1"/>
  <c r="L3511" i="3" a="1"/>
  <c r="L3511" i="3" s="1"/>
  <c r="L3521" i="3" a="1"/>
  <c r="L3521" i="3" s="1"/>
  <c r="R3522" i="3"/>
  <c r="Q3522" i="3"/>
  <c r="P3534" i="3" a="1"/>
  <c r="P3534" i="3" s="1"/>
  <c r="L3534" i="3" a="1"/>
  <c r="L3534" i="3" s="1"/>
  <c r="N3534" i="3" a="1"/>
  <c r="N3534" i="3" s="1"/>
  <c r="M3534" i="3" a="1"/>
  <c r="M3534" i="3" s="1"/>
  <c r="R3549" i="3"/>
  <c r="N3554" i="3" a="1"/>
  <c r="N3554" i="3" s="1"/>
  <c r="L3554" i="3" a="1"/>
  <c r="L3554" i="3" s="1"/>
  <c r="K3554" i="3" a="1"/>
  <c r="K3554" i="3" s="1"/>
  <c r="M3554" i="3" a="1"/>
  <c r="M3554" i="3" s="1"/>
  <c r="L3557" i="3" a="1"/>
  <c r="L3557" i="3" s="1"/>
  <c r="M3581" i="3" a="1"/>
  <c r="M3581" i="3" s="1"/>
  <c r="L3581" i="3" a="1"/>
  <c r="L3581" i="3" s="1"/>
  <c r="N3581" i="3" a="1"/>
  <c r="N3581" i="3" s="1"/>
  <c r="P3590" i="3" a="1"/>
  <c r="P3590" i="3" s="1"/>
  <c r="L3590" i="3" a="1"/>
  <c r="L3590" i="3" s="1"/>
  <c r="K3590" i="3" a="1"/>
  <c r="K3590" i="3" s="1"/>
  <c r="M3590" i="3" a="1"/>
  <c r="M3590" i="3" s="1"/>
  <c r="P3607" i="3" a="1"/>
  <c r="P3607" i="3" s="1"/>
  <c r="L3607" i="3" a="1"/>
  <c r="L3607" i="3" s="1"/>
  <c r="N3607" i="3" a="1"/>
  <c r="N3607" i="3" s="1"/>
  <c r="M3607" i="3" a="1"/>
  <c r="M3607" i="3" s="1"/>
  <c r="O3607" i="3" a="1"/>
  <c r="O3607" i="3" s="1"/>
  <c r="O3615" i="3" a="1"/>
  <c r="O3615" i="3" s="1"/>
  <c r="R3636" i="3"/>
  <c r="Q3636" i="3"/>
  <c r="P3662" i="3" a="1"/>
  <c r="P3662" i="3" s="1"/>
  <c r="L3662" i="3" a="1"/>
  <c r="L3662" i="3" s="1"/>
  <c r="N3662" i="3" a="1"/>
  <c r="N3662" i="3" s="1"/>
  <c r="M3662" i="3" a="1"/>
  <c r="M3662" i="3" s="1"/>
  <c r="K3662" i="3" a="1"/>
  <c r="K3662" i="3" s="1"/>
  <c r="O3662" i="3" a="1"/>
  <c r="O3662" i="3" s="1"/>
  <c r="R3667" i="3"/>
  <c r="Q3667" i="3"/>
  <c r="R3688" i="3"/>
  <c r="R3692" i="3"/>
  <c r="L3281" i="3" a="1"/>
  <c r="L3281" i="3" s="1"/>
  <c r="P3281" i="3" a="1"/>
  <c r="P3281" i="3" s="1"/>
  <c r="R3281" i="3" s="1"/>
  <c r="K3281" i="3" a="1"/>
  <c r="K3281" i="3" s="1"/>
  <c r="M3285" i="3" a="1"/>
  <c r="M3285" i="3" s="1"/>
  <c r="N3285" i="3" a="1"/>
  <c r="N3285" i="3" s="1"/>
  <c r="P3302" i="3" a="1"/>
  <c r="P3302" i="3" s="1"/>
  <c r="L3302" i="3" a="1"/>
  <c r="L3302" i="3" s="1"/>
  <c r="K3302" i="3" a="1"/>
  <c r="K3302" i="3" s="1"/>
  <c r="M3302" i="3" a="1"/>
  <c r="M3302" i="3" s="1"/>
  <c r="N3319" i="3" a="1"/>
  <c r="N3319" i="3" s="1"/>
  <c r="M3319" i="3" a="1"/>
  <c r="M3319" i="3" s="1"/>
  <c r="L3319" i="3" a="1"/>
  <c r="L3319" i="3" s="1"/>
  <c r="O3348" i="3" a="1"/>
  <c r="O3348" i="3" s="1"/>
  <c r="K3348" i="3" a="1"/>
  <c r="K3348" i="3" s="1"/>
  <c r="N3348" i="3" a="1"/>
  <c r="N3348" i="3" s="1"/>
  <c r="M3348" i="3" a="1"/>
  <c r="M3348" i="3" s="1"/>
  <c r="R3351" i="3"/>
  <c r="Q3351" i="3"/>
  <c r="P3366" i="3" a="1"/>
  <c r="P3366" i="3" s="1"/>
  <c r="L3366" i="3" a="1"/>
  <c r="L3366" i="3" s="1"/>
  <c r="K3366" i="3" a="1"/>
  <c r="K3366" i="3" s="1"/>
  <c r="M3366" i="3" a="1"/>
  <c r="M3366" i="3" s="1"/>
  <c r="N3383" i="3" a="1"/>
  <c r="N3383" i="3" s="1"/>
  <c r="M3383" i="3" a="1"/>
  <c r="M3383" i="3" s="1"/>
  <c r="L3383" i="3" a="1"/>
  <c r="L3383" i="3" s="1"/>
  <c r="R3387" i="3"/>
  <c r="Q3387" i="3"/>
  <c r="O3412" i="3" a="1"/>
  <c r="O3412" i="3" s="1"/>
  <c r="K3412" i="3" a="1"/>
  <c r="K3412" i="3" s="1"/>
  <c r="N3412" i="3" a="1"/>
  <c r="N3412" i="3" s="1"/>
  <c r="M3412" i="3" a="1"/>
  <c r="M3412" i="3" s="1"/>
  <c r="P3430" i="3" a="1"/>
  <c r="P3430" i="3" s="1"/>
  <c r="L3430" i="3" a="1"/>
  <c r="L3430" i="3" s="1"/>
  <c r="K3430" i="3" a="1"/>
  <c r="K3430" i="3" s="1"/>
  <c r="M3430" i="3" a="1"/>
  <c r="M3430" i="3" s="1"/>
  <c r="N3447" i="3" a="1"/>
  <c r="N3447" i="3" s="1"/>
  <c r="M3447" i="3" a="1"/>
  <c r="M3447" i="3" s="1"/>
  <c r="L3447" i="3" a="1"/>
  <c r="L3447" i="3" s="1"/>
  <c r="N3466" i="3" a="1"/>
  <c r="N3466" i="3" s="1"/>
  <c r="M3466" i="3" a="1"/>
  <c r="M3466" i="3" s="1"/>
  <c r="O3476" i="3" a="1"/>
  <c r="O3476" i="3" s="1"/>
  <c r="K3476" i="3" a="1"/>
  <c r="K3476" i="3" s="1"/>
  <c r="N3476" i="3" a="1"/>
  <c r="N3476" i="3" s="1"/>
  <c r="M3476" i="3" a="1"/>
  <c r="M3476" i="3" s="1"/>
  <c r="R3479" i="3"/>
  <c r="Q3479" i="3"/>
  <c r="Q3488" i="3"/>
  <c r="R3488" i="3"/>
  <c r="O3513" i="3" a="1"/>
  <c r="O3513" i="3" s="1"/>
  <c r="K3513" i="3" a="1"/>
  <c r="K3513" i="3" s="1"/>
  <c r="M3513" i="3" a="1"/>
  <c r="M3513" i="3" s="1"/>
  <c r="L3513" i="3" a="1"/>
  <c r="L3513" i="3" s="1"/>
  <c r="N3513" i="3" a="1"/>
  <c r="N3513" i="3" s="1"/>
  <c r="N3551" i="3" a="1"/>
  <c r="N3551" i="3" s="1"/>
  <c r="M3551" i="3" a="1"/>
  <c r="M3551" i="3" s="1"/>
  <c r="O3551" i="3" a="1"/>
  <c r="O3551" i="3" s="1"/>
  <c r="O3553" i="3" a="1"/>
  <c r="O3553" i="3" s="1"/>
  <c r="K3553" i="3" a="1"/>
  <c r="K3553" i="3" s="1"/>
  <c r="N3553" i="3" a="1"/>
  <c r="N3553" i="3" s="1"/>
  <c r="M3553" i="3" a="1"/>
  <c r="M3553" i="3" s="1"/>
  <c r="M3589" i="3" a="1"/>
  <c r="M3589" i="3" s="1"/>
  <c r="N3589" i="3" a="1"/>
  <c r="N3589" i="3" s="1"/>
  <c r="O3589" i="3" a="1"/>
  <c r="O3589" i="3" s="1"/>
  <c r="P3599" i="3" a="1"/>
  <c r="P3599" i="3" s="1"/>
  <c r="L3599" i="3" a="1"/>
  <c r="L3599" i="3" s="1"/>
  <c r="N3599" i="3" a="1"/>
  <c r="N3599" i="3" s="1"/>
  <c r="O3599" i="3" a="1"/>
  <c r="O3599" i="3" s="1"/>
  <c r="Q3619" i="3"/>
  <c r="P3622" i="3" a="1"/>
  <c r="P3622" i="3" s="1"/>
  <c r="L3622" i="3" a="1"/>
  <c r="L3622" i="3" s="1"/>
  <c r="N3622" i="3" a="1"/>
  <c r="N3622" i="3" s="1"/>
  <c r="M3622" i="3" a="1"/>
  <c r="M3622" i="3" s="1"/>
  <c r="P3663" i="3" a="1"/>
  <c r="P3663" i="3" s="1"/>
  <c r="L3663" i="3" a="1"/>
  <c r="L3663" i="3" s="1"/>
  <c r="N3663" i="3" a="1"/>
  <c r="N3663" i="3" s="1"/>
  <c r="K3663" i="3" a="1"/>
  <c r="K3663" i="3" s="1"/>
  <c r="M3663" i="3" a="1"/>
  <c r="M3663" i="3" s="1"/>
  <c r="O3663" i="3" a="1"/>
  <c r="O3663" i="3" s="1"/>
  <c r="O3669" i="3" a="1"/>
  <c r="O3669" i="3" s="1"/>
  <c r="K3669" i="3" a="1"/>
  <c r="K3669" i="3" s="1"/>
  <c r="M3669" i="3" a="1"/>
  <c r="M3669" i="3" s="1"/>
  <c r="N3669" i="3" a="1"/>
  <c r="N3669" i="3" s="1"/>
  <c r="L3669" i="3" a="1"/>
  <c r="L3669" i="3" s="1"/>
  <c r="P3669" i="3" a="1"/>
  <c r="P3669" i="3" s="1"/>
  <c r="R3837" i="3"/>
  <c r="M1805" i="3" a="1"/>
  <c r="M1805" i="3" s="1"/>
  <c r="M1813" i="3" a="1"/>
  <c r="M1813" i="3" s="1"/>
  <c r="M1821" i="3" a="1"/>
  <c r="M1821" i="3" s="1"/>
  <c r="M1829" i="3" a="1"/>
  <c r="M1829" i="3" s="1"/>
  <c r="M1837" i="3" a="1"/>
  <c r="M1837" i="3" s="1"/>
  <c r="M1845" i="3" a="1"/>
  <c r="M1845" i="3" s="1"/>
  <c r="M1853" i="3" a="1"/>
  <c r="M1853" i="3" s="1"/>
  <c r="M1861" i="3" a="1"/>
  <c r="M1861" i="3" s="1"/>
  <c r="M1869" i="3" a="1"/>
  <c r="M1869" i="3" s="1"/>
  <c r="M1877" i="3" a="1"/>
  <c r="M1877" i="3" s="1"/>
  <c r="M1885" i="3" a="1"/>
  <c r="M1885" i="3" s="1"/>
  <c r="M1893" i="3" a="1"/>
  <c r="M1893" i="3" s="1"/>
  <c r="M1901" i="3" a="1"/>
  <c r="M1901" i="3" s="1"/>
  <c r="M1909" i="3" a="1"/>
  <c r="M1909" i="3" s="1"/>
  <c r="M1917" i="3" a="1"/>
  <c r="M1917" i="3" s="1"/>
  <c r="M1925" i="3" a="1"/>
  <c r="M1925" i="3" s="1"/>
  <c r="M1933" i="3" a="1"/>
  <c r="M1933" i="3" s="1"/>
  <c r="M1941" i="3" a="1"/>
  <c r="M1941" i="3" s="1"/>
  <c r="M1949" i="3" a="1"/>
  <c r="M1949" i="3" s="1"/>
  <c r="M1957" i="3" a="1"/>
  <c r="M1957" i="3" s="1"/>
  <c r="M1965" i="3" a="1"/>
  <c r="M1965" i="3" s="1"/>
  <c r="M1973" i="3" a="1"/>
  <c r="M1973" i="3" s="1"/>
  <c r="M1981" i="3" a="1"/>
  <c r="M1981" i="3" s="1"/>
  <c r="M1989" i="3" a="1"/>
  <c r="M1989" i="3" s="1"/>
  <c r="M1997" i="3" a="1"/>
  <c r="M1997" i="3" s="1"/>
  <c r="M2005" i="3" a="1"/>
  <c r="M2005" i="3" s="1"/>
  <c r="M2013" i="3" a="1"/>
  <c r="M2013" i="3" s="1"/>
  <c r="M2021" i="3" a="1"/>
  <c r="M2021" i="3" s="1"/>
  <c r="M2029" i="3" a="1"/>
  <c r="M2029" i="3" s="1"/>
  <c r="M2035" i="3" a="1"/>
  <c r="M2035" i="3" s="1"/>
  <c r="O2036" i="3" a="1"/>
  <c r="O2036" i="3" s="1"/>
  <c r="O2042" i="3" a="1"/>
  <c r="O2042" i="3" s="1"/>
  <c r="P2048" i="3" a="1"/>
  <c r="P2048" i="3" s="1"/>
  <c r="L2048" i="3" a="1"/>
  <c r="L2048" i="3" s="1"/>
  <c r="O2048" i="3" a="1"/>
  <c r="O2048" i="3" s="1"/>
  <c r="O2054" i="3" a="1"/>
  <c r="O2054" i="3" s="1"/>
  <c r="K2054" i="3" a="1"/>
  <c r="K2054" i="3" s="1"/>
  <c r="M2067" i="3" a="1"/>
  <c r="M2067" i="3" s="1"/>
  <c r="O2068" i="3" a="1"/>
  <c r="O2068" i="3" s="1"/>
  <c r="O2074" i="3" a="1"/>
  <c r="O2074" i="3" s="1"/>
  <c r="P2080" i="3" a="1"/>
  <c r="P2080" i="3" s="1"/>
  <c r="L2080" i="3" a="1"/>
  <c r="L2080" i="3" s="1"/>
  <c r="O2080" i="3" a="1"/>
  <c r="O2080" i="3" s="1"/>
  <c r="O2086" i="3" a="1"/>
  <c r="O2086" i="3" s="1"/>
  <c r="K2086" i="3" a="1"/>
  <c r="K2086" i="3" s="1"/>
  <c r="M2099" i="3" a="1"/>
  <c r="M2099" i="3" s="1"/>
  <c r="O2100" i="3" a="1"/>
  <c r="O2100" i="3" s="1"/>
  <c r="O2106" i="3" a="1"/>
  <c r="O2106" i="3" s="1"/>
  <c r="P2112" i="3" a="1"/>
  <c r="P2112" i="3" s="1"/>
  <c r="L2112" i="3" a="1"/>
  <c r="L2112" i="3" s="1"/>
  <c r="O2112" i="3" a="1"/>
  <c r="O2112" i="3" s="1"/>
  <c r="O2118" i="3" a="1"/>
  <c r="O2118" i="3" s="1"/>
  <c r="K2118" i="3" a="1"/>
  <c r="K2118" i="3" s="1"/>
  <c r="M2131" i="3" a="1"/>
  <c r="M2131" i="3" s="1"/>
  <c r="O2132" i="3" a="1"/>
  <c r="O2132" i="3" s="1"/>
  <c r="O2138" i="3" a="1"/>
  <c r="O2138" i="3" s="1"/>
  <c r="P2144" i="3" a="1"/>
  <c r="P2144" i="3" s="1"/>
  <c r="L2144" i="3" a="1"/>
  <c r="L2144" i="3" s="1"/>
  <c r="O2144" i="3" a="1"/>
  <c r="O2144" i="3" s="1"/>
  <c r="O2150" i="3" a="1"/>
  <c r="O2150" i="3" s="1"/>
  <c r="K2150" i="3" a="1"/>
  <c r="K2150" i="3" s="1"/>
  <c r="N2167" i="3" a="1"/>
  <c r="N2167" i="3" s="1"/>
  <c r="O2175" i="3" a="1"/>
  <c r="O2175" i="3" s="1"/>
  <c r="K2175" i="3" a="1"/>
  <c r="K2175" i="3" s="1"/>
  <c r="N2176" i="3" a="1"/>
  <c r="N2176" i="3" s="1"/>
  <c r="P2184" i="3" a="1"/>
  <c r="P2184" i="3" s="1"/>
  <c r="R2184" i="3" s="1"/>
  <c r="L2184" i="3" a="1"/>
  <c r="L2184" i="3" s="1"/>
  <c r="N2185" i="3" a="1"/>
  <c r="N2185" i="3" s="1"/>
  <c r="P2193" i="3" a="1"/>
  <c r="P2193" i="3" s="1"/>
  <c r="Q2193" i="3" s="1"/>
  <c r="L2193" i="3" a="1"/>
  <c r="L2193" i="3" s="1"/>
  <c r="N2194" i="3" a="1"/>
  <c r="N2194" i="3" s="1"/>
  <c r="N2203" i="3" a="1"/>
  <c r="N2203" i="3" s="1"/>
  <c r="M2212" i="3" a="1"/>
  <c r="M2212" i="3" s="1"/>
  <c r="N2231" i="3" a="1"/>
  <c r="N2231" i="3" s="1"/>
  <c r="O2239" i="3" a="1"/>
  <c r="O2239" i="3" s="1"/>
  <c r="K2239" i="3" a="1"/>
  <c r="K2239" i="3" s="1"/>
  <c r="N2240" i="3" a="1"/>
  <c r="N2240" i="3" s="1"/>
  <c r="P2248" i="3" a="1"/>
  <c r="P2248" i="3" s="1"/>
  <c r="L2248" i="3" a="1"/>
  <c r="L2248" i="3" s="1"/>
  <c r="N2249" i="3" a="1"/>
  <c r="N2249" i="3" s="1"/>
  <c r="P2257" i="3" a="1"/>
  <c r="P2257" i="3" s="1"/>
  <c r="R2257" i="3" s="1"/>
  <c r="L2257" i="3" a="1"/>
  <c r="L2257" i="3" s="1"/>
  <c r="N2258" i="3" a="1"/>
  <c r="N2258" i="3" s="1"/>
  <c r="N2267" i="3" a="1"/>
  <c r="N2267" i="3" s="1"/>
  <c r="M2276" i="3" a="1"/>
  <c r="M2276" i="3" s="1"/>
  <c r="N2295" i="3" a="1"/>
  <c r="N2295" i="3" s="1"/>
  <c r="O2303" i="3" a="1"/>
  <c r="O2303" i="3" s="1"/>
  <c r="K2303" i="3" a="1"/>
  <c r="K2303" i="3" s="1"/>
  <c r="N2304" i="3" a="1"/>
  <c r="N2304" i="3" s="1"/>
  <c r="P2312" i="3" a="1"/>
  <c r="P2312" i="3" s="1"/>
  <c r="L2312" i="3" a="1"/>
  <c r="L2312" i="3" s="1"/>
  <c r="N2313" i="3" a="1"/>
  <c r="N2313" i="3" s="1"/>
  <c r="P2321" i="3" a="1"/>
  <c r="P2321" i="3" s="1"/>
  <c r="L2321" i="3" a="1"/>
  <c r="L2321" i="3" s="1"/>
  <c r="N2322" i="3" a="1"/>
  <c r="N2322" i="3" s="1"/>
  <c r="N2331" i="3" a="1"/>
  <c r="N2331" i="3" s="1"/>
  <c r="M2340" i="3" a="1"/>
  <c r="M2340" i="3" s="1"/>
  <c r="N2359" i="3" a="1"/>
  <c r="N2359" i="3" s="1"/>
  <c r="O2367" i="3" a="1"/>
  <c r="O2367" i="3" s="1"/>
  <c r="K2367" i="3" a="1"/>
  <c r="K2367" i="3" s="1"/>
  <c r="N2368" i="3" a="1"/>
  <c r="N2368" i="3" s="1"/>
  <c r="P2376" i="3" a="1"/>
  <c r="P2376" i="3" s="1"/>
  <c r="R2376" i="3" s="1"/>
  <c r="L2376" i="3" a="1"/>
  <c r="L2376" i="3" s="1"/>
  <c r="N2377" i="3" a="1"/>
  <c r="N2377" i="3" s="1"/>
  <c r="P2385" i="3" a="1"/>
  <c r="P2385" i="3" s="1"/>
  <c r="R2385" i="3" s="1"/>
  <c r="L2385" i="3" a="1"/>
  <c r="L2385" i="3" s="1"/>
  <c r="N2386" i="3" a="1"/>
  <c r="N2386" i="3" s="1"/>
  <c r="N2395" i="3" a="1"/>
  <c r="N2395" i="3" s="1"/>
  <c r="M2404" i="3" a="1"/>
  <c r="M2404" i="3" s="1"/>
  <c r="N2423" i="3" a="1"/>
  <c r="N2423" i="3" s="1"/>
  <c r="O2431" i="3" a="1"/>
  <c r="O2431" i="3" s="1"/>
  <c r="K2431" i="3" a="1"/>
  <c r="K2431" i="3" s="1"/>
  <c r="N2432" i="3" a="1"/>
  <c r="N2432" i="3" s="1"/>
  <c r="P2440" i="3" a="1"/>
  <c r="P2440" i="3" s="1"/>
  <c r="Q2440" i="3" s="1"/>
  <c r="L2440" i="3" a="1"/>
  <c r="L2440" i="3" s="1"/>
  <c r="N2441" i="3" a="1"/>
  <c r="N2441" i="3" s="1"/>
  <c r="P2449" i="3" a="1"/>
  <c r="P2449" i="3" s="1"/>
  <c r="R2449" i="3" s="1"/>
  <c r="L2449" i="3" a="1"/>
  <c r="L2449" i="3" s="1"/>
  <c r="N2450" i="3" a="1"/>
  <c r="N2450" i="3" s="1"/>
  <c r="N2459" i="3" a="1"/>
  <c r="N2459" i="3" s="1"/>
  <c r="M2468" i="3" a="1"/>
  <c r="M2468" i="3" s="1"/>
  <c r="N2487" i="3" a="1"/>
  <c r="N2487" i="3" s="1"/>
  <c r="O2495" i="3" a="1"/>
  <c r="O2495" i="3" s="1"/>
  <c r="K2495" i="3" a="1"/>
  <c r="K2495" i="3" s="1"/>
  <c r="N2496" i="3" a="1"/>
  <c r="N2496" i="3" s="1"/>
  <c r="P2504" i="3" a="1"/>
  <c r="P2504" i="3" s="1"/>
  <c r="R2504" i="3" s="1"/>
  <c r="L2504" i="3" a="1"/>
  <c r="L2504" i="3" s="1"/>
  <c r="N2505" i="3" a="1"/>
  <c r="N2505" i="3" s="1"/>
  <c r="P2513" i="3" a="1"/>
  <c r="P2513" i="3" s="1"/>
  <c r="R2513" i="3" s="1"/>
  <c r="L2513" i="3" a="1"/>
  <c r="L2513" i="3" s="1"/>
  <c r="N2514" i="3" a="1"/>
  <c r="N2514" i="3" s="1"/>
  <c r="N2523" i="3" a="1"/>
  <c r="N2523" i="3" s="1"/>
  <c r="M2532" i="3" a="1"/>
  <c r="M2532" i="3" s="1"/>
  <c r="N2551" i="3" a="1"/>
  <c r="N2551" i="3" s="1"/>
  <c r="O2559" i="3" a="1"/>
  <c r="O2559" i="3" s="1"/>
  <c r="K2559" i="3" a="1"/>
  <c r="K2559" i="3" s="1"/>
  <c r="N2560" i="3" a="1"/>
  <c r="N2560" i="3" s="1"/>
  <c r="P2568" i="3" a="1"/>
  <c r="P2568" i="3" s="1"/>
  <c r="Q2568" i="3" s="1"/>
  <c r="L2568" i="3" a="1"/>
  <c r="L2568" i="3" s="1"/>
  <c r="N2569" i="3" a="1"/>
  <c r="N2569" i="3" s="1"/>
  <c r="P2577" i="3" a="1"/>
  <c r="P2577" i="3" s="1"/>
  <c r="R2577" i="3" s="1"/>
  <c r="L2577" i="3" a="1"/>
  <c r="L2577" i="3" s="1"/>
  <c r="N2578" i="3" a="1"/>
  <c r="N2578" i="3" s="1"/>
  <c r="N2588" i="3" a="1"/>
  <c r="N2588" i="3" s="1"/>
  <c r="M2588" i="3" a="1"/>
  <c r="M2588" i="3" s="1"/>
  <c r="P2588" i="3" a="1"/>
  <c r="P2588" i="3" s="1"/>
  <c r="N2596" i="3" a="1"/>
  <c r="N2596" i="3" s="1"/>
  <c r="M2596" i="3" a="1"/>
  <c r="M2596" i="3" s="1"/>
  <c r="P2596" i="3" a="1"/>
  <c r="P2596" i="3" s="1"/>
  <c r="R2596" i="3" s="1"/>
  <c r="N2604" i="3" a="1"/>
  <c r="N2604" i="3" s="1"/>
  <c r="M2604" i="3" a="1"/>
  <c r="M2604" i="3" s="1"/>
  <c r="P2604" i="3" a="1"/>
  <c r="P2604" i="3" s="1"/>
  <c r="R2604" i="3" s="1"/>
  <c r="N2612" i="3" a="1"/>
  <c r="N2612" i="3" s="1"/>
  <c r="M2612" i="3" a="1"/>
  <c r="M2612" i="3" s="1"/>
  <c r="P2612" i="3" a="1"/>
  <c r="P2612" i="3" s="1"/>
  <c r="R2612" i="3" s="1"/>
  <c r="N2620" i="3" a="1"/>
  <c r="N2620" i="3" s="1"/>
  <c r="M2620" i="3" a="1"/>
  <c r="M2620" i="3" s="1"/>
  <c r="P2620" i="3" a="1"/>
  <c r="P2620" i="3" s="1"/>
  <c r="R2620" i="3" s="1"/>
  <c r="N2628" i="3" a="1"/>
  <c r="N2628" i="3" s="1"/>
  <c r="M2628" i="3" a="1"/>
  <c r="M2628" i="3" s="1"/>
  <c r="P2628" i="3" a="1"/>
  <c r="P2628" i="3" s="1"/>
  <c r="N2636" i="3" a="1"/>
  <c r="N2636" i="3" s="1"/>
  <c r="M2636" i="3" a="1"/>
  <c r="M2636" i="3" s="1"/>
  <c r="P2636" i="3" a="1"/>
  <c r="P2636" i="3" s="1"/>
  <c r="Q2636" i="3" s="1"/>
  <c r="N2644" i="3" a="1"/>
  <c r="N2644" i="3" s="1"/>
  <c r="M2644" i="3" a="1"/>
  <c r="M2644" i="3" s="1"/>
  <c r="P2644" i="3" a="1"/>
  <c r="P2644" i="3" s="1"/>
  <c r="R2644" i="3" s="1"/>
  <c r="N2652" i="3" a="1"/>
  <c r="N2652" i="3" s="1"/>
  <c r="M2652" i="3" a="1"/>
  <c r="M2652" i="3" s="1"/>
  <c r="P2652" i="3" a="1"/>
  <c r="P2652" i="3" s="1"/>
  <c r="R2652" i="3" s="1"/>
  <c r="N2660" i="3" a="1"/>
  <c r="N2660" i="3" s="1"/>
  <c r="M2660" i="3" a="1"/>
  <c r="M2660" i="3" s="1"/>
  <c r="P2660" i="3" a="1"/>
  <c r="P2660" i="3" s="1"/>
  <c r="N2668" i="3" a="1"/>
  <c r="N2668" i="3" s="1"/>
  <c r="M2668" i="3" a="1"/>
  <c r="M2668" i="3" s="1"/>
  <c r="P2668" i="3" a="1"/>
  <c r="P2668" i="3" s="1"/>
  <c r="R2668" i="3" s="1"/>
  <c r="N2676" i="3" a="1"/>
  <c r="N2676" i="3" s="1"/>
  <c r="M2676" i="3" a="1"/>
  <c r="M2676" i="3" s="1"/>
  <c r="P2676" i="3" a="1"/>
  <c r="P2676" i="3" s="1"/>
  <c r="Q2676" i="3" s="1"/>
  <c r="N2684" i="3" a="1"/>
  <c r="N2684" i="3" s="1"/>
  <c r="M2684" i="3" a="1"/>
  <c r="M2684" i="3" s="1"/>
  <c r="P2684" i="3" a="1"/>
  <c r="P2684" i="3" s="1"/>
  <c r="R2684" i="3" s="1"/>
  <c r="N2692" i="3" a="1"/>
  <c r="N2692" i="3" s="1"/>
  <c r="M2692" i="3" a="1"/>
  <c r="M2692" i="3" s="1"/>
  <c r="P2692" i="3" a="1"/>
  <c r="P2692" i="3" s="1"/>
  <c r="R2692" i="3" s="1"/>
  <c r="N2700" i="3" a="1"/>
  <c r="N2700" i="3" s="1"/>
  <c r="M2700" i="3" a="1"/>
  <c r="M2700" i="3" s="1"/>
  <c r="P2700" i="3" a="1"/>
  <c r="P2700" i="3" s="1"/>
  <c r="N2708" i="3" a="1"/>
  <c r="N2708" i="3" s="1"/>
  <c r="M2708" i="3" a="1"/>
  <c r="M2708" i="3" s="1"/>
  <c r="P2708" i="3" a="1"/>
  <c r="P2708" i="3" s="1"/>
  <c r="Q2708" i="3" s="1"/>
  <c r="N2716" i="3" a="1"/>
  <c r="N2716" i="3" s="1"/>
  <c r="M2716" i="3" a="1"/>
  <c r="M2716" i="3" s="1"/>
  <c r="P2716" i="3" a="1"/>
  <c r="P2716" i="3" s="1"/>
  <c r="R2716" i="3" s="1"/>
  <c r="N2724" i="3" a="1"/>
  <c r="N2724" i="3" s="1"/>
  <c r="M2724" i="3" a="1"/>
  <c r="M2724" i="3" s="1"/>
  <c r="P2724" i="3" a="1"/>
  <c r="P2724" i="3" s="1"/>
  <c r="R2724" i="3" s="1"/>
  <c r="N2732" i="3" a="1"/>
  <c r="N2732" i="3" s="1"/>
  <c r="M2732" i="3" a="1"/>
  <c r="M2732" i="3" s="1"/>
  <c r="P2732" i="3" a="1"/>
  <c r="P2732" i="3" s="1"/>
  <c r="N2740" i="3" a="1"/>
  <c r="N2740" i="3" s="1"/>
  <c r="M2740" i="3" a="1"/>
  <c r="M2740" i="3" s="1"/>
  <c r="P2740" i="3" a="1"/>
  <c r="P2740" i="3" s="1"/>
  <c r="N2748" i="3" a="1"/>
  <c r="N2748" i="3" s="1"/>
  <c r="M2748" i="3" a="1"/>
  <c r="M2748" i="3" s="1"/>
  <c r="P2748" i="3" a="1"/>
  <c r="P2748" i="3" s="1"/>
  <c r="R2748" i="3" s="1"/>
  <c r="N2756" i="3" a="1"/>
  <c r="N2756" i="3" s="1"/>
  <c r="M2756" i="3" a="1"/>
  <c r="M2756" i="3" s="1"/>
  <c r="P2756" i="3" a="1"/>
  <c r="P2756" i="3" s="1"/>
  <c r="N2764" i="3" a="1"/>
  <c r="N2764" i="3" s="1"/>
  <c r="M2764" i="3" a="1"/>
  <c r="M2764" i="3" s="1"/>
  <c r="P2764" i="3" a="1"/>
  <c r="P2764" i="3" s="1"/>
  <c r="N2772" i="3" a="1"/>
  <c r="N2772" i="3" s="1"/>
  <c r="M2772" i="3" a="1"/>
  <c r="M2772" i="3" s="1"/>
  <c r="P2772" i="3" a="1"/>
  <c r="P2772" i="3" s="1"/>
  <c r="Q2772" i="3" s="1"/>
  <c r="N2780" i="3" a="1"/>
  <c r="N2780" i="3" s="1"/>
  <c r="M2780" i="3" a="1"/>
  <c r="M2780" i="3" s="1"/>
  <c r="P2780" i="3" a="1"/>
  <c r="P2780" i="3" s="1"/>
  <c r="R2780" i="3" s="1"/>
  <c r="N2788" i="3" a="1"/>
  <c r="N2788" i="3" s="1"/>
  <c r="M2788" i="3" a="1"/>
  <c r="M2788" i="3" s="1"/>
  <c r="P2788" i="3" a="1"/>
  <c r="P2788" i="3" s="1"/>
  <c r="R2788" i="3" s="1"/>
  <c r="N2796" i="3" a="1"/>
  <c r="N2796" i="3" s="1"/>
  <c r="M2796" i="3" a="1"/>
  <c r="M2796" i="3" s="1"/>
  <c r="P2796" i="3" a="1"/>
  <c r="P2796" i="3" s="1"/>
  <c r="R2796" i="3" s="1"/>
  <c r="N2804" i="3" a="1"/>
  <c r="N2804" i="3" s="1"/>
  <c r="M2804" i="3" a="1"/>
  <c r="M2804" i="3" s="1"/>
  <c r="P2804" i="3" a="1"/>
  <c r="P2804" i="3" s="1"/>
  <c r="R2804" i="3" s="1"/>
  <c r="N2812" i="3" a="1"/>
  <c r="N2812" i="3" s="1"/>
  <c r="M2812" i="3" a="1"/>
  <c r="M2812" i="3" s="1"/>
  <c r="P2812" i="3" a="1"/>
  <c r="P2812" i="3" s="1"/>
  <c r="Q2812" i="3" s="1"/>
  <c r="N2820" i="3" a="1"/>
  <c r="N2820" i="3" s="1"/>
  <c r="M2820" i="3" a="1"/>
  <c r="M2820" i="3" s="1"/>
  <c r="P2820" i="3" a="1"/>
  <c r="P2820" i="3" s="1"/>
  <c r="N2828" i="3" a="1"/>
  <c r="N2828" i="3" s="1"/>
  <c r="M2828" i="3" a="1"/>
  <c r="M2828" i="3" s="1"/>
  <c r="P2828" i="3" a="1"/>
  <c r="P2828" i="3" s="1"/>
  <c r="R2828" i="3" s="1"/>
  <c r="N2836" i="3" a="1"/>
  <c r="N2836" i="3" s="1"/>
  <c r="M2836" i="3" a="1"/>
  <c r="M2836" i="3" s="1"/>
  <c r="P2836" i="3" a="1"/>
  <c r="P2836" i="3" s="1"/>
  <c r="Q2836" i="3" s="1"/>
  <c r="N2844" i="3" a="1"/>
  <c r="N2844" i="3" s="1"/>
  <c r="M2844" i="3" a="1"/>
  <c r="M2844" i="3" s="1"/>
  <c r="P2844" i="3" a="1"/>
  <c r="P2844" i="3" s="1"/>
  <c r="R2844" i="3" s="1"/>
  <c r="P2857" i="3" a="1"/>
  <c r="P2857" i="3" s="1"/>
  <c r="Q2857" i="3" s="1"/>
  <c r="L2857" i="3" a="1"/>
  <c r="L2857" i="3" s="1"/>
  <c r="M2857" i="3" a="1"/>
  <c r="M2857" i="3" s="1"/>
  <c r="M2883" i="3" a="1"/>
  <c r="M2883" i="3" s="1"/>
  <c r="N2883" i="3" a="1"/>
  <c r="N2883" i="3" s="1"/>
  <c r="P2889" i="3" a="1"/>
  <c r="P2889" i="3" s="1"/>
  <c r="R2889" i="3" s="1"/>
  <c r="L2889" i="3" a="1"/>
  <c r="L2889" i="3" s="1"/>
  <c r="M2889" i="3" a="1"/>
  <c r="M2889" i="3" s="1"/>
  <c r="M2915" i="3" a="1"/>
  <c r="M2915" i="3" s="1"/>
  <c r="N2915" i="3" a="1"/>
  <c r="N2915" i="3" s="1"/>
  <c r="P2921" i="3" a="1"/>
  <c r="P2921" i="3" s="1"/>
  <c r="R2921" i="3" s="1"/>
  <c r="L2921" i="3" a="1"/>
  <c r="L2921" i="3" s="1"/>
  <c r="M2921" i="3" a="1"/>
  <c r="M2921" i="3" s="1"/>
  <c r="M2947" i="3" a="1"/>
  <c r="M2947" i="3" s="1"/>
  <c r="N2947" i="3" a="1"/>
  <c r="N2947" i="3" s="1"/>
  <c r="P2953" i="3" a="1"/>
  <c r="P2953" i="3" s="1"/>
  <c r="Q2953" i="3" s="1"/>
  <c r="L2953" i="3" a="1"/>
  <c r="L2953" i="3" s="1"/>
  <c r="M2953" i="3" a="1"/>
  <c r="M2953" i="3" s="1"/>
  <c r="M2979" i="3" a="1"/>
  <c r="M2979" i="3" s="1"/>
  <c r="N2979" i="3" a="1"/>
  <c r="N2979" i="3" s="1"/>
  <c r="P2985" i="3" a="1"/>
  <c r="P2985" i="3" s="1"/>
  <c r="R2985" i="3" s="1"/>
  <c r="L2985" i="3" a="1"/>
  <c r="L2985" i="3" s="1"/>
  <c r="M2985" i="3" a="1"/>
  <c r="M2985" i="3" s="1"/>
  <c r="M3011" i="3" a="1"/>
  <c r="M3011" i="3" s="1"/>
  <c r="N3011" i="3" a="1"/>
  <c r="N3011" i="3" s="1"/>
  <c r="P3017" i="3" a="1"/>
  <c r="P3017" i="3" s="1"/>
  <c r="L3017" i="3" a="1"/>
  <c r="L3017" i="3" s="1"/>
  <c r="M3017" i="3" a="1"/>
  <c r="M3017" i="3" s="1"/>
  <c r="M3043" i="3" a="1"/>
  <c r="M3043" i="3" s="1"/>
  <c r="N3043" i="3" a="1"/>
  <c r="N3043" i="3" s="1"/>
  <c r="P3049" i="3" a="1"/>
  <c r="P3049" i="3" s="1"/>
  <c r="R3049" i="3" s="1"/>
  <c r="L3049" i="3" a="1"/>
  <c r="L3049" i="3" s="1"/>
  <c r="M3049" i="3" a="1"/>
  <c r="M3049" i="3" s="1"/>
  <c r="M3075" i="3" a="1"/>
  <c r="M3075" i="3" s="1"/>
  <c r="N3075" i="3" a="1"/>
  <c r="N3075" i="3" s="1"/>
  <c r="P3081" i="3" a="1"/>
  <c r="P3081" i="3" s="1"/>
  <c r="L3081" i="3" a="1"/>
  <c r="L3081" i="3" s="1"/>
  <c r="M3081" i="3" a="1"/>
  <c r="M3081" i="3" s="1"/>
  <c r="M3107" i="3" a="1"/>
  <c r="M3107" i="3" s="1"/>
  <c r="N3107" i="3" a="1"/>
  <c r="N3107" i="3" s="1"/>
  <c r="P3113" i="3" a="1"/>
  <c r="P3113" i="3" s="1"/>
  <c r="Q3113" i="3" s="1"/>
  <c r="L3113" i="3" a="1"/>
  <c r="L3113" i="3" s="1"/>
  <c r="M3113" i="3" a="1"/>
  <c r="M3113" i="3" s="1"/>
  <c r="M3177" i="3" a="1"/>
  <c r="M3177" i="3" s="1"/>
  <c r="L3177" i="3" a="1"/>
  <c r="L3177" i="3" s="1"/>
  <c r="N3177" i="3" a="1"/>
  <c r="N3177" i="3" s="1"/>
  <c r="N3180" i="3" a="1"/>
  <c r="N3180" i="3" s="1"/>
  <c r="N3218" i="3" a="1"/>
  <c r="N3218" i="3" s="1"/>
  <c r="M3218" i="3" a="1"/>
  <c r="M3218" i="3" s="1"/>
  <c r="P3230" i="3" a="1"/>
  <c r="P3230" i="3" s="1"/>
  <c r="R3230" i="3" s="1"/>
  <c r="L3230" i="3" a="1"/>
  <c r="L3230" i="3" s="1"/>
  <c r="N3230" i="3" a="1"/>
  <c r="N3230" i="3" s="1"/>
  <c r="M3230" i="3" a="1"/>
  <c r="M3230" i="3" s="1"/>
  <c r="M3232" i="3" a="1"/>
  <c r="M3232" i="3" s="1"/>
  <c r="L3232" i="3" a="1"/>
  <c r="L3232" i="3" s="1"/>
  <c r="P3232" i="3" a="1"/>
  <c r="P3232" i="3" s="1"/>
  <c r="Q3232" i="3" s="1"/>
  <c r="O3236" i="3" a="1"/>
  <c r="O3236" i="3" s="1"/>
  <c r="K3236" i="3" a="1"/>
  <c r="K3236" i="3" s="1"/>
  <c r="N3236" i="3" a="1"/>
  <c r="N3236" i="3" s="1"/>
  <c r="M3236" i="3" a="1"/>
  <c r="M3236" i="3" s="1"/>
  <c r="P3238" i="3" a="1"/>
  <c r="P3238" i="3" s="1"/>
  <c r="Q3238" i="3" s="1"/>
  <c r="L3238" i="3" a="1"/>
  <c r="L3238" i="3" s="1"/>
  <c r="M3238" i="3" a="1"/>
  <c r="M3238" i="3" s="1"/>
  <c r="M3247" i="3" a="1"/>
  <c r="M3247" i="3" s="1"/>
  <c r="L3247" i="3" a="1"/>
  <c r="L3247" i="3" s="1"/>
  <c r="N3247" i="3" a="1"/>
  <c r="N3247" i="3" s="1"/>
  <c r="N3264" i="3" a="1"/>
  <c r="N3264" i="3" s="1"/>
  <c r="L3268" i="3" a="1"/>
  <c r="L3268" i="3" s="1"/>
  <c r="N3270" i="3" a="1"/>
  <c r="N3270" i="3" s="1"/>
  <c r="M3281" i="3" a="1"/>
  <c r="M3281" i="3" s="1"/>
  <c r="O3282" i="3" a="1"/>
  <c r="O3282" i="3" s="1"/>
  <c r="K3285" i="3" a="1"/>
  <c r="K3285" i="3" s="1"/>
  <c r="L3287" i="3" a="1"/>
  <c r="L3287" i="3" s="1"/>
  <c r="P3287" i="3" a="1"/>
  <c r="P3287" i="3" s="1"/>
  <c r="R3287" i="3" s="1"/>
  <c r="K3287" i="3" a="1"/>
  <c r="K3287" i="3" s="1"/>
  <c r="M3287" i="3" a="1"/>
  <c r="M3287" i="3" s="1"/>
  <c r="M3301" i="3" a="1"/>
  <c r="M3301" i="3" s="1"/>
  <c r="N3301" i="3" a="1"/>
  <c r="N3301" i="3" s="1"/>
  <c r="O3301" i="3" a="1"/>
  <c r="O3301" i="3" s="1"/>
  <c r="N3302" i="3" a="1"/>
  <c r="N3302" i="3" s="1"/>
  <c r="P3306" i="3" a="1"/>
  <c r="P3306" i="3" s="1"/>
  <c r="O3308" i="3" a="1"/>
  <c r="O3308" i="3" s="1"/>
  <c r="K3308" i="3" a="1"/>
  <c r="K3308" i="3" s="1"/>
  <c r="M3308" i="3" a="1"/>
  <c r="M3308" i="3" s="1"/>
  <c r="L3308" i="3" a="1"/>
  <c r="L3308" i="3" s="1"/>
  <c r="K3319" i="3" a="1"/>
  <c r="K3319" i="3" s="1"/>
  <c r="O3321" i="3" a="1"/>
  <c r="O3321" i="3" s="1"/>
  <c r="K3321" i="3" a="1"/>
  <c r="K3321" i="3" s="1"/>
  <c r="M3321" i="3" a="1"/>
  <c r="M3321" i="3" s="1"/>
  <c r="L3321" i="3" a="1"/>
  <c r="L3321" i="3" s="1"/>
  <c r="N3321" i="3" a="1"/>
  <c r="N3321" i="3" s="1"/>
  <c r="L3329" i="3" a="1"/>
  <c r="L3329" i="3" s="1"/>
  <c r="P3333" i="3" a="1"/>
  <c r="P3333" i="3" s="1"/>
  <c r="N3338" i="3" a="1"/>
  <c r="N3338" i="3" s="1"/>
  <c r="M3338" i="3" a="1"/>
  <c r="M3338" i="3" s="1"/>
  <c r="P3340" i="3" a="1"/>
  <c r="P3340" i="3" s="1"/>
  <c r="P3353" i="3" a="1"/>
  <c r="P3353" i="3" s="1"/>
  <c r="Q3360" i="3"/>
  <c r="R3360" i="3"/>
  <c r="M3365" i="3" a="1"/>
  <c r="M3365" i="3" s="1"/>
  <c r="N3365" i="3" a="1"/>
  <c r="N3365" i="3" s="1"/>
  <c r="O3365" i="3" a="1"/>
  <c r="O3365" i="3" s="1"/>
  <c r="N3366" i="3" a="1"/>
  <c r="N3366" i="3" s="1"/>
  <c r="P3370" i="3" a="1"/>
  <c r="P3370" i="3" s="1"/>
  <c r="O3372" i="3" a="1"/>
  <c r="O3372" i="3" s="1"/>
  <c r="K3372" i="3" a="1"/>
  <c r="K3372" i="3" s="1"/>
  <c r="M3372" i="3" a="1"/>
  <c r="M3372" i="3" s="1"/>
  <c r="L3372" i="3" a="1"/>
  <c r="L3372" i="3" s="1"/>
  <c r="K3383" i="3" a="1"/>
  <c r="K3383" i="3" s="1"/>
  <c r="O3385" i="3" a="1"/>
  <c r="O3385" i="3" s="1"/>
  <c r="K3385" i="3" a="1"/>
  <c r="K3385" i="3" s="1"/>
  <c r="M3385" i="3" a="1"/>
  <c r="M3385" i="3" s="1"/>
  <c r="L3385" i="3" a="1"/>
  <c r="L3385" i="3" s="1"/>
  <c r="N3385" i="3" a="1"/>
  <c r="N3385" i="3" s="1"/>
  <c r="L3393" i="3" a="1"/>
  <c r="L3393" i="3" s="1"/>
  <c r="P3397" i="3" a="1"/>
  <c r="P3397" i="3" s="1"/>
  <c r="N3402" i="3" a="1"/>
  <c r="N3402" i="3" s="1"/>
  <c r="M3402" i="3" a="1"/>
  <c r="M3402" i="3" s="1"/>
  <c r="P3404" i="3" a="1"/>
  <c r="P3404" i="3" s="1"/>
  <c r="Q3416" i="3"/>
  <c r="P3417" i="3" a="1"/>
  <c r="P3417" i="3" s="1"/>
  <c r="M3429" i="3" a="1"/>
  <c r="M3429" i="3" s="1"/>
  <c r="N3429" i="3" a="1"/>
  <c r="N3429" i="3" s="1"/>
  <c r="O3429" i="3" a="1"/>
  <c r="O3429" i="3" s="1"/>
  <c r="N3430" i="3" a="1"/>
  <c r="N3430" i="3" s="1"/>
  <c r="P3434" i="3" a="1"/>
  <c r="P3434" i="3" s="1"/>
  <c r="R3434" i="3" s="1"/>
  <c r="O3436" i="3" a="1"/>
  <c r="O3436" i="3" s="1"/>
  <c r="K3436" i="3" a="1"/>
  <c r="K3436" i="3" s="1"/>
  <c r="M3436" i="3" a="1"/>
  <c r="M3436" i="3" s="1"/>
  <c r="L3436" i="3" a="1"/>
  <c r="L3436" i="3" s="1"/>
  <c r="K3447" i="3" a="1"/>
  <c r="K3447" i="3" s="1"/>
  <c r="O3449" i="3" a="1"/>
  <c r="O3449" i="3" s="1"/>
  <c r="K3449" i="3" a="1"/>
  <c r="K3449" i="3" s="1"/>
  <c r="M3449" i="3" a="1"/>
  <c r="M3449" i="3" s="1"/>
  <c r="L3449" i="3" a="1"/>
  <c r="L3449" i="3" s="1"/>
  <c r="N3449" i="3" a="1"/>
  <c r="N3449" i="3" s="1"/>
  <c r="L3457" i="3" a="1"/>
  <c r="L3457" i="3" s="1"/>
  <c r="K3466" i="3" a="1"/>
  <c r="K3466" i="3" s="1"/>
  <c r="P3470" i="3" a="1"/>
  <c r="P3470" i="3" s="1"/>
  <c r="R3470" i="3" s="1"/>
  <c r="L3470" i="3" a="1"/>
  <c r="L3470" i="3" s="1"/>
  <c r="N3470" i="3" a="1"/>
  <c r="N3470" i="3" s="1"/>
  <c r="M3470" i="3" a="1"/>
  <c r="M3470" i="3" s="1"/>
  <c r="P3481" i="3" a="1"/>
  <c r="P3481" i="3" s="1"/>
  <c r="N3490" i="3" a="1"/>
  <c r="N3490" i="3" s="1"/>
  <c r="L3490" i="3" a="1"/>
  <c r="L3490" i="3" s="1"/>
  <c r="K3490" i="3" a="1"/>
  <c r="K3490" i="3" s="1"/>
  <c r="M3490" i="3" a="1"/>
  <c r="M3490" i="3" s="1"/>
  <c r="L3493" i="3" a="1"/>
  <c r="L3493" i="3" s="1"/>
  <c r="M3517" i="3" a="1"/>
  <c r="M3517" i="3" s="1"/>
  <c r="L3517" i="3" a="1"/>
  <c r="L3517" i="3" s="1"/>
  <c r="N3517" i="3" a="1"/>
  <c r="N3517" i="3" s="1"/>
  <c r="P3521" i="3" a="1"/>
  <c r="P3521" i="3" s="1"/>
  <c r="P3526" i="3" a="1"/>
  <c r="P3526" i="3" s="1"/>
  <c r="R3526" i="3" s="1"/>
  <c r="L3526" i="3" a="1"/>
  <c r="L3526" i="3" s="1"/>
  <c r="K3526" i="3" a="1"/>
  <c r="K3526" i="3" s="1"/>
  <c r="M3526" i="3" a="1"/>
  <c r="M3526" i="3" s="1"/>
  <c r="Q3536" i="3"/>
  <c r="K3551" i="3" a="1"/>
  <c r="K3551" i="3" s="1"/>
  <c r="P3557" i="3" a="1"/>
  <c r="P3557" i="3" s="1"/>
  <c r="N3562" i="3" a="1"/>
  <c r="N3562" i="3" s="1"/>
  <c r="M3562" i="3" a="1"/>
  <c r="M3562" i="3" s="1"/>
  <c r="P3564" i="3" a="1"/>
  <c r="P3564" i="3" s="1"/>
  <c r="O3572" i="3" a="1"/>
  <c r="O3572" i="3" s="1"/>
  <c r="K3572" i="3" a="1"/>
  <c r="K3572" i="3" s="1"/>
  <c r="N3572" i="3" a="1"/>
  <c r="N3572" i="3" s="1"/>
  <c r="M3572" i="3" a="1"/>
  <c r="M3572" i="3" s="1"/>
  <c r="K3589" i="3" a="1"/>
  <c r="K3589" i="3" s="1"/>
  <c r="R3596" i="3"/>
  <c r="Q3596" i="3"/>
  <c r="K3599" i="3" a="1"/>
  <c r="K3599" i="3" s="1"/>
  <c r="R3603" i="3"/>
  <c r="P3614" i="3" a="1"/>
  <c r="P3614" i="3" s="1"/>
  <c r="L3614" i="3" a="1"/>
  <c r="L3614" i="3" s="1"/>
  <c r="N3614" i="3" a="1"/>
  <c r="N3614" i="3" s="1"/>
  <c r="M3614" i="3" a="1"/>
  <c r="M3614" i="3" s="1"/>
  <c r="O3614" i="3" a="1"/>
  <c r="O3614" i="3" s="1"/>
  <c r="K3622" i="3" a="1"/>
  <c r="K3622" i="3" s="1"/>
  <c r="Q3648" i="3"/>
  <c r="R3660" i="3"/>
  <c r="P3670" i="3" a="1"/>
  <c r="P3670" i="3" s="1"/>
  <c r="L3670" i="3" a="1"/>
  <c r="L3670" i="3" s="1"/>
  <c r="K3670" i="3" a="1"/>
  <c r="K3670" i="3" s="1"/>
  <c r="N3670" i="3" a="1"/>
  <c r="N3670" i="3" s="1"/>
  <c r="M3670" i="3" a="1"/>
  <c r="M3670" i="3" s="1"/>
  <c r="O3670" i="3" a="1"/>
  <c r="O3670" i="3" s="1"/>
  <c r="K1520" i="3" a="1"/>
  <c r="K1520" i="3" s="1"/>
  <c r="K1528" i="3" a="1"/>
  <c r="K1528" i="3" s="1"/>
  <c r="K1536" i="3" a="1"/>
  <c r="K1536" i="3" s="1"/>
  <c r="K1544" i="3" a="1"/>
  <c r="K1544" i="3" s="1"/>
  <c r="K1552" i="3" a="1"/>
  <c r="K1552" i="3" s="1"/>
  <c r="K1560" i="3" a="1"/>
  <c r="K1560" i="3" s="1"/>
  <c r="K1568" i="3" a="1"/>
  <c r="K1568" i="3" s="1"/>
  <c r="K1576" i="3" a="1"/>
  <c r="K1576" i="3" s="1"/>
  <c r="K1584" i="3" a="1"/>
  <c r="K1584" i="3" s="1"/>
  <c r="K1592" i="3" a="1"/>
  <c r="K1592" i="3" s="1"/>
  <c r="K1600" i="3" a="1"/>
  <c r="K1600" i="3" s="1"/>
  <c r="K1608" i="3" a="1"/>
  <c r="K1608" i="3" s="1"/>
  <c r="K1616" i="3" a="1"/>
  <c r="K1616" i="3" s="1"/>
  <c r="K1624" i="3" a="1"/>
  <c r="K1624" i="3" s="1"/>
  <c r="K1632" i="3" a="1"/>
  <c r="K1632" i="3" s="1"/>
  <c r="K1640" i="3" a="1"/>
  <c r="K1640" i="3" s="1"/>
  <c r="K1648" i="3" a="1"/>
  <c r="K1648" i="3" s="1"/>
  <c r="K1656" i="3" a="1"/>
  <c r="K1656" i="3" s="1"/>
  <c r="K1664" i="3" a="1"/>
  <c r="K1664" i="3" s="1"/>
  <c r="K1672" i="3" a="1"/>
  <c r="K1672" i="3" s="1"/>
  <c r="K1680" i="3" a="1"/>
  <c r="K1680" i="3" s="1"/>
  <c r="K1688" i="3" a="1"/>
  <c r="K1688" i="3" s="1"/>
  <c r="K1696" i="3" a="1"/>
  <c r="K1696" i="3" s="1"/>
  <c r="K1704" i="3" a="1"/>
  <c r="K1704" i="3" s="1"/>
  <c r="K1712" i="3" a="1"/>
  <c r="K1712" i="3" s="1"/>
  <c r="K1720" i="3" a="1"/>
  <c r="K1720" i="3" s="1"/>
  <c r="K1728" i="3" a="1"/>
  <c r="K1728" i="3" s="1"/>
  <c r="K1736" i="3" a="1"/>
  <c r="K1736" i="3" s="1"/>
  <c r="K1744" i="3" a="1"/>
  <c r="K1744" i="3" s="1"/>
  <c r="K1752" i="3" a="1"/>
  <c r="K1752" i="3" s="1"/>
  <c r="K1760" i="3" a="1"/>
  <c r="K1760" i="3" s="1"/>
  <c r="K1768" i="3" a="1"/>
  <c r="K1768" i="3" s="1"/>
  <c r="K1776" i="3" a="1"/>
  <c r="K1776" i="3" s="1"/>
  <c r="K1784" i="3" a="1"/>
  <c r="K1784" i="3" s="1"/>
  <c r="K1792" i="3" a="1"/>
  <c r="K1792" i="3" s="1"/>
  <c r="K1800" i="3" a="1"/>
  <c r="K1800" i="3" s="1"/>
  <c r="K1808" i="3" a="1"/>
  <c r="K1808" i="3" s="1"/>
  <c r="K1816" i="3" a="1"/>
  <c r="K1816" i="3" s="1"/>
  <c r="K1824" i="3" a="1"/>
  <c r="K1824" i="3" s="1"/>
  <c r="K1832" i="3" a="1"/>
  <c r="K1832" i="3" s="1"/>
  <c r="K1840" i="3" a="1"/>
  <c r="K1840" i="3" s="1"/>
  <c r="K1848" i="3" a="1"/>
  <c r="K1848" i="3" s="1"/>
  <c r="K1856" i="3" a="1"/>
  <c r="K1856" i="3" s="1"/>
  <c r="K1864" i="3" a="1"/>
  <c r="K1864" i="3" s="1"/>
  <c r="K1872" i="3" a="1"/>
  <c r="K1872" i="3" s="1"/>
  <c r="K1880" i="3" a="1"/>
  <c r="K1880" i="3" s="1"/>
  <c r="K1888" i="3" a="1"/>
  <c r="K1888" i="3" s="1"/>
  <c r="K1896" i="3" a="1"/>
  <c r="K1896" i="3" s="1"/>
  <c r="K1904" i="3" a="1"/>
  <c r="K1904" i="3" s="1"/>
  <c r="K1912" i="3" a="1"/>
  <c r="K1912" i="3" s="1"/>
  <c r="K1920" i="3" a="1"/>
  <c r="K1920" i="3" s="1"/>
  <c r="K1928" i="3" a="1"/>
  <c r="K1928" i="3" s="1"/>
  <c r="K1936" i="3" a="1"/>
  <c r="K1936" i="3" s="1"/>
  <c r="K1944" i="3" a="1"/>
  <c r="K1944" i="3" s="1"/>
  <c r="K1952" i="3" a="1"/>
  <c r="K1952" i="3" s="1"/>
  <c r="K1960" i="3" a="1"/>
  <c r="K1960" i="3" s="1"/>
  <c r="K1968" i="3" a="1"/>
  <c r="K1968" i="3" s="1"/>
  <c r="K1976" i="3" a="1"/>
  <c r="K1976" i="3" s="1"/>
  <c r="K1984" i="3" a="1"/>
  <c r="K1984" i="3" s="1"/>
  <c r="K1992" i="3" a="1"/>
  <c r="K1992" i="3" s="1"/>
  <c r="K2000" i="3" a="1"/>
  <c r="K2000" i="3" s="1"/>
  <c r="K2008" i="3" a="1"/>
  <c r="K2008" i="3" s="1"/>
  <c r="K2016" i="3" a="1"/>
  <c r="K2016" i="3" s="1"/>
  <c r="K2024" i="3" a="1"/>
  <c r="K2024" i="3" s="1"/>
  <c r="K2036" i="3" a="1"/>
  <c r="K2036" i="3" s="1"/>
  <c r="K2042" i="3" a="1"/>
  <c r="K2042" i="3" s="1"/>
  <c r="K2048" i="3" a="1"/>
  <c r="K2048" i="3" s="1"/>
  <c r="P2054" i="3" a="1"/>
  <c r="P2054" i="3" s="1"/>
  <c r="K2068" i="3" a="1"/>
  <c r="K2068" i="3" s="1"/>
  <c r="K2074" i="3" a="1"/>
  <c r="K2074" i="3" s="1"/>
  <c r="K2080" i="3" a="1"/>
  <c r="K2080" i="3" s="1"/>
  <c r="P2086" i="3" a="1"/>
  <c r="P2086" i="3" s="1"/>
  <c r="K2100" i="3" a="1"/>
  <c r="K2100" i="3" s="1"/>
  <c r="K2106" i="3" a="1"/>
  <c r="K2106" i="3" s="1"/>
  <c r="K2112" i="3" a="1"/>
  <c r="K2112" i="3" s="1"/>
  <c r="P2118" i="3" a="1"/>
  <c r="P2118" i="3" s="1"/>
  <c r="K2132" i="3" a="1"/>
  <c r="K2132" i="3" s="1"/>
  <c r="K2138" i="3" a="1"/>
  <c r="K2138" i="3" s="1"/>
  <c r="K2144" i="3" a="1"/>
  <c r="K2144" i="3" s="1"/>
  <c r="P2150" i="3" a="1"/>
  <c r="P2150" i="3" s="1"/>
  <c r="O2154" i="3" a="1"/>
  <c r="O2154" i="3" s="1"/>
  <c r="K2156" i="3" a="1"/>
  <c r="K2156" i="3" s="1"/>
  <c r="P2156" i="3" a="1"/>
  <c r="P2156" i="3" s="1"/>
  <c r="P2160" i="3" a="1"/>
  <c r="P2160" i="3" s="1"/>
  <c r="R2160" i="3" s="1"/>
  <c r="L2160" i="3" a="1"/>
  <c r="L2160" i="3" s="1"/>
  <c r="O2163" i="3" a="1"/>
  <c r="O2163" i="3" s="1"/>
  <c r="P2169" i="3" a="1"/>
  <c r="P2169" i="3" s="1"/>
  <c r="Q2169" i="3" s="1"/>
  <c r="L2169" i="3" a="1"/>
  <c r="L2169" i="3" s="1"/>
  <c r="O2172" i="3" a="1"/>
  <c r="O2172" i="3" s="1"/>
  <c r="L2175" i="3" a="1"/>
  <c r="L2175" i="3" s="1"/>
  <c r="K2184" i="3" a="1"/>
  <c r="K2184" i="3" s="1"/>
  <c r="K2193" i="3" a="1"/>
  <c r="K2193" i="3" s="1"/>
  <c r="K2202" i="3" a="1"/>
  <c r="K2202" i="3" s="1"/>
  <c r="P2202" i="3" a="1"/>
  <c r="P2202" i="3" s="1"/>
  <c r="R2202" i="3" s="1"/>
  <c r="K2211" i="3" a="1"/>
  <c r="K2211" i="3" s="1"/>
  <c r="P2211" i="3" a="1"/>
  <c r="P2211" i="3" s="1"/>
  <c r="O2215" i="3" a="1"/>
  <c r="O2215" i="3" s="1"/>
  <c r="K2215" i="3" a="1"/>
  <c r="K2215" i="3" s="1"/>
  <c r="O2218" i="3" a="1"/>
  <c r="O2218" i="3" s="1"/>
  <c r="K2220" i="3" a="1"/>
  <c r="K2220" i="3" s="1"/>
  <c r="P2220" i="3" a="1"/>
  <c r="P2220" i="3" s="1"/>
  <c r="P2224" i="3" a="1"/>
  <c r="P2224" i="3" s="1"/>
  <c r="R2224" i="3" s="1"/>
  <c r="L2224" i="3" a="1"/>
  <c r="L2224" i="3" s="1"/>
  <c r="O2227" i="3" a="1"/>
  <c r="O2227" i="3" s="1"/>
  <c r="P2233" i="3" a="1"/>
  <c r="P2233" i="3" s="1"/>
  <c r="Q2233" i="3" s="1"/>
  <c r="L2233" i="3" a="1"/>
  <c r="L2233" i="3" s="1"/>
  <c r="O2236" i="3" a="1"/>
  <c r="O2236" i="3" s="1"/>
  <c r="L2239" i="3" a="1"/>
  <c r="L2239" i="3" s="1"/>
  <c r="K2248" i="3" a="1"/>
  <c r="K2248" i="3" s="1"/>
  <c r="K2257" i="3" a="1"/>
  <c r="K2257" i="3" s="1"/>
  <c r="K2266" i="3" a="1"/>
  <c r="K2266" i="3" s="1"/>
  <c r="P2266" i="3" a="1"/>
  <c r="P2266" i="3" s="1"/>
  <c r="Q2266" i="3" s="1"/>
  <c r="K2275" i="3" a="1"/>
  <c r="K2275" i="3" s="1"/>
  <c r="P2275" i="3" a="1"/>
  <c r="P2275" i="3" s="1"/>
  <c r="R2275" i="3" s="1"/>
  <c r="O2279" i="3" a="1"/>
  <c r="O2279" i="3" s="1"/>
  <c r="K2279" i="3" a="1"/>
  <c r="K2279" i="3" s="1"/>
  <c r="O2282" i="3" a="1"/>
  <c r="O2282" i="3" s="1"/>
  <c r="K2284" i="3" a="1"/>
  <c r="K2284" i="3" s="1"/>
  <c r="P2284" i="3" a="1"/>
  <c r="P2284" i="3" s="1"/>
  <c r="R2284" i="3" s="1"/>
  <c r="P2288" i="3" a="1"/>
  <c r="P2288" i="3" s="1"/>
  <c r="R2288" i="3" s="1"/>
  <c r="L2288" i="3" a="1"/>
  <c r="L2288" i="3" s="1"/>
  <c r="O2291" i="3" a="1"/>
  <c r="O2291" i="3" s="1"/>
  <c r="P2297" i="3" a="1"/>
  <c r="P2297" i="3" s="1"/>
  <c r="L2297" i="3" a="1"/>
  <c r="L2297" i="3" s="1"/>
  <c r="O2300" i="3" a="1"/>
  <c r="O2300" i="3" s="1"/>
  <c r="L2303" i="3" a="1"/>
  <c r="L2303" i="3" s="1"/>
  <c r="K2312" i="3" a="1"/>
  <c r="K2312" i="3" s="1"/>
  <c r="K2321" i="3" a="1"/>
  <c r="K2321" i="3" s="1"/>
  <c r="K2330" i="3" a="1"/>
  <c r="K2330" i="3" s="1"/>
  <c r="P2330" i="3" a="1"/>
  <c r="P2330" i="3" s="1"/>
  <c r="K2339" i="3" a="1"/>
  <c r="K2339" i="3" s="1"/>
  <c r="P2339" i="3" a="1"/>
  <c r="P2339" i="3" s="1"/>
  <c r="R2339" i="3" s="1"/>
  <c r="O2343" i="3" a="1"/>
  <c r="O2343" i="3" s="1"/>
  <c r="K2343" i="3" a="1"/>
  <c r="K2343" i="3" s="1"/>
  <c r="O2346" i="3" a="1"/>
  <c r="O2346" i="3" s="1"/>
  <c r="K2348" i="3" a="1"/>
  <c r="K2348" i="3" s="1"/>
  <c r="P2348" i="3" a="1"/>
  <c r="P2348" i="3" s="1"/>
  <c r="R2348" i="3" s="1"/>
  <c r="P2352" i="3" a="1"/>
  <c r="P2352" i="3" s="1"/>
  <c r="R2352" i="3" s="1"/>
  <c r="L2352" i="3" a="1"/>
  <c r="L2352" i="3" s="1"/>
  <c r="O2355" i="3" a="1"/>
  <c r="O2355" i="3" s="1"/>
  <c r="P2361" i="3" a="1"/>
  <c r="P2361" i="3" s="1"/>
  <c r="L2361" i="3" a="1"/>
  <c r="L2361" i="3" s="1"/>
  <c r="O2364" i="3" a="1"/>
  <c r="O2364" i="3" s="1"/>
  <c r="L2367" i="3" a="1"/>
  <c r="L2367" i="3" s="1"/>
  <c r="K2376" i="3" a="1"/>
  <c r="K2376" i="3" s="1"/>
  <c r="K2385" i="3" a="1"/>
  <c r="K2385" i="3" s="1"/>
  <c r="K2394" i="3" a="1"/>
  <c r="K2394" i="3" s="1"/>
  <c r="P2394" i="3" a="1"/>
  <c r="P2394" i="3" s="1"/>
  <c r="R2394" i="3" s="1"/>
  <c r="K2403" i="3" a="1"/>
  <c r="K2403" i="3" s="1"/>
  <c r="P2403" i="3" a="1"/>
  <c r="P2403" i="3" s="1"/>
  <c r="R2403" i="3" s="1"/>
  <c r="O2407" i="3" a="1"/>
  <c r="O2407" i="3" s="1"/>
  <c r="K2407" i="3" a="1"/>
  <c r="K2407" i="3" s="1"/>
  <c r="O2410" i="3" a="1"/>
  <c r="O2410" i="3" s="1"/>
  <c r="K2412" i="3" a="1"/>
  <c r="K2412" i="3" s="1"/>
  <c r="P2412" i="3" a="1"/>
  <c r="P2412" i="3" s="1"/>
  <c r="R2412" i="3" s="1"/>
  <c r="P2416" i="3" a="1"/>
  <c r="P2416" i="3" s="1"/>
  <c r="R2416" i="3" s="1"/>
  <c r="L2416" i="3" a="1"/>
  <c r="L2416" i="3" s="1"/>
  <c r="O2419" i="3" a="1"/>
  <c r="O2419" i="3" s="1"/>
  <c r="P2425" i="3" a="1"/>
  <c r="P2425" i="3" s="1"/>
  <c r="Q2425" i="3" s="1"/>
  <c r="L2425" i="3" a="1"/>
  <c r="L2425" i="3" s="1"/>
  <c r="O2428" i="3" a="1"/>
  <c r="O2428" i="3" s="1"/>
  <c r="L2431" i="3" a="1"/>
  <c r="L2431" i="3" s="1"/>
  <c r="K2440" i="3" a="1"/>
  <c r="K2440" i="3" s="1"/>
  <c r="K2449" i="3" a="1"/>
  <c r="K2449" i="3" s="1"/>
  <c r="K2458" i="3" a="1"/>
  <c r="K2458" i="3" s="1"/>
  <c r="P2458" i="3" a="1"/>
  <c r="P2458" i="3" s="1"/>
  <c r="Q2458" i="3" s="1"/>
  <c r="K2467" i="3" a="1"/>
  <c r="K2467" i="3" s="1"/>
  <c r="P2467" i="3" a="1"/>
  <c r="P2467" i="3" s="1"/>
  <c r="R2467" i="3" s="1"/>
  <c r="O2471" i="3" a="1"/>
  <c r="O2471" i="3" s="1"/>
  <c r="K2471" i="3" a="1"/>
  <c r="K2471" i="3" s="1"/>
  <c r="O2474" i="3" a="1"/>
  <c r="O2474" i="3" s="1"/>
  <c r="K2476" i="3" a="1"/>
  <c r="K2476" i="3" s="1"/>
  <c r="P2476" i="3" a="1"/>
  <c r="P2476" i="3" s="1"/>
  <c r="P2480" i="3" a="1"/>
  <c r="P2480" i="3" s="1"/>
  <c r="R2480" i="3" s="1"/>
  <c r="L2480" i="3" a="1"/>
  <c r="L2480" i="3" s="1"/>
  <c r="O2483" i="3" a="1"/>
  <c r="O2483" i="3" s="1"/>
  <c r="P2489" i="3" a="1"/>
  <c r="P2489" i="3" s="1"/>
  <c r="Q2489" i="3" s="1"/>
  <c r="L2489" i="3" a="1"/>
  <c r="L2489" i="3" s="1"/>
  <c r="O2492" i="3" a="1"/>
  <c r="O2492" i="3" s="1"/>
  <c r="L2495" i="3" a="1"/>
  <c r="L2495" i="3" s="1"/>
  <c r="K2504" i="3" a="1"/>
  <c r="K2504" i="3" s="1"/>
  <c r="K2513" i="3" a="1"/>
  <c r="K2513" i="3" s="1"/>
  <c r="K2522" i="3" a="1"/>
  <c r="K2522" i="3" s="1"/>
  <c r="P2522" i="3" a="1"/>
  <c r="P2522" i="3" s="1"/>
  <c r="R2522" i="3" s="1"/>
  <c r="K2531" i="3" a="1"/>
  <c r="K2531" i="3" s="1"/>
  <c r="P2531" i="3" a="1"/>
  <c r="P2531" i="3" s="1"/>
  <c r="Q2531" i="3" s="1"/>
  <c r="O2535" i="3" a="1"/>
  <c r="O2535" i="3" s="1"/>
  <c r="K2535" i="3" a="1"/>
  <c r="K2535" i="3" s="1"/>
  <c r="O2538" i="3" a="1"/>
  <c r="O2538" i="3" s="1"/>
  <c r="K2540" i="3" a="1"/>
  <c r="K2540" i="3" s="1"/>
  <c r="P2540" i="3" a="1"/>
  <c r="P2540" i="3" s="1"/>
  <c r="R2540" i="3" s="1"/>
  <c r="P2544" i="3" a="1"/>
  <c r="P2544" i="3" s="1"/>
  <c r="R2544" i="3" s="1"/>
  <c r="L2544" i="3" a="1"/>
  <c r="L2544" i="3" s="1"/>
  <c r="O2547" i="3" a="1"/>
  <c r="O2547" i="3" s="1"/>
  <c r="P2553" i="3" a="1"/>
  <c r="P2553" i="3" s="1"/>
  <c r="Q2553" i="3" s="1"/>
  <c r="L2553" i="3" a="1"/>
  <c r="L2553" i="3" s="1"/>
  <c r="O2556" i="3" a="1"/>
  <c r="O2556" i="3" s="1"/>
  <c r="L2559" i="3" a="1"/>
  <c r="L2559" i="3" s="1"/>
  <c r="K2568" i="3" a="1"/>
  <c r="K2568" i="3" s="1"/>
  <c r="K2577" i="3" a="1"/>
  <c r="K2577" i="3" s="1"/>
  <c r="K2588" i="3" a="1"/>
  <c r="K2588" i="3" s="1"/>
  <c r="K2596" i="3" a="1"/>
  <c r="K2596" i="3" s="1"/>
  <c r="K2604" i="3" a="1"/>
  <c r="K2604" i="3" s="1"/>
  <c r="K2612" i="3" a="1"/>
  <c r="K2612" i="3" s="1"/>
  <c r="K2620" i="3" a="1"/>
  <c r="K2620" i="3" s="1"/>
  <c r="K2628" i="3" a="1"/>
  <c r="K2628" i="3" s="1"/>
  <c r="K2636" i="3" a="1"/>
  <c r="K2636" i="3" s="1"/>
  <c r="K2644" i="3" a="1"/>
  <c r="K2644" i="3" s="1"/>
  <c r="K2652" i="3" a="1"/>
  <c r="K2652" i="3" s="1"/>
  <c r="K2660" i="3" a="1"/>
  <c r="K2660" i="3" s="1"/>
  <c r="K2668" i="3" a="1"/>
  <c r="K2668" i="3" s="1"/>
  <c r="K2676" i="3" a="1"/>
  <c r="K2676" i="3" s="1"/>
  <c r="K2684" i="3" a="1"/>
  <c r="K2684" i="3" s="1"/>
  <c r="K2692" i="3" a="1"/>
  <c r="K2692" i="3" s="1"/>
  <c r="K2700" i="3" a="1"/>
  <c r="K2700" i="3" s="1"/>
  <c r="K2708" i="3" a="1"/>
  <c r="K2708" i="3" s="1"/>
  <c r="K2716" i="3" a="1"/>
  <c r="K2716" i="3" s="1"/>
  <c r="K2724" i="3" a="1"/>
  <c r="K2724" i="3" s="1"/>
  <c r="K2732" i="3" a="1"/>
  <c r="K2732" i="3" s="1"/>
  <c r="K2740" i="3" a="1"/>
  <c r="K2740" i="3" s="1"/>
  <c r="K2748" i="3" a="1"/>
  <c r="K2748" i="3" s="1"/>
  <c r="K2756" i="3" a="1"/>
  <c r="K2756" i="3" s="1"/>
  <c r="K2764" i="3" a="1"/>
  <c r="K2764" i="3" s="1"/>
  <c r="K2772" i="3" a="1"/>
  <c r="K2772" i="3" s="1"/>
  <c r="K2780" i="3" a="1"/>
  <c r="K2780" i="3" s="1"/>
  <c r="K2788" i="3" a="1"/>
  <c r="K2788" i="3" s="1"/>
  <c r="K2796" i="3" a="1"/>
  <c r="K2796" i="3" s="1"/>
  <c r="K2804" i="3" a="1"/>
  <c r="K2804" i="3" s="1"/>
  <c r="K2812" i="3" a="1"/>
  <c r="K2812" i="3" s="1"/>
  <c r="K2820" i="3" a="1"/>
  <c r="K2820" i="3" s="1"/>
  <c r="K2828" i="3" a="1"/>
  <c r="K2828" i="3" s="1"/>
  <c r="K2836" i="3" a="1"/>
  <c r="K2836" i="3" s="1"/>
  <c r="K2844" i="3" a="1"/>
  <c r="K2844" i="3" s="1"/>
  <c r="R2853" i="3"/>
  <c r="P2856" i="3" a="1"/>
  <c r="P2856" i="3" s="1"/>
  <c r="L2856" i="3" a="1"/>
  <c r="L2856" i="3" s="1"/>
  <c r="O2856" i="3" a="1"/>
  <c r="O2856" i="3" s="1"/>
  <c r="K2856" i="3" a="1"/>
  <c r="K2856" i="3" s="1"/>
  <c r="K2857" i="3" a="1"/>
  <c r="K2857" i="3" s="1"/>
  <c r="M2882" i="3" a="1"/>
  <c r="M2882" i="3" s="1"/>
  <c r="P2882" i="3" a="1"/>
  <c r="P2882" i="3" s="1"/>
  <c r="Q2882" i="3" s="1"/>
  <c r="L2882" i="3" a="1"/>
  <c r="L2882" i="3" s="1"/>
  <c r="K2883" i="3" a="1"/>
  <c r="K2883" i="3" s="1"/>
  <c r="P2888" i="3" a="1"/>
  <c r="P2888" i="3" s="1"/>
  <c r="L2888" i="3" a="1"/>
  <c r="L2888" i="3" s="1"/>
  <c r="O2888" i="3" a="1"/>
  <c r="O2888" i="3" s="1"/>
  <c r="K2888" i="3" a="1"/>
  <c r="K2888" i="3" s="1"/>
  <c r="K2889" i="3" a="1"/>
  <c r="K2889" i="3" s="1"/>
  <c r="M2914" i="3" a="1"/>
  <c r="M2914" i="3" s="1"/>
  <c r="P2914" i="3" a="1"/>
  <c r="P2914" i="3" s="1"/>
  <c r="Q2914" i="3" s="1"/>
  <c r="L2914" i="3" a="1"/>
  <c r="L2914" i="3" s="1"/>
  <c r="K2915" i="3" a="1"/>
  <c r="K2915" i="3" s="1"/>
  <c r="R2917" i="3"/>
  <c r="P2920" i="3" a="1"/>
  <c r="P2920" i="3" s="1"/>
  <c r="L2920" i="3" a="1"/>
  <c r="L2920" i="3" s="1"/>
  <c r="O2920" i="3" a="1"/>
  <c r="O2920" i="3" s="1"/>
  <c r="K2920" i="3" a="1"/>
  <c r="K2920" i="3" s="1"/>
  <c r="K2921" i="3" a="1"/>
  <c r="K2921" i="3" s="1"/>
  <c r="M2946" i="3" a="1"/>
  <c r="M2946" i="3" s="1"/>
  <c r="P2946" i="3" a="1"/>
  <c r="P2946" i="3" s="1"/>
  <c r="Q2946" i="3" s="1"/>
  <c r="L2946" i="3" a="1"/>
  <c r="L2946" i="3" s="1"/>
  <c r="K2947" i="3" a="1"/>
  <c r="K2947" i="3" s="1"/>
  <c r="P2952" i="3" a="1"/>
  <c r="P2952" i="3" s="1"/>
  <c r="L2952" i="3" a="1"/>
  <c r="L2952" i="3" s="1"/>
  <c r="O2952" i="3" a="1"/>
  <c r="O2952" i="3" s="1"/>
  <c r="K2952" i="3" a="1"/>
  <c r="K2952" i="3" s="1"/>
  <c r="K2953" i="3" a="1"/>
  <c r="K2953" i="3" s="1"/>
  <c r="M2978" i="3" a="1"/>
  <c r="M2978" i="3" s="1"/>
  <c r="P2978" i="3" a="1"/>
  <c r="P2978" i="3" s="1"/>
  <c r="Q2978" i="3" s="1"/>
  <c r="L2978" i="3" a="1"/>
  <c r="L2978" i="3" s="1"/>
  <c r="K2979" i="3" a="1"/>
  <c r="K2979" i="3" s="1"/>
  <c r="P2984" i="3" a="1"/>
  <c r="P2984" i="3" s="1"/>
  <c r="L2984" i="3" a="1"/>
  <c r="L2984" i="3" s="1"/>
  <c r="O2984" i="3" a="1"/>
  <c r="O2984" i="3" s="1"/>
  <c r="K2984" i="3" a="1"/>
  <c r="K2984" i="3" s="1"/>
  <c r="K2985" i="3" a="1"/>
  <c r="K2985" i="3" s="1"/>
  <c r="M3010" i="3" a="1"/>
  <c r="M3010" i="3" s="1"/>
  <c r="P3010" i="3" a="1"/>
  <c r="P3010" i="3" s="1"/>
  <c r="Q3010" i="3" s="1"/>
  <c r="L3010" i="3" a="1"/>
  <c r="L3010" i="3" s="1"/>
  <c r="K3011" i="3" a="1"/>
  <c r="K3011" i="3" s="1"/>
  <c r="P3016" i="3" a="1"/>
  <c r="P3016" i="3" s="1"/>
  <c r="L3016" i="3" a="1"/>
  <c r="L3016" i="3" s="1"/>
  <c r="O3016" i="3" a="1"/>
  <c r="O3016" i="3" s="1"/>
  <c r="K3016" i="3" a="1"/>
  <c r="K3016" i="3" s="1"/>
  <c r="K3017" i="3" a="1"/>
  <c r="K3017" i="3" s="1"/>
  <c r="M3042" i="3" a="1"/>
  <c r="M3042" i="3" s="1"/>
  <c r="P3042" i="3" a="1"/>
  <c r="P3042" i="3" s="1"/>
  <c r="L3042" i="3" a="1"/>
  <c r="L3042" i="3" s="1"/>
  <c r="K3043" i="3" a="1"/>
  <c r="K3043" i="3" s="1"/>
  <c r="P3048" i="3" a="1"/>
  <c r="P3048" i="3" s="1"/>
  <c r="L3048" i="3" a="1"/>
  <c r="L3048" i="3" s="1"/>
  <c r="O3048" i="3" a="1"/>
  <c r="O3048" i="3" s="1"/>
  <c r="K3048" i="3" a="1"/>
  <c r="K3048" i="3" s="1"/>
  <c r="K3049" i="3" a="1"/>
  <c r="K3049" i="3" s="1"/>
  <c r="M3074" i="3" a="1"/>
  <c r="M3074" i="3" s="1"/>
  <c r="P3074" i="3" a="1"/>
  <c r="P3074" i="3" s="1"/>
  <c r="Q3074" i="3" s="1"/>
  <c r="L3074" i="3" a="1"/>
  <c r="L3074" i="3" s="1"/>
  <c r="K3075" i="3" a="1"/>
  <c r="K3075" i="3" s="1"/>
  <c r="P3080" i="3" a="1"/>
  <c r="P3080" i="3" s="1"/>
  <c r="L3080" i="3" a="1"/>
  <c r="L3080" i="3" s="1"/>
  <c r="O3080" i="3" a="1"/>
  <c r="O3080" i="3" s="1"/>
  <c r="K3080" i="3" a="1"/>
  <c r="K3080" i="3" s="1"/>
  <c r="K3081" i="3" a="1"/>
  <c r="K3081" i="3" s="1"/>
  <c r="M3106" i="3" a="1"/>
  <c r="M3106" i="3" s="1"/>
  <c r="P3106" i="3" a="1"/>
  <c r="P3106" i="3" s="1"/>
  <c r="Q3106" i="3" s="1"/>
  <c r="L3106" i="3" a="1"/>
  <c r="L3106" i="3" s="1"/>
  <c r="K3107" i="3" a="1"/>
  <c r="K3107" i="3" s="1"/>
  <c r="P3112" i="3" a="1"/>
  <c r="P3112" i="3" s="1"/>
  <c r="L3112" i="3" a="1"/>
  <c r="L3112" i="3" s="1"/>
  <c r="O3112" i="3" a="1"/>
  <c r="O3112" i="3" s="1"/>
  <c r="K3112" i="3" a="1"/>
  <c r="K3112" i="3" s="1"/>
  <c r="K3113" i="3" a="1"/>
  <c r="K3113" i="3" s="1"/>
  <c r="M3145" i="3" a="1"/>
  <c r="M3145" i="3" s="1"/>
  <c r="L3145" i="3" a="1"/>
  <c r="L3145" i="3" s="1"/>
  <c r="N3145" i="3" a="1"/>
  <c r="N3145" i="3" s="1"/>
  <c r="P3160" i="3" a="1"/>
  <c r="P3160" i="3" s="1"/>
  <c r="R3160" i="3" s="1"/>
  <c r="K3177" i="3" a="1"/>
  <c r="K3177" i="3" s="1"/>
  <c r="P3183" i="3" a="1"/>
  <c r="P3183" i="3" s="1"/>
  <c r="Q3183" i="3" s="1"/>
  <c r="N3186" i="3" a="1"/>
  <c r="N3186" i="3" s="1"/>
  <c r="M3186" i="3" a="1"/>
  <c r="M3186" i="3" s="1"/>
  <c r="P3198" i="3" a="1"/>
  <c r="P3198" i="3" s="1"/>
  <c r="R3198" i="3" s="1"/>
  <c r="L3198" i="3" a="1"/>
  <c r="L3198" i="3" s="1"/>
  <c r="N3198" i="3" a="1"/>
  <c r="N3198" i="3" s="1"/>
  <c r="M3198" i="3" a="1"/>
  <c r="M3198" i="3" s="1"/>
  <c r="M3200" i="3" a="1"/>
  <c r="M3200" i="3" s="1"/>
  <c r="L3200" i="3" a="1"/>
  <c r="L3200" i="3" s="1"/>
  <c r="P3200" i="3" a="1"/>
  <c r="P3200" i="3" s="1"/>
  <c r="Q3200" i="3" s="1"/>
  <c r="O3204" i="3" a="1"/>
  <c r="O3204" i="3" s="1"/>
  <c r="K3204" i="3" a="1"/>
  <c r="K3204" i="3" s="1"/>
  <c r="N3204" i="3" a="1"/>
  <c r="N3204" i="3" s="1"/>
  <c r="M3204" i="3" a="1"/>
  <c r="M3204" i="3" s="1"/>
  <c r="P3206" i="3" a="1"/>
  <c r="P3206" i="3" s="1"/>
  <c r="R3206" i="3" s="1"/>
  <c r="L3206" i="3" a="1"/>
  <c r="L3206" i="3" s="1"/>
  <c r="M3206" i="3" a="1"/>
  <c r="M3206" i="3" s="1"/>
  <c r="K3218" i="3" a="1"/>
  <c r="K3218" i="3" s="1"/>
  <c r="M3224" i="3" a="1"/>
  <c r="M3224" i="3" s="1"/>
  <c r="N3224" i="3" a="1"/>
  <c r="N3224" i="3" s="1"/>
  <c r="N3226" i="3" a="1"/>
  <c r="N3226" i="3" s="1"/>
  <c r="L3226" i="3" a="1"/>
  <c r="L3226" i="3" s="1"/>
  <c r="P3226" i="3" a="1"/>
  <c r="P3226" i="3" s="1"/>
  <c r="M3226" i="3" a="1"/>
  <c r="M3226" i="3" s="1"/>
  <c r="K3230" i="3" a="1"/>
  <c r="K3230" i="3" s="1"/>
  <c r="K3232" i="3" a="1"/>
  <c r="K3232" i="3" s="1"/>
  <c r="K3238" i="3" a="1"/>
  <c r="K3238" i="3" s="1"/>
  <c r="Q3243" i="3"/>
  <c r="K3247" i="3" a="1"/>
  <c r="K3247" i="3" s="1"/>
  <c r="L3249" i="3" a="1"/>
  <c r="L3249" i="3" s="1"/>
  <c r="P3249" i="3" a="1"/>
  <c r="P3249" i="3" s="1"/>
  <c r="K3249" i="3" a="1"/>
  <c r="K3249" i="3" s="1"/>
  <c r="L3250" i="3" a="1"/>
  <c r="L3250" i="3" s="1"/>
  <c r="M3253" i="3" a="1"/>
  <c r="M3253" i="3" s="1"/>
  <c r="N3253" i="3" a="1"/>
  <c r="N3253" i="3" s="1"/>
  <c r="L3261" i="3" a="1"/>
  <c r="L3261" i="3" s="1"/>
  <c r="P3261" i="3" a="1"/>
  <c r="P3261" i="3" s="1"/>
  <c r="Q3261" i="3" s="1"/>
  <c r="K3261" i="3" a="1"/>
  <c r="K3261" i="3" s="1"/>
  <c r="M3261" i="3" a="1"/>
  <c r="M3261" i="3" s="1"/>
  <c r="P3273" i="3" a="1"/>
  <c r="P3273" i="3" s="1"/>
  <c r="R3273" i="3" s="1"/>
  <c r="O3276" i="3" a="1"/>
  <c r="O3276" i="3" s="1"/>
  <c r="K3276" i="3" a="1"/>
  <c r="K3276" i="3" s="1"/>
  <c r="M3276" i="3" a="1"/>
  <c r="M3276" i="3" s="1"/>
  <c r="L3276" i="3" a="1"/>
  <c r="L3276" i="3" s="1"/>
  <c r="N3281" i="3" a="1"/>
  <c r="N3281" i="3" s="1"/>
  <c r="L3285" i="3" a="1"/>
  <c r="L3285" i="3" s="1"/>
  <c r="O3293" i="3" a="1"/>
  <c r="O3293" i="3" s="1"/>
  <c r="N3298" i="3" a="1"/>
  <c r="N3298" i="3" s="1"/>
  <c r="L3298" i="3" a="1"/>
  <c r="L3298" i="3" s="1"/>
  <c r="K3298" i="3" a="1"/>
  <c r="K3298" i="3" s="1"/>
  <c r="M3298" i="3" a="1"/>
  <c r="M3298" i="3" s="1"/>
  <c r="Q3299" i="3"/>
  <c r="K3301" i="3" a="1"/>
  <c r="K3301" i="3" s="1"/>
  <c r="N3308" i="3" a="1"/>
  <c r="N3308" i="3" s="1"/>
  <c r="L3327" i="3" a="1"/>
  <c r="L3327" i="3" s="1"/>
  <c r="K3338" i="3" a="1"/>
  <c r="K3338" i="3" s="1"/>
  <c r="P3342" i="3" a="1"/>
  <c r="P3342" i="3" s="1"/>
  <c r="R3342" i="3" s="1"/>
  <c r="L3342" i="3" a="1"/>
  <c r="L3342" i="3" s="1"/>
  <c r="N3342" i="3" a="1"/>
  <c r="N3342" i="3" s="1"/>
  <c r="M3342" i="3" a="1"/>
  <c r="M3342" i="3" s="1"/>
  <c r="L3348" i="3" a="1"/>
  <c r="L3348" i="3" s="1"/>
  <c r="O3357" i="3" a="1"/>
  <c r="O3357" i="3" s="1"/>
  <c r="N3362" i="3" a="1"/>
  <c r="N3362" i="3" s="1"/>
  <c r="L3362" i="3" a="1"/>
  <c r="L3362" i="3" s="1"/>
  <c r="K3362" i="3" a="1"/>
  <c r="K3362" i="3" s="1"/>
  <c r="M3362" i="3" a="1"/>
  <c r="M3362" i="3" s="1"/>
  <c r="Q3363" i="3"/>
  <c r="K3365" i="3" a="1"/>
  <c r="K3365" i="3" s="1"/>
  <c r="N3372" i="3" a="1"/>
  <c r="N3372" i="3" s="1"/>
  <c r="L3391" i="3" a="1"/>
  <c r="L3391" i="3" s="1"/>
  <c r="K3402" i="3" a="1"/>
  <c r="K3402" i="3" s="1"/>
  <c r="P3406" i="3" a="1"/>
  <c r="P3406" i="3" s="1"/>
  <c r="Q3406" i="3" s="1"/>
  <c r="L3406" i="3" a="1"/>
  <c r="L3406" i="3" s="1"/>
  <c r="N3406" i="3" a="1"/>
  <c r="N3406" i="3" s="1"/>
  <c r="M3406" i="3" a="1"/>
  <c r="M3406" i="3" s="1"/>
  <c r="L3412" i="3" a="1"/>
  <c r="L3412" i="3" s="1"/>
  <c r="O3421" i="3" a="1"/>
  <c r="O3421" i="3" s="1"/>
  <c r="N3426" i="3" a="1"/>
  <c r="N3426" i="3" s="1"/>
  <c r="L3426" i="3" a="1"/>
  <c r="L3426" i="3" s="1"/>
  <c r="K3426" i="3" a="1"/>
  <c r="K3426" i="3" s="1"/>
  <c r="M3426" i="3" a="1"/>
  <c r="M3426" i="3" s="1"/>
  <c r="K3429" i="3" a="1"/>
  <c r="K3429" i="3" s="1"/>
  <c r="N3436" i="3" a="1"/>
  <c r="N3436" i="3" s="1"/>
  <c r="L3455" i="3" a="1"/>
  <c r="L3455" i="3" s="1"/>
  <c r="L3466" i="3" a="1"/>
  <c r="L3466" i="3" s="1"/>
  <c r="K3470" i="3" a="1"/>
  <c r="K3470" i="3" s="1"/>
  <c r="L3476" i="3" a="1"/>
  <c r="L3476" i="3" s="1"/>
  <c r="N3487" i="3" a="1"/>
  <c r="N3487" i="3" s="1"/>
  <c r="M3487" i="3" a="1"/>
  <c r="M3487" i="3" s="1"/>
  <c r="O3487" i="3" a="1"/>
  <c r="O3487" i="3" s="1"/>
  <c r="O3489" i="3" a="1"/>
  <c r="O3489" i="3" s="1"/>
  <c r="K3489" i="3" a="1"/>
  <c r="K3489" i="3" s="1"/>
  <c r="N3489" i="3" a="1"/>
  <c r="N3489" i="3" s="1"/>
  <c r="M3489" i="3" a="1"/>
  <c r="M3489" i="3" s="1"/>
  <c r="R3507" i="3"/>
  <c r="O3511" i="3" a="1"/>
  <c r="O3511" i="3" s="1"/>
  <c r="P3519" i="3" a="1"/>
  <c r="P3519" i="3" s="1"/>
  <c r="M3525" i="3" a="1"/>
  <c r="M3525" i="3" s="1"/>
  <c r="N3525" i="3" a="1"/>
  <c r="N3525" i="3" s="1"/>
  <c r="O3525" i="3" a="1"/>
  <c r="O3525" i="3" s="1"/>
  <c r="O3532" i="3" a="1"/>
  <c r="O3532" i="3" s="1"/>
  <c r="K3532" i="3" a="1"/>
  <c r="K3532" i="3" s="1"/>
  <c r="M3532" i="3" a="1"/>
  <c r="M3532" i="3" s="1"/>
  <c r="L3532" i="3" a="1"/>
  <c r="L3532" i="3" s="1"/>
  <c r="O3534" i="3" a="1"/>
  <c r="O3534" i="3" s="1"/>
  <c r="N3543" i="3" a="1"/>
  <c r="N3543" i="3" s="1"/>
  <c r="M3543" i="3" a="1"/>
  <c r="M3543" i="3" s="1"/>
  <c r="L3543" i="3" a="1"/>
  <c r="L3543" i="3" s="1"/>
  <c r="R3544" i="3"/>
  <c r="L3553" i="3" a="1"/>
  <c r="L3553" i="3" s="1"/>
  <c r="O3554" i="3" a="1"/>
  <c r="O3554" i="3" s="1"/>
  <c r="Q3559" i="3"/>
  <c r="P3566" i="3" a="1"/>
  <c r="P3566" i="3" s="1"/>
  <c r="L3566" i="3" a="1"/>
  <c r="L3566" i="3" s="1"/>
  <c r="N3566" i="3" a="1"/>
  <c r="N3566" i="3" s="1"/>
  <c r="M3566" i="3" a="1"/>
  <c r="M3566" i="3" s="1"/>
  <c r="P3575" i="3" a="1"/>
  <c r="P3575" i="3" s="1"/>
  <c r="O3581" i="3" a="1"/>
  <c r="O3581" i="3" s="1"/>
  <c r="N3586" i="3" a="1"/>
  <c r="N3586" i="3" s="1"/>
  <c r="L3586" i="3" a="1"/>
  <c r="L3586" i="3" s="1"/>
  <c r="K3586" i="3" a="1"/>
  <c r="K3586" i="3" s="1"/>
  <c r="M3586" i="3" a="1"/>
  <c r="M3586" i="3" s="1"/>
  <c r="Q3587" i="3"/>
  <c r="L3589" i="3" a="1"/>
  <c r="L3589" i="3" s="1"/>
  <c r="O3590" i="3" a="1"/>
  <c r="O3590" i="3" s="1"/>
  <c r="Q3592" i="3"/>
  <c r="R3604" i="3"/>
  <c r="Q3604" i="3"/>
  <c r="P3606" i="3" a="1"/>
  <c r="P3606" i="3" s="1"/>
  <c r="L3606" i="3" a="1"/>
  <c r="L3606" i="3" s="1"/>
  <c r="O3606" i="3" a="1"/>
  <c r="O3606" i="3" s="1"/>
  <c r="N3606" i="3" a="1"/>
  <c r="N3606" i="3" s="1"/>
  <c r="O3622" i="3" a="1"/>
  <c r="O3622" i="3" s="1"/>
  <c r="O3629" i="3" a="1"/>
  <c r="O3629" i="3" s="1"/>
  <c r="K3629" i="3" a="1"/>
  <c r="K3629" i="3" s="1"/>
  <c r="M3629" i="3" a="1"/>
  <c r="M3629" i="3" s="1"/>
  <c r="N3629" i="3" a="1"/>
  <c r="N3629" i="3" s="1"/>
  <c r="O2030" i="3" a="1"/>
  <c r="O2030" i="3" s="1"/>
  <c r="K2030" i="3" a="1"/>
  <c r="K2030" i="3" s="1"/>
  <c r="P2036" i="3" a="1"/>
  <c r="P2036" i="3" s="1"/>
  <c r="P2042" i="3" a="1"/>
  <c r="P2042" i="3" s="1"/>
  <c r="O2044" i="3" a="1"/>
  <c r="O2044" i="3" s="1"/>
  <c r="O2050" i="3" a="1"/>
  <c r="O2050" i="3" s="1"/>
  <c r="L2054" i="3" a="1"/>
  <c r="L2054" i="3" s="1"/>
  <c r="P2056" i="3" a="1"/>
  <c r="P2056" i="3" s="1"/>
  <c r="L2056" i="3" a="1"/>
  <c r="L2056" i="3" s="1"/>
  <c r="O2056" i="3" a="1"/>
  <c r="O2056" i="3" s="1"/>
  <c r="O2062" i="3" a="1"/>
  <c r="O2062" i="3" s="1"/>
  <c r="K2062" i="3" a="1"/>
  <c r="K2062" i="3" s="1"/>
  <c r="P2068" i="3" a="1"/>
  <c r="P2068" i="3" s="1"/>
  <c r="P2074" i="3" a="1"/>
  <c r="P2074" i="3" s="1"/>
  <c r="O2076" i="3" a="1"/>
  <c r="O2076" i="3" s="1"/>
  <c r="O2082" i="3" a="1"/>
  <c r="O2082" i="3" s="1"/>
  <c r="L2086" i="3" a="1"/>
  <c r="L2086" i="3" s="1"/>
  <c r="P2088" i="3" a="1"/>
  <c r="P2088" i="3" s="1"/>
  <c r="L2088" i="3" a="1"/>
  <c r="L2088" i="3" s="1"/>
  <c r="O2088" i="3" a="1"/>
  <c r="O2088" i="3" s="1"/>
  <c r="O2094" i="3" a="1"/>
  <c r="O2094" i="3" s="1"/>
  <c r="K2094" i="3" a="1"/>
  <c r="K2094" i="3" s="1"/>
  <c r="P2100" i="3" a="1"/>
  <c r="P2100" i="3" s="1"/>
  <c r="P2106" i="3" a="1"/>
  <c r="P2106" i="3" s="1"/>
  <c r="O2108" i="3" a="1"/>
  <c r="O2108" i="3" s="1"/>
  <c r="O2114" i="3" a="1"/>
  <c r="O2114" i="3" s="1"/>
  <c r="L2118" i="3" a="1"/>
  <c r="L2118" i="3" s="1"/>
  <c r="P2120" i="3" a="1"/>
  <c r="P2120" i="3" s="1"/>
  <c r="L2120" i="3" a="1"/>
  <c r="L2120" i="3" s="1"/>
  <c r="O2120" i="3" a="1"/>
  <c r="O2120" i="3" s="1"/>
  <c r="O2126" i="3" a="1"/>
  <c r="O2126" i="3" s="1"/>
  <c r="K2126" i="3" a="1"/>
  <c r="K2126" i="3" s="1"/>
  <c r="P2132" i="3" a="1"/>
  <c r="P2132" i="3" s="1"/>
  <c r="P2138" i="3" a="1"/>
  <c r="P2138" i="3" s="1"/>
  <c r="O2140" i="3" a="1"/>
  <c r="O2140" i="3" s="1"/>
  <c r="O2146" i="3" a="1"/>
  <c r="O2146" i="3" s="1"/>
  <c r="L2150" i="3" a="1"/>
  <c r="L2150" i="3" s="1"/>
  <c r="P2152" i="3" a="1"/>
  <c r="P2152" i="3" s="1"/>
  <c r="L2152" i="3" a="1"/>
  <c r="L2152" i="3" s="1"/>
  <c r="O2152" i="3" a="1"/>
  <c r="O2152" i="3" s="1"/>
  <c r="P2167" i="3" a="1"/>
  <c r="P2167" i="3" s="1"/>
  <c r="O2176" i="3" a="1"/>
  <c r="O2176" i="3" s="1"/>
  <c r="O2185" i="3" a="1"/>
  <c r="O2185" i="3" s="1"/>
  <c r="O2191" i="3" a="1"/>
  <c r="O2191" i="3" s="1"/>
  <c r="K2191" i="3" a="1"/>
  <c r="K2191" i="3" s="1"/>
  <c r="O2194" i="3" a="1"/>
  <c r="O2194" i="3" s="1"/>
  <c r="P2200" i="3" a="1"/>
  <c r="P2200" i="3" s="1"/>
  <c r="R2200" i="3" s="1"/>
  <c r="L2200" i="3" a="1"/>
  <c r="L2200" i="3" s="1"/>
  <c r="O2203" i="3" a="1"/>
  <c r="O2203" i="3" s="1"/>
  <c r="P2209" i="3" a="1"/>
  <c r="P2209" i="3" s="1"/>
  <c r="L2209" i="3" a="1"/>
  <c r="L2209" i="3" s="1"/>
  <c r="O2212" i="3" a="1"/>
  <c r="O2212" i="3" s="1"/>
  <c r="P2231" i="3" a="1"/>
  <c r="P2231" i="3" s="1"/>
  <c r="O2240" i="3" a="1"/>
  <c r="O2240" i="3" s="1"/>
  <c r="O2249" i="3" a="1"/>
  <c r="O2249" i="3" s="1"/>
  <c r="O2255" i="3" a="1"/>
  <c r="O2255" i="3" s="1"/>
  <c r="K2255" i="3" a="1"/>
  <c r="K2255" i="3" s="1"/>
  <c r="O2258" i="3" a="1"/>
  <c r="O2258" i="3" s="1"/>
  <c r="P2264" i="3" a="1"/>
  <c r="P2264" i="3" s="1"/>
  <c r="Q2264" i="3" s="1"/>
  <c r="L2264" i="3" a="1"/>
  <c r="L2264" i="3" s="1"/>
  <c r="O2267" i="3" a="1"/>
  <c r="O2267" i="3" s="1"/>
  <c r="P2273" i="3" a="1"/>
  <c r="P2273" i="3" s="1"/>
  <c r="L2273" i="3" a="1"/>
  <c r="L2273" i="3" s="1"/>
  <c r="O2276" i="3" a="1"/>
  <c r="O2276" i="3" s="1"/>
  <c r="P2295" i="3" a="1"/>
  <c r="P2295" i="3" s="1"/>
  <c r="O2304" i="3" a="1"/>
  <c r="O2304" i="3" s="1"/>
  <c r="O2313" i="3" a="1"/>
  <c r="O2313" i="3" s="1"/>
  <c r="O2319" i="3" a="1"/>
  <c r="O2319" i="3" s="1"/>
  <c r="K2319" i="3" a="1"/>
  <c r="K2319" i="3" s="1"/>
  <c r="O2322" i="3" a="1"/>
  <c r="O2322" i="3" s="1"/>
  <c r="P2328" i="3" a="1"/>
  <c r="P2328" i="3" s="1"/>
  <c r="R2328" i="3" s="1"/>
  <c r="L2328" i="3" a="1"/>
  <c r="L2328" i="3" s="1"/>
  <c r="O2331" i="3" a="1"/>
  <c r="O2331" i="3" s="1"/>
  <c r="P2337" i="3" a="1"/>
  <c r="P2337" i="3" s="1"/>
  <c r="Q2337" i="3" s="1"/>
  <c r="L2337" i="3" a="1"/>
  <c r="L2337" i="3" s="1"/>
  <c r="O2340" i="3" a="1"/>
  <c r="O2340" i="3" s="1"/>
  <c r="P2359" i="3" a="1"/>
  <c r="P2359" i="3" s="1"/>
  <c r="O2368" i="3" a="1"/>
  <c r="O2368" i="3" s="1"/>
  <c r="O2377" i="3" a="1"/>
  <c r="O2377" i="3" s="1"/>
  <c r="O2383" i="3" a="1"/>
  <c r="O2383" i="3" s="1"/>
  <c r="K2383" i="3" a="1"/>
  <c r="K2383" i="3" s="1"/>
  <c r="O2386" i="3" a="1"/>
  <c r="O2386" i="3" s="1"/>
  <c r="P2392" i="3" a="1"/>
  <c r="P2392" i="3" s="1"/>
  <c r="Q2392" i="3" s="1"/>
  <c r="L2392" i="3" a="1"/>
  <c r="L2392" i="3" s="1"/>
  <c r="O2395" i="3" a="1"/>
  <c r="O2395" i="3" s="1"/>
  <c r="P2401" i="3" a="1"/>
  <c r="P2401" i="3" s="1"/>
  <c r="Q2401" i="3" s="1"/>
  <c r="L2401" i="3" a="1"/>
  <c r="L2401" i="3" s="1"/>
  <c r="O2404" i="3" a="1"/>
  <c r="O2404" i="3" s="1"/>
  <c r="P2423" i="3" a="1"/>
  <c r="P2423" i="3" s="1"/>
  <c r="O2432" i="3" a="1"/>
  <c r="O2432" i="3" s="1"/>
  <c r="O2441" i="3" a="1"/>
  <c r="O2441" i="3" s="1"/>
  <c r="O2447" i="3" a="1"/>
  <c r="O2447" i="3" s="1"/>
  <c r="K2447" i="3" a="1"/>
  <c r="K2447" i="3" s="1"/>
  <c r="O2450" i="3" a="1"/>
  <c r="O2450" i="3" s="1"/>
  <c r="P2456" i="3" a="1"/>
  <c r="P2456" i="3" s="1"/>
  <c r="R2456" i="3" s="1"/>
  <c r="L2456" i="3" a="1"/>
  <c r="L2456" i="3" s="1"/>
  <c r="O2459" i="3" a="1"/>
  <c r="O2459" i="3" s="1"/>
  <c r="P2465" i="3" a="1"/>
  <c r="P2465" i="3" s="1"/>
  <c r="R2465" i="3" s="1"/>
  <c r="L2465" i="3" a="1"/>
  <c r="L2465" i="3" s="1"/>
  <c r="O2468" i="3" a="1"/>
  <c r="O2468" i="3" s="1"/>
  <c r="P2487" i="3" a="1"/>
  <c r="P2487" i="3" s="1"/>
  <c r="O2496" i="3" a="1"/>
  <c r="O2496" i="3" s="1"/>
  <c r="O2505" i="3" a="1"/>
  <c r="O2505" i="3" s="1"/>
  <c r="O2511" i="3" a="1"/>
  <c r="O2511" i="3" s="1"/>
  <c r="K2511" i="3" a="1"/>
  <c r="K2511" i="3" s="1"/>
  <c r="O2514" i="3" a="1"/>
  <c r="O2514" i="3" s="1"/>
  <c r="P2520" i="3" a="1"/>
  <c r="P2520" i="3" s="1"/>
  <c r="Q2520" i="3" s="1"/>
  <c r="L2520" i="3" a="1"/>
  <c r="L2520" i="3" s="1"/>
  <c r="O2523" i="3" a="1"/>
  <c r="O2523" i="3" s="1"/>
  <c r="P2529" i="3" a="1"/>
  <c r="P2529" i="3" s="1"/>
  <c r="Q2529" i="3" s="1"/>
  <c r="L2529" i="3" a="1"/>
  <c r="L2529" i="3" s="1"/>
  <c r="O2532" i="3" a="1"/>
  <c r="O2532" i="3" s="1"/>
  <c r="P2551" i="3" a="1"/>
  <c r="P2551" i="3" s="1"/>
  <c r="O2560" i="3" a="1"/>
  <c r="O2560" i="3" s="1"/>
  <c r="O2569" i="3" a="1"/>
  <c r="O2569" i="3" s="1"/>
  <c r="O2575" i="3" a="1"/>
  <c r="O2575" i="3" s="1"/>
  <c r="K2575" i="3" a="1"/>
  <c r="K2575" i="3" s="1"/>
  <c r="O2578" i="3" a="1"/>
  <c r="O2578" i="3" s="1"/>
  <c r="P2584" i="3" a="1"/>
  <c r="P2584" i="3" s="1"/>
  <c r="R2584" i="3" s="1"/>
  <c r="L2584" i="3" a="1"/>
  <c r="L2584" i="3" s="1"/>
  <c r="R2621" i="3"/>
  <c r="R2629" i="3"/>
  <c r="R2645" i="3"/>
  <c r="R2669" i="3"/>
  <c r="R2693" i="3"/>
  <c r="R2701" i="3"/>
  <c r="R2717" i="3"/>
  <c r="R2725" i="3"/>
  <c r="R2757" i="3"/>
  <c r="R2765" i="3"/>
  <c r="R2789" i="3"/>
  <c r="R2797" i="3"/>
  <c r="R2805" i="3"/>
  <c r="R2813" i="3"/>
  <c r="M2875" i="3" a="1"/>
  <c r="M2875" i="3" s="1"/>
  <c r="N2875" i="3" a="1"/>
  <c r="N2875" i="3" s="1"/>
  <c r="P2881" i="3" a="1"/>
  <c r="P2881" i="3" s="1"/>
  <c r="Q2881" i="3" s="1"/>
  <c r="L2881" i="3" a="1"/>
  <c r="L2881" i="3" s="1"/>
  <c r="M2881" i="3" a="1"/>
  <c r="M2881" i="3" s="1"/>
  <c r="Q2900" i="3"/>
  <c r="M2907" i="3" a="1"/>
  <c r="M2907" i="3" s="1"/>
  <c r="N2907" i="3" a="1"/>
  <c r="N2907" i="3" s="1"/>
  <c r="P2913" i="3" a="1"/>
  <c r="P2913" i="3" s="1"/>
  <c r="Q2913" i="3" s="1"/>
  <c r="L2913" i="3" a="1"/>
  <c r="L2913" i="3" s="1"/>
  <c r="M2913" i="3" a="1"/>
  <c r="M2913" i="3" s="1"/>
  <c r="R2932" i="3"/>
  <c r="M2939" i="3" a="1"/>
  <c r="M2939" i="3" s="1"/>
  <c r="N2939" i="3" a="1"/>
  <c r="N2939" i="3" s="1"/>
  <c r="P2945" i="3" a="1"/>
  <c r="P2945" i="3" s="1"/>
  <c r="L2945" i="3" a="1"/>
  <c r="L2945" i="3" s="1"/>
  <c r="M2945" i="3" a="1"/>
  <c r="M2945" i="3" s="1"/>
  <c r="M2971" i="3" a="1"/>
  <c r="M2971" i="3" s="1"/>
  <c r="N2971" i="3" a="1"/>
  <c r="N2971" i="3" s="1"/>
  <c r="P2977" i="3" a="1"/>
  <c r="P2977" i="3" s="1"/>
  <c r="L2977" i="3" a="1"/>
  <c r="L2977" i="3" s="1"/>
  <c r="M2977" i="3" a="1"/>
  <c r="M2977" i="3" s="1"/>
  <c r="Q2996" i="3"/>
  <c r="M3003" i="3" a="1"/>
  <c r="M3003" i="3" s="1"/>
  <c r="N3003" i="3" a="1"/>
  <c r="N3003" i="3" s="1"/>
  <c r="P3009" i="3" a="1"/>
  <c r="P3009" i="3" s="1"/>
  <c r="L3009" i="3" a="1"/>
  <c r="L3009" i="3" s="1"/>
  <c r="M3009" i="3" a="1"/>
  <c r="M3009" i="3" s="1"/>
  <c r="M3035" i="3" a="1"/>
  <c r="M3035" i="3" s="1"/>
  <c r="N3035" i="3" a="1"/>
  <c r="N3035" i="3" s="1"/>
  <c r="P3041" i="3" a="1"/>
  <c r="P3041" i="3" s="1"/>
  <c r="Q3041" i="3" s="1"/>
  <c r="L3041" i="3" a="1"/>
  <c r="L3041" i="3" s="1"/>
  <c r="M3041" i="3" a="1"/>
  <c r="M3041" i="3" s="1"/>
  <c r="M3067" i="3" a="1"/>
  <c r="M3067" i="3" s="1"/>
  <c r="N3067" i="3" a="1"/>
  <c r="N3067" i="3" s="1"/>
  <c r="P3073" i="3" a="1"/>
  <c r="P3073" i="3" s="1"/>
  <c r="Q3073" i="3" s="1"/>
  <c r="L3073" i="3" a="1"/>
  <c r="L3073" i="3" s="1"/>
  <c r="M3073" i="3" a="1"/>
  <c r="M3073" i="3" s="1"/>
  <c r="Q3092" i="3"/>
  <c r="M3099" i="3" a="1"/>
  <c r="M3099" i="3" s="1"/>
  <c r="N3099" i="3" a="1"/>
  <c r="N3099" i="3" s="1"/>
  <c r="P3105" i="3" a="1"/>
  <c r="P3105" i="3" s="1"/>
  <c r="Q3105" i="3" s="1"/>
  <c r="L3105" i="3" a="1"/>
  <c r="L3105" i="3" s="1"/>
  <c r="M3105" i="3" a="1"/>
  <c r="M3105" i="3" s="1"/>
  <c r="N3154" i="3" a="1"/>
  <c r="N3154" i="3" s="1"/>
  <c r="M3154" i="3" a="1"/>
  <c r="M3154" i="3" s="1"/>
  <c r="P3166" i="3" a="1"/>
  <c r="P3166" i="3" s="1"/>
  <c r="R3166" i="3" s="1"/>
  <c r="L3166" i="3" a="1"/>
  <c r="L3166" i="3" s="1"/>
  <c r="N3166" i="3" a="1"/>
  <c r="N3166" i="3" s="1"/>
  <c r="M3166" i="3" a="1"/>
  <c r="M3166" i="3" s="1"/>
  <c r="M3168" i="3" a="1"/>
  <c r="M3168" i="3" s="1"/>
  <c r="L3168" i="3" a="1"/>
  <c r="L3168" i="3" s="1"/>
  <c r="P3168" i="3" a="1"/>
  <c r="P3168" i="3" s="1"/>
  <c r="R3168" i="3" s="1"/>
  <c r="O3172" i="3" a="1"/>
  <c r="O3172" i="3" s="1"/>
  <c r="K3172" i="3" a="1"/>
  <c r="K3172" i="3" s="1"/>
  <c r="N3172" i="3" a="1"/>
  <c r="N3172" i="3" s="1"/>
  <c r="M3172" i="3" a="1"/>
  <c r="M3172" i="3" s="1"/>
  <c r="P3174" i="3" a="1"/>
  <c r="P3174" i="3" s="1"/>
  <c r="R3174" i="3" s="1"/>
  <c r="L3174" i="3" a="1"/>
  <c r="L3174" i="3" s="1"/>
  <c r="M3174" i="3" a="1"/>
  <c r="M3174" i="3" s="1"/>
  <c r="M3192" i="3" a="1"/>
  <c r="M3192" i="3" s="1"/>
  <c r="N3192" i="3" a="1"/>
  <c r="N3192" i="3" s="1"/>
  <c r="N3194" i="3" a="1"/>
  <c r="N3194" i="3" s="1"/>
  <c r="L3194" i="3" a="1"/>
  <c r="L3194" i="3" s="1"/>
  <c r="P3194" i="3" a="1"/>
  <c r="P3194" i="3" s="1"/>
  <c r="R3194" i="3" s="1"/>
  <c r="M3194" i="3" a="1"/>
  <c r="M3194" i="3" s="1"/>
  <c r="M3215" i="3" a="1"/>
  <c r="M3215" i="3" s="1"/>
  <c r="L3215" i="3" a="1"/>
  <c r="L3215" i="3" s="1"/>
  <c r="N3215" i="3" a="1"/>
  <c r="N3215" i="3" s="1"/>
  <c r="N3232" i="3" a="1"/>
  <c r="N3232" i="3" s="1"/>
  <c r="L3236" i="3" a="1"/>
  <c r="L3236" i="3" s="1"/>
  <c r="N3238" i="3" a="1"/>
  <c r="N3238" i="3" s="1"/>
  <c r="O3250" i="3" a="1"/>
  <c r="O3250" i="3" s="1"/>
  <c r="L3255" i="3" a="1"/>
  <c r="L3255" i="3" s="1"/>
  <c r="P3255" i="3" a="1"/>
  <c r="P3255" i="3" s="1"/>
  <c r="R3255" i="3" s="1"/>
  <c r="K3255" i="3" a="1"/>
  <c r="K3255" i="3" s="1"/>
  <c r="M3255" i="3" a="1"/>
  <c r="M3255" i="3" s="1"/>
  <c r="O3262" i="3" a="1"/>
  <c r="O3262" i="3" s="1"/>
  <c r="O3264" i="3" a="1"/>
  <c r="O3264" i="3" s="1"/>
  <c r="O3270" i="3" a="1"/>
  <c r="O3270" i="3" s="1"/>
  <c r="O3279" i="3" a="1"/>
  <c r="O3279" i="3" s="1"/>
  <c r="P3282" i="3" a="1"/>
  <c r="P3282" i="3" s="1"/>
  <c r="N3287" i="3" a="1"/>
  <c r="N3287" i="3" s="1"/>
  <c r="P3293" i="3" a="1"/>
  <c r="P3293" i="3" s="1"/>
  <c r="N3295" i="3" a="1"/>
  <c r="N3295" i="3" s="1"/>
  <c r="M3295" i="3" a="1"/>
  <c r="M3295" i="3" s="1"/>
  <c r="O3295" i="3" a="1"/>
  <c r="O3295" i="3" s="1"/>
  <c r="O3297" i="3" a="1"/>
  <c r="O3297" i="3" s="1"/>
  <c r="K3297" i="3" a="1"/>
  <c r="K3297" i="3" s="1"/>
  <c r="N3297" i="3" a="1"/>
  <c r="N3297" i="3" s="1"/>
  <c r="M3297" i="3" a="1"/>
  <c r="M3297" i="3" s="1"/>
  <c r="L3301" i="3" a="1"/>
  <c r="L3301" i="3" s="1"/>
  <c r="O3302" i="3" a="1"/>
  <c r="O3302" i="3" s="1"/>
  <c r="O3319" i="3" a="1"/>
  <c r="O3319" i="3" s="1"/>
  <c r="M3325" i="3" a="1"/>
  <c r="M3325" i="3" s="1"/>
  <c r="L3325" i="3" a="1"/>
  <c r="L3325" i="3" s="1"/>
  <c r="N3325" i="3" a="1"/>
  <c r="N3325" i="3" s="1"/>
  <c r="P3329" i="3" a="1"/>
  <c r="P3329" i="3" s="1"/>
  <c r="L3338" i="3" a="1"/>
  <c r="L3338" i="3" s="1"/>
  <c r="P3357" i="3" a="1"/>
  <c r="P3357" i="3" s="1"/>
  <c r="N3359" i="3" a="1"/>
  <c r="N3359" i="3" s="1"/>
  <c r="M3359" i="3" a="1"/>
  <c r="M3359" i="3" s="1"/>
  <c r="O3359" i="3" a="1"/>
  <c r="O3359" i="3" s="1"/>
  <c r="O3361" i="3" a="1"/>
  <c r="O3361" i="3" s="1"/>
  <c r="K3361" i="3" a="1"/>
  <c r="K3361" i="3" s="1"/>
  <c r="N3361" i="3" a="1"/>
  <c r="N3361" i="3" s="1"/>
  <c r="M3361" i="3" a="1"/>
  <c r="M3361" i="3" s="1"/>
  <c r="L3365" i="3" a="1"/>
  <c r="L3365" i="3" s="1"/>
  <c r="O3366" i="3" a="1"/>
  <c r="O3366" i="3" s="1"/>
  <c r="R3379" i="3"/>
  <c r="O3383" i="3" a="1"/>
  <c r="O3383" i="3" s="1"/>
  <c r="M3389" i="3" a="1"/>
  <c r="M3389" i="3" s="1"/>
  <c r="L3389" i="3" a="1"/>
  <c r="L3389" i="3" s="1"/>
  <c r="N3389" i="3" a="1"/>
  <c r="N3389" i="3" s="1"/>
  <c r="P3393" i="3" a="1"/>
  <c r="P3393" i="3" s="1"/>
  <c r="R3395" i="3"/>
  <c r="L3402" i="3" a="1"/>
  <c r="L3402" i="3" s="1"/>
  <c r="P3421" i="3" a="1"/>
  <c r="P3421" i="3" s="1"/>
  <c r="N3423" i="3" a="1"/>
  <c r="N3423" i="3" s="1"/>
  <c r="M3423" i="3" a="1"/>
  <c r="M3423" i="3" s="1"/>
  <c r="O3423" i="3" a="1"/>
  <c r="O3423" i="3" s="1"/>
  <c r="O3425" i="3" a="1"/>
  <c r="O3425" i="3" s="1"/>
  <c r="K3425" i="3" a="1"/>
  <c r="K3425" i="3" s="1"/>
  <c r="N3425" i="3" a="1"/>
  <c r="N3425" i="3" s="1"/>
  <c r="M3425" i="3" a="1"/>
  <c r="M3425" i="3" s="1"/>
  <c r="O3430" i="3" a="1"/>
  <c r="O3430" i="3" s="1"/>
  <c r="R3443" i="3"/>
  <c r="O3447" i="3" a="1"/>
  <c r="O3447" i="3" s="1"/>
  <c r="M3453" i="3" a="1"/>
  <c r="M3453" i="3" s="1"/>
  <c r="L3453" i="3" a="1"/>
  <c r="L3453" i="3" s="1"/>
  <c r="N3453" i="3" a="1"/>
  <c r="N3453" i="3" s="1"/>
  <c r="P3457" i="3" a="1"/>
  <c r="P3457" i="3" s="1"/>
  <c r="R3459" i="3"/>
  <c r="P3462" i="3" a="1"/>
  <c r="P3462" i="3" s="1"/>
  <c r="R3462" i="3" s="1"/>
  <c r="L3462" i="3" a="1"/>
  <c r="L3462" i="3" s="1"/>
  <c r="K3462" i="3" a="1"/>
  <c r="K3462" i="3" s="1"/>
  <c r="M3462" i="3" a="1"/>
  <c r="M3462" i="3" s="1"/>
  <c r="O3466" i="3" a="1"/>
  <c r="O3466" i="3" s="1"/>
  <c r="Q3472" i="3"/>
  <c r="R3483" i="3"/>
  <c r="P3493" i="3" a="1"/>
  <c r="P3493" i="3" s="1"/>
  <c r="Q3496" i="3"/>
  <c r="R3496" i="3"/>
  <c r="N3498" i="3" a="1"/>
  <c r="N3498" i="3" s="1"/>
  <c r="M3498" i="3" a="1"/>
  <c r="M3498" i="3" s="1"/>
  <c r="P3500" i="3" a="1"/>
  <c r="P3500" i="3" s="1"/>
  <c r="O3508" i="3" a="1"/>
  <c r="O3508" i="3" s="1"/>
  <c r="K3508" i="3" a="1"/>
  <c r="K3508" i="3" s="1"/>
  <c r="N3508" i="3" a="1"/>
  <c r="N3508" i="3" s="1"/>
  <c r="M3508" i="3" a="1"/>
  <c r="M3508" i="3" s="1"/>
  <c r="Q3520" i="3"/>
  <c r="R3520" i="3"/>
  <c r="O3545" i="3" a="1"/>
  <c r="O3545" i="3" s="1"/>
  <c r="K3545" i="3" a="1"/>
  <c r="K3545" i="3" s="1"/>
  <c r="M3545" i="3" a="1"/>
  <c r="M3545" i="3" s="1"/>
  <c r="L3545" i="3" a="1"/>
  <c r="L3545" i="3" s="1"/>
  <c r="N3545" i="3" a="1"/>
  <c r="N3545" i="3" s="1"/>
  <c r="L3551" i="3" a="1"/>
  <c r="L3551" i="3" s="1"/>
  <c r="P3554" i="3" a="1"/>
  <c r="P3554" i="3" s="1"/>
  <c r="P3581" i="3" a="1"/>
  <c r="P3581" i="3" s="1"/>
  <c r="N3583" i="3" a="1"/>
  <c r="N3583" i="3" s="1"/>
  <c r="M3583" i="3" a="1"/>
  <c r="M3583" i="3" s="1"/>
  <c r="O3583" i="3" a="1"/>
  <c r="O3583" i="3" s="1"/>
  <c r="O3585" i="3" a="1"/>
  <c r="O3585" i="3" s="1"/>
  <c r="K3585" i="3" a="1"/>
  <c r="K3585" i="3" s="1"/>
  <c r="N3585" i="3" a="1"/>
  <c r="N3585" i="3" s="1"/>
  <c r="M3585" i="3" a="1"/>
  <c r="M3585" i="3" s="1"/>
  <c r="M3599" i="3" a="1"/>
  <c r="M3599" i="3" s="1"/>
  <c r="Q3704" i="3"/>
  <c r="R3704" i="3"/>
  <c r="O3137" i="3" a="1"/>
  <c r="O3137" i="3" s="1"/>
  <c r="O3143" i="3" a="1"/>
  <c r="O3143" i="3" s="1"/>
  <c r="O3149" i="3" a="1"/>
  <c r="O3149" i="3" s="1"/>
  <c r="O3169" i="3" a="1"/>
  <c r="O3169" i="3" s="1"/>
  <c r="O3175" i="3" a="1"/>
  <c r="O3175" i="3" s="1"/>
  <c r="O3181" i="3" a="1"/>
  <c r="O3181" i="3" s="1"/>
  <c r="O3201" i="3" a="1"/>
  <c r="O3201" i="3" s="1"/>
  <c r="O3207" i="3" a="1"/>
  <c r="O3207" i="3" s="1"/>
  <c r="O3213" i="3" a="1"/>
  <c r="O3213" i="3" s="1"/>
  <c r="O3233" i="3" a="1"/>
  <c r="O3233" i="3" s="1"/>
  <c r="L3234" i="3" a="1"/>
  <c r="L3234" i="3" s="1"/>
  <c r="O3239" i="3" a="1"/>
  <c r="O3239" i="3" s="1"/>
  <c r="L3240" i="3" a="1"/>
  <c r="L3240" i="3" s="1"/>
  <c r="O3245" i="3" a="1"/>
  <c r="O3245" i="3" s="1"/>
  <c r="O3265" i="3" a="1"/>
  <c r="O3265" i="3" s="1"/>
  <c r="L3266" i="3" a="1"/>
  <c r="L3266" i="3" s="1"/>
  <c r="O3271" i="3" a="1"/>
  <c r="O3271" i="3" s="1"/>
  <c r="L3272" i="3" a="1"/>
  <c r="L3272" i="3" s="1"/>
  <c r="O3277" i="3" a="1"/>
  <c r="O3277" i="3" s="1"/>
  <c r="L3311" i="3" a="1"/>
  <c r="L3311" i="3" s="1"/>
  <c r="P3314" i="3" a="1"/>
  <c r="P3314" i="3" s="1"/>
  <c r="P3318" i="3" a="1"/>
  <c r="P3318" i="3" s="1"/>
  <c r="L3318" i="3" a="1"/>
  <c r="L3318" i="3" s="1"/>
  <c r="O3324" i="3" a="1"/>
  <c r="O3324" i="3" s="1"/>
  <c r="K3324" i="3" a="1"/>
  <c r="K3324" i="3" s="1"/>
  <c r="P3324" i="3" a="1"/>
  <c r="P3324" i="3" s="1"/>
  <c r="L3343" i="3" a="1"/>
  <c r="L3343" i="3" s="1"/>
  <c r="P3346" i="3" a="1"/>
  <c r="P3346" i="3" s="1"/>
  <c r="P3350" i="3" a="1"/>
  <c r="P3350" i="3" s="1"/>
  <c r="L3350" i="3" a="1"/>
  <c r="L3350" i="3" s="1"/>
  <c r="O3356" i="3" a="1"/>
  <c r="O3356" i="3" s="1"/>
  <c r="K3356" i="3" a="1"/>
  <c r="K3356" i="3" s="1"/>
  <c r="P3356" i="3" a="1"/>
  <c r="P3356" i="3" s="1"/>
  <c r="L3375" i="3" a="1"/>
  <c r="L3375" i="3" s="1"/>
  <c r="P3378" i="3" a="1"/>
  <c r="P3378" i="3" s="1"/>
  <c r="P3382" i="3" a="1"/>
  <c r="P3382" i="3" s="1"/>
  <c r="L3382" i="3" a="1"/>
  <c r="L3382" i="3" s="1"/>
  <c r="O3388" i="3" a="1"/>
  <c r="O3388" i="3" s="1"/>
  <c r="K3388" i="3" a="1"/>
  <c r="K3388" i="3" s="1"/>
  <c r="P3388" i="3" a="1"/>
  <c r="P3388" i="3" s="1"/>
  <c r="L3407" i="3" a="1"/>
  <c r="L3407" i="3" s="1"/>
  <c r="P3410" i="3" a="1"/>
  <c r="P3410" i="3" s="1"/>
  <c r="P3414" i="3" a="1"/>
  <c r="P3414" i="3" s="1"/>
  <c r="L3414" i="3" a="1"/>
  <c r="L3414" i="3" s="1"/>
  <c r="O3420" i="3" a="1"/>
  <c r="O3420" i="3" s="1"/>
  <c r="K3420" i="3" a="1"/>
  <c r="K3420" i="3" s="1"/>
  <c r="P3420" i="3" a="1"/>
  <c r="P3420" i="3" s="1"/>
  <c r="L3439" i="3" a="1"/>
  <c r="L3439" i="3" s="1"/>
  <c r="P3442" i="3" a="1"/>
  <c r="P3442" i="3" s="1"/>
  <c r="P3446" i="3" a="1"/>
  <c r="P3446" i="3" s="1"/>
  <c r="L3446" i="3" a="1"/>
  <c r="L3446" i="3" s="1"/>
  <c r="O3452" i="3" a="1"/>
  <c r="O3452" i="3" s="1"/>
  <c r="K3452" i="3" a="1"/>
  <c r="K3452" i="3" s="1"/>
  <c r="P3452" i="3" a="1"/>
  <c r="P3452" i="3" s="1"/>
  <c r="L3471" i="3" a="1"/>
  <c r="L3471" i="3" s="1"/>
  <c r="P3474" i="3" a="1"/>
  <c r="P3474" i="3" s="1"/>
  <c r="P3478" i="3" a="1"/>
  <c r="P3478" i="3" s="1"/>
  <c r="L3478" i="3" a="1"/>
  <c r="L3478" i="3" s="1"/>
  <c r="L3482" i="3" a="1"/>
  <c r="L3482" i="3" s="1"/>
  <c r="O3484" i="3" a="1"/>
  <c r="O3484" i="3" s="1"/>
  <c r="K3484" i="3" a="1"/>
  <c r="K3484" i="3" s="1"/>
  <c r="P3484" i="3" a="1"/>
  <c r="P3484" i="3" s="1"/>
  <c r="L3503" i="3" a="1"/>
  <c r="L3503" i="3" s="1"/>
  <c r="P3506" i="3" a="1"/>
  <c r="P3506" i="3" s="1"/>
  <c r="P3510" i="3" a="1"/>
  <c r="P3510" i="3" s="1"/>
  <c r="L3510" i="3" a="1"/>
  <c r="L3510" i="3" s="1"/>
  <c r="L3514" i="3" a="1"/>
  <c r="L3514" i="3" s="1"/>
  <c r="O3516" i="3" a="1"/>
  <c r="O3516" i="3" s="1"/>
  <c r="K3516" i="3" a="1"/>
  <c r="K3516" i="3" s="1"/>
  <c r="P3516" i="3" a="1"/>
  <c r="P3516" i="3" s="1"/>
  <c r="L3535" i="3" a="1"/>
  <c r="L3535" i="3" s="1"/>
  <c r="P3538" i="3" a="1"/>
  <c r="P3538" i="3" s="1"/>
  <c r="P3542" i="3" a="1"/>
  <c r="P3542" i="3" s="1"/>
  <c r="L3542" i="3" a="1"/>
  <c r="L3542" i="3" s="1"/>
  <c r="L3546" i="3" a="1"/>
  <c r="L3546" i="3" s="1"/>
  <c r="O3548" i="3" a="1"/>
  <c r="O3548" i="3" s="1"/>
  <c r="K3548" i="3" a="1"/>
  <c r="K3548" i="3" s="1"/>
  <c r="P3548" i="3" a="1"/>
  <c r="P3548" i="3" s="1"/>
  <c r="L3567" i="3" a="1"/>
  <c r="L3567" i="3" s="1"/>
  <c r="P3570" i="3" a="1"/>
  <c r="P3570" i="3" s="1"/>
  <c r="P3574" i="3" a="1"/>
  <c r="P3574" i="3" s="1"/>
  <c r="L3574" i="3" a="1"/>
  <c r="L3574" i="3" s="1"/>
  <c r="L3578" i="3" a="1"/>
  <c r="L3578" i="3" s="1"/>
  <c r="O3580" i="3" a="1"/>
  <c r="O3580" i="3" s="1"/>
  <c r="K3580" i="3" a="1"/>
  <c r="K3580" i="3" s="1"/>
  <c r="P3580" i="3" a="1"/>
  <c r="P3580" i="3" s="1"/>
  <c r="P3598" i="3" a="1"/>
  <c r="P3598" i="3" s="1"/>
  <c r="R3598" i="3" s="1"/>
  <c r="L3598" i="3" a="1"/>
  <c r="L3598" i="3" s="1"/>
  <c r="L3602" i="3" a="1"/>
  <c r="L3602" i="3" s="1"/>
  <c r="O3605" i="3" a="1"/>
  <c r="O3605" i="3" s="1"/>
  <c r="K3605" i="3" a="1"/>
  <c r="K3605" i="3" s="1"/>
  <c r="M3605" i="3" a="1"/>
  <c r="M3605" i="3" s="1"/>
  <c r="R3612" i="3"/>
  <c r="M3625" i="3" a="1"/>
  <c r="M3625" i="3" s="1"/>
  <c r="O3625" i="3" a="1"/>
  <c r="O3625" i="3" s="1"/>
  <c r="K3625" i="3" a="1"/>
  <c r="K3625" i="3" s="1"/>
  <c r="O3634" i="3" a="1"/>
  <c r="O3634" i="3" s="1"/>
  <c r="O3653" i="3" a="1"/>
  <c r="O3653" i="3" s="1"/>
  <c r="K3653" i="3" a="1"/>
  <c r="K3653" i="3" s="1"/>
  <c r="M3653" i="3" a="1"/>
  <c r="M3653" i="3" s="1"/>
  <c r="N3653" i="3" a="1"/>
  <c r="N3653" i="3" s="1"/>
  <c r="P3654" i="3" a="1"/>
  <c r="P3654" i="3" s="1"/>
  <c r="R3654" i="3" s="1"/>
  <c r="L3654" i="3" a="1"/>
  <c r="L3654" i="3" s="1"/>
  <c r="M3654" i="3" a="1"/>
  <c r="M3654" i="3" s="1"/>
  <c r="P3655" i="3" a="1"/>
  <c r="P3655" i="3" s="1"/>
  <c r="Q3655" i="3" s="1"/>
  <c r="L3655" i="3" a="1"/>
  <c r="L3655" i="3" s="1"/>
  <c r="N3655" i="3" a="1"/>
  <c r="N3655" i="3" s="1"/>
  <c r="O3658" i="3" a="1"/>
  <c r="O3658" i="3" s="1"/>
  <c r="R3691" i="3"/>
  <c r="P3703" i="3" a="1"/>
  <c r="P3703" i="3" s="1"/>
  <c r="L3703" i="3" a="1"/>
  <c r="L3703" i="3" s="1"/>
  <c r="N3703" i="3" a="1"/>
  <c r="N3703" i="3" s="1"/>
  <c r="M3705" i="3" a="1"/>
  <c r="M3705" i="3" s="1"/>
  <c r="O3705" i="3" a="1"/>
  <c r="O3705" i="3" s="1"/>
  <c r="K3705" i="3" a="1"/>
  <c r="K3705" i="3" s="1"/>
  <c r="L3705" i="3" a="1"/>
  <c r="L3705" i="3" s="1"/>
  <c r="N3758" i="3" a="1"/>
  <c r="N3758" i="3" s="1"/>
  <c r="L3758" i="3" a="1"/>
  <c r="L3758" i="3" s="1"/>
  <c r="P3758" i="3" a="1"/>
  <c r="P3758" i="3" s="1"/>
  <c r="K3758" i="3" a="1"/>
  <c r="K3758" i="3" s="1"/>
  <c r="M3758" i="3" a="1"/>
  <c r="M3758" i="3" s="1"/>
  <c r="Q3767" i="3"/>
  <c r="R3767" i="3"/>
  <c r="O3784" i="3" a="1"/>
  <c r="O3784" i="3" s="1"/>
  <c r="K3784" i="3" a="1"/>
  <c r="K3784" i="3" s="1"/>
  <c r="P3784" i="3" a="1"/>
  <c r="P3784" i="3" s="1"/>
  <c r="L3784" i="3" a="1"/>
  <c r="L3784" i="3" s="1"/>
  <c r="N3784" i="3" a="1"/>
  <c r="N3784" i="3" s="1"/>
  <c r="M3784" i="3" a="1"/>
  <c r="M3784" i="3" s="1"/>
  <c r="P3794" i="3" a="1"/>
  <c r="P3794" i="3" s="1"/>
  <c r="L3794" i="3" a="1"/>
  <c r="L3794" i="3" s="1"/>
  <c r="M3794" i="3" a="1"/>
  <c r="M3794" i="3" s="1"/>
  <c r="O3794" i="3" a="1"/>
  <c r="O3794" i="3" s="1"/>
  <c r="N3794" i="3" a="1"/>
  <c r="N3794" i="3" s="1"/>
  <c r="R3805" i="3"/>
  <c r="M3817" i="3" a="1"/>
  <c r="M3817" i="3" s="1"/>
  <c r="L3817" i="3" a="1"/>
  <c r="L3817" i="3" s="1"/>
  <c r="K3817" i="3" a="1"/>
  <c r="K3817" i="3" s="1"/>
  <c r="N3817" i="3" a="1"/>
  <c r="N3817" i="3" s="1"/>
  <c r="P3866" i="3" a="1"/>
  <c r="P3866" i="3" s="1"/>
  <c r="L3866" i="3" a="1"/>
  <c r="L3866" i="3" s="1"/>
  <c r="M3866" i="3" a="1"/>
  <c r="M3866" i="3" s="1"/>
  <c r="O3866" i="3" a="1"/>
  <c r="O3866" i="3" s="1"/>
  <c r="N3866" i="3" a="1"/>
  <c r="N3866" i="3" s="1"/>
  <c r="K3866" i="3" a="1"/>
  <c r="K3866" i="3" s="1"/>
  <c r="P3874" i="3" a="1"/>
  <c r="P3874" i="3" s="1"/>
  <c r="R3874" i="3" s="1"/>
  <c r="L3874" i="3" a="1"/>
  <c r="L3874" i="3" s="1"/>
  <c r="M3874" i="3" a="1"/>
  <c r="M3874" i="3" s="1"/>
  <c r="N3874" i="3" a="1"/>
  <c r="N3874" i="3" s="1"/>
  <c r="K3874" i="3" a="1"/>
  <c r="K3874" i="3" s="1"/>
  <c r="Q3913" i="3"/>
  <c r="R3913" i="3"/>
  <c r="N3974" i="3" a="1"/>
  <c r="N3974" i="3" s="1"/>
  <c r="O3974" i="3" a="1"/>
  <c r="O3974" i="3" s="1"/>
  <c r="K3974" i="3" a="1"/>
  <c r="K3974" i="3" s="1"/>
  <c r="P3974" i="3" a="1"/>
  <c r="P3974" i="3" s="1"/>
  <c r="L3974" i="3" a="1"/>
  <c r="L3974" i="3" s="1"/>
  <c r="M3974" i="3" a="1"/>
  <c r="M3974" i="3" s="1"/>
  <c r="N3989" i="3" a="1"/>
  <c r="N3989" i="3" s="1"/>
  <c r="P3989" i="3" a="1"/>
  <c r="P3989" i="3" s="1"/>
  <c r="O3989" i="3" a="1"/>
  <c r="O3989" i="3" s="1"/>
  <c r="M3989" i="3" a="1"/>
  <c r="M3989" i="3" s="1"/>
  <c r="K3989" i="3" a="1"/>
  <c r="K3989" i="3" s="1"/>
  <c r="N4021" i="3" a="1"/>
  <c r="N4021" i="3" s="1"/>
  <c r="L4021" i="3" a="1"/>
  <c r="L4021" i="3" s="1"/>
  <c r="K4021" i="3" a="1"/>
  <c r="K4021" i="3" s="1"/>
  <c r="M4021" i="3" a="1"/>
  <c r="M4021" i="3" s="1"/>
  <c r="R4038" i="3"/>
  <c r="Q4038" i="3"/>
  <c r="R4044" i="3"/>
  <c r="N4046" i="3" a="1"/>
  <c r="N4046" i="3" s="1"/>
  <c r="K4046" i="3" a="1"/>
  <c r="K4046" i="3" s="1"/>
  <c r="L4046" i="3" a="1"/>
  <c r="L4046" i="3" s="1"/>
  <c r="P4046" i="3" a="1"/>
  <c r="P4046" i="3" s="1"/>
  <c r="O4046" i="3" a="1"/>
  <c r="O4046" i="3" s="1"/>
  <c r="M4046" i="3" a="1"/>
  <c r="M4046" i="3" s="1"/>
  <c r="Q4172" i="3"/>
  <c r="R4172" i="3"/>
  <c r="Q4236" i="3"/>
  <c r="R4236" i="3"/>
  <c r="R4364" i="3"/>
  <c r="O4408" i="3" a="1"/>
  <c r="O4408" i="3" s="1"/>
  <c r="K4408" i="3" a="1"/>
  <c r="K4408" i="3" s="1"/>
  <c r="N4408" i="3" a="1"/>
  <c r="N4408" i="3" s="1"/>
  <c r="P4408" i="3" a="1"/>
  <c r="P4408" i="3" s="1"/>
  <c r="L4408" i="3" a="1"/>
  <c r="L4408" i="3" s="1"/>
  <c r="M4408" i="3" a="1"/>
  <c r="M4408" i="3" s="1"/>
  <c r="P4466" i="3" a="1"/>
  <c r="P4466" i="3" s="1"/>
  <c r="L4466" i="3" a="1"/>
  <c r="L4466" i="3" s="1"/>
  <c r="N4466" i="3" a="1"/>
  <c r="N4466" i="3" s="1"/>
  <c r="O4466" i="3" a="1"/>
  <c r="O4466" i="3" s="1"/>
  <c r="M4466" i="3" a="1"/>
  <c r="M4466" i="3" s="1"/>
  <c r="R4495" i="3"/>
  <c r="Q4495" i="3"/>
  <c r="R4590" i="3"/>
  <c r="R4622" i="3"/>
  <c r="R4661" i="3"/>
  <c r="Q4661" i="3"/>
  <c r="R4818" i="3"/>
  <c r="N4895" i="3" a="1"/>
  <c r="N4895" i="3" s="1"/>
  <c r="M4895" i="3" a="1"/>
  <c r="M4895" i="3" s="1"/>
  <c r="P4895" i="3" a="1"/>
  <c r="P4895" i="3" s="1"/>
  <c r="L4895" i="3" a="1"/>
  <c r="L4895" i="3" s="1"/>
  <c r="K4895" i="3" a="1"/>
  <c r="K4895" i="3" s="1"/>
  <c r="O4895" i="3" a="1"/>
  <c r="O4895" i="3" s="1"/>
  <c r="Q5213" i="3"/>
  <c r="M3649" i="3" a="1"/>
  <c r="M3649" i="3" s="1"/>
  <c r="O3649" i="3" a="1"/>
  <c r="O3649" i="3" s="1"/>
  <c r="K3649" i="3" a="1"/>
  <c r="K3649" i="3" s="1"/>
  <c r="P3649" i="3" a="1"/>
  <c r="P3649" i="3" s="1"/>
  <c r="N3650" i="3" a="1"/>
  <c r="N3650" i="3" s="1"/>
  <c r="O3650" i="3" a="1"/>
  <c r="O3650" i="3" s="1"/>
  <c r="P3695" i="3" a="1"/>
  <c r="P3695" i="3" s="1"/>
  <c r="L3695" i="3" a="1"/>
  <c r="L3695" i="3" s="1"/>
  <c r="N3695" i="3" a="1"/>
  <c r="N3695" i="3" s="1"/>
  <c r="K3695" i="3" a="1"/>
  <c r="K3695" i="3" s="1"/>
  <c r="N3698" i="3" a="1"/>
  <c r="N3698" i="3" s="1"/>
  <c r="M3698" i="3" a="1"/>
  <c r="M3698" i="3" s="1"/>
  <c r="N3739" i="3" a="1"/>
  <c r="N3739" i="3" s="1"/>
  <c r="M3739" i="3" a="1"/>
  <c r="M3739" i="3" s="1"/>
  <c r="K3739" i="3" a="1"/>
  <c r="K3739" i="3" s="1"/>
  <c r="R3769" i="3"/>
  <c r="Q3769" i="3"/>
  <c r="R3771" i="3"/>
  <c r="Q3771" i="3"/>
  <c r="N3798" i="3" a="1"/>
  <c r="N3798" i="3" s="1"/>
  <c r="O3798" i="3" a="1"/>
  <c r="O3798" i="3" s="1"/>
  <c r="K3798" i="3" a="1"/>
  <c r="K3798" i="3" s="1"/>
  <c r="M3798" i="3" a="1"/>
  <c r="M3798" i="3" s="1"/>
  <c r="L3798" i="3" a="1"/>
  <c r="L3798" i="3" s="1"/>
  <c r="R3819" i="3"/>
  <c r="Q3819" i="3"/>
  <c r="N3891" i="3" a="1"/>
  <c r="N3891" i="3" s="1"/>
  <c r="O3891" i="3" a="1"/>
  <c r="O3891" i="3" s="1"/>
  <c r="L3891" i="3" a="1"/>
  <c r="L3891" i="3" s="1"/>
  <c r="N3894" i="3" a="1"/>
  <c r="N3894" i="3" s="1"/>
  <c r="O3894" i="3" a="1"/>
  <c r="O3894" i="3" s="1"/>
  <c r="K3894" i="3" a="1"/>
  <c r="K3894" i="3" s="1"/>
  <c r="P3894" i="3" a="1"/>
  <c r="P3894" i="3" s="1"/>
  <c r="L3894" i="3" a="1"/>
  <c r="L3894" i="3" s="1"/>
  <c r="M3894" i="3" a="1"/>
  <c r="M3894" i="3" s="1"/>
  <c r="Q4011" i="3"/>
  <c r="R4011" i="3"/>
  <c r="R4021" i="3"/>
  <c r="Q4021" i="3"/>
  <c r="M4091" i="3" a="1"/>
  <c r="M4091" i="3" s="1"/>
  <c r="N4091" i="3" a="1"/>
  <c r="N4091" i="3" s="1"/>
  <c r="O4091" i="3" a="1"/>
  <c r="O4091" i="3" s="1"/>
  <c r="K4091" i="3" a="1"/>
  <c r="K4091" i="3" s="1"/>
  <c r="M4116" i="3" a="1"/>
  <c r="M4116" i="3" s="1"/>
  <c r="K4116" i="3" a="1"/>
  <c r="K4116" i="3" s="1"/>
  <c r="L4116" i="3" a="1"/>
  <c r="L4116" i="3" s="1"/>
  <c r="P4116" i="3" a="1"/>
  <c r="P4116" i="3" s="1"/>
  <c r="O4116" i="3" a="1"/>
  <c r="O4116" i="3" s="1"/>
  <c r="N4116" i="3" a="1"/>
  <c r="N4116" i="3" s="1"/>
  <c r="Q4203" i="3"/>
  <c r="R4203" i="3"/>
  <c r="Q4267" i="3"/>
  <c r="R4267" i="3"/>
  <c r="P4602" i="3" a="1"/>
  <c r="P4602" i="3" s="1"/>
  <c r="L4602" i="3" a="1"/>
  <c r="L4602" i="3" s="1"/>
  <c r="O4602" i="3" a="1"/>
  <c r="O4602" i="3" s="1"/>
  <c r="N4602" i="3" a="1"/>
  <c r="N4602" i="3" s="1"/>
  <c r="M4602" i="3" a="1"/>
  <c r="M4602" i="3" s="1"/>
  <c r="K4602" i="3" a="1"/>
  <c r="K4602" i="3" s="1"/>
  <c r="O3621" i="3" a="1"/>
  <c r="O3621" i="3" s="1"/>
  <c r="K3621" i="3" a="1"/>
  <c r="K3621" i="3" s="1"/>
  <c r="M3621" i="3" a="1"/>
  <c r="M3621" i="3" s="1"/>
  <c r="K3650" i="3" a="1"/>
  <c r="K3650" i="3" s="1"/>
  <c r="R3666" i="3"/>
  <c r="M3681" i="3" a="1"/>
  <c r="M3681" i="3" s="1"/>
  <c r="O3681" i="3" a="1"/>
  <c r="O3681" i="3" s="1"/>
  <c r="K3681" i="3" a="1"/>
  <c r="K3681" i="3" s="1"/>
  <c r="N3682" i="3" a="1"/>
  <c r="N3682" i="3" s="1"/>
  <c r="L3682" i="3" a="1"/>
  <c r="L3682" i="3" s="1"/>
  <c r="O3685" i="3" a="1"/>
  <c r="O3685" i="3" s="1"/>
  <c r="K3685" i="3" a="1"/>
  <c r="K3685" i="3" s="1"/>
  <c r="M3685" i="3" a="1"/>
  <c r="M3685" i="3" s="1"/>
  <c r="L3685" i="3" a="1"/>
  <c r="L3685" i="3" s="1"/>
  <c r="P3687" i="3" a="1"/>
  <c r="P3687" i="3" s="1"/>
  <c r="L3687" i="3" a="1"/>
  <c r="L3687" i="3" s="1"/>
  <c r="N3687" i="3" a="1"/>
  <c r="N3687" i="3" s="1"/>
  <c r="O3693" i="3" a="1"/>
  <c r="O3693" i="3" s="1"/>
  <c r="K3693" i="3" a="1"/>
  <c r="K3693" i="3" s="1"/>
  <c r="M3693" i="3" a="1"/>
  <c r="M3693" i="3" s="1"/>
  <c r="P3694" i="3" a="1"/>
  <c r="P3694" i="3" s="1"/>
  <c r="L3694" i="3" a="1"/>
  <c r="L3694" i="3" s="1"/>
  <c r="O3694" i="3" a="1"/>
  <c r="O3694" i="3" s="1"/>
  <c r="K3694" i="3" a="1"/>
  <c r="K3694" i="3" s="1"/>
  <c r="M3695" i="3" a="1"/>
  <c r="M3695" i="3" s="1"/>
  <c r="K3698" i="3" a="1"/>
  <c r="K3698" i="3" s="1"/>
  <c r="P3702" i="3" a="1"/>
  <c r="P3702" i="3" s="1"/>
  <c r="L3702" i="3" a="1"/>
  <c r="L3702" i="3" s="1"/>
  <c r="O3702" i="3" a="1"/>
  <c r="O3702" i="3" s="1"/>
  <c r="K3702" i="3" a="1"/>
  <c r="K3702" i="3" s="1"/>
  <c r="N3702" i="3" a="1"/>
  <c r="N3702" i="3" s="1"/>
  <c r="R3706" i="3"/>
  <c r="R3715" i="3"/>
  <c r="N3722" i="3" a="1"/>
  <c r="N3722" i="3" s="1"/>
  <c r="M3722" i="3" a="1"/>
  <c r="M3722" i="3" s="1"/>
  <c r="L3722" i="3" a="1"/>
  <c r="L3722" i="3" s="1"/>
  <c r="N3726" i="3" a="1"/>
  <c r="N3726" i="3" s="1"/>
  <c r="L3726" i="3" a="1"/>
  <c r="L3726" i="3" s="1"/>
  <c r="P3726" i="3" a="1"/>
  <c r="P3726" i="3" s="1"/>
  <c r="K3726" i="3" a="1"/>
  <c r="K3726" i="3" s="1"/>
  <c r="O3728" i="3" a="1"/>
  <c r="O3728" i="3" s="1"/>
  <c r="K3728" i="3" a="1"/>
  <c r="K3728" i="3" s="1"/>
  <c r="N3728" i="3" a="1"/>
  <c r="N3728" i="3" s="1"/>
  <c r="L3728" i="3" a="1"/>
  <c r="L3728" i="3" s="1"/>
  <c r="P3728" i="3" a="1"/>
  <c r="P3728" i="3" s="1"/>
  <c r="O3768" i="3" a="1"/>
  <c r="O3768" i="3" s="1"/>
  <c r="K3768" i="3" a="1"/>
  <c r="K3768" i="3" s="1"/>
  <c r="P3768" i="3" a="1"/>
  <c r="P3768" i="3" s="1"/>
  <c r="L3768" i="3" a="1"/>
  <c r="L3768" i="3" s="1"/>
  <c r="N3768" i="3" a="1"/>
  <c r="N3768" i="3" s="1"/>
  <c r="P3778" i="3" a="1"/>
  <c r="P3778" i="3" s="1"/>
  <c r="L3778" i="3" a="1"/>
  <c r="L3778" i="3" s="1"/>
  <c r="M3778" i="3" a="1"/>
  <c r="M3778" i="3" s="1"/>
  <c r="O3778" i="3" a="1"/>
  <c r="O3778" i="3" s="1"/>
  <c r="N3782" i="3" a="1"/>
  <c r="N3782" i="3" s="1"/>
  <c r="O3782" i="3" a="1"/>
  <c r="O3782" i="3" s="1"/>
  <c r="K3782" i="3" a="1"/>
  <c r="K3782" i="3" s="1"/>
  <c r="M3782" i="3" a="1"/>
  <c r="M3782" i="3" s="1"/>
  <c r="Q3795" i="3"/>
  <c r="M3828" i="3" a="1"/>
  <c r="M3828" i="3" s="1"/>
  <c r="N3828" i="3" a="1"/>
  <c r="N3828" i="3" s="1"/>
  <c r="P3828" i="3" a="1"/>
  <c r="P3828" i="3" s="1"/>
  <c r="K3828" i="3" a="1"/>
  <c r="K3828" i="3" s="1"/>
  <c r="O3828" i="3" a="1"/>
  <c r="O3828" i="3" s="1"/>
  <c r="R3831" i="3"/>
  <c r="M3844" i="3" a="1"/>
  <c r="M3844" i="3" s="1"/>
  <c r="N3844" i="3" a="1"/>
  <c r="N3844" i="3" s="1"/>
  <c r="P3844" i="3" a="1"/>
  <c r="P3844" i="3" s="1"/>
  <c r="Q3844" i="3" s="1"/>
  <c r="K3844" i="3" a="1"/>
  <c r="K3844" i="3" s="1"/>
  <c r="L3844" i="3" a="1"/>
  <c r="L3844" i="3" s="1"/>
  <c r="Q3889" i="3"/>
  <c r="K3891" i="3" a="1"/>
  <c r="K3891" i="3" s="1"/>
  <c r="M3897" i="3" a="1"/>
  <c r="M3897" i="3" s="1"/>
  <c r="P3897" i="3" a="1"/>
  <c r="P3897" i="3" s="1"/>
  <c r="O3897" i="3" a="1"/>
  <c r="O3897" i="3" s="1"/>
  <c r="L3897" i="3" a="1"/>
  <c r="L3897" i="3" s="1"/>
  <c r="N3897" i="3" a="1"/>
  <c r="N3897" i="3" s="1"/>
  <c r="R3941" i="3"/>
  <c r="Q3980" i="3"/>
  <c r="R3980" i="3"/>
  <c r="N3982" i="3" a="1"/>
  <c r="N3982" i="3" s="1"/>
  <c r="O3982" i="3" a="1"/>
  <c r="O3982" i="3" s="1"/>
  <c r="K3982" i="3" a="1"/>
  <c r="K3982" i="3" s="1"/>
  <c r="P3982" i="3" a="1"/>
  <c r="P3982" i="3" s="1"/>
  <c r="L3982" i="3" a="1"/>
  <c r="L3982" i="3" s="1"/>
  <c r="O4008" i="3" a="1"/>
  <c r="O4008" i="3" s="1"/>
  <c r="K4008" i="3" a="1"/>
  <c r="K4008" i="3" s="1"/>
  <c r="L4008" i="3" a="1"/>
  <c r="L4008" i="3" s="1"/>
  <c r="P4008" i="3" a="1"/>
  <c r="P4008" i="3" s="1"/>
  <c r="M4008" i="3" a="1"/>
  <c r="M4008" i="3" s="1"/>
  <c r="O4072" i="3" a="1"/>
  <c r="O4072" i="3" s="1"/>
  <c r="K4072" i="3" a="1"/>
  <c r="K4072" i="3" s="1"/>
  <c r="L4072" i="3" a="1"/>
  <c r="L4072" i="3" s="1"/>
  <c r="P4072" i="3" a="1"/>
  <c r="P4072" i="3" s="1"/>
  <c r="M4072" i="3" a="1"/>
  <c r="M4072" i="3" s="1"/>
  <c r="N4072" i="3" a="1"/>
  <c r="N4072" i="3" s="1"/>
  <c r="N4085" i="3" a="1"/>
  <c r="N4085" i="3" s="1"/>
  <c r="L4085" i="3" a="1"/>
  <c r="L4085" i="3" s="1"/>
  <c r="K4085" i="3" a="1"/>
  <c r="K4085" i="3" s="1"/>
  <c r="P4085" i="3" a="1"/>
  <c r="P4085" i="3" s="1"/>
  <c r="O4085" i="3" a="1"/>
  <c r="O4085" i="3" s="1"/>
  <c r="M4097" i="3" a="1"/>
  <c r="M4097" i="3" s="1"/>
  <c r="N4097" i="3" a="1"/>
  <c r="N4097" i="3" s="1"/>
  <c r="P4097" i="3" a="1"/>
  <c r="P4097" i="3" s="1"/>
  <c r="O4097" i="3" a="1"/>
  <c r="O4097" i="3" s="1"/>
  <c r="K4097" i="3" a="1"/>
  <c r="K4097" i="3" s="1"/>
  <c r="L4097" i="3" a="1"/>
  <c r="L4097" i="3" s="1"/>
  <c r="O4104" i="3" a="1"/>
  <c r="O4104" i="3" s="1"/>
  <c r="K4104" i="3" a="1"/>
  <c r="K4104" i="3" s="1"/>
  <c r="L4104" i="3" a="1"/>
  <c r="L4104" i="3" s="1"/>
  <c r="P4104" i="3" a="1"/>
  <c r="P4104" i="3" s="1"/>
  <c r="M4104" i="3" a="1"/>
  <c r="M4104" i="3" s="1"/>
  <c r="N4104" i="3" a="1"/>
  <c r="N4104" i="3" s="1"/>
  <c r="Q4107" i="3"/>
  <c r="R4107" i="3"/>
  <c r="N4117" i="3" a="1"/>
  <c r="N4117" i="3" s="1"/>
  <c r="P4117" i="3" a="1"/>
  <c r="P4117" i="3" s="1"/>
  <c r="O4117" i="3" a="1"/>
  <c r="O4117" i="3" s="1"/>
  <c r="M4117" i="3" a="1"/>
  <c r="M4117" i="3" s="1"/>
  <c r="K4117" i="3" a="1"/>
  <c r="K4117" i="3" s="1"/>
  <c r="Q4303" i="3"/>
  <c r="R4367" i="3"/>
  <c r="R4405" i="3"/>
  <c r="Q4405" i="3"/>
  <c r="O4449" i="3" a="1"/>
  <c r="O4449" i="3" s="1"/>
  <c r="K4449" i="3" a="1"/>
  <c r="K4449" i="3" s="1"/>
  <c r="P4449" i="3" a="1"/>
  <c r="P4449" i="3" s="1"/>
  <c r="L4449" i="3" a="1"/>
  <c r="L4449" i="3" s="1"/>
  <c r="M4449" i="3" a="1"/>
  <c r="M4449" i="3" s="1"/>
  <c r="N4449" i="3" a="1"/>
  <c r="N4449" i="3" s="1"/>
  <c r="R4455" i="3"/>
  <c r="Q4455" i="3"/>
  <c r="P4483" i="3" a="1"/>
  <c r="P4483" i="3" s="1"/>
  <c r="L4483" i="3" a="1"/>
  <c r="L4483" i="3" s="1"/>
  <c r="M4483" i="3" a="1"/>
  <c r="M4483" i="3" s="1"/>
  <c r="K4483" i="3" a="1"/>
  <c r="K4483" i="3" s="1"/>
  <c r="N4483" i="3" a="1"/>
  <c r="N4483" i="3" s="1"/>
  <c r="O4483" i="3" a="1"/>
  <c r="O4483" i="3" s="1"/>
  <c r="M4485" i="3" a="1"/>
  <c r="M4485" i="3" s="1"/>
  <c r="N4485" i="3" a="1"/>
  <c r="N4485" i="3" s="1"/>
  <c r="K4485" i="3" a="1"/>
  <c r="K4485" i="3" s="1"/>
  <c r="P4485" i="3" a="1"/>
  <c r="P4485" i="3" s="1"/>
  <c r="O4485" i="3" a="1"/>
  <c r="O4485" i="3" s="1"/>
  <c r="P4570" i="3" a="1"/>
  <c r="P4570" i="3" s="1"/>
  <c r="L4570" i="3" a="1"/>
  <c r="L4570" i="3" s="1"/>
  <c r="M4570" i="3" a="1"/>
  <c r="M4570" i="3" s="1"/>
  <c r="K4570" i="3" a="1"/>
  <c r="K4570" i="3" s="1"/>
  <c r="O4570" i="3" a="1"/>
  <c r="O4570" i="3" s="1"/>
  <c r="N4570" i="3" a="1"/>
  <c r="N4570" i="3" s="1"/>
  <c r="R4646" i="3"/>
  <c r="Q4646" i="3"/>
  <c r="P5166" i="3" a="1"/>
  <c r="P5166" i="3" s="1"/>
  <c r="L5166" i="3" a="1"/>
  <c r="L5166" i="3" s="1"/>
  <c r="O5166" i="3" a="1"/>
  <c r="O5166" i="3" s="1"/>
  <c r="K5166" i="3" a="1"/>
  <c r="K5166" i="3" s="1"/>
  <c r="N5166" i="3" a="1"/>
  <c r="N5166" i="3" s="1"/>
  <c r="M5166" i="3" a="1"/>
  <c r="M5166" i="3" s="1"/>
  <c r="L3649" i="3" a="1"/>
  <c r="L3649" i="3" s="1"/>
  <c r="L3650" i="3" a="1"/>
  <c r="L3650" i="3" s="1"/>
  <c r="M3657" i="3" a="1"/>
  <c r="M3657" i="3" s="1"/>
  <c r="O3657" i="3" a="1"/>
  <c r="O3657" i="3" s="1"/>
  <c r="K3657" i="3" a="1"/>
  <c r="K3657" i="3" s="1"/>
  <c r="M3697" i="3" a="1"/>
  <c r="M3697" i="3" s="1"/>
  <c r="O3697" i="3" a="1"/>
  <c r="O3697" i="3" s="1"/>
  <c r="K3697" i="3" a="1"/>
  <c r="K3697" i="3" s="1"/>
  <c r="P3697" i="3" a="1"/>
  <c r="P3697" i="3" s="1"/>
  <c r="L3698" i="3" a="1"/>
  <c r="L3698" i="3" s="1"/>
  <c r="Q3712" i="3"/>
  <c r="P3719" i="3" a="1"/>
  <c r="P3719" i="3" s="1"/>
  <c r="L3719" i="3" a="1"/>
  <c r="L3719" i="3" s="1"/>
  <c r="N3719" i="3" a="1"/>
  <c r="N3719" i="3" s="1"/>
  <c r="N3733" i="3" a="1"/>
  <c r="N3733" i="3" s="1"/>
  <c r="M3733" i="3" a="1"/>
  <c r="M3733" i="3" s="1"/>
  <c r="K3733" i="3" a="1"/>
  <c r="K3733" i="3" s="1"/>
  <c r="Q3737" i="3"/>
  <c r="R3737" i="3"/>
  <c r="L3739" i="3" a="1"/>
  <c r="L3739" i="3" s="1"/>
  <c r="N3745" i="3" a="1"/>
  <c r="N3745" i="3" s="1"/>
  <c r="M3745" i="3" a="1"/>
  <c r="M3745" i="3" s="1"/>
  <c r="P3745" i="3" a="1"/>
  <c r="P3745" i="3" s="1"/>
  <c r="K3745" i="3" a="1"/>
  <c r="K3745" i="3" s="1"/>
  <c r="L3745" i="3" a="1"/>
  <c r="L3745" i="3" s="1"/>
  <c r="M3796" i="3" a="1"/>
  <c r="M3796" i="3" s="1"/>
  <c r="N3796" i="3" a="1"/>
  <c r="N3796" i="3" s="1"/>
  <c r="P3796" i="3" a="1"/>
  <c r="P3796" i="3" s="1"/>
  <c r="K3796" i="3" a="1"/>
  <c r="K3796" i="3" s="1"/>
  <c r="M3801" i="3" a="1"/>
  <c r="M3801" i="3" s="1"/>
  <c r="L3801" i="3" a="1"/>
  <c r="L3801" i="3" s="1"/>
  <c r="K3801" i="3" a="1"/>
  <c r="K3801" i="3" s="1"/>
  <c r="O3801" i="3" a="1"/>
  <c r="O3801" i="3" s="1"/>
  <c r="R3815" i="3"/>
  <c r="O3848" i="3" a="1"/>
  <c r="O3848" i="3" s="1"/>
  <c r="K3848" i="3" a="1"/>
  <c r="K3848" i="3" s="1"/>
  <c r="P3848" i="3" a="1"/>
  <c r="P3848" i="3" s="1"/>
  <c r="L3848" i="3" a="1"/>
  <c r="L3848" i="3" s="1"/>
  <c r="N3848" i="3" a="1"/>
  <c r="N3848" i="3" s="1"/>
  <c r="M3848" i="3" a="1"/>
  <c r="M3848" i="3" s="1"/>
  <c r="N3859" i="3" a="1"/>
  <c r="N3859" i="3" s="1"/>
  <c r="O3859" i="3" a="1"/>
  <c r="O3859" i="3" s="1"/>
  <c r="M3859" i="3" a="1"/>
  <c r="M3859" i="3" s="1"/>
  <c r="L3859" i="3" a="1"/>
  <c r="L3859" i="3" s="1"/>
  <c r="N3875" i="3" a="1"/>
  <c r="N3875" i="3" s="1"/>
  <c r="L3875" i="3" a="1"/>
  <c r="L3875" i="3" s="1"/>
  <c r="K3875" i="3" a="1"/>
  <c r="K3875" i="3" s="1"/>
  <c r="O3875" i="3" a="1"/>
  <c r="O3875" i="3" s="1"/>
  <c r="P3875" i="3" a="1"/>
  <c r="P3875" i="3" s="1"/>
  <c r="M3875" i="3" a="1"/>
  <c r="M3875" i="3" s="1"/>
  <c r="M3891" i="3" a="1"/>
  <c r="M3891" i="3" s="1"/>
  <c r="R3909" i="3"/>
  <c r="Q3909" i="3"/>
  <c r="P3962" i="3" a="1"/>
  <c r="P3962" i="3" s="1"/>
  <c r="L3962" i="3" a="1"/>
  <c r="L3962" i="3" s="1"/>
  <c r="M3962" i="3" a="1"/>
  <c r="M3962" i="3" s="1"/>
  <c r="O3962" i="3" a="1"/>
  <c r="O3962" i="3" s="1"/>
  <c r="N3962" i="3" a="1"/>
  <c r="N3962" i="3" s="1"/>
  <c r="N3990" i="3" a="1"/>
  <c r="N3990" i="3" s="1"/>
  <c r="P3990" i="3" a="1"/>
  <c r="P3990" i="3" s="1"/>
  <c r="K3990" i="3" a="1"/>
  <c r="K3990" i="3" s="1"/>
  <c r="O3990" i="3" a="1"/>
  <c r="O3990" i="3" s="1"/>
  <c r="L3990" i="3" a="1"/>
  <c r="L3990" i="3" s="1"/>
  <c r="M3990" i="3" a="1"/>
  <c r="M3990" i="3" s="1"/>
  <c r="R4065" i="3"/>
  <c r="Q4065" i="3"/>
  <c r="M4085" i="3" a="1"/>
  <c r="M4085" i="3" s="1"/>
  <c r="O4088" i="3" a="1"/>
  <c r="O4088" i="3" s="1"/>
  <c r="K4088" i="3" a="1"/>
  <c r="K4088" i="3" s="1"/>
  <c r="N4088" i="3" a="1"/>
  <c r="N4088" i="3" s="1"/>
  <c r="P4088" i="3" a="1"/>
  <c r="P4088" i="3" s="1"/>
  <c r="L4088" i="3" a="1"/>
  <c r="L4088" i="3" s="1"/>
  <c r="Q4142" i="3"/>
  <c r="R4142" i="3"/>
  <c r="N4181" i="3" a="1"/>
  <c r="N4181" i="3" s="1"/>
  <c r="P4181" i="3" a="1"/>
  <c r="P4181" i="3" s="1"/>
  <c r="O4181" i="3" a="1"/>
  <c r="O4181" i="3" s="1"/>
  <c r="M4181" i="3" a="1"/>
  <c r="M4181" i="3" s="1"/>
  <c r="L4181" i="3" a="1"/>
  <c r="L4181" i="3" s="1"/>
  <c r="K4181" i="3" a="1"/>
  <c r="K4181" i="3" s="1"/>
  <c r="Q4206" i="3"/>
  <c r="N4245" i="3" a="1"/>
  <c r="N4245" i="3" s="1"/>
  <c r="P4245" i="3" a="1"/>
  <c r="P4245" i="3" s="1"/>
  <c r="O4245" i="3" a="1"/>
  <c r="O4245" i="3" s="1"/>
  <c r="M4245" i="3" a="1"/>
  <c r="M4245" i="3" s="1"/>
  <c r="L4245" i="3" a="1"/>
  <c r="L4245" i="3" s="1"/>
  <c r="K4245" i="3" a="1"/>
  <c r="K4245" i="3" s="1"/>
  <c r="R4270" i="3"/>
  <c r="N4309" i="3" a="1"/>
  <c r="N4309" i="3" s="1"/>
  <c r="P4309" i="3" a="1"/>
  <c r="P4309" i="3" s="1"/>
  <c r="O4309" i="3" a="1"/>
  <c r="O4309" i="3" s="1"/>
  <c r="M4309" i="3" a="1"/>
  <c r="M4309" i="3" s="1"/>
  <c r="L4309" i="3" a="1"/>
  <c r="L4309" i="3" s="1"/>
  <c r="K4309" i="3" a="1"/>
  <c r="K4309" i="3" s="1"/>
  <c r="Q4334" i="3"/>
  <c r="R4334" i="3"/>
  <c r="N4373" i="3" a="1"/>
  <c r="N4373" i="3" s="1"/>
  <c r="P4373" i="3" a="1"/>
  <c r="P4373" i="3" s="1"/>
  <c r="O4373" i="3" a="1"/>
  <c r="O4373" i="3" s="1"/>
  <c r="M4373" i="3" a="1"/>
  <c r="M4373" i="3" s="1"/>
  <c r="L4373" i="3" a="1"/>
  <c r="L4373" i="3" s="1"/>
  <c r="K4373" i="3" a="1"/>
  <c r="K4373" i="3" s="1"/>
  <c r="Q4398" i="3"/>
  <c r="R4398" i="3"/>
  <c r="R4448" i="3"/>
  <c r="Q4448" i="3"/>
  <c r="Q4461" i="3"/>
  <c r="Q4492" i="3"/>
  <c r="R4492" i="3"/>
  <c r="R4519" i="3"/>
  <c r="Q4519" i="3"/>
  <c r="M4613" i="3" a="1"/>
  <c r="M4613" i="3" s="1"/>
  <c r="N4613" i="3" a="1"/>
  <c r="N4613" i="3" s="1"/>
  <c r="L4613" i="3" a="1"/>
  <c r="L4613" i="3" s="1"/>
  <c r="K4613" i="3" a="1"/>
  <c r="K4613" i="3" s="1"/>
  <c r="P4613" i="3" a="1"/>
  <c r="P4613" i="3" s="1"/>
  <c r="O4613" i="3" a="1"/>
  <c r="O4613" i="3" s="1"/>
  <c r="O4689" i="3" a="1"/>
  <c r="O4689" i="3" s="1"/>
  <c r="K4689" i="3" a="1"/>
  <c r="K4689" i="3" s="1"/>
  <c r="P4689" i="3" a="1"/>
  <c r="P4689" i="3" s="1"/>
  <c r="L4689" i="3" a="1"/>
  <c r="L4689" i="3" s="1"/>
  <c r="N4689" i="3" a="1"/>
  <c r="N4689" i="3" s="1"/>
  <c r="M4689" i="3" a="1"/>
  <c r="M4689" i="3" s="1"/>
  <c r="R4726" i="3"/>
  <c r="Q4726" i="3"/>
  <c r="N3714" i="3" a="1"/>
  <c r="N3714" i="3" s="1"/>
  <c r="M3714" i="3" a="1"/>
  <c r="M3714" i="3" s="1"/>
  <c r="P3714" i="3" a="1"/>
  <c r="P3714" i="3" s="1"/>
  <c r="Q3714" i="3" s="1"/>
  <c r="M3721" i="3" a="1"/>
  <c r="M3721" i="3" s="1"/>
  <c r="O3721" i="3" a="1"/>
  <c r="O3721" i="3" s="1"/>
  <c r="K3721" i="3" a="1"/>
  <c r="K3721" i="3" s="1"/>
  <c r="P3738" i="3" a="1"/>
  <c r="P3738" i="3" s="1"/>
  <c r="L3738" i="3" a="1"/>
  <c r="L3738" i="3" s="1"/>
  <c r="K3738" i="3" a="1"/>
  <c r="K3738" i="3" s="1"/>
  <c r="N3738" i="3" a="1"/>
  <c r="N3738" i="3" s="1"/>
  <c r="O3738" i="3" a="1"/>
  <c r="O3738" i="3" s="1"/>
  <c r="N3742" i="3" a="1"/>
  <c r="N3742" i="3" s="1"/>
  <c r="M3742" i="3" a="1"/>
  <c r="M3742" i="3" s="1"/>
  <c r="P3742" i="3" a="1"/>
  <c r="P3742" i="3" s="1"/>
  <c r="L3742" i="3" a="1"/>
  <c r="L3742" i="3" s="1"/>
  <c r="M3748" i="3" a="1"/>
  <c r="M3748" i="3" s="1"/>
  <c r="N3748" i="3" a="1"/>
  <c r="N3748" i="3" s="1"/>
  <c r="P3748" i="3" a="1"/>
  <c r="P3748" i="3" s="1"/>
  <c r="Q3748" i="3" s="1"/>
  <c r="P3754" i="3" a="1"/>
  <c r="P3754" i="3" s="1"/>
  <c r="L3754" i="3" a="1"/>
  <c r="L3754" i="3" s="1"/>
  <c r="N3754" i="3" a="1"/>
  <c r="N3754" i="3" s="1"/>
  <c r="N3766" i="3" a="1"/>
  <c r="N3766" i="3" s="1"/>
  <c r="O3766" i="3" a="1"/>
  <c r="O3766" i="3" s="1"/>
  <c r="K3766" i="3" a="1"/>
  <c r="K3766" i="3" s="1"/>
  <c r="M3766" i="3" a="1"/>
  <c r="M3766" i="3" s="1"/>
  <c r="O3825" i="3" a="1"/>
  <c r="O3825" i="3" s="1"/>
  <c r="N3825" i="3" a="1"/>
  <c r="N3825" i="3" s="1"/>
  <c r="L3825" i="3" a="1"/>
  <c r="L3825" i="3" s="1"/>
  <c r="M3825" i="3" a="1"/>
  <c r="M3825" i="3" s="1"/>
  <c r="K3825" i="3" a="1"/>
  <c r="K3825" i="3" s="1"/>
  <c r="O3832" i="3" a="1"/>
  <c r="O3832" i="3" s="1"/>
  <c r="K3832" i="3" a="1"/>
  <c r="K3832" i="3" s="1"/>
  <c r="P3832" i="3" a="1"/>
  <c r="P3832" i="3" s="1"/>
  <c r="L3832" i="3" a="1"/>
  <c r="L3832" i="3" s="1"/>
  <c r="N3832" i="3" a="1"/>
  <c r="N3832" i="3" s="1"/>
  <c r="O3841" i="3" a="1"/>
  <c r="O3841" i="3" s="1"/>
  <c r="N3841" i="3" a="1"/>
  <c r="N3841" i="3" s="1"/>
  <c r="L3841" i="3" a="1"/>
  <c r="L3841" i="3" s="1"/>
  <c r="P3841" i="3" a="1"/>
  <c r="P3841" i="3" s="1"/>
  <c r="K3841" i="3" a="1"/>
  <c r="K3841" i="3" s="1"/>
  <c r="N3947" i="3" a="1"/>
  <c r="N3947" i="3" s="1"/>
  <c r="O3947" i="3" a="1"/>
  <c r="O3947" i="3" s="1"/>
  <c r="P3947" i="3" a="1"/>
  <c r="P3947" i="3" s="1"/>
  <c r="K3947" i="3" a="1"/>
  <c r="K3947" i="3" s="1"/>
  <c r="M4033" i="3" a="1"/>
  <c r="M4033" i="3" s="1"/>
  <c r="N4033" i="3" a="1"/>
  <c r="N4033" i="3" s="1"/>
  <c r="P4033" i="3" a="1"/>
  <c r="P4033" i="3" s="1"/>
  <c r="O4033" i="3" a="1"/>
  <c r="O4033" i="3" s="1"/>
  <c r="K4033" i="3" a="1"/>
  <c r="K4033" i="3" s="1"/>
  <c r="L4033" i="3" a="1"/>
  <c r="L4033" i="3" s="1"/>
  <c r="R4059" i="3"/>
  <c r="L4073" i="3" a="1"/>
  <c r="L4073" i="3" s="1"/>
  <c r="M4073" i="3" a="1"/>
  <c r="M4073" i="3" s="1"/>
  <c r="P4073" i="3" a="1"/>
  <c r="P4073" i="3" s="1"/>
  <c r="O4073" i="3" a="1"/>
  <c r="O4073" i="3" s="1"/>
  <c r="K4073" i="3" a="1"/>
  <c r="K4073" i="3" s="1"/>
  <c r="L4105" i="3" a="1"/>
  <c r="L4105" i="3" s="1"/>
  <c r="M4105" i="3" a="1"/>
  <c r="M4105" i="3" s="1"/>
  <c r="N4105" i="3" a="1"/>
  <c r="N4105" i="3" s="1"/>
  <c r="K4105" i="3" a="1"/>
  <c r="K4105" i="3" s="1"/>
  <c r="P4105" i="3" a="1"/>
  <c r="P4105" i="3" s="1"/>
  <c r="O4105" i="3" a="1"/>
  <c r="O4105" i="3" s="1"/>
  <c r="R4143" i="3"/>
  <c r="Q4143" i="3"/>
  <c r="R4207" i="3"/>
  <c r="Q4207" i="3"/>
  <c r="R4335" i="3"/>
  <c r="Q4335" i="3"/>
  <c r="R4399" i="3"/>
  <c r="O4489" i="3" a="1"/>
  <c r="O4489" i="3" s="1"/>
  <c r="K4489" i="3" a="1"/>
  <c r="K4489" i="3" s="1"/>
  <c r="P4489" i="3" a="1"/>
  <c r="P4489" i="3" s="1"/>
  <c r="L4489" i="3" a="1"/>
  <c r="L4489" i="3" s="1"/>
  <c r="M4489" i="3" a="1"/>
  <c r="M4489" i="3" s="1"/>
  <c r="N4489" i="3" a="1"/>
  <c r="N4489" i="3" s="1"/>
  <c r="O4553" i="3" a="1"/>
  <c r="O4553" i="3" s="1"/>
  <c r="K4553" i="3" a="1"/>
  <c r="K4553" i="3" s="1"/>
  <c r="P4553" i="3" a="1"/>
  <c r="P4553" i="3" s="1"/>
  <c r="L4553" i="3" a="1"/>
  <c r="L4553" i="3" s="1"/>
  <c r="M4553" i="3" a="1"/>
  <c r="M4553" i="3" s="1"/>
  <c r="N4553" i="3" a="1"/>
  <c r="N4553" i="3" s="1"/>
  <c r="M4556" i="3" a="1"/>
  <c r="M4556" i="3" s="1"/>
  <c r="L4556" i="3" a="1"/>
  <c r="L4556" i="3" s="1"/>
  <c r="K4556" i="3" a="1"/>
  <c r="K4556" i="3" s="1"/>
  <c r="P4556" i="3" a="1"/>
  <c r="P4556" i="3" s="1"/>
  <c r="O4556" i="3" a="1"/>
  <c r="O4556" i="3" s="1"/>
  <c r="N4556" i="3" a="1"/>
  <c r="N4556" i="3" s="1"/>
  <c r="Q4802" i="3"/>
  <c r="R4802" i="3"/>
  <c r="R4939" i="3"/>
  <c r="Q4939" i="3"/>
  <c r="M2852" i="3" a="1"/>
  <c r="M2852" i="3" s="1"/>
  <c r="M2860" i="3" a="1"/>
  <c r="M2860" i="3" s="1"/>
  <c r="M2868" i="3" a="1"/>
  <c r="M2868" i="3" s="1"/>
  <c r="M2876" i="3" a="1"/>
  <c r="M2876" i="3" s="1"/>
  <c r="M2884" i="3" a="1"/>
  <c r="M2884" i="3" s="1"/>
  <c r="M2892" i="3" a="1"/>
  <c r="M2892" i="3" s="1"/>
  <c r="M2900" i="3" a="1"/>
  <c r="M2900" i="3" s="1"/>
  <c r="M2908" i="3" a="1"/>
  <c r="M2908" i="3" s="1"/>
  <c r="M2916" i="3" a="1"/>
  <c r="M2916" i="3" s="1"/>
  <c r="M2924" i="3" a="1"/>
  <c r="M2924" i="3" s="1"/>
  <c r="M2932" i="3" a="1"/>
  <c r="M2932" i="3" s="1"/>
  <c r="M2940" i="3" a="1"/>
  <c r="M2940" i="3" s="1"/>
  <c r="M2948" i="3" a="1"/>
  <c r="M2948" i="3" s="1"/>
  <c r="M2956" i="3" a="1"/>
  <c r="M2956" i="3" s="1"/>
  <c r="M2964" i="3" a="1"/>
  <c r="M2964" i="3" s="1"/>
  <c r="M2972" i="3" a="1"/>
  <c r="M2972" i="3" s="1"/>
  <c r="M2980" i="3" a="1"/>
  <c r="M2980" i="3" s="1"/>
  <c r="M2988" i="3" a="1"/>
  <c r="M2988" i="3" s="1"/>
  <c r="M2996" i="3" a="1"/>
  <c r="M2996" i="3" s="1"/>
  <c r="M3004" i="3" a="1"/>
  <c r="M3004" i="3" s="1"/>
  <c r="M3012" i="3" a="1"/>
  <c r="M3012" i="3" s="1"/>
  <c r="M3020" i="3" a="1"/>
  <c r="M3020" i="3" s="1"/>
  <c r="M3028" i="3" a="1"/>
  <c r="M3028" i="3" s="1"/>
  <c r="M3036" i="3" a="1"/>
  <c r="M3036" i="3" s="1"/>
  <c r="M3044" i="3" a="1"/>
  <c r="M3044" i="3" s="1"/>
  <c r="M3052" i="3" a="1"/>
  <c r="M3052" i="3" s="1"/>
  <c r="M3060" i="3" a="1"/>
  <c r="M3060" i="3" s="1"/>
  <c r="M3068" i="3" a="1"/>
  <c r="M3068" i="3" s="1"/>
  <c r="M3076" i="3" a="1"/>
  <c r="M3076" i="3" s="1"/>
  <c r="M3084" i="3" a="1"/>
  <c r="M3084" i="3" s="1"/>
  <c r="M3092" i="3" a="1"/>
  <c r="M3092" i="3" s="1"/>
  <c r="M3100" i="3" a="1"/>
  <c r="M3100" i="3" s="1"/>
  <c r="M3108" i="3" a="1"/>
  <c r="M3108" i="3" s="1"/>
  <c r="M3116" i="3" a="1"/>
  <c r="M3116" i="3" s="1"/>
  <c r="M3124" i="3" a="1"/>
  <c r="M3124" i="3" s="1"/>
  <c r="M3137" i="3" a="1"/>
  <c r="M3137" i="3" s="1"/>
  <c r="O3138" i="3" a="1"/>
  <c r="O3138" i="3" s="1"/>
  <c r="O3144" i="3" a="1"/>
  <c r="O3144" i="3" s="1"/>
  <c r="P3150" i="3" a="1"/>
  <c r="P3150" i="3" s="1"/>
  <c r="L3150" i="3" a="1"/>
  <c r="L3150" i="3" s="1"/>
  <c r="O3150" i="3" a="1"/>
  <c r="O3150" i="3" s="1"/>
  <c r="O3156" i="3" a="1"/>
  <c r="O3156" i="3" s="1"/>
  <c r="K3156" i="3" a="1"/>
  <c r="K3156" i="3" s="1"/>
  <c r="M3169" i="3" a="1"/>
  <c r="M3169" i="3" s="1"/>
  <c r="O3170" i="3" a="1"/>
  <c r="O3170" i="3" s="1"/>
  <c r="O3176" i="3" a="1"/>
  <c r="O3176" i="3" s="1"/>
  <c r="P3182" i="3" a="1"/>
  <c r="P3182" i="3" s="1"/>
  <c r="L3182" i="3" a="1"/>
  <c r="L3182" i="3" s="1"/>
  <c r="O3182" i="3" a="1"/>
  <c r="O3182" i="3" s="1"/>
  <c r="O3188" i="3" a="1"/>
  <c r="O3188" i="3" s="1"/>
  <c r="K3188" i="3" a="1"/>
  <c r="K3188" i="3" s="1"/>
  <c r="M3201" i="3" a="1"/>
  <c r="M3201" i="3" s="1"/>
  <c r="O3202" i="3" a="1"/>
  <c r="O3202" i="3" s="1"/>
  <c r="O3208" i="3" a="1"/>
  <c r="O3208" i="3" s="1"/>
  <c r="P3214" i="3" a="1"/>
  <c r="P3214" i="3" s="1"/>
  <c r="L3214" i="3" a="1"/>
  <c r="L3214" i="3" s="1"/>
  <c r="O3214" i="3" a="1"/>
  <c r="O3214" i="3" s="1"/>
  <c r="O3220" i="3" a="1"/>
  <c r="O3220" i="3" s="1"/>
  <c r="K3220" i="3" a="1"/>
  <c r="K3220" i="3" s="1"/>
  <c r="O3234" i="3" a="1"/>
  <c r="O3234" i="3" s="1"/>
  <c r="O3240" i="3" a="1"/>
  <c r="O3240" i="3" s="1"/>
  <c r="P3246" i="3" a="1"/>
  <c r="P3246" i="3" s="1"/>
  <c r="L3246" i="3" a="1"/>
  <c r="L3246" i="3" s="1"/>
  <c r="O3246" i="3" a="1"/>
  <c r="O3246" i="3" s="1"/>
  <c r="O3252" i="3" a="1"/>
  <c r="O3252" i="3" s="1"/>
  <c r="K3252" i="3" a="1"/>
  <c r="K3252" i="3" s="1"/>
  <c r="O3266" i="3" a="1"/>
  <c r="O3266" i="3" s="1"/>
  <c r="O3272" i="3" a="1"/>
  <c r="O3272" i="3" s="1"/>
  <c r="P3278" i="3" a="1"/>
  <c r="P3278" i="3" s="1"/>
  <c r="L3278" i="3" a="1"/>
  <c r="L3278" i="3" s="1"/>
  <c r="O3278" i="3" a="1"/>
  <c r="O3278" i="3" s="1"/>
  <c r="O3284" i="3" a="1"/>
  <c r="O3284" i="3" s="1"/>
  <c r="K3284" i="3" a="1"/>
  <c r="K3284" i="3" s="1"/>
  <c r="O3313" i="3" a="1"/>
  <c r="O3313" i="3" s="1"/>
  <c r="K3313" i="3" a="1"/>
  <c r="K3313" i="3" s="1"/>
  <c r="P3313" i="3" a="1"/>
  <c r="P3313" i="3" s="1"/>
  <c r="P3317" i="3" a="1"/>
  <c r="P3317" i="3" s="1"/>
  <c r="O3345" i="3" a="1"/>
  <c r="O3345" i="3" s="1"/>
  <c r="K3345" i="3" a="1"/>
  <c r="K3345" i="3" s="1"/>
  <c r="P3345" i="3" a="1"/>
  <c r="P3345" i="3" s="1"/>
  <c r="P3349" i="3" a="1"/>
  <c r="P3349" i="3" s="1"/>
  <c r="Q3349" i="3" s="1"/>
  <c r="O3377" i="3" a="1"/>
  <c r="O3377" i="3" s="1"/>
  <c r="K3377" i="3" a="1"/>
  <c r="K3377" i="3" s="1"/>
  <c r="P3377" i="3" a="1"/>
  <c r="P3377" i="3" s="1"/>
  <c r="P3381" i="3" a="1"/>
  <c r="P3381" i="3" s="1"/>
  <c r="O3409" i="3" a="1"/>
  <c r="O3409" i="3" s="1"/>
  <c r="K3409" i="3" a="1"/>
  <c r="K3409" i="3" s="1"/>
  <c r="P3409" i="3" a="1"/>
  <c r="P3409" i="3" s="1"/>
  <c r="P3413" i="3" a="1"/>
  <c r="P3413" i="3" s="1"/>
  <c r="Q3413" i="3" s="1"/>
  <c r="O3441" i="3" a="1"/>
  <c r="O3441" i="3" s="1"/>
  <c r="K3441" i="3" a="1"/>
  <c r="K3441" i="3" s="1"/>
  <c r="P3441" i="3" a="1"/>
  <c r="P3441" i="3" s="1"/>
  <c r="P3445" i="3" a="1"/>
  <c r="P3445" i="3" s="1"/>
  <c r="Q3445" i="3" s="1"/>
  <c r="O3473" i="3" a="1"/>
  <c r="O3473" i="3" s="1"/>
  <c r="K3473" i="3" a="1"/>
  <c r="K3473" i="3" s="1"/>
  <c r="P3473" i="3" a="1"/>
  <c r="P3473" i="3" s="1"/>
  <c r="P3477" i="3" a="1"/>
  <c r="P3477" i="3" s="1"/>
  <c r="Q3477" i="3" s="1"/>
  <c r="O3505" i="3" a="1"/>
  <c r="O3505" i="3" s="1"/>
  <c r="K3505" i="3" a="1"/>
  <c r="K3505" i="3" s="1"/>
  <c r="P3505" i="3" a="1"/>
  <c r="P3505" i="3" s="1"/>
  <c r="P3509" i="3" a="1"/>
  <c r="P3509" i="3" s="1"/>
  <c r="Q3509" i="3" s="1"/>
  <c r="O3537" i="3" a="1"/>
  <c r="O3537" i="3" s="1"/>
  <c r="K3537" i="3" a="1"/>
  <c r="K3537" i="3" s="1"/>
  <c r="P3537" i="3" a="1"/>
  <c r="P3537" i="3" s="1"/>
  <c r="P3541" i="3" a="1"/>
  <c r="P3541" i="3" s="1"/>
  <c r="Q3541" i="3" s="1"/>
  <c r="O3569" i="3" a="1"/>
  <c r="O3569" i="3" s="1"/>
  <c r="K3569" i="3" a="1"/>
  <c r="K3569" i="3" s="1"/>
  <c r="P3569" i="3" a="1"/>
  <c r="P3569" i="3" s="1"/>
  <c r="P3573" i="3" a="1"/>
  <c r="P3573" i="3" s="1"/>
  <c r="Q3573" i="3" s="1"/>
  <c r="M3601" i="3" a="1"/>
  <c r="M3601" i="3" s="1"/>
  <c r="O3601" i="3" a="1"/>
  <c r="O3601" i="3" s="1"/>
  <c r="K3601" i="3" a="1"/>
  <c r="K3601" i="3" s="1"/>
  <c r="R3610" i="3"/>
  <c r="P3631" i="3" a="1"/>
  <c r="P3631" i="3" s="1"/>
  <c r="R3631" i="3" s="1"/>
  <c r="L3631" i="3" a="1"/>
  <c r="L3631" i="3" s="1"/>
  <c r="N3631" i="3" a="1"/>
  <c r="N3631" i="3" s="1"/>
  <c r="P3638" i="3" a="1"/>
  <c r="P3638" i="3" s="1"/>
  <c r="Q3638" i="3" s="1"/>
  <c r="L3638" i="3" a="1"/>
  <c r="L3638" i="3" s="1"/>
  <c r="P3639" i="3" a="1"/>
  <c r="P3639" i="3" s="1"/>
  <c r="L3639" i="3" a="1"/>
  <c r="L3639" i="3" s="1"/>
  <c r="N3639" i="3" a="1"/>
  <c r="N3639" i="3" s="1"/>
  <c r="Q3644" i="3"/>
  <c r="N3649" i="3" a="1"/>
  <c r="N3649" i="3" s="1"/>
  <c r="M3650" i="3" a="1"/>
  <c r="M3650" i="3" s="1"/>
  <c r="L3657" i="3" a="1"/>
  <c r="L3657" i="3" s="1"/>
  <c r="L3658" i="3" a="1"/>
  <c r="L3658" i="3" s="1"/>
  <c r="M3665" i="3" a="1"/>
  <c r="M3665" i="3" s="1"/>
  <c r="O3665" i="3" a="1"/>
  <c r="O3665" i="3" s="1"/>
  <c r="K3665" i="3" a="1"/>
  <c r="K3665" i="3" s="1"/>
  <c r="N3666" i="3" a="1"/>
  <c r="N3666" i="3" s="1"/>
  <c r="M3666" i="3" a="1"/>
  <c r="M3666" i="3" s="1"/>
  <c r="Q3666" i="3"/>
  <c r="Q3676" i="3"/>
  <c r="N3681" i="3" a="1"/>
  <c r="N3681" i="3" s="1"/>
  <c r="M3682" i="3" a="1"/>
  <c r="M3682" i="3" s="1"/>
  <c r="N3685" i="3" a="1"/>
  <c r="N3685" i="3" s="1"/>
  <c r="M3687" i="3" a="1"/>
  <c r="M3687" i="3" s="1"/>
  <c r="M3689" i="3" a="1"/>
  <c r="M3689" i="3" s="1"/>
  <c r="O3689" i="3" a="1"/>
  <c r="O3689" i="3" s="1"/>
  <c r="K3689" i="3" a="1"/>
  <c r="K3689" i="3" s="1"/>
  <c r="N3690" i="3" a="1"/>
  <c r="N3690" i="3" s="1"/>
  <c r="L3690" i="3" a="1"/>
  <c r="L3690" i="3" s="1"/>
  <c r="N3693" i="3" a="1"/>
  <c r="N3693" i="3" s="1"/>
  <c r="N3694" i="3" a="1"/>
  <c r="N3694" i="3" s="1"/>
  <c r="O3695" i="3" a="1"/>
  <c r="O3695" i="3" s="1"/>
  <c r="L3697" i="3" a="1"/>
  <c r="L3697" i="3" s="1"/>
  <c r="Q3707" i="3"/>
  <c r="P3710" i="3" a="1"/>
  <c r="P3710" i="3" s="1"/>
  <c r="L3710" i="3" a="1"/>
  <c r="L3710" i="3" s="1"/>
  <c r="O3710" i="3" a="1"/>
  <c r="O3710" i="3" s="1"/>
  <c r="K3710" i="3" a="1"/>
  <c r="K3710" i="3" s="1"/>
  <c r="R3712" i="3"/>
  <c r="K3714" i="3" a="1"/>
  <c r="K3714" i="3" s="1"/>
  <c r="P3718" i="3" a="1"/>
  <c r="P3718" i="3" s="1"/>
  <c r="L3718" i="3" a="1"/>
  <c r="L3718" i="3" s="1"/>
  <c r="O3718" i="3" a="1"/>
  <c r="O3718" i="3" s="1"/>
  <c r="K3718" i="3" a="1"/>
  <c r="K3718" i="3" s="1"/>
  <c r="M3718" i="3" a="1"/>
  <c r="M3718" i="3" s="1"/>
  <c r="M3719" i="3" a="1"/>
  <c r="M3719" i="3" s="1"/>
  <c r="L3721" i="3" a="1"/>
  <c r="L3721" i="3" s="1"/>
  <c r="M3728" i="3" a="1"/>
  <c r="M3728" i="3" s="1"/>
  <c r="L3733" i="3" a="1"/>
  <c r="L3733" i="3" s="1"/>
  <c r="M3738" i="3" a="1"/>
  <c r="M3738" i="3" s="1"/>
  <c r="O3739" i="3" a="1"/>
  <c r="O3739" i="3" s="1"/>
  <c r="K3742" i="3" a="1"/>
  <c r="K3742" i="3" s="1"/>
  <c r="O3744" i="3" a="1"/>
  <c r="O3744" i="3" s="1"/>
  <c r="K3744" i="3" a="1"/>
  <c r="K3744" i="3" s="1"/>
  <c r="L3744" i="3" a="1"/>
  <c r="L3744" i="3" s="1"/>
  <c r="P3744" i="3" a="1"/>
  <c r="P3744" i="3" s="1"/>
  <c r="N3744" i="3" a="1"/>
  <c r="N3744" i="3" s="1"/>
  <c r="K3748" i="3" a="1"/>
  <c r="K3748" i="3" s="1"/>
  <c r="K3754" i="3" a="1"/>
  <c r="K3754" i="3" s="1"/>
  <c r="R3763" i="3"/>
  <c r="Q3763" i="3"/>
  <c r="L3766" i="3" a="1"/>
  <c r="L3766" i="3" s="1"/>
  <c r="M3780" i="3" a="1"/>
  <c r="M3780" i="3" s="1"/>
  <c r="N3780" i="3" a="1"/>
  <c r="N3780" i="3" s="1"/>
  <c r="P3780" i="3" a="1"/>
  <c r="P3780" i="3" s="1"/>
  <c r="K3780" i="3" a="1"/>
  <c r="K3780" i="3" s="1"/>
  <c r="L3780" i="3" a="1"/>
  <c r="L3780" i="3" s="1"/>
  <c r="P3782" i="3" a="1"/>
  <c r="P3782" i="3" s="1"/>
  <c r="O3796" i="3" a="1"/>
  <c r="O3796" i="3" s="1"/>
  <c r="N3801" i="3" a="1"/>
  <c r="N3801" i="3" s="1"/>
  <c r="Q3811" i="3"/>
  <c r="R3829" i="3"/>
  <c r="Q3829" i="3"/>
  <c r="M3841" i="3" a="1"/>
  <c r="M3841" i="3" s="1"/>
  <c r="Q3845" i="3"/>
  <c r="P3859" i="3" a="1"/>
  <c r="P3859" i="3" s="1"/>
  <c r="O3872" i="3" a="1"/>
  <c r="O3872" i="3" s="1"/>
  <c r="K3872" i="3" a="1"/>
  <c r="K3872" i="3" s="1"/>
  <c r="P3872" i="3" a="1"/>
  <c r="P3872" i="3" s="1"/>
  <c r="L3872" i="3" a="1"/>
  <c r="L3872" i="3" s="1"/>
  <c r="N3872" i="3" a="1"/>
  <c r="N3872" i="3" s="1"/>
  <c r="R3895" i="3"/>
  <c r="Q3895" i="3"/>
  <c r="N3915" i="3" a="1"/>
  <c r="N3915" i="3" s="1"/>
  <c r="L3915" i="3" a="1"/>
  <c r="L3915" i="3" s="1"/>
  <c r="K3915" i="3" a="1"/>
  <c r="K3915" i="3" s="1"/>
  <c r="O3915" i="3" a="1"/>
  <c r="O3915" i="3" s="1"/>
  <c r="L3947" i="3" a="1"/>
  <c r="L3947" i="3" s="1"/>
  <c r="N3958" i="3" a="1"/>
  <c r="N3958" i="3" s="1"/>
  <c r="O3958" i="3" a="1"/>
  <c r="O3958" i="3" s="1"/>
  <c r="K3958" i="3" a="1"/>
  <c r="K3958" i="3" s="1"/>
  <c r="P3958" i="3" a="1"/>
  <c r="P3958" i="3" s="1"/>
  <c r="L3958" i="3" a="1"/>
  <c r="L3958" i="3" s="1"/>
  <c r="R3991" i="3"/>
  <c r="O4056" i="3" a="1"/>
  <c r="O4056" i="3" s="1"/>
  <c r="K4056" i="3" a="1"/>
  <c r="K4056" i="3" s="1"/>
  <c r="N4056" i="3" a="1"/>
  <c r="N4056" i="3" s="1"/>
  <c r="M4056" i="3" a="1"/>
  <c r="M4056" i="3" s="1"/>
  <c r="L4056" i="3" a="1"/>
  <c r="L4056" i="3" s="1"/>
  <c r="P4056" i="3" a="1"/>
  <c r="P4056" i="3" s="1"/>
  <c r="R4069" i="3"/>
  <c r="Q4069" i="3"/>
  <c r="N4073" i="3" a="1"/>
  <c r="N4073" i="3" s="1"/>
  <c r="N4118" i="3" a="1"/>
  <c r="N4118" i="3" s="1"/>
  <c r="P4118" i="3" a="1"/>
  <c r="P4118" i="3" s="1"/>
  <c r="K4118" i="3" a="1"/>
  <c r="K4118" i="3" s="1"/>
  <c r="O4118" i="3" a="1"/>
  <c r="O4118" i="3" s="1"/>
  <c r="L4118" i="3" a="1"/>
  <c r="L4118" i="3" s="1"/>
  <c r="M4118" i="3" a="1"/>
  <c r="M4118" i="3" s="1"/>
  <c r="P4402" i="3" a="1"/>
  <c r="P4402" i="3" s="1"/>
  <c r="L4402" i="3" a="1"/>
  <c r="L4402" i="3" s="1"/>
  <c r="N4402" i="3" a="1"/>
  <c r="N4402" i="3" s="1"/>
  <c r="M4402" i="3" a="1"/>
  <c r="M4402" i="3" s="1"/>
  <c r="K4402" i="3" a="1"/>
  <c r="K4402" i="3" s="1"/>
  <c r="P4490" i="3" a="1"/>
  <c r="P4490" i="3" s="1"/>
  <c r="L4490" i="3" a="1"/>
  <c r="L4490" i="3" s="1"/>
  <c r="K4490" i="3" a="1"/>
  <c r="K4490" i="3" s="1"/>
  <c r="N4490" i="3" a="1"/>
  <c r="N4490" i="3" s="1"/>
  <c r="O4490" i="3" a="1"/>
  <c r="O4490" i="3" s="1"/>
  <c r="M4490" i="3" a="1"/>
  <c r="M4490" i="3" s="1"/>
  <c r="P4531" i="3" a="1"/>
  <c r="P4531" i="3" s="1"/>
  <c r="L4531" i="3" a="1"/>
  <c r="L4531" i="3" s="1"/>
  <c r="M4531" i="3" a="1"/>
  <c r="M4531" i="3" s="1"/>
  <c r="O4531" i="3" a="1"/>
  <c r="O4531" i="3" s="1"/>
  <c r="N4531" i="3" a="1"/>
  <c r="N4531" i="3" s="1"/>
  <c r="K4531" i="3" a="1"/>
  <c r="K4531" i="3" s="1"/>
  <c r="M4588" i="3" a="1"/>
  <c r="M4588" i="3" s="1"/>
  <c r="L4588" i="3" a="1"/>
  <c r="L4588" i="3" s="1"/>
  <c r="O4588" i="3" a="1"/>
  <c r="O4588" i="3" s="1"/>
  <c r="P4588" i="3" a="1"/>
  <c r="P4588" i="3" s="1"/>
  <c r="N4588" i="3" a="1"/>
  <c r="N4588" i="3" s="1"/>
  <c r="O4617" i="3" a="1"/>
  <c r="O4617" i="3" s="1"/>
  <c r="K4617" i="3" a="1"/>
  <c r="K4617" i="3" s="1"/>
  <c r="P4617" i="3" a="1"/>
  <c r="P4617" i="3" s="1"/>
  <c r="L4617" i="3" a="1"/>
  <c r="L4617" i="3" s="1"/>
  <c r="M4617" i="3" a="1"/>
  <c r="M4617" i="3" s="1"/>
  <c r="N4617" i="3" a="1"/>
  <c r="N4617" i="3" s="1"/>
  <c r="O4625" i="3" a="1"/>
  <c r="O4625" i="3" s="1"/>
  <c r="K4625" i="3" a="1"/>
  <c r="K4625" i="3" s="1"/>
  <c r="P4625" i="3" a="1"/>
  <c r="P4625" i="3" s="1"/>
  <c r="L4625" i="3" a="1"/>
  <c r="L4625" i="3" s="1"/>
  <c r="N4625" i="3" a="1"/>
  <c r="N4625" i="3" s="1"/>
  <c r="M4625" i="3" a="1"/>
  <c r="M4625" i="3" s="1"/>
  <c r="R4725" i="3"/>
  <c r="N4831" i="3" a="1"/>
  <c r="N4831" i="3" s="1"/>
  <c r="M4831" i="3" a="1"/>
  <c r="M4831" i="3" s="1"/>
  <c r="K4831" i="3" a="1"/>
  <c r="K4831" i="3" s="1"/>
  <c r="P4831" i="3" a="1"/>
  <c r="P4831" i="3" s="1"/>
  <c r="O4831" i="3" a="1"/>
  <c r="O4831" i="3" s="1"/>
  <c r="L4831" i="3" a="1"/>
  <c r="L4831" i="3" s="1"/>
  <c r="Q5083" i="3"/>
  <c r="K2591" i="3" a="1"/>
  <c r="K2591" i="3" s="1"/>
  <c r="K2599" i="3" a="1"/>
  <c r="K2599" i="3" s="1"/>
  <c r="K2607" i="3" a="1"/>
  <c r="K2607" i="3" s="1"/>
  <c r="K2615" i="3" a="1"/>
  <c r="K2615" i="3" s="1"/>
  <c r="K2623" i="3" a="1"/>
  <c r="K2623" i="3" s="1"/>
  <c r="K2631" i="3" a="1"/>
  <c r="K2631" i="3" s="1"/>
  <c r="K2639" i="3" a="1"/>
  <c r="K2639" i="3" s="1"/>
  <c r="K2647" i="3" a="1"/>
  <c r="K2647" i="3" s="1"/>
  <c r="K2655" i="3" a="1"/>
  <c r="K2655" i="3" s="1"/>
  <c r="K2663" i="3" a="1"/>
  <c r="K2663" i="3" s="1"/>
  <c r="K2671" i="3" a="1"/>
  <c r="K2671" i="3" s="1"/>
  <c r="K2679" i="3" a="1"/>
  <c r="K2679" i="3" s="1"/>
  <c r="K2687" i="3" a="1"/>
  <c r="K2687" i="3" s="1"/>
  <c r="K2695" i="3" a="1"/>
  <c r="K2695" i="3" s="1"/>
  <c r="K2703" i="3" a="1"/>
  <c r="K2703" i="3" s="1"/>
  <c r="K2711" i="3" a="1"/>
  <c r="K2711" i="3" s="1"/>
  <c r="K2719" i="3" a="1"/>
  <c r="K2719" i="3" s="1"/>
  <c r="K2727" i="3" a="1"/>
  <c r="K2727" i="3" s="1"/>
  <c r="K2735" i="3" a="1"/>
  <c r="K2735" i="3" s="1"/>
  <c r="K2743" i="3" a="1"/>
  <c r="K2743" i="3" s="1"/>
  <c r="K2751" i="3" a="1"/>
  <c r="K2751" i="3" s="1"/>
  <c r="K2759" i="3" a="1"/>
  <c r="K2759" i="3" s="1"/>
  <c r="K2767" i="3" a="1"/>
  <c r="K2767" i="3" s="1"/>
  <c r="K2775" i="3" a="1"/>
  <c r="K2775" i="3" s="1"/>
  <c r="K2783" i="3" a="1"/>
  <c r="K2783" i="3" s="1"/>
  <c r="K2791" i="3" a="1"/>
  <c r="K2791" i="3" s="1"/>
  <c r="K2799" i="3" a="1"/>
  <c r="K2799" i="3" s="1"/>
  <c r="K2807" i="3" a="1"/>
  <c r="K2807" i="3" s="1"/>
  <c r="K2815" i="3" a="1"/>
  <c r="K2815" i="3" s="1"/>
  <c r="K2823" i="3" a="1"/>
  <c r="K2823" i="3" s="1"/>
  <c r="K2831" i="3" a="1"/>
  <c r="K2831" i="3" s="1"/>
  <c r="K2839" i="3" a="1"/>
  <c r="K2839" i="3" s="1"/>
  <c r="K2847" i="3" a="1"/>
  <c r="K2847" i="3" s="1"/>
  <c r="K2855" i="3" a="1"/>
  <c r="K2855" i="3" s="1"/>
  <c r="K2863" i="3" a="1"/>
  <c r="K2863" i="3" s="1"/>
  <c r="K2871" i="3" a="1"/>
  <c r="K2871" i="3" s="1"/>
  <c r="K2879" i="3" a="1"/>
  <c r="K2879" i="3" s="1"/>
  <c r="K2887" i="3" a="1"/>
  <c r="K2887" i="3" s="1"/>
  <c r="K2895" i="3" a="1"/>
  <c r="K2895" i="3" s="1"/>
  <c r="K2903" i="3" a="1"/>
  <c r="K2903" i="3" s="1"/>
  <c r="K2911" i="3" a="1"/>
  <c r="K2911" i="3" s="1"/>
  <c r="K2919" i="3" a="1"/>
  <c r="K2919" i="3" s="1"/>
  <c r="K2927" i="3" a="1"/>
  <c r="K2927" i="3" s="1"/>
  <c r="K2935" i="3" a="1"/>
  <c r="K2935" i="3" s="1"/>
  <c r="K2943" i="3" a="1"/>
  <c r="K2943" i="3" s="1"/>
  <c r="K2951" i="3" a="1"/>
  <c r="K2951" i="3" s="1"/>
  <c r="K2959" i="3" a="1"/>
  <c r="K2959" i="3" s="1"/>
  <c r="K2967" i="3" a="1"/>
  <c r="K2967" i="3" s="1"/>
  <c r="K2975" i="3" a="1"/>
  <c r="K2975" i="3" s="1"/>
  <c r="K2983" i="3" a="1"/>
  <c r="K2983" i="3" s="1"/>
  <c r="K2991" i="3" a="1"/>
  <c r="K2991" i="3" s="1"/>
  <c r="K2999" i="3" a="1"/>
  <c r="K2999" i="3" s="1"/>
  <c r="K3007" i="3" a="1"/>
  <c r="K3007" i="3" s="1"/>
  <c r="K3015" i="3" a="1"/>
  <c r="K3015" i="3" s="1"/>
  <c r="K3023" i="3" a="1"/>
  <c r="K3023" i="3" s="1"/>
  <c r="K3031" i="3" a="1"/>
  <c r="K3031" i="3" s="1"/>
  <c r="K3039" i="3" a="1"/>
  <c r="K3039" i="3" s="1"/>
  <c r="K3047" i="3" a="1"/>
  <c r="K3047" i="3" s="1"/>
  <c r="K3055" i="3" a="1"/>
  <c r="K3055" i="3" s="1"/>
  <c r="K3063" i="3" a="1"/>
  <c r="K3063" i="3" s="1"/>
  <c r="K3071" i="3" a="1"/>
  <c r="K3071" i="3" s="1"/>
  <c r="K3079" i="3" a="1"/>
  <c r="K3079" i="3" s="1"/>
  <c r="K3087" i="3" a="1"/>
  <c r="K3087" i="3" s="1"/>
  <c r="K3095" i="3" a="1"/>
  <c r="K3095" i="3" s="1"/>
  <c r="K3103" i="3" a="1"/>
  <c r="K3103" i="3" s="1"/>
  <c r="K3111" i="3" a="1"/>
  <c r="K3111" i="3" s="1"/>
  <c r="K3119" i="3" a="1"/>
  <c r="K3119" i="3" s="1"/>
  <c r="K3127" i="3" a="1"/>
  <c r="K3127" i="3" s="1"/>
  <c r="O3135" i="3" a="1"/>
  <c r="O3135" i="3" s="1"/>
  <c r="K3138" i="3" a="1"/>
  <c r="K3138" i="3" s="1"/>
  <c r="O3141" i="3" a="1"/>
  <c r="O3141" i="3" s="1"/>
  <c r="K3144" i="3" a="1"/>
  <c r="K3144" i="3" s="1"/>
  <c r="K3150" i="3" a="1"/>
  <c r="K3150" i="3" s="1"/>
  <c r="P3156" i="3" a="1"/>
  <c r="P3156" i="3" s="1"/>
  <c r="O3161" i="3" a="1"/>
  <c r="O3161" i="3" s="1"/>
  <c r="O3167" i="3" a="1"/>
  <c r="O3167" i="3" s="1"/>
  <c r="K3170" i="3" a="1"/>
  <c r="K3170" i="3" s="1"/>
  <c r="O3173" i="3" a="1"/>
  <c r="O3173" i="3" s="1"/>
  <c r="K3176" i="3" a="1"/>
  <c r="K3176" i="3" s="1"/>
  <c r="K3182" i="3" a="1"/>
  <c r="K3182" i="3" s="1"/>
  <c r="P3188" i="3" a="1"/>
  <c r="P3188" i="3" s="1"/>
  <c r="O3193" i="3" a="1"/>
  <c r="O3193" i="3" s="1"/>
  <c r="O3199" i="3" a="1"/>
  <c r="O3199" i="3" s="1"/>
  <c r="K3202" i="3" a="1"/>
  <c r="K3202" i="3" s="1"/>
  <c r="O3205" i="3" a="1"/>
  <c r="O3205" i="3" s="1"/>
  <c r="K3208" i="3" a="1"/>
  <c r="K3208" i="3" s="1"/>
  <c r="K3214" i="3" a="1"/>
  <c r="K3214" i="3" s="1"/>
  <c r="P3220" i="3" a="1"/>
  <c r="P3220" i="3" s="1"/>
  <c r="O3225" i="3" a="1"/>
  <c r="O3225" i="3" s="1"/>
  <c r="O3231" i="3" a="1"/>
  <c r="O3231" i="3" s="1"/>
  <c r="K3234" i="3" a="1"/>
  <c r="K3234" i="3" s="1"/>
  <c r="O3237" i="3" a="1"/>
  <c r="O3237" i="3" s="1"/>
  <c r="K3240" i="3" a="1"/>
  <c r="K3240" i="3" s="1"/>
  <c r="K3246" i="3" a="1"/>
  <c r="K3246" i="3" s="1"/>
  <c r="P3252" i="3" a="1"/>
  <c r="P3252" i="3" s="1"/>
  <c r="O3257" i="3" a="1"/>
  <c r="O3257" i="3" s="1"/>
  <c r="O3263" i="3" a="1"/>
  <c r="O3263" i="3" s="1"/>
  <c r="K3266" i="3" a="1"/>
  <c r="K3266" i="3" s="1"/>
  <c r="O3269" i="3" a="1"/>
  <c r="O3269" i="3" s="1"/>
  <c r="K3272" i="3" a="1"/>
  <c r="K3272" i="3" s="1"/>
  <c r="K3278" i="3" a="1"/>
  <c r="K3278" i="3" s="1"/>
  <c r="P3284" i="3" a="1"/>
  <c r="P3284" i="3" s="1"/>
  <c r="O3289" i="3" a="1"/>
  <c r="O3289" i="3" s="1"/>
  <c r="P3294" i="3" a="1"/>
  <c r="P3294" i="3" s="1"/>
  <c r="R3294" i="3" s="1"/>
  <c r="L3294" i="3" a="1"/>
  <c r="L3294" i="3" s="1"/>
  <c r="O3300" i="3" a="1"/>
  <c r="O3300" i="3" s="1"/>
  <c r="K3300" i="3" a="1"/>
  <c r="K3300" i="3" s="1"/>
  <c r="P3300" i="3" a="1"/>
  <c r="P3300" i="3" s="1"/>
  <c r="K3311" i="3" a="1"/>
  <c r="K3311" i="3" s="1"/>
  <c r="P3311" i="3" a="1"/>
  <c r="P3311" i="3" s="1"/>
  <c r="Q3311" i="3" s="1"/>
  <c r="K3317" i="3" a="1"/>
  <c r="K3317" i="3" s="1"/>
  <c r="P3322" i="3" a="1"/>
  <c r="P3322" i="3" s="1"/>
  <c r="R3322" i="3" s="1"/>
  <c r="P3326" i="3" a="1"/>
  <c r="P3326" i="3" s="1"/>
  <c r="Q3326" i="3" s="1"/>
  <c r="L3326" i="3" a="1"/>
  <c r="L3326" i="3" s="1"/>
  <c r="O3332" i="3" a="1"/>
  <c r="O3332" i="3" s="1"/>
  <c r="K3332" i="3" a="1"/>
  <c r="K3332" i="3" s="1"/>
  <c r="P3332" i="3" a="1"/>
  <c r="P3332" i="3" s="1"/>
  <c r="K3343" i="3" a="1"/>
  <c r="K3343" i="3" s="1"/>
  <c r="P3343" i="3" a="1"/>
  <c r="P3343" i="3" s="1"/>
  <c r="Q3343" i="3" s="1"/>
  <c r="K3349" i="3" a="1"/>
  <c r="K3349" i="3" s="1"/>
  <c r="P3354" i="3" a="1"/>
  <c r="P3354" i="3" s="1"/>
  <c r="R3354" i="3" s="1"/>
  <c r="P3358" i="3" a="1"/>
  <c r="P3358" i="3" s="1"/>
  <c r="L3358" i="3" a="1"/>
  <c r="L3358" i="3" s="1"/>
  <c r="O3364" i="3" a="1"/>
  <c r="O3364" i="3" s="1"/>
  <c r="K3364" i="3" a="1"/>
  <c r="K3364" i="3" s="1"/>
  <c r="P3364" i="3" a="1"/>
  <c r="P3364" i="3" s="1"/>
  <c r="K3375" i="3" a="1"/>
  <c r="K3375" i="3" s="1"/>
  <c r="P3375" i="3" a="1"/>
  <c r="P3375" i="3" s="1"/>
  <c r="K3381" i="3" a="1"/>
  <c r="K3381" i="3" s="1"/>
  <c r="P3386" i="3" a="1"/>
  <c r="P3386" i="3" s="1"/>
  <c r="R3386" i="3" s="1"/>
  <c r="P3390" i="3" a="1"/>
  <c r="P3390" i="3" s="1"/>
  <c r="R3390" i="3" s="1"/>
  <c r="L3390" i="3" a="1"/>
  <c r="L3390" i="3" s="1"/>
  <c r="O3396" i="3" a="1"/>
  <c r="O3396" i="3" s="1"/>
  <c r="K3396" i="3" a="1"/>
  <c r="K3396" i="3" s="1"/>
  <c r="P3396" i="3" a="1"/>
  <c r="P3396" i="3" s="1"/>
  <c r="K3407" i="3" a="1"/>
  <c r="K3407" i="3" s="1"/>
  <c r="P3407" i="3" a="1"/>
  <c r="P3407" i="3" s="1"/>
  <c r="K3413" i="3" a="1"/>
  <c r="K3413" i="3" s="1"/>
  <c r="P3418" i="3" a="1"/>
  <c r="P3418" i="3" s="1"/>
  <c r="R3418" i="3" s="1"/>
  <c r="P3422" i="3" a="1"/>
  <c r="P3422" i="3" s="1"/>
  <c r="R3422" i="3" s="1"/>
  <c r="L3422" i="3" a="1"/>
  <c r="L3422" i="3" s="1"/>
  <c r="O3428" i="3" a="1"/>
  <c r="O3428" i="3" s="1"/>
  <c r="K3428" i="3" a="1"/>
  <c r="K3428" i="3" s="1"/>
  <c r="P3428" i="3" a="1"/>
  <c r="P3428" i="3" s="1"/>
  <c r="K3439" i="3" a="1"/>
  <c r="K3439" i="3" s="1"/>
  <c r="P3439" i="3" a="1"/>
  <c r="P3439" i="3" s="1"/>
  <c r="Q3439" i="3" s="1"/>
  <c r="K3445" i="3" a="1"/>
  <c r="K3445" i="3" s="1"/>
  <c r="P3450" i="3" a="1"/>
  <c r="P3450" i="3" s="1"/>
  <c r="R3450" i="3" s="1"/>
  <c r="P3454" i="3" a="1"/>
  <c r="P3454" i="3" s="1"/>
  <c r="R3454" i="3" s="1"/>
  <c r="L3454" i="3" a="1"/>
  <c r="L3454" i="3" s="1"/>
  <c r="O3460" i="3" a="1"/>
  <c r="O3460" i="3" s="1"/>
  <c r="K3460" i="3" a="1"/>
  <c r="K3460" i="3" s="1"/>
  <c r="P3460" i="3" a="1"/>
  <c r="P3460" i="3" s="1"/>
  <c r="K3471" i="3" a="1"/>
  <c r="K3471" i="3" s="1"/>
  <c r="P3471" i="3" a="1"/>
  <c r="P3471" i="3" s="1"/>
  <c r="Q3471" i="3" s="1"/>
  <c r="K3477" i="3" a="1"/>
  <c r="K3477" i="3" s="1"/>
  <c r="P3482" i="3" a="1"/>
  <c r="P3482" i="3" s="1"/>
  <c r="P3486" i="3" a="1"/>
  <c r="P3486" i="3" s="1"/>
  <c r="R3486" i="3" s="1"/>
  <c r="L3486" i="3" a="1"/>
  <c r="L3486" i="3" s="1"/>
  <c r="O3492" i="3" a="1"/>
  <c r="O3492" i="3" s="1"/>
  <c r="K3492" i="3" a="1"/>
  <c r="K3492" i="3" s="1"/>
  <c r="P3492" i="3" a="1"/>
  <c r="P3492" i="3" s="1"/>
  <c r="K3503" i="3" a="1"/>
  <c r="K3503" i="3" s="1"/>
  <c r="P3503" i="3" a="1"/>
  <c r="P3503" i="3" s="1"/>
  <c r="Q3503" i="3" s="1"/>
  <c r="K3509" i="3" a="1"/>
  <c r="K3509" i="3" s="1"/>
  <c r="P3514" i="3" a="1"/>
  <c r="P3514" i="3" s="1"/>
  <c r="R3514" i="3" s="1"/>
  <c r="P3518" i="3" a="1"/>
  <c r="P3518" i="3" s="1"/>
  <c r="Q3518" i="3" s="1"/>
  <c r="L3518" i="3" a="1"/>
  <c r="L3518" i="3" s="1"/>
  <c r="O3524" i="3" a="1"/>
  <c r="O3524" i="3" s="1"/>
  <c r="K3524" i="3" a="1"/>
  <c r="K3524" i="3" s="1"/>
  <c r="P3524" i="3" a="1"/>
  <c r="P3524" i="3" s="1"/>
  <c r="K3535" i="3" a="1"/>
  <c r="K3535" i="3" s="1"/>
  <c r="P3535" i="3" a="1"/>
  <c r="P3535" i="3" s="1"/>
  <c r="R3535" i="3" s="1"/>
  <c r="K3541" i="3" a="1"/>
  <c r="K3541" i="3" s="1"/>
  <c r="P3546" i="3" a="1"/>
  <c r="P3546" i="3" s="1"/>
  <c r="R3546" i="3" s="1"/>
  <c r="P3550" i="3" a="1"/>
  <c r="P3550" i="3" s="1"/>
  <c r="R3550" i="3" s="1"/>
  <c r="L3550" i="3" a="1"/>
  <c r="L3550" i="3" s="1"/>
  <c r="O3556" i="3" a="1"/>
  <c r="O3556" i="3" s="1"/>
  <c r="K3556" i="3" a="1"/>
  <c r="K3556" i="3" s="1"/>
  <c r="P3556" i="3" a="1"/>
  <c r="P3556" i="3" s="1"/>
  <c r="K3567" i="3" a="1"/>
  <c r="K3567" i="3" s="1"/>
  <c r="P3567" i="3" a="1"/>
  <c r="P3567" i="3" s="1"/>
  <c r="Q3567" i="3" s="1"/>
  <c r="K3573" i="3" a="1"/>
  <c r="K3573" i="3" s="1"/>
  <c r="P3578" i="3" a="1"/>
  <c r="P3578" i="3" s="1"/>
  <c r="R3578" i="3" s="1"/>
  <c r="P3582" i="3" a="1"/>
  <c r="P3582" i="3" s="1"/>
  <c r="R3582" i="3" s="1"/>
  <c r="L3582" i="3" a="1"/>
  <c r="L3582" i="3" s="1"/>
  <c r="O3588" i="3" a="1"/>
  <c r="O3588" i="3" s="1"/>
  <c r="K3588" i="3" a="1"/>
  <c r="K3588" i="3" s="1"/>
  <c r="P3588" i="3" a="1"/>
  <c r="P3588" i="3" s="1"/>
  <c r="K3594" i="3" a="1"/>
  <c r="K3594" i="3" s="1"/>
  <c r="M3609" i="3" a="1"/>
  <c r="M3609" i="3" s="1"/>
  <c r="O3609" i="3" a="1"/>
  <c r="O3609" i="3" s="1"/>
  <c r="K3609" i="3" a="1"/>
  <c r="K3609" i="3" s="1"/>
  <c r="N3621" i="3" a="1"/>
  <c r="N3621" i="3" s="1"/>
  <c r="K3631" i="3" a="1"/>
  <c r="K3631" i="3" s="1"/>
  <c r="M3634" i="3" a="1"/>
  <c r="M3634" i="3" s="1"/>
  <c r="K3638" i="3" a="1"/>
  <c r="K3638" i="3" s="1"/>
  <c r="K3639" i="3" a="1"/>
  <c r="K3639" i="3" s="1"/>
  <c r="R3651" i="3"/>
  <c r="K3666" i="3" a="1"/>
  <c r="K3666" i="3" s="1"/>
  <c r="K3690" i="3" a="1"/>
  <c r="K3690" i="3" s="1"/>
  <c r="N3697" i="3" a="1"/>
  <c r="N3697" i="3" s="1"/>
  <c r="O3698" i="3" a="1"/>
  <c r="O3698" i="3" s="1"/>
  <c r="N3706" i="3" a="1"/>
  <c r="N3706" i="3" s="1"/>
  <c r="M3706" i="3" a="1"/>
  <c r="M3706" i="3" s="1"/>
  <c r="Q3709" i="3"/>
  <c r="M3713" i="3" a="1"/>
  <c r="M3713" i="3" s="1"/>
  <c r="O3713" i="3" a="1"/>
  <c r="O3713" i="3" s="1"/>
  <c r="K3713" i="3" a="1"/>
  <c r="K3713" i="3" s="1"/>
  <c r="L3714" i="3" a="1"/>
  <c r="L3714" i="3" s="1"/>
  <c r="N3721" i="3" a="1"/>
  <c r="N3721" i="3" s="1"/>
  <c r="O3722" i="3" a="1"/>
  <c r="O3722" i="3" s="1"/>
  <c r="O3726" i="3" a="1"/>
  <c r="O3726" i="3" s="1"/>
  <c r="M3732" i="3" a="1"/>
  <c r="M3732" i="3" s="1"/>
  <c r="L3732" i="3" a="1"/>
  <c r="L3732" i="3" s="1"/>
  <c r="P3732" i="3" a="1"/>
  <c r="P3732" i="3" s="1"/>
  <c r="Q3732" i="3" s="1"/>
  <c r="K3732" i="3" a="1"/>
  <c r="K3732" i="3" s="1"/>
  <c r="N3732" i="3" a="1"/>
  <c r="N3732" i="3" s="1"/>
  <c r="P3739" i="3" a="1"/>
  <c r="P3739" i="3" s="1"/>
  <c r="M3744" i="3" a="1"/>
  <c r="M3744" i="3" s="1"/>
  <c r="O3745" i="3" a="1"/>
  <c r="O3745" i="3" s="1"/>
  <c r="L3748" i="3" a="1"/>
  <c r="L3748" i="3" s="1"/>
  <c r="Q3751" i="3"/>
  <c r="M3754" i="3" a="1"/>
  <c r="M3754" i="3" s="1"/>
  <c r="M3764" i="3" a="1"/>
  <c r="M3764" i="3" s="1"/>
  <c r="N3764" i="3" a="1"/>
  <c r="N3764" i="3" s="1"/>
  <c r="P3764" i="3" a="1"/>
  <c r="P3764" i="3" s="1"/>
  <c r="K3764" i="3" a="1"/>
  <c r="K3764" i="3" s="1"/>
  <c r="O3764" i="3" a="1"/>
  <c r="O3764" i="3" s="1"/>
  <c r="O3777" i="3" a="1"/>
  <c r="O3777" i="3" s="1"/>
  <c r="N3777" i="3" a="1"/>
  <c r="N3777" i="3" s="1"/>
  <c r="L3777" i="3" a="1"/>
  <c r="L3777" i="3" s="1"/>
  <c r="K3777" i="3" a="1"/>
  <c r="K3777" i="3" s="1"/>
  <c r="P3801" i="3" a="1"/>
  <c r="P3801" i="3" s="1"/>
  <c r="O3809" i="3" a="1"/>
  <c r="O3809" i="3" s="1"/>
  <c r="N3809" i="3" a="1"/>
  <c r="N3809" i="3" s="1"/>
  <c r="L3809" i="3" a="1"/>
  <c r="L3809" i="3" s="1"/>
  <c r="P3825" i="3" a="1"/>
  <c r="P3825" i="3" s="1"/>
  <c r="M3832" i="3" a="1"/>
  <c r="M3832" i="3" s="1"/>
  <c r="N3846" i="3" a="1"/>
  <c r="N3846" i="3" s="1"/>
  <c r="O3846" i="3" a="1"/>
  <c r="O3846" i="3" s="1"/>
  <c r="K3846" i="3" a="1"/>
  <c r="K3846" i="3" s="1"/>
  <c r="M3846" i="3" a="1"/>
  <c r="M3846" i="3" s="1"/>
  <c r="L3846" i="3" a="1"/>
  <c r="L3846" i="3" s="1"/>
  <c r="M3872" i="3" a="1"/>
  <c r="M3872" i="3" s="1"/>
  <c r="Q3885" i="3"/>
  <c r="P3898" i="3" a="1"/>
  <c r="P3898" i="3" s="1"/>
  <c r="L3898" i="3" a="1"/>
  <c r="L3898" i="3" s="1"/>
  <c r="M3898" i="3" a="1"/>
  <c r="M3898" i="3" s="1"/>
  <c r="O3898" i="3" a="1"/>
  <c r="O3898" i="3" s="1"/>
  <c r="N3898" i="3" a="1"/>
  <c r="N3898" i="3" s="1"/>
  <c r="K3898" i="3" a="1"/>
  <c r="K3898" i="3" s="1"/>
  <c r="M3921" i="3" a="1"/>
  <c r="M3921" i="3" s="1"/>
  <c r="N3921" i="3" a="1"/>
  <c r="N3921" i="3" s="1"/>
  <c r="L3921" i="3" a="1"/>
  <c r="L3921" i="3" s="1"/>
  <c r="P3921" i="3" a="1"/>
  <c r="P3921" i="3" s="1"/>
  <c r="R3921" i="3" s="1"/>
  <c r="K3921" i="3" a="1"/>
  <c r="K3921" i="3" s="1"/>
  <c r="M3947" i="3" a="1"/>
  <c r="M3947" i="3" s="1"/>
  <c r="R4070" i="3"/>
  <c r="Q4070" i="3"/>
  <c r="N4110" i="3" a="1"/>
  <c r="N4110" i="3" s="1"/>
  <c r="K4110" i="3" a="1"/>
  <c r="K4110" i="3" s="1"/>
  <c r="L4110" i="3" a="1"/>
  <c r="L4110" i="3" s="1"/>
  <c r="P4110" i="3" a="1"/>
  <c r="P4110" i="3" s="1"/>
  <c r="O4110" i="3" a="1"/>
  <c r="O4110" i="3" s="1"/>
  <c r="P4146" i="3" a="1"/>
  <c r="P4146" i="3" s="1"/>
  <c r="L4146" i="3" a="1"/>
  <c r="L4146" i="3" s="1"/>
  <c r="N4146" i="3" a="1"/>
  <c r="N4146" i="3" s="1"/>
  <c r="M4146" i="3" a="1"/>
  <c r="M4146" i="3" s="1"/>
  <c r="K4146" i="3" a="1"/>
  <c r="K4146" i="3" s="1"/>
  <c r="O4146" i="3" a="1"/>
  <c r="O4146" i="3" s="1"/>
  <c r="Q4148" i="3"/>
  <c r="R4148" i="3"/>
  <c r="P4210" i="3" a="1"/>
  <c r="P4210" i="3" s="1"/>
  <c r="L4210" i="3" a="1"/>
  <c r="L4210" i="3" s="1"/>
  <c r="N4210" i="3" a="1"/>
  <c r="N4210" i="3" s="1"/>
  <c r="M4210" i="3" a="1"/>
  <c r="M4210" i="3" s="1"/>
  <c r="K4210" i="3" a="1"/>
  <c r="K4210" i="3" s="1"/>
  <c r="O4210" i="3" a="1"/>
  <c r="O4210" i="3" s="1"/>
  <c r="Q4212" i="3"/>
  <c r="P4274" i="3" a="1"/>
  <c r="P4274" i="3" s="1"/>
  <c r="L4274" i="3" a="1"/>
  <c r="L4274" i="3" s="1"/>
  <c r="N4274" i="3" a="1"/>
  <c r="N4274" i="3" s="1"/>
  <c r="M4274" i="3" a="1"/>
  <c r="M4274" i="3" s="1"/>
  <c r="K4274" i="3" a="1"/>
  <c r="K4274" i="3" s="1"/>
  <c r="O4274" i="3" a="1"/>
  <c r="O4274" i="3" s="1"/>
  <c r="Q4276" i="3"/>
  <c r="R4276" i="3"/>
  <c r="P4338" i="3" a="1"/>
  <c r="P4338" i="3" s="1"/>
  <c r="L4338" i="3" a="1"/>
  <c r="L4338" i="3" s="1"/>
  <c r="N4338" i="3" a="1"/>
  <c r="N4338" i="3" s="1"/>
  <c r="M4338" i="3" a="1"/>
  <c r="M4338" i="3" s="1"/>
  <c r="K4338" i="3" a="1"/>
  <c r="K4338" i="3" s="1"/>
  <c r="O4338" i="3" a="1"/>
  <c r="O4338" i="3" s="1"/>
  <c r="Q4340" i="3"/>
  <c r="R4340" i="3"/>
  <c r="O4402" i="3" a="1"/>
  <c r="O4402" i="3" s="1"/>
  <c r="M4452" i="3" a="1"/>
  <c r="M4452" i="3" s="1"/>
  <c r="N4452" i="3" a="1"/>
  <c r="N4452" i="3" s="1"/>
  <c r="O4452" i="3" a="1"/>
  <c r="O4452" i="3" s="1"/>
  <c r="L4452" i="3" a="1"/>
  <c r="L4452" i="3" s="1"/>
  <c r="K4452" i="3" a="1"/>
  <c r="K4452" i="3" s="1"/>
  <c r="P4452" i="3" a="1"/>
  <c r="P4452" i="3" s="1"/>
  <c r="R4528" i="3"/>
  <c r="K4588" i="3" a="1"/>
  <c r="K4588" i="3" s="1"/>
  <c r="K2158" i="3" a="1"/>
  <c r="K2158" i="3" s="1"/>
  <c r="K2166" i="3" a="1"/>
  <c r="K2166" i="3" s="1"/>
  <c r="K2174" i="3" a="1"/>
  <c r="K2174" i="3" s="1"/>
  <c r="K2182" i="3" a="1"/>
  <c r="K2182" i="3" s="1"/>
  <c r="K2190" i="3" a="1"/>
  <c r="K2190" i="3" s="1"/>
  <c r="K2198" i="3" a="1"/>
  <c r="K2198" i="3" s="1"/>
  <c r="K2206" i="3" a="1"/>
  <c r="K2206" i="3" s="1"/>
  <c r="K2214" i="3" a="1"/>
  <c r="K2214" i="3" s="1"/>
  <c r="K2222" i="3" a="1"/>
  <c r="K2222" i="3" s="1"/>
  <c r="K2230" i="3" a="1"/>
  <c r="K2230" i="3" s="1"/>
  <c r="K2238" i="3" a="1"/>
  <c r="K2238" i="3" s="1"/>
  <c r="K2246" i="3" a="1"/>
  <c r="K2246" i="3" s="1"/>
  <c r="K2254" i="3" a="1"/>
  <c r="K2254" i="3" s="1"/>
  <c r="K2262" i="3" a="1"/>
  <c r="K2262" i="3" s="1"/>
  <c r="K2270" i="3" a="1"/>
  <c r="K2270" i="3" s="1"/>
  <c r="K2278" i="3" a="1"/>
  <c r="K2278" i="3" s="1"/>
  <c r="K2286" i="3" a="1"/>
  <c r="K2286" i="3" s="1"/>
  <c r="K2294" i="3" a="1"/>
  <c r="K2294" i="3" s="1"/>
  <c r="K2302" i="3" a="1"/>
  <c r="K2302" i="3" s="1"/>
  <c r="K2310" i="3" a="1"/>
  <c r="K2310" i="3" s="1"/>
  <c r="K2318" i="3" a="1"/>
  <c r="K2318" i="3" s="1"/>
  <c r="K2326" i="3" a="1"/>
  <c r="K2326" i="3" s="1"/>
  <c r="K2334" i="3" a="1"/>
  <c r="K2334" i="3" s="1"/>
  <c r="K2342" i="3" a="1"/>
  <c r="K2342" i="3" s="1"/>
  <c r="K2350" i="3" a="1"/>
  <c r="K2350" i="3" s="1"/>
  <c r="K2358" i="3" a="1"/>
  <c r="K2358" i="3" s="1"/>
  <c r="K2366" i="3" a="1"/>
  <c r="K2366" i="3" s="1"/>
  <c r="K2374" i="3" a="1"/>
  <c r="K2374" i="3" s="1"/>
  <c r="K2382" i="3" a="1"/>
  <c r="K2382" i="3" s="1"/>
  <c r="K2390" i="3" a="1"/>
  <c r="K2390" i="3" s="1"/>
  <c r="K2398" i="3" a="1"/>
  <c r="K2398" i="3" s="1"/>
  <c r="K2406" i="3" a="1"/>
  <c r="K2406" i="3" s="1"/>
  <c r="K2414" i="3" a="1"/>
  <c r="K2414" i="3" s="1"/>
  <c r="K2422" i="3" a="1"/>
  <c r="K2422" i="3" s="1"/>
  <c r="K2430" i="3" a="1"/>
  <c r="K2430" i="3" s="1"/>
  <c r="K2438" i="3" a="1"/>
  <c r="K2438" i="3" s="1"/>
  <c r="K2446" i="3" a="1"/>
  <c r="K2446" i="3" s="1"/>
  <c r="K2454" i="3" a="1"/>
  <c r="K2454" i="3" s="1"/>
  <c r="K2462" i="3" a="1"/>
  <c r="K2462" i="3" s="1"/>
  <c r="K2470" i="3" a="1"/>
  <c r="K2470" i="3" s="1"/>
  <c r="K2478" i="3" a="1"/>
  <c r="K2478" i="3" s="1"/>
  <c r="K2486" i="3" a="1"/>
  <c r="K2486" i="3" s="1"/>
  <c r="K2494" i="3" a="1"/>
  <c r="K2494" i="3" s="1"/>
  <c r="K2502" i="3" a="1"/>
  <c r="K2502" i="3" s="1"/>
  <c r="K2510" i="3" a="1"/>
  <c r="K2510" i="3" s="1"/>
  <c r="K2518" i="3" a="1"/>
  <c r="K2518" i="3" s="1"/>
  <c r="K2526" i="3" a="1"/>
  <c r="K2526" i="3" s="1"/>
  <c r="K2534" i="3" a="1"/>
  <c r="K2534" i="3" s="1"/>
  <c r="K2542" i="3" a="1"/>
  <c r="K2542" i="3" s="1"/>
  <c r="K2550" i="3" a="1"/>
  <c r="K2550" i="3" s="1"/>
  <c r="K2558" i="3" a="1"/>
  <c r="K2558" i="3" s="1"/>
  <c r="K2566" i="3" a="1"/>
  <c r="K2566" i="3" s="1"/>
  <c r="K2574" i="3" a="1"/>
  <c r="K2574" i="3" s="1"/>
  <c r="K2582" i="3" a="1"/>
  <c r="K2582" i="3" s="1"/>
  <c r="K2590" i="3" a="1"/>
  <c r="K2590" i="3" s="1"/>
  <c r="K2598" i="3" a="1"/>
  <c r="K2598" i="3" s="1"/>
  <c r="K2606" i="3" a="1"/>
  <c r="K2606" i="3" s="1"/>
  <c r="K2614" i="3" a="1"/>
  <c r="K2614" i="3" s="1"/>
  <c r="K2622" i="3" a="1"/>
  <c r="K2622" i="3" s="1"/>
  <c r="K2630" i="3" a="1"/>
  <c r="K2630" i="3" s="1"/>
  <c r="K2638" i="3" a="1"/>
  <c r="K2638" i="3" s="1"/>
  <c r="K2646" i="3" a="1"/>
  <c r="K2646" i="3" s="1"/>
  <c r="K2654" i="3" a="1"/>
  <c r="K2654" i="3" s="1"/>
  <c r="K2662" i="3" a="1"/>
  <c r="K2662" i="3" s="1"/>
  <c r="K2670" i="3" a="1"/>
  <c r="K2670" i="3" s="1"/>
  <c r="K2678" i="3" a="1"/>
  <c r="K2678" i="3" s="1"/>
  <c r="K2686" i="3" a="1"/>
  <c r="K2686" i="3" s="1"/>
  <c r="K2694" i="3" a="1"/>
  <c r="K2694" i="3" s="1"/>
  <c r="K2702" i="3" a="1"/>
  <c r="K2702" i="3" s="1"/>
  <c r="K2710" i="3" a="1"/>
  <c r="K2710" i="3" s="1"/>
  <c r="K2718" i="3" a="1"/>
  <c r="K2718" i="3" s="1"/>
  <c r="K2726" i="3" a="1"/>
  <c r="K2726" i="3" s="1"/>
  <c r="K2734" i="3" a="1"/>
  <c r="K2734" i="3" s="1"/>
  <c r="K2742" i="3" a="1"/>
  <c r="K2742" i="3" s="1"/>
  <c r="K2750" i="3" a="1"/>
  <c r="K2750" i="3" s="1"/>
  <c r="K2758" i="3" a="1"/>
  <c r="K2758" i="3" s="1"/>
  <c r="K2766" i="3" a="1"/>
  <c r="K2766" i="3" s="1"/>
  <c r="K2774" i="3" a="1"/>
  <c r="K2774" i="3" s="1"/>
  <c r="K2782" i="3" a="1"/>
  <c r="K2782" i="3" s="1"/>
  <c r="K2790" i="3" a="1"/>
  <c r="K2790" i="3" s="1"/>
  <c r="K2798" i="3" a="1"/>
  <c r="K2798" i="3" s="1"/>
  <c r="K2806" i="3" a="1"/>
  <c r="K2806" i="3" s="1"/>
  <c r="K2814" i="3" a="1"/>
  <c r="K2814" i="3" s="1"/>
  <c r="K2822" i="3" a="1"/>
  <c r="K2822" i="3" s="1"/>
  <c r="K2830" i="3" a="1"/>
  <c r="K2830" i="3" s="1"/>
  <c r="K2838" i="3" a="1"/>
  <c r="K2838" i="3" s="1"/>
  <c r="K2846" i="3" a="1"/>
  <c r="K2846" i="3" s="1"/>
  <c r="K2854" i="3" a="1"/>
  <c r="K2854" i="3" s="1"/>
  <c r="K2862" i="3" a="1"/>
  <c r="K2862" i="3" s="1"/>
  <c r="K2870" i="3" a="1"/>
  <c r="K2870" i="3" s="1"/>
  <c r="K2878" i="3" a="1"/>
  <c r="K2878" i="3" s="1"/>
  <c r="K2886" i="3" a="1"/>
  <c r="K2886" i="3" s="1"/>
  <c r="K2894" i="3" a="1"/>
  <c r="K2894" i="3" s="1"/>
  <c r="K2902" i="3" a="1"/>
  <c r="K2902" i="3" s="1"/>
  <c r="K2910" i="3" a="1"/>
  <c r="K2910" i="3" s="1"/>
  <c r="K2918" i="3" a="1"/>
  <c r="K2918" i="3" s="1"/>
  <c r="K2926" i="3" a="1"/>
  <c r="K2926" i="3" s="1"/>
  <c r="K2934" i="3" a="1"/>
  <c r="K2934" i="3" s="1"/>
  <c r="K2942" i="3" a="1"/>
  <c r="K2942" i="3" s="1"/>
  <c r="K2950" i="3" a="1"/>
  <c r="K2950" i="3" s="1"/>
  <c r="K2958" i="3" a="1"/>
  <c r="K2958" i="3" s="1"/>
  <c r="K2966" i="3" a="1"/>
  <c r="K2966" i="3" s="1"/>
  <c r="K2974" i="3" a="1"/>
  <c r="K2974" i="3" s="1"/>
  <c r="K2982" i="3" a="1"/>
  <c r="K2982" i="3" s="1"/>
  <c r="K2990" i="3" a="1"/>
  <c r="K2990" i="3" s="1"/>
  <c r="K2998" i="3" a="1"/>
  <c r="K2998" i="3" s="1"/>
  <c r="K3006" i="3" a="1"/>
  <c r="K3006" i="3" s="1"/>
  <c r="K3014" i="3" a="1"/>
  <c r="K3014" i="3" s="1"/>
  <c r="K3022" i="3" a="1"/>
  <c r="K3022" i="3" s="1"/>
  <c r="K3030" i="3" a="1"/>
  <c r="K3030" i="3" s="1"/>
  <c r="K3038" i="3" a="1"/>
  <c r="K3038" i="3" s="1"/>
  <c r="K3046" i="3" a="1"/>
  <c r="K3046" i="3" s="1"/>
  <c r="K3054" i="3" a="1"/>
  <c r="K3054" i="3" s="1"/>
  <c r="K3062" i="3" a="1"/>
  <c r="K3062" i="3" s="1"/>
  <c r="K3070" i="3" a="1"/>
  <c r="K3070" i="3" s="1"/>
  <c r="K3078" i="3" a="1"/>
  <c r="K3078" i="3" s="1"/>
  <c r="K3086" i="3" a="1"/>
  <c r="K3086" i="3" s="1"/>
  <c r="K3094" i="3" a="1"/>
  <c r="K3094" i="3" s="1"/>
  <c r="K3102" i="3" a="1"/>
  <c r="K3102" i="3" s="1"/>
  <c r="K3110" i="3" a="1"/>
  <c r="K3110" i="3" s="1"/>
  <c r="K3118" i="3" a="1"/>
  <c r="K3118" i="3" s="1"/>
  <c r="K3126" i="3" a="1"/>
  <c r="K3126" i="3" s="1"/>
  <c r="O3132" i="3" a="1"/>
  <c r="O3132" i="3" s="1"/>
  <c r="K3132" i="3" a="1"/>
  <c r="K3132" i="3" s="1"/>
  <c r="P3138" i="3" a="1"/>
  <c r="P3138" i="3" s="1"/>
  <c r="K3141" i="3" a="1"/>
  <c r="K3141" i="3" s="1"/>
  <c r="P3144" i="3" a="1"/>
  <c r="P3144" i="3" s="1"/>
  <c r="O3146" i="3" a="1"/>
  <c r="O3146" i="3" s="1"/>
  <c r="O3152" i="3" a="1"/>
  <c r="O3152" i="3" s="1"/>
  <c r="L3156" i="3" a="1"/>
  <c r="L3156" i="3" s="1"/>
  <c r="P3158" i="3" a="1"/>
  <c r="P3158" i="3" s="1"/>
  <c r="L3158" i="3" a="1"/>
  <c r="L3158" i="3" s="1"/>
  <c r="O3158" i="3" a="1"/>
  <c r="O3158" i="3" s="1"/>
  <c r="O3164" i="3" a="1"/>
  <c r="O3164" i="3" s="1"/>
  <c r="K3164" i="3" a="1"/>
  <c r="K3164" i="3" s="1"/>
  <c r="P3170" i="3" a="1"/>
  <c r="P3170" i="3" s="1"/>
  <c r="K3173" i="3" a="1"/>
  <c r="K3173" i="3" s="1"/>
  <c r="P3176" i="3" a="1"/>
  <c r="P3176" i="3" s="1"/>
  <c r="O3178" i="3" a="1"/>
  <c r="O3178" i="3" s="1"/>
  <c r="O3184" i="3" a="1"/>
  <c r="O3184" i="3" s="1"/>
  <c r="L3188" i="3" a="1"/>
  <c r="L3188" i="3" s="1"/>
  <c r="P3190" i="3" a="1"/>
  <c r="P3190" i="3" s="1"/>
  <c r="L3190" i="3" a="1"/>
  <c r="L3190" i="3" s="1"/>
  <c r="O3190" i="3" a="1"/>
  <c r="O3190" i="3" s="1"/>
  <c r="O3196" i="3" a="1"/>
  <c r="O3196" i="3" s="1"/>
  <c r="K3196" i="3" a="1"/>
  <c r="K3196" i="3" s="1"/>
  <c r="P3202" i="3" a="1"/>
  <c r="P3202" i="3" s="1"/>
  <c r="K3205" i="3" a="1"/>
  <c r="K3205" i="3" s="1"/>
  <c r="P3208" i="3" a="1"/>
  <c r="P3208" i="3" s="1"/>
  <c r="O3210" i="3" a="1"/>
  <c r="O3210" i="3" s="1"/>
  <c r="O3216" i="3" a="1"/>
  <c r="O3216" i="3" s="1"/>
  <c r="L3220" i="3" a="1"/>
  <c r="L3220" i="3" s="1"/>
  <c r="P3222" i="3" a="1"/>
  <c r="P3222" i="3" s="1"/>
  <c r="L3222" i="3" a="1"/>
  <c r="L3222" i="3" s="1"/>
  <c r="O3222" i="3" a="1"/>
  <c r="O3222" i="3" s="1"/>
  <c r="O3228" i="3" a="1"/>
  <c r="O3228" i="3" s="1"/>
  <c r="K3228" i="3" a="1"/>
  <c r="K3228" i="3" s="1"/>
  <c r="P3234" i="3" a="1"/>
  <c r="P3234" i="3" s="1"/>
  <c r="K3237" i="3" a="1"/>
  <c r="K3237" i="3" s="1"/>
  <c r="P3240" i="3" a="1"/>
  <c r="P3240" i="3" s="1"/>
  <c r="O3242" i="3" a="1"/>
  <c r="O3242" i="3" s="1"/>
  <c r="O3248" i="3" a="1"/>
  <c r="O3248" i="3" s="1"/>
  <c r="L3252" i="3" a="1"/>
  <c r="L3252" i="3" s="1"/>
  <c r="P3254" i="3" a="1"/>
  <c r="P3254" i="3" s="1"/>
  <c r="L3254" i="3" a="1"/>
  <c r="L3254" i="3" s="1"/>
  <c r="O3254" i="3" a="1"/>
  <c r="O3254" i="3" s="1"/>
  <c r="O3260" i="3" a="1"/>
  <c r="O3260" i="3" s="1"/>
  <c r="K3260" i="3" a="1"/>
  <c r="K3260" i="3" s="1"/>
  <c r="P3266" i="3" a="1"/>
  <c r="P3266" i="3" s="1"/>
  <c r="K3269" i="3" a="1"/>
  <c r="K3269" i="3" s="1"/>
  <c r="P3272" i="3" a="1"/>
  <c r="P3272" i="3" s="1"/>
  <c r="O3274" i="3" a="1"/>
  <c r="O3274" i="3" s="1"/>
  <c r="O3280" i="3" a="1"/>
  <c r="O3280" i="3" s="1"/>
  <c r="L3284" i="3" a="1"/>
  <c r="L3284" i="3" s="1"/>
  <c r="P3286" i="3" a="1"/>
  <c r="P3286" i="3" s="1"/>
  <c r="L3286" i="3" a="1"/>
  <c r="L3286" i="3" s="1"/>
  <c r="O3286" i="3" a="1"/>
  <c r="O3286" i="3" s="1"/>
  <c r="O3292" i="3" a="1"/>
  <c r="O3292" i="3" s="1"/>
  <c r="K3292" i="3" a="1"/>
  <c r="K3292" i="3" s="1"/>
  <c r="K3294" i="3" a="1"/>
  <c r="K3294" i="3" s="1"/>
  <c r="O3305" i="3" a="1"/>
  <c r="O3305" i="3" s="1"/>
  <c r="K3305" i="3" a="1"/>
  <c r="K3305" i="3" s="1"/>
  <c r="P3305" i="3" a="1"/>
  <c r="P3305" i="3" s="1"/>
  <c r="P3309" i="3" a="1"/>
  <c r="P3309" i="3" s="1"/>
  <c r="R3309" i="3" s="1"/>
  <c r="L3313" i="3" a="1"/>
  <c r="L3313" i="3" s="1"/>
  <c r="O3314" i="3" a="1"/>
  <c r="O3314" i="3" s="1"/>
  <c r="L3317" i="3" a="1"/>
  <c r="L3317" i="3" s="1"/>
  <c r="O3318" i="3" a="1"/>
  <c r="O3318" i="3" s="1"/>
  <c r="K3322" i="3" a="1"/>
  <c r="K3322" i="3" s="1"/>
  <c r="K3326" i="3" a="1"/>
  <c r="K3326" i="3" s="1"/>
  <c r="O3337" i="3" a="1"/>
  <c r="O3337" i="3" s="1"/>
  <c r="K3337" i="3" a="1"/>
  <c r="K3337" i="3" s="1"/>
  <c r="P3337" i="3" a="1"/>
  <c r="P3337" i="3" s="1"/>
  <c r="P3341" i="3" a="1"/>
  <c r="P3341" i="3" s="1"/>
  <c r="R3341" i="3" s="1"/>
  <c r="L3345" i="3" a="1"/>
  <c r="L3345" i="3" s="1"/>
  <c r="O3346" i="3" a="1"/>
  <c r="O3346" i="3" s="1"/>
  <c r="L3349" i="3" a="1"/>
  <c r="L3349" i="3" s="1"/>
  <c r="O3350" i="3" a="1"/>
  <c r="O3350" i="3" s="1"/>
  <c r="K3354" i="3" a="1"/>
  <c r="K3354" i="3" s="1"/>
  <c r="K3358" i="3" a="1"/>
  <c r="K3358" i="3" s="1"/>
  <c r="O3369" i="3" a="1"/>
  <c r="O3369" i="3" s="1"/>
  <c r="K3369" i="3" a="1"/>
  <c r="K3369" i="3" s="1"/>
  <c r="P3369" i="3" a="1"/>
  <c r="P3369" i="3" s="1"/>
  <c r="P3373" i="3" a="1"/>
  <c r="P3373" i="3" s="1"/>
  <c r="R3373" i="3" s="1"/>
  <c r="L3377" i="3" a="1"/>
  <c r="L3377" i="3" s="1"/>
  <c r="O3378" i="3" a="1"/>
  <c r="O3378" i="3" s="1"/>
  <c r="L3381" i="3" a="1"/>
  <c r="L3381" i="3" s="1"/>
  <c r="O3382" i="3" a="1"/>
  <c r="O3382" i="3" s="1"/>
  <c r="K3386" i="3" a="1"/>
  <c r="K3386" i="3" s="1"/>
  <c r="K3390" i="3" a="1"/>
  <c r="K3390" i="3" s="1"/>
  <c r="O3401" i="3" a="1"/>
  <c r="O3401" i="3" s="1"/>
  <c r="K3401" i="3" a="1"/>
  <c r="K3401" i="3" s="1"/>
  <c r="P3401" i="3" a="1"/>
  <c r="P3401" i="3" s="1"/>
  <c r="P3405" i="3" a="1"/>
  <c r="P3405" i="3" s="1"/>
  <c r="R3405" i="3" s="1"/>
  <c r="L3409" i="3" a="1"/>
  <c r="L3409" i="3" s="1"/>
  <c r="O3410" i="3" a="1"/>
  <c r="O3410" i="3" s="1"/>
  <c r="L3413" i="3" a="1"/>
  <c r="L3413" i="3" s="1"/>
  <c r="O3414" i="3" a="1"/>
  <c r="O3414" i="3" s="1"/>
  <c r="K3418" i="3" a="1"/>
  <c r="K3418" i="3" s="1"/>
  <c r="K3422" i="3" a="1"/>
  <c r="K3422" i="3" s="1"/>
  <c r="O3433" i="3" a="1"/>
  <c r="O3433" i="3" s="1"/>
  <c r="K3433" i="3" a="1"/>
  <c r="K3433" i="3" s="1"/>
  <c r="P3433" i="3" a="1"/>
  <c r="P3433" i="3" s="1"/>
  <c r="P3437" i="3" a="1"/>
  <c r="P3437" i="3" s="1"/>
  <c r="L3441" i="3" a="1"/>
  <c r="L3441" i="3" s="1"/>
  <c r="O3442" i="3" a="1"/>
  <c r="O3442" i="3" s="1"/>
  <c r="L3445" i="3" a="1"/>
  <c r="L3445" i="3" s="1"/>
  <c r="O3446" i="3" a="1"/>
  <c r="O3446" i="3" s="1"/>
  <c r="K3450" i="3" a="1"/>
  <c r="K3450" i="3" s="1"/>
  <c r="K3454" i="3" a="1"/>
  <c r="K3454" i="3" s="1"/>
  <c r="O3465" i="3" a="1"/>
  <c r="O3465" i="3" s="1"/>
  <c r="K3465" i="3" a="1"/>
  <c r="K3465" i="3" s="1"/>
  <c r="P3465" i="3" a="1"/>
  <c r="P3465" i="3" s="1"/>
  <c r="P3469" i="3" a="1"/>
  <c r="P3469" i="3" s="1"/>
  <c r="R3469" i="3" s="1"/>
  <c r="L3473" i="3" a="1"/>
  <c r="L3473" i="3" s="1"/>
  <c r="O3474" i="3" a="1"/>
  <c r="O3474" i="3" s="1"/>
  <c r="L3477" i="3" a="1"/>
  <c r="L3477" i="3" s="1"/>
  <c r="O3478" i="3" a="1"/>
  <c r="O3478" i="3" s="1"/>
  <c r="K3482" i="3" a="1"/>
  <c r="K3482" i="3" s="1"/>
  <c r="K3486" i="3" a="1"/>
  <c r="K3486" i="3" s="1"/>
  <c r="O3497" i="3" a="1"/>
  <c r="O3497" i="3" s="1"/>
  <c r="K3497" i="3" a="1"/>
  <c r="K3497" i="3" s="1"/>
  <c r="P3497" i="3" a="1"/>
  <c r="P3497" i="3" s="1"/>
  <c r="P3501" i="3" a="1"/>
  <c r="P3501" i="3" s="1"/>
  <c r="R3501" i="3" s="1"/>
  <c r="L3505" i="3" a="1"/>
  <c r="L3505" i="3" s="1"/>
  <c r="O3506" i="3" a="1"/>
  <c r="O3506" i="3" s="1"/>
  <c r="L3509" i="3" a="1"/>
  <c r="L3509" i="3" s="1"/>
  <c r="O3510" i="3" a="1"/>
  <c r="O3510" i="3" s="1"/>
  <c r="K3514" i="3" a="1"/>
  <c r="K3514" i="3" s="1"/>
  <c r="K3518" i="3" a="1"/>
  <c r="K3518" i="3" s="1"/>
  <c r="O3529" i="3" a="1"/>
  <c r="O3529" i="3" s="1"/>
  <c r="K3529" i="3" a="1"/>
  <c r="K3529" i="3" s="1"/>
  <c r="P3529" i="3" a="1"/>
  <c r="P3529" i="3" s="1"/>
  <c r="P3533" i="3" a="1"/>
  <c r="P3533" i="3" s="1"/>
  <c r="R3533" i="3" s="1"/>
  <c r="L3537" i="3" a="1"/>
  <c r="L3537" i="3" s="1"/>
  <c r="O3538" i="3" a="1"/>
  <c r="O3538" i="3" s="1"/>
  <c r="L3541" i="3" a="1"/>
  <c r="L3541" i="3" s="1"/>
  <c r="O3542" i="3" a="1"/>
  <c r="O3542" i="3" s="1"/>
  <c r="K3546" i="3" a="1"/>
  <c r="K3546" i="3" s="1"/>
  <c r="K3550" i="3" a="1"/>
  <c r="K3550" i="3" s="1"/>
  <c r="O3561" i="3" a="1"/>
  <c r="O3561" i="3" s="1"/>
  <c r="K3561" i="3" a="1"/>
  <c r="K3561" i="3" s="1"/>
  <c r="P3561" i="3" a="1"/>
  <c r="P3561" i="3" s="1"/>
  <c r="P3565" i="3" a="1"/>
  <c r="P3565" i="3" s="1"/>
  <c r="R3565" i="3" s="1"/>
  <c r="L3569" i="3" a="1"/>
  <c r="L3569" i="3" s="1"/>
  <c r="O3570" i="3" a="1"/>
  <c r="O3570" i="3" s="1"/>
  <c r="L3573" i="3" a="1"/>
  <c r="L3573" i="3" s="1"/>
  <c r="O3574" i="3" a="1"/>
  <c r="O3574" i="3" s="1"/>
  <c r="K3578" i="3" a="1"/>
  <c r="K3578" i="3" s="1"/>
  <c r="K3582" i="3" a="1"/>
  <c r="K3582" i="3" s="1"/>
  <c r="P3591" i="3" a="1"/>
  <c r="P3591" i="3" s="1"/>
  <c r="R3591" i="3" s="1"/>
  <c r="N3591" i="3" a="1"/>
  <c r="N3591" i="3" s="1"/>
  <c r="L3594" i="3" a="1"/>
  <c r="L3594" i="3" s="1"/>
  <c r="O3597" i="3" a="1"/>
  <c r="O3597" i="3" s="1"/>
  <c r="K3597" i="3" a="1"/>
  <c r="K3597" i="3" s="1"/>
  <c r="M3597" i="3" a="1"/>
  <c r="M3597" i="3" s="1"/>
  <c r="L3601" i="3" a="1"/>
  <c r="L3601" i="3" s="1"/>
  <c r="K3602" i="3" a="1"/>
  <c r="K3602" i="3" s="1"/>
  <c r="M3617" i="3" a="1"/>
  <c r="M3617" i="3" s="1"/>
  <c r="O3617" i="3" a="1"/>
  <c r="O3617" i="3" s="1"/>
  <c r="K3617" i="3" a="1"/>
  <c r="K3617" i="3" s="1"/>
  <c r="P3618" i="3" a="1"/>
  <c r="P3618" i="3" s="1"/>
  <c r="Q3618" i="3" s="1"/>
  <c r="P3625" i="3" a="1"/>
  <c r="P3625" i="3" s="1"/>
  <c r="N3642" i="3" a="1"/>
  <c r="N3642" i="3" s="1"/>
  <c r="P3642" i="3" a="1"/>
  <c r="P3642" i="3" s="1"/>
  <c r="O3645" i="3" a="1"/>
  <c r="O3645" i="3" s="1"/>
  <c r="K3645" i="3" a="1"/>
  <c r="K3645" i="3" s="1"/>
  <c r="M3645" i="3" a="1"/>
  <c r="M3645" i="3" s="1"/>
  <c r="P3646" i="3" a="1"/>
  <c r="P3646" i="3" s="1"/>
  <c r="R3646" i="3" s="1"/>
  <c r="L3646" i="3" a="1"/>
  <c r="L3646" i="3" s="1"/>
  <c r="N3646" i="3" a="1"/>
  <c r="N3646" i="3" s="1"/>
  <c r="P3647" i="3" a="1"/>
  <c r="P3647" i="3" s="1"/>
  <c r="Q3647" i="3" s="1"/>
  <c r="L3647" i="3" a="1"/>
  <c r="L3647" i="3" s="1"/>
  <c r="N3647" i="3" a="1"/>
  <c r="N3647" i="3" s="1"/>
  <c r="M3647" i="3" a="1"/>
  <c r="M3647" i="3" s="1"/>
  <c r="P3650" i="3" a="1"/>
  <c r="P3650" i="3" s="1"/>
  <c r="N3657" i="3" a="1"/>
  <c r="N3657" i="3" s="1"/>
  <c r="M3658" i="3" a="1"/>
  <c r="M3658" i="3" s="1"/>
  <c r="L3665" i="3" a="1"/>
  <c r="L3665" i="3" s="1"/>
  <c r="L3666" i="3" a="1"/>
  <c r="L3666" i="3" s="1"/>
  <c r="M3673" i="3" a="1"/>
  <c r="M3673" i="3" s="1"/>
  <c r="O3673" i="3" a="1"/>
  <c r="O3673" i="3" s="1"/>
  <c r="K3673" i="3" a="1"/>
  <c r="K3673" i="3" s="1"/>
  <c r="N3673" i="3" a="1"/>
  <c r="N3673" i="3" s="1"/>
  <c r="O3677" i="3" a="1"/>
  <c r="O3677" i="3" s="1"/>
  <c r="K3677" i="3" a="1"/>
  <c r="K3677" i="3" s="1"/>
  <c r="M3677" i="3" a="1"/>
  <c r="M3677" i="3" s="1"/>
  <c r="L3677" i="3" a="1"/>
  <c r="L3677" i="3" s="1"/>
  <c r="P3679" i="3" a="1"/>
  <c r="P3679" i="3" s="1"/>
  <c r="Q3679" i="3" s="1"/>
  <c r="L3679" i="3" a="1"/>
  <c r="L3679" i="3" s="1"/>
  <c r="N3679" i="3" a="1"/>
  <c r="N3679" i="3" s="1"/>
  <c r="O3682" i="3" a="1"/>
  <c r="O3682" i="3" s="1"/>
  <c r="P3685" i="3" a="1"/>
  <c r="P3685" i="3" s="1"/>
  <c r="L3689" i="3" a="1"/>
  <c r="L3689" i="3" s="1"/>
  <c r="P3693" i="3" a="1"/>
  <c r="P3693" i="3" s="1"/>
  <c r="P3698" i="3" a="1"/>
  <c r="P3698" i="3" s="1"/>
  <c r="K3706" i="3" a="1"/>
  <c r="K3706" i="3" s="1"/>
  <c r="M3710" i="3" a="1"/>
  <c r="M3710" i="3" s="1"/>
  <c r="N3718" i="3" a="1"/>
  <c r="N3718" i="3" s="1"/>
  <c r="O3719" i="3" a="1"/>
  <c r="O3719" i="3" s="1"/>
  <c r="P3722" i="3" a="1"/>
  <c r="P3722" i="3" s="1"/>
  <c r="O3733" i="3" a="1"/>
  <c r="O3733" i="3" s="1"/>
  <c r="O3742" i="3" a="1"/>
  <c r="O3742" i="3" s="1"/>
  <c r="M3747" i="3" a="1"/>
  <c r="M3747" i="3" s="1"/>
  <c r="L3747" i="3" a="1"/>
  <c r="L3747" i="3" s="1"/>
  <c r="P3747" i="3" a="1"/>
  <c r="P3747" i="3" s="1"/>
  <c r="R3747" i="3" s="1"/>
  <c r="N3747" i="3" a="1"/>
  <c r="N3747" i="3" s="1"/>
  <c r="R3753" i="3"/>
  <c r="O3754" i="3" a="1"/>
  <c r="O3754" i="3" s="1"/>
  <c r="O3760" i="3" a="1"/>
  <c r="O3760" i="3" s="1"/>
  <c r="K3760" i="3" a="1"/>
  <c r="K3760" i="3" s="1"/>
  <c r="N3760" i="3" a="1"/>
  <c r="N3760" i="3" s="1"/>
  <c r="L3760" i="3" a="1"/>
  <c r="L3760" i="3" s="1"/>
  <c r="P3760" i="3" a="1"/>
  <c r="P3760" i="3" s="1"/>
  <c r="P3766" i="3" a="1"/>
  <c r="P3766" i="3" s="1"/>
  <c r="M3769" i="3" a="1"/>
  <c r="M3769" i="3" s="1"/>
  <c r="L3769" i="3" a="1"/>
  <c r="L3769" i="3" s="1"/>
  <c r="K3769" i="3" a="1"/>
  <c r="K3769" i="3" s="1"/>
  <c r="Q3775" i="3"/>
  <c r="M3777" i="3" a="1"/>
  <c r="M3777" i="3" s="1"/>
  <c r="O3780" i="3" a="1"/>
  <c r="O3780" i="3" s="1"/>
  <c r="R3783" i="3"/>
  <c r="Q3789" i="3"/>
  <c r="O3800" i="3" a="1"/>
  <c r="O3800" i="3" s="1"/>
  <c r="K3800" i="3" a="1"/>
  <c r="K3800" i="3" s="1"/>
  <c r="P3800" i="3" a="1"/>
  <c r="P3800" i="3" s="1"/>
  <c r="L3800" i="3" a="1"/>
  <c r="L3800" i="3" s="1"/>
  <c r="N3800" i="3" a="1"/>
  <c r="N3800" i="3" s="1"/>
  <c r="K3809" i="3" a="1"/>
  <c r="K3809" i="3" s="1"/>
  <c r="N3830" i="3" a="1"/>
  <c r="N3830" i="3" s="1"/>
  <c r="O3830" i="3" a="1"/>
  <c r="O3830" i="3" s="1"/>
  <c r="K3830" i="3" a="1"/>
  <c r="K3830" i="3" s="1"/>
  <c r="M3830" i="3" a="1"/>
  <c r="M3830" i="3" s="1"/>
  <c r="R3839" i="3"/>
  <c r="P3842" i="3" a="1"/>
  <c r="P3842" i="3" s="1"/>
  <c r="L3842" i="3" a="1"/>
  <c r="L3842" i="3" s="1"/>
  <c r="M3842" i="3" a="1"/>
  <c r="M3842" i="3" s="1"/>
  <c r="O3842" i="3" a="1"/>
  <c r="O3842" i="3" s="1"/>
  <c r="N3870" i="3" a="1"/>
  <c r="N3870" i="3" s="1"/>
  <c r="O3870" i="3" a="1"/>
  <c r="O3870" i="3" s="1"/>
  <c r="K3870" i="3" a="1"/>
  <c r="K3870" i="3" s="1"/>
  <c r="M3870" i="3" a="1"/>
  <c r="M3870" i="3" s="1"/>
  <c r="O3880" i="3" a="1"/>
  <c r="O3880" i="3" s="1"/>
  <c r="K3880" i="3" a="1"/>
  <c r="K3880" i="3" s="1"/>
  <c r="P3880" i="3" a="1"/>
  <c r="P3880" i="3" s="1"/>
  <c r="L3880" i="3" a="1"/>
  <c r="L3880" i="3" s="1"/>
  <c r="N3880" i="3" a="1"/>
  <c r="N3880" i="3" s="1"/>
  <c r="M3880" i="3" a="1"/>
  <c r="M3880" i="3" s="1"/>
  <c r="P3915" i="3" a="1"/>
  <c r="P3915" i="3" s="1"/>
  <c r="O3928" i="3" a="1"/>
  <c r="O3928" i="3" s="1"/>
  <c r="K3928" i="3" a="1"/>
  <c r="K3928" i="3" s="1"/>
  <c r="P3928" i="3" a="1"/>
  <c r="P3928" i="3" s="1"/>
  <c r="L3928" i="3" a="1"/>
  <c r="L3928" i="3" s="1"/>
  <c r="N3928" i="3" a="1"/>
  <c r="N3928" i="3" s="1"/>
  <c r="M3928" i="3" a="1"/>
  <c r="M3928" i="3" s="1"/>
  <c r="R3972" i="3"/>
  <c r="R3975" i="3"/>
  <c r="Q3975" i="3"/>
  <c r="M3988" i="3" a="1"/>
  <c r="M3988" i="3" s="1"/>
  <c r="K3988" i="3" a="1"/>
  <c r="K3988" i="3" s="1"/>
  <c r="L3988" i="3" a="1"/>
  <c r="L3988" i="3" s="1"/>
  <c r="P3988" i="3" a="1"/>
  <c r="P3988" i="3" s="1"/>
  <c r="O3988" i="3" a="1"/>
  <c r="O3988" i="3" s="1"/>
  <c r="N3988" i="3" a="1"/>
  <c r="N3988" i="3" s="1"/>
  <c r="L4041" i="3" a="1"/>
  <c r="L4041" i="3" s="1"/>
  <c r="M4041" i="3" a="1"/>
  <c r="M4041" i="3" s="1"/>
  <c r="N4041" i="3" a="1"/>
  <c r="N4041" i="3" s="1"/>
  <c r="K4041" i="3" a="1"/>
  <c r="K4041" i="3" s="1"/>
  <c r="P4041" i="3" a="1"/>
  <c r="P4041" i="3" s="1"/>
  <c r="O4041" i="3" a="1"/>
  <c r="O4041" i="3" s="1"/>
  <c r="R4102" i="3"/>
  <c r="Q4102" i="3"/>
  <c r="M4110" i="3" a="1"/>
  <c r="M4110" i="3" s="1"/>
  <c r="R4133" i="3"/>
  <c r="Q4133" i="3"/>
  <c r="R4191" i="3"/>
  <c r="Q4191" i="3"/>
  <c r="R4255" i="3"/>
  <c r="Q4255" i="3"/>
  <c r="Q4319" i="3"/>
  <c r="R4325" i="3"/>
  <c r="R4389" i="3"/>
  <c r="Q4389" i="3"/>
  <c r="O4433" i="3" a="1"/>
  <c r="O4433" i="3" s="1"/>
  <c r="K4433" i="3" a="1"/>
  <c r="K4433" i="3" s="1"/>
  <c r="P4433" i="3" a="1"/>
  <c r="P4433" i="3" s="1"/>
  <c r="L4433" i="3" a="1"/>
  <c r="L4433" i="3" s="1"/>
  <c r="N4433" i="3" a="1"/>
  <c r="N4433" i="3" s="1"/>
  <c r="M4433" i="3" a="1"/>
  <c r="M4433" i="3" s="1"/>
  <c r="R4488" i="3"/>
  <c r="Q4592" i="3"/>
  <c r="R3907" i="3"/>
  <c r="M3929" i="3" a="1"/>
  <c r="M3929" i="3" s="1"/>
  <c r="L3929" i="3" a="1"/>
  <c r="L3929" i="3" s="1"/>
  <c r="K3929" i="3" a="1"/>
  <c r="K3929" i="3" s="1"/>
  <c r="O3929" i="3" a="1"/>
  <c r="O3929" i="3" s="1"/>
  <c r="N3950" i="3" a="1"/>
  <c r="N3950" i="3" s="1"/>
  <c r="O3950" i="3" a="1"/>
  <c r="O3950" i="3" s="1"/>
  <c r="K3950" i="3" a="1"/>
  <c r="K3950" i="3" s="1"/>
  <c r="P3950" i="3" a="1"/>
  <c r="P3950" i="3" s="1"/>
  <c r="N3963" i="3" a="1"/>
  <c r="N3963" i="3" s="1"/>
  <c r="O3963" i="3" a="1"/>
  <c r="O3963" i="3" s="1"/>
  <c r="M3963" i="3" a="1"/>
  <c r="M3963" i="3" s="1"/>
  <c r="K3963" i="3" a="1"/>
  <c r="K3963" i="3" s="1"/>
  <c r="N3979" i="3" a="1"/>
  <c r="N3979" i="3" s="1"/>
  <c r="O3979" i="3" a="1"/>
  <c r="O3979" i="3" s="1"/>
  <c r="P4018" i="3" a="1"/>
  <c r="P4018" i="3" s="1"/>
  <c r="L4018" i="3" a="1"/>
  <c r="L4018" i="3" s="1"/>
  <c r="N4018" i="3" a="1"/>
  <c r="N4018" i="3" s="1"/>
  <c r="M4018" i="3" a="1"/>
  <c r="M4018" i="3" s="1"/>
  <c r="O4040" i="3" a="1"/>
  <c r="O4040" i="3" s="1"/>
  <c r="K4040" i="3" a="1"/>
  <c r="K4040" i="3" s="1"/>
  <c r="L4040" i="3" a="1"/>
  <c r="L4040" i="3" s="1"/>
  <c r="P4040" i="3" a="1"/>
  <c r="P4040" i="3" s="1"/>
  <c r="M4040" i="3" a="1"/>
  <c r="M4040" i="3" s="1"/>
  <c r="N4053" i="3" a="1"/>
  <c r="N4053" i="3" s="1"/>
  <c r="P4053" i="3" a="1"/>
  <c r="P4053" i="3" s="1"/>
  <c r="O4053" i="3" a="1"/>
  <c r="O4053" i="3" s="1"/>
  <c r="M4076" i="3" a="1"/>
  <c r="M4076" i="3" s="1"/>
  <c r="L4076" i="3" a="1"/>
  <c r="L4076" i="3" s="1"/>
  <c r="N4076" i="3" a="1"/>
  <c r="N4076" i="3" s="1"/>
  <c r="P4076" i="3" a="1"/>
  <c r="P4076" i="3" s="1"/>
  <c r="M4161" i="3" a="1"/>
  <c r="M4161" i="3" s="1"/>
  <c r="N4161" i="3" a="1"/>
  <c r="N4161" i="3" s="1"/>
  <c r="P4161" i="3" a="1"/>
  <c r="P4161" i="3" s="1"/>
  <c r="O4161" i="3" a="1"/>
  <c r="O4161" i="3" s="1"/>
  <c r="K4161" i="3" a="1"/>
  <c r="K4161" i="3" s="1"/>
  <c r="R4165" i="3"/>
  <c r="Q4165" i="3"/>
  <c r="N4182" i="3" a="1"/>
  <c r="N4182" i="3" s="1"/>
  <c r="P4182" i="3" a="1"/>
  <c r="P4182" i="3" s="1"/>
  <c r="K4182" i="3" a="1"/>
  <c r="K4182" i="3" s="1"/>
  <c r="O4182" i="3" a="1"/>
  <c r="O4182" i="3" s="1"/>
  <c r="M4182" i="3" a="1"/>
  <c r="M4182" i="3" s="1"/>
  <c r="L4182" i="3" a="1"/>
  <c r="L4182" i="3" s="1"/>
  <c r="M4225" i="3" a="1"/>
  <c r="M4225" i="3" s="1"/>
  <c r="N4225" i="3" a="1"/>
  <c r="N4225" i="3" s="1"/>
  <c r="P4225" i="3" a="1"/>
  <c r="P4225" i="3" s="1"/>
  <c r="O4225" i="3" a="1"/>
  <c r="O4225" i="3" s="1"/>
  <c r="K4225" i="3" a="1"/>
  <c r="K4225" i="3" s="1"/>
  <c r="N4246" i="3" a="1"/>
  <c r="N4246" i="3" s="1"/>
  <c r="P4246" i="3" a="1"/>
  <c r="P4246" i="3" s="1"/>
  <c r="K4246" i="3" a="1"/>
  <c r="K4246" i="3" s="1"/>
  <c r="O4246" i="3" a="1"/>
  <c r="O4246" i="3" s="1"/>
  <c r="M4246" i="3" a="1"/>
  <c r="M4246" i="3" s="1"/>
  <c r="L4246" i="3" a="1"/>
  <c r="L4246" i="3" s="1"/>
  <c r="M4289" i="3" a="1"/>
  <c r="M4289" i="3" s="1"/>
  <c r="N4289" i="3" a="1"/>
  <c r="N4289" i="3" s="1"/>
  <c r="P4289" i="3" a="1"/>
  <c r="P4289" i="3" s="1"/>
  <c r="O4289" i="3" a="1"/>
  <c r="O4289" i="3" s="1"/>
  <c r="K4289" i="3" a="1"/>
  <c r="K4289" i="3" s="1"/>
  <c r="R4293" i="3"/>
  <c r="Q4293" i="3"/>
  <c r="N4310" i="3" a="1"/>
  <c r="N4310" i="3" s="1"/>
  <c r="P4310" i="3" a="1"/>
  <c r="P4310" i="3" s="1"/>
  <c r="K4310" i="3" a="1"/>
  <c r="K4310" i="3" s="1"/>
  <c r="O4310" i="3" a="1"/>
  <c r="O4310" i="3" s="1"/>
  <c r="M4310" i="3" a="1"/>
  <c r="M4310" i="3" s="1"/>
  <c r="L4310" i="3" a="1"/>
  <c r="L4310" i="3" s="1"/>
  <c r="M4353" i="3" a="1"/>
  <c r="M4353" i="3" s="1"/>
  <c r="N4353" i="3" a="1"/>
  <c r="N4353" i="3" s="1"/>
  <c r="P4353" i="3" a="1"/>
  <c r="P4353" i="3" s="1"/>
  <c r="O4353" i="3" a="1"/>
  <c r="O4353" i="3" s="1"/>
  <c r="K4353" i="3" a="1"/>
  <c r="K4353" i="3" s="1"/>
  <c r="R4357" i="3"/>
  <c r="Q4357" i="3"/>
  <c r="N4374" i="3" a="1"/>
  <c r="N4374" i="3" s="1"/>
  <c r="P4374" i="3" a="1"/>
  <c r="P4374" i="3" s="1"/>
  <c r="K4374" i="3" a="1"/>
  <c r="K4374" i="3" s="1"/>
  <c r="O4374" i="3" a="1"/>
  <c r="O4374" i="3" s="1"/>
  <c r="M4374" i="3" a="1"/>
  <c r="M4374" i="3" s="1"/>
  <c r="L4374" i="3" a="1"/>
  <c r="L4374" i="3" s="1"/>
  <c r="R4429" i="3"/>
  <c r="Q4429" i="3"/>
  <c r="P4506" i="3" a="1"/>
  <c r="P4506" i="3" s="1"/>
  <c r="L4506" i="3" a="1"/>
  <c r="L4506" i="3" s="1"/>
  <c r="M4506" i="3" a="1"/>
  <c r="M4506" i="3" s="1"/>
  <c r="K4506" i="3" a="1"/>
  <c r="K4506" i="3" s="1"/>
  <c r="Q4604" i="3"/>
  <c r="R4604" i="3"/>
  <c r="R4607" i="3"/>
  <c r="Q4607" i="3"/>
  <c r="R4654" i="3"/>
  <c r="Q4654" i="3"/>
  <c r="M4660" i="3" a="1"/>
  <c r="M4660" i="3" s="1"/>
  <c r="O4660" i="3" a="1"/>
  <c r="O4660" i="3" s="1"/>
  <c r="N4660" i="3" a="1"/>
  <c r="N4660" i="3" s="1"/>
  <c r="P4660" i="3" a="1"/>
  <c r="P4660" i="3" s="1"/>
  <c r="L4660" i="3" a="1"/>
  <c r="L4660" i="3" s="1"/>
  <c r="P4674" i="3" a="1"/>
  <c r="P4674" i="3" s="1"/>
  <c r="L4674" i="3" a="1"/>
  <c r="L4674" i="3" s="1"/>
  <c r="M4674" i="3" a="1"/>
  <c r="M4674" i="3" s="1"/>
  <c r="O4674" i="3" a="1"/>
  <c r="O4674" i="3" s="1"/>
  <c r="N4674" i="3" a="1"/>
  <c r="N4674" i="3" s="1"/>
  <c r="M4724" i="3" a="1"/>
  <c r="M4724" i="3" s="1"/>
  <c r="O4724" i="3" a="1"/>
  <c r="O4724" i="3" s="1"/>
  <c r="N4724" i="3" a="1"/>
  <c r="N4724" i="3" s="1"/>
  <c r="P4724" i="3" a="1"/>
  <c r="P4724" i="3" s="1"/>
  <c r="L4724" i="3" a="1"/>
  <c r="L4724" i="3" s="1"/>
  <c r="K4724" i="3" a="1"/>
  <c r="K4724" i="3" s="1"/>
  <c r="Q5211" i="3"/>
  <c r="R5234" i="3"/>
  <c r="M3641" i="3" a="1"/>
  <c r="M3641" i="3" s="1"/>
  <c r="O3641" i="3" a="1"/>
  <c r="O3641" i="3" s="1"/>
  <c r="K3641" i="3" a="1"/>
  <c r="K3641" i="3" s="1"/>
  <c r="P3671" i="3" a="1"/>
  <c r="P3671" i="3" s="1"/>
  <c r="R3671" i="3" s="1"/>
  <c r="L3671" i="3" a="1"/>
  <c r="L3671" i="3" s="1"/>
  <c r="N3671" i="3" a="1"/>
  <c r="N3671" i="3" s="1"/>
  <c r="P3678" i="3" a="1"/>
  <c r="P3678" i="3" s="1"/>
  <c r="Q3678" i="3" s="1"/>
  <c r="L3678" i="3" a="1"/>
  <c r="L3678" i="3" s="1"/>
  <c r="P3686" i="3" a="1"/>
  <c r="P3686" i="3" s="1"/>
  <c r="R3686" i="3" s="1"/>
  <c r="L3686" i="3" a="1"/>
  <c r="L3686" i="3" s="1"/>
  <c r="P3711" i="3" a="1"/>
  <c r="P3711" i="3" s="1"/>
  <c r="Q3711" i="3" s="1"/>
  <c r="L3711" i="3" a="1"/>
  <c r="L3711" i="3" s="1"/>
  <c r="N3711" i="3" a="1"/>
  <c r="N3711" i="3" s="1"/>
  <c r="L3741" i="3" a="1"/>
  <c r="L3741" i="3" s="1"/>
  <c r="P3741" i="3" a="1"/>
  <c r="P3741" i="3" s="1"/>
  <c r="R3741" i="3" s="1"/>
  <c r="O3793" i="3" a="1"/>
  <c r="O3793" i="3" s="1"/>
  <c r="N3793" i="3" a="1"/>
  <c r="N3793" i="3" s="1"/>
  <c r="L3793" i="3" a="1"/>
  <c r="L3793" i="3" s="1"/>
  <c r="R3797" i="3"/>
  <c r="Q3799" i="3"/>
  <c r="M3812" i="3" a="1"/>
  <c r="M3812" i="3" s="1"/>
  <c r="N3812" i="3" a="1"/>
  <c r="N3812" i="3" s="1"/>
  <c r="P3812" i="3" a="1"/>
  <c r="P3812" i="3" s="1"/>
  <c r="K3812" i="3" a="1"/>
  <c r="K3812" i="3" s="1"/>
  <c r="N3814" i="3" a="1"/>
  <c r="N3814" i="3" s="1"/>
  <c r="O3814" i="3" a="1"/>
  <c r="O3814" i="3" s="1"/>
  <c r="K3814" i="3" a="1"/>
  <c r="K3814" i="3" s="1"/>
  <c r="M3814" i="3" a="1"/>
  <c r="M3814" i="3" s="1"/>
  <c r="O3816" i="3" a="1"/>
  <c r="O3816" i="3" s="1"/>
  <c r="K3816" i="3" a="1"/>
  <c r="K3816" i="3" s="1"/>
  <c r="P3816" i="3" a="1"/>
  <c r="P3816" i="3" s="1"/>
  <c r="L3816" i="3" a="1"/>
  <c r="L3816" i="3" s="1"/>
  <c r="N3816" i="3" a="1"/>
  <c r="N3816" i="3" s="1"/>
  <c r="P3826" i="3" a="1"/>
  <c r="P3826" i="3" s="1"/>
  <c r="L3826" i="3" a="1"/>
  <c r="L3826" i="3" s="1"/>
  <c r="M3826" i="3" a="1"/>
  <c r="M3826" i="3" s="1"/>
  <c r="O3826" i="3" a="1"/>
  <c r="O3826" i="3" s="1"/>
  <c r="R3843" i="3"/>
  <c r="M3849" i="3" a="1"/>
  <c r="M3849" i="3" s="1"/>
  <c r="L3849" i="3" a="1"/>
  <c r="L3849" i="3" s="1"/>
  <c r="K3849" i="3" a="1"/>
  <c r="K3849" i="3" s="1"/>
  <c r="M3865" i="3" a="1"/>
  <c r="M3865" i="3" s="1"/>
  <c r="P3865" i="3" a="1"/>
  <c r="P3865" i="3" s="1"/>
  <c r="O3865" i="3" a="1"/>
  <c r="O3865" i="3" s="1"/>
  <c r="L3865" i="3" a="1"/>
  <c r="L3865" i="3" s="1"/>
  <c r="Q3873" i="3"/>
  <c r="R3873" i="3"/>
  <c r="M3905" i="3" a="1"/>
  <c r="M3905" i="3" s="1"/>
  <c r="O3905" i="3" a="1"/>
  <c r="O3905" i="3" s="1"/>
  <c r="N3905" i="3" a="1"/>
  <c r="N3905" i="3" s="1"/>
  <c r="K3905" i="3" a="1"/>
  <c r="K3905" i="3" s="1"/>
  <c r="Q3907" i="3"/>
  <c r="N3910" i="3" a="1"/>
  <c r="N3910" i="3" s="1"/>
  <c r="O3910" i="3" a="1"/>
  <c r="O3910" i="3" s="1"/>
  <c r="K3910" i="3" a="1"/>
  <c r="K3910" i="3" s="1"/>
  <c r="M3910" i="3" a="1"/>
  <c r="M3910" i="3" s="1"/>
  <c r="O3912" i="3" a="1"/>
  <c r="O3912" i="3" s="1"/>
  <c r="K3912" i="3" a="1"/>
  <c r="K3912" i="3" s="1"/>
  <c r="P3912" i="3" a="1"/>
  <c r="P3912" i="3" s="1"/>
  <c r="L3912" i="3" a="1"/>
  <c r="L3912" i="3" s="1"/>
  <c r="N3912" i="3" a="1"/>
  <c r="N3912" i="3" s="1"/>
  <c r="N3918" i="3" a="1"/>
  <c r="N3918" i="3" s="1"/>
  <c r="O3918" i="3" a="1"/>
  <c r="O3918" i="3" s="1"/>
  <c r="K3918" i="3" a="1"/>
  <c r="K3918" i="3" s="1"/>
  <c r="M3918" i="3" a="1"/>
  <c r="M3918" i="3" s="1"/>
  <c r="L3918" i="3" a="1"/>
  <c r="L3918" i="3" s="1"/>
  <c r="P3918" i="3" a="1"/>
  <c r="P3918" i="3" s="1"/>
  <c r="M3950" i="3" a="1"/>
  <c r="M3950" i="3" s="1"/>
  <c r="N3955" i="3" a="1"/>
  <c r="N3955" i="3" s="1"/>
  <c r="O3955" i="3" a="1"/>
  <c r="O3955" i="3" s="1"/>
  <c r="M3955" i="3" a="1"/>
  <c r="M3955" i="3" s="1"/>
  <c r="K3955" i="3" a="1"/>
  <c r="K3955" i="3" s="1"/>
  <c r="L3963" i="3" a="1"/>
  <c r="L3963" i="3" s="1"/>
  <c r="N3971" i="3" a="1"/>
  <c r="N3971" i="3" s="1"/>
  <c r="O3971" i="3" a="1"/>
  <c r="O3971" i="3" s="1"/>
  <c r="L3979" i="3" a="1"/>
  <c r="L3979" i="3" s="1"/>
  <c r="O3992" i="3" a="1"/>
  <c r="O3992" i="3" s="1"/>
  <c r="K3992" i="3" a="1"/>
  <c r="K3992" i="3" s="1"/>
  <c r="N3992" i="3" a="1"/>
  <c r="N3992" i="3" s="1"/>
  <c r="M3992" i="3" a="1"/>
  <c r="M3992" i="3" s="1"/>
  <c r="L3992" i="3" a="1"/>
  <c r="L3992" i="3" s="1"/>
  <c r="P3992" i="3" a="1"/>
  <c r="P3992" i="3" s="1"/>
  <c r="O4018" i="3" a="1"/>
  <c r="O4018" i="3" s="1"/>
  <c r="L4053" i="3" a="1"/>
  <c r="L4053" i="3" s="1"/>
  <c r="O4076" i="3" a="1"/>
  <c r="O4076" i="3" s="1"/>
  <c r="P4082" i="3" a="1"/>
  <c r="P4082" i="3" s="1"/>
  <c r="R4082" i="3" s="1"/>
  <c r="L4082" i="3" a="1"/>
  <c r="L4082" i="3" s="1"/>
  <c r="N4082" i="3" a="1"/>
  <c r="N4082" i="3" s="1"/>
  <c r="M4082" i="3" a="1"/>
  <c r="M4082" i="3" s="1"/>
  <c r="Q4108" i="3"/>
  <c r="R4108" i="3"/>
  <c r="O4120" i="3" a="1"/>
  <c r="O4120" i="3" s="1"/>
  <c r="K4120" i="3" a="1"/>
  <c r="K4120" i="3" s="1"/>
  <c r="N4120" i="3" a="1"/>
  <c r="N4120" i="3" s="1"/>
  <c r="M4120" i="3" a="1"/>
  <c r="M4120" i="3" s="1"/>
  <c r="L4120" i="3" a="1"/>
  <c r="L4120" i="3" s="1"/>
  <c r="P4120" i="3" a="1"/>
  <c r="P4120" i="3" s="1"/>
  <c r="O4136" i="3" a="1"/>
  <c r="O4136" i="3" s="1"/>
  <c r="K4136" i="3" a="1"/>
  <c r="K4136" i="3" s="1"/>
  <c r="L4136" i="3" a="1"/>
  <c r="L4136" i="3" s="1"/>
  <c r="P4136" i="3" a="1"/>
  <c r="P4136" i="3" s="1"/>
  <c r="N4136" i="3" a="1"/>
  <c r="N4136" i="3" s="1"/>
  <c r="M4136" i="3" a="1"/>
  <c r="M4136" i="3" s="1"/>
  <c r="M4180" i="3" a="1"/>
  <c r="M4180" i="3" s="1"/>
  <c r="K4180" i="3" a="1"/>
  <c r="K4180" i="3" s="1"/>
  <c r="L4180" i="3" a="1"/>
  <c r="L4180" i="3" s="1"/>
  <c r="P4180" i="3" a="1"/>
  <c r="P4180" i="3" s="1"/>
  <c r="O4180" i="3" a="1"/>
  <c r="O4180" i="3" s="1"/>
  <c r="N4180" i="3" a="1"/>
  <c r="N4180" i="3" s="1"/>
  <c r="O4200" i="3" a="1"/>
  <c r="O4200" i="3" s="1"/>
  <c r="K4200" i="3" a="1"/>
  <c r="K4200" i="3" s="1"/>
  <c r="L4200" i="3" a="1"/>
  <c r="L4200" i="3" s="1"/>
  <c r="P4200" i="3" a="1"/>
  <c r="P4200" i="3" s="1"/>
  <c r="N4200" i="3" a="1"/>
  <c r="N4200" i="3" s="1"/>
  <c r="M4200" i="3" a="1"/>
  <c r="M4200" i="3" s="1"/>
  <c r="M4244" i="3" a="1"/>
  <c r="M4244" i="3" s="1"/>
  <c r="K4244" i="3" a="1"/>
  <c r="K4244" i="3" s="1"/>
  <c r="L4244" i="3" a="1"/>
  <c r="L4244" i="3" s="1"/>
  <c r="P4244" i="3" a="1"/>
  <c r="P4244" i="3" s="1"/>
  <c r="O4244" i="3" a="1"/>
  <c r="O4244" i="3" s="1"/>
  <c r="N4244" i="3" a="1"/>
  <c r="N4244" i="3" s="1"/>
  <c r="O4264" i="3" a="1"/>
  <c r="O4264" i="3" s="1"/>
  <c r="K4264" i="3" a="1"/>
  <c r="K4264" i="3" s="1"/>
  <c r="L4264" i="3" a="1"/>
  <c r="L4264" i="3" s="1"/>
  <c r="P4264" i="3" a="1"/>
  <c r="P4264" i="3" s="1"/>
  <c r="N4264" i="3" a="1"/>
  <c r="N4264" i="3" s="1"/>
  <c r="M4264" i="3" a="1"/>
  <c r="M4264" i="3" s="1"/>
  <c r="M4308" i="3" a="1"/>
  <c r="M4308" i="3" s="1"/>
  <c r="K4308" i="3" a="1"/>
  <c r="K4308" i="3" s="1"/>
  <c r="L4308" i="3" a="1"/>
  <c r="L4308" i="3" s="1"/>
  <c r="P4308" i="3" a="1"/>
  <c r="P4308" i="3" s="1"/>
  <c r="O4308" i="3" a="1"/>
  <c r="O4308" i="3" s="1"/>
  <c r="N4308" i="3" a="1"/>
  <c r="N4308" i="3" s="1"/>
  <c r="O4328" i="3" a="1"/>
  <c r="O4328" i="3" s="1"/>
  <c r="K4328" i="3" a="1"/>
  <c r="K4328" i="3" s="1"/>
  <c r="L4328" i="3" a="1"/>
  <c r="L4328" i="3" s="1"/>
  <c r="P4328" i="3" a="1"/>
  <c r="P4328" i="3" s="1"/>
  <c r="N4328" i="3" a="1"/>
  <c r="N4328" i="3" s="1"/>
  <c r="M4328" i="3" a="1"/>
  <c r="M4328" i="3" s="1"/>
  <c r="M4372" i="3" a="1"/>
  <c r="M4372" i="3" s="1"/>
  <c r="K4372" i="3" a="1"/>
  <c r="K4372" i="3" s="1"/>
  <c r="L4372" i="3" a="1"/>
  <c r="L4372" i="3" s="1"/>
  <c r="P4372" i="3" a="1"/>
  <c r="P4372" i="3" s="1"/>
  <c r="O4372" i="3" a="1"/>
  <c r="O4372" i="3" s="1"/>
  <c r="N4372" i="3" a="1"/>
  <c r="N4372" i="3" s="1"/>
  <c r="O4392" i="3" a="1"/>
  <c r="O4392" i="3" s="1"/>
  <c r="K4392" i="3" a="1"/>
  <c r="K4392" i="3" s="1"/>
  <c r="L4392" i="3" a="1"/>
  <c r="L4392" i="3" s="1"/>
  <c r="P4392" i="3" a="1"/>
  <c r="P4392" i="3" s="1"/>
  <c r="N4392" i="3" a="1"/>
  <c r="N4392" i="3" s="1"/>
  <c r="M4392" i="3" a="1"/>
  <c r="M4392" i="3" s="1"/>
  <c r="M4411" i="3" a="1"/>
  <c r="M4411" i="3" s="1"/>
  <c r="N4411" i="3" a="1"/>
  <c r="N4411" i="3" s="1"/>
  <c r="O4411" i="3" a="1"/>
  <c r="O4411" i="3" s="1"/>
  <c r="L4411" i="3" a="1"/>
  <c r="L4411" i="3" s="1"/>
  <c r="K4411" i="3" a="1"/>
  <c r="K4411" i="3" s="1"/>
  <c r="M4417" i="3" a="1"/>
  <c r="M4417" i="3" s="1"/>
  <c r="N4417" i="3" a="1"/>
  <c r="N4417" i="3" s="1"/>
  <c r="P4417" i="3" a="1"/>
  <c r="P4417" i="3" s="1"/>
  <c r="O4417" i="3" a="1"/>
  <c r="O4417" i="3" s="1"/>
  <c r="K4417" i="3" a="1"/>
  <c r="K4417" i="3" s="1"/>
  <c r="O4506" i="3" a="1"/>
  <c r="O4506" i="3" s="1"/>
  <c r="M4533" i="3" a="1"/>
  <c r="M4533" i="3" s="1"/>
  <c r="N4533" i="3" a="1"/>
  <c r="N4533" i="3" s="1"/>
  <c r="K4533" i="3" a="1"/>
  <c r="K4533" i="3" s="1"/>
  <c r="L4533" i="3" a="1"/>
  <c r="L4533" i="3" s="1"/>
  <c r="P4533" i="3" a="1"/>
  <c r="P4533" i="3" s="1"/>
  <c r="O4533" i="3" a="1"/>
  <c r="O4533" i="3" s="1"/>
  <c r="Q4549" i="3"/>
  <c r="Q4640" i="3"/>
  <c r="Q4648" i="3"/>
  <c r="P4666" i="3" a="1"/>
  <c r="P4666" i="3" s="1"/>
  <c r="L4666" i="3" a="1"/>
  <c r="L4666" i="3" s="1"/>
  <c r="O4666" i="3" a="1"/>
  <c r="O4666" i="3" s="1"/>
  <c r="N4666" i="3" a="1"/>
  <c r="N4666" i="3" s="1"/>
  <c r="M4666" i="3" a="1"/>
  <c r="M4666" i="3" s="1"/>
  <c r="K4666" i="3" a="1"/>
  <c r="K4666" i="3" s="1"/>
  <c r="Q4704" i="3"/>
  <c r="Q4727" i="3"/>
  <c r="R4727" i="3"/>
  <c r="R4785" i="3"/>
  <c r="Q4785" i="3"/>
  <c r="Q4914" i="3"/>
  <c r="P3810" i="3" a="1"/>
  <c r="P3810" i="3" s="1"/>
  <c r="L3810" i="3" a="1"/>
  <c r="L3810" i="3" s="1"/>
  <c r="M3810" i="3" a="1"/>
  <c r="M3810" i="3" s="1"/>
  <c r="O3810" i="3" a="1"/>
  <c r="O3810" i="3" s="1"/>
  <c r="R3827" i="3"/>
  <c r="M3833" i="3" a="1"/>
  <c r="M3833" i="3" s="1"/>
  <c r="L3833" i="3" a="1"/>
  <c r="L3833" i="3" s="1"/>
  <c r="K3833" i="3" a="1"/>
  <c r="K3833" i="3" s="1"/>
  <c r="R3849" i="3"/>
  <c r="Q3849" i="3"/>
  <c r="O3904" i="3" a="1"/>
  <c r="O3904" i="3" s="1"/>
  <c r="K3904" i="3" a="1"/>
  <c r="K3904" i="3" s="1"/>
  <c r="P3904" i="3" a="1"/>
  <c r="P3904" i="3" s="1"/>
  <c r="L3904" i="3" a="1"/>
  <c r="L3904" i="3" s="1"/>
  <c r="M3904" i="3" a="1"/>
  <c r="M3904" i="3" s="1"/>
  <c r="N3907" i="3" a="1"/>
  <c r="N3907" i="3" s="1"/>
  <c r="M3907" i="3" a="1"/>
  <c r="M3907" i="3" s="1"/>
  <c r="L3907" i="3" a="1"/>
  <c r="L3907" i="3" s="1"/>
  <c r="O3936" i="3" a="1"/>
  <c r="O3936" i="3" s="1"/>
  <c r="K3936" i="3" a="1"/>
  <c r="K3936" i="3" s="1"/>
  <c r="P3936" i="3" a="1"/>
  <c r="P3936" i="3" s="1"/>
  <c r="L3936" i="3" a="1"/>
  <c r="L3936" i="3" s="1"/>
  <c r="M3936" i="3" a="1"/>
  <c r="M3936" i="3" s="1"/>
  <c r="R3937" i="3"/>
  <c r="Q3948" i="3"/>
  <c r="R3948" i="3"/>
  <c r="R3949" i="3"/>
  <c r="P3954" i="3" a="1"/>
  <c r="P3954" i="3" s="1"/>
  <c r="L3954" i="3" a="1"/>
  <c r="L3954" i="3" s="1"/>
  <c r="M3954" i="3" a="1"/>
  <c r="M3954" i="3" s="1"/>
  <c r="O3954" i="3" a="1"/>
  <c r="O3954" i="3" s="1"/>
  <c r="Q3956" i="3"/>
  <c r="R3956" i="3"/>
  <c r="N3966" i="3" a="1"/>
  <c r="N3966" i="3" s="1"/>
  <c r="O3966" i="3" a="1"/>
  <c r="O3966" i="3" s="1"/>
  <c r="K3966" i="3" a="1"/>
  <c r="K3966" i="3" s="1"/>
  <c r="P3966" i="3" a="1"/>
  <c r="P3966" i="3" s="1"/>
  <c r="L3966" i="3" a="1"/>
  <c r="L3966" i="3" s="1"/>
  <c r="L4009" i="3" a="1"/>
  <c r="L4009" i="3" s="1"/>
  <c r="M4009" i="3" a="1"/>
  <c r="M4009" i="3" s="1"/>
  <c r="P4009" i="3" a="1"/>
  <c r="P4009" i="3" s="1"/>
  <c r="O4009" i="3" a="1"/>
  <c r="O4009" i="3" s="1"/>
  <c r="R4015" i="3"/>
  <c r="O4024" i="3" a="1"/>
  <c r="O4024" i="3" s="1"/>
  <c r="K4024" i="3" a="1"/>
  <c r="K4024" i="3" s="1"/>
  <c r="N4024" i="3" a="1"/>
  <c r="N4024" i="3" s="1"/>
  <c r="P4024" i="3" a="1"/>
  <c r="P4024" i="3" s="1"/>
  <c r="L4024" i="3" a="1"/>
  <c r="L4024" i="3" s="1"/>
  <c r="Q4037" i="3"/>
  <c r="R4043" i="3"/>
  <c r="M4052" i="3" a="1"/>
  <c r="M4052" i="3" s="1"/>
  <c r="K4052" i="3" a="1"/>
  <c r="K4052" i="3" s="1"/>
  <c r="L4052" i="3" a="1"/>
  <c r="L4052" i="3" s="1"/>
  <c r="P4052" i="3" a="1"/>
  <c r="P4052" i="3" s="1"/>
  <c r="O4052" i="3" a="1"/>
  <c r="O4052" i="3" s="1"/>
  <c r="N4054" i="3" a="1"/>
  <c r="N4054" i="3" s="1"/>
  <c r="P4054" i="3" a="1"/>
  <c r="P4054" i="3" s="1"/>
  <c r="K4054" i="3" a="1"/>
  <c r="K4054" i="3" s="1"/>
  <c r="O4054" i="3" a="1"/>
  <c r="O4054" i="3" s="1"/>
  <c r="L4054" i="3" a="1"/>
  <c r="L4054" i="3" s="1"/>
  <c r="L4137" i="3" a="1"/>
  <c r="L4137" i="3" s="1"/>
  <c r="M4137" i="3" a="1"/>
  <c r="M4137" i="3" s="1"/>
  <c r="P4137" i="3" a="1"/>
  <c r="P4137" i="3" s="1"/>
  <c r="O4137" i="3" a="1"/>
  <c r="O4137" i="3" s="1"/>
  <c r="M4140" i="3" a="1"/>
  <c r="M4140" i="3" s="1"/>
  <c r="L4140" i="3" a="1"/>
  <c r="L4140" i="3" s="1"/>
  <c r="N4140" i="3" a="1"/>
  <c r="N4140" i="3" s="1"/>
  <c r="K4140" i="3" a="1"/>
  <c r="K4140" i="3" s="1"/>
  <c r="P4140" i="3" a="1"/>
  <c r="P4140" i="3" s="1"/>
  <c r="R4149" i="3"/>
  <c r="O4152" i="3" a="1"/>
  <c r="O4152" i="3" s="1"/>
  <c r="K4152" i="3" a="1"/>
  <c r="K4152" i="3" s="1"/>
  <c r="N4152" i="3" a="1"/>
  <c r="N4152" i="3" s="1"/>
  <c r="P4152" i="3" a="1"/>
  <c r="P4152" i="3" s="1"/>
  <c r="L4152" i="3" a="1"/>
  <c r="L4152" i="3" s="1"/>
  <c r="M4155" i="3" a="1"/>
  <c r="M4155" i="3" s="1"/>
  <c r="N4155" i="3" a="1"/>
  <c r="N4155" i="3" s="1"/>
  <c r="O4155" i="3" a="1"/>
  <c r="O4155" i="3" s="1"/>
  <c r="L4155" i="3" a="1"/>
  <c r="L4155" i="3" s="1"/>
  <c r="K4155" i="3" a="1"/>
  <c r="K4155" i="3" s="1"/>
  <c r="R4166" i="3"/>
  <c r="Q4166" i="3"/>
  <c r="N4174" i="3" a="1"/>
  <c r="N4174" i="3" s="1"/>
  <c r="K4174" i="3" a="1"/>
  <c r="K4174" i="3" s="1"/>
  <c r="L4174" i="3" a="1"/>
  <c r="L4174" i="3" s="1"/>
  <c r="P4174" i="3" a="1"/>
  <c r="P4174" i="3" s="1"/>
  <c r="O4174" i="3" a="1"/>
  <c r="O4174" i="3" s="1"/>
  <c r="L4201" i="3" a="1"/>
  <c r="L4201" i="3" s="1"/>
  <c r="M4201" i="3" a="1"/>
  <c r="M4201" i="3" s="1"/>
  <c r="P4201" i="3" a="1"/>
  <c r="P4201" i="3" s="1"/>
  <c r="O4201" i="3" a="1"/>
  <c r="O4201" i="3" s="1"/>
  <c r="M4204" i="3" a="1"/>
  <c r="M4204" i="3" s="1"/>
  <c r="L4204" i="3" a="1"/>
  <c r="L4204" i="3" s="1"/>
  <c r="N4204" i="3" a="1"/>
  <c r="N4204" i="3" s="1"/>
  <c r="K4204" i="3" a="1"/>
  <c r="K4204" i="3" s="1"/>
  <c r="P4204" i="3" a="1"/>
  <c r="P4204" i="3" s="1"/>
  <c r="R4213" i="3"/>
  <c r="Q4213" i="3"/>
  <c r="O4216" i="3" a="1"/>
  <c r="O4216" i="3" s="1"/>
  <c r="K4216" i="3" a="1"/>
  <c r="K4216" i="3" s="1"/>
  <c r="N4216" i="3" a="1"/>
  <c r="N4216" i="3" s="1"/>
  <c r="P4216" i="3" a="1"/>
  <c r="P4216" i="3" s="1"/>
  <c r="L4216" i="3" a="1"/>
  <c r="L4216" i="3" s="1"/>
  <c r="M4219" i="3" a="1"/>
  <c r="M4219" i="3" s="1"/>
  <c r="N4219" i="3" a="1"/>
  <c r="N4219" i="3" s="1"/>
  <c r="O4219" i="3" a="1"/>
  <c r="O4219" i="3" s="1"/>
  <c r="L4219" i="3" a="1"/>
  <c r="L4219" i="3" s="1"/>
  <c r="K4219" i="3" a="1"/>
  <c r="K4219" i="3" s="1"/>
  <c r="R4230" i="3"/>
  <c r="Q4230" i="3"/>
  <c r="N4238" i="3" a="1"/>
  <c r="N4238" i="3" s="1"/>
  <c r="K4238" i="3" a="1"/>
  <c r="K4238" i="3" s="1"/>
  <c r="L4238" i="3" a="1"/>
  <c r="L4238" i="3" s="1"/>
  <c r="P4238" i="3" a="1"/>
  <c r="P4238" i="3" s="1"/>
  <c r="O4238" i="3" a="1"/>
  <c r="O4238" i="3" s="1"/>
  <c r="L4265" i="3" a="1"/>
  <c r="L4265" i="3" s="1"/>
  <c r="M4265" i="3" a="1"/>
  <c r="M4265" i="3" s="1"/>
  <c r="P4265" i="3" a="1"/>
  <c r="P4265" i="3" s="1"/>
  <c r="O4265" i="3" a="1"/>
  <c r="O4265" i="3" s="1"/>
  <c r="M4268" i="3" a="1"/>
  <c r="M4268" i="3" s="1"/>
  <c r="L4268" i="3" a="1"/>
  <c r="L4268" i="3" s="1"/>
  <c r="N4268" i="3" a="1"/>
  <c r="N4268" i="3" s="1"/>
  <c r="K4268" i="3" a="1"/>
  <c r="K4268" i="3" s="1"/>
  <c r="P4268" i="3" a="1"/>
  <c r="P4268" i="3" s="1"/>
  <c r="O4280" i="3" a="1"/>
  <c r="O4280" i="3" s="1"/>
  <c r="K4280" i="3" a="1"/>
  <c r="K4280" i="3" s="1"/>
  <c r="N4280" i="3" a="1"/>
  <c r="N4280" i="3" s="1"/>
  <c r="P4280" i="3" a="1"/>
  <c r="P4280" i="3" s="1"/>
  <c r="L4280" i="3" a="1"/>
  <c r="L4280" i="3" s="1"/>
  <c r="M4283" i="3" a="1"/>
  <c r="M4283" i="3" s="1"/>
  <c r="N4283" i="3" a="1"/>
  <c r="N4283" i="3" s="1"/>
  <c r="O4283" i="3" a="1"/>
  <c r="O4283" i="3" s="1"/>
  <c r="L4283" i="3" a="1"/>
  <c r="L4283" i="3" s="1"/>
  <c r="K4283" i="3" a="1"/>
  <c r="K4283" i="3" s="1"/>
  <c r="R4294" i="3"/>
  <c r="Q4294" i="3"/>
  <c r="N4302" i="3" a="1"/>
  <c r="N4302" i="3" s="1"/>
  <c r="K4302" i="3" a="1"/>
  <c r="K4302" i="3" s="1"/>
  <c r="L4302" i="3" a="1"/>
  <c r="L4302" i="3" s="1"/>
  <c r="P4302" i="3" a="1"/>
  <c r="P4302" i="3" s="1"/>
  <c r="O4302" i="3" a="1"/>
  <c r="O4302" i="3" s="1"/>
  <c r="L4329" i="3" a="1"/>
  <c r="L4329" i="3" s="1"/>
  <c r="M4329" i="3" a="1"/>
  <c r="M4329" i="3" s="1"/>
  <c r="P4329" i="3" a="1"/>
  <c r="P4329" i="3" s="1"/>
  <c r="O4329" i="3" a="1"/>
  <c r="O4329" i="3" s="1"/>
  <c r="M4332" i="3" a="1"/>
  <c r="M4332" i="3" s="1"/>
  <c r="L4332" i="3" a="1"/>
  <c r="L4332" i="3" s="1"/>
  <c r="N4332" i="3" a="1"/>
  <c r="N4332" i="3" s="1"/>
  <c r="K4332" i="3" a="1"/>
  <c r="K4332" i="3" s="1"/>
  <c r="P4332" i="3" a="1"/>
  <c r="P4332" i="3" s="1"/>
  <c r="Q4341" i="3"/>
  <c r="O4344" i="3" a="1"/>
  <c r="O4344" i="3" s="1"/>
  <c r="K4344" i="3" a="1"/>
  <c r="K4344" i="3" s="1"/>
  <c r="N4344" i="3" a="1"/>
  <c r="N4344" i="3" s="1"/>
  <c r="P4344" i="3" a="1"/>
  <c r="P4344" i="3" s="1"/>
  <c r="L4344" i="3" a="1"/>
  <c r="L4344" i="3" s="1"/>
  <c r="M4347" i="3" a="1"/>
  <c r="M4347" i="3" s="1"/>
  <c r="N4347" i="3" a="1"/>
  <c r="N4347" i="3" s="1"/>
  <c r="O4347" i="3" a="1"/>
  <c r="O4347" i="3" s="1"/>
  <c r="L4347" i="3" a="1"/>
  <c r="L4347" i="3" s="1"/>
  <c r="K4347" i="3" a="1"/>
  <c r="K4347" i="3" s="1"/>
  <c r="N4366" i="3" a="1"/>
  <c r="N4366" i="3" s="1"/>
  <c r="K4366" i="3" a="1"/>
  <c r="K4366" i="3" s="1"/>
  <c r="L4366" i="3" a="1"/>
  <c r="L4366" i="3" s="1"/>
  <c r="P4366" i="3" a="1"/>
  <c r="P4366" i="3" s="1"/>
  <c r="O4366" i="3" a="1"/>
  <c r="O4366" i="3" s="1"/>
  <c r="L4393" i="3" a="1"/>
  <c r="L4393" i="3" s="1"/>
  <c r="M4393" i="3" a="1"/>
  <c r="M4393" i="3" s="1"/>
  <c r="P4393" i="3" a="1"/>
  <c r="P4393" i="3" s="1"/>
  <c r="O4393" i="3" a="1"/>
  <c r="O4393" i="3" s="1"/>
  <c r="M4396" i="3" a="1"/>
  <c r="M4396" i="3" s="1"/>
  <c r="L4396" i="3" a="1"/>
  <c r="L4396" i="3" s="1"/>
  <c r="N4396" i="3" a="1"/>
  <c r="N4396" i="3" s="1"/>
  <c r="K4396" i="3" a="1"/>
  <c r="K4396" i="3" s="1"/>
  <c r="P4396" i="3" a="1"/>
  <c r="P4396" i="3" s="1"/>
  <c r="R4422" i="3"/>
  <c r="Q4422" i="3"/>
  <c r="M4460" i="3" a="1"/>
  <c r="M4460" i="3" s="1"/>
  <c r="L4460" i="3" a="1"/>
  <c r="L4460" i="3" s="1"/>
  <c r="O4460" i="3" a="1"/>
  <c r="O4460" i="3" s="1"/>
  <c r="P4460" i="3" a="1"/>
  <c r="P4460" i="3" s="1"/>
  <c r="Q4510" i="3"/>
  <c r="M4540" i="3" a="1"/>
  <c r="M4540" i="3" s="1"/>
  <c r="K4540" i="3" a="1"/>
  <c r="K4540" i="3" s="1"/>
  <c r="N4540" i="3" a="1"/>
  <c r="N4540" i="3" s="1"/>
  <c r="L4540" i="3" a="1"/>
  <c r="L4540" i="3" s="1"/>
  <c r="P4540" i="3" a="1"/>
  <c r="P4540" i="3" s="1"/>
  <c r="M4677" i="3" a="1"/>
  <c r="M4677" i="3" s="1"/>
  <c r="N4677" i="3" a="1"/>
  <c r="N4677" i="3" s="1"/>
  <c r="L4677" i="3" a="1"/>
  <c r="L4677" i="3" s="1"/>
  <c r="K4677" i="3" a="1"/>
  <c r="K4677" i="3" s="1"/>
  <c r="P4677" i="3" a="1"/>
  <c r="P4677" i="3" s="1"/>
  <c r="O4677" i="3" a="1"/>
  <c r="O4677" i="3" s="1"/>
  <c r="M3753" i="3" a="1"/>
  <c r="M3753" i="3" s="1"/>
  <c r="L3753" i="3" a="1"/>
  <c r="L3753" i="3" s="1"/>
  <c r="R3779" i="3"/>
  <c r="M3785" i="3" a="1"/>
  <c r="M3785" i="3" s="1"/>
  <c r="L3785" i="3" a="1"/>
  <c r="L3785" i="3" s="1"/>
  <c r="K3785" i="3" a="1"/>
  <c r="K3785" i="3" s="1"/>
  <c r="R3803" i="3"/>
  <c r="K3810" i="3" a="1"/>
  <c r="K3810" i="3" s="1"/>
  <c r="Q3827" i="3"/>
  <c r="N3862" i="3" a="1"/>
  <c r="N3862" i="3" s="1"/>
  <c r="O3862" i="3" a="1"/>
  <c r="O3862" i="3" s="1"/>
  <c r="K3862" i="3" a="1"/>
  <c r="K3862" i="3" s="1"/>
  <c r="P3862" i="3" a="1"/>
  <c r="P3862" i="3" s="1"/>
  <c r="L3862" i="3" a="1"/>
  <c r="L3862" i="3" s="1"/>
  <c r="M3881" i="3" a="1"/>
  <c r="M3881" i="3" s="1"/>
  <c r="L3881" i="3" a="1"/>
  <c r="L3881" i="3" s="1"/>
  <c r="K3881" i="3" a="1"/>
  <c r="K3881" i="3" s="1"/>
  <c r="O3881" i="3" a="1"/>
  <c r="O3881" i="3" s="1"/>
  <c r="K3907" i="3" a="1"/>
  <c r="K3907" i="3" s="1"/>
  <c r="P3914" i="3" a="1"/>
  <c r="P3914" i="3" s="1"/>
  <c r="R3914" i="3" s="1"/>
  <c r="L3914" i="3" a="1"/>
  <c r="L3914" i="3" s="1"/>
  <c r="M3914" i="3" a="1"/>
  <c r="M3914" i="3" s="1"/>
  <c r="N3914" i="3" a="1"/>
  <c r="N3914" i="3" s="1"/>
  <c r="P3922" i="3" a="1"/>
  <c r="P3922" i="3" s="1"/>
  <c r="L3922" i="3" a="1"/>
  <c r="L3922" i="3" s="1"/>
  <c r="M3922" i="3" a="1"/>
  <c r="M3922" i="3" s="1"/>
  <c r="K3922" i="3" a="1"/>
  <c r="K3922" i="3" s="1"/>
  <c r="O3922" i="3" a="1"/>
  <c r="O3922" i="3" s="1"/>
  <c r="N3936" i="3" a="1"/>
  <c r="N3936" i="3" s="1"/>
  <c r="K3954" i="3" a="1"/>
  <c r="K3954" i="3" s="1"/>
  <c r="R3995" i="3"/>
  <c r="Q3995" i="3"/>
  <c r="K4009" i="3" a="1"/>
  <c r="K4009" i="3" s="1"/>
  <c r="M4012" i="3" a="1"/>
  <c r="M4012" i="3" s="1"/>
  <c r="L4012" i="3" a="1"/>
  <c r="L4012" i="3" s="1"/>
  <c r="N4012" i="3" a="1"/>
  <c r="N4012" i="3" s="1"/>
  <c r="P4012" i="3" a="1"/>
  <c r="P4012" i="3" s="1"/>
  <c r="R4012" i="3" s="1"/>
  <c r="M4027" i="3" a="1"/>
  <c r="M4027" i="3" s="1"/>
  <c r="N4027" i="3" a="1"/>
  <c r="N4027" i="3" s="1"/>
  <c r="O4027" i="3" a="1"/>
  <c r="O4027" i="3" s="1"/>
  <c r="K4027" i="3" a="1"/>
  <c r="K4027" i="3" s="1"/>
  <c r="Q4075" i="3"/>
  <c r="R4075" i="3"/>
  <c r="R4123" i="3"/>
  <c r="Q4123" i="3"/>
  <c r="R4129" i="3"/>
  <c r="Q4129" i="3"/>
  <c r="K4137" i="3" a="1"/>
  <c r="K4137" i="3" s="1"/>
  <c r="O4140" i="3" a="1"/>
  <c r="O4140" i="3" s="1"/>
  <c r="M4174" i="3" a="1"/>
  <c r="M4174" i="3" s="1"/>
  <c r="R4198" i="3"/>
  <c r="K4201" i="3" a="1"/>
  <c r="K4201" i="3" s="1"/>
  <c r="O4204" i="3" a="1"/>
  <c r="O4204" i="3" s="1"/>
  <c r="M4238" i="3" a="1"/>
  <c r="M4238" i="3" s="1"/>
  <c r="R4257" i="3"/>
  <c r="Q4257" i="3"/>
  <c r="R4262" i="3"/>
  <c r="Q4262" i="3"/>
  <c r="K4265" i="3" a="1"/>
  <c r="K4265" i="3" s="1"/>
  <c r="O4268" i="3" a="1"/>
  <c r="O4268" i="3" s="1"/>
  <c r="M4302" i="3" a="1"/>
  <c r="M4302" i="3" s="1"/>
  <c r="R4315" i="3"/>
  <c r="Q4315" i="3"/>
  <c r="R4321" i="3"/>
  <c r="Q4321" i="3"/>
  <c r="R4326" i="3"/>
  <c r="K4329" i="3" a="1"/>
  <c r="K4329" i="3" s="1"/>
  <c r="O4332" i="3" a="1"/>
  <c r="O4332" i="3" s="1"/>
  <c r="M4366" i="3" a="1"/>
  <c r="M4366" i="3" s="1"/>
  <c r="R4379" i="3"/>
  <c r="Q4379" i="3"/>
  <c r="K4393" i="3" a="1"/>
  <c r="K4393" i="3" s="1"/>
  <c r="O4396" i="3" a="1"/>
  <c r="O4396" i="3" s="1"/>
  <c r="P4435" i="3" a="1"/>
  <c r="P4435" i="3" s="1"/>
  <c r="L4435" i="3" a="1"/>
  <c r="L4435" i="3" s="1"/>
  <c r="M4435" i="3" a="1"/>
  <c r="M4435" i="3" s="1"/>
  <c r="K4435" i="3" a="1"/>
  <c r="K4435" i="3" s="1"/>
  <c r="O4435" i="3" a="1"/>
  <c r="O4435" i="3" s="1"/>
  <c r="N4435" i="3" a="1"/>
  <c r="N4435" i="3" s="1"/>
  <c r="M4453" i="3" a="1"/>
  <c r="M4453" i="3" s="1"/>
  <c r="N4453" i="3" a="1"/>
  <c r="N4453" i="3" s="1"/>
  <c r="L4453" i="3" a="1"/>
  <c r="L4453" i="3" s="1"/>
  <c r="O4453" i="3" a="1"/>
  <c r="O4453" i="3" s="1"/>
  <c r="P4453" i="3" a="1"/>
  <c r="P4453" i="3" s="1"/>
  <c r="K4453" i="3" a="1"/>
  <c r="K4453" i="3" s="1"/>
  <c r="K4460" i="3" a="1"/>
  <c r="K4460" i="3" s="1"/>
  <c r="Q4463" i="3"/>
  <c r="P4474" i="3" a="1"/>
  <c r="P4474" i="3" s="1"/>
  <c r="L4474" i="3" a="1"/>
  <c r="L4474" i="3" s="1"/>
  <c r="O4474" i="3" a="1"/>
  <c r="O4474" i="3" s="1"/>
  <c r="M4474" i="3" a="1"/>
  <c r="M4474" i="3" s="1"/>
  <c r="Q4487" i="3"/>
  <c r="O4540" i="3" a="1"/>
  <c r="O4540" i="3" s="1"/>
  <c r="O4545" i="3" a="1"/>
  <c r="O4545" i="3" s="1"/>
  <c r="K4545" i="3" a="1"/>
  <c r="K4545" i="3" s="1"/>
  <c r="P4545" i="3" a="1"/>
  <c r="P4545" i="3" s="1"/>
  <c r="L4545" i="3" a="1"/>
  <c r="L4545" i="3" s="1"/>
  <c r="N4545" i="3" a="1"/>
  <c r="N4545" i="3" s="1"/>
  <c r="M4545" i="3" a="1"/>
  <c r="M4545" i="3" s="1"/>
  <c r="M4620" i="3" a="1"/>
  <c r="M4620" i="3" s="1"/>
  <c r="L4620" i="3" a="1"/>
  <c r="L4620" i="3" s="1"/>
  <c r="K4620" i="3" a="1"/>
  <c r="K4620" i="3" s="1"/>
  <c r="P4620" i="3" a="1"/>
  <c r="P4620" i="3" s="1"/>
  <c r="O4620" i="3" a="1"/>
  <c r="O4620" i="3" s="1"/>
  <c r="N4620" i="3" a="1"/>
  <c r="N4620" i="3" s="1"/>
  <c r="Q4631" i="3"/>
  <c r="R4631" i="3"/>
  <c r="M4652" i="3" a="1"/>
  <c r="M4652" i="3" s="1"/>
  <c r="L4652" i="3" a="1"/>
  <c r="L4652" i="3" s="1"/>
  <c r="O4652" i="3" a="1"/>
  <c r="O4652" i="3" s="1"/>
  <c r="P4652" i="3" a="1"/>
  <c r="P4652" i="3" s="1"/>
  <c r="N4652" i="3" a="1"/>
  <c r="N4652" i="3" s="1"/>
  <c r="K4652" i="3" a="1"/>
  <c r="K4652" i="3" s="1"/>
  <c r="R4734" i="3"/>
  <c r="Q4734" i="3"/>
  <c r="R4741" i="3"/>
  <c r="Q4741" i="3"/>
  <c r="Q4799" i="3"/>
  <c r="L3691" i="3" a="1"/>
  <c r="L3691" i="3" s="1"/>
  <c r="L3699" i="3" a="1"/>
  <c r="L3699" i="3" s="1"/>
  <c r="M3701" i="3" a="1"/>
  <c r="M3701" i="3" s="1"/>
  <c r="L3707" i="3" a="1"/>
  <c r="L3707" i="3" s="1"/>
  <c r="M3709" i="3" a="1"/>
  <c r="M3709" i="3" s="1"/>
  <c r="L3715" i="3" a="1"/>
  <c r="L3715" i="3" s="1"/>
  <c r="M3717" i="3" a="1"/>
  <c r="M3717" i="3" s="1"/>
  <c r="L3723" i="3" a="1"/>
  <c r="L3723" i="3" s="1"/>
  <c r="M3725" i="3" a="1"/>
  <c r="M3725" i="3" s="1"/>
  <c r="P3730" i="3" a="1"/>
  <c r="P3730" i="3" s="1"/>
  <c r="L3730" i="3" a="1"/>
  <c r="L3730" i="3" s="1"/>
  <c r="O3730" i="3" a="1"/>
  <c r="O3730" i="3" s="1"/>
  <c r="L3731" i="3" a="1"/>
  <c r="L3731" i="3" s="1"/>
  <c r="O3736" i="3" a="1"/>
  <c r="O3736" i="3" s="1"/>
  <c r="K3736" i="3" a="1"/>
  <c r="K3736" i="3" s="1"/>
  <c r="M3749" i="3" a="1"/>
  <c r="M3749" i="3" s="1"/>
  <c r="O3750" i="3" a="1"/>
  <c r="O3750" i="3" s="1"/>
  <c r="O3756" i="3" a="1"/>
  <c r="O3756" i="3" s="1"/>
  <c r="L3757" i="3" a="1"/>
  <c r="L3757" i="3" s="1"/>
  <c r="P3762" i="3" a="1"/>
  <c r="P3762" i="3" s="1"/>
  <c r="L3762" i="3" a="1"/>
  <c r="L3762" i="3" s="1"/>
  <c r="O3762" i="3" a="1"/>
  <c r="O3762" i="3" s="1"/>
  <c r="M3763" i="3" a="1"/>
  <c r="M3763" i="3" s="1"/>
  <c r="M3779" i="3" a="1"/>
  <c r="M3779" i="3" s="1"/>
  <c r="M3795" i="3" a="1"/>
  <c r="M3795" i="3" s="1"/>
  <c r="M3811" i="3" a="1"/>
  <c r="M3811" i="3" s="1"/>
  <c r="M3827" i="3" a="1"/>
  <c r="M3827" i="3" s="1"/>
  <c r="M3843" i="3" a="1"/>
  <c r="M3843" i="3" s="1"/>
  <c r="N3857" i="3" a="1"/>
  <c r="N3857" i="3" s="1"/>
  <c r="P3867" i="3" a="1"/>
  <c r="P3867" i="3" s="1"/>
  <c r="Q3867" i="3" s="1"/>
  <c r="M3883" i="3" a="1"/>
  <c r="M3883" i="3" s="1"/>
  <c r="N3889" i="3" a="1"/>
  <c r="N3889" i="3" s="1"/>
  <c r="P3899" i="3" a="1"/>
  <c r="P3899" i="3" s="1"/>
  <c r="N3902" i="3" a="1"/>
  <c r="N3902" i="3" s="1"/>
  <c r="O3902" i="3" a="1"/>
  <c r="O3902" i="3" s="1"/>
  <c r="K3902" i="3" a="1"/>
  <c r="K3902" i="3" s="1"/>
  <c r="P3906" i="3" a="1"/>
  <c r="P3906" i="3" s="1"/>
  <c r="L3906" i="3" a="1"/>
  <c r="L3906" i="3" s="1"/>
  <c r="M3906" i="3" a="1"/>
  <c r="M3906" i="3" s="1"/>
  <c r="O3920" i="3" a="1"/>
  <c r="O3920" i="3" s="1"/>
  <c r="K3920" i="3" a="1"/>
  <c r="K3920" i="3" s="1"/>
  <c r="P3920" i="3" a="1"/>
  <c r="P3920" i="3" s="1"/>
  <c r="L3920" i="3" a="1"/>
  <c r="L3920" i="3" s="1"/>
  <c r="M3931" i="3" a="1"/>
  <c r="M3931" i="3" s="1"/>
  <c r="N3945" i="3" a="1"/>
  <c r="N3945" i="3" s="1"/>
  <c r="N3969" i="3" a="1"/>
  <c r="N3969" i="3" s="1"/>
  <c r="N3977" i="3" a="1"/>
  <c r="N3977" i="3" s="1"/>
  <c r="N3985" i="3" a="1"/>
  <c r="N3985" i="3" s="1"/>
  <c r="N4006" i="3" a="1"/>
  <c r="N4006" i="3" s="1"/>
  <c r="L4006" i="3" a="1"/>
  <c r="L4006" i="3" s="1"/>
  <c r="M4006" i="3" a="1"/>
  <c r="M4006" i="3" s="1"/>
  <c r="Q4017" i="3"/>
  <c r="P4026" i="3" a="1"/>
  <c r="P4026" i="3" s="1"/>
  <c r="L4026" i="3" a="1"/>
  <c r="L4026" i="3" s="1"/>
  <c r="K4026" i="3" a="1"/>
  <c r="K4026" i="3" s="1"/>
  <c r="M4026" i="3" a="1"/>
  <c r="M4026" i="3" s="1"/>
  <c r="M4028" i="3" a="1"/>
  <c r="M4028" i="3" s="1"/>
  <c r="P4028" i="3" a="1"/>
  <c r="P4028" i="3" s="1"/>
  <c r="K4028" i="3" a="1"/>
  <c r="K4028" i="3" s="1"/>
  <c r="P4029" i="3" a="1"/>
  <c r="P4029" i="3" s="1"/>
  <c r="M4029" i="3" a="1"/>
  <c r="M4029" i="3" s="1"/>
  <c r="O4032" i="3" a="1"/>
  <c r="O4032" i="3" s="1"/>
  <c r="K4032" i="3" a="1"/>
  <c r="K4032" i="3" s="1"/>
  <c r="P4032" i="3" a="1"/>
  <c r="P4032" i="3" s="1"/>
  <c r="M4032" i="3" a="1"/>
  <c r="M4032" i="3" s="1"/>
  <c r="P4034" i="3" a="1"/>
  <c r="P4034" i="3" s="1"/>
  <c r="L4034" i="3" a="1"/>
  <c r="L4034" i="3" s="1"/>
  <c r="K4034" i="3" a="1"/>
  <c r="K4034" i="3" s="1"/>
  <c r="P4035" i="3" a="1"/>
  <c r="P4035" i="3" s="1"/>
  <c r="M4035" i="3" a="1"/>
  <c r="M4035" i="3" s="1"/>
  <c r="N4070" i="3" a="1"/>
  <c r="N4070" i="3" s="1"/>
  <c r="L4070" i="3" a="1"/>
  <c r="L4070" i="3" s="1"/>
  <c r="M4070" i="3" a="1"/>
  <c r="M4070" i="3" s="1"/>
  <c r="P4090" i="3" a="1"/>
  <c r="P4090" i="3" s="1"/>
  <c r="R4090" i="3" s="1"/>
  <c r="L4090" i="3" a="1"/>
  <c r="L4090" i="3" s="1"/>
  <c r="K4090" i="3" a="1"/>
  <c r="K4090" i="3" s="1"/>
  <c r="M4090" i="3" a="1"/>
  <c r="M4090" i="3" s="1"/>
  <c r="M4092" i="3" a="1"/>
  <c r="M4092" i="3" s="1"/>
  <c r="P4092" i="3" a="1"/>
  <c r="P4092" i="3" s="1"/>
  <c r="R4092" i="3" s="1"/>
  <c r="K4092" i="3" a="1"/>
  <c r="K4092" i="3" s="1"/>
  <c r="P4093" i="3" a="1"/>
  <c r="P4093" i="3" s="1"/>
  <c r="R4093" i="3" s="1"/>
  <c r="M4093" i="3" a="1"/>
  <c r="M4093" i="3" s="1"/>
  <c r="O4096" i="3" a="1"/>
  <c r="O4096" i="3" s="1"/>
  <c r="K4096" i="3" a="1"/>
  <c r="K4096" i="3" s="1"/>
  <c r="P4096" i="3" a="1"/>
  <c r="P4096" i="3" s="1"/>
  <c r="M4096" i="3" a="1"/>
  <c r="M4096" i="3" s="1"/>
  <c r="P4098" i="3" a="1"/>
  <c r="P4098" i="3" s="1"/>
  <c r="L4098" i="3" a="1"/>
  <c r="L4098" i="3" s="1"/>
  <c r="K4098" i="3" a="1"/>
  <c r="K4098" i="3" s="1"/>
  <c r="P4099" i="3" a="1"/>
  <c r="P4099" i="3" s="1"/>
  <c r="M4099" i="3" a="1"/>
  <c r="M4099" i="3" s="1"/>
  <c r="N4134" i="3" a="1"/>
  <c r="N4134" i="3" s="1"/>
  <c r="L4134" i="3" a="1"/>
  <c r="L4134" i="3" s="1"/>
  <c r="M4134" i="3" a="1"/>
  <c r="M4134" i="3" s="1"/>
  <c r="R4145" i="3"/>
  <c r="P4154" i="3" a="1"/>
  <c r="P4154" i="3" s="1"/>
  <c r="Q4154" i="3" s="1"/>
  <c r="L4154" i="3" a="1"/>
  <c r="L4154" i="3" s="1"/>
  <c r="K4154" i="3" a="1"/>
  <c r="K4154" i="3" s="1"/>
  <c r="M4154" i="3" a="1"/>
  <c r="M4154" i="3" s="1"/>
  <c r="M4156" i="3" a="1"/>
  <c r="M4156" i="3" s="1"/>
  <c r="P4156" i="3" a="1"/>
  <c r="P4156" i="3" s="1"/>
  <c r="R4156" i="3" s="1"/>
  <c r="K4156" i="3" a="1"/>
  <c r="K4156" i="3" s="1"/>
  <c r="P4157" i="3" a="1"/>
  <c r="P4157" i="3" s="1"/>
  <c r="R4157" i="3" s="1"/>
  <c r="M4157" i="3" a="1"/>
  <c r="M4157" i="3" s="1"/>
  <c r="O4160" i="3" a="1"/>
  <c r="O4160" i="3" s="1"/>
  <c r="K4160" i="3" a="1"/>
  <c r="K4160" i="3" s="1"/>
  <c r="P4160" i="3" a="1"/>
  <c r="P4160" i="3" s="1"/>
  <c r="M4160" i="3" a="1"/>
  <c r="M4160" i="3" s="1"/>
  <c r="P4162" i="3" a="1"/>
  <c r="P4162" i="3" s="1"/>
  <c r="L4162" i="3" a="1"/>
  <c r="L4162" i="3" s="1"/>
  <c r="K4162" i="3" a="1"/>
  <c r="K4162" i="3" s="1"/>
  <c r="P4163" i="3" a="1"/>
  <c r="P4163" i="3" s="1"/>
  <c r="R4163" i="3" s="1"/>
  <c r="M4163" i="3" a="1"/>
  <c r="M4163" i="3" s="1"/>
  <c r="N4198" i="3" a="1"/>
  <c r="N4198" i="3" s="1"/>
  <c r="L4198" i="3" a="1"/>
  <c r="L4198" i="3" s="1"/>
  <c r="M4198" i="3" a="1"/>
  <c r="M4198" i="3" s="1"/>
  <c r="P4218" i="3" a="1"/>
  <c r="P4218" i="3" s="1"/>
  <c r="R4218" i="3" s="1"/>
  <c r="L4218" i="3" a="1"/>
  <c r="L4218" i="3" s="1"/>
  <c r="K4218" i="3" a="1"/>
  <c r="K4218" i="3" s="1"/>
  <c r="M4218" i="3" a="1"/>
  <c r="M4218" i="3" s="1"/>
  <c r="M4220" i="3" a="1"/>
  <c r="M4220" i="3" s="1"/>
  <c r="P4220" i="3" a="1"/>
  <c r="P4220" i="3" s="1"/>
  <c r="K4220" i="3" a="1"/>
  <c r="K4220" i="3" s="1"/>
  <c r="P4221" i="3" a="1"/>
  <c r="P4221" i="3" s="1"/>
  <c r="R4221" i="3" s="1"/>
  <c r="M4221" i="3" a="1"/>
  <c r="M4221" i="3" s="1"/>
  <c r="O4224" i="3" a="1"/>
  <c r="O4224" i="3" s="1"/>
  <c r="K4224" i="3" a="1"/>
  <c r="K4224" i="3" s="1"/>
  <c r="P4224" i="3" a="1"/>
  <c r="P4224" i="3" s="1"/>
  <c r="M4224" i="3" a="1"/>
  <c r="M4224" i="3" s="1"/>
  <c r="P4226" i="3" a="1"/>
  <c r="P4226" i="3" s="1"/>
  <c r="L4226" i="3" a="1"/>
  <c r="L4226" i="3" s="1"/>
  <c r="K4226" i="3" a="1"/>
  <c r="K4226" i="3" s="1"/>
  <c r="P4227" i="3" a="1"/>
  <c r="P4227" i="3" s="1"/>
  <c r="M4227" i="3" a="1"/>
  <c r="M4227" i="3" s="1"/>
  <c r="N4262" i="3" a="1"/>
  <c r="N4262" i="3" s="1"/>
  <c r="L4262" i="3" a="1"/>
  <c r="L4262" i="3" s="1"/>
  <c r="M4262" i="3" a="1"/>
  <c r="M4262" i="3" s="1"/>
  <c r="R4273" i="3"/>
  <c r="P4282" i="3" a="1"/>
  <c r="P4282" i="3" s="1"/>
  <c r="Q4282" i="3" s="1"/>
  <c r="L4282" i="3" a="1"/>
  <c r="L4282" i="3" s="1"/>
  <c r="K4282" i="3" a="1"/>
  <c r="K4282" i="3" s="1"/>
  <c r="M4282" i="3" a="1"/>
  <c r="M4282" i="3" s="1"/>
  <c r="M4284" i="3" a="1"/>
  <c r="M4284" i="3" s="1"/>
  <c r="P4284" i="3" a="1"/>
  <c r="P4284" i="3" s="1"/>
  <c r="R4284" i="3" s="1"/>
  <c r="K4284" i="3" a="1"/>
  <c r="K4284" i="3" s="1"/>
  <c r="P4285" i="3" a="1"/>
  <c r="P4285" i="3" s="1"/>
  <c r="R4285" i="3" s="1"/>
  <c r="M4285" i="3" a="1"/>
  <c r="M4285" i="3" s="1"/>
  <c r="O4288" i="3" a="1"/>
  <c r="O4288" i="3" s="1"/>
  <c r="K4288" i="3" a="1"/>
  <c r="K4288" i="3" s="1"/>
  <c r="P4288" i="3" a="1"/>
  <c r="P4288" i="3" s="1"/>
  <c r="M4288" i="3" a="1"/>
  <c r="M4288" i="3" s="1"/>
  <c r="P4290" i="3" a="1"/>
  <c r="P4290" i="3" s="1"/>
  <c r="L4290" i="3" a="1"/>
  <c r="L4290" i="3" s="1"/>
  <c r="K4290" i="3" a="1"/>
  <c r="K4290" i="3" s="1"/>
  <c r="P4291" i="3" a="1"/>
  <c r="P4291" i="3" s="1"/>
  <c r="M4291" i="3" a="1"/>
  <c r="M4291" i="3" s="1"/>
  <c r="N4326" i="3" a="1"/>
  <c r="N4326" i="3" s="1"/>
  <c r="L4326" i="3" a="1"/>
  <c r="L4326" i="3" s="1"/>
  <c r="M4326" i="3" a="1"/>
  <c r="M4326" i="3" s="1"/>
  <c r="P4346" i="3" a="1"/>
  <c r="P4346" i="3" s="1"/>
  <c r="R4346" i="3" s="1"/>
  <c r="L4346" i="3" a="1"/>
  <c r="L4346" i="3" s="1"/>
  <c r="K4346" i="3" a="1"/>
  <c r="K4346" i="3" s="1"/>
  <c r="M4346" i="3" a="1"/>
  <c r="M4346" i="3" s="1"/>
  <c r="M4348" i="3" a="1"/>
  <c r="M4348" i="3" s="1"/>
  <c r="P4348" i="3" a="1"/>
  <c r="P4348" i="3" s="1"/>
  <c r="R4348" i="3" s="1"/>
  <c r="K4348" i="3" a="1"/>
  <c r="K4348" i="3" s="1"/>
  <c r="P4349" i="3" a="1"/>
  <c r="P4349" i="3" s="1"/>
  <c r="R4349" i="3" s="1"/>
  <c r="M4349" i="3" a="1"/>
  <c r="M4349" i="3" s="1"/>
  <c r="O4352" i="3" a="1"/>
  <c r="O4352" i="3" s="1"/>
  <c r="K4352" i="3" a="1"/>
  <c r="K4352" i="3" s="1"/>
  <c r="P4352" i="3" a="1"/>
  <c r="P4352" i="3" s="1"/>
  <c r="M4352" i="3" a="1"/>
  <c r="M4352" i="3" s="1"/>
  <c r="P4354" i="3" a="1"/>
  <c r="P4354" i="3" s="1"/>
  <c r="L4354" i="3" a="1"/>
  <c r="L4354" i="3" s="1"/>
  <c r="K4354" i="3" a="1"/>
  <c r="K4354" i="3" s="1"/>
  <c r="P4355" i="3" a="1"/>
  <c r="P4355" i="3" s="1"/>
  <c r="R4355" i="3" s="1"/>
  <c r="M4355" i="3" a="1"/>
  <c r="M4355" i="3" s="1"/>
  <c r="N4390" i="3" a="1"/>
  <c r="N4390" i="3" s="1"/>
  <c r="L4390" i="3" a="1"/>
  <c r="L4390" i="3" s="1"/>
  <c r="M4390" i="3" a="1"/>
  <c r="M4390" i="3" s="1"/>
  <c r="Q4401" i="3"/>
  <c r="R4401" i="3"/>
  <c r="P4410" i="3" a="1"/>
  <c r="P4410" i="3" s="1"/>
  <c r="Q4410" i="3" s="1"/>
  <c r="L4410" i="3" a="1"/>
  <c r="L4410" i="3" s="1"/>
  <c r="K4410" i="3" a="1"/>
  <c r="K4410" i="3" s="1"/>
  <c r="M4410" i="3" a="1"/>
  <c r="M4410" i="3" s="1"/>
  <c r="M4412" i="3" a="1"/>
  <c r="M4412" i="3" s="1"/>
  <c r="P4412" i="3" a="1"/>
  <c r="P4412" i="3" s="1"/>
  <c r="R4412" i="3" s="1"/>
  <c r="K4412" i="3" a="1"/>
  <c r="K4412" i="3" s="1"/>
  <c r="P4413" i="3" a="1"/>
  <c r="P4413" i="3" s="1"/>
  <c r="M4413" i="3" a="1"/>
  <c r="M4413" i="3" s="1"/>
  <c r="O4416" i="3" a="1"/>
  <c r="O4416" i="3" s="1"/>
  <c r="K4416" i="3" a="1"/>
  <c r="K4416" i="3" s="1"/>
  <c r="P4416" i="3" a="1"/>
  <c r="P4416" i="3" s="1"/>
  <c r="M4416" i="3" a="1"/>
  <c r="M4416" i="3" s="1"/>
  <c r="P4418" i="3" a="1"/>
  <c r="P4418" i="3" s="1"/>
  <c r="L4418" i="3" a="1"/>
  <c r="L4418" i="3" s="1"/>
  <c r="K4418" i="3" a="1"/>
  <c r="K4418" i="3" s="1"/>
  <c r="P4419" i="3" a="1"/>
  <c r="P4419" i="3" s="1"/>
  <c r="Q4419" i="3" s="1"/>
  <c r="M4419" i="3" a="1"/>
  <c r="M4419" i="3" s="1"/>
  <c r="P4442" i="3" a="1"/>
  <c r="P4442" i="3" s="1"/>
  <c r="R4442" i="3" s="1"/>
  <c r="L4442" i="3" a="1"/>
  <c r="L4442" i="3" s="1"/>
  <c r="M4442" i="3" a="1"/>
  <c r="M4442" i="3" s="1"/>
  <c r="K4442" i="3" a="1"/>
  <c r="K4442" i="3" s="1"/>
  <c r="P4459" i="3" a="1"/>
  <c r="P4459" i="3" s="1"/>
  <c r="L4459" i="3" a="1"/>
  <c r="L4459" i="3" s="1"/>
  <c r="M4459" i="3" a="1"/>
  <c r="M4459" i="3" s="1"/>
  <c r="N4459" i="3" a="1"/>
  <c r="N4459" i="3" s="1"/>
  <c r="O4459" i="3" a="1"/>
  <c r="O4459" i="3" s="1"/>
  <c r="M4469" i="3" a="1"/>
  <c r="M4469" i="3" s="1"/>
  <c r="N4469" i="3" a="1"/>
  <c r="N4469" i="3" s="1"/>
  <c r="K4469" i="3" a="1"/>
  <c r="K4469" i="3" s="1"/>
  <c r="L4469" i="3" a="1"/>
  <c r="L4469" i="3" s="1"/>
  <c r="R4472" i="3"/>
  <c r="O4473" i="3" a="1"/>
  <c r="O4473" i="3" s="1"/>
  <c r="K4473" i="3" a="1"/>
  <c r="K4473" i="3" s="1"/>
  <c r="P4473" i="3" a="1"/>
  <c r="P4473" i="3" s="1"/>
  <c r="L4473" i="3" a="1"/>
  <c r="L4473" i="3" s="1"/>
  <c r="N4473" i="3" a="1"/>
  <c r="N4473" i="3" s="1"/>
  <c r="P4499" i="3" a="1"/>
  <c r="P4499" i="3" s="1"/>
  <c r="L4499" i="3" a="1"/>
  <c r="L4499" i="3" s="1"/>
  <c r="M4499" i="3" a="1"/>
  <c r="M4499" i="3" s="1"/>
  <c r="K4499" i="3" a="1"/>
  <c r="K4499" i="3" s="1"/>
  <c r="M4517" i="3" a="1"/>
  <c r="M4517" i="3" s="1"/>
  <c r="N4517" i="3" a="1"/>
  <c r="N4517" i="3" s="1"/>
  <c r="L4517" i="3" a="1"/>
  <c r="L4517" i="3" s="1"/>
  <c r="O4517" i="3" a="1"/>
  <c r="O4517" i="3" s="1"/>
  <c r="R4536" i="3"/>
  <c r="P4595" i="3" a="1"/>
  <c r="P4595" i="3" s="1"/>
  <c r="L4595" i="3" a="1"/>
  <c r="L4595" i="3" s="1"/>
  <c r="M4595" i="3" a="1"/>
  <c r="M4595" i="3" s="1"/>
  <c r="O4595" i="3" a="1"/>
  <c r="O4595" i="3" s="1"/>
  <c r="M4604" i="3" a="1"/>
  <c r="M4604" i="3" s="1"/>
  <c r="K4604" i="3" a="1"/>
  <c r="K4604" i="3" s="1"/>
  <c r="N4604" i="3" a="1"/>
  <c r="N4604" i="3" s="1"/>
  <c r="L4604" i="3" a="1"/>
  <c r="L4604" i="3" s="1"/>
  <c r="O4609" i="3" a="1"/>
  <c r="O4609" i="3" s="1"/>
  <c r="K4609" i="3" a="1"/>
  <c r="K4609" i="3" s="1"/>
  <c r="P4609" i="3" a="1"/>
  <c r="P4609" i="3" s="1"/>
  <c r="L4609" i="3" a="1"/>
  <c r="L4609" i="3" s="1"/>
  <c r="P4634" i="3" a="1"/>
  <c r="P4634" i="3" s="1"/>
  <c r="R4634" i="3" s="1"/>
  <c r="L4634" i="3" a="1"/>
  <c r="L4634" i="3" s="1"/>
  <c r="M4634" i="3" a="1"/>
  <c r="M4634" i="3" s="1"/>
  <c r="K4634" i="3" a="1"/>
  <c r="K4634" i="3" s="1"/>
  <c r="O4681" i="3" a="1"/>
  <c r="O4681" i="3" s="1"/>
  <c r="K4681" i="3" a="1"/>
  <c r="K4681" i="3" s="1"/>
  <c r="P4681" i="3" a="1"/>
  <c r="P4681" i="3" s="1"/>
  <c r="L4681" i="3" a="1"/>
  <c r="L4681" i="3" s="1"/>
  <c r="M4681" i="3" a="1"/>
  <c r="M4681" i="3" s="1"/>
  <c r="N4681" i="3" a="1"/>
  <c r="N4681" i="3" s="1"/>
  <c r="M4684" i="3" a="1"/>
  <c r="M4684" i="3" s="1"/>
  <c r="L4684" i="3" a="1"/>
  <c r="L4684" i="3" s="1"/>
  <c r="K4684" i="3" a="1"/>
  <c r="K4684" i="3" s="1"/>
  <c r="M4716" i="3" a="1"/>
  <c r="M4716" i="3" s="1"/>
  <c r="L4716" i="3" a="1"/>
  <c r="L4716" i="3" s="1"/>
  <c r="O4716" i="3" a="1"/>
  <c r="O4716" i="3" s="1"/>
  <c r="P4730" i="3" a="1"/>
  <c r="P4730" i="3" s="1"/>
  <c r="L4730" i="3" a="1"/>
  <c r="L4730" i="3" s="1"/>
  <c r="O4730" i="3" a="1"/>
  <c r="O4730" i="3" s="1"/>
  <c r="P4746" i="3" a="1"/>
  <c r="P4746" i="3" s="1"/>
  <c r="L4746" i="3" a="1"/>
  <c r="L4746" i="3" s="1"/>
  <c r="K4746" i="3" a="1"/>
  <c r="K4746" i="3" s="1"/>
  <c r="N4746" i="3" a="1"/>
  <c r="N4746" i="3" s="1"/>
  <c r="R4751" i="3"/>
  <c r="Q4751" i="3"/>
  <c r="M4773" i="3" a="1"/>
  <c r="M4773" i="3" s="1"/>
  <c r="N4773" i="3" a="1"/>
  <c r="N4773" i="3" s="1"/>
  <c r="L4773" i="3" a="1"/>
  <c r="L4773" i="3" s="1"/>
  <c r="K4773" i="3" a="1"/>
  <c r="K4773" i="3" s="1"/>
  <c r="O4773" i="3" a="1"/>
  <c r="O4773" i="3" s="1"/>
  <c r="M4808" i="3" a="1"/>
  <c r="M4808" i="3" s="1"/>
  <c r="P4808" i="3" a="1"/>
  <c r="P4808" i="3" s="1"/>
  <c r="L4808" i="3" a="1"/>
  <c r="L4808" i="3" s="1"/>
  <c r="N4808" i="3" a="1"/>
  <c r="N4808" i="3" s="1"/>
  <c r="O4808" i="3" a="1"/>
  <c r="O4808" i="3" s="1"/>
  <c r="K4808" i="3" a="1"/>
  <c r="K4808" i="3" s="1"/>
  <c r="M4872" i="3" a="1"/>
  <c r="M4872" i="3" s="1"/>
  <c r="P4872" i="3" a="1"/>
  <c r="P4872" i="3" s="1"/>
  <c r="L4872" i="3" a="1"/>
  <c r="L4872" i="3" s="1"/>
  <c r="N4872" i="3" a="1"/>
  <c r="N4872" i="3" s="1"/>
  <c r="O4872" i="3" a="1"/>
  <c r="O4872" i="3" s="1"/>
  <c r="K4872" i="3" a="1"/>
  <c r="K4872" i="3" s="1"/>
  <c r="R4893" i="3"/>
  <c r="Q4893" i="3"/>
  <c r="P4547" i="3" a="1"/>
  <c r="P4547" i="3" s="1"/>
  <c r="L4547" i="3" a="1"/>
  <c r="L4547" i="3" s="1"/>
  <c r="M4547" i="3" a="1"/>
  <c r="M4547" i="3" s="1"/>
  <c r="K4547" i="3" a="1"/>
  <c r="K4547" i="3" s="1"/>
  <c r="N4547" i="3" a="1"/>
  <c r="N4547" i="3" s="1"/>
  <c r="P4563" i="3" a="1"/>
  <c r="P4563" i="3" s="1"/>
  <c r="L4563" i="3" a="1"/>
  <c r="L4563" i="3" s="1"/>
  <c r="M4563" i="3" a="1"/>
  <c r="M4563" i="3" s="1"/>
  <c r="K4563" i="3" a="1"/>
  <c r="K4563" i="3" s="1"/>
  <c r="M4581" i="3" a="1"/>
  <c r="M4581" i="3" s="1"/>
  <c r="N4581" i="3" a="1"/>
  <c r="N4581" i="3" s="1"/>
  <c r="L4581" i="3" a="1"/>
  <c r="L4581" i="3" s="1"/>
  <c r="O4581" i="3" a="1"/>
  <c r="O4581" i="3" s="1"/>
  <c r="P4659" i="3" a="1"/>
  <c r="P4659" i="3" s="1"/>
  <c r="L4659" i="3" a="1"/>
  <c r="L4659" i="3" s="1"/>
  <c r="M4659" i="3" a="1"/>
  <c r="M4659" i="3" s="1"/>
  <c r="O4659" i="3" a="1"/>
  <c r="O4659" i="3" s="1"/>
  <c r="M4668" i="3" a="1"/>
  <c r="M4668" i="3" s="1"/>
  <c r="K4668" i="3" a="1"/>
  <c r="K4668" i="3" s="1"/>
  <c r="N4668" i="3" a="1"/>
  <c r="N4668" i="3" s="1"/>
  <c r="L4668" i="3" a="1"/>
  <c r="L4668" i="3" s="1"/>
  <c r="O4673" i="3" a="1"/>
  <c r="O4673" i="3" s="1"/>
  <c r="K4673" i="3" a="1"/>
  <c r="K4673" i="3" s="1"/>
  <c r="P4673" i="3" a="1"/>
  <c r="P4673" i="3" s="1"/>
  <c r="L4673" i="3" a="1"/>
  <c r="L4673" i="3" s="1"/>
  <c r="P4698" i="3" a="1"/>
  <c r="P4698" i="3" s="1"/>
  <c r="L4698" i="3" a="1"/>
  <c r="L4698" i="3" s="1"/>
  <c r="M4698" i="3" a="1"/>
  <c r="M4698" i="3" s="1"/>
  <c r="K4698" i="3" a="1"/>
  <c r="K4698" i="3" s="1"/>
  <c r="R4720" i="3"/>
  <c r="O4780" i="3" a="1"/>
  <c r="O4780" i="3" s="1"/>
  <c r="K4780" i="3" a="1"/>
  <c r="K4780" i="3" s="1"/>
  <c r="M4780" i="3" a="1"/>
  <c r="M4780" i="3" s="1"/>
  <c r="N4780" i="3" a="1"/>
  <c r="N4780" i="3" s="1"/>
  <c r="P4780" i="3" a="1"/>
  <c r="P4780" i="3" s="1"/>
  <c r="R4803" i="3"/>
  <c r="P4806" i="3" a="1"/>
  <c r="P4806" i="3" s="1"/>
  <c r="L4806" i="3" a="1"/>
  <c r="L4806" i="3" s="1"/>
  <c r="O4806" i="3" a="1"/>
  <c r="O4806" i="3" s="1"/>
  <c r="K4806" i="3" a="1"/>
  <c r="K4806" i="3" s="1"/>
  <c r="M4806" i="3" a="1"/>
  <c r="M4806" i="3" s="1"/>
  <c r="N4806" i="3" a="1"/>
  <c r="N4806" i="3" s="1"/>
  <c r="R4811" i="3"/>
  <c r="Q4811" i="3"/>
  <c r="L4857" i="3" a="1"/>
  <c r="L4857" i="3" s="1"/>
  <c r="P4857" i="3" a="1"/>
  <c r="P4857" i="3" s="1"/>
  <c r="K4857" i="3" a="1"/>
  <c r="K4857" i="3" s="1"/>
  <c r="M4857" i="3" a="1"/>
  <c r="M4857" i="3" s="1"/>
  <c r="N4857" i="3" a="1"/>
  <c r="N4857" i="3" s="1"/>
  <c r="O4857" i="3" a="1"/>
  <c r="O4857" i="3" s="1"/>
  <c r="R4875" i="3"/>
  <c r="Q4875" i="3"/>
  <c r="L4937" i="3" a="1"/>
  <c r="L4937" i="3" s="1"/>
  <c r="P4937" i="3" a="1"/>
  <c r="P4937" i="3" s="1"/>
  <c r="K4937" i="3" a="1"/>
  <c r="K4937" i="3" s="1"/>
  <c r="M4937" i="3" a="1"/>
  <c r="M4937" i="3" s="1"/>
  <c r="N4937" i="3" a="1"/>
  <c r="N4937" i="3" s="1"/>
  <c r="O4937" i="3" a="1"/>
  <c r="O4937" i="3" s="1"/>
  <c r="M5072" i="3" a="1"/>
  <c r="M5072" i="3" s="1"/>
  <c r="P5072" i="3" a="1"/>
  <c r="P5072" i="3" s="1"/>
  <c r="L5072" i="3" a="1"/>
  <c r="L5072" i="3" s="1"/>
  <c r="N5072" i="3" a="1"/>
  <c r="N5072" i="3" s="1"/>
  <c r="O5072" i="3" a="1"/>
  <c r="O5072" i="3" s="1"/>
  <c r="K5072" i="3" a="1"/>
  <c r="K5072" i="3" s="1"/>
  <c r="R5186" i="3"/>
  <c r="Q5186" i="3"/>
  <c r="R5265" i="3"/>
  <c r="Q5265" i="3"/>
  <c r="O4168" i="3" a="1"/>
  <c r="O4168" i="3" s="1"/>
  <c r="K4168" i="3" a="1"/>
  <c r="K4168" i="3" s="1"/>
  <c r="L4168" i="3" a="1"/>
  <c r="L4168" i="3" s="1"/>
  <c r="P4168" i="3" a="1"/>
  <c r="P4168" i="3" s="1"/>
  <c r="L4169" i="3" a="1"/>
  <c r="L4169" i="3" s="1"/>
  <c r="M4169" i="3" a="1"/>
  <c r="M4169" i="3" s="1"/>
  <c r="O4184" i="3" a="1"/>
  <c r="O4184" i="3" s="1"/>
  <c r="K4184" i="3" a="1"/>
  <c r="K4184" i="3" s="1"/>
  <c r="N4184" i="3" a="1"/>
  <c r="N4184" i="3" s="1"/>
  <c r="O4232" i="3" a="1"/>
  <c r="O4232" i="3" s="1"/>
  <c r="K4232" i="3" a="1"/>
  <c r="K4232" i="3" s="1"/>
  <c r="L4232" i="3" a="1"/>
  <c r="L4232" i="3" s="1"/>
  <c r="P4232" i="3" a="1"/>
  <c r="P4232" i="3" s="1"/>
  <c r="L4233" i="3" a="1"/>
  <c r="L4233" i="3" s="1"/>
  <c r="M4233" i="3" a="1"/>
  <c r="M4233" i="3" s="1"/>
  <c r="O4248" i="3" a="1"/>
  <c r="O4248" i="3" s="1"/>
  <c r="K4248" i="3" a="1"/>
  <c r="K4248" i="3" s="1"/>
  <c r="N4248" i="3" a="1"/>
  <c r="N4248" i="3" s="1"/>
  <c r="O4296" i="3" a="1"/>
  <c r="O4296" i="3" s="1"/>
  <c r="K4296" i="3" a="1"/>
  <c r="K4296" i="3" s="1"/>
  <c r="L4296" i="3" a="1"/>
  <c r="L4296" i="3" s="1"/>
  <c r="P4296" i="3" a="1"/>
  <c r="P4296" i="3" s="1"/>
  <c r="L4297" i="3" a="1"/>
  <c r="L4297" i="3" s="1"/>
  <c r="M4297" i="3" a="1"/>
  <c r="M4297" i="3" s="1"/>
  <c r="O4312" i="3" a="1"/>
  <c r="O4312" i="3" s="1"/>
  <c r="K4312" i="3" a="1"/>
  <c r="K4312" i="3" s="1"/>
  <c r="N4312" i="3" a="1"/>
  <c r="N4312" i="3" s="1"/>
  <c r="O4360" i="3" a="1"/>
  <c r="O4360" i="3" s="1"/>
  <c r="K4360" i="3" a="1"/>
  <c r="K4360" i="3" s="1"/>
  <c r="L4360" i="3" a="1"/>
  <c r="L4360" i="3" s="1"/>
  <c r="P4360" i="3" a="1"/>
  <c r="P4360" i="3" s="1"/>
  <c r="L4361" i="3" a="1"/>
  <c r="L4361" i="3" s="1"/>
  <c r="M4361" i="3" a="1"/>
  <c r="M4361" i="3" s="1"/>
  <c r="O4376" i="3" a="1"/>
  <c r="O4376" i="3" s="1"/>
  <c r="K4376" i="3" a="1"/>
  <c r="K4376" i="3" s="1"/>
  <c r="N4376" i="3" a="1"/>
  <c r="N4376" i="3" s="1"/>
  <c r="O4424" i="3" a="1"/>
  <c r="O4424" i="3" s="1"/>
  <c r="K4424" i="3" a="1"/>
  <c r="K4424" i="3" s="1"/>
  <c r="L4424" i="3" a="1"/>
  <c r="L4424" i="3" s="1"/>
  <c r="P4424" i="3" a="1"/>
  <c r="P4424" i="3" s="1"/>
  <c r="L4425" i="3" a="1"/>
  <c r="L4425" i="3" s="1"/>
  <c r="M4425" i="3" a="1"/>
  <c r="M4425" i="3" s="1"/>
  <c r="M4445" i="3" a="1"/>
  <c r="M4445" i="3" s="1"/>
  <c r="N4445" i="3" a="1"/>
  <c r="N4445" i="3" s="1"/>
  <c r="O4445" i="3" a="1"/>
  <c r="O4445" i="3" s="1"/>
  <c r="M4468" i="3" a="1"/>
  <c r="M4468" i="3" s="1"/>
  <c r="N4468" i="3" a="1"/>
  <c r="N4468" i="3" s="1"/>
  <c r="M4476" i="3" a="1"/>
  <c r="M4476" i="3" s="1"/>
  <c r="K4476" i="3" a="1"/>
  <c r="K4476" i="3" s="1"/>
  <c r="N4476" i="3" a="1"/>
  <c r="N4476" i="3" s="1"/>
  <c r="L4476" i="3" a="1"/>
  <c r="L4476" i="3" s="1"/>
  <c r="R4512" i="3"/>
  <c r="O4513" i="3" a="1"/>
  <c r="O4513" i="3" s="1"/>
  <c r="K4513" i="3" a="1"/>
  <c r="K4513" i="3" s="1"/>
  <c r="P4513" i="3" a="1"/>
  <c r="P4513" i="3" s="1"/>
  <c r="L4513" i="3" a="1"/>
  <c r="L4513" i="3" s="1"/>
  <c r="M4513" i="3" a="1"/>
  <c r="M4513" i="3" s="1"/>
  <c r="M4525" i="3" a="1"/>
  <c r="M4525" i="3" s="1"/>
  <c r="N4525" i="3" a="1"/>
  <c r="N4525" i="3" s="1"/>
  <c r="O4525" i="3" a="1"/>
  <c r="O4525" i="3" s="1"/>
  <c r="R4527" i="3"/>
  <c r="P4539" i="3" a="1"/>
  <c r="P4539" i="3" s="1"/>
  <c r="L4539" i="3" a="1"/>
  <c r="L4539" i="3" s="1"/>
  <c r="M4539" i="3" a="1"/>
  <c r="M4539" i="3" s="1"/>
  <c r="O4539" i="3" a="1"/>
  <c r="O4539" i="3" s="1"/>
  <c r="N4539" i="3" a="1"/>
  <c r="N4539" i="3" s="1"/>
  <c r="Q4559" i="3"/>
  <c r="N4563" i="3" a="1"/>
  <c r="N4563" i="3" s="1"/>
  <c r="K4581" i="3" a="1"/>
  <c r="K4581" i="3" s="1"/>
  <c r="M4597" i="3" a="1"/>
  <c r="M4597" i="3" s="1"/>
  <c r="N4597" i="3" a="1"/>
  <c r="N4597" i="3" s="1"/>
  <c r="K4597" i="3" a="1"/>
  <c r="K4597" i="3" s="1"/>
  <c r="L4597" i="3" a="1"/>
  <c r="L4597" i="3" s="1"/>
  <c r="P4611" i="3" a="1"/>
  <c r="P4611" i="3" s="1"/>
  <c r="L4611" i="3" a="1"/>
  <c r="L4611" i="3" s="1"/>
  <c r="M4611" i="3" a="1"/>
  <c r="M4611" i="3" s="1"/>
  <c r="K4611" i="3" a="1"/>
  <c r="K4611" i="3" s="1"/>
  <c r="N4611" i="3" a="1"/>
  <c r="N4611" i="3" s="1"/>
  <c r="P4627" i="3" a="1"/>
  <c r="P4627" i="3" s="1"/>
  <c r="L4627" i="3" a="1"/>
  <c r="L4627" i="3" s="1"/>
  <c r="M4627" i="3" a="1"/>
  <c r="M4627" i="3" s="1"/>
  <c r="K4627" i="3" a="1"/>
  <c r="K4627" i="3" s="1"/>
  <c r="M4645" i="3" a="1"/>
  <c r="M4645" i="3" s="1"/>
  <c r="N4645" i="3" a="1"/>
  <c r="N4645" i="3" s="1"/>
  <c r="L4645" i="3" a="1"/>
  <c r="L4645" i="3" s="1"/>
  <c r="O4645" i="3" a="1"/>
  <c r="O4645" i="3" s="1"/>
  <c r="K4659" i="3" a="1"/>
  <c r="K4659" i="3" s="1"/>
  <c r="R4664" i="3"/>
  <c r="N4698" i="3" a="1"/>
  <c r="N4698" i="3" s="1"/>
  <c r="P4723" i="3" a="1"/>
  <c r="P4723" i="3" s="1"/>
  <c r="L4723" i="3" a="1"/>
  <c r="L4723" i="3" s="1"/>
  <c r="M4723" i="3" a="1"/>
  <c r="M4723" i="3" s="1"/>
  <c r="O4723" i="3" a="1"/>
  <c r="O4723" i="3" s="1"/>
  <c r="M4732" i="3" a="1"/>
  <c r="M4732" i="3" s="1"/>
  <c r="K4732" i="3" a="1"/>
  <c r="K4732" i="3" s="1"/>
  <c r="N4732" i="3" a="1"/>
  <c r="N4732" i="3" s="1"/>
  <c r="L4732" i="3" a="1"/>
  <c r="L4732" i="3" s="1"/>
  <c r="O4737" i="3" a="1"/>
  <c r="O4737" i="3" s="1"/>
  <c r="K4737" i="3" a="1"/>
  <c r="K4737" i="3" s="1"/>
  <c r="P4737" i="3" a="1"/>
  <c r="P4737" i="3" s="1"/>
  <c r="L4737" i="3" a="1"/>
  <c r="L4737" i="3" s="1"/>
  <c r="P4739" i="3" a="1"/>
  <c r="P4739" i="3" s="1"/>
  <c r="L4739" i="3" a="1"/>
  <c r="L4739" i="3" s="1"/>
  <c r="M4739" i="3" a="1"/>
  <c r="M4739" i="3" s="1"/>
  <c r="K4739" i="3" a="1"/>
  <c r="K4739" i="3" s="1"/>
  <c r="N4739" i="3" a="1"/>
  <c r="N4739" i="3" s="1"/>
  <c r="O4753" i="3" a="1"/>
  <c r="O4753" i="3" s="1"/>
  <c r="K4753" i="3" a="1"/>
  <c r="K4753" i="3" s="1"/>
  <c r="P4753" i="3" a="1"/>
  <c r="P4753" i="3" s="1"/>
  <c r="L4753" i="3" a="1"/>
  <c r="L4753" i="3" s="1"/>
  <c r="N4753" i="3" a="1"/>
  <c r="N4753" i="3" s="1"/>
  <c r="M4753" i="3" a="1"/>
  <c r="M4753" i="3" s="1"/>
  <c r="L4780" i="3" a="1"/>
  <c r="L4780" i="3" s="1"/>
  <c r="L4809" i="3" a="1"/>
  <c r="L4809" i="3" s="1"/>
  <c r="M4809" i="3" a="1"/>
  <c r="M4809" i="3" s="1"/>
  <c r="K4809" i="3" a="1"/>
  <c r="K4809" i="3" s="1"/>
  <c r="P4809" i="3" a="1"/>
  <c r="P4809" i="3" s="1"/>
  <c r="O4809" i="3" a="1"/>
  <c r="O4809" i="3" s="1"/>
  <c r="O3729" i="3" a="1"/>
  <c r="O3729" i="3" s="1"/>
  <c r="O3749" i="3" a="1"/>
  <c r="O3749" i="3" s="1"/>
  <c r="O3755" i="3" a="1"/>
  <c r="O3755" i="3" s="1"/>
  <c r="O3761" i="3" a="1"/>
  <c r="O3761" i="3" s="1"/>
  <c r="M3772" i="3" a="1"/>
  <c r="M3772" i="3" s="1"/>
  <c r="N3772" i="3" a="1"/>
  <c r="N3772" i="3" s="1"/>
  <c r="N3774" i="3" a="1"/>
  <c r="N3774" i="3" s="1"/>
  <c r="O3774" i="3" a="1"/>
  <c r="O3774" i="3" s="1"/>
  <c r="K3774" i="3" a="1"/>
  <c r="K3774" i="3" s="1"/>
  <c r="P3774" i="3" a="1"/>
  <c r="P3774" i="3" s="1"/>
  <c r="O3776" i="3" a="1"/>
  <c r="O3776" i="3" s="1"/>
  <c r="K3776" i="3" a="1"/>
  <c r="K3776" i="3" s="1"/>
  <c r="P3776" i="3" a="1"/>
  <c r="P3776" i="3" s="1"/>
  <c r="L3776" i="3" a="1"/>
  <c r="L3776" i="3" s="1"/>
  <c r="M3788" i="3" a="1"/>
  <c r="M3788" i="3" s="1"/>
  <c r="N3788" i="3" a="1"/>
  <c r="N3788" i="3" s="1"/>
  <c r="N3790" i="3" a="1"/>
  <c r="N3790" i="3" s="1"/>
  <c r="O3790" i="3" a="1"/>
  <c r="O3790" i="3" s="1"/>
  <c r="K3790" i="3" a="1"/>
  <c r="K3790" i="3" s="1"/>
  <c r="P3790" i="3" a="1"/>
  <c r="P3790" i="3" s="1"/>
  <c r="O3792" i="3" a="1"/>
  <c r="O3792" i="3" s="1"/>
  <c r="K3792" i="3" a="1"/>
  <c r="K3792" i="3" s="1"/>
  <c r="P3792" i="3" a="1"/>
  <c r="P3792" i="3" s="1"/>
  <c r="L3792" i="3" a="1"/>
  <c r="L3792" i="3" s="1"/>
  <c r="M3804" i="3" a="1"/>
  <c r="M3804" i="3" s="1"/>
  <c r="N3804" i="3" a="1"/>
  <c r="N3804" i="3" s="1"/>
  <c r="N3806" i="3" a="1"/>
  <c r="N3806" i="3" s="1"/>
  <c r="O3806" i="3" a="1"/>
  <c r="O3806" i="3" s="1"/>
  <c r="K3806" i="3" a="1"/>
  <c r="K3806" i="3" s="1"/>
  <c r="P3806" i="3" a="1"/>
  <c r="P3806" i="3" s="1"/>
  <c r="O3808" i="3" a="1"/>
  <c r="O3808" i="3" s="1"/>
  <c r="K3808" i="3" a="1"/>
  <c r="K3808" i="3" s="1"/>
  <c r="P3808" i="3" a="1"/>
  <c r="P3808" i="3" s="1"/>
  <c r="L3808" i="3" a="1"/>
  <c r="L3808" i="3" s="1"/>
  <c r="M3820" i="3" a="1"/>
  <c r="M3820" i="3" s="1"/>
  <c r="N3820" i="3" a="1"/>
  <c r="N3820" i="3" s="1"/>
  <c r="N3822" i="3" a="1"/>
  <c r="N3822" i="3" s="1"/>
  <c r="O3822" i="3" a="1"/>
  <c r="O3822" i="3" s="1"/>
  <c r="K3822" i="3" a="1"/>
  <c r="K3822" i="3" s="1"/>
  <c r="P3822" i="3" a="1"/>
  <c r="P3822" i="3" s="1"/>
  <c r="O3824" i="3" a="1"/>
  <c r="O3824" i="3" s="1"/>
  <c r="K3824" i="3" a="1"/>
  <c r="K3824" i="3" s="1"/>
  <c r="P3824" i="3" a="1"/>
  <c r="P3824" i="3" s="1"/>
  <c r="L3824" i="3" a="1"/>
  <c r="L3824" i="3" s="1"/>
  <c r="M3836" i="3" a="1"/>
  <c r="M3836" i="3" s="1"/>
  <c r="N3836" i="3" a="1"/>
  <c r="N3836" i="3" s="1"/>
  <c r="N3838" i="3" a="1"/>
  <c r="N3838" i="3" s="1"/>
  <c r="O3838" i="3" a="1"/>
  <c r="O3838" i="3" s="1"/>
  <c r="K3838" i="3" a="1"/>
  <c r="K3838" i="3" s="1"/>
  <c r="P3838" i="3" a="1"/>
  <c r="P3838" i="3" s="1"/>
  <c r="O3840" i="3" a="1"/>
  <c r="O3840" i="3" s="1"/>
  <c r="K3840" i="3" a="1"/>
  <c r="K3840" i="3" s="1"/>
  <c r="P3840" i="3" a="1"/>
  <c r="P3840" i="3" s="1"/>
  <c r="L3840" i="3" a="1"/>
  <c r="L3840" i="3" s="1"/>
  <c r="M3852" i="3" a="1"/>
  <c r="M3852" i="3" s="1"/>
  <c r="N3852" i="3" a="1"/>
  <c r="N3852" i="3" s="1"/>
  <c r="N3854" i="3" a="1"/>
  <c r="N3854" i="3" s="1"/>
  <c r="O3854" i="3" a="1"/>
  <c r="O3854" i="3" s="1"/>
  <c r="K3854" i="3" a="1"/>
  <c r="K3854" i="3" s="1"/>
  <c r="P3854" i="3" a="1"/>
  <c r="P3854" i="3" s="1"/>
  <c r="O3856" i="3" a="1"/>
  <c r="O3856" i="3" s="1"/>
  <c r="K3856" i="3" a="1"/>
  <c r="K3856" i="3" s="1"/>
  <c r="P3856" i="3" a="1"/>
  <c r="P3856" i="3" s="1"/>
  <c r="L3856" i="3" a="1"/>
  <c r="L3856" i="3" s="1"/>
  <c r="R3861" i="3"/>
  <c r="N3878" i="3" a="1"/>
  <c r="N3878" i="3" s="1"/>
  <c r="O3878" i="3" a="1"/>
  <c r="O3878" i="3" s="1"/>
  <c r="K3878" i="3" a="1"/>
  <c r="K3878" i="3" s="1"/>
  <c r="P3882" i="3" a="1"/>
  <c r="P3882" i="3" s="1"/>
  <c r="Q3882" i="3" s="1"/>
  <c r="L3882" i="3" a="1"/>
  <c r="L3882" i="3" s="1"/>
  <c r="M3882" i="3" a="1"/>
  <c r="M3882" i="3" s="1"/>
  <c r="O3888" i="3" a="1"/>
  <c r="O3888" i="3" s="1"/>
  <c r="K3888" i="3" a="1"/>
  <c r="K3888" i="3" s="1"/>
  <c r="P3888" i="3" a="1"/>
  <c r="P3888" i="3" s="1"/>
  <c r="L3888" i="3" a="1"/>
  <c r="L3888" i="3" s="1"/>
  <c r="P3923" i="3" a="1"/>
  <c r="P3923" i="3" s="1"/>
  <c r="N3926" i="3" a="1"/>
  <c r="N3926" i="3" s="1"/>
  <c r="O3926" i="3" a="1"/>
  <c r="O3926" i="3" s="1"/>
  <c r="K3926" i="3" a="1"/>
  <c r="K3926" i="3" s="1"/>
  <c r="P3930" i="3" a="1"/>
  <c r="P3930" i="3" s="1"/>
  <c r="R3930" i="3" s="1"/>
  <c r="L3930" i="3" a="1"/>
  <c r="L3930" i="3" s="1"/>
  <c r="M3930" i="3" a="1"/>
  <c r="M3930" i="3" s="1"/>
  <c r="O3944" i="3" a="1"/>
  <c r="O3944" i="3" s="1"/>
  <c r="K3944" i="3" a="1"/>
  <c r="K3944" i="3" s="1"/>
  <c r="P3944" i="3" a="1"/>
  <c r="P3944" i="3" s="1"/>
  <c r="L3944" i="3" a="1"/>
  <c r="L3944" i="3" s="1"/>
  <c r="P3945" i="3" a="1"/>
  <c r="P3945" i="3" s="1"/>
  <c r="Q3953" i="3"/>
  <c r="O3968" i="3" a="1"/>
  <c r="O3968" i="3" s="1"/>
  <c r="K3968" i="3" a="1"/>
  <c r="K3968" i="3" s="1"/>
  <c r="P3968" i="3" a="1"/>
  <c r="P3968" i="3" s="1"/>
  <c r="L3968" i="3" a="1"/>
  <c r="L3968" i="3" s="1"/>
  <c r="P3969" i="3" a="1"/>
  <c r="P3969" i="3" s="1"/>
  <c r="Q3969" i="3" s="1"/>
  <c r="R3973" i="3"/>
  <c r="O3976" i="3" a="1"/>
  <c r="O3976" i="3" s="1"/>
  <c r="K3976" i="3" a="1"/>
  <c r="K3976" i="3" s="1"/>
  <c r="P3976" i="3" a="1"/>
  <c r="P3976" i="3" s="1"/>
  <c r="L3976" i="3" a="1"/>
  <c r="L3976" i="3" s="1"/>
  <c r="P3977" i="3" a="1"/>
  <c r="P3977" i="3" s="1"/>
  <c r="Q3977" i="3" s="1"/>
  <c r="O3984" i="3" a="1"/>
  <c r="O3984" i="3" s="1"/>
  <c r="K3984" i="3" a="1"/>
  <c r="K3984" i="3" s="1"/>
  <c r="P3984" i="3" a="1"/>
  <c r="P3984" i="3" s="1"/>
  <c r="L3984" i="3" a="1"/>
  <c r="L3984" i="3" s="1"/>
  <c r="P3985" i="3" a="1"/>
  <c r="P3985" i="3" s="1"/>
  <c r="Q3985" i="3" s="1"/>
  <c r="M3995" i="3" a="1"/>
  <c r="M3995" i="3" s="1"/>
  <c r="N3995" i="3" a="1"/>
  <c r="N3995" i="3" s="1"/>
  <c r="M4001" i="3" a="1"/>
  <c r="M4001" i="3" s="1"/>
  <c r="N4001" i="3" a="1"/>
  <c r="N4001" i="3" s="1"/>
  <c r="N4014" i="3" a="1"/>
  <c r="N4014" i="3" s="1"/>
  <c r="K4014" i="3" a="1"/>
  <c r="K4014" i="3" s="1"/>
  <c r="L4014" i="3" a="1"/>
  <c r="L4014" i="3" s="1"/>
  <c r="M4020" i="3" a="1"/>
  <c r="M4020" i="3" s="1"/>
  <c r="K4020" i="3" a="1"/>
  <c r="K4020" i="3" s="1"/>
  <c r="L4020" i="3" a="1"/>
  <c r="L4020" i="3" s="1"/>
  <c r="N4022" i="3" a="1"/>
  <c r="N4022" i="3" s="1"/>
  <c r="P4022" i="3" a="1"/>
  <c r="P4022" i="3" s="1"/>
  <c r="Q4022" i="3" s="1"/>
  <c r="K4022" i="3" a="1"/>
  <c r="K4022" i="3" s="1"/>
  <c r="M4059" i="3" a="1"/>
  <c r="M4059" i="3" s="1"/>
  <c r="N4059" i="3" a="1"/>
  <c r="N4059" i="3" s="1"/>
  <c r="M4065" i="3" a="1"/>
  <c r="M4065" i="3" s="1"/>
  <c r="N4065" i="3" a="1"/>
  <c r="N4065" i="3" s="1"/>
  <c r="N4078" i="3" a="1"/>
  <c r="N4078" i="3" s="1"/>
  <c r="K4078" i="3" a="1"/>
  <c r="K4078" i="3" s="1"/>
  <c r="L4078" i="3" a="1"/>
  <c r="L4078" i="3" s="1"/>
  <c r="M4084" i="3" a="1"/>
  <c r="M4084" i="3" s="1"/>
  <c r="K4084" i="3" a="1"/>
  <c r="K4084" i="3" s="1"/>
  <c r="L4084" i="3" a="1"/>
  <c r="L4084" i="3" s="1"/>
  <c r="N4086" i="3" a="1"/>
  <c r="N4086" i="3" s="1"/>
  <c r="P4086" i="3" a="1"/>
  <c r="P4086" i="3" s="1"/>
  <c r="R4086" i="3" s="1"/>
  <c r="K4086" i="3" a="1"/>
  <c r="K4086" i="3" s="1"/>
  <c r="M4123" i="3" a="1"/>
  <c r="M4123" i="3" s="1"/>
  <c r="N4123" i="3" a="1"/>
  <c r="N4123" i="3" s="1"/>
  <c r="M4129" i="3" a="1"/>
  <c r="M4129" i="3" s="1"/>
  <c r="N4129" i="3" a="1"/>
  <c r="N4129" i="3" s="1"/>
  <c r="N4142" i="3" a="1"/>
  <c r="N4142" i="3" s="1"/>
  <c r="K4142" i="3" a="1"/>
  <c r="K4142" i="3" s="1"/>
  <c r="L4142" i="3" a="1"/>
  <c r="L4142" i="3" s="1"/>
  <c r="M4148" i="3" a="1"/>
  <c r="M4148" i="3" s="1"/>
  <c r="K4148" i="3" a="1"/>
  <c r="K4148" i="3" s="1"/>
  <c r="L4148" i="3" a="1"/>
  <c r="L4148" i="3" s="1"/>
  <c r="K4149" i="3" a="1"/>
  <c r="K4149" i="3" s="1"/>
  <c r="N4150" i="3" a="1"/>
  <c r="N4150" i="3" s="1"/>
  <c r="P4150" i="3" a="1"/>
  <c r="P4150" i="3" s="1"/>
  <c r="R4150" i="3" s="1"/>
  <c r="K4150" i="3" a="1"/>
  <c r="K4150" i="3" s="1"/>
  <c r="K4169" i="3" a="1"/>
  <c r="K4169" i="3" s="1"/>
  <c r="M4187" i="3" a="1"/>
  <c r="M4187" i="3" s="1"/>
  <c r="N4187" i="3" a="1"/>
  <c r="N4187" i="3" s="1"/>
  <c r="M4193" i="3" a="1"/>
  <c r="M4193" i="3" s="1"/>
  <c r="N4193" i="3" a="1"/>
  <c r="N4193" i="3" s="1"/>
  <c r="N4206" i="3" a="1"/>
  <c r="N4206" i="3" s="1"/>
  <c r="K4206" i="3" a="1"/>
  <c r="K4206" i="3" s="1"/>
  <c r="L4206" i="3" a="1"/>
  <c r="L4206" i="3" s="1"/>
  <c r="M4212" i="3" a="1"/>
  <c r="M4212" i="3" s="1"/>
  <c r="K4212" i="3" a="1"/>
  <c r="K4212" i="3" s="1"/>
  <c r="L4212" i="3" a="1"/>
  <c r="L4212" i="3" s="1"/>
  <c r="K4213" i="3" a="1"/>
  <c r="K4213" i="3" s="1"/>
  <c r="N4214" i="3" a="1"/>
  <c r="N4214" i="3" s="1"/>
  <c r="P4214" i="3" a="1"/>
  <c r="P4214" i="3" s="1"/>
  <c r="R4214" i="3" s="1"/>
  <c r="K4214" i="3" a="1"/>
  <c r="K4214" i="3" s="1"/>
  <c r="Q4215" i="3"/>
  <c r="K4233" i="3" a="1"/>
  <c r="K4233" i="3" s="1"/>
  <c r="M4251" i="3" a="1"/>
  <c r="M4251" i="3" s="1"/>
  <c r="N4251" i="3" a="1"/>
  <c r="N4251" i="3" s="1"/>
  <c r="M4257" i="3" a="1"/>
  <c r="M4257" i="3" s="1"/>
  <c r="N4257" i="3" a="1"/>
  <c r="N4257" i="3" s="1"/>
  <c r="N4270" i="3" a="1"/>
  <c r="N4270" i="3" s="1"/>
  <c r="K4270" i="3" a="1"/>
  <c r="K4270" i="3" s="1"/>
  <c r="L4270" i="3" a="1"/>
  <c r="L4270" i="3" s="1"/>
  <c r="M4276" i="3" a="1"/>
  <c r="M4276" i="3" s="1"/>
  <c r="K4276" i="3" a="1"/>
  <c r="K4276" i="3" s="1"/>
  <c r="L4276" i="3" a="1"/>
  <c r="L4276" i="3" s="1"/>
  <c r="K4277" i="3" a="1"/>
  <c r="K4277" i="3" s="1"/>
  <c r="N4278" i="3" a="1"/>
  <c r="N4278" i="3" s="1"/>
  <c r="P4278" i="3" a="1"/>
  <c r="P4278" i="3" s="1"/>
  <c r="K4278" i="3" a="1"/>
  <c r="K4278" i="3" s="1"/>
  <c r="K4297" i="3" a="1"/>
  <c r="K4297" i="3" s="1"/>
  <c r="M4315" i="3" a="1"/>
  <c r="M4315" i="3" s="1"/>
  <c r="N4315" i="3" a="1"/>
  <c r="N4315" i="3" s="1"/>
  <c r="M4321" i="3" a="1"/>
  <c r="M4321" i="3" s="1"/>
  <c r="N4321" i="3" a="1"/>
  <c r="N4321" i="3" s="1"/>
  <c r="N4334" i="3" a="1"/>
  <c r="N4334" i="3" s="1"/>
  <c r="K4334" i="3" a="1"/>
  <c r="K4334" i="3" s="1"/>
  <c r="L4334" i="3" a="1"/>
  <c r="L4334" i="3" s="1"/>
  <c r="M4340" i="3" a="1"/>
  <c r="M4340" i="3" s="1"/>
  <c r="K4340" i="3" a="1"/>
  <c r="K4340" i="3" s="1"/>
  <c r="L4340" i="3" a="1"/>
  <c r="L4340" i="3" s="1"/>
  <c r="K4341" i="3" a="1"/>
  <c r="K4341" i="3" s="1"/>
  <c r="N4342" i="3" a="1"/>
  <c r="N4342" i="3" s="1"/>
  <c r="P4342" i="3" a="1"/>
  <c r="P4342" i="3" s="1"/>
  <c r="R4342" i="3" s="1"/>
  <c r="K4342" i="3" a="1"/>
  <c r="K4342" i="3" s="1"/>
  <c r="K4361" i="3" a="1"/>
  <c r="K4361" i="3" s="1"/>
  <c r="M4379" i="3" a="1"/>
  <c r="M4379" i="3" s="1"/>
  <c r="N4379" i="3" a="1"/>
  <c r="N4379" i="3" s="1"/>
  <c r="M4385" i="3" a="1"/>
  <c r="M4385" i="3" s="1"/>
  <c r="N4385" i="3" a="1"/>
  <c r="N4385" i="3" s="1"/>
  <c r="N4398" i="3" a="1"/>
  <c r="N4398" i="3" s="1"/>
  <c r="K4398" i="3" a="1"/>
  <c r="K4398" i="3" s="1"/>
  <c r="L4398" i="3" a="1"/>
  <c r="L4398" i="3" s="1"/>
  <c r="M4404" i="3" a="1"/>
  <c r="M4404" i="3" s="1"/>
  <c r="K4404" i="3" a="1"/>
  <c r="K4404" i="3" s="1"/>
  <c r="L4404" i="3" a="1"/>
  <c r="L4404" i="3" s="1"/>
  <c r="K4405" i="3" a="1"/>
  <c r="K4405" i="3" s="1"/>
  <c r="N4406" i="3" a="1"/>
  <c r="N4406" i="3" s="1"/>
  <c r="P4406" i="3" a="1"/>
  <c r="P4406" i="3" s="1"/>
  <c r="R4406" i="3" s="1"/>
  <c r="K4406" i="3" a="1"/>
  <c r="K4406" i="3" s="1"/>
  <c r="K4425" i="3" a="1"/>
  <c r="K4425" i="3" s="1"/>
  <c r="K4445" i="3" a="1"/>
  <c r="K4445" i="3" s="1"/>
  <c r="K4468" i="3" a="1"/>
  <c r="K4468" i="3" s="1"/>
  <c r="Q4470" i="3"/>
  <c r="P4482" i="3" a="1"/>
  <c r="P4482" i="3" s="1"/>
  <c r="L4482" i="3" a="1"/>
  <c r="L4482" i="3" s="1"/>
  <c r="M4482" i="3" a="1"/>
  <c r="M4482" i="3" s="1"/>
  <c r="N4482" i="3" a="1"/>
  <c r="N4482" i="3" s="1"/>
  <c r="M4492" i="3" a="1"/>
  <c r="M4492" i="3" s="1"/>
  <c r="K4492" i="3" a="1"/>
  <c r="K4492" i="3" s="1"/>
  <c r="N4513" i="3" a="1"/>
  <c r="N4513" i="3" s="1"/>
  <c r="K4525" i="3" a="1"/>
  <c r="K4525" i="3" s="1"/>
  <c r="K4539" i="3" a="1"/>
  <c r="K4539" i="3" s="1"/>
  <c r="R4542" i="3"/>
  <c r="O4547" i="3" a="1"/>
  <c r="O4547" i="3" s="1"/>
  <c r="P4554" i="3" a="1"/>
  <c r="P4554" i="3" s="1"/>
  <c r="L4554" i="3" a="1"/>
  <c r="L4554" i="3" s="1"/>
  <c r="K4554" i="3" a="1"/>
  <c r="K4554" i="3" s="1"/>
  <c r="N4554" i="3" a="1"/>
  <c r="N4554" i="3" s="1"/>
  <c r="O4577" i="3" a="1"/>
  <c r="O4577" i="3" s="1"/>
  <c r="K4577" i="3" a="1"/>
  <c r="K4577" i="3" s="1"/>
  <c r="P4577" i="3" a="1"/>
  <c r="P4577" i="3" s="1"/>
  <c r="L4577" i="3" a="1"/>
  <c r="L4577" i="3" s="1"/>
  <c r="M4577" i="3" a="1"/>
  <c r="M4577" i="3" s="1"/>
  <c r="Q4583" i="3"/>
  <c r="M4589" i="3" a="1"/>
  <c r="M4589" i="3" s="1"/>
  <c r="N4589" i="3" a="1"/>
  <c r="N4589" i="3" s="1"/>
  <c r="O4589" i="3" a="1"/>
  <c r="O4589" i="3" s="1"/>
  <c r="P4603" i="3" a="1"/>
  <c r="P4603" i="3" s="1"/>
  <c r="L4603" i="3" a="1"/>
  <c r="L4603" i="3" s="1"/>
  <c r="M4603" i="3" a="1"/>
  <c r="M4603" i="3" s="1"/>
  <c r="O4603" i="3" a="1"/>
  <c r="O4603" i="3" s="1"/>
  <c r="N4603" i="3" a="1"/>
  <c r="N4603" i="3" s="1"/>
  <c r="Q4623" i="3"/>
  <c r="N4627" i="3" a="1"/>
  <c r="N4627" i="3" s="1"/>
  <c r="R4638" i="3"/>
  <c r="K4645" i="3" a="1"/>
  <c r="K4645" i="3" s="1"/>
  <c r="M4661" i="3" a="1"/>
  <c r="M4661" i="3" s="1"/>
  <c r="N4661" i="3" a="1"/>
  <c r="N4661" i="3" s="1"/>
  <c r="K4661" i="3" a="1"/>
  <c r="K4661" i="3" s="1"/>
  <c r="L4661" i="3" a="1"/>
  <c r="L4661" i="3" s="1"/>
  <c r="O4668" i="3" a="1"/>
  <c r="O4668" i="3" s="1"/>
  <c r="M4673" i="3" a="1"/>
  <c r="M4673" i="3" s="1"/>
  <c r="P4675" i="3" a="1"/>
  <c r="P4675" i="3" s="1"/>
  <c r="Q4675" i="3" s="1"/>
  <c r="L4675" i="3" a="1"/>
  <c r="L4675" i="3" s="1"/>
  <c r="M4675" i="3" a="1"/>
  <c r="M4675" i="3" s="1"/>
  <c r="K4675" i="3" a="1"/>
  <c r="K4675" i="3" s="1"/>
  <c r="N4675" i="3" a="1"/>
  <c r="N4675" i="3" s="1"/>
  <c r="P4691" i="3" a="1"/>
  <c r="P4691" i="3" s="1"/>
  <c r="Q4691" i="3" s="1"/>
  <c r="L4691" i="3" a="1"/>
  <c r="L4691" i="3" s="1"/>
  <c r="M4691" i="3" a="1"/>
  <c r="M4691" i="3" s="1"/>
  <c r="K4691" i="3" a="1"/>
  <c r="K4691" i="3" s="1"/>
  <c r="M4709" i="3" a="1"/>
  <c r="M4709" i="3" s="1"/>
  <c r="N4709" i="3" a="1"/>
  <c r="N4709" i="3" s="1"/>
  <c r="L4709" i="3" a="1"/>
  <c r="L4709" i="3" s="1"/>
  <c r="O4709" i="3" a="1"/>
  <c r="O4709" i="3" s="1"/>
  <c r="K4723" i="3" a="1"/>
  <c r="K4723" i="3" s="1"/>
  <c r="Q4736" i="3"/>
  <c r="M4737" i="3" a="1"/>
  <c r="M4737" i="3" s="1"/>
  <c r="R4743" i="3"/>
  <c r="Q4743" i="3"/>
  <c r="N4809" i="3" a="1"/>
  <c r="N4809" i="3" s="1"/>
  <c r="N4850" i="3" a="1"/>
  <c r="N4850" i="3" s="1"/>
  <c r="M4850" i="3" a="1"/>
  <c r="M4850" i="3" s="1"/>
  <c r="L4850" i="3" a="1"/>
  <c r="L4850" i="3" s="1"/>
  <c r="P4850" i="3" a="1"/>
  <c r="P4850" i="3" s="1"/>
  <c r="O4850" i="3" a="1"/>
  <c r="O4850" i="3" s="1"/>
  <c r="K4850" i="3" a="1"/>
  <c r="K4850" i="3" s="1"/>
  <c r="Q5009" i="3"/>
  <c r="R5059" i="3"/>
  <c r="Q5059" i="3"/>
  <c r="P5079" i="3" a="1"/>
  <c r="P5079" i="3" s="1"/>
  <c r="L5079" i="3" a="1"/>
  <c r="L5079" i="3" s="1"/>
  <c r="N5079" i="3" a="1"/>
  <c r="N5079" i="3" s="1"/>
  <c r="O5079" i="3" a="1"/>
  <c r="O5079" i="3" s="1"/>
  <c r="K5079" i="3" a="1"/>
  <c r="K5079" i="3" s="1"/>
  <c r="M5079" i="3" a="1"/>
  <c r="M5079" i="3" s="1"/>
  <c r="K3701" i="3" a="1"/>
  <c r="K3701" i="3" s="1"/>
  <c r="K3709" i="3" a="1"/>
  <c r="K3709" i="3" s="1"/>
  <c r="K3717" i="3" a="1"/>
  <c r="K3717" i="3" s="1"/>
  <c r="K3725" i="3" a="1"/>
  <c r="K3725" i="3" s="1"/>
  <c r="K3729" i="3" a="1"/>
  <c r="K3729" i="3" s="1"/>
  <c r="P3729" i="3" a="1"/>
  <c r="P3729" i="3" s="1"/>
  <c r="O3734" i="3" a="1"/>
  <c r="O3734" i="3" s="1"/>
  <c r="O3740" i="3" a="1"/>
  <c r="O3740" i="3" s="1"/>
  <c r="P3746" i="3" a="1"/>
  <c r="P3746" i="3" s="1"/>
  <c r="L3746" i="3" a="1"/>
  <c r="L3746" i="3" s="1"/>
  <c r="O3746" i="3" a="1"/>
  <c r="O3746" i="3" s="1"/>
  <c r="K3749" i="3" a="1"/>
  <c r="K3749" i="3" s="1"/>
  <c r="O3752" i="3" a="1"/>
  <c r="O3752" i="3" s="1"/>
  <c r="K3752" i="3" a="1"/>
  <c r="K3752" i="3" s="1"/>
  <c r="K3755" i="3" a="1"/>
  <c r="K3755" i="3" s="1"/>
  <c r="K3761" i="3" a="1"/>
  <c r="K3761" i="3" s="1"/>
  <c r="P3761" i="3" a="1"/>
  <c r="P3761" i="3" s="1"/>
  <c r="K3772" i="3" a="1"/>
  <c r="K3772" i="3" s="1"/>
  <c r="P3772" i="3" a="1"/>
  <c r="P3772" i="3" s="1"/>
  <c r="R3772" i="3" s="1"/>
  <c r="K3788" i="3" a="1"/>
  <c r="K3788" i="3" s="1"/>
  <c r="P3788" i="3" a="1"/>
  <c r="P3788" i="3" s="1"/>
  <c r="R3788" i="3" s="1"/>
  <c r="K3804" i="3" a="1"/>
  <c r="K3804" i="3" s="1"/>
  <c r="P3804" i="3" a="1"/>
  <c r="P3804" i="3" s="1"/>
  <c r="Q3804" i="3" s="1"/>
  <c r="K3820" i="3" a="1"/>
  <c r="K3820" i="3" s="1"/>
  <c r="P3820" i="3" a="1"/>
  <c r="P3820" i="3" s="1"/>
  <c r="R3820" i="3" s="1"/>
  <c r="K3836" i="3" a="1"/>
  <c r="K3836" i="3" s="1"/>
  <c r="P3836" i="3" a="1"/>
  <c r="P3836" i="3" s="1"/>
  <c r="Q3836" i="3" s="1"/>
  <c r="K3852" i="3" a="1"/>
  <c r="K3852" i="3" s="1"/>
  <c r="P3852" i="3" a="1"/>
  <c r="P3852" i="3" s="1"/>
  <c r="L3878" i="3" a="1"/>
  <c r="L3878" i="3" s="1"/>
  <c r="K3882" i="3" a="1"/>
  <c r="K3882" i="3" s="1"/>
  <c r="P3883" i="3" a="1"/>
  <c r="P3883" i="3" s="1"/>
  <c r="K3923" i="3" a="1"/>
  <c r="K3923" i="3" s="1"/>
  <c r="L3926" i="3" a="1"/>
  <c r="L3926" i="3" s="1"/>
  <c r="K3930" i="3" a="1"/>
  <c r="K3930" i="3" s="1"/>
  <c r="P3931" i="3" a="1"/>
  <c r="P3931" i="3" s="1"/>
  <c r="R3931" i="3" s="1"/>
  <c r="N3934" i="3" a="1"/>
  <c r="N3934" i="3" s="1"/>
  <c r="O3934" i="3" a="1"/>
  <c r="O3934" i="3" s="1"/>
  <c r="K3934" i="3" a="1"/>
  <c r="K3934" i="3" s="1"/>
  <c r="K3937" i="3" a="1"/>
  <c r="K3937" i="3" s="1"/>
  <c r="P3938" i="3" a="1"/>
  <c r="P3938" i="3" s="1"/>
  <c r="L3938" i="3" a="1"/>
  <c r="L3938" i="3" s="1"/>
  <c r="M3938" i="3" a="1"/>
  <c r="M3938" i="3" s="1"/>
  <c r="O3952" i="3" a="1"/>
  <c r="O3952" i="3" s="1"/>
  <c r="K3952" i="3" a="1"/>
  <c r="K3952" i="3" s="1"/>
  <c r="P3952" i="3" a="1"/>
  <c r="P3952" i="3" s="1"/>
  <c r="L3952" i="3" a="1"/>
  <c r="L3952" i="3" s="1"/>
  <c r="O3960" i="3" a="1"/>
  <c r="O3960" i="3" s="1"/>
  <c r="K3960" i="3" a="1"/>
  <c r="K3960" i="3" s="1"/>
  <c r="P3960" i="3" a="1"/>
  <c r="P3960" i="3" s="1"/>
  <c r="L3960" i="3" a="1"/>
  <c r="L3960" i="3" s="1"/>
  <c r="P3994" i="3" a="1"/>
  <c r="P3994" i="3" s="1"/>
  <c r="Q3994" i="3" s="1"/>
  <c r="L3994" i="3" a="1"/>
  <c r="L3994" i="3" s="1"/>
  <c r="K3994" i="3" a="1"/>
  <c r="K3994" i="3" s="1"/>
  <c r="M3994" i="3" a="1"/>
  <c r="M3994" i="3" s="1"/>
  <c r="M3996" i="3" a="1"/>
  <c r="M3996" i="3" s="1"/>
  <c r="P3996" i="3" a="1"/>
  <c r="P3996" i="3" s="1"/>
  <c r="Q3996" i="3" s="1"/>
  <c r="K3996" i="3" a="1"/>
  <c r="K3996" i="3" s="1"/>
  <c r="P3997" i="3" a="1"/>
  <c r="P3997" i="3" s="1"/>
  <c r="R3997" i="3" s="1"/>
  <c r="M3997" i="3" a="1"/>
  <c r="M3997" i="3" s="1"/>
  <c r="O4000" i="3" a="1"/>
  <c r="O4000" i="3" s="1"/>
  <c r="K4000" i="3" a="1"/>
  <c r="K4000" i="3" s="1"/>
  <c r="P4000" i="3" a="1"/>
  <c r="P4000" i="3" s="1"/>
  <c r="M4000" i="3" a="1"/>
  <c r="M4000" i="3" s="1"/>
  <c r="P4002" i="3" a="1"/>
  <c r="P4002" i="3" s="1"/>
  <c r="Q4002" i="3" s="1"/>
  <c r="L4002" i="3" a="1"/>
  <c r="L4002" i="3" s="1"/>
  <c r="K4002" i="3" a="1"/>
  <c r="K4002" i="3" s="1"/>
  <c r="P4003" i="3" a="1"/>
  <c r="P4003" i="3" s="1"/>
  <c r="M4003" i="3" a="1"/>
  <c r="M4003" i="3" s="1"/>
  <c r="N4038" i="3" a="1"/>
  <c r="N4038" i="3" s="1"/>
  <c r="L4038" i="3" a="1"/>
  <c r="L4038" i="3" s="1"/>
  <c r="M4038" i="3" a="1"/>
  <c r="M4038" i="3" s="1"/>
  <c r="R4049" i="3"/>
  <c r="P4058" i="3" a="1"/>
  <c r="P4058" i="3" s="1"/>
  <c r="R4058" i="3" s="1"/>
  <c r="L4058" i="3" a="1"/>
  <c r="L4058" i="3" s="1"/>
  <c r="K4058" i="3" a="1"/>
  <c r="K4058" i="3" s="1"/>
  <c r="M4058" i="3" a="1"/>
  <c r="M4058" i="3" s="1"/>
  <c r="M4060" i="3" a="1"/>
  <c r="M4060" i="3" s="1"/>
  <c r="P4060" i="3" a="1"/>
  <c r="P4060" i="3" s="1"/>
  <c r="Q4060" i="3" s="1"/>
  <c r="K4060" i="3" a="1"/>
  <c r="K4060" i="3" s="1"/>
  <c r="P4061" i="3" a="1"/>
  <c r="P4061" i="3" s="1"/>
  <c r="R4061" i="3" s="1"/>
  <c r="M4061" i="3" a="1"/>
  <c r="M4061" i="3" s="1"/>
  <c r="O4064" i="3" a="1"/>
  <c r="O4064" i="3" s="1"/>
  <c r="K4064" i="3" a="1"/>
  <c r="K4064" i="3" s="1"/>
  <c r="P4064" i="3" a="1"/>
  <c r="P4064" i="3" s="1"/>
  <c r="M4064" i="3" a="1"/>
  <c r="M4064" i="3" s="1"/>
  <c r="P4066" i="3" a="1"/>
  <c r="P4066" i="3" s="1"/>
  <c r="R4066" i="3" s="1"/>
  <c r="L4066" i="3" a="1"/>
  <c r="L4066" i="3" s="1"/>
  <c r="K4066" i="3" a="1"/>
  <c r="K4066" i="3" s="1"/>
  <c r="P4067" i="3" a="1"/>
  <c r="P4067" i="3" s="1"/>
  <c r="R4067" i="3" s="1"/>
  <c r="M4067" i="3" a="1"/>
  <c r="M4067" i="3" s="1"/>
  <c r="N4102" i="3" a="1"/>
  <c r="N4102" i="3" s="1"/>
  <c r="L4102" i="3" a="1"/>
  <c r="L4102" i="3" s="1"/>
  <c r="M4102" i="3" a="1"/>
  <c r="M4102" i="3" s="1"/>
  <c r="R4113" i="3"/>
  <c r="P4122" i="3" a="1"/>
  <c r="P4122" i="3" s="1"/>
  <c r="R4122" i="3" s="1"/>
  <c r="L4122" i="3" a="1"/>
  <c r="L4122" i="3" s="1"/>
  <c r="K4122" i="3" a="1"/>
  <c r="K4122" i="3" s="1"/>
  <c r="M4122" i="3" a="1"/>
  <c r="M4122" i="3" s="1"/>
  <c r="M4124" i="3" a="1"/>
  <c r="M4124" i="3" s="1"/>
  <c r="P4124" i="3" a="1"/>
  <c r="P4124" i="3" s="1"/>
  <c r="K4124" i="3" a="1"/>
  <c r="K4124" i="3" s="1"/>
  <c r="P4125" i="3" a="1"/>
  <c r="P4125" i="3" s="1"/>
  <c r="R4125" i="3" s="1"/>
  <c r="M4125" i="3" a="1"/>
  <c r="M4125" i="3" s="1"/>
  <c r="O4128" i="3" a="1"/>
  <c r="O4128" i="3" s="1"/>
  <c r="K4128" i="3" a="1"/>
  <c r="K4128" i="3" s="1"/>
  <c r="P4128" i="3" a="1"/>
  <c r="P4128" i="3" s="1"/>
  <c r="M4128" i="3" a="1"/>
  <c r="M4128" i="3" s="1"/>
  <c r="P4130" i="3" a="1"/>
  <c r="P4130" i="3" s="1"/>
  <c r="R4130" i="3" s="1"/>
  <c r="L4130" i="3" a="1"/>
  <c r="L4130" i="3" s="1"/>
  <c r="K4130" i="3" a="1"/>
  <c r="K4130" i="3" s="1"/>
  <c r="P4131" i="3" a="1"/>
  <c r="P4131" i="3" s="1"/>
  <c r="R4131" i="3" s="1"/>
  <c r="M4131" i="3" a="1"/>
  <c r="M4131" i="3" s="1"/>
  <c r="N4166" i="3" a="1"/>
  <c r="N4166" i="3" s="1"/>
  <c r="L4166" i="3" a="1"/>
  <c r="L4166" i="3" s="1"/>
  <c r="M4166" i="3" a="1"/>
  <c r="M4166" i="3" s="1"/>
  <c r="M4168" i="3" a="1"/>
  <c r="M4168" i="3" s="1"/>
  <c r="R4171" i="3"/>
  <c r="R4177" i="3"/>
  <c r="L4184" i="3" a="1"/>
  <c r="L4184" i="3" s="1"/>
  <c r="P4186" i="3" a="1"/>
  <c r="P4186" i="3" s="1"/>
  <c r="R4186" i="3" s="1"/>
  <c r="L4186" i="3" a="1"/>
  <c r="L4186" i="3" s="1"/>
  <c r="K4186" i="3" a="1"/>
  <c r="K4186" i="3" s="1"/>
  <c r="M4186" i="3" a="1"/>
  <c r="M4186" i="3" s="1"/>
  <c r="M4188" i="3" a="1"/>
  <c r="M4188" i="3" s="1"/>
  <c r="P4188" i="3" a="1"/>
  <c r="P4188" i="3" s="1"/>
  <c r="K4188" i="3" a="1"/>
  <c r="K4188" i="3" s="1"/>
  <c r="P4189" i="3" a="1"/>
  <c r="P4189" i="3" s="1"/>
  <c r="R4189" i="3" s="1"/>
  <c r="M4189" i="3" a="1"/>
  <c r="M4189" i="3" s="1"/>
  <c r="O4192" i="3" a="1"/>
  <c r="O4192" i="3" s="1"/>
  <c r="K4192" i="3" a="1"/>
  <c r="K4192" i="3" s="1"/>
  <c r="P4192" i="3" a="1"/>
  <c r="P4192" i="3" s="1"/>
  <c r="M4192" i="3" a="1"/>
  <c r="M4192" i="3" s="1"/>
  <c r="P4194" i="3" a="1"/>
  <c r="P4194" i="3" s="1"/>
  <c r="L4194" i="3" a="1"/>
  <c r="L4194" i="3" s="1"/>
  <c r="K4194" i="3" a="1"/>
  <c r="K4194" i="3" s="1"/>
  <c r="P4195" i="3" a="1"/>
  <c r="P4195" i="3" s="1"/>
  <c r="R4195" i="3" s="1"/>
  <c r="M4195" i="3" a="1"/>
  <c r="M4195" i="3" s="1"/>
  <c r="N4230" i="3" a="1"/>
  <c r="N4230" i="3" s="1"/>
  <c r="L4230" i="3" a="1"/>
  <c r="L4230" i="3" s="1"/>
  <c r="M4230" i="3" a="1"/>
  <c r="M4230" i="3" s="1"/>
  <c r="M4232" i="3" a="1"/>
  <c r="M4232" i="3" s="1"/>
  <c r="R4241" i="3"/>
  <c r="L4248" i="3" a="1"/>
  <c r="L4248" i="3" s="1"/>
  <c r="P4250" i="3" a="1"/>
  <c r="P4250" i="3" s="1"/>
  <c r="R4250" i="3" s="1"/>
  <c r="L4250" i="3" a="1"/>
  <c r="L4250" i="3" s="1"/>
  <c r="K4250" i="3" a="1"/>
  <c r="K4250" i="3" s="1"/>
  <c r="M4250" i="3" a="1"/>
  <c r="M4250" i="3" s="1"/>
  <c r="M4252" i="3" a="1"/>
  <c r="M4252" i="3" s="1"/>
  <c r="P4252" i="3" a="1"/>
  <c r="P4252" i="3" s="1"/>
  <c r="Q4252" i="3" s="1"/>
  <c r="K4252" i="3" a="1"/>
  <c r="K4252" i="3" s="1"/>
  <c r="P4253" i="3" a="1"/>
  <c r="P4253" i="3" s="1"/>
  <c r="M4253" i="3" a="1"/>
  <c r="M4253" i="3" s="1"/>
  <c r="O4256" i="3" a="1"/>
  <c r="O4256" i="3" s="1"/>
  <c r="K4256" i="3" a="1"/>
  <c r="K4256" i="3" s="1"/>
  <c r="P4256" i="3" a="1"/>
  <c r="P4256" i="3" s="1"/>
  <c r="M4256" i="3" a="1"/>
  <c r="M4256" i="3" s="1"/>
  <c r="P4258" i="3" a="1"/>
  <c r="P4258" i="3" s="1"/>
  <c r="R4258" i="3" s="1"/>
  <c r="L4258" i="3" a="1"/>
  <c r="L4258" i="3" s="1"/>
  <c r="K4258" i="3" a="1"/>
  <c r="K4258" i="3" s="1"/>
  <c r="P4259" i="3" a="1"/>
  <c r="P4259" i="3" s="1"/>
  <c r="Q4259" i="3" s="1"/>
  <c r="M4259" i="3" a="1"/>
  <c r="M4259" i="3" s="1"/>
  <c r="N4294" i="3" a="1"/>
  <c r="N4294" i="3" s="1"/>
  <c r="L4294" i="3" a="1"/>
  <c r="L4294" i="3" s="1"/>
  <c r="M4294" i="3" a="1"/>
  <c r="M4294" i="3" s="1"/>
  <c r="M4296" i="3" a="1"/>
  <c r="M4296" i="3" s="1"/>
  <c r="R4299" i="3"/>
  <c r="R4305" i="3"/>
  <c r="L4312" i="3" a="1"/>
  <c r="L4312" i="3" s="1"/>
  <c r="P4314" i="3" a="1"/>
  <c r="P4314" i="3" s="1"/>
  <c r="L4314" i="3" a="1"/>
  <c r="L4314" i="3" s="1"/>
  <c r="K4314" i="3" a="1"/>
  <c r="K4314" i="3" s="1"/>
  <c r="M4314" i="3" a="1"/>
  <c r="M4314" i="3" s="1"/>
  <c r="M4316" i="3" a="1"/>
  <c r="M4316" i="3" s="1"/>
  <c r="P4316" i="3" a="1"/>
  <c r="P4316" i="3" s="1"/>
  <c r="Q4316" i="3" s="1"/>
  <c r="K4316" i="3" a="1"/>
  <c r="K4316" i="3" s="1"/>
  <c r="P4317" i="3" a="1"/>
  <c r="P4317" i="3" s="1"/>
  <c r="Q4317" i="3" s="1"/>
  <c r="M4317" i="3" a="1"/>
  <c r="M4317" i="3" s="1"/>
  <c r="O4320" i="3" a="1"/>
  <c r="O4320" i="3" s="1"/>
  <c r="K4320" i="3" a="1"/>
  <c r="K4320" i="3" s="1"/>
  <c r="P4320" i="3" a="1"/>
  <c r="P4320" i="3" s="1"/>
  <c r="M4320" i="3" a="1"/>
  <c r="M4320" i="3" s="1"/>
  <c r="P4322" i="3" a="1"/>
  <c r="P4322" i="3" s="1"/>
  <c r="Q4322" i="3" s="1"/>
  <c r="L4322" i="3" a="1"/>
  <c r="L4322" i="3" s="1"/>
  <c r="K4322" i="3" a="1"/>
  <c r="K4322" i="3" s="1"/>
  <c r="P4323" i="3" a="1"/>
  <c r="P4323" i="3" s="1"/>
  <c r="M4323" i="3" a="1"/>
  <c r="M4323" i="3" s="1"/>
  <c r="N4358" i="3" a="1"/>
  <c r="N4358" i="3" s="1"/>
  <c r="L4358" i="3" a="1"/>
  <c r="L4358" i="3" s="1"/>
  <c r="M4358" i="3" a="1"/>
  <c r="M4358" i="3" s="1"/>
  <c r="M4360" i="3" a="1"/>
  <c r="M4360" i="3" s="1"/>
  <c r="R4363" i="3"/>
  <c r="L4376" i="3" a="1"/>
  <c r="L4376" i="3" s="1"/>
  <c r="P4378" i="3" a="1"/>
  <c r="P4378" i="3" s="1"/>
  <c r="R4378" i="3" s="1"/>
  <c r="L4378" i="3" a="1"/>
  <c r="L4378" i="3" s="1"/>
  <c r="K4378" i="3" a="1"/>
  <c r="K4378" i="3" s="1"/>
  <c r="M4378" i="3" a="1"/>
  <c r="M4378" i="3" s="1"/>
  <c r="M4380" i="3" a="1"/>
  <c r="M4380" i="3" s="1"/>
  <c r="P4380" i="3" a="1"/>
  <c r="P4380" i="3" s="1"/>
  <c r="Q4380" i="3" s="1"/>
  <c r="K4380" i="3" a="1"/>
  <c r="K4380" i="3" s="1"/>
  <c r="P4381" i="3" a="1"/>
  <c r="P4381" i="3" s="1"/>
  <c r="M4381" i="3" a="1"/>
  <c r="M4381" i="3" s="1"/>
  <c r="O4384" i="3" a="1"/>
  <c r="O4384" i="3" s="1"/>
  <c r="K4384" i="3" a="1"/>
  <c r="K4384" i="3" s="1"/>
  <c r="P4384" i="3" a="1"/>
  <c r="P4384" i="3" s="1"/>
  <c r="M4384" i="3" a="1"/>
  <c r="M4384" i="3" s="1"/>
  <c r="P4386" i="3" a="1"/>
  <c r="P4386" i="3" s="1"/>
  <c r="R4386" i="3" s="1"/>
  <c r="L4386" i="3" a="1"/>
  <c r="L4386" i="3" s="1"/>
  <c r="K4386" i="3" a="1"/>
  <c r="K4386" i="3" s="1"/>
  <c r="P4387" i="3" a="1"/>
  <c r="P4387" i="3" s="1"/>
  <c r="R4387" i="3" s="1"/>
  <c r="M4387" i="3" a="1"/>
  <c r="M4387" i="3" s="1"/>
  <c r="L4406" i="3" a="1"/>
  <c r="L4406" i="3" s="1"/>
  <c r="N4422" i="3" a="1"/>
  <c r="N4422" i="3" s="1"/>
  <c r="L4422" i="3" a="1"/>
  <c r="L4422" i="3" s="1"/>
  <c r="M4422" i="3" a="1"/>
  <c r="M4422" i="3" s="1"/>
  <c r="M4424" i="3" a="1"/>
  <c r="M4424" i="3" s="1"/>
  <c r="R4428" i="3"/>
  <c r="N4430" i="3" a="1"/>
  <c r="N4430" i="3" s="1"/>
  <c r="O4430" i="3" a="1"/>
  <c r="O4430" i="3" s="1"/>
  <c r="P4430" i="3" a="1"/>
  <c r="P4430" i="3" s="1"/>
  <c r="K4430" i="3" a="1"/>
  <c r="K4430" i="3" s="1"/>
  <c r="Q4456" i="3"/>
  <c r="M4461" i="3" a="1"/>
  <c r="M4461" i="3" s="1"/>
  <c r="N4461" i="3" a="1"/>
  <c r="N4461" i="3" s="1"/>
  <c r="P4467" i="3" a="1"/>
  <c r="P4467" i="3" s="1"/>
  <c r="L4467" i="3" a="1"/>
  <c r="L4467" i="3" s="1"/>
  <c r="M4467" i="3" a="1"/>
  <c r="M4467" i="3" s="1"/>
  <c r="O4467" i="3" a="1"/>
  <c r="O4467" i="3" s="1"/>
  <c r="L4468" i="3" a="1"/>
  <c r="L4468" i="3" s="1"/>
  <c r="P4475" i="3" a="1"/>
  <c r="P4475" i="3" s="1"/>
  <c r="Q4475" i="3" s="1"/>
  <c r="L4475" i="3" a="1"/>
  <c r="L4475" i="3" s="1"/>
  <c r="M4475" i="3" a="1"/>
  <c r="M4475" i="3" s="1"/>
  <c r="N4475" i="3" a="1"/>
  <c r="N4475" i="3" s="1"/>
  <c r="Q4479" i="3"/>
  <c r="L4492" i="3" a="1"/>
  <c r="L4492" i="3" s="1"/>
  <c r="O4497" i="3" a="1"/>
  <c r="O4497" i="3" s="1"/>
  <c r="K4497" i="3" a="1"/>
  <c r="K4497" i="3" s="1"/>
  <c r="P4497" i="3" a="1"/>
  <c r="P4497" i="3" s="1"/>
  <c r="L4497" i="3" a="1"/>
  <c r="L4497" i="3" s="1"/>
  <c r="N4497" i="3" a="1"/>
  <c r="N4497" i="3" s="1"/>
  <c r="L4525" i="3" a="1"/>
  <c r="L4525" i="3" s="1"/>
  <c r="M4532" i="3" a="1"/>
  <c r="M4532" i="3" s="1"/>
  <c r="O4532" i="3" a="1"/>
  <c r="O4532" i="3" s="1"/>
  <c r="N4532" i="3" a="1"/>
  <c r="N4532" i="3" s="1"/>
  <c r="P4546" i="3" a="1"/>
  <c r="P4546" i="3" s="1"/>
  <c r="L4546" i="3" a="1"/>
  <c r="L4546" i="3" s="1"/>
  <c r="M4546" i="3" a="1"/>
  <c r="M4546" i="3" s="1"/>
  <c r="O4546" i="3" a="1"/>
  <c r="O4546" i="3" s="1"/>
  <c r="N4546" i="3" a="1"/>
  <c r="N4546" i="3" s="1"/>
  <c r="R4551" i="3"/>
  <c r="O4563" i="3" a="1"/>
  <c r="O4563" i="3" s="1"/>
  <c r="O4597" i="3" a="1"/>
  <c r="O4597" i="3" s="1"/>
  <c r="Q4606" i="3"/>
  <c r="O4611" i="3" a="1"/>
  <c r="O4611" i="3" s="1"/>
  <c r="P4618" i="3" a="1"/>
  <c r="P4618" i="3" s="1"/>
  <c r="Q4618" i="3" s="1"/>
  <c r="L4618" i="3" a="1"/>
  <c r="L4618" i="3" s="1"/>
  <c r="K4618" i="3" a="1"/>
  <c r="K4618" i="3" s="1"/>
  <c r="N4618" i="3" a="1"/>
  <c r="N4618" i="3" s="1"/>
  <c r="Q4624" i="3"/>
  <c r="R4640" i="3"/>
  <c r="O4641" i="3" a="1"/>
  <c r="O4641" i="3" s="1"/>
  <c r="K4641" i="3" a="1"/>
  <c r="K4641" i="3" s="1"/>
  <c r="P4641" i="3" a="1"/>
  <c r="P4641" i="3" s="1"/>
  <c r="L4641" i="3" a="1"/>
  <c r="L4641" i="3" s="1"/>
  <c r="M4641" i="3" a="1"/>
  <c r="M4641" i="3" s="1"/>
  <c r="M4653" i="3" a="1"/>
  <c r="M4653" i="3" s="1"/>
  <c r="N4653" i="3" a="1"/>
  <c r="N4653" i="3" s="1"/>
  <c r="O4653" i="3" a="1"/>
  <c r="O4653" i="3" s="1"/>
  <c r="N4659" i="3" a="1"/>
  <c r="N4659" i="3" s="1"/>
  <c r="P4667" i="3" a="1"/>
  <c r="P4667" i="3" s="1"/>
  <c r="L4667" i="3" a="1"/>
  <c r="L4667" i="3" s="1"/>
  <c r="M4667" i="3" a="1"/>
  <c r="M4667" i="3" s="1"/>
  <c r="O4667" i="3" a="1"/>
  <c r="O4667" i="3" s="1"/>
  <c r="N4667" i="3" a="1"/>
  <c r="N4667" i="3" s="1"/>
  <c r="N4673" i="3" a="1"/>
  <c r="N4673" i="3" s="1"/>
  <c r="R4687" i="3"/>
  <c r="Q4687" i="3"/>
  <c r="O4698" i="3" a="1"/>
  <c r="O4698" i="3" s="1"/>
  <c r="Q4702" i="3"/>
  <c r="M4725" i="3" a="1"/>
  <c r="M4725" i="3" s="1"/>
  <c r="N4725" i="3" a="1"/>
  <c r="N4725" i="3" s="1"/>
  <c r="K4725" i="3" a="1"/>
  <c r="K4725" i="3" s="1"/>
  <c r="L4725" i="3" a="1"/>
  <c r="L4725" i="3" s="1"/>
  <c r="O4732" i="3" a="1"/>
  <c r="O4732" i="3" s="1"/>
  <c r="N4737" i="3" a="1"/>
  <c r="N4737" i="3" s="1"/>
  <c r="O4739" i="3" a="1"/>
  <c r="O4739" i="3" s="1"/>
  <c r="Q4750" i="3"/>
  <c r="R4775" i="3"/>
  <c r="N4794" i="3" a="1"/>
  <c r="N4794" i="3" s="1"/>
  <c r="M4794" i="3" a="1"/>
  <c r="M4794" i="3" s="1"/>
  <c r="L4794" i="3" a="1"/>
  <c r="L4794" i="3" s="1"/>
  <c r="K4794" i="3" a="1"/>
  <c r="K4794" i="3" s="1"/>
  <c r="P4794" i="3" a="1"/>
  <c r="P4794" i="3" s="1"/>
  <c r="O4794" i="3" a="1"/>
  <c r="O4794" i="3" s="1"/>
  <c r="R4827" i="3"/>
  <c r="Q4827" i="3"/>
  <c r="Q4898" i="3"/>
  <c r="R4898" i="3"/>
  <c r="R5172" i="3"/>
  <c r="Q5172" i="3"/>
  <c r="K3596" i="3" a="1"/>
  <c r="K3596" i="3" s="1"/>
  <c r="K3604" i="3" a="1"/>
  <c r="K3604" i="3" s="1"/>
  <c r="K3612" i="3" a="1"/>
  <c r="K3612" i="3" s="1"/>
  <c r="K3620" i="3" a="1"/>
  <c r="K3620" i="3" s="1"/>
  <c r="K3628" i="3" a="1"/>
  <c r="K3628" i="3" s="1"/>
  <c r="K3636" i="3" a="1"/>
  <c r="K3636" i="3" s="1"/>
  <c r="K3644" i="3" a="1"/>
  <c r="K3644" i="3" s="1"/>
  <c r="K3652" i="3" a="1"/>
  <c r="K3652" i="3" s="1"/>
  <c r="K3660" i="3" a="1"/>
  <c r="K3660" i="3" s="1"/>
  <c r="K3668" i="3" a="1"/>
  <c r="K3668" i="3" s="1"/>
  <c r="K3676" i="3" a="1"/>
  <c r="K3676" i="3" s="1"/>
  <c r="K3684" i="3" a="1"/>
  <c r="K3684" i="3" s="1"/>
  <c r="K3692" i="3" a="1"/>
  <c r="K3692" i="3" s="1"/>
  <c r="K3700" i="3" a="1"/>
  <c r="K3700" i="3" s="1"/>
  <c r="K3708" i="3" a="1"/>
  <c r="K3708" i="3" s="1"/>
  <c r="K3716" i="3" a="1"/>
  <c r="K3716" i="3" s="1"/>
  <c r="K3724" i="3" a="1"/>
  <c r="K3724" i="3" s="1"/>
  <c r="K3734" i="3" a="1"/>
  <c r="K3734" i="3" s="1"/>
  <c r="K3740" i="3" a="1"/>
  <c r="K3740" i="3" s="1"/>
  <c r="K3746" i="3" a="1"/>
  <c r="K3746" i="3" s="1"/>
  <c r="M3750" i="3" a="1"/>
  <c r="M3750" i="3" s="1"/>
  <c r="P3752" i="3" a="1"/>
  <c r="P3752" i="3" s="1"/>
  <c r="K3763" i="3" a="1"/>
  <c r="K3763" i="3" s="1"/>
  <c r="P3770" i="3" a="1"/>
  <c r="P3770" i="3" s="1"/>
  <c r="R3770" i="3" s="1"/>
  <c r="L3770" i="3" a="1"/>
  <c r="L3770" i="3" s="1"/>
  <c r="M3770" i="3" a="1"/>
  <c r="M3770" i="3" s="1"/>
  <c r="L3774" i="3" a="1"/>
  <c r="L3774" i="3" s="1"/>
  <c r="K3779" i="3" a="1"/>
  <c r="K3779" i="3" s="1"/>
  <c r="P3786" i="3" a="1"/>
  <c r="P3786" i="3" s="1"/>
  <c r="R3786" i="3" s="1"/>
  <c r="L3786" i="3" a="1"/>
  <c r="L3786" i="3" s="1"/>
  <c r="M3786" i="3" a="1"/>
  <c r="M3786" i="3" s="1"/>
  <c r="L3790" i="3" a="1"/>
  <c r="L3790" i="3" s="1"/>
  <c r="K3795" i="3" a="1"/>
  <c r="K3795" i="3" s="1"/>
  <c r="P3802" i="3" a="1"/>
  <c r="P3802" i="3" s="1"/>
  <c r="L3802" i="3" a="1"/>
  <c r="L3802" i="3" s="1"/>
  <c r="M3802" i="3" a="1"/>
  <c r="M3802" i="3" s="1"/>
  <c r="L3806" i="3" a="1"/>
  <c r="L3806" i="3" s="1"/>
  <c r="K3811" i="3" a="1"/>
  <c r="K3811" i="3" s="1"/>
  <c r="P3818" i="3" a="1"/>
  <c r="P3818" i="3" s="1"/>
  <c r="R3818" i="3" s="1"/>
  <c r="L3818" i="3" a="1"/>
  <c r="L3818" i="3" s="1"/>
  <c r="M3818" i="3" a="1"/>
  <c r="M3818" i="3" s="1"/>
  <c r="L3822" i="3" a="1"/>
  <c r="L3822" i="3" s="1"/>
  <c r="K3827" i="3" a="1"/>
  <c r="K3827" i="3" s="1"/>
  <c r="P3834" i="3" a="1"/>
  <c r="P3834" i="3" s="1"/>
  <c r="Q3834" i="3" s="1"/>
  <c r="L3834" i="3" a="1"/>
  <c r="L3834" i="3" s="1"/>
  <c r="M3834" i="3" a="1"/>
  <c r="M3834" i="3" s="1"/>
  <c r="L3838" i="3" a="1"/>
  <c r="L3838" i="3" s="1"/>
  <c r="K3843" i="3" a="1"/>
  <c r="K3843" i="3" s="1"/>
  <c r="P3850" i="3" a="1"/>
  <c r="P3850" i="3" s="1"/>
  <c r="Q3850" i="3" s="1"/>
  <c r="L3850" i="3" a="1"/>
  <c r="L3850" i="3" s="1"/>
  <c r="M3850" i="3" a="1"/>
  <c r="M3850" i="3" s="1"/>
  <c r="L3854" i="3" a="1"/>
  <c r="L3854" i="3" s="1"/>
  <c r="M3856" i="3" a="1"/>
  <c r="M3856" i="3" s="1"/>
  <c r="K3857" i="3" a="1"/>
  <c r="K3857" i="3" s="1"/>
  <c r="P3858" i="3" a="1"/>
  <c r="P3858" i="3" s="1"/>
  <c r="R3858" i="3" s="1"/>
  <c r="L3858" i="3" a="1"/>
  <c r="L3858" i="3" s="1"/>
  <c r="M3858" i="3" a="1"/>
  <c r="M3858" i="3" s="1"/>
  <c r="O3864" i="3" a="1"/>
  <c r="O3864" i="3" s="1"/>
  <c r="K3864" i="3" a="1"/>
  <c r="K3864" i="3" s="1"/>
  <c r="P3864" i="3" a="1"/>
  <c r="P3864" i="3" s="1"/>
  <c r="L3864" i="3" a="1"/>
  <c r="L3864" i="3" s="1"/>
  <c r="K3883" i="3" a="1"/>
  <c r="K3883" i="3" s="1"/>
  <c r="N3886" i="3" a="1"/>
  <c r="N3886" i="3" s="1"/>
  <c r="O3886" i="3" a="1"/>
  <c r="O3886" i="3" s="1"/>
  <c r="K3886" i="3" a="1"/>
  <c r="K3886" i="3" s="1"/>
  <c r="M3888" i="3" a="1"/>
  <c r="M3888" i="3" s="1"/>
  <c r="K3889" i="3" a="1"/>
  <c r="K3889" i="3" s="1"/>
  <c r="P3890" i="3" a="1"/>
  <c r="P3890" i="3" s="1"/>
  <c r="R3890" i="3" s="1"/>
  <c r="L3890" i="3" a="1"/>
  <c r="L3890" i="3" s="1"/>
  <c r="M3890" i="3" a="1"/>
  <c r="M3890" i="3" s="1"/>
  <c r="O3896" i="3" a="1"/>
  <c r="O3896" i="3" s="1"/>
  <c r="K3896" i="3" a="1"/>
  <c r="K3896" i="3" s="1"/>
  <c r="P3896" i="3" a="1"/>
  <c r="P3896" i="3" s="1"/>
  <c r="L3896" i="3" a="1"/>
  <c r="L3896" i="3" s="1"/>
  <c r="K3931" i="3" a="1"/>
  <c r="K3931" i="3" s="1"/>
  <c r="L3934" i="3" a="1"/>
  <c r="L3934" i="3" s="1"/>
  <c r="L3937" i="3" a="1"/>
  <c r="L3937" i="3" s="1"/>
  <c r="K3938" i="3" a="1"/>
  <c r="K3938" i="3" s="1"/>
  <c r="P3939" i="3" a="1"/>
  <c r="P3939" i="3" s="1"/>
  <c r="Q3939" i="3" s="1"/>
  <c r="N3942" i="3" a="1"/>
  <c r="N3942" i="3" s="1"/>
  <c r="O3942" i="3" a="1"/>
  <c r="O3942" i="3" s="1"/>
  <c r="K3942" i="3" a="1"/>
  <c r="K3942" i="3" s="1"/>
  <c r="M3944" i="3" a="1"/>
  <c r="M3944" i="3" s="1"/>
  <c r="K3945" i="3" a="1"/>
  <c r="K3945" i="3" s="1"/>
  <c r="P3946" i="3" a="1"/>
  <c r="P3946" i="3" s="1"/>
  <c r="R3946" i="3" s="1"/>
  <c r="L3946" i="3" a="1"/>
  <c r="L3946" i="3" s="1"/>
  <c r="M3946" i="3" a="1"/>
  <c r="M3946" i="3" s="1"/>
  <c r="M3968" i="3" a="1"/>
  <c r="M3968" i="3" s="1"/>
  <c r="K3969" i="3" a="1"/>
  <c r="K3969" i="3" s="1"/>
  <c r="P3970" i="3" a="1"/>
  <c r="P3970" i="3" s="1"/>
  <c r="L3970" i="3" a="1"/>
  <c r="L3970" i="3" s="1"/>
  <c r="M3970" i="3" a="1"/>
  <c r="M3970" i="3" s="1"/>
  <c r="M3976" i="3" a="1"/>
  <c r="M3976" i="3" s="1"/>
  <c r="K3977" i="3" a="1"/>
  <c r="K3977" i="3" s="1"/>
  <c r="P3978" i="3" a="1"/>
  <c r="P3978" i="3" s="1"/>
  <c r="R3978" i="3" s="1"/>
  <c r="L3978" i="3" a="1"/>
  <c r="L3978" i="3" s="1"/>
  <c r="M3978" i="3" a="1"/>
  <c r="M3978" i="3" s="1"/>
  <c r="M3984" i="3" a="1"/>
  <c r="M3984" i="3" s="1"/>
  <c r="K3985" i="3" a="1"/>
  <c r="K3985" i="3" s="1"/>
  <c r="P3986" i="3" a="1"/>
  <c r="P3986" i="3" s="1"/>
  <c r="L3986" i="3" a="1"/>
  <c r="L3986" i="3" s="1"/>
  <c r="N3986" i="3" a="1"/>
  <c r="N3986" i="3" s="1"/>
  <c r="L3996" i="3" a="1"/>
  <c r="L3996" i="3" s="1"/>
  <c r="K3997" i="3" a="1"/>
  <c r="K3997" i="3" s="1"/>
  <c r="L4000" i="3" a="1"/>
  <c r="L4000" i="3" s="1"/>
  <c r="L4001" i="3" a="1"/>
  <c r="L4001" i="3" s="1"/>
  <c r="K4003" i="3" a="1"/>
  <c r="K4003" i="3" s="1"/>
  <c r="O4006" i="3" a="1"/>
  <c r="O4006" i="3" s="1"/>
  <c r="M4014" i="3" a="1"/>
  <c r="M4014" i="3" s="1"/>
  <c r="O4026" i="3" a="1"/>
  <c r="O4026" i="3" s="1"/>
  <c r="O4028" i="3" a="1"/>
  <c r="O4028" i="3" s="1"/>
  <c r="O4029" i="3" a="1"/>
  <c r="O4029" i="3" s="1"/>
  <c r="O4034" i="3" a="1"/>
  <c r="O4034" i="3" s="1"/>
  <c r="O4035" i="3" a="1"/>
  <c r="O4035" i="3" s="1"/>
  <c r="K4038" i="3" a="1"/>
  <c r="K4038" i="3" s="1"/>
  <c r="M4044" i="3" a="1"/>
  <c r="M4044" i="3" s="1"/>
  <c r="L4044" i="3" a="1"/>
  <c r="L4044" i="3" s="1"/>
  <c r="N4044" i="3" a="1"/>
  <c r="N4044" i="3" s="1"/>
  <c r="P4050" i="3" a="1"/>
  <c r="P4050" i="3" s="1"/>
  <c r="Q4050" i="3" s="1"/>
  <c r="L4050" i="3" a="1"/>
  <c r="L4050" i="3" s="1"/>
  <c r="N4050" i="3" a="1"/>
  <c r="N4050" i="3" s="1"/>
  <c r="L4060" i="3" a="1"/>
  <c r="L4060" i="3" s="1"/>
  <c r="K4061" i="3" a="1"/>
  <c r="K4061" i="3" s="1"/>
  <c r="L4064" i="3" a="1"/>
  <c r="L4064" i="3" s="1"/>
  <c r="L4065" i="3" a="1"/>
  <c r="L4065" i="3" s="1"/>
  <c r="K4067" i="3" a="1"/>
  <c r="K4067" i="3" s="1"/>
  <c r="M4078" i="3" a="1"/>
  <c r="M4078" i="3" s="1"/>
  <c r="K4102" i="3" a="1"/>
  <c r="K4102" i="3" s="1"/>
  <c r="M4108" i="3" a="1"/>
  <c r="M4108" i="3" s="1"/>
  <c r="L4108" i="3" a="1"/>
  <c r="L4108" i="3" s="1"/>
  <c r="N4108" i="3" a="1"/>
  <c r="N4108" i="3" s="1"/>
  <c r="P4114" i="3" a="1"/>
  <c r="P4114" i="3" s="1"/>
  <c r="Q4114" i="3" s="1"/>
  <c r="L4114" i="3" a="1"/>
  <c r="L4114" i="3" s="1"/>
  <c r="N4114" i="3" a="1"/>
  <c r="N4114" i="3" s="1"/>
  <c r="L4124" i="3" a="1"/>
  <c r="L4124" i="3" s="1"/>
  <c r="K4125" i="3" a="1"/>
  <c r="K4125" i="3" s="1"/>
  <c r="L4128" i="3" a="1"/>
  <c r="L4128" i="3" s="1"/>
  <c r="L4129" i="3" a="1"/>
  <c r="L4129" i="3" s="1"/>
  <c r="K4131" i="3" a="1"/>
  <c r="K4131" i="3" s="1"/>
  <c r="Q4135" i="3"/>
  <c r="M4142" i="3" a="1"/>
  <c r="M4142" i="3" s="1"/>
  <c r="L4149" i="3" a="1"/>
  <c r="L4149" i="3" s="1"/>
  <c r="K4166" i="3" a="1"/>
  <c r="K4166" i="3" s="1"/>
  <c r="N4169" i="3" a="1"/>
  <c r="N4169" i="3" s="1"/>
  <c r="M4172" i="3" a="1"/>
  <c r="M4172" i="3" s="1"/>
  <c r="L4172" i="3" a="1"/>
  <c r="L4172" i="3" s="1"/>
  <c r="N4172" i="3" a="1"/>
  <c r="N4172" i="3" s="1"/>
  <c r="P4178" i="3" a="1"/>
  <c r="P4178" i="3" s="1"/>
  <c r="Q4178" i="3" s="1"/>
  <c r="L4178" i="3" a="1"/>
  <c r="L4178" i="3" s="1"/>
  <c r="N4178" i="3" a="1"/>
  <c r="N4178" i="3" s="1"/>
  <c r="M4184" i="3" a="1"/>
  <c r="M4184" i="3" s="1"/>
  <c r="L4188" i="3" a="1"/>
  <c r="L4188" i="3" s="1"/>
  <c r="K4189" i="3" a="1"/>
  <c r="K4189" i="3" s="1"/>
  <c r="L4192" i="3" a="1"/>
  <c r="L4192" i="3" s="1"/>
  <c r="L4193" i="3" a="1"/>
  <c r="L4193" i="3" s="1"/>
  <c r="K4195" i="3" a="1"/>
  <c r="K4195" i="3" s="1"/>
  <c r="Q4199" i="3"/>
  <c r="M4206" i="3" a="1"/>
  <c r="M4206" i="3" s="1"/>
  <c r="L4213" i="3" a="1"/>
  <c r="L4213" i="3" s="1"/>
  <c r="R4215" i="3"/>
  <c r="K4230" i="3" a="1"/>
  <c r="K4230" i="3" s="1"/>
  <c r="N4233" i="3" a="1"/>
  <c r="N4233" i="3" s="1"/>
  <c r="M4236" i="3" a="1"/>
  <c r="M4236" i="3" s="1"/>
  <c r="L4236" i="3" a="1"/>
  <c r="L4236" i="3" s="1"/>
  <c r="N4236" i="3" a="1"/>
  <c r="N4236" i="3" s="1"/>
  <c r="P4242" i="3" a="1"/>
  <c r="P4242" i="3" s="1"/>
  <c r="Q4242" i="3" s="1"/>
  <c r="L4242" i="3" a="1"/>
  <c r="L4242" i="3" s="1"/>
  <c r="N4242" i="3" a="1"/>
  <c r="N4242" i="3" s="1"/>
  <c r="M4248" i="3" a="1"/>
  <c r="M4248" i="3" s="1"/>
  <c r="L4252" i="3" a="1"/>
  <c r="L4252" i="3" s="1"/>
  <c r="K4253" i="3" a="1"/>
  <c r="K4253" i="3" s="1"/>
  <c r="L4256" i="3" a="1"/>
  <c r="L4256" i="3" s="1"/>
  <c r="L4257" i="3" a="1"/>
  <c r="L4257" i="3" s="1"/>
  <c r="K4259" i="3" a="1"/>
  <c r="K4259" i="3" s="1"/>
  <c r="Q4263" i="3"/>
  <c r="M4270" i="3" a="1"/>
  <c r="M4270" i="3" s="1"/>
  <c r="L4277" i="3" a="1"/>
  <c r="L4277" i="3" s="1"/>
  <c r="R4279" i="3"/>
  <c r="R4282" i="3"/>
  <c r="K4294" i="3" a="1"/>
  <c r="K4294" i="3" s="1"/>
  <c r="N4297" i="3" a="1"/>
  <c r="N4297" i="3" s="1"/>
  <c r="M4300" i="3" a="1"/>
  <c r="M4300" i="3" s="1"/>
  <c r="L4300" i="3" a="1"/>
  <c r="L4300" i="3" s="1"/>
  <c r="N4300" i="3" a="1"/>
  <c r="N4300" i="3" s="1"/>
  <c r="P4306" i="3" a="1"/>
  <c r="P4306" i="3" s="1"/>
  <c r="Q4306" i="3" s="1"/>
  <c r="L4306" i="3" a="1"/>
  <c r="L4306" i="3" s="1"/>
  <c r="N4306" i="3" a="1"/>
  <c r="N4306" i="3" s="1"/>
  <c r="M4312" i="3" a="1"/>
  <c r="M4312" i="3" s="1"/>
  <c r="L4316" i="3" a="1"/>
  <c r="L4316" i="3" s="1"/>
  <c r="K4317" i="3" a="1"/>
  <c r="K4317" i="3" s="1"/>
  <c r="L4320" i="3" a="1"/>
  <c r="L4320" i="3" s="1"/>
  <c r="L4321" i="3" a="1"/>
  <c r="L4321" i="3" s="1"/>
  <c r="K4323" i="3" a="1"/>
  <c r="K4323" i="3" s="1"/>
  <c r="Q4327" i="3"/>
  <c r="M4334" i="3" a="1"/>
  <c r="M4334" i="3" s="1"/>
  <c r="L4341" i="3" a="1"/>
  <c r="L4341" i="3" s="1"/>
  <c r="K4358" i="3" a="1"/>
  <c r="K4358" i="3" s="1"/>
  <c r="N4361" i="3" a="1"/>
  <c r="N4361" i="3" s="1"/>
  <c r="M4364" i="3" a="1"/>
  <c r="M4364" i="3" s="1"/>
  <c r="L4364" i="3" a="1"/>
  <c r="L4364" i="3" s="1"/>
  <c r="N4364" i="3" a="1"/>
  <c r="N4364" i="3" s="1"/>
  <c r="P4370" i="3" a="1"/>
  <c r="P4370" i="3" s="1"/>
  <c r="Q4370" i="3" s="1"/>
  <c r="L4370" i="3" a="1"/>
  <c r="L4370" i="3" s="1"/>
  <c r="N4370" i="3" a="1"/>
  <c r="N4370" i="3" s="1"/>
  <c r="M4376" i="3" a="1"/>
  <c r="M4376" i="3" s="1"/>
  <c r="L4380" i="3" a="1"/>
  <c r="L4380" i="3" s="1"/>
  <c r="K4381" i="3" a="1"/>
  <c r="K4381" i="3" s="1"/>
  <c r="L4384" i="3" a="1"/>
  <c r="L4384" i="3" s="1"/>
  <c r="L4385" i="3" a="1"/>
  <c r="L4385" i="3" s="1"/>
  <c r="K4387" i="3" a="1"/>
  <c r="K4387" i="3" s="1"/>
  <c r="M4398" i="3" a="1"/>
  <c r="M4398" i="3" s="1"/>
  <c r="L4405" i="3" a="1"/>
  <c r="L4405" i="3" s="1"/>
  <c r="R4407" i="3"/>
  <c r="K4422" i="3" a="1"/>
  <c r="K4422" i="3" s="1"/>
  <c r="N4425" i="3" a="1"/>
  <c r="N4425" i="3" s="1"/>
  <c r="M4429" i="3" a="1"/>
  <c r="M4429" i="3" s="1"/>
  <c r="N4429" i="3" a="1"/>
  <c r="N4429" i="3" s="1"/>
  <c r="L4430" i="3" a="1"/>
  <c r="L4430" i="3" s="1"/>
  <c r="L4445" i="3" a="1"/>
  <c r="L4445" i="3" s="1"/>
  <c r="O4468" i="3" a="1"/>
  <c r="O4468" i="3" s="1"/>
  <c r="O4476" i="3" a="1"/>
  <c r="O4476" i="3" s="1"/>
  <c r="O4481" i="3" a="1"/>
  <c r="O4481" i="3" s="1"/>
  <c r="K4481" i="3" a="1"/>
  <c r="K4481" i="3" s="1"/>
  <c r="P4481" i="3" a="1"/>
  <c r="P4481" i="3" s="1"/>
  <c r="L4481" i="3" a="1"/>
  <c r="L4481" i="3" s="1"/>
  <c r="Q4486" i="3"/>
  <c r="N4492" i="3" a="1"/>
  <c r="N4492" i="3" s="1"/>
  <c r="M4524" i="3" a="1"/>
  <c r="M4524" i="3" s="1"/>
  <c r="L4524" i="3" a="1"/>
  <c r="L4524" i="3" s="1"/>
  <c r="O4524" i="3" a="1"/>
  <c r="O4524" i="3" s="1"/>
  <c r="P4538" i="3" a="1"/>
  <c r="P4538" i="3" s="1"/>
  <c r="L4538" i="3" a="1"/>
  <c r="L4538" i="3" s="1"/>
  <c r="O4538" i="3" a="1"/>
  <c r="O4538" i="3" s="1"/>
  <c r="K4546" i="3" a="1"/>
  <c r="K4546" i="3" s="1"/>
  <c r="M4549" i="3" a="1"/>
  <c r="M4549" i="3" s="1"/>
  <c r="N4549" i="3" a="1"/>
  <c r="N4549" i="3" s="1"/>
  <c r="L4549" i="3" a="1"/>
  <c r="L4549" i="3" s="1"/>
  <c r="K4549" i="3" a="1"/>
  <c r="K4549" i="3" s="1"/>
  <c r="O4554" i="3" a="1"/>
  <c r="O4554" i="3" s="1"/>
  <c r="R4558" i="3"/>
  <c r="O4561" i="3" a="1"/>
  <c r="O4561" i="3" s="1"/>
  <c r="K4561" i="3" a="1"/>
  <c r="K4561" i="3" s="1"/>
  <c r="P4561" i="3" a="1"/>
  <c r="P4561" i="3" s="1"/>
  <c r="L4561" i="3" a="1"/>
  <c r="L4561" i="3" s="1"/>
  <c r="N4561" i="3" a="1"/>
  <c r="N4561" i="3" s="1"/>
  <c r="Q4567" i="3"/>
  <c r="P4581" i="3" a="1"/>
  <c r="P4581" i="3" s="1"/>
  <c r="M4596" i="3" a="1"/>
  <c r="M4596" i="3" s="1"/>
  <c r="O4596" i="3" a="1"/>
  <c r="O4596" i="3" s="1"/>
  <c r="N4596" i="3" a="1"/>
  <c r="N4596" i="3" s="1"/>
  <c r="Q4599" i="3"/>
  <c r="P4610" i="3" a="1"/>
  <c r="P4610" i="3" s="1"/>
  <c r="L4610" i="3" a="1"/>
  <c r="L4610" i="3" s="1"/>
  <c r="M4610" i="3" a="1"/>
  <c r="M4610" i="3" s="1"/>
  <c r="O4610" i="3" a="1"/>
  <c r="O4610" i="3" s="1"/>
  <c r="N4610" i="3" a="1"/>
  <c r="N4610" i="3" s="1"/>
  <c r="R4615" i="3"/>
  <c r="Q4615" i="3"/>
  <c r="O4627" i="3" a="1"/>
  <c r="O4627" i="3" s="1"/>
  <c r="R4662" i="3"/>
  <c r="Q4662" i="3"/>
  <c r="P4668" i="3" a="1"/>
  <c r="P4668" i="3" s="1"/>
  <c r="R4670" i="3"/>
  <c r="P4682" i="3" a="1"/>
  <c r="P4682" i="3" s="1"/>
  <c r="Q4682" i="3" s="1"/>
  <c r="L4682" i="3" a="1"/>
  <c r="L4682" i="3" s="1"/>
  <c r="K4682" i="3" a="1"/>
  <c r="K4682" i="3" s="1"/>
  <c r="N4682" i="3" a="1"/>
  <c r="N4682" i="3" s="1"/>
  <c r="O4705" i="3" a="1"/>
  <c r="O4705" i="3" s="1"/>
  <c r="K4705" i="3" a="1"/>
  <c r="K4705" i="3" s="1"/>
  <c r="P4705" i="3" a="1"/>
  <c r="P4705" i="3" s="1"/>
  <c r="L4705" i="3" a="1"/>
  <c r="L4705" i="3" s="1"/>
  <c r="M4705" i="3" a="1"/>
  <c r="M4705" i="3" s="1"/>
  <c r="M4717" i="3" a="1"/>
  <c r="M4717" i="3" s="1"/>
  <c r="N4717" i="3" a="1"/>
  <c r="N4717" i="3" s="1"/>
  <c r="O4717" i="3" a="1"/>
  <c r="O4717" i="3" s="1"/>
  <c r="R4719" i="3"/>
  <c r="N4723" i="3" a="1"/>
  <c r="N4723" i="3" s="1"/>
  <c r="P4731" i="3" a="1"/>
  <c r="P4731" i="3" s="1"/>
  <c r="L4731" i="3" a="1"/>
  <c r="L4731" i="3" s="1"/>
  <c r="M4731" i="3" a="1"/>
  <c r="M4731" i="3" s="1"/>
  <c r="O4731" i="3" a="1"/>
  <c r="O4731" i="3" s="1"/>
  <c r="N4731" i="3" a="1"/>
  <c r="N4731" i="3" s="1"/>
  <c r="M4741" i="3" a="1"/>
  <c r="M4741" i="3" s="1"/>
  <c r="N4741" i="3" a="1"/>
  <c r="N4741" i="3" s="1"/>
  <c r="L4741" i="3" a="1"/>
  <c r="L4741" i="3" s="1"/>
  <c r="K4741" i="3" a="1"/>
  <c r="K4741" i="3" s="1"/>
  <c r="R4787" i="3"/>
  <c r="R4795" i="3"/>
  <c r="L4889" i="3" a="1"/>
  <c r="L4889" i="3" s="1"/>
  <c r="P4889" i="3" a="1"/>
  <c r="P4889" i="3" s="1"/>
  <c r="K4889" i="3" a="1"/>
  <c r="K4889" i="3" s="1"/>
  <c r="M4889" i="3" a="1"/>
  <c r="M4889" i="3" s="1"/>
  <c r="N4889" i="3" a="1"/>
  <c r="N4889" i="3" s="1"/>
  <c r="O4889" i="3" a="1"/>
  <c r="O4889" i="3" s="1"/>
  <c r="R4907" i="3"/>
  <c r="Q4907" i="3"/>
  <c r="P4748" i="3" a="1"/>
  <c r="P4748" i="3" s="1"/>
  <c r="R4748" i="3" s="1"/>
  <c r="P4755" i="3" a="1"/>
  <c r="P4755" i="3" s="1"/>
  <c r="R4755" i="3" s="1"/>
  <c r="L4755" i="3" a="1"/>
  <c r="L4755" i="3" s="1"/>
  <c r="M4755" i="3" a="1"/>
  <c r="M4755" i="3" s="1"/>
  <c r="P4762" i="3" a="1"/>
  <c r="P4762" i="3" s="1"/>
  <c r="Q4762" i="3" s="1"/>
  <c r="L4762" i="3" a="1"/>
  <c r="L4762" i="3" s="1"/>
  <c r="O4769" i="3" a="1"/>
  <c r="O4769" i="3" s="1"/>
  <c r="K4769" i="3" a="1"/>
  <c r="K4769" i="3" s="1"/>
  <c r="P4769" i="3" a="1"/>
  <c r="P4769" i="3" s="1"/>
  <c r="L4769" i="3" a="1"/>
  <c r="L4769" i="3" s="1"/>
  <c r="P4782" i="3" a="1"/>
  <c r="P4782" i="3" s="1"/>
  <c r="L4782" i="3" a="1"/>
  <c r="L4782" i="3" s="1"/>
  <c r="M4782" i="3" a="1"/>
  <c r="M4782" i="3" s="1"/>
  <c r="N4834" i="3" a="1"/>
  <c r="N4834" i="3" s="1"/>
  <c r="M4834" i="3" a="1"/>
  <c r="M4834" i="3" s="1"/>
  <c r="L4834" i="3" a="1"/>
  <c r="L4834" i="3" s="1"/>
  <c r="N4866" i="3" a="1"/>
  <c r="N4866" i="3" s="1"/>
  <c r="M4866" i="3" a="1"/>
  <c r="M4866" i="3" s="1"/>
  <c r="L4866" i="3" a="1"/>
  <c r="L4866" i="3" s="1"/>
  <c r="O4866" i="3" a="1"/>
  <c r="O4866" i="3" s="1"/>
  <c r="R4891" i="3"/>
  <c r="Q4962" i="3"/>
  <c r="R4962" i="3"/>
  <c r="N4978" i="3" a="1"/>
  <c r="N4978" i="3" s="1"/>
  <c r="M4978" i="3" a="1"/>
  <c r="M4978" i="3" s="1"/>
  <c r="L4978" i="3" a="1"/>
  <c r="L4978" i="3" s="1"/>
  <c r="P4978" i="3" a="1"/>
  <c r="P4978" i="3" s="1"/>
  <c r="O4978" i="3" a="1"/>
  <c r="O4978" i="3" s="1"/>
  <c r="L4985" i="3" a="1"/>
  <c r="L4985" i="3" s="1"/>
  <c r="P4985" i="3" a="1"/>
  <c r="P4985" i="3" s="1"/>
  <c r="Q4985" i="3" s="1"/>
  <c r="K4985" i="3" a="1"/>
  <c r="K4985" i="3" s="1"/>
  <c r="M4985" i="3" a="1"/>
  <c r="M4985" i="3" s="1"/>
  <c r="Q4995" i="3"/>
  <c r="M5000" i="3" a="1"/>
  <c r="M5000" i="3" s="1"/>
  <c r="P5000" i="3" a="1"/>
  <c r="P5000" i="3" s="1"/>
  <c r="L5000" i="3" a="1"/>
  <c r="L5000" i="3" s="1"/>
  <c r="N5000" i="3" a="1"/>
  <c r="N5000" i="3" s="1"/>
  <c r="O5000" i="3" a="1"/>
  <c r="O5000" i="3" s="1"/>
  <c r="Q5002" i="3"/>
  <c r="R5003" i="3"/>
  <c r="L5017" i="3" a="1"/>
  <c r="L5017" i="3" s="1"/>
  <c r="P5017" i="3" a="1"/>
  <c r="P5017" i="3" s="1"/>
  <c r="K5017" i="3" a="1"/>
  <c r="K5017" i="3" s="1"/>
  <c r="M5017" i="3" a="1"/>
  <c r="M5017" i="3" s="1"/>
  <c r="N5017" i="3" a="1"/>
  <c r="N5017" i="3" s="1"/>
  <c r="R5021" i="3"/>
  <c r="N5023" i="3" a="1"/>
  <c r="N5023" i="3" s="1"/>
  <c r="M5023" i="3" a="1"/>
  <c r="M5023" i="3" s="1"/>
  <c r="P5023" i="3" a="1"/>
  <c r="P5023" i="3" s="1"/>
  <c r="L5023" i="3" a="1"/>
  <c r="L5023" i="3" s="1"/>
  <c r="K5023" i="3" a="1"/>
  <c r="K5023" i="3" s="1"/>
  <c r="O5028" i="3" a="1"/>
  <c r="O5028" i="3" s="1"/>
  <c r="K5028" i="3" a="1"/>
  <c r="K5028" i="3" s="1"/>
  <c r="N5028" i="3" a="1"/>
  <c r="N5028" i="3" s="1"/>
  <c r="M5028" i="3" a="1"/>
  <c r="M5028" i="3" s="1"/>
  <c r="L5028" i="3" a="1"/>
  <c r="L5028" i="3" s="1"/>
  <c r="P5028" i="3" a="1"/>
  <c r="P5028" i="3" s="1"/>
  <c r="P5030" i="3" a="1"/>
  <c r="P5030" i="3" s="1"/>
  <c r="L5030" i="3" a="1"/>
  <c r="L5030" i="3" s="1"/>
  <c r="O5030" i="3" a="1"/>
  <c r="O5030" i="3" s="1"/>
  <c r="K5030" i="3" a="1"/>
  <c r="K5030" i="3" s="1"/>
  <c r="N5030" i="3" a="1"/>
  <c r="N5030" i="3" s="1"/>
  <c r="M5030" i="3" a="1"/>
  <c r="M5030" i="3" s="1"/>
  <c r="Q5044" i="3"/>
  <c r="R5044" i="3"/>
  <c r="R5156" i="3"/>
  <c r="M5193" i="3" a="1"/>
  <c r="M5193" i="3" s="1"/>
  <c r="N5193" i="3" a="1"/>
  <c r="N5193" i="3" s="1"/>
  <c r="L5193" i="3" a="1"/>
  <c r="L5193" i="3" s="1"/>
  <c r="K5193" i="3" a="1"/>
  <c r="K5193" i="3" s="1"/>
  <c r="O5193" i="3" a="1"/>
  <c r="O5193" i="3" s="1"/>
  <c r="Q5260" i="3"/>
  <c r="R5260" i="3"/>
  <c r="N3860" i="3" a="1"/>
  <c r="N3860" i="3" s="1"/>
  <c r="N3868" i="3" a="1"/>
  <c r="N3868" i="3" s="1"/>
  <c r="N3876" i="3" a="1"/>
  <c r="N3876" i="3" s="1"/>
  <c r="N3884" i="3" a="1"/>
  <c r="N3884" i="3" s="1"/>
  <c r="N3892" i="3" a="1"/>
  <c r="N3892" i="3" s="1"/>
  <c r="O3987" i="3" a="1"/>
  <c r="O3987" i="3" s="1"/>
  <c r="O3993" i="3" a="1"/>
  <c r="O3993" i="3" s="1"/>
  <c r="O4013" i="3" a="1"/>
  <c r="O4013" i="3" s="1"/>
  <c r="O4019" i="3" a="1"/>
  <c r="O4019" i="3" s="1"/>
  <c r="O4025" i="3" a="1"/>
  <c r="O4025" i="3" s="1"/>
  <c r="O4045" i="3" a="1"/>
  <c r="O4045" i="3" s="1"/>
  <c r="O4051" i="3" a="1"/>
  <c r="O4051" i="3" s="1"/>
  <c r="O4057" i="3" a="1"/>
  <c r="O4057" i="3" s="1"/>
  <c r="O4077" i="3" a="1"/>
  <c r="O4077" i="3" s="1"/>
  <c r="O4083" i="3" a="1"/>
  <c r="O4083" i="3" s="1"/>
  <c r="O4089" i="3" a="1"/>
  <c r="O4089" i="3" s="1"/>
  <c r="O4109" i="3" a="1"/>
  <c r="O4109" i="3" s="1"/>
  <c r="O4115" i="3" a="1"/>
  <c r="O4115" i="3" s="1"/>
  <c r="O4121" i="3" a="1"/>
  <c r="O4121" i="3" s="1"/>
  <c r="O4141" i="3" a="1"/>
  <c r="O4141" i="3" s="1"/>
  <c r="O4147" i="3" a="1"/>
  <c r="O4147" i="3" s="1"/>
  <c r="O4153" i="3" a="1"/>
  <c r="O4153" i="3" s="1"/>
  <c r="O4173" i="3" a="1"/>
  <c r="O4173" i="3" s="1"/>
  <c r="O4179" i="3" a="1"/>
  <c r="O4179" i="3" s="1"/>
  <c r="O4185" i="3" a="1"/>
  <c r="O4185" i="3" s="1"/>
  <c r="O4205" i="3" a="1"/>
  <c r="O4205" i="3" s="1"/>
  <c r="O4211" i="3" a="1"/>
  <c r="O4211" i="3" s="1"/>
  <c r="O4217" i="3" a="1"/>
  <c r="O4217" i="3" s="1"/>
  <c r="O4237" i="3" a="1"/>
  <c r="O4237" i="3" s="1"/>
  <c r="O4243" i="3" a="1"/>
  <c r="O4243" i="3" s="1"/>
  <c r="O4249" i="3" a="1"/>
  <c r="O4249" i="3" s="1"/>
  <c r="O4269" i="3" a="1"/>
  <c r="O4269" i="3" s="1"/>
  <c r="O4275" i="3" a="1"/>
  <c r="O4275" i="3" s="1"/>
  <c r="O4281" i="3" a="1"/>
  <c r="O4281" i="3" s="1"/>
  <c r="O4301" i="3" a="1"/>
  <c r="O4301" i="3" s="1"/>
  <c r="O4307" i="3" a="1"/>
  <c r="O4307" i="3" s="1"/>
  <c r="O4313" i="3" a="1"/>
  <c r="O4313" i="3" s="1"/>
  <c r="O4333" i="3" a="1"/>
  <c r="O4333" i="3" s="1"/>
  <c r="O4339" i="3" a="1"/>
  <c r="O4339" i="3" s="1"/>
  <c r="O4345" i="3" a="1"/>
  <c r="O4345" i="3" s="1"/>
  <c r="O4365" i="3" a="1"/>
  <c r="O4365" i="3" s="1"/>
  <c r="O4371" i="3" a="1"/>
  <c r="O4371" i="3" s="1"/>
  <c r="O4377" i="3" a="1"/>
  <c r="O4377" i="3" s="1"/>
  <c r="O4397" i="3" a="1"/>
  <c r="O4397" i="3" s="1"/>
  <c r="O4403" i="3" a="1"/>
  <c r="O4403" i="3" s="1"/>
  <c r="O4409" i="3" a="1"/>
  <c r="O4409" i="3" s="1"/>
  <c r="P4436" i="3" a="1"/>
  <c r="P4436" i="3" s="1"/>
  <c r="P4443" i="3" a="1"/>
  <c r="P4443" i="3" s="1"/>
  <c r="L4443" i="3" a="1"/>
  <c r="L4443" i="3" s="1"/>
  <c r="M4443" i="3" a="1"/>
  <c r="M4443" i="3" s="1"/>
  <c r="P4450" i="3" a="1"/>
  <c r="P4450" i="3" s="1"/>
  <c r="L4450" i="3" a="1"/>
  <c r="L4450" i="3" s="1"/>
  <c r="O4457" i="3" a="1"/>
  <c r="O4457" i="3" s="1"/>
  <c r="K4457" i="3" a="1"/>
  <c r="K4457" i="3" s="1"/>
  <c r="P4457" i="3" a="1"/>
  <c r="P4457" i="3" s="1"/>
  <c r="L4457" i="3" a="1"/>
  <c r="L4457" i="3" s="1"/>
  <c r="Q4472" i="3"/>
  <c r="M4493" i="3" a="1"/>
  <c r="M4493" i="3" s="1"/>
  <c r="N4493" i="3" a="1"/>
  <c r="N4493" i="3" s="1"/>
  <c r="P4493" i="3" a="1"/>
  <c r="P4493" i="3" s="1"/>
  <c r="P4500" i="3" a="1"/>
  <c r="P4500" i="3" s="1"/>
  <c r="P4507" i="3" a="1"/>
  <c r="P4507" i="3" s="1"/>
  <c r="L4507" i="3" a="1"/>
  <c r="L4507" i="3" s="1"/>
  <c r="M4507" i="3" a="1"/>
  <c r="M4507" i="3" s="1"/>
  <c r="P4514" i="3" a="1"/>
  <c r="P4514" i="3" s="1"/>
  <c r="L4514" i="3" a="1"/>
  <c r="L4514" i="3" s="1"/>
  <c r="O4516" i="3" a="1"/>
  <c r="O4516" i="3" s="1"/>
  <c r="O4521" i="3" a="1"/>
  <c r="O4521" i="3" s="1"/>
  <c r="K4521" i="3" a="1"/>
  <c r="K4521" i="3" s="1"/>
  <c r="P4521" i="3" a="1"/>
  <c r="P4521" i="3" s="1"/>
  <c r="L4521" i="3" a="1"/>
  <c r="L4521" i="3" s="1"/>
  <c r="Q4536" i="3"/>
  <c r="M4557" i="3" a="1"/>
  <c r="M4557" i="3" s="1"/>
  <c r="N4557" i="3" a="1"/>
  <c r="N4557" i="3" s="1"/>
  <c r="P4557" i="3" a="1"/>
  <c r="P4557" i="3" s="1"/>
  <c r="P4564" i="3" a="1"/>
  <c r="P4564" i="3" s="1"/>
  <c r="P4571" i="3" a="1"/>
  <c r="P4571" i="3" s="1"/>
  <c r="L4571" i="3" a="1"/>
  <c r="L4571" i="3" s="1"/>
  <c r="M4571" i="3" a="1"/>
  <c r="M4571" i="3" s="1"/>
  <c r="P4578" i="3" a="1"/>
  <c r="P4578" i="3" s="1"/>
  <c r="L4578" i="3" a="1"/>
  <c r="L4578" i="3" s="1"/>
  <c r="O4580" i="3" a="1"/>
  <c r="O4580" i="3" s="1"/>
  <c r="O4585" i="3" a="1"/>
  <c r="O4585" i="3" s="1"/>
  <c r="K4585" i="3" a="1"/>
  <c r="K4585" i="3" s="1"/>
  <c r="P4585" i="3" a="1"/>
  <c r="P4585" i="3" s="1"/>
  <c r="L4585" i="3" a="1"/>
  <c r="L4585" i="3" s="1"/>
  <c r="M4621" i="3" a="1"/>
  <c r="M4621" i="3" s="1"/>
  <c r="N4621" i="3" a="1"/>
  <c r="N4621" i="3" s="1"/>
  <c r="P4621" i="3" a="1"/>
  <c r="P4621" i="3" s="1"/>
  <c r="P4628" i="3" a="1"/>
  <c r="P4628" i="3" s="1"/>
  <c r="P4635" i="3" a="1"/>
  <c r="P4635" i="3" s="1"/>
  <c r="L4635" i="3" a="1"/>
  <c r="L4635" i="3" s="1"/>
  <c r="M4635" i="3" a="1"/>
  <c r="M4635" i="3" s="1"/>
  <c r="P4642" i="3" a="1"/>
  <c r="P4642" i="3" s="1"/>
  <c r="L4642" i="3" a="1"/>
  <c r="L4642" i="3" s="1"/>
  <c r="O4644" i="3" a="1"/>
  <c r="O4644" i="3" s="1"/>
  <c r="O4649" i="3" a="1"/>
  <c r="O4649" i="3" s="1"/>
  <c r="K4649" i="3" a="1"/>
  <c r="K4649" i="3" s="1"/>
  <c r="P4649" i="3" a="1"/>
  <c r="P4649" i="3" s="1"/>
  <c r="L4649" i="3" a="1"/>
  <c r="L4649" i="3" s="1"/>
  <c r="Q4664" i="3"/>
  <c r="M4685" i="3" a="1"/>
  <c r="M4685" i="3" s="1"/>
  <c r="N4685" i="3" a="1"/>
  <c r="N4685" i="3" s="1"/>
  <c r="P4685" i="3" a="1"/>
  <c r="P4685" i="3" s="1"/>
  <c r="P4692" i="3" a="1"/>
  <c r="P4692" i="3" s="1"/>
  <c r="P4699" i="3" a="1"/>
  <c r="P4699" i="3" s="1"/>
  <c r="L4699" i="3" a="1"/>
  <c r="L4699" i="3" s="1"/>
  <c r="M4699" i="3" a="1"/>
  <c r="M4699" i="3" s="1"/>
  <c r="P4706" i="3" a="1"/>
  <c r="P4706" i="3" s="1"/>
  <c r="L4706" i="3" a="1"/>
  <c r="L4706" i="3" s="1"/>
  <c r="O4708" i="3" a="1"/>
  <c r="O4708" i="3" s="1"/>
  <c r="O4713" i="3" a="1"/>
  <c r="O4713" i="3" s="1"/>
  <c r="K4713" i="3" a="1"/>
  <c r="K4713" i="3" s="1"/>
  <c r="P4713" i="3" a="1"/>
  <c r="P4713" i="3" s="1"/>
  <c r="L4713" i="3" a="1"/>
  <c r="L4713" i="3" s="1"/>
  <c r="N4738" i="3" a="1"/>
  <c r="N4738" i="3" s="1"/>
  <c r="K4748" i="3" a="1"/>
  <c r="K4748" i="3" s="1"/>
  <c r="M4749" i="3" a="1"/>
  <c r="M4749" i="3" s="1"/>
  <c r="N4749" i="3" a="1"/>
  <c r="N4749" i="3" s="1"/>
  <c r="P4749" i="3" a="1"/>
  <c r="P4749" i="3" s="1"/>
  <c r="K4755" i="3" a="1"/>
  <c r="K4755" i="3" s="1"/>
  <c r="P4756" i="3" a="1"/>
  <c r="P4756" i="3" s="1"/>
  <c r="K4762" i="3" a="1"/>
  <c r="K4762" i="3" s="1"/>
  <c r="P4763" i="3" a="1"/>
  <c r="P4763" i="3" s="1"/>
  <c r="L4763" i="3" a="1"/>
  <c r="L4763" i="3" s="1"/>
  <c r="M4763" i="3" a="1"/>
  <c r="M4763" i="3" s="1"/>
  <c r="P4770" i="3" a="1"/>
  <c r="P4770" i="3" s="1"/>
  <c r="L4770" i="3" a="1"/>
  <c r="L4770" i="3" s="1"/>
  <c r="O4772" i="3" a="1"/>
  <c r="O4772" i="3" s="1"/>
  <c r="O4777" i="3" a="1"/>
  <c r="O4777" i="3" s="1"/>
  <c r="K4777" i="3" a="1"/>
  <c r="K4777" i="3" s="1"/>
  <c r="P4777" i="3" a="1"/>
  <c r="P4777" i="3" s="1"/>
  <c r="L4777" i="3" a="1"/>
  <c r="L4777" i="3" s="1"/>
  <c r="K4782" i="3" a="1"/>
  <c r="K4782" i="3" s="1"/>
  <c r="L4785" i="3" a="1"/>
  <c r="L4785" i="3" s="1"/>
  <c r="M4785" i="3" a="1"/>
  <c r="M4785" i="3" s="1"/>
  <c r="O4788" i="3" a="1"/>
  <c r="O4788" i="3" s="1"/>
  <c r="K4788" i="3" a="1"/>
  <c r="K4788" i="3" s="1"/>
  <c r="L4788" i="3" a="1"/>
  <c r="L4788" i="3" s="1"/>
  <c r="M4788" i="3" a="1"/>
  <c r="M4788" i="3" s="1"/>
  <c r="K4789" i="3" a="1"/>
  <c r="K4789" i="3" s="1"/>
  <c r="M4800" i="3" a="1"/>
  <c r="M4800" i="3" s="1"/>
  <c r="P4800" i="3" a="1"/>
  <c r="P4800" i="3" s="1"/>
  <c r="Q4800" i="3" s="1"/>
  <c r="L4800" i="3" a="1"/>
  <c r="L4800" i="3" s="1"/>
  <c r="K4800" i="3" a="1"/>
  <c r="K4800" i="3" s="1"/>
  <c r="M4816" i="3" a="1"/>
  <c r="M4816" i="3" s="1"/>
  <c r="P4816" i="3" a="1"/>
  <c r="P4816" i="3" s="1"/>
  <c r="Q4816" i="3" s="1"/>
  <c r="L4816" i="3" a="1"/>
  <c r="L4816" i="3" s="1"/>
  <c r="K4816" i="3" a="1"/>
  <c r="K4816" i="3" s="1"/>
  <c r="P4822" i="3" a="1"/>
  <c r="P4822" i="3" s="1"/>
  <c r="L4822" i="3" a="1"/>
  <c r="L4822" i="3" s="1"/>
  <c r="O4822" i="3" a="1"/>
  <c r="O4822" i="3" s="1"/>
  <c r="K4822" i="3" a="1"/>
  <c r="K4822" i="3" s="1"/>
  <c r="M4822" i="3" a="1"/>
  <c r="M4822" i="3" s="1"/>
  <c r="N4822" i="3" a="1"/>
  <c r="N4822" i="3" s="1"/>
  <c r="R4833" i="3"/>
  <c r="K4834" i="3" a="1"/>
  <c r="K4834" i="3" s="1"/>
  <c r="L4841" i="3" a="1"/>
  <c r="L4841" i="3" s="1"/>
  <c r="P4841" i="3" a="1"/>
  <c r="P4841" i="3" s="1"/>
  <c r="R4841" i="3" s="1"/>
  <c r="K4841" i="3" a="1"/>
  <c r="K4841" i="3" s="1"/>
  <c r="M4841" i="3" a="1"/>
  <c r="M4841" i="3" s="1"/>
  <c r="R4859" i="3"/>
  <c r="Q4859" i="3"/>
  <c r="K4866" i="3" a="1"/>
  <c r="K4866" i="3" s="1"/>
  <c r="P4886" i="3" a="1"/>
  <c r="P4886" i="3" s="1"/>
  <c r="L4886" i="3" a="1"/>
  <c r="L4886" i="3" s="1"/>
  <c r="O4886" i="3" a="1"/>
  <c r="O4886" i="3" s="1"/>
  <c r="K4886" i="3" a="1"/>
  <c r="K4886" i="3" s="1"/>
  <c r="M4886" i="3" a="1"/>
  <c r="M4886" i="3" s="1"/>
  <c r="N4886" i="3" a="1"/>
  <c r="N4886" i="3" s="1"/>
  <c r="L4953" i="3" a="1"/>
  <c r="L4953" i="3" s="1"/>
  <c r="P4953" i="3" a="1"/>
  <c r="P4953" i="3" s="1"/>
  <c r="K4953" i="3" a="1"/>
  <c r="K4953" i="3" s="1"/>
  <c r="M4953" i="3" a="1"/>
  <c r="M4953" i="3" s="1"/>
  <c r="O4953" i="3" a="1"/>
  <c r="O4953" i="3" s="1"/>
  <c r="L4969" i="3" a="1"/>
  <c r="L4969" i="3" s="1"/>
  <c r="P4969" i="3" a="1"/>
  <c r="P4969" i="3" s="1"/>
  <c r="K4969" i="3" a="1"/>
  <c r="K4969" i="3" s="1"/>
  <c r="M4969" i="3" a="1"/>
  <c r="M4969" i="3" s="1"/>
  <c r="O4969" i="3" a="1"/>
  <c r="O4969" i="3" s="1"/>
  <c r="K4978" i="3" a="1"/>
  <c r="K4978" i="3" s="1"/>
  <c r="N4985" i="3" a="1"/>
  <c r="N4985" i="3" s="1"/>
  <c r="O4996" i="3" a="1"/>
  <c r="O4996" i="3" s="1"/>
  <c r="K4996" i="3" a="1"/>
  <c r="K4996" i="3" s="1"/>
  <c r="N4996" i="3" a="1"/>
  <c r="N4996" i="3" s="1"/>
  <c r="M4996" i="3" a="1"/>
  <c r="M4996" i="3" s="1"/>
  <c r="L4996" i="3" a="1"/>
  <c r="L4996" i="3" s="1"/>
  <c r="K5000" i="3" a="1"/>
  <c r="K5000" i="3" s="1"/>
  <c r="Q5018" i="3"/>
  <c r="R5018" i="3"/>
  <c r="O5023" i="3" a="1"/>
  <c r="O5023" i="3" s="1"/>
  <c r="R5043" i="3"/>
  <c r="Q5043" i="3"/>
  <c r="M5065" i="3" a="1"/>
  <c r="M5065" i="3" s="1"/>
  <c r="N5065" i="3" a="1"/>
  <c r="N5065" i="3" s="1"/>
  <c r="L5065" i="3" a="1"/>
  <c r="L5065" i="3" s="1"/>
  <c r="O5065" i="3" a="1"/>
  <c r="O5065" i="3" s="1"/>
  <c r="M5121" i="3" a="1"/>
  <c r="M5121" i="3" s="1"/>
  <c r="O5121" i="3" a="1"/>
  <c r="O5121" i="3" s="1"/>
  <c r="N5121" i="3" a="1"/>
  <c r="N5121" i="3" s="1"/>
  <c r="P5121" i="3" a="1"/>
  <c r="P5121" i="3" s="1"/>
  <c r="K5121" i="3" a="1"/>
  <c r="K5121" i="3" s="1"/>
  <c r="M5136" i="3" a="1"/>
  <c r="M5136" i="3" s="1"/>
  <c r="P5136" i="3" a="1"/>
  <c r="P5136" i="3" s="1"/>
  <c r="L5136" i="3" a="1"/>
  <c r="L5136" i="3" s="1"/>
  <c r="N5136" i="3" a="1"/>
  <c r="N5136" i="3" s="1"/>
  <c r="O5136" i="3" a="1"/>
  <c r="O5136" i="3" s="1"/>
  <c r="P5150" i="3" a="1"/>
  <c r="P5150" i="3" s="1"/>
  <c r="L5150" i="3" a="1"/>
  <c r="L5150" i="3" s="1"/>
  <c r="O5150" i="3" a="1"/>
  <c r="O5150" i="3" s="1"/>
  <c r="K5150" i="3" a="1"/>
  <c r="K5150" i="3" s="1"/>
  <c r="N5150" i="3" a="1"/>
  <c r="N5150" i="3" s="1"/>
  <c r="M5150" i="3" a="1"/>
  <c r="M5150" i="3" s="1"/>
  <c r="R5162" i="3"/>
  <c r="Q5162" i="3"/>
  <c r="P5215" i="3" a="1"/>
  <c r="P5215" i="3" s="1"/>
  <c r="L5215" i="3" a="1"/>
  <c r="L5215" i="3" s="1"/>
  <c r="M5215" i="3" a="1"/>
  <c r="M5215" i="3" s="1"/>
  <c r="N5215" i="3" a="1"/>
  <c r="N5215" i="3" s="1"/>
  <c r="O5215" i="3" a="1"/>
  <c r="O5215" i="3" s="1"/>
  <c r="K5215" i="3" a="1"/>
  <c r="K5215" i="3" s="1"/>
  <c r="Q5301" i="3"/>
  <c r="R5301" i="3"/>
  <c r="Q5696" i="3"/>
  <c r="R5696" i="3"/>
  <c r="K3901" i="3" a="1"/>
  <c r="K3901" i="3" s="1"/>
  <c r="K3909" i="3" a="1"/>
  <c r="K3909" i="3" s="1"/>
  <c r="K3917" i="3" a="1"/>
  <c r="K3917" i="3" s="1"/>
  <c r="K3925" i="3" a="1"/>
  <c r="K3925" i="3" s="1"/>
  <c r="K3933" i="3" a="1"/>
  <c r="K3933" i="3" s="1"/>
  <c r="K3941" i="3" a="1"/>
  <c r="K3941" i="3" s="1"/>
  <c r="K3949" i="3" a="1"/>
  <c r="K3949" i="3" s="1"/>
  <c r="K3957" i="3" a="1"/>
  <c r="K3957" i="3" s="1"/>
  <c r="K3965" i="3" a="1"/>
  <c r="K3965" i="3" s="1"/>
  <c r="L3967" i="3" a="1"/>
  <c r="L3967" i="3" s="1"/>
  <c r="K3973" i="3" a="1"/>
  <c r="K3973" i="3" s="1"/>
  <c r="L3975" i="3" a="1"/>
  <c r="L3975" i="3" s="1"/>
  <c r="K3981" i="3" a="1"/>
  <c r="K3981" i="3" s="1"/>
  <c r="L3983" i="3" a="1"/>
  <c r="L3983" i="3" s="1"/>
  <c r="K3987" i="3" a="1"/>
  <c r="K3987" i="3" s="1"/>
  <c r="K3993" i="3" a="1"/>
  <c r="K3993" i="3" s="1"/>
  <c r="P3993" i="3" a="1"/>
  <c r="P3993" i="3" s="1"/>
  <c r="O3998" i="3" a="1"/>
  <c r="O3998" i="3" s="1"/>
  <c r="O4004" i="3" a="1"/>
  <c r="O4004" i="3" s="1"/>
  <c r="L4005" i="3" a="1"/>
  <c r="L4005" i="3" s="1"/>
  <c r="P4010" i="3" a="1"/>
  <c r="P4010" i="3" s="1"/>
  <c r="L4010" i="3" a="1"/>
  <c r="L4010" i="3" s="1"/>
  <c r="O4010" i="3" a="1"/>
  <c r="O4010" i="3" s="1"/>
  <c r="L4011" i="3" a="1"/>
  <c r="L4011" i="3" s="1"/>
  <c r="K4013" i="3" a="1"/>
  <c r="K4013" i="3" s="1"/>
  <c r="O4016" i="3" a="1"/>
  <c r="O4016" i="3" s="1"/>
  <c r="K4016" i="3" a="1"/>
  <c r="K4016" i="3" s="1"/>
  <c r="K4019" i="3" a="1"/>
  <c r="K4019" i="3" s="1"/>
  <c r="K4025" i="3" a="1"/>
  <c r="K4025" i="3" s="1"/>
  <c r="P4025" i="3" a="1"/>
  <c r="P4025" i="3" s="1"/>
  <c r="O4030" i="3" a="1"/>
  <c r="O4030" i="3" s="1"/>
  <c r="O4036" i="3" a="1"/>
  <c r="O4036" i="3" s="1"/>
  <c r="L4037" i="3" a="1"/>
  <c r="L4037" i="3" s="1"/>
  <c r="P4042" i="3" a="1"/>
  <c r="P4042" i="3" s="1"/>
  <c r="L4042" i="3" a="1"/>
  <c r="L4042" i="3" s="1"/>
  <c r="O4042" i="3" a="1"/>
  <c r="O4042" i="3" s="1"/>
  <c r="L4043" i="3" a="1"/>
  <c r="L4043" i="3" s="1"/>
  <c r="K4045" i="3" a="1"/>
  <c r="K4045" i="3" s="1"/>
  <c r="O4048" i="3" a="1"/>
  <c r="O4048" i="3" s="1"/>
  <c r="K4048" i="3" a="1"/>
  <c r="K4048" i="3" s="1"/>
  <c r="K4051" i="3" a="1"/>
  <c r="K4051" i="3" s="1"/>
  <c r="K4057" i="3" a="1"/>
  <c r="K4057" i="3" s="1"/>
  <c r="P4057" i="3" a="1"/>
  <c r="P4057" i="3" s="1"/>
  <c r="O4062" i="3" a="1"/>
  <c r="O4062" i="3" s="1"/>
  <c r="O4068" i="3" a="1"/>
  <c r="O4068" i="3" s="1"/>
  <c r="L4069" i="3" a="1"/>
  <c r="L4069" i="3" s="1"/>
  <c r="P4074" i="3" a="1"/>
  <c r="P4074" i="3" s="1"/>
  <c r="L4074" i="3" a="1"/>
  <c r="L4074" i="3" s="1"/>
  <c r="O4074" i="3" a="1"/>
  <c r="O4074" i="3" s="1"/>
  <c r="L4075" i="3" a="1"/>
  <c r="L4075" i="3" s="1"/>
  <c r="K4077" i="3" a="1"/>
  <c r="K4077" i="3" s="1"/>
  <c r="O4080" i="3" a="1"/>
  <c r="O4080" i="3" s="1"/>
  <c r="K4080" i="3" a="1"/>
  <c r="K4080" i="3" s="1"/>
  <c r="K4083" i="3" a="1"/>
  <c r="K4083" i="3" s="1"/>
  <c r="K4089" i="3" a="1"/>
  <c r="K4089" i="3" s="1"/>
  <c r="P4089" i="3" a="1"/>
  <c r="P4089" i="3" s="1"/>
  <c r="O4094" i="3" a="1"/>
  <c r="O4094" i="3" s="1"/>
  <c r="O4100" i="3" a="1"/>
  <c r="O4100" i="3" s="1"/>
  <c r="L4101" i="3" a="1"/>
  <c r="L4101" i="3" s="1"/>
  <c r="P4106" i="3" a="1"/>
  <c r="P4106" i="3" s="1"/>
  <c r="L4106" i="3" a="1"/>
  <c r="L4106" i="3" s="1"/>
  <c r="O4106" i="3" a="1"/>
  <c r="O4106" i="3" s="1"/>
  <c r="L4107" i="3" a="1"/>
  <c r="L4107" i="3" s="1"/>
  <c r="K4109" i="3" a="1"/>
  <c r="K4109" i="3" s="1"/>
  <c r="O4112" i="3" a="1"/>
  <c r="O4112" i="3" s="1"/>
  <c r="K4112" i="3" a="1"/>
  <c r="K4112" i="3" s="1"/>
  <c r="K4115" i="3" a="1"/>
  <c r="K4115" i="3" s="1"/>
  <c r="K4121" i="3" a="1"/>
  <c r="K4121" i="3" s="1"/>
  <c r="P4121" i="3" a="1"/>
  <c r="P4121" i="3" s="1"/>
  <c r="O4126" i="3" a="1"/>
  <c r="O4126" i="3" s="1"/>
  <c r="O4132" i="3" a="1"/>
  <c r="O4132" i="3" s="1"/>
  <c r="L4133" i="3" a="1"/>
  <c r="L4133" i="3" s="1"/>
  <c r="P4138" i="3" a="1"/>
  <c r="P4138" i="3" s="1"/>
  <c r="L4138" i="3" a="1"/>
  <c r="L4138" i="3" s="1"/>
  <c r="O4138" i="3" a="1"/>
  <c r="O4138" i="3" s="1"/>
  <c r="L4139" i="3" a="1"/>
  <c r="L4139" i="3" s="1"/>
  <c r="K4141" i="3" a="1"/>
  <c r="K4141" i="3" s="1"/>
  <c r="O4144" i="3" a="1"/>
  <c r="O4144" i="3" s="1"/>
  <c r="K4144" i="3" a="1"/>
  <c r="K4144" i="3" s="1"/>
  <c r="K4147" i="3" a="1"/>
  <c r="K4147" i="3" s="1"/>
  <c r="K4153" i="3" a="1"/>
  <c r="K4153" i="3" s="1"/>
  <c r="P4153" i="3" a="1"/>
  <c r="P4153" i="3" s="1"/>
  <c r="O4158" i="3" a="1"/>
  <c r="O4158" i="3" s="1"/>
  <c r="O4164" i="3" a="1"/>
  <c r="O4164" i="3" s="1"/>
  <c r="L4165" i="3" a="1"/>
  <c r="L4165" i="3" s="1"/>
  <c r="P4170" i="3" a="1"/>
  <c r="P4170" i="3" s="1"/>
  <c r="L4170" i="3" a="1"/>
  <c r="L4170" i="3" s="1"/>
  <c r="O4170" i="3" a="1"/>
  <c r="O4170" i="3" s="1"/>
  <c r="L4171" i="3" a="1"/>
  <c r="L4171" i="3" s="1"/>
  <c r="K4173" i="3" a="1"/>
  <c r="K4173" i="3" s="1"/>
  <c r="O4176" i="3" a="1"/>
  <c r="O4176" i="3" s="1"/>
  <c r="K4176" i="3" a="1"/>
  <c r="K4176" i="3" s="1"/>
  <c r="K4179" i="3" a="1"/>
  <c r="K4179" i="3" s="1"/>
  <c r="K4185" i="3" a="1"/>
  <c r="K4185" i="3" s="1"/>
  <c r="P4185" i="3" a="1"/>
  <c r="P4185" i="3" s="1"/>
  <c r="O4190" i="3" a="1"/>
  <c r="O4190" i="3" s="1"/>
  <c r="O4196" i="3" a="1"/>
  <c r="O4196" i="3" s="1"/>
  <c r="L4197" i="3" a="1"/>
  <c r="L4197" i="3" s="1"/>
  <c r="P4202" i="3" a="1"/>
  <c r="P4202" i="3" s="1"/>
  <c r="L4202" i="3" a="1"/>
  <c r="L4202" i="3" s="1"/>
  <c r="O4202" i="3" a="1"/>
  <c r="O4202" i="3" s="1"/>
  <c r="L4203" i="3" a="1"/>
  <c r="L4203" i="3" s="1"/>
  <c r="K4205" i="3" a="1"/>
  <c r="K4205" i="3" s="1"/>
  <c r="O4208" i="3" a="1"/>
  <c r="O4208" i="3" s="1"/>
  <c r="K4208" i="3" a="1"/>
  <c r="K4208" i="3" s="1"/>
  <c r="K4211" i="3" a="1"/>
  <c r="K4211" i="3" s="1"/>
  <c r="K4217" i="3" a="1"/>
  <c r="K4217" i="3" s="1"/>
  <c r="P4217" i="3" a="1"/>
  <c r="P4217" i="3" s="1"/>
  <c r="O4222" i="3" a="1"/>
  <c r="O4222" i="3" s="1"/>
  <c r="O4228" i="3" a="1"/>
  <c r="O4228" i="3" s="1"/>
  <c r="L4229" i="3" a="1"/>
  <c r="L4229" i="3" s="1"/>
  <c r="P4234" i="3" a="1"/>
  <c r="P4234" i="3" s="1"/>
  <c r="L4234" i="3" a="1"/>
  <c r="L4234" i="3" s="1"/>
  <c r="O4234" i="3" a="1"/>
  <c r="O4234" i="3" s="1"/>
  <c r="L4235" i="3" a="1"/>
  <c r="L4235" i="3" s="1"/>
  <c r="K4237" i="3" a="1"/>
  <c r="K4237" i="3" s="1"/>
  <c r="O4240" i="3" a="1"/>
  <c r="O4240" i="3" s="1"/>
  <c r="K4240" i="3" a="1"/>
  <c r="K4240" i="3" s="1"/>
  <c r="K4243" i="3" a="1"/>
  <c r="K4243" i="3" s="1"/>
  <c r="K4249" i="3" a="1"/>
  <c r="K4249" i="3" s="1"/>
  <c r="P4249" i="3" a="1"/>
  <c r="P4249" i="3" s="1"/>
  <c r="O4254" i="3" a="1"/>
  <c r="O4254" i="3" s="1"/>
  <c r="O4260" i="3" a="1"/>
  <c r="O4260" i="3" s="1"/>
  <c r="L4261" i="3" a="1"/>
  <c r="L4261" i="3" s="1"/>
  <c r="P4266" i="3" a="1"/>
  <c r="P4266" i="3" s="1"/>
  <c r="L4266" i="3" a="1"/>
  <c r="L4266" i="3" s="1"/>
  <c r="O4266" i="3" a="1"/>
  <c r="O4266" i="3" s="1"/>
  <c r="L4267" i="3" a="1"/>
  <c r="L4267" i="3" s="1"/>
  <c r="K4269" i="3" a="1"/>
  <c r="K4269" i="3" s="1"/>
  <c r="O4272" i="3" a="1"/>
  <c r="O4272" i="3" s="1"/>
  <c r="K4272" i="3" a="1"/>
  <c r="K4272" i="3" s="1"/>
  <c r="K4275" i="3" a="1"/>
  <c r="K4275" i="3" s="1"/>
  <c r="K4281" i="3" a="1"/>
  <c r="K4281" i="3" s="1"/>
  <c r="P4281" i="3" a="1"/>
  <c r="P4281" i="3" s="1"/>
  <c r="O4286" i="3" a="1"/>
  <c r="O4286" i="3" s="1"/>
  <c r="O4292" i="3" a="1"/>
  <c r="O4292" i="3" s="1"/>
  <c r="L4293" i="3" a="1"/>
  <c r="L4293" i="3" s="1"/>
  <c r="P4298" i="3" a="1"/>
  <c r="P4298" i="3" s="1"/>
  <c r="L4298" i="3" a="1"/>
  <c r="L4298" i="3" s="1"/>
  <c r="O4298" i="3" a="1"/>
  <c r="O4298" i="3" s="1"/>
  <c r="L4299" i="3" a="1"/>
  <c r="L4299" i="3" s="1"/>
  <c r="K4301" i="3" a="1"/>
  <c r="K4301" i="3" s="1"/>
  <c r="O4304" i="3" a="1"/>
  <c r="O4304" i="3" s="1"/>
  <c r="K4304" i="3" a="1"/>
  <c r="K4304" i="3" s="1"/>
  <c r="K4307" i="3" a="1"/>
  <c r="K4307" i="3" s="1"/>
  <c r="K4313" i="3" a="1"/>
  <c r="K4313" i="3" s="1"/>
  <c r="P4313" i="3" a="1"/>
  <c r="P4313" i="3" s="1"/>
  <c r="O4318" i="3" a="1"/>
  <c r="O4318" i="3" s="1"/>
  <c r="O4324" i="3" a="1"/>
  <c r="O4324" i="3" s="1"/>
  <c r="L4325" i="3" a="1"/>
  <c r="L4325" i="3" s="1"/>
  <c r="P4330" i="3" a="1"/>
  <c r="P4330" i="3" s="1"/>
  <c r="L4330" i="3" a="1"/>
  <c r="L4330" i="3" s="1"/>
  <c r="O4330" i="3" a="1"/>
  <c r="O4330" i="3" s="1"/>
  <c r="L4331" i="3" a="1"/>
  <c r="L4331" i="3" s="1"/>
  <c r="K4333" i="3" a="1"/>
  <c r="K4333" i="3" s="1"/>
  <c r="O4336" i="3" a="1"/>
  <c r="O4336" i="3" s="1"/>
  <c r="K4336" i="3" a="1"/>
  <c r="K4336" i="3" s="1"/>
  <c r="K4339" i="3" a="1"/>
  <c r="K4339" i="3" s="1"/>
  <c r="K4345" i="3" a="1"/>
  <c r="K4345" i="3" s="1"/>
  <c r="P4345" i="3" a="1"/>
  <c r="P4345" i="3" s="1"/>
  <c r="O4350" i="3" a="1"/>
  <c r="O4350" i="3" s="1"/>
  <c r="O4356" i="3" a="1"/>
  <c r="O4356" i="3" s="1"/>
  <c r="L4357" i="3" a="1"/>
  <c r="L4357" i="3" s="1"/>
  <c r="P4362" i="3" a="1"/>
  <c r="P4362" i="3" s="1"/>
  <c r="L4362" i="3" a="1"/>
  <c r="L4362" i="3" s="1"/>
  <c r="O4362" i="3" a="1"/>
  <c r="O4362" i="3" s="1"/>
  <c r="L4363" i="3" a="1"/>
  <c r="L4363" i="3" s="1"/>
  <c r="K4365" i="3" a="1"/>
  <c r="K4365" i="3" s="1"/>
  <c r="O4368" i="3" a="1"/>
  <c r="O4368" i="3" s="1"/>
  <c r="K4368" i="3" a="1"/>
  <c r="K4368" i="3" s="1"/>
  <c r="K4371" i="3" a="1"/>
  <c r="K4371" i="3" s="1"/>
  <c r="K4377" i="3" a="1"/>
  <c r="K4377" i="3" s="1"/>
  <c r="P4377" i="3" a="1"/>
  <c r="P4377" i="3" s="1"/>
  <c r="O4382" i="3" a="1"/>
  <c r="O4382" i="3" s="1"/>
  <c r="O4388" i="3" a="1"/>
  <c r="O4388" i="3" s="1"/>
  <c r="L4389" i="3" a="1"/>
  <c r="L4389" i="3" s="1"/>
  <c r="P4394" i="3" a="1"/>
  <c r="P4394" i="3" s="1"/>
  <c r="L4394" i="3" a="1"/>
  <c r="L4394" i="3" s="1"/>
  <c r="O4394" i="3" a="1"/>
  <c r="O4394" i="3" s="1"/>
  <c r="L4395" i="3" a="1"/>
  <c r="L4395" i="3" s="1"/>
  <c r="K4397" i="3" a="1"/>
  <c r="K4397" i="3" s="1"/>
  <c r="O4400" i="3" a="1"/>
  <c r="O4400" i="3" s="1"/>
  <c r="K4400" i="3" a="1"/>
  <c r="K4400" i="3" s="1"/>
  <c r="K4403" i="3" a="1"/>
  <c r="K4403" i="3" s="1"/>
  <c r="K4409" i="3" a="1"/>
  <c r="K4409" i="3" s="1"/>
  <c r="P4409" i="3" a="1"/>
  <c r="P4409" i="3" s="1"/>
  <c r="O4414" i="3" a="1"/>
  <c r="O4414" i="3" s="1"/>
  <c r="O4420" i="3" a="1"/>
  <c r="O4420" i="3" s="1"/>
  <c r="L4421" i="3" a="1"/>
  <c r="L4421" i="3" s="1"/>
  <c r="P4426" i="3" a="1"/>
  <c r="P4426" i="3" s="1"/>
  <c r="L4426" i="3" a="1"/>
  <c r="L4426" i="3" s="1"/>
  <c r="O4426" i="3" a="1"/>
  <c r="O4426" i="3" s="1"/>
  <c r="K4436" i="3" a="1"/>
  <c r="K4436" i="3" s="1"/>
  <c r="M4437" i="3" a="1"/>
  <c r="M4437" i="3" s="1"/>
  <c r="N4437" i="3" a="1"/>
  <c r="N4437" i="3" s="1"/>
  <c r="P4437" i="3" a="1"/>
  <c r="P4437" i="3" s="1"/>
  <c r="R4437" i="3" s="1"/>
  <c r="K4443" i="3" a="1"/>
  <c r="K4443" i="3" s="1"/>
  <c r="P4444" i="3" a="1"/>
  <c r="P4444" i="3" s="1"/>
  <c r="K4450" i="3" a="1"/>
  <c r="K4450" i="3" s="1"/>
  <c r="P4451" i="3" a="1"/>
  <c r="P4451" i="3" s="1"/>
  <c r="Q4451" i="3" s="1"/>
  <c r="L4451" i="3" a="1"/>
  <c r="L4451" i="3" s="1"/>
  <c r="M4451" i="3" a="1"/>
  <c r="M4451" i="3" s="1"/>
  <c r="P4458" i="3" a="1"/>
  <c r="P4458" i="3" s="1"/>
  <c r="Q4458" i="3" s="1"/>
  <c r="L4458" i="3" a="1"/>
  <c r="L4458" i="3" s="1"/>
  <c r="O4465" i="3" a="1"/>
  <c r="O4465" i="3" s="1"/>
  <c r="K4465" i="3" a="1"/>
  <c r="K4465" i="3" s="1"/>
  <c r="P4465" i="3" a="1"/>
  <c r="P4465" i="3" s="1"/>
  <c r="L4465" i="3" a="1"/>
  <c r="L4465" i="3" s="1"/>
  <c r="K4493" i="3" a="1"/>
  <c r="K4493" i="3" s="1"/>
  <c r="K4500" i="3" a="1"/>
  <c r="K4500" i="3" s="1"/>
  <c r="M4501" i="3" a="1"/>
  <c r="M4501" i="3" s="1"/>
  <c r="N4501" i="3" a="1"/>
  <c r="N4501" i="3" s="1"/>
  <c r="P4501" i="3" a="1"/>
  <c r="P4501" i="3" s="1"/>
  <c r="R4501" i="3" s="1"/>
  <c r="K4507" i="3" a="1"/>
  <c r="K4507" i="3" s="1"/>
  <c r="P4508" i="3" a="1"/>
  <c r="P4508" i="3" s="1"/>
  <c r="Q4508" i="3" s="1"/>
  <c r="K4514" i="3" a="1"/>
  <c r="K4514" i="3" s="1"/>
  <c r="P4515" i="3" a="1"/>
  <c r="P4515" i="3" s="1"/>
  <c r="L4515" i="3" a="1"/>
  <c r="L4515" i="3" s="1"/>
  <c r="M4515" i="3" a="1"/>
  <c r="M4515" i="3" s="1"/>
  <c r="P4522" i="3" a="1"/>
  <c r="P4522" i="3" s="1"/>
  <c r="R4522" i="3" s="1"/>
  <c r="L4522" i="3" a="1"/>
  <c r="L4522" i="3" s="1"/>
  <c r="O4529" i="3" a="1"/>
  <c r="O4529" i="3" s="1"/>
  <c r="K4529" i="3" a="1"/>
  <c r="K4529" i="3" s="1"/>
  <c r="P4529" i="3" a="1"/>
  <c r="P4529" i="3" s="1"/>
  <c r="L4529" i="3" a="1"/>
  <c r="L4529" i="3" s="1"/>
  <c r="K4557" i="3" a="1"/>
  <c r="K4557" i="3" s="1"/>
  <c r="K4564" i="3" a="1"/>
  <c r="K4564" i="3" s="1"/>
  <c r="M4565" i="3" a="1"/>
  <c r="M4565" i="3" s="1"/>
  <c r="N4565" i="3" a="1"/>
  <c r="N4565" i="3" s="1"/>
  <c r="P4565" i="3" a="1"/>
  <c r="P4565" i="3" s="1"/>
  <c r="R4565" i="3" s="1"/>
  <c r="K4571" i="3" a="1"/>
  <c r="K4571" i="3" s="1"/>
  <c r="P4572" i="3" a="1"/>
  <c r="P4572" i="3" s="1"/>
  <c r="K4578" i="3" a="1"/>
  <c r="K4578" i="3" s="1"/>
  <c r="P4579" i="3" a="1"/>
  <c r="P4579" i="3" s="1"/>
  <c r="Q4579" i="3" s="1"/>
  <c r="L4579" i="3" a="1"/>
  <c r="L4579" i="3" s="1"/>
  <c r="M4579" i="3" a="1"/>
  <c r="M4579" i="3" s="1"/>
  <c r="P4586" i="3" a="1"/>
  <c r="P4586" i="3" s="1"/>
  <c r="R4586" i="3" s="1"/>
  <c r="L4586" i="3" a="1"/>
  <c r="L4586" i="3" s="1"/>
  <c r="O4593" i="3" a="1"/>
  <c r="O4593" i="3" s="1"/>
  <c r="K4593" i="3" a="1"/>
  <c r="K4593" i="3" s="1"/>
  <c r="P4593" i="3" a="1"/>
  <c r="P4593" i="3" s="1"/>
  <c r="L4593" i="3" a="1"/>
  <c r="L4593" i="3" s="1"/>
  <c r="K4621" i="3" a="1"/>
  <c r="K4621" i="3" s="1"/>
  <c r="K4628" i="3" a="1"/>
  <c r="K4628" i="3" s="1"/>
  <c r="M4629" i="3" a="1"/>
  <c r="M4629" i="3" s="1"/>
  <c r="N4629" i="3" a="1"/>
  <c r="N4629" i="3" s="1"/>
  <c r="P4629" i="3" a="1"/>
  <c r="P4629" i="3" s="1"/>
  <c r="R4629" i="3" s="1"/>
  <c r="K4635" i="3" a="1"/>
  <c r="K4635" i="3" s="1"/>
  <c r="P4636" i="3" a="1"/>
  <c r="P4636" i="3" s="1"/>
  <c r="Q4636" i="3" s="1"/>
  <c r="K4642" i="3" a="1"/>
  <c r="K4642" i="3" s="1"/>
  <c r="P4643" i="3" a="1"/>
  <c r="P4643" i="3" s="1"/>
  <c r="Q4643" i="3" s="1"/>
  <c r="L4643" i="3" a="1"/>
  <c r="L4643" i="3" s="1"/>
  <c r="M4643" i="3" a="1"/>
  <c r="M4643" i="3" s="1"/>
  <c r="P4650" i="3" a="1"/>
  <c r="P4650" i="3" s="1"/>
  <c r="Q4650" i="3" s="1"/>
  <c r="L4650" i="3" a="1"/>
  <c r="L4650" i="3" s="1"/>
  <c r="O4657" i="3" a="1"/>
  <c r="O4657" i="3" s="1"/>
  <c r="K4657" i="3" a="1"/>
  <c r="K4657" i="3" s="1"/>
  <c r="P4657" i="3" a="1"/>
  <c r="P4657" i="3" s="1"/>
  <c r="L4657" i="3" a="1"/>
  <c r="L4657" i="3" s="1"/>
  <c r="K4685" i="3" a="1"/>
  <c r="K4685" i="3" s="1"/>
  <c r="K4692" i="3" a="1"/>
  <c r="K4692" i="3" s="1"/>
  <c r="M4693" i="3" a="1"/>
  <c r="M4693" i="3" s="1"/>
  <c r="N4693" i="3" a="1"/>
  <c r="N4693" i="3" s="1"/>
  <c r="P4693" i="3" a="1"/>
  <c r="P4693" i="3" s="1"/>
  <c r="R4693" i="3" s="1"/>
  <c r="K4699" i="3" a="1"/>
  <c r="K4699" i="3" s="1"/>
  <c r="P4700" i="3" a="1"/>
  <c r="P4700" i="3" s="1"/>
  <c r="R4700" i="3" s="1"/>
  <c r="K4706" i="3" a="1"/>
  <c r="K4706" i="3" s="1"/>
  <c r="P4707" i="3" a="1"/>
  <c r="P4707" i="3" s="1"/>
  <c r="Q4707" i="3" s="1"/>
  <c r="L4707" i="3" a="1"/>
  <c r="L4707" i="3" s="1"/>
  <c r="M4707" i="3" a="1"/>
  <c r="M4707" i="3" s="1"/>
  <c r="P4714" i="3" a="1"/>
  <c r="P4714" i="3" s="1"/>
  <c r="R4714" i="3" s="1"/>
  <c r="L4714" i="3" a="1"/>
  <c r="L4714" i="3" s="1"/>
  <c r="O4721" i="3" a="1"/>
  <c r="O4721" i="3" s="1"/>
  <c r="K4721" i="3" a="1"/>
  <c r="K4721" i="3" s="1"/>
  <c r="P4721" i="3" a="1"/>
  <c r="P4721" i="3" s="1"/>
  <c r="L4721" i="3" a="1"/>
  <c r="L4721" i="3" s="1"/>
  <c r="K4749" i="3" a="1"/>
  <c r="K4749" i="3" s="1"/>
  <c r="K4756" i="3" a="1"/>
  <c r="K4756" i="3" s="1"/>
  <c r="M4757" i="3" a="1"/>
  <c r="M4757" i="3" s="1"/>
  <c r="N4757" i="3" a="1"/>
  <c r="N4757" i="3" s="1"/>
  <c r="P4757" i="3" a="1"/>
  <c r="P4757" i="3" s="1"/>
  <c r="M4762" i="3" a="1"/>
  <c r="M4762" i="3" s="1"/>
  <c r="K4763" i="3" a="1"/>
  <c r="K4763" i="3" s="1"/>
  <c r="P4764" i="3" a="1"/>
  <c r="P4764" i="3" s="1"/>
  <c r="R4764" i="3" s="1"/>
  <c r="M4769" i="3" a="1"/>
  <c r="M4769" i="3" s="1"/>
  <c r="K4770" i="3" a="1"/>
  <c r="K4770" i="3" s="1"/>
  <c r="P4771" i="3" a="1"/>
  <c r="P4771" i="3" s="1"/>
  <c r="Q4771" i="3" s="1"/>
  <c r="L4771" i="3" a="1"/>
  <c r="L4771" i="3" s="1"/>
  <c r="M4771" i="3" a="1"/>
  <c r="M4771" i="3" s="1"/>
  <c r="P4778" i="3" a="1"/>
  <c r="P4778" i="3" s="1"/>
  <c r="Q4778" i="3" s="1"/>
  <c r="L4778" i="3" a="1"/>
  <c r="L4778" i="3" s="1"/>
  <c r="K4785" i="3" a="1"/>
  <c r="K4785" i="3" s="1"/>
  <c r="L4789" i="3" a="1"/>
  <c r="L4789" i="3" s="1"/>
  <c r="M4791" i="3" a="1"/>
  <c r="M4791" i="3" s="1"/>
  <c r="L4791" i="3" a="1"/>
  <c r="L4791" i="3" s="1"/>
  <c r="K4799" i="3" a="1"/>
  <c r="K4799" i="3" s="1"/>
  <c r="O4804" i="3" a="1"/>
  <c r="O4804" i="3" s="1"/>
  <c r="K4804" i="3" a="1"/>
  <c r="K4804" i="3" s="1"/>
  <c r="N4804" i="3" a="1"/>
  <c r="N4804" i="3" s="1"/>
  <c r="M4804" i="3" a="1"/>
  <c r="M4804" i="3" s="1"/>
  <c r="Q4810" i="3"/>
  <c r="K4815" i="3" a="1"/>
  <c r="K4815" i="3" s="1"/>
  <c r="O4834" i="3" a="1"/>
  <c r="O4834" i="3" s="1"/>
  <c r="N4841" i="3" a="1"/>
  <c r="N4841" i="3" s="1"/>
  <c r="M4856" i="3" a="1"/>
  <c r="M4856" i="3" s="1"/>
  <c r="P4856" i="3" a="1"/>
  <c r="P4856" i="3" s="1"/>
  <c r="L4856" i="3" a="1"/>
  <c r="L4856" i="3" s="1"/>
  <c r="N4856" i="3" a="1"/>
  <c r="N4856" i="3" s="1"/>
  <c r="O4856" i="3" a="1"/>
  <c r="O4856" i="3" s="1"/>
  <c r="O4884" i="3" a="1"/>
  <c r="O4884" i="3" s="1"/>
  <c r="K4884" i="3" a="1"/>
  <c r="K4884" i="3" s="1"/>
  <c r="N4884" i="3" a="1"/>
  <c r="N4884" i="3" s="1"/>
  <c r="M4884" i="3" a="1"/>
  <c r="M4884" i="3" s="1"/>
  <c r="L4884" i="3" a="1"/>
  <c r="L4884" i="3" s="1"/>
  <c r="P4884" i="3" a="1"/>
  <c r="P4884" i="3" s="1"/>
  <c r="N4914" i="3" a="1"/>
  <c r="N4914" i="3" s="1"/>
  <c r="M4914" i="3" a="1"/>
  <c r="M4914" i="3" s="1"/>
  <c r="L4914" i="3" a="1"/>
  <c r="L4914" i="3" s="1"/>
  <c r="K4914" i="3" a="1"/>
  <c r="K4914" i="3" s="1"/>
  <c r="R4925" i="3"/>
  <c r="N4927" i="3" a="1"/>
  <c r="N4927" i="3" s="1"/>
  <c r="M4927" i="3" a="1"/>
  <c r="M4927" i="3" s="1"/>
  <c r="P4927" i="3" a="1"/>
  <c r="P4927" i="3" s="1"/>
  <c r="O4927" i="3" a="1"/>
  <c r="O4927" i="3" s="1"/>
  <c r="N4943" i="3" a="1"/>
  <c r="N4943" i="3" s="1"/>
  <c r="M4943" i="3" a="1"/>
  <c r="M4943" i="3" s="1"/>
  <c r="P4943" i="3" a="1"/>
  <c r="P4943" i="3" s="1"/>
  <c r="R4943" i="3" s="1"/>
  <c r="N4953" i="3" a="1"/>
  <c r="N4953" i="3" s="1"/>
  <c r="Q4959" i="3"/>
  <c r="P4966" i="3" a="1"/>
  <c r="P4966" i="3" s="1"/>
  <c r="L4966" i="3" a="1"/>
  <c r="L4966" i="3" s="1"/>
  <c r="O4966" i="3" a="1"/>
  <c r="O4966" i="3" s="1"/>
  <c r="K4966" i="3" a="1"/>
  <c r="K4966" i="3" s="1"/>
  <c r="M4966" i="3" a="1"/>
  <c r="M4966" i="3" s="1"/>
  <c r="N4966" i="3" a="1"/>
  <c r="N4966" i="3" s="1"/>
  <c r="N4969" i="3" a="1"/>
  <c r="N4969" i="3" s="1"/>
  <c r="N4994" i="3" a="1"/>
  <c r="N4994" i="3" s="1"/>
  <c r="M4994" i="3" a="1"/>
  <c r="M4994" i="3" s="1"/>
  <c r="L4994" i="3" a="1"/>
  <c r="L4994" i="3" s="1"/>
  <c r="O4994" i="3" a="1"/>
  <c r="O4994" i="3" s="1"/>
  <c r="O5017" i="3" a="1"/>
  <c r="O5017" i="3" s="1"/>
  <c r="P5038" i="3" a="1"/>
  <c r="P5038" i="3" s="1"/>
  <c r="L5038" i="3" a="1"/>
  <c r="L5038" i="3" s="1"/>
  <c r="O5038" i="3" a="1"/>
  <c r="O5038" i="3" s="1"/>
  <c r="K5038" i="3" a="1"/>
  <c r="K5038" i="3" s="1"/>
  <c r="M5038" i="3" a="1"/>
  <c r="M5038" i="3" s="1"/>
  <c r="N5038" i="3" a="1"/>
  <c r="N5038" i="3" s="1"/>
  <c r="N5050" i="3" a="1"/>
  <c r="N5050" i="3" s="1"/>
  <c r="M5050" i="3" a="1"/>
  <c r="M5050" i="3" s="1"/>
  <c r="O5050" i="3" a="1"/>
  <c r="O5050" i="3" s="1"/>
  <c r="L5050" i="3" a="1"/>
  <c r="L5050" i="3" s="1"/>
  <c r="M5057" i="3" a="1"/>
  <c r="M5057" i="3" s="1"/>
  <c r="O5057" i="3" a="1"/>
  <c r="O5057" i="3" s="1"/>
  <c r="N5057" i="3" a="1"/>
  <c r="N5057" i="3" s="1"/>
  <c r="P5057" i="3" a="1"/>
  <c r="P5057" i="3" s="1"/>
  <c r="K5057" i="3" a="1"/>
  <c r="K5057" i="3" s="1"/>
  <c r="K5065" i="3" a="1"/>
  <c r="K5065" i="3" s="1"/>
  <c r="Q5077" i="3"/>
  <c r="R5077" i="3"/>
  <c r="P5094" i="3" a="1"/>
  <c r="P5094" i="3" s="1"/>
  <c r="L5094" i="3" a="1"/>
  <c r="L5094" i="3" s="1"/>
  <c r="O5094" i="3" a="1"/>
  <c r="O5094" i="3" s="1"/>
  <c r="K5094" i="3" a="1"/>
  <c r="K5094" i="3" s="1"/>
  <c r="N5094" i="3" a="1"/>
  <c r="N5094" i="3" s="1"/>
  <c r="M5094" i="3" a="1"/>
  <c r="M5094" i="3" s="1"/>
  <c r="Q5108" i="3"/>
  <c r="R5108" i="3"/>
  <c r="L5121" i="3" a="1"/>
  <c r="L5121" i="3" s="1"/>
  <c r="R5130" i="3"/>
  <c r="Q5130" i="3"/>
  <c r="R5131" i="3"/>
  <c r="Q5131" i="3"/>
  <c r="K5136" i="3" a="1"/>
  <c r="K5136" i="3" s="1"/>
  <c r="P5151" i="3" a="1"/>
  <c r="P5151" i="3" s="1"/>
  <c r="L5151" i="3" a="1"/>
  <c r="L5151" i="3" s="1"/>
  <c r="M5151" i="3" a="1"/>
  <c r="M5151" i="3" s="1"/>
  <c r="N5151" i="3" a="1"/>
  <c r="N5151" i="3" s="1"/>
  <c r="O5151" i="3" a="1"/>
  <c r="O5151" i="3" s="1"/>
  <c r="K5151" i="3" a="1"/>
  <c r="K5151" i="3" s="1"/>
  <c r="R5169" i="3"/>
  <c r="Q5169" i="3"/>
  <c r="P5193" i="3" a="1"/>
  <c r="P5193" i="3" s="1"/>
  <c r="P5238" i="3" a="1"/>
  <c r="P5238" i="3" s="1"/>
  <c r="L5238" i="3" a="1"/>
  <c r="L5238" i="3" s="1"/>
  <c r="O5238" i="3" a="1"/>
  <c r="O5238" i="3" s="1"/>
  <c r="K5238" i="3" a="1"/>
  <c r="K5238" i="3" s="1"/>
  <c r="M5238" i="3" a="1"/>
  <c r="M5238" i="3" s="1"/>
  <c r="R5261" i="3"/>
  <c r="Q5261" i="3"/>
  <c r="R4502" i="3"/>
  <c r="M4509" i="3" a="1"/>
  <c r="M4509" i="3" s="1"/>
  <c r="N4509" i="3" a="1"/>
  <c r="N4509" i="3" s="1"/>
  <c r="P4509" i="3" a="1"/>
  <c r="P4509" i="3" s="1"/>
  <c r="R4509" i="3" s="1"/>
  <c r="P4516" i="3" a="1"/>
  <c r="P4516" i="3" s="1"/>
  <c r="P4523" i="3" a="1"/>
  <c r="P4523" i="3" s="1"/>
  <c r="Q4523" i="3" s="1"/>
  <c r="L4523" i="3" a="1"/>
  <c r="L4523" i="3" s="1"/>
  <c r="M4523" i="3" a="1"/>
  <c r="M4523" i="3" s="1"/>
  <c r="P4530" i="3" a="1"/>
  <c r="P4530" i="3" s="1"/>
  <c r="L4530" i="3" a="1"/>
  <c r="L4530" i="3" s="1"/>
  <c r="O4537" i="3" a="1"/>
  <c r="O4537" i="3" s="1"/>
  <c r="K4537" i="3" a="1"/>
  <c r="K4537" i="3" s="1"/>
  <c r="P4537" i="3" a="1"/>
  <c r="P4537" i="3" s="1"/>
  <c r="L4537" i="3" a="1"/>
  <c r="L4537" i="3" s="1"/>
  <c r="R4566" i="3"/>
  <c r="M4573" i="3" a="1"/>
  <c r="M4573" i="3" s="1"/>
  <c r="N4573" i="3" a="1"/>
  <c r="N4573" i="3" s="1"/>
  <c r="P4573" i="3" a="1"/>
  <c r="P4573" i="3" s="1"/>
  <c r="R4573" i="3" s="1"/>
  <c r="P4580" i="3" a="1"/>
  <c r="P4580" i="3" s="1"/>
  <c r="P4587" i="3" a="1"/>
  <c r="P4587" i="3" s="1"/>
  <c r="R4587" i="3" s="1"/>
  <c r="L4587" i="3" a="1"/>
  <c r="L4587" i="3" s="1"/>
  <c r="M4587" i="3" a="1"/>
  <c r="M4587" i="3" s="1"/>
  <c r="P4594" i="3" a="1"/>
  <c r="P4594" i="3" s="1"/>
  <c r="R4594" i="3" s="1"/>
  <c r="L4594" i="3" a="1"/>
  <c r="L4594" i="3" s="1"/>
  <c r="O4601" i="3" a="1"/>
  <c r="O4601" i="3" s="1"/>
  <c r="K4601" i="3" a="1"/>
  <c r="K4601" i="3" s="1"/>
  <c r="P4601" i="3" a="1"/>
  <c r="P4601" i="3" s="1"/>
  <c r="L4601" i="3" a="1"/>
  <c r="L4601" i="3" s="1"/>
  <c r="R4630" i="3"/>
  <c r="M4637" i="3" a="1"/>
  <c r="M4637" i="3" s="1"/>
  <c r="N4637" i="3" a="1"/>
  <c r="N4637" i="3" s="1"/>
  <c r="P4637" i="3" a="1"/>
  <c r="P4637" i="3" s="1"/>
  <c r="R4637" i="3" s="1"/>
  <c r="P4644" i="3" a="1"/>
  <c r="P4644" i="3" s="1"/>
  <c r="P4651" i="3" a="1"/>
  <c r="P4651" i="3" s="1"/>
  <c r="Q4651" i="3" s="1"/>
  <c r="L4651" i="3" a="1"/>
  <c r="L4651" i="3" s="1"/>
  <c r="M4651" i="3" a="1"/>
  <c r="M4651" i="3" s="1"/>
  <c r="P4658" i="3" a="1"/>
  <c r="P4658" i="3" s="1"/>
  <c r="R4658" i="3" s="1"/>
  <c r="L4658" i="3" a="1"/>
  <c r="L4658" i="3" s="1"/>
  <c r="O4665" i="3" a="1"/>
  <c r="O4665" i="3" s="1"/>
  <c r="K4665" i="3" a="1"/>
  <c r="K4665" i="3" s="1"/>
  <c r="P4665" i="3" a="1"/>
  <c r="P4665" i="3" s="1"/>
  <c r="L4665" i="3" a="1"/>
  <c r="L4665" i="3" s="1"/>
  <c r="R4694" i="3"/>
  <c r="M4701" i="3" a="1"/>
  <c r="M4701" i="3" s="1"/>
  <c r="N4701" i="3" a="1"/>
  <c r="N4701" i="3" s="1"/>
  <c r="P4701" i="3" a="1"/>
  <c r="P4701" i="3" s="1"/>
  <c r="R4701" i="3" s="1"/>
  <c r="P4708" i="3" a="1"/>
  <c r="P4708" i="3" s="1"/>
  <c r="P4715" i="3" a="1"/>
  <c r="P4715" i="3" s="1"/>
  <c r="L4715" i="3" a="1"/>
  <c r="L4715" i="3" s="1"/>
  <c r="M4715" i="3" a="1"/>
  <c r="M4715" i="3" s="1"/>
  <c r="P4722" i="3" a="1"/>
  <c r="P4722" i="3" s="1"/>
  <c r="R4722" i="3" s="1"/>
  <c r="L4722" i="3" a="1"/>
  <c r="L4722" i="3" s="1"/>
  <c r="O4729" i="3" a="1"/>
  <c r="O4729" i="3" s="1"/>
  <c r="K4729" i="3" a="1"/>
  <c r="K4729" i="3" s="1"/>
  <c r="P4729" i="3" a="1"/>
  <c r="P4729" i="3" s="1"/>
  <c r="L4729" i="3" a="1"/>
  <c r="L4729" i="3" s="1"/>
  <c r="L4748" i="3" a="1"/>
  <c r="L4748" i="3" s="1"/>
  <c r="M4765" i="3" a="1"/>
  <c r="M4765" i="3" s="1"/>
  <c r="N4765" i="3" a="1"/>
  <c r="N4765" i="3" s="1"/>
  <c r="P4765" i="3" a="1"/>
  <c r="P4765" i="3" s="1"/>
  <c r="R4765" i="3" s="1"/>
  <c r="P4772" i="3" a="1"/>
  <c r="P4772" i="3" s="1"/>
  <c r="P4779" i="3" a="1"/>
  <c r="P4779" i="3" s="1"/>
  <c r="Q4779" i="3" s="1"/>
  <c r="L4779" i="3" a="1"/>
  <c r="L4779" i="3" s="1"/>
  <c r="M4779" i="3" a="1"/>
  <c r="M4779" i="3" s="1"/>
  <c r="N4782" i="3" a="1"/>
  <c r="N4782" i="3" s="1"/>
  <c r="R4819" i="3"/>
  <c r="L4825" i="3" a="1"/>
  <c r="L4825" i="3" s="1"/>
  <c r="P4825" i="3" a="1"/>
  <c r="P4825" i="3" s="1"/>
  <c r="K4825" i="3" a="1"/>
  <c r="K4825" i="3" s="1"/>
  <c r="M4825" i="3" a="1"/>
  <c r="M4825" i="3" s="1"/>
  <c r="O4825" i="3" a="1"/>
  <c r="O4825" i="3" s="1"/>
  <c r="M4840" i="3" a="1"/>
  <c r="M4840" i="3" s="1"/>
  <c r="P4840" i="3" a="1"/>
  <c r="P4840" i="3" s="1"/>
  <c r="L4840" i="3" a="1"/>
  <c r="L4840" i="3" s="1"/>
  <c r="N4840" i="3" a="1"/>
  <c r="N4840" i="3" s="1"/>
  <c r="O4840" i="3" a="1"/>
  <c r="O4840" i="3" s="1"/>
  <c r="N4847" i="3" a="1"/>
  <c r="N4847" i="3" s="1"/>
  <c r="M4847" i="3" a="1"/>
  <c r="M4847" i="3" s="1"/>
  <c r="O4852" i="3" a="1"/>
  <c r="O4852" i="3" s="1"/>
  <c r="K4852" i="3" a="1"/>
  <c r="K4852" i="3" s="1"/>
  <c r="N4852" i="3" a="1"/>
  <c r="N4852" i="3" s="1"/>
  <c r="M4852" i="3" a="1"/>
  <c r="M4852" i="3" s="1"/>
  <c r="L4852" i="3" a="1"/>
  <c r="L4852" i="3" s="1"/>
  <c r="P4852" i="3" a="1"/>
  <c r="P4852" i="3" s="1"/>
  <c r="R4858" i="3"/>
  <c r="P4866" i="3" a="1"/>
  <c r="P4866" i="3" s="1"/>
  <c r="R4867" i="3"/>
  <c r="N4882" i="3" a="1"/>
  <c r="N4882" i="3" s="1"/>
  <c r="M4882" i="3" a="1"/>
  <c r="M4882" i="3" s="1"/>
  <c r="L4882" i="3" a="1"/>
  <c r="L4882" i="3" s="1"/>
  <c r="P4882" i="3" a="1"/>
  <c r="P4882" i="3" s="1"/>
  <c r="Q4882" i="3" s="1"/>
  <c r="N4911" i="3" a="1"/>
  <c r="N4911" i="3" s="1"/>
  <c r="M4911" i="3" a="1"/>
  <c r="M4911" i="3" s="1"/>
  <c r="O4911" i="3" a="1"/>
  <c r="O4911" i="3" s="1"/>
  <c r="L4911" i="3" a="1"/>
  <c r="L4911" i="3" s="1"/>
  <c r="Q4913" i="3"/>
  <c r="P4918" i="3" a="1"/>
  <c r="P4918" i="3" s="1"/>
  <c r="L4918" i="3" a="1"/>
  <c r="L4918" i="3" s="1"/>
  <c r="O4918" i="3" a="1"/>
  <c r="O4918" i="3" s="1"/>
  <c r="K4918" i="3" a="1"/>
  <c r="K4918" i="3" s="1"/>
  <c r="M4918" i="3" a="1"/>
  <c r="M4918" i="3" s="1"/>
  <c r="N4918" i="3" a="1"/>
  <c r="N4918" i="3" s="1"/>
  <c r="R4987" i="3"/>
  <c r="P5014" i="3" a="1"/>
  <c r="P5014" i="3" s="1"/>
  <c r="L5014" i="3" a="1"/>
  <c r="L5014" i="3" s="1"/>
  <c r="O5014" i="3" a="1"/>
  <c r="O5014" i="3" s="1"/>
  <c r="K5014" i="3" a="1"/>
  <c r="K5014" i="3" s="1"/>
  <c r="M5014" i="3" a="1"/>
  <c r="M5014" i="3" s="1"/>
  <c r="N5014" i="3" a="1"/>
  <c r="N5014" i="3" s="1"/>
  <c r="R5051" i="3"/>
  <c r="P5086" i="3" a="1"/>
  <c r="P5086" i="3" s="1"/>
  <c r="L5086" i="3" a="1"/>
  <c r="L5086" i="3" s="1"/>
  <c r="O5086" i="3" a="1"/>
  <c r="O5086" i="3" s="1"/>
  <c r="K5086" i="3" a="1"/>
  <c r="K5086" i="3" s="1"/>
  <c r="N5086" i="3" a="1"/>
  <c r="N5086" i="3" s="1"/>
  <c r="M5086" i="3" a="1"/>
  <c r="M5086" i="3" s="1"/>
  <c r="Q5107" i="3"/>
  <c r="N5122" i="3" a="1"/>
  <c r="N5122" i="3" s="1"/>
  <c r="M5122" i="3" a="1"/>
  <c r="M5122" i="3" s="1"/>
  <c r="L5122" i="3" a="1"/>
  <c r="L5122" i="3" s="1"/>
  <c r="O5122" i="3" a="1"/>
  <c r="O5122" i="3" s="1"/>
  <c r="P5122" i="3" a="1"/>
  <c r="P5122" i="3" s="1"/>
  <c r="R5202" i="3"/>
  <c r="Q5202" i="3"/>
  <c r="P5230" i="3" a="1"/>
  <c r="P5230" i="3" s="1"/>
  <c r="L5230" i="3" a="1"/>
  <c r="L5230" i="3" s="1"/>
  <c r="O5230" i="3" a="1"/>
  <c r="O5230" i="3" s="1"/>
  <c r="K5230" i="3" a="1"/>
  <c r="K5230" i="3" s="1"/>
  <c r="N5230" i="3" a="1"/>
  <c r="N5230" i="3" s="1"/>
  <c r="M5230" i="3" a="1"/>
  <c r="M5230" i="3" s="1"/>
  <c r="R5241" i="3"/>
  <c r="Q5241" i="3"/>
  <c r="R5242" i="3"/>
  <c r="Q5242" i="3"/>
  <c r="R5258" i="3"/>
  <c r="Q5258" i="3"/>
  <c r="R5290" i="3"/>
  <c r="Q5290" i="3"/>
  <c r="R5306" i="3"/>
  <c r="Q5306" i="3"/>
  <c r="R5387" i="3"/>
  <c r="Q5387" i="3"/>
  <c r="R5433" i="3"/>
  <c r="Q5433" i="3"/>
  <c r="R5506" i="3"/>
  <c r="Q5506" i="3"/>
  <c r="Q4877" i="3"/>
  <c r="R4881" i="3"/>
  <c r="Q4881" i="3"/>
  <c r="R4909" i="3"/>
  <c r="Q4909" i="3"/>
  <c r="Q4930" i="3"/>
  <c r="R4930" i="3"/>
  <c r="R4931" i="3"/>
  <c r="Q4938" i="3"/>
  <c r="M4984" i="3" a="1"/>
  <c r="M4984" i="3" s="1"/>
  <c r="P4984" i="3" a="1"/>
  <c r="P4984" i="3" s="1"/>
  <c r="L4984" i="3" a="1"/>
  <c r="L4984" i="3" s="1"/>
  <c r="N4984" i="3" a="1"/>
  <c r="N4984" i="3" s="1"/>
  <c r="O4984" i="3" a="1"/>
  <c r="O4984" i="3" s="1"/>
  <c r="O5012" i="3" a="1"/>
  <c r="O5012" i="3" s="1"/>
  <c r="K5012" i="3" a="1"/>
  <c r="K5012" i="3" s="1"/>
  <c r="N5012" i="3" a="1"/>
  <c r="N5012" i="3" s="1"/>
  <c r="M5012" i="3" a="1"/>
  <c r="M5012" i="3" s="1"/>
  <c r="L5012" i="3" a="1"/>
  <c r="L5012" i="3" s="1"/>
  <c r="P5012" i="3" a="1"/>
  <c r="P5012" i="3" s="1"/>
  <c r="N5058" i="3" a="1"/>
  <c r="N5058" i="3" s="1"/>
  <c r="M5058" i="3" a="1"/>
  <c r="M5058" i="3" s="1"/>
  <c r="L5058" i="3" a="1"/>
  <c r="L5058" i="3" s="1"/>
  <c r="O5058" i="3" a="1"/>
  <c r="O5058" i="3" s="1"/>
  <c r="P5058" i="3" a="1"/>
  <c r="P5058" i="3" s="1"/>
  <c r="P5071" i="3" a="1"/>
  <c r="P5071" i="3" s="1"/>
  <c r="L5071" i="3" a="1"/>
  <c r="L5071" i="3" s="1"/>
  <c r="O5071" i="3" a="1"/>
  <c r="O5071" i="3" s="1"/>
  <c r="N5071" i="3" a="1"/>
  <c r="N5071" i="3" s="1"/>
  <c r="M5071" i="3" a="1"/>
  <c r="M5071" i="3" s="1"/>
  <c r="K5071" i="3" a="1"/>
  <c r="K5071" i="3" s="1"/>
  <c r="P5078" i="3" a="1"/>
  <c r="P5078" i="3" s="1"/>
  <c r="L5078" i="3" a="1"/>
  <c r="L5078" i="3" s="1"/>
  <c r="O5078" i="3" a="1"/>
  <c r="O5078" i="3" s="1"/>
  <c r="K5078" i="3" a="1"/>
  <c r="K5078" i="3" s="1"/>
  <c r="N5078" i="3" a="1"/>
  <c r="N5078" i="3" s="1"/>
  <c r="M5078" i="3" a="1"/>
  <c r="M5078" i="3" s="1"/>
  <c r="R5092" i="3"/>
  <c r="Q5092" i="3"/>
  <c r="P5102" i="3" a="1"/>
  <c r="P5102" i="3" s="1"/>
  <c r="L5102" i="3" a="1"/>
  <c r="L5102" i="3" s="1"/>
  <c r="O5102" i="3" a="1"/>
  <c r="O5102" i="3" s="1"/>
  <c r="K5102" i="3" a="1"/>
  <c r="K5102" i="3" s="1"/>
  <c r="M5102" i="3" a="1"/>
  <c r="M5102" i="3" s="1"/>
  <c r="N5102" i="3" a="1"/>
  <c r="N5102" i="3" s="1"/>
  <c r="R5115" i="3"/>
  <c r="Q5115" i="3"/>
  <c r="K5122" i="3" a="1"/>
  <c r="K5122" i="3" s="1"/>
  <c r="R5123" i="3"/>
  <c r="Q5123" i="3"/>
  <c r="M5152" i="3" a="1"/>
  <c r="M5152" i="3" s="1"/>
  <c r="P5152" i="3" a="1"/>
  <c r="P5152" i="3" s="1"/>
  <c r="L5152" i="3" a="1"/>
  <c r="L5152" i="3" s="1"/>
  <c r="O5152" i="3" a="1"/>
  <c r="O5152" i="3" s="1"/>
  <c r="N5152" i="3" a="1"/>
  <c r="N5152" i="3" s="1"/>
  <c r="K5152" i="3" a="1"/>
  <c r="K5152" i="3" s="1"/>
  <c r="R5178" i="3"/>
  <c r="M5201" i="3" a="1"/>
  <c r="M5201" i="3" s="1"/>
  <c r="N5201" i="3" a="1"/>
  <c r="N5201" i="3" s="1"/>
  <c r="L5201" i="3" a="1"/>
  <c r="L5201" i="3" s="1"/>
  <c r="O5201" i="3" a="1"/>
  <c r="O5201" i="3" s="1"/>
  <c r="R5205" i="3"/>
  <c r="M5209" i="3" a="1"/>
  <c r="M5209" i="3" s="1"/>
  <c r="N5209" i="3" a="1"/>
  <c r="N5209" i="3" s="1"/>
  <c r="O5209" i="3" a="1"/>
  <c r="O5209" i="3" s="1"/>
  <c r="L5209" i="3" a="1"/>
  <c r="L5209" i="3" s="1"/>
  <c r="M5257" i="3" a="1"/>
  <c r="M5257" i="3" s="1"/>
  <c r="N5257" i="3" a="1"/>
  <c r="N5257" i="3" s="1"/>
  <c r="L5257" i="3" a="1"/>
  <c r="L5257" i="3" s="1"/>
  <c r="K5257" i="3" a="1"/>
  <c r="K5257" i="3" s="1"/>
  <c r="P5257" i="3" a="1"/>
  <c r="P5257" i="3" s="1"/>
  <c r="O5257" i="3" a="1"/>
  <c r="O5257" i="3" s="1"/>
  <c r="P4738" i="3" a="1"/>
  <c r="P4738" i="3" s="1"/>
  <c r="R4738" i="3" s="1"/>
  <c r="L4738" i="3" a="1"/>
  <c r="L4738" i="3" s="1"/>
  <c r="O4745" i="3" a="1"/>
  <c r="O4745" i="3" s="1"/>
  <c r="K4745" i="3" a="1"/>
  <c r="K4745" i="3" s="1"/>
  <c r="P4745" i="3" a="1"/>
  <c r="P4745" i="3" s="1"/>
  <c r="L4745" i="3" a="1"/>
  <c r="L4745" i="3" s="1"/>
  <c r="O4782" i="3" a="1"/>
  <c r="O4782" i="3" s="1"/>
  <c r="O4789" i="3" a="1"/>
  <c r="O4789" i="3" s="1"/>
  <c r="P4793" i="3" a="1"/>
  <c r="P4793" i="3" s="1"/>
  <c r="R4793" i="3" s="1"/>
  <c r="K4793" i="3" a="1"/>
  <c r="K4793" i="3" s="1"/>
  <c r="L4793" i="3" a="1"/>
  <c r="L4793" i="3" s="1"/>
  <c r="M4824" i="3" a="1"/>
  <c r="M4824" i="3" s="1"/>
  <c r="P4824" i="3" a="1"/>
  <c r="P4824" i="3" s="1"/>
  <c r="L4824" i="3" a="1"/>
  <c r="L4824" i="3" s="1"/>
  <c r="N4824" i="3" a="1"/>
  <c r="N4824" i="3" s="1"/>
  <c r="O4824" i="3" a="1"/>
  <c r="O4824" i="3" s="1"/>
  <c r="R4829" i="3"/>
  <c r="Q4829" i="3"/>
  <c r="R4843" i="3"/>
  <c r="O4900" i="3" a="1"/>
  <c r="O4900" i="3" s="1"/>
  <c r="K4900" i="3" a="1"/>
  <c r="K4900" i="3" s="1"/>
  <c r="N4900" i="3" a="1"/>
  <c r="N4900" i="3" s="1"/>
  <c r="M4900" i="3" a="1"/>
  <c r="M4900" i="3" s="1"/>
  <c r="L4900" i="3" a="1"/>
  <c r="L4900" i="3" s="1"/>
  <c r="P4900" i="3" a="1"/>
  <c r="P4900" i="3" s="1"/>
  <c r="P4902" i="3" a="1"/>
  <c r="P4902" i="3" s="1"/>
  <c r="L4902" i="3" a="1"/>
  <c r="L4902" i="3" s="1"/>
  <c r="O4902" i="3" a="1"/>
  <c r="O4902" i="3" s="1"/>
  <c r="K4902" i="3" a="1"/>
  <c r="K4902" i="3" s="1"/>
  <c r="M4902" i="3" a="1"/>
  <c r="M4902" i="3" s="1"/>
  <c r="N4902" i="3" a="1"/>
  <c r="N4902" i="3" s="1"/>
  <c r="M4904" i="3" a="1"/>
  <c r="M4904" i="3" s="1"/>
  <c r="P4904" i="3" a="1"/>
  <c r="P4904" i="3" s="1"/>
  <c r="L4904" i="3" a="1"/>
  <c r="L4904" i="3" s="1"/>
  <c r="N4904" i="3" a="1"/>
  <c r="N4904" i="3" s="1"/>
  <c r="O4904" i="3" a="1"/>
  <c r="O4904" i="3" s="1"/>
  <c r="K4904" i="3" a="1"/>
  <c r="K4904" i="3" s="1"/>
  <c r="M4952" i="3" a="1"/>
  <c r="M4952" i="3" s="1"/>
  <c r="P4952" i="3" a="1"/>
  <c r="P4952" i="3" s="1"/>
  <c r="L4952" i="3" a="1"/>
  <c r="L4952" i="3" s="1"/>
  <c r="N4952" i="3" a="1"/>
  <c r="N4952" i="3" s="1"/>
  <c r="O4952" i="3" a="1"/>
  <c r="O4952" i="3" s="1"/>
  <c r="K4952" i="3" a="1"/>
  <c r="K4952" i="3" s="1"/>
  <c r="M4968" i="3" a="1"/>
  <c r="M4968" i="3" s="1"/>
  <c r="P4968" i="3" a="1"/>
  <c r="P4968" i="3" s="1"/>
  <c r="L4968" i="3" a="1"/>
  <c r="L4968" i="3" s="1"/>
  <c r="N4968" i="3" a="1"/>
  <c r="N4968" i="3" s="1"/>
  <c r="O4968" i="3" a="1"/>
  <c r="O4968" i="3" s="1"/>
  <c r="O4980" i="3" a="1"/>
  <c r="O4980" i="3" s="1"/>
  <c r="K4980" i="3" a="1"/>
  <c r="K4980" i="3" s="1"/>
  <c r="N4980" i="3" a="1"/>
  <c r="N4980" i="3" s="1"/>
  <c r="M4980" i="3" a="1"/>
  <c r="M4980" i="3" s="1"/>
  <c r="L4980" i="3" a="1"/>
  <c r="L4980" i="3" s="1"/>
  <c r="P4980" i="3" a="1"/>
  <c r="P4980" i="3" s="1"/>
  <c r="K4984" i="3" a="1"/>
  <c r="K4984" i="3" s="1"/>
  <c r="N5010" i="3" a="1"/>
  <c r="N5010" i="3" s="1"/>
  <c r="M5010" i="3" a="1"/>
  <c r="M5010" i="3" s="1"/>
  <c r="L5010" i="3" a="1"/>
  <c r="L5010" i="3" s="1"/>
  <c r="P5010" i="3" a="1"/>
  <c r="P5010" i="3" s="1"/>
  <c r="Q5010" i="3" s="1"/>
  <c r="K5058" i="3" a="1"/>
  <c r="K5058" i="3" s="1"/>
  <c r="R5073" i="3"/>
  <c r="Q5073" i="3"/>
  <c r="R5139" i="3"/>
  <c r="R5155" i="3"/>
  <c r="Q5155" i="3"/>
  <c r="Q5163" i="3"/>
  <c r="Q5177" i="3"/>
  <c r="K5201" i="3" a="1"/>
  <c r="K5201" i="3" s="1"/>
  <c r="Q5203" i="3"/>
  <c r="K5209" i="3" a="1"/>
  <c r="K5209" i="3" s="1"/>
  <c r="Q5269" i="3"/>
  <c r="R5269" i="3"/>
  <c r="P4427" i="3" a="1"/>
  <c r="P4427" i="3" s="1"/>
  <c r="R4427" i="3" s="1"/>
  <c r="L4427" i="3" a="1"/>
  <c r="L4427" i="3" s="1"/>
  <c r="P4434" i="3" a="1"/>
  <c r="P4434" i="3" s="1"/>
  <c r="Q4434" i="3" s="1"/>
  <c r="L4434" i="3" a="1"/>
  <c r="L4434" i="3" s="1"/>
  <c r="O4436" i="3" a="1"/>
  <c r="O4436" i="3" s="1"/>
  <c r="O4441" i="3" a="1"/>
  <c r="O4441" i="3" s="1"/>
  <c r="K4441" i="3" a="1"/>
  <c r="K4441" i="3" s="1"/>
  <c r="P4441" i="3" a="1"/>
  <c r="P4441" i="3" s="1"/>
  <c r="L4441" i="3" a="1"/>
  <c r="L4441" i="3" s="1"/>
  <c r="O4443" i="3" a="1"/>
  <c r="O4443" i="3" s="1"/>
  <c r="O4450" i="3" a="1"/>
  <c r="O4450" i="3" s="1"/>
  <c r="M4477" i="3" a="1"/>
  <c r="M4477" i="3" s="1"/>
  <c r="N4477" i="3" a="1"/>
  <c r="N4477" i="3" s="1"/>
  <c r="P4477" i="3" a="1"/>
  <c r="P4477" i="3" s="1"/>
  <c r="Q4477" i="3" s="1"/>
  <c r="P4484" i="3" a="1"/>
  <c r="P4484" i="3" s="1"/>
  <c r="Q4484" i="3" s="1"/>
  <c r="P4491" i="3" a="1"/>
  <c r="P4491" i="3" s="1"/>
  <c r="Q4491" i="3" s="1"/>
  <c r="L4491" i="3" a="1"/>
  <c r="L4491" i="3" s="1"/>
  <c r="M4491" i="3" a="1"/>
  <c r="M4491" i="3" s="1"/>
  <c r="O4493" i="3" a="1"/>
  <c r="O4493" i="3" s="1"/>
  <c r="P4498" i="3" a="1"/>
  <c r="P4498" i="3" s="1"/>
  <c r="R4498" i="3" s="1"/>
  <c r="L4498" i="3" a="1"/>
  <c r="L4498" i="3" s="1"/>
  <c r="O4500" i="3" a="1"/>
  <c r="O4500" i="3" s="1"/>
  <c r="O4505" i="3" a="1"/>
  <c r="O4505" i="3" s="1"/>
  <c r="K4505" i="3" a="1"/>
  <c r="K4505" i="3" s="1"/>
  <c r="P4505" i="3" a="1"/>
  <c r="P4505" i="3" s="1"/>
  <c r="L4505" i="3" a="1"/>
  <c r="L4505" i="3" s="1"/>
  <c r="O4507" i="3" a="1"/>
  <c r="O4507" i="3" s="1"/>
  <c r="O4514" i="3" a="1"/>
  <c r="O4514" i="3" s="1"/>
  <c r="N4516" i="3" a="1"/>
  <c r="N4516" i="3" s="1"/>
  <c r="N4523" i="3" a="1"/>
  <c r="N4523" i="3" s="1"/>
  <c r="N4530" i="3" a="1"/>
  <c r="N4530" i="3" s="1"/>
  <c r="N4537" i="3" a="1"/>
  <c r="N4537" i="3" s="1"/>
  <c r="M4541" i="3" a="1"/>
  <c r="M4541" i="3" s="1"/>
  <c r="N4541" i="3" a="1"/>
  <c r="N4541" i="3" s="1"/>
  <c r="P4541" i="3" a="1"/>
  <c r="P4541" i="3" s="1"/>
  <c r="R4541" i="3" s="1"/>
  <c r="P4548" i="3" a="1"/>
  <c r="P4548" i="3" s="1"/>
  <c r="Q4548" i="3" s="1"/>
  <c r="P4555" i="3" a="1"/>
  <c r="P4555" i="3" s="1"/>
  <c r="L4555" i="3" a="1"/>
  <c r="L4555" i="3" s="1"/>
  <c r="M4555" i="3" a="1"/>
  <c r="M4555" i="3" s="1"/>
  <c r="O4557" i="3" a="1"/>
  <c r="O4557" i="3" s="1"/>
  <c r="P4562" i="3" a="1"/>
  <c r="P4562" i="3" s="1"/>
  <c r="Q4562" i="3" s="1"/>
  <c r="L4562" i="3" a="1"/>
  <c r="L4562" i="3" s="1"/>
  <c r="O4564" i="3" a="1"/>
  <c r="O4564" i="3" s="1"/>
  <c r="O4569" i="3" a="1"/>
  <c r="O4569" i="3" s="1"/>
  <c r="K4569" i="3" a="1"/>
  <c r="K4569" i="3" s="1"/>
  <c r="P4569" i="3" a="1"/>
  <c r="P4569" i="3" s="1"/>
  <c r="L4569" i="3" a="1"/>
  <c r="L4569" i="3" s="1"/>
  <c r="O4571" i="3" a="1"/>
  <c r="O4571" i="3" s="1"/>
  <c r="O4578" i="3" a="1"/>
  <c r="O4578" i="3" s="1"/>
  <c r="N4580" i="3" a="1"/>
  <c r="N4580" i="3" s="1"/>
  <c r="N4587" i="3" a="1"/>
  <c r="N4587" i="3" s="1"/>
  <c r="N4594" i="3" a="1"/>
  <c r="N4594" i="3" s="1"/>
  <c r="N4601" i="3" a="1"/>
  <c r="N4601" i="3" s="1"/>
  <c r="M4605" i="3" a="1"/>
  <c r="M4605" i="3" s="1"/>
  <c r="N4605" i="3" a="1"/>
  <c r="N4605" i="3" s="1"/>
  <c r="P4605" i="3" a="1"/>
  <c r="P4605" i="3" s="1"/>
  <c r="Q4605" i="3" s="1"/>
  <c r="P4612" i="3" a="1"/>
  <c r="P4612" i="3" s="1"/>
  <c r="R4612" i="3" s="1"/>
  <c r="P4619" i="3" a="1"/>
  <c r="P4619" i="3" s="1"/>
  <c r="R4619" i="3" s="1"/>
  <c r="L4619" i="3" a="1"/>
  <c r="L4619" i="3" s="1"/>
  <c r="M4619" i="3" a="1"/>
  <c r="M4619" i="3" s="1"/>
  <c r="O4621" i="3" a="1"/>
  <c r="O4621" i="3" s="1"/>
  <c r="P4626" i="3" a="1"/>
  <c r="P4626" i="3" s="1"/>
  <c r="Q4626" i="3" s="1"/>
  <c r="L4626" i="3" a="1"/>
  <c r="L4626" i="3" s="1"/>
  <c r="O4628" i="3" a="1"/>
  <c r="O4628" i="3" s="1"/>
  <c r="O4633" i="3" a="1"/>
  <c r="O4633" i="3" s="1"/>
  <c r="K4633" i="3" a="1"/>
  <c r="K4633" i="3" s="1"/>
  <c r="P4633" i="3" a="1"/>
  <c r="P4633" i="3" s="1"/>
  <c r="L4633" i="3" a="1"/>
  <c r="L4633" i="3" s="1"/>
  <c r="O4635" i="3" a="1"/>
  <c r="O4635" i="3" s="1"/>
  <c r="O4642" i="3" a="1"/>
  <c r="O4642" i="3" s="1"/>
  <c r="N4644" i="3" a="1"/>
  <c r="N4644" i="3" s="1"/>
  <c r="N4651" i="3" a="1"/>
  <c r="N4651" i="3" s="1"/>
  <c r="N4658" i="3" a="1"/>
  <c r="N4658" i="3" s="1"/>
  <c r="N4665" i="3" a="1"/>
  <c r="N4665" i="3" s="1"/>
  <c r="M4669" i="3" a="1"/>
  <c r="M4669" i="3" s="1"/>
  <c r="N4669" i="3" a="1"/>
  <c r="N4669" i="3" s="1"/>
  <c r="P4669" i="3" a="1"/>
  <c r="P4669" i="3" s="1"/>
  <c r="R4669" i="3" s="1"/>
  <c r="P4676" i="3" a="1"/>
  <c r="P4676" i="3" s="1"/>
  <c r="P4683" i="3" a="1"/>
  <c r="P4683" i="3" s="1"/>
  <c r="Q4683" i="3" s="1"/>
  <c r="L4683" i="3" a="1"/>
  <c r="L4683" i="3" s="1"/>
  <c r="M4683" i="3" a="1"/>
  <c r="M4683" i="3" s="1"/>
  <c r="O4685" i="3" a="1"/>
  <c r="O4685" i="3" s="1"/>
  <c r="P4690" i="3" a="1"/>
  <c r="P4690" i="3" s="1"/>
  <c r="R4690" i="3" s="1"/>
  <c r="L4690" i="3" a="1"/>
  <c r="L4690" i="3" s="1"/>
  <c r="O4692" i="3" a="1"/>
  <c r="O4692" i="3" s="1"/>
  <c r="O4697" i="3" a="1"/>
  <c r="O4697" i="3" s="1"/>
  <c r="K4697" i="3" a="1"/>
  <c r="K4697" i="3" s="1"/>
  <c r="P4697" i="3" a="1"/>
  <c r="P4697" i="3" s="1"/>
  <c r="L4697" i="3" a="1"/>
  <c r="L4697" i="3" s="1"/>
  <c r="O4699" i="3" a="1"/>
  <c r="O4699" i="3" s="1"/>
  <c r="O4706" i="3" a="1"/>
  <c r="O4706" i="3" s="1"/>
  <c r="N4708" i="3" a="1"/>
  <c r="N4708" i="3" s="1"/>
  <c r="N4715" i="3" a="1"/>
  <c r="N4715" i="3" s="1"/>
  <c r="N4722" i="3" a="1"/>
  <c r="N4722" i="3" s="1"/>
  <c r="N4729" i="3" a="1"/>
  <c r="N4729" i="3" s="1"/>
  <c r="M4733" i="3" a="1"/>
  <c r="M4733" i="3" s="1"/>
  <c r="N4733" i="3" a="1"/>
  <c r="N4733" i="3" s="1"/>
  <c r="P4733" i="3" a="1"/>
  <c r="P4733" i="3" s="1"/>
  <c r="R4733" i="3" s="1"/>
  <c r="M4738" i="3" a="1"/>
  <c r="M4738" i="3" s="1"/>
  <c r="P4740" i="3" a="1"/>
  <c r="P4740" i="3" s="1"/>
  <c r="Q4740" i="3" s="1"/>
  <c r="M4745" i="3" a="1"/>
  <c r="M4745" i="3" s="1"/>
  <c r="P4747" i="3" a="1"/>
  <c r="P4747" i="3" s="1"/>
  <c r="R4747" i="3" s="1"/>
  <c r="L4747" i="3" a="1"/>
  <c r="L4747" i="3" s="1"/>
  <c r="M4747" i="3" a="1"/>
  <c r="M4747" i="3" s="1"/>
  <c r="O4749" i="3" a="1"/>
  <c r="O4749" i="3" s="1"/>
  <c r="P4754" i="3" a="1"/>
  <c r="P4754" i="3" s="1"/>
  <c r="Q4754" i="3" s="1"/>
  <c r="L4754" i="3" a="1"/>
  <c r="L4754" i="3" s="1"/>
  <c r="O4756" i="3" a="1"/>
  <c r="O4756" i="3" s="1"/>
  <c r="O4761" i="3" a="1"/>
  <c r="O4761" i="3" s="1"/>
  <c r="K4761" i="3" a="1"/>
  <c r="K4761" i="3" s="1"/>
  <c r="P4761" i="3" a="1"/>
  <c r="P4761" i="3" s="1"/>
  <c r="L4761" i="3" a="1"/>
  <c r="L4761" i="3" s="1"/>
  <c r="O4763" i="3" a="1"/>
  <c r="O4763" i="3" s="1"/>
  <c r="O4770" i="3" a="1"/>
  <c r="O4770" i="3" s="1"/>
  <c r="N4772" i="3" a="1"/>
  <c r="N4772" i="3" s="1"/>
  <c r="N4779" i="3" a="1"/>
  <c r="N4779" i="3" s="1"/>
  <c r="P4788" i="3" a="1"/>
  <c r="P4788" i="3" s="1"/>
  <c r="O4791" i="3" a="1"/>
  <c r="O4791" i="3" s="1"/>
  <c r="M4793" i="3" a="1"/>
  <c r="M4793" i="3" s="1"/>
  <c r="P4797" i="3" a="1"/>
  <c r="P4797" i="3" s="1"/>
  <c r="Q4797" i="3" s="1"/>
  <c r="N4802" i="3" a="1"/>
  <c r="N4802" i="3" s="1"/>
  <c r="M4802" i="3" a="1"/>
  <c r="M4802" i="3" s="1"/>
  <c r="L4802" i="3" a="1"/>
  <c r="L4802" i="3" s="1"/>
  <c r="P4804" i="3" a="1"/>
  <c r="P4804" i="3" s="1"/>
  <c r="R4817" i="3"/>
  <c r="N4818" i="3" a="1"/>
  <c r="N4818" i="3" s="1"/>
  <c r="M4818" i="3" a="1"/>
  <c r="M4818" i="3" s="1"/>
  <c r="L4818" i="3" a="1"/>
  <c r="L4818" i="3" s="1"/>
  <c r="K4818" i="3" a="1"/>
  <c r="K4818" i="3" s="1"/>
  <c r="Q4833" i="3"/>
  <c r="O4836" i="3" a="1"/>
  <c r="O4836" i="3" s="1"/>
  <c r="K4836" i="3" a="1"/>
  <c r="K4836" i="3" s="1"/>
  <c r="N4836" i="3" a="1"/>
  <c r="N4836" i="3" s="1"/>
  <c r="M4836" i="3" a="1"/>
  <c r="M4836" i="3" s="1"/>
  <c r="L4836" i="3" a="1"/>
  <c r="L4836" i="3" s="1"/>
  <c r="P4838" i="3" a="1"/>
  <c r="P4838" i="3" s="1"/>
  <c r="L4838" i="3" a="1"/>
  <c r="L4838" i="3" s="1"/>
  <c r="O4838" i="3" a="1"/>
  <c r="O4838" i="3" s="1"/>
  <c r="K4838" i="3" a="1"/>
  <c r="K4838" i="3" s="1"/>
  <c r="M4838" i="3" a="1"/>
  <c r="M4838" i="3" s="1"/>
  <c r="N4838" i="3" a="1"/>
  <c r="N4838" i="3" s="1"/>
  <c r="P4847" i="3" a="1"/>
  <c r="P4847" i="3" s="1"/>
  <c r="Q4847" i="3" s="1"/>
  <c r="Q4865" i="3"/>
  <c r="O4868" i="3" a="1"/>
  <c r="O4868" i="3" s="1"/>
  <c r="K4868" i="3" a="1"/>
  <c r="K4868" i="3" s="1"/>
  <c r="N4868" i="3" a="1"/>
  <c r="N4868" i="3" s="1"/>
  <c r="M4868" i="3" a="1"/>
  <c r="M4868" i="3" s="1"/>
  <c r="L4868" i="3" a="1"/>
  <c r="L4868" i="3" s="1"/>
  <c r="Q4890" i="3"/>
  <c r="R4890" i="3"/>
  <c r="O4932" i="3" a="1"/>
  <c r="O4932" i="3" s="1"/>
  <c r="K4932" i="3" a="1"/>
  <c r="K4932" i="3" s="1"/>
  <c r="N4932" i="3" a="1"/>
  <c r="N4932" i="3" s="1"/>
  <c r="M4932" i="3" a="1"/>
  <c r="M4932" i="3" s="1"/>
  <c r="L4932" i="3" a="1"/>
  <c r="L4932" i="3" s="1"/>
  <c r="P4934" i="3" a="1"/>
  <c r="P4934" i="3" s="1"/>
  <c r="L4934" i="3" a="1"/>
  <c r="L4934" i="3" s="1"/>
  <c r="O4934" i="3" a="1"/>
  <c r="O4934" i="3" s="1"/>
  <c r="K4934" i="3" a="1"/>
  <c r="K4934" i="3" s="1"/>
  <c r="M4934" i="3" a="1"/>
  <c r="M4934" i="3" s="1"/>
  <c r="N4934" i="3" a="1"/>
  <c r="N4934" i="3" s="1"/>
  <c r="R4947" i="3"/>
  <c r="Q4947" i="3"/>
  <c r="R4957" i="3"/>
  <c r="Q4957" i="3"/>
  <c r="N4962" i="3" a="1"/>
  <c r="N4962" i="3" s="1"/>
  <c r="M4962" i="3" a="1"/>
  <c r="M4962" i="3" s="1"/>
  <c r="L4962" i="3" a="1"/>
  <c r="L4962" i="3" s="1"/>
  <c r="K4962" i="3" a="1"/>
  <c r="K4962" i="3" s="1"/>
  <c r="N4975" i="3" a="1"/>
  <c r="N4975" i="3" s="1"/>
  <c r="M4975" i="3" a="1"/>
  <c r="M4975" i="3" s="1"/>
  <c r="K4975" i="3" a="1"/>
  <c r="K4975" i="3" s="1"/>
  <c r="R5067" i="3"/>
  <c r="N5074" i="3" a="1"/>
  <c r="N5074" i="3" s="1"/>
  <c r="M5074" i="3" a="1"/>
  <c r="M5074" i="3" s="1"/>
  <c r="L5074" i="3" a="1"/>
  <c r="L5074" i="3" s="1"/>
  <c r="K5074" i="3" a="1"/>
  <c r="K5074" i="3" s="1"/>
  <c r="O5074" i="3" a="1"/>
  <c r="O5074" i="3" s="1"/>
  <c r="M5081" i="3" a="1"/>
  <c r="M5081" i="3" s="1"/>
  <c r="L5081" i="3" a="1"/>
  <c r="L5081" i="3" s="1"/>
  <c r="K5081" i="3" a="1"/>
  <c r="K5081" i="3" s="1"/>
  <c r="N5081" i="3" a="1"/>
  <c r="N5081" i="3" s="1"/>
  <c r="O5081" i="3" a="1"/>
  <c r="O5081" i="3" s="1"/>
  <c r="P5135" i="3" a="1"/>
  <c r="P5135" i="3" s="1"/>
  <c r="L5135" i="3" a="1"/>
  <c r="L5135" i="3" s="1"/>
  <c r="O5135" i="3" a="1"/>
  <c r="O5135" i="3" s="1"/>
  <c r="N5135" i="3" a="1"/>
  <c r="N5135" i="3" s="1"/>
  <c r="M5135" i="3" a="1"/>
  <c r="M5135" i="3" s="1"/>
  <c r="K5135" i="3" a="1"/>
  <c r="K5135" i="3" s="1"/>
  <c r="R5194" i="3"/>
  <c r="Q5194" i="3"/>
  <c r="P5214" i="3" a="1"/>
  <c r="P5214" i="3" s="1"/>
  <c r="L5214" i="3" a="1"/>
  <c r="L5214" i="3" s="1"/>
  <c r="O5214" i="3" a="1"/>
  <c r="O5214" i="3" s="1"/>
  <c r="K5214" i="3" a="1"/>
  <c r="K5214" i="3" s="1"/>
  <c r="N5214" i="3" a="1"/>
  <c r="N5214" i="3" s="1"/>
  <c r="M5214" i="3" a="1"/>
  <c r="M5214" i="3" s="1"/>
  <c r="R5227" i="3"/>
  <c r="Q5237" i="3"/>
  <c r="R5237" i="3"/>
  <c r="P5271" i="3" a="1"/>
  <c r="P5271" i="3" s="1"/>
  <c r="L5271" i="3" a="1"/>
  <c r="L5271" i="3" s="1"/>
  <c r="M5271" i="3" a="1"/>
  <c r="M5271" i="3" s="1"/>
  <c r="N5271" i="3" a="1"/>
  <c r="N5271" i="3" s="1"/>
  <c r="K5271" i="3" a="1"/>
  <c r="K5271" i="3" s="1"/>
  <c r="O5271" i="3" a="1"/>
  <c r="O5271" i="3" s="1"/>
  <c r="N5114" i="3" a="1"/>
  <c r="N5114" i="3" s="1"/>
  <c r="M5114" i="3" a="1"/>
  <c r="M5114" i="3" s="1"/>
  <c r="O5114" i="3" a="1"/>
  <c r="O5114" i="3" s="1"/>
  <c r="M5129" i="3" a="1"/>
  <c r="M5129" i="3" s="1"/>
  <c r="N5129" i="3" a="1"/>
  <c r="N5129" i="3" s="1"/>
  <c r="L5129" i="3" a="1"/>
  <c r="L5129" i="3" s="1"/>
  <c r="O5129" i="3" a="1"/>
  <c r="O5129" i="3" s="1"/>
  <c r="M5144" i="3" a="1"/>
  <c r="M5144" i="3" s="1"/>
  <c r="P5144" i="3" a="1"/>
  <c r="P5144" i="3" s="1"/>
  <c r="L5144" i="3" a="1"/>
  <c r="L5144" i="3" s="1"/>
  <c r="N5144" i="3" a="1"/>
  <c r="N5144" i="3" s="1"/>
  <c r="O5144" i="3" a="1"/>
  <c r="O5144" i="3" s="1"/>
  <c r="M5160" i="3" a="1"/>
  <c r="M5160" i="3" s="1"/>
  <c r="P5160" i="3" a="1"/>
  <c r="P5160" i="3" s="1"/>
  <c r="L5160" i="3" a="1"/>
  <c r="L5160" i="3" s="1"/>
  <c r="O5160" i="3" a="1"/>
  <c r="O5160" i="3" s="1"/>
  <c r="R5170" i="3"/>
  <c r="Q5170" i="3"/>
  <c r="P5174" i="3" a="1"/>
  <c r="P5174" i="3" s="1"/>
  <c r="L5174" i="3" a="1"/>
  <c r="L5174" i="3" s="1"/>
  <c r="O5174" i="3" a="1"/>
  <c r="O5174" i="3" s="1"/>
  <c r="K5174" i="3" a="1"/>
  <c r="K5174" i="3" s="1"/>
  <c r="Q5181" i="3"/>
  <c r="P5207" i="3" a="1"/>
  <c r="P5207" i="3" s="1"/>
  <c r="Q5207" i="3" s="1"/>
  <c r="L5207" i="3" a="1"/>
  <c r="L5207" i="3" s="1"/>
  <c r="M5207" i="3" a="1"/>
  <c r="M5207" i="3" s="1"/>
  <c r="N5207" i="3" a="1"/>
  <c r="N5207" i="3" s="1"/>
  <c r="K5207" i="3" a="1"/>
  <c r="K5207" i="3" s="1"/>
  <c r="P5223" i="3" a="1"/>
  <c r="P5223" i="3" s="1"/>
  <c r="L5223" i="3" a="1"/>
  <c r="L5223" i="3" s="1"/>
  <c r="M5223" i="3" a="1"/>
  <c r="M5223" i="3" s="1"/>
  <c r="O5223" i="3" a="1"/>
  <c r="O5223" i="3" s="1"/>
  <c r="N5223" i="3" a="1"/>
  <c r="N5223" i="3" s="1"/>
  <c r="R5228" i="3"/>
  <c r="R5233" i="3"/>
  <c r="Q5233" i="3"/>
  <c r="R5291" i="3"/>
  <c r="R5297" i="3"/>
  <c r="Q5297" i="3"/>
  <c r="Q5384" i="3"/>
  <c r="R5384" i="3"/>
  <c r="R4861" i="3"/>
  <c r="Q4861" i="3"/>
  <c r="P4870" i="3" a="1"/>
  <c r="P4870" i="3" s="1"/>
  <c r="L4870" i="3" a="1"/>
  <c r="L4870" i="3" s="1"/>
  <c r="O4870" i="3" a="1"/>
  <c r="O4870" i="3" s="1"/>
  <c r="K4870" i="3" a="1"/>
  <c r="K4870" i="3" s="1"/>
  <c r="M4870" i="3" a="1"/>
  <c r="M4870" i="3" s="1"/>
  <c r="N4870" i="3" a="1"/>
  <c r="N4870" i="3" s="1"/>
  <c r="N4879" i="3" a="1"/>
  <c r="N4879" i="3" s="1"/>
  <c r="M4879" i="3" a="1"/>
  <c r="M4879" i="3" s="1"/>
  <c r="L4921" i="3" a="1"/>
  <c r="L4921" i="3" s="1"/>
  <c r="P4921" i="3" a="1"/>
  <c r="P4921" i="3" s="1"/>
  <c r="K4921" i="3" a="1"/>
  <c r="K4921" i="3" s="1"/>
  <c r="M4921" i="3" a="1"/>
  <c r="M4921" i="3" s="1"/>
  <c r="M4936" i="3" a="1"/>
  <c r="M4936" i="3" s="1"/>
  <c r="P4936" i="3" a="1"/>
  <c r="P4936" i="3" s="1"/>
  <c r="L4936" i="3" a="1"/>
  <c r="L4936" i="3" s="1"/>
  <c r="N4936" i="3" a="1"/>
  <c r="N4936" i="3" s="1"/>
  <c r="O4936" i="3" a="1"/>
  <c r="O4936" i="3" s="1"/>
  <c r="R4945" i="3"/>
  <c r="N4946" i="3" a="1"/>
  <c r="N4946" i="3" s="1"/>
  <c r="M4946" i="3" a="1"/>
  <c r="M4946" i="3" s="1"/>
  <c r="L4946" i="3" a="1"/>
  <c r="L4946" i="3" s="1"/>
  <c r="O4964" i="3" a="1"/>
  <c r="O4964" i="3" s="1"/>
  <c r="K4964" i="3" a="1"/>
  <c r="K4964" i="3" s="1"/>
  <c r="N4964" i="3" a="1"/>
  <c r="N4964" i="3" s="1"/>
  <c r="M4964" i="3" a="1"/>
  <c r="M4964" i="3" s="1"/>
  <c r="L4964" i="3" a="1"/>
  <c r="L4964" i="3" s="1"/>
  <c r="Q4970" i="3"/>
  <c r="R4989" i="3"/>
  <c r="P4998" i="3" a="1"/>
  <c r="P4998" i="3" s="1"/>
  <c r="L4998" i="3" a="1"/>
  <c r="L4998" i="3" s="1"/>
  <c r="O4998" i="3" a="1"/>
  <c r="O4998" i="3" s="1"/>
  <c r="K4998" i="3" a="1"/>
  <c r="K4998" i="3" s="1"/>
  <c r="M4998" i="3" a="1"/>
  <c r="M4998" i="3" s="1"/>
  <c r="N4998" i="3" a="1"/>
  <c r="N4998" i="3" s="1"/>
  <c r="N5007" i="3" a="1"/>
  <c r="N5007" i="3" s="1"/>
  <c r="M5007" i="3" a="1"/>
  <c r="M5007" i="3" s="1"/>
  <c r="R5027" i="3"/>
  <c r="R5035" i="3"/>
  <c r="R5069" i="3"/>
  <c r="Q5069" i="3"/>
  <c r="R5084" i="3"/>
  <c r="M5088" i="3" a="1"/>
  <c r="M5088" i="3" s="1"/>
  <c r="P5088" i="3" a="1"/>
  <c r="P5088" i="3" s="1"/>
  <c r="Q5088" i="3" s="1"/>
  <c r="L5088" i="3" a="1"/>
  <c r="L5088" i="3" s="1"/>
  <c r="K5088" i="3" a="1"/>
  <c r="K5088" i="3" s="1"/>
  <c r="N5088" i="3" a="1"/>
  <c r="N5088" i="3" s="1"/>
  <c r="R5133" i="3"/>
  <c r="Q5133" i="3"/>
  <c r="M5153" i="3" a="1"/>
  <c r="M5153" i="3" s="1"/>
  <c r="N5153" i="3" a="1"/>
  <c r="N5153" i="3" s="1"/>
  <c r="O5153" i="3" a="1"/>
  <c r="O5153" i="3" s="1"/>
  <c r="P5153" i="3" a="1"/>
  <c r="P5153" i="3" s="1"/>
  <c r="R5154" i="3"/>
  <c r="P5158" i="3" a="1"/>
  <c r="P5158" i="3" s="1"/>
  <c r="L5158" i="3" a="1"/>
  <c r="L5158" i="3" s="1"/>
  <c r="O5158" i="3" a="1"/>
  <c r="O5158" i="3" s="1"/>
  <c r="K5158" i="3" a="1"/>
  <c r="K5158" i="3" s="1"/>
  <c r="N5158" i="3" a="1"/>
  <c r="N5158" i="3" s="1"/>
  <c r="P5167" i="3" a="1"/>
  <c r="P5167" i="3" s="1"/>
  <c r="L5167" i="3" a="1"/>
  <c r="L5167" i="3" s="1"/>
  <c r="M5167" i="3" a="1"/>
  <c r="M5167" i="3" s="1"/>
  <c r="O5167" i="3" a="1"/>
  <c r="O5167" i="3" s="1"/>
  <c r="R5189" i="3"/>
  <c r="Q5189" i="3"/>
  <c r="Q5196" i="3"/>
  <c r="M5216" i="3" a="1"/>
  <c r="M5216" i="3" s="1"/>
  <c r="P5216" i="3" a="1"/>
  <c r="P5216" i="3" s="1"/>
  <c r="L5216" i="3" a="1"/>
  <c r="L5216" i="3" s="1"/>
  <c r="O5216" i="3" a="1"/>
  <c r="O5216" i="3" s="1"/>
  <c r="N5216" i="3" a="1"/>
  <c r="N5216" i="3" s="1"/>
  <c r="R5220" i="3"/>
  <c r="R5226" i="3"/>
  <c r="Q5226" i="3"/>
  <c r="R5250" i="3"/>
  <c r="Q5250" i="3"/>
  <c r="M5264" i="3" a="1"/>
  <c r="M5264" i="3" s="1"/>
  <c r="P5264" i="3" a="1"/>
  <c r="P5264" i="3" s="1"/>
  <c r="L5264" i="3" a="1"/>
  <c r="L5264" i="3" s="1"/>
  <c r="N5264" i="3" a="1"/>
  <c r="N5264" i="3" s="1"/>
  <c r="K5264" i="3" a="1"/>
  <c r="K5264" i="3" s="1"/>
  <c r="M5273" i="3" a="1"/>
  <c r="M5273" i="3" s="1"/>
  <c r="N5273" i="3" a="1"/>
  <c r="N5273" i="3" s="1"/>
  <c r="O5273" i="3" a="1"/>
  <c r="O5273" i="3" s="1"/>
  <c r="L5273" i="3" a="1"/>
  <c r="L5273" i="3" s="1"/>
  <c r="K5273" i="3" a="1"/>
  <c r="K5273" i="3" s="1"/>
  <c r="R5277" i="3"/>
  <c r="Q5277" i="3"/>
  <c r="M5281" i="3" a="1"/>
  <c r="M5281" i="3" s="1"/>
  <c r="N5281" i="3" a="1"/>
  <c r="N5281" i="3" s="1"/>
  <c r="O5281" i="3" a="1"/>
  <c r="O5281" i="3" s="1"/>
  <c r="K5281" i="3" a="1"/>
  <c r="K5281" i="3" s="1"/>
  <c r="P5281" i="3" a="1"/>
  <c r="P5281" i="3" s="1"/>
  <c r="Q5291" i="3"/>
  <c r="R5305" i="3"/>
  <c r="Q5305" i="3"/>
  <c r="R5346" i="3"/>
  <c r="Q5346" i="3"/>
  <c r="Q5395" i="3"/>
  <c r="R5395" i="3"/>
  <c r="Q5552" i="3"/>
  <c r="R5552" i="3"/>
  <c r="O4820" i="3" a="1"/>
  <c r="O4820" i="3" s="1"/>
  <c r="K4820" i="3" a="1"/>
  <c r="K4820" i="3" s="1"/>
  <c r="N4820" i="3" a="1"/>
  <c r="N4820" i="3" s="1"/>
  <c r="M4820" i="3" a="1"/>
  <c r="M4820" i="3" s="1"/>
  <c r="L4820" i="3" a="1"/>
  <c r="L4820" i="3" s="1"/>
  <c r="R4845" i="3"/>
  <c r="Q4845" i="3"/>
  <c r="P4854" i="3" a="1"/>
  <c r="P4854" i="3" s="1"/>
  <c r="L4854" i="3" a="1"/>
  <c r="L4854" i="3" s="1"/>
  <c r="O4854" i="3" a="1"/>
  <c r="O4854" i="3" s="1"/>
  <c r="K4854" i="3" a="1"/>
  <c r="K4854" i="3" s="1"/>
  <c r="M4854" i="3" a="1"/>
  <c r="M4854" i="3" s="1"/>
  <c r="N4854" i="3" a="1"/>
  <c r="N4854" i="3" s="1"/>
  <c r="N4863" i="3" a="1"/>
  <c r="N4863" i="3" s="1"/>
  <c r="M4863" i="3" a="1"/>
  <c r="M4863" i="3" s="1"/>
  <c r="K4879" i="3" a="1"/>
  <c r="K4879" i="3" s="1"/>
  <c r="R4883" i="3"/>
  <c r="L4905" i="3" a="1"/>
  <c r="L4905" i="3" s="1"/>
  <c r="P4905" i="3" a="1"/>
  <c r="P4905" i="3" s="1"/>
  <c r="R4905" i="3" s="1"/>
  <c r="K4905" i="3" a="1"/>
  <c r="K4905" i="3" s="1"/>
  <c r="M4905" i="3" a="1"/>
  <c r="M4905" i="3" s="1"/>
  <c r="M4920" i="3" a="1"/>
  <c r="M4920" i="3" s="1"/>
  <c r="P4920" i="3" a="1"/>
  <c r="P4920" i="3" s="1"/>
  <c r="L4920" i="3" a="1"/>
  <c r="L4920" i="3" s="1"/>
  <c r="N4920" i="3" a="1"/>
  <c r="N4920" i="3" s="1"/>
  <c r="O4920" i="3" a="1"/>
  <c r="O4920" i="3" s="1"/>
  <c r="N4921" i="3" a="1"/>
  <c r="N4921" i="3" s="1"/>
  <c r="R4929" i="3"/>
  <c r="N4930" i="3" a="1"/>
  <c r="N4930" i="3" s="1"/>
  <c r="M4930" i="3" a="1"/>
  <c r="M4930" i="3" s="1"/>
  <c r="L4930" i="3" a="1"/>
  <c r="L4930" i="3" s="1"/>
  <c r="K4936" i="3" a="1"/>
  <c r="K4936" i="3" s="1"/>
  <c r="K4946" i="3" a="1"/>
  <c r="K4946" i="3" s="1"/>
  <c r="O4948" i="3" a="1"/>
  <c r="O4948" i="3" s="1"/>
  <c r="K4948" i="3" a="1"/>
  <c r="K4948" i="3" s="1"/>
  <c r="N4948" i="3" a="1"/>
  <c r="N4948" i="3" s="1"/>
  <c r="M4948" i="3" a="1"/>
  <c r="M4948" i="3" s="1"/>
  <c r="L4948" i="3" a="1"/>
  <c r="L4948" i="3" s="1"/>
  <c r="R4973" i="3"/>
  <c r="P4982" i="3" a="1"/>
  <c r="P4982" i="3" s="1"/>
  <c r="L4982" i="3" a="1"/>
  <c r="L4982" i="3" s="1"/>
  <c r="O4982" i="3" a="1"/>
  <c r="O4982" i="3" s="1"/>
  <c r="K4982" i="3" a="1"/>
  <c r="K4982" i="3" s="1"/>
  <c r="M4982" i="3" a="1"/>
  <c r="M4982" i="3" s="1"/>
  <c r="N4982" i="3" a="1"/>
  <c r="N4982" i="3" s="1"/>
  <c r="N4991" i="3" a="1"/>
  <c r="N4991" i="3" s="1"/>
  <c r="M4991" i="3" a="1"/>
  <c r="M4991" i="3" s="1"/>
  <c r="K5007" i="3" a="1"/>
  <c r="K5007" i="3" s="1"/>
  <c r="R5053" i="3"/>
  <c r="M5064" i="3" a="1"/>
  <c r="M5064" i="3" s="1"/>
  <c r="P5064" i="3" a="1"/>
  <c r="P5064" i="3" s="1"/>
  <c r="L5064" i="3" a="1"/>
  <c r="L5064" i="3" s="1"/>
  <c r="O5064" i="3" a="1"/>
  <c r="O5064" i="3" s="1"/>
  <c r="N5064" i="3" a="1"/>
  <c r="N5064" i="3" s="1"/>
  <c r="M5073" i="3" a="1"/>
  <c r="M5073" i="3" s="1"/>
  <c r="N5073" i="3" a="1"/>
  <c r="N5073" i="3" s="1"/>
  <c r="L5073" i="3" a="1"/>
  <c r="L5073" i="3" s="1"/>
  <c r="M5080" i="3" a="1"/>
  <c r="M5080" i="3" s="1"/>
  <c r="P5080" i="3" a="1"/>
  <c r="P5080" i="3" s="1"/>
  <c r="L5080" i="3" a="1"/>
  <c r="L5080" i="3" s="1"/>
  <c r="N5080" i="3" a="1"/>
  <c r="N5080" i="3" s="1"/>
  <c r="R5100" i="3"/>
  <c r="Q5100" i="3"/>
  <c r="L5114" i="3" a="1"/>
  <c r="L5114" i="3" s="1"/>
  <c r="Q5116" i="3"/>
  <c r="R5117" i="3"/>
  <c r="M5128" i="3" a="1"/>
  <c r="M5128" i="3" s="1"/>
  <c r="P5128" i="3" a="1"/>
  <c r="P5128" i="3" s="1"/>
  <c r="L5128" i="3" a="1"/>
  <c r="L5128" i="3" s="1"/>
  <c r="O5128" i="3" a="1"/>
  <c r="O5128" i="3" s="1"/>
  <c r="N5128" i="3" a="1"/>
  <c r="N5128" i="3" s="1"/>
  <c r="M5137" i="3" a="1"/>
  <c r="M5137" i="3" s="1"/>
  <c r="N5137" i="3" a="1"/>
  <c r="N5137" i="3" s="1"/>
  <c r="L5137" i="3" a="1"/>
  <c r="L5137" i="3" s="1"/>
  <c r="O5137" i="3" a="1"/>
  <c r="O5137" i="3" s="1"/>
  <c r="R5138" i="3"/>
  <c r="Q5138" i="3"/>
  <c r="M5145" i="3" a="1"/>
  <c r="M5145" i="3" s="1"/>
  <c r="N5145" i="3" a="1"/>
  <c r="N5145" i="3" s="1"/>
  <c r="O5145" i="3" a="1"/>
  <c r="O5145" i="3" s="1"/>
  <c r="L5145" i="3" a="1"/>
  <c r="L5145" i="3" s="1"/>
  <c r="K5153" i="3" a="1"/>
  <c r="K5153" i="3" s="1"/>
  <c r="M5158" i="3" a="1"/>
  <c r="M5158" i="3" s="1"/>
  <c r="N5160" i="3" a="1"/>
  <c r="N5160" i="3" s="1"/>
  <c r="K5167" i="3" a="1"/>
  <c r="K5167" i="3" s="1"/>
  <c r="N5174" i="3" a="1"/>
  <c r="N5174" i="3" s="1"/>
  <c r="M5200" i="3" a="1"/>
  <c r="M5200" i="3" s="1"/>
  <c r="P5200" i="3" a="1"/>
  <c r="P5200" i="3" s="1"/>
  <c r="Q5200" i="3" s="1"/>
  <c r="L5200" i="3" a="1"/>
  <c r="L5200" i="3" s="1"/>
  <c r="N5200" i="3" a="1"/>
  <c r="N5200" i="3" s="1"/>
  <c r="K5200" i="3" a="1"/>
  <c r="K5200" i="3" s="1"/>
  <c r="M5208" i="3" a="1"/>
  <c r="M5208" i="3" s="1"/>
  <c r="P5208" i="3" a="1"/>
  <c r="P5208" i="3" s="1"/>
  <c r="L5208" i="3" a="1"/>
  <c r="L5208" i="3" s="1"/>
  <c r="N5208" i="3" a="1"/>
  <c r="N5208" i="3" s="1"/>
  <c r="O5208" i="3" a="1"/>
  <c r="O5208" i="3" s="1"/>
  <c r="K5216" i="3" a="1"/>
  <c r="K5216" i="3" s="1"/>
  <c r="M5224" i="3" a="1"/>
  <c r="M5224" i="3" s="1"/>
  <c r="P5224" i="3" a="1"/>
  <c r="P5224" i="3" s="1"/>
  <c r="L5224" i="3" a="1"/>
  <c r="L5224" i="3" s="1"/>
  <c r="O5224" i="3" a="1"/>
  <c r="O5224" i="3" s="1"/>
  <c r="P5231" i="3" a="1"/>
  <c r="P5231" i="3" s="1"/>
  <c r="L5231" i="3" a="1"/>
  <c r="L5231" i="3" s="1"/>
  <c r="M5231" i="3" a="1"/>
  <c r="M5231" i="3" s="1"/>
  <c r="O5231" i="3" a="1"/>
  <c r="O5231" i="3" s="1"/>
  <c r="Q5236" i="3"/>
  <c r="O5264" i="3" a="1"/>
  <c r="O5264" i="3" s="1"/>
  <c r="P5278" i="3" a="1"/>
  <c r="P5278" i="3" s="1"/>
  <c r="L5278" i="3" a="1"/>
  <c r="L5278" i="3" s="1"/>
  <c r="O5278" i="3" a="1"/>
  <c r="O5278" i="3" s="1"/>
  <c r="K5278" i="3" a="1"/>
  <c r="K5278" i="3" s="1"/>
  <c r="N5278" i="3" a="1"/>
  <c r="N5278" i="3" s="1"/>
  <c r="M5278" i="3" a="1"/>
  <c r="M5278" i="3" s="1"/>
  <c r="L5281" i="3" a="1"/>
  <c r="L5281" i="3" s="1"/>
  <c r="M5288" i="3" a="1"/>
  <c r="M5288" i="3" s="1"/>
  <c r="P5288" i="3" a="1"/>
  <c r="P5288" i="3" s="1"/>
  <c r="L5288" i="3" a="1"/>
  <c r="L5288" i="3" s="1"/>
  <c r="O5288" i="3" a="1"/>
  <c r="O5288" i="3" s="1"/>
  <c r="K5288" i="3" a="1"/>
  <c r="K5288" i="3" s="1"/>
  <c r="R5292" i="3"/>
  <c r="Q5300" i="3"/>
  <c r="R5322" i="3"/>
  <c r="Q5451" i="3"/>
  <c r="R5451" i="3"/>
  <c r="Q5468" i="3"/>
  <c r="R5468" i="3"/>
  <c r="R5570" i="3"/>
  <c r="Q5570" i="3"/>
  <c r="R4851" i="3"/>
  <c r="L4873" i="3" a="1"/>
  <c r="L4873" i="3" s="1"/>
  <c r="P4873" i="3" a="1"/>
  <c r="P4873" i="3" s="1"/>
  <c r="Q4873" i="3" s="1"/>
  <c r="K4873" i="3" a="1"/>
  <c r="K4873" i="3" s="1"/>
  <c r="M4873" i="3" a="1"/>
  <c r="M4873" i="3" s="1"/>
  <c r="O4879" i="3" a="1"/>
  <c r="O4879" i="3" s="1"/>
  <c r="M4888" i="3" a="1"/>
  <c r="M4888" i="3" s="1"/>
  <c r="P4888" i="3" a="1"/>
  <c r="P4888" i="3" s="1"/>
  <c r="L4888" i="3" a="1"/>
  <c r="L4888" i="3" s="1"/>
  <c r="N4888" i="3" a="1"/>
  <c r="N4888" i="3" s="1"/>
  <c r="O4888" i="3" a="1"/>
  <c r="O4888" i="3" s="1"/>
  <c r="N4898" i="3" a="1"/>
  <c r="N4898" i="3" s="1"/>
  <c r="M4898" i="3" a="1"/>
  <c r="M4898" i="3" s="1"/>
  <c r="L4898" i="3" a="1"/>
  <c r="L4898" i="3" s="1"/>
  <c r="O4916" i="3" a="1"/>
  <c r="O4916" i="3" s="1"/>
  <c r="K4916" i="3" a="1"/>
  <c r="K4916" i="3" s="1"/>
  <c r="N4916" i="3" a="1"/>
  <c r="N4916" i="3" s="1"/>
  <c r="M4916" i="3" a="1"/>
  <c r="M4916" i="3" s="1"/>
  <c r="L4916" i="3" a="1"/>
  <c r="L4916" i="3" s="1"/>
  <c r="O4921" i="3" a="1"/>
  <c r="O4921" i="3" s="1"/>
  <c r="R4941" i="3"/>
  <c r="Q4941" i="3"/>
  <c r="O4946" i="3" a="1"/>
  <c r="O4946" i="3" s="1"/>
  <c r="P4950" i="3" a="1"/>
  <c r="P4950" i="3" s="1"/>
  <c r="L4950" i="3" a="1"/>
  <c r="L4950" i="3" s="1"/>
  <c r="O4950" i="3" a="1"/>
  <c r="O4950" i="3" s="1"/>
  <c r="K4950" i="3" a="1"/>
  <c r="K4950" i="3" s="1"/>
  <c r="M4950" i="3" a="1"/>
  <c r="M4950" i="3" s="1"/>
  <c r="N4950" i="3" a="1"/>
  <c r="N4950" i="3" s="1"/>
  <c r="N4959" i="3" a="1"/>
  <c r="N4959" i="3" s="1"/>
  <c r="M4959" i="3" a="1"/>
  <c r="M4959" i="3" s="1"/>
  <c r="R4970" i="3"/>
  <c r="L5001" i="3" a="1"/>
  <c r="L5001" i="3" s="1"/>
  <c r="P5001" i="3" a="1"/>
  <c r="P5001" i="3" s="1"/>
  <c r="R5001" i="3" s="1"/>
  <c r="K5001" i="3" a="1"/>
  <c r="K5001" i="3" s="1"/>
  <c r="M5001" i="3" a="1"/>
  <c r="M5001" i="3" s="1"/>
  <c r="O5007" i="3" a="1"/>
  <c r="O5007" i="3" s="1"/>
  <c r="M5016" i="3" a="1"/>
  <c r="M5016" i="3" s="1"/>
  <c r="P5016" i="3" a="1"/>
  <c r="P5016" i="3" s="1"/>
  <c r="L5016" i="3" a="1"/>
  <c r="L5016" i="3" s="1"/>
  <c r="N5016" i="3" a="1"/>
  <c r="N5016" i="3" s="1"/>
  <c r="O5016" i="3" a="1"/>
  <c r="O5016" i="3" s="1"/>
  <c r="N5026" i="3" a="1"/>
  <c r="N5026" i="3" s="1"/>
  <c r="M5026" i="3" a="1"/>
  <c r="M5026" i="3" s="1"/>
  <c r="L5026" i="3" a="1"/>
  <c r="L5026" i="3" s="1"/>
  <c r="P5031" i="3" a="1"/>
  <c r="P5031" i="3" s="1"/>
  <c r="Q5031" i="3" s="1"/>
  <c r="L5031" i="3" a="1"/>
  <c r="L5031" i="3" s="1"/>
  <c r="M5031" i="3" a="1"/>
  <c r="M5031" i="3" s="1"/>
  <c r="K5031" i="3" a="1"/>
  <c r="K5031" i="3" s="1"/>
  <c r="N5031" i="3" a="1"/>
  <c r="N5031" i="3" s="1"/>
  <c r="Q5035" i="3"/>
  <c r="R5061" i="3"/>
  <c r="N5066" i="3" a="1"/>
  <c r="N5066" i="3" s="1"/>
  <c r="M5066" i="3" a="1"/>
  <c r="M5066" i="3" s="1"/>
  <c r="L5066" i="3" a="1"/>
  <c r="L5066" i="3" s="1"/>
  <c r="Q5084" i="3"/>
  <c r="P5087" i="3" a="1"/>
  <c r="P5087" i="3" s="1"/>
  <c r="R5087" i="3" s="1"/>
  <c r="L5087" i="3" a="1"/>
  <c r="L5087" i="3" s="1"/>
  <c r="N5087" i="3" a="1"/>
  <c r="N5087" i="3" s="1"/>
  <c r="M5087" i="3" a="1"/>
  <c r="M5087" i="3" s="1"/>
  <c r="P5095" i="3" a="1"/>
  <c r="P5095" i="3" s="1"/>
  <c r="L5095" i="3" a="1"/>
  <c r="L5095" i="3" s="1"/>
  <c r="M5095" i="3" a="1"/>
  <c r="M5095" i="3" s="1"/>
  <c r="K5095" i="3" a="1"/>
  <c r="K5095" i="3" s="1"/>
  <c r="N5095" i="3" a="1"/>
  <c r="N5095" i="3" s="1"/>
  <c r="R5125" i="3"/>
  <c r="Q5125" i="3"/>
  <c r="N5130" i="3" a="1"/>
  <c r="N5130" i="3" s="1"/>
  <c r="M5130" i="3" a="1"/>
  <c r="M5130" i="3" s="1"/>
  <c r="L5130" i="3" a="1"/>
  <c r="L5130" i="3" s="1"/>
  <c r="P5143" i="3" a="1"/>
  <c r="P5143" i="3" s="1"/>
  <c r="L5143" i="3" a="1"/>
  <c r="L5143" i="3" s="1"/>
  <c r="M5143" i="3" a="1"/>
  <c r="M5143" i="3" s="1"/>
  <c r="N5143" i="3" a="1"/>
  <c r="N5143" i="3" s="1"/>
  <c r="K5143" i="3" a="1"/>
  <c r="K5143" i="3" s="1"/>
  <c r="L5153" i="3" a="1"/>
  <c r="L5153" i="3" s="1"/>
  <c r="P5159" i="3" a="1"/>
  <c r="P5159" i="3" s="1"/>
  <c r="L5159" i="3" a="1"/>
  <c r="L5159" i="3" s="1"/>
  <c r="M5159" i="3" a="1"/>
  <c r="M5159" i="3" s="1"/>
  <c r="O5159" i="3" a="1"/>
  <c r="O5159" i="3" s="1"/>
  <c r="N5159" i="3" a="1"/>
  <c r="N5159" i="3" s="1"/>
  <c r="R5164" i="3"/>
  <c r="N5167" i="3" a="1"/>
  <c r="N5167" i="3" s="1"/>
  <c r="Q5173" i="3"/>
  <c r="M5217" i="3" a="1"/>
  <c r="M5217" i="3" s="1"/>
  <c r="N5217" i="3" a="1"/>
  <c r="N5217" i="3" s="1"/>
  <c r="O5217" i="3" a="1"/>
  <c r="O5217" i="3" s="1"/>
  <c r="P5217" i="3" a="1"/>
  <c r="P5217" i="3" s="1"/>
  <c r="P5222" i="3" a="1"/>
  <c r="P5222" i="3" s="1"/>
  <c r="L5222" i="3" a="1"/>
  <c r="L5222" i="3" s="1"/>
  <c r="O5222" i="3" a="1"/>
  <c r="O5222" i="3" s="1"/>
  <c r="K5222" i="3" a="1"/>
  <c r="K5222" i="3" s="1"/>
  <c r="N5222" i="3" a="1"/>
  <c r="N5222" i="3" s="1"/>
  <c r="R5266" i="3"/>
  <c r="Q5266" i="3"/>
  <c r="R5276" i="3"/>
  <c r="P5295" i="3" a="1"/>
  <c r="P5295" i="3" s="1"/>
  <c r="L5295" i="3" a="1"/>
  <c r="L5295" i="3" s="1"/>
  <c r="M5295" i="3" a="1"/>
  <c r="M5295" i="3" s="1"/>
  <c r="O5295" i="3" a="1"/>
  <c r="O5295" i="3" s="1"/>
  <c r="K5295" i="3" a="1"/>
  <c r="K5295" i="3" s="1"/>
  <c r="R5361" i="3"/>
  <c r="Q5488" i="3"/>
  <c r="R5488" i="3"/>
  <c r="P4784" i="3" a="1"/>
  <c r="P4784" i="3" s="1"/>
  <c r="O4786" i="3" a="1"/>
  <c r="O4786" i="3" s="1"/>
  <c r="O4792" i="3" a="1"/>
  <c r="O4792" i="3" s="1"/>
  <c r="L4807" i="3" a="1"/>
  <c r="L4807" i="3" s="1"/>
  <c r="L4823" i="3" a="1"/>
  <c r="L4823" i="3" s="1"/>
  <c r="L4839" i="3" a="1"/>
  <c r="L4839" i="3" s="1"/>
  <c r="L4855" i="3" a="1"/>
  <c r="L4855" i="3" s="1"/>
  <c r="L4871" i="3" a="1"/>
  <c r="L4871" i="3" s="1"/>
  <c r="L4887" i="3" a="1"/>
  <c r="L4887" i="3" s="1"/>
  <c r="L4903" i="3" a="1"/>
  <c r="L4903" i="3" s="1"/>
  <c r="L4919" i="3" a="1"/>
  <c r="L4919" i="3" s="1"/>
  <c r="L4935" i="3" a="1"/>
  <c r="L4935" i="3" s="1"/>
  <c r="L4951" i="3" a="1"/>
  <c r="L4951" i="3" s="1"/>
  <c r="L4967" i="3" a="1"/>
  <c r="L4967" i="3" s="1"/>
  <c r="L4983" i="3" a="1"/>
  <c r="L4983" i="3" s="1"/>
  <c r="L4999" i="3" a="1"/>
  <c r="L4999" i="3" s="1"/>
  <c r="L5015" i="3" a="1"/>
  <c r="L5015" i="3" s="1"/>
  <c r="N5042" i="3" a="1"/>
  <c r="N5042" i="3" s="1"/>
  <c r="M5042" i="3" a="1"/>
  <c r="M5042" i="3" s="1"/>
  <c r="P5042" i="3" a="1"/>
  <c r="P5042" i="3" s="1"/>
  <c r="R5042" i="3" s="1"/>
  <c r="P5049" i="3" a="1"/>
  <c r="P5049" i="3" s="1"/>
  <c r="Q5049" i="3" s="1"/>
  <c r="M5056" i="3" a="1"/>
  <c r="M5056" i="3" s="1"/>
  <c r="P5056" i="3" a="1"/>
  <c r="P5056" i="3" s="1"/>
  <c r="Q5056" i="3" s="1"/>
  <c r="L5056" i="3" a="1"/>
  <c r="L5056" i="3" s="1"/>
  <c r="P5063" i="3" a="1"/>
  <c r="P5063" i="3" s="1"/>
  <c r="Q5063" i="3" s="1"/>
  <c r="L5063" i="3" a="1"/>
  <c r="L5063" i="3" s="1"/>
  <c r="P5070" i="3" a="1"/>
  <c r="P5070" i="3" s="1"/>
  <c r="L5070" i="3" a="1"/>
  <c r="L5070" i="3" s="1"/>
  <c r="O5070" i="3" a="1"/>
  <c r="O5070" i="3" s="1"/>
  <c r="K5070" i="3" a="1"/>
  <c r="K5070" i="3" s="1"/>
  <c r="L5089" i="3" a="1"/>
  <c r="L5089" i="3" s="1"/>
  <c r="R5091" i="3"/>
  <c r="N5106" i="3" a="1"/>
  <c r="N5106" i="3" s="1"/>
  <c r="M5106" i="3" a="1"/>
  <c r="M5106" i="3" s="1"/>
  <c r="P5106" i="3" a="1"/>
  <c r="P5106" i="3" s="1"/>
  <c r="R5106" i="3" s="1"/>
  <c r="P5113" i="3" a="1"/>
  <c r="P5113" i="3" s="1"/>
  <c r="M5120" i="3" a="1"/>
  <c r="M5120" i="3" s="1"/>
  <c r="P5120" i="3" a="1"/>
  <c r="P5120" i="3" s="1"/>
  <c r="Q5120" i="3" s="1"/>
  <c r="L5120" i="3" a="1"/>
  <c r="L5120" i="3" s="1"/>
  <c r="P5127" i="3" a="1"/>
  <c r="P5127" i="3" s="1"/>
  <c r="Q5127" i="3" s="1"/>
  <c r="L5127" i="3" a="1"/>
  <c r="L5127" i="3" s="1"/>
  <c r="P5134" i="3" a="1"/>
  <c r="P5134" i="3" s="1"/>
  <c r="L5134" i="3" a="1"/>
  <c r="L5134" i="3" s="1"/>
  <c r="O5134" i="3" a="1"/>
  <c r="O5134" i="3" s="1"/>
  <c r="K5134" i="3" a="1"/>
  <c r="K5134" i="3" s="1"/>
  <c r="M5161" i="3" a="1"/>
  <c r="M5161" i="3" s="1"/>
  <c r="N5161" i="3" a="1"/>
  <c r="N5161" i="3" s="1"/>
  <c r="M5168" i="3" a="1"/>
  <c r="M5168" i="3" s="1"/>
  <c r="P5168" i="3" a="1"/>
  <c r="P5168" i="3" s="1"/>
  <c r="Q5168" i="3" s="1"/>
  <c r="L5168" i="3" a="1"/>
  <c r="L5168" i="3" s="1"/>
  <c r="R5171" i="3"/>
  <c r="P5175" i="3" a="1"/>
  <c r="P5175" i="3" s="1"/>
  <c r="Q5175" i="3" s="1"/>
  <c r="L5175" i="3" a="1"/>
  <c r="L5175" i="3" s="1"/>
  <c r="M5175" i="3" a="1"/>
  <c r="M5175" i="3" s="1"/>
  <c r="P5182" i="3" a="1"/>
  <c r="P5182" i="3" s="1"/>
  <c r="L5182" i="3" a="1"/>
  <c r="L5182" i="3" s="1"/>
  <c r="O5182" i="3" a="1"/>
  <c r="O5182" i="3" s="1"/>
  <c r="K5182" i="3" a="1"/>
  <c r="K5182" i="3" s="1"/>
  <c r="M5225" i="3" a="1"/>
  <c r="M5225" i="3" s="1"/>
  <c r="N5225" i="3" a="1"/>
  <c r="N5225" i="3" s="1"/>
  <c r="M5232" i="3" a="1"/>
  <c r="M5232" i="3" s="1"/>
  <c r="P5232" i="3" a="1"/>
  <c r="P5232" i="3" s="1"/>
  <c r="Q5232" i="3" s="1"/>
  <c r="L5232" i="3" a="1"/>
  <c r="L5232" i="3" s="1"/>
  <c r="R5235" i="3"/>
  <c r="P5239" i="3" a="1"/>
  <c r="P5239" i="3" s="1"/>
  <c r="Q5239" i="3" s="1"/>
  <c r="L5239" i="3" a="1"/>
  <c r="L5239" i="3" s="1"/>
  <c r="M5239" i="3" a="1"/>
  <c r="M5239" i="3" s="1"/>
  <c r="P5246" i="3" a="1"/>
  <c r="P5246" i="3" s="1"/>
  <c r="L5246" i="3" a="1"/>
  <c r="L5246" i="3" s="1"/>
  <c r="O5246" i="3" a="1"/>
  <c r="O5246" i="3" s="1"/>
  <c r="K5246" i="3" a="1"/>
  <c r="K5246" i="3" s="1"/>
  <c r="R5274" i="3"/>
  <c r="M5289" i="3" a="1"/>
  <c r="M5289" i="3" s="1"/>
  <c r="N5289" i="3" a="1"/>
  <c r="N5289" i="3" s="1"/>
  <c r="M5296" i="3" a="1"/>
  <c r="M5296" i="3" s="1"/>
  <c r="P5296" i="3" a="1"/>
  <c r="P5296" i="3" s="1"/>
  <c r="L5296" i="3" a="1"/>
  <c r="L5296" i="3" s="1"/>
  <c r="R5299" i="3"/>
  <c r="P5303" i="3" a="1"/>
  <c r="P5303" i="3" s="1"/>
  <c r="Q5303" i="3" s="1"/>
  <c r="L5303" i="3" a="1"/>
  <c r="L5303" i="3" s="1"/>
  <c r="M5303" i="3" a="1"/>
  <c r="M5303" i="3" s="1"/>
  <c r="P5310" i="3" a="1"/>
  <c r="P5310" i="3" s="1"/>
  <c r="L5310" i="3" a="1"/>
  <c r="L5310" i="3" s="1"/>
  <c r="O5310" i="3" a="1"/>
  <c r="O5310" i="3" s="1"/>
  <c r="K5310" i="3" a="1"/>
  <c r="K5310" i="3" s="1"/>
  <c r="R5332" i="3"/>
  <c r="Q5338" i="3"/>
  <c r="M5353" i="3" a="1"/>
  <c r="M5353" i="3" s="1"/>
  <c r="N5353" i="3" a="1"/>
  <c r="N5353" i="3" s="1"/>
  <c r="M5360" i="3" a="1"/>
  <c r="M5360" i="3" s="1"/>
  <c r="P5360" i="3" a="1"/>
  <c r="P5360" i="3" s="1"/>
  <c r="Q5360" i="3" s="1"/>
  <c r="L5360" i="3" a="1"/>
  <c r="L5360" i="3" s="1"/>
  <c r="R5363" i="3"/>
  <c r="R5365" i="3"/>
  <c r="P5367" i="3" a="1"/>
  <c r="P5367" i="3" s="1"/>
  <c r="R5367" i="3" s="1"/>
  <c r="L5367" i="3" a="1"/>
  <c r="L5367" i="3" s="1"/>
  <c r="M5367" i="3" a="1"/>
  <c r="M5367" i="3" s="1"/>
  <c r="P5374" i="3" a="1"/>
  <c r="P5374" i="3" s="1"/>
  <c r="L5374" i="3" a="1"/>
  <c r="L5374" i="3" s="1"/>
  <c r="O5374" i="3" a="1"/>
  <c r="O5374" i="3" s="1"/>
  <c r="K5374" i="3" a="1"/>
  <c r="K5374" i="3" s="1"/>
  <c r="L5377" i="3" a="1"/>
  <c r="L5377" i="3" s="1"/>
  <c r="P5377" i="3" a="1"/>
  <c r="P5377" i="3" s="1"/>
  <c r="K5377" i="3" a="1"/>
  <c r="K5377" i="3" s="1"/>
  <c r="M5384" i="3" a="1"/>
  <c r="M5384" i="3" s="1"/>
  <c r="N5384" i="3" a="1"/>
  <c r="N5384" i="3" s="1"/>
  <c r="N5386" i="3" a="1"/>
  <c r="N5386" i="3" s="1"/>
  <c r="L5386" i="3" a="1"/>
  <c r="L5386" i="3" s="1"/>
  <c r="P5386" i="3" a="1"/>
  <c r="P5386" i="3" s="1"/>
  <c r="R5386" i="3" s="1"/>
  <c r="M5386" i="3" a="1"/>
  <c r="M5386" i="3" s="1"/>
  <c r="P5390" i="3" a="1"/>
  <c r="P5390" i="3" s="1"/>
  <c r="R5390" i="3" s="1"/>
  <c r="L5390" i="3" a="1"/>
  <c r="L5390" i="3" s="1"/>
  <c r="N5390" i="3" a="1"/>
  <c r="N5390" i="3" s="1"/>
  <c r="M5390" i="3" a="1"/>
  <c r="M5390" i="3" s="1"/>
  <c r="M5392" i="3" a="1"/>
  <c r="M5392" i="3" s="1"/>
  <c r="L5392" i="3" a="1"/>
  <c r="L5392" i="3" s="1"/>
  <c r="P5392" i="3" a="1"/>
  <c r="P5392" i="3" s="1"/>
  <c r="Q5392" i="3" s="1"/>
  <c r="O5404" i="3" a="1"/>
  <c r="O5404" i="3" s="1"/>
  <c r="K5404" i="3" a="1"/>
  <c r="K5404" i="3" s="1"/>
  <c r="M5404" i="3" a="1"/>
  <c r="M5404" i="3" s="1"/>
  <c r="L5404" i="3" a="1"/>
  <c r="L5404" i="3" s="1"/>
  <c r="P5406" i="3" a="1"/>
  <c r="P5406" i="3" s="1"/>
  <c r="Q5406" i="3" s="1"/>
  <c r="L5406" i="3" a="1"/>
  <c r="L5406" i="3" s="1"/>
  <c r="M5406" i="3" a="1"/>
  <c r="M5406" i="3" s="1"/>
  <c r="N5406" i="3" a="1"/>
  <c r="N5406" i="3" s="1"/>
  <c r="Q5427" i="3"/>
  <c r="R5436" i="3"/>
  <c r="Q5452" i="3"/>
  <c r="N5458" i="3" a="1"/>
  <c r="N5458" i="3" s="1"/>
  <c r="P5458" i="3" a="1"/>
  <c r="P5458" i="3" s="1"/>
  <c r="R5458" i="3" s="1"/>
  <c r="K5458" i="3" a="1"/>
  <c r="K5458" i="3" s="1"/>
  <c r="L5458" i="3" a="1"/>
  <c r="L5458" i="3" s="1"/>
  <c r="M5458" i="3" a="1"/>
  <c r="M5458" i="3" s="1"/>
  <c r="P5510" i="3" a="1"/>
  <c r="P5510" i="3" s="1"/>
  <c r="L5510" i="3" a="1"/>
  <c r="L5510" i="3" s="1"/>
  <c r="K5510" i="3" a="1"/>
  <c r="K5510" i="3" s="1"/>
  <c r="M5510" i="3" a="1"/>
  <c r="M5510" i="3" s="1"/>
  <c r="O5510" i="3" a="1"/>
  <c r="O5510" i="3" s="1"/>
  <c r="Q5532" i="3"/>
  <c r="R5532" i="3"/>
  <c r="R5547" i="3"/>
  <c r="Q5547" i="3"/>
  <c r="R5604" i="3"/>
  <c r="O5613" i="3" a="1"/>
  <c r="O5613" i="3" s="1"/>
  <c r="K5613" i="3" a="1"/>
  <c r="K5613" i="3" s="1"/>
  <c r="M5613" i="3" a="1"/>
  <c r="M5613" i="3" s="1"/>
  <c r="N5613" i="3" a="1"/>
  <c r="N5613" i="3" s="1"/>
  <c r="P5613" i="3" a="1"/>
  <c r="P5613" i="3" s="1"/>
  <c r="L5613" i="3" a="1"/>
  <c r="L5613" i="3" s="1"/>
  <c r="P5622" i="3" a="1"/>
  <c r="P5622" i="3" s="1"/>
  <c r="R5622" i="3" s="1"/>
  <c r="L5622" i="3" a="1"/>
  <c r="L5622" i="3" s="1"/>
  <c r="M5622" i="3" a="1"/>
  <c r="M5622" i="3" s="1"/>
  <c r="N5622" i="3" a="1"/>
  <c r="N5622" i="3" s="1"/>
  <c r="Q5632" i="3"/>
  <c r="O5653" i="3" a="1"/>
  <c r="O5653" i="3" s="1"/>
  <c r="K5653" i="3" a="1"/>
  <c r="K5653" i="3" s="1"/>
  <c r="L5653" i="3" a="1"/>
  <c r="L5653" i="3" s="1"/>
  <c r="M5653" i="3" a="1"/>
  <c r="M5653" i="3" s="1"/>
  <c r="P5653" i="3" a="1"/>
  <c r="P5653" i="3" s="1"/>
  <c r="O5661" i="3" a="1"/>
  <c r="O5661" i="3" s="1"/>
  <c r="K5661" i="3" a="1"/>
  <c r="K5661" i="3" s="1"/>
  <c r="M5661" i="3" a="1"/>
  <c r="M5661" i="3" s="1"/>
  <c r="N5661" i="3" a="1"/>
  <c r="N5661" i="3" s="1"/>
  <c r="P5661" i="3" a="1"/>
  <c r="P5661" i="3" s="1"/>
  <c r="M5713" i="3" a="1"/>
  <c r="M5713" i="3" s="1"/>
  <c r="L5713" i="3" a="1"/>
  <c r="L5713" i="3" s="1"/>
  <c r="N5713" i="3" a="1"/>
  <c r="N5713" i="3" s="1"/>
  <c r="P5713" i="3" a="1"/>
  <c r="P5713" i="3" s="1"/>
  <c r="Q5713" i="3" s="1"/>
  <c r="R5810" i="3"/>
  <c r="Q5810" i="3"/>
  <c r="Q5905" i="3"/>
  <c r="P5302" i="3" a="1"/>
  <c r="P5302" i="3" s="1"/>
  <c r="L5302" i="3" a="1"/>
  <c r="L5302" i="3" s="1"/>
  <c r="O5302" i="3" a="1"/>
  <c r="O5302" i="3" s="1"/>
  <c r="K5302" i="3" a="1"/>
  <c r="K5302" i="3" s="1"/>
  <c r="O5321" i="3" a="1"/>
  <c r="O5321" i="3" s="1"/>
  <c r="R5330" i="3"/>
  <c r="Q5330" i="3"/>
  <c r="M5345" i="3" a="1"/>
  <c r="M5345" i="3" s="1"/>
  <c r="N5345" i="3" a="1"/>
  <c r="N5345" i="3" s="1"/>
  <c r="M5352" i="3" a="1"/>
  <c r="M5352" i="3" s="1"/>
  <c r="P5352" i="3" a="1"/>
  <c r="P5352" i="3" s="1"/>
  <c r="L5352" i="3" a="1"/>
  <c r="L5352" i="3" s="1"/>
  <c r="R5355" i="3"/>
  <c r="P5359" i="3" a="1"/>
  <c r="P5359" i="3" s="1"/>
  <c r="L5359" i="3" a="1"/>
  <c r="L5359" i="3" s="1"/>
  <c r="M5359" i="3" a="1"/>
  <c r="M5359" i="3" s="1"/>
  <c r="P5366" i="3" a="1"/>
  <c r="P5366" i="3" s="1"/>
  <c r="L5366" i="3" a="1"/>
  <c r="L5366" i="3" s="1"/>
  <c r="O5366" i="3" a="1"/>
  <c r="O5366" i="3" s="1"/>
  <c r="K5366" i="3" a="1"/>
  <c r="K5366" i="3" s="1"/>
  <c r="M5381" i="3" a="1"/>
  <c r="M5381" i="3" s="1"/>
  <c r="N5381" i="3" a="1"/>
  <c r="N5381" i="3" s="1"/>
  <c r="M5401" i="3" a="1"/>
  <c r="M5401" i="3" s="1"/>
  <c r="L5401" i="3" a="1"/>
  <c r="L5401" i="3" s="1"/>
  <c r="N5401" i="3" a="1"/>
  <c r="N5401" i="3" s="1"/>
  <c r="M5416" i="3" a="1"/>
  <c r="M5416" i="3" s="1"/>
  <c r="N5416" i="3" a="1"/>
  <c r="N5416" i="3" s="1"/>
  <c r="L5416" i="3" a="1"/>
  <c r="L5416" i="3" s="1"/>
  <c r="Q5464" i="3"/>
  <c r="R5464" i="3"/>
  <c r="P5479" i="3" a="1"/>
  <c r="P5479" i="3" s="1"/>
  <c r="L5479" i="3" a="1"/>
  <c r="L5479" i="3" s="1"/>
  <c r="M5479" i="3" a="1"/>
  <c r="M5479" i="3" s="1"/>
  <c r="N5479" i="3" a="1"/>
  <c r="N5479" i="3" s="1"/>
  <c r="O5479" i="3" a="1"/>
  <c r="O5479" i="3" s="1"/>
  <c r="Q5499" i="3"/>
  <c r="R5499" i="3"/>
  <c r="Q5512" i="3"/>
  <c r="Q5515" i="3"/>
  <c r="R5515" i="3"/>
  <c r="M5521" i="3" a="1"/>
  <c r="M5521" i="3" s="1"/>
  <c r="L5521" i="3" a="1"/>
  <c r="L5521" i="3" s="1"/>
  <c r="N5521" i="3" a="1"/>
  <c r="N5521" i="3" s="1"/>
  <c r="P5521" i="3" a="1"/>
  <c r="P5521" i="3" s="1"/>
  <c r="O5521" i="3" a="1"/>
  <c r="O5521" i="3" s="1"/>
  <c r="P5567" i="3" a="1"/>
  <c r="P5567" i="3" s="1"/>
  <c r="L5567" i="3" a="1"/>
  <c r="L5567" i="3" s="1"/>
  <c r="M5567" i="3" a="1"/>
  <c r="M5567" i="3" s="1"/>
  <c r="N5567" i="3" a="1"/>
  <c r="N5567" i="3" s="1"/>
  <c r="P5583" i="3" a="1"/>
  <c r="P5583" i="3" s="1"/>
  <c r="L5583" i="3" a="1"/>
  <c r="L5583" i="3" s="1"/>
  <c r="K5583" i="3" a="1"/>
  <c r="K5583" i="3" s="1"/>
  <c r="M5583" i="3" a="1"/>
  <c r="M5583" i="3" s="1"/>
  <c r="O5583" i="3" a="1"/>
  <c r="O5583" i="3" s="1"/>
  <c r="R5626" i="3"/>
  <c r="R5658" i="3"/>
  <c r="Q5658" i="3"/>
  <c r="M5673" i="3" a="1"/>
  <c r="M5673" i="3" s="1"/>
  <c r="P5673" i="3" a="1"/>
  <c r="P5673" i="3" s="1"/>
  <c r="K5673" i="3" a="1"/>
  <c r="K5673" i="3" s="1"/>
  <c r="L5673" i="3" a="1"/>
  <c r="L5673" i="3" s="1"/>
  <c r="R5675" i="3"/>
  <c r="Q5700" i="3"/>
  <c r="R5700" i="3"/>
  <c r="M5736" i="3" a="1"/>
  <c r="M5736" i="3" s="1"/>
  <c r="N5736" i="3" a="1"/>
  <c r="N5736" i="3" s="1"/>
  <c r="O5736" i="3" a="1"/>
  <c r="O5736" i="3" s="1"/>
  <c r="L5736" i="3" a="1"/>
  <c r="L5736" i="3" s="1"/>
  <c r="P5736" i="3" a="1"/>
  <c r="P5736" i="3" s="1"/>
  <c r="P5743" i="3" a="1"/>
  <c r="P5743" i="3" s="1"/>
  <c r="Q5743" i="3" s="1"/>
  <c r="L5743" i="3" a="1"/>
  <c r="L5743" i="3" s="1"/>
  <c r="K5743" i="3" a="1"/>
  <c r="K5743" i="3" s="1"/>
  <c r="M5743" i="3" a="1"/>
  <c r="M5743" i="3" s="1"/>
  <c r="R5763" i="3"/>
  <c r="N5770" i="3" a="1"/>
  <c r="N5770" i="3" s="1"/>
  <c r="P5770" i="3" a="1"/>
  <c r="P5770" i="3" s="1"/>
  <c r="K5770" i="3" a="1"/>
  <c r="K5770" i="3" s="1"/>
  <c r="L5770" i="3" a="1"/>
  <c r="L5770" i="3" s="1"/>
  <c r="O5770" i="3" a="1"/>
  <c r="O5770" i="3" s="1"/>
  <c r="M5770" i="3" a="1"/>
  <c r="M5770" i="3" s="1"/>
  <c r="R5948" i="3"/>
  <c r="Q5948" i="3"/>
  <c r="M5280" i="3" a="1"/>
  <c r="M5280" i="3" s="1"/>
  <c r="P5280" i="3" a="1"/>
  <c r="P5280" i="3" s="1"/>
  <c r="L5280" i="3" a="1"/>
  <c r="L5280" i="3" s="1"/>
  <c r="R5283" i="3"/>
  <c r="P5287" i="3" a="1"/>
  <c r="P5287" i="3" s="1"/>
  <c r="L5287" i="3" a="1"/>
  <c r="L5287" i="3" s="1"/>
  <c r="M5287" i="3" a="1"/>
  <c r="M5287" i="3" s="1"/>
  <c r="P5294" i="3" a="1"/>
  <c r="P5294" i="3" s="1"/>
  <c r="L5294" i="3" a="1"/>
  <c r="L5294" i="3" s="1"/>
  <c r="O5294" i="3" a="1"/>
  <c r="O5294" i="3" s="1"/>
  <c r="K5294" i="3" a="1"/>
  <c r="K5294" i="3" s="1"/>
  <c r="M5302" i="3" a="1"/>
  <c r="M5302" i="3" s="1"/>
  <c r="M5337" i="3" a="1"/>
  <c r="M5337" i="3" s="1"/>
  <c r="N5337" i="3" a="1"/>
  <c r="N5337" i="3" s="1"/>
  <c r="Q5341" i="3"/>
  <c r="M5344" i="3" a="1"/>
  <c r="M5344" i="3" s="1"/>
  <c r="P5344" i="3" a="1"/>
  <c r="P5344" i="3" s="1"/>
  <c r="L5344" i="3" a="1"/>
  <c r="L5344" i="3" s="1"/>
  <c r="K5345" i="3" a="1"/>
  <c r="K5345" i="3" s="1"/>
  <c r="R5347" i="3"/>
  <c r="P5351" i="3" a="1"/>
  <c r="P5351" i="3" s="1"/>
  <c r="L5351" i="3" a="1"/>
  <c r="L5351" i="3" s="1"/>
  <c r="M5351" i="3" a="1"/>
  <c r="M5351" i="3" s="1"/>
  <c r="K5352" i="3" a="1"/>
  <c r="K5352" i="3" s="1"/>
  <c r="P5358" i="3" a="1"/>
  <c r="P5358" i="3" s="1"/>
  <c r="L5358" i="3" a="1"/>
  <c r="L5358" i="3" s="1"/>
  <c r="O5358" i="3" a="1"/>
  <c r="O5358" i="3" s="1"/>
  <c r="K5358" i="3" a="1"/>
  <c r="K5358" i="3" s="1"/>
  <c r="K5359" i="3" a="1"/>
  <c r="K5359" i="3" s="1"/>
  <c r="M5366" i="3" a="1"/>
  <c r="M5366" i="3" s="1"/>
  <c r="K5381" i="3" a="1"/>
  <c r="K5381" i="3" s="1"/>
  <c r="O5396" i="3" a="1"/>
  <c r="O5396" i="3" s="1"/>
  <c r="K5396" i="3" a="1"/>
  <c r="K5396" i="3" s="1"/>
  <c r="N5396" i="3" a="1"/>
  <c r="N5396" i="3" s="1"/>
  <c r="M5396" i="3" a="1"/>
  <c r="M5396" i="3" s="1"/>
  <c r="P5398" i="3" a="1"/>
  <c r="P5398" i="3" s="1"/>
  <c r="L5398" i="3" a="1"/>
  <c r="L5398" i="3" s="1"/>
  <c r="M5398" i="3" a="1"/>
  <c r="M5398" i="3" s="1"/>
  <c r="K5401" i="3" a="1"/>
  <c r="K5401" i="3" s="1"/>
  <c r="O5412" i="3" a="1"/>
  <c r="O5412" i="3" s="1"/>
  <c r="K5412" i="3" a="1"/>
  <c r="K5412" i="3" s="1"/>
  <c r="L5412" i="3" a="1"/>
  <c r="L5412" i="3" s="1"/>
  <c r="M5412" i="3" a="1"/>
  <c r="M5412" i="3" s="1"/>
  <c r="K5416" i="3" a="1"/>
  <c r="K5416" i="3" s="1"/>
  <c r="P5463" i="3" a="1"/>
  <c r="P5463" i="3" s="1"/>
  <c r="L5463" i="3" a="1"/>
  <c r="L5463" i="3" s="1"/>
  <c r="N5463" i="3" a="1"/>
  <c r="N5463" i="3" s="1"/>
  <c r="O5463" i="3" a="1"/>
  <c r="O5463" i="3" s="1"/>
  <c r="M5463" i="3" a="1"/>
  <c r="M5463" i="3" s="1"/>
  <c r="N5482" i="3" a="1"/>
  <c r="N5482" i="3" s="1"/>
  <c r="M5482" i="3" a="1"/>
  <c r="M5482" i="3" s="1"/>
  <c r="L5482" i="3" a="1"/>
  <c r="L5482" i="3" s="1"/>
  <c r="O5482" i="3" a="1"/>
  <c r="O5482" i="3" s="1"/>
  <c r="P5495" i="3" a="1"/>
  <c r="P5495" i="3" s="1"/>
  <c r="L5495" i="3" a="1"/>
  <c r="L5495" i="3" s="1"/>
  <c r="K5495" i="3" a="1"/>
  <c r="K5495" i="3" s="1"/>
  <c r="M5495" i="3" a="1"/>
  <c r="M5495" i="3" s="1"/>
  <c r="N5495" i="3" a="1"/>
  <c r="N5495" i="3" s="1"/>
  <c r="O5495" i="3" a="1"/>
  <c r="O5495" i="3" s="1"/>
  <c r="R5508" i="3"/>
  <c r="Q5508" i="3"/>
  <c r="R5524" i="3"/>
  <c r="N5530" i="3" a="1"/>
  <c r="N5530" i="3" s="1"/>
  <c r="L5530" i="3" a="1"/>
  <c r="L5530" i="3" s="1"/>
  <c r="M5530" i="3" a="1"/>
  <c r="M5530" i="3" s="1"/>
  <c r="P5530" i="3" a="1"/>
  <c r="P5530" i="3" s="1"/>
  <c r="P5607" i="3" a="1"/>
  <c r="P5607" i="3" s="1"/>
  <c r="L5607" i="3" a="1"/>
  <c r="L5607" i="3" s="1"/>
  <c r="M5607" i="3" a="1"/>
  <c r="M5607" i="3" s="1"/>
  <c r="N5607" i="3" a="1"/>
  <c r="N5607" i="3" s="1"/>
  <c r="O5607" i="3" a="1"/>
  <c r="O5607" i="3" s="1"/>
  <c r="K5607" i="3" a="1"/>
  <c r="K5607" i="3" s="1"/>
  <c r="Q5625" i="3"/>
  <c r="Q5627" i="3"/>
  <c r="R5627" i="3"/>
  <c r="N5634" i="3" a="1"/>
  <c r="N5634" i="3" s="1"/>
  <c r="L5634" i="3" a="1"/>
  <c r="L5634" i="3" s="1"/>
  <c r="M5634" i="3" a="1"/>
  <c r="M5634" i="3" s="1"/>
  <c r="O5634" i="3" a="1"/>
  <c r="O5634" i="3" s="1"/>
  <c r="K5634" i="3" a="1"/>
  <c r="K5634" i="3" s="1"/>
  <c r="Q5739" i="3"/>
  <c r="R5739" i="3"/>
  <c r="M5745" i="3" a="1"/>
  <c r="M5745" i="3" s="1"/>
  <c r="L5745" i="3" a="1"/>
  <c r="L5745" i="3" s="1"/>
  <c r="N5745" i="3" a="1"/>
  <c r="N5745" i="3" s="1"/>
  <c r="O5745" i="3" a="1"/>
  <c r="O5745" i="3" s="1"/>
  <c r="K5745" i="3" a="1"/>
  <c r="K5745" i="3" s="1"/>
  <c r="R5804" i="3"/>
  <c r="Q5804" i="3"/>
  <c r="R5811" i="3"/>
  <c r="Q5811" i="3"/>
  <c r="P5831" i="3" a="1"/>
  <c r="P5831" i="3" s="1"/>
  <c r="L5831" i="3" a="1"/>
  <c r="L5831" i="3" s="1"/>
  <c r="N5831" i="3" a="1"/>
  <c r="N5831" i="3" s="1"/>
  <c r="O5831" i="3" a="1"/>
  <c r="O5831" i="3" s="1"/>
  <c r="M5831" i="3" a="1"/>
  <c r="M5831" i="3" s="1"/>
  <c r="K5831" i="3" a="1"/>
  <c r="K5831" i="3" s="1"/>
  <c r="R5833" i="3"/>
  <c r="Q5833" i="3"/>
  <c r="M5265" i="3" a="1"/>
  <c r="M5265" i="3" s="1"/>
  <c r="N5265" i="3" a="1"/>
  <c r="N5265" i="3" s="1"/>
  <c r="M5272" i="3" a="1"/>
  <c r="M5272" i="3" s="1"/>
  <c r="P5272" i="3" a="1"/>
  <c r="P5272" i="3" s="1"/>
  <c r="Q5272" i="3" s="1"/>
  <c r="L5272" i="3" a="1"/>
  <c r="L5272" i="3" s="1"/>
  <c r="P5279" i="3" a="1"/>
  <c r="P5279" i="3" s="1"/>
  <c r="R5279" i="3" s="1"/>
  <c r="L5279" i="3" a="1"/>
  <c r="L5279" i="3" s="1"/>
  <c r="M5279" i="3" a="1"/>
  <c r="M5279" i="3" s="1"/>
  <c r="K5280" i="3" a="1"/>
  <c r="K5280" i="3" s="1"/>
  <c r="P5286" i="3" a="1"/>
  <c r="P5286" i="3" s="1"/>
  <c r="L5286" i="3" a="1"/>
  <c r="L5286" i="3" s="1"/>
  <c r="O5286" i="3" a="1"/>
  <c r="O5286" i="3" s="1"/>
  <c r="K5286" i="3" a="1"/>
  <c r="K5286" i="3" s="1"/>
  <c r="K5287" i="3" a="1"/>
  <c r="K5287" i="3" s="1"/>
  <c r="M5294" i="3" a="1"/>
  <c r="M5294" i="3" s="1"/>
  <c r="M5329" i="3" a="1"/>
  <c r="M5329" i="3" s="1"/>
  <c r="N5329" i="3" a="1"/>
  <c r="N5329" i="3" s="1"/>
  <c r="M5336" i="3" a="1"/>
  <c r="M5336" i="3" s="1"/>
  <c r="P5336" i="3" a="1"/>
  <c r="P5336" i="3" s="1"/>
  <c r="Q5336" i="3" s="1"/>
  <c r="L5336" i="3" a="1"/>
  <c r="L5336" i="3" s="1"/>
  <c r="K5337" i="3" a="1"/>
  <c r="K5337" i="3" s="1"/>
  <c r="P5343" i="3" a="1"/>
  <c r="P5343" i="3" s="1"/>
  <c r="Q5343" i="3" s="1"/>
  <c r="L5343" i="3" a="1"/>
  <c r="L5343" i="3" s="1"/>
  <c r="M5343" i="3" a="1"/>
  <c r="M5343" i="3" s="1"/>
  <c r="K5344" i="3" a="1"/>
  <c r="K5344" i="3" s="1"/>
  <c r="P5350" i="3" a="1"/>
  <c r="P5350" i="3" s="1"/>
  <c r="L5350" i="3" a="1"/>
  <c r="L5350" i="3" s="1"/>
  <c r="O5350" i="3" a="1"/>
  <c r="O5350" i="3" s="1"/>
  <c r="K5350" i="3" a="1"/>
  <c r="K5350" i="3" s="1"/>
  <c r="K5351" i="3" a="1"/>
  <c r="K5351" i="3" s="1"/>
  <c r="M5358" i="3" a="1"/>
  <c r="M5358" i="3" s="1"/>
  <c r="Q5364" i="3"/>
  <c r="L5381" i="3" a="1"/>
  <c r="L5381" i="3" s="1"/>
  <c r="L5383" i="3" a="1"/>
  <c r="L5383" i="3" s="1"/>
  <c r="P5383" i="3" a="1"/>
  <c r="P5383" i="3" s="1"/>
  <c r="K5383" i="3" a="1"/>
  <c r="K5383" i="3" s="1"/>
  <c r="M5383" i="3" a="1"/>
  <c r="M5383" i="3" s="1"/>
  <c r="L5389" i="3" a="1"/>
  <c r="L5389" i="3" s="1"/>
  <c r="P5389" i="3" a="1"/>
  <c r="P5389" i="3" s="1"/>
  <c r="K5389" i="3" a="1"/>
  <c r="K5389" i="3" s="1"/>
  <c r="M5389" i="3" a="1"/>
  <c r="M5389" i="3" s="1"/>
  <c r="K5398" i="3" a="1"/>
  <c r="K5398" i="3" s="1"/>
  <c r="N5412" i="3" a="1"/>
  <c r="N5412" i="3" s="1"/>
  <c r="M5425" i="3" a="1"/>
  <c r="M5425" i="3" s="1"/>
  <c r="N5425" i="3" a="1"/>
  <c r="N5425" i="3" s="1"/>
  <c r="L5425" i="3" a="1"/>
  <c r="L5425" i="3" s="1"/>
  <c r="O5425" i="3" a="1"/>
  <c r="O5425" i="3" s="1"/>
  <c r="P5455" i="3" a="1"/>
  <c r="P5455" i="3" s="1"/>
  <c r="L5455" i="3" a="1"/>
  <c r="L5455" i="3" s="1"/>
  <c r="N5455" i="3" a="1"/>
  <c r="N5455" i="3" s="1"/>
  <c r="M5455" i="3" a="1"/>
  <c r="M5455" i="3" s="1"/>
  <c r="O5455" i="3" a="1"/>
  <c r="O5455" i="3" s="1"/>
  <c r="M5457" i="3" a="1"/>
  <c r="M5457" i="3" s="1"/>
  <c r="N5457" i="3" a="1"/>
  <c r="N5457" i="3" s="1"/>
  <c r="L5457" i="3" a="1"/>
  <c r="L5457" i="3" s="1"/>
  <c r="O5457" i="3" a="1"/>
  <c r="O5457" i="3" s="1"/>
  <c r="K5463" i="3" a="1"/>
  <c r="K5463" i="3" s="1"/>
  <c r="M5465" i="3" a="1"/>
  <c r="M5465" i="3" s="1"/>
  <c r="O5465" i="3" a="1"/>
  <c r="O5465" i="3" s="1"/>
  <c r="P5465" i="3" a="1"/>
  <c r="P5465" i="3" s="1"/>
  <c r="K5465" i="3" a="1"/>
  <c r="K5465" i="3" s="1"/>
  <c r="L5465" i="3" a="1"/>
  <c r="L5465" i="3" s="1"/>
  <c r="N5465" i="3" a="1"/>
  <c r="N5465" i="3" s="1"/>
  <c r="M5473" i="3" a="1"/>
  <c r="M5473" i="3" s="1"/>
  <c r="O5473" i="3" a="1"/>
  <c r="O5473" i="3" s="1"/>
  <c r="P5473" i="3" a="1"/>
  <c r="P5473" i="3" s="1"/>
  <c r="K5482" i="3" a="1"/>
  <c r="K5482" i="3" s="1"/>
  <c r="R5512" i="3"/>
  <c r="O5525" i="3" a="1"/>
  <c r="O5525" i="3" s="1"/>
  <c r="K5525" i="3" a="1"/>
  <c r="K5525" i="3" s="1"/>
  <c r="M5525" i="3" a="1"/>
  <c r="M5525" i="3" s="1"/>
  <c r="N5525" i="3" a="1"/>
  <c r="N5525" i="3" s="1"/>
  <c r="P5525" i="3" a="1"/>
  <c r="P5525" i="3" s="1"/>
  <c r="K5530" i="3" a="1"/>
  <c r="K5530" i="3" s="1"/>
  <c r="M5536" i="3" a="1"/>
  <c r="M5536" i="3" s="1"/>
  <c r="N5536" i="3" a="1"/>
  <c r="N5536" i="3" s="1"/>
  <c r="O5536" i="3" a="1"/>
  <c r="O5536" i="3" s="1"/>
  <c r="L5536" i="3" a="1"/>
  <c r="L5536" i="3" s="1"/>
  <c r="P5536" i="3" a="1"/>
  <c r="P5536" i="3" s="1"/>
  <c r="M5561" i="3" a="1"/>
  <c r="M5561" i="3" s="1"/>
  <c r="L5561" i="3" a="1"/>
  <c r="L5561" i="3" s="1"/>
  <c r="N5561" i="3" a="1"/>
  <c r="N5561" i="3" s="1"/>
  <c r="O5561" i="3" a="1"/>
  <c r="O5561" i="3" s="1"/>
  <c r="P5561" i="3" a="1"/>
  <c r="P5561" i="3" s="1"/>
  <c r="M5576" i="3" a="1"/>
  <c r="M5576" i="3" s="1"/>
  <c r="L5576" i="3" a="1"/>
  <c r="L5576" i="3" s="1"/>
  <c r="N5576" i="3" a="1"/>
  <c r="N5576" i="3" s="1"/>
  <c r="P5576" i="3" a="1"/>
  <c r="P5576" i="3" s="1"/>
  <c r="R5587" i="3"/>
  <c r="Q5587" i="3"/>
  <c r="P5591" i="3" a="1"/>
  <c r="P5591" i="3" s="1"/>
  <c r="L5591" i="3" a="1"/>
  <c r="L5591" i="3" s="1"/>
  <c r="N5591" i="3" a="1"/>
  <c r="N5591" i="3" s="1"/>
  <c r="O5591" i="3" a="1"/>
  <c r="O5591" i="3" s="1"/>
  <c r="M5591" i="3" a="1"/>
  <c r="M5591" i="3" s="1"/>
  <c r="M5609" i="3" a="1"/>
  <c r="M5609" i="3" s="1"/>
  <c r="N5609" i="3" a="1"/>
  <c r="N5609" i="3" s="1"/>
  <c r="O5609" i="3" a="1"/>
  <c r="O5609" i="3" s="1"/>
  <c r="P5609" i="3" a="1"/>
  <c r="P5609" i="3" s="1"/>
  <c r="L5609" i="3" a="1"/>
  <c r="L5609" i="3" s="1"/>
  <c r="Q5626" i="3"/>
  <c r="P5634" i="3" a="1"/>
  <c r="P5634" i="3" s="1"/>
  <c r="R5635" i="3"/>
  <c r="R5659" i="3"/>
  <c r="Q5659" i="3"/>
  <c r="M5681" i="3" a="1"/>
  <c r="M5681" i="3" s="1"/>
  <c r="L5681" i="3" a="1"/>
  <c r="L5681" i="3" s="1"/>
  <c r="N5681" i="3" a="1"/>
  <c r="N5681" i="3" s="1"/>
  <c r="O5681" i="3" a="1"/>
  <c r="O5681" i="3" s="1"/>
  <c r="P5681" i="3" a="1"/>
  <c r="P5681" i="3" s="1"/>
  <c r="O5693" i="3" a="1"/>
  <c r="O5693" i="3" s="1"/>
  <c r="K5693" i="3" a="1"/>
  <c r="K5693" i="3" s="1"/>
  <c r="M5693" i="3" a="1"/>
  <c r="M5693" i="3" s="1"/>
  <c r="N5693" i="3" a="1"/>
  <c r="N5693" i="3" s="1"/>
  <c r="P5745" i="3" a="1"/>
  <c r="P5745" i="3" s="1"/>
  <c r="Q5756" i="3"/>
  <c r="R5756" i="3"/>
  <c r="R5825" i="3"/>
  <c r="Q5825" i="3"/>
  <c r="R5828" i="3"/>
  <c r="Q5828" i="3"/>
  <c r="M5321" i="3" a="1"/>
  <c r="M5321" i="3" s="1"/>
  <c r="N5321" i="3" a="1"/>
  <c r="N5321" i="3" s="1"/>
  <c r="M5328" i="3" a="1"/>
  <c r="M5328" i="3" s="1"/>
  <c r="P5328" i="3" a="1"/>
  <c r="P5328" i="3" s="1"/>
  <c r="Q5328" i="3" s="1"/>
  <c r="L5328" i="3" a="1"/>
  <c r="L5328" i="3" s="1"/>
  <c r="R5331" i="3"/>
  <c r="P5335" i="3" a="1"/>
  <c r="P5335" i="3" s="1"/>
  <c r="R5335" i="3" s="1"/>
  <c r="L5335" i="3" a="1"/>
  <c r="L5335" i="3" s="1"/>
  <c r="M5335" i="3" a="1"/>
  <c r="M5335" i="3" s="1"/>
  <c r="P5342" i="3" a="1"/>
  <c r="P5342" i="3" s="1"/>
  <c r="L5342" i="3" a="1"/>
  <c r="L5342" i="3" s="1"/>
  <c r="O5342" i="3" a="1"/>
  <c r="O5342" i="3" s="1"/>
  <c r="K5342" i="3" a="1"/>
  <c r="K5342" i="3" s="1"/>
  <c r="R5370" i="3"/>
  <c r="Q5370" i="3"/>
  <c r="N5410" i="3" a="1"/>
  <c r="N5410" i="3" s="1"/>
  <c r="M5410" i="3" a="1"/>
  <c r="M5410" i="3" s="1"/>
  <c r="O5410" i="3" a="1"/>
  <c r="O5410" i="3" s="1"/>
  <c r="O5428" i="3" a="1"/>
  <c r="O5428" i="3" s="1"/>
  <c r="K5428" i="3" a="1"/>
  <c r="K5428" i="3" s="1"/>
  <c r="M5428" i="3" a="1"/>
  <c r="M5428" i="3" s="1"/>
  <c r="N5428" i="3" a="1"/>
  <c r="N5428" i="3" s="1"/>
  <c r="L5428" i="3" a="1"/>
  <c r="L5428" i="3" s="1"/>
  <c r="Q5459" i="3"/>
  <c r="R5492" i="3"/>
  <c r="O5509" i="3" a="1"/>
  <c r="O5509" i="3" s="1"/>
  <c r="K5509" i="3" a="1"/>
  <c r="K5509" i="3" s="1"/>
  <c r="N5509" i="3" a="1"/>
  <c r="N5509" i="3" s="1"/>
  <c r="P5509" i="3" a="1"/>
  <c r="P5509" i="3" s="1"/>
  <c r="M5509" i="3" a="1"/>
  <c r="M5509" i="3" s="1"/>
  <c r="O5549" i="3" a="1"/>
  <c r="O5549" i="3" s="1"/>
  <c r="K5549" i="3" a="1"/>
  <c r="K5549" i="3" s="1"/>
  <c r="M5549" i="3" a="1"/>
  <c r="M5549" i="3" s="1"/>
  <c r="N5549" i="3" a="1"/>
  <c r="N5549" i="3" s="1"/>
  <c r="P5598" i="3" a="1"/>
  <c r="P5598" i="3" s="1"/>
  <c r="L5598" i="3" a="1"/>
  <c r="L5598" i="3" s="1"/>
  <c r="M5598" i="3" a="1"/>
  <c r="M5598" i="3" s="1"/>
  <c r="N5598" i="3" a="1"/>
  <c r="N5598" i="3" s="1"/>
  <c r="M5737" i="3" a="1"/>
  <c r="M5737" i="3" s="1"/>
  <c r="P5737" i="3" a="1"/>
  <c r="P5737" i="3" s="1"/>
  <c r="K5737" i="3" a="1"/>
  <c r="K5737" i="3" s="1"/>
  <c r="L5737" i="3" a="1"/>
  <c r="L5737" i="3" s="1"/>
  <c r="O5737" i="3" a="1"/>
  <c r="O5737" i="3" s="1"/>
  <c r="R5787" i="3"/>
  <c r="M4832" i="3" a="1"/>
  <c r="M4832" i="3" s="1"/>
  <c r="P4832" i="3" a="1"/>
  <c r="P4832" i="3" s="1"/>
  <c r="Q4832" i="3" s="1"/>
  <c r="L4832" i="3" a="1"/>
  <c r="L4832" i="3" s="1"/>
  <c r="M4848" i="3" a="1"/>
  <c r="M4848" i="3" s="1"/>
  <c r="P4848" i="3" a="1"/>
  <c r="P4848" i="3" s="1"/>
  <c r="L4848" i="3" a="1"/>
  <c r="L4848" i="3" s="1"/>
  <c r="M4864" i="3" a="1"/>
  <c r="M4864" i="3" s="1"/>
  <c r="P4864" i="3" a="1"/>
  <c r="P4864" i="3" s="1"/>
  <c r="Q4864" i="3" s="1"/>
  <c r="L4864" i="3" a="1"/>
  <c r="L4864" i="3" s="1"/>
  <c r="M4880" i="3" a="1"/>
  <c r="M4880" i="3" s="1"/>
  <c r="P4880" i="3" a="1"/>
  <c r="P4880" i="3" s="1"/>
  <c r="Q4880" i="3" s="1"/>
  <c r="L4880" i="3" a="1"/>
  <c r="L4880" i="3" s="1"/>
  <c r="M4896" i="3" a="1"/>
  <c r="M4896" i="3" s="1"/>
  <c r="P4896" i="3" a="1"/>
  <c r="P4896" i="3" s="1"/>
  <c r="Q4896" i="3" s="1"/>
  <c r="L4896" i="3" a="1"/>
  <c r="L4896" i="3" s="1"/>
  <c r="M4912" i="3" a="1"/>
  <c r="M4912" i="3" s="1"/>
  <c r="P4912" i="3" a="1"/>
  <c r="P4912" i="3" s="1"/>
  <c r="L4912" i="3" a="1"/>
  <c r="L4912" i="3" s="1"/>
  <c r="M4928" i="3" a="1"/>
  <c r="M4928" i="3" s="1"/>
  <c r="P4928" i="3" a="1"/>
  <c r="P4928" i="3" s="1"/>
  <c r="R4928" i="3" s="1"/>
  <c r="L4928" i="3" a="1"/>
  <c r="L4928" i="3" s="1"/>
  <c r="M4944" i="3" a="1"/>
  <c r="M4944" i="3" s="1"/>
  <c r="P4944" i="3" a="1"/>
  <c r="P4944" i="3" s="1"/>
  <c r="Q4944" i="3" s="1"/>
  <c r="L4944" i="3" a="1"/>
  <c r="L4944" i="3" s="1"/>
  <c r="M4960" i="3" a="1"/>
  <c r="M4960" i="3" s="1"/>
  <c r="P4960" i="3" a="1"/>
  <c r="P4960" i="3" s="1"/>
  <c r="Q4960" i="3" s="1"/>
  <c r="L4960" i="3" a="1"/>
  <c r="L4960" i="3" s="1"/>
  <c r="M4976" i="3" a="1"/>
  <c r="M4976" i="3" s="1"/>
  <c r="P4976" i="3" a="1"/>
  <c r="P4976" i="3" s="1"/>
  <c r="Q4976" i="3" s="1"/>
  <c r="L4976" i="3" a="1"/>
  <c r="L4976" i="3" s="1"/>
  <c r="M4992" i="3" a="1"/>
  <c r="M4992" i="3" s="1"/>
  <c r="P4992" i="3" a="1"/>
  <c r="P4992" i="3" s="1"/>
  <c r="Q4992" i="3" s="1"/>
  <c r="L4992" i="3" a="1"/>
  <c r="L4992" i="3" s="1"/>
  <c r="M5008" i="3" a="1"/>
  <c r="M5008" i="3" s="1"/>
  <c r="P5008" i="3" a="1"/>
  <c r="P5008" i="3" s="1"/>
  <c r="L5008" i="3" a="1"/>
  <c r="L5008" i="3" s="1"/>
  <c r="M5024" i="3" a="1"/>
  <c r="M5024" i="3" s="1"/>
  <c r="P5024" i="3" a="1"/>
  <c r="P5024" i="3" s="1"/>
  <c r="Q5024" i="3" s="1"/>
  <c r="L5024" i="3" a="1"/>
  <c r="L5024" i="3" s="1"/>
  <c r="M5032" i="3" a="1"/>
  <c r="M5032" i="3" s="1"/>
  <c r="P5032" i="3" a="1"/>
  <c r="P5032" i="3" s="1"/>
  <c r="L5032" i="3" a="1"/>
  <c r="L5032" i="3" s="1"/>
  <c r="P5039" i="3" a="1"/>
  <c r="P5039" i="3" s="1"/>
  <c r="L5039" i="3" a="1"/>
  <c r="L5039" i="3" s="1"/>
  <c r="P5046" i="3" a="1"/>
  <c r="P5046" i="3" s="1"/>
  <c r="L5046" i="3" a="1"/>
  <c r="L5046" i="3" s="1"/>
  <c r="O5046" i="3" a="1"/>
  <c r="O5046" i="3" s="1"/>
  <c r="K5046" i="3" a="1"/>
  <c r="K5046" i="3" s="1"/>
  <c r="N5082" i="3" a="1"/>
  <c r="N5082" i="3" s="1"/>
  <c r="M5082" i="3" a="1"/>
  <c r="M5082" i="3" s="1"/>
  <c r="P5082" i="3" a="1"/>
  <c r="P5082" i="3" s="1"/>
  <c r="R5082" i="3" s="1"/>
  <c r="P5089" i="3" a="1"/>
  <c r="P5089" i="3" s="1"/>
  <c r="Q5089" i="3" s="1"/>
  <c r="M5096" i="3" a="1"/>
  <c r="M5096" i="3" s="1"/>
  <c r="P5096" i="3" a="1"/>
  <c r="P5096" i="3" s="1"/>
  <c r="L5096" i="3" a="1"/>
  <c r="L5096" i="3" s="1"/>
  <c r="P5103" i="3" a="1"/>
  <c r="P5103" i="3" s="1"/>
  <c r="Q5103" i="3" s="1"/>
  <c r="L5103" i="3" a="1"/>
  <c r="L5103" i="3" s="1"/>
  <c r="P5110" i="3" a="1"/>
  <c r="P5110" i="3" s="1"/>
  <c r="L5110" i="3" a="1"/>
  <c r="L5110" i="3" s="1"/>
  <c r="O5110" i="3" a="1"/>
  <c r="O5110" i="3" s="1"/>
  <c r="K5110" i="3" a="1"/>
  <c r="K5110" i="3" s="1"/>
  <c r="P5142" i="3" a="1"/>
  <c r="P5142" i="3" s="1"/>
  <c r="L5142" i="3" a="1"/>
  <c r="L5142" i="3" s="1"/>
  <c r="O5142" i="3" a="1"/>
  <c r="O5142" i="3" s="1"/>
  <c r="K5142" i="3" a="1"/>
  <c r="K5142" i="3" s="1"/>
  <c r="M5185" i="3" a="1"/>
  <c r="M5185" i="3" s="1"/>
  <c r="N5185" i="3" a="1"/>
  <c r="N5185" i="3" s="1"/>
  <c r="M5192" i="3" a="1"/>
  <c r="M5192" i="3" s="1"/>
  <c r="P5192" i="3" a="1"/>
  <c r="P5192" i="3" s="1"/>
  <c r="Q5192" i="3" s="1"/>
  <c r="L5192" i="3" a="1"/>
  <c r="L5192" i="3" s="1"/>
  <c r="P5199" i="3" a="1"/>
  <c r="P5199" i="3" s="1"/>
  <c r="L5199" i="3" a="1"/>
  <c r="L5199" i="3" s="1"/>
  <c r="M5199" i="3" a="1"/>
  <c r="M5199" i="3" s="1"/>
  <c r="P5206" i="3" a="1"/>
  <c r="P5206" i="3" s="1"/>
  <c r="L5206" i="3" a="1"/>
  <c r="L5206" i="3" s="1"/>
  <c r="O5206" i="3" a="1"/>
  <c r="O5206" i="3" s="1"/>
  <c r="K5206" i="3" a="1"/>
  <c r="K5206" i="3" s="1"/>
  <c r="M5249" i="3" a="1"/>
  <c r="M5249" i="3" s="1"/>
  <c r="N5249" i="3" a="1"/>
  <c r="N5249" i="3" s="1"/>
  <c r="M5256" i="3" a="1"/>
  <c r="M5256" i="3" s="1"/>
  <c r="P5256" i="3" a="1"/>
  <c r="P5256" i="3" s="1"/>
  <c r="R5256" i="3" s="1"/>
  <c r="L5256" i="3" a="1"/>
  <c r="L5256" i="3" s="1"/>
  <c r="P5263" i="3" a="1"/>
  <c r="P5263" i="3" s="1"/>
  <c r="Q5263" i="3" s="1"/>
  <c r="L5263" i="3" a="1"/>
  <c r="L5263" i="3" s="1"/>
  <c r="M5263" i="3" a="1"/>
  <c r="M5263" i="3" s="1"/>
  <c r="P5270" i="3" a="1"/>
  <c r="P5270" i="3" s="1"/>
  <c r="L5270" i="3" a="1"/>
  <c r="L5270" i="3" s="1"/>
  <c r="O5270" i="3" a="1"/>
  <c r="O5270" i="3" s="1"/>
  <c r="K5270" i="3" a="1"/>
  <c r="K5270" i="3" s="1"/>
  <c r="N5280" i="3" a="1"/>
  <c r="N5280" i="3" s="1"/>
  <c r="N5287" i="3" a="1"/>
  <c r="N5287" i="3" s="1"/>
  <c r="N5294" i="3" a="1"/>
  <c r="N5294" i="3" s="1"/>
  <c r="M5313" i="3" a="1"/>
  <c r="M5313" i="3" s="1"/>
  <c r="N5313" i="3" a="1"/>
  <c r="N5313" i="3" s="1"/>
  <c r="M5320" i="3" a="1"/>
  <c r="M5320" i="3" s="1"/>
  <c r="P5320" i="3" a="1"/>
  <c r="P5320" i="3" s="1"/>
  <c r="Q5320" i="3" s="1"/>
  <c r="L5320" i="3" a="1"/>
  <c r="L5320" i="3" s="1"/>
  <c r="K5321" i="3" a="1"/>
  <c r="K5321" i="3" s="1"/>
  <c r="P5327" i="3" a="1"/>
  <c r="P5327" i="3" s="1"/>
  <c r="Q5327" i="3" s="1"/>
  <c r="L5327" i="3" a="1"/>
  <c r="L5327" i="3" s="1"/>
  <c r="M5327" i="3" a="1"/>
  <c r="M5327" i="3" s="1"/>
  <c r="K5328" i="3" a="1"/>
  <c r="K5328" i="3" s="1"/>
  <c r="P5334" i="3" a="1"/>
  <c r="P5334" i="3" s="1"/>
  <c r="L5334" i="3" a="1"/>
  <c r="L5334" i="3" s="1"/>
  <c r="O5334" i="3" a="1"/>
  <c r="O5334" i="3" s="1"/>
  <c r="K5334" i="3" a="1"/>
  <c r="K5334" i="3" s="1"/>
  <c r="K5335" i="3" a="1"/>
  <c r="K5335" i="3" s="1"/>
  <c r="L5337" i="3" a="1"/>
  <c r="L5337" i="3" s="1"/>
  <c r="M5342" i="3" a="1"/>
  <c r="M5342" i="3" s="1"/>
  <c r="N5344" i="3" a="1"/>
  <c r="N5344" i="3" s="1"/>
  <c r="Q5347" i="3"/>
  <c r="N5351" i="3" a="1"/>
  <c r="N5351" i="3" s="1"/>
  <c r="N5358" i="3" a="1"/>
  <c r="N5358" i="3" s="1"/>
  <c r="N5378" i="3" a="1"/>
  <c r="N5378" i="3" s="1"/>
  <c r="M5378" i="3" a="1"/>
  <c r="M5378" i="3" s="1"/>
  <c r="O5381" i="3" a="1"/>
  <c r="O5381" i="3" s="1"/>
  <c r="N5383" i="3" a="1"/>
  <c r="N5383" i="3" s="1"/>
  <c r="N5389" i="3" a="1"/>
  <c r="N5389" i="3" s="1"/>
  <c r="O5401" i="3" a="1"/>
  <c r="O5401" i="3" s="1"/>
  <c r="K5410" i="3" a="1"/>
  <c r="K5410" i="3" s="1"/>
  <c r="R5443" i="3"/>
  <c r="Q5448" i="3"/>
  <c r="R5448" i="3"/>
  <c r="O5461" i="3" a="1"/>
  <c r="O5461" i="3" s="1"/>
  <c r="K5461" i="3" a="1"/>
  <c r="K5461" i="3" s="1"/>
  <c r="M5461" i="3" a="1"/>
  <c r="M5461" i="3" s="1"/>
  <c r="N5461" i="3" a="1"/>
  <c r="N5461" i="3" s="1"/>
  <c r="P5461" i="3" a="1"/>
  <c r="P5461" i="3" s="1"/>
  <c r="L5473" i="3" a="1"/>
  <c r="L5473" i="3" s="1"/>
  <c r="M5481" i="3" a="1"/>
  <c r="M5481" i="3" s="1"/>
  <c r="N5481" i="3" a="1"/>
  <c r="N5481" i="3" s="1"/>
  <c r="O5481" i="3" a="1"/>
  <c r="O5481" i="3" s="1"/>
  <c r="L5481" i="3" a="1"/>
  <c r="L5481" i="3" s="1"/>
  <c r="P5482" i="3" a="1"/>
  <c r="P5482" i="3" s="1"/>
  <c r="O5485" i="3" a="1"/>
  <c r="O5485" i="3" s="1"/>
  <c r="K5485" i="3" a="1"/>
  <c r="K5485" i="3" s="1"/>
  <c r="M5485" i="3" a="1"/>
  <c r="M5485" i="3" s="1"/>
  <c r="L5485" i="3" a="1"/>
  <c r="L5485" i="3" s="1"/>
  <c r="N5485" i="3" a="1"/>
  <c r="N5485" i="3" s="1"/>
  <c r="M5497" i="3" a="1"/>
  <c r="M5497" i="3" s="1"/>
  <c r="L5497" i="3" a="1"/>
  <c r="L5497" i="3" s="1"/>
  <c r="N5497" i="3" a="1"/>
  <c r="N5497" i="3" s="1"/>
  <c r="O5497" i="3" a="1"/>
  <c r="O5497" i="3" s="1"/>
  <c r="L5509" i="3" a="1"/>
  <c r="L5509" i="3" s="1"/>
  <c r="O5530" i="3" a="1"/>
  <c r="O5530" i="3" s="1"/>
  <c r="R5539" i="3"/>
  <c r="Q5539" i="3"/>
  <c r="P5543" i="3" a="1"/>
  <c r="P5543" i="3" s="1"/>
  <c r="R5543" i="3" s="1"/>
  <c r="L5543" i="3" a="1"/>
  <c r="L5543" i="3" s="1"/>
  <c r="M5543" i="3" a="1"/>
  <c r="M5543" i="3" s="1"/>
  <c r="N5543" i="3" a="1"/>
  <c r="N5543" i="3" s="1"/>
  <c r="L5549" i="3" a="1"/>
  <c r="L5549" i="3" s="1"/>
  <c r="R5553" i="3"/>
  <c r="Q5553" i="3"/>
  <c r="Q5563" i="3"/>
  <c r="R5563" i="3"/>
  <c r="K5598" i="3" a="1"/>
  <c r="K5598" i="3" s="1"/>
  <c r="O5629" i="3" a="1"/>
  <c r="O5629" i="3" s="1"/>
  <c r="K5629" i="3" a="1"/>
  <c r="K5629" i="3" s="1"/>
  <c r="L5629" i="3" a="1"/>
  <c r="L5629" i="3" s="1"/>
  <c r="M5629" i="3" a="1"/>
  <c r="M5629" i="3" s="1"/>
  <c r="Q5656" i="3"/>
  <c r="R5656" i="3"/>
  <c r="R5690" i="3"/>
  <c r="Q5690" i="3"/>
  <c r="N5698" i="3" a="1"/>
  <c r="N5698" i="3" s="1"/>
  <c r="M5698" i="3" a="1"/>
  <c r="M5698" i="3" s="1"/>
  <c r="O5698" i="3" a="1"/>
  <c r="O5698" i="3" s="1"/>
  <c r="P5698" i="3" a="1"/>
  <c r="P5698" i="3" s="1"/>
  <c r="L5698" i="3" a="1"/>
  <c r="L5698" i="3" s="1"/>
  <c r="Q5728" i="3"/>
  <c r="R5728" i="3"/>
  <c r="N5737" i="3" a="1"/>
  <c r="N5737" i="3" s="1"/>
  <c r="R5779" i="3"/>
  <c r="Q5779" i="3"/>
  <c r="P5798" i="3" a="1"/>
  <c r="P5798" i="3" s="1"/>
  <c r="L5798" i="3" a="1"/>
  <c r="L5798" i="3" s="1"/>
  <c r="K5798" i="3" a="1"/>
  <c r="K5798" i="3" s="1"/>
  <c r="M5798" i="3" a="1"/>
  <c r="M5798" i="3" s="1"/>
  <c r="O5798" i="3" a="1"/>
  <c r="O5798" i="3" s="1"/>
  <c r="N5798" i="3" a="1"/>
  <c r="N5798" i="3" s="1"/>
  <c r="Q5800" i="3"/>
  <c r="R5800" i="3"/>
  <c r="Q5840" i="3"/>
  <c r="R5840" i="3"/>
  <c r="Q6001" i="3"/>
  <c r="R6001" i="3"/>
  <c r="O4784" i="3" a="1"/>
  <c r="O4784" i="3" s="1"/>
  <c r="P4790" i="3" a="1"/>
  <c r="P4790" i="3" s="1"/>
  <c r="L4790" i="3" a="1"/>
  <c r="L4790" i="3" s="1"/>
  <c r="O4790" i="3" a="1"/>
  <c r="O4790" i="3" s="1"/>
  <c r="O4796" i="3" a="1"/>
  <c r="O4796" i="3" s="1"/>
  <c r="K4796" i="3" a="1"/>
  <c r="K4796" i="3" s="1"/>
  <c r="P4807" i="3" a="1"/>
  <c r="P4807" i="3" s="1"/>
  <c r="Q4807" i="3" s="1"/>
  <c r="P4823" i="3" a="1"/>
  <c r="P4823" i="3" s="1"/>
  <c r="Q4823" i="3" s="1"/>
  <c r="K4832" i="3" a="1"/>
  <c r="K4832" i="3" s="1"/>
  <c r="P4839" i="3" a="1"/>
  <c r="P4839" i="3" s="1"/>
  <c r="Q4839" i="3" s="1"/>
  <c r="K4848" i="3" a="1"/>
  <c r="K4848" i="3" s="1"/>
  <c r="P4855" i="3" a="1"/>
  <c r="P4855" i="3" s="1"/>
  <c r="Q4855" i="3" s="1"/>
  <c r="K4864" i="3" a="1"/>
  <c r="K4864" i="3" s="1"/>
  <c r="P4871" i="3" a="1"/>
  <c r="P4871" i="3" s="1"/>
  <c r="Q4871" i="3" s="1"/>
  <c r="K4880" i="3" a="1"/>
  <c r="K4880" i="3" s="1"/>
  <c r="P4887" i="3" a="1"/>
  <c r="P4887" i="3" s="1"/>
  <c r="R4887" i="3" s="1"/>
  <c r="K4896" i="3" a="1"/>
  <c r="K4896" i="3" s="1"/>
  <c r="P4903" i="3" a="1"/>
  <c r="P4903" i="3" s="1"/>
  <c r="Q4903" i="3" s="1"/>
  <c r="K4912" i="3" a="1"/>
  <c r="K4912" i="3" s="1"/>
  <c r="P4919" i="3" a="1"/>
  <c r="P4919" i="3" s="1"/>
  <c r="K4928" i="3" a="1"/>
  <c r="K4928" i="3" s="1"/>
  <c r="P4935" i="3" a="1"/>
  <c r="P4935" i="3" s="1"/>
  <c r="K4944" i="3" a="1"/>
  <c r="K4944" i="3" s="1"/>
  <c r="P4951" i="3" a="1"/>
  <c r="P4951" i="3" s="1"/>
  <c r="R4951" i="3" s="1"/>
  <c r="K4960" i="3" a="1"/>
  <c r="K4960" i="3" s="1"/>
  <c r="P4967" i="3" a="1"/>
  <c r="P4967" i="3" s="1"/>
  <c r="Q4967" i="3" s="1"/>
  <c r="K4976" i="3" a="1"/>
  <c r="K4976" i="3" s="1"/>
  <c r="P4983" i="3" a="1"/>
  <c r="P4983" i="3" s="1"/>
  <c r="Q4983" i="3" s="1"/>
  <c r="K4992" i="3" a="1"/>
  <c r="K4992" i="3" s="1"/>
  <c r="P4999" i="3" a="1"/>
  <c r="P4999" i="3" s="1"/>
  <c r="Q4999" i="3" s="1"/>
  <c r="K5008" i="3" a="1"/>
  <c r="K5008" i="3" s="1"/>
  <c r="P5015" i="3" a="1"/>
  <c r="P5015" i="3" s="1"/>
  <c r="R5015" i="3" s="1"/>
  <c r="K5024" i="3" a="1"/>
  <c r="K5024" i="3" s="1"/>
  <c r="K5032" i="3" a="1"/>
  <c r="K5032" i="3" s="1"/>
  <c r="P5033" i="3" a="1"/>
  <c r="P5033" i="3" s="1"/>
  <c r="K5039" i="3" a="1"/>
  <c r="K5039" i="3" s="1"/>
  <c r="M5040" i="3" a="1"/>
  <c r="M5040" i="3" s="1"/>
  <c r="P5040" i="3" a="1"/>
  <c r="P5040" i="3" s="1"/>
  <c r="Q5040" i="3" s="1"/>
  <c r="L5040" i="3" a="1"/>
  <c r="L5040" i="3" s="1"/>
  <c r="P5047" i="3" a="1"/>
  <c r="P5047" i="3" s="1"/>
  <c r="R5047" i="3" s="1"/>
  <c r="L5047" i="3" a="1"/>
  <c r="L5047" i="3" s="1"/>
  <c r="P5054" i="3" a="1"/>
  <c r="P5054" i="3" s="1"/>
  <c r="L5054" i="3" a="1"/>
  <c r="L5054" i="3" s="1"/>
  <c r="O5054" i="3" a="1"/>
  <c r="O5054" i="3" s="1"/>
  <c r="K5054" i="3" a="1"/>
  <c r="K5054" i="3" s="1"/>
  <c r="K5082" i="3" a="1"/>
  <c r="K5082" i="3" s="1"/>
  <c r="K5089" i="3" a="1"/>
  <c r="K5089" i="3" s="1"/>
  <c r="N5090" i="3" a="1"/>
  <c r="N5090" i="3" s="1"/>
  <c r="M5090" i="3" a="1"/>
  <c r="M5090" i="3" s="1"/>
  <c r="P5090" i="3" a="1"/>
  <c r="P5090" i="3" s="1"/>
  <c r="R5090" i="3" s="1"/>
  <c r="K5096" i="3" a="1"/>
  <c r="K5096" i="3" s="1"/>
  <c r="P5097" i="3" a="1"/>
  <c r="P5097" i="3" s="1"/>
  <c r="Q5097" i="3" s="1"/>
  <c r="K5103" i="3" a="1"/>
  <c r="K5103" i="3" s="1"/>
  <c r="M5104" i="3" a="1"/>
  <c r="M5104" i="3" s="1"/>
  <c r="P5104" i="3" a="1"/>
  <c r="P5104" i="3" s="1"/>
  <c r="Q5104" i="3" s="1"/>
  <c r="L5104" i="3" a="1"/>
  <c r="L5104" i="3" s="1"/>
  <c r="P5111" i="3" a="1"/>
  <c r="P5111" i="3" s="1"/>
  <c r="R5111" i="3" s="1"/>
  <c r="L5111" i="3" a="1"/>
  <c r="L5111" i="3" s="1"/>
  <c r="P5118" i="3" a="1"/>
  <c r="P5118" i="3" s="1"/>
  <c r="L5118" i="3" a="1"/>
  <c r="L5118" i="3" s="1"/>
  <c r="O5118" i="3" a="1"/>
  <c r="O5118" i="3" s="1"/>
  <c r="K5118" i="3" a="1"/>
  <c r="K5118" i="3" s="1"/>
  <c r="M5142" i="3" a="1"/>
  <c r="M5142" i="3" s="1"/>
  <c r="M5177" i="3" a="1"/>
  <c r="M5177" i="3" s="1"/>
  <c r="N5177" i="3" a="1"/>
  <c r="N5177" i="3" s="1"/>
  <c r="M5184" i="3" a="1"/>
  <c r="M5184" i="3" s="1"/>
  <c r="P5184" i="3" a="1"/>
  <c r="P5184" i="3" s="1"/>
  <c r="Q5184" i="3" s="1"/>
  <c r="L5184" i="3" a="1"/>
  <c r="L5184" i="3" s="1"/>
  <c r="K5185" i="3" a="1"/>
  <c r="K5185" i="3" s="1"/>
  <c r="P5191" i="3" a="1"/>
  <c r="P5191" i="3" s="1"/>
  <c r="Q5191" i="3" s="1"/>
  <c r="L5191" i="3" a="1"/>
  <c r="L5191" i="3" s="1"/>
  <c r="M5191" i="3" a="1"/>
  <c r="M5191" i="3" s="1"/>
  <c r="K5192" i="3" a="1"/>
  <c r="K5192" i="3" s="1"/>
  <c r="P5198" i="3" a="1"/>
  <c r="P5198" i="3" s="1"/>
  <c r="L5198" i="3" a="1"/>
  <c r="L5198" i="3" s="1"/>
  <c r="O5198" i="3" a="1"/>
  <c r="O5198" i="3" s="1"/>
  <c r="K5198" i="3" a="1"/>
  <c r="K5198" i="3" s="1"/>
  <c r="K5199" i="3" a="1"/>
  <c r="K5199" i="3" s="1"/>
  <c r="M5206" i="3" a="1"/>
  <c r="M5206" i="3" s="1"/>
  <c r="M5241" i="3" a="1"/>
  <c r="M5241" i="3" s="1"/>
  <c r="N5241" i="3" a="1"/>
  <c r="N5241" i="3" s="1"/>
  <c r="M5248" i="3" a="1"/>
  <c r="M5248" i="3" s="1"/>
  <c r="P5248" i="3" a="1"/>
  <c r="P5248" i="3" s="1"/>
  <c r="Q5248" i="3" s="1"/>
  <c r="L5248" i="3" a="1"/>
  <c r="L5248" i="3" s="1"/>
  <c r="K5249" i="3" a="1"/>
  <c r="K5249" i="3" s="1"/>
  <c r="P5255" i="3" a="1"/>
  <c r="P5255" i="3" s="1"/>
  <c r="R5255" i="3" s="1"/>
  <c r="L5255" i="3" a="1"/>
  <c r="L5255" i="3" s="1"/>
  <c r="M5255" i="3" a="1"/>
  <c r="M5255" i="3" s="1"/>
  <c r="K5256" i="3" a="1"/>
  <c r="K5256" i="3" s="1"/>
  <c r="P5262" i="3" a="1"/>
  <c r="P5262" i="3" s="1"/>
  <c r="L5262" i="3" a="1"/>
  <c r="L5262" i="3" s="1"/>
  <c r="O5262" i="3" a="1"/>
  <c r="O5262" i="3" s="1"/>
  <c r="K5262" i="3" a="1"/>
  <c r="K5262" i="3" s="1"/>
  <c r="K5263" i="3" a="1"/>
  <c r="K5263" i="3" s="1"/>
  <c r="L5265" i="3" a="1"/>
  <c r="L5265" i="3" s="1"/>
  <c r="M5270" i="3" a="1"/>
  <c r="M5270" i="3" s="1"/>
  <c r="N5272" i="3" a="1"/>
  <c r="N5272" i="3" s="1"/>
  <c r="Q5275" i="3"/>
  <c r="N5279" i="3" a="1"/>
  <c r="N5279" i="3" s="1"/>
  <c r="N5286" i="3" a="1"/>
  <c r="N5286" i="3" s="1"/>
  <c r="M5305" i="3" a="1"/>
  <c r="M5305" i="3" s="1"/>
  <c r="N5305" i="3" a="1"/>
  <c r="N5305" i="3" s="1"/>
  <c r="M5312" i="3" a="1"/>
  <c r="M5312" i="3" s="1"/>
  <c r="P5312" i="3" a="1"/>
  <c r="P5312" i="3" s="1"/>
  <c r="Q5312" i="3" s="1"/>
  <c r="L5312" i="3" a="1"/>
  <c r="L5312" i="3" s="1"/>
  <c r="K5313" i="3" a="1"/>
  <c r="K5313" i="3" s="1"/>
  <c r="P5319" i="3" a="1"/>
  <c r="P5319" i="3" s="1"/>
  <c r="L5319" i="3" a="1"/>
  <c r="L5319" i="3" s="1"/>
  <c r="M5319" i="3" a="1"/>
  <c r="M5319" i="3" s="1"/>
  <c r="K5320" i="3" a="1"/>
  <c r="K5320" i="3" s="1"/>
  <c r="P5326" i="3" a="1"/>
  <c r="P5326" i="3" s="1"/>
  <c r="L5326" i="3" a="1"/>
  <c r="L5326" i="3" s="1"/>
  <c r="O5326" i="3" a="1"/>
  <c r="O5326" i="3" s="1"/>
  <c r="K5326" i="3" a="1"/>
  <c r="K5326" i="3" s="1"/>
  <c r="K5327" i="3" a="1"/>
  <c r="K5327" i="3" s="1"/>
  <c r="L5329" i="3" a="1"/>
  <c r="L5329" i="3" s="1"/>
  <c r="M5334" i="3" a="1"/>
  <c r="M5334" i="3" s="1"/>
  <c r="N5336" i="3" a="1"/>
  <c r="N5336" i="3" s="1"/>
  <c r="N5343" i="3" a="1"/>
  <c r="N5343" i="3" s="1"/>
  <c r="O5345" i="3" a="1"/>
  <c r="O5345" i="3" s="1"/>
  <c r="N5350" i="3" a="1"/>
  <c r="N5350" i="3" s="1"/>
  <c r="O5352" i="3" a="1"/>
  <c r="O5352" i="3" s="1"/>
  <c r="O5359" i="3" a="1"/>
  <c r="O5359" i="3" s="1"/>
  <c r="M5369" i="3" a="1"/>
  <c r="M5369" i="3" s="1"/>
  <c r="N5369" i="3" a="1"/>
  <c r="N5369" i="3" s="1"/>
  <c r="Q5373" i="3"/>
  <c r="M5375" i="3" a="1"/>
  <c r="M5375" i="3" s="1"/>
  <c r="L5375" i="3" a="1"/>
  <c r="L5375" i="3" s="1"/>
  <c r="N5375" i="3" a="1"/>
  <c r="N5375" i="3" s="1"/>
  <c r="K5378" i="3" a="1"/>
  <c r="K5378" i="3" s="1"/>
  <c r="P5381" i="3" a="1"/>
  <c r="P5381" i="3" s="1"/>
  <c r="O5398" i="3" a="1"/>
  <c r="O5398" i="3" s="1"/>
  <c r="P5412" i="3" a="1"/>
  <c r="P5412" i="3" s="1"/>
  <c r="P5416" i="3" a="1"/>
  <c r="P5416" i="3" s="1"/>
  <c r="Q5416" i="3" s="1"/>
  <c r="N5418" i="3" a="1"/>
  <c r="N5418" i="3" s="1"/>
  <c r="M5418" i="3" a="1"/>
  <c r="M5418" i="3" s="1"/>
  <c r="O5418" i="3" a="1"/>
  <c r="O5418" i="3" s="1"/>
  <c r="R5419" i="3"/>
  <c r="P5422" i="3" a="1"/>
  <c r="P5422" i="3" s="1"/>
  <c r="L5422" i="3" a="1"/>
  <c r="L5422" i="3" s="1"/>
  <c r="N5422" i="3" a="1"/>
  <c r="N5422" i="3" s="1"/>
  <c r="M5422" i="3" a="1"/>
  <c r="M5422" i="3" s="1"/>
  <c r="O5422" i="3" a="1"/>
  <c r="O5422" i="3" s="1"/>
  <c r="R5434" i="3"/>
  <c r="Q5434" i="3"/>
  <c r="Q5444" i="3"/>
  <c r="P5454" i="3" a="1"/>
  <c r="P5454" i="3" s="1"/>
  <c r="L5454" i="3" a="1"/>
  <c r="L5454" i="3" s="1"/>
  <c r="N5454" i="3" a="1"/>
  <c r="N5454" i="3" s="1"/>
  <c r="O5454" i="3" a="1"/>
  <c r="O5454" i="3" s="1"/>
  <c r="M5454" i="3" a="1"/>
  <c r="M5454" i="3" s="1"/>
  <c r="P5457" i="3" a="1"/>
  <c r="P5457" i="3" s="1"/>
  <c r="L5461" i="3" a="1"/>
  <c r="L5461" i="3" s="1"/>
  <c r="N5473" i="3" a="1"/>
  <c r="N5473" i="3" s="1"/>
  <c r="K5481" i="3" a="1"/>
  <c r="K5481" i="3" s="1"/>
  <c r="P5485" i="3" a="1"/>
  <c r="P5485" i="3" s="1"/>
  <c r="Q5491" i="3"/>
  <c r="P5494" i="3" a="1"/>
  <c r="P5494" i="3" s="1"/>
  <c r="L5494" i="3" a="1"/>
  <c r="L5494" i="3" s="1"/>
  <c r="N5494" i="3" a="1"/>
  <c r="N5494" i="3" s="1"/>
  <c r="M5494" i="3" a="1"/>
  <c r="M5494" i="3" s="1"/>
  <c r="K5494" i="3" a="1"/>
  <c r="K5494" i="3" s="1"/>
  <c r="O5494" i="3" a="1"/>
  <c r="O5494" i="3" s="1"/>
  <c r="K5497" i="3" a="1"/>
  <c r="K5497" i="3" s="1"/>
  <c r="O5501" i="3" a="1"/>
  <c r="O5501" i="3" s="1"/>
  <c r="K5501" i="3" a="1"/>
  <c r="K5501" i="3" s="1"/>
  <c r="M5501" i="3" a="1"/>
  <c r="M5501" i="3" s="1"/>
  <c r="P5501" i="3" a="1"/>
  <c r="P5501" i="3" s="1"/>
  <c r="M5537" i="3" a="1"/>
  <c r="M5537" i="3" s="1"/>
  <c r="P5537" i="3" a="1"/>
  <c r="P5537" i="3" s="1"/>
  <c r="K5537" i="3" a="1"/>
  <c r="K5537" i="3" s="1"/>
  <c r="L5537" i="3" a="1"/>
  <c r="L5537" i="3" s="1"/>
  <c r="O5537" i="3" a="1"/>
  <c r="O5537" i="3" s="1"/>
  <c r="K5543" i="3" a="1"/>
  <c r="K5543" i="3" s="1"/>
  <c r="O5576" i="3" a="1"/>
  <c r="O5576" i="3" s="1"/>
  <c r="P5582" i="3" a="1"/>
  <c r="P5582" i="3" s="1"/>
  <c r="L5582" i="3" a="1"/>
  <c r="L5582" i="3" s="1"/>
  <c r="N5582" i="3" a="1"/>
  <c r="N5582" i="3" s="1"/>
  <c r="O5582" i="3" a="1"/>
  <c r="O5582" i="3" s="1"/>
  <c r="M5582" i="3" a="1"/>
  <c r="M5582" i="3" s="1"/>
  <c r="M5592" i="3" a="1"/>
  <c r="M5592" i="3" s="1"/>
  <c r="P5592" i="3" a="1"/>
  <c r="P5592" i="3" s="1"/>
  <c r="K5592" i="3" a="1"/>
  <c r="K5592" i="3" s="1"/>
  <c r="L5592" i="3" a="1"/>
  <c r="L5592" i="3" s="1"/>
  <c r="Q5596" i="3"/>
  <c r="R5596" i="3"/>
  <c r="N5610" i="3" a="1"/>
  <c r="N5610" i="3" s="1"/>
  <c r="P5610" i="3" a="1"/>
  <c r="P5610" i="3" s="1"/>
  <c r="R5610" i="3" s="1"/>
  <c r="K5610" i="3" a="1"/>
  <c r="K5610" i="3" s="1"/>
  <c r="L5610" i="3" a="1"/>
  <c r="L5610" i="3" s="1"/>
  <c r="Q5624" i="3"/>
  <c r="R5624" i="3"/>
  <c r="N5629" i="3" a="1"/>
  <c r="N5629" i="3" s="1"/>
  <c r="P5631" i="3" a="1"/>
  <c r="P5631" i="3" s="1"/>
  <c r="L5631" i="3" a="1"/>
  <c r="L5631" i="3" s="1"/>
  <c r="M5631" i="3" a="1"/>
  <c r="M5631" i="3" s="1"/>
  <c r="N5631" i="3" a="1"/>
  <c r="N5631" i="3" s="1"/>
  <c r="O5631" i="3" a="1"/>
  <c r="O5631" i="3" s="1"/>
  <c r="K5631" i="3" a="1"/>
  <c r="K5631" i="3" s="1"/>
  <c r="Q5635" i="3"/>
  <c r="M5664" i="3" a="1"/>
  <c r="M5664" i="3" s="1"/>
  <c r="L5664" i="3" a="1"/>
  <c r="L5664" i="3" s="1"/>
  <c r="N5664" i="3" a="1"/>
  <c r="N5664" i="3" s="1"/>
  <c r="P5664" i="3" a="1"/>
  <c r="P5664" i="3" s="1"/>
  <c r="R5664" i="3" s="1"/>
  <c r="M5672" i="3" a="1"/>
  <c r="M5672" i="3" s="1"/>
  <c r="N5672" i="3" a="1"/>
  <c r="N5672" i="3" s="1"/>
  <c r="O5672" i="3" a="1"/>
  <c r="O5672" i="3" s="1"/>
  <c r="P5672" i="3" a="1"/>
  <c r="P5672" i="3" s="1"/>
  <c r="L5672" i="3" a="1"/>
  <c r="L5672" i="3" s="1"/>
  <c r="O5685" i="3" a="1"/>
  <c r="O5685" i="3" s="1"/>
  <c r="K5685" i="3" a="1"/>
  <c r="K5685" i="3" s="1"/>
  <c r="L5685" i="3" a="1"/>
  <c r="L5685" i="3" s="1"/>
  <c r="M5685" i="3" a="1"/>
  <c r="M5685" i="3" s="1"/>
  <c r="P5685" i="3" a="1"/>
  <c r="P5685" i="3" s="1"/>
  <c r="P5693" i="3" a="1"/>
  <c r="P5693" i="3" s="1"/>
  <c r="K5698" i="3" a="1"/>
  <c r="K5698" i="3" s="1"/>
  <c r="P5719" i="3" a="1"/>
  <c r="P5719" i="3" s="1"/>
  <c r="L5719" i="3" a="1"/>
  <c r="L5719" i="3" s="1"/>
  <c r="M5719" i="3" a="1"/>
  <c r="M5719" i="3" s="1"/>
  <c r="N5719" i="3" a="1"/>
  <c r="N5719" i="3" s="1"/>
  <c r="O5719" i="3" a="1"/>
  <c r="O5719" i="3" s="1"/>
  <c r="K5719" i="3" a="1"/>
  <c r="K5719" i="3" s="1"/>
  <c r="N5730" i="3" a="1"/>
  <c r="N5730" i="3" s="1"/>
  <c r="M5730" i="3" a="1"/>
  <c r="M5730" i="3" s="1"/>
  <c r="O5730" i="3" a="1"/>
  <c r="O5730" i="3" s="1"/>
  <c r="P5730" i="3" a="1"/>
  <c r="P5730" i="3" s="1"/>
  <c r="L5730" i="3" a="1"/>
  <c r="L5730" i="3" s="1"/>
  <c r="P5742" i="3" a="1"/>
  <c r="P5742" i="3" s="1"/>
  <c r="L5742" i="3" a="1"/>
  <c r="L5742" i="3" s="1"/>
  <c r="N5742" i="3" a="1"/>
  <c r="N5742" i="3" s="1"/>
  <c r="O5742" i="3" a="1"/>
  <c r="O5742" i="3" s="1"/>
  <c r="M5742" i="3" a="1"/>
  <c r="M5742" i="3" s="1"/>
  <c r="O5749" i="3" a="1"/>
  <c r="O5749" i="3" s="1"/>
  <c r="K5749" i="3" a="1"/>
  <c r="K5749" i="3" s="1"/>
  <c r="M5749" i="3" a="1"/>
  <c r="M5749" i="3" s="1"/>
  <c r="N5749" i="3" a="1"/>
  <c r="N5749" i="3" s="1"/>
  <c r="M5752" i="3" a="1"/>
  <c r="M5752" i="3" s="1"/>
  <c r="P5752" i="3" a="1"/>
  <c r="P5752" i="3" s="1"/>
  <c r="K5752" i="3" a="1"/>
  <c r="K5752" i="3" s="1"/>
  <c r="L5752" i="3" a="1"/>
  <c r="L5752" i="3" s="1"/>
  <c r="O5752" i="3" a="1"/>
  <c r="O5752" i="3" s="1"/>
  <c r="N5752" i="3" a="1"/>
  <c r="N5752" i="3" s="1"/>
  <c r="P5806" i="3" a="1"/>
  <c r="P5806" i="3" s="1"/>
  <c r="L5806" i="3" a="1"/>
  <c r="L5806" i="3" s="1"/>
  <c r="N5806" i="3" a="1"/>
  <c r="N5806" i="3" s="1"/>
  <c r="O5806" i="3" a="1"/>
  <c r="O5806" i="3" s="1"/>
  <c r="M5806" i="3" a="1"/>
  <c r="M5806" i="3" s="1"/>
  <c r="K5806" i="3" a="1"/>
  <c r="K5806" i="3" s="1"/>
  <c r="R5809" i="3"/>
  <c r="Q5809" i="3"/>
  <c r="K4432" i="3" a="1"/>
  <c r="K4432" i="3" s="1"/>
  <c r="K4440" i="3" a="1"/>
  <c r="K4440" i="3" s="1"/>
  <c r="K4448" i="3" a="1"/>
  <c r="K4448" i="3" s="1"/>
  <c r="K4456" i="3" a="1"/>
  <c r="K4456" i="3" s="1"/>
  <c r="K4464" i="3" a="1"/>
  <c r="K4464" i="3" s="1"/>
  <c r="K4472" i="3" a="1"/>
  <c r="K4472" i="3" s="1"/>
  <c r="K4480" i="3" a="1"/>
  <c r="K4480" i="3" s="1"/>
  <c r="K4488" i="3" a="1"/>
  <c r="K4488" i="3" s="1"/>
  <c r="K4496" i="3" a="1"/>
  <c r="K4496" i="3" s="1"/>
  <c r="K4504" i="3" a="1"/>
  <c r="K4504" i="3" s="1"/>
  <c r="K4512" i="3" a="1"/>
  <c r="K4512" i="3" s="1"/>
  <c r="K4520" i="3" a="1"/>
  <c r="K4520" i="3" s="1"/>
  <c r="K4528" i="3" a="1"/>
  <c r="K4528" i="3" s="1"/>
  <c r="K4536" i="3" a="1"/>
  <c r="K4536" i="3" s="1"/>
  <c r="K4544" i="3" a="1"/>
  <c r="K4544" i="3" s="1"/>
  <c r="K4552" i="3" a="1"/>
  <c r="K4552" i="3" s="1"/>
  <c r="K4560" i="3" a="1"/>
  <c r="K4560" i="3" s="1"/>
  <c r="K4568" i="3" a="1"/>
  <c r="K4568" i="3" s="1"/>
  <c r="K4576" i="3" a="1"/>
  <c r="K4576" i="3" s="1"/>
  <c r="K4584" i="3" a="1"/>
  <c r="K4584" i="3" s="1"/>
  <c r="K4592" i="3" a="1"/>
  <c r="K4592" i="3" s="1"/>
  <c r="K4600" i="3" a="1"/>
  <c r="K4600" i="3" s="1"/>
  <c r="K4608" i="3" a="1"/>
  <c r="K4608" i="3" s="1"/>
  <c r="K4616" i="3" a="1"/>
  <c r="K4616" i="3" s="1"/>
  <c r="K4624" i="3" a="1"/>
  <c r="K4624" i="3" s="1"/>
  <c r="K4632" i="3" a="1"/>
  <c r="K4632" i="3" s="1"/>
  <c r="K4640" i="3" a="1"/>
  <c r="K4640" i="3" s="1"/>
  <c r="K4648" i="3" a="1"/>
  <c r="K4648" i="3" s="1"/>
  <c r="K4656" i="3" a="1"/>
  <c r="K4656" i="3" s="1"/>
  <c r="K4664" i="3" a="1"/>
  <c r="K4664" i="3" s="1"/>
  <c r="K4672" i="3" a="1"/>
  <c r="K4672" i="3" s="1"/>
  <c r="K4680" i="3" a="1"/>
  <c r="K4680" i="3" s="1"/>
  <c r="K4688" i="3" a="1"/>
  <c r="K4688" i="3" s="1"/>
  <c r="K4696" i="3" a="1"/>
  <c r="K4696" i="3" s="1"/>
  <c r="K4704" i="3" a="1"/>
  <c r="K4704" i="3" s="1"/>
  <c r="K4712" i="3" a="1"/>
  <c r="K4712" i="3" s="1"/>
  <c r="K4720" i="3" a="1"/>
  <c r="K4720" i="3" s="1"/>
  <c r="K4728" i="3" a="1"/>
  <c r="K4728" i="3" s="1"/>
  <c r="K4736" i="3" a="1"/>
  <c r="K4736" i="3" s="1"/>
  <c r="K4744" i="3" a="1"/>
  <c r="K4744" i="3" s="1"/>
  <c r="K4752" i="3" a="1"/>
  <c r="K4752" i="3" s="1"/>
  <c r="K4760" i="3" a="1"/>
  <c r="K4760" i="3" s="1"/>
  <c r="K4768" i="3" a="1"/>
  <c r="K4768" i="3" s="1"/>
  <c r="K4776" i="3" a="1"/>
  <c r="K4776" i="3" s="1"/>
  <c r="K4784" i="3" a="1"/>
  <c r="K4784" i="3" s="1"/>
  <c r="K4790" i="3" a="1"/>
  <c r="K4790" i="3" s="1"/>
  <c r="P4796" i="3" a="1"/>
  <c r="P4796" i="3" s="1"/>
  <c r="P4798" i="3" a="1"/>
  <c r="P4798" i="3" s="1"/>
  <c r="L4798" i="3" a="1"/>
  <c r="L4798" i="3" s="1"/>
  <c r="O4798" i="3" a="1"/>
  <c r="O4798" i="3" s="1"/>
  <c r="K4798" i="3" a="1"/>
  <c r="K4798" i="3" s="1"/>
  <c r="N4810" i="3" a="1"/>
  <c r="N4810" i="3" s="1"/>
  <c r="M4810" i="3" a="1"/>
  <c r="M4810" i="3" s="1"/>
  <c r="O4812" i="3" a="1"/>
  <c r="O4812" i="3" s="1"/>
  <c r="K4812" i="3" a="1"/>
  <c r="K4812" i="3" s="1"/>
  <c r="N4812" i="3" a="1"/>
  <c r="N4812" i="3" s="1"/>
  <c r="P4812" i="3" a="1"/>
  <c r="P4812" i="3" s="1"/>
  <c r="P4814" i="3" a="1"/>
  <c r="P4814" i="3" s="1"/>
  <c r="L4814" i="3" a="1"/>
  <c r="L4814" i="3" s="1"/>
  <c r="O4814" i="3" a="1"/>
  <c r="O4814" i="3" s="1"/>
  <c r="K4814" i="3" a="1"/>
  <c r="K4814" i="3" s="1"/>
  <c r="N4826" i="3" a="1"/>
  <c r="N4826" i="3" s="1"/>
  <c r="M4826" i="3" a="1"/>
  <c r="M4826" i="3" s="1"/>
  <c r="O4828" i="3" a="1"/>
  <c r="O4828" i="3" s="1"/>
  <c r="K4828" i="3" a="1"/>
  <c r="K4828" i="3" s="1"/>
  <c r="N4828" i="3" a="1"/>
  <c r="N4828" i="3" s="1"/>
  <c r="P4828" i="3" a="1"/>
  <c r="P4828" i="3" s="1"/>
  <c r="P4830" i="3" a="1"/>
  <c r="P4830" i="3" s="1"/>
  <c r="L4830" i="3" a="1"/>
  <c r="L4830" i="3" s="1"/>
  <c r="O4830" i="3" a="1"/>
  <c r="O4830" i="3" s="1"/>
  <c r="K4830" i="3" a="1"/>
  <c r="K4830" i="3" s="1"/>
  <c r="N4842" i="3" a="1"/>
  <c r="N4842" i="3" s="1"/>
  <c r="M4842" i="3" a="1"/>
  <c r="M4842" i="3" s="1"/>
  <c r="O4844" i="3" a="1"/>
  <c r="O4844" i="3" s="1"/>
  <c r="K4844" i="3" a="1"/>
  <c r="K4844" i="3" s="1"/>
  <c r="N4844" i="3" a="1"/>
  <c r="N4844" i="3" s="1"/>
  <c r="P4844" i="3" a="1"/>
  <c r="P4844" i="3" s="1"/>
  <c r="P4846" i="3" a="1"/>
  <c r="P4846" i="3" s="1"/>
  <c r="L4846" i="3" a="1"/>
  <c r="L4846" i="3" s="1"/>
  <c r="O4846" i="3" a="1"/>
  <c r="O4846" i="3" s="1"/>
  <c r="K4846" i="3" a="1"/>
  <c r="K4846" i="3" s="1"/>
  <c r="N4858" i="3" a="1"/>
  <c r="N4858" i="3" s="1"/>
  <c r="M4858" i="3" a="1"/>
  <c r="M4858" i="3" s="1"/>
  <c r="O4860" i="3" a="1"/>
  <c r="O4860" i="3" s="1"/>
  <c r="K4860" i="3" a="1"/>
  <c r="K4860" i="3" s="1"/>
  <c r="N4860" i="3" a="1"/>
  <c r="N4860" i="3" s="1"/>
  <c r="P4860" i="3" a="1"/>
  <c r="P4860" i="3" s="1"/>
  <c r="P4862" i="3" a="1"/>
  <c r="P4862" i="3" s="1"/>
  <c r="L4862" i="3" a="1"/>
  <c r="L4862" i="3" s="1"/>
  <c r="O4862" i="3" a="1"/>
  <c r="O4862" i="3" s="1"/>
  <c r="K4862" i="3" a="1"/>
  <c r="K4862" i="3" s="1"/>
  <c r="N4874" i="3" a="1"/>
  <c r="N4874" i="3" s="1"/>
  <c r="M4874" i="3" a="1"/>
  <c r="M4874" i="3" s="1"/>
  <c r="O4876" i="3" a="1"/>
  <c r="O4876" i="3" s="1"/>
  <c r="K4876" i="3" a="1"/>
  <c r="K4876" i="3" s="1"/>
  <c r="N4876" i="3" a="1"/>
  <c r="N4876" i="3" s="1"/>
  <c r="P4876" i="3" a="1"/>
  <c r="P4876" i="3" s="1"/>
  <c r="P4878" i="3" a="1"/>
  <c r="P4878" i="3" s="1"/>
  <c r="L4878" i="3" a="1"/>
  <c r="L4878" i="3" s="1"/>
  <c r="O4878" i="3" a="1"/>
  <c r="O4878" i="3" s="1"/>
  <c r="K4878" i="3" a="1"/>
  <c r="K4878" i="3" s="1"/>
  <c r="N4890" i="3" a="1"/>
  <c r="N4890" i="3" s="1"/>
  <c r="M4890" i="3" a="1"/>
  <c r="M4890" i="3" s="1"/>
  <c r="O4892" i="3" a="1"/>
  <c r="O4892" i="3" s="1"/>
  <c r="K4892" i="3" a="1"/>
  <c r="K4892" i="3" s="1"/>
  <c r="N4892" i="3" a="1"/>
  <c r="N4892" i="3" s="1"/>
  <c r="P4892" i="3" a="1"/>
  <c r="P4892" i="3" s="1"/>
  <c r="P4894" i="3" a="1"/>
  <c r="P4894" i="3" s="1"/>
  <c r="L4894" i="3" a="1"/>
  <c r="L4894" i="3" s="1"/>
  <c r="O4894" i="3" a="1"/>
  <c r="O4894" i="3" s="1"/>
  <c r="K4894" i="3" a="1"/>
  <c r="K4894" i="3" s="1"/>
  <c r="N4906" i="3" a="1"/>
  <c r="N4906" i="3" s="1"/>
  <c r="M4906" i="3" a="1"/>
  <c r="M4906" i="3" s="1"/>
  <c r="O4908" i="3" a="1"/>
  <c r="O4908" i="3" s="1"/>
  <c r="K4908" i="3" a="1"/>
  <c r="K4908" i="3" s="1"/>
  <c r="N4908" i="3" a="1"/>
  <c r="N4908" i="3" s="1"/>
  <c r="P4908" i="3" a="1"/>
  <c r="P4908" i="3" s="1"/>
  <c r="P4910" i="3" a="1"/>
  <c r="P4910" i="3" s="1"/>
  <c r="L4910" i="3" a="1"/>
  <c r="L4910" i="3" s="1"/>
  <c r="O4910" i="3" a="1"/>
  <c r="O4910" i="3" s="1"/>
  <c r="K4910" i="3" a="1"/>
  <c r="K4910" i="3" s="1"/>
  <c r="N4922" i="3" a="1"/>
  <c r="N4922" i="3" s="1"/>
  <c r="M4922" i="3" a="1"/>
  <c r="M4922" i="3" s="1"/>
  <c r="O4924" i="3" a="1"/>
  <c r="O4924" i="3" s="1"/>
  <c r="K4924" i="3" a="1"/>
  <c r="K4924" i="3" s="1"/>
  <c r="N4924" i="3" a="1"/>
  <c r="N4924" i="3" s="1"/>
  <c r="P4924" i="3" a="1"/>
  <c r="P4924" i="3" s="1"/>
  <c r="P4926" i="3" a="1"/>
  <c r="P4926" i="3" s="1"/>
  <c r="L4926" i="3" a="1"/>
  <c r="L4926" i="3" s="1"/>
  <c r="O4926" i="3" a="1"/>
  <c r="O4926" i="3" s="1"/>
  <c r="K4926" i="3" a="1"/>
  <c r="K4926" i="3" s="1"/>
  <c r="N4938" i="3" a="1"/>
  <c r="N4938" i="3" s="1"/>
  <c r="M4938" i="3" a="1"/>
  <c r="M4938" i="3" s="1"/>
  <c r="O4940" i="3" a="1"/>
  <c r="O4940" i="3" s="1"/>
  <c r="K4940" i="3" a="1"/>
  <c r="K4940" i="3" s="1"/>
  <c r="N4940" i="3" a="1"/>
  <c r="N4940" i="3" s="1"/>
  <c r="P4940" i="3" a="1"/>
  <c r="P4940" i="3" s="1"/>
  <c r="P4942" i="3" a="1"/>
  <c r="P4942" i="3" s="1"/>
  <c r="L4942" i="3" a="1"/>
  <c r="L4942" i="3" s="1"/>
  <c r="O4942" i="3" a="1"/>
  <c r="O4942" i="3" s="1"/>
  <c r="K4942" i="3" a="1"/>
  <c r="K4942" i="3" s="1"/>
  <c r="N4954" i="3" a="1"/>
  <c r="N4954" i="3" s="1"/>
  <c r="M4954" i="3" a="1"/>
  <c r="M4954" i="3" s="1"/>
  <c r="O4956" i="3" a="1"/>
  <c r="O4956" i="3" s="1"/>
  <c r="K4956" i="3" a="1"/>
  <c r="K4956" i="3" s="1"/>
  <c r="N4956" i="3" a="1"/>
  <c r="N4956" i="3" s="1"/>
  <c r="P4956" i="3" a="1"/>
  <c r="P4956" i="3" s="1"/>
  <c r="P4958" i="3" a="1"/>
  <c r="P4958" i="3" s="1"/>
  <c r="L4958" i="3" a="1"/>
  <c r="L4958" i="3" s="1"/>
  <c r="O4958" i="3" a="1"/>
  <c r="O4958" i="3" s="1"/>
  <c r="K4958" i="3" a="1"/>
  <c r="K4958" i="3" s="1"/>
  <c r="N4970" i="3" a="1"/>
  <c r="N4970" i="3" s="1"/>
  <c r="M4970" i="3" a="1"/>
  <c r="M4970" i="3" s="1"/>
  <c r="O4972" i="3" a="1"/>
  <c r="O4972" i="3" s="1"/>
  <c r="K4972" i="3" a="1"/>
  <c r="K4972" i="3" s="1"/>
  <c r="N4972" i="3" a="1"/>
  <c r="N4972" i="3" s="1"/>
  <c r="P4972" i="3" a="1"/>
  <c r="P4972" i="3" s="1"/>
  <c r="P4974" i="3" a="1"/>
  <c r="P4974" i="3" s="1"/>
  <c r="L4974" i="3" a="1"/>
  <c r="L4974" i="3" s="1"/>
  <c r="O4974" i="3" a="1"/>
  <c r="O4974" i="3" s="1"/>
  <c r="K4974" i="3" a="1"/>
  <c r="K4974" i="3" s="1"/>
  <c r="N4986" i="3" a="1"/>
  <c r="N4986" i="3" s="1"/>
  <c r="M4986" i="3" a="1"/>
  <c r="M4986" i="3" s="1"/>
  <c r="O4988" i="3" a="1"/>
  <c r="O4988" i="3" s="1"/>
  <c r="K4988" i="3" a="1"/>
  <c r="K4988" i="3" s="1"/>
  <c r="N4988" i="3" a="1"/>
  <c r="N4988" i="3" s="1"/>
  <c r="P4988" i="3" a="1"/>
  <c r="P4988" i="3" s="1"/>
  <c r="P4990" i="3" a="1"/>
  <c r="P4990" i="3" s="1"/>
  <c r="L4990" i="3" a="1"/>
  <c r="L4990" i="3" s="1"/>
  <c r="O4990" i="3" a="1"/>
  <c r="O4990" i="3" s="1"/>
  <c r="K4990" i="3" a="1"/>
  <c r="K4990" i="3" s="1"/>
  <c r="N5002" i="3" a="1"/>
  <c r="N5002" i="3" s="1"/>
  <c r="M5002" i="3" a="1"/>
  <c r="M5002" i="3" s="1"/>
  <c r="O5004" i="3" a="1"/>
  <c r="O5004" i="3" s="1"/>
  <c r="K5004" i="3" a="1"/>
  <c r="K5004" i="3" s="1"/>
  <c r="N5004" i="3" a="1"/>
  <c r="N5004" i="3" s="1"/>
  <c r="P5004" i="3" a="1"/>
  <c r="P5004" i="3" s="1"/>
  <c r="P5006" i="3" a="1"/>
  <c r="P5006" i="3" s="1"/>
  <c r="L5006" i="3" a="1"/>
  <c r="L5006" i="3" s="1"/>
  <c r="O5006" i="3" a="1"/>
  <c r="O5006" i="3" s="1"/>
  <c r="K5006" i="3" a="1"/>
  <c r="K5006" i="3" s="1"/>
  <c r="N5018" i="3" a="1"/>
  <c r="N5018" i="3" s="1"/>
  <c r="M5018" i="3" a="1"/>
  <c r="M5018" i="3" s="1"/>
  <c r="O5020" i="3" a="1"/>
  <c r="O5020" i="3" s="1"/>
  <c r="K5020" i="3" a="1"/>
  <c r="K5020" i="3" s="1"/>
  <c r="N5020" i="3" a="1"/>
  <c r="N5020" i="3" s="1"/>
  <c r="P5020" i="3" a="1"/>
  <c r="P5020" i="3" s="1"/>
  <c r="P5022" i="3" a="1"/>
  <c r="P5022" i="3" s="1"/>
  <c r="L5022" i="3" a="1"/>
  <c r="L5022" i="3" s="1"/>
  <c r="O5022" i="3" a="1"/>
  <c r="O5022" i="3" s="1"/>
  <c r="K5022" i="3" a="1"/>
  <c r="K5022" i="3" s="1"/>
  <c r="K5033" i="3" a="1"/>
  <c r="K5033" i="3" s="1"/>
  <c r="N5034" i="3" a="1"/>
  <c r="N5034" i="3" s="1"/>
  <c r="M5034" i="3" a="1"/>
  <c r="M5034" i="3" s="1"/>
  <c r="P5034" i="3" a="1"/>
  <c r="P5034" i="3" s="1"/>
  <c r="R5034" i="3" s="1"/>
  <c r="M5039" i="3" a="1"/>
  <c r="M5039" i="3" s="1"/>
  <c r="K5040" i="3" a="1"/>
  <c r="K5040" i="3" s="1"/>
  <c r="P5041" i="3" a="1"/>
  <c r="P5041" i="3" s="1"/>
  <c r="Q5041" i="3" s="1"/>
  <c r="M5046" i="3" a="1"/>
  <c r="M5046" i="3" s="1"/>
  <c r="K5047" i="3" a="1"/>
  <c r="K5047" i="3" s="1"/>
  <c r="M5048" i="3" a="1"/>
  <c r="M5048" i="3" s="1"/>
  <c r="P5048" i="3" a="1"/>
  <c r="P5048" i="3" s="1"/>
  <c r="R5048" i="3" s="1"/>
  <c r="L5048" i="3" a="1"/>
  <c r="L5048" i="3" s="1"/>
  <c r="P5055" i="3" a="1"/>
  <c r="P5055" i="3" s="1"/>
  <c r="R5055" i="3" s="1"/>
  <c r="L5055" i="3" a="1"/>
  <c r="L5055" i="3" s="1"/>
  <c r="P5062" i="3" a="1"/>
  <c r="P5062" i="3" s="1"/>
  <c r="L5062" i="3" a="1"/>
  <c r="L5062" i="3" s="1"/>
  <c r="O5062" i="3" a="1"/>
  <c r="O5062" i="3" s="1"/>
  <c r="K5062" i="3" a="1"/>
  <c r="K5062" i="3" s="1"/>
  <c r="K5090" i="3" a="1"/>
  <c r="K5090" i="3" s="1"/>
  <c r="K5097" i="3" a="1"/>
  <c r="K5097" i="3" s="1"/>
  <c r="N5098" i="3" a="1"/>
  <c r="N5098" i="3" s="1"/>
  <c r="M5098" i="3" a="1"/>
  <c r="M5098" i="3" s="1"/>
  <c r="P5098" i="3" a="1"/>
  <c r="P5098" i="3" s="1"/>
  <c r="Q5098" i="3" s="1"/>
  <c r="M5103" i="3" a="1"/>
  <c r="M5103" i="3" s="1"/>
  <c r="K5104" i="3" a="1"/>
  <c r="K5104" i="3" s="1"/>
  <c r="P5105" i="3" a="1"/>
  <c r="P5105" i="3" s="1"/>
  <c r="R5105" i="3" s="1"/>
  <c r="M5110" i="3" a="1"/>
  <c r="M5110" i="3" s="1"/>
  <c r="K5111" i="3" a="1"/>
  <c r="K5111" i="3" s="1"/>
  <c r="M5112" i="3" a="1"/>
  <c r="M5112" i="3" s="1"/>
  <c r="P5112" i="3" a="1"/>
  <c r="P5112" i="3" s="1"/>
  <c r="L5112" i="3" a="1"/>
  <c r="L5112" i="3" s="1"/>
  <c r="P5119" i="3" a="1"/>
  <c r="P5119" i="3" s="1"/>
  <c r="Q5119" i="3" s="1"/>
  <c r="L5119" i="3" a="1"/>
  <c r="L5119" i="3" s="1"/>
  <c r="P5126" i="3" a="1"/>
  <c r="P5126" i="3" s="1"/>
  <c r="L5126" i="3" a="1"/>
  <c r="L5126" i="3" s="1"/>
  <c r="O5126" i="3" a="1"/>
  <c r="O5126" i="3" s="1"/>
  <c r="K5126" i="3" a="1"/>
  <c r="K5126" i="3" s="1"/>
  <c r="P5161" i="3" a="1"/>
  <c r="P5161" i="3" s="1"/>
  <c r="R5161" i="3" s="1"/>
  <c r="M5169" i="3" a="1"/>
  <c r="M5169" i="3" s="1"/>
  <c r="N5169" i="3" a="1"/>
  <c r="N5169" i="3" s="1"/>
  <c r="M5176" i="3" a="1"/>
  <c r="M5176" i="3" s="1"/>
  <c r="P5176" i="3" a="1"/>
  <c r="P5176" i="3" s="1"/>
  <c r="Q5176" i="3" s="1"/>
  <c r="L5176" i="3" a="1"/>
  <c r="L5176" i="3" s="1"/>
  <c r="K5177" i="3" a="1"/>
  <c r="K5177" i="3" s="1"/>
  <c r="R5179" i="3"/>
  <c r="P5183" i="3" a="1"/>
  <c r="P5183" i="3" s="1"/>
  <c r="L5183" i="3" a="1"/>
  <c r="L5183" i="3" s="1"/>
  <c r="M5183" i="3" a="1"/>
  <c r="M5183" i="3" s="1"/>
  <c r="K5184" i="3" a="1"/>
  <c r="K5184" i="3" s="1"/>
  <c r="P5190" i="3" a="1"/>
  <c r="P5190" i="3" s="1"/>
  <c r="L5190" i="3" a="1"/>
  <c r="L5190" i="3" s="1"/>
  <c r="O5190" i="3" a="1"/>
  <c r="O5190" i="3" s="1"/>
  <c r="K5190" i="3" a="1"/>
  <c r="K5190" i="3" s="1"/>
  <c r="K5191" i="3" a="1"/>
  <c r="K5191" i="3" s="1"/>
  <c r="M5198" i="3" a="1"/>
  <c r="M5198" i="3" s="1"/>
  <c r="P5225" i="3" a="1"/>
  <c r="P5225" i="3" s="1"/>
  <c r="R5225" i="3" s="1"/>
  <c r="M5233" i="3" a="1"/>
  <c r="M5233" i="3" s="1"/>
  <c r="N5233" i="3" a="1"/>
  <c r="N5233" i="3" s="1"/>
  <c r="M5240" i="3" a="1"/>
  <c r="M5240" i="3" s="1"/>
  <c r="P5240" i="3" a="1"/>
  <c r="P5240" i="3" s="1"/>
  <c r="Q5240" i="3" s="1"/>
  <c r="L5240" i="3" a="1"/>
  <c r="L5240" i="3" s="1"/>
  <c r="K5241" i="3" a="1"/>
  <c r="K5241" i="3" s="1"/>
  <c r="R5243" i="3"/>
  <c r="P5247" i="3" a="1"/>
  <c r="P5247" i="3" s="1"/>
  <c r="Q5247" i="3" s="1"/>
  <c r="L5247" i="3" a="1"/>
  <c r="L5247" i="3" s="1"/>
  <c r="M5247" i="3" a="1"/>
  <c r="M5247" i="3" s="1"/>
  <c r="K5248" i="3" a="1"/>
  <c r="K5248" i="3" s="1"/>
  <c r="P5254" i="3" a="1"/>
  <c r="P5254" i="3" s="1"/>
  <c r="L5254" i="3" a="1"/>
  <c r="L5254" i="3" s="1"/>
  <c r="O5254" i="3" a="1"/>
  <c r="O5254" i="3" s="1"/>
  <c r="K5254" i="3" a="1"/>
  <c r="K5254" i="3" s="1"/>
  <c r="K5255" i="3" a="1"/>
  <c r="K5255" i="3" s="1"/>
  <c r="M5262" i="3" a="1"/>
  <c r="M5262" i="3" s="1"/>
  <c r="O5280" i="3" a="1"/>
  <c r="O5280" i="3" s="1"/>
  <c r="O5287" i="3" a="1"/>
  <c r="O5287" i="3" s="1"/>
  <c r="P5289" i="3" a="1"/>
  <c r="P5289" i="3" s="1"/>
  <c r="M5297" i="3" a="1"/>
  <c r="M5297" i="3" s="1"/>
  <c r="N5297" i="3" a="1"/>
  <c r="N5297" i="3" s="1"/>
  <c r="M5304" i="3" a="1"/>
  <c r="M5304" i="3" s="1"/>
  <c r="P5304" i="3" a="1"/>
  <c r="P5304" i="3" s="1"/>
  <c r="Q5304" i="3" s="1"/>
  <c r="L5304" i="3" a="1"/>
  <c r="L5304" i="3" s="1"/>
  <c r="K5305" i="3" a="1"/>
  <c r="K5305" i="3" s="1"/>
  <c r="R5307" i="3"/>
  <c r="P5311" i="3" a="1"/>
  <c r="P5311" i="3" s="1"/>
  <c r="Q5311" i="3" s="1"/>
  <c r="L5311" i="3" a="1"/>
  <c r="L5311" i="3" s="1"/>
  <c r="M5311" i="3" a="1"/>
  <c r="M5311" i="3" s="1"/>
  <c r="K5312" i="3" a="1"/>
  <c r="K5312" i="3" s="1"/>
  <c r="P5318" i="3" a="1"/>
  <c r="P5318" i="3" s="1"/>
  <c r="L5318" i="3" a="1"/>
  <c r="L5318" i="3" s="1"/>
  <c r="O5318" i="3" a="1"/>
  <c r="O5318" i="3" s="1"/>
  <c r="K5318" i="3" a="1"/>
  <c r="K5318" i="3" s="1"/>
  <c r="K5319" i="3" a="1"/>
  <c r="K5319" i="3" s="1"/>
  <c r="L5321" i="3" a="1"/>
  <c r="L5321" i="3" s="1"/>
  <c r="M5326" i="3" a="1"/>
  <c r="M5326" i="3" s="1"/>
  <c r="N5328" i="3" a="1"/>
  <c r="N5328" i="3" s="1"/>
  <c r="Q5331" i="3"/>
  <c r="N5335" i="3" a="1"/>
  <c r="N5335" i="3" s="1"/>
  <c r="O5337" i="3" a="1"/>
  <c r="O5337" i="3" s="1"/>
  <c r="N5342" i="3" a="1"/>
  <c r="N5342" i="3" s="1"/>
  <c r="O5344" i="3" a="1"/>
  <c r="O5344" i="3" s="1"/>
  <c r="O5351" i="3" a="1"/>
  <c r="O5351" i="3" s="1"/>
  <c r="P5353" i="3" a="1"/>
  <c r="P5353" i="3" s="1"/>
  <c r="R5353" i="3" s="1"/>
  <c r="M5361" i="3" a="1"/>
  <c r="M5361" i="3" s="1"/>
  <c r="N5361" i="3" a="1"/>
  <c r="N5361" i="3" s="1"/>
  <c r="M5368" i="3" a="1"/>
  <c r="M5368" i="3" s="1"/>
  <c r="P5368" i="3" a="1"/>
  <c r="P5368" i="3" s="1"/>
  <c r="R5368" i="3" s="1"/>
  <c r="L5368" i="3" a="1"/>
  <c r="L5368" i="3" s="1"/>
  <c r="K5369" i="3" a="1"/>
  <c r="K5369" i="3" s="1"/>
  <c r="R5371" i="3"/>
  <c r="K5375" i="3" a="1"/>
  <c r="K5375" i="3" s="1"/>
  <c r="O5383" i="3" a="1"/>
  <c r="O5383" i="3" s="1"/>
  <c r="O5389" i="3" a="1"/>
  <c r="O5389" i="3" s="1"/>
  <c r="P5396" i="3" a="1"/>
  <c r="P5396" i="3" s="1"/>
  <c r="P5401" i="3" a="1"/>
  <c r="P5401" i="3" s="1"/>
  <c r="L5410" i="3" a="1"/>
  <c r="L5410" i="3" s="1"/>
  <c r="K5418" i="3" a="1"/>
  <c r="K5418" i="3" s="1"/>
  <c r="K5422" i="3" a="1"/>
  <c r="K5422" i="3" s="1"/>
  <c r="P5425" i="3" a="1"/>
  <c r="P5425" i="3" s="1"/>
  <c r="P5428" i="3" a="1"/>
  <c r="P5428" i="3" s="1"/>
  <c r="R5452" i="3"/>
  <c r="K5454" i="3" a="1"/>
  <c r="K5454" i="3" s="1"/>
  <c r="M5456" i="3" a="1"/>
  <c r="M5456" i="3" s="1"/>
  <c r="O5456" i="3" a="1"/>
  <c r="O5456" i="3" s="1"/>
  <c r="P5456" i="3" a="1"/>
  <c r="P5456" i="3" s="1"/>
  <c r="K5456" i="3" a="1"/>
  <c r="K5456" i="3" s="1"/>
  <c r="N5456" i="3" a="1"/>
  <c r="N5456" i="3" s="1"/>
  <c r="L5456" i="3" a="1"/>
  <c r="L5456" i="3" s="1"/>
  <c r="M5464" i="3" a="1"/>
  <c r="M5464" i="3" s="1"/>
  <c r="N5464" i="3" a="1"/>
  <c r="N5464" i="3" s="1"/>
  <c r="L5464" i="3" a="1"/>
  <c r="L5464" i="3" s="1"/>
  <c r="K5464" i="3" a="1"/>
  <c r="K5464" i="3" s="1"/>
  <c r="N5466" i="3" a="1"/>
  <c r="N5466" i="3" s="1"/>
  <c r="L5466" i="3" a="1"/>
  <c r="L5466" i="3" s="1"/>
  <c r="K5466" i="3" a="1"/>
  <c r="K5466" i="3" s="1"/>
  <c r="M5466" i="3" a="1"/>
  <c r="M5466" i="3" s="1"/>
  <c r="N5474" i="3" a="1"/>
  <c r="N5474" i="3" s="1"/>
  <c r="O5474" i="3" a="1"/>
  <c r="O5474" i="3" s="1"/>
  <c r="P5474" i="3" a="1"/>
  <c r="P5474" i="3" s="1"/>
  <c r="K5474" i="3" a="1"/>
  <c r="K5474" i="3" s="1"/>
  <c r="M5474" i="3" a="1"/>
  <c r="M5474" i="3" s="1"/>
  <c r="Q5483" i="3"/>
  <c r="R5483" i="3"/>
  <c r="Q5492" i="3"/>
  <c r="P5497" i="3" a="1"/>
  <c r="P5497" i="3" s="1"/>
  <c r="R5498" i="3"/>
  <c r="L5501" i="3" a="1"/>
  <c r="L5501" i="3" s="1"/>
  <c r="R5505" i="3"/>
  <c r="Q5505" i="3"/>
  <c r="R5514" i="3"/>
  <c r="N5537" i="3" a="1"/>
  <c r="N5537" i="3" s="1"/>
  <c r="P5549" i="3" a="1"/>
  <c r="P5549" i="3" s="1"/>
  <c r="N5554" i="3" a="1"/>
  <c r="N5554" i="3" s="1"/>
  <c r="M5554" i="3" a="1"/>
  <c r="M5554" i="3" s="1"/>
  <c r="O5554" i="3" a="1"/>
  <c r="O5554" i="3" s="1"/>
  <c r="L5554" i="3" a="1"/>
  <c r="L5554" i="3" s="1"/>
  <c r="K5554" i="3" a="1"/>
  <c r="K5554" i="3" s="1"/>
  <c r="Q5569" i="3"/>
  <c r="R5580" i="3"/>
  <c r="Q5580" i="3"/>
  <c r="K5582" i="3" a="1"/>
  <c r="K5582" i="3" s="1"/>
  <c r="N5592" i="3" a="1"/>
  <c r="N5592" i="3" s="1"/>
  <c r="N5594" i="3" a="1"/>
  <c r="N5594" i="3" s="1"/>
  <c r="L5594" i="3" a="1"/>
  <c r="L5594" i="3" s="1"/>
  <c r="M5594" i="3" a="1"/>
  <c r="M5594" i="3" s="1"/>
  <c r="O5594" i="3" a="1"/>
  <c r="O5594" i="3" s="1"/>
  <c r="K5594" i="3" a="1"/>
  <c r="K5594" i="3" s="1"/>
  <c r="O5598" i="3" a="1"/>
  <c r="O5598" i="3" s="1"/>
  <c r="M5610" i="3" a="1"/>
  <c r="M5610" i="3" s="1"/>
  <c r="M5616" i="3" a="1"/>
  <c r="M5616" i="3" s="1"/>
  <c r="L5616" i="3" a="1"/>
  <c r="L5616" i="3" s="1"/>
  <c r="N5616" i="3" a="1"/>
  <c r="N5616" i="3" s="1"/>
  <c r="P5616" i="3" a="1"/>
  <c r="P5616" i="3" s="1"/>
  <c r="Q5616" i="3" s="1"/>
  <c r="R5633" i="3"/>
  <c r="Q5633" i="3"/>
  <c r="K5664" i="3" a="1"/>
  <c r="K5664" i="3" s="1"/>
  <c r="N5666" i="3" a="1"/>
  <c r="N5666" i="3" s="1"/>
  <c r="M5666" i="3" a="1"/>
  <c r="M5666" i="3" s="1"/>
  <c r="O5666" i="3" a="1"/>
  <c r="O5666" i="3" s="1"/>
  <c r="L5666" i="3" a="1"/>
  <c r="L5666" i="3" s="1"/>
  <c r="K5666" i="3" a="1"/>
  <c r="K5666" i="3" s="1"/>
  <c r="K5672" i="3" a="1"/>
  <c r="K5672" i="3" s="1"/>
  <c r="N5685" i="3" a="1"/>
  <c r="N5685" i="3" s="1"/>
  <c r="R5689" i="3"/>
  <c r="Q5689" i="3"/>
  <c r="Q5691" i="3"/>
  <c r="N5722" i="3" a="1"/>
  <c r="N5722" i="3" s="1"/>
  <c r="L5722" i="3" a="1"/>
  <c r="L5722" i="3" s="1"/>
  <c r="M5722" i="3" a="1"/>
  <c r="M5722" i="3" s="1"/>
  <c r="O5722" i="3" a="1"/>
  <c r="O5722" i="3" s="1"/>
  <c r="P5722" i="3" a="1"/>
  <c r="P5722" i="3" s="1"/>
  <c r="K5730" i="3" a="1"/>
  <c r="K5730" i="3" s="1"/>
  <c r="K5742" i="3" a="1"/>
  <c r="K5742" i="3" s="1"/>
  <c r="L5749" i="3" a="1"/>
  <c r="L5749" i="3" s="1"/>
  <c r="R5754" i="3"/>
  <c r="Q5754" i="3"/>
  <c r="Q5776" i="3"/>
  <c r="R5776" i="3"/>
  <c r="R5897" i="3"/>
  <c r="Q5897" i="3"/>
  <c r="Q5900" i="3"/>
  <c r="R5900" i="3"/>
  <c r="O5393" i="3" a="1"/>
  <c r="O5393" i="3" s="1"/>
  <c r="O5399" i="3" a="1"/>
  <c r="O5399" i="3" s="1"/>
  <c r="M5424" i="3" a="1"/>
  <c r="M5424" i="3" s="1"/>
  <c r="P5424" i="3" a="1"/>
  <c r="P5424" i="3" s="1"/>
  <c r="P5431" i="3" a="1"/>
  <c r="P5431" i="3" s="1"/>
  <c r="Q5431" i="3" s="1"/>
  <c r="N5442" i="3" a="1"/>
  <c r="N5442" i="3" s="1"/>
  <c r="L5442" i="3" a="1"/>
  <c r="L5442" i="3" s="1"/>
  <c r="M5442" i="3" a="1"/>
  <c r="M5442" i="3" s="1"/>
  <c r="M5449" i="3" a="1"/>
  <c r="M5449" i="3" s="1"/>
  <c r="P5449" i="3" a="1"/>
  <c r="P5449" i="3" s="1"/>
  <c r="K5449" i="3" a="1"/>
  <c r="K5449" i="3" s="1"/>
  <c r="L5449" i="3" a="1"/>
  <c r="L5449" i="3" s="1"/>
  <c r="M5472" i="3" a="1"/>
  <c r="M5472" i="3" s="1"/>
  <c r="N5472" i="3" a="1"/>
  <c r="N5472" i="3" s="1"/>
  <c r="O5472" i="3" a="1"/>
  <c r="O5472" i="3" s="1"/>
  <c r="O5477" i="3" a="1"/>
  <c r="O5477" i="3" s="1"/>
  <c r="K5477" i="3" a="1"/>
  <c r="K5477" i="3" s="1"/>
  <c r="L5477" i="3" a="1"/>
  <c r="L5477" i="3" s="1"/>
  <c r="M5477" i="3" a="1"/>
  <c r="M5477" i="3" s="1"/>
  <c r="Q5480" i="3"/>
  <c r="R5480" i="3"/>
  <c r="Q5484" i="3"/>
  <c r="P5503" i="3" a="1"/>
  <c r="P5503" i="3" s="1"/>
  <c r="R5503" i="3" s="1"/>
  <c r="L5503" i="3" a="1"/>
  <c r="L5503" i="3" s="1"/>
  <c r="N5503" i="3" a="1"/>
  <c r="N5503" i="3" s="1"/>
  <c r="M5504" i="3" a="1"/>
  <c r="M5504" i="3" s="1"/>
  <c r="P5504" i="3" a="1"/>
  <c r="P5504" i="3" s="1"/>
  <c r="Q5504" i="3" s="1"/>
  <c r="K5504" i="3" a="1"/>
  <c r="K5504" i="3" s="1"/>
  <c r="L5504" i="3" a="1"/>
  <c r="L5504" i="3" s="1"/>
  <c r="P5518" i="3" a="1"/>
  <c r="P5518" i="3" s="1"/>
  <c r="L5518" i="3" a="1"/>
  <c r="L5518" i="3" s="1"/>
  <c r="N5518" i="3" a="1"/>
  <c r="N5518" i="3" s="1"/>
  <c r="O5518" i="3" a="1"/>
  <c r="O5518" i="3" s="1"/>
  <c r="Q5560" i="3"/>
  <c r="Q5608" i="3"/>
  <c r="R5608" i="3"/>
  <c r="M5640" i="3" a="1"/>
  <c r="M5640" i="3" s="1"/>
  <c r="L5640" i="3" a="1"/>
  <c r="L5640" i="3" s="1"/>
  <c r="N5640" i="3" a="1"/>
  <c r="N5640" i="3" s="1"/>
  <c r="M5649" i="3" a="1"/>
  <c r="M5649" i="3" s="1"/>
  <c r="L5649" i="3" a="1"/>
  <c r="L5649" i="3" s="1"/>
  <c r="N5649" i="3" a="1"/>
  <c r="N5649" i="3" s="1"/>
  <c r="P5678" i="3" a="1"/>
  <c r="P5678" i="3" s="1"/>
  <c r="L5678" i="3" a="1"/>
  <c r="L5678" i="3" s="1"/>
  <c r="N5678" i="3" a="1"/>
  <c r="N5678" i="3" s="1"/>
  <c r="O5678" i="3" a="1"/>
  <c r="O5678" i="3" s="1"/>
  <c r="R5682" i="3"/>
  <c r="Q5682" i="3"/>
  <c r="R5683" i="3"/>
  <c r="Q5699" i="3"/>
  <c r="M5704" i="3" a="1"/>
  <c r="M5704" i="3" s="1"/>
  <c r="N5704" i="3" a="1"/>
  <c r="N5704" i="3" s="1"/>
  <c r="O5704" i="3" a="1"/>
  <c r="O5704" i="3" s="1"/>
  <c r="O5717" i="3" a="1"/>
  <c r="O5717" i="3" s="1"/>
  <c r="K5717" i="3" a="1"/>
  <c r="K5717" i="3" s="1"/>
  <c r="L5717" i="3" a="1"/>
  <c r="L5717" i="3" s="1"/>
  <c r="M5717" i="3" a="1"/>
  <c r="M5717" i="3" s="1"/>
  <c r="R5740" i="3"/>
  <c r="R5748" i="3"/>
  <c r="P5767" i="3" a="1"/>
  <c r="P5767" i="3" s="1"/>
  <c r="Q5767" i="3" s="1"/>
  <c r="L5767" i="3" a="1"/>
  <c r="L5767" i="3" s="1"/>
  <c r="M5767" i="3" a="1"/>
  <c r="M5767" i="3" s="1"/>
  <c r="N5767" i="3" a="1"/>
  <c r="N5767" i="3" s="1"/>
  <c r="O5789" i="3" a="1"/>
  <c r="O5789" i="3" s="1"/>
  <c r="K5789" i="3" a="1"/>
  <c r="K5789" i="3" s="1"/>
  <c r="L5789" i="3" a="1"/>
  <c r="L5789" i="3" s="1"/>
  <c r="M5789" i="3" a="1"/>
  <c r="M5789" i="3" s="1"/>
  <c r="R5793" i="3"/>
  <c r="Q5793" i="3"/>
  <c r="M5840" i="3" a="1"/>
  <c r="M5840" i="3" s="1"/>
  <c r="N5840" i="3" a="1"/>
  <c r="N5840" i="3" s="1"/>
  <c r="L5840" i="3" a="1"/>
  <c r="L5840" i="3" s="1"/>
  <c r="O5853" i="3" a="1"/>
  <c r="O5853" i="3" s="1"/>
  <c r="K5853" i="3" a="1"/>
  <c r="K5853" i="3" s="1"/>
  <c r="N5853" i="3" a="1"/>
  <c r="N5853" i="3" s="1"/>
  <c r="P5853" i="3" a="1"/>
  <c r="P5853" i="3" s="1"/>
  <c r="N5858" i="3" a="1"/>
  <c r="N5858" i="3" s="1"/>
  <c r="O5858" i="3" a="1"/>
  <c r="O5858" i="3" s="1"/>
  <c r="K5858" i="3" a="1"/>
  <c r="K5858" i="3" s="1"/>
  <c r="M5858" i="3" a="1"/>
  <c r="M5858" i="3" s="1"/>
  <c r="P5858" i="3" a="1"/>
  <c r="P5858" i="3" s="1"/>
  <c r="Q5867" i="3"/>
  <c r="R5867" i="3"/>
  <c r="R5873" i="3"/>
  <c r="Q5873" i="3"/>
  <c r="P5902" i="3" a="1"/>
  <c r="P5902" i="3" s="1"/>
  <c r="L5902" i="3" a="1"/>
  <c r="L5902" i="3" s="1"/>
  <c r="M5902" i="3" a="1"/>
  <c r="M5902" i="3" s="1"/>
  <c r="N5902" i="3" a="1"/>
  <c r="N5902" i="3" s="1"/>
  <c r="O5902" i="3" a="1"/>
  <c r="O5902" i="3" s="1"/>
  <c r="P5926" i="3" a="1"/>
  <c r="P5926" i="3" s="1"/>
  <c r="R5926" i="3" s="1"/>
  <c r="L5926" i="3" a="1"/>
  <c r="L5926" i="3" s="1"/>
  <c r="M5926" i="3" a="1"/>
  <c r="M5926" i="3" s="1"/>
  <c r="K5926" i="3" a="1"/>
  <c r="K5926" i="3" s="1"/>
  <c r="N5926" i="3" a="1"/>
  <c r="N5926" i="3" s="1"/>
  <c r="P5959" i="3" a="1"/>
  <c r="P5959" i="3" s="1"/>
  <c r="L5959" i="3" a="1"/>
  <c r="L5959" i="3" s="1"/>
  <c r="N5959" i="3" a="1"/>
  <c r="N5959" i="3" s="1"/>
  <c r="O5959" i="3" a="1"/>
  <c r="O5959" i="3" s="1"/>
  <c r="Q5990" i="3"/>
  <c r="Q6148" i="3"/>
  <c r="R6148" i="3"/>
  <c r="R5785" i="3"/>
  <c r="N5818" i="3" a="1"/>
  <c r="N5818" i="3" s="1"/>
  <c r="L5818" i="3" a="1"/>
  <c r="L5818" i="3" s="1"/>
  <c r="M5818" i="3" a="1"/>
  <c r="M5818" i="3" s="1"/>
  <c r="M5824" i="3" a="1"/>
  <c r="M5824" i="3" s="1"/>
  <c r="N5824" i="3" a="1"/>
  <c r="N5824" i="3" s="1"/>
  <c r="O5824" i="3" a="1"/>
  <c r="O5824" i="3" s="1"/>
  <c r="M5832" i="3" a="1"/>
  <c r="M5832" i="3" s="1"/>
  <c r="N5832" i="3" a="1"/>
  <c r="N5832" i="3" s="1"/>
  <c r="L5832" i="3" a="1"/>
  <c r="L5832" i="3" s="1"/>
  <c r="O5832" i="3" a="1"/>
  <c r="O5832" i="3" s="1"/>
  <c r="M5848" i="3" a="1"/>
  <c r="M5848" i="3" s="1"/>
  <c r="N5848" i="3" a="1"/>
  <c r="N5848" i="3" s="1"/>
  <c r="K5848" i="3" a="1"/>
  <c r="K5848" i="3" s="1"/>
  <c r="L5848" i="3" a="1"/>
  <c r="L5848" i="3" s="1"/>
  <c r="O5861" i="3" a="1"/>
  <c r="O5861" i="3" s="1"/>
  <c r="K5861" i="3" a="1"/>
  <c r="K5861" i="3" s="1"/>
  <c r="M5861" i="3" a="1"/>
  <c r="M5861" i="3" s="1"/>
  <c r="N5861" i="3" a="1"/>
  <c r="N5861" i="3" s="1"/>
  <c r="R5908" i="3"/>
  <c r="Q5908" i="3"/>
  <c r="P5910" i="3" a="1"/>
  <c r="P5910" i="3" s="1"/>
  <c r="L5910" i="3" a="1"/>
  <c r="L5910" i="3" s="1"/>
  <c r="M5910" i="3" a="1"/>
  <c r="M5910" i="3" s="1"/>
  <c r="N5910" i="3" a="1"/>
  <c r="N5910" i="3" s="1"/>
  <c r="O5910" i="3" a="1"/>
  <c r="O5910" i="3" s="1"/>
  <c r="R5916" i="3"/>
  <c r="Q5924" i="3"/>
  <c r="R5939" i="3"/>
  <c r="Q5939" i="3"/>
  <c r="N5946" i="3" a="1"/>
  <c r="N5946" i="3" s="1"/>
  <c r="O5946" i="3" a="1"/>
  <c r="O5946" i="3" s="1"/>
  <c r="K5946" i="3" a="1"/>
  <c r="K5946" i="3" s="1"/>
  <c r="L5946" i="3" a="1"/>
  <c r="L5946" i="3" s="1"/>
  <c r="M5946" i="3" a="1"/>
  <c r="M5946" i="3" s="1"/>
  <c r="R5953" i="3"/>
  <c r="Q5953" i="3"/>
  <c r="M5969" i="3" a="1"/>
  <c r="M5969" i="3" s="1"/>
  <c r="L5969" i="3" a="1"/>
  <c r="L5969" i="3" s="1"/>
  <c r="N5969" i="3" a="1"/>
  <c r="N5969" i="3" s="1"/>
  <c r="O5969" i="3" a="1"/>
  <c r="O5969" i="3" s="1"/>
  <c r="P5969" i="3" a="1"/>
  <c r="P5969" i="3" s="1"/>
  <c r="R5976" i="3"/>
  <c r="Q5976" i="3"/>
  <c r="O6013" i="3" a="1"/>
  <c r="O6013" i="3" s="1"/>
  <c r="K6013" i="3" a="1"/>
  <c r="K6013" i="3" s="1"/>
  <c r="M6013" i="3" a="1"/>
  <c r="M6013" i="3" s="1"/>
  <c r="N6013" i="3" a="1"/>
  <c r="N6013" i="3" s="1"/>
  <c r="P6013" i="3" a="1"/>
  <c r="P6013" i="3" s="1"/>
  <c r="M6033" i="3" a="1"/>
  <c r="M6033" i="3" s="1"/>
  <c r="N6033" i="3" a="1"/>
  <c r="N6033" i="3" s="1"/>
  <c r="L6033" i="3" a="1"/>
  <c r="L6033" i="3" s="1"/>
  <c r="O6033" i="3" a="1"/>
  <c r="O6033" i="3" s="1"/>
  <c r="P6033" i="3" a="1"/>
  <c r="P6033" i="3" s="1"/>
  <c r="P6046" i="3" a="1"/>
  <c r="P6046" i="3" s="1"/>
  <c r="K6046" i="3" a="1"/>
  <c r="K6046" i="3" s="1"/>
  <c r="M6046" i="3" a="1"/>
  <c r="M6046" i="3" s="1"/>
  <c r="N6046" i="3" a="1"/>
  <c r="N6046" i="3" s="1"/>
  <c r="L6046" i="3" a="1"/>
  <c r="L6046" i="3" s="1"/>
  <c r="R5771" i="3"/>
  <c r="N5778" i="3" a="1"/>
  <c r="N5778" i="3" s="1"/>
  <c r="M5778" i="3" a="1"/>
  <c r="M5778" i="3" s="1"/>
  <c r="O5778" i="3" a="1"/>
  <c r="O5778" i="3" s="1"/>
  <c r="K5818" i="3" a="1"/>
  <c r="K5818" i="3" s="1"/>
  <c r="K5824" i="3" a="1"/>
  <c r="K5824" i="3" s="1"/>
  <c r="K5832" i="3" a="1"/>
  <c r="K5832" i="3" s="1"/>
  <c r="O5845" i="3" a="1"/>
  <c r="O5845" i="3" s="1"/>
  <c r="K5845" i="3" a="1"/>
  <c r="K5845" i="3" s="1"/>
  <c r="N5845" i="3" a="1"/>
  <c r="N5845" i="3" s="1"/>
  <c r="P5845" i="3" a="1"/>
  <c r="P5845" i="3" s="1"/>
  <c r="P5855" i="3" a="1"/>
  <c r="P5855" i="3" s="1"/>
  <c r="R5855" i="3" s="1"/>
  <c r="L5855" i="3" a="1"/>
  <c r="L5855" i="3" s="1"/>
  <c r="K5855" i="3" a="1"/>
  <c r="K5855" i="3" s="1"/>
  <c r="N5855" i="3" a="1"/>
  <c r="N5855" i="3" s="1"/>
  <c r="M5855" i="3" a="1"/>
  <c r="M5855" i="3" s="1"/>
  <c r="L5861" i="3" a="1"/>
  <c r="L5861" i="3" s="1"/>
  <c r="M5904" i="3" a="1"/>
  <c r="M5904" i="3" s="1"/>
  <c r="N5904" i="3" a="1"/>
  <c r="N5904" i="3" s="1"/>
  <c r="L5904" i="3" a="1"/>
  <c r="L5904" i="3" s="1"/>
  <c r="K5910" i="3" a="1"/>
  <c r="K5910" i="3" s="1"/>
  <c r="O5917" i="3" a="1"/>
  <c r="O5917" i="3" s="1"/>
  <c r="K5917" i="3" a="1"/>
  <c r="K5917" i="3" s="1"/>
  <c r="N5917" i="3" a="1"/>
  <c r="N5917" i="3" s="1"/>
  <c r="P5917" i="3" a="1"/>
  <c r="P5917" i="3" s="1"/>
  <c r="N5922" i="3" a="1"/>
  <c r="N5922" i="3" s="1"/>
  <c r="O5922" i="3" a="1"/>
  <c r="O5922" i="3" s="1"/>
  <c r="K5922" i="3" a="1"/>
  <c r="K5922" i="3" s="1"/>
  <c r="M5922" i="3" a="1"/>
  <c r="M5922" i="3" s="1"/>
  <c r="P5922" i="3" a="1"/>
  <c r="P5922" i="3" s="1"/>
  <c r="Q5931" i="3"/>
  <c r="R5931" i="3"/>
  <c r="R5937" i="3"/>
  <c r="Q5937" i="3"/>
  <c r="N5971" i="3" a="1"/>
  <c r="N5971" i="3" s="1"/>
  <c r="P5971" i="3" a="1"/>
  <c r="P5971" i="3" s="1"/>
  <c r="K5971" i="3" a="1"/>
  <c r="K5971" i="3" s="1"/>
  <c r="O5971" i="3" a="1"/>
  <c r="O5971" i="3" s="1"/>
  <c r="N6008" i="3" a="1"/>
  <c r="N6008" i="3" s="1"/>
  <c r="K6008" i="3" a="1"/>
  <c r="K6008" i="3" s="1"/>
  <c r="M6008" i="3" a="1"/>
  <c r="M6008" i="3" s="1"/>
  <c r="P6008" i="3" a="1"/>
  <c r="P6008" i="3" s="1"/>
  <c r="O6008" i="3" a="1"/>
  <c r="O6008" i="3" s="1"/>
  <c r="M6010" i="3" a="1"/>
  <c r="M6010" i="3" s="1"/>
  <c r="N6010" i="3" a="1"/>
  <c r="N6010" i="3" s="1"/>
  <c r="L6010" i="3" a="1"/>
  <c r="L6010" i="3" s="1"/>
  <c r="O6010" i="3" a="1"/>
  <c r="O6010" i="3" s="1"/>
  <c r="P6015" i="3" a="1"/>
  <c r="P6015" i="3" s="1"/>
  <c r="L6015" i="3" a="1"/>
  <c r="L6015" i="3" s="1"/>
  <c r="K6015" i="3" a="1"/>
  <c r="K6015" i="3" s="1"/>
  <c r="M6015" i="3" a="1"/>
  <c r="M6015" i="3" s="1"/>
  <c r="N6015" i="3" a="1"/>
  <c r="N6015" i="3" s="1"/>
  <c r="O6015" i="3" a="1"/>
  <c r="O6015" i="3" s="1"/>
  <c r="L6018" i="3" a="1"/>
  <c r="L6018" i="3" s="1"/>
  <c r="P6018" i="3" a="1"/>
  <c r="P6018" i="3" s="1"/>
  <c r="M6018" i="3" a="1"/>
  <c r="M6018" i="3" s="1"/>
  <c r="K6018" i="3" a="1"/>
  <c r="K6018" i="3" s="1"/>
  <c r="N6018" i="3" a="1"/>
  <c r="N6018" i="3" s="1"/>
  <c r="L6030" i="3" a="1"/>
  <c r="L6030" i="3" s="1"/>
  <c r="M6030" i="3" a="1"/>
  <c r="M6030" i="3" s="1"/>
  <c r="N6030" i="3" a="1"/>
  <c r="N6030" i="3" s="1"/>
  <c r="P6030" i="3" a="1"/>
  <c r="P6030" i="3" s="1"/>
  <c r="O6030" i="3" a="1"/>
  <c r="O6030" i="3" s="1"/>
  <c r="K6033" i="3" a="1"/>
  <c r="K6033" i="3" s="1"/>
  <c r="P5758" i="3" a="1"/>
  <c r="P5758" i="3" s="1"/>
  <c r="L5758" i="3" a="1"/>
  <c r="L5758" i="3" s="1"/>
  <c r="M5758" i="3" a="1"/>
  <c r="M5758" i="3" s="1"/>
  <c r="N5758" i="3" a="1"/>
  <c r="N5758" i="3" s="1"/>
  <c r="K5778" i="3" a="1"/>
  <c r="K5778" i="3" s="1"/>
  <c r="P5791" i="3" a="1"/>
  <c r="P5791" i="3" s="1"/>
  <c r="L5791" i="3" a="1"/>
  <c r="L5791" i="3" s="1"/>
  <c r="M5791" i="3" a="1"/>
  <c r="M5791" i="3" s="1"/>
  <c r="N5791" i="3" a="1"/>
  <c r="N5791" i="3" s="1"/>
  <c r="N5794" i="3" a="1"/>
  <c r="N5794" i="3" s="1"/>
  <c r="L5794" i="3" a="1"/>
  <c r="L5794" i="3" s="1"/>
  <c r="M5794" i="3" a="1"/>
  <c r="M5794" i="3" s="1"/>
  <c r="P5807" i="3" a="1"/>
  <c r="P5807" i="3" s="1"/>
  <c r="L5807" i="3" a="1"/>
  <c r="L5807" i="3" s="1"/>
  <c r="K5807" i="3" a="1"/>
  <c r="K5807" i="3" s="1"/>
  <c r="M5807" i="3" a="1"/>
  <c r="M5807" i="3" s="1"/>
  <c r="O5813" i="3" a="1"/>
  <c r="O5813" i="3" s="1"/>
  <c r="K5813" i="3" a="1"/>
  <c r="K5813" i="3" s="1"/>
  <c r="M5813" i="3" a="1"/>
  <c r="M5813" i="3" s="1"/>
  <c r="N5813" i="3" a="1"/>
  <c r="N5813" i="3" s="1"/>
  <c r="Q5820" i="3"/>
  <c r="R5820" i="3"/>
  <c r="P5839" i="3" a="1"/>
  <c r="P5839" i="3" s="1"/>
  <c r="L5839" i="3" a="1"/>
  <c r="L5839" i="3" s="1"/>
  <c r="N5839" i="3" a="1"/>
  <c r="N5839" i="3" s="1"/>
  <c r="M5839" i="3" a="1"/>
  <c r="M5839" i="3" s="1"/>
  <c r="O5839" i="3" a="1"/>
  <c r="O5839" i="3" s="1"/>
  <c r="L5845" i="3" a="1"/>
  <c r="L5845" i="3" s="1"/>
  <c r="O5848" i="3" a="1"/>
  <c r="O5848" i="3" s="1"/>
  <c r="R5851" i="3"/>
  <c r="P5861" i="3" a="1"/>
  <c r="P5861" i="3" s="1"/>
  <c r="N5866" i="3" a="1"/>
  <c r="N5866" i="3" s="1"/>
  <c r="O5866" i="3" a="1"/>
  <c r="O5866" i="3" s="1"/>
  <c r="K5866" i="3" a="1"/>
  <c r="K5866" i="3" s="1"/>
  <c r="M5866" i="3" a="1"/>
  <c r="M5866" i="3" s="1"/>
  <c r="N5874" i="3" a="1"/>
  <c r="N5874" i="3" s="1"/>
  <c r="O5874" i="3" a="1"/>
  <c r="O5874" i="3" s="1"/>
  <c r="K5874" i="3" a="1"/>
  <c r="K5874" i="3" s="1"/>
  <c r="L5874" i="3" a="1"/>
  <c r="L5874" i="3" s="1"/>
  <c r="M5874" i="3" a="1"/>
  <c r="M5874" i="3" s="1"/>
  <c r="M5888" i="3" a="1"/>
  <c r="M5888" i="3" s="1"/>
  <c r="N5888" i="3" a="1"/>
  <c r="N5888" i="3" s="1"/>
  <c r="O5888" i="3" a="1"/>
  <c r="O5888" i="3" s="1"/>
  <c r="M5896" i="3" a="1"/>
  <c r="M5896" i="3" s="1"/>
  <c r="N5896" i="3" a="1"/>
  <c r="N5896" i="3" s="1"/>
  <c r="L5896" i="3" a="1"/>
  <c r="L5896" i="3" s="1"/>
  <c r="O5896" i="3" a="1"/>
  <c r="O5896" i="3" s="1"/>
  <c r="K5904" i="3" a="1"/>
  <c r="K5904" i="3" s="1"/>
  <c r="M5912" i="3" a="1"/>
  <c r="M5912" i="3" s="1"/>
  <c r="N5912" i="3" a="1"/>
  <c r="N5912" i="3" s="1"/>
  <c r="K5912" i="3" a="1"/>
  <c r="K5912" i="3" s="1"/>
  <c r="L5912" i="3" a="1"/>
  <c r="L5912" i="3" s="1"/>
  <c r="L5917" i="3" a="1"/>
  <c r="L5917" i="3" s="1"/>
  <c r="O5925" i="3" a="1"/>
  <c r="O5925" i="3" s="1"/>
  <c r="K5925" i="3" a="1"/>
  <c r="K5925" i="3" s="1"/>
  <c r="M5925" i="3" a="1"/>
  <c r="M5925" i="3" s="1"/>
  <c r="N5925" i="3" a="1"/>
  <c r="N5925" i="3" s="1"/>
  <c r="R5956" i="3"/>
  <c r="Q5956" i="3"/>
  <c r="L5971" i="3" a="1"/>
  <c r="L5971" i="3" s="1"/>
  <c r="L5998" i="3" a="1"/>
  <c r="L5998" i="3" s="1"/>
  <c r="N5998" i="3" a="1"/>
  <c r="N5998" i="3" s="1"/>
  <c r="P5998" i="3" a="1"/>
  <c r="P5998" i="3" s="1"/>
  <c r="O5998" i="3" a="1"/>
  <c r="O5998" i="3" s="1"/>
  <c r="K6010" i="3" a="1"/>
  <c r="K6010" i="3" s="1"/>
  <c r="L6013" i="3" a="1"/>
  <c r="L6013" i="3" s="1"/>
  <c r="O6018" i="3" a="1"/>
  <c r="O6018" i="3" s="1"/>
  <c r="O6021" i="3" a="1"/>
  <c r="O6021" i="3" s="1"/>
  <c r="K6021" i="3" a="1"/>
  <c r="K6021" i="3" s="1"/>
  <c r="L6021" i="3" a="1"/>
  <c r="L6021" i="3" s="1"/>
  <c r="P6021" i="3" a="1"/>
  <c r="P6021" i="3" s="1"/>
  <c r="M6021" i="3" a="1"/>
  <c r="M6021" i="3" s="1"/>
  <c r="N6021" i="3" a="1"/>
  <c r="N6021" i="3" s="1"/>
  <c r="O6046" i="3" a="1"/>
  <c r="O6046" i="3" s="1"/>
  <c r="Q6059" i="3"/>
  <c r="R6059" i="3"/>
  <c r="N6062" i="3" a="1"/>
  <c r="N6062" i="3" s="1"/>
  <c r="M6062" i="3" a="1"/>
  <c r="M6062" i="3" s="1"/>
  <c r="O6062" i="3" a="1"/>
  <c r="O6062" i="3" s="1"/>
  <c r="L6062" i="3" a="1"/>
  <c r="L6062" i="3" s="1"/>
  <c r="K6062" i="3" a="1"/>
  <c r="K6062" i="3" s="1"/>
  <c r="P6062" i="3" a="1"/>
  <c r="P6062" i="3" s="1"/>
  <c r="Q6073" i="3"/>
  <c r="R6073" i="3"/>
  <c r="Q6105" i="3"/>
  <c r="R6105" i="3"/>
  <c r="R6114" i="3"/>
  <c r="Q6114" i="3"/>
  <c r="P5847" i="3" a="1"/>
  <c r="P5847" i="3" s="1"/>
  <c r="L5847" i="3" a="1"/>
  <c r="L5847" i="3" s="1"/>
  <c r="M5847" i="3" a="1"/>
  <c r="M5847" i="3" s="1"/>
  <c r="N5847" i="3" a="1"/>
  <c r="N5847" i="3" s="1"/>
  <c r="R5859" i="3"/>
  <c r="Q5859" i="3"/>
  <c r="R5881" i="3"/>
  <c r="Q5881" i="3"/>
  <c r="O5909" i="3" a="1"/>
  <c r="O5909" i="3" s="1"/>
  <c r="K5909" i="3" a="1"/>
  <c r="K5909" i="3" s="1"/>
  <c r="N5909" i="3" a="1"/>
  <c r="N5909" i="3" s="1"/>
  <c r="P5909" i="3" a="1"/>
  <c r="P5909" i="3" s="1"/>
  <c r="P5919" i="3" a="1"/>
  <c r="P5919" i="3" s="1"/>
  <c r="L5919" i="3" a="1"/>
  <c r="L5919" i="3" s="1"/>
  <c r="K5919" i="3" a="1"/>
  <c r="K5919" i="3" s="1"/>
  <c r="N5919" i="3" a="1"/>
  <c r="N5919" i="3" s="1"/>
  <c r="M5919" i="3" a="1"/>
  <c r="M5919" i="3" s="1"/>
  <c r="R5984" i="3"/>
  <c r="Q5984" i="3"/>
  <c r="N5995" i="3" a="1"/>
  <c r="N5995" i="3" s="1"/>
  <c r="L5995" i="3" a="1"/>
  <c r="L5995" i="3" s="1"/>
  <c r="M5995" i="3" a="1"/>
  <c r="M5995" i="3" s="1"/>
  <c r="O5995" i="3" a="1"/>
  <c r="O5995" i="3" s="1"/>
  <c r="N6035" i="3" a="1"/>
  <c r="N6035" i="3" s="1"/>
  <c r="M6035" i="3" a="1"/>
  <c r="M6035" i="3" s="1"/>
  <c r="O6035" i="3" a="1"/>
  <c r="O6035" i="3" s="1"/>
  <c r="P6035" i="3" a="1"/>
  <c r="P6035" i="3" s="1"/>
  <c r="R6052" i="3"/>
  <c r="R6060" i="3"/>
  <c r="Q6060" i="3"/>
  <c r="L6064" i="3" a="1"/>
  <c r="L6064" i="3" s="1"/>
  <c r="N6064" i="3" a="1"/>
  <c r="N6064" i="3" s="1"/>
  <c r="O6064" i="3" a="1"/>
  <c r="O6064" i="3" s="1"/>
  <c r="M6064" i="3" a="1"/>
  <c r="M6064" i="3" s="1"/>
  <c r="P6064" i="3" a="1"/>
  <c r="P6064" i="3" s="1"/>
  <c r="N5036" i="3" a="1"/>
  <c r="N5036" i="3" s="1"/>
  <c r="N5044" i="3" a="1"/>
  <c r="N5044" i="3" s="1"/>
  <c r="N5052" i="3" a="1"/>
  <c r="N5052" i="3" s="1"/>
  <c r="N5060" i="3" a="1"/>
  <c r="N5060" i="3" s="1"/>
  <c r="N5068" i="3" a="1"/>
  <c r="N5068" i="3" s="1"/>
  <c r="N5076" i="3" a="1"/>
  <c r="N5076" i="3" s="1"/>
  <c r="N5084" i="3" a="1"/>
  <c r="N5084" i="3" s="1"/>
  <c r="N5092" i="3" a="1"/>
  <c r="N5092" i="3" s="1"/>
  <c r="N5100" i="3" a="1"/>
  <c r="N5100" i="3" s="1"/>
  <c r="N5108" i="3" a="1"/>
  <c r="N5108" i="3" s="1"/>
  <c r="N5116" i="3" a="1"/>
  <c r="N5116" i="3" s="1"/>
  <c r="N5124" i="3" a="1"/>
  <c r="N5124" i="3" s="1"/>
  <c r="N5132" i="3" a="1"/>
  <c r="N5132" i="3" s="1"/>
  <c r="M5138" i="3" a="1"/>
  <c r="M5138" i="3" s="1"/>
  <c r="N5140" i="3" a="1"/>
  <c r="N5140" i="3" s="1"/>
  <c r="M5146" i="3" a="1"/>
  <c r="M5146" i="3" s="1"/>
  <c r="N5148" i="3" a="1"/>
  <c r="N5148" i="3" s="1"/>
  <c r="M5154" i="3" a="1"/>
  <c r="M5154" i="3" s="1"/>
  <c r="N5156" i="3" a="1"/>
  <c r="N5156" i="3" s="1"/>
  <c r="M5162" i="3" a="1"/>
  <c r="M5162" i="3" s="1"/>
  <c r="N5164" i="3" a="1"/>
  <c r="N5164" i="3" s="1"/>
  <c r="M5170" i="3" a="1"/>
  <c r="M5170" i="3" s="1"/>
  <c r="N5172" i="3" a="1"/>
  <c r="N5172" i="3" s="1"/>
  <c r="M5178" i="3" a="1"/>
  <c r="M5178" i="3" s="1"/>
  <c r="N5180" i="3" a="1"/>
  <c r="N5180" i="3" s="1"/>
  <c r="M5186" i="3" a="1"/>
  <c r="M5186" i="3" s="1"/>
  <c r="N5188" i="3" a="1"/>
  <c r="N5188" i="3" s="1"/>
  <c r="M5194" i="3" a="1"/>
  <c r="M5194" i="3" s="1"/>
  <c r="N5196" i="3" a="1"/>
  <c r="N5196" i="3" s="1"/>
  <c r="M5202" i="3" a="1"/>
  <c r="M5202" i="3" s="1"/>
  <c r="N5204" i="3" a="1"/>
  <c r="N5204" i="3" s="1"/>
  <c r="M5210" i="3" a="1"/>
  <c r="M5210" i="3" s="1"/>
  <c r="N5212" i="3" a="1"/>
  <c r="N5212" i="3" s="1"/>
  <c r="M5218" i="3" a="1"/>
  <c r="M5218" i="3" s="1"/>
  <c r="N5220" i="3" a="1"/>
  <c r="N5220" i="3" s="1"/>
  <c r="M5226" i="3" a="1"/>
  <c r="M5226" i="3" s="1"/>
  <c r="N5228" i="3" a="1"/>
  <c r="N5228" i="3" s="1"/>
  <c r="M5234" i="3" a="1"/>
  <c r="M5234" i="3" s="1"/>
  <c r="N5236" i="3" a="1"/>
  <c r="N5236" i="3" s="1"/>
  <c r="M5242" i="3" a="1"/>
  <c r="M5242" i="3" s="1"/>
  <c r="N5244" i="3" a="1"/>
  <c r="N5244" i="3" s="1"/>
  <c r="M5250" i="3" a="1"/>
  <c r="M5250" i="3" s="1"/>
  <c r="N5252" i="3" a="1"/>
  <c r="N5252" i="3" s="1"/>
  <c r="M5258" i="3" a="1"/>
  <c r="M5258" i="3" s="1"/>
  <c r="N5260" i="3" a="1"/>
  <c r="N5260" i="3" s="1"/>
  <c r="M5266" i="3" a="1"/>
  <c r="M5266" i="3" s="1"/>
  <c r="N5268" i="3" a="1"/>
  <c r="N5268" i="3" s="1"/>
  <c r="M5274" i="3" a="1"/>
  <c r="M5274" i="3" s="1"/>
  <c r="N5276" i="3" a="1"/>
  <c r="N5276" i="3" s="1"/>
  <c r="M5282" i="3" a="1"/>
  <c r="M5282" i="3" s="1"/>
  <c r="N5284" i="3" a="1"/>
  <c r="N5284" i="3" s="1"/>
  <c r="M5290" i="3" a="1"/>
  <c r="M5290" i="3" s="1"/>
  <c r="N5292" i="3" a="1"/>
  <c r="N5292" i="3" s="1"/>
  <c r="M5298" i="3" a="1"/>
  <c r="M5298" i="3" s="1"/>
  <c r="N5300" i="3" a="1"/>
  <c r="N5300" i="3" s="1"/>
  <c r="M5306" i="3" a="1"/>
  <c r="M5306" i="3" s="1"/>
  <c r="N5308" i="3" a="1"/>
  <c r="N5308" i="3" s="1"/>
  <c r="M5314" i="3" a="1"/>
  <c r="M5314" i="3" s="1"/>
  <c r="N5316" i="3" a="1"/>
  <c r="N5316" i="3" s="1"/>
  <c r="M5322" i="3" a="1"/>
  <c r="M5322" i="3" s="1"/>
  <c r="N5324" i="3" a="1"/>
  <c r="N5324" i="3" s="1"/>
  <c r="M5330" i="3" a="1"/>
  <c r="M5330" i="3" s="1"/>
  <c r="N5332" i="3" a="1"/>
  <c r="N5332" i="3" s="1"/>
  <c r="M5338" i="3" a="1"/>
  <c r="M5338" i="3" s="1"/>
  <c r="N5340" i="3" a="1"/>
  <c r="N5340" i="3" s="1"/>
  <c r="M5346" i="3" a="1"/>
  <c r="M5346" i="3" s="1"/>
  <c r="N5348" i="3" a="1"/>
  <c r="N5348" i="3" s="1"/>
  <c r="M5354" i="3" a="1"/>
  <c r="M5354" i="3" s="1"/>
  <c r="N5356" i="3" a="1"/>
  <c r="N5356" i="3" s="1"/>
  <c r="M5362" i="3" a="1"/>
  <c r="M5362" i="3" s="1"/>
  <c r="N5364" i="3" a="1"/>
  <c r="N5364" i="3" s="1"/>
  <c r="M5370" i="3" a="1"/>
  <c r="M5370" i="3" s="1"/>
  <c r="N5372" i="3" a="1"/>
  <c r="N5372" i="3" s="1"/>
  <c r="O5380" i="3" a="1"/>
  <c r="O5380" i="3" s="1"/>
  <c r="K5380" i="3" a="1"/>
  <c r="K5380" i="3" s="1"/>
  <c r="M5393" i="3" a="1"/>
  <c r="M5393" i="3" s="1"/>
  <c r="O5394" i="3" a="1"/>
  <c r="O5394" i="3" s="1"/>
  <c r="O5400" i="3" a="1"/>
  <c r="O5400" i="3" s="1"/>
  <c r="O5407" i="3" a="1"/>
  <c r="O5407" i="3" s="1"/>
  <c r="O5409" i="3" a="1"/>
  <c r="O5409" i="3" s="1"/>
  <c r="O5417" i="3" a="1"/>
  <c r="O5417" i="3" s="1"/>
  <c r="O5421" i="3" a="1"/>
  <c r="O5421" i="3" s="1"/>
  <c r="P5423" i="3" a="1"/>
  <c r="P5423" i="3" s="1"/>
  <c r="R5423" i="3" s="1"/>
  <c r="N5424" i="3" a="1"/>
  <c r="N5424" i="3" s="1"/>
  <c r="P5429" i="3" a="1"/>
  <c r="P5429" i="3" s="1"/>
  <c r="Q5429" i="3" s="1"/>
  <c r="K5429" i="3" a="1"/>
  <c r="K5429" i="3" s="1"/>
  <c r="N5431" i="3" a="1"/>
  <c r="N5431" i="3" s="1"/>
  <c r="M5433" i="3" a="1"/>
  <c r="M5433" i="3" s="1"/>
  <c r="L5433" i="3" a="1"/>
  <c r="L5433" i="3" s="1"/>
  <c r="N5433" i="3" a="1"/>
  <c r="N5433" i="3" s="1"/>
  <c r="O5442" i="3" a="1"/>
  <c r="O5442" i="3" s="1"/>
  <c r="O5449" i="3" a="1"/>
  <c r="O5449" i="3" s="1"/>
  <c r="P5477" i="3" a="1"/>
  <c r="P5477" i="3" s="1"/>
  <c r="P5486" i="3" a="1"/>
  <c r="P5486" i="3" s="1"/>
  <c r="Q5486" i="3" s="1"/>
  <c r="L5486" i="3" a="1"/>
  <c r="L5486" i="3" s="1"/>
  <c r="K5486" i="3" a="1"/>
  <c r="K5486" i="3" s="1"/>
  <c r="M5486" i="3" a="1"/>
  <c r="M5486" i="3" s="1"/>
  <c r="Q5544" i="3"/>
  <c r="Q5572" i="3"/>
  <c r="M5585" i="3" a="1"/>
  <c r="M5585" i="3" s="1"/>
  <c r="L5585" i="3" a="1"/>
  <c r="L5585" i="3" s="1"/>
  <c r="N5585" i="3" a="1"/>
  <c r="N5585" i="3" s="1"/>
  <c r="O5589" i="3" a="1"/>
  <c r="O5589" i="3" s="1"/>
  <c r="K5589" i="3" a="1"/>
  <c r="K5589" i="3" s="1"/>
  <c r="M5589" i="3" a="1"/>
  <c r="M5589" i="3" s="1"/>
  <c r="N5589" i="3" a="1"/>
  <c r="N5589" i="3" s="1"/>
  <c r="M5601" i="3" a="1"/>
  <c r="M5601" i="3" s="1"/>
  <c r="P5601" i="3" a="1"/>
  <c r="P5601" i="3" s="1"/>
  <c r="R5601" i="3" s="1"/>
  <c r="K5601" i="3" a="1"/>
  <c r="K5601" i="3" s="1"/>
  <c r="L5601" i="3" a="1"/>
  <c r="L5601" i="3" s="1"/>
  <c r="R5617" i="3"/>
  <c r="Q5617" i="3"/>
  <c r="P5638" i="3" a="1"/>
  <c r="P5638" i="3" s="1"/>
  <c r="L5638" i="3" a="1"/>
  <c r="L5638" i="3" s="1"/>
  <c r="K5638" i="3" a="1"/>
  <c r="K5638" i="3" s="1"/>
  <c r="M5638" i="3" a="1"/>
  <c r="M5638" i="3" s="1"/>
  <c r="P5640" i="3" a="1"/>
  <c r="P5640" i="3" s="1"/>
  <c r="R5640" i="3" s="1"/>
  <c r="P5647" i="3" a="1"/>
  <c r="P5647" i="3" s="1"/>
  <c r="Q5647" i="3" s="1"/>
  <c r="L5647" i="3" a="1"/>
  <c r="L5647" i="3" s="1"/>
  <c r="K5647" i="3" a="1"/>
  <c r="K5647" i="3" s="1"/>
  <c r="M5647" i="3" a="1"/>
  <c r="M5647" i="3" s="1"/>
  <c r="P5649" i="3" a="1"/>
  <c r="P5649" i="3" s="1"/>
  <c r="R5649" i="3" s="1"/>
  <c r="P5655" i="3" a="1"/>
  <c r="P5655" i="3" s="1"/>
  <c r="Q5655" i="3" s="1"/>
  <c r="L5655" i="3" a="1"/>
  <c r="L5655" i="3" s="1"/>
  <c r="M5655" i="3" a="1"/>
  <c r="M5655" i="3" s="1"/>
  <c r="N5655" i="3" a="1"/>
  <c r="N5655" i="3" s="1"/>
  <c r="N5658" i="3" a="1"/>
  <c r="N5658" i="3" s="1"/>
  <c r="L5658" i="3" a="1"/>
  <c r="L5658" i="3" s="1"/>
  <c r="M5658" i="3" a="1"/>
  <c r="M5658" i="3" s="1"/>
  <c r="Q5668" i="3"/>
  <c r="R5668" i="3"/>
  <c r="N5690" i="3" a="1"/>
  <c r="N5690" i="3" s="1"/>
  <c r="L5690" i="3" a="1"/>
  <c r="L5690" i="3" s="1"/>
  <c r="M5690" i="3" a="1"/>
  <c r="M5690" i="3" s="1"/>
  <c r="P5702" i="3" a="1"/>
  <c r="P5702" i="3" s="1"/>
  <c r="Q5702" i="3" s="1"/>
  <c r="L5702" i="3" a="1"/>
  <c r="L5702" i="3" s="1"/>
  <c r="M5702" i="3" a="1"/>
  <c r="M5702" i="3" s="1"/>
  <c r="N5702" i="3" a="1"/>
  <c r="N5702" i="3" s="1"/>
  <c r="P5704" i="3" a="1"/>
  <c r="P5704" i="3" s="1"/>
  <c r="R5708" i="3"/>
  <c r="P5711" i="3" a="1"/>
  <c r="P5711" i="3" s="1"/>
  <c r="R5711" i="3" s="1"/>
  <c r="L5711" i="3" a="1"/>
  <c r="L5711" i="3" s="1"/>
  <c r="K5711" i="3" a="1"/>
  <c r="K5711" i="3" s="1"/>
  <c r="M5711" i="3" a="1"/>
  <c r="M5711" i="3" s="1"/>
  <c r="M5728" i="3" a="1"/>
  <c r="M5728" i="3" s="1"/>
  <c r="L5728" i="3" a="1"/>
  <c r="L5728" i="3" s="1"/>
  <c r="N5728" i="3" a="1"/>
  <c r="N5728" i="3" s="1"/>
  <c r="Q5732" i="3"/>
  <c r="R5732" i="3"/>
  <c r="P5751" i="3" a="1"/>
  <c r="P5751" i="3" s="1"/>
  <c r="L5751" i="3" a="1"/>
  <c r="L5751" i="3" s="1"/>
  <c r="N5751" i="3" a="1"/>
  <c r="N5751" i="3" s="1"/>
  <c r="O5751" i="3" a="1"/>
  <c r="O5751" i="3" s="1"/>
  <c r="M5769" i="3" a="1"/>
  <c r="M5769" i="3" s="1"/>
  <c r="N5769" i="3" a="1"/>
  <c r="N5769" i="3" s="1"/>
  <c r="O5769" i="3" a="1"/>
  <c r="O5769" i="3" s="1"/>
  <c r="Q5771" i="3"/>
  <c r="M5776" i="3" a="1"/>
  <c r="M5776" i="3" s="1"/>
  <c r="L5776" i="3" a="1"/>
  <c r="L5776" i="3" s="1"/>
  <c r="N5776" i="3" a="1"/>
  <c r="N5776" i="3" s="1"/>
  <c r="L5778" i="3" a="1"/>
  <c r="L5778" i="3" s="1"/>
  <c r="R5780" i="3"/>
  <c r="Q5780" i="3"/>
  <c r="M5785" i="3" a="1"/>
  <c r="M5785" i="3" s="1"/>
  <c r="L5785" i="3" a="1"/>
  <c r="L5785" i="3" s="1"/>
  <c r="N5785" i="3" a="1"/>
  <c r="N5785" i="3" s="1"/>
  <c r="O5797" i="3" a="1"/>
  <c r="O5797" i="3" s="1"/>
  <c r="K5797" i="3" a="1"/>
  <c r="K5797" i="3" s="1"/>
  <c r="N5797" i="3" a="1"/>
  <c r="N5797" i="3" s="1"/>
  <c r="P5797" i="3" a="1"/>
  <c r="P5797" i="3" s="1"/>
  <c r="R5801" i="3"/>
  <c r="P5822" i="3" a="1"/>
  <c r="P5822" i="3" s="1"/>
  <c r="Q5822" i="3" s="1"/>
  <c r="L5822" i="3" a="1"/>
  <c r="L5822" i="3" s="1"/>
  <c r="M5822" i="3" a="1"/>
  <c r="M5822" i="3" s="1"/>
  <c r="N5822" i="3" a="1"/>
  <c r="N5822" i="3" s="1"/>
  <c r="P5824" i="3" a="1"/>
  <c r="P5824" i="3" s="1"/>
  <c r="P5832" i="3" a="1"/>
  <c r="P5832" i="3" s="1"/>
  <c r="K5847" i="3" a="1"/>
  <c r="K5847" i="3" s="1"/>
  <c r="P5848" i="3" a="1"/>
  <c r="P5848" i="3" s="1"/>
  <c r="P5854" i="3" a="1"/>
  <c r="P5854" i="3" s="1"/>
  <c r="L5854" i="3" a="1"/>
  <c r="L5854" i="3" s="1"/>
  <c r="M5854" i="3" a="1"/>
  <c r="M5854" i="3" s="1"/>
  <c r="N5854" i="3" a="1"/>
  <c r="N5854" i="3" s="1"/>
  <c r="L5866" i="3" a="1"/>
  <c r="L5866" i="3" s="1"/>
  <c r="O5869" i="3" a="1"/>
  <c r="O5869" i="3" s="1"/>
  <c r="K5869" i="3" a="1"/>
  <c r="K5869" i="3" s="1"/>
  <c r="M5869" i="3" a="1"/>
  <c r="M5869" i="3" s="1"/>
  <c r="L5869" i="3" a="1"/>
  <c r="L5869" i="3" s="1"/>
  <c r="N5869" i="3" a="1"/>
  <c r="N5869" i="3" s="1"/>
  <c r="P5903" i="3" a="1"/>
  <c r="P5903" i="3" s="1"/>
  <c r="L5903" i="3" a="1"/>
  <c r="L5903" i="3" s="1"/>
  <c r="N5903" i="3" a="1"/>
  <c r="N5903" i="3" s="1"/>
  <c r="M5903" i="3" a="1"/>
  <c r="M5903" i="3" s="1"/>
  <c r="O5903" i="3" a="1"/>
  <c r="O5903" i="3" s="1"/>
  <c r="L5909" i="3" a="1"/>
  <c r="L5909" i="3" s="1"/>
  <c r="O5912" i="3" a="1"/>
  <c r="O5912" i="3" s="1"/>
  <c r="R5913" i="3"/>
  <c r="Q5913" i="3"/>
  <c r="P5925" i="3" a="1"/>
  <c r="P5925" i="3" s="1"/>
  <c r="N5930" i="3" a="1"/>
  <c r="N5930" i="3" s="1"/>
  <c r="O5930" i="3" a="1"/>
  <c r="O5930" i="3" s="1"/>
  <c r="K5930" i="3" a="1"/>
  <c r="K5930" i="3" s="1"/>
  <c r="M5930" i="3" a="1"/>
  <c r="M5930" i="3" s="1"/>
  <c r="Q5932" i="3"/>
  <c r="N5938" i="3" a="1"/>
  <c r="N5938" i="3" s="1"/>
  <c r="O5938" i="3" a="1"/>
  <c r="O5938" i="3" s="1"/>
  <c r="K5938" i="3" a="1"/>
  <c r="K5938" i="3" s="1"/>
  <c r="L5938" i="3" a="1"/>
  <c r="L5938" i="3" s="1"/>
  <c r="M5938" i="3" a="1"/>
  <c r="M5938" i="3" s="1"/>
  <c r="Q5940" i="3"/>
  <c r="M5952" i="3" a="1"/>
  <c r="M5952" i="3" s="1"/>
  <c r="N5952" i="3" a="1"/>
  <c r="N5952" i="3" s="1"/>
  <c r="O5952" i="3" a="1"/>
  <c r="O5952" i="3" s="1"/>
  <c r="M5960" i="3" a="1"/>
  <c r="M5960" i="3" s="1"/>
  <c r="N5960" i="3" a="1"/>
  <c r="N5960" i="3" s="1"/>
  <c r="L5960" i="3" a="1"/>
  <c r="L5960" i="3" s="1"/>
  <c r="O5960" i="3" a="1"/>
  <c r="O5960" i="3" s="1"/>
  <c r="N5970" i="3" a="1"/>
  <c r="N5970" i="3" s="1"/>
  <c r="K5970" i="3" a="1"/>
  <c r="K5970" i="3" s="1"/>
  <c r="O5970" i="3" a="1"/>
  <c r="O5970" i="3" s="1"/>
  <c r="M5970" i="3" a="1"/>
  <c r="M5970" i="3" s="1"/>
  <c r="P5970" i="3" a="1"/>
  <c r="P5970" i="3" s="1"/>
  <c r="K5995" i="3" a="1"/>
  <c r="K5995" i="3" s="1"/>
  <c r="M5998" i="3" a="1"/>
  <c r="M5998" i="3" s="1"/>
  <c r="P6010" i="3" a="1"/>
  <c r="P6010" i="3" s="1"/>
  <c r="N6014" i="3" a="1"/>
  <c r="N6014" i="3" s="1"/>
  <c r="P6014" i="3" a="1"/>
  <c r="P6014" i="3" s="1"/>
  <c r="K6014" i="3" a="1"/>
  <c r="K6014" i="3" s="1"/>
  <c r="O6014" i="3" a="1"/>
  <c r="O6014" i="3" s="1"/>
  <c r="M6016" i="3" a="1"/>
  <c r="M6016" i="3" s="1"/>
  <c r="O6016" i="3" a="1"/>
  <c r="O6016" i="3" s="1"/>
  <c r="N6016" i="3" a="1"/>
  <c r="N6016" i="3" s="1"/>
  <c r="P6016" i="3" a="1"/>
  <c r="P6016" i="3" s="1"/>
  <c r="K6035" i="3" a="1"/>
  <c r="K6035" i="3" s="1"/>
  <c r="R6042" i="3"/>
  <c r="K6064" i="3" a="1"/>
  <c r="K6064" i="3" s="1"/>
  <c r="O5385" i="3" a="1"/>
  <c r="O5385" i="3" s="1"/>
  <c r="O5391" i="3" a="1"/>
  <c r="O5391" i="3" s="1"/>
  <c r="O5397" i="3" a="1"/>
  <c r="O5397" i="3" s="1"/>
  <c r="P5417" i="3" a="1"/>
  <c r="P5417" i="3" s="1"/>
  <c r="P5421" i="3" a="1"/>
  <c r="P5421" i="3" s="1"/>
  <c r="Q5435" i="3"/>
  <c r="O5437" i="3" a="1"/>
  <c r="O5437" i="3" s="1"/>
  <c r="K5437" i="3" a="1"/>
  <c r="K5437" i="3" s="1"/>
  <c r="P5438" i="3" a="1"/>
  <c r="P5438" i="3" s="1"/>
  <c r="L5438" i="3" a="1"/>
  <c r="L5438" i="3" s="1"/>
  <c r="O5438" i="3" a="1"/>
  <c r="O5438" i="3" s="1"/>
  <c r="K5438" i="3" a="1"/>
  <c r="K5438" i="3" s="1"/>
  <c r="P5439" i="3" a="1"/>
  <c r="P5439" i="3" s="1"/>
  <c r="R5439" i="3" s="1"/>
  <c r="L5439" i="3" a="1"/>
  <c r="L5439" i="3" s="1"/>
  <c r="O5445" i="3" a="1"/>
  <c r="O5445" i="3" s="1"/>
  <c r="K5445" i="3" a="1"/>
  <c r="K5445" i="3" s="1"/>
  <c r="N5445" i="3" a="1"/>
  <c r="N5445" i="3" s="1"/>
  <c r="P5445" i="3" a="1"/>
  <c r="P5445" i="3" s="1"/>
  <c r="M5488" i="3" a="1"/>
  <c r="M5488" i="3" s="1"/>
  <c r="L5488" i="3" a="1"/>
  <c r="L5488" i="3" s="1"/>
  <c r="N5488" i="3" a="1"/>
  <c r="N5488" i="3" s="1"/>
  <c r="M5512" i="3" a="1"/>
  <c r="M5512" i="3" s="1"/>
  <c r="L5512" i="3" a="1"/>
  <c r="L5512" i="3" s="1"/>
  <c r="N5512" i="3" a="1"/>
  <c r="N5512" i="3" s="1"/>
  <c r="R5523" i="3"/>
  <c r="Q5523" i="3"/>
  <c r="M5528" i="3" a="1"/>
  <c r="M5528" i="3" s="1"/>
  <c r="P5528" i="3" a="1"/>
  <c r="P5528" i="3" s="1"/>
  <c r="Q5528" i="3" s="1"/>
  <c r="K5528" i="3" a="1"/>
  <c r="K5528" i="3" s="1"/>
  <c r="L5528" i="3" a="1"/>
  <c r="L5528" i="3" s="1"/>
  <c r="P5534" i="3" a="1"/>
  <c r="P5534" i="3" s="1"/>
  <c r="Q5534" i="3" s="1"/>
  <c r="L5534" i="3" a="1"/>
  <c r="L5534" i="3" s="1"/>
  <c r="M5534" i="3" a="1"/>
  <c r="M5534" i="3" s="1"/>
  <c r="N5534" i="3" a="1"/>
  <c r="N5534" i="3" s="1"/>
  <c r="N5546" i="3" a="1"/>
  <c r="N5546" i="3" s="1"/>
  <c r="P5546" i="3" a="1"/>
  <c r="P5546" i="3" s="1"/>
  <c r="Q5546" i="3" s="1"/>
  <c r="K5546" i="3" a="1"/>
  <c r="K5546" i="3" s="1"/>
  <c r="L5546" i="3" a="1"/>
  <c r="L5546" i="3" s="1"/>
  <c r="M5552" i="3" a="1"/>
  <c r="M5552" i="3" s="1"/>
  <c r="L5552" i="3" a="1"/>
  <c r="L5552" i="3" s="1"/>
  <c r="N5552" i="3" a="1"/>
  <c r="N5552" i="3" s="1"/>
  <c r="P5558" i="3" a="1"/>
  <c r="P5558" i="3" s="1"/>
  <c r="R5558" i="3" s="1"/>
  <c r="L5558" i="3" a="1"/>
  <c r="L5558" i="3" s="1"/>
  <c r="M5558" i="3" a="1"/>
  <c r="M5558" i="3" s="1"/>
  <c r="N5558" i="3" a="1"/>
  <c r="N5558" i="3" s="1"/>
  <c r="O5565" i="3" a="1"/>
  <c r="O5565" i="3" s="1"/>
  <c r="K5565" i="3" a="1"/>
  <c r="K5565" i="3" s="1"/>
  <c r="L5565" i="3" a="1"/>
  <c r="L5565" i="3" s="1"/>
  <c r="M5565" i="3" a="1"/>
  <c r="M5565" i="3" s="1"/>
  <c r="N5570" i="3" a="1"/>
  <c r="N5570" i="3" s="1"/>
  <c r="L5570" i="3" a="1"/>
  <c r="L5570" i="3" s="1"/>
  <c r="M5570" i="3" a="1"/>
  <c r="M5570" i="3" s="1"/>
  <c r="P5574" i="3" a="1"/>
  <c r="P5574" i="3" s="1"/>
  <c r="Q5574" i="3" s="1"/>
  <c r="L5574" i="3" a="1"/>
  <c r="L5574" i="3" s="1"/>
  <c r="K5574" i="3" a="1"/>
  <c r="K5574" i="3" s="1"/>
  <c r="M5574" i="3" a="1"/>
  <c r="M5574" i="3" s="1"/>
  <c r="M5600" i="3" a="1"/>
  <c r="M5600" i="3" s="1"/>
  <c r="N5600" i="3" a="1"/>
  <c r="N5600" i="3" s="1"/>
  <c r="O5600" i="3" a="1"/>
  <c r="O5600" i="3" s="1"/>
  <c r="M5625" i="3" a="1"/>
  <c r="M5625" i="3" s="1"/>
  <c r="L5625" i="3" a="1"/>
  <c r="L5625" i="3" s="1"/>
  <c r="N5625" i="3" a="1"/>
  <c r="N5625" i="3" s="1"/>
  <c r="O5637" i="3" a="1"/>
  <c r="O5637" i="3" s="1"/>
  <c r="K5637" i="3" a="1"/>
  <c r="K5637" i="3" s="1"/>
  <c r="N5637" i="3" a="1"/>
  <c r="N5637" i="3" s="1"/>
  <c r="P5637" i="3" a="1"/>
  <c r="P5637" i="3" s="1"/>
  <c r="R5641" i="3"/>
  <c r="Q5641" i="3"/>
  <c r="P5646" i="3" a="1"/>
  <c r="P5646" i="3" s="1"/>
  <c r="L5646" i="3" a="1"/>
  <c r="L5646" i="3" s="1"/>
  <c r="N5646" i="3" a="1"/>
  <c r="N5646" i="3" s="1"/>
  <c r="O5646" i="3" a="1"/>
  <c r="O5646" i="3" s="1"/>
  <c r="R5650" i="3"/>
  <c r="Q5650" i="3"/>
  <c r="P5687" i="3" a="1"/>
  <c r="P5687" i="3" s="1"/>
  <c r="L5687" i="3" a="1"/>
  <c r="L5687" i="3" s="1"/>
  <c r="M5687" i="3" a="1"/>
  <c r="M5687" i="3" s="1"/>
  <c r="N5687" i="3" a="1"/>
  <c r="N5687" i="3" s="1"/>
  <c r="P5710" i="3" a="1"/>
  <c r="P5710" i="3" s="1"/>
  <c r="L5710" i="3" a="1"/>
  <c r="L5710" i="3" s="1"/>
  <c r="N5710" i="3" a="1"/>
  <c r="N5710" i="3" s="1"/>
  <c r="O5710" i="3" a="1"/>
  <c r="O5710" i="3" s="1"/>
  <c r="R5714" i="3"/>
  <c r="Q5714" i="3"/>
  <c r="R5715" i="3"/>
  <c r="O5758" i="3" a="1"/>
  <c r="O5758" i="3" s="1"/>
  <c r="M5761" i="3" a="1"/>
  <c r="M5761" i="3" s="1"/>
  <c r="P5761" i="3" a="1"/>
  <c r="P5761" i="3" s="1"/>
  <c r="K5761" i="3" a="1"/>
  <c r="K5761" i="3" s="1"/>
  <c r="L5761" i="3" a="1"/>
  <c r="L5761" i="3" s="1"/>
  <c r="R5772" i="3"/>
  <c r="P5782" i="3" a="1"/>
  <c r="P5782" i="3" s="1"/>
  <c r="R5782" i="3" s="1"/>
  <c r="L5782" i="3" a="1"/>
  <c r="L5782" i="3" s="1"/>
  <c r="M5782" i="3" a="1"/>
  <c r="M5782" i="3" s="1"/>
  <c r="N5782" i="3" a="1"/>
  <c r="N5782" i="3" s="1"/>
  <c r="O5791" i="3" a="1"/>
  <c r="O5791" i="3" s="1"/>
  <c r="O5794" i="3" a="1"/>
  <c r="O5794" i="3" s="1"/>
  <c r="O5807" i="3" a="1"/>
  <c r="O5807" i="3" s="1"/>
  <c r="M5809" i="3" a="1"/>
  <c r="M5809" i="3" s="1"/>
  <c r="L5809" i="3" a="1"/>
  <c r="L5809" i="3" s="1"/>
  <c r="N5809" i="3" a="1"/>
  <c r="N5809" i="3" s="1"/>
  <c r="P5813" i="3" a="1"/>
  <c r="P5813" i="3" s="1"/>
  <c r="M5816" i="3" a="1"/>
  <c r="M5816" i="3" s="1"/>
  <c r="P5816" i="3" a="1"/>
  <c r="P5816" i="3" s="1"/>
  <c r="K5816" i="3" a="1"/>
  <c r="K5816" i="3" s="1"/>
  <c r="L5816" i="3" a="1"/>
  <c r="L5816" i="3" s="1"/>
  <c r="P5818" i="3" a="1"/>
  <c r="P5818" i="3" s="1"/>
  <c r="R5818" i="3" s="1"/>
  <c r="P5838" i="3" a="1"/>
  <c r="P5838" i="3" s="1"/>
  <c r="L5838" i="3" a="1"/>
  <c r="L5838" i="3" s="1"/>
  <c r="M5838" i="3" a="1"/>
  <c r="M5838" i="3" s="1"/>
  <c r="N5838" i="3" a="1"/>
  <c r="N5838" i="3" s="1"/>
  <c r="O5838" i="3" a="1"/>
  <c r="O5838" i="3" s="1"/>
  <c r="O5847" i="3" a="1"/>
  <c r="O5847" i="3" s="1"/>
  <c r="Q5851" i="3"/>
  <c r="P5862" i="3" a="1"/>
  <c r="P5862" i="3" s="1"/>
  <c r="R5862" i="3" s="1"/>
  <c r="L5862" i="3" a="1"/>
  <c r="L5862" i="3" s="1"/>
  <c r="M5862" i="3" a="1"/>
  <c r="M5862" i="3" s="1"/>
  <c r="K5862" i="3" a="1"/>
  <c r="K5862" i="3" s="1"/>
  <c r="N5862" i="3" a="1"/>
  <c r="N5862" i="3" s="1"/>
  <c r="P5866" i="3" a="1"/>
  <c r="P5866" i="3" s="1"/>
  <c r="P5874" i="3" a="1"/>
  <c r="P5874" i="3" s="1"/>
  <c r="L5888" i="3" a="1"/>
  <c r="L5888" i="3" s="1"/>
  <c r="P5895" i="3" a="1"/>
  <c r="P5895" i="3" s="1"/>
  <c r="L5895" i="3" a="1"/>
  <c r="L5895" i="3" s="1"/>
  <c r="N5895" i="3" a="1"/>
  <c r="N5895" i="3" s="1"/>
  <c r="O5895" i="3" a="1"/>
  <c r="O5895" i="3" s="1"/>
  <c r="P5904" i="3" a="1"/>
  <c r="P5904" i="3" s="1"/>
  <c r="Q5904" i="3" s="1"/>
  <c r="M5909" i="3" a="1"/>
  <c r="M5909" i="3" s="1"/>
  <c r="P5911" i="3" a="1"/>
  <c r="P5911" i="3" s="1"/>
  <c r="R5911" i="3" s="1"/>
  <c r="L5911" i="3" a="1"/>
  <c r="L5911" i="3" s="1"/>
  <c r="M5911" i="3" a="1"/>
  <c r="M5911" i="3" s="1"/>
  <c r="N5911" i="3" a="1"/>
  <c r="N5911" i="3" s="1"/>
  <c r="O5919" i="3" a="1"/>
  <c r="O5919" i="3" s="1"/>
  <c r="R5923" i="3"/>
  <c r="Q5923" i="3"/>
  <c r="R5945" i="3"/>
  <c r="K5952" i="3" a="1"/>
  <c r="K5952" i="3" s="1"/>
  <c r="K5960" i="3" a="1"/>
  <c r="K5960" i="3" s="1"/>
  <c r="P6007" i="3" a="1"/>
  <c r="P6007" i="3" s="1"/>
  <c r="L6007" i="3" a="1"/>
  <c r="L6007" i="3" s="1"/>
  <c r="M6007" i="3" a="1"/>
  <c r="M6007" i="3" s="1"/>
  <c r="N6007" i="3" a="1"/>
  <c r="N6007" i="3" s="1"/>
  <c r="O6007" i="3" a="1"/>
  <c r="O6007" i="3" s="1"/>
  <c r="L6014" i="3" a="1"/>
  <c r="L6014" i="3" s="1"/>
  <c r="K6016" i="3" a="1"/>
  <c r="K6016" i="3" s="1"/>
  <c r="Q6041" i="3"/>
  <c r="R6041" i="3"/>
  <c r="Q6099" i="3"/>
  <c r="R6132" i="3"/>
  <c r="Q6132" i="3"/>
  <c r="K5036" i="3" a="1"/>
  <c r="K5036" i="3" s="1"/>
  <c r="K5044" i="3" a="1"/>
  <c r="K5044" i="3" s="1"/>
  <c r="K5052" i="3" a="1"/>
  <c r="K5052" i="3" s="1"/>
  <c r="K5060" i="3" a="1"/>
  <c r="K5060" i="3" s="1"/>
  <c r="K5068" i="3" a="1"/>
  <c r="K5068" i="3" s="1"/>
  <c r="K5076" i="3" a="1"/>
  <c r="K5076" i="3" s="1"/>
  <c r="K5084" i="3" a="1"/>
  <c r="K5084" i="3" s="1"/>
  <c r="K5092" i="3" a="1"/>
  <c r="K5092" i="3" s="1"/>
  <c r="K5100" i="3" a="1"/>
  <c r="K5100" i="3" s="1"/>
  <c r="K5108" i="3" a="1"/>
  <c r="K5108" i="3" s="1"/>
  <c r="K5116" i="3" a="1"/>
  <c r="K5116" i="3" s="1"/>
  <c r="K5124" i="3" a="1"/>
  <c r="K5124" i="3" s="1"/>
  <c r="K5132" i="3" a="1"/>
  <c r="K5132" i="3" s="1"/>
  <c r="K5140" i="3" a="1"/>
  <c r="K5140" i="3" s="1"/>
  <c r="K5148" i="3" a="1"/>
  <c r="K5148" i="3" s="1"/>
  <c r="K5156" i="3" a="1"/>
  <c r="K5156" i="3" s="1"/>
  <c r="K5164" i="3" a="1"/>
  <c r="K5164" i="3" s="1"/>
  <c r="K5172" i="3" a="1"/>
  <c r="K5172" i="3" s="1"/>
  <c r="K5180" i="3" a="1"/>
  <c r="K5180" i="3" s="1"/>
  <c r="K5188" i="3" a="1"/>
  <c r="K5188" i="3" s="1"/>
  <c r="K5196" i="3" a="1"/>
  <c r="K5196" i="3" s="1"/>
  <c r="K5204" i="3" a="1"/>
  <c r="K5204" i="3" s="1"/>
  <c r="K5212" i="3" a="1"/>
  <c r="K5212" i="3" s="1"/>
  <c r="K5220" i="3" a="1"/>
  <c r="K5220" i="3" s="1"/>
  <c r="K5228" i="3" a="1"/>
  <c r="K5228" i="3" s="1"/>
  <c r="K5236" i="3" a="1"/>
  <c r="K5236" i="3" s="1"/>
  <c r="K5244" i="3" a="1"/>
  <c r="K5244" i="3" s="1"/>
  <c r="K5252" i="3" a="1"/>
  <c r="K5252" i="3" s="1"/>
  <c r="K5260" i="3" a="1"/>
  <c r="K5260" i="3" s="1"/>
  <c r="K5268" i="3" a="1"/>
  <c r="K5268" i="3" s="1"/>
  <c r="K5276" i="3" a="1"/>
  <c r="K5276" i="3" s="1"/>
  <c r="K5284" i="3" a="1"/>
  <c r="K5284" i="3" s="1"/>
  <c r="K5292" i="3" a="1"/>
  <c r="K5292" i="3" s="1"/>
  <c r="K5300" i="3" a="1"/>
  <c r="K5300" i="3" s="1"/>
  <c r="K5308" i="3" a="1"/>
  <c r="K5308" i="3" s="1"/>
  <c r="K5316" i="3" a="1"/>
  <c r="K5316" i="3" s="1"/>
  <c r="K5324" i="3" a="1"/>
  <c r="K5324" i="3" s="1"/>
  <c r="K5332" i="3" a="1"/>
  <c r="K5332" i="3" s="1"/>
  <c r="K5340" i="3" a="1"/>
  <c r="K5340" i="3" s="1"/>
  <c r="K5348" i="3" a="1"/>
  <c r="K5348" i="3" s="1"/>
  <c r="K5356" i="3" a="1"/>
  <c r="K5356" i="3" s="1"/>
  <c r="K5364" i="3" a="1"/>
  <c r="K5364" i="3" s="1"/>
  <c r="K5372" i="3" a="1"/>
  <c r="K5372" i="3" s="1"/>
  <c r="O5376" i="3" a="1"/>
  <c r="O5376" i="3" s="1"/>
  <c r="L5380" i="3" a="1"/>
  <c r="L5380" i="3" s="1"/>
  <c r="P5382" i="3" a="1"/>
  <c r="P5382" i="3" s="1"/>
  <c r="L5382" i="3" a="1"/>
  <c r="L5382" i="3" s="1"/>
  <c r="O5382" i="3" a="1"/>
  <c r="O5382" i="3" s="1"/>
  <c r="O5388" i="3" a="1"/>
  <c r="O5388" i="3" s="1"/>
  <c r="K5388" i="3" a="1"/>
  <c r="K5388" i="3" s="1"/>
  <c r="P5394" i="3" a="1"/>
  <c r="P5394" i="3" s="1"/>
  <c r="K5397" i="3" a="1"/>
  <c r="K5397" i="3" s="1"/>
  <c r="P5400" i="3" a="1"/>
  <c r="P5400" i="3" s="1"/>
  <c r="O5402" i="3" a="1"/>
  <c r="O5402" i="3" s="1"/>
  <c r="K5407" i="3" a="1"/>
  <c r="K5407" i="3" s="1"/>
  <c r="K5409" i="3" a="1"/>
  <c r="K5409" i="3" s="1"/>
  <c r="P5409" i="3" a="1"/>
  <c r="P5409" i="3" s="1"/>
  <c r="L5423" i="3" a="1"/>
  <c r="L5423" i="3" s="1"/>
  <c r="O5424" i="3" a="1"/>
  <c r="O5424" i="3" s="1"/>
  <c r="P5430" i="3" a="1"/>
  <c r="P5430" i="3" s="1"/>
  <c r="R5430" i="3" s="1"/>
  <c r="L5430" i="3" a="1"/>
  <c r="L5430" i="3" s="1"/>
  <c r="M5430" i="3" a="1"/>
  <c r="M5430" i="3" s="1"/>
  <c r="L5437" i="3" a="1"/>
  <c r="L5437" i="3" s="1"/>
  <c r="K5439" i="3" a="1"/>
  <c r="K5439" i="3" s="1"/>
  <c r="M5440" i="3" a="1"/>
  <c r="M5440" i="3" s="1"/>
  <c r="P5440" i="3" a="1"/>
  <c r="P5440" i="3" s="1"/>
  <c r="Q5440" i="3" s="1"/>
  <c r="K5440" i="3" a="1"/>
  <c r="K5440" i="3" s="1"/>
  <c r="L5440" i="3" a="1"/>
  <c r="L5440" i="3" s="1"/>
  <c r="P5442" i="3" a="1"/>
  <c r="P5442" i="3" s="1"/>
  <c r="L5445" i="3" a="1"/>
  <c r="L5445" i="3" s="1"/>
  <c r="P5446" i="3" a="1"/>
  <c r="P5446" i="3" s="1"/>
  <c r="R5446" i="3" s="1"/>
  <c r="L5446" i="3" a="1"/>
  <c r="L5446" i="3" s="1"/>
  <c r="P5447" i="3" a="1"/>
  <c r="P5447" i="3" s="1"/>
  <c r="L5447" i="3" a="1"/>
  <c r="L5447" i="3" s="1"/>
  <c r="O5447" i="3" a="1"/>
  <c r="O5447" i="3" s="1"/>
  <c r="K5447" i="3" a="1"/>
  <c r="K5447" i="3" s="1"/>
  <c r="P5470" i="3" a="1"/>
  <c r="P5470" i="3" s="1"/>
  <c r="R5470" i="3" s="1"/>
  <c r="L5470" i="3" a="1"/>
  <c r="L5470" i="3" s="1"/>
  <c r="M5470" i="3" a="1"/>
  <c r="M5470" i="3" s="1"/>
  <c r="N5470" i="3" a="1"/>
  <c r="N5470" i="3" s="1"/>
  <c r="P5472" i="3" a="1"/>
  <c r="P5472" i="3" s="1"/>
  <c r="K5488" i="3" a="1"/>
  <c r="K5488" i="3" s="1"/>
  <c r="N5490" i="3" a="1"/>
  <c r="N5490" i="3" s="1"/>
  <c r="M5490" i="3" a="1"/>
  <c r="M5490" i="3" s="1"/>
  <c r="O5490" i="3" a="1"/>
  <c r="O5490" i="3" s="1"/>
  <c r="N5506" i="3" a="1"/>
  <c r="N5506" i="3" s="1"/>
  <c r="L5506" i="3" a="1"/>
  <c r="L5506" i="3" s="1"/>
  <c r="M5506" i="3" a="1"/>
  <c r="M5506" i="3" s="1"/>
  <c r="K5512" i="3" a="1"/>
  <c r="K5512" i="3" s="1"/>
  <c r="P5519" i="3" a="1"/>
  <c r="P5519" i="3" s="1"/>
  <c r="R5519" i="3" s="1"/>
  <c r="L5519" i="3" a="1"/>
  <c r="L5519" i="3" s="1"/>
  <c r="K5519" i="3" a="1"/>
  <c r="K5519" i="3" s="1"/>
  <c r="M5519" i="3" a="1"/>
  <c r="M5519" i="3" s="1"/>
  <c r="P5527" i="3" a="1"/>
  <c r="P5527" i="3" s="1"/>
  <c r="L5527" i="3" a="1"/>
  <c r="L5527" i="3" s="1"/>
  <c r="N5527" i="3" a="1"/>
  <c r="N5527" i="3" s="1"/>
  <c r="O5527" i="3" a="1"/>
  <c r="O5527" i="3" s="1"/>
  <c r="N5528" i="3" a="1"/>
  <c r="N5528" i="3" s="1"/>
  <c r="K5534" i="3" a="1"/>
  <c r="K5534" i="3" s="1"/>
  <c r="M5545" i="3" a="1"/>
  <c r="M5545" i="3" s="1"/>
  <c r="N5545" i="3" a="1"/>
  <c r="N5545" i="3" s="1"/>
  <c r="O5545" i="3" a="1"/>
  <c r="O5545" i="3" s="1"/>
  <c r="M5546" i="3" a="1"/>
  <c r="M5546" i="3" s="1"/>
  <c r="K5552" i="3" a="1"/>
  <c r="K5552" i="3" s="1"/>
  <c r="K5558" i="3" a="1"/>
  <c r="K5558" i="3" s="1"/>
  <c r="R5562" i="3"/>
  <c r="N5565" i="3" a="1"/>
  <c r="N5565" i="3" s="1"/>
  <c r="K5570" i="3" a="1"/>
  <c r="K5570" i="3" s="1"/>
  <c r="O5573" i="3" a="1"/>
  <c r="O5573" i="3" s="1"/>
  <c r="K5573" i="3" a="1"/>
  <c r="K5573" i="3" s="1"/>
  <c r="N5573" i="3" a="1"/>
  <c r="N5573" i="3" s="1"/>
  <c r="P5573" i="3" a="1"/>
  <c r="P5573" i="3" s="1"/>
  <c r="N5574" i="3" a="1"/>
  <c r="N5574" i="3" s="1"/>
  <c r="K5600" i="3" a="1"/>
  <c r="K5600" i="3" s="1"/>
  <c r="N5618" i="3" a="1"/>
  <c r="N5618" i="3" s="1"/>
  <c r="M5618" i="3" a="1"/>
  <c r="M5618" i="3" s="1"/>
  <c r="O5618" i="3" a="1"/>
  <c r="O5618" i="3" s="1"/>
  <c r="K5625" i="3" a="1"/>
  <c r="K5625" i="3" s="1"/>
  <c r="L5637" i="3" a="1"/>
  <c r="L5637" i="3" s="1"/>
  <c r="R5642" i="3"/>
  <c r="K5646" i="3" a="1"/>
  <c r="K5646" i="3" s="1"/>
  <c r="P5670" i="3" a="1"/>
  <c r="P5670" i="3" s="1"/>
  <c r="Q5670" i="3" s="1"/>
  <c r="L5670" i="3" a="1"/>
  <c r="L5670" i="3" s="1"/>
  <c r="M5670" i="3" a="1"/>
  <c r="M5670" i="3" s="1"/>
  <c r="N5670" i="3" a="1"/>
  <c r="N5670" i="3" s="1"/>
  <c r="R5676" i="3"/>
  <c r="P5679" i="3" a="1"/>
  <c r="P5679" i="3" s="1"/>
  <c r="Q5679" i="3" s="1"/>
  <c r="L5679" i="3" a="1"/>
  <c r="L5679" i="3" s="1"/>
  <c r="K5679" i="3" a="1"/>
  <c r="K5679" i="3" s="1"/>
  <c r="M5679" i="3" a="1"/>
  <c r="M5679" i="3" s="1"/>
  <c r="K5687" i="3" a="1"/>
  <c r="K5687" i="3" s="1"/>
  <c r="M5696" i="3" a="1"/>
  <c r="M5696" i="3" s="1"/>
  <c r="L5696" i="3" a="1"/>
  <c r="L5696" i="3" s="1"/>
  <c r="N5696" i="3" a="1"/>
  <c r="N5696" i="3" s="1"/>
  <c r="M5705" i="3" a="1"/>
  <c r="M5705" i="3" s="1"/>
  <c r="P5705" i="3" a="1"/>
  <c r="P5705" i="3" s="1"/>
  <c r="Q5705" i="3" s="1"/>
  <c r="K5705" i="3" a="1"/>
  <c r="K5705" i="3" s="1"/>
  <c r="L5705" i="3" a="1"/>
  <c r="L5705" i="3" s="1"/>
  <c r="K5710" i="3" a="1"/>
  <c r="K5710" i="3" s="1"/>
  <c r="O5725" i="3" a="1"/>
  <c r="O5725" i="3" s="1"/>
  <c r="K5725" i="3" a="1"/>
  <c r="K5725" i="3" s="1"/>
  <c r="M5725" i="3" a="1"/>
  <c r="M5725" i="3" s="1"/>
  <c r="N5725" i="3" a="1"/>
  <c r="N5725" i="3" s="1"/>
  <c r="P5734" i="3" a="1"/>
  <c r="P5734" i="3" s="1"/>
  <c r="Q5734" i="3" s="1"/>
  <c r="L5734" i="3" a="1"/>
  <c r="L5734" i="3" s="1"/>
  <c r="M5734" i="3" a="1"/>
  <c r="M5734" i="3" s="1"/>
  <c r="N5734" i="3" a="1"/>
  <c r="N5734" i="3" s="1"/>
  <c r="N5754" i="3" a="1"/>
  <c r="N5754" i="3" s="1"/>
  <c r="L5754" i="3" a="1"/>
  <c r="L5754" i="3" s="1"/>
  <c r="M5754" i="3" a="1"/>
  <c r="M5754" i="3" s="1"/>
  <c r="M5760" i="3" a="1"/>
  <c r="M5760" i="3" s="1"/>
  <c r="N5760" i="3" a="1"/>
  <c r="N5760" i="3" s="1"/>
  <c r="O5760" i="3" a="1"/>
  <c r="O5760" i="3" s="1"/>
  <c r="N5761" i="3" a="1"/>
  <c r="N5761" i="3" s="1"/>
  <c r="O5773" i="3" a="1"/>
  <c r="O5773" i="3" s="1"/>
  <c r="K5773" i="3" a="1"/>
  <c r="K5773" i="3" s="1"/>
  <c r="M5773" i="3" a="1"/>
  <c r="M5773" i="3" s="1"/>
  <c r="N5773" i="3" a="1"/>
  <c r="N5773" i="3" s="1"/>
  <c r="P5778" i="3" a="1"/>
  <c r="P5778" i="3" s="1"/>
  <c r="K5782" i="3" a="1"/>
  <c r="K5782" i="3" s="1"/>
  <c r="M5800" i="3" a="1"/>
  <c r="M5800" i="3" s="1"/>
  <c r="L5800" i="3" a="1"/>
  <c r="L5800" i="3" s="1"/>
  <c r="N5800" i="3" a="1"/>
  <c r="N5800" i="3" s="1"/>
  <c r="K5809" i="3" a="1"/>
  <c r="K5809" i="3" s="1"/>
  <c r="P5815" i="3" a="1"/>
  <c r="P5815" i="3" s="1"/>
  <c r="L5815" i="3" a="1"/>
  <c r="L5815" i="3" s="1"/>
  <c r="N5815" i="3" a="1"/>
  <c r="N5815" i="3" s="1"/>
  <c r="O5815" i="3" a="1"/>
  <c r="O5815" i="3" s="1"/>
  <c r="N5816" i="3" a="1"/>
  <c r="N5816" i="3" s="1"/>
  <c r="K5838" i="3" a="1"/>
  <c r="K5838" i="3" s="1"/>
  <c r="R5844" i="3"/>
  <c r="Q5844" i="3"/>
  <c r="P5846" i="3" a="1"/>
  <c r="P5846" i="3" s="1"/>
  <c r="L5846" i="3" a="1"/>
  <c r="L5846" i="3" s="1"/>
  <c r="M5846" i="3" a="1"/>
  <c r="M5846" i="3" s="1"/>
  <c r="N5846" i="3" a="1"/>
  <c r="N5846" i="3" s="1"/>
  <c r="O5846" i="3" a="1"/>
  <c r="O5846" i="3" s="1"/>
  <c r="R5852" i="3"/>
  <c r="O5854" i="3" a="1"/>
  <c r="O5854" i="3" s="1"/>
  <c r="P5869" i="3" a="1"/>
  <c r="P5869" i="3" s="1"/>
  <c r="R5875" i="3"/>
  <c r="Q5875" i="3"/>
  <c r="N5882" i="3" a="1"/>
  <c r="N5882" i="3" s="1"/>
  <c r="O5882" i="3" a="1"/>
  <c r="O5882" i="3" s="1"/>
  <c r="K5882" i="3" a="1"/>
  <c r="K5882" i="3" s="1"/>
  <c r="L5882" i="3" a="1"/>
  <c r="L5882" i="3" s="1"/>
  <c r="M5882" i="3" a="1"/>
  <c r="M5882" i="3" s="1"/>
  <c r="P5888" i="3" a="1"/>
  <c r="P5888" i="3" s="1"/>
  <c r="K5895" i="3" a="1"/>
  <c r="K5895" i="3" s="1"/>
  <c r="P5896" i="3" a="1"/>
  <c r="P5896" i="3" s="1"/>
  <c r="K5911" i="3" a="1"/>
  <c r="K5911" i="3" s="1"/>
  <c r="P5912" i="3" a="1"/>
  <c r="P5912" i="3" s="1"/>
  <c r="P5918" i="3" a="1"/>
  <c r="P5918" i="3" s="1"/>
  <c r="Q5918" i="3" s="1"/>
  <c r="L5918" i="3" a="1"/>
  <c r="L5918" i="3" s="1"/>
  <c r="M5918" i="3" a="1"/>
  <c r="M5918" i="3" s="1"/>
  <c r="N5918" i="3" a="1"/>
  <c r="N5918" i="3" s="1"/>
  <c r="L5930" i="3" a="1"/>
  <c r="L5930" i="3" s="1"/>
  <c r="O5933" i="3" a="1"/>
  <c r="O5933" i="3" s="1"/>
  <c r="K5933" i="3" a="1"/>
  <c r="K5933" i="3" s="1"/>
  <c r="M5933" i="3" a="1"/>
  <c r="M5933" i="3" s="1"/>
  <c r="L5933" i="3" a="1"/>
  <c r="L5933" i="3" s="1"/>
  <c r="N5933" i="3" a="1"/>
  <c r="N5933" i="3" s="1"/>
  <c r="L5970" i="3" a="1"/>
  <c r="L5970" i="3" s="1"/>
  <c r="R5972" i="3"/>
  <c r="Q5980" i="3"/>
  <c r="P5995" i="3" a="1"/>
  <c r="P5995" i="3" s="1"/>
  <c r="R6002" i="3"/>
  <c r="Q6002" i="3"/>
  <c r="K6007" i="3" a="1"/>
  <c r="K6007" i="3" s="1"/>
  <c r="M6009" i="3" a="1"/>
  <c r="M6009" i="3" s="1"/>
  <c r="P6009" i="3" a="1"/>
  <c r="P6009" i="3" s="1"/>
  <c r="K6009" i="3" a="1"/>
  <c r="K6009" i="3" s="1"/>
  <c r="N6009" i="3" a="1"/>
  <c r="N6009" i="3" s="1"/>
  <c r="O6009" i="3" a="1"/>
  <c r="O6009" i="3" s="1"/>
  <c r="L6035" i="3" a="1"/>
  <c r="L6035" i="3" s="1"/>
  <c r="O5493" i="3" a="1"/>
  <c r="O5493" i="3" s="1"/>
  <c r="K5493" i="3" a="1"/>
  <c r="K5493" i="3" s="1"/>
  <c r="P5502" i="3" a="1"/>
  <c r="P5502" i="3" s="1"/>
  <c r="L5502" i="3" a="1"/>
  <c r="L5502" i="3" s="1"/>
  <c r="P5511" i="3" a="1"/>
  <c r="P5511" i="3" s="1"/>
  <c r="L5511" i="3" a="1"/>
  <c r="L5511" i="3" s="1"/>
  <c r="O5557" i="3" a="1"/>
  <c r="O5557" i="3" s="1"/>
  <c r="K5557" i="3" a="1"/>
  <c r="K5557" i="3" s="1"/>
  <c r="P5566" i="3" a="1"/>
  <c r="P5566" i="3" s="1"/>
  <c r="L5566" i="3" a="1"/>
  <c r="L5566" i="3" s="1"/>
  <c r="P5575" i="3" a="1"/>
  <c r="P5575" i="3" s="1"/>
  <c r="L5575" i="3" a="1"/>
  <c r="L5575" i="3" s="1"/>
  <c r="O5621" i="3" a="1"/>
  <c r="O5621" i="3" s="1"/>
  <c r="K5621" i="3" a="1"/>
  <c r="K5621" i="3" s="1"/>
  <c r="P5630" i="3" a="1"/>
  <c r="P5630" i="3" s="1"/>
  <c r="L5630" i="3" a="1"/>
  <c r="L5630" i="3" s="1"/>
  <c r="P5639" i="3" a="1"/>
  <c r="P5639" i="3" s="1"/>
  <c r="L5639" i="3" a="1"/>
  <c r="L5639" i="3" s="1"/>
  <c r="P5654" i="3" a="1"/>
  <c r="P5654" i="3" s="1"/>
  <c r="L5654" i="3" a="1"/>
  <c r="L5654" i="3" s="1"/>
  <c r="K5665" i="3" a="1"/>
  <c r="K5665" i="3" s="1"/>
  <c r="P5665" i="3" a="1"/>
  <c r="P5665" i="3" s="1"/>
  <c r="K5671" i="3" a="1"/>
  <c r="K5671" i="3" s="1"/>
  <c r="L5677" i="3" a="1"/>
  <c r="L5677" i="3" s="1"/>
  <c r="P5686" i="3" a="1"/>
  <c r="P5686" i="3" s="1"/>
  <c r="L5686" i="3" a="1"/>
  <c r="L5686" i="3" s="1"/>
  <c r="K5697" i="3" a="1"/>
  <c r="K5697" i="3" s="1"/>
  <c r="P5697" i="3" a="1"/>
  <c r="P5697" i="3" s="1"/>
  <c r="K5703" i="3" a="1"/>
  <c r="K5703" i="3" s="1"/>
  <c r="L5709" i="3" a="1"/>
  <c r="L5709" i="3" s="1"/>
  <c r="P5718" i="3" a="1"/>
  <c r="P5718" i="3" s="1"/>
  <c r="R5718" i="3" s="1"/>
  <c r="L5718" i="3" a="1"/>
  <c r="L5718" i="3" s="1"/>
  <c r="O5781" i="3" a="1"/>
  <c r="O5781" i="3" s="1"/>
  <c r="K5781" i="3" a="1"/>
  <c r="K5781" i="3" s="1"/>
  <c r="P5790" i="3" a="1"/>
  <c r="P5790" i="3" s="1"/>
  <c r="L5790" i="3" a="1"/>
  <c r="L5790" i="3" s="1"/>
  <c r="P5799" i="3" a="1"/>
  <c r="P5799" i="3" s="1"/>
  <c r="L5799" i="3" a="1"/>
  <c r="L5799" i="3" s="1"/>
  <c r="O5829" i="3" a="1"/>
  <c r="O5829" i="3" s="1"/>
  <c r="K5829" i="3" a="1"/>
  <c r="K5829" i="3" s="1"/>
  <c r="N5842" i="3" a="1"/>
  <c r="N5842" i="3" s="1"/>
  <c r="O5842" i="3" a="1"/>
  <c r="O5842" i="3" s="1"/>
  <c r="K5842" i="3" a="1"/>
  <c r="K5842" i="3" s="1"/>
  <c r="R5865" i="3"/>
  <c r="Q5865" i="3"/>
  <c r="M5872" i="3" a="1"/>
  <c r="M5872" i="3" s="1"/>
  <c r="N5872" i="3" a="1"/>
  <c r="N5872" i="3" s="1"/>
  <c r="P5872" i="3" a="1"/>
  <c r="P5872" i="3" s="1"/>
  <c r="P5879" i="3" a="1"/>
  <c r="P5879" i="3" s="1"/>
  <c r="L5879" i="3" a="1"/>
  <c r="L5879" i="3" s="1"/>
  <c r="P5886" i="3" a="1"/>
  <c r="P5886" i="3" s="1"/>
  <c r="L5886" i="3" a="1"/>
  <c r="L5886" i="3" s="1"/>
  <c r="M5886" i="3" a="1"/>
  <c r="M5886" i="3" s="1"/>
  <c r="O5893" i="3" a="1"/>
  <c r="O5893" i="3" s="1"/>
  <c r="K5893" i="3" a="1"/>
  <c r="K5893" i="3" s="1"/>
  <c r="N5906" i="3" a="1"/>
  <c r="N5906" i="3" s="1"/>
  <c r="O5906" i="3" a="1"/>
  <c r="O5906" i="3" s="1"/>
  <c r="K5906" i="3" a="1"/>
  <c r="K5906" i="3" s="1"/>
  <c r="R5929" i="3"/>
  <c r="Q5929" i="3"/>
  <c r="M5936" i="3" a="1"/>
  <c r="M5936" i="3" s="1"/>
  <c r="N5936" i="3" a="1"/>
  <c r="N5936" i="3" s="1"/>
  <c r="P5936" i="3" a="1"/>
  <c r="P5936" i="3" s="1"/>
  <c r="P5943" i="3" a="1"/>
  <c r="P5943" i="3" s="1"/>
  <c r="L5943" i="3" a="1"/>
  <c r="L5943" i="3" s="1"/>
  <c r="P5950" i="3" a="1"/>
  <c r="P5950" i="3" s="1"/>
  <c r="L5950" i="3" a="1"/>
  <c r="L5950" i="3" s="1"/>
  <c r="M5950" i="3" a="1"/>
  <c r="M5950" i="3" s="1"/>
  <c r="O5957" i="3" a="1"/>
  <c r="O5957" i="3" s="1"/>
  <c r="K5957" i="3" a="1"/>
  <c r="K5957" i="3" s="1"/>
  <c r="N5963" i="3" a="1"/>
  <c r="N5963" i="3" s="1"/>
  <c r="L5963" i="3" a="1"/>
  <c r="L5963" i="3" s="1"/>
  <c r="M5977" i="3" a="1"/>
  <c r="M5977" i="3" s="1"/>
  <c r="P5977" i="3" a="1"/>
  <c r="P5977" i="3" s="1"/>
  <c r="Q5977" i="3" s="1"/>
  <c r="K5977" i="3" a="1"/>
  <c r="K5977" i="3" s="1"/>
  <c r="O5989" i="3" a="1"/>
  <c r="O5989" i="3" s="1"/>
  <c r="K5989" i="3" a="1"/>
  <c r="K5989" i="3" s="1"/>
  <c r="L5989" i="3" a="1"/>
  <c r="L5989" i="3" s="1"/>
  <c r="P5989" i="3" a="1"/>
  <c r="P5989" i="3" s="1"/>
  <c r="M5989" i="3" a="1"/>
  <c r="M5989" i="3" s="1"/>
  <c r="N6027" i="3" a="1"/>
  <c r="N6027" i="3" s="1"/>
  <c r="L6027" i="3" a="1"/>
  <c r="L6027" i="3" s="1"/>
  <c r="M6027" i="3" a="1"/>
  <c r="M6027" i="3" s="1"/>
  <c r="N6067" i="3" a="1"/>
  <c r="N6067" i="3" s="1"/>
  <c r="L6067" i="3" a="1"/>
  <c r="L6067" i="3" s="1"/>
  <c r="M6067" i="3" a="1"/>
  <c r="M6067" i="3" s="1"/>
  <c r="M6081" i="3" a="1"/>
  <c r="M6081" i="3" s="1"/>
  <c r="N6081" i="3" a="1"/>
  <c r="N6081" i="3" s="1"/>
  <c r="O6081" i="3" a="1"/>
  <c r="O6081" i="3" s="1"/>
  <c r="M6154" i="3" a="1"/>
  <c r="M6154" i="3" s="1"/>
  <c r="L6154" i="3" a="1"/>
  <c r="L6154" i="3" s="1"/>
  <c r="N6154" i="3" a="1"/>
  <c r="N6154" i="3" s="1"/>
  <c r="O6154" i="3" a="1"/>
  <c r="O6154" i="3" s="1"/>
  <c r="Q6197" i="3"/>
  <c r="Q6620" i="3"/>
  <c r="R6620" i="3"/>
  <c r="O5408" i="3" a="1"/>
  <c r="O5408" i="3" s="1"/>
  <c r="P5414" i="3" a="1"/>
  <c r="P5414" i="3" s="1"/>
  <c r="L5414" i="3" a="1"/>
  <c r="L5414" i="3" s="1"/>
  <c r="O5414" i="3" a="1"/>
  <c r="O5414" i="3" s="1"/>
  <c r="O5420" i="3" a="1"/>
  <c r="O5420" i="3" s="1"/>
  <c r="K5420" i="3" a="1"/>
  <c r="K5420" i="3" s="1"/>
  <c r="P5426" i="3" a="1"/>
  <c r="P5426" i="3" s="1"/>
  <c r="P5432" i="3" a="1"/>
  <c r="P5432" i="3" s="1"/>
  <c r="O5469" i="3" a="1"/>
  <c r="O5469" i="3" s="1"/>
  <c r="K5469" i="3" a="1"/>
  <c r="K5469" i="3" s="1"/>
  <c r="P5478" i="3" a="1"/>
  <c r="P5478" i="3" s="1"/>
  <c r="R5478" i="3" s="1"/>
  <c r="L5478" i="3" a="1"/>
  <c r="L5478" i="3" s="1"/>
  <c r="P5487" i="3" a="1"/>
  <c r="P5487" i="3" s="1"/>
  <c r="R5487" i="3" s="1"/>
  <c r="L5487" i="3" a="1"/>
  <c r="L5487" i="3" s="1"/>
  <c r="L5493" i="3" a="1"/>
  <c r="L5493" i="3" s="1"/>
  <c r="K5502" i="3" a="1"/>
  <c r="K5502" i="3" s="1"/>
  <c r="K5511" i="3" a="1"/>
  <c r="K5511" i="3" s="1"/>
  <c r="L5513" i="3" a="1"/>
  <c r="L5513" i="3" s="1"/>
  <c r="K5520" i="3" a="1"/>
  <c r="K5520" i="3" s="1"/>
  <c r="P5520" i="3" a="1"/>
  <c r="P5520" i="3" s="1"/>
  <c r="L5522" i="3" a="1"/>
  <c r="L5522" i="3" s="1"/>
  <c r="K5529" i="3" a="1"/>
  <c r="K5529" i="3" s="1"/>
  <c r="P5529" i="3" a="1"/>
  <c r="P5529" i="3" s="1"/>
  <c r="O5533" i="3" a="1"/>
  <c r="O5533" i="3" s="1"/>
  <c r="K5533" i="3" a="1"/>
  <c r="K5533" i="3" s="1"/>
  <c r="K5538" i="3" a="1"/>
  <c r="K5538" i="3" s="1"/>
  <c r="P5538" i="3" a="1"/>
  <c r="P5538" i="3" s="1"/>
  <c r="P5542" i="3" a="1"/>
  <c r="P5542" i="3" s="1"/>
  <c r="L5542" i="3" a="1"/>
  <c r="L5542" i="3" s="1"/>
  <c r="P5551" i="3" a="1"/>
  <c r="P5551" i="3" s="1"/>
  <c r="L5551" i="3" a="1"/>
  <c r="L5551" i="3" s="1"/>
  <c r="L5557" i="3" a="1"/>
  <c r="L5557" i="3" s="1"/>
  <c r="K5566" i="3" a="1"/>
  <c r="K5566" i="3" s="1"/>
  <c r="L5568" i="3" a="1"/>
  <c r="L5568" i="3" s="1"/>
  <c r="K5575" i="3" a="1"/>
  <c r="K5575" i="3" s="1"/>
  <c r="L5577" i="3" a="1"/>
  <c r="L5577" i="3" s="1"/>
  <c r="K5584" i="3" a="1"/>
  <c r="K5584" i="3" s="1"/>
  <c r="P5584" i="3" a="1"/>
  <c r="P5584" i="3" s="1"/>
  <c r="L5586" i="3" a="1"/>
  <c r="L5586" i="3" s="1"/>
  <c r="K5593" i="3" a="1"/>
  <c r="K5593" i="3" s="1"/>
  <c r="P5593" i="3" a="1"/>
  <c r="P5593" i="3" s="1"/>
  <c r="O5597" i="3" a="1"/>
  <c r="O5597" i="3" s="1"/>
  <c r="K5597" i="3" a="1"/>
  <c r="K5597" i="3" s="1"/>
  <c r="K5602" i="3" a="1"/>
  <c r="K5602" i="3" s="1"/>
  <c r="P5602" i="3" a="1"/>
  <c r="P5602" i="3" s="1"/>
  <c r="P5606" i="3" a="1"/>
  <c r="P5606" i="3" s="1"/>
  <c r="L5606" i="3" a="1"/>
  <c r="L5606" i="3" s="1"/>
  <c r="P5615" i="3" a="1"/>
  <c r="P5615" i="3" s="1"/>
  <c r="R5615" i="3" s="1"/>
  <c r="L5615" i="3" a="1"/>
  <c r="L5615" i="3" s="1"/>
  <c r="L5621" i="3" a="1"/>
  <c r="L5621" i="3" s="1"/>
  <c r="K5630" i="3" a="1"/>
  <c r="K5630" i="3" s="1"/>
  <c r="K5639" i="3" a="1"/>
  <c r="K5639" i="3" s="1"/>
  <c r="K5648" i="3" a="1"/>
  <c r="K5648" i="3" s="1"/>
  <c r="P5648" i="3" a="1"/>
  <c r="P5648" i="3" s="1"/>
  <c r="K5654" i="3" a="1"/>
  <c r="K5654" i="3" s="1"/>
  <c r="P5663" i="3" a="1"/>
  <c r="P5663" i="3" s="1"/>
  <c r="R5663" i="3" s="1"/>
  <c r="L5663" i="3" a="1"/>
  <c r="L5663" i="3" s="1"/>
  <c r="O5669" i="3" a="1"/>
  <c r="O5669" i="3" s="1"/>
  <c r="K5669" i="3" a="1"/>
  <c r="K5669" i="3" s="1"/>
  <c r="K5674" i="3" a="1"/>
  <c r="K5674" i="3" s="1"/>
  <c r="P5674" i="3" a="1"/>
  <c r="P5674" i="3" s="1"/>
  <c r="K5680" i="3" a="1"/>
  <c r="K5680" i="3" s="1"/>
  <c r="P5680" i="3" a="1"/>
  <c r="P5680" i="3" s="1"/>
  <c r="R5680" i="3" s="1"/>
  <c r="K5686" i="3" a="1"/>
  <c r="K5686" i="3" s="1"/>
  <c r="P5695" i="3" a="1"/>
  <c r="P5695" i="3" s="1"/>
  <c r="R5695" i="3" s="1"/>
  <c r="L5695" i="3" a="1"/>
  <c r="L5695" i="3" s="1"/>
  <c r="O5701" i="3" a="1"/>
  <c r="O5701" i="3" s="1"/>
  <c r="K5701" i="3" a="1"/>
  <c r="K5701" i="3" s="1"/>
  <c r="K5706" i="3" a="1"/>
  <c r="K5706" i="3" s="1"/>
  <c r="P5706" i="3" a="1"/>
  <c r="P5706" i="3" s="1"/>
  <c r="Q5706" i="3" s="1"/>
  <c r="K5712" i="3" a="1"/>
  <c r="K5712" i="3" s="1"/>
  <c r="P5712" i="3" a="1"/>
  <c r="P5712" i="3" s="1"/>
  <c r="R5712" i="3" s="1"/>
  <c r="K5718" i="3" a="1"/>
  <c r="K5718" i="3" s="1"/>
  <c r="P5727" i="3" a="1"/>
  <c r="P5727" i="3" s="1"/>
  <c r="L5727" i="3" a="1"/>
  <c r="L5727" i="3" s="1"/>
  <c r="O5733" i="3" a="1"/>
  <c r="O5733" i="3" s="1"/>
  <c r="K5733" i="3" a="1"/>
  <c r="K5733" i="3" s="1"/>
  <c r="K5738" i="3" a="1"/>
  <c r="K5738" i="3" s="1"/>
  <c r="P5738" i="3" a="1"/>
  <c r="P5738" i="3" s="1"/>
  <c r="K5744" i="3" a="1"/>
  <c r="K5744" i="3" s="1"/>
  <c r="P5744" i="3" a="1"/>
  <c r="P5744" i="3" s="1"/>
  <c r="K5753" i="3" a="1"/>
  <c r="K5753" i="3" s="1"/>
  <c r="P5753" i="3" a="1"/>
  <c r="P5753" i="3" s="1"/>
  <c r="O5757" i="3" a="1"/>
  <c r="O5757" i="3" s="1"/>
  <c r="K5757" i="3" a="1"/>
  <c r="K5757" i="3" s="1"/>
  <c r="K5762" i="3" a="1"/>
  <c r="K5762" i="3" s="1"/>
  <c r="P5762" i="3" a="1"/>
  <c r="P5762" i="3" s="1"/>
  <c r="P5766" i="3" a="1"/>
  <c r="P5766" i="3" s="1"/>
  <c r="L5766" i="3" a="1"/>
  <c r="L5766" i="3" s="1"/>
  <c r="P5775" i="3" a="1"/>
  <c r="P5775" i="3" s="1"/>
  <c r="R5775" i="3" s="1"/>
  <c r="L5775" i="3" a="1"/>
  <c r="L5775" i="3" s="1"/>
  <c r="L5781" i="3" a="1"/>
  <c r="L5781" i="3" s="1"/>
  <c r="K5790" i="3" a="1"/>
  <c r="K5790" i="3" s="1"/>
  <c r="K5799" i="3" a="1"/>
  <c r="K5799" i="3" s="1"/>
  <c r="K5808" i="3" a="1"/>
  <c r="K5808" i="3" s="1"/>
  <c r="P5808" i="3" a="1"/>
  <c r="P5808" i="3" s="1"/>
  <c r="K5817" i="3" a="1"/>
  <c r="K5817" i="3" s="1"/>
  <c r="P5817" i="3" a="1"/>
  <c r="P5817" i="3" s="1"/>
  <c r="O5821" i="3" a="1"/>
  <c r="O5821" i="3" s="1"/>
  <c r="K5821" i="3" a="1"/>
  <c r="K5821" i="3" s="1"/>
  <c r="L5829" i="3" a="1"/>
  <c r="L5829" i="3" s="1"/>
  <c r="P5830" i="3" a="1"/>
  <c r="P5830" i="3" s="1"/>
  <c r="L5830" i="3" a="1"/>
  <c r="L5830" i="3" s="1"/>
  <c r="M5830" i="3" a="1"/>
  <c r="M5830" i="3" s="1"/>
  <c r="O5837" i="3" a="1"/>
  <c r="O5837" i="3" s="1"/>
  <c r="K5837" i="3" a="1"/>
  <c r="K5837" i="3" s="1"/>
  <c r="N5850" i="3" a="1"/>
  <c r="N5850" i="3" s="1"/>
  <c r="O5850" i="3" a="1"/>
  <c r="O5850" i="3" s="1"/>
  <c r="K5850" i="3" a="1"/>
  <c r="K5850" i="3" s="1"/>
  <c r="K5872" i="3" a="1"/>
  <c r="K5872" i="3" s="1"/>
  <c r="K5879" i="3" a="1"/>
  <c r="K5879" i="3" s="1"/>
  <c r="M5880" i="3" a="1"/>
  <c r="M5880" i="3" s="1"/>
  <c r="N5880" i="3" a="1"/>
  <c r="N5880" i="3" s="1"/>
  <c r="P5880" i="3" a="1"/>
  <c r="P5880" i="3" s="1"/>
  <c r="K5886" i="3" a="1"/>
  <c r="K5886" i="3" s="1"/>
  <c r="P5887" i="3" a="1"/>
  <c r="P5887" i="3" s="1"/>
  <c r="L5887" i="3" a="1"/>
  <c r="L5887" i="3" s="1"/>
  <c r="L5893" i="3" a="1"/>
  <c r="L5893" i="3" s="1"/>
  <c r="P5894" i="3" a="1"/>
  <c r="P5894" i="3" s="1"/>
  <c r="L5894" i="3" a="1"/>
  <c r="L5894" i="3" s="1"/>
  <c r="M5894" i="3" a="1"/>
  <c r="M5894" i="3" s="1"/>
  <c r="O5901" i="3" a="1"/>
  <c r="O5901" i="3" s="1"/>
  <c r="K5901" i="3" a="1"/>
  <c r="K5901" i="3" s="1"/>
  <c r="N5914" i="3" a="1"/>
  <c r="N5914" i="3" s="1"/>
  <c r="O5914" i="3" a="1"/>
  <c r="O5914" i="3" s="1"/>
  <c r="K5914" i="3" a="1"/>
  <c r="K5914" i="3" s="1"/>
  <c r="K5936" i="3" a="1"/>
  <c r="K5936" i="3" s="1"/>
  <c r="K5943" i="3" a="1"/>
  <c r="K5943" i="3" s="1"/>
  <c r="M5944" i="3" a="1"/>
  <c r="M5944" i="3" s="1"/>
  <c r="N5944" i="3" a="1"/>
  <c r="N5944" i="3" s="1"/>
  <c r="P5944" i="3" a="1"/>
  <c r="P5944" i="3" s="1"/>
  <c r="K5950" i="3" a="1"/>
  <c r="K5950" i="3" s="1"/>
  <c r="P5951" i="3" a="1"/>
  <c r="P5951" i="3" s="1"/>
  <c r="L5951" i="3" a="1"/>
  <c r="L5951" i="3" s="1"/>
  <c r="L5957" i="3" a="1"/>
  <c r="L5957" i="3" s="1"/>
  <c r="P5958" i="3" a="1"/>
  <c r="P5958" i="3" s="1"/>
  <c r="L5958" i="3" a="1"/>
  <c r="L5958" i="3" s="1"/>
  <c r="M5958" i="3" a="1"/>
  <c r="M5958" i="3" s="1"/>
  <c r="K5963" i="3" a="1"/>
  <c r="K5963" i="3" s="1"/>
  <c r="L5977" i="3" a="1"/>
  <c r="L5977" i="3" s="1"/>
  <c r="L5986" i="3" a="1"/>
  <c r="L5986" i="3" s="1"/>
  <c r="P5986" i="3" a="1"/>
  <c r="P5986" i="3" s="1"/>
  <c r="M5986" i="3" a="1"/>
  <c r="M5986" i="3" s="1"/>
  <c r="L5992" i="3" a="1"/>
  <c r="L5992" i="3" s="1"/>
  <c r="P5992" i="3" a="1"/>
  <c r="P5992" i="3" s="1"/>
  <c r="M6022" i="3" a="1"/>
  <c r="M6022" i="3" s="1"/>
  <c r="N6022" i="3" a="1"/>
  <c r="N6022" i="3" s="1"/>
  <c r="L6024" i="3" a="1"/>
  <c r="L6024" i="3" s="1"/>
  <c r="P6024" i="3" a="1"/>
  <c r="P6024" i="3" s="1"/>
  <c r="Q6024" i="3" s="1"/>
  <c r="M6024" i="3" a="1"/>
  <c r="M6024" i="3" s="1"/>
  <c r="K6027" i="3" a="1"/>
  <c r="K6027" i="3" s="1"/>
  <c r="Q6044" i="3"/>
  <c r="R6044" i="3"/>
  <c r="R6076" i="3"/>
  <c r="R6084" i="3"/>
  <c r="P6112" i="3" a="1"/>
  <c r="P6112" i="3" s="1"/>
  <c r="R6112" i="3" s="1"/>
  <c r="L6112" i="3" a="1"/>
  <c r="L6112" i="3" s="1"/>
  <c r="K6112" i="3" a="1"/>
  <c r="K6112" i="3" s="1"/>
  <c r="M6112" i="3" a="1"/>
  <c r="M6112" i="3" s="1"/>
  <c r="N6112" i="3" a="1"/>
  <c r="N6112" i="3" s="1"/>
  <c r="M6114" i="3" a="1"/>
  <c r="M6114" i="3" s="1"/>
  <c r="L6114" i="3" a="1"/>
  <c r="L6114" i="3" s="1"/>
  <c r="K6114" i="3" a="1"/>
  <c r="K6114" i="3" s="1"/>
  <c r="N6114" i="3" a="1"/>
  <c r="N6114" i="3" s="1"/>
  <c r="N6139" i="3" a="1"/>
  <c r="N6139" i="3" s="1"/>
  <c r="P6139" i="3" a="1"/>
  <c r="P6139" i="3" s="1"/>
  <c r="K6139" i="3" a="1"/>
  <c r="K6139" i="3" s="1"/>
  <c r="O6139" i="3" a="1"/>
  <c r="O6139" i="3" s="1"/>
  <c r="O6158" i="3" a="1"/>
  <c r="O6158" i="3" s="1"/>
  <c r="K6158" i="3" a="1"/>
  <c r="K6158" i="3" s="1"/>
  <c r="L6158" i="3" a="1"/>
  <c r="L6158" i="3" s="1"/>
  <c r="M6158" i="3" a="1"/>
  <c r="M6158" i="3" s="1"/>
  <c r="N6158" i="3" a="1"/>
  <c r="N6158" i="3" s="1"/>
  <c r="P6199" i="3" a="1"/>
  <c r="P6199" i="3" s="1"/>
  <c r="L6199" i="3" a="1"/>
  <c r="L6199" i="3" s="1"/>
  <c r="N6199" i="3" a="1"/>
  <c r="N6199" i="3" s="1"/>
  <c r="M6199" i="3" a="1"/>
  <c r="M6199" i="3" s="1"/>
  <c r="O6199" i="3" a="1"/>
  <c r="O6199" i="3" s="1"/>
  <c r="K6199" i="3" a="1"/>
  <c r="K6199" i="3" s="1"/>
  <c r="P6207" i="3" a="1"/>
  <c r="P6207" i="3" s="1"/>
  <c r="L6207" i="3" a="1"/>
  <c r="L6207" i="3" s="1"/>
  <c r="M6207" i="3" a="1"/>
  <c r="M6207" i="3" s="1"/>
  <c r="N6207" i="3" a="1"/>
  <c r="N6207" i="3" s="1"/>
  <c r="O6207" i="3" a="1"/>
  <c r="O6207" i="3" s="1"/>
  <c r="K6207" i="3" a="1"/>
  <c r="K6207" i="3" s="1"/>
  <c r="N6219" i="3" a="1"/>
  <c r="N6219" i="3" s="1"/>
  <c r="M6219" i="3" a="1"/>
  <c r="M6219" i="3" s="1"/>
  <c r="O6219" i="3" a="1"/>
  <c r="O6219" i="3" s="1"/>
  <c r="L6219" i="3" a="1"/>
  <c r="L6219" i="3" s="1"/>
  <c r="K6219" i="3" a="1"/>
  <c r="K6219" i="3" s="1"/>
  <c r="P6219" i="3" a="1"/>
  <c r="P6219" i="3" s="1"/>
  <c r="R6236" i="3"/>
  <c r="Q6236" i="3"/>
  <c r="Q6257" i="3"/>
  <c r="R6429" i="3"/>
  <c r="Q6429" i="3"/>
  <c r="M6098" i="3" a="1"/>
  <c r="M6098" i="3" s="1"/>
  <c r="N6098" i="3" a="1"/>
  <c r="N6098" i="3" s="1"/>
  <c r="K6098" i="3" a="1"/>
  <c r="K6098" i="3" s="1"/>
  <c r="L6098" i="3" a="1"/>
  <c r="L6098" i="3" s="1"/>
  <c r="Q6108" i="3"/>
  <c r="R6108" i="3"/>
  <c r="P6127" i="3" a="1"/>
  <c r="P6127" i="3" s="1"/>
  <c r="L6127" i="3" a="1"/>
  <c r="L6127" i="3" s="1"/>
  <c r="M6127" i="3" a="1"/>
  <c r="M6127" i="3" s="1"/>
  <c r="O6127" i="3" a="1"/>
  <c r="O6127" i="3" s="1"/>
  <c r="M6130" i="3" a="1"/>
  <c r="M6130" i="3" s="1"/>
  <c r="P6130" i="3" a="1"/>
  <c r="P6130" i="3" s="1"/>
  <c r="K6130" i="3" a="1"/>
  <c r="K6130" i="3" s="1"/>
  <c r="N6130" i="3" a="1"/>
  <c r="N6130" i="3" s="1"/>
  <c r="O6130" i="3" a="1"/>
  <c r="O6130" i="3" s="1"/>
  <c r="O6142" i="3" a="1"/>
  <c r="O6142" i="3" s="1"/>
  <c r="K6142" i="3" a="1"/>
  <c r="K6142" i="3" s="1"/>
  <c r="M6142" i="3" a="1"/>
  <c r="M6142" i="3" s="1"/>
  <c r="P6142" i="3" a="1"/>
  <c r="P6142" i="3" s="1"/>
  <c r="R6147" i="3"/>
  <c r="Q6147" i="3"/>
  <c r="N6163" i="3" a="1"/>
  <c r="N6163" i="3" s="1"/>
  <c r="L6163" i="3" a="1"/>
  <c r="L6163" i="3" s="1"/>
  <c r="M6163" i="3" a="1"/>
  <c r="M6163" i="3" s="1"/>
  <c r="K6163" i="3" a="1"/>
  <c r="K6163" i="3" s="1"/>
  <c r="O6163" i="3" a="1"/>
  <c r="O6163" i="3" s="1"/>
  <c r="Q6193" i="3"/>
  <c r="P6200" i="3" a="1"/>
  <c r="P6200" i="3" s="1"/>
  <c r="L6200" i="3" a="1"/>
  <c r="L6200" i="3" s="1"/>
  <c r="N6200" i="3" a="1"/>
  <c r="N6200" i="3" s="1"/>
  <c r="M6200" i="3" a="1"/>
  <c r="M6200" i="3" s="1"/>
  <c r="O6200" i="3" a="1"/>
  <c r="O6200" i="3" s="1"/>
  <c r="P6208" i="3" a="1"/>
  <c r="P6208" i="3" s="1"/>
  <c r="L6208" i="3" a="1"/>
  <c r="L6208" i="3" s="1"/>
  <c r="N6208" i="3" a="1"/>
  <c r="N6208" i="3" s="1"/>
  <c r="K6208" i="3" a="1"/>
  <c r="K6208" i="3" s="1"/>
  <c r="M6208" i="3" a="1"/>
  <c r="M6208" i="3" s="1"/>
  <c r="O6208" i="3" a="1"/>
  <c r="O6208" i="3" s="1"/>
  <c r="R6212" i="3"/>
  <c r="Q6220" i="3"/>
  <c r="M6065" i="3" a="1"/>
  <c r="M6065" i="3" s="1"/>
  <c r="N6065" i="3" a="1"/>
  <c r="N6065" i="3" s="1"/>
  <c r="P6065" i="3" a="1"/>
  <c r="P6065" i="3" s="1"/>
  <c r="K6065" i="3" a="1"/>
  <c r="K6065" i="3" s="1"/>
  <c r="L6065" i="3" a="1"/>
  <c r="L6065" i="3" s="1"/>
  <c r="P6071" i="3" a="1"/>
  <c r="P6071" i="3" s="1"/>
  <c r="L6071" i="3" a="1"/>
  <c r="L6071" i="3" s="1"/>
  <c r="N6071" i="3" a="1"/>
  <c r="N6071" i="3" s="1"/>
  <c r="M6071" i="3" a="1"/>
  <c r="M6071" i="3" s="1"/>
  <c r="R6074" i="3"/>
  <c r="Q6074" i="3"/>
  <c r="O6098" i="3" a="1"/>
  <c r="O6098" i="3" s="1"/>
  <c r="R6124" i="3"/>
  <c r="Q6124" i="3"/>
  <c r="K6127" i="3" a="1"/>
  <c r="K6127" i="3" s="1"/>
  <c r="L6130" i="3" a="1"/>
  <c r="L6130" i="3" s="1"/>
  <c r="L6142" i="3" a="1"/>
  <c r="L6142" i="3" s="1"/>
  <c r="M6145" i="3" a="1"/>
  <c r="M6145" i="3" s="1"/>
  <c r="L6145" i="3" a="1"/>
  <c r="L6145" i="3" s="1"/>
  <c r="K6145" i="3" a="1"/>
  <c r="K6145" i="3" s="1"/>
  <c r="N6145" i="3" a="1"/>
  <c r="N6145" i="3" s="1"/>
  <c r="M6153" i="3" a="1"/>
  <c r="M6153" i="3" s="1"/>
  <c r="N6153" i="3" a="1"/>
  <c r="N6153" i="3" s="1"/>
  <c r="L6153" i="3" a="1"/>
  <c r="L6153" i="3" s="1"/>
  <c r="O6153" i="3" a="1"/>
  <c r="O6153" i="3" s="1"/>
  <c r="M6178" i="3" a="1"/>
  <c r="M6178" i="3" s="1"/>
  <c r="O6178" i="3" a="1"/>
  <c r="O6178" i="3" s="1"/>
  <c r="K6178" i="3" a="1"/>
  <c r="K6178" i="3" s="1"/>
  <c r="L6178" i="3" a="1"/>
  <c r="L6178" i="3" s="1"/>
  <c r="N6178" i="3" a="1"/>
  <c r="N6178" i="3" s="1"/>
  <c r="P6178" i="3" a="1"/>
  <c r="P6178" i="3" s="1"/>
  <c r="R6179" i="3"/>
  <c r="Q6179" i="3"/>
  <c r="P6192" i="3" a="1"/>
  <c r="P6192" i="3" s="1"/>
  <c r="L6192" i="3" a="1"/>
  <c r="L6192" i="3" s="1"/>
  <c r="N6192" i="3" a="1"/>
  <c r="N6192" i="3" s="1"/>
  <c r="M6192" i="3" a="1"/>
  <c r="M6192" i="3" s="1"/>
  <c r="O6192" i="3" a="1"/>
  <c r="O6192" i="3" s="1"/>
  <c r="K6192" i="3" a="1"/>
  <c r="K6192" i="3" s="1"/>
  <c r="K6200" i="3" a="1"/>
  <c r="K6200" i="3" s="1"/>
  <c r="Q6201" i="3"/>
  <c r="R6201" i="3"/>
  <c r="O6214" i="3" a="1"/>
  <c r="O6214" i="3" s="1"/>
  <c r="K6214" i="3" a="1"/>
  <c r="K6214" i="3" s="1"/>
  <c r="M6214" i="3" a="1"/>
  <c r="M6214" i="3" s="1"/>
  <c r="N6214" i="3" a="1"/>
  <c r="N6214" i="3" s="1"/>
  <c r="P6214" i="3" a="1"/>
  <c r="P6214" i="3" s="1"/>
  <c r="L6214" i="3" a="1"/>
  <c r="L6214" i="3" s="1"/>
  <c r="Q6332" i="3"/>
  <c r="R6332" i="3"/>
  <c r="Q6067" i="3"/>
  <c r="N6075" i="3" a="1"/>
  <c r="N6075" i="3" s="1"/>
  <c r="P6075" i="3" a="1"/>
  <c r="P6075" i="3" s="1"/>
  <c r="M6075" i="3" a="1"/>
  <c r="M6075" i="3" s="1"/>
  <c r="O6075" i="3" a="1"/>
  <c r="O6075" i="3" s="1"/>
  <c r="Q6077" i="3"/>
  <c r="P6087" i="3" a="1"/>
  <c r="P6087" i="3" s="1"/>
  <c r="L6087" i="3" a="1"/>
  <c r="L6087" i="3" s="1"/>
  <c r="M6087" i="3" a="1"/>
  <c r="M6087" i="3" s="1"/>
  <c r="N6087" i="3" a="1"/>
  <c r="N6087" i="3" s="1"/>
  <c r="N6091" i="3" a="1"/>
  <c r="N6091" i="3" s="1"/>
  <c r="O6091" i="3" a="1"/>
  <c r="O6091" i="3" s="1"/>
  <c r="L6091" i="3" a="1"/>
  <c r="L6091" i="3" s="1"/>
  <c r="M6091" i="3" a="1"/>
  <c r="M6091" i="3" s="1"/>
  <c r="N6107" i="3" a="1"/>
  <c r="N6107" i="3" s="1"/>
  <c r="M6107" i="3" a="1"/>
  <c r="M6107" i="3" s="1"/>
  <c r="O6107" i="3" a="1"/>
  <c r="O6107" i="3" s="1"/>
  <c r="P6107" i="3" a="1"/>
  <c r="P6107" i="3" s="1"/>
  <c r="P6111" i="3" a="1"/>
  <c r="P6111" i="3" s="1"/>
  <c r="L6111" i="3" a="1"/>
  <c r="L6111" i="3" s="1"/>
  <c r="N6111" i="3" a="1"/>
  <c r="N6111" i="3" s="1"/>
  <c r="M6111" i="3" a="1"/>
  <c r="M6111" i="3" s="1"/>
  <c r="O6111" i="3" a="1"/>
  <c r="O6111" i="3" s="1"/>
  <c r="M6113" i="3" a="1"/>
  <c r="M6113" i="3" s="1"/>
  <c r="O6113" i="3" a="1"/>
  <c r="O6113" i="3" s="1"/>
  <c r="L6113" i="3" a="1"/>
  <c r="L6113" i="3" s="1"/>
  <c r="N6113" i="3" a="1"/>
  <c r="N6113" i="3" s="1"/>
  <c r="O6145" i="3" a="1"/>
  <c r="O6145" i="3" s="1"/>
  <c r="K6153" i="3" a="1"/>
  <c r="K6153" i="3" s="1"/>
  <c r="P6159" i="3" a="1"/>
  <c r="P6159" i="3" s="1"/>
  <c r="L6159" i="3" a="1"/>
  <c r="L6159" i="3" s="1"/>
  <c r="O6159" i="3" a="1"/>
  <c r="O6159" i="3" s="1"/>
  <c r="K6159" i="3" a="1"/>
  <c r="K6159" i="3" s="1"/>
  <c r="M6159" i="3" a="1"/>
  <c r="M6159" i="3" s="1"/>
  <c r="N6159" i="3" a="1"/>
  <c r="N6159" i="3" s="1"/>
  <c r="P6163" i="3" a="1"/>
  <c r="P6163" i="3" s="1"/>
  <c r="R6165" i="3"/>
  <c r="Q6165" i="3"/>
  <c r="R6169" i="3"/>
  <c r="R6170" i="3"/>
  <c r="Q6170" i="3"/>
  <c r="R6171" i="3"/>
  <c r="Q6171" i="3"/>
  <c r="P6215" i="3" a="1"/>
  <c r="P6215" i="3" s="1"/>
  <c r="L6215" i="3" a="1"/>
  <c r="L6215" i="3" s="1"/>
  <c r="K6215" i="3" a="1"/>
  <c r="K6215" i="3" s="1"/>
  <c r="N6215" i="3" a="1"/>
  <c r="N6215" i="3" s="1"/>
  <c r="M6215" i="3" a="1"/>
  <c r="M6215" i="3" s="1"/>
  <c r="O6215" i="3" a="1"/>
  <c r="O6215" i="3" s="1"/>
  <c r="R6260" i="3"/>
  <c r="Q6260" i="3"/>
  <c r="Q6268" i="3"/>
  <c r="R6268" i="3"/>
  <c r="K6075" i="3" a="1"/>
  <c r="K6075" i="3" s="1"/>
  <c r="M6082" i="3" a="1"/>
  <c r="M6082" i="3" s="1"/>
  <c r="O6082" i="3" a="1"/>
  <c r="O6082" i="3" s="1"/>
  <c r="L6082" i="3" a="1"/>
  <c r="L6082" i="3" s="1"/>
  <c r="N6082" i="3" a="1"/>
  <c r="N6082" i="3" s="1"/>
  <c r="K6087" i="3" a="1"/>
  <c r="K6087" i="3" s="1"/>
  <c r="K6091" i="3" a="1"/>
  <c r="K6091" i="3" s="1"/>
  <c r="P6098" i="3" a="1"/>
  <c r="P6098" i="3" s="1"/>
  <c r="K6107" i="3" a="1"/>
  <c r="K6107" i="3" s="1"/>
  <c r="K6111" i="3" a="1"/>
  <c r="K6111" i="3" s="1"/>
  <c r="K6113" i="3" a="1"/>
  <c r="K6113" i="3" s="1"/>
  <c r="R6115" i="3"/>
  <c r="N6127" i="3" a="1"/>
  <c r="N6127" i="3" s="1"/>
  <c r="M6129" i="3" a="1"/>
  <c r="M6129" i="3" s="1"/>
  <c r="N6129" i="3" a="1"/>
  <c r="N6129" i="3" s="1"/>
  <c r="L6129" i="3" a="1"/>
  <c r="L6129" i="3" s="1"/>
  <c r="O6129" i="3" a="1"/>
  <c r="O6129" i="3" s="1"/>
  <c r="N6131" i="3" a="1"/>
  <c r="N6131" i="3" s="1"/>
  <c r="O6131" i="3" a="1"/>
  <c r="O6131" i="3" s="1"/>
  <c r="L6131" i="3" a="1"/>
  <c r="L6131" i="3" s="1"/>
  <c r="M6131" i="3" a="1"/>
  <c r="M6131" i="3" s="1"/>
  <c r="R6140" i="3"/>
  <c r="Q6140" i="3"/>
  <c r="N6142" i="3" a="1"/>
  <c r="N6142" i="3" s="1"/>
  <c r="Q6156" i="3"/>
  <c r="R6156" i="3"/>
  <c r="R6227" i="3"/>
  <c r="R6324" i="3"/>
  <c r="Q6324" i="3"/>
  <c r="R6457" i="3"/>
  <c r="O5541" i="3" a="1"/>
  <c r="O5541" i="3" s="1"/>
  <c r="K5541" i="3" a="1"/>
  <c r="K5541" i="3" s="1"/>
  <c r="P5550" i="3" a="1"/>
  <c r="P5550" i="3" s="1"/>
  <c r="Q5550" i="3" s="1"/>
  <c r="L5550" i="3" a="1"/>
  <c r="L5550" i="3" s="1"/>
  <c r="P5559" i="3" a="1"/>
  <c r="P5559" i="3" s="1"/>
  <c r="Q5559" i="3" s="1"/>
  <c r="L5559" i="3" a="1"/>
  <c r="L5559" i="3" s="1"/>
  <c r="O5605" i="3" a="1"/>
  <c r="O5605" i="3" s="1"/>
  <c r="K5605" i="3" a="1"/>
  <c r="K5605" i="3" s="1"/>
  <c r="P5614" i="3" a="1"/>
  <c r="P5614" i="3" s="1"/>
  <c r="L5614" i="3" a="1"/>
  <c r="L5614" i="3" s="1"/>
  <c r="P5623" i="3" a="1"/>
  <c r="P5623" i="3" s="1"/>
  <c r="Q5623" i="3" s="1"/>
  <c r="L5623" i="3" a="1"/>
  <c r="L5623" i="3" s="1"/>
  <c r="N5633" i="3" a="1"/>
  <c r="N5633" i="3" s="1"/>
  <c r="M5642" i="3" a="1"/>
  <c r="M5642" i="3" s="1"/>
  <c r="N5657" i="3" a="1"/>
  <c r="N5657" i="3" s="1"/>
  <c r="P5662" i="3" a="1"/>
  <c r="P5662" i="3" s="1"/>
  <c r="R5662" i="3" s="1"/>
  <c r="L5662" i="3" a="1"/>
  <c r="L5662" i="3" s="1"/>
  <c r="N5663" i="3" a="1"/>
  <c r="N5663" i="3" s="1"/>
  <c r="O5665" i="3" a="1"/>
  <c r="O5665" i="3" s="1"/>
  <c r="N5669" i="3" a="1"/>
  <c r="N5669" i="3" s="1"/>
  <c r="N5689" i="3" a="1"/>
  <c r="N5689" i="3" s="1"/>
  <c r="P5694" i="3" a="1"/>
  <c r="P5694" i="3" s="1"/>
  <c r="R5694" i="3" s="1"/>
  <c r="L5694" i="3" a="1"/>
  <c r="L5694" i="3" s="1"/>
  <c r="N5695" i="3" a="1"/>
  <c r="N5695" i="3" s="1"/>
  <c r="O5697" i="3" a="1"/>
  <c r="O5697" i="3" s="1"/>
  <c r="N5701" i="3" a="1"/>
  <c r="N5701" i="3" s="1"/>
  <c r="N5721" i="3" a="1"/>
  <c r="N5721" i="3" s="1"/>
  <c r="P5726" i="3" a="1"/>
  <c r="P5726" i="3" s="1"/>
  <c r="Q5726" i="3" s="1"/>
  <c r="L5726" i="3" a="1"/>
  <c r="L5726" i="3" s="1"/>
  <c r="N5727" i="3" a="1"/>
  <c r="N5727" i="3" s="1"/>
  <c r="O5729" i="3" a="1"/>
  <c r="O5729" i="3" s="1"/>
  <c r="N5733" i="3" a="1"/>
  <c r="N5733" i="3" s="1"/>
  <c r="N5757" i="3" a="1"/>
  <c r="N5757" i="3" s="1"/>
  <c r="O5765" i="3" a="1"/>
  <c r="O5765" i="3" s="1"/>
  <c r="K5765" i="3" a="1"/>
  <c r="K5765" i="3" s="1"/>
  <c r="N5766" i="3" a="1"/>
  <c r="N5766" i="3" s="1"/>
  <c r="O5768" i="3" a="1"/>
  <c r="O5768" i="3" s="1"/>
  <c r="P5774" i="3" a="1"/>
  <c r="P5774" i="3" s="1"/>
  <c r="Q5774" i="3" s="1"/>
  <c r="L5774" i="3" a="1"/>
  <c r="L5774" i="3" s="1"/>
  <c r="N5775" i="3" a="1"/>
  <c r="N5775" i="3" s="1"/>
  <c r="O5777" i="3" a="1"/>
  <c r="O5777" i="3" s="1"/>
  <c r="P5783" i="3" a="1"/>
  <c r="P5783" i="3" s="1"/>
  <c r="Q5783" i="3" s="1"/>
  <c r="L5783" i="3" a="1"/>
  <c r="L5783" i="3" s="1"/>
  <c r="N5784" i="3" a="1"/>
  <c r="N5784" i="3" s="1"/>
  <c r="O5786" i="3" a="1"/>
  <c r="O5786" i="3" s="1"/>
  <c r="N5793" i="3" a="1"/>
  <c r="N5793" i="3" s="1"/>
  <c r="M5802" i="3" a="1"/>
  <c r="M5802" i="3" s="1"/>
  <c r="N5821" i="3" a="1"/>
  <c r="N5821" i="3" s="1"/>
  <c r="N5826" i="3" a="1"/>
  <c r="N5826" i="3" s="1"/>
  <c r="O5826" i="3" a="1"/>
  <c r="O5826" i="3" s="1"/>
  <c r="K5826" i="3" a="1"/>
  <c r="K5826" i="3" s="1"/>
  <c r="P5829" i="3" a="1"/>
  <c r="P5829" i="3" s="1"/>
  <c r="M5856" i="3" a="1"/>
  <c r="M5856" i="3" s="1"/>
  <c r="N5856" i="3" a="1"/>
  <c r="N5856" i="3" s="1"/>
  <c r="P5856" i="3" a="1"/>
  <c r="P5856" i="3" s="1"/>
  <c r="R5856" i="3" s="1"/>
  <c r="P5863" i="3" a="1"/>
  <c r="P5863" i="3" s="1"/>
  <c r="R5863" i="3" s="1"/>
  <c r="L5863" i="3" a="1"/>
  <c r="L5863" i="3" s="1"/>
  <c r="P5870" i="3" a="1"/>
  <c r="P5870" i="3" s="1"/>
  <c r="Q5870" i="3" s="1"/>
  <c r="L5870" i="3" a="1"/>
  <c r="L5870" i="3" s="1"/>
  <c r="M5870" i="3" a="1"/>
  <c r="M5870" i="3" s="1"/>
  <c r="O5872" i="3" a="1"/>
  <c r="O5872" i="3" s="1"/>
  <c r="O5877" i="3" a="1"/>
  <c r="O5877" i="3" s="1"/>
  <c r="K5877" i="3" a="1"/>
  <c r="K5877" i="3" s="1"/>
  <c r="O5879" i="3" a="1"/>
  <c r="O5879" i="3" s="1"/>
  <c r="O5886" i="3" a="1"/>
  <c r="O5886" i="3" s="1"/>
  <c r="N5890" i="3" a="1"/>
  <c r="N5890" i="3" s="1"/>
  <c r="O5890" i="3" a="1"/>
  <c r="O5890" i="3" s="1"/>
  <c r="K5890" i="3" a="1"/>
  <c r="K5890" i="3" s="1"/>
  <c r="P5893" i="3" a="1"/>
  <c r="P5893" i="3" s="1"/>
  <c r="M5920" i="3" a="1"/>
  <c r="M5920" i="3" s="1"/>
  <c r="N5920" i="3" a="1"/>
  <c r="N5920" i="3" s="1"/>
  <c r="P5920" i="3" a="1"/>
  <c r="P5920" i="3" s="1"/>
  <c r="Q5920" i="3" s="1"/>
  <c r="P5927" i="3" a="1"/>
  <c r="P5927" i="3" s="1"/>
  <c r="Q5927" i="3" s="1"/>
  <c r="L5927" i="3" a="1"/>
  <c r="L5927" i="3" s="1"/>
  <c r="P5934" i="3" a="1"/>
  <c r="P5934" i="3" s="1"/>
  <c r="Q5934" i="3" s="1"/>
  <c r="L5934" i="3" a="1"/>
  <c r="L5934" i="3" s="1"/>
  <c r="M5934" i="3" a="1"/>
  <c r="M5934" i="3" s="1"/>
  <c r="O5936" i="3" a="1"/>
  <c r="O5936" i="3" s="1"/>
  <c r="O5941" i="3" a="1"/>
  <c r="O5941" i="3" s="1"/>
  <c r="K5941" i="3" a="1"/>
  <c r="K5941" i="3" s="1"/>
  <c r="O5943" i="3" a="1"/>
  <c r="O5943" i="3" s="1"/>
  <c r="O5950" i="3" a="1"/>
  <c r="O5950" i="3" s="1"/>
  <c r="N5954" i="3" a="1"/>
  <c r="N5954" i="3" s="1"/>
  <c r="O5954" i="3" a="1"/>
  <c r="O5954" i="3" s="1"/>
  <c r="K5954" i="3" a="1"/>
  <c r="K5954" i="3" s="1"/>
  <c r="P5957" i="3" a="1"/>
  <c r="P5957" i="3" s="1"/>
  <c r="P5978" i="3" a="1"/>
  <c r="P5978" i="3" s="1"/>
  <c r="R5978" i="3" s="1"/>
  <c r="O5981" i="3" a="1"/>
  <c r="O5981" i="3" s="1"/>
  <c r="K5981" i="3" a="1"/>
  <c r="K5981" i="3" s="1"/>
  <c r="M5981" i="3" a="1"/>
  <c r="M5981" i="3" s="1"/>
  <c r="N5981" i="3" a="1"/>
  <c r="N5981" i="3" s="1"/>
  <c r="N5982" i="3" a="1"/>
  <c r="N5982" i="3" s="1"/>
  <c r="P5982" i="3" a="1"/>
  <c r="P5982" i="3" s="1"/>
  <c r="Q5982" i="3" s="1"/>
  <c r="K5982" i="3" a="1"/>
  <c r="K5982" i="3" s="1"/>
  <c r="O5986" i="3" a="1"/>
  <c r="O5986" i="3" s="1"/>
  <c r="O5992" i="3" a="1"/>
  <c r="O5992" i="3" s="1"/>
  <c r="M6001" i="3" a="1"/>
  <c r="M6001" i="3" s="1"/>
  <c r="L6001" i="3" a="1"/>
  <c r="L6001" i="3" s="1"/>
  <c r="N6001" i="3" a="1"/>
  <c r="N6001" i="3" s="1"/>
  <c r="N6002" i="3" a="1"/>
  <c r="N6002" i="3" s="1"/>
  <c r="K6002" i="3" a="1"/>
  <c r="K6002" i="3" s="1"/>
  <c r="P6022" i="3" a="1"/>
  <c r="P6022" i="3" s="1"/>
  <c r="R6022" i="3" s="1"/>
  <c r="P6027" i="3" a="1"/>
  <c r="P6027" i="3" s="1"/>
  <c r="Q6027" i="3" s="1"/>
  <c r="L6042" i="3" a="1"/>
  <c r="L6042" i="3" s="1"/>
  <c r="M6042" i="3" a="1"/>
  <c r="M6042" i="3" s="1"/>
  <c r="N6059" i="3" a="1"/>
  <c r="N6059" i="3" s="1"/>
  <c r="L6059" i="3" a="1"/>
  <c r="L6059" i="3" s="1"/>
  <c r="M6059" i="3" a="1"/>
  <c r="M6059" i="3" s="1"/>
  <c r="O6065" i="3" a="1"/>
  <c r="O6065" i="3" s="1"/>
  <c r="O6071" i="3" a="1"/>
  <c r="O6071" i="3" s="1"/>
  <c r="L6075" i="3" a="1"/>
  <c r="L6075" i="3" s="1"/>
  <c r="O6078" i="3" a="1"/>
  <c r="O6078" i="3" s="1"/>
  <c r="K6078" i="3" a="1"/>
  <c r="K6078" i="3" s="1"/>
  <c r="M6078" i="3" a="1"/>
  <c r="M6078" i="3" s="1"/>
  <c r="L6078" i="3" a="1"/>
  <c r="L6078" i="3" s="1"/>
  <c r="N6078" i="3" a="1"/>
  <c r="N6078" i="3" s="1"/>
  <c r="K6082" i="3" a="1"/>
  <c r="K6082" i="3" s="1"/>
  <c r="O6086" i="3" a="1"/>
  <c r="O6086" i="3" s="1"/>
  <c r="K6086" i="3" a="1"/>
  <c r="K6086" i="3" s="1"/>
  <c r="N6086" i="3" a="1"/>
  <c r="N6086" i="3" s="1"/>
  <c r="P6086" i="3" a="1"/>
  <c r="P6086" i="3" s="1"/>
  <c r="O6087" i="3" a="1"/>
  <c r="O6087" i="3" s="1"/>
  <c r="Q6125" i="3"/>
  <c r="R6125" i="3"/>
  <c r="K6129" i="3" a="1"/>
  <c r="K6129" i="3" s="1"/>
  <c r="K6131" i="3" a="1"/>
  <c r="K6131" i="3" s="1"/>
  <c r="P6144" i="3" a="1"/>
  <c r="P6144" i="3" s="1"/>
  <c r="L6144" i="3" a="1"/>
  <c r="L6144" i="3" s="1"/>
  <c r="N6144" i="3" a="1"/>
  <c r="N6144" i="3" s="1"/>
  <c r="M6144" i="3" a="1"/>
  <c r="M6144" i="3" s="1"/>
  <c r="O6144" i="3" a="1"/>
  <c r="O6144" i="3" s="1"/>
  <c r="P6145" i="3" a="1"/>
  <c r="P6145" i="3" s="1"/>
  <c r="P6153" i="3" a="1"/>
  <c r="P6153" i="3" s="1"/>
  <c r="R6173" i="3"/>
  <c r="P6248" i="3" a="1"/>
  <c r="P6248" i="3" s="1"/>
  <c r="L6248" i="3" a="1"/>
  <c r="L6248" i="3" s="1"/>
  <c r="N6248" i="3" a="1"/>
  <c r="N6248" i="3" s="1"/>
  <c r="O6248" i="3" a="1"/>
  <c r="O6248" i="3" s="1"/>
  <c r="K6248" i="3" a="1"/>
  <c r="K6248" i="3" s="1"/>
  <c r="R6381" i="3"/>
  <c r="Q6381" i="3"/>
  <c r="O5426" i="3" a="1"/>
  <c r="O5426" i="3" s="1"/>
  <c r="O5432" i="3" a="1"/>
  <c r="O5432" i="3" s="1"/>
  <c r="O5453" i="3" a="1"/>
  <c r="O5453" i="3" s="1"/>
  <c r="K5453" i="3" a="1"/>
  <c r="K5453" i="3" s="1"/>
  <c r="P5462" i="3" a="1"/>
  <c r="P5462" i="3" s="1"/>
  <c r="Q5462" i="3" s="1"/>
  <c r="L5462" i="3" a="1"/>
  <c r="L5462" i="3" s="1"/>
  <c r="P5471" i="3" a="1"/>
  <c r="P5471" i="3" s="1"/>
  <c r="Q5471" i="3" s="1"/>
  <c r="L5471" i="3" a="1"/>
  <c r="L5471" i="3" s="1"/>
  <c r="P5493" i="3" a="1"/>
  <c r="P5493" i="3" s="1"/>
  <c r="O5502" i="3" a="1"/>
  <c r="O5502" i="3" s="1"/>
  <c r="O5511" i="3" a="1"/>
  <c r="O5511" i="3" s="1"/>
  <c r="K5513" i="3" a="1"/>
  <c r="K5513" i="3" s="1"/>
  <c r="P5513" i="3" a="1"/>
  <c r="P5513" i="3" s="1"/>
  <c r="R5513" i="3" s="1"/>
  <c r="O5517" i="3" a="1"/>
  <c r="O5517" i="3" s="1"/>
  <c r="K5517" i="3" a="1"/>
  <c r="K5517" i="3" s="1"/>
  <c r="O5520" i="3" a="1"/>
  <c r="O5520" i="3" s="1"/>
  <c r="K5522" i="3" a="1"/>
  <c r="K5522" i="3" s="1"/>
  <c r="P5522" i="3" a="1"/>
  <c r="P5522" i="3" s="1"/>
  <c r="R5522" i="3" s="1"/>
  <c r="P5526" i="3" a="1"/>
  <c r="P5526" i="3" s="1"/>
  <c r="R5526" i="3" s="1"/>
  <c r="L5526" i="3" a="1"/>
  <c r="L5526" i="3" s="1"/>
  <c r="O5529" i="3" a="1"/>
  <c r="O5529" i="3" s="1"/>
  <c r="P5535" i="3" a="1"/>
  <c r="P5535" i="3" s="1"/>
  <c r="Q5535" i="3" s="1"/>
  <c r="L5535" i="3" a="1"/>
  <c r="L5535" i="3" s="1"/>
  <c r="O5538" i="3" a="1"/>
  <c r="O5538" i="3" s="1"/>
  <c r="L5541" i="3" a="1"/>
  <c r="L5541" i="3" s="1"/>
  <c r="K5550" i="3" a="1"/>
  <c r="K5550" i="3" s="1"/>
  <c r="P5557" i="3" a="1"/>
  <c r="P5557" i="3" s="1"/>
  <c r="K5559" i="3" a="1"/>
  <c r="K5559" i="3" s="1"/>
  <c r="O5566" i="3" a="1"/>
  <c r="O5566" i="3" s="1"/>
  <c r="K5568" i="3" a="1"/>
  <c r="K5568" i="3" s="1"/>
  <c r="P5568" i="3" a="1"/>
  <c r="P5568" i="3" s="1"/>
  <c r="R5568" i="3" s="1"/>
  <c r="O5575" i="3" a="1"/>
  <c r="O5575" i="3" s="1"/>
  <c r="K5577" i="3" a="1"/>
  <c r="K5577" i="3" s="1"/>
  <c r="P5577" i="3" a="1"/>
  <c r="P5577" i="3" s="1"/>
  <c r="O5581" i="3" a="1"/>
  <c r="O5581" i="3" s="1"/>
  <c r="K5581" i="3" a="1"/>
  <c r="K5581" i="3" s="1"/>
  <c r="O5584" i="3" a="1"/>
  <c r="O5584" i="3" s="1"/>
  <c r="K5586" i="3" a="1"/>
  <c r="K5586" i="3" s="1"/>
  <c r="P5586" i="3" a="1"/>
  <c r="P5586" i="3" s="1"/>
  <c r="Q5586" i="3" s="1"/>
  <c r="P5590" i="3" a="1"/>
  <c r="P5590" i="3" s="1"/>
  <c r="L5590" i="3" a="1"/>
  <c r="L5590" i="3" s="1"/>
  <c r="O5593" i="3" a="1"/>
  <c r="O5593" i="3" s="1"/>
  <c r="P5599" i="3" a="1"/>
  <c r="P5599" i="3" s="1"/>
  <c r="R5599" i="3" s="1"/>
  <c r="L5599" i="3" a="1"/>
  <c r="L5599" i="3" s="1"/>
  <c r="O5602" i="3" a="1"/>
  <c r="O5602" i="3" s="1"/>
  <c r="L5605" i="3" a="1"/>
  <c r="L5605" i="3" s="1"/>
  <c r="K5614" i="3" a="1"/>
  <c r="K5614" i="3" s="1"/>
  <c r="P5621" i="3" a="1"/>
  <c r="P5621" i="3" s="1"/>
  <c r="K5623" i="3" a="1"/>
  <c r="K5623" i="3" s="1"/>
  <c r="O5630" i="3" a="1"/>
  <c r="O5630" i="3" s="1"/>
  <c r="O5639" i="3" a="1"/>
  <c r="O5639" i="3" s="1"/>
  <c r="O5645" i="3" a="1"/>
  <c r="O5645" i="3" s="1"/>
  <c r="K5645" i="3" a="1"/>
  <c r="K5645" i="3" s="1"/>
  <c r="O5648" i="3" a="1"/>
  <c r="O5648" i="3" s="1"/>
  <c r="O5654" i="3" a="1"/>
  <c r="O5654" i="3" s="1"/>
  <c r="P5671" i="3" a="1"/>
  <c r="P5671" i="3" s="1"/>
  <c r="Q5671" i="3" s="1"/>
  <c r="L5671" i="3" a="1"/>
  <c r="L5671" i="3" s="1"/>
  <c r="O5677" i="3" a="1"/>
  <c r="O5677" i="3" s="1"/>
  <c r="K5677" i="3" a="1"/>
  <c r="K5677" i="3" s="1"/>
  <c r="P5703" i="3" a="1"/>
  <c r="P5703" i="3" s="1"/>
  <c r="Q5703" i="3" s="1"/>
  <c r="L5703" i="3" a="1"/>
  <c r="L5703" i="3" s="1"/>
  <c r="O5709" i="3" a="1"/>
  <c r="O5709" i="3" s="1"/>
  <c r="K5709" i="3" a="1"/>
  <c r="K5709" i="3" s="1"/>
  <c r="P5735" i="3" a="1"/>
  <c r="P5735" i="3" s="1"/>
  <c r="L5735" i="3" a="1"/>
  <c r="L5735" i="3" s="1"/>
  <c r="O5738" i="3" a="1"/>
  <c r="O5738" i="3" s="1"/>
  <c r="O5741" i="3" a="1"/>
  <c r="O5741" i="3" s="1"/>
  <c r="K5741" i="3" a="1"/>
  <c r="K5741" i="3" s="1"/>
  <c r="O5744" i="3" a="1"/>
  <c r="O5744" i="3" s="1"/>
  <c r="P5750" i="3" a="1"/>
  <c r="P5750" i="3" s="1"/>
  <c r="R5750" i="3" s="1"/>
  <c r="L5750" i="3" a="1"/>
  <c r="L5750" i="3" s="1"/>
  <c r="O5753" i="3" a="1"/>
  <c r="O5753" i="3" s="1"/>
  <c r="P5759" i="3" a="1"/>
  <c r="P5759" i="3" s="1"/>
  <c r="R5759" i="3" s="1"/>
  <c r="L5759" i="3" a="1"/>
  <c r="L5759" i="3" s="1"/>
  <c r="O5762" i="3" a="1"/>
  <c r="O5762" i="3" s="1"/>
  <c r="P5781" i="3" a="1"/>
  <c r="P5781" i="3" s="1"/>
  <c r="O5790" i="3" a="1"/>
  <c r="O5790" i="3" s="1"/>
  <c r="O5799" i="3" a="1"/>
  <c r="O5799" i="3" s="1"/>
  <c r="O5805" i="3" a="1"/>
  <c r="O5805" i="3" s="1"/>
  <c r="K5805" i="3" a="1"/>
  <c r="K5805" i="3" s="1"/>
  <c r="O5808" i="3" a="1"/>
  <c r="O5808" i="3" s="1"/>
  <c r="P5814" i="3" a="1"/>
  <c r="P5814" i="3" s="1"/>
  <c r="L5814" i="3" a="1"/>
  <c r="L5814" i="3" s="1"/>
  <c r="O5817" i="3" a="1"/>
  <c r="O5817" i="3" s="1"/>
  <c r="P5823" i="3" a="1"/>
  <c r="P5823" i="3" s="1"/>
  <c r="R5823" i="3" s="1"/>
  <c r="L5823" i="3" a="1"/>
  <c r="L5823" i="3" s="1"/>
  <c r="O5830" i="3" a="1"/>
  <c r="O5830" i="3" s="1"/>
  <c r="N5834" i="3" a="1"/>
  <c r="N5834" i="3" s="1"/>
  <c r="O5834" i="3" a="1"/>
  <c r="O5834" i="3" s="1"/>
  <c r="K5834" i="3" a="1"/>
  <c r="K5834" i="3" s="1"/>
  <c r="P5837" i="3" a="1"/>
  <c r="P5837" i="3" s="1"/>
  <c r="P5842" i="3" a="1"/>
  <c r="P5842" i="3" s="1"/>
  <c r="M5864" i="3" a="1"/>
  <c r="M5864" i="3" s="1"/>
  <c r="N5864" i="3" a="1"/>
  <c r="N5864" i="3" s="1"/>
  <c r="P5864" i="3" a="1"/>
  <c r="P5864" i="3" s="1"/>
  <c r="Q5864" i="3" s="1"/>
  <c r="P5871" i="3" a="1"/>
  <c r="P5871" i="3" s="1"/>
  <c r="R5871" i="3" s="1"/>
  <c r="L5871" i="3" a="1"/>
  <c r="L5871" i="3" s="1"/>
  <c r="P5878" i="3" a="1"/>
  <c r="P5878" i="3" s="1"/>
  <c r="Q5878" i="3" s="1"/>
  <c r="L5878" i="3" a="1"/>
  <c r="L5878" i="3" s="1"/>
  <c r="M5878" i="3" a="1"/>
  <c r="M5878" i="3" s="1"/>
  <c r="O5880" i="3" a="1"/>
  <c r="O5880" i="3" s="1"/>
  <c r="O5885" i="3" a="1"/>
  <c r="O5885" i="3" s="1"/>
  <c r="K5885" i="3" a="1"/>
  <c r="K5885" i="3" s="1"/>
  <c r="O5887" i="3" a="1"/>
  <c r="O5887" i="3" s="1"/>
  <c r="O5894" i="3" a="1"/>
  <c r="O5894" i="3" s="1"/>
  <c r="N5898" i="3" a="1"/>
  <c r="N5898" i="3" s="1"/>
  <c r="O5898" i="3" a="1"/>
  <c r="O5898" i="3" s="1"/>
  <c r="K5898" i="3" a="1"/>
  <c r="K5898" i="3" s="1"/>
  <c r="P5901" i="3" a="1"/>
  <c r="P5901" i="3" s="1"/>
  <c r="P5906" i="3" a="1"/>
  <c r="P5906" i="3" s="1"/>
  <c r="R5921" i="3"/>
  <c r="M5928" i="3" a="1"/>
  <c r="M5928" i="3" s="1"/>
  <c r="N5928" i="3" a="1"/>
  <c r="N5928" i="3" s="1"/>
  <c r="P5928" i="3" a="1"/>
  <c r="P5928" i="3" s="1"/>
  <c r="Q5928" i="3" s="1"/>
  <c r="P5935" i="3" a="1"/>
  <c r="P5935" i="3" s="1"/>
  <c r="L5935" i="3" a="1"/>
  <c r="L5935" i="3" s="1"/>
  <c r="P5942" i="3" a="1"/>
  <c r="P5942" i="3" s="1"/>
  <c r="Q5942" i="3" s="1"/>
  <c r="L5942" i="3" a="1"/>
  <c r="L5942" i="3" s="1"/>
  <c r="M5942" i="3" a="1"/>
  <c r="M5942" i="3" s="1"/>
  <c r="O5944" i="3" a="1"/>
  <c r="O5944" i="3" s="1"/>
  <c r="O5949" i="3" a="1"/>
  <c r="O5949" i="3" s="1"/>
  <c r="K5949" i="3" a="1"/>
  <c r="K5949" i="3" s="1"/>
  <c r="O5951" i="3" a="1"/>
  <c r="O5951" i="3" s="1"/>
  <c r="O5958" i="3" a="1"/>
  <c r="O5958" i="3" s="1"/>
  <c r="P5963" i="3" a="1"/>
  <c r="P5963" i="3" s="1"/>
  <c r="P5975" i="3" a="1"/>
  <c r="P5975" i="3" s="1"/>
  <c r="R5975" i="3" s="1"/>
  <c r="L5975" i="3" a="1"/>
  <c r="L5975" i="3" s="1"/>
  <c r="M5975" i="3" a="1"/>
  <c r="M5975" i="3" s="1"/>
  <c r="N5975" i="3" a="1"/>
  <c r="N5975" i="3" s="1"/>
  <c r="N5976" i="3" a="1"/>
  <c r="N5976" i="3" s="1"/>
  <c r="K5976" i="3" a="1"/>
  <c r="K5976" i="3" s="1"/>
  <c r="P5983" i="3" a="1"/>
  <c r="P5983" i="3" s="1"/>
  <c r="L5983" i="3" a="1"/>
  <c r="L5983" i="3" s="1"/>
  <c r="K5983" i="3" a="1"/>
  <c r="K5983" i="3" s="1"/>
  <c r="M5983" i="3" a="1"/>
  <c r="M5983" i="3" s="1"/>
  <c r="N6003" i="3" a="1"/>
  <c r="N6003" i="3" s="1"/>
  <c r="P6003" i="3" a="1"/>
  <c r="P6003" i="3" s="1"/>
  <c r="R6003" i="3" s="1"/>
  <c r="K6003" i="3" a="1"/>
  <c r="K6003" i="3" s="1"/>
  <c r="R6028" i="3"/>
  <c r="P6039" i="3" a="1"/>
  <c r="P6039" i="3" s="1"/>
  <c r="L6039" i="3" a="1"/>
  <c r="L6039" i="3" s="1"/>
  <c r="N6039" i="3" a="1"/>
  <c r="N6039" i="3" s="1"/>
  <c r="M6039" i="3" a="1"/>
  <c r="M6039" i="3" s="1"/>
  <c r="O6039" i="3" a="1"/>
  <c r="O6039" i="3" s="1"/>
  <c r="M6048" i="3" a="1"/>
  <c r="M6048" i="3" s="1"/>
  <c r="O6048" i="3" a="1"/>
  <c r="O6048" i="3" s="1"/>
  <c r="N6048" i="3" a="1"/>
  <c r="N6048" i="3" s="1"/>
  <c r="M6054" i="3" a="1"/>
  <c r="M6054" i="3" s="1"/>
  <c r="O6054" i="3" a="1"/>
  <c r="O6054" i="3" s="1"/>
  <c r="N6054" i="3" a="1"/>
  <c r="N6054" i="3" s="1"/>
  <c r="M6073" i="3" a="1"/>
  <c r="M6073" i="3" s="1"/>
  <c r="L6073" i="3" a="1"/>
  <c r="L6073" i="3" s="1"/>
  <c r="N6073" i="3" a="1"/>
  <c r="N6073" i="3" s="1"/>
  <c r="M6090" i="3" a="1"/>
  <c r="M6090" i="3" s="1"/>
  <c r="N6090" i="3" a="1"/>
  <c r="N6090" i="3" s="1"/>
  <c r="O6090" i="3" a="1"/>
  <c r="O6090" i="3" s="1"/>
  <c r="L6107" i="3" a="1"/>
  <c r="L6107" i="3" s="1"/>
  <c r="P6113" i="3" a="1"/>
  <c r="P6113" i="3" s="1"/>
  <c r="R6116" i="3"/>
  <c r="Q6116" i="3"/>
  <c r="R6149" i="3"/>
  <c r="P6160" i="3" a="1"/>
  <c r="P6160" i="3" s="1"/>
  <c r="L6160" i="3" a="1"/>
  <c r="L6160" i="3" s="1"/>
  <c r="M6160" i="3" a="1"/>
  <c r="M6160" i="3" s="1"/>
  <c r="O6160" i="3" a="1"/>
  <c r="O6160" i="3" s="1"/>
  <c r="N6160" i="3" a="1"/>
  <c r="N6160" i="3" s="1"/>
  <c r="Q6162" i="3"/>
  <c r="Q6313" i="3"/>
  <c r="Q6582" i="3"/>
  <c r="R6582" i="3"/>
  <c r="R6629" i="3"/>
  <c r="Q6629" i="3"/>
  <c r="N6043" i="3" a="1"/>
  <c r="N6043" i="3" s="1"/>
  <c r="P6043" i="3" a="1"/>
  <c r="P6043" i="3" s="1"/>
  <c r="O6045" i="3" a="1"/>
  <c r="O6045" i="3" s="1"/>
  <c r="K6045" i="3" a="1"/>
  <c r="K6045" i="3" s="1"/>
  <c r="N6045" i="3" a="1"/>
  <c r="N6045" i="3" s="1"/>
  <c r="P6045" i="3" a="1"/>
  <c r="P6045" i="3" s="1"/>
  <c r="P6072" i="3" a="1"/>
  <c r="P6072" i="3" s="1"/>
  <c r="M6089" i="3" a="1"/>
  <c r="M6089" i="3" s="1"/>
  <c r="N6089" i="3" a="1"/>
  <c r="N6089" i="3" s="1"/>
  <c r="P6089" i="3" a="1"/>
  <c r="P6089" i="3" s="1"/>
  <c r="P6120" i="3" a="1"/>
  <c r="P6120" i="3" s="1"/>
  <c r="Q6120" i="3" s="1"/>
  <c r="L6120" i="3" a="1"/>
  <c r="L6120" i="3" s="1"/>
  <c r="N6120" i="3" a="1"/>
  <c r="N6120" i="3" s="1"/>
  <c r="M6122" i="3" a="1"/>
  <c r="M6122" i="3" s="1"/>
  <c r="O6122" i="3" a="1"/>
  <c r="O6122" i="3" s="1"/>
  <c r="P6136" i="3" a="1"/>
  <c r="P6136" i="3" s="1"/>
  <c r="Q6136" i="3" s="1"/>
  <c r="L6136" i="3" a="1"/>
  <c r="L6136" i="3" s="1"/>
  <c r="M6136" i="3" a="1"/>
  <c r="M6136" i="3" s="1"/>
  <c r="O6150" i="3" a="1"/>
  <c r="O6150" i="3" s="1"/>
  <c r="K6150" i="3" a="1"/>
  <c r="K6150" i="3" s="1"/>
  <c r="P6150" i="3" a="1"/>
  <c r="P6150" i="3" s="1"/>
  <c r="Q6172" i="3"/>
  <c r="P6191" i="3" a="1"/>
  <c r="P6191" i="3" s="1"/>
  <c r="L6191" i="3" a="1"/>
  <c r="L6191" i="3" s="1"/>
  <c r="N6191" i="3" a="1"/>
  <c r="N6191" i="3" s="1"/>
  <c r="O6191" i="3" a="1"/>
  <c r="O6191" i="3" s="1"/>
  <c r="O6198" i="3" a="1"/>
  <c r="O6198" i="3" s="1"/>
  <c r="K6198" i="3" a="1"/>
  <c r="K6198" i="3" s="1"/>
  <c r="M6198" i="3" a="1"/>
  <c r="M6198" i="3" s="1"/>
  <c r="N6198" i="3" a="1"/>
  <c r="N6198" i="3" s="1"/>
  <c r="P6198" i="3" a="1"/>
  <c r="P6198" i="3" s="1"/>
  <c r="O6206" i="3" a="1"/>
  <c r="O6206" i="3" s="1"/>
  <c r="K6206" i="3" a="1"/>
  <c r="K6206" i="3" s="1"/>
  <c r="M6206" i="3" a="1"/>
  <c r="M6206" i="3" s="1"/>
  <c r="N6206" i="3" a="1"/>
  <c r="N6206" i="3" s="1"/>
  <c r="P6206" i="3" a="1"/>
  <c r="P6206" i="3" s="1"/>
  <c r="M6218" i="3" a="1"/>
  <c r="M6218" i="3" s="1"/>
  <c r="O6218" i="3" a="1"/>
  <c r="O6218" i="3" s="1"/>
  <c r="K6218" i="3" a="1"/>
  <c r="K6218" i="3" s="1"/>
  <c r="N6218" i="3" a="1"/>
  <c r="N6218" i="3" s="1"/>
  <c r="P6218" i="3" a="1"/>
  <c r="P6218" i="3" s="1"/>
  <c r="O6222" i="3" a="1"/>
  <c r="O6222" i="3" s="1"/>
  <c r="K6222" i="3" a="1"/>
  <c r="K6222" i="3" s="1"/>
  <c r="M6222" i="3" a="1"/>
  <c r="M6222" i="3" s="1"/>
  <c r="L6222" i="3" a="1"/>
  <c r="L6222" i="3" s="1"/>
  <c r="N6222" i="3" a="1"/>
  <c r="N6222" i="3" s="1"/>
  <c r="R6235" i="3"/>
  <c r="Q6235" i="3"/>
  <c r="R6244" i="3"/>
  <c r="P6264" i="3" a="1"/>
  <c r="P6264" i="3" s="1"/>
  <c r="R6264" i="3" s="1"/>
  <c r="L6264" i="3" a="1"/>
  <c r="L6264" i="3" s="1"/>
  <c r="N6264" i="3" a="1"/>
  <c r="N6264" i="3" s="1"/>
  <c r="M6264" i="3" a="1"/>
  <c r="M6264" i="3" s="1"/>
  <c r="P6272" i="3" a="1"/>
  <c r="P6272" i="3" s="1"/>
  <c r="Q6272" i="3" s="1"/>
  <c r="L6272" i="3" a="1"/>
  <c r="L6272" i="3" s="1"/>
  <c r="N6272" i="3" a="1"/>
  <c r="N6272" i="3" s="1"/>
  <c r="K6272" i="3" a="1"/>
  <c r="K6272" i="3" s="1"/>
  <c r="M6272" i="3" a="1"/>
  <c r="M6272" i="3" s="1"/>
  <c r="R6276" i="3"/>
  <c r="Q6276" i="3"/>
  <c r="P6279" i="3" a="1"/>
  <c r="P6279" i="3" s="1"/>
  <c r="L6279" i="3" a="1"/>
  <c r="L6279" i="3" s="1"/>
  <c r="K6279" i="3" a="1"/>
  <c r="K6279" i="3" s="1"/>
  <c r="N6279" i="3" a="1"/>
  <c r="N6279" i="3" s="1"/>
  <c r="M6279" i="3" a="1"/>
  <c r="M6279" i="3" s="1"/>
  <c r="P6312" i="3" a="1"/>
  <c r="P6312" i="3" s="1"/>
  <c r="L6312" i="3" a="1"/>
  <c r="L6312" i="3" s="1"/>
  <c r="N6312" i="3" a="1"/>
  <c r="N6312" i="3" s="1"/>
  <c r="O6312" i="3" a="1"/>
  <c r="O6312" i="3" s="1"/>
  <c r="Q6337" i="3"/>
  <c r="R6337" i="3"/>
  <c r="N6339" i="3" a="1"/>
  <c r="N6339" i="3" s="1"/>
  <c r="M6339" i="3" a="1"/>
  <c r="M6339" i="3" s="1"/>
  <c r="P6339" i="3" a="1"/>
  <c r="P6339" i="3" s="1"/>
  <c r="O6339" i="3" a="1"/>
  <c r="O6339" i="3" s="1"/>
  <c r="M6378" i="3" a="1"/>
  <c r="M6378" i="3" s="1"/>
  <c r="L6378" i="3" a="1"/>
  <c r="L6378" i="3" s="1"/>
  <c r="P6378" i="3" a="1"/>
  <c r="P6378" i="3" s="1"/>
  <c r="N6378" i="3" a="1"/>
  <c r="N6378" i="3" s="1"/>
  <c r="O6378" i="3" a="1"/>
  <c r="O6378" i="3" s="1"/>
  <c r="P6395" i="3" a="1"/>
  <c r="P6395" i="3" s="1"/>
  <c r="K6395" i="3" a="1"/>
  <c r="K6395" i="3" s="1"/>
  <c r="M6395" i="3" a="1"/>
  <c r="M6395" i="3" s="1"/>
  <c r="N6395" i="3" a="1"/>
  <c r="N6395" i="3" s="1"/>
  <c r="O6395" i="3" a="1"/>
  <c r="O6395" i="3" s="1"/>
  <c r="L6407" i="3" a="1"/>
  <c r="L6407" i="3" s="1"/>
  <c r="P6407" i="3" a="1"/>
  <c r="P6407" i="3" s="1"/>
  <c r="K6407" i="3" a="1"/>
  <c r="K6407" i="3" s="1"/>
  <c r="O6407" i="3" a="1"/>
  <c r="O6407" i="3" s="1"/>
  <c r="O6478" i="3" a="1"/>
  <c r="O6478" i="3" s="1"/>
  <c r="K6478" i="3" a="1"/>
  <c r="K6478" i="3" s="1"/>
  <c r="P6478" i="3" a="1"/>
  <c r="P6478" i="3" s="1"/>
  <c r="L6478" i="3" a="1"/>
  <c r="L6478" i="3" s="1"/>
  <c r="N6478" i="3" a="1"/>
  <c r="N6478" i="3" s="1"/>
  <c r="M6478" i="3" a="1"/>
  <c r="M6478" i="3" s="1"/>
  <c r="Q6500" i="3"/>
  <c r="R6500" i="3"/>
  <c r="P6511" i="3" a="1"/>
  <c r="P6511" i="3" s="1"/>
  <c r="L6511" i="3" a="1"/>
  <c r="L6511" i="3" s="1"/>
  <c r="O6511" i="3" a="1"/>
  <c r="O6511" i="3" s="1"/>
  <c r="M6511" i="3" a="1"/>
  <c r="M6511" i="3" s="1"/>
  <c r="N6511" i="3" a="1"/>
  <c r="N6511" i="3" s="1"/>
  <c r="R6515" i="3"/>
  <c r="Q6515" i="3"/>
  <c r="R6565" i="3"/>
  <c r="R6583" i="3"/>
  <c r="Q6583" i="3"/>
  <c r="Q6591" i="3"/>
  <c r="R6591" i="3"/>
  <c r="L6611" i="3" a="1"/>
  <c r="L6611" i="3" s="1"/>
  <c r="P6611" i="3" a="1"/>
  <c r="P6611" i="3" s="1"/>
  <c r="M6611" i="3" a="1"/>
  <c r="M6611" i="3" s="1"/>
  <c r="K6611" i="3" a="1"/>
  <c r="K6611" i="3" s="1"/>
  <c r="O6611" i="3" a="1"/>
  <c r="O6611" i="3" s="1"/>
  <c r="N6611" i="3" a="1"/>
  <c r="N6611" i="3" s="1"/>
  <c r="O6624" i="3" a="1"/>
  <c r="O6624" i="3" s="1"/>
  <c r="K6624" i="3" a="1"/>
  <c r="K6624" i="3" s="1"/>
  <c r="N6624" i="3" a="1"/>
  <c r="N6624" i="3" s="1"/>
  <c r="M6624" i="3" a="1"/>
  <c r="M6624" i="3" s="1"/>
  <c r="P6624" i="3" a="1"/>
  <c r="P6624" i="3" s="1"/>
  <c r="L6624" i="3" a="1"/>
  <c r="L6624" i="3" s="1"/>
  <c r="M6652" i="3" a="1"/>
  <c r="M6652" i="3" s="1"/>
  <c r="L6652" i="3" a="1"/>
  <c r="L6652" i="3" s="1"/>
  <c r="P6652" i="3" a="1"/>
  <c r="P6652" i="3" s="1"/>
  <c r="R6652" i="3" s="1"/>
  <c r="K6652" i="3" a="1"/>
  <c r="K6652" i="3" s="1"/>
  <c r="O6656" i="3" a="1"/>
  <c r="O6656" i="3" s="1"/>
  <c r="K6656" i="3" a="1"/>
  <c r="K6656" i="3" s="1"/>
  <c r="N6656" i="3" a="1"/>
  <c r="N6656" i="3" s="1"/>
  <c r="M6656" i="3" a="1"/>
  <c r="M6656" i="3" s="1"/>
  <c r="P6656" i="3" a="1"/>
  <c r="P6656" i="3" s="1"/>
  <c r="R6679" i="3"/>
  <c r="Q6679" i="3"/>
  <c r="R6702" i="3"/>
  <c r="O6720" i="3" a="1"/>
  <c r="O6720" i="3" s="1"/>
  <c r="K6720" i="3" a="1"/>
  <c r="K6720" i="3" s="1"/>
  <c r="N6720" i="3" a="1"/>
  <c r="N6720" i="3" s="1"/>
  <c r="M6720" i="3" a="1"/>
  <c r="M6720" i="3" s="1"/>
  <c r="L6720" i="3" a="1"/>
  <c r="L6720" i="3" s="1"/>
  <c r="P6720" i="3" a="1"/>
  <c r="P6720" i="3" s="1"/>
  <c r="R6743" i="3"/>
  <c r="Q6743" i="3"/>
  <c r="P6754" i="3" a="1"/>
  <c r="P6754" i="3" s="1"/>
  <c r="L6754" i="3" a="1"/>
  <c r="L6754" i="3" s="1"/>
  <c r="M6754" i="3" a="1"/>
  <c r="M6754" i="3" s="1"/>
  <c r="N6754" i="3" a="1"/>
  <c r="N6754" i="3" s="1"/>
  <c r="O6754" i="3" a="1"/>
  <c r="O6754" i="3" s="1"/>
  <c r="K6754" i="3" a="1"/>
  <c r="K6754" i="3" s="1"/>
  <c r="Q6798" i="3"/>
  <c r="R6932" i="3"/>
  <c r="Q6932" i="3"/>
  <c r="R7060" i="3"/>
  <c r="O5961" i="3" a="1"/>
  <c r="O5961" i="3" s="1"/>
  <c r="P5967" i="3" a="1"/>
  <c r="P5967" i="3" s="1"/>
  <c r="L5967" i="3" a="1"/>
  <c r="L5967" i="3" s="1"/>
  <c r="O5967" i="3" a="1"/>
  <c r="O5967" i="3" s="1"/>
  <c r="O5973" i="3" a="1"/>
  <c r="O5973" i="3" s="1"/>
  <c r="K5973" i="3" a="1"/>
  <c r="K5973" i="3" s="1"/>
  <c r="O5987" i="3" a="1"/>
  <c r="O5987" i="3" s="1"/>
  <c r="O5993" i="3" a="1"/>
  <c r="O5993" i="3" s="1"/>
  <c r="P5999" i="3" a="1"/>
  <c r="P5999" i="3" s="1"/>
  <c r="L5999" i="3" a="1"/>
  <c r="L5999" i="3" s="1"/>
  <c r="O5999" i="3" a="1"/>
  <c r="O5999" i="3" s="1"/>
  <c r="O6005" i="3" a="1"/>
  <c r="O6005" i="3" s="1"/>
  <c r="K6005" i="3" a="1"/>
  <c r="K6005" i="3" s="1"/>
  <c r="O6019" i="3" a="1"/>
  <c r="O6019" i="3" s="1"/>
  <c r="O6025" i="3" a="1"/>
  <c r="O6025" i="3" s="1"/>
  <c r="P6031" i="3" a="1"/>
  <c r="P6031" i="3" s="1"/>
  <c r="L6031" i="3" a="1"/>
  <c r="L6031" i="3" s="1"/>
  <c r="O6031" i="3" a="1"/>
  <c r="O6031" i="3" s="1"/>
  <c r="K6043" i="3" a="1"/>
  <c r="K6043" i="3" s="1"/>
  <c r="P6066" i="3" a="1"/>
  <c r="P6066" i="3" s="1"/>
  <c r="Q6066" i="3" s="1"/>
  <c r="P6070" i="3" a="1"/>
  <c r="P6070" i="3" s="1"/>
  <c r="R6070" i="3" s="1"/>
  <c r="P6080" i="3" a="1"/>
  <c r="P6080" i="3" s="1"/>
  <c r="L6080" i="3" a="1"/>
  <c r="L6080" i="3" s="1"/>
  <c r="N6080" i="3" a="1"/>
  <c r="N6080" i="3" s="1"/>
  <c r="K6089" i="3" a="1"/>
  <c r="K6089" i="3" s="1"/>
  <c r="P6096" i="3" a="1"/>
  <c r="P6096" i="3" s="1"/>
  <c r="L6096" i="3" a="1"/>
  <c r="L6096" i="3" s="1"/>
  <c r="M6096" i="3" a="1"/>
  <c r="M6096" i="3" s="1"/>
  <c r="K6120" i="3" a="1"/>
  <c r="K6120" i="3" s="1"/>
  <c r="M6121" i="3" a="1"/>
  <c r="M6121" i="3" s="1"/>
  <c r="P6121" i="3" a="1"/>
  <c r="P6121" i="3" s="1"/>
  <c r="K6121" i="3" a="1"/>
  <c r="K6121" i="3" s="1"/>
  <c r="K6122" i="3" a="1"/>
  <c r="K6122" i="3" s="1"/>
  <c r="N6123" i="3" a="1"/>
  <c r="N6123" i="3" s="1"/>
  <c r="L6123" i="3" a="1"/>
  <c r="L6123" i="3" s="1"/>
  <c r="O6126" i="3" a="1"/>
  <c r="O6126" i="3" s="1"/>
  <c r="K6126" i="3" a="1"/>
  <c r="K6126" i="3" s="1"/>
  <c r="N6126" i="3" a="1"/>
  <c r="N6126" i="3" s="1"/>
  <c r="K6136" i="3" a="1"/>
  <c r="K6136" i="3" s="1"/>
  <c r="M6138" i="3" a="1"/>
  <c r="M6138" i="3" s="1"/>
  <c r="N6138" i="3" a="1"/>
  <c r="N6138" i="3" s="1"/>
  <c r="L6150" i="3" a="1"/>
  <c r="L6150" i="3" s="1"/>
  <c r="P6151" i="3" a="1"/>
  <c r="P6151" i="3" s="1"/>
  <c r="L6151" i="3" a="1"/>
  <c r="L6151" i="3" s="1"/>
  <c r="M6151" i="3" a="1"/>
  <c r="M6151" i="3" s="1"/>
  <c r="O6166" i="3" a="1"/>
  <c r="O6166" i="3" s="1"/>
  <c r="K6166" i="3" a="1"/>
  <c r="K6166" i="3" s="1"/>
  <c r="N6166" i="3" a="1"/>
  <c r="N6166" i="3" s="1"/>
  <c r="P6166" i="3" a="1"/>
  <c r="P6166" i="3" s="1"/>
  <c r="P6167" i="3" a="1"/>
  <c r="P6167" i="3" s="1"/>
  <c r="R6167" i="3" s="1"/>
  <c r="L6167" i="3" a="1"/>
  <c r="L6167" i="3" s="1"/>
  <c r="K6167" i="3" a="1"/>
  <c r="K6167" i="3" s="1"/>
  <c r="Q6189" i="3"/>
  <c r="R6189" i="3"/>
  <c r="K6191" i="3" a="1"/>
  <c r="K6191" i="3" s="1"/>
  <c r="L6198" i="3" a="1"/>
  <c r="L6198" i="3" s="1"/>
  <c r="L6206" i="3" a="1"/>
  <c r="L6206" i="3" s="1"/>
  <c r="N6227" i="3" a="1"/>
  <c r="N6227" i="3" s="1"/>
  <c r="L6227" i="3" a="1"/>
  <c r="L6227" i="3" s="1"/>
  <c r="M6227" i="3" a="1"/>
  <c r="M6227" i="3" s="1"/>
  <c r="M6234" i="3" a="1"/>
  <c r="M6234" i="3" s="1"/>
  <c r="O6234" i="3" a="1"/>
  <c r="O6234" i="3" s="1"/>
  <c r="K6234" i="3" a="1"/>
  <c r="K6234" i="3" s="1"/>
  <c r="L6234" i="3" a="1"/>
  <c r="L6234" i="3" s="1"/>
  <c r="N6234" i="3" a="1"/>
  <c r="N6234" i="3" s="1"/>
  <c r="M6242" i="3" a="1"/>
  <c r="M6242" i="3" s="1"/>
  <c r="O6242" i="3" a="1"/>
  <c r="O6242" i="3" s="1"/>
  <c r="K6242" i="3" a="1"/>
  <c r="K6242" i="3" s="1"/>
  <c r="L6242" i="3" a="1"/>
  <c r="L6242" i="3" s="1"/>
  <c r="N6242" i="3" a="1"/>
  <c r="N6242" i="3" s="1"/>
  <c r="K6264" i="3" a="1"/>
  <c r="K6264" i="3" s="1"/>
  <c r="R6291" i="3"/>
  <c r="K6312" i="3" a="1"/>
  <c r="K6312" i="3" s="1"/>
  <c r="P6320" i="3" a="1"/>
  <c r="P6320" i="3" s="1"/>
  <c r="L6320" i="3" a="1"/>
  <c r="L6320" i="3" s="1"/>
  <c r="N6320" i="3" a="1"/>
  <c r="N6320" i="3" s="1"/>
  <c r="M6320" i="3" a="1"/>
  <c r="M6320" i="3" s="1"/>
  <c r="O6320" i="3" a="1"/>
  <c r="O6320" i="3" s="1"/>
  <c r="P6327" i="3" a="1"/>
  <c r="P6327" i="3" s="1"/>
  <c r="L6327" i="3" a="1"/>
  <c r="L6327" i="3" s="1"/>
  <c r="N6327" i="3" a="1"/>
  <c r="N6327" i="3" s="1"/>
  <c r="M6327" i="3" a="1"/>
  <c r="M6327" i="3" s="1"/>
  <c r="O6327" i="3" a="1"/>
  <c r="O6327" i="3" s="1"/>
  <c r="P6335" i="3" a="1"/>
  <c r="P6335" i="3" s="1"/>
  <c r="Q6335" i="3" s="1"/>
  <c r="L6335" i="3" a="1"/>
  <c r="L6335" i="3" s="1"/>
  <c r="M6335" i="3" a="1"/>
  <c r="M6335" i="3" s="1"/>
  <c r="N6335" i="3" a="1"/>
  <c r="N6335" i="3" s="1"/>
  <c r="K6339" i="3" a="1"/>
  <c r="K6339" i="3" s="1"/>
  <c r="O6342" i="3" a="1"/>
  <c r="O6342" i="3" s="1"/>
  <c r="K6342" i="3" a="1"/>
  <c r="K6342" i="3" s="1"/>
  <c r="M6342" i="3" a="1"/>
  <c r="M6342" i="3" s="1"/>
  <c r="N6342" i="3" a="1"/>
  <c r="N6342" i="3" s="1"/>
  <c r="N6347" i="3" a="1"/>
  <c r="N6347" i="3" s="1"/>
  <c r="M6347" i="3" a="1"/>
  <c r="M6347" i="3" s="1"/>
  <c r="O6347" i="3" a="1"/>
  <c r="O6347" i="3" s="1"/>
  <c r="N6372" i="3" a="1"/>
  <c r="N6372" i="3" s="1"/>
  <c r="L6372" i="3" a="1"/>
  <c r="L6372" i="3" s="1"/>
  <c r="P6372" i="3" a="1"/>
  <c r="P6372" i="3" s="1"/>
  <c r="M6372" i="3" a="1"/>
  <c r="M6372" i="3" s="1"/>
  <c r="O6372" i="3" a="1"/>
  <c r="O6372" i="3" s="1"/>
  <c r="K6378" i="3" a="1"/>
  <c r="K6378" i="3" s="1"/>
  <c r="L6395" i="3" a="1"/>
  <c r="L6395" i="3" s="1"/>
  <c r="N6411" i="3" a="1"/>
  <c r="N6411" i="3" s="1"/>
  <c r="M6411" i="3" a="1"/>
  <c r="M6411" i="3" s="1"/>
  <c r="K6411" i="3" a="1"/>
  <c r="K6411" i="3" s="1"/>
  <c r="L6411" i="3" a="1"/>
  <c r="L6411" i="3" s="1"/>
  <c r="O6422" i="3" a="1"/>
  <c r="O6422" i="3" s="1"/>
  <c r="K6422" i="3" a="1"/>
  <c r="K6422" i="3" s="1"/>
  <c r="L6422" i="3" a="1"/>
  <c r="L6422" i="3" s="1"/>
  <c r="N6422" i="3" a="1"/>
  <c r="N6422" i="3" s="1"/>
  <c r="P6422" i="3" a="1"/>
  <c r="P6422" i="3" s="1"/>
  <c r="O6438" i="3" a="1"/>
  <c r="O6438" i="3" s="1"/>
  <c r="K6438" i="3" a="1"/>
  <c r="K6438" i="3" s="1"/>
  <c r="P6438" i="3" a="1"/>
  <c r="P6438" i="3" s="1"/>
  <c r="L6438" i="3" a="1"/>
  <c r="L6438" i="3" s="1"/>
  <c r="M6438" i="3" a="1"/>
  <c r="M6438" i="3" s="1"/>
  <c r="N6438" i="3" a="1"/>
  <c r="N6438" i="3" s="1"/>
  <c r="R6445" i="3"/>
  <c r="R6449" i="3"/>
  <c r="O6465" i="3" a="1"/>
  <c r="O6465" i="3" s="1"/>
  <c r="N6465" i="3" a="1"/>
  <c r="N6465" i="3" s="1"/>
  <c r="M6465" i="3" a="1"/>
  <c r="M6465" i="3" s="1"/>
  <c r="P6465" i="3" a="1"/>
  <c r="P6465" i="3" s="1"/>
  <c r="K6511" i="3" a="1"/>
  <c r="K6511" i="3" s="1"/>
  <c r="R6516" i="3"/>
  <c r="Q6516" i="3"/>
  <c r="N6542" i="3" a="1"/>
  <c r="N6542" i="3" s="1"/>
  <c r="M6542" i="3" a="1"/>
  <c r="M6542" i="3" s="1"/>
  <c r="L6542" i="3" a="1"/>
  <c r="L6542" i="3" s="1"/>
  <c r="P6542" i="3" a="1"/>
  <c r="P6542" i="3" s="1"/>
  <c r="O6542" i="3" a="1"/>
  <c r="O6542" i="3" s="1"/>
  <c r="N6652" i="3" a="1"/>
  <c r="N6652" i="3" s="1"/>
  <c r="L6656" i="3" a="1"/>
  <c r="L6656" i="3" s="1"/>
  <c r="M6737" i="3" a="1"/>
  <c r="M6737" i="3" s="1"/>
  <c r="N6737" i="3" a="1"/>
  <c r="N6737" i="3" s="1"/>
  <c r="O6737" i="3" a="1"/>
  <c r="O6737" i="3" s="1"/>
  <c r="P6737" i="3" a="1"/>
  <c r="P6737" i="3" s="1"/>
  <c r="L6737" i="3" a="1"/>
  <c r="L6737" i="3" s="1"/>
  <c r="K6737" i="3" a="1"/>
  <c r="K6737" i="3" s="1"/>
  <c r="L6739" i="3" a="1"/>
  <c r="L6739" i="3" s="1"/>
  <c r="P6739" i="3" a="1"/>
  <c r="P6739" i="3" s="1"/>
  <c r="R6739" i="3" s="1"/>
  <c r="K6739" i="3" a="1"/>
  <c r="K6739" i="3" s="1"/>
  <c r="M6739" i="3" a="1"/>
  <c r="M6739" i="3" s="1"/>
  <c r="N6739" i="3" a="1"/>
  <c r="N6739" i="3" s="1"/>
  <c r="M6769" i="3" a="1"/>
  <c r="M6769" i="3" s="1"/>
  <c r="N6769" i="3" a="1"/>
  <c r="N6769" i="3" s="1"/>
  <c r="O6769" i="3" a="1"/>
  <c r="O6769" i="3" s="1"/>
  <c r="P6769" i="3" a="1"/>
  <c r="P6769" i="3" s="1"/>
  <c r="M7043" i="3" a="1"/>
  <c r="M7043" i="3" s="1"/>
  <c r="P7043" i="3" a="1"/>
  <c r="P7043" i="3" s="1"/>
  <c r="L7043" i="3" a="1"/>
  <c r="L7043" i="3" s="1"/>
  <c r="N7043" i="3" a="1"/>
  <c r="N7043" i="3" s="1"/>
  <c r="K7043" i="3" a="1"/>
  <c r="K7043" i="3" s="1"/>
  <c r="O7043" i="3" a="1"/>
  <c r="O7043" i="3" s="1"/>
  <c r="N6275" i="3" a="1"/>
  <c r="N6275" i="3" s="1"/>
  <c r="M6275" i="3" a="1"/>
  <c r="M6275" i="3" s="1"/>
  <c r="P6275" i="3" a="1"/>
  <c r="P6275" i="3" s="1"/>
  <c r="O6275" i="3" a="1"/>
  <c r="O6275" i="3" s="1"/>
  <c r="M6290" i="3" a="1"/>
  <c r="M6290" i="3" s="1"/>
  <c r="O6290" i="3" a="1"/>
  <c r="O6290" i="3" s="1"/>
  <c r="K6290" i="3" a="1"/>
  <c r="K6290" i="3" s="1"/>
  <c r="N6290" i="3" a="1"/>
  <c r="N6290" i="3" s="1"/>
  <c r="R6367" i="3"/>
  <c r="Q6367" i="3"/>
  <c r="P6384" i="3" a="1"/>
  <c r="P6384" i="3" s="1"/>
  <c r="L6384" i="3" a="1"/>
  <c r="L6384" i="3" s="1"/>
  <c r="N6384" i="3" a="1"/>
  <c r="N6384" i="3" s="1"/>
  <c r="O6384" i="3" a="1"/>
  <c r="O6384" i="3" s="1"/>
  <c r="Q6397" i="3"/>
  <c r="R6411" i="3"/>
  <c r="N6417" i="3" a="1"/>
  <c r="N6417" i="3" s="1"/>
  <c r="K6417" i="3" a="1"/>
  <c r="K6417" i="3" s="1"/>
  <c r="M6417" i="3" a="1"/>
  <c r="M6417" i="3" s="1"/>
  <c r="L6417" i="3" a="1"/>
  <c r="L6417" i="3" s="1"/>
  <c r="O6417" i="3" a="1"/>
  <c r="O6417" i="3" s="1"/>
  <c r="N6420" i="3" a="1"/>
  <c r="N6420" i="3" s="1"/>
  <c r="P6420" i="3" a="1"/>
  <c r="P6420" i="3" s="1"/>
  <c r="R6420" i="3" s="1"/>
  <c r="L6420" i="3" a="1"/>
  <c r="L6420" i="3" s="1"/>
  <c r="K6420" i="3" a="1"/>
  <c r="K6420" i="3" s="1"/>
  <c r="M6420" i="3" a="1"/>
  <c r="M6420" i="3" s="1"/>
  <c r="M6425" i="3" a="1"/>
  <c r="M6425" i="3" s="1"/>
  <c r="L6425" i="3" a="1"/>
  <c r="L6425" i="3" s="1"/>
  <c r="O6425" i="3" a="1"/>
  <c r="O6425" i="3" s="1"/>
  <c r="N6425" i="3" a="1"/>
  <c r="N6425" i="3" s="1"/>
  <c r="R6443" i="3"/>
  <c r="Q6443" i="3"/>
  <c r="N6468" i="3" a="1"/>
  <c r="N6468" i="3" s="1"/>
  <c r="O6468" i="3" a="1"/>
  <c r="O6468" i="3" s="1"/>
  <c r="K6468" i="3" a="1"/>
  <c r="K6468" i="3" s="1"/>
  <c r="M6468" i="3" a="1"/>
  <c r="M6468" i="3" s="1"/>
  <c r="L6468" i="3" a="1"/>
  <c r="L6468" i="3" s="1"/>
  <c r="P6468" i="3" a="1"/>
  <c r="P6468" i="3" s="1"/>
  <c r="P6479" i="3" a="1"/>
  <c r="P6479" i="3" s="1"/>
  <c r="L6479" i="3" a="1"/>
  <c r="L6479" i="3" s="1"/>
  <c r="M6479" i="3" a="1"/>
  <c r="M6479" i="3" s="1"/>
  <c r="O6479" i="3" a="1"/>
  <c r="O6479" i="3" s="1"/>
  <c r="P6512" i="3" a="1"/>
  <c r="P6512" i="3" s="1"/>
  <c r="L6512" i="3" a="1"/>
  <c r="L6512" i="3" s="1"/>
  <c r="M6512" i="3" a="1"/>
  <c r="M6512" i="3" s="1"/>
  <c r="O6512" i="3" a="1"/>
  <c r="O6512" i="3" s="1"/>
  <c r="K6512" i="3" a="1"/>
  <c r="K6512" i="3" s="1"/>
  <c r="M6521" i="3" a="1"/>
  <c r="M6521" i="3" s="1"/>
  <c r="N6521" i="3" a="1"/>
  <c r="N6521" i="3" s="1"/>
  <c r="L6521" i="3" a="1"/>
  <c r="L6521" i="3" s="1"/>
  <c r="O6521" i="3" a="1"/>
  <c r="O6521" i="3" s="1"/>
  <c r="P6521" i="3" a="1"/>
  <c r="P6521" i="3" s="1"/>
  <c r="L6547" i="3" a="1"/>
  <c r="L6547" i="3" s="1"/>
  <c r="P6547" i="3" a="1"/>
  <c r="P6547" i="3" s="1"/>
  <c r="M6547" i="3" a="1"/>
  <c r="M6547" i="3" s="1"/>
  <c r="K6547" i="3" a="1"/>
  <c r="K6547" i="3" s="1"/>
  <c r="O6547" i="3" a="1"/>
  <c r="O6547" i="3" s="1"/>
  <c r="N6606" i="3" a="1"/>
  <c r="N6606" i="3" s="1"/>
  <c r="M6606" i="3" a="1"/>
  <c r="M6606" i="3" s="1"/>
  <c r="L6606" i="3" a="1"/>
  <c r="L6606" i="3" s="1"/>
  <c r="P6606" i="3" a="1"/>
  <c r="P6606" i="3" s="1"/>
  <c r="O6606" i="3" a="1"/>
  <c r="O6606" i="3" s="1"/>
  <c r="K6606" i="3" a="1"/>
  <c r="K6606" i="3" s="1"/>
  <c r="M6635" i="3" a="1"/>
  <c r="M6635" i="3" s="1"/>
  <c r="N6635" i="3" a="1"/>
  <c r="N6635" i="3" s="1"/>
  <c r="O6635" i="3" a="1"/>
  <c r="O6635" i="3" s="1"/>
  <c r="K6635" i="3" a="1"/>
  <c r="K6635" i="3" s="1"/>
  <c r="P6635" i="3" a="1"/>
  <c r="P6635" i="3" s="1"/>
  <c r="P6658" i="3" a="1"/>
  <c r="P6658" i="3" s="1"/>
  <c r="L6658" i="3" a="1"/>
  <c r="L6658" i="3" s="1"/>
  <c r="M6658" i="3" a="1"/>
  <c r="M6658" i="3" s="1"/>
  <c r="K6658" i="3" a="1"/>
  <c r="K6658" i="3" s="1"/>
  <c r="O6658" i="3" a="1"/>
  <c r="O6658" i="3" s="1"/>
  <c r="R6670" i="3"/>
  <c r="Q6670" i="3"/>
  <c r="M6801" i="3" a="1"/>
  <c r="M6801" i="3" s="1"/>
  <c r="N6801" i="3" a="1"/>
  <c r="N6801" i="3" s="1"/>
  <c r="O6801" i="3" a="1"/>
  <c r="O6801" i="3" s="1"/>
  <c r="P6801" i="3" a="1"/>
  <c r="P6801" i="3" s="1"/>
  <c r="L6801" i="3" a="1"/>
  <c r="L6801" i="3" s="1"/>
  <c r="K6801" i="3" a="1"/>
  <c r="K6801" i="3" s="1"/>
  <c r="M6821" i="3" a="1"/>
  <c r="M6821" i="3" s="1"/>
  <c r="L6821" i="3" a="1"/>
  <c r="L6821" i="3" s="1"/>
  <c r="N6821" i="3" a="1"/>
  <c r="N6821" i="3" s="1"/>
  <c r="O6821" i="3" a="1"/>
  <c r="O6821" i="3" s="1"/>
  <c r="K6821" i="3" a="1"/>
  <c r="K6821" i="3" s="1"/>
  <c r="P6821" i="3" a="1"/>
  <c r="P6821" i="3" s="1"/>
  <c r="R6243" i="3"/>
  <c r="Q6243" i="3"/>
  <c r="P6256" i="3" a="1"/>
  <c r="P6256" i="3" s="1"/>
  <c r="L6256" i="3" a="1"/>
  <c r="L6256" i="3" s="1"/>
  <c r="N6256" i="3" a="1"/>
  <c r="N6256" i="3" s="1"/>
  <c r="M6256" i="3" a="1"/>
  <c r="M6256" i="3" s="1"/>
  <c r="O6256" i="3" a="1"/>
  <c r="O6256" i="3" s="1"/>
  <c r="P6263" i="3" a="1"/>
  <c r="P6263" i="3" s="1"/>
  <c r="L6263" i="3" a="1"/>
  <c r="L6263" i="3" s="1"/>
  <c r="N6263" i="3" a="1"/>
  <c r="N6263" i="3" s="1"/>
  <c r="M6263" i="3" a="1"/>
  <c r="M6263" i="3" s="1"/>
  <c r="O6263" i="3" a="1"/>
  <c r="O6263" i="3" s="1"/>
  <c r="P6271" i="3" a="1"/>
  <c r="P6271" i="3" s="1"/>
  <c r="Q6271" i="3" s="1"/>
  <c r="L6271" i="3" a="1"/>
  <c r="L6271" i="3" s="1"/>
  <c r="M6271" i="3" a="1"/>
  <c r="M6271" i="3" s="1"/>
  <c r="N6271" i="3" a="1"/>
  <c r="N6271" i="3" s="1"/>
  <c r="K6275" i="3" a="1"/>
  <c r="K6275" i="3" s="1"/>
  <c r="O6278" i="3" a="1"/>
  <c r="O6278" i="3" s="1"/>
  <c r="K6278" i="3" a="1"/>
  <c r="K6278" i="3" s="1"/>
  <c r="M6278" i="3" a="1"/>
  <c r="M6278" i="3" s="1"/>
  <c r="N6278" i="3" a="1"/>
  <c r="N6278" i="3" s="1"/>
  <c r="N6283" i="3" a="1"/>
  <c r="N6283" i="3" s="1"/>
  <c r="M6283" i="3" a="1"/>
  <c r="M6283" i="3" s="1"/>
  <c r="O6283" i="3" a="1"/>
  <c r="O6283" i="3" s="1"/>
  <c r="Q6329" i="3"/>
  <c r="R6329" i="3"/>
  <c r="R6333" i="3"/>
  <c r="L6387" i="3" a="1"/>
  <c r="L6387" i="3" s="1"/>
  <c r="N6387" i="3" a="1"/>
  <c r="N6387" i="3" s="1"/>
  <c r="M6387" i="3" a="1"/>
  <c r="M6387" i="3" s="1"/>
  <c r="O6387" i="3" a="1"/>
  <c r="O6387" i="3" s="1"/>
  <c r="M6394" i="3" a="1"/>
  <c r="M6394" i="3" s="1"/>
  <c r="N6394" i="3" a="1"/>
  <c r="N6394" i="3" s="1"/>
  <c r="P6394" i="3" a="1"/>
  <c r="P6394" i="3" s="1"/>
  <c r="O6394" i="3" a="1"/>
  <c r="O6394" i="3" s="1"/>
  <c r="N6404" i="3" a="1"/>
  <c r="N6404" i="3" s="1"/>
  <c r="L6404" i="3" a="1"/>
  <c r="L6404" i="3" s="1"/>
  <c r="P6404" i="3" a="1"/>
  <c r="P6404" i="3" s="1"/>
  <c r="R6404" i="3" s="1"/>
  <c r="K6404" i="3" a="1"/>
  <c r="K6404" i="3" s="1"/>
  <c r="M6404" i="3" a="1"/>
  <c r="M6404" i="3" s="1"/>
  <c r="K6425" i="3" a="1"/>
  <c r="K6425" i="3" s="1"/>
  <c r="P6427" i="3" a="1"/>
  <c r="P6427" i="3" s="1"/>
  <c r="Q6427" i="3" s="1"/>
  <c r="K6427" i="3" a="1"/>
  <c r="K6427" i="3" s="1"/>
  <c r="M6427" i="3" a="1"/>
  <c r="M6427" i="3" s="1"/>
  <c r="L6427" i="3" a="1"/>
  <c r="L6427" i="3" s="1"/>
  <c r="N6427" i="3" a="1"/>
  <c r="N6427" i="3" s="1"/>
  <c r="M6450" i="3" a="1"/>
  <c r="M6450" i="3" s="1"/>
  <c r="N6450" i="3" a="1"/>
  <c r="N6450" i="3" s="1"/>
  <c r="L6450" i="3" a="1"/>
  <c r="L6450" i="3" s="1"/>
  <c r="O6450" i="3" a="1"/>
  <c r="O6450" i="3" s="1"/>
  <c r="K6450" i="3" a="1"/>
  <c r="K6450" i="3" s="1"/>
  <c r="K6479" i="3" a="1"/>
  <c r="K6479" i="3" s="1"/>
  <c r="O6486" i="3" a="1"/>
  <c r="O6486" i="3" s="1"/>
  <c r="K6486" i="3" a="1"/>
  <c r="K6486" i="3" s="1"/>
  <c r="P6486" i="3" a="1"/>
  <c r="P6486" i="3" s="1"/>
  <c r="L6486" i="3" a="1"/>
  <c r="L6486" i="3" s="1"/>
  <c r="M6486" i="3" a="1"/>
  <c r="M6486" i="3" s="1"/>
  <c r="K6521" i="3" a="1"/>
  <c r="K6521" i="3" s="1"/>
  <c r="M6539" i="3" a="1"/>
  <c r="M6539" i="3" s="1"/>
  <c r="N6539" i="3" a="1"/>
  <c r="N6539" i="3" s="1"/>
  <c r="O6539" i="3" a="1"/>
  <c r="O6539" i="3" s="1"/>
  <c r="K6539" i="3" a="1"/>
  <c r="K6539" i="3" s="1"/>
  <c r="P6539" i="3" a="1"/>
  <c r="P6539" i="3" s="1"/>
  <c r="P6554" i="3" a="1"/>
  <c r="P6554" i="3" s="1"/>
  <c r="L6554" i="3" a="1"/>
  <c r="L6554" i="3" s="1"/>
  <c r="N6554" i="3" a="1"/>
  <c r="N6554" i="3" s="1"/>
  <c r="O6554" i="3" a="1"/>
  <c r="O6554" i="3" s="1"/>
  <c r="M6554" i="3" a="1"/>
  <c r="M6554" i="3" s="1"/>
  <c r="P6586" i="3" a="1"/>
  <c r="P6586" i="3" s="1"/>
  <c r="L6586" i="3" a="1"/>
  <c r="L6586" i="3" s="1"/>
  <c r="N6586" i="3" a="1"/>
  <c r="N6586" i="3" s="1"/>
  <c r="M6586" i="3" a="1"/>
  <c r="M6586" i="3" s="1"/>
  <c r="M6612" i="3" a="1"/>
  <c r="M6612" i="3" s="1"/>
  <c r="N6612" i="3" a="1"/>
  <c r="N6612" i="3" s="1"/>
  <c r="L6612" i="3" a="1"/>
  <c r="L6612" i="3" s="1"/>
  <c r="O6612" i="3" a="1"/>
  <c r="O6612" i="3" s="1"/>
  <c r="K6612" i="3" a="1"/>
  <c r="K6612" i="3" s="1"/>
  <c r="P6612" i="3" a="1"/>
  <c r="P6612" i="3" s="1"/>
  <c r="L6713" i="3" a="1"/>
  <c r="L6713" i="3" s="1"/>
  <c r="P6713" i="3" a="1"/>
  <c r="P6713" i="3" s="1"/>
  <c r="Q6713" i="3" s="1"/>
  <c r="K6713" i="3" a="1"/>
  <c r="K6713" i="3" s="1"/>
  <c r="M6713" i="3" a="1"/>
  <c r="M6713" i="3" s="1"/>
  <c r="N6713" i="3" a="1"/>
  <c r="N6713" i="3" s="1"/>
  <c r="P6897" i="3" a="1"/>
  <c r="P6897" i="3" s="1"/>
  <c r="L6897" i="3" a="1"/>
  <c r="L6897" i="3" s="1"/>
  <c r="O6897" i="3" a="1"/>
  <c r="O6897" i="3" s="1"/>
  <c r="K6897" i="3" a="1"/>
  <c r="K6897" i="3" s="1"/>
  <c r="N6897" i="3" a="1"/>
  <c r="N6897" i="3" s="1"/>
  <c r="M6897" i="3" a="1"/>
  <c r="M6897" i="3" s="1"/>
  <c r="P6175" i="3" a="1"/>
  <c r="P6175" i="3" s="1"/>
  <c r="L6175" i="3" a="1"/>
  <c r="L6175" i="3" s="1"/>
  <c r="O6175" i="3" a="1"/>
  <c r="O6175" i="3" s="1"/>
  <c r="K6175" i="3" a="1"/>
  <c r="K6175" i="3" s="1"/>
  <c r="P6184" i="3" a="1"/>
  <c r="P6184" i="3" s="1"/>
  <c r="L6184" i="3" a="1"/>
  <c r="L6184" i="3" s="1"/>
  <c r="N6184" i="3" a="1"/>
  <c r="N6184" i="3" s="1"/>
  <c r="O6184" i="3" a="1"/>
  <c r="O6184" i="3" s="1"/>
  <c r="Q6209" i="3"/>
  <c r="R6209" i="3"/>
  <c r="N6211" i="3" a="1"/>
  <c r="N6211" i="3" s="1"/>
  <c r="M6211" i="3" a="1"/>
  <c r="M6211" i="3" s="1"/>
  <c r="P6211" i="3" a="1"/>
  <c r="P6211" i="3" s="1"/>
  <c r="O6211" i="3" a="1"/>
  <c r="O6211" i="3" s="1"/>
  <c r="M6226" i="3" a="1"/>
  <c r="M6226" i="3" s="1"/>
  <c r="O6226" i="3" a="1"/>
  <c r="O6226" i="3" s="1"/>
  <c r="K6226" i="3" a="1"/>
  <c r="K6226" i="3" s="1"/>
  <c r="N6226" i="3" a="1"/>
  <c r="N6226" i="3" s="1"/>
  <c r="K6256" i="3" a="1"/>
  <c r="K6256" i="3" s="1"/>
  <c r="K6263" i="3" a="1"/>
  <c r="K6263" i="3" s="1"/>
  <c r="K6271" i="3" a="1"/>
  <c r="K6271" i="3" s="1"/>
  <c r="L6275" i="3" a="1"/>
  <c r="L6275" i="3" s="1"/>
  <c r="L6278" i="3" a="1"/>
  <c r="L6278" i="3" s="1"/>
  <c r="K6283" i="3" a="1"/>
  <c r="K6283" i="3" s="1"/>
  <c r="L6290" i="3" a="1"/>
  <c r="L6290" i="3" s="1"/>
  <c r="Q6297" i="3"/>
  <c r="N6299" i="3" a="1"/>
  <c r="N6299" i="3" s="1"/>
  <c r="L6299" i="3" a="1"/>
  <c r="L6299" i="3" s="1"/>
  <c r="K6299" i="3" a="1"/>
  <c r="K6299" i="3" s="1"/>
  <c r="M6299" i="3" a="1"/>
  <c r="M6299" i="3" s="1"/>
  <c r="Q6305" i="3"/>
  <c r="P6319" i="3" a="1"/>
  <c r="P6319" i="3" s="1"/>
  <c r="L6319" i="3" a="1"/>
  <c r="L6319" i="3" s="1"/>
  <c r="N6319" i="3" a="1"/>
  <c r="N6319" i="3" s="1"/>
  <c r="O6319" i="3" a="1"/>
  <c r="O6319" i="3" s="1"/>
  <c r="O6326" i="3" a="1"/>
  <c r="O6326" i="3" s="1"/>
  <c r="K6326" i="3" a="1"/>
  <c r="K6326" i="3" s="1"/>
  <c r="M6326" i="3" a="1"/>
  <c r="M6326" i="3" s="1"/>
  <c r="N6326" i="3" a="1"/>
  <c r="N6326" i="3" s="1"/>
  <c r="P6326" i="3" a="1"/>
  <c r="P6326" i="3" s="1"/>
  <c r="O6334" i="3" a="1"/>
  <c r="O6334" i="3" s="1"/>
  <c r="K6334" i="3" a="1"/>
  <c r="K6334" i="3" s="1"/>
  <c r="M6334" i="3" a="1"/>
  <c r="M6334" i="3" s="1"/>
  <c r="N6334" i="3" a="1"/>
  <c r="N6334" i="3" s="1"/>
  <c r="P6334" i="3" a="1"/>
  <c r="P6334" i="3" s="1"/>
  <c r="M6346" i="3" a="1"/>
  <c r="M6346" i="3" s="1"/>
  <c r="O6346" i="3" a="1"/>
  <c r="O6346" i="3" s="1"/>
  <c r="K6346" i="3" a="1"/>
  <c r="K6346" i="3" s="1"/>
  <c r="N6346" i="3" a="1"/>
  <c r="N6346" i="3" s="1"/>
  <c r="P6346" i="3" a="1"/>
  <c r="P6346" i="3" s="1"/>
  <c r="O6350" i="3" a="1"/>
  <c r="O6350" i="3" s="1"/>
  <c r="K6350" i="3" a="1"/>
  <c r="K6350" i="3" s="1"/>
  <c r="M6350" i="3" a="1"/>
  <c r="M6350" i="3" s="1"/>
  <c r="L6350" i="3" a="1"/>
  <c r="L6350" i="3" s="1"/>
  <c r="N6350" i="3" a="1"/>
  <c r="N6350" i="3" s="1"/>
  <c r="N6379" i="3" a="1"/>
  <c r="N6379" i="3" s="1"/>
  <c r="M6379" i="3" a="1"/>
  <c r="M6379" i="3" s="1"/>
  <c r="K6379" i="3" a="1"/>
  <c r="K6379" i="3" s="1"/>
  <c r="P6379" i="3" a="1"/>
  <c r="P6379" i="3" s="1"/>
  <c r="O6379" i="3" a="1"/>
  <c r="O6379" i="3" s="1"/>
  <c r="Q6389" i="3"/>
  <c r="R6389" i="3"/>
  <c r="N6436" i="3" a="1"/>
  <c r="N6436" i="3" s="1"/>
  <c r="O6436" i="3" a="1"/>
  <c r="O6436" i="3" s="1"/>
  <c r="K6436" i="3" a="1"/>
  <c r="K6436" i="3" s="1"/>
  <c r="M6436" i="3" a="1"/>
  <c r="M6436" i="3" s="1"/>
  <c r="P6436" i="3" a="1"/>
  <c r="P6436" i="3" s="1"/>
  <c r="P6440" i="3" a="1"/>
  <c r="P6440" i="3" s="1"/>
  <c r="L6440" i="3" a="1"/>
  <c r="L6440" i="3" s="1"/>
  <c r="M6440" i="3" a="1"/>
  <c r="M6440" i="3" s="1"/>
  <c r="N6440" i="3" a="1"/>
  <c r="N6440" i="3" s="1"/>
  <c r="K6440" i="3" a="1"/>
  <c r="K6440" i="3" s="1"/>
  <c r="O6440" i="3" a="1"/>
  <c r="O6440" i="3" s="1"/>
  <c r="M6466" i="3" a="1"/>
  <c r="M6466" i="3" s="1"/>
  <c r="N6466" i="3" a="1"/>
  <c r="N6466" i="3" s="1"/>
  <c r="L6466" i="3" a="1"/>
  <c r="L6466" i="3" s="1"/>
  <c r="O6466" i="3" a="1"/>
  <c r="O6466" i="3" s="1"/>
  <c r="P6466" i="3" a="1"/>
  <c r="P6466" i="3" s="1"/>
  <c r="P6471" i="3" a="1"/>
  <c r="P6471" i="3" s="1"/>
  <c r="L6471" i="3" a="1"/>
  <c r="L6471" i="3" s="1"/>
  <c r="M6471" i="3" a="1"/>
  <c r="M6471" i="3" s="1"/>
  <c r="O6471" i="3" a="1"/>
  <c r="O6471" i="3" s="1"/>
  <c r="N6471" i="3" a="1"/>
  <c r="N6471" i="3" s="1"/>
  <c r="M6498" i="3" a="1"/>
  <c r="M6498" i="3" s="1"/>
  <c r="N6498" i="3" a="1"/>
  <c r="N6498" i="3" s="1"/>
  <c r="O6498" i="3" a="1"/>
  <c r="O6498" i="3" s="1"/>
  <c r="K6498" i="3" a="1"/>
  <c r="K6498" i="3" s="1"/>
  <c r="L6498" i="3" a="1"/>
  <c r="L6498" i="3" s="1"/>
  <c r="P6498" i="3" a="1"/>
  <c r="P6498" i="3" s="1"/>
  <c r="P6504" i="3" a="1"/>
  <c r="P6504" i="3" s="1"/>
  <c r="L6504" i="3" a="1"/>
  <c r="L6504" i="3" s="1"/>
  <c r="M6504" i="3" a="1"/>
  <c r="M6504" i="3" s="1"/>
  <c r="O6504" i="3" a="1"/>
  <c r="O6504" i="3" s="1"/>
  <c r="K6504" i="3" a="1"/>
  <c r="K6504" i="3" s="1"/>
  <c r="N6504" i="3" a="1"/>
  <c r="N6504" i="3" s="1"/>
  <c r="N6558" i="3" a="1"/>
  <c r="N6558" i="3" s="1"/>
  <c r="P6558" i="3" a="1"/>
  <c r="P6558" i="3" s="1"/>
  <c r="K6558" i="3" a="1"/>
  <c r="K6558" i="3" s="1"/>
  <c r="L6558" i="3" a="1"/>
  <c r="L6558" i="3" s="1"/>
  <c r="O6558" i="3" a="1"/>
  <c r="O6558" i="3" s="1"/>
  <c r="O6568" i="3" a="1"/>
  <c r="O6568" i="3" s="1"/>
  <c r="K6568" i="3" a="1"/>
  <c r="K6568" i="3" s="1"/>
  <c r="M6568" i="3" a="1"/>
  <c r="M6568" i="3" s="1"/>
  <c r="P6568" i="3" a="1"/>
  <c r="P6568" i="3" s="1"/>
  <c r="L6568" i="3" a="1"/>
  <c r="L6568" i="3" s="1"/>
  <c r="M6571" i="3" a="1"/>
  <c r="M6571" i="3" s="1"/>
  <c r="N6571" i="3" a="1"/>
  <c r="N6571" i="3" s="1"/>
  <c r="O6571" i="3" a="1"/>
  <c r="O6571" i="3" s="1"/>
  <c r="K6571" i="3" a="1"/>
  <c r="K6571" i="3" s="1"/>
  <c r="L6571" i="3" a="1"/>
  <c r="L6571" i="3" s="1"/>
  <c r="P6571" i="3" a="1"/>
  <c r="P6571" i="3" s="1"/>
  <c r="O6576" i="3" a="1"/>
  <c r="O6576" i="3" s="1"/>
  <c r="K6576" i="3" a="1"/>
  <c r="K6576" i="3" s="1"/>
  <c r="L6576" i="3" a="1"/>
  <c r="L6576" i="3" s="1"/>
  <c r="P6576" i="3" a="1"/>
  <c r="P6576" i="3" s="1"/>
  <c r="N6576" i="3" a="1"/>
  <c r="N6576" i="3" s="1"/>
  <c r="R6597" i="3"/>
  <c r="Q6597" i="3"/>
  <c r="L6643" i="3" a="1"/>
  <c r="L6643" i="3" s="1"/>
  <c r="P6643" i="3" a="1"/>
  <c r="P6643" i="3" s="1"/>
  <c r="K6643" i="3" a="1"/>
  <c r="K6643" i="3" s="1"/>
  <c r="M6643" i="3" a="1"/>
  <c r="M6643" i="3" s="1"/>
  <c r="N6643" i="3" a="1"/>
  <c r="N6643" i="3" s="1"/>
  <c r="M6757" i="3" a="1"/>
  <c r="M6757" i="3" s="1"/>
  <c r="L6757" i="3" a="1"/>
  <c r="L6757" i="3" s="1"/>
  <c r="N6757" i="3" a="1"/>
  <c r="N6757" i="3" s="1"/>
  <c r="O6757" i="3" a="1"/>
  <c r="O6757" i="3" s="1"/>
  <c r="P6757" i="3" a="1"/>
  <c r="P6757" i="3" s="1"/>
  <c r="R6869" i="3"/>
  <c r="Q6869" i="3"/>
  <c r="Q6321" i="3"/>
  <c r="R6321" i="3"/>
  <c r="Q6357" i="3"/>
  <c r="R6373" i="3"/>
  <c r="Q6373" i="3"/>
  <c r="P6401" i="3" a="1"/>
  <c r="P6401" i="3" s="1"/>
  <c r="K6401" i="3" a="1"/>
  <c r="K6401" i="3" s="1"/>
  <c r="O6401" i="3" a="1"/>
  <c r="O6401" i="3" s="1"/>
  <c r="M6410" i="3" a="1"/>
  <c r="M6410" i="3" s="1"/>
  <c r="L6410" i="3" a="1"/>
  <c r="L6410" i="3" s="1"/>
  <c r="P6410" i="3" a="1"/>
  <c r="P6410" i="3" s="1"/>
  <c r="N6410" i="3" a="1"/>
  <c r="N6410" i="3" s="1"/>
  <c r="K6410" i="3" a="1"/>
  <c r="K6410" i="3" s="1"/>
  <c r="Q6415" i="3"/>
  <c r="R6415" i="3"/>
  <c r="N6423" i="3" a="1"/>
  <c r="N6423" i="3" s="1"/>
  <c r="P6423" i="3" a="1"/>
  <c r="P6423" i="3" s="1"/>
  <c r="K6423" i="3" a="1"/>
  <c r="K6423" i="3" s="1"/>
  <c r="O6423" i="3" a="1"/>
  <c r="O6423" i="3" s="1"/>
  <c r="K6466" i="3" a="1"/>
  <c r="K6466" i="3" s="1"/>
  <c r="K6471" i="3" a="1"/>
  <c r="K6471" i="3" s="1"/>
  <c r="Q6533" i="3"/>
  <c r="M6558" i="3" a="1"/>
  <c r="M6558" i="3" s="1"/>
  <c r="M6576" i="3" a="1"/>
  <c r="M6576" i="3" s="1"/>
  <c r="L6579" i="3" a="1"/>
  <c r="L6579" i="3" s="1"/>
  <c r="P6579" i="3" a="1"/>
  <c r="P6579" i="3" s="1"/>
  <c r="M6579" i="3" a="1"/>
  <c r="M6579" i="3" s="1"/>
  <c r="K6579" i="3" a="1"/>
  <c r="K6579" i="3" s="1"/>
  <c r="O6579" i="3" a="1"/>
  <c r="O6579" i="3" s="1"/>
  <c r="N6579" i="3" a="1"/>
  <c r="N6579" i="3" s="1"/>
  <c r="O6586" i="3" a="1"/>
  <c r="O6586" i="3" s="1"/>
  <c r="L6617" i="3" a="1"/>
  <c r="L6617" i="3" s="1"/>
  <c r="M6617" i="3" a="1"/>
  <c r="M6617" i="3" s="1"/>
  <c r="K6617" i="3" a="1"/>
  <c r="K6617" i="3" s="1"/>
  <c r="O6617" i="3" a="1"/>
  <c r="O6617" i="3" s="1"/>
  <c r="N6617" i="3" a="1"/>
  <c r="N6617" i="3" s="1"/>
  <c r="P6617" i="3" a="1"/>
  <c r="P6617" i="3" s="1"/>
  <c r="O6643" i="3" a="1"/>
  <c r="O6643" i="3" s="1"/>
  <c r="R6703" i="3"/>
  <c r="Q6719" i="3"/>
  <c r="R6719" i="3"/>
  <c r="K6757" i="3" a="1"/>
  <c r="K6757" i="3" s="1"/>
  <c r="R6999" i="3"/>
  <c r="Q6999" i="3"/>
  <c r="O5962" i="3" a="1"/>
  <c r="O5962" i="3" s="1"/>
  <c r="O5968" i="3" a="1"/>
  <c r="O5968" i="3" s="1"/>
  <c r="O5974" i="3" a="1"/>
  <c r="O5974" i="3" s="1"/>
  <c r="M5987" i="3" a="1"/>
  <c r="M5987" i="3" s="1"/>
  <c r="O5994" i="3" a="1"/>
  <c r="O5994" i="3" s="1"/>
  <c r="O6000" i="3" a="1"/>
  <c r="O6000" i="3" s="1"/>
  <c r="O6006" i="3" a="1"/>
  <c r="O6006" i="3" s="1"/>
  <c r="M6019" i="3" a="1"/>
  <c r="M6019" i="3" s="1"/>
  <c r="O6026" i="3" a="1"/>
  <c r="O6026" i="3" s="1"/>
  <c r="O6032" i="3" a="1"/>
  <c r="O6032" i="3" s="1"/>
  <c r="Q6038" i="3"/>
  <c r="P6040" i="3" a="1"/>
  <c r="P6040" i="3" s="1"/>
  <c r="Q6040" i="3" s="1"/>
  <c r="N6041" i="3" a="1"/>
  <c r="N6041" i="3" s="1"/>
  <c r="M6049" i="3" a="1"/>
  <c r="M6049" i="3" s="1"/>
  <c r="P6049" i="3" a="1"/>
  <c r="P6049" i="3" s="1"/>
  <c r="R6049" i="3" s="1"/>
  <c r="N6050" i="3" a="1"/>
  <c r="N6050" i="3" s="1"/>
  <c r="P6055" i="3" a="1"/>
  <c r="P6055" i="3" s="1"/>
  <c r="L6055" i="3" a="1"/>
  <c r="L6055" i="3" s="1"/>
  <c r="N6058" i="3" a="1"/>
  <c r="N6058" i="3" s="1"/>
  <c r="N6066" i="3" a="1"/>
  <c r="N6066" i="3" s="1"/>
  <c r="P6083" i="3" a="1"/>
  <c r="P6083" i="3" s="1"/>
  <c r="Q6083" i="3" s="1"/>
  <c r="O6089" i="3" a="1"/>
  <c r="O6089" i="3" s="1"/>
  <c r="O6094" i="3" a="1"/>
  <c r="O6094" i="3" s="1"/>
  <c r="K6094" i="3" a="1"/>
  <c r="K6094" i="3" s="1"/>
  <c r="L6094" i="3" a="1"/>
  <c r="L6094" i="3" s="1"/>
  <c r="N6099" i="3" a="1"/>
  <c r="N6099" i="3" s="1"/>
  <c r="L6099" i="3" a="1"/>
  <c r="L6099" i="3" s="1"/>
  <c r="O6102" i="3" a="1"/>
  <c r="O6102" i="3" s="1"/>
  <c r="K6102" i="3" a="1"/>
  <c r="K6102" i="3" s="1"/>
  <c r="N6102" i="3" a="1"/>
  <c r="N6102" i="3" s="1"/>
  <c r="P6104" i="3" a="1"/>
  <c r="P6104" i="3" s="1"/>
  <c r="L6104" i="3" a="1"/>
  <c r="L6104" i="3" s="1"/>
  <c r="O6104" i="3" a="1"/>
  <c r="O6104" i="3" s="1"/>
  <c r="O6121" i="3" a="1"/>
  <c r="O6121" i="3" s="1"/>
  <c r="O6123" i="3" a="1"/>
  <c r="O6123" i="3" s="1"/>
  <c r="P6126" i="3" a="1"/>
  <c r="P6126" i="3" s="1"/>
  <c r="O6138" i="3" a="1"/>
  <c r="O6138" i="3" s="1"/>
  <c r="N6147" i="3" a="1"/>
  <c r="N6147" i="3" s="1"/>
  <c r="M6147" i="3" a="1"/>
  <c r="M6147" i="3" s="1"/>
  <c r="O6151" i="3" a="1"/>
  <c r="O6151" i="3" s="1"/>
  <c r="M6169" i="3" a="1"/>
  <c r="M6169" i="3" s="1"/>
  <c r="L6169" i="3" a="1"/>
  <c r="L6169" i="3" s="1"/>
  <c r="M6175" i="3" a="1"/>
  <c r="M6175" i="3" s="1"/>
  <c r="L6211" i="3" a="1"/>
  <c r="L6211" i="3" s="1"/>
  <c r="L6226" i="3" a="1"/>
  <c r="L6226" i="3" s="1"/>
  <c r="N6235" i="3" a="1"/>
  <c r="N6235" i="3" s="1"/>
  <c r="L6235" i="3" a="1"/>
  <c r="L6235" i="3" s="1"/>
  <c r="K6235" i="3" a="1"/>
  <c r="K6235" i="3" s="1"/>
  <c r="M6235" i="3" a="1"/>
  <c r="M6235" i="3" s="1"/>
  <c r="R6245" i="3"/>
  <c r="Q6245" i="3"/>
  <c r="R6252" i="3"/>
  <c r="P6255" i="3" a="1"/>
  <c r="P6255" i="3" s="1"/>
  <c r="L6255" i="3" a="1"/>
  <c r="L6255" i="3" s="1"/>
  <c r="N6255" i="3" a="1"/>
  <c r="N6255" i="3" s="1"/>
  <c r="O6255" i="3" a="1"/>
  <c r="O6255" i="3" s="1"/>
  <c r="O6262" i="3" a="1"/>
  <c r="O6262" i="3" s="1"/>
  <c r="K6262" i="3" a="1"/>
  <c r="K6262" i="3" s="1"/>
  <c r="M6262" i="3" a="1"/>
  <c r="M6262" i="3" s="1"/>
  <c r="N6262" i="3" a="1"/>
  <c r="N6262" i="3" s="1"/>
  <c r="P6262" i="3" a="1"/>
  <c r="P6262" i="3" s="1"/>
  <c r="O6270" i="3" a="1"/>
  <c r="O6270" i="3" s="1"/>
  <c r="K6270" i="3" a="1"/>
  <c r="K6270" i="3" s="1"/>
  <c r="M6270" i="3" a="1"/>
  <c r="M6270" i="3" s="1"/>
  <c r="N6270" i="3" a="1"/>
  <c r="N6270" i="3" s="1"/>
  <c r="P6270" i="3" a="1"/>
  <c r="P6270" i="3" s="1"/>
  <c r="M6282" i="3" a="1"/>
  <c r="M6282" i="3" s="1"/>
  <c r="O6282" i="3" a="1"/>
  <c r="O6282" i="3" s="1"/>
  <c r="K6282" i="3" a="1"/>
  <c r="K6282" i="3" s="1"/>
  <c r="N6282" i="3" a="1"/>
  <c r="N6282" i="3" s="1"/>
  <c r="P6282" i="3" a="1"/>
  <c r="P6282" i="3" s="1"/>
  <c r="P6283" i="3" a="1"/>
  <c r="P6283" i="3" s="1"/>
  <c r="O6286" i="3" a="1"/>
  <c r="O6286" i="3" s="1"/>
  <c r="K6286" i="3" a="1"/>
  <c r="K6286" i="3" s="1"/>
  <c r="M6286" i="3" a="1"/>
  <c r="M6286" i="3" s="1"/>
  <c r="L6286" i="3" a="1"/>
  <c r="L6286" i="3" s="1"/>
  <c r="N6286" i="3" a="1"/>
  <c r="N6286" i="3" s="1"/>
  <c r="O6299" i="3" a="1"/>
  <c r="O6299" i="3" s="1"/>
  <c r="R6325" i="3"/>
  <c r="Q6325" i="3"/>
  <c r="P6328" i="3" a="1"/>
  <c r="P6328" i="3" s="1"/>
  <c r="R6328" i="3" s="1"/>
  <c r="L6328" i="3" a="1"/>
  <c r="L6328" i="3" s="1"/>
  <c r="N6328" i="3" a="1"/>
  <c r="N6328" i="3" s="1"/>
  <c r="M6328" i="3" a="1"/>
  <c r="M6328" i="3" s="1"/>
  <c r="P6336" i="3" a="1"/>
  <c r="P6336" i="3" s="1"/>
  <c r="R6336" i="3" s="1"/>
  <c r="L6336" i="3" a="1"/>
  <c r="L6336" i="3" s="1"/>
  <c r="N6336" i="3" a="1"/>
  <c r="N6336" i="3" s="1"/>
  <c r="K6336" i="3" a="1"/>
  <c r="K6336" i="3" s="1"/>
  <c r="M6336" i="3" a="1"/>
  <c r="M6336" i="3" s="1"/>
  <c r="P6343" i="3" a="1"/>
  <c r="P6343" i="3" s="1"/>
  <c r="Q6343" i="3" s="1"/>
  <c r="L6343" i="3" a="1"/>
  <c r="L6343" i="3" s="1"/>
  <c r="K6343" i="3" a="1"/>
  <c r="K6343" i="3" s="1"/>
  <c r="N6343" i="3" a="1"/>
  <c r="N6343" i="3" s="1"/>
  <c r="M6343" i="3" a="1"/>
  <c r="M6343" i="3" s="1"/>
  <c r="L6346" i="3" a="1"/>
  <c r="L6346" i="3" s="1"/>
  <c r="P6350" i="3" a="1"/>
  <c r="P6350" i="3" s="1"/>
  <c r="L6379" i="3" a="1"/>
  <c r="L6379" i="3" s="1"/>
  <c r="N6385" i="3" a="1"/>
  <c r="N6385" i="3" s="1"/>
  <c r="K6385" i="3" a="1"/>
  <c r="K6385" i="3" s="1"/>
  <c r="O6385" i="3" a="1"/>
  <c r="O6385" i="3" s="1"/>
  <c r="P6385" i="3" a="1"/>
  <c r="P6385" i="3" s="1"/>
  <c r="P6387" i="3" a="1"/>
  <c r="P6387" i="3" s="1"/>
  <c r="L6401" i="3" a="1"/>
  <c r="L6401" i="3" s="1"/>
  <c r="O6410" i="3" a="1"/>
  <c r="O6410" i="3" s="1"/>
  <c r="P6416" i="3" a="1"/>
  <c r="P6416" i="3" s="1"/>
  <c r="L6416" i="3" a="1"/>
  <c r="L6416" i="3" s="1"/>
  <c r="N6416" i="3" a="1"/>
  <c r="N6416" i="3" s="1"/>
  <c r="M6416" i="3" a="1"/>
  <c r="M6416" i="3" s="1"/>
  <c r="O6416" i="3" a="1"/>
  <c r="O6416" i="3" s="1"/>
  <c r="L6419" i="3" a="1"/>
  <c r="L6419" i="3" s="1"/>
  <c r="K6419" i="3" a="1"/>
  <c r="K6419" i="3" s="1"/>
  <c r="N6419" i="3" a="1"/>
  <c r="N6419" i="3" s="1"/>
  <c r="M6419" i="3" a="1"/>
  <c r="M6419" i="3" s="1"/>
  <c r="L6423" i="3" a="1"/>
  <c r="L6423" i="3" s="1"/>
  <c r="M6426" i="3" a="1"/>
  <c r="M6426" i="3" s="1"/>
  <c r="N6426" i="3" a="1"/>
  <c r="N6426" i="3" s="1"/>
  <c r="P6426" i="3" a="1"/>
  <c r="P6426" i="3" s="1"/>
  <c r="L6426" i="3" a="1"/>
  <c r="L6426" i="3" s="1"/>
  <c r="O6426" i="3" a="1"/>
  <c r="O6426" i="3" s="1"/>
  <c r="P6432" i="3" a="1"/>
  <c r="P6432" i="3" s="1"/>
  <c r="L6432" i="3" a="1"/>
  <c r="L6432" i="3" s="1"/>
  <c r="M6432" i="3" a="1"/>
  <c r="M6432" i="3" s="1"/>
  <c r="K6432" i="3" a="1"/>
  <c r="K6432" i="3" s="1"/>
  <c r="N6432" i="3" a="1"/>
  <c r="N6432" i="3" s="1"/>
  <c r="O6432" i="3" a="1"/>
  <c r="O6432" i="3" s="1"/>
  <c r="L6436" i="3" a="1"/>
  <c r="L6436" i="3" s="1"/>
  <c r="Q6451" i="3"/>
  <c r="Q6458" i="3"/>
  <c r="R6458" i="3"/>
  <c r="P6472" i="3" a="1"/>
  <c r="P6472" i="3" s="1"/>
  <c r="Q6472" i="3" s="1"/>
  <c r="L6472" i="3" a="1"/>
  <c r="L6472" i="3" s="1"/>
  <c r="M6472" i="3" a="1"/>
  <c r="M6472" i="3" s="1"/>
  <c r="K6472" i="3" a="1"/>
  <c r="K6472" i="3" s="1"/>
  <c r="R6493" i="3"/>
  <c r="M6505" i="3" a="1"/>
  <c r="M6505" i="3" s="1"/>
  <c r="O6505" i="3" a="1"/>
  <c r="O6505" i="3" s="1"/>
  <c r="K6505" i="3" a="1"/>
  <c r="K6505" i="3" s="1"/>
  <c r="N6505" i="3" a="1"/>
  <c r="N6505" i="3" s="1"/>
  <c r="P6505" i="3" a="1"/>
  <c r="P6505" i="3" s="1"/>
  <c r="Q6524" i="3"/>
  <c r="R6524" i="3"/>
  <c r="N6568" i="3" a="1"/>
  <c r="N6568" i="3" s="1"/>
  <c r="L6573" i="3" a="1"/>
  <c r="L6573" i="3" s="1"/>
  <c r="P6573" i="3" a="1"/>
  <c r="P6573" i="3" s="1"/>
  <c r="N6573" i="3" a="1"/>
  <c r="N6573" i="3" s="1"/>
  <c r="M6573" i="3" a="1"/>
  <c r="M6573" i="3" s="1"/>
  <c r="O6573" i="3" a="1"/>
  <c r="O6573" i="3" s="1"/>
  <c r="L6675" i="3" a="1"/>
  <c r="L6675" i="3" s="1"/>
  <c r="P6675" i="3" a="1"/>
  <c r="P6675" i="3" s="1"/>
  <c r="K6675" i="3" a="1"/>
  <c r="K6675" i="3" s="1"/>
  <c r="M6675" i="3" a="1"/>
  <c r="M6675" i="3" s="1"/>
  <c r="O6675" i="3" a="1"/>
  <c r="O6675" i="3" s="1"/>
  <c r="R6734" i="3"/>
  <c r="Q6734" i="3"/>
  <c r="O6752" i="3" a="1"/>
  <c r="O6752" i="3" s="1"/>
  <c r="K6752" i="3" a="1"/>
  <c r="K6752" i="3" s="1"/>
  <c r="N6752" i="3" a="1"/>
  <c r="N6752" i="3" s="1"/>
  <c r="M6752" i="3" a="1"/>
  <c r="M6752" i="3" s="1"/>
  <c r="L6752" i="3" a="1"/>
  <c r="L6752" i="3" s="1"/>
  <c r="P6752" i="3" a="1"/>
  <c r="P6752" i="3" s="1"/>
  <c r="M6980" i="3" a="1"/>
  <c r="M6980" i="3" s="1"/>
  <c r="N6980" i="3" a="1"/>
  <c r="N6980" i="3" s="1"/>
  <c r="L6980" i="3" a="1"/>
  <c r="L6980" i="3" s="1"/>
  <c r="O6980" i="3" a="1"/>
  <c r="O6980" i="3" s="1"/>
  <c r="P6980" i="3" a="1"/>
  <c r="P6980" i="3" s="1"/>
  <c r="K6980" i="3" a="1"/>
  <c r="K6980" i="3" s="1"/>
  <c r="K5436" i="3" a="1"/>
  <c r="K5436" i="3" s="1"/>
  <c r="K5444" i="3" a="1"/>
  <c r="K5444" i="3" s="1"/>
  <c r="K5452" i="3" a="1"/>
  <c r="K5452" i="3" s="1"/>
  <c r="K5460" i="3" a="1"/>
  <c r="K5460" i="3" s="1"/>
  <c r="K5468" i="3" a="1"/>
  <c r="K5468" i="3" s="1"/>
  <c r="K5476" i="3" a="1"/>
  <c r="K5476" i="3" s="1"/>
  <c r="K5484" i="3" a="1"/>
  <c r="K5484" i="3" s="1"/>
  <c r="K5492" i="3" a="1"/>
  <c r="K5492" i="3" s="1"/>
  <c r="K5500" i="3" a="1"/>
  <c r="K5500" i="3" s="1"/>
  <c r="K5508" i="3" a="1"/>
  <c r="K5508" i="3" s="1"/>
  <c r="K5516" i="3" a="1"/>
  <c r="K5516" i="3" s="1"/>
  <c r="K5524" i="3" a="1"/>
  <c r="K5524" i="3" s="1"/>
  <c r="K5532" i="3" a="1"/>
  <c r="K5532" i="3" s="1"/>
  <c r="K5540" i="3" a="1"/>
  <c r="K5540" i="3" s="1"/>
  <c r="K5548" i="3" a="1"/>
  <c r="K5548" i="3" s="1"/>
  <c r="K5556" i="3" a="1"/>
  <c r="K5556" i="3" s="1"/>
  <c r="K5564" i="3" a="1"/>
  <c r="K5564" i="3" s="1"/>
  <c r="K5572" i="3" a="1"/>
  <c r="K5572" i="3" s="1"/>
  <c r="K5580" i="3" a="1"/>
  <c r="K5580" i="3" s="1"/>
  <c r="K5588" i="3" a="1"/>
  <c r="K5588" i="3" s="1"/>
  <c r="K5596" i="3" a="1"/>
  <c r="K5596" i="3" s="1"/>
  <c r="K5604" i="3" a="1"/>
  <c r="K5604" i="3" s="1"/>
  <c r="K5612" i="3" a="1"/>
  <c r="K5612" i="3" s="1"/>
  <c r="K5620" i="3" a="1"/>
  <c r="K5620" i="3" s="1"/>
  <c r="K5628" i="3" a="1"/>
  <c r="K5628" i="3" s="1"/>
  <c r="K5636" i="3" a="1"/>
  <c r="K5636" i="3" s="1"/>
  <c r="K5644" i="3" a="1"/>
  <c r="K5644" i="3" s="1"/>
  <c r="K5748" i="3" a="1"/>
  <c r="K5748" i="3" s="1"/>
  <c r="K5756" i="3" a="1"/>
  <c r="K5756" i="3" s="1"/>
  <c r="K5764" i="3" a="1"/>
  <c r="K5764" i="3" s="1"/>
  <c r="K5772" i="3" a="1"/>
  <c r="K5772" i="3" s="1"/>
  <c r="K5780" i="3" a="1"/>
  <c r="K5780" i="3" s="1"/>
  <c r="K5788" i="3" a="1"/>
  <c r="K5788" i="3" s="1"/>
  <c r="K5796" i="3" a="1"/>
  <c r="K5796" i="3" s="1"/>
  <c r="K5804" i="3" a="1"/>
  <c r="K5804" i="3" s="1"/>
  <c r="K5812" i="3" a="1"/>
  <c r="K5812" i="3" s="1"/>
  <c r="K5820" i="3" a="1"/>
  <c r="K5820" i="3" s="1"/>
  <c r="K5828" i="3" a="1"/>
  <c r="K5828" i="3" s="1"/>
  <c r="K5836" i="3" a="1"/>
  <c r="K5836" i="3" s="1"/>
  <c r="K5844" i="3" a="1"/>
  <c r="K5844" i="3" s="1"/>
  <c r="K5852" i="3" a="1"/>
  <c r="K5852" i="3" s="1"/>
  <c r="K5860" i="3" a="1"/>
  <c r="K5860" i="3" s="1"/>
  <c r="K5868" i="3" a="1"/>
  <c r="K5868" i="3" s="1"/>
  <c r="K5876" i="3" a="1"/>
  <c r="K5876" i="3" s="1"/>
  <c r="K5884" i="3" a="1"/>
  <c r="K5884" i="3" s="1"/>
  <c r="K5892" i="3" a="1"/>
  <c r="K5892" i="3" s="1"/>
  <c r="K5900" i="3" a="1"/>
  <c r="K5900" i="3" s="1"/>
  <c r="K5908" i="3" a="1"/>
  <c r="K5908" i="3" s="1"/>
  <c r="K5916" i="3" a="1"/>
  <c r="K5916" i="3" s="1"/>
  <c r="K5924" i="3" a="1"/>
  <c r="K5924" i="3" s="1"/>
  <c r="K5932" i="3" a="1"/>
  <c r="K5932" i="3" s="1"/>
  <c r="K5940" i="3" a="1"/>
  <c r="K5940" i="3" s="1"/>
  <c r="K5948" i="3" a="1"/>
  <c r="K5948" i="3" s="1"/>
  <c r="K5956" i="3" a="1"/>
  <c r="K5956" i="3" s="1"/>
  <c r="N5961" i="3" a="1"/>
  <c r="N5961" i="3" s="1"/>
  <c r="O5965" i="3" a="1"/>
  <c r="O5965" i="3" s="1"/>
  <c r="K5965" i="3" a="1"/>
  <c r="K5965" i="3" s="1"/>
  <c r="N5967" i="3" a="1"/>
  <c r="N5967" i="3" s="1"/>
  <c r="N5973" i="3" a="1"/>
  <c r="N5973" i="3" s="1"/>
  <c r="K5974" i="3" a="1"/>
  <c r="K5974" i="3" s="1"/>
  <c r="O5979" i="3" a="1"/>
  <c r="O5979" i="3" s="1"/>
  <c r="O5985" i="3" a="1"/>
  <c r="O5985" i="3" s="1"/>
  <c r="P5991" i="3" a="1"/>
  <c r="P5991" i="3" s="1"/>
  <c r="L5991" i="3" a="1"/>
  <c r="L5991" i="3" s="1"/>
  <c r="O5991" i="3" a="1"/>
  <c r="O5991" i="3" s="1"/>
  <c r="N5993" i="3" a="1"/>
  <c r="N5993" i="3" s="1"/>
  <c r="O5997" i="3" a="1"/>
  <c r="O5997" i="3" s="1"/>
  <c r="K5997" i="3" a="1"/>
  <c r="K5997" i="3" s="1"/>
  <c r="N5999" i="3" a="1"/>
  <c r="N5999" i="3" s="1"/>
  <c r="N6005" i="3" a="1"/>
  <c r="N6005" i="3" s="1"/>
  <c r="K6006" i="3" a="1"/>
  <c r="K6006" i="3" s="1"/>
  <c r="O6011" i="3" a="1"/>
  <c r="O6011" i="3" s="1"/>
  <c r="O6017" i="3" a="1"/>
  <c r="O6017" i="3" s="1"/>
  <c r="P6023" i="3" a="1"/>
  <c r="P6023" i="3" s="1"/>
  <c r="L6023" i="3" a="1"/>
  <c r="L6023" i="3" s="1"/>
  <c r="O6023" i="3" a="1"/>
  <c r="O6023" i="3" s="1"/>
  <c r="N6025" i="3" a="1"/>
  <c r="N6025" i="3" s="1"/>
  <c r="O6029" i="3" a="1"/>
  <c r="O6029" i="3" s="1"/>
  <c r="K6029" i="3" a="1"/>
  <c r="K6029" i="3" s="1"/>
  <c r="N6031" i="3" a="1"/>
  <c r="N6031" i="3" s="1"/>
  <c r="P6034" i="3" a="1"/>
  <c r="P6034" i="3" s="1"/>
  <c r="Q6034" i="3" s="1"/>
  <c r="O6043" i="3" a="1"/>
  <c r="O6043" i="3" s="1"/>
  <c r="P6047" i="3" a="1"/>
  <c r="P6047" i="3" s="1"/>
  <c r="Q6047" i="3" s="1"/>
  <c r="L6047" i="3" a="1"/>
  <c r="L6047" i="3" s="1"/>
  <c r="M6047" i="3" a="1"/>
  <c r="M6047" i="3" s="1"/>
  <c r="K6049" i="3" a="1"/>
  <c r="K6049" i="3" s="1"/>
  <c r="O6053" i="3" a="1"/>
  <c r="O6053" i="3" s="1"/>
  <c r="K6053" i="3" a="1"/>
  <c r="K6053" i="3" s="1"/>
  <c r="M6053" i="3" a="1"/>
  <c r="M6053" i="3" s="1"/>
  <c r="P6053" i="3" a="1"/>
  <c r="P6053" i="3" s="1"/>
  <c r="K6055" i="3" a="1"/>
  <c r="K6055" i="3" s="1"/>
  <c r="O6061" i="3" a="1"/>
  <c r="O6061" i="3" s="1"/>
  <c r="K6061" i="3" a="1"/>
  <c r="K6061" i="3" s="1"/>
  <c r="L6061" i="3" a="1"/>
  <c r="L6061" i="3" s="1"/>
  <c r="P6061" i="3" a="1"/>
  <c r="P6061" i="3" s="1"/>
  <c r="O6072" i="3" a="1"/>
  <c r="O6072" i="3" s="1"/>
  <c r="K6074" i="3" a="1"/>
  <c r="K6074" i="3" s="1"/>
  <c r="O6080" i="3" a="1"/>
  <c r="O6080" i="3" s="1"/>
  <c r="K6083" i="3" a="1"/>
  <c r="K6083" i="3" s="1"/>
  <c r="P6095" i="3" a="1"/>
  <c r="P6095" i="3" s="1"/>
  <c r="Q6095" i="3" s="1"/>
  <c r="L6095" i="3" a="1"/>
  <c r="L6095" i="3" s="1"/>
  <c r="O6096" i="3" a="1"/>
  <c r="O6096" i="3" s="1"/>
  <c r="K6099" i="3" a="1"/>
  <c r="K6099" i="3" s="1"/>
  <c r="L6102" i="3" a="1"/>
  <c r="L6102" i="3" s="1"/>
  <c r="P6103" i="3" a="1"/>
  <c r="P6103" i="3" s="1"/>
  <c r="Q6103" i="3" s="1"/>
  <c r="L6103" i="3" a="1"/>
  <c r="L6103" i="3" s="1"/>
  <c r="K6103" i="3" a="1"/>
  <c r="K6103" i="3" s="1"/>
  <c r="K6104" i="3" a="1"/>
  <c r="K6104" i="3" s="1"/>
  <c r="M6105" i="3" a="1"/>
  <c r="M6105" i="3" s="1"/>
  <c r="L6105" i="3" a="1"/>
  <c r="L6105" i="3" s="1"/>
  <c r="R6106" i="3"/>
  <c r="O6118" i="3" a="1"/>
  <c r="O6118" i="3" s="1"/>
  <c r="K6118" i="3" a="1"/>
  <c r="K6118" i="3" s="1"/>
  <c r="M6118" i="3" a="1"/>
  <c r="M6118" i="3" s="1"/>
  <c r="P6122" i="3" a="1"/>
  <c r="P6122" i="3" s="1"/>
  <c r="P6135" i="3" a="1"/>
  <c r="P6135" i="3" s="1"/>
  <c r="R6135" i="3" s="1"/>
  <c r="L6135" i="3" a="1"/>
  <c r="L6135" i="3" s="1"/>
  <c r="N6135" i="3" a="1"/>
  <c r="N6135" i="3" s="1"/>
  <c r="K6147" i="3" a="1"/>
  <c r="K6147" i="3" s="1"/>
  <c r="P6168" i="3" a="1"/>
  <c r="P6168" i="3" s="1"/>
  <c r="L6168" i="3" a="1"/>
  <c r="L6168" i="3" s="1"/>
  <c r="O6168" i="3" a="1"/>
  <c r="O6168" i="3" s="1"/>
  <c r="K6168" i="3" a="1"/>
  <c r="K6168" i="3" s="1"/>
  <c r="K6169" i="3" a="1"/>
  <c r="K6169" i="3" s="1"/>
  <c r="N6175" i="3" a="1"/>
  <c r="N6175" i="3" s="1"/>
  <c r="M6184" i="3" a="1"/>
  <c r="M6184" i="3" s="1"/>
  <c r="R6205" i="3"/>
  <c r="P6226" i="3" a="1"/>
  <c r="P6226" i="3" s="1"/>
  <c r="Q6253" i="3"/>
  <c r="K6255" i="3" a="1"/>
  <c r="K6255" i="3" s="1"/>
  <c r="L6262" i="3" a="1"/>
  <c r="L6262" i="3" s="1"/>
  <c r="L6270" i="3" a="1"/>
  <c r="L6270" i="3" s="1"/>
  <c r="N6291" i="3" a="1"/>
  <c r="N6291" i="3" s="1"/>
  <c r="L6291" i="3" a="1"/>
  <c r="L6291" i="3" s="1"/>
  <c r="M6291" i="3" a="1"/>
  <c r="M6291" i="3" s="1"/>
  <c r="M6298" i="3" a="1"/>
  <c r="M6298" i="3" s="1"/>
  <c r="O6298" i="3" a="1"/>
  <c r="O6298" i="3" s="1"/>
  <c r="K6298" i="3" a="1"/>
  <c r="K6298" i="3" s="1"/>
  <c r="L6298" i="3" a="1"/>
  <c r="L6298" i="3" s="1"/>
  <c r="N6298" i="3" a="1"/>
  <c r="N6298" i="3" s="1"/>
  <c r="P6299" i="3" a="1"/>
  <c r="P6299" i="3" s="1"/>
  <c r="M6306" i="3" a="1"/>
  <c r="M6306" i="3" s="1"/>
  <c r="O6306" i="3" a="1"/>
  <c r="O6306" i="3" s="1"/>
  <c r="K6306" i="3" a="1"/>
  <c r="K6306" i="3" s="1"/>
  <c r="L6306" i="3" a="1"/>
  <c r="L6306" i="3" s="1"/>
  <c r="N6306" i="3" a="1"/>
  <c r="N6306" i="3" s="1"/>
  <c r="Q6316" i="3"/>
  <c r="M6319" i="3" a="1"/>
  <c r="M6319" i="3" s="1"/>
  <c r="K6328" i="3" a="1"/>
  <c r="K6328" i="3" s="1"/>
  <c r="N6388" i="3" a="1"/>
  <c r="N6388" i="3" s="1"/>
  <c r="P6388" i="3" a="1"/>
  <c r="P6388" i="3" s="1"/>
  <c r="M6388" i="3" a="1"/>
  <c r="M6388" i="3" s="1"/>
  <c r="O6388" i="3" a="1"/>
  <c r="O6388" i="3" s="1"/>
  <c r="M6393" i="3" a="1"/>
  <c r="M6393" i="3" s="1"/>
  <c r="L6393" i="3" a="1"/>
  <c r="L6393" i="3" s="1"/>
  <c r="O6393" i="3" a="1"/>
  <c r="O6393" i="3" s="1"/>
  <c r="N6393" i="3" a="1"/>
  <c r="N6393" i="3" s="1"/>
  <c r="P6393" i="3" a="1"/>
  <c r="P6393" i="3" s="1"/>
  <c r="M6401" i="3" a="1"/>
  <c r="M6401" i="3" s="1"/>
  <c r="K6416" i="3" a="1"/>
  <c r="K6416" i="3" s="1"/>
  <c r="O6419" i="3" a="1"/>
  <c r="O6419" i="3" s="1"/>
  <c r="K6426" i="3" a="1"/>
  <c r="K6426" i="3" s="1"/>
  <c r="L6441" i="3" a="1"/>
  <c r="L6441" i="3" s="1"/>
  <c r="O6441" i="3" a="1"/>
  <c r="O6441" i="3" s="1"/>
  <c r="P6441" i="3" a="1"/>
  <c r="P6441" i="3" s="1"/>
  <c r="P6464" i="3" a="1"/>
  <c r="P6464" i="3" s="1"/>
  <c r="L6464" i="3" a="1"/>
  <c r="L6464" i="3" s="1"/>
  <c r="M6464" i="3" a="1"/>
  <c r="M6464" i="3" s="1"/>
  <c r="K6464" i="3" a="1"/>
  <c r="K6464" i="3" s="1"/>
  <c r="N6464" i="3" a="1"/>
  <c r="N6464" i="3" s="1"/>
  <c r="O6464" i="3" a="1"/>
  <c r="O6464" i="3" s="1"/>
  <c r="Q6469" i="3"/>
  <c r="Q6477" i="3"/>
  <c r="R6483" i="3"/>
  <c r="Q6483" i="3"/>
  <c r="M6490" i="3" a="1"/>
  <c r="M6490" i="3" s="1"/>
  <c r="N6490" i="3" a="1"/>
  <c r="N6490" i="3" s="1"/>
  <c r="O6490" i="3" a="1"/>
  <c r="O6490" i="3" s="1"/>
  <c r="L6490" i="3" a="1"/>
  <c r="L6490" i="3" s="1"/>
  <c r="K6490" i="3" a="1"/>
  <c r="K6490" i="3" s="1"/>
  <c r="O6494" i="3" a="1"/>
  <c r="O6494" i="3" s="1"/>
  <c r="K6494" i="3" a="1"/>
  <c r="K6494" i="3" s="1"/>
  <c r="P6494" i="3" a="1"/>
  <c r="P6494" i="3" s="1"/>
  <c r="L6494" i="3" a="1"/>
  <c r="L6494" i="3" s="1"/>
  <c r="M6494" i="3" a="1"/>
  <c r="M6494" i="3" s="1"/>
  <c r="Q6548" i="3"/>
  <c r="O6560" i="3" a="1"/>
  <c r="O6560" i="3" s="1"/>
  <c r="K6560" i="3" a="1"/>
  <c r="K6560" i="3" s="1"/>
  <c r="N6560" i="3" a="1"/>
  <c r="N6560" i="3" s="1"/>
  <c r="M6560" i="3" a="1"/>
  <c r="M6560" i="3" s="1"/>
  <c r="P6560" i="3" a="1"/>
  <c r="P6560" i="3" s="1"/>
  <c r="K6573" i="3" a="1"/>
  <c r="K6573" i="3" s="1"/>
  <c r="Q6580" i="3"/>
  <c r="M6603" i="3" a="1"/>
  <c r="M6603" i="3" s="1"/>
  <c r="N6603" i="3" a="1"/>
  <c r="N6603" i="3" s="1"/>
  <c r="O6603" i="3" a="1"/>
  <c r="O6603" i="3" s="1"/>
  <c r="K6603" i="3" a="1"/>
  <c r="K6603" i="3" s="1"/>
  <c r="P6603" i="3" a="1"/>
  <c r="P6603" i="3" s="1"/>
  <c r="L6603" i="3" a="1"/>
  <c r="L6603" i="3" s="1"/>
  <c r="L6605" i="3" a="1"/>
  <c r="L6605" i="3" s="1"/>
  <c r="P6605" i="3" a="1"/>
  <c r="P6605" i="3" s="1"/>
  <c r="Q6605" i="3" s="1"/>
  <c r="N6605" i="3" a="1"/>
  <c r="N6605" i="3" s="1"/>
  <c r="M6605" i="3" a="1"/>
  <c r="M6605" i="3" s="1"/>
  <c r="R6775" i="3"/>
  <c r="Q6775" i="3"/>
  <c r="R6927" i="3"/>
  <c r="Q6927" i="3"/>
  <c r="O6182" i="3" a="1"/>
  <c r="O6182" i="3" s="1"/>
  <c r="K6182" i="3" a="1"/>
  <c r="K6182" i="3" s="1"/>
  <c r="M6182" i="3" a="1"/>
  <c r="M6182" i="3" s="1"/>
  <c r="M6202" i="3" a="1"/>
  <c r="M6202" i="3" s="1"/>
  <c r="O6202" i="3" a="1"/>
  <c r="O6202" i="3" s="1"/>
  <c r="K6202" i="3" a="1"/>
  <c r="K6202" i="3" s="1"/>
  <c r="P6232" i="3" a="1"/>
  <c r="P6232" i="3" s="1"/>
  <c r="L6232" i="3" a="1"/>
  <c r="L6232" i="3" s="1"/>
  <c r="N6232" i="3" a="1"/>
  <c r="N6232" i="3" s="1"/>
  <c r="P6239" i="3" a="1"/>
  <c r="P6239" i="3" s="1"/>
  <c r="L6239" i="3" a="1"/>
  <c r="L6239" i="3" s="1"/>
  <c r="O6246" i="3" a="1"/>
  <c r="O6246" i="3" s="1"/>
  <c r="K6246" i="3" a="1"/>
  <c r="K6246" i="3" s="1"/>
  <c r="M6246" i="3" a="1"/>
  <c r="M6246" i="3" s="1"/>
  <c r="M6266" i="3" a="1"/>
  <c r="M6266" i="3" s="1"/>
  <c r="O6266" i="3" a="1"/>
  <c r="O6266" i="3" s="1"/>
  <c r="K6266" i="3" a="1"/>
  <c r="K6266" i="3" s="1"/>
  <c r="P6296" i="3" a="1"/>
  <c r="P6296" i="3" s="1"/>
  <c r="L6296" i="3" a="1"/>
  <c r="L6296" i="3" s="1"/>
  <c r="N6296" i="3" a="1"/>
  <c r="N6296" i="3" s="1"/>
  <c r="P6303" i="3" a="1"/>
  <c r="P6303" i="3" s="1"/>
  <c r="L6303" i="3" a="1"/>
  <c r="L6303" i="3" s="1"/>
  <c r="O6310" i="3" a="1"/>
  <c r="O6310" i="3" s="1"/>
  <c r="K6310" i="3" a="1"/>
  <c r="K6310" i="3" s="1"/>
  <c r="M6310" i="3" a="1"/>
  <c r="M6310" i="3" s="1"/>
  <c r="M6330" i="3" a="1"/>
  <c r="M6330" i="3" s="1"/>
  <c r="O6330" i="3" a="1"/>
  <c r="O6330" i="3" s="1"/>
  <c r="K6330" i="3" a="1"/>
  <c r="K6330" i="3" s="1"/>
  <c r="N6353" i="3" a="1"/>
  <c r="N6353" i="3" s="1"/>
  <c r="K6353" i="3" a="1"/>
  <c r="K6353" i="3" s="1"/>
  <c r="M6361" i="3" a="1"/>
  <c r="M6361" i="3" s="1"/>
  <c r="L6361" i="3" a="1"/>
  <c r="L6361" i="3" s="1"/>
  <c r="M6362" i="3" a="1"/>
  <c r="M6362" i="3" s="1"/>
  <c r="N6362" i="3" a="1"/>
  <c r="N6362" i="3" s="1"/>
  <c r="P6362" i="3" a="1"/>
  <c r="P6362" i="3" s="1"/>
  <c r="R6362" i="3" s="1"/>
  <c r="P6369" i="3" a="1"/>
  <c r="P6369" i="3" s="1"/>
  <c r="Q6369" i="3" s="1"/>
  <c r="K6369" i="3" a="1"/>
  <c r="K6369" i="3" s="1"/>
  <c r="L6375" i="3" a="1"/>
  <c r="L6375" i="3" s="1"/>
  <c r="P6375" i="3" a="1"/>
  <c r="P6375" i="3" s="1"/>
  <c r="Q6375" i="3" s="1"/>
  <c r="K6375" i="3" a="1"/>
  <c r="K6375" i="3" s="1"/>
  <c r="O6390" i="3" a="1"/>
  <c r="O6390" i="3" s="1"/>
  <c r="K6390" i="3" a="1"/>
  <c r="K6390" i="3" s="1"/>
  <c r="L6390" i="3" a="1"/>
  <c r="L6390" i="3" s="1"/>
  <c r="N6390" i="3" a="1"/>
  <c r="N6390" i="3" s="1"/>
  <c r="N6391" i="3" a="1"/>
  <c r="N6391" i="3" s="1"/>
  <c r="P6391" i="3" a="1"/>
  <c r="P6391" i="3" s="1"/>
  <c r="Q6391" i="3" s="1"/>
  <c r="K6391" i="3" a="1"/>
  <c r="K6391" i="3" s="1"/>
  <c r="M6434" i="3" a="1"/>
  <c r="M6434" i="3" s="1"/>
  <c r="N6434" i="3" a="1"/>
  <c r="N6434" i="3" s="1"/>
  <c r="L6434" i="3" a="1"/>
  <c r="L6434" i="3" s="1"/>
  <c r="O6434" i="3" a="1"/>
  <c r="O6434" i="3" s="1"/>
  <c r="P6448" i="3" a="1"/>
  <c r="P6448" i="3" s="1"/>
  <c r="Q6448" i="3" s="1"/>
  <c r="L6448" i="3" a="1"/>
  <c r="L6448" i="3" s="1"/>
  <c r="M6448" i="3" a="1"/>
  <c r="M6448" i="3" s="1"/>
  <c r="K6448" i="3" a="1"/>
  <c r="K6448" i="3" s="1"/>
  <c r="N6448" i="3" a="1"/>
  <c r="N6448" i="3" s="1"/>
  <c r="P6456" i="3" a="1"/>
  <c r="P6456" i="3" s="1"/>
  <c r="Q6456" i="3" s="1"/>
  <c r="L6456" i="3" a="1"/>
  <c r="L6456" i="3" s="1"/>
  <c r="M6456" i="3" a="1"/>
  <c r="M6456" i="3" s="1"/>
  <c r="N6456" i="3" a="1"/>
  <c r="N6456" i="3" s="1"/>
  <c r="K6456" i="3" a="1"/>
  <c r="K6456" i="3" s="1"/>
  <c r="R6461" i="3"/>
  <c r="P6480" i="3" a="1"/>
  <c r="P6480" i="3" s="1"/>
  <c r="Q6480" i="3" s="1"/>
  <c r="L6480" i="3" a="1"/>
  <c r="L6480" i="3" s="1"/>
  <c r="M6480" i="3" a="1"/>
  <c r="M6480" i="3" s="1"/>
  <c r="K6480" i="3" a="1"/>
  <c r="K6480" i="3" s="1"/>
  <c r="O6528" i="3" a="1"/>
  <c r="O6528" i="3" s="1"/>
  <c r="K6528" i="3" a="1"/>
  <c r="K6528" i="3" s="1"/>
  <c r="N6528" i="3" a="1"/>
  <c r="N6528" i="3" s="1"/>
  <c r="M6528" i="3" a="1"/>
  <c r="M6528" i="3" s="1"/>
  <c r="L6541" i="3" a="1"/>
  <c r="L6541" i="3" s="1"/>
  <c r="P6541" i="3" a="1"/>
  <c r="P6541" i="3" s="1"/>
  <c r="Q6541" i="3" s="1"/>
  <c r="N6541" i="3" a="1"/>
  <c r="N6541" i="3" s="1"/>
  <c r="M6541" i="3" a="1"/>
  <c r="M6541" i="3" s="1"/>
  <c r="O6544" i="3" a="1"/>
  <c r="O6544" i="3" s="1"/>
  <c r="K6544" i="3" a="1"/>
  <c r="K6544" i="3" s="1"/>
  <c r="L6544" i="3" a="1"/>
  <c r="L6544" i="3" s="1"/>
  <c r="P6544" i="3" a="1"/>
  <c r="P6544" i="3" s="1"/>
  <c r="N6544" i="3" a="1"/>
  <c r="N6544" i="3" s="1"/>
  <c r="L6553" i="3" a="1"/>
  <c r="L6553" i="3" s="1"/>
  <c r="M6553" i="3" a="1"/>
  <c r="M6553" i="3" s="1"/>
  <c r="K6553" i="3" a="1"/>
  <c r="K6553" i="3" s="1"/>
  <c r="O6553" i="3" a="1"/>
  <c r="O6553" i="3" s="1"/>
  <c r="M6580" i="3" a="1"/>
  <c r="M6580" i="3" s="1"/>
  <c r="N6580" i="3" a="1"/>
  <c r="N6580" i="3" s="1"/>
  <c r="L6580" i="3" a="1"/>
  <c r="L6580" i="3" s="1"/>
  <c r="L6585" i="3" a="1"/>
  <c r="L6585" i="3" s="1"/>
  <c r="M6585" i="3" a="1"/>
  <c r="M6585" i="3" s="1"/>
  <c r="K6585" i="3" a="1"/>
  <c r="K6585" i="3" s="1"/>
  <c r="O6585" i="3" a="1"/>
  <c r="O6585" i="3" s="1"/>
  <c r="N6585" i="3" a="1"/>
  <c r="N6585" i="3" s="1"/>
  <c r="O6608" i="3" a="1"/>
  <c r="O6608" i="3" s="1"/>
  <c r="K6608" i="3" a="1"/>
  <c r="K6608" i="3" s="1"/>
  <c r="L6608" i="3" a="1"/>
  <c r="L6608" i="3" s="1"/>
  <c r="P6608" i="3" a="1"/>
  <c r="P6608" i="3" s="1"/>
  <c r="N6608" i="3" a="1"/>
  <c r="N6608" i="3" s="1"/>
  <c r="Q6614" i="3"/>
  <c r="R6614" i="3"/>
  <c r="P6618" i="3" a="1"/>
  <c r="P6618" i="3" s="1"/>
  <c r="L6618" i="3" a="1"/>
  <c r="L6618" i="3" s="1"/>
  <c r="N6618" i="3" a="1"/>
  <c r="N6618" i="3" s="1"/>
  <c r="M6618" i="3" a="1"/>
  <c r="M6618" i="3" s="1"/>
  <c r="P6650" i="3" a="1"/>
  <c r="P6650" i="3" s="1"/>
  <c r="R6650" i="3" s="1"/>
  <c r="L6650" i="3" a="1"/>
  <c r="L6650" i="3" s="1"/>
  <c r="N6650" i="3" a="1"/>
  <c r="N6650" i="3" s="1"/>
  <c r="M6650" i="3" a="1"/>
  <c r="M6650" i="3" s="1"/>
  <c r="K6650" i="3" a="1"/>
  <c r="K6650" i="3" s="1"/>
  <c r="Q6655" i="3"/>
  <c r="R6655" i="3"/>
  <c r="R6661" i="3"/>
  <c r="Q6661" i="3"/>
  <c r="Q6687" i="3"/>
  <c r="R6687" i="3"/>
  <c r="P6722" i="3" a="1"/>
  <c r="P6722" i="3" s="1"/>
  <c r="L6722" i="3" a="1"/>
  <c r="L6722" i="3" s="1"/>
  <c r="M6722" i="3" a="1"/>
  <c r="M6722" i="3" s="1"/>
  <c r="N6722" i="3" a="1"/>
  <c r="N6722" i="3" s="1"/>
  <c r="O6722" i="3" a="1"/>
  <c r="O6722" i="3" s="1"/>
  <c r="Q6751" i="3"/>
  <c r="R6751" i="3"/>
  <c r="R6766" i="3"/>
  <c r="L6777" i="3" a="1"/>
  <c r="L6777" i="3" s="1"/>
  <c r="P6777" i="3" a="1"/>
  <c r="P6777" i="3" s="1"/>
  <c r="K6777" i="3" a="1"/>
  <c r="K6777" i="3" s="1"/>
  <c r="M6777" i="3" a="1"/>
  <c r="M6777" i="3" s="1"/>
  <c r="N6777" i="3" a="1"/>
  <c r="N6777" i="3" s="1"/>
  <c r="O6777" i="3" a="1"/>
  <c r="O6777" i="3" s="1"/>
  <c r="L6835" i="3" a="1"/>
  <c r="L6835" i="3" s="1"/>
  <c r="P6835" i="3" a="1"/>
  <c r="P6835" i="3" s="1"/>
  <c r="K6835" i="3" a="1"/>
  <c r="K6835" i="3" s="1"/>
  <c r="M6835" i="3" a="1"/>
  <c r="M6835" i="3" s="1"/>
  <c r="N6835" i="3" a="1"/>
  <c r="N6835" i="3" s="1"/>
  <c r="O6835" i="3" a="1"/>
  <c r="O6835" i="3" s="1"/>
  <c r="R6862" i="3"/>
  <c r="Q6862" i="3"/>
  <c r="P6873" i="3" a="1"/>
  <c r="P6873" i="3" s="1"/>
  <c r="L6873" i="3" a="1"/>
  <c r="L6873" i="3" s="1"/>
  <c r="O6873" i="3" a="1"/>
  <c r="O6873" i="3" s="1"/>
  <c r="K6873" i="3" a="1"/>
  <c r="K6873" i="3" s="1"/>
  <c r="M6873" i="3" a="1"/>
  <c r="M6873" i="3" s="1"/>
  <c r="N6873" i="3" a="1"/>
  <c r="N6873" i="3" s="1"/>
  <c r="R6981" i="3"/>
  <c r="R6991" i="3"/>
  <c r="P6176" i="3" a="1"/>
  <c r="P6176" i="3" s="1"/>
  <c r="L6176" i="3" a="1"/>
  <c r="L6176" i="3" s="1"/>
  <c r="N6176" i="3" a="1"/>
  <c r="N6176" i="3" s="1"/>
  <c r="L6182" i="3" a="1"/>
  <c r="L6182" i="3" s="1"/>
  <c r="P6183" i="3" a="1"/>
  <c r="P6183" i="3" s="1"/>
  <c r="L6183" i="3" a="1"/>
  <c r="L6183" i="3" s="1"/>
  <c r="O6190" i="3" a="1"/>
  <c r="O6190" i="3" s="1"/>
  <c r="K6190" i="3" a="1"/>
  <c r="K6190" i="3" s="1"/>
  <c r="M6190" i="3" a="1"/>
  <c r="M6190" i="3" s="1"/>
  <c r="K6195" i="3" a="1"/>
  <c r="K6195" i="3" s="1"/>
  <c r="M6210" i="3" a="1"/>
  <c r="M6210" i="3" s="1"/>
  <c r="O6210" i="3" a="1"/>
  <c r="O6210" i="3" s="1"/>
  <c r="K6210" i="3" a="1"/>
  <c r="K6210" i="3" s="1"/>
  <c r="K6232" i="3" a="1"/>
  <c r="K6232" i="3" s="1"/>
  <c r="K6239" i="3" a="1"/>
  <c r="K6239" i="3" s="1"/>
  <c r="P6240" i="3" a="1"/>
  <c r="P6240" i="3" s="1"/>
  <c r="L6240" i="3" a="1"/>
  <c r="L6240" i="3" s="1"/>
  <c r="N6240" i="3" a="1"/>
  <c r="N6240" i="3" s="1"/>
  <c r="L6246" i="3" a="1"/>
  <c r="L6246" i="3" s="1"/>
  <c r="P6247" i="3" a="1"/>
  <c r="P6247" i="3" s="1"/>
  <c r="L6247" i="3" a="1"/>
  <c r="L6247" i="3" s="1"/>
  <c r="O6254" i="3" a="1"/>
  <c r="O6254" i="3" s="1"/>
  <c r="K6254" i="3" a="1"/>
  <c r="K6254" i="3" s="1"/>
  <c r="M6254" i="3" a="1"/>
  <c r="M6254" i="3" s="1"/>
  <c r="K6259" i="3" a="1"/>
  <c r="K6259" i="3" s="1"/>
  <c r="M6274" i="3" a="1"/>
  <c r="M6274" i="3" s="1"/>
  <c r="O6274" i="3" a="1"/>
  <c r="O6274" i="3" s="1"/>
  <c r="K6274" i="3" a="1"/>
  <c r="K6274" i="3" s="1"/>
  <c r="K6296" i="3" a="1"/>
  <c r="K6296" i="3" s="1"/>
  <c r="K6303" i="3" a="1"/>
  <c r="K6303" i="3" s="1"/>
  <c r="P6304" i="3" a="1"/>
  <c r="P6304" i="3" s="1"/>
  <c r="L6304" i="3" a="1"/>
  <c r="L6304" i="3" s="1"/>
  <c r="N6304" i="3" a="1"/>
  <c r="N6304" i="3" s="1"/>
  <c r="L6310" i="3" a="1"/>
  <c r="L6310" i="3" s="1"/>
  <c r="P6311" i="3" a="1"/>
  <c r="P6311" i="3" s="1"/>
  <c r="L6311" i="3" a="1"/>
  <c r="L6311" i="3" s="1"/>
  <c r="O6318" i="3" a="1"/>
  <c r="O6318" i="3" s="1"/>
  <c r="K6318" i="3" a="1"/>
  <c r="K6318" i="3" s="1"/>
  <c r="M6318" i="3" a="1"/>
  <c r="M6318" i="3" s="1"/>
  <c r="K6323" i="3" a="1"/>
  <c r="K6323" i="3" s="1"/>
  <c r="M6338" i="3" a="1"/>
  <c r="M6338" i="3" s="1"/>
  <c r="O6338" i="3" a="1"/>
  <c r="O6338" i="3" s="1"/>
  <c r="K6338" i="3" a="1"/>
  <c r="K6338" i="3" s="1"/>
  <c r="N6356" i="3" a="1"/>
  <c r="N6356" i="3" s="1"/>
  <c r="P6356" i="3" a="1"/>
  <c r="P6356" i="3" s="1"/>
  <c r="K6361" i="3" a="1"/>
  <c r="K6361" i="3" s="1"/>
  <c r="K6362" i="3" a="1"/>
  <c r="K6362" i="3" s="1"/>
  <c r="P6363" i="3" a="1"/>
  <c r="P6363" i="3" s="1"/>
  <c r="K6363" i="3" a="1"/>
  <c r="K6363" i="3" s="1"/>
  <c r="M6363" i="3" a="1"/>
  <c r="M6363" i="3" s="1"/>
  <c r="L6369" i="3" a="1"/>
  <c r="L6369" i="3" s="1"/>
  <c r="Q6383" i="3"/>
  <c r="R6383" i="3"/>
  <c r="L6391" i="3" a="1"/>
  <c r="L6391" i="3" s="1"/>
  <c r="P6400" i="3" a="1"/>
  <c r="P6400" i="3" s="1"/>
  <c r="L6400" i="3" a="1"/>
  <c r="L6400" i="3" s="1"/>
  <c r="N6400" i="3" a="1"/>
  <c r="N6400" i="3" s="1"/>
  <c r="O6406" i="3" a="1"/>
  <c r="O6406" i="3" s="1"/>
  <c r="K6406" i="3" a="1"/>
  <c r="K6406" i="3" s="1"/>
  <c r="N6406" i="3" a="1"/>
  <c r="N6406" i="3" s="1"/>
  <c r="L6406" i="3" a="1"/>
  <c r="L6406" i="3" s="1"/>
  <c r="K6434" i="3" a="1"/>
  <c r="K6434" i="3" s="1"/>
  <c r="O6454" i="3" a="1"/>
  <c r="O6454" i="3" s="1"/>
  <c r="K6454" i="3" a="1"/>
  <c r="K6454" i="3" s="1"/>
  <c r="P6454" i="3" a="1"/>
  <c r="P6454" i="3" s="1"/>
  <c r="L6454" i="3" a="1"/>
  <c r="L6454" i="3" s="1"/>
  <c r="M6454" i="3" a="1"/>
  <c r="M6454" i="3" s="1"/>
  <c r="R6467" i="3"/>
  <c r="Q6467" i="3"/>
  <c r="P6487" i="3" a="1"/>
  <c r="P6487" i="3" s="1"/>
  <c r="Q6487" i="3" s="1"/>
  <c r="L6487" i="3" a="1"/>
  <c r="L6487" i="3" s="1"/>
  <c r="M6487" i="3" a="1"/>
  <c r="M6487" i="3" s="1"/>
  <c r="K6487" i="3" a="1"/>
  <c r="K6487" i="3" s="1"/>
  <c r="O6518" i="3" a="1"/>
  <c r="O6518" i="3" s="1"/>
  <c r="K6518" i="3" a="1"/>
  <c r="K6518" i="3" s="1"/>
  <c r="P6518" i="3" a="1"/>
  <c r="P6518" i="3" s="1"/>
  <c r="L6518" i="3" a="1"/>
  <c r="L6518" i="3" s="1"/>
  <c r="M6518" i="3" a="1"/>
  <c r="M6518" i="3" s="1"/>
  <c r="P6522" i="3" a="1"/>
  <c r="P6522" i="3" s="1"/>
  <c r="R6522" i="3" s="1"/>
  <c r="L6522" i="3" a="1"/>
  <c r="L6522" i="3" s="1"/>
  <c r="N6522" i="3" a="1"/>
  <c r="N6522" i="3" s="1"/>
  <c r="N6526" i="3" a="1"/>
  <c r="N6526" i="3" s="1"/>
  <c r="P6526" i="3" a="1"/>
  <c r="P6526" i="3" s="1"/>
  <c r="K6526" i="3" a="1"/>
  <c r="K6526" i="3" s="1"/>
  <c r="L6526" i="3" a="1"/>
  <c r="L6526" i="3" s="1"/>
  <c r="O6526" i="3" a="1"/>
  <c r="O6526" i="3" s="1"/>
  <c r="K6541" i="3" a="1"/>
  <c r="K6541" i="3" s="1"/>
  <c r="M6544" i="3" a="1"/>
  <c r="M6544" i="3" s="1"/>
  <c r="N6553" i="3" a="1"/>
  <c r="N6553" i="3" s="1"/>
  <c r="M6564" i="3" a="1"/>
  <c r="M6564" i="3" s="1"/>
  <c r="P6564" i="3" a="1"/>
  <c r="P6564" i="3" s="1"/>
  <c r="R6564" i="3" s="1"/>
  <c r="K6564" i="3" a="1"/>
  <c r="K6564" i="3" s="1"/>
  <c r="L6564" i="3" a="1"/>
  <c r="L6564" i="3" s="1"/>
  <c r="K6580" i="3" a="1"/>
  <c r="K6580" i="3" s="1"/>
  <c r="N6590" i="3" a="1"/>
  <c r="N6590" i="3" s="1"/>
  <c r="P6590" i="3" a="1"/>
  <c r="P6590" i="3" s="1"/>
  <c r="K6590" i="3" a="1"/>
  <c r="K6590" i="3" s="1"/>
  <c r="L6590" i="3" a="1"/>
  <c r="L6590" i="3" s="1"/>
  <c r="O6590" i="3" a="1"/>
  <c r="O6590" i="3" s="1"/>
  <c r="M6608" i="3" a="1"/>
  <c r="M6608" i="3" s="1"/>
  <c r="K6618" i="3" a="1"/>
  <c r="K6618" i="3" s="1"/>
  <c r="N6638" i="3" a="1"/>
  <c r="N6638" i="3" s="1"/>
  <c r="M6638" i="3" a="1"/>
  <c r="M6638" i="3" s="1"/>
  <c r="P6638" i="3" a="1"/>
  <c r="P6638" i="3" s="1"/>
  <c r="R6638" i="3" s="1"/>
  <c r="K6638" i="3" a="1"/>
  <c r="K6638" i="3" s="1"/>
  <c r="M6705" i="3" a="1"/>
  <c r="M6705" i="3" s="1"/>
  <c r="N6705" i="3" a="1"/>
  <c r="N6705" i="3" s="1"/>
  <c r="O6705" i="3" a="1"/>
  <c r="O6705" i="3" s="1"/>
  <c r="P6705" i="3" a="1"/>
  <c r="P6705" i="3" s="1"/>
  <c r="K6722" i="3" a="1"/>
  <c r="K6722" i="3" s="1"/>
  <c r="M6725" i="3" a="1"/>
  <c r="M6725" i="3" s="1"/>
  <c r="L6725" i="3" a="1"/>
  <c r="L6725" i="3" s="1"/>
  <c r="N6725" i="3" a="1"/>
  <c r="N6725" i="3" s="1"/>
  <c r="O6725" i="3" a="1"/>
  <c r="O6725" i="3" s="1"/>
  <c r="Q6783" i="3"/>
  <c r="R6783" i="3"/>
  <c r="L6809" i="3" a="1"/>
  <c r="L6809" i="3" s="1"/>
  <c r="P6809" i="3" a="1"/>
  <c r="P6809" i="3" s="1"/>
  <c r="K6809" i="3" a="1"/>
  <c r="K6809" i="3" s="1"/>
  <c r="M6809" i="3" a="1"/>
  <c r="M6809" i="3" s="1"/>
  <c r="N6809" i="3" a="1"/>
  <c r="N6809" i="3" s="1"/>
  <c r="O6809" i="3" a="1"/>
  <c r="O6809" i="3" s="1"/>
  <c r="Q6815" i="3"/>
  <c r="R6815" i="3"/>
  <c r="P6851" i="3" a="1"/>
  <c r="P6851" i="3" s="1"/>
  <c r="L6851" i="3" a="1"/>
  <c r="L6851" i="3" s="1"/>
  <c r="M6851" i="3" a="1"/>
  <c r="M6851" i="3" s="1"/>
  <c r="N6851" i="3" a="1"/>
  <c r="N6851" i="3" s="1"/>
  <c r="K6851" i="3" a="1"/>
  <c r="K6851" i="3" s="1"/>
  <c r="O6851" i="3" a="1"/>
  <c r="O6851" i="3" s="1"/>
  <c r="R6996" i="3"/>
  <c r="Q6996" i="3"/>
  <c r="R7004" i="3"/>
  <c r="Q7004" i="3"/>
  <c r="O6784" i="3" a="1"/>
  <c r="O6784" i="3" s="1"/>
  <c r="K6784" i="3" a="1"/>
  <c r="K6784" i="3" s="1"/>
  <c r="N6784" i="3" a="1"/>
  <c r="N6784" i="3" s="1"/>
  <c r="M6784" i="3" a="1"/>
  <c r="M6784" i="3" s="1"/>
  <c r="L6784" i="3" a="1"/>
  <c r="L6784" i="3" s="1"/>
  <c r="P6784" i="3" a="1"/>
  <c r="P6784" i="3" s="1"/>
  <c r="M6789" i="3" a="1"/>
  <c r="M6789" i="3" s="1"/>
  <c r="L6789" i="3" a="1"/>
  <c r="L6789" i="3" s="1"/>
  <c r="N6789" i="3" a="1"/>
  <c r="N6789" i="3" s="1"/>
  <c r="O6789" i="3" a="1"/>
  <c r="O6789" i="3" s="1"/>
  <c r="P6789" i="3" a="1"/>
  <c r="P6789" i="3" s="1"/>
  <c r="R6830" i="3"/>
  <c r="Q6830" i="3"/>
  <c r="M6859" i="3" a="1"/>
  <c r="M6859" i="3" s="1"/>
  <c r="P6859" i="3" a="1"/>
  <c r="P6859" i="3" s="1"/>
  <c r="L6859" i="3" a="1"/>
  <c r="L6859" i="3" s="1"/>
  <c r="K6859" i="3" a="1"/>
  <c r="K6859" i="3" s="1"/>
  <c r="N6859" i="3" a="1"/>
  <c r="N6859" i="3" s="1"/>
  <c r="R6877" i="3"/>
  <c r="R6925" i="3"/>
  <c r="Q6925" i="3"/>
  <c r="R6935" i="3"/>
  <c r="Q6935" i="3"/>
  <c r="P7001" i="3" a="1"/>
  <c r="P7001" i="3" s="1"/>
  <c r="L7001" i="3" a="1"/>
  <c r="L7001" i="3" s="1"/>
  <c r="O7001" i="3" a="1"/>
  <c r="O7001" i="3" s="1"/>
  <c r="K7001" i="3" a="1"/>
  <c r="K7001" i="3" s="1"/>
  <c r="N7001" i="3" a="1"/>
  <c r="N7001" i="3" s="1"/>
  <c r="M7001" i="3" a="1"/>
  <c r="M7001" i="3" s="1"/>
  <c r="R7093" i="3"/>
  <c r="Q7093" i="3"/>
  <c r="L6841" i="3" a="1"/>
  <c r="L6841" i="3" s="1"/>
  <c r="P6841" i="3" a="1"/>
  <c r="P6841" i="3" s="1"/>
  <c r="K6841" i="3" a="1"/>
  <c r="K6841" i="3" s="1"/>
  <c r="M6841" i="3" a="1"/>
  <c r="M6841" i="3" s="1"/>
  <c r="N6841" i="3" a="1"/>
  <c r="N6841" i="3" s="1"/>
  <c r="O6841" i="3" a="1"/>
  <c r="O6841" i="3" s="1"/>
  <c r="R6855" i="3"/>
  <c r="Q6855" i="3"/>
  <c r="O6859" i="3" a="1"/>
  <c r="O6859" i="3" s="1"/>
  <c r="R6924" i="3"/>
  <c r="Q6924" i="3"/>
  <c r="R6940" i="3"/>
  <c r="Q6940" i="3"/>
  <c r="R6974" i="3"/>
  <c r="Q6974" i="3"/>
  <c r="M7036" i="3" a="1"/>
  <c r="M7036" i="3" s="1"/>
  <c r="N7036" i="3" a="1"/>
  <c r="N7036" i="3" s="1"/>
  <c r="O7036" i="3" a="1"/>
  <c r="O7036" i="3" s="1"/>
  <c r="L7036" i="3" a="1"/>
  <c r="L7036" i="3" s="1"/>
  <c r="P7036" i="3" a="1"/>
  <c r="P7036" i="3" s="1"/>
  <c r="K7036" i="3" a="1"/>
  <c r="K7036" i="3" s="1"/>
  <c r="M7091" i="3" a="1"/>
  <c r="M7091" i="3" s="1"/>
  <c r="P7091" i="3" a="1"/>
  <c r="P7091" i="3" s="1"/>
  <c r="L7091" i="3" a="1"/>
  <c r="L7091" i="3" s="1"/>
  <c r="O7091" i="3" a="1"/>
  <c r="O7091" i="3" s="1"/>
  <c r="N7091" i="3" a="1"/>
  <c r="N7091" i="3" s="1"/>
  <c r="K7091" i="3" a="1"/>
  <c r="K7091" i="3" s="1"/>
  <c r="O6037" i="3" a="1"/>
  <c r="O6037" i="3" s="1"/>
  <c r="K6037" i="3" a="1"/>
  <c r="K6037" i="3" s="1"/>
  <c r="O6051" i="3" a="1"/>
  <c r="O6051" i="3" s="1"/>
  <c r="O6057" i="3" a="1"/>
  <c r="O6057" i="3" s="1"/>
  <c r="P6063" i="3" a="1"/>
  <c r="P6063" i="3" s="1"/>
  <c r="L6063" i="3" a="1"/>
  <c r="L6063" i="3" s="1"/>
  <c r="O6063" i="3" a="1"/>
  <c r="O6063" i="3" s="1"/>
  <c r="O6069" i="3" a="1"/>
  <c r="O6069" i="3" s="1"/>
  <c r="K6069" i="3" a="1"/>
  <c r="K6069" i="3" s="1"/>
  <c r="P6079" i="3" a="1"/>
  <c r="P6079" i="3" s="1"/>
  <c r="R6079" i="3" s="1"/>
  <c r="L6079" i="3" a="1"/>
  <c r="L6079" i="3" s="1"/>
  <c r="P6088" i="3" a="1"/>
  <c r="P6088" i="3" s="1"/>
  <c r="R6088" i="3" s="1"/>
  <c r="L6088" i="3" a="1"/>
  <c r="L6088" i="3" s="1"/>
  <c r="O6134" i="3" a="1"/>
  <c r="O6134" i="3" s="1"/>
  <c r="K6134" i="3" a="1"/>
  <c r="K6134" i="3" s="1"/>
  <c r="O6137" i="3" a="1"/>
  <c r="O6137" i="3" s="1"/>
  <c r="P6143" i="3" a="1"/>
  <c r="P6143" i="3" s="1"/>
  <c r="Q6143" i="3" s="1"/>
  <c r="L6143" i="3" a="1"/>
  <c r="L6143" i="3" s="1"/>
  <c r="O6146" i="3" a="1"/>
  <c r="O6146" i="3" s="1"/>
  <c r="P6152" i="3" a="1"/>
  <c r="P6152" i="3" s="1"/>
  <c r="R6152" i="3" s="1"/>
  <c r="L6152" i="3" a="1"/>
  <c r="L6152" i="3" s="1"/>
  <c r="O6155" i="3" a="1"/>
  <c r="O6155" i="3" s="1"/>
  <c r="N6162" i="3" a="1"/>
  <c r="N6162" i="3" s="1"/>
  <c r="M6171" i="3" a="1"/>
  <c r="M6171" i="3" s="1"/>
  <c r="P6182" i="3" a="1"/>
  <c r="P6182" i="3" s="1"/>
  <c r="M6186" i="3" a="1"/>
  <c r="M6186" i="3" s="1"/>
  <c r="O6186" i="3" a="1"/>
  <c r="O6186" i="3" s="1"/>
  <c r="K6186" i="3" a="1"/>
  <c r="K6186" i="3" s="1"/>
  <c r="P6187" i="3" a="1"/>
  <c r="P6187" i="3" s="1"/>
  <c r="R6187" i="3" s="1"/>
  <c r="O6195" i="3" a="1"/>
  <c r="O6195" i="3" s="1"/>
  <c r="P6216" i="3" a="1"/>
  <c r="P6216" i="3" s="1"/>
  <c r="Q6216" i="3" s="1"/>
  <c r="L6216" i="3" a="1"/>
  <c r="L6216" i="3" s="1"/>
  <c r="N6216" i="3" a="1"/>
  <c r="N6216" i="3" s="1"/>
  <c r="P6223" i="3" a="1"/>
  <c r="P6223" i="3" s="1"/>
  <c r="R6223" i="3" s="1"/>
  <c r="L6223" i="3" a="1"/>
  <c r="L6223" i="3" s="1"/>
  <c r="O6230" i="3" a="1"/>
  <c r="O6230" i="3" s="1"/>
  <c r="K6230" i="3" a="1"/>
  <c r="K6230" i="3" s="1"/>
  <c r="M6230" i="3" a="1"/>
  <c r="M6230" i="3" s="1"/>
  <c r="O6232" i="3" a="1"/>
  <c r="O6232" i="3" s="1"/>
  <c r="O6239" i="3" a="1"/>
  <c r="O6239" i="3" s="1"/>
  <c r="P6246" i="3" a="1"/>
  <c r="P6246" i="3" s="1"/>
  <c r="M6250" i="3" a="1"/>
  <c r="M6250" i="3" s="1"/>
  <c r="O6250" i="3" a="1"/>
  <c r="O6250" i="3" s="1"/>
  <c r="K6250" i="3" a="1"/>
  <c r="K6250" i="3" s="1"/>
  <c r="P6251" i="3" a="1"/>
  <c r="P6251" i="3" s="1"/>
  <c r="R6251" i="3" s="1"/>
  <c r="O6259" i="3" a="1"/>
  <c r="O6259" i="3" s="1"/>
  <c r="P6280" i="3" a="1"/>
  <c r="P6280" i="3" s="1"/>
  <c r="Q6280" i="3" s="1"/>
  <c r="L6280" i="3" a="1"/>
  <c r="L6280" i="3" s="1"/>
  <c r="N6280" i="3" a="1"/>
  <c r="N6280" i="3" s="1"/>
  <c r="P6287" i="3" a="1"/>
  <c r="P6287" i="3" s="1"/>
  <c r="R6287" i="3" s="1"/>
  <c r="L6287" i="3" a="1"/>
  <c r="L6287" i="3" s="1"/>
  <c r="O6294" i="3" a="1"/>
  <c r="O6294" i="3" s="1"/>
  <c r="K6294" i="3" a="1"/>
  <c r="K6294" i="3" s="1"/>
  <c r="M6294" i="3" a="1"/>
  <c r="M6294" i="3" s="1"/>
  <c r="O6296" i="3" a="1"/>
  <c r="O6296" i="3" s="1"/>
  <c r="O6303" i="3" a="1"/>
  <c r="O6303" i="3" s="1"/>
  <c r="P6310" i="3" a="1"/>
  <c r="P6310" i="3" s="1"/>
  <c r="M6314" i="3" a="1"/>
  <c r="M6314" i="3" s="1"/>
  <c r="O6314" i="3" a="1"/>
  <c r="O6314" i="3" s="1"/>
  <c r="K6314" i="3" a="1"/>
  <c r="K6314" i="3" s="1"/>
  <c r="P6315" i="3" a="1"/>
  <c r="P6315" i="3" s="1"/>
  <c r="O6323" i="3" a="1"/>
  <c r="O6323" i="3" s="1"/>
  <c r="P6344" i="3" a="1"/>
  <c r="P6344" i="3" s="1"/>
  <c r="L6344" i="3" a="1"/>
  <c r="L6344" i="3" s="1"/>
  <c r="N6344" i="3" a="1"/>
  <c r="N6344" i="3" s="1"/>
  <c r="P6351" i="3" a="1"/>
  <c r="P6351" i="3" s="1"/>
  <c r="R6351" i="3" s="1"/>
  <c r="L6351" i="3" a="1"/>
  <c r="L6351" i="3" s="1"/>
  <c r="P6353" i="3" a="1"/>
  <c r="P6353" i="3" s="1"/>
  <c r="Q6353" i="3" s="1"/>
  <c r="O6355" i="3" a="1"/>
  <c r="O6355" i="3" s="1"/>
  <c r="O6356" i="3" a="1"/>
  <c r="O6356" i="3" s="1"/>
  <c r="O6358" i="3" a="1"/>
  <c r="O6358" i="3" s="1"/>
  <c r="K6358" i="3" a="1"/>
  <c r="K6358" i="3" s="1"/>
  <c r="L6358" i="3" a="1"/>
  <c r="L6358" i="3" s="1"/>
  <c r="N6358" i="3" a="1"/>
  <c r="N6358" i="3" s="1"/>
  <c r="N6359" i="3" a="1"/>
  <c r="N6359" i="3" s="1"/>
  <c r="P6359" i="3" a="1"/>
  <c r="P6359" i="3" s="1"/>
  <c r="Q6359" i="3" s="1"/>
  <c r="K6359" i="3" a="1"/>
  <c r="K6359" i="3" s="1"/>
  <c r="O6363" i="3" a="1"/>
  <c r="O6363" i="3" s="1"/>
  <c r="P6390" i="3" a="1"/>
  <c r="P6390" i="3" s="1"/>
  <c r="O6399" i="3" a="1"/>
  <c r="O6399" i="3" s="1"/>
  <c r="O6400" i="3" a="1"/>
  <c r="O6400" i="3" s="1"/>
  <c r="R6405" i="3"/>
  <c r="Q6405" i="3"/>
  <c r="Q6421" i="3"/>
  <c r="P6434" i="3" a="1"/>
  <c r="P6434" i="3" s="1"/>
  <c r="O6470" i="3" a="1"/>
  <c r="O6470" i="3" s="1"/>
  <c r="K6470" i="3" a="1"/>
  <c r="K6470" i="3" s="1"/>
  <c r="P6470" i="3" a="1"/>
  <c r="P6470" i="3" s="1"/>
  <c r="L6470" i="3" a="1"/>
  <c r="L6470" i="3" s="1"/>
  <c r="N6470" i="3" a="1"/>
  <c r="N6470" i="3" s="1"/>
  <c r="M6497" i="3" a="1"/>
  <c r="M6497" i="3" s="1"/>
  <c r="O6497" i="3" a="1"/>
  <c r="O6497" i="3" s="1"/>
  <c r="Q6501" i="3"/>
  <c r="R6509" i="3"/>
  <c r="M6514" i="3" a="1"/>
  <c r="M6514" i="3" s="1"/>
  <c r="N6514" i="3" a="1"/>
  <c r="N6514" i="3" s="1"/>
  <c r="L6514" i="3" a="1"/>
  <c r="L6514" i="3" s="1"/>
  <c r="M6532" i="3" a="1"/>
  <c r="M6532" i="3" s="1"/>
  <c r="P6532" i="3" a="1"/>
  <c r="P6532" i="3" s="1"/>
  <c r="Q6532" i="3" s="1"/>
  <c r="K6532" i="3" a="1"/>
  <c r="K6532" i="3" s="1"/>
  <c r="L6532" i="3" a="1"/>
  <c r="L6532" i="3" s="1"/>
  <c r="N6622" i="3" a="1"/>
  <c r="N6622" i="3" s="1"/>
  <c r="P6622" i="3" a="1"/>
  <c r="P6622" i="3" s="1"/>
  <c r="K6622" i="3" a="1"/>
  <c r="K6622" i="3" s="1"/>
  <c r="L6622" i="3" a="1"/>
  <c r="L6622" i="3" s="1"/>
  <c r="O6622" i="3" a="1"/>
  <c r="O6622" i="3" s="1"/>
  <c r="R6631" i="3"/>
  <c r="Q6631" i="3"/>
  <c r="L6649" i="3" a="1"/>
  <c r="L6649" i="3" s="1"/>
  <c r="P6649" i="3" a="1"/>
  <c r="P6649" i="3" s="1"/>
  <c r="K6649" i="3" a="1"/>
  <c r="K6649" i="3" s="1"/>
  <c r="M6649" i="3" a="1"/>
  <c r="M6649" i="3" s="1"/>
  <c r="N6649" i="3" a="1"/>
  <c r="N6649" i="3" s="1"/>
  <c r="O6649" i="3" a="1"/>
  <c r="O6649" i="3" s="1"/>
  <c r="M6667" i="3" a="1"/>
  <c r="M6667" i="3" s="1"/>
  <c r="L6667" i="3" a="1"/>
  <c r="L6667" i="3" s="1"/>
  <c r="N6667" i="3" a="1"/>
  <c r="N6667" i="3" s="1"/>
  <c r="P6667" i="3" a="1"/>
  <c r="P6667" i="3" s="1"/>
  <c r="R6667" i="3" s="1"/>
  <c r="K6667" i="3" a="1"/>
  <c r="K6667" i="3" s="1"/>
  <c r="M6693" i="3" a="1"/>
  <c r="M6693" i="3" s="1"/>
  <c r="L6693" i="3" a="1"/>
  <c r="L6693" i="3" s="1"/>
  <c r="N6693" i="3" a="1"/>
  <c r="N6693" i="3" s="1"/>
  <c r="P6693" i="3" a="1"/>
  <c r="P6693" i="3" s="1"/>
  <c r="O6693" i="3" a="1"/>
  <c r="O6693" i="3" s="1"/>
  <c r="L6707" i="3" a="1"/>
  <c r="L6707" i="3" s="1"/>
  <c r="P6707" i="3" a="1"/>
  <c r="P6707" i="3" s="1"/>
  <c r="R6707" i="3" s="1"/>
  <c r="K6707" i="3" a="1"/>
  <c r="K6707" i="3" s="1"/>
  <c r="M6707" i="3" a="1"/>
  <c r="M6707" i="3" s="1"/>
  <c r="N6707" i="3" a="1"/>
  <c r="N6707" i="3" s="1"/>
  <c r="L6771" i="3" a="1"/>
  <c r="L6771" i="3" s="1"/>
  <c r="P6771" i="3" a="1"/>
  <c r="P6771" i="3" s="1"/>
  <c r="K6771" i="3" a="1"/>
  <c r="K6771" i="3" s="1"/>
  <c r="M6771" i="3" a="1"/>
  <c r="M6771" i="3" s="1"/>
  <c r="N6771" i="3" a="1"/>
  <c r="N6771" i="3" s="1"/>
  <c r="O6771" i="3" a="1"/>
  <c r="O6771" i="3" s="1"/>
  <c r="P6786" i="3" a="1"/>
  <c r="P6786" i="3" s="1"/>
  <c r="L6786" i="3" a="1"/>
  <c r="L6786" i="3" s="1"/>
  <c r="M6786" i="3" a="1"/>
  <c r="M6786" i="3" s="1"/>
  <c r="N6786" i="3" a="1"/>
  <c r="N6786" i="3" s="1"/>
  <c r="O6786" i="3" a="1"/>
  <c r="O6786" i="3" s="1"/>
  <c r="M6833" i="3" a="1"/>
  <c r="M6833" i="3" s="1"/>
  <c r="N6833" i="3" a="1"/>
  <c r="N6833" i="3" s="1"/>
  <c r="O6833" i="3" a="1"/>
  <c r="O6833" i="3" s="1"/>
  <c r="K6833" i="3" a="1"/>
  <c r="K6833" i="3" s="1"/>
  <c r="P6833" i="3" a="1"/>
  <c r="P6833" i="3" s="1"/>
  <c r="R6871" i="3"/>
  <c r="Q6871" i="3"/>
  <c r="P6889" i="3" a="1"/>
  <c r="P6889" i="3" s="1"/>
  <c r="L6889" i="3" a="1"/>
  <c r="L6889" i="3" s="1"/>
  <c r="O6889" i="3" a="1"/>
  <c r="O6889" i="3" s="1"/>
  <c r="K6889" i="3" a="1"/>
  <c r="K6889" i="3" s="1"/>
  <c r="N6889" i="3" a="1"/>
  <c r="N6889" i="3" s="1"/>
  <c r="M6889" i="3" a="1"/>
  <c r="M6889" i="3" s="1"/>
  <c r="R6968" i="3"/>
  <c r="R6983" i="3"/>
  <c r="R7117" i="3"/>
  <c r="Q7117" i="3"/>
  <c r="O6110" i="3" a="1"/>
  <c r="O6110" i="3" s="1"/>
  <c r="K6110" i="3" a="1"/>
  <c r="K6110" i="3" s="1"/>
  <c r="P6119" i="3" a="1"/>
  <c r="P6119" i="3" s="1"/>
  <c r="Q6119" i="3" s="1"/>
  <c r="L6119" i="3" a="1"/>
  <c r="L6119" i="3" s="1"/>
  <c r="P6128" i="3" a="1"/>
  <c r="P6128" i="3" s="1"/>
  <c r="R6128" i="3" s="1"/>
  <c r="L6128" i="3" a="1"/>
  <c r="L6128" i="3" s="1"/>
  <c r="O6174" i="3" a="1"/>
  <c r="O6174" i="3" s="1"/>
  <c r="K6174" i="3" a="1"/>
  <c r="K6174" i="3" s="1"/>
  <c r="M6174" i="3" a="1"/>
  <c r="M6174" i="3" s="1"/>
  <c r="O6176" i="3" a="1"/>
  <c r="O6176" i="3" s="1"/>
  <c r="O6183" i="3" a="1"/>
  <c r="O6183" i="3" s="1"/>
  <c r="P6190" i="3" a="1"/>
  <c r="P6190" i="3" s="1"/>
  <c r="M6194" i="3" a="1"/>
  <c r="M6194" i="3" s="1"/>
  <c r="O6194" i="3" a="1"/>
  <c r="O6194" i="3" s="1"/>
  <c r="K6194" i="3" a="1"/>
  <c r="K6194" i="3" s="1"/>
  <c r="P6195" i="3" a="1"/>
  <c r="P6195" i="3" s="1"/>
  <c r="P6202" i="3" a="1"/>
  <c r="P6202" i="3" s="1"/>
  <c r="O6203" i="3" a="1"/>
  <c r="O6203" i="3" s="1"/>
  <c r="Q6217" i="3"/>
  <c r="P6224" i="3" a="1"/>
  <c r="P6224" i="3" s="1"/>
  <c r="R6224" i="3" s="1"/>
  <c r="L6224" i="3" a="1"/>
  <c r="L6224" i="3" s="1"/>
  <c r="N6224" i="3" a="1"/>
  <c r="N6224" i="3" s="1"/>
  <c r="P6231" i="3" a="1"/>
  <c r="P6231" i="3" s="1"/>
  <c r="Q6231" i="3" s="1"/>
  <c r="L6231" i="3" a="1"/>
  <c r="L6231" i="3" s="1"/>
  <c r="O6238" i="3" a="1"/>
  <c r="O6238" i="3" s="1"/>
  <c r="K6238" i="3" a="1"/>
  <c r="K6238" i="3" s="1"/>
  <c r="M6238" i="3" a="1"/>
  <c r="M6238" i="3" s="1"/>
  <c r="O6240" i="3" a="1"/>
  <c r="O6240" i="3" s="1"/>
  <c r="O6247" i="3" a="1"/>
  <c r="O6247" i="3" s="1"/>
  <c r="P6254" i="3" a="1"/>
  <c r="P6254" i="3" s="1"/>
  <c r="M6258" i="3" a="1"/>
  <c r="M6258" i="3" s="1"/>
  <c r="O6258" i="3" a="1"/>
  <c r="O6258" i="3" s="1"/>
  <c r="K6258" i="3" a="1"/>
  <c r="K6258" i="3" s="1"/>
  <c r="P6259" i="3" a="1"/>
  <c r="P6259" i="3" s="1"/>
  <c r="P6266" i="3" a="1"/>
  <c r="P6266" i="3" s="1"/>
  <c r="O6267" i="3" a="1"/>
  <c r="O6267" i="3" s="1"/>
  <c r="P6288" i="3" a="1"/>
  <c r="P6288" i="3" s="1"/>
  <c r="R6288" i="3" s="1"/>
  <c r="L6288" i="3" a="1"/>
  <c r="L6288" i="3" s="1"/>
  <c r="N6288" i="3" a="1"/>
  <c r="N6288" i="3" s="1"/>
  <c r="P6295" i="3" a="1"/>
  <c r="P6295" i="3" s="1"/>
  <c r="R6295" i="3" s="1"/>
  <c r="L6295" i="3" a="1"/>
  <c r="L6295" i="3" s="1"/>
  <c r="O6302" i="3" a="1"/>
  <c r="O6302" i="3" s="1"/>
  <c r="K6302" i="3" a="1"/>
  <c r="K6302" i="3" s="1"/>
  <c r="M6302" i="3" a="1"/>
  <c r="M6302" i="3" s="1"/>
  <c r="O6304" i="3" a="1"/>
  <c r="O6304" i="3" s="1"/>
  <c r="O6311" i="3" a="1"/>
  <c r="O6311" i="3" s="1"/>
  <c r="P6318" i="3" a="1"/>
  <c r="P6318" i="3" s="1"/>
  <c r="M6322" i="3" a="1"/>
  <c r="M6322" i="3" s="1"/>
  <c r="O6322" i="3" a="1"/>
  <c r="O6322" i="3" s="1"/>
  <c r="K6322" i="3" a="1"/>
  <c r="K6322" i="3" s="1"/>
  <c r="P6323" i="3" a="1"/>
  <c r="P6323" i="3" s="1"/>
  <c r="P6330" i="3" a="1"/>
  <c r="P6330" i="3" s="1"/>
  <c r="O6331" i="3" a="1"/>
  <c r="O6331" i="3" s="1"/>
  <c r="Q6345" i="3"/>
  <c r="P6352" i="3" a="1"/>
  <c r="P6352" i="3" s="1"/>
  <c r="R6352" i="3" s="1"/>
  <c r="L6352" i="3" a="1"/>
  <c r="L6352" i="3" s="1"/>
  <c r="N6352" i="3" a="1"/>
  <c r="N6352" i="3" s="1"/>
  <c r="P6361" i="3" a="1"/>
  <c r="P6361" i="3" s="1"/>
  <c r="Q6361" i="3" s="1"/>
  <c r="P6368" i="3" a="1"/>
  <c r="P6368" i="3" s="1"/>
  <c r="R6368" i="3" s="1"/>
  <c r="L6368" i="3" a="1"/>
  <c r="L6368" i="3" s="1"/>
  <c r="N6368" i="3" a="1"/>
  <c r="N6368" i="3" s="1"/>
  <c r="O6374" i="3" a="1"/>
  <c r="O6374" i="3" s="1"/>
  <c r="K6374" i="3" a="1"/>
  <c r="K6374" i="3" s="1"/>
  <c r="N6374" i="3" a="1"/>
  <c r="N6374" i="3" s="1"/>
  <c r="L6374" i="3" a="1"/>
  <c r="L6374" i="3" s="1"/>
  <c r="P6399" i="3" a="1"/>
  <c r="P6399" i="3" s="1"/>
  <c r="P6406" i="3" a="1"/>
  <c r="P6406" i="3" s="1"/>
  <c r="P6433" i="3" a="1"/>
  <c r="P6433" i="3" s="1"/>
  <c r="R6433" i="3" s="1"/>
  <c r="R6435" i="3"/>
  <c r="Q6435" i="3"/>
  <c r="N6452" i="3" a="1"/>
  <c r="N6452" i="3" s="1"/>
  <c r="O6452" i="3" a="1"/>
  <c r="O6452" i="3" s="1"/>
  <c r="K6452" i="3" a="1"/>
  <c r="K6452" i="3" s="1"/>
  <c r="M6452" i="3" a="1"/>
  <c r="M6452" i="3" s="1"/>
  <c r="R6475" i="3"/>
  <c r="R6499" i="3"/>
  <c r="P6519" i="3" a="1"/>
  <c r="P6519" i="3" s="1"/>
  <c r="L6519" i="3" a="1"/>
  <c r="L6519" i="3" s="1"/>
  <c r="O6519" i="3" a="1"/>
  <c r="O6519" i="3" s="1"/>
  <c r="K6519" i="3" a="1"/>
  <c r="K6519" i="3" s="1"/>
  <c r="O6536" i="3" a="1"/>
  <c r="O6536" i="3" s="1"/>
  <c r="K6536" i="3" a="1"/>
  <c r="K6536" i="3" s="1"/>
  <c r="M6536" i="3" a="1"/>
  <c r="M6536" i="3" s="1"/>
  <c r="P6536" i="3" a="1"/>
  <c r="P6536" i="3" s="1"/>
  <c r="L6536" i="3" a="1"/>
  <c r="L6536" i="3" s="1"/>
  <c r="M6548" i="3" a="1"/>
  <c r="M6548" i="3" s="1"/>
  <c r="N6548" i="3" a="1"/>
  <c r="N6548" i="3" s="1"/>
  <c r="L6548" i="3" a="1"/>
  <c r="L6548" i="3" s="1"/>
  <c r="R6567" i="3"/>
  <c r="Q6567" i="3"/>
  <c r="N6574" i="3" a="1"/>
  <c r="N6574" i="3" s="1"/>
  <c r="M6574" i="3" a="1"/>
  <c r="M6574" i="3" s="1"/>
  <c r="L6574" i="3" a="1"/>
  <c r="L6574" i="3" s="1"/>
  <c r="P6574" i="3" a="1"/>
  <c r="P6574" i="3" s="1"/>
  <c r="R6574" i="3" s="1"/>
  <c r="Q6588" i="3"/>
  <c r="R6588" i="3"/>
  <c r="O6592" i="3" a="1"/>
  <c r="O6592" i="3" s="1"/>
  <c r="K6592" i="3" a="1"/>
  <c r="K6592" i="3" s="1"/>
  <c r="N6592" i="3" a="1"/>
  <c r="N6592" i="3" s="1"/>
  <c r="M6592" i="3" a="1"/>
  <c r="M6592" i="3" s="1"/>
  <c r="L6637" i="3" a="1"/>
  <c r="L6637" i="3" s="1"/>
  <c r="P6637" i="3" a="1"/>
  <c r="P6637" i="3" s="1"/>
  <c r="K6637" i="3" a="1"/>
  <c r="K6637" i="3" s="1"/>
  <c r="N6637" i="3" a="1"/>
  <c r="N6637" i="3" s="1"/>
  <c r="O6637" i="3" a="1"/>
  <c r="O6637" i="3" s="1"/>
  <c r="M6641" i="3" a="1"/>
  <c r="M6641" i="3" s="1"/>
  <c r="N6641" i="3" a="1"/>
  <c r="N6641" i="3" s="1"/>
  <c r="L6641" i="3" a="1"/>
  <c r="L6641" i="3" s="1"/>
  <c r="O6641" i="3" a="1"/>
  <c r="O6641" i="3" s="1"/>
  <c r="O6664" i="3" a="1"/>
  <c r="O6664" i="3" s="1"/>
  <c r="K6664" i="3" a="1"/>
  <c r="K6664" i="3" s="1"/>
  <c r="M6664" i="3" a="1"/>
  <c r="M6664" i="3" s="1"/>
  <c r="L6664" i="3" a="1"/>
  <c r="L6664" i="3" s="1"/>
  <c r="N6664" i="3" a="1"/>
  <c r="N6664" i="3" s="1"/>
  <c r="R6711" i="3"/>
  <c r="L6745" i="3" a="1"/>
  <c r="L6745" i="3" s="1"/>
  <c r="P6745" i="3" a="1"/>
  <c r="P6745" i="3" s="1"/>
  <c r="K6745" i="3" a="1"/>
  <c r="K6745" i="3" s="1"/>
  <c r="M6745" i="3" a="1"/>
  <c r="M6745" i="3" s="1"/>
  <c r="N6745" i="3" a="1"/>
  <c r="N6745" i="3" s="1"/>
  <c r="O6745" i="3" a="1"/>
  <c r="O6745" i="3" s="1"/>
  <c r="L6803" i="3" a="1"/>
  <c r="L6803" i="3" s="1"/>
  <c r="P6803" i="3" a="1"/>
  <c r="P6803" i="3" s="1"/>
  <c r="K6803" i="3" a="1"/>
  <c r="K6803" i="3" s="1"/>
  <c r="M6803" i="3" a="1"/>
  <c r="M6803" i="3" s="1"/>
  <c r="N6803" i="3" a="1"/>
  <c r="N6803" i="3" s="1"/>
  <c r="O6803" i="3" a="1"/>
  <c r="O6803" i="3" s="1"/>
  <c r="R6848" i="3"/>
  <c r="R6860" i="3"/>
  <c r="Q6860" i="3"/>
  <c r="M6596" i="3" a="1"/>
  <c r="M6596" i="3" s="1"/>
  <c r="P6596" i="3" a="1"/>
  <c r="P6596" i="3" s="1"/>
  <c r="K6596" i="3" a="1"/>
  <c r="K6596" i="3" s="1"/>
  <c r="L6596" i="3" a="1"/>
  <c r="L6596" i="3" s="1"/>
  <c r="O6600" i="3" a="1"/>
  <c r="O6600" i="3" s="1"/>
  <c r="K6600" i="3" a="1"/>
  <c r="K6600" i="3" s="1"/>
  <c r="M6600" i="3" a="1"/>
  <c r="M6600" i="3" s="1"/>
  <c r="M6628" i="3" a="1"/>
  <c r="M6628" i="3" s="1"/>
  <c r="P6628" i="3" a="1"/>
  <c r="P6628" i="3" s="1"/>
  <c r="R6628" i="3" s="1"/>
  <c r="K6628" i="3" a="1"/>
  <c r="K6628" i="3" s="1"/>
  <c r="L6628" i="3" a="1"/>
  <c r="L6628" i="3" s="1"/>
  <c r="O6632" i="3" a="1"/>
  <c r="O6632" i="3" s="1"/>
  <c r="K6632" i="3" a="1"/>
  <c r="K6632" i="3" s="1"/>
  <c r="M6632" i="3" a="1"/>
  <c r="M6632" i="3" s="1"/>
  <c r="M6676" i="3" a="1"/>
  <c r="M6676" i="3" s="1"/>
  <c r="N6676" i="3" a="1"/>
  <c r="N6676" i="3" s="1"/>
  <c r="N6678" i="3" a="1"/>
  <c r="N6678" i="3" s="1"/>
  <c r="L6678" i="3" a="1"/>
  <c r="L6678" i="3" s="1"/>
  <c r="P6678" i="3" a="1"/>
  <c r="P6678" i="3" s="1"/>
  <c r="R6678" i="3" s="1"/>
  <c r="M6678" i="3" a="1"/>
  <c r="M6678" i="3" s="1"/>
  <c r="M6699" i="3" a="1"/>
  <c r="M6699" i="3" s="1"/>
  <c r="L6699" i="3" a="1"/>
  <c r="L6699" i="3" s="1"/>
  <c r="N6699" i="3" a="1"/>
  <c r="N6699" i="3" s="1"/>
  <c r="M6731" i="3" a="1"/>
  <c r="M6731" i="3" s="1"/>
  <c r="L6731" i="3" a="1"/>
  <c r="L6731" i="3" s="1"/>
  <c r="N6731" i="3" a="1"/>
  <c r="N6731" i="3" s="1"/>
  <c r="M6763" i="3" a="1"/>
  <c r="M6763" i="3" s="1"/>
  <c r="L6763" i="3" a="1"/>
  <c r="L6763" i="3" s="1"/>
  <c r="N6763" i="3" a="1"/>
  <c r="N6763" i="3" s="1"/>
  <c r="M6795" i="3" a="1"/>
  <c r="M6795" i="3" s="1"/>
  <c r="L6795" i="3" a="1"/>
  <c r="L6795" i="3" s="1"/>
  <c r="N6795" i="3" a="1"/>
  <c r="N6795" i="3" s="1"/>
  <c r="M6827" i="3" a="1"/>
  <c r="M6827" i="3" s="1"/>
  <c r="L6827" i="3" a="1"/>
  <c r="L6827" i="3" s="1"/>
  <c r="N6827" i="3" a="1"/>
  <c r="N6827" i="3" s="1"/>
  <c r="M6853" i="3" a="1"/>
  <c r="M6853" i="3" s="1"/>
  <c r="N6853" i="3" a="1"/>
  <c r="N6853" i="3" s="1"/>
  <c r="O6853" i="3" a="1"/>
  <c r="O6853" i="3" s="1"/>
  <c r="R6868" i="3"/>
  <c r="Q6868" i="3"/>
  <c r="R6876" i="3"/>
  <c r="R6904" i="3"/>
  <c r="M6916" i="3" a="1"/>
  <c r="M6916" i="3" s="1"/>
  <c r="N6916" i="3" a="1"/>
  <c r="N6916" i="3" s="1"/>
  <c r="L6916" i="3" a="1"/>
  <c r="L6916" i="3" s="1"/>
  <c r="O6916" i="3" a="1"/>
  <c r="O6916" i="3" s="1"/>
  <c r="P6937" i="3" a="1"/>
  <c r="P6937" i="3" s="1"/>
  <c r="L6937" i="3" a="1"/>
  <c r="L6937" i="3" s="1"/>
  <c r="O6937" i="3" a="1"/>
  <c r="O6937" i="3" s="1"/>
  <c r="K6937" i="3" a="1"/>
  <c r="K6937" i="3" s="1"/>
  <c r="M6972" i="3" a="1"/>
  <c r="M6972" i="3" s="1"/>
  <c r="N6972" i="3" a="1"/>
  <c r="N6972" i="3" s="1"/>
  <c r="O6972" i="3" a="1"/>
  <c r="O6972" i="3" s="1"/>
  <c r="L6972" i="3" a="1"/>
  <c r="L6972" i="3" s="1"/>
  <c r="M6979" i="3" a="1"/>
  <c r="M6979" i="3" s="1"/>
  <c r="P6979" i="3" a="1"/>
  <c r="P6979" i="3" s="1"/>
  <c r="L6979" i="3" a="1"/>
  <c r="L6979" i="3" s="1"/>
  <c r="N6979" i="3" a="1"/>
  <c r="N6979" i="3" s="1"/>
  <c r="K6979" i="3" a="1"/>
  <c r="K6979" i="3" s="1"/>
  <c r="R7012" i="3"/>
  <c r="Q7012" i="3"/>
  <c r="R7016" i="3"/>
  <c r="M7035" i="3" a="1"/>
  <c r="M7035" i="3" s="1"/>
  <c r="P7035" i="3" a="1"/>
  <c r="P7035" i="3" s="1"/>
  <c r="L7035" i="3" a="1"/>
  <c r="L7035" i="3" s="1"/>
  <c r="N7035" i="3" a="1"/>
  <c r="N7035" i="3" s="1"/>
  <c r="O7035" i="3" a="1"/>
  <c r="O7035" i="3" s="1"/>
  <c r="R7046" i="3"/>
  <c r="M7052" i="3" a="1"/>
  <c r="M7052" i="3" s="1"/>
  <c r="N7052" i="3" a="1"/>
  <c r="N7052" i="3" s="1"/>
  <c r="L7052" i="3" a="1"/>
  <c r="L7052" i="3" s="1"/>
  <c r="K7052" i="3" a="1"/>
  <c r="K7052" i="3" s="1"/>
  <c r="Q7061" i="3"/>
  <c r="P7074" i="3" a="1"/>
  <c r="P7074" i="3" s="1"/>
  <c r="L7074" i="3" a="1"/>
  <c r="L7074" i="3" s="1"/>
  <c r="M7074" i="3" a="1"/>
  <c r="M7074" i="3" s="1"/>
  <c r="O7074" i="3" a="1"/>
  <c r="O7074" i="3" s="1"/>
  <c r="R7133" i="3"/>
  <c r="Q7133" i="3"/>
  <c r="Q7218" i="3"/>
  <c r="R7218" i="3"/>
  <c r="K6763" i="3" a="1"/>
  <c r="K6763" i="3" s="1"/>
  <c r="K6795" i="3" a="1"/>
  <c r="K6795" i="3" s="1"/>
  <c r="K6827" i="3" a="1"/>
  <c r="K6827" i="3" s="1"/>
  <c r="K6853" i="3" a="1"/>
  <c r="K6853" i="3" s="1"/>
  <c r="P6857" i="3" a="1"/>
  <c r="P6857" i="3" s="1"/>
  <c r="L6857" i="3" a="1"/>
  <c r="L6857" i="3" s="1"/>
  <c r="O6857" i="3" a="1"/>
  <c r="O6857" i="3" s="1"/>
  <c r="K6857" i="3" a="1"/>
  <c r="K6857" i="3" s="1"/>
  <c r="N6857" i="3" a="1"/>
  <c r="N6857" i="3" s="1"/>
  <c r="P6881" i="3" a="1"/>
  <c r="P6881" i="3" s="1"/>
  <c r="L6881" i="3" a="1"/>
  <c r="L6881" i="3" s="1"/>
  <c r="O6881" i="3" a="1"/>
  <c r="O6881" i="3" s="1"/>
  <c r="K6881" i="3" a="1"/>
  <c r="K6881" i="3" s="1"/>
  <c r="N6881" i="3" a="1"/>
  <c r="N6881" i="3" s="1"/>
  <c r="M6891" i="3" a="1"/>
  <c r="M6891" i="3" s="1"/>
  <c r="P6891" i="3" a="1"/>
  <c r="P6891" i="3" s="1"/>
  <c r="L6891" i="3" a="1"/>
  <c r="L6891" i="3" s="1"/>
  <c r="O6891" i="3" a="1"/>
  <c r="O6891" i="3" s="1"/>
  <c r="M6899" i="3" a="1"/>
  <c r="M6899" i="3" s="1"/>
  <c r="P6899" i="3" a="1"/>
  <c r="P6899" i="3" s="1"/>
  <c r="L6899" i="3" a="1"/>
  <c r="L6899" i="3" s="1"/>
  <c r="O6899" i="3" a="1"/>
  <c r="O6899" i="3" s="1"/>
  <c r="N6899" i="3" a="1"/>
  <c r="N6899" i="3" s="1"/>
  <c r="R6912" i="3"/>
  <c r="Q6912" i="3"/>
  <c r="K6916" i="3" a="1"/>
  <c r="K6916" i="3" s="1"/>
  <c r="Q6920" i="3"/>
  <c r="M6937" i="3" a="1"/>
  <c r="M6937" i="3" s="1"/>
  <c r="P6954" i="3" a="1"/>
  <c r="P6954" i="3" s="1"/>
  <c r="L6954" i="3" a="1"/>
  <c r="L6954" i="3" s="1"/>
  <c r="M6954" i="3" a="1"/>
  <c r="M6954" i="3" s="1"/>
  <c r="O6954" i="3" a="1"/>
  <c r="O6954" i="3" s="1"/>
  <c r="N6954" i="3" a="1"/>
  <c r="N6954" i="3" s="1"/>
  <c r="P6962" i="3" a="1"/>
  <c r="P6962" i="3" s="1"/>
  <c r="L6962" i="3" a="1"/>
  <c r="L6962" i="3" s="1"/>
  <c r="M6962" i="3" a="1"/>
  <c r="M6962" i="3" s="1"/>
  <c r="N6962" i="3" a="1"/>
  <c r="N6962" i="3" s="1"/>
  <c r="O6962" i="3" a="1"/>
  <c r="O6962" i="3" s="1"/>
  <c r="R6966" i="3"/>
  <c r="K6972" i="3" a="1"/>
  <c r="K6972" i="3" s="1"/>
  <c r="O6979" i="3" a="1"/>
  <c r="O6979" i="3" s="1"/>
  <c r="P7017" i="3" a="1"/>
  <c r="P7017" i="3" s="1"/>
  <c r="L7017" i="3" a="1"/>
  <c r="L7017" i="3" s="1"/>
  <c r="O7017" i="3" a="1"/>
  <c r="O7017" i="3" s="1"/>
  <c r="K7017" i="3" a="1"/>
  <c r="K7017" i="3" s="1"/>
  <c r="N7017" i="3" a="1"/>
  <c r="N7017" i="3" s="1"/>
  <c r="P7025" i="3" a="1"/>
  <c r="P7025" i="3" s="1"/>
  <c r="L7025" i="3" a="1"/>
  <c r="L7025" i="3" s="1"/>
  <c r="O7025" i="3" a="1"/>
  <c r="O7025" i="3" s="1"/>
  <c r="K7025" i="3" a="1"/>
  <c r="K7025" i="3" s="1"/>
  <c r="N7025" i="3" a="1"/>
  <c r="N7025" i="3" s="1"/>
  <c r="M7025" i="3" a="1"/>
  <c r="M7025" i="3" s="1"/>
  <c r="K7035" i="3" a="1"/>
  <c r="K7035" i="3" s="1"/>
  <c r="O7052" i="3" a="1"/>
  <c r="O7052" i="3" s="1"/>
  <c r="K7074" i="3" a="1"/>
  <c r="K7074" i="3" s="1"/>
  <c r="M7083" i="3" a="1"/>
  <c r="M7083" i="3" s="1"/>
  <c r="P7083" i="3" a="1"/>
  <c r="P7083" i="3" s="1"/>
  <c r="L7083" i="3" a="1"/>
  <c r="L7083" i="3" s="1"/>
  <c r="O7083" i="3" a="1"/>
  <c r="O7083" i="3" s="1"/>
  <c r="M7107" i="3" a="1"/>
  <c r="M7107" i="3" s="1"/>
  <c r="P7107" i="3" a="1"/>
  <c r="P7107" i="3" s="1"/>
  <c r="L7107" i="3" a="1"/>
  <c r="L7107" i="3" s="1"/>
  <c r="N7107" i="3" a="1"/>
  <c r="N7107" i="3" s="1"/>
  <c r="K7107" i="3" a="1"/>
  <c r="K7107" i="3" s="1"/>
  <c r="O7107" i="3" a="1"/>
  <c r="O7107" i="3" s="1"/>
  <c r="Q7189" i="3"/>
  <c r="R7189" i="3"/>
  <c r="Q7299" i="3"/>
  <c r="R7299" i="3"/>
  <c r="O6364" i="3" a="1"/>
  <c r="O6364" i="3" s="1"/>
  <c r="O6370" i="3" a="1"/>
  <c r="O6370" i="3" s="1"/>
  <c r="P6376" i="3" a="1"/>
  <c r="P6376" i="3" s="1"/>
  <c r="L6376" i="3" a="1"/>
  <c r="L6376" i="3" s="1"/>
  <c r="O6376" i="3" a="1"/>
  <c r="O6376" i="3" s="1"/>
  <c r="O6382" i="3" a="1"/>
  <c r="O6382" i="3" s="1"/>
  <c r="K6382" i="3" a="1"/>
  <c r="K6382" i="3" s="1"/>
  <c r="O6396" i="3" a="1"/>
  <c r="O6396" i="3" s="1"/>
  <c r="O6402" i="3" a="1"/>
  <c r="O6402" i="3" s="1"/>
  <c r="P6408" i="3" a="1"/>
  <c r="P6408" i="3" s="1"/>
  <c r="L6408" i="3" a="1"/>
  <c r="L6408" i="3" s="1"/>
  <c r="O6408" i="3" a="1"/>
  <c r="O6408" i="3" s="1"/>
  <c r="O6414" i="3" a="1"/>
  <c r="O6414" i="3" s="1"/>
  <c r="K6414" i="3" a="1"/>
  <c r="K6414" i="3" s="1"/>
  <c r="O6428" i="3" a="1"/>
  <c r="O6428" i="3" s="1"/>
  <c r="P6431" i="3" a="1"/>
  <c r="P6431" i="3" s="1"/>
  <c r="P6447" i="3" a="1"/>
  <c r="P6447" i="3" s="1"/>
  <c r="R6447" i="3" s="1"/>
  <c r="P6463" i="3" a="1"/>
  <c r="P6463" i="3" s="1"/>
  <c r="M6506" i="3" a="1"/>
  <c r="M6506" i="3" s="1"/>
  <c r="N6506" i="3" a="1"/>
  <c r="N6506" i="3" s="1"/>
  <c r="P6506" i="3" a="1"/>
  <c r="P6506" i="3" s="1"/>
  <c r="R6506" i="3" s="1"/>
  <c r="P6513" i="3" a="1"/>
  <c r="P6513" i="3" s="1"/>
  <c r="Q6513" i="3" s="1"/>
  <c r="P6520" i="3" a="1"/>
  <c r="P6520" i="3" s="1"/>
  <c r="L6520" i="3" a="1"/>
  <c r="L6520" i="3" s="1"/>
  <c r="M6520" i="3" a="1"/>
  <c r="M6520" i="3" s="1"/>
  <c r="P6538" i="3" a="1"/>
  <c r="P6538" i="3" s="1"/>
  <c r="L6538" i="3" a="1"/>
  <c r="L6538" i="3" s="1"/>
  <c r="K6538" i="3" a="1"/>
  <c r="K6538" i="3" s="1"/>
  <c r="M6545" i="3" a="1"/>
  <c r="M6545" i="3" s="1"/>
  <c r="N6545" i="3" a="1"/>
  <c r="N6545" i="3" s="1"/>
  <c r="P6570" i="3" a="1"/>
  <c r="P6570" i="3" s="1"/>
  <c r="L6570" i="3" a="1"/>
  <c r="L6570" i="3" s="1"/>
  <c r="K6570" i="3" a="1"/>
  <c r="K6570" i="3" s="1"/>
  <c r="M6577" i="3" a="1"/>
  <c r="M6577" i="3" s="1"/>
  <c r="N6577" i="3" a="1"/>
  <c r="N6577" i="3" s="1"/>
  <c r="L6600" i="3" a="1"/>
  <c r="L6600" i="3" s="1"/>
  <c r="P6602" i="3" a="1"/>
  <c r="P6602" i="3" s="1"/>
  <c r="L6602" i="3" a="1"/>
  <c r="L6602" i="3" s="1"/>
  <c r="K6602" i="3" a="1"/>
  <c r="K6602" i="3" s="1"/>
  <c r="M6609" i="3" a="1"/>
  <c r="M6609" i="3" s="1"/>
  <c r="N6609" i="3" a="1"/>
  <c r="N6609" i="3" s="1"/>
  <c r="L6632" i="3" a="1"/>
  <c r="L6632" i="3" s="1"/>
  <c r="P6634" i="3" a="1"/>
  <c r="P6634" i="3" s="1"/>
  <c r="L6634" i="3" a="1"/>
  <c r="L6634" i="3" s="1"/>
  <c r="K6634" i="3" a="1"/>
  <c r="K6634" i="3" s="1"/>
  <c r="M6644" i="3" a="1"/>
  <c r="M6644" i="3" s="1"/>
  <c r="N6644" i="3" a="1"/>
  <c r="N6644" i="3" s="1"/>
  <c r="N6646" i="3" a="1"/>
  <c r="N6646" i="3" s="1"/>
  <c r="L6646" i="3" a="1"/>
  <c r="L6646" i="3" s="1"/>
  <c r="P6646" i="3" a="1"/>
  <c r="P6646" i="3" s="1"/>
  <c r="M6646" i="3" a="1"/>
  <c r="M6646" i="3" s="1"/>
  <c r="L6669" i="3" a="1"/>
  <c r="L6669" i="3" s="1"/>
  <c r="P6669" i="3" a="1"/>
  <c r="P6669" i="3" s="1"/>
  <c r="K6669" i="3" a="1"/>
  <c r="K6669" i="3" s="1"/>
  <c r="M6673" i="3" a="1"/>
  <c r="M6673" i="3" s="1"/>
  <c r="N6673" i="3" a="1"/>
  <c r="N6673" i="3" s="1"/>
  <c r="L6681" i="3" a="1"/>
  <c r="L6681" i="3" s="1"/>
  <c r="P6681" i="3" a="1"/>
  <c r="P6681" i="3" s="1"/>
  <c r="K6681" i="3" a="1"/>
  <c r="K6681" i="3" s="1"/>
  <c r="M6681" i="3" a="1"/>
  <c r="M6681" i="3" s="1"/>
  <c r="O6696" i="3" a="1"/>
  <c r="O6696" i="3" s="1"/>
  <c r="K6696" i="3" a="1"/>
  <c r="K6696" i="3" s="1"/>
  <c r="M6696" i="3" a="1"/>
  <c r="M6696" i="3" s="1"/>
  <c r="L6696" i="3" a="1"/>
  <c r="L6696" i="3" s="1"/>
  <c r="L6701" i="3" a="1"/>
  <c r="L6701" i="3" s="1"/>
  <c r="P6701" i="3" a="1"/>
  <c r="P6701" i="3" s="1"/>
  <c r="K6701" i="3" a="1"/>
  <c r="K6701" i="3" s="1"/>
  <c r="M6708" i="3" a="1"/>
  <c r="M6708" i="3" s="1"/>
  <c r="N6708" i="3" a="1"/>
  <c r="N6708" i="3" s="1"/>
  <c r="N6710" i="3" a="1"/>
  <c r="N6710" i="3" s="1"/>
  <c r="L6710" i="3" a="1"/>
  <c r="L6710" i="3" s="1"/>
  <c r="P6710" i="3" a="1"/>
  <c r="P6710" i="3" s="1"/>
  <c r="M6710" i="3" a="1"/>
  <c r="M6710" i="3" s="1"/>
  <c r="P6714" i="3" a="1"/>
  <c r="P6714" i="3" s="1"/>
  <c r="L6714" i="3" a="1"/>
  <c r="L6714" i="3" s="1"/>
  <c r="N6714" i="3" a="1"/>
  <c r="N6714" i="3" s="1"/>
  <c r="M6714" i="3" a="1"/>
  <c r="M6714" i="3" s="1"/>
  <c r="M6716" i="3" a="1"/>
  <c r="M6716" i="3" s="1"/>
  <c r="L6716" i="3" a="1"/>
  <c r="L6716" i="3" s="1"/>
  <c r="P6716" i="3" a="1"/>
  <c r="P6716" i="3" s="1"/>
  <c r="O6728" i="3" a="1"/>
  <c r="O6728" i="3" s="1"/>
  <c r="K6728" i="3" a="1"/>
  <c r="K6728" i="3" s="1"/>
  <c r="M6728" i="3" a="1"/>
  <c r="M6728" i="3" s="1"/>
  <c r="L6728" i="3" a="1"/>
  <c r="L6728" i="3" s="1"/>
  <c r="L6733" i="3" a="1"/>
  <c r="L6733" i="3" s="1"/>
  <c r="P6733" i="3" a="1"/>
  <c r="P6733" i="3" s="1"/>
  <c r="K6733" i="3" a="1"/>
  <c r="K6733" i="3" s="1"/>
  <c r="M6740" i="3" a="1"/>
  <c r="M6740" i="3" s="1"/>
  <c r="N6740" i="3" a="1"/>
  <c r="N6740" i="3" s="1"/>
  <c r="N6742" i="3" a="1"/>
  <c r="N6742" i="3" s="1"/>
  <c r="L6742" i="3" a="1"/>
  <c r="L6742" i="3" s="1"/>
  <c r="P6742" i="3" a="1"/>
  <c r="P6742" i="3" s="1"/>
  <c r="M6742" i="3" a="1"/>
  <c r="M6742" i="3" s="1"/>
  <c r="P6746" i="3" a="1"/>
  <c r="P6746" i="3" s="1"/>
  <c r="L6746" i="3" a="1"/>
  <c r="L6746" i="3" s="1"/>
  <c r="N6746" i="3" a="1"/>
  <c r="N6746" i="3" s="1"/>
  <c r="M6746" i="3" a="1"/>
  <c r="M6746" i="3" s="1"/>
  <c r="M6748" i="3" a="1"/>
  <c r="M6748" i="3" s="1"/>
  <c r="L6748" i="3" a="1"/>
  <c r="L6748" i="3" s="1"/>
  <c r="P6748" i="3" a="1"/>
  <c r="P6748" i="3" s="1"/>
  <c r="O6760" i="3" a="1"/>
  <c r="O6760" i="3" s="1"/>
  <c r="K6760" i="3" a="1"/>
  <c r="K6760" i="3" s="1"/>
  <c r="M6760" i="3" a="1"/>
  <c r="M6760" i="3" s="1"/>
  <c r="L6760" i="3" a="1"/>
  <c r="L6760" i="3" s="1"/>
  <c r="L6765" i="3" a="1"/>
  <c r="L6765" i="3" s="1"/>
  <c r="P6765" i="3" a="1"/>
  <c r="P6765" i="3" s="1"/>
  <c r="K6765" i="3" a="1"/>
  <c r="K6765" i="3" s="1"/>
  <c r="M6772" i="3" a="1"/>
  <c r="M6772" i="3" s="1"/>
  <c r="N6772" i="3" a="1"/>
  <c r="N6772" i="3" s="1"/>
  <c r="N6774" i="3" a="1"/>
  <c r="N6774" i="3" s="1"/>
  <c r="L6774" i="3" a="1"/>
  <c r="L6774" i="3" s="1"/>
  <c r="P6774" i="3" a="1"/>
  <c r="P6774" i="3" s="1"/>
  <c r="M6774" i="3" a="1"/>
  <c r="M6774" i="3" s="1"/>
  <c r="P6778" i="3" a="1"/>
  <c r="P6778" i="3" s="1"/>
  <c r="L6778" i="3" a="1"/>
  <c r="L6778" i="3" s="1"/>
  <c r="N6778" i="3" a="1"/>
  <c r="N6778" i="3" s="1"/>
  <c r="M6778" i="3" a="1"/>
  <c r="M6778" i="3" s="1"/>
  <c r="M6780" i="3" a="1"/>
  <c r="M6780" i="3" s="1"/>
  <c r="L6780" i="3" a="1"/>
  <c r="L6780" i="3" s="1"/>
  <c r="P6780" i="3" a="1"/>
  <c r="P6780" i="3" s="1"/>
  <c r="O6792" i="3" a="1"/>
  <c r="O6792" i="3" s="1"/>
  <c r="K6792" i="3" a="1"/>
  <c r="K6792" i="3" s="1"/>
  <c r="M6792" i="3" a="1"/>
  <c r="M6792" i="3" s="1"/>
  <c r="L6792" i="3" a="1"/>
  <c r="L6792" i="3" s="1"/>
  <c r="L6797" i="3" a="1"/>
  <c r="L6797" i="3" s="1"/>
  <c r="P6797" i="3" a="1"/>
  <c r="P6797" i="3" s="1"/>
  <c r="K6797" i="3" a="1"/>
  <c r="K6797" i="3" s="1"/>
  <c r="M6804" i="3" a="1"/>
  <c r="M6804" i="3" s="1"/>
  <c r="N6804" i="3" a="1"/>
  <c r="N6804" i="3" s="1"/>
  <c r="N6806" i="3" a="1"/>
  <c r="N6806" i="3" s="1"/>
  <c r="L6806" i="3" a="1"/>
  <c r="L6806" i="3" s="1"/>
  <c r="P6806" i="3" a="1"/>
  <c r="P6806" i="3" s="1"/>
  <c r="M6806" i="3" a="1"/>
  <c r="M6806" i="3" s="1"/>
  <c r="P6810" i="3" a="1"/>
  <c r="P6810" i="3" s="1"/>
  <c r="L6810" i="3" a="1"/>
  <c r="L6810" i="3" s="1"/>
  <c r="N6810" i="3" a="1"/>
  <c r="N6810" i="3" s="1"/>
  <c r="M6810" i="3" a="1"/>
  <c r="M6810" i="3" s="1"/>
  <c r="M6812" i="3" a="1"/>
  <c r="M6812" i="3" s="1"/>
  <c r="L6812" i="3" a="1"/>
  <c r="L6812" i="3" s="1"/>
  <c r="P6812" i="3" a="1"/>
  <c r="P6812" i="3" s="1"/>
  <c r="O6824" i="3" a="1"/>
  <c r="O6824" i="3" s="1"/>
  <c r="K6824" i="3" a="1"/>
  <c r="K6824" i="3" s="1"/>
  <c r="M6824" i="3" a="1"/>
  <c r="M6824" i="3" s="1"/>
  <c r="L6824" i="3" a="1"/>
  <c r="L6824" i="3" s="1"/>
  <c r="L6829" i="3" a="1"/>
  <c r="L6829" i="3" s="1"/>
  <c r="P6829" i="3" a="1"/>
  <c r="P6829" i="3" s="1"/>
  <c r="K6829" i="3" a="1"/>
  <c r="K6829" i="3" s="1"/>
  <c r="M6836" i="3" a="1"/>
  <c r="M6836" i="3" s="1"/>
  <c r="N6836" i="3" a="1"/>
  <c r="N6836" i="3" s="1"/>
  <c r="N6838" i="3" a="1"/>
  <c r="N6838" i="3" s="1"/>
  <c r="L6838" i="3" a="1"/>
  <c r="L6838" i="3" s="1"/>
  <c r="P6838" i="3" a="1"/>
  <c r="P6838" i="3" s="1"/>
  <c r="M6838" i="3" a="1"/>
  <c r="M6838" i="3" s="1"/>
  <c r="P6842" i="3" a="1"/>
  <c r="P6842" i="3" s="1"/>
  <c r="L6842" i="3" a="1"/>
  <c r="L6842" i="3" s="1"/>
  <c r="N6842" i="3" a="1"/>
  <c r="N6842" i="3" s="1"/>
  <c r="M6842" i="3" a="1"/>
  <c r="M6842" i="3" s="1"/>
  <c r="M6844" i="3" a="1"/>
  <c r="M6844" i="3" s="1"/>
  <c r="L6844" i="3" a="1"/>
  <c r="L6844" i="3" s="1"/>
  <c r="P6844" i="3" a="1"/>
  <c r="P6844" i="3" s="1"/>
  <c r="M6881" i="3" a="1"/>
  <c r="M6881" i="3" s="1"/>
  <c r="R6884" i="3"/>
  <c r="Q6884" i="3"/>
  <c r="K6891" i="3" a="1"/>
  <c r="K6891" i="3" s="1"/>
  <c r="K6899" i="3" a="1"/>
  <c r="K6899" i="3" s="1"/>
  <c r="M6907" i="3" a="1"/>
  <c r="M6907" i="3" s="1"/>
  <c r="P6907" i="3" a="1"/>
  <c r="P6907" i="3" s="1"/>
  <c r="L6907" i="3" a="1"/>
  <c r="L6907" i="3" s="1"/>
  <c r="N6907" i="3" a="1"/>
  <c r="N6907" i="3" s="1"/>
  <c r="O6907" i="3" a="1"/>
  <c r="O6907" i="3" s="1"/>
  <c r="R6918" i="3"/>
  <c r="Q6918" i="3"/>
  <c r="M6924" i="3" a="1"/>
  <c r="M6924" i="3" s="1"/>
  <c r="N6924" i="3" a="1"/>
  <c r="N6924" i="3" s="1"/>
  <c r="L6924" i="3" a="1"/>
  <c r="L6924" i="3" s="1"/>
  <c r="K6924" i="3" a="1"/>
  <c r="K6924" i="3" s="1"/>
  <c r="Q6943" i="3"/>
  <c r="K6954" i="3" a="1"/>
  <c r="K6954" i="3" s="1"/>
  <c r="K6962" i="3" a="1"/>
  <c r="K6962" i="3" s="1"/>
  <c r="P6970" i="3" a="1"/>
  <c r="P6970" i="3" s="1"/>
  <c r="R6970" i="3" s="1"/>
  <c r="L6970" i="3" a="1"/>
  <c r="L6970" i="3" s="1"/>
  <c r="M6970" i="3" a="1"/>
  <c r="M6970" i="3" s="1"/>
  <c r="N6970" i="3" a="1"/>
  <c r="N6970" i="3" s="1"/>
  <c r="K6970" i="3" a="1"/>
  <c r="K6970" i="3" s="1"/>
  <c r="P7010" i="3" a="1"/>
  <c r="P7010" i="3" s="1"/>
  <c r="L7010" i="3" a="1"/>
  <c r="L7010" i="3" s="1"/>
  <c r="M7010" i="3" a="1"/>
  <c r="M7010" i="3" s="1"/>
  <c r="O7010" i="3" a="1"/>
  <c r="O7010" i="3" s="1"/>
  <c r="M7017" i="3" a="1"/>
  <c r="M7017" i="3" s="1"/>
  <c r="M7028" i="3" a="1"/>
  <c r="M7028" i="3" s="1"/>
  <c r="N7028" i="3" a="1"/>
  <c r="N7028" i="3" s="1"/>
  <c r="O7028" i="3" a="1"/>
  <c r="O7028" i="3" s="1"/>
  <c r="P7028" i="3" a="1"/>
  <c r="P7028" i="3" s="1"/>
  <c r="N7074" i="3" a="1"/>
  <c r="N7074" i="3" s="1"/>
  <c r="R7077" i="3"/>
  <c r="Q7077" i="3"/>
  <c r="K7083" i="3" a="1"/>
  <c r="K7083" i="3" s="1"/>
  <c r="P7098" i="3" a="1"/>
  <c r="P7098" i="3" s="1"/>
  <c r="L7098" i="3" a="1"/>
  <c r="L7098" i="3" s="1"/>
  <c r="M7098" i="3" a="1"/>
  <c r="M7098" i="3" s="1"/>
  <c r="N7098" i="3" a="1"/>
  <c r="N7098" i="3" s="1"/>
  <c r="K7098" i="3" a="1"/>
  <c r="K7098" i="3" s="1"/>
  <c r="O7098" i="3" a="1"/>
  <c r="O7098" i="3" s="1"/>
  <c r="R7124" i="3"/>
  <c r="Q7124" i="3"/>
  <c r="R7132" i="3"/>
  <c r="Q7132" i="3"/>
  <c r="Q7141" i="3"/>
  <c r="O6816" i="3" a="1"/>
  <c r="O6816" i="3" s="1"/>
  <c r="K6816" i="3" a="1"/>
  <c r="K6816" i="3" s="1"/>
  <c r="N6816" i="3" a="1"/>
  <c r="N6816" i="3" s="1"/>
  <c r="M6816" i="3" a="1"/>
  <c r="M6816" i="3" s="1"/>
  <c r="P6818" i="3" a="1"/>
  <c r="P6818" i="3" s="1"/>
  <c r="R6818" i="3" s="1"/>
  <c r="L6818" i="3" a="1"/>
  <c r="L6818" i="3" s="1"/>
  <c r="M6818" i="3" a="1"/>
  <c r="M6818" i="3" s="1"/>
  <c r="P6882" i="3" a="1"/>
  <c r="P6882" i="3" s="1"/>
  <c r="L6882" i="3" a="1"/>
  <c r="L6882" i="3" s="1"/>
  <c r="M6882" i="3" a="1"/>
  <c r="M6882" i="3" s="1"/>
  <c r="O6882" i="3" a="1"/>
  <c r="O6882" i="3" s="1"/>
  <c r="M6900" i="3" a="1"/>
  <c r="M6900" i="3" s="1"/>
  <c r="N6900" i="3" a="1"/>
  <c r="N6900" i="3" s="1"/>
  <c r="O6900" i="3" a="1"/>
  <c r="O6900" i="3" s="1"/>
  <c r="P6900" i="3" a="1"/>
  <c r="P6900" i="3" s="1"/>
  <c r="R6901" i="3"/>
  <c r="Q6901" i="3"/>
  <c r="P6945" i="3" a="1"/>
  <c r="P6945" i="3" s="1"/>
  <c r="L6945" i="3" a="1"/>
  <c r="L6945" i="3" s="1"/>
  <c r="O6945" i="3" a="1"/>
  <c r="O6945" i="3" s="1"/>
  <c r="K6945" i="3" a="1"/>
  <c r="K6945" i="3" s="1"/>
  <c r="N6945" i="3" a="1"/>
  <c r="N6945" i="3" s="1"/>
  <c r="R6949" i="3"/>
  <c r="Q6949" i="3"/>
  <c r="M6955" i="3" a="1"/>
  <c r="M6955" i="3" s="1"/>
  <c r="P6955" i="3" a="1"/>
  <c r="P6955" i="3" s="1"/>
  <c r="L6955" i="3" a="1"/>
  <c r="L6955" i="3" s="1"/>
  <c r="O6955" i="3" a="1"/>
  <c r="O6955" i="3" s="1"/>
  <c r="M6963" i="3" a="1"/>
  <c r="M6963" i="3" s="1"/>
  <c r="P6963" i="3" a="1"/>
  <c r="P6963" i="3" s="1"/>
  <c r="L6963" i="3" a="1"/>
  <c r="L6963" i="3" s="1"/>
  <c r="O6963" i="3" a="1"/>
  <c r="O6963" i="3" s="1"/>
  <c r="N6963" i="3" a="1"/>
  <c r="N6963" i="3" s="1"/>
  <c r="R6976" i="3"/>
  <c r="Q6976" i="3"/>
  <c r="Q6984" i="3"/>
  <c r="P7018" i="3" a="1"/>
  <c r="P7018" i="3" s="1"/>
  <c r="L7018" i="3" a="1"/>
  <c r="L7018" i="3" s="1"/>
  <c r="M7018" i="3" a="1"/>
  <c r="M7018" i="3" s="1"/>
  <c r="O7018" i="3" a="1"/>
  <c r="O7018" i="3" s="1"/>
  <c r="N7018" i="3" a="1"/>
  <c r="N7018" i="3" s="1"/>
  <c r="P7026" i="3" a="1"/>
  <c r="P7026" i="3" s="1"/>
  <c r="L7026" i="3" a="1"/>
  <c r="L7026" i="3" s="1"/>
  <c r="M7026" i="3" a="1"/>
  <c r="M7026" i="3" s="1"/>
  <c r="N7026" i="3" a="1"/>
  <c r="N7026" i="3" s="1"/>
  <c r="O7026" i="3" a="1"/>
  <c r="O7026" i="3" s="1"/>
  <c r="Q7071" i="3"/>
  <c r="R7076" i="3"/>
  <c r="Q7076" i="3"/>
  <c r="R7140" i="3"/>
  <c r="R7151" i="3"/>
  <c r="Q7151" i="3"/>
  <c r="P7153" i="3" a="1"/>
  <c r="P7153" i="3" s="1"/>
  <c r="L7153" i="3" a="1"/>
  <c r="L7153" i="3" s="1"/>
  <c r="K7153" i="3" a="1"/>
  <c r="K7153" i="3" s="1"/>
  <c r="M7153" i="3" a="1"/>
  <c r="M7153" i="3" s="1"/>
  <c r="N7153" i="3" a="1"/>
  <c r="N7153" i="3" s="1"/>
  <c r="O7153" i="3" a="1"/>
  <c r="O7153" i="3" s="1"/>
  <c r="R7165" i="3"/>
  <c r="Q7165" i="3"/>
  <c r="M6908" i="3" a="1"/>
  <c r="M6908" i="3" s="1"/>
  <c r="N6908" i="3" a="1"/>
  <c r="N6908" i="3" s="1"/>
  <c r="O6908" i="3" a="1"/>
  <c r="O6908" i="3" s="1"/>
  <c r="L6908" i="3" a="1"/>
  <c r="L6908" i="3" s="1"/>
  <c r="M6915" i="3" a="1"/>
  <c r="M6915" i="3" s="1"/>
  <c r="P6915" i="3" a="1"/>
  <c r="P6915" i="3" s="1"/>
  <c r="L6915" i="3" a="1"/>
  <c r="L6915" i="3" s="1"/>
  <c r="N6915" i="3" a="1"/>
  <c r="N6915" i="3" s="1"/>
  <c r="K6915" i="3" a="1"/>
  <c r="K6915" i="3" s="1"/>
  <c r="Q6948" i="3"/>
  <c r="M6971" i="3" a="1"/>
  <c r="M6971" i="3" s="1"/>
  <c r="P6971" i="3" a="1"/>
  <c r="P6971" i="3" s="1"/>
  <c r="L6971" i="3" a="1"/>
  <c r="L6971" i="3" s="1"/>
  <c r="N6971" i="3" a="1"/>
  <c r="N6971" i="3" s="1"/>
  <c r="O6971" i="3" a="1"/>
  <c r="O6971" i="3" s="1"/>
  <c r="M6988" i="3" a="1"/>
  <c r="M6988" i="3" s="1"/>
  <c r="N6988" i="3" a="1"/>
  <c r="N6988" i="3" s="1"/>
  <c r="L6988" i="3" a="1"/>
  <c r="L6988" i="3" s="1"/>
  <c r="K6988" i="3" a="1"/>
  <c r="K6988" i="3" s="1"/>
  <c r="R6997" i="3"/>
  <c r="R7005" i="3"/>
  <c r="Q7005" i="3"/>
  <c r="Q7007" i="3"/>
  <c r="P7034" i="3" a="1"/>
  <c r="P7034" i="3" s="1"/>
  <c r="L7034" i="3" a="1"/>
  <c r="L7034" i="3" s="1"/>
  <c r="M7034" i="3" a="1"/>
  <c r="M7034" i="3" s="1"/>
  <c r="N7034" i="3" a="1"/>
  <c r="N7034" i="3" s="1"/>
  <c r="K7034" i="3" a="1"/>
  <c r="K7034" i="3" s="1"/>
  <c r="P7065" i="3" a="1"/>
  <c r="P7065" i="3" s="1"/>
  <c r="L7065" i="3" a="1"/>
  <c r="L7065" i="3" s="1"/>
  <c r="O7065" i="3" a="1"/>
  <c r="O7065" i="3" s="1"/>
  <c r="K7065" i="3" a="1"/>
  <c r="K7065" i="3" s="1"/>
  <c r="R7087" i="3"/>
  <c r="Q7087" i="3"/>
  <c r="M7116" i="3" a="1"/>
  <c r="M7116" i="3" s="1"/>
  <c r="N7116" i="3" a="1"/>
  <c r="N7116" i="3" s="1"/>
  <c r="L7116" i="3" a="1"/>
  <c r="L7116" i="3" s="1"/>
  <c r="K7116" i="3" a="1"/>
  <c r="K7116" i="3" s="1"/>
  <c r="P7116" i="3" a="1"/>
  <c r="P7116" i="3" s="1"/>
  <c r="O7116" i="3" a="1"/>
  <c r="O7116" i="3" s="1"/>
  <c r="R7118" i="3"/>
  <c r="Q7118" i="3"/>
  <c r="O6354" i="3" a="1"/>
  <c r="O6354" i="3" s="1"/>
  <c r="P6360" i="3" a="1"/>
  <c r="P6360" i="3" s="1"/>
  <c r="L6360" i="3" a="1"/>
  <c r="L6360" i="3" s="1"/>
  <c r="O6360" i="3" a="1"/>
  <c r="O6360" i="3" s="1"/>
  <c r="O6366" i="3" a="1"/>
  <c r="O6366" i="3" s="1"/>
  <c r="K6366" i="3" a="1"/>
  <c r="K6366" i="3" s="1"/>
  <c r="M6376" i="3" a="1"/>
  <c r="M6376" i="3" s="1"/>
  <c r="O6380" i="3" a="1"/>
  <c r="O6380" i="3" s="1"/>
  <c r="M6382" i="3" a="1"/>
  <c r="M6382" i="3" s="1"/>
  <c r="O6386" i="3" a="1"/>
  <c r="O6386" i="3" s="1"/>
  <c r="P6392" i="3" a="1"/>
  <c r="P6392" i="3" s="1"/>
  <c r="L6392" i="3" a="1"/>
  <c r="L6392" i="3" s="1"/>
  <c r="O6392" i="3" a="1"/>
  <c r="O6392" i="3" s="1"/>
  <c r="O6398" i="3" a="1"/>
  <c r="O6398" i="3" s="1"/>
  <c r="K6398" i="3" a="1"/>
  <c r="K6398" i="3" s="1"/>
  <c r="M6408" i="3" a="1"/>
  <c r="M6408" i="3" s="1"/>
  <c r="O6412" i="3" a="1"/>
  <c r="O6412" i="3" s="1"/>
  <c r="M6414" i="3" a="1"/>
  <c r="M6414" i="3" s="1"/>
  <c r="O6418" i="3" a="1"/>
  <c r="O6418" i="3" s="1"/>
  <c r="P6424" i="3" a="1"/>
  <c r="P6424" i="3" s="1"/>
  <c r="L6424" i="3" a="1"/>
  <c r="L6424" i="3" s="1"/>
  <c r="O6424" i="3" a="1"/>
  <c r="O6424" i="3" s="1"/>
  <c r="O6430" i="3" a="1"/>
  <c r="O6430" i="3" s="1"/>
  <c r="K6430" i="3" a="1"/>
  <c r="K6430" i="3" s="1"/>
  <c r="P6430" i="3" a="1"/>
  <c r="P6430" i="3" s="1"/>
  <c r="P6439" i="3" a="1"/>
  <c r="P6439" i="3" s="1"/>
  <c r="R6439" i="3" s="1"/>
  <c r="P6455" i="3" a="1"/>
  <c r="P6455" i="3" s="1"/>
  <c r="R6455" i="3" s="1"/>
  <c r="P6473" i="3" a="1"/>
  <c r="P6473" i="3" s="1"/>
  <c r="R6473" i="3" s="1"/>
  <c r="P6481" i="3" a="1"/>
  <c r="P6481" i="3" s="1"/>
  <c r="R6481" i="3" s="1"/>
  <c r="P6488" i="3" a="1"/>
  <c r="P6488" i="3" s="1"/>
  <c r="Q6488" i="3" s="1"/>
  <c r="L6488" i="3" a="1"/>
  <c r="L6488" i="3" s="1"/>
  <c r="M6488" i="3" a="1"/>
  <c r="M6488" i="3" s="1"/>
  <c r="P6495" i="3" a="1"/>
  <c r="P6495" i="3" s="1"/>
  <c r="L6495" i="3" a="1"/>
  <c r="L6495" i="3" s="1"/>
  <c r="O6502" i="3" a="1"/>
  <c r="O6502" i="3" s="1"/>
  <c r="K6502" i="3" a="1"/>
  <c r="K6502" i="3" s="1"/>
  <c r="P6502" i="3" a="1"/>
  <c r="P6502" i="3" s="1"/>
  <c r="L6502" i="3" a="1"/>
  <c r="L6502" i="3" s="1"/>
  <c r="N6513" i="3" a="1"/>
  <c r="N6513" i="3" s="1"/>
  <c r="Q6517" i="3"/>
  <c r="N6520" i="3" a="1"/>
  <c r="N6520" i="3" s="1"/>
  <c r="P6530" i="3" a="1"/>
  <c r="P6530" i="3" s="1"/>
  <c r="Q6530" i="3" s="1"/>
  <c r="L6530" i="3" a="1"/>
  <c r="L6530" i="3" s="1"/>
  <c r="M6530" i="3" a="1"/>
  <c r="M6530" i="3" s="1"/>
  <c r="P6562" i="3" a="1"/>
  <c r="P6562" i="3" s="1"/>
  <c r="Q6562" i="3" s="1"/>
  <c r="L6562" i="3" a="1"/>
  <c r="L6562" i="3" s="1"/>
  <c r="M6562" i="3" a="1"/>
  <c r="M6562" i="3" s="1"/>
  <c r="P6594" i="3" a="1"/>
  <c r="P6594" i="3" s="1"/>
  <c r="R6594" i="3" s="1"/>
  <c r="L6594" i="3" a="1"/>
  <c r="L6594" i="3" s="1"/>
  <c r="M6594" i="3" a="1"/>
  <c r="M6594" i="3" s="1"/>
  <c r="P6600" i="3" a="1"/>
  <c r="P6600" i="3" s="1"/>
  <c r="P6626" i="3" a="1"/>
  <c r="P6626" i="3" s="1"/>
  <c r="R6626" i="3" s="1"/>
  <c r="L6626" i="3" a="1"/>
  <c r="L6626" i="3" s="1"/>
  <c r="M6626" i="3" a="1"/>
  <c r="M6626" i="3" s="1"/>
  <c r="P6632" i="3" a="1"/>
  <c r="P6632" i="3" s="1"/>
  <c r="O6644" i="3" a="1"/>
  <c r="O6644" i="3" s="1"/>
  <c r="O6646" i="3" a="1"/>
  <c r="O6646" i="3" s="1"/>
  <c r="M6661" i="3" a="1"/>
  <c r="M6661" i="3" s="1"/>
  <c r="L6661" i="3" a="1"/>
  <c r="L6661" i="3" s="1"/>
  <c r="N6661" i="3" a="1"/>
  <c r="N6661" i="3" s="1"/>
  <c r="O6669" i="3" a="1"/>
  <c r="O6669" i="3" s="1"/>
  <c r="O6673" i="3" a="1"/>
  <c r="O6673" i="3" s="1"/>
  <c r="P6676" i="3" a="1"/>
  <c r="P6676" i="3" s="1"/>
  <c r="Q6676" i="3" s="1"/>
  <c r="O6681" i="3" a="1"/>
  <c r="O6681" i="3" s="1"/>
  <c r="P6699" i="3" a="1"/>
  <c r="P6699" i="3" s="1"/>
  <c r="Q6699" i="3" s="1"/>
  <c r="O6701" i="3" a="1"/>
  <c r="O6701" i="3" s="1"/>
  <c r="O6708" i="3" a="1"/>
  <c r="O6708" i="3" s="1"/>
  <c r="O6710" i="3" a="1"/>
  <c r="O6710" i="3" s="1"/>
  <c r="O6714" i="3" a="1"/>
  <c r="O6714" i="3" s="1"/>
  <c r="O6716" i="3" a="1"/>
  <c r="O6716" i="3" s="1"/>
  <c r="P6731" i="3" a="1"/>
  <c r="P6731" i="3" s="1"/>
  <c r="R6731" i="3" s="1"/>
  <c r="O6733" i="3" a="1"/>
  <c r="O6733" i="3" s="1"/>
  <c r="O6740" i="3" a="1"/>
  <c r="O6740" i="3" s="1"/>
  <c r="O6742" i="3" a="1"/>
  <c r="O6742" i="3" s="1"/>
  <c r="O6746" i="3" a="1"/>
  <c r="O6746" i="3" s="1"/>
  <c r="O6748" i="3" a="1"/>
  <c r="O6748" i="3" s="1"/>
  <c r="P6763" i="3" a="1"/>
  <c r="P6763" i="3" s="1"/>
  <c r="R6763" i="3" s="1"/>
  <c r="O6765" i="3" a="1"/>
  <c r="O6765" i="3" s="1"/>
  <c r="O6772" i="3" a="1"/>
  <c r="O6772" i="3" s="1"/>
  <c r="O6774" i="3" a="1"/>
  <c r="O6774" i="3" s="1"/>
  <c r="O6778" i="3" a="1"/>
  <c r="O6778" i="3" s="1"/>
  <c r="O6780" i="3" a="1"/>
  <c r="O6780" i="3" s="1"/>
  <c r="P6795" i="3" a="1"/>
  <c r="P6795" i="3" s="1"/>
  <c r="R6795" i="3" s="1"/>
  <c r="O6797" i="3" a="1"/>
  <c r="O6797" i="3" s="1"/>
  <c r="O6804" i="3" a="1"/>
  <c r="O6804" i="3" s="1"/>
  <c r="O6806" i="3" a="1"/>
  <c r="O6806" i="3" s="1"/>
  <c r="O6810" i="3" a="1"/>
  <c r="O6810" i="3" s="1"/>
  <c r="O6812" i="3" a="1"/>
  <c r="O6812" i="3" s="1"/>
  <c r="L6816" i="3" a="1"/>
  <c r="L6816" i="3" s="1"/>
  <c r="N6818" i="3" a="1"/>
  <c r="N6818" i="3" s="1"/>
  <c r="P6827" i="3" a="1"/>
  <c r="P6827" i="3" s="1"/>
  <c r="Q6827" i="3" s="1"/>
  <c r="O6829" i="3" a="1"/>
  <c r="O6829" i="3" s="1"/>
  <c r="O6836" i="3" a="1"/>
  <c r="O6836" i="3" s="1"/>
  <c r="O6838" i="3" a="1"/>
  <c r="O6838" i="3" s="1"/>
  <c r="O6842" i="3" a="1"/>
  <c r="O6842" i="3" s="1"/>
  <c r="O6844" i="3" a="1"/>
  <c r="O6844" i="3" s="1"/>
  <c r="P6858" i="3" a="1"/>
  <c r="P6858" i="3" s="1"/>
  <c r="Q6858" i="3" s="1"/>
  <c r="L6858" i="3" a="1"/>
  <c r="L6858" i="3" s="1"/>
  <c r="N6858" i="3" a="1"/>
  <c r="N6858" i="3" s="1"/>
  <c r="M6858" i="3" a="1"/>
  <c r="M6858" i="3" s="1"/>
  <c r="P6890" i="3" a="1"/>
  <c r="P6890" i="3" s="1"/>
  <c r="L6890" i="3" a="1"/>
  <c r="L6890" i="3" s="1"/>
  <c r="M6890" i="3" a="1"/>
  <c r="M6890" i="3" s="1"/>
  <c r="O6890" i="3" a="1"/>
  <c r="O6890" i="3" s="1"/>
  <c r="N6890" i="3" a="1"/>
  <c r="N6890" i="3" s="1"/>
  <c r="P6898" i="3" a="1"/>
  <c r="P6898" i="3" s="1"/>
  <c r="L6898" i="3" a="1"/>
  <c r="L6898" i="3" s="1"/>
  <c r="M6898" i="3" a="1"/>
  <c r="M6898" i="3" s="1"/>
  <c r="N6898" i="3" a="1"/>
  <c r="N6898" i="3" s="1"/>
  <c r="O6898" i="3" a="1"/>
  <c r="O6898" i="3" s="1"/>
  <c r="R6902" i="3"/>
  <c r="K6908" i="3" a="1"/>
  <c r="K6908" i="3" s="1"/>
  <c r="O6915" i="3" a="1"/>
  <c r="O6915" i="3" s="1"/>
  <c r="P6953" i="3" a="1"/>
  <c r="P6953" i="3" s="1"/>
  <c r="L6953" i="3" a="1"/>
  <c r="L6953" i="3" s="1"/>
  <c r="O6953" i="3" a="1"/>
  <c r="O6953" i="3" s="1"/>
  <c r="K6953" i="3" a="1"/>
  <c r="K6953" i="3" s="1"/>
  <c r="N6953" i="3" a="1"/>
  <c r="N6953" i="3" s="1"/>
  <c r="P6961" i="3" a="1"/>
  <c r="P6961" i="3" s="1"/>
  <c r="L6961" i="3" a="1"/>
  <c r="L6961" i="3" s="1"/>
  <c r="O6961" i="3" a="1"/>
  <c r="O6961" i="3" s="1"/>
  <c r="K6961" i="3" a="1"/>
  <c r="K6961" i="3" s="1"/>
  <c r="N6961" i="3" a="1"/>
  <c r="N6961" i="3" s="1"/>
  <c r="M6961" i="3" a="1"/>
  <c r="M6961" i="3" s="1"/>
  <c r="K6971" i="3" a="1"/>
  <c r="K6971" i="3" s="1"/>
  <c r="O6988" i="3" a="1"/>
  <c r="O6988" i="3" s="1"/>
  <c r="R7023" i="3"/>
  <c r="O7034" i="3" a="1"/>
  <c r="O7034" i="3" s="1"/>
  <c r="R7038" i="3"/>
  <c r="Q7038" i="3"/>
  <c r="M7044" i="3" a="1"/>
  <c r="M7044" i="3" s="1"/>
  <c r="N7044" i="3" a="1"/>
  <c r="N7044" i="3" s="1"/>
  <c r="L7044" i="3" a="1"/>
  <c r="L7044" i="3" s="1"/>
  <c r="O7044" i="3" a="1"/>
  <c r="O7044" i="3" s="1"/>
  <c r="M7065" i="3" a="1"/>
  <c r="M7065" i="3" s="1"/>
  <c r="P7073" i="3" a="1"/>
  <c r="P7073" i="3" s="1"/>
  <c r="L7073" i="3" a="1"/>
  <c r="L7073" i="3" s="1"/>
  <c r="O7073" i="3" a="1"/>
  <c r="O7073" i="3" s="1"/>
  <c r="K7073" i="3" a="1"/>
  <c r="K7073" i="3" s="1"/>
  <c r="N7073" i="3" a="1"/>
  <c r="N7073" i="3" s="1"/>
  <c r="M7073" i="3" a="1"/>
  <c r="M7073" i="3" s="1"/>
  <c r="Q7088" i="3"/>
  <c r="M7100" i="3" a="1"/>
  <c r="M7100" i="3" s="1"/>
  <c r="N7100" i="3" a="1"/>
  <c r="N7100" i="3" s="1"/>
  <c r="O7100" i="3" a="1"/>
  <c r="O7100" i="3" s="1"/>
  <c r="L7100" i="3" a="1"/>
  <c r="L7100" i="3" s="1"/>
  <c r="K7100" i="3" a="1"/>
  <c r="K7100" i="3" s="1"/>
  <c r="P7100" i="3" a="1"/>
  <c r="P7100" i="3" s="1"/>
  <c r="Q7135" i="3"/>
  <c r="R7197" i="3"/>
  <c r="Q7197" i="3"/>
  <c r="K6077" i="3" a="1"/>
  <c r="K6077" i="3" s="1"/>
  <c r="K6085" i="3" a="1"/>
  <c r="K6085" i="3" s="1"/>
  <c r="K6093" i="3" a="1"/>
  <c r="K6093" i="3" s="1"/>
  <c r="K6101" i="3" a="1"/>
  <c r="K6101" i="3" s="1"/>
  <c r="K6109" i="3" a="1"/>
  <c r="K6109" i="3" s="1"/>
  <c r="K6117" i="3" a="1"/>
  <c r="K6117" i="3" s="1"/>
  <c r="K6125" i="3" a="1"/>
  <c r="K6125" i="3" s="1"/>
  <c r="K6133" i="3" a="1"/>
  <c r="K6133" i="3" s="1"/>
  <c r="K6141" i="3" a="1"/>
  <c r="K6141" i="3" s="1"/>
  <c r="K6149" i="3" a="1"/>
  <c r="K6149" i="3" s="1"/>
  <c r="K6157" i="3" a="1"/>
  <c r="K6157" i="3" s="1"/>
  <c r="K6165" i="3" a="1"/>
  <c r="K6165" i="3" s="1"/>
  <c r="K6173" i="3" a="1"/>
  <c r="K6173" i="3" s="1"/>
  <c r="K6181" i="3" a="1"/>
  <c r="K6181" i="3" s="1"/>
  <c r="K6189" i="3" a="1"/>
  <c r="K6189" i="3" s="1"/>
  <c r="K6197" i="3" a="1"/>
  <c r="K6197" i="3" s="1"/>
  <c r="K6205" i="3" a="1"/>
  <c r="K6205" i="3" s="1"/>
  <c r="K6213" i="3" a="1"/>
  <c r="K6213" i="3" s="1"/>
  <c r="K6221" i="3" a="1"/>
  <c r="K6221" i="3" s="1"/>
  <c r="K6229" i="3" a="1"/>
  <c r="K6229" i="3" s="1"/>
  <c r="K6237" i="3" a="1"/>
  <c r="K6237" i="3" s="1"/>
  <c r="K6245" i="3" a="1"/>
  <c r="K6245" i="3" s="1"/>
  <c r="K6253" i="3" a="1"/>
  <c r="K6253" i="3" s="1"/>
  <c r="K6261" i="3" a="1"/>
  <c r="K6261" i="3" s="1"/>
  <c r="K6269" i="3" a="1"/>
  <c r="K6269" i="3" s="1"/>
  <c r="K6277" i="3" a="1"/>
  <c r="K6277" i="3" s="1"/>
  <c r="K6285" i="3" a="1"/>
  <c r="K6285" i="3" s="1"/>
  <c r="K6293" i="3" a="1"/>
  <c r="K6293" i="3" s="1"/>
  <c r="K6301" i="3" a="1"/>
  <c r="K6301" i="3" s="1"/>
  <c r="K6309" i="3" a="1"/>
  <c r="K6309" i="3" s="1"/>
  <c r="K6317" i="3" a="1"/>
  <c r="K6317" i="3" s="1"/>
  <c r="K6325" i="3" a="1"/>
  <c r="K6325" i="3" s="1"/>
  <c r="K6333" i="3" a="1"/>
  <c r="K6333" i="3" s="1"/>
  <c r="K6341" i="3" a="1"/>
  <c r="K6341" i="3" s="1"/>
  <c r="K6349" i="3" a="1"/>
  <c r="K6349" i="3" s="1"/>
  <c r="K6354" i="3" a="1"/>
  <c r="K6354" i="3" s="1"/>
  <c r="K6360" i="3" a="1"/>
  <c r="K6360" i="3" s="1"/>
  <c r="M6364" i="3" a="1"/>
  <c r="M6364" i="3" s="1"/>
  <c r="P6366" i="3" a="1"/>
  <c r="P6366" i="3" s="1"/>
  <c r="K6380" i="3" a="1"/>
  <c r="K6380" i="3" s="1"/>
  <c r="K6386" i="3" a="1"/>
  <c r="K6386" i="3" s="1"/>
  <c r="K6392" i="3" a="1"/>
  <c r="K6392" i="3" s="1"/>
  <c r="M6396" i="3" a="1"/>
  <c r="M6396" i="3" s="1"/>
  <c r="P6398" i="3" a="1"/>
  <c r="P6398" i="3" s="1"/>
  <c r="K6412" i="3" a="1"/>
  <c r="K6412" i="3" s="1"/>
  <c r="K6418" i="3" a="1"/>
  <c r="K6418" i="3" s="1"/>
  <c r="K6424" i="3" a="1"/>
  <c r="K6424" i="3" s="1"/>
  <c r="M6428" i="3" a="1"/>
  <c r="M6428" i="3" s="1"/>
  <c r="M6442" i="3" a="1"/>
  <c r="M6442" i="3" s="1"/>
  <c r="N6442" i="3" a="1"/>
  <c r="N6442" i="3" s="1"/>
  <c r="N6444" i="3" a="1"/>
  <c r="N6444" i="3" s="1"/>
  <c r="O6444" i="3" a="1"/>
  <c r="O6444" i="3" s="1"/>
  <c r="K6444" i="3" a="1"/>
  <c r="K6444" i="3" s="1"/>
  <c r="P6444" i="3" a="1"/>
  <c r="P6444" i="3" s="1"/>
  <c r="O6446" i="3" a="1"/>
  <c r="O6446" i="3" s="1"/>
  <c r="K6446" i="3" a="1"/>
  <c r="K6446" i="3" s="1"/>
  <c r="P6446" i="3" a="1"/>
  <c r="P6446" i="3" s="1"/>
  <c r="L6446" i="3" a="1"/>
  <c r="L6446" i="3" s="1"/>
  <c r="M6458" i="3" a="1"/>
  <c r="M6458" i="3" s="1"/>
  <c r="N6458" i="3" a="1"/>
  <c r="N6458" i="3" s="1"/>
  <c r="N6460" i="3" a="1"/>
  <c r="N6460" i="3" s="1"/>
  <c r="O6460" i="3" a="1"/>
  <c r="O6460" i="3" s="1"/>
  <c r="K6460" i="3" a="1"/>
  <c r="K6460" i="3" s="1"/>
  <c r="P6460" i="3" a="1"/>
  <c r="P6460" i="3" s="1"/>
  <c r="O6462" i="3" a="1"/>
  <c r="O6462" i="3" s="1"/>
  <c r="K6462" i="3" a="1"/>
  <c r="K6462" i="3" s="1"/>
  <c r="P6462" i="3" a="1"/>
  <c r="P6462" i="3" s="1"/>
  <c r="L6462" i="3" a="1"/>
  <c r="L6462" i="3" s="1"/>
  <c r="K6473" i="3" a="1"/>
  <c r="K6473" i="3" s="1"/>
  <c r="M6474" i="3" a="1"/>
  <c r="M6474" i="3" s="1"/>
  <c r="N6474" i="3" a="1"/>
  <c r="N6474" i="3" s="1"/>
  <c r="P6474" i="3" a="1"/>
  <c r="P6474" i="3" s="1"/>
  <c r="R6474" i="3" s="1"/>
  <c r="K6481" i="3" a="1"/>
  <c r="K6481" i="3" s="1"/>
  <c r="M6482" i="3" a="1"/>
  <c r="M6482" i="3" s="1"/>
  <c r="N6482" i="3" a="1"/>
  <c r="N6482" i="3" s="1"/>
  <c r="P6482" i="3" a="1"/>
  <c r="P6482" i="3" s="1"/>
  <c r="K6488" i="3" a="1"/>
  <c r="K6488" i="3" s="1"/>
  <c r="P6489" i="3" a="1"/>
  <c r="P6489" i="3" s="1"/>
  <c r="R6489" i="3" s="1"/>
  <c r="K6495" i="3" a="1"/>
  <c r="K6495" i="3" s="1"/>
  <c r="P6496" i="3" a="1"/>
  <c r="P6496" i="3" s="1"/>
  <c r="Q6496" i="3" s="1"/>
  <c r="L6496" i="3" a="1"/>
  <c r="L6496" i="3" s="1"/>
  <c r="M6496" i="3" a="1"/>
  <c r="M6496" i="3" s="1"/>
  <c r="P6503" i="3" a="1"/>
  <c r="P6503" i="3" s="1"/>
  <c r="Q6503" i="3" s="1"/>
  <c r="L6503" i="3" a="1"/>
  <c r="L6503" i="3" s="1"/>
  <c r="O6510" i="3" a="1"/>
  <c r="O6510" i="3" s="1"/>
  <c r="K6510" i="3" a="1"/>
  <c r="K6510" i="3" s="1"/>
  <c r="P6510" i="3" a="1"/>
  <c r="P6510" i="3" s="1"/>
  <c r="L6510" i="3" a="1"/>
  <c r="L6510" i="3" s="1"/>
  <c r="M6524" i="3" a="1"/>
  <c r="M6524" i="3" s="1"/>
  <c r="L6524" i="3" a="1"/>
  <c r="L6524" i="3" s="1"/>
  <c r="K6530" i="3" a="1"/>
  <c r="K6530" i="3" s="1"/>
  <c r="M6533" i="3" a="1"/>
  <c r="M6533" i="3" s="1"/>
  <c r="N6533" i="3" a="1"/>
  <c r="N6533" i="3" s="1"/>
  <c r="O6538" i="3" a="1"/>
  <c r="O6538" i="3" s="1"/>
  <c r="O6545" i="3" a="1"/>
  <c r="O6545" i="3" s="1"/>
  <c r="N6550" i="3" a="1"/>
  <c r="N6550" i="3" s="1"/>
  <c r="L6550" i="3" a="1"/>
  <c r="L6550" i="3" s="1"/>
  <c r="M6550" i="3" a="1"/>
  <c r="M6550" i="3" s="1"/>
  <c r="M6556" i="3" a="1"/>
  <c r="M6556" i="3" s="1"/>
  <c r="L6556" i="3" a="1"/>
  <c r="L6556" i="3" s="1"/>
  <c r="K6562" i="3" a="1"/>
  <c r="K6562" i="3" s="1"/>
  <c r="M6565" i="3" a="1"/>
  <c r="M6565" i="3" s="1"/>
  <c r="N6565" i="3" a="1"/>
  <c r="N6565" i="3" s="1"/>
  <c r="O6570" i="3" a="1"/>
  <c r="O6570" i="3" s="1"/>
  <c r="O6577" i="3" a="1"/>
  <c r="O6577" i="3" s="1"/>
  <c r="N6582" i="3" a="1"/>
  <c r="N6582" i="3" s="1"/>
  <c r="L6582" i="3" a="1"/>
  <c r="L6582" i="3" s="1"/>
  <c r="M6582" i="3" a="1"/>
  <c r="M6582" i="3" s="1"/>
  <c r="M6588" i="3" a="1"/>
  <c r="M6588" i="3" s="1"/>
  <c r="L6588" i="3" a="1"/>
  <c r="L6588" i="3" s="1"/>
  <c r="K6594" i="3" a="1"/>
  <c r="K6594" i="3" s="1"/>
  <c r="M6597" i="3" a="1"/>
  <c r="M6597" i="3" s="1"/>
  <c r="N6597" i="3" a="1"/>
  <c r="N6597" i="3" s="1"/>
  <c r="O6602" i="3" a="1"/>
  <c r="O6602" i="3" s="1"/>
  <c r="O6609" i="3" a="1"/>
  <c r="O6609" i="3" s="1"/>
  <c r="N6614" i="3" a="1"/>
  <c r="N6614" i="3" s="1"/>
  <c r="L6614" i="3" a="1"/>
  <c r="L6614" i="3" s="1"/>
  <c r="M6614" i="3" a="1"/>
  <c r="M6614" i="3" s="1"/>
  <c r="M6620" i="3" a="1"/>
  <c r="M6620" i="3" s="1"/>
  <c r="L6620" i="3" a="1"/>
  <c r="L6620" i="3" s="1"/>
  <c r="K6626" i="3" a="1"/>
  <c r="K6626" i="3" s="1"/>
  <c r="M6629" i="3" a="1"/>
  <c r="M6629" i="3" s="1"/>
  <c r="N6629" i="3" a="1"/>
  <c r="N6629" i="3" s="1"/>
  <c r="O6634" i="3" a="1"/>
  <c r="O6634" i="3" s="1"/>
  <c r="K6661" i="3" a="1"/>
  <c r="K6661" i="3" s="1"/>
  <c r="N6670" i="3" a="1"/>
  <c r="N6670" i="3" s="1"/>
  <c r="M6670" i="3" a="1"/>
  <c r="M6670" i="3" s="1"/>
  <c r="P6673" i="3" a="1"/>
  <c r="P6673" i="3" s="1"/>
  <c r="P6682" i="3" a="1"/>
  <c r="P6682" i="3" s="1"/>
  <c r="R6682" i="3" s="1"/>
  <c r="L6682" i="3" a="1"/>
  <c r="L6682" i="3" s="1"/>
  <c r="N6682" i="3" a="1"/>
  <c r="N6682" i="3" s="1"/>
  <c r="M6682" i="3" a="1"/>
  <c r="M6682" i="3" s="1"/>
  <c r="M6684" i="3" a="1"/>
  <c r="M6684" i="3" s="1"/>
  <c r="L6684" i="3" a="1"/>
  <c r="L6684" i="3" s="1"/>
  <c r="P6684" i="3" a="1"/>
  <c r="P6684" i="3" s="1"/>
  <c r="R6684" i="3" s="1"/>
  <c r="O6688" i="3" a="1"/>
  <c r="O6688" i="3" s="1"/>
  <c r="K6688" i="3" a="1"/>
  <c r="K6688" i="3" s="1"/>
  <c r="N6688" i="3" a="1"/>
  <c r="N6688" i="3" s="1"/>
  <c r="M6688" i="3" a="1"/>
  <c r="M6688" i="3" s="1"/>
  <c r="P6690" i="3" a="1"/>
  <c r="P6690" i="3" s="1"/>
  <c r="L6690" i="3" a="1"/>
  <c r="L6690" i="3" s="1"/>
  <c r="M6690" i="3" a="1"/>
  <c r="M6690" i="3" s="1"/>
  <c r="P6696" i="3" a="1"/>
  <c r="P6696" i="3" s="1"/>
  <c r="N6702" i="3" a="1"/>
  <c r="N6702" i="3" s="1"/>
  <c r="M6702" i="3" a="1"/>
  <c r="M6702" i="3" s="1"/>
  <c r="P6728" i="3" a="1"/>
  <c r="P6728" i="3" s="1"/>
  <c r="N6734" i="3" a="1"/>
  <c r="N6734" i="3" s="1"/>
  <c r="M6734" i="3" a="1"/>
  <c r="M6734" i="3" s="1"/>
  <c r="P6760" i="3" a="1"/>
  <c r="P6760" i="3" s="1"/>
  <c r="N6766" i="3" a="1"/>
  <c r="N6766" i="3" s="1"/>
  <c r="M6766" i="3" a="1"/>
  <c r="M6766" i="3" s="1"/>
  <c r="P6792" i="3" a="1"/>
  <c r="P6792" i="3" s="1"/>
  <c r="N6798" i="3" a="1"/>
  <c r="N6798" i="3" s="1"/>
  <c r="M6798" i="3" a="1"/>
  <c r="M6798" i="3" s="1"/>
  <c r="P6824" i="3" a="1"/>
  <c r="P6824" i="3" s="1"/>
  <c r="N6830" i="3" a="1"/>
  <c r="N6830" i="3" s="1"/>
  <c r="M6830" i="3" a="1"/>
  <c r="M6830" i="3" s="1"/>
  <c r="N6854" i="3" a="1"/>
  <c r="N6854" i="3" s="1"/>
  <c r="L6854" i="3" a="1"/>
  <c r="L6854" i="3" s="1"/>
  <c r="P6854" i="3" a="1"/>
  <c r="P6854" i="3" s="1"/>
  <c r="R6854" i="3" s="1"/>
  <c r="K6854" i="3" a="1"/>
  <c r="K6854" i="3" s="1"/>
  <c r="K6858" i="3" a="1"/>
  <c r="K6858" i="3" s="1"/>
  <c r="M6860" i="3" a="1"/>
  <c r="M6860" i="3" s="1"/>
  <c r="N6860" i="3" a="1"/>
  <c r="N6860" i="3" s="1"/>
  <c r="L6860" i="3" a="1"/>
  <c r="L6860" i="3" s="1"/>
  <c r="K6860" i="3" a="1"/>
  <c r="K6860" i="3" s="1"/>
  <c r="Q6879" i="3"/>
  <c r="N6882" i="3" a="1"/>
  <c r="N6882" i="3" s="1"/>
  <c r="K6890" i="3" a="1"/>
  <c r="K6890" i="3" s="1"/>
  <c r="K6898" i="3" a="1"/>
  <c r="K6898" i="3" s="1"/>
  <c r="L6900" i="3" a="1"/>
  <c r="L6900" i="3" s="1"/>
  <c r="P6906" i="3" a="1"/>
  <c r="P6906" i="3" s="1"/>
  <c r="R6906" i="3" s="1"/>
  <c r="L6906" i="3" a="1"/>
  <c r="L6906" i="3" s="1"/>
  <c r="M6906" i="3" a="1"/>
  <c r="M6906" i="3" s="1"/>
  <c r="N6906" i="3" a="1"/>
  <c r="N6906" i="3" s="1"/>
  <c r="K6906" i="3" a="1"/>
  <c r="K6906" i="3" s="1"/>
  <c r="P6946" i="3" a="1"/>
  <c r="P6946" i="3" s="1"/>
  <c r="L6946" i="3" a="1"/>
  <c r="L6946" i="3" s="1"/>
  <c r="M6946" i="3" a="1"/>
  <c r="M6946" i="3" s="1"/>
  <c r="O6946" i="3" a="1"/>
  <c r="O6946" i="3" s="1"/>
  <c r="M6953" i="3" a="1"/>
  <c r="M6953" i="3" s="1"/>
  <c r="N6955" i="3" a="1"/>
  <c r="N6955" i="3" s="1"/>
  <c r="M6964" i="3" a="1"/>
  <c r="M6964" i="3" s="1"/>
  <c r="N6964" i="3" a="1"/>
  <c r="N6964" i="3" s="1"/>
  <c r="O6964" i="3" a="1"/>
  <c r="O6964" i="3" s="1"/>
  <c r="P6964" i="3" a="1"/>
  <c r="P6964" i="3" s="1"/>
  <c r="P7009" i="3" a="1"/>
  <c r="P7009" i="3" s="1"/>
  <c r="L7009" i="3" a="1"/>
  <c r="L7009" i="3" s="1"/>
  <c r="O7009" i="3" a="1"/>
  <c r="O7009" i="3" s="1"/>
  <c r="K7009" i="3" a="1"/>
  <c r="K7009" i="3" s="1"/>
  <c r="N7009" i="3" a="1"/>
  <c r="N7009" i="3" s="1"/>
  <c r="R7013" i="3"/>
  <c r="Q7013" i="3"/>
  <c r="M7019" i="3" a="1"/>
  <c r="M7019" i="3" s="1"/>
  <c r="P7019" i="3" a="1"/>
  <c r="P7019" i="3" s="1"/>
  <c r="L7019" i="3" a="1"/>
  <c r="L7019" i="3" s="1"/>
  <c r="O7019" i="3" a="1"/>
  <c r="O7019" i="3" s="1"/>
  <c r="M7027" i="3" a="1"/>
  <c r="M7027" i="3" s="1"/>
  <c r="P7027" i="3" a="1"/>
  <c r="P7027" i="3" s="1"/>
  <c r="L7027" i="3" a="1"/>
  <c r="L7027" i="3" s="1"/>
  <c r="O7027" i="3" a="1"/>
  <c r="O7027" i="3" s="1"/>
  <c r="N7027" i="3" a="1"/>
  <c r="N7027" i="3" s="1"/>
  <c r="Q7030" i="3"/>
  <c r="Q7040" i="3"/>
  <c r="K7044" i="3" a="1"/>
  <c r="K7044" i="3" s="1"/>
  <c r="N7065" i="3" a="1"/>
  <c r="N7065" i="3" s="1"/>
  <c r="P7082" i="3" a="1"/>
  <c r="P7082" i="3" s="1"/>
  <c r="L7082" i="3" a="1"/>
  <c r="L7082" i="3" s="1"/>
  <c r="M7082" i="3" a="1"/>
  <c r="M7082" i="3" s="1"/>
  <c r="O7082" i="3" a="1"/>
  <c r="O7082" i="3" s="1"/>
  <c r="N7082" i="3" a="1"/>
  <c r="N7082" i="3" s="1"/>
  <c r="K7082" i="3" a="1"/>
  <c r="K7082" i="3" s="1"/>
  <c r="P7089" i="3" a="1"/>
  <c r="P7089" i="3" s="1"/>
  <c r="L7089" i="3" a="1"/>
  <c r="L7089" i="3" s="1"/>
  <c r="O7089" i="3" a="1"/>
  <c r="O7089" i="3" s="1"/>
  <c r="K7089" i="3" a="1"/>
  <c r="K7089" i="3" s="1"/>
  <c r="N7089" i="3" a="1"/>
  <c r="N7089" i="3" s="1"/>
  <c r="M7089" i="3" a="1"/>
  <c r="M7089" i="3" s="1"/>
  <c r="R7102" i="3"/>
  <c r="R7244" i="3"/>
  <c r="Q7244" i="3"/>
  <c r="K6476" i="3" a="1"/>
  <c r="K6476" i="3" s="1"/>
  <c r="O6476" i="3" a="1"/>
  <c r="O6476" i="3" s="1"/>
  <c r="O6525" i="3" a="1"/>
  <c r="O6525" i="3" s="1"/>
  <c r="O6531" i="3" a="1"/>
  <c r="O6531" i="3" s="1"/>
  <c r="O6537" i="3" a="1"/>
  <c r="O6537" i="3" s="1"/>
  <c r="O6557" i="3" a="1"/>
  <c r="O6557" i="3" s="1"/>
  <c r="O6563" i="3" a="1"/>
  <c r="O6563" i="3" s="1"/>
  <c r="O6569" i="3" a="1"/>
  <c r="O6569" i="3" s="1"/>
  <c r="O6589" i="3" a="1"/>
  <c r="O6589" i="3" s="1"/>
  <c r="O6595" i="3" a="1"/>
  <c r="O6595" i="3" s="1"/>
  <c r="O6601" i="3" a="1"/>
  <c r="O6601" i="3" s="1"/>
  <c r="O6621" i="3" a="1"/>
  <c r="O6621" i="3" s="1"/>
  <c r="O6627" i="3" a="1"/>
  <c r="O6627" i="3" s="1"/>
  <c r="O6633" i="3" a="1"/>
  <c r="O6633" i="3" s="1"/>
  <c r="O6653" i="3" a="1"/>
  <c r="O6653" i="3" s="1"/>
  <c r="L6654" i="3" a="1"/>
  <c r="L6654" i="3" s="1"/>
  <c r="O6659" i="3" a="1"/>
  <c r="O6659" i="3" s="1"/>
  <c r="L6660" i="3" a="1"/>
  <c r="L6660" i="3" s="1"/>
  <c r="O6665" i="3" a="1"/>
  <c r="O6665" i="3" s="1"/>
  <c r="O6685" i="3" a="1"/>
  <c r="O6685" i="3" s="1"/>
  <c r="L6686" i="3" a="1"/>
  <c r="L6686" i="3" s="1"/>
  <c r="O6691" i="3" a="1"/>
  <c r="O6691" i="3" s="1"/>
  <c r="L6692" i="3" a="1"/>
  <c r="L6692" i="3" s="1"/>
  <c r="O6697" i="3" a="1"/>
  <c r="O6697" i="3" s="1"/>
  <c r="O6717" i="3" a="1"/>
  <c r="O6717" i="3" s="1"/>
  <c r="O6723" i="3" a="1"/>
  <c r="O6723" i="3" s="1"/>
  <c r="O6729" i="3" a="1"/>
  <c r="O6729" i="3" s="1"/>
  <c r="O6749" i="3" a="1"/>
  <c r="O6749" i="3" s="1"/>
  <c r="O6755" i="3" a="1"/>
  <c r="O6755" i="3" s="1"/>
  <c r="O6761" i="3" a="1"/>
  <c r="O6761" i="3" s="1"/>
  <c r="O6781" i="3" a="1"/>
  <c r="O6781" i="3" s="1"/>
  <c r="O6787" i="3" a="1"/>
  <c r="O6787" i="3" s="1"/>
  <c r="O6793" i="3" a="1"/>
  <c r="O6793" i="3" s="1"/>
  <c r="O6813" i="3" a="1"/>
  <c r="O6813" i="3" s="1"/>
  <c r="O6819" i="3" a="1"/>
  <c r="O6819" i="3" s="1"/>
  <c r="O6825" i="3" a="1"/>
  <c r="O6825" i="3" s="1"/>
  <c r="O6845" i="3" a="1"/>
  <c r="O6845" i="3" s="1"/>
  <c r="P6850" i="3" a="1"/>
  <c r="P6850" i="3" s="1"/>
  <c r="L6850" i="3" a="1"/>
  <c r="L6850" i="3" s="1"/>
  <c r="P6865" i="3" a="1"/>
  <c r="P6865" i="3" s="1"/>
  <c r="L6865" i="3" a="1"/>
  <c r="L6865" i="3" s="1"/>
  <c r="O6865" i="3" a="1"/>
  <c r="O6865" i="3" s="1"/>
  <c r="K6865" i="3" a="1"/>
  <c r="K6865" i="3" s="1"/>
  <c r="P6874" i="3" a="1"/>
  <c r="P6874" i="3" s="1"/>
  <c r="L6874" i="3" a="1"/>
  <c r="L6874" i="3" s="1"/>
  <c r="M6874" i="3" a="1"/>
  <c r="M6874" i="3" s="1"/>
  <c r="M6883" i="3" a="1"/>
  <c r="M6883" i="3" s="1"/>
  <c r="P6883" i="3" a="1"/>
  <c r="P6883" i="3" s="1"/>
  <c r="L6883" i="3" a="1"/>
  <c r="L6883" i="3" s="1"/>
  <c r="M6892" i="3" a="1"/>
  <c r="M6892" i="3" s="1"/>
  <c r="N6892" i="3" a="1"/>
  <c r="N6892" i="3" s="1"/>
  <c r="R6894" i="3"/>
  <c r="P6929" i="3" a="1"/>
  <c r="P6929" i="3" s="1"/>
  <c r="L6929" i="3" a="1"/>
  <c r="L6929" i="3" s="1"/>
  <c r="O6929" i="3" a="1"/>
  <c r="O6929" i="3" s="1"/>
  <c r="K6929" i="3" a="1"/>
  <c r="K6929" i="3" s="1"/>
  <c r="P6938" i="3" a="1"/>
  <c r="P6938" i="3" s="1"/>
  <c r="L6938" i="3" a="1"/>
  <c r="L6938" i="3" s="1"/>
  <c r="M6938" i="3" a="1"/>
  <c r="M6938" i="3" s="1"/>
  <c r="M6947" i="3" a="1"/>
  <c r="M6947" i="3" s="1"/>
  <c r="P6947" i="3" a="1"/>
  <c r="P6947" i="3" s="1"/>
  <c r="L6947" i="3" a="1"/>
  <c r="L6947" i="3" s="1"/>
  <c r="M6956" i="3" a="1"/>
  <c r="M6956" i="3" s="1"/>
  <c r="N6956" i="3" a="1"/>
  <c r="N6956" i="3" s="1"/>
  <c r="R6958" i="3"/>
  <c r="R6973" i="3"/>
  <c r="P6993" i="3" a="1"/>
  <c r="P6993" i="3" s="1"/>
  <c r="L6993" i="3" a="1"/>
  <c r="L6993" i="3" s="1"/>
  <c r="O6993" i="3" a="1"/>
  <c r="O6993" i="3" s="1"/>
  <c r="K6993" i="3" a="1"/>
  <c r="K6993" i="3" s="1"/>
  <c r="P7002" i="3" a="1"/>
  <c r="P7002" i="3" s="1"/>
  <c r="L7002" i="3" a="1"/>
  <c r="L7002" i="3" s="1"/>
  <c r="M7002" i="3" a="1"/>
  <c r="M7002" i="3" s="1"/>
  <c r="M7011" i="3" a="1"/>
  <c r="M7011" i="3" s="1"/>
  <c r="P7011" i="3" a="1"/>
  <c r="P7011" i="3" s="1"/>
  <c r="L7011" i="3" a="1"/>
  <c r="L7011" i="3" s="1"/>
  <c r="M7020" i="3" a="1"/>
  <c r="M7020" i="3" s="1"/>
  <c r="N7020" i="3" a="1"/>
  <c r="N7020" i="3" s="1"/>
  <c r="R7022" i="3"/>
  <c r="R7037" i="3"/>
  <c r="Q7037" i="3"/>
  <c r="P7057" i="3" a="1"/>
  <c r="P7057" i="3" s="1"/>
  <c r="L7057" i="3" a="1"/>
  <c r="L7057" i="3" s="1"/>
  <c r="O7057" i="3" a="1"/>
  <c r="O7057" i="3" s="1"/>
  <c r="K7057" i="3" a="1"/>
  <c r="K7057" i="3" s="1"/>
  <c r="P7066" i="3" a="1"/>
  <c r="P7066" i="3" s="1"/>
  <c r="L7066" i="3" a="1"/>
  <c r="L7066" i="3" s="1"/>
  <c r="M7066" i="3" a="1"/>
  <c r="M7066" i="3" s="1"/>
  <c r="M7075" i="3" a="1"/>
  <c r="M7075" i="3" s="1"/>
  <c r="P7075" i="3" a="1"/>
  <c r="P7075" i="3" s="1"/>
  <c r="L7075" i="3" a="1"/>
  <c r="L7075" i="3" s="1"/>
  <c r="M7084" i="3" a="1"/>
  <c r="M7084" i="3" s="1"/>
  <c r="N7084" i="3" a="1"/>
  <c r="N7084" i="3" s="1"/>
  <c r="R7086" i="3"/>
  <c r="P7121" i="3" a="1"/>
  <c r="P7121" i="3" s="1"/>
  <c r="L7121" i="3" a="1"/>
  <c r="L7121" i="3" s="1"/>
  <c r="O7121" i="3" a="1"/>
  <c r="O7121" i="3" s="1"/>
  <c r="K7121" i="3" a="1"/>
  <c r="K7121" i="3" s="1"/>
  <c r="P7130" i="3" a="1"/>
  <c r="P7130" i="3" s="1"/>
  <c r="L7130" i="3" a="1"/>
  <c r="L7130" i="3" s="1"/>
  <c r="M7130" i="3" a="1"/>
  <c r="M7130" i="3" s="1"/>
  <c r="M7139" i="3" a="1"/>
  <c r="M7139" i="3" s="1"/>
  <c r="P7139" i="3" a="1"/>
  <c r="P7139" i="3" s="1"/>
  <c r="L7139" i="3" a="1"/>
  <c r="L7139" i="3" s="1"/>
  <c r="M7148" i="3" a="1"/>
  <c r="M7148" i="3" s="1"/>
  <c r="N7148" i="3" a="1"/>
  <c r="N7148" i="3" s="1"/>
  <c r="R7150" i="3"/>
  <c r="O7159" i="3" a="1"/>
  <c r="O7159" i="3" s="1"/>
  <c r="K7159" i="3" a="1"/>
  <c r="K7159" i="3" s="1"/>
  <c r="L7159" i="3" a="1"/>
  <c r="L7159" i="3" s="1"/>
  <c r="P7159" i="3" a="1"/>
  <c r="P7159" i="3" s="1"/>
  <c r="M7159" i="3" a="1"/>
  <c r="M7159" i="3" s="1"/>
  <c r="N7180" i="3" a="1"/>
  <c r="N7180" i="3" s="1"/>
  <c r="M7180" i="3" a="1"/>
  <c r="M7180" i="3" s="1"/>
  <c r="R7190" i="3"/>
  <c r="Q7190" i="3"/>
  <c r="P7201" i="3" a="1"/>
  <c r="P7201" i="3" s="1"/>
  <c r="R7201" i="3" s="1"/>
  <c r="L7201" i="3" a="1"/>
  <c r="L7201" i="3" s="1"/>
  <c r="M7201" i="3" a="1"/>
  <c r="M7201" i="3" s="1"/>
  <c r="K7201" i="3" a="1"/>
  <c r="K7201" i="3" s="1"/>
  <c r="M7244" i="3" a="1"/>
  <c r="M7244" i="3" s="1"/>
  <c r="L7244" i="3" a="1"/>
  <c r="L7244" i="3" s="1"/>
  <c r="K7244" i="3" a="1"/>
  <c r="K7244" i="3" s="1"/>
  <c r="N7244" i="3" a="1"/>
  <c r="N7244" i="3" s="1"/>
  <c r="N7268" i="3" a="1"/>
  <c r="N7268" i="3" s="1"/>
  <c r="P7268" i="3" a="1"/>
  <c r="P7268" i="3" s="1"/>
  <c r="M7268" i="3" a="1"/>
  <c r="M7268" i="3" s="1"/>
  <c r="L7268" i="3" a="1"/>
  <c r="L7268" i="3" s="1"/>
  <c r="O7268" i="3" a="1"/>
  <c r="O7268" i="3" s="1"/>
  <c r="R7270" i="3"/>
  <c r="R7286" i="3"/>
  <c r="Q7286" i="3"/>
  <c r="M7291" i="3" a="1"/>
  <c r="M7291" i="3" s="1"/>
  <c r="N7291" i="3" a="1"/>
  <c r="N7291" i="3" s="1"/>
  <c r="K7291" i="3" a="1"/>
  <c r="K7291" i="3" s="1"/>
  <c r="P7291" i="3" a="1"/>
  <c r="P7291" i="3" s="1"/>
  <c r="O7291" i="3" a="1"/>
  <c r="O7291" i="3" s="1"/>
  <c r="M7299" i="3" a="1"/>
  <c r="M7299" i="3" s="1"/>
  <c r="L7299" i="3" a="1"/>
  <c r="L7299" i="3" s="1"/>
  <c r="K7299" i="3" a="1"/>
  <c r="K7299" i="3" s="1"/>
  <c r="N7299" i="3" a="1"/>
  <c r="N7299" i="3" s="1"/>
  <c r="O7303" i="3" a="1"/>
  <c r="O7303" i="3" s="1"/>
  <c r="K7303" i="3" a="1"/>
  <c r="K7303" i="3" s="1"/>
  <c r="N7303" i="3" a="1"/>
  <c r="N7303" i="3" s="1"/>
  <c r="P7303" i="3" a="1"/>
  <c r="P7303" i="3" s="1"/>
  <c r="M7330" i="3" a="1"/>
  <c r="M7330" i="3" s="1"/>
  <c r="P7330" i="3" a="1"/>
  <c r="P7330" i="3" s="1"/>
  <c r="L7330" i="3" a="1"/>
  <c r="L7330" i="3" s="1"/>
  <c r="O7330" i="3" a="1"/>
  <c r="O7330" i="3" s="1"/>
  <c r="N7330" i="3" a="1"/>
  <c r="N7330" i="3" s="1"/>
  <c r="K7330" i="3" a="1"/>
  <c r="K7330" i="3" s="1"/>
  <c r="N7348" i="3" a="1"/>
  <c r="N7348" i="3" s="1"/>
  <c r="M7348" i="3" a="1"/>
  <c r="M7348" i="3" s="1"/>
  <c r="L7348" i="3" a="1"/>
  <c r="L7348" i="3" s="1"/>
  <c r="O7348" i="3" a="1"/>
  <c r="O7348" i="3" s="1"/>
  <c r="P7348" i="3" a="1"/>
  <c r="P7348" i="3" s="1"/>
  <c r="P7369" i="3" a="1"/>
  <c r="P7369" i="3" s="1"/>
  <c r="L7369" i="3" a="1"/>
  <c r="L7369" i="3" s="1"/>
  <c r="M7369" i="3" a="1"/>
  <c r="M7369" i="3" s="1"/>
  <c r="O7369" i="3" a="1"/>
  <c r="O7369" i="3" s="1"/>
  <c r="N7369" i="3" a="1"/>
  <c r="N7369" i="3" s="1"/>
  <c r="K7369" i="3" a="1"/>
  <c r="K7369" i="3" s="1"/>
  <c r="R7382" i="3"/>
  <c r="R7423" i="3"/>
  <c r="Q7423" i="3"/>
  <c r="M7467" i="3" a="1"/>
  <c r="M7467" i="3" s="1"/>
  <c r="N7467" i="3" a="1"/>
  <c r="N7467" i="3" s="1"/>
  <c r="L7467" i="3" a="1"/>
  <c r="L7467" i="3" s="1"/>
  <c r="O7467" i="3" a="1"/>
  <c r="O7467" i="3" s="1"/>
  <c r="P7467" i="3" a="1"/>
  <c r="P7467" i="3" s="1"/>
  <c r="K7467" i="3" a="1"/>
  <c r="K7467" i="3" s="1"/>
  <c r="R7470" i="3"/>
  <c r="Q7470" i="3"/>
  <c r="M7564" i="3" a="1"/>
  <c r="M7564" i="3" s="1"/>
  <c r="L7564" i="3" a="1"/>
  <c r="L7564" i="3" s="1"/>
  <c r="N7564" i="3" a="1"/>
  <c r="N7564" i="3" s="1"/>
  <c r="P7564" i="3" a="1"/>
  <c r="P7564" i="3" s="1"/>
  <c r="O7564" i="3" a="1"/>
  <c r="O7564" i="3" s="1"/>
  <c r="K7564" i="3" a="1"/>
  <c r="K7564" i="3" s="1"/>
  <c r="M7092" i="3" a="1"/>
  <c r="M7092" i="3" s="1"/>
  <c r="N7092" i="3" a="1"/>
  <c r="N7092" i="3" s="1"/>
  <c r="R7094" i="3"/>
  <c r="P7129" i="3" a="1"/>
  <c r="P7129" i="3" s="1"/>
  <c r="L7129" i="3" a="1"/>
  <c r="L7129" i="3" s="1"/>
  <c r="O7129" i="3" a="1"/>
  <c r="O7129" i="3" s="1"/>
  <c r="K7129" i="3" a="1"/>
  <c r="K7129" i="3" s="1"/>
  <c r="P7138" i="3" a="1"/>
  <c r="P7138" i="3" s="1"/>
  <c r="L7138" i="3" a="1"/>
  <c r="L7138" i="3" s="1"/>
  <c r="M7138" i="3" a="1"/>
  <c r="M7138" i="3" s="1"/>
  <c r="M7147" i="3" a="1"/>
  <c r="M7147" i="3" s="1"/>
  <c r="P7147" i="3" a="1"/>
  <c r="P7147" i="3" s="1"/>
  <c r="L7147" i="3" a="1"/>
  <c r="L7147" i="3" s="1"/>
  <c r="N7154" i="3" a="1"/>
  <c r="N7154" i="3" s="1"/>
  <c r="M7154" i="3" a="1"/>
  <c r="M7154" i="3" s="1"/>
  <c r="R7160" i="3"/>
  <c r="Q7172" i="3"/>
  <c r="O7183" i="3" a="1"/>
  <c r="O7183" i="3" s="1"/>
  <c r="K7183" i="3" a="1"/>
  <c r="K7183" i="3" s="1"/>
  <c r="N7183" i="3" a="1"/>
  <c r="N7183" i="3" s="1"/>
  <c r="M7183" i="3" a="1"/>
  <c r="M7183" i="3" s="1"/>
  <c r="Q7186" i="3"/>
  <c r="R7186" i="3"/>
  <c r="P7192" i="3" a="1"/>
  <c r="P7192" i="3" s="1"/>
  <c r="Q7192" i="3" s="1"/>
  <c r="L7192" i="3" a="1"/>
  <c r="L7192" i="3" s="1"/>
  <c r="M7192" i="3" a="1"/>
  <c r="M7192" i="3" s="1"/>
  <c r="N7192" i="3" a="1"/>
  <c r="N7192" i="3" s="1"/>
  <c r="P7200" i="3" a="1"/>
  <c r="P7200" i="3" s="1"/>
  <c r="L7200" i="3" a="1"/>
  <c r="L7200" i="3" s="1"/>
  <c r="N7200" i="3" a="1"/>
  <c r="N7200" i="3" s="1"/>
  <c r="O7200" i="3" a="1"/>
  <c r="O7200" i="3" s="1"/>
  <c r="M7224" i="3" a="1"/>
  <c r="M7224" i="3" s="1"/>
  <c r="O7224" i="3" a="1"/>
  <c r="O7224" i="3" s="1"/>
  <c r="N7224" i="3" a="1"/>
  <c r="N7224" i="3" s="1"/>
  <c r="P7224" i="3" a="1"/>
  <c r="P7224" i="3" s="1"/>
  <c r="P7297" i="3" a="1"/>
  <c r="P7297" i="3" s="1"/>
  <c r="L7297" i="3" a="1"/>
  <c r="L7297" i="3" s="1"/>
  <c r="N7297" i="3" a="1"/>
  <c r="N7297" i="3" s="1"/>
  <c r="K7297" i="3" a="1"/>
  <c r="K7297" i="3" s="1"/>
  <c r="O7297" i="3" a="1"/>
  <c r="O7297" i="3" s="1"/>
  <c r="R7310" i="3"/>
  <c r="Q7310" i="3"/>
  <c r="Q7349" i="3"/>
  <c r="M7370" i="3" a="1"/>
  <c r="M7370" i="3" s="1"/>
  <c r="P7370" i="3" a="1"/>
  <c r="P7370" i="3" s="1"/>
  <c r="L7370" i="3" a="1"/>
  <c r="L7370" i="3" s="1"/>
  <c r="K7370" i="3" a="1"/>
  <c r="K7370" i="3" s="1"/>
  <c r="N7370" i="3" a="1"/>
  <c r="N7370" i="3" s="1"/>
  <c r="P7384" i="3" a="1"/>
  <c r="P7384" i="3" s="1"/>
  <c r="L7384" i="3" a="1"/>
  <c r="L7384" i="3" s="1"/>
  <c r="O7384" i="3" a="1"/>
  <c r="O7384" i="3" s="1"/>
  <c r="K7384" i="3" a="1"/>
  <c r="K7384" i="3" s="1"/>
  <c r="M7384" i="3" a="1"/>
  <c r="M7384" i="3" s="1"/>
  <c r="N7384" i="3" a="1"/>
  <c r="N7384" i="3" s="1"/>
  <c r="Q7390" i="3"/>
  <c r="R7390" i="3"/>
  <c r="M7411" i="3" a="1"/>
  <c r="M7411" i="3" s="1"/>
  <c r="N7411" i="3" a="1"/>
  <c r="N7411" i="3" s="1"/>
  <c r="L7411" i="3" a="1"/>
  <c r="L7411" i="3" s="1"/>
  <c r="O7411" i="3" a="1"/>
  <c r="O7411" i="3" s="1"/>
  <c r="K7411" i="3" a="1"/>
  <c r="K7411" i="3" s="1"/>
  <c r="P7411" i="3" a="1"/>
  <c r="P7411" i="3" s="1"/>
  <c r="R7413" i="3"/>
  <c r="Q7413" i="3"/>
  <c r="R7484" i="3"/>
  <c r="Q7484" i="3"/>
  <c r="R7492" i="3"/>
  <c r="Q7492" i="3"/>
  <c r="Q7652" i="3"/>
  <c r="Q7724" i="3"/>
  <c r="M7129" i="3" a="1"/>
  <c r="M7129" i="3" s="1"/>
  <c r="P7137" i="3" a="1"/>
  <c r="P7137" i="3" s="1"/>
  <c r="L7137" i="3" a="1"/>
  <c r="L7137" i="3" s="1"/>
  <c r="O7137" i="3" a="1"/>
  <c r="O7137" i="3" s="1"/>
  <c r="K7137" i="3" a="1"/>
  <c r="K7137" i="3" s="1"/>
  <c r="K7138" i="3" a="1"/>
  <c r="K7138" i="3" s="1"/>
  <c r="P7146" i="3" a="1"/>
  <c r="P7146" i="3" s="1"/>
  <c r="L7146" i="3" a="1"/>
  <c r="L7146" i="3" s="1"/>
  <c r="M7146" i="3" a="1"/>
  <c r="M7146" i="3" s="1"/>
  <c r="K7147" i="3" a="1"/>
  <c r="K7147" i="3" s="1"/>
  <c r="Q7152" i="3"/>
  <c r="K7154" i="3" a="1"/>
  <c r="K7154" i="3" s="1"/>
  <c r="M7171" i="3" a="1"/>
  <c r="M7171" i="3" s="1"/>
  <c r="L7171" i="3" a="1"/>
  <c r="L7171" i="3" s="1"/>
  <c r="N7171" i="3" a="1"/>
  <c r="N7171" i="3" s="1"/>
  <c r="N7173" i="3" a="1"/>
  <c r="N7173" i="3" s="1"/>
  <c r="L7173" i="3" a="1"/>
  <c r="L7173" i="3" s="1"/>
  <c r="P7173" i="3" a="1"/>
  <c r="P7173" i="3" s="1"/>
  <c r="K7173" i="3" a="1"/>
  <c r="K7173" i="3" s="1"/>
  <c r="L7183" i="3" a="1"/>
  <c r="L7183" i="3" s="1"/>
  <c r="R7187" i="3"/>
  <c r="Q7187" i="3"/>
  <c r="K7192" i="3" a="1"/>
  <c r="K7192" i="3" s="1"/>
  <c r="K7200" i="3" a="1"/>
  <c r="K7200" i="3" s="1"/>
  <c r="R7222" i="3"/>
  <c r="Q7222" i="3"/>
  <c r="K7224" i="3" a="1"/>
  <c r="K7224" i="3" s="1"/>
  <c r="M7250" i="3" a="1"/>
  <c r="M7250" i="3" s="1"/>
  <c r="L7250" i="3" a="1"/>
  <c r="L7250" i="3" s="1"/>
  <c r="K7250" i="3" a="1"/>
  <c r="K7250" i="3" s="1"/>
  <c r="N7250" i="3" a="1"/>
  <c r="N7250" i="3" s="1"/>
  <c r="P7273" i="3" a="1"/>
  <c r="P7273" i="3" s="1"/>
  <c r="R7273" i="3" s="1"/>
  <c r="L7273" i="3" a="1"/>
  <c r="L7273" i="3" s="1"/>
  <c r="M7273" i="3" a="1"/>
  <c r="M7273" i="3" s="1"/>
  <c r="K7273" i="3" a="1"/>
  <c r="K7273" i="3" s="1"/>
  <c r="N7273" i="3" a="1"/>
  <c r="N7273" i="3" s="1"/>
  <c r="N7285" i="3" a="1"/>
  <c r="N7285" i="3" s="1"/>
  <c r="M7285" i="3" a="1"/>
  <c r="M7285" i="3" s="1"/>
  <c r="K7285" i="3" a="1"/>
  <c r="K7285" i="3" s="1"/>
  <c r="P7285" i="3" a="1"/>
  <c r="P7285" i="3" s="1"/>
  <c r="O7285" i="3" a="1"/>
  <c r="O7285" i="3" s="1"/>
  <c r="M7331" i="3" a="1"/>
  <c r="M7331" i="3" s="1"/>
  <c r="O7331" i="3" a="1"/>
  <c r="O7331" i="3" s="1"/>
  <c r="K7331" i="3" a="1"/>
  <c r="K7331" i="3" s="1"/>
  <c r="P7331" i="3" a="1"/>
  <c r="P7331" i="3" s="1"/>
  <c r="N7331" i="3" a="1"/>
  <c r="N7331" i="3" s="1"/>
  <c r="Q7342" i="3"/>
  <c r="N7380" i="3" a="1"/>
  <c r="N7380" i="3" s="1"/>
  <c r="M7380" i="3" a="1"/>
  <c r="M7380" i="3" s="1"/>
  <c r="O7380" i="3" a="1"/>
  <c r="O7380" i="3" s="1"/>
  <c r="K7380" i="3" a="1"/>
  <c r="K7380" i="3" s="1"/>
  <c r="P7380" i="3" a="1"/>
  <c r="P7380" i="3" s="1"/>
  <c r="P7401" i="3" a="1"/>
  <c r="P7401" i="3" s="1"/>
  <c r="L7401" i="3" a="1"/>
  <c r="L7401" i="3" s="1"/>
  <c r="O7401" i="3" a="1"/>
  <c r="O7401" i="3" s="1"/>
  <c r="M7401" i="3" a="1"/>
  <c r="M7401" i="3" s="1"/>
  <c r="K7401" i="3" a="1"/>
  <c r="K7401" i="3" s="1"/>
  <c r="N7401" i="3" a="1"/>
  <c r="N7401" i="3" s="1"/>
  <c r="N7412" i="3" a="1"/>
  <c r="N7412" i="3" s="1"/>
  <c r="M7412" i="3" a="1"/>
  <c r="M7412" i="3" s="1"/>
  <c r="L7412" i="3" a="1"/>
  <c r="L7412" i="3" s="1"/>
  <c r="O7412" i="3" a="1"/>
  <c r="O7412" i="3" s="1"/>
  <c r="P7412" i="3" a="1"/>
  <c r="P7412" i="3" s="1"/>
  <c r="K7412" i="3" a="1"/>
  <c r="K7412" i="3" s="1"/>
  <c r="M7419" i="3" a="1"/>
  <c r="M7419" i="3" s="1"/>
  <c r="L7419" i="3" a="1"/>
  <c r="L7419" i="3" s="1"/>
  <c r="O7419" i="3" a="1"/>
  <c r="O7419" i="3" s="1"/>
  <c r="N7419" i="3" a="1"/>
  <c r="N7419" i="3" s="1"/>
  <c r="K7419" i="3" a="1"/>
  <c r="K7419" i="3" s="1"/>
  <c r="P7419" i="3" a="1"/>
  <c r="P7419" i="3" s="1"/>
  <c r="R7427" i="3"/>
  <c r="Q7427" i="3"/>
  <c r="R7483" i="3"/>
  <c r="Q7483" i="3"/>
  <c r="R7583" i="3"/>
  <c r="Q7583" i="3"/>
  <c r="P7081" i="3" a="1"/>
  <c r="P7081" i="3" s="1"/>
  <c r="L7081" i="3" a="1"/>
  <c r="L7081" i="3" s="1"/>
  <c r="O7081" i="3" a="1"/>
  <c r="O7081" i="3" s="1"/>
  <c r="K7081" i="3" a="1"/>
  <c r="K7081" i="3" s="1"/>
  <c r="P7090" i="3" a="1"/>
  <c r="P7090" i="3" s="1"/>
  <c r="R7090" i="3" s="1"/>
  <c r="L7090" i="3" a="1"/>
  <c r="L7090" i="3" s="1"/>
  <c r="M7090" i="3" a="1"/>
  <c r="M7090" i="3" s="1"/>
  <c r="M7099" i="3" a="1"/>
  <c r="M7099" i="3" s="1"/>
  <c r="P7099" i="3" a="1"/>
  <c r="P7099" i="3" s="1"/>
  <c r="L7099" i="3" a="1"/>
  <c r="L7099" i="3" s="1"/>
  <c r="M7108" i="3" a="1"/>
  <c r="M7108" i="3" s="1"/>
  <c r="N7108" i="3" a="1"/>
  <c r="N7108" i="3" s="1"/>
  <c r="M7137" i="3" a="1"/>
  <c r="M7137" i="3" s="1"/>
  <c r="P7145" i="3" a="1"/>
  <c r="P7145" i="3" s="1"/>
  <c r="L7145" i="3" a="1"/>
  <c r="L7145" i="3" s="1"/>
  <c r="O7145" i="3" a="1"/>
  <c r="O7145" i="3" s="1"/>
  <c r="K7145" i="3" a="1"/>
  <c r="K7145" i="3" s="1"/>
  <c r="K7146" i="3" a="1"/>
  <c r="K7146" i="3" s="1"/>
  <c r="L7156" i="3" a="1"/>
  <c r="L7156" i="3" s="1"/>
  <c r="P7156" i="3" a="1"/>
  <c r="P7156" i="3" s="1"/>
  <c r="M7156" i="3" a="1"/>
  <c r="M7156" i="3" s="1"/>
  <c r="M7168" i="3" a="1"/>
  <c r="M7168" i="3" s="1"/>
  <c r="L7168" i="3" a="1"/>
  <c r="L7168" i="3" s="1"/>
  <c r="K7171" i="3" a="1"/>
  <c r="K7171" i="3" s="1"/>
  <c r="M7173" i="3" a="1"/>
  <c r="M7173" i="3" s="1"/>
  <c r="P7177" i="3" a="1"/>
  <c r="P7177" i="3" s="1"/>
  <c r="L7177" i="3" a="1"/>
  <c r="L7177" i="3" s="1"/>
  <c r="M7177" i="3" a="1"/>
  <c r="M7177" i="3" s="1"/>
  <c r="N7177" i="3" a="1"/>
  <c r="N7177" i="3" s="1"/>
  <c r="M7179" i="3" a="1"/>
  <c r="M7179" i="3" s="1"/>
  <c r="L7179" i="3" a="1"/>
  <c r="L7179" i="3" s="1"/>
  <c r="P7179" i="3" a="1"/>
  <c r="P7179" i="3" s="1"/>
  <c r="K7179" i="3" a="1"/>
  <c r="K7179" i="3" s="1"/>
  <c r="O7207" i="3" a="1"/>
  <c r="O7207" i="3" s="1"/>
  <c r="K7207" i="3" a="1"/>
  <c r="K7207" i="3" s="1"/>
  <c r="M7207" i="3" a="1"/>
  <c r="M7207" i="3" s="1"/>
  <c r="L7207" i="3" a="1"/>
  <c r="L7207" i="3" s="1"/>
  <c r="N7212" i="3" a="1"/>
  <c r="N7212" i="3" s="1"/>
  <c r="L7212" i="3" a="1"/>
  <c r="L7212" i="3" s="1"/>
  <c r="M7212" i="3" a="1"/>
  <c r="M7212" i="3" s="1"/>
  <c r="O7215" i="3" a="1"/>
  <c r="O7215" i="3" s="1"/>
  <c r="K7215" i="3" a="1"/>
  <c r="K7215" i="3" s="1"/>
  <c r="N7215" i="3" a="1"/>
  <c r="N7215" i="3" s="1"/>
  <c r="M7215" i="3" a="1"/>
  <c r="M7215" i="3" s="1"/>
  <c r="L7224" i="3" a="1"/>
  <c r="L7224" i="3" s="1"/>
  <c r="M7243" i="3" a="1"/>
  <c r="M7243" i="3" s="1"/>
  <c r="P7243" i="3" a="1"/>
  <c r="P7243" i="3" s="1"/>
  <c r="K7243" i="3" a="1"/>
  <c r="K7243" i="3" s="1"/>
  <c r="N7243" i="3" a="1"/>
  <c r="N7243" i="3" s="1"/>
  <c r="N7261" i="3" a="1"/>
  <c r="N7261" i="3" s="1"/>
  <c r="L7261" i="3" a="1"/>
  <c r="L7261" i="3" s="1"/>
  <c r="O7261" i="3" a="1"/>
  <c r="O7261" i="3" s="1"/>
  <c r="M7261" i="3" a="1"/>
  <c r="M7261" i="3" s="1"/>
  <c r="R7294" i="3"/>
  <c r="Q7294" i="3"/>
  <c r="Q7315" i="3"/>
  <c r="M7323" i="3" a="1"/>
  <c r="M7323" i="3" s="1"/>
  <c r="O7323" i="3" a="1"/>
  <c r="O7323" i="3" s="1"/>
  <c r="N7323" i="3" a="1"/>
  <c r="N7323" i="3" s="1"/>
  <c r="L7323" i="3" a="1"/>
  <c r="L7323" i="3" s="1"/>
  <c r="K7323" i="3" a="1"/>
  <c r="K7323" i="3" s="1"/>
  <c r="O7370" i="3" a="1"/>
  <c r="O7370" i="3" s="1"/>
  <c r="L7380" i="3" a="1"/>
  <c r="L7380" i="3" s="1"/>
  <c r="R7381" i="3"/>
  <c r="Q7381" i="3"/>
  <c r="N7404" i="3" a="1"/>
  <c r="N7404" i="3" s="1"/>
  <c r="M7404" i="3" a="1"/>
  <c r="M7404" i="3" s="1"/>
  <c r="L7404" i="3" a="1"/>
  <c r="L7404" i="3" s="1"/>
  <c r="O7404" i="3" a="1"/>
  <c r="O7404" i="3" s="1"/>
  <c r="P7404" i="3" a="1"/>
  <c r="P7404" i="3" s="1"/>
  <c r="N7420" i="3" a="1"/>
  <c r="N7420" i="3" s="1"/>
  <c r="M7420" i="3" a="1"/>
  <c r="M7420" i="3" s="1"/>
  <c r="K7420" i="3" a="1"/>
  <c r="K7420" i="3" s="1"/>
  <c r="P7420" i="3" a="1"/>
  <c r="P7420" i="3" s="1"/>
  <c r="O7420" i="3" a="1"/>
  <c r="O7420" i="3" s="1"/>
  <c r="L7420" i="3" a="1"/>
  <c r="L7420" i="3" s="1"/>
  <c r="P7457" i="3" a="1"/>
  <c r="P7457" i="3" s="1"/>
  <c r="L7457" i="3" a="1"/>
  <c r="L7457" i="3" s="1"/>
  <c r="M7457" i="3" a="1"/>
  <c r="M7457" i="3" s="1"/>
  <c r="K7457" i="3" a="1"/>
  <c r="K7457" i="3" s="1"/>
  <c r="O7457" i="3" a="1"/>
  <c r="O7457" i="3" s="1"/>
  <c r="N7457" i="3" a="1"/>
  <c r="N7457" i="3" s="1"/>
  <c r="Q7238" i="3"/>
  <c r="R7238" i="3"/>
  <c r="M7267" i="3" a="1"/>
  <c r="M7267" i="3" s="1"/>
  <c r="L7267" i="3" a="1"/>
  <c r="L7267" i="3" s="1"/>
  <c r="N7267" i="3" a="1"/>
  <c r="N7267" i="3" s="1"/>
  <c r="O7267" i="3" a="1"/>
  <c r="O7267" i="3" s="1"/>
  <c r="L7290" i="3" a="1"/>
  <c r="L7290" i="3" s="1"/>
  <c r="P7290" i="3" a="1"/>
  <c r="P7290" i="3" s="1"/>
  <c r="N7290" i="3" a="1"/>
  <c r="N7290" i="3" s="1"/>
  <c r="O7290" i="3" a="1"/>
  <c r="O7290" i="3" s="1"/>
  <c r="N7300" i="3" a="1"/>
  <c r="N7300" i="3" s="1"/>
  <c r="P7300" i="3" a="1"/>
  <c r="P7300" i="3" s="1"/>
  <c r="L7300" i="3" a="1"/>
  <c r="L7300" i="3" s="1"/>
  <c r="K7300" i="3" a="1"/>
  <c r="K7300" i="3" s="1"/>
  <c r="M7300" i="3" a="1"/>
  <c r="M7300" i="3" s="1"/>
  <c r="Q7326" i="3"/>
  <c r="P7337" i="3" a="1"/>
  <c r="P7337" i="3" s="1"/>
  <c r="L7337" i="3" a="1"/>
  <c r="L7337" i="3" s="1"/>
  <c r="O7337" i="3" a="1"/>
  <c r="O7337" i="3" s="1"/>
  <c r="M7337" i="3" a="1"/>
  <c r="M7337" i="3" s="1"/>
  <c r="K7337" i="3" a="1"/>
  <c r="K7337" i="3" s="1"/>
  <c r="N7337" i="3" a="1"/>
  <c r="N7337" i="3" s="1"/>
  <c r="R7350" i="3"/>
  <c r="M7355" i="3" a="1"/>
  <c r="M7355" i="3" s="1"/>
  <c r="L7355" i="3" a="1"/>
  <c r="L7355" i="3" s="1"/>
  <c r="O7355" i="3" a="1"/>
  <c r="O7355" i="3" s="1"/>
  <c r="N7355" i="3" a="1"/>
  <c r="N7355" i="3" s="1"/>
  <c r="K7355" i="3" a="1"/>
  <c r="K7355" i="3" s="1"/>
  <c r="P7355" i="3" a="1"/>
  <c r="P7355" i="3" s="1"/>
  <c r="M7362" i="3" a="1"/>
  <c r="M7362" i="3" s="1"/>
  <c r="P7362" i="3" a="1"/>
  <c r="P7362" i="3" s="1"/>
  <c r="L7362" i="3" a="1"/>
  <c r="L7362" i="3" s="1"/>
  <c r="O7362" i="3" a="1"/>
  <c r="O7362" i="3" s="1"/>
  <c r="N7362" i="3" a="1"/>
  <c r="N7362" i="3" s="1"/>
  <c r="R7476" i="3"/>
  <c r="Q7476" i="3"/>
  <c r="M7530" i="3" a="1"/>
  <c r="M7530" i="3" s="1"/>
  <c r="P7530" i="3" a="1"/>
  <c r="P7530" i="3" s="1"/>
  <c r="L7530" i="3" a="1"/>
  <c r="L7530" i="3" s="1"/>
  <c r="K7530" i="3" a="1"/>
  <c r="K7530" i="3" s="1"/>
  <c r="O7530" i="3" a="1"/>
  <c r="O7530" i="3" s="1"/>
  <c r="N7530" i="3" a="1"/>
  <c r="N7530" i="3" s="1"/>
  <c r="O6640" i="3" a="1"/>
  <c r="O6640" i="3" s="1"/>
  <c r="K6640" i="3" a="1"/>
  <c r="K6640" i="3" s="1"/>
  <c r="O6654" i="3" a="1"/>
  <c r="O6654" i="3" s="1"/>
  <c r="O6660" i="3" a="1"/>
  <c r="O6660" i="3" s="1"/>
  <c r="P6666" i="3" a="1"/>
  <c r="P6666" i="3" s="1"/>
  <c r="L6666" i="3" a="1"/>
  <c r="L6666" i="3" s="1"/>
  <c r="O6666" i="3" a="1"/>
  <c r="O6666" i="3" s="1"/>
  <c r="O6672" i="3" a="1"/>
  <c r="O6672" i="3" s="1"/>
  <c r="K6672" i="3" a="1"/>
  <c r="K6672" i="3" s="1"/>
  <c r="O6686" i="3" a="1"/>
  <c r="O6686" i="3" s="1"/>
  <c r="O6692" i="3" a="1"/>
  <c r="O6692" i="3" s="1"/>
  <c r="P6698" i="3" a="1"/>
  <c r="P6698" i="3" s="1"/>
  <c r="L6698" i="3" a="1"/>
  <c r="L6698" i="3" s="1"/>
  <c r="O6698" i="3" a="1"/>
  <c r="O6698" i="3" s="1"/>
  <c r="O6704" i="3" a="1"/>
  <c r="O6704" i="3" s="1"/>
  <c r="K6704" i="3" a="1"/>
  <c r="K6704" i="3" s="1"/>
  <c r="M6717" i="3" a="1"/>
  <c r="M6717" i="3" s="1"/>
  <c r="O6718" i="3" a="1"/>
  <c r="O6718" i="3" s="1"/>
  <c r="O6724" i="3" a="1"/>
  <c r="O6724" i="3" s="1"/>
  <c r="P6730" i="3" a="1"/>
  <c r="P6730" i="3" s="1"/>
  <c r="L6730" i="3" a="1"/>
  <c r="L6730" i="3" s="1"/>
  <c r="O6730" i="3" a="1"/>
  <c r="O6730" i="3" s="1"/>
  <c r="O6736" i="3" a="1"/>
  <c r="O6736" i="3" s="1"/>
  <c r="K6736" i="3" a="1"/>
  <c r="K6736" i="3" s="1"/>
  <c r="M6749" i="3" a="1"/>
  <c r="M6749" i="3" s="1"/>
  <c r="O6750" i="3" a="1"/>
  <c r="O6750" i="3" s="1"/>
  <c r="O6756" i="3" a="1"/>
  <c r="O6756" i="3" s="1"/>
  <c r="P6762" i="3" a="1"/>
  <c r="P6762" i="3" s="1"/>
  <c r="L6762" i="3" a="1"/>
  <c r="L6762" i="3" s="1"/>
  <c r="O6762" i="3" a="1"/>
  <c r="O6762" i="3" s="1"/>
  <c r="O6768" i="3" a="1"/>
  <c r="O6768" i="3" s="1"/>
  <c r="K6768" i="3" a="1"/>
  <c r="K6768" i="3" s="1"/>
  <c r="M6781" i="3" a="1"/>
  <c r="M6781" i="3" s="1"/>
  <c r="O6782" i="3" a="1"/>
  <c r="O6782" i="3" s="1"/>
  <c r="O6788" i="3" a="1"/>
  <c r="O6788" i="3" s="1"/>
  <c r="P6794" i="3" a="1"/>
  <c r="P6794" i="3" s="1"/>
  <c r="L6794" i="3" a="1"/>
  <c r="L6794" i="3" s="1"/>
  <c r="O6794" i="3" a="1"/>
  <c r="O6794" i="3" s="1"/>
  <c r="O6800" i="3" a="1"/>
  <c r="O6800" i="3" s="1"/>
  <c r="K6800" i="3" a="1"/>
  <c r="K6800" i="3" s="1"/>
  <c r="M6813" i="3" a="1"/>
  <c r="M6813" i="3" s="1"/>
  <c r="O6814" i="3" a="1"/>
  <c r="O6814" i="3" s="1"/>
  <c r="O6820" i="3" a="1"/>
  <c r="O6820" i="3" s="1"/>
  <c r="P6826" i="3" a="1"/>
  <c r="P6826" i="3" s="1"/>
  <c r="L6826" i="3" a="1"/>
  <c r="L6826" i="3" s="1"/>
  <c r="O6826" i="3" a="1"/>
  <c r="O6826" i="3" s="1"/>
  <c r="O6832" i="3" a="1"/>
  <c r="O6832" i="3" s="1"/>
  <c r="K6832" i="3" a="1"/>
  <c r="K6832" i="3" s="1"/>
  <c r="M6845" i="3" a="1"/>
  <c r="M6845" i="3" s="1"/>
  <c r="O6846" i="3" a="1"/>
  <c r="O6846" i="3" s="1"/>
  <c r="O6849" i="3" a="1"/>
  <c r="O6849" i="3" s="1"/>
  <c r="K6849" i="3" a="1"/>
  <c r="K6849" i="3" s="1"/>
  <c r="N6850" i="3" a="1"/>
  <c r="N6850" i="3" s="1"/>
  <c r="O6852" i="3" a="1"/>
  <c r="O6852" i="3" s="1"/>
  <c r="M6868" i="3" a="1"/>
  <c r="M6868" i="3" s="1"/>
  <c r="N6868" i="3" a="1"/>
  <c r="N6868" i="3" s="1"/>
  <c r="O6874" i="3" a="1"/>
  <c r="O6874" i="3" s="1"/>
  <c r="O6883" i="3" a="1"/>
  <c r="O6883" i="3" s="1"/>
  <c r="O6892" i="3" a="1"/>
  <c r="O6892" i="3" s="1"/>
  <c r="P6905" i="3" a="1"/>
  <c r="P6905" i="3" s="1"/>
  <c r="L6905" i="3" a="1"/>
  <c r="L6905" i="3" s="1"/>
  <c r="O6905" i="3" a="1"/>
  <c r="O6905" i="3" s="1"/>
  <c r="K6905" i="3" a="1"/>
  <c r="K6905" i="3" s="1"/>
  <c r="P6914" i="3" a="1"/>
  <c r="P6914" i="3" s="1"/>
  <c r="Q6914" i="3" s="1"/>
  <c r="L6914" i="3" a="1"/>
  <c r="L6914" i="3" s="1"/>
  <c r="M6914" i="3" a="1"/>
  <c r="M6914" i="3" s="1"/>
  <c r="M6923" i="3" a="1"/>
  <c r="M6923" i="3" s="1"/>
  <c r="P6923" i="3" a="1"/>
  <c r="P6923" i="3" s="1"/>
  <c r="R6923" i="3" s="1"/>
  <c r="L6923" i="3" a="1"/>
  <c r="L6923" i="3" s="1"/>
  <c r="M6932" i="3" a="1"/>
  <c r="M6932" i="3" s="1"/>
  <c r="N6932" i="3" a="1"/>
  <c r="N6932" i="3" s="1"/>
  <c r="O6938" i="3" a="1"/>
  <c r="O6938" i="3" s="1"/>
  <c r="O6947" i="3" a="1"/>
  <c r="O6947" i="3" s="1"/>
  <c r="O6956" i="3" a="1"/>
  <c r="O6956" i="3" s="1"/>
  <c r="P6969" i="3" a="1"/>
  <c r="P6969" i="3" s="1"/>
  <c r="L6969" i="3" a="1"/>
  <c r="L6969" i="3" s="1"/>
  <c r="O6969" i="3" a="1"/>
  <c r="O6969" i="3" s="1"/>
  <c r="K6969" i="3" a="1"/>
  <c r="K6969" i="3" s="1"/>
  <c r="P6978" i="3" a="1"/>
  <c r="P6978" i="3" s="1"/>
  <c r="Q6978" i="3" s="1"/>
  <c r="L6978" i="3" a="1"/>
  <c r="L6978" i="3" s="1"/>
  <c r="M6978" i="3" a="1"/>
  <c r="M6978" i="3" s="1"/>
  <c r="M6987" i="3" a="1"/>
  <c r="M6987" i="3" s="1"/>
  <c r="P6987" i="3" a="1"/>
  <c r="P6987" i="3" s="1"/>
  <c r="R6987" i="3" s="1"/>
  <c r="L6987" i="3" a="1"/>
  <c r="L6987" i="3" s="1"/>
  <c r="M6996" i="3" a="1"/>
  <c r="M6996" i="3" s="1"/>
  <c r="N6996" i="3" a="1"/>
  <c r="N6996" i="3" s="1"/>
  <c r="R6998" i="3"/>
  <c r="O7002" i="3" a="1"/>
  <c r="O7002" i="3" s="1"/>
  <c r="O7011" i="3" a="1"/>
  <c r="O7011" i="3" s="1"/>
  <c r="O7020" i="3" a="1"/>
  <c r="O7020" i="3" s="1"/>
  <c r="P7033" i="3" a="1"/>
  <c r="P7033" i="3" s="1"/>
  <c r="L7033" i="3" a="1"/>
  <c r="L7033" i="3" s="1"/>
  <c r="O7033" i="3" a="1"/>
  <c r="O7033" i="3" s="1"/>
  <c r="K7033" i="3" a="1"/>
  <c r="K7033" i="3" s="1"/>
  <c r="P7042" i="3" a="1"/>
  <c r="P7042" i="3" s="1"/>
  <c r="L7042" i="3" a="1"/>
  <c r="L7042" i="3" s="1"/>
  <c r="M7042" i="3" a="1"/>
  <c r="M7042" i="3" s="1"/>
  <c r="M7051" i="3" a="1"/>
  <c r="M7051" i="3" s="1"/>
  <c r="P7051" i="3" a="1"/>
  <c r="P7051" i="3" s="1"/>
  <c r="Q7051" i="3" s="1"/>
  <c r="L7051" i="3" a="1"/>
  <c r="L7051" i="3" s="1"/>
  <c r="M7060" i="3" a="1"/>
  <c r="M7060" i="3" s="1"/>
  <c r="N7060" i="3" a="1"/>
  <c r="N7060" i="3" s="1"/>
  <c r="O7066" i="3" a="1"/>
  <c r="O7066" i="3" s="1"/>
  <c r="O7075" i="3" a="1"/>
  <c r="O7075" i="3" s="1"/>
  <c r="O7084" i="3" a="1"/>
  <c r="O7084" i="3" s="1"/>
  <c r="P7097" i="3" a="1"/>
  <c r="P7097" i="3" s="1"/>
  <c r="L7097" i="3" a="1"/>
  <c r="L7097" i="3" s="1"/>
  <c r="O7097" i="3" a="1"/>
  <c r="O7097" i="3" s="1"/>
  <c r="K7097" i="3" a="1"/>
  <c r="K7097" i="3" s="1"/>
  <c r="P7106" i="3" a="1"/>
  <c r="P7106" i="3" s="1"/>
  <c r="L7106" i="3" a="1"/>
  <c r="L7106" i="3" s="1"/>
  <c r="M7106" i="3" a="1"/>
  <c r="M7106" i="3" s="1"/>
  <c r="M7115" i="3" a="1"/>
  <c r="M7115" i="3" s="1"/>
  <c r="P7115" i="3" a="1"/>
  <c r="P7115" i="3" s="1"/>
  <c r="R7115" i="3" s="1"/>
  <c r="L7115" i="3" a="1"/>
  <c r="L7115" i="3" s="1"/>
  <c r="M7124" i="3" a="1"/>
  <c r="M7124" i="3" s="1"/>
  <c r="N7124" i="3" a="1"/>
  <c r="N7124" i="3" s="1"/>
  <c r="R7126" i="3"/>
  <c r="O7130" i="3" a="1"/>
  <c r="O7130" i="3" s="1"/>
  <c r="N7137" i="3" a="1"/>
  <c r="N7137" i="3" s="1"/>
  <c r="O7139" i="3" a="1"/>
  <c r="O7139" i="3" s="1"/>
  <c r="N7146" i="3" a="1"/>
  <c r="N7146" i="3" s="1"/>
  <c r="O7148" i="3" a="1"/>
  <c r="O7148" i="3" s="1"/>
  <c r="O7154" i="3" a="1"/>
  <c r="O7154" i="3" s="1"/>
  <c r="N7156" i="3" a="1"/>
  <c r="N7156" i="3" s="1"/>
  <c r="N7160" i="3" a="1"/>
  <c r="N7160" i="3" s="1"/>
  <c r="M7160" i="3" a="1"/>
  <c r="M7160" i="3" s="1"/>
  <c r="N7168" i="3" a="1"/>
  <c r="N7168" i="3" s="1"/>
  <c r="N7179" i="3" a="1"/>
  <c r="N7179" i="3" s="1"/>
  <c r="M7186" i="3" a="1"/>
  <c r="M7186" i="3" s="1"/>
  <c r="L7186" i="3" a="1"/>
  <c r="L7186" i="3" s="1"/>
  <c r="N7186" i="3" a="1"/>
  <c r="N7186" i="3" s="1"/>
  <c r="N7188" i="3" a="1"/>
  <c r="N7188" i="3" s="1"/>
  <c r="M7188" i="3" a="1"/>
  <c r="M7188" i="3" s="1"/>
  <c r="O7188" i="3" a="1"/>
  <c r="O7188" i="3" s="1"/>
  <c r="R7198" i="3"/>
  <c r="M7203" i="3" a="1"/>
  <c r="M7203" i="3" s="1"/>
  <c r="N7203" i="3" a="1"/>
  <c r="N7203" i="3" s="1"/>
  <c r="L7203" i="3" a="1"/>
  <c r="L7203" i="3" s="1"/>
  <c r="R7228" i="3"/>
  <c r="O7243" i="3" a="1"/>
  <c r="O7243" i="3" s="1"/>
  <c r="P7249" i="3" a="1"/>
  <c r="P7249" i="3" s="1"/>
  <c r="L7249" i="3" a="1"/>
  <c r="L7249" i="3" s="1"/>
  <c r="K7249" i="3" a="1"/>
  <c r="K7249" i="3" s="1"/>
  <c r="N7249" i="3" a="1"/>
  <c r="N7249" i="3" s="1"/>
  <c r="M7249" i="3" a="1"/>
  <c r="M7249" i="3" s="1"/>
  <c r="K7267" i="3" a="1"/>
  <c r="K7267" i="3" s="1"/>
  <c r="N7269" i="3" a="1"/>
  <c r="N7269" i="3" s="1"/>
  <c r="P7269" i="3" a="1"/>
  <c r="P7269" i="3" s="1"/>
  <c r="K7269" i="3" a="1"/>
  <c r="K7269" i="3" s="1"/>
  <c r="M7269" i="3" a="1"/>
  <c r="M7269" i="3" s="1"/>
  <c r="L7269" i="3" a="1"/>
  <c r="L7269" i="3" s="1"/>
  <c r="K7290" i="3" a="1"/>
  <c r="K7290" i="3" s="1"/>
  <c r="Q7292" i="3"/>
  <c r="L7296" i="3" a="1"/>
  <c r="L7296" i="3" s="1"/>
  <c r="N7296" i="3" a="1"/>
  <c r="N7296" i="3" s="1"/>
  <c r="P7296" i="3" a="1"/>
  <c r="P7296" i="3" s="1"/>
  <c r="O7296" i="3" a="1"/>
  <c r="O7296" i="3" s="1"/>
  <c r="O7300" i="3" a="1"/>
  <c r="O7300" i="3" s="1"/>
  <c r="N7324" i="3" a="1"/>
  <c r="N7324" i="3" s="1"/>
  <c r="M7324" i="3" a="1"/>
  <c r="M7324" i="3" s="1"/>
  <c r="O7324" i="3" a="1"/>
  <c r="O7324" i="3" s="1"/>
  <c r="K7324" i="3" a="1"/>
  <c r="K7324" i="3" s="1"/>
  <c r="P7324" i="3" a="1"/>
  <c r="P7324" i="3" s="1"/>
  <c r="R7327" i="3"/>
  <c r="N7356" i="3" a="1"/>
  <c r="N7356" i="3" s="1"/>
  <c r="M7356" i="3" a="1"/>
  <c r="M7356" i="3" s="1"/>
  <c r="K7356" i="3" a="1"/>
  <c r="K7356" i="3" s="1"/>
  <c r="P7356" i="3" a="1"/>
  <c r="P7356" i="3" s="1"/>
  <c r="K7362" i="3" a="1"/>
  <c r="K7362" i="3" s="1"/>
  <c r="M7387" i="3" a="1"/>
  <c r="M7387" i="3" s="1"/>
  <c r="O7387" i="3" a="1"/>
  <c r="O7387" i="3" s="1"/>
  <c r="K7387" i="3" a="1"/>
  <c r="K7387" i="3" s="1"/>
  <c r="N7387" i="3" a="1"/>
  <c r="N7387" i="3" s="1"/>
  <c r="L7387" i="3" a="1"/>
  <c r="L7387" i="3" s="1"/>
  <c r="P7387" i="3" a="1"/>
  <c r="P7387" i="3" s="1"/>
  <c r="R7534" i="3"/>
  <c r="Q7534" i="3"/>
  <c r="R7550" i="3"/>
  <c r="Q7550" i="3"/>
  <c r="R7597" i="3"/>
  <c r="Q7597" i="3"/>
  <c r="O6523" i="3" a="1"/>
  <c r="O6523" i="3" s="1"/>
  <c r="O6529" i="3" a="1"/>
  <c r="O6529" i="3" s="1"/>
  <c r="O6549" i="3" a="1"/>
  <c r="O6549" i="3" s="1"/>
  <c r="O6555" i="3" a="1"/>
  <c r="O6555" i="3" s="1"/>
  <c r="O6561" i="3" a="1"/>
  <c r="O6561" i="3" s="1"/>
  <c r="O6581" i="3" a="1"/>
  <c r="O6581" i="3" s="1"/>
  <c r="O6587" i="3" a="1"/>
  <c r="O6587" i="3" s="1"/>
  <c r="O6593" i="3" a="1"/>
  <c r="O6593" i="3" s="1"/>
  <c r="O6613" i="3" a="1"/>
  <c r="O6613" i="3" s="1"/>
  <c r="O6619" i="3" a="1"/>
  <c r="O6619" i="3" s="1"/>
  <c r="O6625" i="3" a="1"/>
  <c r="O6625" i="3" s="1"/>
  <c r="P6640" i="3" a="1"/>
  <c r="P6640" i="3" s="1"/>
  <c r="O6645" i="3" a="1"/>
  <c r="O6645" i="3" s="1"/>
  <c r="O6651" i="3" a="1"/>
  <c r="O6651" i="3" s="1"/>
  <c r="K6654" i="3" a="1"/>
  <c r="K6654" i="3" s="1"/>
  <c r="O6657" i="3" a="1"/>
  <c r="O6657" i="3" s="1"/>
  <c r="K6660" i="3" a="1"/>
  <c r="K6660" i="3" s="1"/>
  <c r="K6666" i="3" a="1"/>
  <c r="K6666" i="3" s="1"/>
  <c r="P6672" i="3" a="1"/>
  <c r="P6672" i="3" s="1"/>
  <c r="O6677" i="3" a="1"/>
  <c r="O6677" i="3" s="1"/>
  <c r="O6683" i="3" a="1"/>
  <c r="O6683" i="3" s="1"/>
  <c r="K6686" i="3" a="1"/>
  <c r="K6686" i="3" s="1"/>
  <c r="O6689" i="3" a="1"/>
  <c r="O6689" i="3" s="1"/>
  <c r="K6692" i="3" a="1"/>
  <c r="K6692" i="3" s="1"/>
  <c r="O6709" i="3" a="1"/>
  <c r="O6709" i="3" s="1"/>
  <c r="O6715" i="3" a="1"/>
  <c r="O6715" i="3" s="1"/>
  <c r="O6721" i="3" a="1"/>
  <c r="O6721" i="3" s="1"/>
  <c r="O6741" i="3" a="1"/>
  <c r="O6741" i="3" s="1"/>
  <c r="O6747" i="3" a="1"/>
  <c r="O6747" i="3" s="1"/>
  <c r="O6753" i="3" a="1"/>
  <c r="O6753" i="3" s="1"/>
  <c r="O6773" i="3" a="1"/>
  <c r="O6773" i="3" s="1"/>
  <c r="O6779" i="3" a="1"/>
  <c r="O6779" i="3" s="1"/>
  <c r="O6785" i="3" a="1"/>
  <c r="O6785" i="3" s="1"/>
  <c r="O6805" i="3" a="1"/>
  <c r="O6805" i="3" s="1"/>
  <c r="O6811" i="3" a="1"/>
  <c r="O6811" i="3" s="1"/>
  <c r="O6817" i="3" a="1"/>
  <c r="O6817" i="3" s="1"/>
  <c r="O6837" i="3" a="1"/>
  <c r="O6837" i="3" s="1"/>
  <c r="O6843" i="3" a="1"/>
  <c r="O6843" i="3" s="1"/>
  <c r="Q6864" i="3"/>
  <c r="M6867" i="3" a="1"/>
  <c r="M6867" i="3" s="1"/>
  <c r="P6867" i="3" a="1"/>
  <c r="P6867" i="3" s="1"/>
  <c r="R6867" i="3" s="1"/>
  <c r="L6867" i="3" a="1"/>
  <c r="L6867" i="3" s="1"/>
  <c r="M6876" i="3" a="1"/>
  <c r="M6876" i="3" s="1"/>
  <c r="N6876" i="3" a="1"/>
  <c r="N6876" i="3" s="1"/>
  <c r="R6878" i="3"/>
  <c r="Q6893" i="3"/>
  <c r="P6913" i="3" a="1"/>
  <c r="P6913" i="3" s="1"/>
  <c r="L6913" i="3" a="1"/>
  <c r="L6913" i="3" s="1"/>
  <c r="O6913" i="3" a="1"/>
  <c r="O6913" i="3" s="1"/>
  <c r="K6913" i="3" a="1"/>
  <c r="K6913" i="3" s="1"/>
  <c r="P6922" i="3" a="1"/>
  <c r="P6922" i="3" s="1"/>
  <c r="R6922" i="3" s="1"/>
  <c r="L6922" i="3" a="1"/>
  <c r="L6922" i="3" s="1"/>
  <c r="M6922" i="3" a="1"/>
  <c r="M6922" i="3" s="1"/>
  <c r="Q6928" i="3"/>
  <c r="M6931" i="3" a="1"/>
  <c r="M6931" i="3" s="1"/>
  <c r="P6931" i="3" a="1"/>
  <c r="P6931" i="3" s="1"/>
  <c r="R6931" i="3" s="1"/>
  <c r="L6931" i="3" a="1"/>
  <c r="L6931" i="3" s="1"/>
  <c r="M6940" i="3" a="1"/>
  <c r="M6940" i="3" s="1"/>
  <c r="N6940" i="3" a="1"/>
  <c r="N6940" i="3" s="1"/>
  <c r="Q6957" i="3"/>
  <c r="P6977" i="3" a="1"/>
  <c r="P6977" i="3" s="1"/>
  <c r="L6977" i="3" a="1"/>
  <c r="L6977" i="3" s="1"/>
  <c r="O6977" i="3" a="1"/>
  <c r="O6977" i="3" s="1"/>
  <c r="K6977" i="3" a="1"/>
  <c r="K6977" i="3" s="1"/>
  <c r="P6986" i="3" a="1"/>
  <c r="P6986" i="3" s="1"/>
  <c r="R6986" i="3" s="1"/>
  <c r="L6986" i="3" a="1"/>
  <c r="L6986" i="3" s="1"/>
  <c r="M6986" i="3" a="1"/>
  <c r="M6986" i="3" s="1"/>
  <c r="Q6992" i="3"/>
  <c r="M6995" i="3" a="1"/>
  <c r="M6995" i="3" s="1"/>
  <c r="P6995" i="3" a="1"/>
  <c r="P6995" i="3" s="1"/>
  <c r="Q6995" i="3" s="1"/>
  <c r="L6995" i="3" a="1"/>
  <c r="L6995" i="3" s="1"/>
  <c r="M7004" i="3" a="1"/>
  <c r="M7004" i="3" s="1"/>
  <c r="N7004" i="3" a="1"/>
  <c r="N7004" i="3" s="1"/>
  <c r="Q7021" i="3"/>
  <c r="P7041" i="3" a="1"/>
  <c r="P7041" i="3" s="1"/>
  <c r="L7041" i="3" a="1"/>
  <c r="L7041" i="3" s="1"/>
  <c r="O7041" i="3" a="1"/>
  <c r="O7041" i="3" s="1"/>
  <c r="K7041" i="3" a="1"/>
  <c r="K7041" i="3" s="1"/>
  <c r="P7050" i="3" a="1"/>
  <c r="P7050" i="3" s="1"/>
  <c r="Q7050" i="3" s="1"/>
  <c r="L7050" i="3" a="1"/>
  <c r="L7050" i="3" s="1"/>
  <c r="M7050" i="3" a="1"/>
  <c r="M7050" i="3" s="1"/>
  <c r="Q7056" i="3"/>
  <c r="M7059" i="3" a="1"/>
  <c r="M7059" i="3" s="1"/>
  <c r="P7059" i="3" a="1"/>
  <c r="P7059" i="3" s="1"/>
  <c r="R7059" i="3" s="1"/>
  <c r="L7059" i="3" a="1"/>
  <c r="L7059" i="3" s="1"/>
  <c r="M7068" i="3" a="1"/>
  <c r="M7068" i="3" s="1"/>
  <c r="N7068" i="3" a="1"/>
  <c r="N7068" i="3" s="1"/>
  <c r="N7081" i="3" a="1"/>
  <c r="N7081" i="3" s="1"/>
  <c r="R7085" i="3"/>
  <c r="Q7085" i="3"/>
  <c r="N7090" i="3" a="1"/>
  <c r="N7090" i="3" s="1"/>
  <c r="O7092" i="3" a="1"/>
  <c r="O7092" i="3" s="1"/>
  <c r="N7099" i="3" a="1"/>
  <c r="N7099" i="3" s="1"/>
  <c r="P7105" i="3" a="1"/>
  <c r="P7105" i="3" s="1"/>
  <c r="L7105" i="3" a="1"/>
  <c r="L7105" i="3" s="1"/>
  <c r="O7105" i="3" a="1"/>
  <c r="O7105" i="3" s="1"/>
  <c r="K7105" i="3" a="1"/>
  <c r="K7105" i="3" s="1"/>
  <c r="L7108" i="3" a="1"/>
  <c r="L7108" i="3" s="1"/>
  <c r="Q7110" i="3"/>
  <c r="P7114" i="3" a="1"/>
  <c r="P7114" i="3" s="1"/>
  <c r="R7114" i="3" s="1"/>
  <c r="L7114" i="3" a="1"/>
  <c r="L7114" i="3" s="1"/>
  <c r="M7114" i="3" a="1"/>
  <c r="M7114" i="3" s="1"/>
  <c r="Q7120" i="3"/>
  <c r="M7123" i="3" a="1"/>
  <c r="M7123" i="3" s="1"/>
  <c r="P7123" i="3" a="1"/>
  <c r="P7123" i="3" s="1"/>
  <c r="Q7123" i="3" s="1"/>
  <c r="L7123" i="3" a="1"/>
  <c r="L7123" i="3" s="1"/>
  <c r="M7132" i="3" a="1"/>
  <c r="M7132" i="3" s="1"/>
  <c r="N7132" i="3" a="1"/>
  <c r="N7132" i="3" s="1"/>
  <c r="R7134" i="3"/>
  <c r="O7138" i="3" a="1"/>
  <c r="O7138" i="3" s="1"/>
  <c r="N7145" i="3" a="1"/>
  <c r="N7145" i="3" s="1"/>
  <c r="O7147" i="3" a="1"/>
  <c r="O7147" i="3" s="1"/>
  <c r="Q7149" i="3"/>
  <c r="M7162" i="3" a="1"/>
  <c r="M7162" i="3" s="1"/>
  <c r="L7162" i="3" a="1"/>
  <c r="L7162" i="3" s="1"/>
  <c r="P7162" i="3" a="1"/>
  <c r="P7162" i="3" s="1"/>
  <c r="R7162" i="3" s="1"/>
  <c r="N7165" i="3" a="1"/>
  <c r="N7165" i="3" s="1"/>
  <c r="M7165" i="3" a="1"/>
  <c r="M7165" i="3" s="1"/>
  <c r="L7165" i="3" a="1"/>
  <c r="L7165" i="3" s="1"/>
  <c r="O7171" i="3" a="1"/>
  <c r="O7171" i="3" s="1"/>
  <c r="O7173" i="3" a="1"/>
  <c r="O7173" i="3" s="1"/>
  <c r="P7180" i="3" a="1"/>
  <c r="P7180" i="3" s="1"/>
  <c r="Q7180" i="3" s="1"/>
  <c r="K7186" i="3" a="1"/>
  <c r="K7186" i="3" s="1"/>
  <c r="K7188" i="3" a="1"/>
  <c r="K7188" i="3" s="1"/>
  <c r="M7195" i="3" a="1"/>
  <c r="M7195" i="3" s="1"/>
  <c r="L7195" i="3" a="1"/>
  <c r="L7195" i="3" s="1"/>
  <c r="P7195" i="3" a="1"/>
  <c r="P7195" i="3" s="1"/>
  <c r="R7195" i="3" s="1"/>
  <c r="K7195" i="3" a="1"/>
  <c r="K7195" i="3" s="1"/>
  <c r="K7203" i="3" a="1"/>
  <c r="K7203" i="3" s="1"/>
  <c r="P7207" i="3" a="1"/>
  <c r="P7207" i="3" s="1"/>
  <c r="O7212" i="3" a="1"/>
  <c r="O7212" i="3" s="1"/>
  <c r="P7215" i="3" a="1"/>
  <c r="P7215" i="3" s="1"/>
  <c r="Q7228" i="3"/>
  <c r="R7246" i="3"/>
  <c r="Q7246" i="3"/>
  <c r="P7250" i="3" a="1"/>
  <c r="P7250" i="3" s="1"/>
  <c r="P7261" i="3" a="1"/>
  <c r="P7261" i="3" s="1"/>
  <c r="O7269" i="3" a="1"/>
  <c r="O7269" i="3" s="1"/>
  <c r="N7274" i="3" a="1"/>
  <c r="N7274" i="3" s="1"/>
  <c r="P7274" i="3" a="1"/>
  <c r="P7274" i="3" s="1"/>
  <c r="M7274" i="3" a="1"/>
  <c r="M7274" i="3" s="1"/>
  <c r="L7274" i="3" a="1"/>
  <c r="L7274" i="3" s="1"/>
  <c r="K7274" i="3" a="1"/>
  <c r="K7274" i="3" s="1"/>
  <c r="L7284" i="3" a="1"/>
  <c r="L7284" i="3" s="1"/>
  <c r="P7284" i="3" a="1"/>
  <c r="P7284" i="3" s="1"/>
  <c r="N7284" i="3" a="1"/>
  <c r="N7284" i="3" s="1"/>
  <c r="O7284" i="3" a="1"/>
  <c r="O7284" i="3" s="1"/>
  <c r="M7290" i="3" a="1"/>
  <c r="M7290" i="3" s="1"/>
  <c r="N7293" i="3" a="1"/>
  <c r="N7293" i="3" s="1"/>
  <c r="L7293" i="3" a="1"/>
  <c r="L7293" i="3" s="1"/>
  <c r="M7293" i="3" a="1"/>
  <c r="M7293" i="3" s="1"/>
  <c r="O7293" i="3" a="1"/>
  <c r="O7293" i="3" s="1"/>
  <c r="K7296" i="3" a="1"/>
  <c r="K7296" i="3" s="1"/>
  <c r="Q7302" i="3"/>
  <c r="Q7304" i="3"/>
  <c r="N7340" i="3" a="1"/>
  <c r="N7340" i="3" s="1"/>
  <c r="M7340" i="3" a="1"/>
  <c r="M7340" i="3" s="1"/>
  <c r="L7340" i="3" a="1"/>
  <c r="L7340" i="3" s="1"/>
  <c r="O7340" i="3" a="1"/>
  <c r="O7340" i="3" s="1"/>
  <c r="P7340" i="3" a="1"/>
  <c r="P7340" i="3" s="1"/>
  <c r="L7356" i="3" a="1"/>
  <c r="L7356" i="3" s="1"/>
  <c r="R7357" i="3"/>
  <c r="Q7357" i="3"/>
  <c r="P7376" i="3" a="1"/>
  <c r="P7376" i="3" s="1"/>
  <c r="L7376" i="3" a="1"/>
  <c r="L7376" i="3" s="1"/>
  <c r="O7376" i="3" a="1"/>
  <c r="O7376" i="3" s="1"/>
  <c r="K7376" i="3" a="1"/>
  <c r="K7376" i="3" s="1"/>
  <c r="M7376" i="3" a="1"/>
  <c r="M7376" i="3" s="1"/>
  <c r="Q7455" i="3"/>
  <c r="M7588" i="3" a="1"/>
  <c r="M7588" i="3" s="1"/>
  <c r="N7588" i="3" a="1"/>
  <c r="N7588" i="3" s="1"/>
  <c r="L7588" i="3" a="1"/>
  <c r="L7588" i="3" s="1"/>
  <c r="O7588" i="3" a="1"/>
  <c r="O7588" i="3" s="1"/>
  <c r="P7588" i="3" a="1"/>
  <c r="P7588" i="3" s="1"/>
  <c r="K7588" i="3" a="1"/>
  <c r="K7588" i="3" s="1"/>
  <c r="K6485" i="3" a="1"/>
  <c r="K6485" i="3" s="1"/>
  <c r="K6493" i="3" a="1"/>
  <c r="K6493" i="3" s="1"/>
  <c r="K6501" i="3" a="1"/>
  <c r="K6501" i="3" s="1"/>
  <c r="K6509" i="3" a="1"/>
  <c r="K6509" i="3" s="1"/>
  <c r="K6517" i="3" a="1"/>
  <c r="K6517" i="3" s="1"/>
  <c r="K6529" i="3" a="1"/>
  <c r="K6529" i="3" s="1"/>
  <c r="O6534" i="3" a="1"/>
  <c r="O6534" i="3" s="1"/>
  <c r="O6540" i="3" a="1"/>
  <c r="O6540" i="3" s="1"/>
  <c r="P6546" i="3" a="1"/>
  <c r="P6546" i="3" s="1"/>
  <c r="L6546" i="3" a="1"/>
  <c r="L6546" i="3" s="1"/>
  <c r="O6546" i="3" a="1"/>
  <c r="O6546" i="3" s="1"/>
  <c r="O6552" i="3" a="1"/>
  <c r="O6552" i="3" s="1"/>
  <c r="K6552" i="3" a="1"/>
  <c r="K6552" i="3" s="1"/>
  <c r="K6561" i="3" a="1"/>
  <c r="K6561" i="3" s="1"/>
  <c r="O6566" i="3" a="1"/>
  <c r="O6566" i="3" s="1"/>
  <c r="O6572" i="3" a="1"/>
  <c r="O6572" i="3" s="1"/>
  <c r="P6578" i="3" a="1"/>
  <c r="P6578" i="3" s="1"/>
  <c r="L6578" i="3" a="1"/>
  <c r="L6578" i="3" s="1"/>
  <c r="O6578" i="3" a="1"/>
  <c r="O6578" i="3" s="1"/>
  <c r="O6584" i="3" a="1"/>
  <c r="O6584" i="3" s="1"/>
  <c r="K6584" i="3" a="1"/>
  <c r="K6584" i="3" s="1"/>
  <c r="K6593" i="3" a="1"/>
  <c r="K6593" i="3" s="1"/>
  <c r="O6598" i="3" a="1"/>
  <c r="O6598" i="3" s="1"/>
  <c r="O6604" i="3" a="1"/>
  <c r="O6604" i="3" s="1"/>
  <c r="P6610" i="3" a="1"/>
  <c r="P6610" i="3" s="1"/>
  <c r="L6610" i="3" a="1"/>
  <c r="L6610" i="3" s="1"/>
  <c r="O6610" i="3" a="1"/>
  <c r="O6610" i="3" s="1"/>
  <c r="O6616" i="3" a="1"/>
  <c r="O6616" i="3" s="1"/>
  <c r="K6616" i="3" a="1"/>
  <c r="K6616" i="3" s="1"/>
  <c r="K6625" i="3" a="1"/>
  <c r="K6625" i="3" s="1"/>
  <c r="O6630" i="3" a="1"/>
  <c r="O6630" i="3" s="1"/>
  <c r="O6636" i="3" a="1"/>
  <c r="O6636" i="3" s="1"/>
  <c r="L6640" i="3" a="1"/>
  <c r="L6640" i="3" s="1"/>
  <c r="P6642" i="3" a="1"/>
  <c r="P6642" i="3" s="1"/>
  <c r="L6642" i="3" a="1"/>
  <c r="L6642" i="3" s="1"/>
  <c r="O6642" i="3" a="1"/>
  <c r="O6642" i="3" s="1"/>
  <c r="O6648" i="3" a="1"/>
  <c r="O6648" i="3" s="1"/>
  <c r="K6648" i="3" a="1"/>
  <c r="K6648" i="3" s="1"/>
  <c r="P6654" i="3" a="1"/>
  <c r="P6654" i="3" s="1"/>
  <c r="K6657" i="3" a="1"/>
  <c r="K6657" i="3" s="1"/>
  <c r="P6660" i="3" a="1"/>
  <c r="P6660" i="3" s="1"/>
  <c r="O6662" i="3" a="1"/>
  <c r="O6662" i="3" s="1"/>
  <c r="O6668" i="3" a="1"/>
  <c r="O6668" i="3" s="1"/>
  <c r="L6672" i="3" a="1"/>
  <c r="L6672" i="3" s="1"/>
  <c r="P6674" i="3" a="1"/>
  <c r="P6674" i="3" s="1"/>
  <c r="L6674" i="3" a="1"/>
  <c r="L6674" i="3" s="1"/>
  <c r="O6674" i="3" a="1"/>
  <c r="O6674" i="3" s="1"/>
  <c r="O6680" i="3" a="1"/>
  <c r="O6680" i="3" s="1"/>
  <c r="K6680" i="3" a="1"/>
  <c r="K6680" i="3" s="1"/>
  <c r="P6686" i="3" a="1"/>
  <c r="P6686" i="3" s="1"/>
  <c r="K6689" i="3" a="1"/>
  <c r="K6689" i="3" s="1"/>
  <c r="P6692" i="3" a="1"/>
  <c r="P6692" i="3" s="1"/>
  <c r="O6694" i="3" a="1"/>
  <c r="O6694" i="3" s="1"/>
  <c r="O6700" i="3" a="1"/>
  <c r="O6700" i="3" s="1"/>
  <c r="L6704" i="3" a="1"/>
  <c r="L6704" i="3" s="1"/>
  <c r="P6706" i="3" a="1"/>
  <c r="P6706" i="3" s="1"/>
  <c r="L6706" i="3" a="1"/>
  <c r="L6706" i="3" s="1"/>
  <c r="O6706" i="3" a="1"/>
  <c r="O6706" i="3" s="1"/>
  <c r="O6712" i="3" a="1"/>
  <c r="O6712" i="3" s="1"/>
  <c r="K6712" i="3" a="1"/>
  <c r="K6712" i="3" s="1"/>
  <c r="P6718" i="3" a="1"/>
  <c r="P6718" i="3" s="1"/>
  <c r="K6721" i="3" a="1"/>
  <c r="K6721" i="3" s="1"/>
  <c r="P6724" i="3" a="1"/>
  <c r="P6724" i="3" s="1"/>
  <c r="O6726" i="3" a="1"/>
  <c r="O6726" i="3" s="1"/>
  <c r="O6732" i="3" a="1"/>
  <c r="O6732" i="3" s="1"/>
  <c r="L6736" i="3" a="1"/>
  <c r="L6736" i="3" s="1"/>
  <c r="P6738" i="3" a="1"/>
  <c r="P6738" i="3" s="1"/>
  <c r="L6738" i="3" a="1"/>
  <c r="L6738" i="3" s="1"/>
  <c r="O6738" i="3" a="1"/>
  <c r="O6738" i="3" s="1"/>
  <c r="O6744" i="3" a="1"/>
  <c r="O6744" i="3" s="1"/>
  <c r="K6744" i="3" a="1"/>
  <c r="K6744" i="3" s="1"/>
  <c r="P6750" i="3" a="1"/>
  <c r="P6750" i="3" s="1"/>
  <c r="K6753" i="3" a="1"/>
  <c r="K6753" i="3" s="1"/>
  <c r="P6756" i="3" a="1"/>
  <c r="P6756" i="3" s="1"/>
  <c r="O6758" i="3" a="1"/>
  <c r="O6758" i="3" s="1"/>
  <c r="O6764" i="3" a="1"/>
  <c r="O6764" i="3" s="1"/>
  <c r="L6768" i="3" a="1"/>
  <c r="L6768" i="3" s="1"/>
  <c r="P6770" i="3" a="1"/>
  <c r="P6770" i="3" s="1"/>
  <c r="L6770" i="3" a="1"/>
  <c r="L6770" i="3" s="1"/>
  <c r="O6770" i="3" a="1"/>
  <c r="O6770" i="3" s="1"/>
  <c r="O6776" i="3" a="1"/>
  <c r="O6776" i="3" s="1"/>
  <c r="K6776" i="3" a="1"/>
  <c r="K6776" i="3" s="1"/>
  <c r="P6782" i="3" a="1"/>
  <c r="P6782" i="3" s="1"/>
  <c r="K6785" i="3" a="1"/>
  <c r="K6785" i="3" s="1"/>
  <c r="P6788" i="3" a="1"/>
  <c r="P6788" i="3" s="1"/>
  <c r="O6790" i="3" a="1"/>
  <c r="O6790" i="3" s="1"/>
  <c r="O6796" i="3" a="1"/>
  <c r="O6796" i="3" s="1"/>
  <c r="L6800" i="3" a="1"/>
  <c r="L6800" i="3" s="1"/>
  <c r="P6802" i="3" a="1"/>
  <c r="P6802" i="3" s="1"/>
  <c r="L6802" i="3" a="1"/>
  <c r="L6802" i="3" s="1"/>
  <c r="O6802" i="3" a="1"/>
  <c r="O6802" i="3" s="1"/>
  <c r="O6808" i="3" a="1"/>
  <c r="O6808" i="3" s="1"/>
  <c r="K6808" i="3" a="1"/>
  <c r="K6808" i="3" s="1"/>
  <c r="P6814" i="3" a="1"/>
  <c r="P6814" i="3" s="1"/>
  <c r="K6817" i="3" a="1"/>
  <c r="K6817" i="3" s="1"/>
  <c r="P6820" i="3" a="1"/>
  <c r="P6820" i="3" s="1"/>
  <c r="O6822" i="3" a="1"/>
  <c r="O6822" i="3" s="1"/>
  <c r="O6828" i="3" a="1"/>
  <c r="O6828" i="3" s="1"/>
  <c r="L6832" i="3" a="1"/>
  <c r="L6832" i="3" s="1"/>
  <c r="P6834" i="3" a="1"/>
  <c r="P6834" i="3" s="1"/>
  <c r="L6834" i="3" a="1"/>
  <c r="L6834" i="3" s="1"/>
  <c r="O6834" i="3" a="1"/>
  <c r="O6834" i="3" s="1"/>
  <c r="O6840" i="3" a="1"/>
  <c r="O6840" i="3" s="1"/>
  <c r="K6840" i="3" a="1"/>
  <c r="K6840" i="3" s="1"/>
  <c r="P6846" i="3" a="1"/>
  <c r="P6846" i="3" s="1"/>
  <c r="O6850" i="3" a="1"/>
  <c r="O6850" i="3" s="1"/>
  <c r="K6852" i="3" a="1"/>
  <c r="K6852" i="3" s="1"/>
  <c r="P6852" i="3" a="1"/>
  <c r="P6852" i="3" s="1"/>
  <c r="P6866" i="3" a="1"/>
  <c r="P6866" i="3" s="1"/>
  <c r="Q6866" i="3" s="1"/>
  <c r="L6866" i="3" a="1"/>
  <c r="L6866" i="3" s="1"/>
  <c r="M6866" i="3" a="1"/>
  <c r="M6866" i="3" s="1"/>
  <c r="K6867" i="3" a="1"/>
  <c r="K6867" i="3" s="1"/>
  <c r="M6875" i="3" a="1"/>
  <c r="M6875" i="3" s="1"/>
  <c r="P6875" i="3" a="1"/>
  <c r="P6875" i="3" s="1"/>
  <c r="R6875" i="3" s="1"/>
  <c r="L6875" i="3" a="1"/>
  <c r="L6875" i="3" s="1"/>
  <c r="K6876" i="3" a="1"/>
  <c r="K6876" i="3" s="1"/>
  <c r="M6884" i="3" a="1"/>
  <c r="M6884" i="3" s="1"/>
  <c r="N6884" i="3" a="1"/>
  <c r="N6884" i="3" s="1"/>
  <c r="R6886" i="3"/>
  <c r="P6892" i="3" a="1"/>
  <c r="P6892" i="3" s="1"/>
  <c r="M6913" i="3" a="1"/>
  <c r="M6913" i="3" s="1"/>
  <c r="P6921" i="3" a="1"/>
  <c r="P6921" i="3" s="1"/>
  <c r="L6921" i="3" a="1"/>
  <c r="L6921" i="3" s="1"/>
  <c r="O6921" i="3" a="1"/>
  <c r="O6921" i="3" s="1"/>
  <c r="K6921" i="3" a="1"/>
  <c r="K6921" i="3" s="1"/>
  <c r="K6922" i="3" a="1"/>
  <c r="K6922" i="3" s="1"/>
  <c r="P6930" i="3" a="1"/>
  <c r="P6930" i="3" s="1"/>
  <c r="R6930" i="3" s="1"/>
  <c r="L6930" i="3" a="1"/>
  <c r="L6930" i="3" s="1"/>
  <c r="M6930" i="3" a="1"/>
  <c r="M6930" i="3" s="1"/>
  <c r="K6931" i="3" a="1"/>
  <c r="K6931" i="3" s="1"/>
  <c r="M6939" i="3" a="1"/>
  <c r="M6939" i="3" s="1"/>
  <c r="P6939" i="3" a="1"/>
  <c r="P6939" i="3" s="1"/>
  <c r="Q6939" i="3" s="1"/>
  <c r="L6939" i="3" a="1"/>
  <c r="L6939" i="3" s="1"/>
  <c r="K6940" i="3" a="1"/>
  <c r="K6940" i="3" s="1"/>
  <c r="M6948" i="3" a="1"/>
  <c r="M6948" i="3" s="1"/>
  <c r="N6948" i="3" a="1"/>
  <c r="N6948" i="3" s="1"/>
  <c r="P6956" i="3" a="1"/>
  <c r="P6956" i="3" s="1"/>
  <c r="M6977" i="3" a="1"/>
  <c r="M6977" i="3" s="1"/>
  <c r="P6985" i="3" a="1"/>
  <c r="P6985" i="3" s="1"/>
  <c r="L6985" i="3" a="1"/>
  <c r="L6985" i="3" s="1"/>
  <c r="O6985" i="3" a="1"/>
  <c r="O6985" i="3" s="1"/>
  <c r="K6985" i="3" a="1"/>
  <c r="K6985" i="3" s="1"/>
  <c r="K6986" i="3" a="1"/>
  <c r="K6986" i="3" s="1"/>
  <c r="P6994" i="3" a="1"/>
  <c r="P6994" i="3" s="1"/>
  <c r="L6994" i="3" a="1"/>
  <c r="L6994" i="3" s="1"/>
  <c r="M6994" i="3" a="1"/>
  <c r="M6994" i="3" s="1"/>
  <c r="K6995" i="3" a="1"/>
  <c r="K6995" i="3" s="1"/>
  <c r="M7003" i="3" a="1"/>
  <c r="M7003" i="3" s="1"/>
  <c r="P7003" i="3" a="1"/>
  <c r="P7003" i="3" s="1"/>
  <c r="R7003" i="3" s="1"/>
  <c r="L7003" i="3" a="1"/>
  <c r="L7003" i="3" s="1"/>
  <c r="K7004" i="3" a="1"/>
  <c r="K7004" i="3" s="1"/>
  <c r="M7012" i="3" a="1"/>
  <c r="M7012" i="3" s="1"/>
  <c r="N7012" i="3" a="1"/>
  <c r="N7012" i="3" s="1"/>
  <c r="R7014" i="3"/>
  <c r="P7020" i="3" a="1"/>
  <c r="P7020" i="3" s="1"/>
  <c r="M7041" i="3" a="1"/>
  <c r="M7041" i="3" s="1"/>
  <c r="P7049" i="3" a="1"/>
  <c r="P7049" i="3" s="1"/>
  <c r="L7049" i="3" a="1"/>
  <c r="L7049" i="3" s="1"/>
  <c r="O7049" i="3" a="1"/>
  <c r="O7049" i="3" s="1"/>
  <c r="K7049" i="3" a="1"/>
  <c r="K7049" i="3" s="1"/>
  <c r="K7050" i="3" a="1"/>
  <c r="K7050" i="3" s="1"/>
  <c r="P7058" i="3" a="1"/>
  <c r="P7058" i="3" s="1"/>
  <c r="R7058" i="3" s="1"/>
  <c r="L7058" i="3" a="1"/>
  <c r="L7058" i="3" s="1"/>
  <c r="M7058" i="3" a="1"/>
  <c r="M7058" i="3" s="1"/>
  <c r="K7059" i="3" a="1"/>
  <c r="K7059" i="3" s="1"/>
  <c r="M7067" i="3" a="1"/>
  <c r="M7067" i="3" s="1"/>
  <c r="P7067" i="3" a="1"/>
  <c r="P7067" i="3" s="1"/>
  <c r="Q7067" i="3" s="1"/>
  <c r="L7067" i="3" a="1"/>
  <c r="L7067" i="3" s="1"/>
  <c r="K7068" i="3" a="1"/>
  <c r="K7068" i="3" s="1"/>
  <c r="M7076" i="3" a="1"/>
  <c r="M7076" i="3" s="1"/>
  <c r="N7076" i="3" a="1"/>
  <c r="N7076" i="3" s="1"/>
  <c r="R7078" i="3"/>
  <c r="P7084" i="3" a="1"/>
  <c r="P7084" i="3" s="1"/>
  <c r="M7105" i="3" a="1"/>
  <c r="M7105" i="3" s="1"/>
  <c r="P7113" i="3" a="1"/>
  <c r="P7113" i="3" s="1"/>
  <c r="L7113" i="3" a="1"/>
  <c r="L7113" i="3" s="1"/>
  <c r="O7113" i="3" a="1"/>
  <c r="O7113" i="3" s="1"/>
  <c r="K7113" i="3" a="1"/>
  <c r="K7113" i="3" s="1"/>
  <c r="K7114" i="3" a="1"/>
  <c r="K7114" i="3" s="1"/>
  <c r="P7122" i="3" a="1"/>
  <c r="P7122" i="3" s="1"/>
  <c r="Q7122" i="3" s="1"/>
  <c r="L7122" i="3" a="1"/>
  <c r="L7122" i="3" s="1"/>
  <c r="M7122" i="3" a="1"/>
  <c r="M7122" i="3" s="1"/>
  <c r="K7123" i="3" a="1"/>
  <c r="K7123" i="3" s="1"/>
  <c r="M7131" i="3" a="1"/>
  <c r="M7131" i="3" s="1"/>
  <c r="P7131" i="3" a="1"/>
  <c r="P7131" i="3" s="1"/>
  <c r="Q7131" i="3" s="1"/>
  <c r="L7131" i="3" a="1"/>
  <c r="L7131" i="3" s="1"/>
  <c r="K7132" i="3" a="1"/>
  <c r="K7132" i="3" s="1"/>
  <c r="M7140" i="3" a="1"/>
  <c r="M7140" i="3" s="1"/>
  <c r="N7140" i="3" a="1"/>
  <c r="N7140" i="3" s="1"/>
  <c r="O7146" i="3" a="1"/>
  <c r="O7146" i="3" s="1"/>
  <c r="P7148" i="3" a="1"/>
  <c r="P7148" i="3" s="1"/>
  <c r="P7154" i="3" a="1"/>
  <c r="P7154" i="3" s="1"/>
  <c r="O7156" i="3" a="1"/>
  <c r="O7156" i="3" s="1"/>
  <c r="L7160" i="3" a="1"/>
  <c r="L7160" i="3" s="1"/>
  <c r="K7162" i="3" a="1"/>
  <c r="K7162" i="3" s="1"/>
  <c r="K7165" i="3" a="1"/>
  <c r="K7165" i="3" s="1"/>
  <c r="O7168" i="3" a="1"/>
  <c r="O7168" i="3" s="1"/>
  <c r="O7177" i="3" a="1"/>
  <c r="O7177" i="3" s="1"/>
  <c r="O7179" i="3" a="1"/>
  <c r="O7179" i="3" s="1"/>
  <c r="M7194" i="3" a="1"/>
  <c r="M7194" i="3" s="1"/>
  <c r="N7194" i="3" a="1"/>
  <c r="N7194" i="3" s="1"/>
  <c r="O7194" i="3" a="1"/>
  <c r="O7194" i="3" s="1"/>
  <c r="N7195" i="3" a="1"/>
  <c r="N7195" i="3" s="1"/>
  <c r="P7209" i="3" a="1"/>
  <c r="P7209" i="3" s="1"/>
  <c r="R7209" i="3" s="1"/>
  <c r="L7209" i="3" a="1"/>
  <c r="L7209" i="3" s="1"/>
  <c r="N7209" i="3" a="1"/>
  <c r="N7209" i="3" s="1"/>
  <c r="M7209" i="3" a="1"/>
  <c r="M7209" i="3" s="1"/>
  <c r="M7218" i="3" a="1"/>
  <c r="M7218" i="3" s="1"/>
  <c r="L7218" i="3" a="1"/>
  <c r="L7218" i="3" s="1"/>
  <c r="N7218" i="3" a="1"/>
  <c r="N7218" i="3" s="1"/>
  <c r="N7220" i="3" a="1"/>
  <c r="N7220" i="3" s="1"/>
  <c r="M7220" i="3" a="1"/>
  <c r="M7220" i="3" s="1"/>
  <c r="O7220" i="3" a="1"/>
  <c r="O7220" i="3" s="1"/>
  <c r="N7237" i="3" a="1"/>
  <c r="N7237" i="3" s="1"/>
  <c r="P7237" i="3" a="1"/>
  <c r="P7237" i="3" s="1"/>
  <c r="K7237" i="3" a="1"/>
  <c r="K7237" i="3" s="1"/>
  <c r="M7237" i="3" a="1"/>
  <c r="M7237" i="3" s="1"/>
  <c r="O7237" i="3" a="1"/>
  <c r="O7237" i="3" s="1"/>
  <c r="O7249" i="3" a="1"/>
  <c r="O7249" i="3" s="1"/>
  <c r="P7267" i="3" a="1"/>
  <c r="P7267" i="3" s="1"/>
  <c r="R7272" i="3"/>
  <c r="O7274" i="3" a="1"/>
  <c r="O7274" i="3" s="1"/>
  <c r="Q7280" i="3"/>
  <c r="K7284" i="3" a="1"/>
  <c r="K7284" i="3" s="1"/>
  <c r="K7293" i="3" a="1"/>
  <c r="K7293" i="3" s="1"/>
  <c r="M7296" i="3" a="1"/>
  <c r="M7296" i="3" s="1"/>
  <c r="Q7298" i="3"/>
  <c r="L7324" i="3" a="1"/>
  <c r="L7324" i="3" s="1"/>
  <c r="K7340" i="3" a="1"/>
  <c r="K7340" i="3" s="1"/>
  <c r="M7347" i="3" a="1"/>
  <c r="M7347" i="3" s="1"/>
  <c r="N7347" i="3" a="1"/>
  <c r="N7347" i="3" s="1"/>
  <c r="L7347" i="3" a="1"/>
  <c r="L7347" i="3" s="1"/>
  <c r="O7347" i="3" a="1"/>
  <c r="O7347" i="3" s="1"/>
  <c r="K7347" i="3" a="1"/>
  <c r="K7347" i="3" s="1"/>
  <c r="P7347" i="3" a="1"/>
  <c r="P7347" i="3" s="1"/>
  <c r="O7356" i="3" a="1"/>
  <c r="O7356" i="3" s="1"/>
  <c r="R7389" i="3"/>
  <c r="Q7389" i="3"/>
  <c r="Q7406" i="3"/>
  <c r="M7466" i="3" a="1"/>
  <c r="M7466" i="3" s="1"/>
  <c r="P7466" i="3" a="1"/>
  <c r="P7466" i="3" s="1"/>
  <c r="L7466" i="3" a="1"/>
  <c r="L7466" i="3" s="1"/>
  <c r="K7466" i="3" a="1"/>
  <c r="K7466" i="3" s="1"/>
  <c r="O7466" i="3" a="1"/>
  <c r="O7466" i="3" s="1"/>
  <c r="N7466" i="3" a="1"/>
  <c r="N7466" i="3" s="1"/>
  <c r="O7157" i="3" a="1"/>
  <c r="O7157" i="3" s="1"/>
  <c r="O7163" i="3" a="1"/>
  <c r="O7163" i="3" s="1"/>
  <c r="P7169" i="3" a="1"/>
  <c r="P7169" i="3" s="1"/>
  <c r="L7169" i="3" a="1"/>
  <c r="L7169" i="3" s="1"/>
  <c r="O7169" i="3" a="1"/>
  <c r="O7169" i="3" s="1"/>
  <c r="O7175" i="3" a="1"/>
  <c r="O7175" i="3" s="1"/>
  <c r="K7175" i="3" a="1"/>
  <c r="K7175" i="3" s="1"/>
  <c r="P7185" i="3" a="1"/>
  <c r="P7185" i="3" s="1"/>
  <c r="L7185" i="3" a="1"/>
  <c r="L7185" i="3" s="1"/>
  <c r="O7191" i="3" a="1"/>
  <c r="O7191" i="3" s="1"/>
  <c r="K7191" i="3" a="1"/>
  <c r="K7191" i="3" s="1"/>
  <c r="P7217" i="3" a="1"/>
  <c r="P7217" i="3" s="1"/>
  <c r="L7217" i="3" a="1"/>
  <c r="L7217" i="3" s="1"/>
  <c r="O7223" i="3" a="1"/>
  <c r="O7223" i="3" s="1"/>
  <c r="K7223" i="3" a="1"/>
  <c r="K7223" i="3" s="1"/>
  <c r="L7223" i="3" a="1"/>
  <c r="L7223" i="3" s="1"/>
  <c r="P7223" i="3" a="1"/>
  <c r="P7223" i="3" s="1"/>
  <c r="P7233" i="3" a="1"/>
  <c r="P7233" i="3" s="1"/>
  <c r="L7233" i="3" a="1"/>
  <c r="L7233" i="3" s="1"/>
  <c r="N7233" i="3" a="1"/>
  <c r="N7233" i="3" s="1"/>
  <c r="O7239" i="3" a="1"/>
  <c r="O7239" i="3" s="1"/>
  <c r="K7239" i="3" a="1"/>
  <c r="K7239" i="3" s="1"/>
  <c r="N7239" i="3" a="1"/>
  <c r="N7239" i="3" s="1"/>
  <c r="P7242" i="3" a="1"/>
  <c r="P7242" i="3" s="1"/>
  <c r="L7252" i="3" a="1"/>
  <c r="L7252" i="3" s="1"/>
  <c r="P7252" i="3" a="1"/>
  <c r="P7252" i="3" s="1"/>
  <c r="N7252" i="3" a="1"/>
  <c r="N7252" i="3" s="1"/>
  <c r="N7253" i="3" a="1"/>
  <c r="N7253" i="3" s="1"/>
  <c r="M7253" i="3" a="1"/>
  <c r="M7253" i="3" s="1"/>
  <c r="K7253" i="3" a="1"/>
  <c r="K7253" i="3" s="1"/>
  <c r="L7258" i="3" a="1"/>
  <c r="L7258" i="3" s="1"/>
  <c r="P7258" i="3" a="1"/>
  <c r="P7258" i="3" s="1"/>
  <c r="N7258" i="3" a="1"/>
  <c r="N7258" i="3" s="1"/>
  <c r="M7259" i="3" a="1"/>
  <c r="M7259" i="3" s="1"/>
  <c r="N7259" i="3" a="1"/>
  <c r="N7259" i="3" s="1"/>
  <c r="K7259" i="3" a="1"/>
  <c r="K7259" i="3" s="1"/>
  <c r="L7264" i="3" a="1"/>
  <c r="L7264" i="3" s="1"/>
  <c r="N7264" i="3" a="1"/>
  <c r="N7264" i="3" s="1"/>
  <c r="P7265" i="3" a="1"/>
  <c r="P7265" i="3" s="1"/>
  <c r="L7265" i="3" a="1"/>
  <c r="L7265" i="3" s="1"/>
  <c r="N7265" i="3" a="1"/>
  <c r="N7265" i="3" s="1"/>
  <c r="K7265" i="3" a="1"/>
  <c r="K7265" i="3" s="1"/>
  <c r="O7271" i="3" a="1"/>
  <c r="O7271" i="3" s="1"/>
  <c r="K7271" i="3" a="1"/>
  <c r="K7271" i="3" s="1"/>
  <c r="N7271" i="3" a="1"/>
  <c r="N7271" i="3" s="1"/>
  <c r="P7271" i="3" a="1"/>
  <c r="P7271" i="3" s="1"/>
  <c r="M7363" i="3" a="1"/>
  <c r="M7363" i="3" s="1"/>
  <c r="K7363" i="3" a="1"/>
  <c r="K7363" i="3" s="1"/>
  <c r="N7363" i="3" a="1"/>
  <c r="N7363" i="3" s="1"/>
  <c r="M7394" i="3" a="1"/>
  <c r="M7394" i="3" s="1"/>
  <c r="P7394" i="3" a="1"/>
  <c r="P7394" i="3" s="1"/>
  <c r="L7394" i="3" a="1"/>
  <c r="L7394" i="3" s="1"/>
  <c r="O7394" i="3" a="1"/>
  <c r="O7394" i="3" s="1"/>
  <c r="K7394" i="3" a="1"/>
  <c r="K7394" i="3" s="1"/>
  <c r="M7427" i="3" a="1"/>
  <c r="M7427" i="3" s="1"/>
  <c r="K7427" i="3" a="1"/>
  <c r="K7427" i="3" s="1"/>
  <c r="N7427" i="3" a="1"/>
  <c r="N7427" i="3" s="1"/>
  <c r="P7432" i="3" a="1"/>
  <c r="P7432" i="3" s="1"/>
  <c r="L7432" i="3" a="1"/>
  <c r="L7432" i="3" s="1"/>
  <c r="O7432" i="3" a="1"/>
  <c r="O7432" i="3" s="1"/>
  <c r="K7432" i="3" a="1"/>
  <c r="K7432" i="3" s="1"/>
  <c r="N7432" i="3" a="1"/>
  <c r="N7432" i="3" s="1"/>
  <c r="P7496" i="3" a="1"/>
  <c r="P7496" i="3" s="1"/>
  <c r="L7496" i="3" a="1"/>
  <c r="L7496" i="3" s="1"/>
  <c r="O7496" i="3" a="1"/>
  <c r="O7496" i="3" s="1"/>
  <c r="K7496" i="3" a="1"/>
  <c r="K7496" i="3" s="1"/>
  <c r="N7496" i="3" a="1"/>
  <c r="N7496" i="3" s="1"/>
  <c r="O7559" i="3" a="1"/>
  <c r="O7559" i="3" s="1"/>
  <c r="K7559" i="3" a="1"/>
  <c r="K7559" i="3" s="1"/>
  <c r="N7559" i="3" a="1"/>
  <c r="N7559" i="3" s="1"/>
  <c r="M7559" i="3" a="1"/>
  <c r="M7559" i="3" s="1"/>
  <c r="N7573" i="3" a="1"/>
  <c r="N7573" i="3" s="1"/>
  <c r="M7573" i="3" a="1"/>
  <c r="M7573" i="3" s="1"/>
  <c r="K7573" i="3" a="1"/>
  <c r="K7573" i="3" s="1"/>
  <c r="O7573" i="3" a="1"/>
  <c r="O7573" i="3" s="1"/>
  <c r="R7606" i="3"/>
  <c r="N7613" i="3" a="1"/>
  <c r="N7613" i="3" s="1"/>
  <c r="L7613" i="3" a="1"/>
  <c r="L7613" i="3" s="1"/>
  <c r="P7613" i="3" a="1"/>
  <c r="P7613" i="3" s="1"/>
  <c r="R7613" i="3" s="1"/>
  <c r="K7613" i="3" a="1"/>
  <c r="K7613" i="3" s="1"/>
  <c r="M7613" i="3" a="1"/>
  <c r="M7613" i="3" s="1"/>
  <c r="R7623" i="3"/>
  <c r="Q7623" i="3"/>
  <c r="O7632" i="3" a="1"/>
  <c r="O7632" i="3" s="1"/>
  <c r="K7632" i="3" a="1"/>
  <c r="K7632" i="3" s="1"/>
  <c r="M7632" i="3" a="1"/>
  <c r="M7632" i="3" s="1"/>
  <c r="L7632" i="3" a="1"/>
  <c r="L7632" i="3" s="1"/>
  <c r="P7632" i="3" a="1"/>
  <c r="P7632" i="3" s="1"/>
  <c r="N7637" i="3" a="1"/>
  <c r="N7637" i="3" s="1"/>
  <c r="L7637" i="3" a="1"/>
  <c r="L7637" i="3" s="1"/>
  <c r="M7637" i="3" a="1"/>
  <c r="M7637" i="3" s="1"/>
  <c r="O7637" i="3" a="1"/>
  <c r="O7637" i="3" s="1"/>
  <c r="M7667" i="3" a="1"/>
  <c r="M7667" i="3" s="1"/>
  <c r="N7667" i="3" a="1"/>
  <c r="N7667" i="3" s="1"/>
  <c r="O7667" i="3" a="1"/>
  <c r="O7667" i="3" s="1"/>
  <c r="L7667" i="3" a="1"/>
  <c r="L7667" i="3" s="1"/>
  <c r="P7667" i="3" a="1"/>
  <c r="P7667" i="3" s="1"/>
  <c r="R7718" i="3"/>
  <c r="Q7718" i="3"/>
  <c r="M7978" i="3" a="1"/>
  <c r="M7978" i="3" s="1"/>
  <c r="L7978" i="3" a="1"/>
  <c r="L7978" i="3" s="1"/>
  <c r="O7978" i="3" a="1"/>
  <c r="O7978" i="3" s="1"/>
  <c r="P7978" i="3" a="1"/>
  <c r="P7978" i="3" s="1"/>
  <c r="N7978" i="3" a="1"/>
  <c r="N7978" i="3" s="1"/>
  <c r="K7978" i="3" a="1"/>
  <c r="K7978" i="3" s="1"/>
  <c r="R7414" i="3"/>
  <c r="P7441" i="3" a="1"/>
  <c r="P7441" i="3" s="1"/>
  <c r="L7441" i="3" a="1"/>
  <c r="L7441" i="3" s="1"/>
  <c r="M7441" i="3" a="1"/>
  <c r="M7441" i="3" s="1"/>
  <c r="N7441" i="3" a="1"/>
  <c r="N7441" i="3" s="1"/>
  <c r="P7449" i="3" a="1"/>
  <c r="P7449" i="3" s="1"/>
  <c r="L7449" i="3" a="1"/>
  <c r="L7449" i="3" s="1"/>
  <c r="M7449" i="3" a="1"/>
  <c r="M7449" i="3" s="1"/>
  <c r="N7449" i="3" a="1"/>
  <c r="N7449" i="3" s="1"/>
  <c r="O7449" i="3" a="1"/>
  <c r="O7449" i="3" s="1"/>
  <c r="M7459" i="3" a="1"/>
  <c r="M7459" i="3" s="1"/>
  <c r="N7459" i="3" a="1"/>
  <c r="N7459" i="3" s="1"/>
  <c r="L7459" i="3" a="1"/>
  <c r="L7459" i="3" s="1"/>
  <c r="P7459" i="3" a="1"/>
  <c r="P7459" i="3" s="1"/>
  <c r="M7490" i="3" a="1"/>
  <c r="M7490" i="3" s="1"/>
  <c r="P7490" i="3" a="1"/>
  <c r="P7490" i="3" s="1"/>
  <c r="L7490" i="3" a="1"/>
  <c r="L7490" i="3" s="1"/>
  <c r="K7490" i="3" a="1"/>
  <c r="K7490" i="3" s="1"/>
  <c r="P7505" i="3" a="1"/>
  <c r="P7505" i="3" s="1"/>
  <c r="L7505" i="3" a="1"/>
  <c r="L7505" i="3" s="1"/>
  <c r="M7505" i="3" a="1"/>
  <c r="M7505" i="3" s="1"/>
  <c r="N7505" i="3" a="1"/>
  <c r="N7505" i="3" s="1"/>
  <c r="P7513" i="3" a="1"/>
  <c r="P7513" i="3" s="1"/>
  <c r="L7513" i="3" a="1"/>
  <c r="L7513" i="3" s="1"/>
  <c r="M7513" i="3" a="1"/>
  <c r="M7513" i="3" s="1"/>
  <c r="N7513" i="3" a="1"/>
  <c r="N7513" i="3" s="1"/>
  <c r="O7513" i="3" a="1"/>
  <c r="O7513" i="3" s="1"/>
  <c r="M7523" i="3" a="1"/>
  <c r="M7523" i="3" s="1"/>
  <c r="N7523" i="3" a="1"/>
  <c r="N7523" i="3" s="1"/>
  <c r="L7523" i="3" a="1"/>
  <c r="L7523" i="3" s="1"/>
  <c r="P7523" i="3" a="1"/>
  <c r="P7523" i="3" s="1"/>
  <c r="Q7547" i="3"/>
  <c r="R7547" i="3"/>
  <c r="R7590" i="3"/>
  <c r="N7621" i="3" a="1"/>
  <c r="N7621" i="3" s="1"/>
  <c r="M7621" i="3" a="1"/>
  <c r="M7621" i="3" s="1"/>
  <c r="O7621" i="3" a="1"/>
  <c r="O7621" i="3" s="1"/>
  <c r="K7621" i="3" a="1"/>
  <c r="K7621" i="3" s="1"/>
  <c r="P7621" i="3" a="1"/>
  <c r="P7621" i="3" s="1"/>
  <c r="R7727" i="3"/>
  <c r="M7947" i="3" a="1"/>
  <c r="M7947" i="3" s="1"/>
  <c r="N7947" i="3" a="1"/>
  <c r="N7947" i="3" s="1"/>
  <c r="L7947" i="3" a="1"/>
  <c r="L7947" i="3" s="1"/>
  <c r="O7947" i="3" a="1"/>
  <c r="O7947" i="3" s="1"/>
  <c r="P7947" i="3" a="1"/>
  <c r="P7947" i="3" s="1"/>
  <c r="K7947" i="3" a="1"/>
  <c r="K7947" i="3" s="1"/>
  <c r="M7426" i="3" a="1"/>
  <c r="M7426" i="3" s="1"/>
  <c r="P7426" i="3" a="1"/>
  <c r="P7426" i="3" s="1"/>
  <c r="L7426" i="3" a="1"/>
  <c r="L7426" i="3" s="1"/>
  <c r="O7426" i="3" a="1"/>
  <c r="O7426" i="3" s="1"/>
  <c r="K7441" i="3" a="1"/>
  <c r="K7441" i="3" s="1"/>
  <c r="K7449" i="3" a="1"/>
  <c r="K7449" i="3" s="1"/>
  <c r="K7459" i="3" a="1"/>
  <c r="K7459" i="3" s="1"/>
  <c r="R7460" i="3"/>
  <c r="Q7460" i="3"/>
  <c r="P7472" i="3" a="1"/>
  <c r="P7472" i="3" s="1"/>
  <c r="L7472" i="3" a="1"/>
  <c r="L7472" i="3" s="1"/>
  <c r="O7472" i="3" a="1"/>
  <c r="O7472" i="3" s="1"/>
  <c r="K7472" i="3" a="1"/>
  <c r="K7472" i="3" s="1"/>
  <c r="M7472" i="3" a="1"/>
  <c r="M7472" i="3" s="1"/>
  <c r="M7475" i="3" a="1"/>
  <c r="M7475" i="3" s="1"/>
  <c r="N7475" i="3" a="1"/>
  <c r="N7475" i="3" s="1"/>
  <c r="K7475" i="3" a="1"/>
  <c r="K7475" i="3" s="1"/>
  <c r="O7475" i="3" a="1"/>
  <c r="O7475" i="3" s="1"/>
  <c r="P7481" i="3" a="1"/>
  <c r="P7481" i="3" s="1"/>
  <c r="L7481" i="3" a="1"/>
  <c r="L7481" i="3" s="1"/>
  <c r="M7481" i="3" a="1"/>
  <c r="M7481" i="3" s="1"/>
  <c r="K7481" i="3" a="1"/>
  <c r="K7481" i="3" s="1"/>
  <c r="N7490" i="3" a="1"/>
  <c r="N7490" i="3" s="1"/>
  <c r="K7505" i="3" a="1"/>
  <c r="K7505" i="3" s="1"/>
  <c r="K7513" i="3" a="1"/>
  <c r="K7513" i="3" s="1"/>
  <c r="R7518" i="3"/>
  <c r="K7523" i="3" a="1"/>
  <c r="K7523" i="3" s="1"/>
  <c r="R7524" i="3"/>
  <c r="Q7524" i="3"/>
  <c r="P7536" i="3" a="1"/>
  <c r="P7536" i="3" s="1"/>
  <c r="L7536" i="3" a="1"/>
  <c r="L7536" i="3" s="1"/>
  <c r="O7536" i="3" a="1"/>
  <c r="O7536" i="3" s="1"/>
  <c r="K7536" i="3" a="1"/>
  <c r="K7536" i="3" s="1"/>
  <c r="M7536" i="3" a="1"/>
  <c r="M7536" i="3" s="1"/>
  <c r="M7539" i="3" a="1"/>
  <c r="M7539" i="3" s="1"/>
  <c r="N7539" i="3" a="1"/>
  <c r="N7539" i="3" s="1"/>
  <c r="K7539" i="3" a="1"/>
  <c r="K7539" i="3" s="1"/>
  <c r="O7539" i="3" a="1"/>
  <c r="O7539" i="3" s="1"/>
  <c r="P7545" i="3" a="1"/>
  <c r="P7545" i="3" s="1"/>
  <c r="L7545" i="3" a="1"/>
  <c r="L7545" i="3" s="1"/>
  <c r="M7545" i="3" a="1"/>
  <c r="M7545" i="3" s="1"/>
  <c r="K7545" i="3" a="1"/>
  <c r="K7545" i="3" s="1"/>
  <c r="Q7554" i="3"/>
  <c r="L7621" i="3" a="1"/>
  <c r="L7621" i="3" s="1"/>
  <c r="M7659" i="3" a="1"/>
  <c r="M7659" i="3" s="1"/>
  <c r="L7659" i="3" a="1"/>
  <c r="L7659" i="3" s="1"/>
  <c r="P7659" i="3" a="1"/>
  <c r="P7659" i="3" s="1"/>
  <c r="Q7659" i="3" s="1"/>
  <c r="K7659" i="3" a="1"/>
  <c r="K7659" i="3" s="1"/>
  <c r="N7659" i="3" a="1"/>
  <c r="N7659" i="3" s="1"/>
  <c r="M7668" i="3" a="1"/>
  <c r="M7668" i="3" s="1"/>
  <c r="L7668" i="3" a="1"/>
  <c r="L7668" i="3" s="1"/>
  <c r="P7668" i="3" a="1"/>
  <c r="P7668" i="3" s="1"/>
  <c r="K7668" i="3" a="1"/>
  <c r="K7668" i="3" s="1"/>
  <c r="O7668" i="3" a="1"/>
  <c r="O7668" i="3" s="1"/>
  <c r="L7729" i="3" a="1"/>
  <c r="L7729" i="3" s="1"/>
  <c r="P7729" i="3" a="1"/>
  <c r="P7729" i="3" s="1"/>
  <c r="K7729" i="3" a="1"/>
  <c r="K7729" i="3" s="1"/>
  <c r="M7729" i="3" a="1"/>
  <c r="M7729" i="3" s="1"/>
  <c r="O7729" i="3" a="1"/>
  <c r="O7729" i="3" s="1"/>
  <c r="N7729" i="3" a="1"/>
  <c r="N7729" i="3" s="1"/>
  <c r="O7936" i="3" a="1"/>
  <c r="O7936" i="3" s="1"/>
  <c r="K7936" i="3" a="1"/>
  <c r="K7936" i="3" s="1"/>
  <c r="P7936" i="3" a="1"/>
  <c r="P7936" i="3" s="1"/>
  <c r="L7936" i="3" a="1"/>
  <c r="L7936" i="3" s="1"/>
  <c r="N7936" i="3" a="1"/>
  <c r="N7936" i="3" s="1"/>
  <c r="M7936" i="3" a="1"/>
  <c r="M7936" i="3" s="1"/>
  <c r="R7510" i="3"/>
  <c r="Q7510" i="3"/>
  <c r="R7516" i="3"/>
  <c r="Q7516" i="3"/>
  <c r="Q7519" i="3"/>
  <c r="P7521" i="3" a="1"/>
  <c r="P7521" i="3" s="1"/>
  <c r="L7521" i="3" a="1"/>
  <c r="L7521" i="3" s="1"/>
  <c r="M7521" i="3" a="1"/>
  <c r="M7521" i="3" s="1"/>
  <c r="K7521" i="3" a="1"/>
  <c r="K7521" i="3" s="1"/>
  <c r="O7521" i="3" a="1"/>
  <c r="O7521" i="3" s="1"/>
  <c r="M7531" i="3" a="1"/>
  <c r="M7531" i="3" s="1"/>
  <c r="N7531" i="3" a="1"/>
  <c r="N7531" i="3" s="1"/>
  <c r="L7531" i="3" a="1"/>
  <c r="L7531" i="3" s="1"/>
  <c r="O7531" i="3" a="1"/>
  <c r="O7531" i="3" s="1"/>
  <c r="R7532" i="3"/>
  <c r="Q7532" i="3"/>
  <c r="R7540" i="3"/>
  <c r="Q7540" i="3"/>
  <c r="L7552" i="3" a="1"/>
  <c r="L7552" i="3" s="1"/>
  <c r="P7552" i="3" a="1"/>
  <c r="P7552" i="3" s="1"/>
  <c r="K7552" i="3" a="1"/>
  <c r="K7552" i="3" s="1"/>
  <c r="M7552" i="3" a="1"/>
  <c r="M7552" i="3" s="1"/>
  <c r="O7552" i="3" a="1"/>
  <c r="O7552" i="3" s="1"/>
  <c r="R7570" i="3"/>
  <c r="Q7570" i="3"/>
  <c r="Q7591" i="3"/>
  <c r="R7628" i="3"/>
  <c r="Q7628" i="3"/>
  <c r="R7663" i="3"/>
  <c r="Q7663" i="3"/>
  <c r="P7857" i="3" a="1"/>
  <c r="P7857" i="3" s="1"/>
  <c r="L7857" i="3" a="1"/>
  <c r="L7857" i="3" s="1"/>
  <c r="N7857" i="3" a="1"/>
  <c r="N7857" i="3" s="1"/>
  <c r="O7857" i="3" a="1"/>
  <c r="O7857" i="3" s="1"/>
  <c r="M7857" i="3" a="1"/>
  <c r="M7857" i="3" s="1"/>
  <c r="K7857" i="3" a="1"/>
  <c r="K7857" i="3" s="1"/>
  <c r="M6861" i="3" a="1"/>
  <c r="M6861" i="3" s="1"/>
  <c r="M6869" i="3" a="1"/>
  <c r="M6869" i="3" s="1"/>
  <c r="M6877" i="3" a="1"/>
  <c r="M6877" i="3" s="1"/>
  <c r="M6885" i="3" a="1"/>
  <c r="M6885" i="3" s="1"/>
  <c r="M6893" i="3" a="1"/>
  <c r="M6893" i="3" s="1"/>
  <c r="M6901" i="3" a="1"/>
  <c r="M6901" i="3" s="1"/>
  <c r="M6909" i="3" a="1"/>
  <c r="M6909" i="3" s="1"/>
  <c r="M6917" i="3" a="1"/>
  <c r="M6917" i="3" s="1"/>
  <c r="M6925" i="3" a="1"/>
  <c r="M6925" i="3" s="1"/>
  <c r="M6933" i="3" a="1"/>
  <c r="M6933" i="3" s="1"/>
  <c r="M6941" i="3" a="1"/>
  <c r="M6941" i="3" s="1"/>
  <c r="M6949" i="3" a="1"/>
  <c r="M6949" i="3" s="1"/>
  <c r="M6957" i="3" a="1"/>
  <c r="M6957" i="3" s="1"/>
  <c r="M6965" i="3" a="1"/>
  <c r="M6965" i="3" s="1"/>
  <c r="M6973" i="3" a="1"/>
  <c r="M6973" i="3" s="1"/>
  <c r="M6981" i="3" a="1"/>
  <c r="M6981" i="3" s="1"/>
  <c r="M6989" i="3" a="1"/>
  <c r="M6989" i="3" s="1"/>
  <c r="M6997" i="3" a="1"/>
  <c r="M6997" i="3" s="1"/>
  <c r="M7005" i="3" a="1"/>
  <c r="M7005" i="3" s="1"/>
  <c r="M7013" i="3" a="1"/>
  <c r="M7013" i="3" s="1"/>
  <c r="M7021" i="3" a="1"/>
  <c r="M7021" i="3" s="1"/>
  <c r="M7029" i="3" a="1"/>
  <c r="M7029" i="3" s="1"/>
  <c r="M7037" i="3" a="1"/>
  <c r="M7037" i="3" s="1"/>
  <c r="M7045" i="3" a="1"/>
  <c r="M7045" i="3" s="1"/>
  <c r="M7053" i="3" a="1"/>
  <c r="M7053" i="3" s="1"/>
  <c r="M7061" i="3" a="1"/>
  <c r="M7061" i="3" s="1"/>
  <c r="M7069" i="3" a="1"/>
  <c r="M7069" i="3" s="1"/>
  <c r="M7077" i="3" a="1"/>
  <c r="M7077" i="3" s="1"/>
  <c r="M7085" i="3" a="1"/>
  <c r="M7085" i="3" s="1"/>
  <c r="M7093" i="3" a="1"/>
  <c r="M7093" i="3" s="1"/>
  <c r="M7101" i="3" a="1"/>
  <c r="M7101" i="3" s="1"/>
  <c r="M7109" i="3" a="1"/>
  <c r="M7109" i="3" s="1"/>
  <c r="M7117" i="3" a="1"/>
  <c r="M7117" i="3" s="1"/>
  <c r="M7125" i="3" a="1"/>
  <c r="M7125" i="3" s="1"/>
  <c r="M7133" i="3" a="1"/>
  <c r="M7133" i="3" s="1"/>
  <c r="M7141" i="3" a="1"/>
  <c r="M7141" i="3" s="1"/>
  <c r="M7149" i="3" a="1"/>
  <c r="M7149" i="3" s="1"/>
  <c r="M7157" i="3" a="1"/>
  <c r="M7157" i="3" s="1"/>
  <c r="O7164" i="3" a="1"/>
  <c r="O7164" i="3" s="1"/>
  <c r="O7170" i="3" a="1"/>
  <c r="O7170" i="3" s="1"/>
  <c r="N7172" i="3" a="1"/>
  <c r="N7172" i="3" s="1"/>
  <c r="O7176" i="3" a="1"/>
  <c r="O7176" i="3" s="1"/>
  <c r="N7178" i="3" a="1"/>
  <c r="N7178" i="3" s="1"/>
  <c r="P7184" i="3" a="1"/>
  <c r="P7184" i="3" s="1"/>
  <c r="L7184" i="3" a="1"/>
  <c r="L7184" i="3" s="1"/>
  <c r="N7185" i="3" a="1"/>
  <c r="N7185" i="3" s="1"/>
  <c r="N7191" i="3" a="1"/>
  <c r="N7191" i="3" s="1"/>
  <c r="N7211" i="3" a="1"/>
  <c r="N7211" i="3" s="1"/>
  <c r="P7216" i="3" a="1"/>
  <c r="P7216" i="3" s="1"/>
  <c r="R7216" i="3" s="1"/>
  <c r="L7216" i="3" a="1"/>
  <c r="L7216" i="3" s="1"/>
  <c r="N7217" i="3" a="1"/>
  <c r="N7217" i="3" s="1"/>
  <c r="N7229" i="3" a="1"/>
  <c r="N7229" i="3" s="1"/>
  <c r="L7229" i="3" a="1"/>
  <c r="L7229" i="3" s="1"/>
  <c r="P7229" i="3" a="1"/>
  <c r="P7229" i="3" s="1"/>
  <c r="Q7229" i="3" s="1"/>
  <c r="O7232" i="3" a="1"/>
  <c r="O7232" i="3" s="1"/>
  <c r="O7236" i="3" a="1"/>
  <c r="O7236" i="3" s="1"/>
  <c r="O7252" i="3" a="1"/>
  <c r="O7252" i="3" s="1"/>
  <c r="O7253" i="3" a="1"/>
  <c r="O7253" i="3" s="1"/>
  <c r="O7258" i="3" a="1"/>
  <c r="O7258" i="3" s="1"/>
  <c r="O7259" i="3" a="1"/>
  <c r="O7259" i="3" s="1"/>
  <c r="O7264" i="3" a="1"/>
  <c r="O7264" i="3" s="1"/>
  <c r="O7265" i="3" a="1"/>
  <c r="O7265" i="3" s="1"/>
  <c r="M7275" i="3" a="1"/>
  <c r="M7275" i="3" s="1"/>
  <c r="P7275" i="3" a="1"/>
  <c r="P7275" i="3" s="1"/>
  <c r="R7275" i="3" s="1"/>
  <c r="K7275" i="3" a="1"/>
  <c r="K7275" i="3" s="1"/>
  <c r="O7279" i="3" a="1"/>
  <c r="O7279" i="3" s="1"/>
  <c r="K7279" i="3" a="1"/>
  <c r="K7279" i="3" s="1"/>
  <c r="M7279" i="3" a="1"/>
  <c r="M7279" i="3" s="1"/>
  <c r="N7280" i="3" a="1"/>
  <c r="N7280" i="3" s="1"/>
  <c r="L7280" i="3" a="1"/>
  <c r="L7280" i="3" s="1"/>
  <c r="N7301" i="3" a="1"/>
  <c r="N7301" i="3" s="1"/>
  <c r="P7301" i="3" a="1"/>
  <c r="P7301" i="3" s="1"/>
  <c r="R7301" i="3" s="1"/>
  <c r="K7301" i="3" a="1"/>
  <c r="K7301" i="3" s="1"/>
  <c r="M7301" i="3" a="1"/>
  <c r="M7301" i="3" s="1"/>
  <c r="P7305" i="3" a="1"/>
  <c r="P7305" i="3" s="1"/>
  <c r="R7305" i="3" s="1"/>
  <c r="L7305" i="3" a="1"/>
  <c r="L7305" i="3" s="1"/>
  <c r="M7305" i="3" a="1"/>
  <c r="M7305" i="3" s="1"/>
  <c r="N7306" i="3" a="1"/>
  <c r="N7306" i="3" s="1"/>
  <c r="P7306" i="3" a="1"/>
  <c r="P7306" i="3" s="1"/>
  <c r="Q7306" i="3" s="1"/>
  <c r="R7335" i="3"/>
  <c r="Q7335" i="3"/>
  <c r="P7344" i="3" a="1"/>
  <c r="P7344" i="3" s="1"/>
  <c r="L7344" i="3" a="1"/>
  <c r="L7344" i="3" s="1"/>
  <c r="O7344" i="3" a="1"/>
  <c r="O7344" i="3" s="1"/>
  <c r="K7344" i="3" a="1"/>
  <c r="K7344" i="3" s="1"/>
  <c r="M7344" i="3" a="1"/>
  <c r="M7344" i="3" s="1"/>
  <c r="P7408" i="3" a="1"/>
  <c r="P7408" i="3" s="1"/>
  <c r="L7408" i="3" a="1"/>
  <c r="L7408" i="3" s="1"/>
  <c r="O7408" i="3" a="1"/>
  <c r="O7408" i="3" s="1"/>
  <c r="K7408" i="3" a="1"/>
  <c r="K7408" i="3" s="1"/>
  <c r="M7408" i="3" a="1"/>
  <c r="M7408" i="3" s="1"/>
  <c r="N7426" i="3" a="1"/>
  <c r="N7426" i="3" s="1"/>
  <c r="M7435" i="3" a="1"/>
  <c r="M7435" i="3" s="1"/>
  <c r="N7435" i="3" a="1"/>
  <c r="N7435" i="3" s="1"/>
  <c r="P7435" i="3" a="1"/>
  <c r="P7435" i="3" s="1"/>
  <c r="R7435" i="3" s="1"/>
  <c r="K7435" i="3" a="1"/>
  <c r="K7435" i="3" s="1"/>
  <c r="R7436" i="3"/>
  <c r="Q7436" i="3"/>
  <c r="O7441" i="3" a="1"/>
  <c r="O7441" i="3" s="1"/>
  <c r="Q7447" i="3"/>
  <c r="M7450" i="3" a="1"/>
  <c r="M7450" i="3" s="1"/>
  <c r="P7450" i="3" a="1"/>
  <c r="P7450" i="3" s="1"/>
  <c r="Q7450" i="3" s="1"/>
  <c r="L7450" i="3" a="1"/>
  <c r="L7450" i="3" s="1"/>
  <c r="N7450" i="3" a="1"/>
  <c r="N7450" i="3" s="1"/>
  <c r="O7459" i="3" a="1"/>
  <c r="O7459" i="3" s="1"/>
  <c r="R7461" i="3"/>
  <c r="Q7461" i="3"/>
  <c r="R7463" i="3"/>
  <c r="R7469" i="3"/>
  <c r="Q7469" i="3"/>
  <c r="Q7478" i="3"/>
  <c r="O7490" i="3" a="1"/>
  <c r="O7490" i="3" s="1"/>
  <c r="M7499" i="3" a="1"/>
  <c r="M7499" i="3" s="1"/>
  <c r="N7499" i="3" a="1"/>
  <c r="N7499" i="3" s="1"/>
  <c r="P7499" i="3" a="1"/>
  <c r="P7499" i="3" s="1"/>
  <c r="R7499" i="3" s="1"/>
  <c r="K7499" i="3" a="1"/>
  <c r="K7499" i="3" s="1"/>
  <c r="O7505" i="3" a="1"/>
  <c r="O7505" i="3" s="1"/>
  <c r="Q7511" i="3"/>
  <c r="M7514" i="3" a="1"/>
  <c r="M7514" i="3" s="1"/>
  <c r="P7514" i="3" a="1"/>
  <c r="P7514" i="3" s="1"/>
  <c r="R7514" i="3" s="1"/>
  <c r="L7514" i="3" a="1"/>
  <c r="L7514" i="3" s="1"/>
  <c r="N7514" i="3" a="1"/>
  <c r="N7514" i="3" s="1"/>
  <c r="N7521" i="3" a="1"/>
  <c r="N7521" i="3" s="1"/>
  <c r="O7523" i="3" a="1"/>
  <c r="O7523" i="3" s="1"/>
  <c r="R7525" i="3"/>
  <c r="Q7525" i="3"/>
  <c r="K7531" i="3" a="1"/>
  <c r="K7531" i="3" s="1"/>
  <c r="Q7560" i="3"/>
  <c r="L7572" i="3" a="1"/>
  <c r="L7572" i="3" s="1"/>
  <c r="P7572" i="3" a="1"/>
  <c r="P7572" i="3" s="1"/>
  <c r="R7572" i="3" s="1"/>
  <c r="K7572" i="3" a="1"/>
  <c r="K7572" i="3" s="1"/>
  <c r="N7572" i="3" a="1"/>
  <c r="N7572" i="3" s="1"/>
  <c r="M7572" i="3" a="1"/>
  <c r="M7572" i="3" s="1"/>
  <c r="Q7575" i="3"/>
  <c r="Q7662" i="3"/>
  <c r="Q7735" i="3"/>
  <c r="R7735" i="3"/>
  <c r="R7758" i="3"/>
  <c r="Q7758" i="3"/>
  <c r="K6848" i="3" a="1"/>
  <c r="K6848" i="3" s="1"/>
  <c r="K6856" i="3" a="1"/>
  <c r="K6856" i="3" s="1"/>
  <c r="K6864" i="3" a="1"/>
  <c r="K6864" i="3" s="1"/>
  <c r="K6872" i="3" a="1"/>
  <c r="K6872" i="3" s="1"/>
  <c r="K6880" i="3" a="1"/>
  <c r="K6880" i="3" s="1"/>
  <c r="K6888" i="3" a="1"/>
  <c r="K6888" i="3" s="1"/>
  <c r="K6896" i="3" a="1"/>
  <c r="K6896" i="3" s="1"/>
  <c r="K6904" i="3" a="1"/>
  <c r="K6904" i="3" s="1"/>
  <c r="K6912" i="3" a="1"/>
  <c r="K6912" i="3" s="1"/>
  <c r="K6920" i="3" a="1"/>
  <c r="K6920" i="3" s="1"/>
  <c r="K6928" i="3" a="1"/>
  <c r="K6928" i="3" s="1"/>
  <c r="K6936" i="3" a="1"/>
  <c r="K6936" i="3" s="1"/>
  <c r="K6944" i="3" a="1"/>
  <c r="K6944" i="3" s="1"/>
  <c r="K6952" i="3" a="1"/>
  <c r="K6952" i="3" s="1"/>
  <c r="K6960" i="3" a="1"/>
  <c r="K6960" i="3" s="1"/>
  <c r="K6968" i="3" a="1"/>
  <c r="K6968" i="3" s="1"/>
  <c r="K6976" i="3" a="1"/>
  <c r="K6976" i="3" s="1"/>
  <c r="K6984" i="3" a="1"/>
  <c r="K6984" i="3" s="1"/>
  <c r="K6992" i="3" a="1"/>
  <c r="K6992" i="3" s="1"/>
  <c r="K7000" i="3" a="1"/>
  <c r="K7000" i="3" s="1"/>
  <c r="K7008" i="3" a="1"/>
  <c r="K7008" i="3" s="1"/>
  <c r="K7016" i="3" a="1"/>
  <c r="K7016" i="3" s="1"/>
  <c r="K7024" i="3" a="1"/>
  <c r="K7024" i="3" s="1"/>
  <c r="K7032" i="3" a="1"/>
  <c r="K7032" i="3" s="1"/>
  <c r="K7040" i="3" a="1"/>
  <c r="K7040" i="3" s="1"/>
  <c r="K7048" i="3" a="1"/>
  <c r="K7048" i="3" s="1"/>
  <c r="K7056" i="3" a="1"/>
  <c r="K7056" i="3" s="1"/>
  <c r="K7064" i="3" a="1"/>
  <c r="K7064" i="3" s="1"/>
  <c r="K7072" i="3" a="1"/>
  <c r="K7072" i="3" s="1"/>
  <c r="K7080" i="3" a="1"/>
  <c r="K7080" i="3" s="1"/>
  <c r="K7088" i="3" a="1"/>
  <c r="K7088" i="3" s="1"/>
  <c r="K7096" i="3" a="1"/>
  <c r="K7096" i="3" s="1"/>
  <c r="K7104" i="3" a="1"/>
  <c r="K7104" i="3" s="1"/>
  <c r="K7112" i="3" a="1"/>
  <c r="K7112" i="3" s="1"/>
  <c r="K7120" i="3" a="1"/>
  <c r="K7120" i="3" s="1"/>
  <c r="K7128" i="3" a="1"/>
  <c r="K7128" i="3" s="1"/>
  <c r="K7136" i="3" a="1"/>
  <c r="K7136" i="3" s="1"/>
  <c r="K7144" i="3" a="1"/>
  <c r="K7144" i="3" s="1"/>
  <c r="K7152" i="3" a="1"/>
  <c r="K7152" i="3" s="1"/>
  <c r="O7155" i="3" a="1"/>
  <c r="O7155" i="3" s="1"/>
  <c r="P7161" i="3" a="1"/>
  <c r="P7161" i="3" s="1"/>
  <c r="L7161" i="3" a="1"/>
  <c r="L7161" i="3" s="1"/>
  <c r="O7161" i="3" a="1"/>
  <c r="O7161" i="3" s="1"/>
  <c r="N7163" i="3" a="1"/>
  <c r="N7163" i="3" s="1"/>
  <c r="O7167" i="3" a="1"/>
  <c r="O7167" i="3" s="1"/>
  <c r="K7167" i="3" a="1"/>
  <c r="K7167" i="3" s="1"/>
  <c r="N7169" i="3" a="1"/>
  <c r="N7169" i="3" s="1"/>
  <c r="N7175" i="3" a="1"/>
  <c r="N7175" i="3" s="1"/>
  <c r="K7176" i="3" a="1"/>
  <c r="K7176" i="3" s="1"/>
  <c r="O7181" i="3" a="1"/>
  <c r="O7181" i="3" s="1"/>
  <c r="K7184" i="3" a="1"/>
  <c r="K7184" i="3" s="1"/>
  <c r="P7193" i="3" a="1"/>
  <c r="P7193" i="3" s="1"/>
  <c r="R7193" i="3" s="1"/>
  <c r="L7193" i="3" a="1"/>
  <c r="L7193" i="3" s="1"/>
  <c r="O7196" i="3" a="1"/>
  <c r="O7196" i="3" s="1"/>
  <c r="O7199" i="3" a="1"/>
  <c r="O7199" i="3" s="1"/>
  <c r="K7199" i="3" a="1"/>
  <c r="K7199" i="3" s="1"/>
  <c r="O7202" i="3" a="1"/>
  <c r="O7202" i="3" s="1"/>
  <c r="K7204" i="3" a="1"/>
  <c r="K7204" i="3" s="1"/>
  <c r="P7204" i="3" a="1"/>
  <c r="P7204" i="3" s="1"/>
  <c r="R7204" i="3" s="1"/>
  <c r="K7210" i="3" a="1"/>
  <c r="K7210" i="3" s="1"/>
  <c r="P7210" i="3" a="1"/>
  <c r="P7210" i="3" s="1"/>
  <c r="Q7210" i="3" s="1"/>
  <c r="K7216" i="3" a="1"/>
  <c r="K7216" i="3" s="1"/>
  <c r="L7226" i="3" a="1"/>
  <c r="L7226" i="3" s="1"/>
  <c r="P7226" i="3" a="1"/>
  <c r="P7226" i="3" s="1"/>
  <c r="Q7226" i="3" s="1"/>
  <c r="K7229" i="3" a="1"/>
  <c r="K7229" i="3" s="1"/>
  <c r="P7232" i="3" a="1"/>
  <c r="P7232" i="3" s="1"/>
  <c r="O7233" i="3" a="1"/>
  <c r="O7233" i="3" s="1"/>
  <c r="M7235" i="3" a="1"/>
  <c r="M7235" i="3" s="1"/>
  <c r="L7235" i="3" a="1"/>
  <c r="L7235" i="3" s="1"/>
  <c r="P7235" i="3" a="1"/>
  <c r="P7235" i="3" s="1"/>
  <c r="Q7235" i="3" s="1"/>
  <c r="O7242" i="3" a="1"/>
  <c r="O7242" i="3" s="1"/>
  <c r="O7248" i="3" a="1"/>
  <c r="O7248" i="3" s="1"/>
  <c r="P7253" i="3" a="1"/>
  <c r="P7253" i="3" s="1"/>
  <c r="O7255" i="3" a="1"/>
  <c r="O7255" i="3" s="1"/>
  <c r="K7255" i="3" a="1"/>
  <c r="K7255" i="3" s="1"/>
  <c r="L7255" i="3" a="1"/>
  <c r="L7255" i="3" s="1"/>
  <c r="P7255" i="3" a="1"/>
  <c r="P7255" i="3" s="1"/>
  <c r="P7259" i="3" a="1"/>
  <c r="P7259" i="3" s="1"/>
  <c r="P7264" i="3" a="1"/>
  <c r="P7264" i="3" s="1"/>
  <c r="L7275" i="3" a="1"/>
  <c r="L7275" i="3" s="1"/>
  <c r="K7280" i="3" a="1"/>
  <c r="K7280" i="3" s="1"/>
  <c r="P7281" i="3" a="1"/>
  <c r="P7281" i="3" s="1"/>
  <c r="R7281" i="3" s="1"/>
  <c r="L7281" i="3" a="1"/>
  <c r="L7281" i="3" s="1"/>
  <c r="K7281" i="3" a="1"/>
  <c r="K7281" i="3" s="1"/>
  <c r="L7301" i="3" a="1"/>
  <c r="L7301" i="3" s="1"/>
  <c r="K7305" i="3" a="1"/>
  <c r="K7305" i="3" s="1"/>
  <c r="K7306" i="3" a="1"/>
  <c r="K7306" i="3" s="1"/>
  <c r="M7307" i="3" a="1"/>
  <c r="M7307" i="3" s="1"/>
  <c r="P7307" i="3" a="1"/>
  <c r="P7307" i="3" s="1"/>
  <c r="Q7307" i="3" s="1"/>
  <c r="K7307" i="3" a="1"/>
  <c r="K7307" i="3" s="1"/>
  <c r="O7311" i="3" a="1"/>
  <c r="O7311" i="3" s="1"/>
  <c r="K7311" i="3" a="1"/>
  <c r="K7311" i="3" s="1"/>
  <c r="M7311" i="3" a="1"/>
  <c r="M7311" i="3" s="1"/>
  <c r="P7312" i="3" a="1"/>
  <c r="P7312" i="3" s="1"/>
  <c r="Q7312" i="3" s="1"/>
  <c r="N7312" i="3" a="1"/>
  <c r="N7312" i="3" s="1"/>
  <c r="L7312" i="3" a="1"/>
  <c r="L7312" i="3" s="1"/>
  <c r="P7313" i="3" a="1"/>
  <c r="P7313" i="3" s="1"/>
  <c r="R7313" i="3" s="1"/>
  <c r="L7313" i="3" a="1"/>
  <c r="L7313" i="3" s="1"/>
  <c r="M7313" i="3" a="1"/>
  <c r="M7313" i="3" s="1"/>
  <c r="N7316" i="3" a="1"/>
  <c r="N7316" i="3" s="1"/>
  <c r="P7316" i="3" a="1"/>
  <c r="P7316" i="3" s="1"/>
  <c r="R7316" i="3" s="1"/>
  <c r="K7316" i="3" a="1"/>
  <c r="K7316" i="3" s="1"/>
  <c r="M7316" i="3" a="1"/>
  <c r="M7316" i="3" s="1"/>
  <c r="O7319" i="3" a="1"/>
  <c r="O7319" i="3" s="1"/>
  <c r="K7319" i="3" a="1"/>
  <c r="K7319" i="3" s="1"/>
  <c r="M7319" i="3" a="1"/>
  <c r="M7319" i="3" s="1"/>
  <c r="M7322" i="3" a="1"/>
  <c r="M7322" i="3" s="1"/>
  <c r="P7322" i="3" a="1"/>
  <c r="P7322" i="3" s="1"/>
  <c r="R7322" i="3" s="1"/>
  <c r="K7322" i="3" a="1"/>
  <c r="K7322" i="3" s="1"/>
  <c r="N7322" i="3" a="1"/>
  <c r="N7322" i="3" s="1"/>
  <c r="Q7343" i="3"/>
  <c r="Q7351" i="3"/>
  <c r="R7358" i="3"/>
  <c r="Q7358" i="3"/>
  <c r="P7361" i="3" a="1"/>
  <c r="P7361" i="3" s="1"/>
  <c r="L7361" i="3" a="1"/>
  <c r="L7361" i="3" s="1"/>
  <c r="N7361" i="3" a="1"/>
  <c r="N7361" i="3" s="1"/>
  <c r="O7361" i="3" a="1"/>
  <c r="O7361" i="3" s="1"/>
  <c r="R7397" i="3"/>
  <c r="Q7397" i="3"/>
  <c r="R7399" i="3"/>
  <c r="Q7422" i="3"/>
  <c r="P7425" i="3" a="1"/>
  <c r="P7425" i="3" s="1"/>
  <c r="L7425" i="3" a="1"/>
  <c r="L7425" i="3" s="1"/>
  <c r="N7425" i="3" a="1"/>
  <c r="N7425" i="3" s="1"/>
  <c r="O7425" i="3" a="1"/>
  <c r="O7425" i="3" s="1"/>
  <c r="L7435" i="3" a="1"/>
  <c r="L7435" i="3" s="1"/>
  <c r="K7450" i="3" a="1"/>
  <c r="K7450" i="3" s="1"/>
  <c r="P7475" i="3" a="1"/>
  <c r="P7475" i="3" s="1"/>
  <c r="O7481" i="3" a="1"/>
  <c r="O7481" i="3" s="1"/>
  <c r="L7499" i="3" a="1"/>
  <c r="L7499" i="3" s="1"/>
  <c r="K7514" i="3" a="1"/>
  <c r="K7514" i="3" s="1"/>
  <c r="P7539" i="3" a="1"/>
  <c r="P7539" i="3" s="1"/>
  <c r="O7545" i="3" a="1"/>
  <c r="O7545" i="3" s="1"/>
  <c r="N7549" i="3" a="1"/>
  <c r="N7549" i="3" s="1"/>
  <c r="L7549" i="3" a="1"/>
  <c r="L7549" i="3" s="1"/>
  <c r="P7549" i="3" a="1"/>
  <c r="P7549" i="3" s="1"/>
  <c r="Q7549" i="3" s="1"/>
  <c r="M7549" i="3" a="1"/>
  <c r="M7549" i="3" s="1"/>
  <c r="K7549" i="3" a="1"/>
  <c r="K7549" i="3" s="1"/>
  <c r="N7552" i="3" a="1"/>
  <c r="N7552" i="3" s="1"/>
  <c r="Q7558" i="3"/>
  <c r="R7558" i="3"/>
  <c r="M7579" i="3" a="1"/>
  <c r="M7579" i="3" s="1"/>
  <c r="N7579" i="3" a="1"/>
  <c r="N7579" i="3" s="1"/>
  <c r="L7579" i="3" a="1"/>
  <c r="L7579" i="3" s="1"/>
  <c r="K7579" i="3" a="1"/>
  <c r="K7579" i="3" s="1"/>
  <c r="P7579" i="3" a="1"/>
  <c r="P7579" i="3" s="1"/>
  <c r="R7579" i="3" s="1"/>
  <c r="O7592" i="3" a="1"/>
  <c r="O7592" i="3" s="1"/>
  <c r="K7592" i="3" a="1"/>
  <c r="K7592" i="3" s="1"/>
  <c r="M7592" i="3" a="1"/>
  <c r="M7592" i="3" s="1"/>
  <c r="N7592" i="3" a="1"/>
  <c r="N7592" i="3" s="1"/>
  <c r="L7592" i="3" a="1"/>
  <c r="L7592" i="3" s="1"/>
  <c r="R7598" i="3"/>
  <c r="Q7598" i="3"/>
  <c r="Q7639" i="3"/>
  <c r="R7639" i="3"/>
  <c r="P7641" i="3" a="1"/>
  <c r="P7641" i="3" s="1"/>
  <c r="R7641" i="3" s="1"/>
  <c r="L7641" i="3" a="1"/>
  <c r="L7641" i="3" s="1"/>
  <c r="M7641" i="3" a="1"/>
  <c r="M7641" i="3" s="1"/>
  <c r="K7641" i="3" a="1"/>
  <c r="K7641" i="3" s="1"/>
  <c r="N7641" i="3" a="1"/>
  <c r="N7641" i="3" s="1"/>
  <c r="Q7670" i="3"/>
  <c r="R7670" i="3"/>
  <c r="M7811" i="3" a="1"/>
  <c r="M7811" i="3" s="1"/>
  <c r="L7811" i="3" a="1"/>
  <c r="L7811" i="3" s="1"/>
  <c r="N7811" i="3" a="1"/>
  <c r="N7811" i="3" s="1"/>
  <c r="P7811" i="3" a="1"/>
  <c r="P7811" i="3" s="1"/>
  <c r="K7811" i="3" a="1"/>
  <c r="K7811" i="3" s="1"/>
  <c r="O7811" i="3" a="1"/>
  <c r="O7811" i="3" s="1"/>
  <c r="O7185" i="3" a="1"/>
  <c r="O7185" i="3" s="1"/>
  <c r="P7191" i="3" a="1"/>
  <c r="P7191" i="3" s="1"/>
  <c r="P7208" i="3" a="1"/>
  <c r="P7208" i="3" s="1"/>
  <c r="L7208" i="3" a="1"/>
  <c r="L7208" i="3" s="1"/>
  <c r="O7211" i="3" a="1"/>
  <c r="O7211" i="3" s="1"/>
  <c r="O7217" i="3" a="1"/>
  <c r="O7217" i="3" s="1"/>
  <c r="M7227" i="3" a="1"/>
  <c r="M7227" i="3" s="1"/>
  <c r="N7227" i="3" a="1"/>
  <c r="N7227" i="3" s="1"/>
  <c r="P7227" i="3" a="1"/>
  <c r="P7227" i="3" s="1"/>
  <c r="R7227" i="3" s="1"/>
  <c r="P7236" i="3" a="1"/>
  <c r="P7236" i="3" s="1"/>
  <c r="P7239" i="3" a="1"/>
  <c r="P7239" i="3" s="1"/>
  <c r="P7241" i="3" a="1"/>
  <c r="P7241" i="3" s="1"/>
  <c r="Q7241" i="3" s="1"/>
  <c r="L7241" i="3" a="1"/>
  <c r="L7241" i="3" s="1"/>
  <c r="M7241" i="3" a="1"/>
  <c r="M7241" i="3" s="1"/>
  <c r="O7247" i="3" a="1"/>
  <c r="O7247" i="3" s="1"/>
  <c r="K7247" i="3" a="1"/>
  <c r="K7247" i="3" s="1"/>
  <c r="M7247" i="3" a="1"/>
  <c r="M7247" i="3" s="1"/>
  <c r="P7248" i="3" a="1"/>
  <c r="P7248" i="3" s="1"/>
  <c r="O7287" i="3" a="1"/>
  <c r="O7287" i="3" s="1"/>
  <c r="K7287" i="3" a="1"/>
  <c r="K7287" i="3" s="1"/>
  <c r="L7287" i="3" a="1"/>
  <c r="L7287" i="3" s="1"/>
  <c r="P7287" i="3" a="1"/>
  <c r="P7287" i="3" s="1"/>
  <c r="R7341" i="3"/>
  <c r="Q7341" i="3"/>
  <c r="M7354" i="3" a="1"/>
  <c r="M7354" i="3" s="1"/>
  <c r="P7354" i="3" a="1"/>
  <c r="P7354" i="3" s="1"/>
  <c r="L7354" i="3" a="1"/>
  <c r="L7354" i="3" s="1"/>
  <c r="N7354" i="3" a="1"/>
  <c r="N7354" i="3" s="1"/>
  <c r="O7354" i="3" a="1"/>
  <c r="O7354" i="3" s="1"/>
  <c r="P7368" i="3" a="1"/>
  <c r="P7368" i="3" s="1"/>
  <c r="L7368" i="3" a="1"/>
  <c r="L7368" i="3" s="1"/>
  <c r="O7368" i="3" a="1"/>
  <c r="O7368" i="3" s="1"/>
  <c r="K7368" i="3" a="1"/>
  <c r="K7368" i="3" s="1"/>
  <c r="N7368" i="3" a="1"/>
  <c r="N7368" i="3" s="1"/>
  <c r="P7377" i="3" a="1"/>
  <c r="P7377" i="3" s="1"/>
  <c r="R7377" i="3" s="1"/>
  <c r="L7377" i="3" a="1"/>
  <c r="L7377" i="3" s="1"/>
  <c r="M7377" i="3" a="1"/>
  <c r="M7377" i="3" s="1"/>
  <c r="K7377" i="3" a="1"/>
  <c r="K7377" i="3" s="1"/>
  <c r="N7377" i="3" a="1"/>
  <c r="N7377" i="3" s="1"/>
  <c r="R7405" i="3"/>
  <c r="Q7405" i="3"/>
  <c r="N7408" i="3" a="1"/>
  <c r="N7408" i="3" s="1"/>
  <c r="M7418" i="3" a="1"/>
  <c r="M7418" i="3" s="1"/>
  <c r="P7418" i="3" a="1"/>
  <c r="P7418" i="3" s="1"/>
  <c r="L7418" i="3" a="1"/>
  <c r="L7418" i="3" s="1"/>
  <c r="N7418" i="3" a="1"/>
  <c r="N7418" i="3" s="1"/>
  <c r="O7418" i="3" a="1"/>
  <c r="O7418" i="3" s="1"/>
  <c r="R7437" i="3"/>
  <c r="P7440" i="3" a="1"/>
  <c r="P7440" i="3" s="1"/>
  <c r="L7440" i="3" a="1"/>
  <c r="L7440" i="3" s="1"/>
  <c r="O7440" i="3" a="1"/>
  <c r="O7440" i="3" s="1"/>
  <c r="K7440" i="3" a="1"/>
  <c r="K7440" i="3" s="1"/>
  <c r="N7440" i="3" a="1"/>
  <c r="N7440" i="3" s="1"/>
  <c r="P7448" i="3" a="1"/>
  <c r="P7448" i="3" s="1"/>
  <c r="L7448" i="3" a="1"/>
  <c r="L7448" i="3" s="1"/>
  <c r="O7448" i="3" a="1"/>
  <c r="O7448" i="3" s="1"/>
  <c r="K7448" i="3" a="1"/>
  <c r="K7448" i="3" s="1"/>
  <c r="M7448" i="3" a="1"/>
  <c r="M7448" i="3" s="1"/>
  <c r="M7458" i="3" a="1"/>
  <c r="M7458" i="3" s="1"/>
  <c r="P7458" i="3" a="1"/>
  <c r="P7458" i="3" s="1"/>
  <c r="L7458" i="3" a="1"/>
  <c r="L7458" i="3" s="1"/>
  <c r="N7458" i="3" a="1"/>
  <c r="N7458" i="3" s="1"/>
  <c r="O7458" i="3" a="1"/>
  <c r="O7458" i="3" s="1"/>
  <c r="P7504" i="3" a="1"/>
  <c r="P7504" i="3" s="1"/>
  <c r="L7504" i="3" a="1"/>
  <c r="L7504" i="3" s="1"/>
  <c r="O7504" i="3" a="1"/>
  <c r="O7504" i="3" s="1"/>
  <c r="K7504" i="3" a="1"/>
  <c r="K7504" i="3" s="1"/>
  <c r="N7504" i="3" a="1"/>
  <c r="N7504" i="3" s="1"/>
  <c r="P7512" i="3" a="1"/>
  <c r="P7512" i="3" s="1"/>
  <c r="L7512" i="3" a="1"/>
  <c r="L7512" i="3" s="1"/>
  <c r="O7512" i="3" a="1"/>
  <c r="O7512" i="3" s="1"/>
  <c r="K7512" i="3" a="1"/>
  <c r="K7512" i="3" s="1"/>
  <c r="M7512" i="3" a="1"/>
  <c r="M7512" i="3" s="1"/>
  <c r="M7522" i="3" a="1"/>
  <c r="M7522" i="3" s="1"/>
  <c r="P7522" i="3" a="1"/>
  <c r="P7522" i="3" s="1"/>
  <c r="L7522" i="3" a="1"/>
  <c r="L7522" i="3" s="1"/>
  <c r="N7522" i="3" a="1"/>
  <c r="N7522" i="3" s="1"/>
  <c r="O7522" i="3" a="1"/>
  <c r="O7522" i="3" s="1"/>
  <c r="P7531" i="3" a="1"/>
  <c r="P7531" i="3" s="1"/>
  <c r="P7553" i="3" a="1"/>
  <c r="P7553" i="3" s="1"/>
  <c r="Q7553" i="3" s="1"/>
  <c r="L7553" i="3" a="1"/>
  <c r="L7553" i="3" s="1"/>
  <c r="N7553" i="3" a="1"/>
  <c r="N7553" i="3" s="1"/>
  <c r="M7553" i="3" a="1"/>
  <c r="M7553" i="3" s="1"/>
  <c r="K7553" i="3" a="1"/>
  <c r="K7553" i="3" s="1"/>
  <c r="Q7599" i="3"/>
  <c r="M7603" i="3" a="1"/>
  <c r="M7603" i="3" s="1"/>
  <c r="N7603" i="3" a="1"/>
  <c r="N7603" i="3" s="1"/>
  <c r="O7603" i="3" a="1"/>
  <c r="O7603" i="3" s="1"/>
  <c r="K7603" i="3" a="1"/>
  <c r="K7603" i="3" s="1"/>
  <c r="M7619" i="3" a="1"/>
  <c r="M7619" i="3" s="1"/>
  <c r="L7619" i="3" a="1"/>
  <c r="L7619" i="3" s="1"/>
  <c r="N7619" i="3" a="1"/>
  <c r="N7619" i="3" s="1"/>
  <c r="K7619" i="3" a="1"/>
  <c r="K7619" i="3" s="1"/>
  <c r="P7619" i="3" a="1"/>
  <c r="P7619" i="3" s="1"/>
  <c r="Q7619" i="3" s="1"/>
  <c r="P7649" i="3" a="1"/>
  <c r="P7649" i="3" s="1"/>
  <c r="L7649" i="3" a="1"/>
  <c r="L7649" i="3" s="1"/>
  <c r="N7649" i="3" a="1"/>
  <c r="N7649" i="3" s="1"/>
  <c r="O7649" i="3" a="1"/>
  <c r="O7649" i="3" s="1"/>
  <c r="M7649" i="3" a="1"/>
  <c r="M7649" i="3" s="1"/>
  <c r="R7675" i="3"/>
  <c r="Q7675" i="3"/>
  <c r="P7682" i="3" a="1"/>
  <c r="P7682" i="3" s="1"/>
  <c r="L7682" i="3" a="1"/>
  <c r="L7682" i="3" s="1"/>
  <c r="K7682" i="3" a="1"/>
  <c r="K7682" i="3" s="1"/>
  <c r="N7682" i="3" a="1"/>
  <c r="N7682" i="3" s="1"/>
  <c r="M7682" i="3" a="1"/>
  <c r="M7682" i="3" s="1"/>
  <c r="O7682" i="3" a="1"/>
  <c r="O7682" i="3" s="1"/>
  <c r="M7689" i="3" a="1"/>
  <c r="M7689" i="3" s="1"/>
  <c r="N7689" i="3" a="1"/>
  <c r="N7689" i="3" s="1"/>
  <c r="L7689" i="3" a="1"/>
  <c r="L7689" i="3" s="1"/>
  <c r="K7689" i="3" a="1"/>
  <c r="K7689" i="3" s="1"/>
  <c r="P7689" i="3" a="1"/>
  <c r="P7689" i="3" s="1"/>
  <c r="O7689" i="3" a="1"/>
  <c r="O7689" i="3" s="1"/>
  <c r="Q7692" i="3"/>
  <c r="R7692" i="3"/>
  <c r="R7756" i="3"/>
  <c r="M7764" i="3" a="1"/>
  <c r="M7764" i="3" s="1"/>
  <c r="N7764" i="3" a="1"/>
  <c r="N7764" i="3" s="1"/>
  <c r="L7764" i="3" a="1"/>
  <c r="L7764" i="3" s="1"/>
  <c r="O7764" i="3" a="1"/>
  <c r="O7764" i="3" s="1"/>
  <c r="K7764" i="3" a="1"/>
  <c r="K7764" i="3" s="1"/>
  <c r="P7764" i="3" a="1"/>
  <c r="P7764" i="3" s="1"/>
  <c r="M7338" i="3" a="1"/>
  <c r="M7338" i="3" s="1"/>
  <c r="P7338" i="3" a="1"/>
  <c r="P7338" i="3" s="1"/>
  <c r="L7338" i="3" a="1"/>
  <c r="L7338" i="3" s="1"/>
  <c r="P7345" i="3" a="1"/>
  <c r="P7345" i="3" s="1"/>
  <c r="L7345" i="3" a="1"/>
  <c r="L7345" i="3" s="1"/>
  <c r="P7352" i="3" a="1"/>
  <c r="P7352" i="3" s="1"/>
  <c r="L7352" i="3" a="1"/>
  <c r="L7352" i="3" s="1"/>
  <c r="O7352" i="3" a="1"/>
  <c r="O7352" i="3" s="1"/>
  <c r="K7352" i="3" a="1"/>
  <c r="K7352" i="3" s="1"/>
  <c r="Q7367" i="3"/>
  <c r="N7388" i="3" a="1"/>
  <c r="N7388" i="3" s="1"/>
  <c r="M7388" i="3" a="1"/>
  <c r="M7388" i="3" s="1"/>
  <c r="P7388" i="3" a="1"/>
  <c r="P7388" i="3" s="1"/>
  <c r="P7395" i="3" a="1"/>
  <c r="P7395" i="3" s="1"/>
  <c r="M7402" i="3" a="1"/>
  <c r="M7402" i="3" s="1"/>
  <c r="P7402" i="3" a="1"/>
  <c r="P7402" i="3" s="1"/>
  <c r="L7402" i="3" a="1"/>
  <c r="L7402" i="3" s="1"/>
  <c r="P7409" i="3" a="1"/>
  <c r="P7409" i="3" s="1"/>
  <c r="L7409" i="3" a="1"/>
  <c r="L7409" i="3" s="1"/>
  <c r="P7416" i="3" a="1"/>
  <c r="P7416" i="3" s="1"/>
  <c r="L7416" i="3" a="1"/>
  <c r="L7416" i="3" s="1"/>
  <c r="O7416" i="3" a="1"/>
  <c r="O7416" i="3" s="1"/>
  <c r="K7416" i="3" a="1"/>
  <c r="K7416" i="3" s="1"/>
  <c r="M7434" i="3" a="1"/>
  <c r="M7434" i="3" s="1"/>
  <c r="P7434" i="3" a="1"/>
  <c r="P7434" i="3" s="1"/>
  <c r="L7434" i="3" a="1"/>
  <c r="L7434" i="3" s="1"/>
  <c r="M7443" i="3" a="1"/>
  <c r="M7443" i="3" s="1"/>
  <c r="N7443" i="3" a="1"/>
  <c r="N7443" i="3" s="1"/>
  <c r="R7445" i="3"/>
  <c r="P7480" i="3" a="1"/>
  <c r="P7480" i="3" s="1"/>
  <c r="L7480" i="3" a="1"/>
  <c r="L7480" i="3" s="1"/>
  <c r="O7480" i="3" a="1"/>
  <c r="O7480" i="3" s="1"/>
  <c r="K7480" i="3" a="1"/>
  <c r="K7480" i="3" s="1"/>
  <c r="P7489" i="3" a="1"/>
  <c r="P7489" i="3" s="1"/>
  <c r="L7489" i="3" a="1"/>
  <c r="L7489" i="3" s="1"/>
  <c r="M7489" i="3" a="1"/>
  <c r="M7489" i="3" s="1"/>
  <c r="Q7495" i="3"/>
  <c r="M7498" i="3" a="1"/>
  <c r="M7498" i="3" s="1"/>
  <c r="P7498" i="3" a="1"/>
  <c r="P7498" i="3" s="1"/>
  <c r="L7498" i="3" a="1"/>
  <c r="L7498" i="3" s="1"/>
  <c r="M7507" i="3" a="1"/>
  <c r="M7507" i="3" s="1"/>
  <c r="N7507" i="3" a="1"/>
  <c r="N7507" i="3" s="1"/>
  <c r="R7509" i="3"/>
  <c r="P7544" i="3" a="1"/>
  <c r="P7544" i="3" s="1"/>
  <c r="L7544" i="3" a="1"/>
  <c r="L7544" i="3" s="1"/>
  <c r="O7544" i="3" a="1"/>
  <c r="O7544" i="3" s="1"/>
  <c r="K7544" i="3" a="1"/>
  <c r="K7544" i="3" s="1"/>
  <c r="P7577" i="3" a="1"/>
  <c r="P7577" i="3" s="1"/>
  <c r="Q7577" i="3" s="1"/>
  <c r="L7577" i="3" a="1"/>
  <c r="L7577" i="3" s="1"/>
  <c r="M7577" i="3" a="1"/>
  <c r="M7577" i="3" s="1"/>
  <c r="K7577" i="3" a="1"/>
  <c r="K7577" i="3" s="1"/>
  <c r="M7595" i="3" a="1"/>
  <c r="M7595" i="3" s="1"/>
  <c r="L7595" i="3" a="1"/>
  <c r="L7595" i="3" s="1"/>
  <c r="P7595" i="3" a="1"/>
  <c r="P7595" i="3" s="1"/>
  <c r="Q7595" i="3" s="1"/>
  <c r="K7595" i="3" a="1"/>
  <c r="K7595" i="3" s="1"/>
  <c r="O7616" i="3" a="1"/>
  <c r="O7616" i="3" s="1"/>
  <c r="K7616" i="3" a="1"/>
  <c r="K7616" i="3" s="1"/>
  <c r="N7616" i="3" a="1"/>
  <c r="N7616" i="3" s="1"/>
  <c r="M7616" i="3" a="1"/>
  <c r="M7616" i="3" s="1"/>
  <c r="M7643" i="3" a="1"/>
  <c r="M7643" i="3" s="1"/>
  <c r="N7643" i="3" a="1"/>
  <c r="N7643" i="3" s="1"/>
  <c r="L7643" i="3" a="1"/>
  <c r="L7643" i="3" s="1"/>
  <c r="O7656" i="3" a="1"/>
  <c r="O7656" i="3" s="1"/>
  <c r="K7656" i="3" a="1"/>
  <c r="K7656" i="3" s="1"/>
  <c r="M7656" i="3" a="1"/>
  <c r="M7656" i="3" s="1"/>
  <c r="N7656" i="3" a="1"/>
  <c r="N7656" i="3" s="1"/>
  <c r="L7723" i="3" a="1"/>
  <c r="L7723" i="3" s="1"/>
  <c r="P7723" i="3" a="1"/>
  <c r="P7723" i="3" s="1"/>
  <c r="K7723" i="3" a="1"/>
  <c r="K7723" i="3" s="1"/>
  <c r="M7723" i="3" a="1"/>
  <c r="M7723" i="3" s="1"/>
  <c r="O7723" i="3" a="1"/>
  <c r="O7723" i="3" s="1"/>
  <c r="N7750" i="3" a="1"/>
  <c r="N7750" i="3" s="1"/>
  <c r="M7750" i="3" a="1"/>
  <c r="M7750" i="3" s="1"/>
  <c r="L7750" i="3" a="1"/>
  <c r="L7750" i="3" s="1"/>
  <c r="K7750" i="3" a="1"/>
  <c r="K7750" i="3" s="1"/>
  <c r="O7750" i="3" a="1"/>
  <c r="O7750" i="3" s="1"/>
  <c r="R7799" i="3"/>
  <c r="Q7799" i="3"/>
  <c r="O7256" i="3" a="1"/>
  <c r="O7256" i="3" s="1"/>
  <c r="O7276" i="3" a="1"/>
  <c r="O7276" i="3" s="1"/>
  <c r="O7282" i="3" a="1"/>
  <c r="O7282" i="3" s="1"/>
  <c r="O7288" i="3" a="1"/>
  <c r="O7288" i="3" s="1"/>
  <c r="O7308" i="3" a="1"/>
  <c r="O7308" i="3" s="1"/>
  <c r="P7321" i="3" a="1"/>
  <c r="P7321" i="3" s="1"/>
  <c r="R7321" i="3" s="1"/>
  <c r="L7321" i="3" a="1"/>
  <c r="L7321" i="3" s="1"/>
  <c r="N7332" i="3" a="1"/>
  <c r="N7332" i="3" s="1"/>
  <c r="M7332" i="3" a="1"/>
  <c r="M7332" i="3" s="1"/>
  <c r="P7332" i="3" a="1"/>
  <c r="P7332" i="3" s="1"/>
  <c r="R7332" i="3" s="1"/>
  <c r="K7338" i="3" a="1"/>
  <c r="K7338" i="3" s="1"/>
  <c r="P7339" i="3" a="1"/>
  <c r="P7339" i="3" s="1"/>
  <c r="Q7339" i="3" s="1"/>
  <c r="K7345" i="3" a="1"/>
  <c r="K7345" i="3" s="1"/>
  <c r="M7346" i="3" a="1"/>
  <c r="M7346" i="3" s="1"/>
  <c r="P7346" i="3" a="1"/>
  <c r="P7346" i="3" s="1"/>
  <c r="Q7346" i="3" s="1"/>
  <c r="L7346" i="3" a="1"/>
  <c r="L7346" i="3" s="1"/>
  <c r="P7353" i="3" a="1"/>
  <c r="P7353" i="3" s="1"/>
  <c r="Q7353" i="3" s="1"/>
  <c r="L7353" i="3" a="1"/>
  <c r="L7353" i="3" s="1"/>
  <c r="P7360" i="3" a="1"/>
  <c r="P7360" i="3" s="1"/>
  <c r="L7360" i="3" a="1"/>
  <c r="L7360" i="3" s="1"/>
  <c r="O7360" i="3" a="1"/>
  <c r="O7360" i="3" s="1"/>
  <c r="K7360" i="3" a="1"/>
  <c r="K7360" i="3" s="1"/>
  <c r="K7388" i="3" a="1"/>
  <c r="K7388" i="3" s="1"/>
  <c r="K7395" i="3" a="1"/>
  <c r="K7395" i="3" s="1"/>
  <c r="N7396" i="3" a="1"/>
  <c r="N7396" i="3" s="1"/>
  <c r="M7396" i="3" a="1"/>
  <c r="M7396" i="3" s="1"/>
  <c r="P7396" i="3" a="1"/>
  <c r="P7396" i="3" s="1"/>
  <c r="R7396" i="3" s="1"/>
  <c r="K7402" i="3" a="1"/>
  <c r="K7402" i="3" s="1"/>
  <c r="P7403" i="3" a="1"/>
  <c r="P7403" i="3" s="1"/>
  <c r="K7409" i="3" a="1"/>
  <c r="K7409" i="3" s="1"/>
  <c r="M7410" i="3" a="1"/>
  <c r="M7410" i="3" s="1"/>
  <c r="P7410" i="3" a="1"/>
  <c r="P7410" i="3" s="1"/>
  <c r="R7410" i="3" s="1"/>
  <c r="L7410" i="3" a="1"/>
  <c r="L7410" i="3" s="1"/>
  <c r="P7417" i="3" a="1"/>
  <c r="P7417" i="3" s="1"/>
  <c r="L7417" i="3" a="1"/>
  <c r="L7417" i="3" s="1"/>
  <c r="P7424" i="3" a="1"/>
  <c r="P7424" i="3" s="1"/>
  <c r="L7424" i="3" a="1"/>
  <c r="L7424" i="3" s="1"/>
  <c r="O7424" i="3" a="1"/>
  <c r="O7424" i="3" s="1"/>
  <c r="K7424" i="3" a="1"/>
  <c r="K7424" i="3" s="1"/>
  <c r="P7433" i="3" a="1"/>
  <c r="P7433" i="3" s="1"/>
  <c r="L7433" i="3" a="1"/>
  <c r="L7433" i="3" s="1"/>
  <c r="M7433" i="3" a="1"/>
  <c r="M7433" i="3" s="1"/>
  <c r="K7434" i="3" a="1"/>
  <c r="K7434" i="3" s="1"/>
  <c r="M7442" i="3" a="1"/>
  <c r="M7442" i="3" s="1"/>
  <c r="P7442" i="3" a="1"/>
  <c r="P7442" i="3" s="1"/>
  <c r="L7442" i="3" a="1"/>
  <c r="L7442" i="3" s="1"/>
  <c r="K7443" i="3" a="1"/>
  <c r="K7443" i="3" s="1"/>
  <c r="M7451" i="3" a="1"/>
  <c r="M7451" i="3" s="1"/>
  <c r="N7451" i="3" a="1"/>
  <c r="N7451" i="3" s="1"/>
  <c r="R7453" i="3"/>
  <c r="M7480" i="3" a="1"/>
  <c r="M7480" i="3" s="1"/>
  <c r="P7488" i="3" a="1"/>
  <c r="P7488" i="3" s="1"/>
  <c r="L7488" i="3" a="1"/>
  <c r="L7488" i="3" s="1"/>
  <c r="O7488" i="3" a="1"/>
  <c r="O7488" i="3" s="1"/>
  <c r="K7488" i="3" a="1"/>
  <c r="K7488" i="3" s="1"/>
  <c r="K7489" i="3" a="1"/>
  <c r="K7489" i="3" s="1"/>
  <c r="P7497" i="3" a="1"/>
  <c r="P7497" i="3" s="1"/>
  <c r="L7497" i="3" a="1"/>
  <c r="L7497" i="3" s="1"/>
  <c r="M7497" i="3" a="1"/>
  <c r="M7497" i="3" s="1"/>
  <c r="K7498" i="3" a="1"/>
  <c r="K7498" i="3" s="1"/>
  <c r="M7506" i="3" a="1"/>
  <c r="M7506" i="3" s="1"/>
  <c r="P7506" i="3" a="1"/>
  <c r="P7506" i="3" s="1"/>
  <c r="L7506" i="3" a="1"/>
  <c r="L7506" i="3" s="1"/>
  <c r="K7507" i="3" a="1"/>
  <c r="K7507" i="3" s="1"/>
  <c r="M7515" i="3" a="1"/>
  <c r="M7515" i="3" s="1"/>
  <c r="N7515" i="3" a="1"/>
  <c r="N7515" i="3" s="1"/>
  <c r="R7517" i="3"/>
  <c r="M7544" i="3" a="1"/>
  <c r="M7544" i="3" s="1"/>
  <c r="M7555" i="3" a="1"/>
  <c r="M7555" i="3" s="1"/>
  <c r="L7555" i="3" a="1"/>
  <c r="L7555" i="3" s="1"/>
  <c r="P7555" i="3" a="1"/>
  <c r="P7555" i="3" s="1"/>
  <c r="O7567" i="3" a="1"/>
  <c r="O7567" i="3" s="1"/>
  <c r="K7567" i="3" a="1"/>
  <c r="K7567" i="3" s="1"/>
  <c r="M7567" i="3" a="1"/>
  <c r="M7567" i="3" s="1"/>
  <c r="L7567" i="3" a="1"/>
  <c r="L7567" i="3" s="1"/>
  <c r="O7576" i="3" a="1"/>
  <c r="O7576" i="3" s="1"/>
  <c r="K7576" i="3" a="1"/>
  <c r="K7576" i="3" s="1"/>
  <c r="N7576" i="3" a="1"/>
  <c r="N7576" i="3" s="1"/>
  <c r="P7576" i="3" a="1"/>
  <c r="P7576" i="3" s="1"/>
  <c r="N7577" i="3" a="1"/>
  <c r="N7577" i="3" s="1"/>
  <c r="P7594" i="3" a="1"/>
  <c r="P7594" i="3" s="1"/>
  <c r="L7594" i="3" a="1"/>
  <c r="L7594" i="3" s="1"/>
  <c r="N7594" i="3" a="1"/>
  <c r="N7594" i="3" s="1"/>
  <c r="O7594" i="3" a="1"/>
  <c r="O7594" i="3" s="1"/>
  <c r="N7595" i="3" a="1"/>
  <c r="N7595" i="3" s="1"/>
  <c r="P7601" i="3" a="1"/>
  <c r="P7601" i="3" s="1"/>
  <c r="Q7601" i="3" s="1"/>
  <c r="L7601" i="3" a="1"/>
  <c r="L7601" i="3" s="1"/>
  <c r="M7601" i="3" a="1"/>
  <c r="M7601" i="3" s="1"/>
  <c r="N7601" i="3" a="1"/>
  <c r="N7601" i="3" s="1"/>
  <c r="R7614" i="3"/>
  <c r="L7616" i="3" a="1"/>
  <c r="L7616" i="3" s="1"/>
  <c r="P7625" i="3" a="1"/>
  <c r="P7625" i="3" s="1"/>
  <c r="R7625" i="3" s="1"/>
  <c r="L7625" i="3" a="1"/>
  <c r="L7625" i="3" s="1"/>
  <c r="N7625" i="3" a="1"/>
  <c r="N7625" i="3" s="1"/>
  <c r="M7625" i="3" a="1"/>
  <c r="M7625" i="3" s="1"/>
  <c r="K7643" i="3" a="1"/>
  <c r="K7643" i="3" s="1"/>
  <c r="P7650" i="3" a="1"/>
  <c r="P7650" i="3" s="1"/>
  <c r="R7650" i="3" s="1"/>
  <c r="L7650" i="3" a="1"/>
  <c r="L7650" i="3" s="1"/>
  <c r="M7650" i="3" a="1"/>
  <c r="M7650" i="3" s="1"/>
  <c r="K7650" i="3" a="1"/>
  <c r="K7650" i="3" s="1"/>
  <c r="L7656" i="3" a="1"/>
  <c r="L7656" i="3" s="1"/>
  <c r="N7661" i="3" a="1"/>
  <c r="N7661" i="3" s="1"/>
  <c r="M7661" i="3" a="1"/>
  <c r="M7661" i="3" s="1"/>
  <c r="L7661" i="3" a="1"/>
  <c r="L7661" i="3" s="1"/>
  <c r="P7674" i="3" a="1"/>
  <c r="P7674" i="3" s="1"/>
  <c r="L7674" i="3" a="1"/>
  <c r="L7674" i="3" s="1"/>
  <c r="M7674" i="3" a="1"/>
  <c r="M7674" i="3" s="1"/>
  <c r="N7674" i="3" a="1"/>
  <c r="N7674" i="3" s="1"/>
  <c r="L7697" i="3" a="1"/>
  <c r="L7697" i="3" s="1"/>
  <c r="P7697" i="3" a="1"/>
  <c r="P7697" i="3" s="1"/>
  <c r="K7697" i="3" a="1"/>
  <c r="K7697" i="3" s="1"/>
  <c r="M7697" i="3" a="1"/>
  <c r="M7697" i="3" s="1"/>
  <c r="O7697" i="3" a="1"/>
  <c r="O7697" i="3" s="1"/>
  <c r="N7697" i="3" a="1"/>
  <c r="N7697" i="3" s="1"/>
  <c r="L7717" i="3" a="1"/>
  <c r="L7717" i="3" s="1"/>
  <c r="P7717" i="3" a="1"/>
  <c r="P7717" i="3" s="1"/>
  <c r="K7717" i="3" a="1"/>
  <c r="K7717" i="3" s="1"/>
  <c r="O7717" i="3" a="1"/>
  <c r="O7717" i="3" s="1"/>
  <c r="R7822" i="3"/>
  <c r="Q7822" i="3"/>
  <c r="N7845" i="3" a="1"/>
  <c r="N7845" i="3" s="1"/>
  <c r="M7845" i="3" a="1"/>
  <c r="M7845" i="3" s="1"/>
  <c r="O7845" i="3" a="1"/>
  <c r="O7845" i="3" s="1"/>
  <c r="L7845" i="3" a="1"/>
  <c r="L7845" i="3" s="1"/>
  <c r="K7845" i="3" a="1"/>
  <c r="K7845" i="3" s="1"/>
  <c r="R7886" i="3"/>
  <c r="Q7886" i="3"/>
  <c r="R7743" i="3"/>
  <c r="N7773" i="3" a="1"/>
  <c r="N7773" i="3" s="1"/>
  <c r="L7773" i="3" a="1"/>
  <c r="L7773" i="3" s="1"/>
  <c r="M7773" i="3" a="1"/>
  <c r="M7773" i="3" s="1"/>
  <c r="P7773" i="3" a="1"/>
  <c r="P7773" i="3" s="1"/>
  <c r="M7788" i="3" a="1"/>
  <c r="M7788" i="3" s="1"/>
  <c r="L7788" i="3" a="1"/>
  <c r="L7788" i="3" s="1"/>
  <c r="P7788" i="3" a="1"/>
  <c r="P7788" i="3" s="1"/>
  <c r="K7788" i="3" a="1"/>
  <c r="K7788" i="3" s="1"/>
  <c r="O7788" i="3" a="1"/>
  <c r="O7788" i="3" s="1"/>
  <c r="N7788" i="3" a="1"/>
  <c r="N7788" i="3" s="1"/>
  <c r="R7790" i="3"/>
  <c r="Q7790" i="3"/>
  <c r="R7900" i="3"/>
  <c r="Q7900" i="3"/>
  <c r="R7961" i="3"/>
  <c r="Q7961" i="3"/>
  <c r="R8075" i="3"/>
  <c r="N7694" i="3" a="1"/>
  <c r="N7694" i="3" s="1"/>
  <c r="L7694" i="3" a="1"/>
  <c r="L7694" i="3" s="1"/>
  <c r="P7694" i="3" a="1"/>
  <c r="P7694" i="3" s="1"/>
  <c r="M7694" i="3" a="1"/>
  <c r="M7694" i="3" s="1"/>
  <c r="O7694" i="3" a="1"/>
  <c r="O7694" i="3" s="1"/>
  <c r="K7773" i="3" a="1"/>
  <c r="K7773" i="3" s="1"/>
  <c r="Q7782" i="3"/>
  <c r="R7782" i="3"/>
  <c r="Q7814" i="3"/>
  <c r="R7814" i="3"/>
  <c r="R7933" i="3"/>
  <c r="Q7933" i="3"/>
  <c r="Q7948" i="3"/>
  <c r="R7949" i="3"/>
  <c r="R7975" i="3"/>
  <c r="P7785" i="3" a="1"/>
  <c r="P7785" i="3" s="1"/>
  <c r="L7785" i="3" a="1"/>
  <c r="L7785" i="3" s="1"/>
  <c r="M7785" i="3" a="1"/>
  <c r="M7785" i="3" s="1"/>
  <c r="N7785" i="3" a="1"/>
  <c r="N7785" i="3" s="1"/>
  <c r="K7785" i="3" a="1"/>
  <c r="K7785" i="3" s="1"/>
  <c r="M7796" i="3" a="1"/>
  <c r="M7796" i="3" s="1"/>
  <c r="N7796" i="3" a="1"/>
  <c r="N7796" i="3" s="1"/>
  <c r="L7796" i="3" a="1"/>
  <c r="L7796" i="3" s="1"/>
  <c r="O7796" i="3" a="1"/>
  <c r="O7796" i="3" s="1"/>
  <c r="P7796" i="3" a="1"/>
  <c r="P7796" i="3" s="1"/>
  <c r="M7860" i="3" a="1"/>
  <c r="M7860" i="3" s="1"/>
  <c r="N7860" i="3" a="1"/>
  <c r="N7860" i="3" s="1"/>
  <c r="L7860" i="3" a="1"/>
  <c r="L7860" i="3" s="1"/>
  <c r="P7860" i="3" a="1"/>
  <c r="P7860" i="3" s="1"/>
  <c r="K7860" i="3" a="1"/>
  <c r="K7860" i="3" s="1"/>
  <c r="P7921" i="3" a="1"/>
  <c r="P7921" i="3" s="1"/>
  <c r="L7921" i="3" a="1"/>
  <c r="L7921" i="3" s="1"/>
  <c r="M7921" i="3" a="1"/>
  <c r="M7921" i="3" s="1"/>
  <c r="K7921" i="3" a="1"/>
  <c r="K7921" i="3" s="1"/>
  <c r="N7921" i="3" a="1"/>
  <c r="N7921" i="3" s="1"/>
  <c r="O7921" i="3" a="1"/>
  <c r="O7921" i="3" s="1"/>
  <c r="Q7926" i="3"/>
  <c r="O7314" i="3" a="1"/>
  <c r="O7314" i="3" s="1"/>
  <c r="P7328" i="3" a="1"/>
  <c r="P7328" i="3" s="1"/>
  <c r="L7328" i="3" a="1"/>
  <c r="L7328" i="3" s="1"/>
  <c r="O7328" i="3" a="1"/>
  <c r="O7328" i="3" s="1"/>
  <c r="K7328" i="3" a="1"/>
  <c r="K7328" i="3" s="1"/>
  <c r="N7339" i="3" a="1"/>
  <c r="N7339" i="3" s="1"/>
  <c r="N7346" i="3" a="1"/>
  <c r="N7346" i="3" s="1"/>
  <c r="N7353" i="3" a="1"/>
  <c r="N7353" i="3" s="1"/>
  <c r="N7360" i="3" a="1"/>
  <c r="N7360" i="3" s="1"/>
  <c r="N7364" i="3" a="1"/>
  <c r="N7364" i="3" s="1"/>
  <c r="M7364" i="3" a="1"/>
  <c r="M7364" i="3" s="1"/>
  <c r="P7364" i="3" a="1"/>
  <c r="P7364" i="3" s="1"/>
  <c r="Q7364" i="3" s="1"/>
  <c r="P7371" i="3" a="1"/>
  <c r="P7371" i="3" s="1"/>
  <c r="R7371" i="3" s="1"/>
  <c r="M7378" i="3" a="1"/>
  <c r="M7378" i="3" s="1"/>
  <c r="P7378" i="3" a="1"/>
  <c r="P7378" i="3" s="1"/>
  <c r="L7378" i="3" a="1"/>
  <c r="L7378" i="3" s="1"/>
  <c r="P7385" i="3" a="1"/>
  <c r="P7385" i="3" s="1"/>
  <c r="R7385" i="3" s="1"/>
  <c r="L7385" i="3" a="1"/>
  <c r="L7385" i="3" s="1"/>
  <c r="P7392" i="3" a="1"/>
  <c r="P7392" i="3" s="1"/>
  <c r="L7392" i="3" a="1"/>
  <c r="L7392" i="3" s="1"/>
  <c r="O7392" i="3" a="1"/>
  <c r="O7392" i="3" s="1"/>
  <c r="K7392" i="3" a="1"/>
  <c r="K7392" i="3" s="1"/>
  <c r="N7403" i="3" a="1"/>
  <c r="N7403" i="3" s="1"/>
  <c r="N7410" i="3" a="1"/>
  <c r="N7410" i="3" s="1"/>
  <c r="N7417" i="3" a="1"/>
  <c r="N7417" i="3" s="1"/>
  <c r="N7424" i="3" a="1"/>
  <c r="N7424" i="3" s="1"/>
  <c r="N7428" i="3" a="1"/>
  <c r="N7428" i="3" s="1"/>
  <c r="M7428" i="3" a="1"/>
  <c r="M7428" i="3" s="1"/>
  <c r="P7428" i="3" a="1"/>
  <c r="P7428" i="3" s="1"/>
  <c r="O7434" i="3" a="1"/>
  <c r="O7434" i="3" s="1"/>
  <c r="O7443" i="3" a="1"/>
  <c r="O7443" i="3" s="1"/>
  <c r="P7456" i="3" a="1"/>
  <c r="P7456" i="3" s="1"/>
  <c r="L7456" i="3" a="1"/>
  <c r="L7456" i="3" s="1"/>
  <c r="O7456" i="3" a="1"/>
  <c r="O7456" i="3" s="1"/>
  <c r="K7456" i="3" a="1"/>
  <c r="K7456" i="3" s="1"/>
  <c r="P7465" i="3" a="1"/>
  <c r="P7465" i="3" s="1"/>
  <c r="R7465" i="3" s="1"/>
  <c r="L7465" i="3" a="1"/>
  <c r="L7465" i="3" s="1"/>
  <c r="M7465" i="3" a="1"/>
  <c r="M7465" i="3" s="1"/>
  <c r="M7474" i="3" a="1"/>
  <c r="M7474" i="3" s="1"/>
  <c r="P7474" i="3" a="1"/>
  <c r="P7474" i="3" s="1"/>
  <c r="Q7474" i="3" s="1"/>
  <c r="L7474" i="3" a="1"/>
  <c r="L7474" i="3" s="1"/>
  <c r="M7483" i="3" a="1"/>
  <c r="M7483" i="3" s="1"/>
  <c r="N7483" i="3" a="1"/>
  <c r="N7483" i="3" s="1"/>
  <c r="R7485" i="3"/>
  <c r="O7489" i="3" a="1"/>
  <c r="O7489" i="3" s="1"/>
  <c r="O7498" i="3" a="1"/>
  <c r="O7498" i="3" s="1"/>
  <c r="O7507" i="3" a="1"/>
  <c r="O7507" i="3" s="1"/>
  <c r="P7520" i="3" a="1"/>
  <c r="P7520" i="3" s="1"/>
  <c r="L7520" i="3" a="1"/>
  <c r="L7520" i="3" s="1"/>
  <c r="O7520" i="3" a="1"/>
  <c r="O7520" i="3" s="1"/>
  <c r="K7520" i="3" a="1"/>
  <c r="K7520" i="3" s="1"/>
  <c r="P7529" i="3" a="1"/>
  <c r="P7529" i="3" s="1"/>
  <c r="R7529" i="3" s="1"/>
  <c r="L7529" i="3" a="1"/>
  <c r="L7529" i="3" s="1"/>
  <c r="M7529" i="3" a="1"/>
  <c r="M7529" i="3" s="1"/>
  <c r="M7538" i="3" a="1"/>
  <c r="M7538" i="3" s="1"/>
  <c r="P7538" i="3" a="1"/>
  <c r="P7538" i="3" s="1"/>
  <c r="Q7538" i="3" s="1"/>
  <c r="L7538" i="3" a="1"/>
  <c r="L7538" i="3" s="1"/>
  <c r="M7547" i="3" a="1"/>
  <c r="M7547" i="3" s="1"/>
  <c r="N7547" i="3" a="1"/>
  <c r="N7547" i="3" s="1"/>
  <c r="O7555" i="3" a="1"/>
  <c r="O7555" i="3" s="1"/>
  <c r="P7561" i="3" a="1"/>
  <c r="P7561" i="3" s="1"/>
  <c r="Q7561" i="3" s="1"/>
  <c r="L7561" i="3" a="1"/>
  <c r="L7561" i="3" s="1"/>
  <c r="M7561" i="3" a="1"/>
  <c r="M7561" i="3" s="1"/>
  <c r="P7586" i="3" a="1"/>
  <c r="P7586" i="3" s="1"/>
  <c r="R7586" i="3" s="1"/>
  <c r="L7586" i="3" a="1"/>
  <c r="L7586" i="3" s="1"/>
  <c r="M7586" i="3" a="1"/>
  <c r="M7586" i="3" s="1"/>
  <c r="K7586" i="3" a="1"/>
  <c r="K7586" i="3" s="1"/>
  <c r="N7597" i="3" a="1"/>
  <c r="N7597" i="3" s="1"/>
  <c r="M7597" i="3" a="1"/>
  <c r="M7597" i="3" s="1"/>
  <c r="L7597" i="3" a="1"/>
  <c r="L7597" i="3" s="1"/>
  <c r="M7612" i="3" a="1"/>
  <c r="M7612" i="3" s="1"/>
  <c r="N7612" i="3" a="1"/>
  <c r="N7612" i="3" s="1"/>
  <c r="O7612" i="3" a="1"/>
  <c r="O7612" i="3" s="1"/>
  <c r="M7628" i="3" a="1"/>
  <c r="M7628" i="3" s="1"/>
  <c r="L7628" i="3" a="1"/>
  <c r="L7628" i="3" s="1"/>
  <c r="N7628" i="3" a="1"/>
  <c r="N7628" i="3" s="1"/>
  <c r="O7640" i="3" a="1"/>
  <c r="O7640" i="3" s="1"/>
  <c r="K7640" i="3" a="1"/>
  <c r="K7640" i="3" s="1"/>
  <c r="N7640" i="3" a="1"/>
  <c r="N7640" i="3" s="1"/>
  <c r="P7640" i="3" a="1"/>
  <c r="P7640" i="3" s="1"/>
  <c r="P7643" i="3" a="1"/>
  <c r="P7643" i="3" s="1"/>
  <c r="Q7643" i="3" s="1"/>
  <c r="P7658" i="3" a="1"/>
  <c r="P7658" i="3" s="1"/>
  <c r="L7658" i="3" a="1"/>
  <c r="L7658" i="3" s="1"/>
  <c r="N7658" i="3" a="1"/>
  <c r="N7658" i="3" s="1"/>
  <c r="O7658" i="3" a="1"/>
  <c r="O7658" i="3" s="1"/>
  <c r="P7665" i="3" a="1"/>
  <c r="P7665" i="3" s="1"/>
  <c r="Q7665" i="3" s="1"/>
  <c r="L7665" i="3" a="1"/>
  <c r="L7665" i="3" s="1"/>
  <c r="M7665" i="3" a="1"/>
  <c r="M7665" i="3" s="1"/>
  <c r="N7665" i="3" a="1"/>
  <c r="N7665" i="3" s="1"/>
  <c r="O7680" i="3" a="1"/>
  <c r="O7680" i="3" s="1"/>
  <c r="K7680" i="3" a="1"/>
  <c r="K7680" i="3" s="1"/>
  <c r="M7680" i="3" a="1"/>
  <c r="M7680" i="3" s="1"/>
  <c r="N7680" i="3" a="1"/>
  <c r="N7680" i="3" s="1"/>
  <c r="P7680" i="3" a="1"/>
  <c r="P7680" i="3" s="1"/>
  <c r="M7683" i="3" a="1"/>
  <c r="M7683" i="3" s="1"/>
  <c r="N7683" i="3" a="1"/>
  <c r="N7683" i="3" s="1"/>
  <c r="L7683" i="3" a="1"/>
  <c r="L7683" i="3" s="1"/>
  <c r="O7683" i="3" a="1"/>
  <c r="O7683" i="3" s="1"/>
  <c r="R7695" i="3"/>
  <c r="Q7695" i="3"/>
  <c r="O7712" i="3" a="1"/>
  <c r="O7712" i="3" s="1"/>
  <c r="K7712" i="3" a="1"/>
  <c r="K7712" i="3" s="1"/>
  <c r="M7712" i="3" a="1"/>
  <c r="M7712" i="3" s="1"/>
  <c r="L7712" i="3" a="1"/>
  <c r="L7712" i="3" s="1"/>
  <c r="N7712" i="3" a="1"/>
  <c r="N7712" i="3" s="1"/>
  <c r="P7712" i="3" a="1"/>
  <c r="P7712" i="3" s="1"/>
  <c r="M7721" i="3" a="1"/>
  <c r="M7721" i="3" s="1"/>
  <c r="N7721" i="3" a="1"/>
  <c r="N7721" i="3" s="1"/>
  <c r="P7721" i="3" a="1"/>
  <c r="P7721" i="3" s="1"/>
  <c r="O7721" i="3" a="1"/>
  <c r="O7721" i="3" s="1"/>
  <c r="O7744" i="3" a="1"/>
  <c r="O7744" i="3" s="1"/>
  <c r="K7744" i="3" a="1"/>
  <c r="K7744" i="3" s="1"/>
  <c r="M7744" i="3" a="1"/>
  <c r="M7744" i="3" s="1"/>
  <c r="L7744" i="3" a="1"/>
  <c r="L7744" i="3" s="1"/>
  <c r="P7744" i="3" a="1"/>
  <c r="P7744" i="3" s="1"/>
  <c r="O7773" i="3" a="1"/>
  <c r="O7773" i="3" s="1"/>
  <c r="M7779" i="3" a="1"/>
  <c r="M7779" i="3" s="1"/>
  <c r="L7779" i="3" a="1"/>
  <c r="L7779" i="3" s="1"/>
  <c r="N7779" i="3" a="1"/>
  <c r="N7779" i="3" s="1"/>
  <c r="P7779" i="3" a="1"/>
  <c r="P7779" i="3" s="1"/>
  <c r="O7779" i="3" a="1"/>
  <c r="O7779" i="3" s="1"/>
  <c r="K7796" i="3" a="1"/>
  <c r="K7796" i="3" s="1"/>
  <c r="P7802" i="3" a="1"/>
  <c r="P7802" i="3" s="1"/>
  <c r="L7802" i="3" a="1"/>
  <c r="L7802" i="3" s="1"/>
  <c r="N7802" i="3" a="1"/>
  <c r="N7802" i="3" s="1"/>
  <c r="M7802" i="3" a="1"/>
  <c r="M7802" i="3" s="1"/>
  <c r="O7802" i="3" a="1"/>
  <c r="O7802" i="3" s="1"/>
  <c r="K7802" i="3" a="1"/>
  <c r="K7802" i="3" s="1"/>
  <c r="M7819" i="3" a="1"/>
  <c r="M7819" i="3" s="1"/>
  <c r="N7819" i="3" a="1"/>
  <c r="N7819" i="3" s="1"/>
  <c r="O7819" i="3" a="1"/>
  <c r="O7819" i="3" s="1"/>
  <c r="L7819" i="3" a="1"/>
  <c r="L7819" i="3" s="1"/>
  <c r="K7819" i="3" a="1"/>
  <c r="K7819" i="3" s="1"/>
  <c r="R7830" i="3"/>
  <c r="Q7830" i="3"/>
  <c r="O7840" i="3" a="1"/>
  <c r="O7840" i="3" s="1"/>
  <c r="K7840" i="3" a="1"/>
  <c r="K7840" i="3" s="1"/>
  <c r="N7840" i="3" a="1"/>
  <c r="N7840" i="3" s="1"/>
  <c r="M7840" i="3" a="1"/>
  <c r="M7840" i="3" s="1"/>
  <c r="P7840" i="3" a="1"/>
  <c r="P7840" i="3" s="1"/>
  <c r="L7840" i="3" a="1"/>
  <c r="L7840" i="3" s="1"/>
  <c r="O7860" i="3" a="1"/>
  <c r="O7860" i="3" s="1"/>
  <c r="R7869" i="3"/>
  <c r="Q7869" i="3"/>
  <c r="R7870" i="3"/>
  <c r="M7932" i="3" a="1"/>
  <c r="M7932" i="3" s="1"/>
  <c r="N7932" i="3" a="1"/>
  <c r="N7932" i="3" s="1"/>
  <c r="L7932" i="3" a="1"/>
  <c r="L7932" i="3" s="1"/>
  <c r="P7932" i="3" a="1"/>
  <c r="P7932" i="3" s="1"/>
  <c r="O7932" i="3" a="1"/>
  <c r="O7932" i="3" s="1"/>
  <c r="K7932" i="3" a="1"/>
  <c r="K7932" i="3" s="1"/>
  <c r="R7943" i="3"/>
  <c r="Q7943" i="3"/>
  <c r="P7225" i="3" a="1"/>
  <c r="P7225" i="3" s="1"/>
  <c r="L7225" i="3" a="1"/>
  <c r="L7225" i="3" s="1"/>
  <c r="O7225" i="3" a="1"/>
  <c r="O7225" i="3" s="1"/>
  <c r="O7231" i="3" a="1"/>
  <c r="O7231" i="3" s="1"/>
  <c r="K7231" i="3" a="1"/>
  <c r="K7231" i="3" s="1"/>
  <c r="O7245" i="3" a="1"/>
  <c r="O7245" i="3" s="1"/>
  <c r="O7251" i="3" a="1"/>
  <c r="O7251" i="3" s="1"/>
  <c r="P7257" i="3" a="1"/>
  <c r="P7257" i="3" s="1"/>
  <c r="L7257" i="3" a="1"/>
  <c r="L7257" i="3" s="1"/>
  <c r="O7257" i="3" a="1"/>
  <c r="O7257" i="3" s="1"/>
  <c r="O7263" i="3" a="1"/>
  <c r="O7263" i="3" s="1"/>
  <c r="K7263" i="3" a="1"/>
  <c r="K7263" i="3" s="1"/>
  <c r="O7277" i="3" a="1"/>
  <c r="O7277" i="3" s="1"/>
  <c r="O7283" i="3" a="1"/>
  <c r="O7283" i="3" s="1"/>
  <c r="P7289" i="3" a="1"/>
  <c r="P7289" i="3" s="1"/>
  <c r="L7289" i="3" a="1"/>
  <c r="L7289" i="3" s="1"/>
  <c r="O7289" i="3" a="1"/>
  <c r="O7289" i="3" s="1"/>
  <c r="O7295" i="3" a="1"/>
  <c r="O7295" i="3" s="1"/>
  <c r="K7295" i="3" a="1"/>
  <c r="K7295" i="3" s="1"/>
  <c r="O7309" i="3" a="1"/>
  <c r="O7309" i="3" s="1"/>
  <c r="N7315" i="3" a="1"/>
  <c r="N7315" i="3" s="1"/>
  <c r="P7320" i="3" a="1"/>
  <c r="P7320" i="3" s="1"/>
  <c r="Q7320" i="3" s="1"/>
  <c r="L7320" i="3" a="1"/>
  <c r="L7320" i="3" s="1"/>
  <c r="N7321" i="3" a="1"/>
  <c r="N7321" i="3" s="1"/>
  <c r="P7329" i="3" a="1"/>
  <c r="P7329" i="3" s="1"/>
  <c r="Q7329" i="3" s="1"/>
  <c r="L7329" i="3" a="1"/>
  <c r="L7329" i="3" s="1"/>
  <c r="P7336" i="3" a="1"/>
  <c r="P7336" i="3" s="1"/>
  <c r="L7336" i="3" a="1"/>
  <c r="L7336" i="3" s="1"/>
  <c r="O7336" i="3" a="1"/>
  <c r="O7336" i="3" s="1"/>
  <c r="K7336" i="3" a="1"/>
  <c r="K7336" i="3" s="1"/>
  <c r="O7338" i="3" a="1"/>
  <c r="O7338" i="3" s="1"/>
  <c r="O7345" i="3" a="1"/>
  <c r="O7345" i="3" s="1"/>
  <c r="N7372" i="3" a="1"/>
  <c r="N7372" i="3" s="1"/>
  <c r="M7372" i="3" a="1"/>
  <c r="M7372" i="3" s="1"/>
  <c r="P7372" i="3" a="1"/>
  <c r="P7372" i="3" s="1"/>
  <c r="R7372" i="3" s="1"/>
  <c r="P7379" i="3" a="1"/>
  <c r="P7379" i="3" s="1"/>
  <c r="R7379" i="3" s="1"/>
  <c r="M7386" i="3" a="1"/>
  <c r="M7386" i="3" s="1"/>
  <c r="P7386" i="3" a="1"/>
  <c r="P7386" i="3" s="1"/>
  <c r="Q7386" i="3" s="1"/>
  <c r="L7386" i="3" a="1"/>
  <c r="L7386" i="3" s="1"/>
  <c r="O7388" i="3" a="1"/>
  <c r="O7388" i="3" s="1"/>
  <c r="P7393" i="3" a="1"/>
  <c r="P7393" i="3" s="1"/>
  <c r="R7393" i="3" s="1"/>
  <c r="L7393" i="3" a="1"/>
  <c r="L7393" i="3" s="1"/>
  <c r="O7395" i="3" a="1"/>
  <c r="O7395" i="3" s="1"/>
  <c r="P7400" i="3" a="1"/>
  <c r="P7400" i="3" s="1"/>
  <c r="L7400" i="3" a="1"/>
  <c r="L7400" i="3" s="1"/>
  <c r="O7400" i="3" a="1"/>
  <c r="O7400" i="3" s="1"/>
  <c r="K7400" i="3" a="1"/>
  <c r="K7400" i="3" s="1"/>
  <c r="O7402" i="3" a="1"/>
  <c r="O7402" i="3" s="1"/>
  <c r="O7409" i="3" a="1"/>
  <c r="O7409" i="3" s="1"/>
  <c r="R7429" i="3"/>
  <c r="O7433" i="3" a="1"/>
  <c r="O7433" i="3" s="1"/>
  <c r="O7442" i="3" a="1"/>
  <c r="O7442" i="3" s="1"/>
  <c r="R7444" i="3"/>
  <c r="Q7444" i="3"/>
  <c r="O7451" i="3" a="1"/>
  <c r="O7451" i="3" s="1"/>
  <c r="P7464" i="3" a="1"/>
  <c r="P7464" i="3" s="1"/>
  <c r="L7464" i="3" a="1"/>
  <c r="L7464" i="3" s="1"/>
  <c r="O7464" i="3" a="1"/>
  <c r="O7464" i="3" s="1"/>
  <c r="K7464" i="3" a="1"/>
  <c r="K7464" i="3" s="1"/>
  <c r="P7473" i="3" a="1"/>
  <c r="P7473" i="3" s="1"/>
  <c r="R7473" i="3" s="1"/>
  <c r="L7473" i="3" a="1"/>
  <c r="L7473" i="3" s="1"/>
  <c r="M7473" i="3" a="1"/>
  <c r="M7473" i="3" s="1"/>
  <c r="M7482" i="3" a="1"/>
  <c r="M7482" i="3" s="1"/>
  <c r="P7482" i="3" a="1"/>
  <c r="P7482" i="3" s="1"/>
  <c r="R7482" i="3" s="1"/>
  <c r="L7482" i="3" a="1"/>
  <c r="L7482" i="3" s="1"/>
  <c r="M7491" i="3" a="1"/>
  <c r="M7491" i="3" s="1"/>
  <c r="N7491" i="3" a="1"/>
  <c r="N7491" i="3" s="1"/>
  <c r="O7497" i="3" a="1"/>
  <c r="O7497" i="3" s="1"/>
  <c r="O7506" i="3" a="1"/>
  <c r="O7506" i="3" s="1"/>
  <c r="O7515" i="3" a="1"/>
  <c r="O7515" i="3" s="1"/>
  <c r="P7528" i="3" a="1"/>
  <c r="P7528" i="3" s="1"/>
  <c r="L7528" i="3" a="1"/>
  <c r="L7528" i="3" s="1"/>
  <c r="O7528" i="3" a="1"/>
  <c r="O7528" i="3" s="1"/>
  <c r="K7528" i="3" a="1"/>
  <c r="K7528" i="3" s="1"/>
  <c r="P7537" i="3" a="1"/>
  <c r="P7537" i="3" s="1"/>
  <c r="R7537" i="3" s="1"/>
  <c r="L7537" i="3" a="1"/>
  <c r="L7537" i="3" s="1"/>
  <c r="M7537" i="3" a="1"/>
  <c r="M7537" i="3" s="1"/>
  <c r="M7546" i="3" a="1"/>
  <c r="M7546" i="3" s="1"/>
  <c r="P7546" i="3" a="1"/>
  <c r="P7546" i="3" s="1"/>
  <c r="R7546" i="3" s="1"/>
  <c r="L7546" i="3" a="1"/>
  <c r="L7546" i="3" s="1"/>
  <c r="P7567" i="3" a="1"/>
  <c r="P7567" i="3" s="1"/>
  <c r="M7570" i="3" a="1"/>
  <c r="M7570" i="3" s="1"/>
  <c r="L7570" i="3" a="1"/>
  <c r="L7570" i="3" s="1"/>
  <c r="N7570" i="3" a="1"/>
  <c r="N7570" i="3" s="1"/>
  <c r="P7585" i="3" a="1"/>
  <c r="P7585" i="3" s="1"/>
  <c r="L7585" i="3" a="1"/>
  <c r="L7585" i="3" s="1"/>
  <c r="N7585" i="3" a="1"/>
  <c r="N7585" i="3" s="1"/>
  <c r="O7585" i="3" a="1"/>
  <c r="O7585" i="3" s="1"/>
  <c r="M7604" i="3" a="1"/>
  <c r="M7604" i="3" s="1"/>
  <c r="L7604" i="3" a="1"/>
  <c r="L7604" i="3" s="1"/>
  <c r="P7604" i="3" a="1"/>
  <c r="P7604" i="3" s="1"/>
  <c r="Q7604" i="3" s="1"/>
  <c r="K7604" i="3" a="1"/>
  <c r="K7604" i="3" s="1"/>
  <c r="P7610" i="3" a="1"/>
  <c r="P7610" i="3" s="1"/>
  <c r="Q7610" i="3" s="1"/>
  <c r="L7610" i="3" a="1"/>
  <c r="L7610" i="3" s="1"/>
  <c r="M7610" i="3" a="1"/>
  <c r="M7610" i="3" s="1"/>
  <c r="N7610" i="3" a="1"/>
  <c r="N7610" i="3" s="1"/>
  <c r="R7630" i="3"/>
  <c r="Q7630" i="3"/>
  <c r="P7634" i="3" a="1"/>
  <c r="P7634" i="3" s="1"/>
  <c r="Q7634" i="3" s="1"/>
  <c r="L7634" i="3" a="1"/>
  <c r="L7634" i="3" s="1"/>
  <c r="N7634" i="3" a="1"/>
  <c r="N7634" i="3" s="1"/>
  <c r="M7634" i="3" a="1"/>
  <c r="M7634" i="3" s="1"/>
  <c r="M7652" i="3" a="1"/>
  <c r="M7652" i="3" s="1"/>
  <c r="N7652" i="3" a="1"/>
  <c r="N7652" i="3" s="1"/>
  <c r="L7652" i="3" a="1"/>
  <c r="L7652" i="3" s="1"/>
  <c r="P7661" i="3" a="1"/>
  <c r="P7661" i="3" s="1"/>
  <c r="Q7661" i="3" s="1"/>
  <c r="N7675" i="3" a="1"/>
  <c r="N7675" i="3" s="1"/>
  <c r="L7675" i="3" a="1"/>
  <c r="L7675" i="3" s="1"/>
  <c r="K7675" i="3" a="1"/>
  <c r="K7675" i="3" s="1"/>
  <c r="M7675" i="3" a="1"/>
  <c r="M7675" i="3" s="1"/>
  <c r="R7686" i="3"/>
  <c r="Q7686" i="3"/>
  <c r="Q7703" i="3"/>
  <c r="R7703" i="3"/>
  <c r="Q7709" i="3"/>
  <c r="M7741" i="3" a="1"/>
  <c r="M7741" i="3" s="1"/>
  <c r="L7741" i="3" a="1"/>
  <c r="L7741" i="3" s="1"/>
  <c r="N7741" i="3" a="1"/>
  <c r="N7741" i="3" s="1"/>
  <c r="O7741" i="3" a="1"/>
  <c r="O7741" i="3" s="1"/>
  <c r="R7753" i="3"/>
  <c r="Q7753" i="3"/>
  <c r="O7785" i="3" a="1"/>
  <c r="O7785" i="3" s="1"/>
  <c r="P7826" i="3" a="1"/>
  <c r="P7826" i="3" s="1"/>
  <c r="L7826" i="3" a="1"/>
  <c r="L7826" i="3" s="1"/>
  <c r="M7826" i="3" a="1"/>
  <c r="M7826" i="3" s="1"/>
  <c r="K7826" i="3" a="1"/>
  <c r="K7826" i="3" s="1"/>
  <c r="O7826" i="3" a="1"/>
  <c r="O7826" i="3" s="1"/>
  <c r="N7826" i="3" a="1"/>
  <c r="N7826" i="3" s="1"/>
  <c r="Q7972" i="3"/>
  <c r="R7972" i="3"/>
  <c r="O7556" i="3" a="1"/>
  <c r="O7556" i="3" s="1"/>
  <c r="O7562" i="3" a="1"/>
  <c r="O7562" i="3" s="1"/>
  <c r="O7568" i="3" a="1"/>
  <c r="O7568" i="3" s="1"/>
  <c r="O7600" i="3" a="1"/>
  <c r="O7600" i="3" s="1"/>
  <c r="K7600" i="3" a="1"/>
  <c r="K7600" i="3" s="1"/>
  <c r="P7609" i="3" a="1"/>
  <c r="P7609" i="3" s="1"/>
  <c r="L7609" i="3" a="1"/>
  <c r="L7609" i="3" s="1"/>
  <c r="P7618" i="3" a="1"/>
  <c r="P7618" i="3" s="1"/>
  <c r="L7618" i="3" a="1"/>
  <c r="L7618" i="3" s="1"/>
  <c r="O7664" i="3" a="1"/>
  <c r="O7664" i="3" s="1"/>
  <c r="K7664" i="3" a="1"/>
  <c r="K7664" i="3" s="1"/>
  <c r="P7673" i="3" a="1"/>
  <c r="P7673" i="3" s="1"/>
  <c r="L7673" i="3" a="1"/>
  <c r="L7673" i="3" s="1"/>
  <c r="P7677" i="3" a="1"/>
  <c r="P7677" i="3" s="1"/>
  <c r="P7698" i="3" a="1"/>
  <c r="P7698" i="3" s="1"/>
  <c r="R7698" i="3" s="1"/>
  <c r="L7698" i="3" a="1"/>
  <c r="L7698" i="3" s="1"/>
  <c r="N7698" i="3" a="1"/>
  <c r="N7698" i="3" s="1"/>
  <c r="M7698" i="3" a="1"/>
  <c r="M7698" i="3" s="1"/>
  <c r="M7700" i="3" a="1"/>
  <c r="M7700" i="3" s="1"/>
  <c r="L7700" i="3" a="1"/>
  <c r="L7700" i="3" s="1"/>
  <c r="P7700" i="3" a="1"/>
  <c r="P7700" i="3" s="1"/>
  <c r="Q7700" i="3" s="1"/>
  <c r="O7704" i="3" a="1"/>
  <c r="O7704" i="3" s="1"/>
  <c r="K7704" i="3" a="1"/>
  <c r="K7704" i="3" s="1"/>
  <c r="N7704" i="3" a="1"/>
  <c r="N7704" i="3" s="1"/>
  <c r="M7704" i="3" a="1"/>
  <c r="M7704" i="3" s="1"/>
  <c r="P7706" i="3" a="1"/>
  <c r="P7706" i="3" s="1"/>
  <c r="R7706" i="3" s="1"/>
  <c r="L7706" i="3" a="1"/>
  <c r="L7706" i="3" s="1"/>
  <c r="M7706" i="3" a="1"/>
  <c r="M7706" i="3" s="1"/>
  <c r="M7715" i="3" a="1"/>
  <c r="M7715" i="3" s="1"/>
  <c r="L7715" i="3" a="1"/>
  <c r="L7715" i="3" s="1"/>
  <c r="N7715" i="3" a="1"/>
  <c r="N7715" i="3" s="1"/>
  <c r="L7755" i="3" a="1"/>
  <c r="L7755" i="3" s="1"/>
  <c r="P7755" i="3" a="1"/>
  <c r="P7755" i="3" s="1"/>
  <c r="Q7755" i="3" s="1"/>
  <c r="K7755" i="3" a="1"/>
  <c r="K7755" i="3" s="1"/>
  <c r="M7755" i="3" a="1"/>
  <c r="M7755" i="3" s="1"/>
  <c r="O7768" i="3" a="1"/>
  <c r="O7768" i="3" s="1"/>
  <c r="K7768" i="3" a="1"/>
  <c r="K7768" i="3" s="1"/>
  <c r="M7768" i="3" a="1"/>
  <c r="M7768" i="3" s="1"/>
  <c r="L7768" i="3" a="1"/>
  <c r="L7768" i="3" s="1"/>
  <c r="N7805" i="3" a="1"/>
  <c r="N7805" i="3" s="1"/>
  <c r="L7805" i="3" a="1"/>
  <c r="L7805" i="3" s="1"/>
  <c r="M7805" i="3" a="1"/>
  <c r="M7805" i="3" s="1"/>
  <c r="P7817" i="3" a="1"/>
  <c r="P7817" i="3" s="1"/>
  <c r="R7817" i="3" s="1"/>
  <c r="L7817" i="3" a="1"/>
  <c r="L7817" i="3" s="1"/>
  <c r="M7817" i="3" a="1"/>
  <c r="M7817" i="3" s="1"/>
  <c r="N7817" i="3" a="1"/>
  <c r="N7817" i="3" s="1"/>
  <c r="M7843" i="3" a="1"/>
  <c r="M7843" i="3" s="1"/>
  <c r="L7843" i="3" a="1"/>
  <c r="L7843" i="3" s="1"/>
  <c r="N7843" i="3" a="1"/>
  <c r="N7843" i="3" s="1"/>
  <c r="P7882" i="3" a="1"/>
  <c r="P7882" i="3" s="1"/>
  <c r="L7882" i="3" a="1"/>
  <c r="L7882" i="3" s="1"/>
  <c r="M7882" i="3" a="1"/>
  <c r="M7882" i="3" s="1"/>
  <c r="O7882" i="3" a="1"/>
  <c r="O7882" i="3" s="1"/>
  <c r="N7882" i="3" a="1"/>
  <c r="N7882" i="3" s="1"/>
  <c r="M8002" i="3" a="1"/>
  <c r="M8002" i="3" s="1"/>
  <c r="N8002" i="3" a="1"/>
  <c r="N8002" i="3" s="1"/>
  <c r="O8002" i="3" a="1"/>
  <c r="O8002" i="3" s="1"/>
  <c r="L8002" i="3" a="1"/>
  <c r="L8002" i="3" s="1"/>
  <c r="O8030" i="3" a="1"/>
  <c r="O8030" i="3" s="1"/>
  <c r="K8030" i="3" a="1"/>
  <c r="K8030" i="3" s="1"/>
  <c r="L8030" i="3" a="1"/>
  <c r="L8030" i="3" s="1"/>
  <c r="P8030" i="3" a="1"/>
  <c r="P8030" i="3" s="1"/>
  <c r="N8030" i="3" a="1"/>
  <c r="N8030" i="3" s="1"/>
  <c r="L8033" i="3" a="1"/>
  <c r="L8033" i="3" s="1"/>
  <c r="P8033" i="3" a="1"/>
  <c r="P8033" i="3" s="1"/>
  <c r="R8033" i="3" s="1"/>
  <c r="M8033" i="3" a="1"/>
  <c r="M8033" i="3" s="1"/>
  <c r="N8033" i="3" a="1"/>
  <c r="N8033" i="3" s="1"/>
  <c r="K8033" i="3" a="1"/>
  <c r="K8033" i="3" s="1"/>
  <c r="M8057" i="3" a="1"/>
  <c r="M8057" i="3" s="1"/>
  <c r="N8057" i="3" a="1"/>
  <c r="N8057" i="3" s="1"/>
  <c r="O8057" i="3" a="1"/>
  <c r="O8057" i="3" s="1"/>
  <c r="P8057" i="3" a="1"/>
  <c r="P8057" i="3" s="1"/>
  <c r="M8066" i="3" a="1"/>
  <c r="M8066" i="3" s="1"/>
  <c r="N8066" i="3" a="1"/>
  <c r="N8066" i="3" s="1"/>
  <c r="L8066" i="3" a="1"/>
  <c r="L8066" i="3" s="1"/>
  <c r="K8066" i="3" a="1"/>
  <c r="K8066" i="3" s="1"/>
  <c r="P8087" i="3" a="1"/>
  <c r="P8087" i="3" s="1"/>
  <c r="L8087" i="3" a="1"/>
  <c r="L8087" i="3" s="1"/>
  <c r="O8087" i="3" a="1"/>
  <c r="O8087" i="3" s="1"/>
  <c r="K8087" i="3" a="1"/>
  <c r="K8087" i="3" s="1"/>
  <c r="N8087" i="3" a="1"/>
  <c r="N8087" i="3" s="1"/>
  <c r="P8167" i="3" a="1"/>
  <c r="P8167" i="3" s="1"/>
  <c r="L8167" i="3" a="1"/>
  <c r="L8167" i="3" s="1"/>
  <c r="O8167" i="3" a="1"/>
  <c r="O8167" i="3" s="1"/>
  <c r="K8167" i="3" a="1"/>
  <c r="K8167" i="3" s="1"/>
  <c r="M8167" i="3" a="1"/>
  <c r="M8167" i="3" s="1"/>
  <c r="N8167" i="3" a="1"/>
  <c r="N8167" i="3" s="1"/>
  <c r="P8024" i="3" a="1"/>
  <c r="P8024" i="3" s="1"/>
  <c r="L8024" i="3" a="1"/>
  <c r="L8024" i="3" s="1"/>
  <c r="K8024" i="3" a="1"/>
  <c r="K8024" i="3" s="1"/>
  <c r="O8024" i="3" a="1"/>
  <c r="O8024" i="3" s="1"/>
  <c r="Q8039" i="3"/>
  <c r="M8042" i="3" a="1"/>
  <c r="M8042" i="3" s="1"/>
  <c r="L8042" i="3" a="1"/>
  <c r="L8042" i="3" s="1"/>
  <c r="N8042" i="3" a="1"/>
  <c r="N8042" i="3" s="1"/>
  <c r="O8042" i="3" a="1"/>
  <c r="O8042" i="3" s="1"/>
  <c r="Q8045" i="3"/>
  <c r="R8045" i="3"/>
  <c r="N8060" i="3" a="1"/>
  <c r="N8060" i="3" s="1"/>
  <c r="M8060" i="3" a="1"/>
  <c r="M8060" i="3" s="1"/>
  <c r="L8060" i="3" a="1"/>
  <c r="L8060" i="3" s="1"/>
  <c r="O8060" i="3" a="1"/>
  <c r="O8060" i="3" s="1"/>
  <c r="Q8066" i="3"/>
  <c r="R8066" i="3"/>
  <c r="R8116" i="3"/>
  <c r="Q8116" i="3"/>
  <c r="R8322" i="3"/>
  <c r="R8328" i="3"/>
  <c r="Q7807" i="3"/>
  <c r="M7828" i="3" a="1"/>
  <c r="M7828" i="3" s="1"/>
  <c r="N7828" i="3" a="1"/>
  <c r="N7828" i="3" s="1"/>
  <c r="L7828" i="3" a="1"/>
  <c r="L7828" i="3" s="1"/>
  <c r="Q7846" i="3"/>
  <c r="M7852" i="3" a="1"/>
  <c r="M7852" i="3" s="1"/>
  <c r="L7852" i="3" a="1"/>
  <c r="L7852" i="3" s="1"/>
  <c r="P7852" i="3" a="1"/>
  <c r="P7852" i="3" s="1"/>
  <c r="K7852" i="3" a="1"/>
  <c r="K7852" i="3" s="1"/>
  <c r="R7855" i="3"/>
  <c r="P7866" i="3" a="1"/>
  <c r="P7866" i="3" s="1"/>
  <c r="L7866" i="3" a="1"/>
  <c r="L7866" i="3" s="1"/>
  <c r="N7866" i="3" a="1"/>
  <c r="N7866" i="3" s="1"/>
  <c r="M7866" i="3" a="1"/>
  <c r="M7866" i="3" s="1"/>
  <c r="Q7878" i="3"/>
  <c r="R7878" i="3"/>
  <c r="M7884" i="3" a="1"/>
  <c r="M7884" i="3" s="1"/>
  <c r="N7884" i="3" a="1"/>
  <c r="N7884" i="3" s="1"/>
  <c r="L7884" i="3" a="1"/>
  <c r="L7884" i="3" s="1"/>
  <c r="O7888" i="3" a="1"/>
  <c r="O7888" i="3" s="1"/>
  <c r="K7888" i="3" a="1"/>
  <c r="K7888" i="3" s="1"/>
  <c r="P7888" i="3" a="1"/>
  <c r="P7888" i="3" s="1"/>
  <c r="L7888" i="3" a="1"/>
  <c r="L7888" i="3" s="1"/>
  <c r="N7888" i="3" a="1"/>
  <c r="N7888" i="3" s="1"/>
  <c r="M7888" i="3" a="1"/>
  <c r="M7888" i="3" s="1"/>
  <c r="M7899" i="3" a="1"/>
  <c r="M7899" i="3" s="1"/>
  <c r="N7899" i="3" a="1"/>
  <c r="N7899" i="3" s="1"/>
  <c r="L7899" i="3" a="1"/>
  <c r="L7899" i="3" s="1"/>
  <c r="O7899" i="3" a="1"/>
  <c r="O7899" i="3" s="1"/>
  <c r="P7914" i="3" a="1"/>
  <c r="P7914" i="3" s="1"/>
  <c r="L7914" i="3" a="1"/>
  <c r="L7914" i="3" s="1"/>
  <c r="M7914" i="3" a="1"/>
  <c r="M7914" i="3" s="1"/>
  <c r="O7914" i="3" a="1"/>
  <c r="O7914" i="3" s="1"/>
  <c r="N7914" i="3" a="1"/>
  <c r="N7914" i="3" s="1"/>
  <c r="R7967" i="3"/>
  <c r="Q7967" i="3"/>
  <c r="N7996" i="3" a="1"/>
  <c r="N7996" i="3" s="1"/>
  <c r="M7996" i="3" a="1"/>
  <c r="M7996" i="3" s="1"/>
  <c r="O7996" i="3" a="1"/>
  <c r="O7996" i="3" s="1"/>
  <c r="P7996" i="3" a="1"/>
  <c r="P7996" i="3" s="1"/>
  <c r="R7997" i="3"/>
  <c r="M8024" i="3" a="1"/>
  <c r="M8024" i="3" s="1"/>
  <c r="K8042" i="3" a="1"/>
  <c r="K8042" i="3" s="1"/>
  <c r="Q8047" i="3"/>
  <c r="K8060" i="3" a="1"/>
  <c r="K8060" i="3" s="1"/>
  <c r="P8079" i="3" a="1"/>
  <c r="P8079" i="3" s="1"/>
  <c r="L8079" i="3" a="1"/>
  <c r="L8079" i="3" s="1"/>
  <c r="O8079" i="3" a="1"/>
  <c r="O8079" i="3" s="1"/>
  <c r="K8079" i="3" a="1"/>
  <c r="K8079" i="3" s="1"/>
  <c r="N8079" i="3" a="1"/>
  <c r="N8079" i="3" s="1"/>
  <c r="P8095" i="3" a="1"/>
  <c r="P8095" i="3" s="1"/>
  <c r="L8095" i="3" a="1"/>
  <c r="L8095" i="3" s="1"/>
  <c r="O8095" i="3" a="1"/>
  <c r="O8095" i="3" s="1"/>
  <c r="K8095" i="3" a="1"/>
  <c r="K8095" i="3" s="1"/>
  <c r="M8095" i="3" a="1"/>
  <c r="M8095" i="3" s="1"/>
  <c r="N8095" i="3" a="1"/>
  <c r="N8095" i="3" s="1"/>
  <c r="R8124" i="3"/>
  <c r="Q8124" i="3"/>
  <c r="N8171" i="3" a="1"/>
  <c r="N8171" i="3" s="1"/>
  <c r="M8171" i="3" a="1"/>
  <c r="M8171" i="3" s="1"/>
  <c r="O8171" i="3" a="1"/>
  <c r="O8171" i="3" s="1"/>
  <c r="K8171" i="3" a="1"/>
  <c r="K8171" i="3" s="1"/>
  <c r="P8171" i="3" a="1"/>
  <c r="P8171" i="3" s="1"/>
  <c r="L8171" i="3" a="1"/>
  <c r="L8171" i="3" s="1"/>
  <c r="M8185" i="3" a="1"/>
  <c r="M8185" i="3" s="1"/>
  <c r="P8185" i="3" a="1"/>
  <c r="P8185" i="3" s="1"/>
  <c r="L8185" i="3" a="1"/>
  <c r="L8185" i="3" s="1"/>
  <c r="K8185" i="3" a="1"/>
  <c r="K8185" i="3" s="1"/>
  <c r="O8185" i="3" a="1"/>
  <c r="O8185" i="3" s="1"/>
  <c r="N8185" i="3" a="1"/>
  <c r="N8185" i="3" s="1"/>
  <c r="M7820" i="3" a="1"/>
  <c r="M7820" i="3" s="1"/>
  <c r="L7820" i="3" a="1"/>
  <c r="L7820" i="3" s="1"/>
  <c r="P7820" i="3" a="1"/>
  <c r="P7820" i="3" s="1"/>
  <c r="K7820" i="3" a="1"/>
  <c r="K7820" i="3" s="1"/>
  <c r="R7823" i="3"/>
  <c r="P7834" i="3" a="1"/>
  <c r="P7834" i="3" s="1"/>
  <c r="L7834" i="3" a="1"/>
  <c r="L7834" i="3" s="1"/>
  <c r="N7834" i="3" a="1"/>
  <c r="N7834" i="3" s="1"/>
  <c r="M7834" i="3" a="1"/>
  <c r="M7834" i="3" s="1"/>
  <c r="R7837" i="3"/>
  <c r="Q7837" i="3"/>
  <c r="M7851" i="3" a="1"/>
  <c r="M7851" i="3" s="1"/>
  <c r="N7851" i="3" a="1"/>
  <c r="N7851" i="3" s="1"/>
  <c r="O7851" i="3" a="1"/>
  <c r="O7851" i="3" s="1"/>
  <c r="P7858" i="3" a="1"/>
  <c r="P7858" i="3" s="1"/>
  <c r="L7858" i="3" a="1"/>
  <c r="L7858" i="3" s="1"/>
  <c r="M7858" i="3" a="1"/>
  <c r="M7858" i="3" s="1"/>
  <c r="K7858" i="3" a="1"/>
  <c r="K7858" i="3" s="1"/>
  <c r="O7872" i="3" a="1"/>
  <c r="O7872" i="3" s="1"/>
  <c r="K7872" i="3" a="1"/>
  <c r="K7872" i="3" s="1"/>
  <c r="N7872" i="3" a="1"/>
  <c r="N7872" i="3" s="1"/>
  <c r="M7872" i="3" a="1"/>
  <c r="M7872" i="3" s="1"/>
  <c r="N7877" i="3" a="1"/>
  <c r="N7877" i="3" s="1"/>
  <c r="O7877" i="3" a="1"/>
  <c r="O7877" i="3" s="1"/>
  <c r="M7877" i="3" a="1"/>
  <c r="M7877" i="3" s="1"/>
  <c r="P7953" i="3" a="1"/>
  <c r="P7953" i="3" s="1"/>
  <c r="L7953" i="3" a="1"/>
  <c r="L7953" i="3" s="1"/>
  <c r="M7953" i="3" a="1"/>
  <c r="M7953" i="3" s="1"/>
  <c r="K7953" i="3" a="1"/>
  <c r="K7953" i="3" s="1"/>
  <c r="N7953" i="3" a="1"/>
  <c r="N7953" i="3" s="1"/>
  <c r="Q7958" i="3"/>
  <c r="R7958" i="3"/>
  <c r="L7963" i="3" a="1"/>
  <c r="L7963" i="3" s="1"/>
  <c r="P7963" i="3" a="1"/>
  <c r="P7963" i="3" s="1"/>
  <c r="O7963" i="3" a="1"/>
  <c r="O7963" i="3" s="1"/>
  <c r="L7969" i="3" a="1"/>
  <c r="L7969" i="3" s="1"/>
  <c r="P7969" i="3" a="1"/>
  <c r="P7969" i="3" s="1"/>
  <c r="M7969" i="3" a="1"/>
  <c r="M7969" i="3" s="1"/>
  <c r="O7969" i="3" a="1"/>
  <c r="O7969" i="3" s="1"/>
  <c r="N7969" i="3" a="1"/>
  <c r="N7969" i="3" s="1"/>
  <c r="P7976" i="3" a="1"/>
  <c r="P7976" i="3" s="1"/>
  <c r="Q7976" i="3" s="1"/>
  <c r="L7976" i="3" a="1"/>
  <c r="L7976" i="3" s="1"/>
  <c r="N7976" i="3" a="1"/>
  <c r="N7976" i="3" s="1"/>
  <c r="K7976" i="3" a="1"/>
  <c r="K7976" i="3" s="1"/>
  <c r="M7976" i="3" a="1"/>
  <c r="M7976" i="3" s="1"/>
  <c r="P7984" i="3" a="1"/>
  <c r="P7984" i="3" s="1"/>
  <c r="R7984" i="3" s="1"/>
  <c r="L7984" i="3" a="1"/>
  <c r="L7984" i="3" s="1"/>
  <c r="M7984" i="3" a="1"/>
  <c r="M7984" i="3" s="1"/>
  <c r="N7984" i="3" a="1"/>
  <c r="N7984" i="3" s="1"/>
  <c r="K7984" i="3" a="1"/>
  <c r="K7984" i="3" s="1"/>
  <c r="O7998" i="3" a="1"/>
  <c r="O7998" i="3" s="1"/>
  <c r="K7998" i="3" a="1"/>
  <c r="K7998" i="3" s="1"/>
  <c r="L7998" i="3" a="1"/>
  <c r="L7998" i="3" s="1"/>
  <c r="P7998" i="3" a="1"/>
  <c r="P7998" i="3" s="1"/>
  <c r="N8012" i="3" a="1"/>
  <c r="N8012" i="3" s="1"/>
  <c r="P8012" i="3" a="1"/>
  <c r="P8012" i="3" s="1"/>
  <c r="R8012" i="3" s="1"/>
  <c r="K8012" i="3" a="1"/>
  <c r="K8012" i="3" s="1"/>
  <c r="L8012" i="3" a="1"/>
  <c r="L8012" i="3" s="1"/>
  <c r="M8012" i="3" a="1"/>
  <c r="M8012" i="3" s="1"/>
  <c r="L8027" i="3" a="1"/>
  <c r="L8027" i="3" s="1"/>
  <c r="P8027" i="3" a="1"/>
  <c r="P8027" i="3" s="1"/>
  <c r="N8027" i="3" a="1"/>
  <c r="N8027" i="3" s="1"/>
  <c r="M8027" i="3" a="1"/>
  <c r="M8027" i="3" s="1"/>
  <c r="O8027" i="3" a="1"/>
  <c r="O8027" i="3" s="1"/>
  <c r="M8031" i="3" a="1"/>
  <c r="M8031" i="3" s="1"/>
  <c r="N8031" i="3" a="1"/>
  <c r="N8031" i="3" s="1"/>
  <c r="P8031" i="3" a="1"/>
  <c r="P8031" i="3" s="1"/>
  <c r="O8031" i="3" a="1"/>
  <c r="O8031" i="3" s="1"/>
  <c r="M8034" i="3" a="1"/>
  <c r="M8034" i="3" s="1"/>
  <c r="N8034" i="3" a="1"/>
  <c r="N8034" i="3" s="1"/>
  <c r="L8034" i="3" a="1"/>
  <c r="L8034" i="3" s="1"/>
  <c r="O8034" i="3" a="1"/>
  <c r="O8034" i="3" s="1"/>
  <c r="P8072" i="3" a="1"/>
  <c r="P8072" i="3" s="1"/>
  <c r="L8072" i="3" a="1"/>
  <c r="L8072" i="3" s="1"/>
  <c r="N8072" i="3" a="1"/>
  <c r="N8072" i="3" s="1"/>
  <c r="O8072" i="3" a="1"/>
  <c r="O8072" i="3" s="1"/>
  <c r="M8072" i="3" a="1"/>
  <c r="M8072" i="3" s="1"/>
  <c r="K8072" i="3" a="1"/>
  <c r="K8072" i="3" s="1"/>
  <c r="M8082" i="3" a="1"/>
  <c r="M8082" i="3" s="1"/>
  <c r="K8082" i="3" a="1"/>
  <c r="K8082" i="3" s="1"/>
  <c r="L8082" i="3" a="1"/>
  <c r="L8082" i="3" s="1"/>
  <c r="O8082" i="3" a="1"/>
  <c r="O8082" i="3" s="1"/>
  <c r="N8082" i="3" a="1"/>
  <c r="N8082" i="3" s="1"/>
  <c r="P8082" i="3" a="1"/>
  <c r="P8082" i="3" s="1"/>
  <c r="P8096" i="3" a="1"/>
  <c r="P8096" i="3" s="1"/>
  <c r="L8096" i="3" a="1"/>
  <c r="L8096" i="3" s="1"/>
  <c r="M8096" i="3" a="1"/>
  <c r="M8096" i="3" s="1"/>
  <c r="K8096" i="3" a="1"/>
  <c r="K8096" i="3" s="1"/>
  <c r="O8096" i="3" a="1"/>
  <c r="O8096" i="3" s="1"/>
  <c r="N8096" i="3" a="1"/>
  <c r="N8096" i="3" s="1"/>
  <c r="P7905" i="3" a="1"/>
  <c r="P7905" i="3" s="1"/>
  <c r="L7905" i="3" a="1"/>
  <c r="L7905" i="3" s="1"/>
  <c r="M7905" i="3" a="1"/>
  <c r="M7905" i="3" s="1"/>
  <c r="K7905" i="3" a="1"/>
  <c r="K7905" i="3" s="1"/>
  <c r="N7905" i="3" a="1"/>
  <c r="N7905" i="3" s="1"/>
  <c r="M7916" i="3" a="1"/>
  <c r="M7916" i="3" s="1"/>
  <c r="N7916" i="3" a="1"/>
  <c r="N7916" i="3" s="1"/>
  <c r="L7916" i="3" a="1"/>
  <c r="L7916" i="3" s="1"/>
  <c r="O7920" i="3" a="1"/>
  <c r="O7920" i="3" s="1"/>
  <c r="K7920" i="3" a="1"/>
  <c r="K7920" i="3" s="1"/>
  <c r="P7920" i="3" a="1"/>
  <c r="P7920" i="3" s="1"/>
  <c r="L7920" i="3" a="1"/>
  <c r="L7920" i="3" s="1"/>
  <c r="N7920" i="3" a="1"/>
  <c r="N7920" i="3" s="1"/>
  <c r="M7920" i="3" a="1"/>
  <c r="M7920" i="3" s="1"/>
  <c r="M7931" i="3" a="1"/>
  <c r="M7931" i="3" s="1"/>
  <c r="N7931" i="3" a="1"/>
  <c r="N7931" i="3" s="1"/>
  <c r="L7931" i="3" a="1"/>
  <c r="L7931" i="3" s="1"/>
  <c r="O7931" i="3" a="1"/>
  <c r="O7931" i="3" s="1"/>
  <c r="P7946" i="3" a="1"/>
  <c r="P7946" i="3" s="1"/>
  <c r="L7946" i="3" a="1"/>
  <c r="L7946" i="3" s="1"/>
  <c r="M7946" i="3" a="1"/>
  <c r="M7946" i="3" s="1"/>
  <c r="O7946" i="3" a="1"/>
  <c r="O7946" i="3" s="1"/>
  <c r="N7946" i="3" a="1"/>
  <c r="N7946" i="3" s="1"/>
  <c r="R7993" i="3"/>
  <c r="Q7993" i="3"/>
  <c r="N8024" i="3" a="1"/>
  <c r="N8024" i="3" s="1"/>
  <c r="P8042" i="3" a="1"/>
  <c r="P8042" i="3" s="1"/>
  <c r="P8060" i="3" a="1"/>
  <c r="P8060" i="3" s="1"/>
  <c r="M8073" i="3" a="1"/>
  <c r="M8073" i="3" s="1"/>
  <c r="P8073" i="3" a="1"/>
  <c r="P8073" i="3" s="1"/>
  <c r="L8073" i="3" a="1"/>
  <c r="L8073" i="3" s="1"/>
  <c r="N8073" i="3" a="1"/>
  <c r="N8073" i="3" s="1"/>
  <c r="O8073" i="3" a="1"/>
  <c r="O8073" i="3" s="1"/>
  <c r="K8073" i="3" a="1"/>
  <c r="K8073" i="3" s="1"/>
  <c r="R8138" i="3"/>
  <c r="Q8138" i="3"/>
  <c r="M7436" i="3" a="1"/>
  <c r="M7436" i="3" s="1"/>
  <c r="M7444" i="3" a="1"/>
  <c r="M7444" i="3" s="1"/>
  <c r="M7452" i="3" a="1"/>
  <c r="M7452" i="3" s="1"/>
  <c r="M7460" i="3" a="1"/>
  <c r="M7460" i="3" s="1"/>
  <c r="M7468" i="3" a="1"/>
  <c r="M7468" i="3" s="1"/>
  <c r="M7476" i="3" a="1"/>
  <c r="M7476" i="3" s="1"/>
  <c r="M7484" i="3" a="1"/>
  <c r="M7484" i="3" s="1"/>
  <c r="M7492" i="3" a="1"/>
  <c r="M7492" i="3" s="1"/>
  <c r="M7500" i="3" a="1"/>
  <c r="M7500" i="3" s="1"/>
  <c r="M7508" i="3" a="1"/>
  <c r="M7508" i="3" s="1"/>
  <c r="M7516" i="3" a="1"/>
  <c r="M7516" i="3" s="1"/>
  <c r="M7524" i="3" a="1"/>
  <c r="M7524" i="3" s="1"/>
  <c r="M7532" i="3" a="1"/>
  <c r="M7532" i="3" s="1"/>
  <c r="M7540" i="3" a="1"/>
  <c r="M7540" i="3" s="1"/>
  <c r="M7556" i="3" a="1"/>
  <c r="M7556" i="3" s="1"/>
  <c r="O7557" i="3" a="1"/>
  <c r="O7557" i="3" s="1"/>
  <c r="O7563" i="3" a="1"/>
  <c r="O7563" i="3" s="1"/>
  <c r="P7569" i="3" a="1"/>
  <c r="P7569" i="3" s="1"/>
  <c r="L7569" i="3" a="1"/>
  <c r="L7569" i="3" s="1"/>
  <c r="O7569" i="3" a="1"/>
  <c r="O7569" i="3" s="1"/>
  <c r="M7581" i="3" a="1"/>
  <c r="M7581" i="3" s="1"/>
  <c r="N7600" i="3" a="1"/>
  <c r="N7600" i="3" s="1"/>
  <c r="O7608" i="3" a="1"/>
  <c r="O7608" i="3" s="1"/>
  <c r="K7608" i="3" a="1"/>
  <c r="K7608" i="3" s="1"/>
  <c r="N7609" i="3" a="1"/>
  <c r="N7609" i="3" s="1"/>
  <c r="P7617" i="3" a="1"/>
  <c r="P7617" i="3" s="1"/>
  <c r="Q7617" i="3" s="1"/>
  <c r="L7617" i="3" a="1"/>
  <c r="L7617" i="3" s="1"/>
  <c r="N7618" i="3" a="1"/>
  <c r="N7618" i="3" s="1"/>
  <c r="P7626" i="3" a="1"/>
  <c r="P7626" i="3" s="1"/>
  <c r="Q7626" i="3" s="1"/>
  <c r="L7626" i="3" a="1"/>
  <c r="L7626" i="3" s="1"/>
  <c r="N7627" i="3" a="1"/>
  <c r="N7627" i="3" s="1"/>
  <c r="N7636" i="3" a="1"/>
  <c r="N7636" i="3" s="1"/>
  <c r="M7645" i="3" a="1"/>
  <c r="M7645" i="3" s="1"/>
  <c r="N7664" i="3" a="1"/>
  <c r="N7664" i="3" s="1"/>
  <c r="O7672" i="3" a="1"/>
  <c r="O7672" i="3" s="1"/>
  <c r="K7672" i="3" a="1"/>
  <c r="K7672" i="3" s="1"/>
  <c r="N7673" i="3" a="1"/>
  <c r="N7673" i="3" s="1"/>
  <c r="N7686" i="3" a="1"/>
  <c r="N7686" i="3" s="1"/>
  <c r="M7686" i="3" a="1"/>
  <c r="M7686" i="3" s="1"/>
  <c r="O7688" i="3" a="1"/>
  <c r="O7688" i="3" s="1"/>
  <c r="K7688" i="3" a="1"/>
  <c r="K7688" i="3" s="1"/>
  <c r="L7688" i="3" a="1"/>
  <c r="L7688" i="3" s="1"/>
  <c r="P7688" i="3" a="1"/>
  <c r="P7688" i="3" s="1"/>
  <c r="P7704" i="3" a="1"/>
  <c r="P7704" i="3" s="1"/>
  <c r="M7709" i="3" a="1"/>
  <c r="M7709" i="3" s="1"/>
  <c r="L7709" i="3" a="1"/>
  <c r="L7709" i="3" s="1"/>
  <c r="N7709" i="3" a="1"/>
  <c r="N7709" i="3" s="1"/>
  <c r="M7756" i="3" a="1"/>
  <c r="M7756" i="3" s="1"/>
  <c r="N7756" i="3" a="1"/>
  <c r="N7756" i="3" s="1"/>
  <c r="R7759" i="3"/>
  <c r="P7770" i="3" a="1"/>
  <c r="P7770" i="3" s="1"/>
  <c r="Q7770" i="3" s="1"/>
  <c r="L7770" i="3" a="1"/>
  <c r="L7770" i="3" s="1"/>
  <c r="N7770" i="3" a="1"/>
  <c r="N7770" i="3" s="1"/>
  <c r="M7770" i="3" a="1"/>
  <c r="M7770" i="3" s="1"/>
  <c r="M7787" i="3" a="1"/>
  <c r="M7787" i="3" s="1"/>
  <c r="N7787" i="3" a="1"/>
  <c r="N7787" i="3" s="1"/>
  <c r="O7787" i="3" a="1"/>
  <c r="O7787" i="3" s="1"/>
  <c r="P7794" i="3" a="1"/>
  <c r="P7794" i="3" s="1"/>
  <c r="R7794" i="3" s="1"/>
  <c r="L7794" i="3" a="1"/>
  <c r="L7794" i="3" s="1"/>
  <c r="M7794" i="3" a="1"/>
  <c r="M7794" i="3" s="1"/>
  <c r="K7794" i="3" a="1"/>
  <c r="K7794" i="3" s="1"/>
  <c r="R7798" i="3"/>
  <c r="P7805" i="3" a="1"/>
  <c r="P7805" i="3" s="1"/>
  <c r="Q7805" i="3" s="1"/>
  <c r="O7808" i="3" a="1"/>
  <c r="O7808" i="3" s="1"/>
  <c r="K7808" i="3" a="1"/>
  <c r="K7808" i="3" s="1"/>
  <c r="N7808" i="3" a="1"/>
  <c r="N7808" i="3" s="1"/>
  <c r="M7808" i="3" a="1"/>
  <c r="M7808" i="3" s="1"/>
  <c r="N7813" i="3" a="1"/>
  <c r="N7813" i="3" s="1"/>
  <c r="M7813" i="3" a="1"/>
  <c r="M7813" i="3" s="1"/>
  <c r="O7813" i="3" a="1"/>
  <c r="O7813" i="3" s="1"/>
  <c r="P7825" i="3" a="1"/>
  <c r="P7825" i="3" s="1"/>
  <c r="L7825" i="3" a="1"/>
  <c r="L7825" i="3" s="1"/>
  <c r="N7825" i="3" a="1"/>
  <c r="N7825" i="3" s="1"/>
  <c r="O7825" i="3" a="1"/>
  <c r="O7825" i="3" s="1"/>
  <c r="O7828" i="3" a="1"/>
  <c r="O7828" i="3" s="1"/>
  <c r="P7843" i="3" a="1"/>
  <c r="P7843" i="3" s="1"/>
  <c r="Q7843" i="3" s="1"/>
  <c r="Q7847" i="3"/>
  <c r="O7852" i="3" a="1"/>
  <c r="O7852" i="3" s="1"/>
  <c r="Q7855" i="3"/>
  <c r="O7864" i="3" a="1"/>
  <c r="O7864" i="3" s="1"/>
  <c r="K7864" i="3" a="1"/>
  <c r="K7864" i="3" s="1"/>
  <c r="M7864" i="3" a="1"/>
  <c r="M7864" i="3" s="1"/>
  <c r="L7864" i="3" a="1"/>
  <c r="L7864" i="3" s="1"/>
  <c r="O7866" i="3" a="1"/>
  <c r="O7866" i="3" s="1"/>
  <c r="Q7870" i="3"/>
  <c r="M7883" i="3" a="1"/>
  <c r="M7883" i="3" s="1"/>
  <c r="N7883" i="3" a="1"/>
  <c r="N7883" i="3" s="1"/>
  <c r="L7883" i="3" a="1"/>
  <c r="L7883" i="3" s="1"/>
  <c r="O7883" i="3" a="1"/>
  <c r="O7883" i="3" s="1"/>
  <c r="P7898" i="3" a="1"/>
  <c r="P7898" i="3" s="1"/>
  <c r="L7898" i="3" a="1"/>
  <c r="L7898" i="3" s="1"/>
  <c r="M7898" i="3" a="1"/>
  <c r="M7898" i="3" s="1"/>
  <c r="O7898" i="3" a="1"/>
  <c r="O7898" i="3" s="1"/>
  <c r="N7898" i="3" a="1"/>
  <c r="N7898" i="3" s="1"/>
  <c r="K7916" i="3" a="1"/>
  <c r="K7916" i="3" s="1"/>
  <c r="K7931" i="3" a="1"/>
  <c r="K7931" i="3" s="1"/>
  <c r="K7946" i="3" a="1"/>
  <c r="K7946" i="3" s="1"/>
  <c r="O7953" i="3" a="1"/>
  <c r="O7953" i="3" s="1"/>
  <c r="M7963" i="3" a="1"/>
  <c r="M7963" i="3" s="1"/>
  <c r="N7980" i="3" a="1"/>
  <c r="N7980" i="3" s="1"/>
  <c r="P7980" i="3" a="1"/>
  <c r="P7980" i="3" s="1"/>
  <c r="K7980" i="3" a="1"/>
  <c r="K7980" i="3" s="1"/>
  <c r="L7980" i="3" a="1"/>
  <c r="L7980" i="3" s="1"/>
  <c r="M7980" i="3" a="1"/>
  <c r="M7980" i="3" s="1"/>
  <c r="O7980" i="3" a="1"/>
  <c r="O7980" i="3" s="1"/>
  <c r="L7996" i="3" a="1"/>
  <c r="L7996" i="3" s="1"/>
  <c r="L8001" i="3" a="1"/>
  <c r="L8001" i="3" s="1"/>
  <c r="P8001" i="3" a="1"/>
  <c r="P8001" i="3" s="1"/>
  <c r="M8001" i="3" a="1"/>
  <c r="M8001" i="3" s="1"/>
  <c r="N8001" i="3" a="1"/>
  <c r="N8001" i="3" s="1"/>
  <c r="O8001" i="3" a="1"/>
  <c r="O8001" i="3" s="1"/>
  <c r="Q8004" i="3"/>
  <c r="R8004" i="3"/>
  <c r="L8031" i="3" a="1"/>
  <c r="L8031" i="3" s="1"/>
  <c r="R8053" i="3"/>
  <c r="Q8053" i="3"/>
  <c r="P8056" i="3" a="1"/>
  <c r="P8056" i="3" s="1"/>
  <c r="L8056" i="3" a="1"/>
  <c r="L8056" i="3" s="1"/>
  <c r="K8056" i="3" a="1"/>
  <c r="K8056" i="3" s="1"/>
  <c r="O8056" i="3" a="1"/>
  <c r="O8056" i="3" s="1"/>
  <c r="N8056" i="3" a="1"/>
  <c r="N8056" i="3" s="1"/>
  <c r="O8062" i="3" a="1"/>
  <c r="O8062" i="3" s="1"/>
  <c r="K8062" i="3" a="1"/>
  <c r="K8062" i="3" s="1"/>
  <c r="L8062" i="3" a="1"/>
  <c r="L8062" i="3" s="1"/>
  <c r="P8062" i="3" a="1"/>
  <c r="P8062" i="3" s="1"/>
  <c r="N8062" i="3" a="1"/>
  <c r="N8062" i="3" s="1"/>
  <c r="N8068" i="3" a="1"/>
  <c r="N8068" i="3" s="1"/>
  <c r="L8068" i="3" a="1"/>
  <c r="L8068" i="3" s="1"/>
  <c r="M8068" i="3" a="1"/>
  <c r="M8068" i="3" s="1"/>
  <c r="O8068" i="3" a="1"/>
  <c r="O8068" i="3" s="1"/>
  <c r="K8068" i="3" a="1"/>
  <c r="K8068" i="3" s="1"/>
  <c r="P8068" i="3" a="1"/>
  <c r="P8068" i="3" s="1"/>
  <c r="R8076" i="3"/>
  <c r="K7327" i="3" a="1"/>
  <c r="K7327" i="3" s="1"/>
  <c r="K7335" i="3" a="1"/>
  <c r="K7335" i="3" s="1"/>
  <c r="K7343" i="3" a="1"/>
  <c r="K7343" i="3" s="1"/>
  <c r="K7351" i="3" a="1"/>
  <c r="K7351" i="3" s="1"/>
  <c r="K7359" i="3" a="1"/>
  <c r="K7359" i="3" s="1"/>
  <c r="K7367" i="3" a="1"/>
  <c r="K7367" i="3" s="1"/>
  <c r="K7375" i="3" a="1"/>
  <c r="K7375" i="3" s="1"/>
  <c r="K7383" i="3" a="1"/>
  <c r="K7383" i="3" s="1"/>
  <c r="K7391" i="3" a="1"/>
  <c r="K7391" i="3" s="1"/>
  <c r="K7399" i="3" a="1"/>
  <c r="K7399" i="3" s="1"/>
  <c r="K7407" i="3" a="1"/>
  <c r="K7407" i="3" s="1"/>
  <c r="K7415" i="3" a="1"/>
  <c r="K7415" i="3" s="1"/>
  <c r="K7423" i="3" a="1"/>
  <c r="K7423" i="3" s="1"/>
  <c r="K7431" i="3" a="1"/>
  <c r="K7431" i="3" s="1"/>
  <c r="K7439" i="3" a="1"/>
  <c r="K7439" i="3" s="1"/>
  <c r="K7447" i="3" a="1"/>
  <c r="K7447" i="3" s="1"/>
  <c r="K7455" i="3" a="1"/>
  <c r="K7455" i="3" s="1"/>
  <c r="K7463" i="3" a="1"/>
  <c r="K7463" i="3" s="1"/>
  <c r="K7471" i="3" a="1"/>
  <c r="K7471" i="3" s="1"/>
  <c r="K7479" i="3" a="1"/>
  <c r="K7479" i="3" s="1"/>
  <c r="K7487" i="3" a="1"/>
  <c r="K7487" i="3" s="1"/>
  <c r="K7495" i="3" a="1"/>
  <c r="K7495" i="3" s="1"/>
  <c r="K7503" i="3" a="1"/>
  <c r="K7503" i="3" s="1"/>
  <c r="K7511" i="3" a="1"/>
  <c r="K7511" i="3" s="1"/>
  <c r="K7519" i="3" a="1"/>
  <c r="K7519" i="3" s="1"/>
  <c r="K7527" i="3" a="1"/>
  <c r="K7527" i="3" s="1"/>
  <c r="K7535" i="3" a="1"/>
  <c r="K7535" i="3" s="1"/>
  <c r="K7543" i="3" a="1"/>
  <c r="K7543" i="3" s="1"/>
  <c r="K7557" i="3" a="1"/>
  <c r="K7557" i="3" s="1"/>
  <c r="K7563" i="3" a="1"/>
  <c r="K7563" i="3" s="1"/>
  <c r="K7569" i="3" a="1"/>
  <c r="K7569" i="3" s="1"/>
  <c r="K7580" i="3" a="1"/>
  <c r="K7580" i="3" s="1"/>
  <c r="P7580" i="3" a="1"/>
  <c r="P7580" i="3" s="1"/>
  <c r="Q7580" i="3" s="1"/>
  <c r="O7584" i="3" a="1"/>
  <c r="O7584" i="3" s="1"/>
  <c r="K7584" i="3" a="1"/>
  <c r="K7584" i="3" s="1"/>
  <c r="O7587" i="3" a="1"/>
  <c r="O7587" i="3" s="1"/>
  <c r="K7589" i="3" a="1"/>
  <c r="K7589" i="3" s="1"/>
  <c r="P7589" i="3" a="1"/>
  <c r="P7589" i="3" s="1"/>
  <c r="Q7589" i="3" s="1"/>
  <c r="P7593" i="3" a="1"/>
  <c r="P7593" i="3" s="1"/>
  <c r="L7593" i="3" a="1"/>
  <c r="L7593" i="3" s="1"/>
  <c r="O7596" i="3" a="1"/>
  <c r="O7596" i="3" s="1"/>
  <c r="P7602" i="3" a="1"/>
  <c r="P7602" i="3" s="1"/>
  <c r="Q7602" i="3" s="1"/>
  <c r="L7602" i="3" a="1"/>
  <c r="L7602" i="3" s="1"/>
  <c r="O7605" i="3" a="1"/>
  <c r="O7605" i="3" s="1"/>
  <c r="L7608" i="3" a="1"/>
  <c r="L7608" i="3" s="1"/>
  <c r="K7617" i="3" a="1"/>
  <c r="K7617" i="3" s="1"/>
  <c r="K7626" i="3" a="1"/>
  <c r="K7626" i="3" s="1"/>
  <c r="K7635" i="3" a="1"/>
  <c r="K7635" i="3" s="1"/>
  <c r="P7635" i="3" a="1"/>
  <c r="P7635" i="3" s="1"/>
  <c r="Q7635" i="3" s="1"/>
  <c r="K7644" i="3" a="1"/>
  <c r="K7644" i="3" s="1"/>
  <c r="P7644" i="3" a="1"/>
  <c r="P7644" i="3" s="1"/>
  <c r="O7648" i="3" a="1"/>
  <c r="O7648" i="3" s="1"/>
  <c r="K7648" i="3" a="1"/>
  <c r="K7648" i="3" s="1"/>
  <c r="O7651" i="3" a="1"/>
  <c r="O7651" i="3" s="1"/>
  <c r="K7653" i="3" a="1"/>
  <c r="K7653" i="3" s="1"/>
  <c r="P7653" i="3" a="1"/>
  <c r="P7653" i="3" s="1"/>
  <c r="R7653" i="3" s="1"/>
  <c r="P7657" i="3" a="1"/>
  <c r="P7657" i="3" s="1"/>
  <c r="R7657" i="3" s="1"/>
  <c r="L7657" i="3" a="1"/>
  <c r="L7657" i="3" s="1"/>
  <c r="O7660" i="3" a="1"/>
  <c r="O7660" i="3" s="1"/>
  <c r="P7666" i="3" a="1"/>
  <c r="P7666" i="3" s="1"/>
  <c r="Q7666" i="3" s="1"/>
  <c r="L7666" i="3" a="1"/>
  <c r="L7666" i="3" s="1"/>
  <c r="O7669" i="3" a="1"/>
  <c r="O7669" i="3" s="1"/>
  <c r="L7672" i="3" a="1"/>
  <c r="L7672" i="3" s="1"/>
  <c r="O7677" i="3" a="1"/>
  <c r="O7677" i="3" s="1"/>
  <c r="L7685" i="3" a="1"/>
  <c r="L7685" i="3" s="1"/>
  <c r="P7685" i="3" a="1"/>
  <c r="P7685" i="3" s="1"/>
  <c r="R7685" i="3" s="1"/>
  <c r="K7686" i="3" a="1"/>
  <c r="K7686" i="3" s="1"/>
  <c r="M7688" i="3" a="1"/>
  <c r="M7688" i="3" s="1"/>
  <c r="M7692" i="3" a="1"/>
  <c r="M7692" i="3" s="1"/>
  <c r="N7692" i="3" a="1"/>
  <c r="N7692" i="3" s="1"/>
  <c r="K7709" i="3" a="1"/>
  <c r="K7709" i="3" s="1"/>
  <c r="P7715" i="3" a="1"/>
  <c r="P7715" i="3" s="1"/>
  <c r="R7715" i="3" s="1"/>
  <c r="N7718" i="3" a="1"/>
  <c r="N7718" i="3" s="1"/>
  <c r="M7718" i="3" a="1"/>
  <c r="M7718" i="3" s="1"/>
  <c r="P7730" i="3" a="1"/>
  <c r="P7730" i="3" s="1"/>
  <c r="R7730" i="3" s="1"/>
  <c r="L7730" i="3" a="1"/>
  <c r="L7730" i="3" s="1"/>
  <c r="N7730" i="3" a="1"/>
  <c r="N7730" i="3" s="1"/>
  <c r="M7730" i="3" a="1"/>
  <c r="M7730" i="3" s="1"/>
  <c r="M7732" i="3" a="1"/>
  <c r="M7732" i="3" s="1"/>
  <c r="L7732" i="3" a="1"/>
  <c r="L7732" i="3" s="1"/>
  <c r="P7732" i="3" a="1"/>
  <c r="P7732" i="3" s="1"/>
  <c r="Q7732" i="3" s="1"/>
  <c r="O7736" i="3" a="1"/>
  <c r="O7736" i="3" s="1"/>
  <c r="K7736" i="3" a="1"/>
  <c r="K7736" i="3" s="1"/>
  <c r="N7736" i="3" a="1"/>
  <c r="N7736" i="3" s="1"/>
  <c r="M7736" i="3" a="1"/>
  <c r="M7736" i="3" s="1"/>
  <c r="P7738" i="3" a="1"/>
  <c r="P7738" i="3" s="1"/>
  <c r="R7738" i="3" s="1"/>
  <c r="L7738" i="3" a="1"/>
  <c r="L7738" i="3" s="1"/>
  <c r="M7738" i="3" a="1"/>
  <c r="M7738" i="3" s="1"/>
  <c r="M7747" i="3" a="1"/>
  <c r="M7747" i="3" s="1"/>
  <c r="L7747" i="3" a="1"/>
  <c r="L7747" i="3" s="1"/>
  <c r="N7747" i="3" a="1"/>
  <c r="N7747" i="3" s="1"/>
  <c r="K7756" i="3" a="1"/>
  <c r="K7756" i="3" s="1"/>
  <c r="P7762" i="3" a="1"/>
  <c r="P7762" i="3" s="1"/>
  <c r="Q7762" i="3" s="1"/>
  <c r="L7762" i="3" a="1"/>
  <c r="L7762" i="3" s="1"/>
  <c r="M7762" i="3" a="1"/>
  <c r="M7762" i="3" s="1"/>
  <c r="K7762" i="3" a="1"/>
  <c r="K7762" i="3" s="1"/>
  <c r="R7766" i="3"/>
  <c r="K7770" i="3" a="1"/>
  <c r="K7770" i="3" s="1"/>
  <c r="O7776" i="3" a="1"/>
  <c r="O7776" i="3" s="1"/>
  <c r="K7776" i="3" a="1"/>
  <c r="K7776" i="3" s="1"/>
  <c r="N7776" i="3" a="1"/>
  <c r="N7776" i="3" s="1"/>
  <c r="M7776" i="3" a="1"/>
  <c r="M7776" i="3" s="1"/>
  <c r="N7781" i="3" a="1"/>
  <c r="N7781" i="3" s="1"/>
  <c r="M7781" i="3" a="1"/>
  <c r="M7781" i="3" s="1"/>
  <c r="O7781" i="3" a="1"/>
  <c r="O7781" i="3" s="1"/>
  <c r="K7787" i="3" a="1"/>
  <c r="K7787" i="3" s="1"/>
  <c r="P7793" i="3" a="1"/>
  <c r="P7793" i="3" s="1"/>
  <c r="L7793" i="3" a="1"/>
  <c r="L7793" i="3" s="1"/>
  <c r="N7793" i="3" a="1"/>
  <c r="N7793" i="3" s="1"/>
  <c r="O7793" i="3" a="1"/>
  <c r="O7793" i="3" s="1"/>
  <c r="N7794" i="3" a="1"/>
  <c r="N7794" i="3" s="1"/>
  <c r="L7808" i="3" a="1"/>
  <c r="L7808" i="3" s="1"/>
  <c r="K7813" i="3" a="1"/>
  <c r="K7813" i="3" s="1"/>
  <c r="O7820" i="3" a="1"/>
  <c r="O7820" i="3" s="1"/>
  <c r="Q7823" i="3"/>
  <c r="K7825" i="3" a="1"/>
  <c r="K7825" i="3" s="1"/>
  <c r="O7832" i="3" a="1"/>
  <c r="O7832" i="3" s="1"/>
  <c r="K7832" i="3" a="1"/>
  <c r="K7832" i="3" s="1"/>
  <c r="M7832" i="3" a="1"/>
  <c r="M7832" i="3" s="1"/>
  <c r="L7832" i="3" a="1"/>
  <c r="L7832" i="3" s="1"/>
  <c r="O7834" i="3" a="1"/>
  <c r="O7834" i="3" s="1"/>
  <c r="Q7838" i="3"/>
  <c r="L7851" i="3" a="1"/>
  <c r="L7851" i="3" s="1"/>
  <c r="R7853" i="3"/>
  <c r="O7858" i="3" a="1"/>
  <c r="O7858" i="3" s="1"/>
  <c r="N7869" i="3" a="1"/>
  <c r="N7869" i="3" s="1"/>
  <c r="L7869" i="3" a="1"/>
  <c r="L7869" i="3" s="1"/>
  <c r="M7869" i="3" a="1"/>
  <c r="M7869" i="3" s="1"/>
  <c r="P7872" i="3" a="1"/>
  <c r="P7872" i="3" s="1"/>
  <c r="L7877" i="3" a="1"/>
  <c r="L7877" i="3" s="1"/>
  <c r="K7883" i="3" a="1"/>
  <c r="K7883" i="3" s="1"/>
  <c r="P7884" i="3" a="1"/>
  <c r="P7884" i="3" s="1"/>
  <c r="R7884" i="3" s="1"/>
  <c r="P7899" i="3" a="1"/>
  <c r="P7899" i="3" s="1"/>
  <c r="O7905" i="3" a="1"/>
  <c r="O7905" i="3" s="1"/>
  <c r="O7916" i="3" a="1"/>
  <c r="O7916" i="3" s="1"/>
  <c r="P7937" i="3" a="1"/>
  <c r="P7937" i="3" s="1"/>
  <c r="L7937" i="3" a="1"/>
  <c r="L7937" i="3" s="1"/>
  <c r="M7937" i="3" a="1"/>
  <c r="M7937" i="3" s="1"/>
  <c r="K7937" i="3" a="1"/>
  <c r="K7937" i="3" s="1"/>
  <c r="N7937" i="3" a="1"/>
  <c r="N7937" i="3" s="1"/>
  <c r="R7942" i="3"/>
  <c r="M7948" i="3" a="1"/>
  <c r="M7948" i="3" s="1"/>
  <c r="N7948" i="3" a="1"/>
  <c r="N7948" i="3" s="1"/>
  <c r="L7948" i="3" a="1"/>
  <c r="L7948" i="3" s="1"/>
  <c r="O7952" i="3" a="1"/>
  <c r="O7952" i="3" s="1"/>
  <c r="K7952" i="3" a="1"/>
  <c r="K7952" i="3" s="1"/>
  <c r="P7952" i="3" a="1"/>
  <c r="P7952" i="3" s="1"/>
  <c r="L7952" i="3" a="1"/>
  <c r="L7952" i="3" s="1"/>
  <c r="N7952" i="3" a="1"/>
  <c r="N7952" i="3" s="1"/>
  <c r="M7952" i="3" a="1"/>
  <c r="M7952" i="3" s="1"/>
  <c r="N7963" i="3" a="1"/>
  <c r="N7963" i="3" s="1"/>
  <c r="M7970" i="3" a="1"/>
  <c r="M7970" i="3" s="1"/>
  <c r="N7970" i="3" a="1"/>
  <c r="N7970" i="3" s="1"/>
  <c r="O7970" i="3" a="1"/>
  <c r="O7970" i="3" s="1"/>
  <c r="P7970" i="3" a="1"/>
  <c r="P7970" i="3" s="1"/>
  <c r="Q7973" i="3"/>
  <c r="N7998" i="3" a="1"/>
  <c r="N7998" i="3" s="1"/>
  <c r="K8001" i="3" a="1"/>
  <c r="K8001" i="3" s="1"/>
  <c r="R8003" i="3"/>
  <c r="Q8003" i="3"/>
  <c r="Q8007" i="3"/>
  <c r="R8007" i="3"/>
  <c r="Q8013" i="3"/>
  <c r="R8013" i="3"/>
  <c r="N8028" i="3" a="1"/>
  <c r="N8028" i="3" s="1"/>
  <c r="M8028" i="3" a="1"/>
  <c r="M8028" i="3" s="1"/>
  <c r="O8028" i="3" a="1"/>
  <c r="O8028" i="3" s="1"/>
  <c r="L8028" i="3" a="1"/>
  <c r="L8028" i="3" s="1"/>
  <c r="P8034" i="3" a="1"/>
  <c r="P8034" i="3" s="1"/>
  <c r="M8056" i="3" a="1"/>
  <c r="M8056" i="3" s="1"/>
  <c r="L8059" i="3" a="1"/>
  <c r="L8059" i="3" s="1"/>
  <c r="P8059" i="3" a="1"/>
  <c r="P8059" i="3" s="1"/>
  <c r="Q8059" i="3" s="1"/>
  <c r="N8059" i="3" a="1"/>
  <c r="N8059" i="3" s="1"/>
  <c r="M8059" i="3" a="1"/>
  <c r="M8059" i="3" s="1"/>
  <c r="K8059" i="3" a="1"/>
  <c r="K8059" i="3" s="1"/>
  <c r="M8062" i="3" a="1"/>
  <c r="M8062" i="3" s="1"/>
  <c r="R8173" i="3"/>
  <c r="Q8173" i="3"/>
  <c r="O7551" i="3" a="1"/>
  <c r="O7551" i="3" s="1"/>
  <c r="K7551" i="3" a="1"/>
  <c r="K7551" i="3" s="1"/>
  <c r="P7557" i="3" a="1"/>
  <c r="P7557" i="3" s="1"/>
  <c r="P7563" i="3" a="1"/>
  <c r="P7563" i="3" s="1"/>
  <c r="O7565" i="3" a="1"/>
  <c r="O7565" i="3" s="1"/>
  <c r="O7571" i="3" a="1"/>
  <c r="O7571" i="3" s="1"/>
  <c r="P7578" i="3" a="1"/>
  <c r="P7578" i="3" s="1"/>
  <c r="L7578" i="3" a="1"/>
  <c r="L7578" i="3" s="1"/>
  <c r="O7581" i="3" a="1"/>
  <c r="O7581" i="3" s="1"/>
  <c r="P7600" i="3" a="1"/>
  <c r="P7600" i="3" s="1"/>
  <c r="O7609" i="3" a="1"/>
  <c r="O7609" i="3" s="1"/>
  <c r="O7618" i="3" a="1"/>
  <c r="O7618" i="3" s="1"/>
  <c r="O7624" i="3" a="1"/>
  <c r="O7624" i="3" s="1"/>
  <c r="K7624" i="3" a="1"/>
  <c r="K7624" i="3" s="1"/>
  <c r="O7627" i="3" a="1"/>
  <c r="O7627" i="3" s="1"/>
  <c r="P7633" i="3" a="1"/>
  <c r="P7633" i="3" s="1"/>
  <c r="Q7633" i="3" s="1"/>
  <c r="L7633" i="3" a="1"/>
  <c r="L7633" i="3" s="1"/>
  <c r="O7636" i="3" a="1"/>
  <c r="O7636" i="3" s="1"/>
  <c r="P7642" i="3" a="1"/>
  <c r="P7642" i="3" s="1"/>
  <c r="R7642" i="3" s="1"/>
  <c r="L7642" i="3" a="1"/>
  <c r="L7642" i="3" s="1"/>
  <c r="O7645" i="3" a="1"/>
  <c r="O7645" i="3" s="1"/>
  <c r="P7664" i="3" a="1"/>
  <c r="P7664" i="3" s="1"/>
  <c r="O7673" i="3" a="1"/>
  <c r="O7673" i="3" s="1"/>
  <c r="M7676" i="3" a="1"/>
  <c r="M7676" i="3" s="1"/>
  <c r="P7676" i="3" a="1"/>
  <c r="P7676" i="3" s="1"/>
  <c r="Q7676" i="3" s="1"/>
  <c r="K7676" i="3" a="1"/>
  <c r="K7676" i="3" s="1"/>
  <c r="L7691" i="3" a="1"/>
  <c r="L7691" i="3" s="1"/>
  <c r="P7691" i="3" a="1"/>
  <c r="P7691" i="3" s="1"/>
  <c r="Q7691" i="3" s="1"/>
  <c r="M7691" i="3" a="1"/>
  <c r="M7691" i="3" s="1"/>
  <c r="M7724" i="3" a="1"/>
  <c r="M7724" i="3" s="1"/>
  <c r="N7724" i="3" a="1"/>
  <c r="N7724" i="3" s="1"/>
  <c r="N7726" i="3" a="1"/>
  <c r="N7726" i="3" s="1"/>
  <c r="L7726" i="3" a="1"/>
  <c r="L7726" i="3" s="1"/>
  <c r="P7726" i="3" a="1"/>
  <c r="P7726" i="3" s="1"/>
  <c r="Q7726" i="3" s="1"/>
  <c r="M7726" i="3" a="1"/>
  <c r="M7726" i="3" s="1"/>
  <c r="L7749" i="3" a="1"/>
  <c r="L7749" i="3" s="1"/>
  <c r="P7749" i="3" a="1"/>
  <c r="P7749" i="3" s="1"/>
  <c r="Q7749" i="3" s="1"/>
  <c r="K7749" i="3" a="1"/>
  <c r="K7749" i="3" s="1"/>
  <c r="M7753" i="3" a="1"/>
  <c r="M7753" i="3" s="1"/>
  <c r="N7753" i="3" a="1"/>
  <c r="N7753" i="3" s="1"/>
  <c r="P7761" i="3" a="1"/>
  <c r="P7761" i="3" s="1"/>
  <c r="L7761" i="3" a="1"/>
  <c r="L7761" i="3" s="1"/>
  <c r="N7761" i="3" a="1"/>
  <c r="N7761" i="3" s="1"/>
  <c r="O7761" i="3" a="1"/>
  <c r="O7761" i="3" s="1"/>
  <c r="R7783" i="3"/>
  <c r="Q7783" i="3"/>
  <c r="O7800" i="3" a="1"/>
  <c r="O7800" i="3" s="1"/>
  <c r="K7800" i="3" a="1"/>
  <c r="K7800" i="3" s="1"/>
  <c r="M7800" i="3" a="1"/>
  <c r="M7800" i="3" s="1"/>
  <c r="L7800" i="3" a="1"/>
  <c r="L7800" i="3" s="1"/>
  <c r="R7821" i="3"/>
  <c r="P7828" i="3" a="1"/>
  <c r="P7828" i="3" s="1"/>
  <c r="N7837" i="3" a="1"/>
  <c r="N7837" i="3" s="1"/>
  <c r="L7837" i="3" a="1"/>
  <c r="L7837" i="3" s="1"/>
  <c r="M7837" i="3" a="1"/>
  <c r="M7837" i="3" s="1"/>
  <c r="P7849" i="3" a="1"/>
  <c r="P7849" i="3" s="1"/>
  <c r="Q7849" i="3" s="1"/>
  <c r="L7849" i="3" a="1"/>
  <c r="L7849" i="3" s="1"/>
  <c r="M7849" i="3" a="1"/>
  <c r="M7849" i="3" s="1"/>
  <c r="N7849" i="3" a="1"/>
  <c r="N7849" i="3" s="1"/>
  <c r="M7875" i="3" a="1"/>
  <c r="M7875" i="3" s="1"/>
  <c r="L7875" i="3" a="1"/>
  <c r="L7875" i="3" s="1"/>
  <c r="N7875" i="3" a="1"/>
  <c r="N7875" i="3" s="1"/>
  <c r="P7877" i="3" a="1"/>
  <c r="P7877" i="3" s="1"/>
  <c r="P7889" i="3" a="1"/>
  <c r="P7889" i="3" s="1"/>
  <c r="R7889" i="3" s="1"/>
  <c r="L7889" i="3" a="1"/>
  <c r="L7889" i="3" s="1"/>
  <c r="M7889" i="3" a="1"/>
  <c r="M7889" i="3" s="1"/>
  <c r="K7889" i="3" a="1"/>
  <c r="K7889" i="3" s="1"/>
  <c r="N7889" i="3" a="1"/>
  <c r="N7889" i="3" s="1"/>
  <c r="Q7894" i="3"/>
  <c r="R7894" i="3"/>
  <c r="M7900" i="3" a="1"/>
  <c r="M7900" i="3" s="1"/>
  <c r="N7900" i="3" a="1"/>
  <c r="N7900" i="3" s="1"/>
  <c r="L7900" i="3" a="1"/>
  <c r="L7900" i="3" s="1"/>
  <c r="O7904" i="3" a="1"/>
  <c r="O7904" i="3" s="1"/>
  <c r="K7904" i="3" a="1"/>
  <c r="K7904" i="3" s="1"/>
  <c r="P7904" i="3" a="1"/>
  <c r="P7904" i="3" s="1"/>
  <c r="L7904" i="3" a="1"/>
  <c r="L7904" i="3" s="1"/>
  <c r="N7904" i="3" a="1"/>
  <c r="N7904" i="3" s="1"/>
  <c r="M7904" i="3" a="1"/>
  <c r="M7904" i="3" s="1"/>
  <c r="R7911" i="3"/>
  <c r="Q7911" i="3"/>
  <c r="M7915" i="3" a="1"/>
  <c r="M7915" i="3" s="1"/>
  <c r="N7915" i="3" a="1"/>
  <c r="N7915" i="3" s="1"/>
  <c r="L7915" i="3" a="1"/>
  <c r="L7915" i="3" s="1"/>
  <c r="O7915" i="3" a="1"/>
  <c r="O7915" i="3" s="1"/>
  <c r="P7930" i="3" a="1"/>
  <c r="P7930" i="3" s="1"/>
  <c r="L7930" i="3" a="1"/>
  <c r="L7930" i="3" s="1"/>
  <c r="M7930" i="3" a="1"/>
  <c r="M7930" i="3" s="1"/>
  <c r="O7930" i="3" a="1"/>
  <c r="O7930" i="3" s="1"/>
  <c r="N7930" i="3" a="1"/>
  <c r="N7930" i="3" s="1"/>
  <c r="R7965" i="3"/>
  <c r="Q7965" i="3"/>
  <c r="R7987" i="3"/>
  <c r="Q7987" i="3"/>
  <c r="L7995" i="3" a="1"/>
  <c r="L7995" i="3" s="1"/>
  <c r="P7995" i="3" a="1"/>
  <c r="P7995" i="3" s="1"/>
  <c r="O7995" i="3" a="1"/>
  <c r="O7995" i="3" s="1"/>
  <c r="N7995" i="3" a="1"/>
  <c r="N7995" i="3" s="1"/>
  <c r="M8010" i="3" a="1"/>
  <c r="M8010" i="3" s="1"/>
  <c r="L8010" i="3" a="1"/>
  <c r="L8010" i="3" s="1"/>
  <c r="O8010" i="3" a="1"/>
  <c r="O8010" i="3" s="1"/>
  <c r="N8010" i="3" a="1"/>
  <c r="N8010" i="3" s="1"/>
  <c r="N8131" i="3" a="1"/>
  <c r="N8131" i="3" s="1"/>
  <c r="M8131" i="3" a="1"/>
  <c r="M8131" i="3" s="1"/>
  <c r="L8131" i="3" a="1"/>
  <c r="L8131" i="3" s="1"/>
  <c r="P8131" i="3" a="1"/>
  <c r="P8131" i="3" s="1"/>
  <c r="O8131" i="3" a="1"/>
  <c r="O8131" i="3" s="1"/>
  <c r="K8131" i="3" a="1"/>
  <c r="K8131" i="3" s="1"/>
  <c r="R8139" i="3"/>
  <c r="Q8139" i="3"/>
  <c r="P8159" i="3" a="1"/>
  <c r="P8159" i="3" s="1"/>
  <c r="L8159" i="3" a="1"/>
  <c r="L8159" i="3" s="1"/>
  <c r="O8159" i="3" a="1"/>
  <c r="O8159" i="3" s="1"/>
  <c r="K8159" i="3" a="1"/>
  <c r="K8159" i="3" s="1"/>
  <c r="M8159" i="3" a="1"/>
  <c r="M8159" i="3" s="1"/>
  <c r="N8159" i="3" a="1"/>
  <c r="N8159" i="3" s="1"/>
  <c r="O7681" i="3" a="1"/>
  <c r="O7681" i="3" s="1"/>
  <c r="O7701" i="3" a="1"/>
  <c r="O7701" i="3" s="1"/>
  <c r="L7702" i="3" a="1"/>
  <c r="L7702" i="3" s="1"/>
  <c r="O7707" i="3" a="1"/>
  <c r="O7707" i="3" s="1"/>
  <c r="L7708" i="3" a="1"/>
  <c r="L7708" i="3" s="1"/>
  <c r="O7713" i="3" a="1"/>
  <c r="O7713" i="3" s="1"/>
  <c r="O7733" i="3" a="1"/>
  <c r="O7733" i="3" s="1"/>
  <c r="L7734" i="3" a="1"/>
  <c r="L7734" i="3" s="1"/>
  <c r="O7739" i="3" a="1"/>
  <c r="O7739" i="3" s="1"/>
  <c r="L7740" i="3" a="1"/>
  <c r="L7740" i="3" s="1"/>
  <c r="O7745" i="3" a="1"/>
  <c r="O7745" i="3" s="1"/>
  <c r="L7765" i="3" a="1"/>
  <c r="L7765" i="3" s="1"/>
  <c r="L7771" i="3" a="1"/>
  <c r="L7771" i="3" s="1"/>
  <c r="P7778" i="3" a="1"/>
  <c r="P7778" i="3" s="1"/>
  <c r="L7778" i="3" a="1"/>
  <c r="L7778" i="3" s="1"/>
  <c r="O7784" i="3" a="1"/>
  <c r="O7784" i="3" s="1"/>
  <c r="K7784" i="3" a="1"/>
  <c r="K7784" i="3" s="1"/>
  <c r="L7797" i="3" a="1"/>
  <c r="L7797" i="3" s="1"/>
  <c r="L7803" i="3" a="1"/>
  <c r="L7803" i="3" s="1"/>
  <c r="P7810" i="3" a="1"/>
  <c r="P7810" i="3" s="1"/>
  <c r="L7810" i="3" a="1"/>
  <c r="L7810" i="3" s="1"/>
  <c r="O7816" i="3" a="1"/>
  <c r="O7816" i="3" s="1"/>
  <c r="K7816" i="3" a="1"/>
  <c r="K7816" i="3" s="1"/>
  <c r="L7829" i="3" a="1"/>
  <c r="L7829" i="3" s="1"/>
  <c r="L7835" i="3" a="1"/>
  <c r="L7835" i="3" s="1"/>
  <c r="P7842" i="3" a="1"/>
  <c r="P7842" i="3" s="1"/>
  <c r="L7842" i="3" a="1"/>
  <c r="L7842" i="3" s="1"/>
  <c r="O7848" i="3" a="1"/>
  <c r="O7848" i="3" s="1"/>
  <c r="K7848" i="3" a="1"/>
  <c r="K7848" i="3" s="1"/>
  <c r="L7861" i="3" a="1"/>
  <c r="L7861" i="3" s="1"/>
  <c r="L7867" i="3" a="1"/>
  <c r="L7867" i="3" s="1"/>
  <c r="P7874" i="3" a="1"/>
  <c r="P7874" i="3" s="1"/>
  <c r="L7874" i="3" a="1"/>
  <c r="L7874" i="3" s="1"/>
  <c r="P7881" i="3" a="1"/>
  <c r="P7881" i="3" s="1"/>
  <c r="L7881" i="3" a="1"/>
  <c r="L7881" i="3" s="1"/>
  <c r="P7897" i="3" a="1"/>
  <c r="P7897" i="3" s="1"/>
  <c r="L7897" i="3" a="1"/>
  <c r="L7897" i="3" s="1"/>
  <c r="P7913" i="3" a="1"/>
  <c r="P7913" i="3" s="1"/>
  <c r="L7913" i="3" a="1"/>
  <c r="L7913" i="3" s="1"/>
  <c r="P7929" i="3" a="1"/>
  <c r="P7929" i="3" s="1"/>
  <c r="L7929" i="3" a="1"/>
  <c r="L7929" i="3" s="1"/>
  <c r="R7941" i="3"/>
  <c r="P7945" i="3" a="1"/>
  <c r="P7945" i="3" s="1"/>
  <c r="L7945" i="3" a="1"/>
  <c r="L7945" i="3" s="1"/>
  <c r="N7964" i="3" a="1"/>
  <c r="N7964" i="3" s="1"/>
  <c r="M7964" i="3" a="1"/>
  <c r="M7964" i="3" s="1"/>
  <c r="O7966" i="3" a="1"/>
  <c r="O7966" i="3" s="1"/>
  <c r="K7966" i="3" a="1"/>
  <c r="K7966" i="3" s="1"/>
  <c r="L7966" i="3" a="1"/>
  <c r="L7966" i="3" s="1"/>
  <c r="P7966" i="3" a="1"/>
  <c r="P7966" i="3" s="1"/>
  <c r="P7992" i="3" a="1"/>
  <c r="P7992" i="3" s="1"/>
  <c r="Q7992" i="3" s="1"/>
  <c r="L7992" i="3" a="1"/>
  <c r="L7992" i="3" s="1"/>
  <c r="K7992" i="3" a="1"/>
  <c r="K7992" i="3" s="1"/>
  <c r="M7999" i="3" a="1"/>
  <c r="M7999" i="3" s="1"/>
  <c r="N7999" i="3" a="1"/>
  <c r="N7999" i="3" s="1"/>
  <c r="R8005" i="3"/>
  <c r="M8025" i="3" a="1"/>
  <c r="M8025" i="3" s="1"/>
  <c r="N8025" i="3" a="1"/>
  <c r="N8025" i="3" s="1"/>
  <c r="N8036" i="3" a="1"/>
  <c r="N8036" i="3" s="1"/>
  <c r="L8036" i="3" a="1"/>
  <c r="L8036" i="3" s="1"/>
  <c r="M8036" i="3" a="1"/>
  <c r="M8036" i="3" s="1"/>
  <c r="O8046" i="3" a="1"/>
  <c r="O8046" i="3" s="1"/>
  <c r="K8046" i="3" a="1"/>
  <c r="K8046" i="3" s="1"/>
  <c r="N8046" i="3" a="1"/>
  <c r="N8046" i="3" s="1"/>
  <c r="M8050" i="3" a="1"/>
  <c r="M8050" i="3" s="1"/>
  <c r="P8050" i="3" a="1"/>
  <c r="P8050" i="3" s="1"/>
  <c r="K8050" i="3" a="1"/>
  <c r="K8050" i="3" s="1"/>
  <c r="L8050" i="3" a="1"/>
  <c r="L8050" i="3" s="1"/>
  <c r="O8054" i="3" a="1"/>
  <c r="O8054" i="3" s="1"/>
  <c r="K8054" i="3" a="1"/>
  <c r="K8054" i="3" s="1"/>
  <c r="M8054" i="3" a="1"/>
  <c r="M8054" i="3" s="1"/>
  <c r="M8121" i="3" a="1"/>
  <c r="M8121" i="3" s="1"/>
  <c r="P8121" i="3" a="1"/>
  <c r="P8121" i="3" s="1"/>
  <c r="L8121" i="3" a="1"/>
  <c r="L8121" i="3" s="1"/>
  <c r="O8121" i="3" a="1"/>
  <c r="O8121" i="3" s="1"/>
  <c r="R8125" i="3"/>
  <c r="M8138" i="3" a="1"/>
  <c r="M8138" i="3" s="1"/>
  <c r="L8138" i="3" a="1"/>
  <c r="L8138" i="3" s="1"/>
  <c r="N8138" i="3" a="1"/>
  <c r="N8138" i="3" s="1"/>
  <c r="P8144" i="3" a="1"/>
  <c r="P8144" i="3" s="1"/>
  <c r="R8144" i="3" s="1"/>
  <c r="L8144" i="3" a="1"/>
  <c r="L8144" i="3" s="1"/>
  <c r="N8144" i="3" a="1"/>
  <c r="N8144" i="3" s="1"/>
  <c r="P8152" i="3" a="1"/>
  <c r="P8152" i="3" s="1"/>
  <c r="Q8152" i="3" s="1"/>
  <c r="L8152" i="3" a="1"/>
  <c r="L8152" i="3" s="1"/>
  <c r="M8152" i="3" a="1"/>
  <c r="M8152" i="3" s="1"/>
  <c r="N8152" i="3" a="1"/>
  <c r="N8152" i="3" s="1"/>
  <c r="R8157" i="3"/>
  <c r="R8166" i="3"/>
  <c r="M8063" i="3" a="1"/>
  <c r="M8063" i="3" s="1"/>
  <c r="N8063" i="3" a="1"/>
  <c r="N8063" i="3" s="1"/>
  <c r="R8069" i="3"/>
  <c r="N8107" i="3" a="1"/>
  <c r="N8107" i="3" s="1"/>
  <c r="M8107" i="3" a="1"/>
  <c r="M8107" i="3" s="1"/>
  <c r="O8107" i="3" a="1"/>
  <c r="O8107" i="3" s="1"/>
  <c r="M8137" i="3" a="1"/>
  <c r="M8137" i="3" s="1"/>
  <c r="P8137" i="3" a="1"/>
  <c r="P8137" i="3" s="1"/>
  <c r="L8137" i="3" a="1"/>
  <c r="L8137" i="3" s="1"/>
  <c r="N8137" i="3" a="1"/>
  <c r="N8137" i="3" s="1"/>
  <c r="P8143" i="3" a="1"/>
  <c r="P8143" i="3" s="1"/>
  <c r="L8143" i="3" a="1"/>
  <c r="L8143" i="3" s="1"/>
  <c r="O8143" i="3" a="1"/>
  <c r="O8143" i="3" s="1"/>
  <c r="K8143" i="3" a="1"/>
  <c r="K8143" i="3" s="1"/>
  <c r="N8143" i="3" a="1"/>
  <c r="N8143" i="3" s="1"/>
  <c r="P8151" i="3" a="1"/>
  <c r="P8151" i="3" s="1"/>
  <c r="L8151" i="3" a="1"/>
  <c r="L8151" i="3" s="1"/>
  <c r="O8151" i="3" a="1"/>
  <c r="O8151" i="3" s="1"/>
  <c r="K8151" i="3" a="1"/>
  <c r="K8151" i="3" s="1"/>
  <c r="N8151" i="3" a="1"/>
  <c r="N8151" i="3" s="1"/>
  <c r="M8178" i="3" a="1"/>
  <c r="M8178" i="3" s="1"/>
  <c r="O8178" i="3" a="1"/>
  <c r="O8178" i="3" s="1"/>
  <c r="L8178" i="3" a="1"/>
  <c r="L8178" i="3" s="1"/>
  <c r="K8178" i="3" a="1"/>
  <c r="K8178" i="3" s="1"/>
  <c r="R8271" i="3"/>
  <c r="Q8271" i="3"/>
  <c r="R8118" i="3"/>
  <c r="Q8118" i="3"/>
  <c r="M8130" i="3" a="1"/>
  <c r="M8130" i="3" s="1"/>
  <c r="N8130" i="3" a="1"/>
  <c r="N8130" i="3" s="1"/>
  <c r="L8130" i="3" a="1"/>
  <c r="L8130" i="3" s="1"/>
  <c r="R8133" i="3"/>
  <c r="Q8190" i="3"/>
  <c r="N8123" i="3" a="1"/>
  <c r="N8123" i="3" s="1"/>
  <c r="M8123" i="3" a="1"/>
  <c r="M8123" i="3" s="1"/>
  <c r="L8123" i="3" a="1"/>
  <c r="L8123" i="3" s="1"/>
  <c r="K8130" i="3" a="1"/>
  <c r="K8130" i="3" s="1"/>
  <c r="P8136" i="3" a="1"/>
  <c r="P8136" i="3" s="1"/>
  <c r="L8136" i="3" a="1"/>
  <c r="L8136" i="3" s="1"/>
  <c r="N8136" i="3" a="1"/>
  <c r="N8136" i="3" s="1"/>
  <c r="O8136" i="3" a="1"/>
  <c r="O8136" i="3" s="1"/>
  <c r="M8143" i="3" a="1"/>
  <c r="M8143" i="3" s="1"/>
  <c r="M8146" i="3" a="1"/>
  <c r="M8146" i="3" s="1"/>
  <c r="K8146" i="3" a="1"/>
  <c r="K8146" i="3" s="1"/>
  <c r="L8146" i="3" a="1"/>
  <c r="L8146" i="3" s="1"/>
  <c r="M8151" i="3" a="1"/>
  <c r="M8151" i="3" s="1"/>
  <c r="P8178" i="3" a="1"/>
  <c r="P8178" i="3" s="1"/>
  <c r="M8194" i="3" a="1"/>
  <c r="M8194" i="3" s="1"/>
  <c r="N8194" i="3" a="1"/>
  <c r="N8194" i="3" s="1"/>
  <c r="K8194" i="3" a="1"/>
  <c r="K8194" i="3" s="1"/>
  <c r="P8194" i="3" a="1"/>
  <c r="P8194" i="3" s="1"/>
  <c r="O8194" i="3" a="1"/>
  <c r="O8194" i="3" s="1"/>
  <c r="L8194" i="3" a="1"/>
  <c r="L8194" i="3" s="1"/>
  <c r="N8254" i="3" a="1"/>
  <c r="N8254" i="3" s="1"/>
  <c r="M8254" i="3" a="1"/>
  <c r="M8254" i="3" s="1"/>
  <c r="K8254" i="3" a="1"/>
  <c r="K8254" i="3" s="1"/>
  <c r="P8254" i="3" a="1"/>
  <c r="P8254" i="3" s="1"/>
  <c r="O8254" i="3" a="1"/>
  <c r="O8254" i="3" s="1"/>
  <c r="L8254" i="3" a="1"/>
  <c r="L8254" i="3" s="1"/>
  <c r="R8296" i="3"/>
  <c r="Q8296" i="3"/>
  <c r="P8317" i="3" a="1"/>
  <c r="P8317" i="3" s="1"/>
  <c r="L8317" i="3" a="1"/>
  <c r="L8317" i="3" s="1"/>
  <c r="M8317" i="3" a="1"/>
  <c r="M8317" i="3" s="1"/>
  <c r="K8317" i="3" a="1"/>
  <c r="K8317" i="3" s="1"/>
  <c r="N8317" i="3" a="1"/>
  <c r="N8317" i="3" s="1"/>
  <c r="O8317" i="3" a="1"/>
  <c r="O8317" i="3" s="1"/>
  <c r="O7702" i="3" a="1"/>
  <c r="O7702" i="3" s="1"/>
  <c r="O7708" i="3" a="1"/>
  <c r="O7708" i="3" s="1"/>
  <c r="P7714" i="3" a="1"/>
  <c r="P7714" i="3" s="1"/>
  <c r="L7714" i="3" a="1"/>
  <c r="L7714" i="3" s="1"/>
  <c r="O7714" i="3" a="1"/>
  <c r="O7714" i="3" s="1"/>
  <c r="O7720" i="3" a="1"/>
  <c r="O7720" i="3" s="1"/>
  <c r="K7720" i="3" a="1"/>
  <c r="K7720" i="3" s="1"/>
  <c r="O7734" i="3" a="1"/>
  <c r="O7734" i="3" s="1"/>
  <c r="O7740" i="3" a="1"/>
  <c r="O7740" i="3" s="1"/>
  <c r="P7746" i="3" a="1"/>
  <c r="P7746" i="3" s="1"/>
  <c r="L7746" i="3" a="1"/>
  <c r="L7746" i="3" s="1"/>
  <c r="O7746" i="3" a="1"/>
  <c r="O7746" i="3" s="1"/>
  <c r="O7752" i="3" a="1"/>
  <c r="O7752" i="3" s="1"/>
  <c r="K7752" i="3" a="1"/>
  <c r="K7752" i="3" s="1"/>
  <c r="P7777" i="3" a="1"/>
  <c r="P7777" i="3" s="1"/>
  <c r="R7777" i="3" s="1"/>
  <c r="L7777" i="3" a="1"/>
  <c r="L7777" i="3" s="1"/>
  <c r="P7809" i="3" a="1"/>
  <c r="P7809" i="3" s="1"/>
  <c r="Q7809" i="3" s="1"/>
  <c r="L7809" i="3" a="1"/>
  <c r="L7809" i="3" s="1"/>
  <c r="P7841" i="3" a="1"/>
  <c r="P7841" i="3" s="1"/>
  <c r="Q7841" i="3" s="1"/>
  <c r="L7841" i="3" a="1"/>
  <c r="L7841" i="3" s="1"/>
  <c r="P7873" i="3" a="1"/>
  <c r="P7873" i="3" s="1"/>
  <c r="Q7873" i="3" s="1"/>
  <c r="L7873" i="3" a="1"/>
  <c r="L7873" i="3" s="1"/>
  <c r="P7890" i="3" a="1"/>
  <c r="P7890" i="3" s="1"/>
  <c r="R7890" i="3" s="1"/>
  <c r="L7890" i="3" a="1"/>
  <c r="L7890" i="3" s="1"/>
  <c r="M7890" i="3" a="1"/>
  <c r="M7890" i="3" s="1"/>
  <c r="P7906" i="3" a="1"/>
  <c r="P7906" i="3" s="1"/>
  <c r="L7906" i="3" a="1"/>
  <c r="L7906" i="3" s="1"/>
  <c r="M7906" i="3" a="1"/>
  <c r="M7906" i="3" s="1"/>
  <c r="P7922" i="3" a="1"/>
  <c r="P7922" i="3" s="1"/>
  <c r="Q7922" i="3" s="1"/>
  <c r="L7922" i="3" a="1"/>
  <c r="L7922" i="3" s="1"/>
  <c r="M7922" i="3" a="1"/>
  <c r="M7922" i="3" s="1"/>
  <c r="P7938" i="3" a="1"/>
  <c r="P7938" i="3" s="1"/>
  <c r="Q7938" i="3" s="1"/>
  <c r="L7938" i="3" a="1"/>
  <c r="L7938" i="3" s="1"/>
  <c r="M7938" i="3" a="1"/>
  <c r="M7938" i="3" s="1"/>
  <c r="P7954" i="3" a="1"/>
  <c r="P7954" i="3" s="1"/>
  <c r="Q7954" i="3" s="1"/>
  <c r="L7954" i="3" a="1"/>
  <c r="L7954" i="3" s="1"/>
  <c r="M7954" i="3" a="1"/>
  <c r="M7954" i="3" s="1"/>
  <c r="L7975" i="3" a="1"/>
  <c r="L7975" i="3" s="1"/>
  <c r="M7975" i="3" a="1"/>
  <c r="M7975" i="3" s="1"/>
  <c r="M7987" i="3" a="1"/>
  <c r="M7987" i="3" s="1"/>
  <c r="N7987" i="3" a="1"/>
  <c r="N7987" i="3" s="1"/>
  <c r="P8008" i="3" a="1"/>
  <c r="P8008" i="3" s="1"/>
  <c r="R8008" i="3" s="1"/>
  <c r="L8008" i="3" a="1"/>
  <c r="L8008" i="3" s="1"/>
  <c r="N8008" i="3" a="1"/>
  <c r="N8008" i="3" s="1"/>
  <c r="P8016" i="3" a="1"/>
  <c r="P8016" i="3" s="1"/>
  <c r="Q8016" i="3" s="1"/>
  <c r="L8016" i="3" a="1"/>
  <c r="L8016" i="3" s="1"/>
  <c r="M8016" i="3" a="1"/>
  <c r="M8016" i="3" s="1"/>
  <c r="O8025" i="3" a="1"/>
  <c r="O8025" i="3" s="1"/>
  <c r="O8036" i="3" a="1"/>
  <c r="O8036" i="3" s="1"/>
  <c r="N8044" i="3" a="1"/>
  <c r="N8044" i="3" s="1"/>
  <c r="P8044" i="3" a="1"/>
  <c r="P8044" i="3" s="1"/>
  <c r="K8044" i="3" a="1"/>
  <c r="K8044" i="3" s="1"/>
  <c r="L8044" i="3" a="1"/>
  <c r="L8044" i="3" s="1"/>
  <c r="O8050" i="3" a="1"/>
  <c r="O8050" i="3" s="1"/>
  <c r="L8065" i="3" a="1"/>
  <c r="L8065" i="3" s="1"/>
  <c r="P8065" i="3" a="1"/>
  <c r="P8065" i="3" s="1"/>
  <c r="M8065" i="3" a="1"/>
  <c r="M8065" i="3" s="1"/>
  <c r="Q8069" i="3"/>
  <c r="P8071" i="3" a="1"/>
  <c r="P8071" i="3" s="1"/>
  <c r="L8071" i="3" a="1"/>
  <c r="L8071" i="3" s="1"/>
  <c r="O8071" i="3" a="1"/>
  <c r="O8071" i="3" s="1"/>
  <c r="K8071" i="3" a="1"/>
  <c r="K8071" i="3" s="1"/>
  <c r="N8075" i="3" a="1"/>
  <c r="N8075" i="3" s="1"/>
  <c r="M8075" i="3" a="1"/>
  <c r="M8075" i="3" s="1"/>
  <c r="K8075" i="3" a="1"/>
  <c r="K8075" i="3" s="1"/>
  <c r="L8075" i="3" a="1"/>
  <c r="L8075" i="3" s="1"/>
  <c r="R8077" i="3"/>
  <c r="M8081" i="3" a="1"/>
  <c r="M8081" i="3" s="1"/>
  <c r="P8081" i="3" a="1"/>
  <c r="P8081" i="3" s="1"/>
  <c r="Q8081" i="3" s="1"/>
  <c r="L8081" i="3" a="1"/>
  <c r="L8081" i="3" s="1"/>
  <c r="N8081" i="3" a="1"/>
  <c r="N8081" i="3" s="1"/>
  <c r="R8085" i="3"/>
  <c r="M8089" i="3" a="1"/>
  <c r="M8089" i="3" s="1"/>
  <c r="P8089" i="3" a="1"/>
  <c r="P8089" i="3" s="1"/>
  <c r="Q8089" i="3" s="1"/>
  <c r="L8089" i="3" a="1"/>
  <c r="L8089" i="3" s="1"/>
  <c r="K8089" i="3" a="1"/>
  <c r="K8089" i="3" s="1"/>
  <c r="Q8102" i="3"/>
  <c r="L8107" i="3" a="1"/>
  <c r="L8107" i="3" s="1"/>
  <c r="N8115" i="3" a="1"/>
  <c r="N8115" i="3" s="1"/>
  <c r="M8115" i="3" a="1"/>
  <c r="M8115" i="3" s="1"/>
  <c r="O8115" i="3" a="1"/>
  <c r="O8115" i="3" s="1"/>
  <c r="K8123" i="3" a="1"/>
  <c r="K8123" i="3" s="1"/>
  <c r="M8129" i="3" a="1"/>
  <c r="M8129" i="3" s="1"/>
  <c r="P8129" i="3" a="1"/>
  <c r="P8129" i="3" s="1"/>
  <c r="L8129" i="3" a="1"/>
  <c r="L8129" i="3" s="1"/>
  <c r="N8129" i="3" a="1"/>
  <c r="N8129" i="3" s="1"/>
  <c r="O8129" i="3" a="1"/>
  <c r="O8129" i="3" s="1"/>
  <c r="K8136" i="3" a="1"/>
  <c r="K8136" i="3" s="1"/>
  <c r="O8137" i="3" a="1"/>
  <c r="O8137" i="3" s="1"/>
  <c r="Q8140" i="3"/>
  <c r="N8146" i="3" a="1"/>
  <c r="N8146" i="3" s="1"/>
  <c r="Q8181" i="3"/>
  <c r="R8186" i="3"/>
  <c r="Q8186" i="3"/>
  <c r="R8196" i="3"/>
  <c r="Q8196" i="3"/>
  <c r="M8204" i="3" a="1"/>
  <c r="M8204" i="3" s="1"/>
  <c r="L8204" i="3" a="1"/>
  <c r="L8204" i="3" s="1"/>
  <c r="N8204" i="3" a="1"/>
  <c r="N8204" i="3" s="1"/>
  <c r="K8204" i="3" a="1"/>
  <c r="K8204" i="3" s="1"/>
  <c r="P8204" i="3" a="1"/>
  <c r="P8204" i="3" s="1"/>
  <c r="O7693" i="3" a="1"/>
  <c r="O7693" i="3" s="1"/>
  <c r="O7699" i="3" a="1"/>
  <c r="O7699" i="3" s="1"/>
  <c r="K7702" i="3" a="1"/>
  <c r="K7702" i="3" s="1"/>
  <c r="O7705" i="3" a="1"/>
  <c r="O7705" i="3" s="1"/>
  <c r="K7708" i="3" a="1"/>
  <c r="K7708" i="3" s="1"/>
  <c r="K7714" i="3" a="1"/>
  <c r="K7714" i="3" s="1"/>
  <c r="P7720" i="3" a="1"/>
  <c r="P7720" i="3" s="1"/>
  <c r="O7725" i="3" a="1"/>
  <c r="O7725" i="3" s="1"/>
  <c r="O7731" i="3" a="1"/>
  <c r="O7731" i="3" s="1"/>
  <c r="K7734" i="3" a="1"/>
  <c r="K7734" i="3" s="1"/>
  <c r="O7737" i="3" a="1"/>
  <c r="O7737" i="3" s="1"/>
  <c r="K7740" i="3" a="1"/>
  <c r="K7740" i="3" s="1"/>
  <c r="K7746" i="3" a="1"/>
  <c r="K7746" i="3" s="1"/>
  <c r="P7752" i="3" a="1"/>
  <c r="P7752" i="3" s="1"/>
  <c r="O7757" i="3" a="1"/>
  <c r="O7757" i="3" s="1"/>
  <c r="O7760" i="3" a="1"/>
  <c r="O7760" i="3" s="1"/>
  <c r="K7760" i="3" a="1"/>
  <c r="K7760" i="3" s="1"/>
  <c r="K7765" i="3" a="1"/>
  <c r="K7765" i="3" s="1"/>
  <c r="P7765" i="3" a="1"/>
  <c r="P7765" i="3" s="1"/>
  <c r="R7765" i="3" s="1"/>
  <c r="K7771" i="3" a="1"/>
  <c r="K7771" i="3" s="1"/>
  <c r="P7771" i="3" a="1"/>
  <c r="P7771" i="3" s="1"/>
  <c r="Q7771" i="3" s="1"/>
  <c r="K7777" i="3" a="1"/>
  <c r="K7777" i="3" s="1"/>
  <c r="P7786" i="3" a="1"/>
  <c r="P7786" i="3" s="1"/>
  <c r="Q7786" i="3" s="1"/>
  <c r="L7786" i="3" a="1"/>
  <c r="L7786" i="3" s="1"/>
  <c r="O7792" i="3" a="1"/>
  <c r="O7792" i="3" s="1"/>
  <c r="K7792" i="3" a="1"/>
  <c r="K7792" i="3" s="1"/>
  <c r="K7797" i="3" a="1"/>
  <c r="K7797" i="3" s="1"/>
  <c r="P7797" i="3" a="1"/>
  <c r="P7797" i="3" s="1"/>
  <c r="R7797" i="3" s="1"/>
  <c r="K7803" i="3" a="1"/>
  <c r="K7803" i="3" s="1"/>
  <c r="P7803" i="3" a="1"/>
  <c r="P7803" i="3" s="1"/>
  <c r="Q7803" i="3" s="1"/>
  <c r="K7809" i="3" a="1"/>
  <c r="K7809" i="3" s="1"/>
  <c r="P7818" i="3" a="1"/>
  <c r="P7818" i="3" s="1"/>
  <c r="Q7818" i="3" s="1"/>
  <c r="L7818" i="3" a="1"/>
  <c r="L7818" i="3" s="1"/>
  <c r="O7824" i="3" a="1"/>
  <c r="O7824" i="3" s="1"/>
  <c r="K7824" i="3" a="1"/>
  <c r="K7824" i="3" s="1"/>
  <c r="K7829" i="3" a="1"/>
  <c r="K7829" i="3" s="1"/>
  <c r="P7829" i="3" a="1"/>
  <c r="P7829" i="3" s="1"/>
  <c r="R7829" i="3" s="1"/>
  <c r="K7835" i="3" a="1"/>
  <c r="K7835" i="3" s="1"/>
  <c r="P7835" i="3" a="1"/>
  <c r="P7835" i="3" s="1"/>
  <c r="R7835" i="3" s="1"/>
  <c r="K7841" i="3" a="1"/>
  <c r="K7841" i="3" s="1"/>
  <c r="P7850" i="3" a="1"/>
  <c r="P7850" i="3" s="1"/>
  <c r="R7850" i="3" s="1"/>
  <c r="L7850" i="3" a="1"/>
  <c r="L7850" i="3" s="1"/>
  <c r="O7856" i="3" a="1"/>
  <c r="O7856" i="3" s="1"/>
  <c r="K7856" i="3" a="1"/>
  <c r="K7856" i="3" s="1"/>
  <c r="K7861" i="3" a="1"/>
  <c r="K7861" i="3" s="1"/>
  <c r="P7861" i="3" a="1"/>
  <c r="P7861" i="3" s="1"/>
  <c r="Q7861" i="3" s="1"/>
  <c r="K7867" i="3" a="1"/>
  <c r="K7867" i="3" s="1"/>
  <c r="P7867" i="3" a="1"/>
  <c r="P7867" i="3" s="1"/>
  <c r="Q7867" i="3" s="1"/>
  <c r="K7873" i="3" a="1"/>
  <c r="K7873" i="3" s="1"/>
  <c r="O7881" i="3" a="1"/>
  <c r="O7881" i="3" s="1"/>
  <c r="K7890" i="3" a="1"/>
  <c r="K7890" i="3" s="1"/>
  <c r="P7891" i="3" a="1"/>
  <c r="P7891" i="3" s="1"/>
  <c r="R7891" i="3" s="1"/>
  <c r="O7897" i="3" a="1"/>
  <c r="O7897" i="3" s="1"/>
  <c r="K7906" i="3" a="1"/>
  <c r="K7906" i="3" s="1"/>
  <c r="P7907" i="3" a="1"/>
  <c r="P7907" i="3" s="1"/>
  <c r="Q7907" i="3" s="1"/>
  <c r="O7913" i="3" a="1"/>
  <c r="O7913" i="3" s="1"/>
  <c r="K7922" i="3" a="1"/>
  <c r="K7922" i="3" s="1"/>
  <c r="P7923" i="3" a="1"/>
  <c r="P7923" i="3" s="1"/>
  <c r="R7923" i="3" s="1"/>
  <c r="O7929" i="3" a="1"/>
  <c r="O7929" i="3" s="1"/>
  <c r="K7938" i="3" a="1"/>
  <c r="K7938" i="3" s="1"/>
  <c r="P7939" i="3" a="1"/>
  <c r="P7939" i="3" s="1"/>
  <c r="R7939" i="3" s="1"/>
  <c r="O7945" i="3" a="1"/>
  <c r="O7945" i="3" s="1"/>
  <c r="K7954" i="3" a="1"/>
  <c r="K7954" i="3" s="1"/>
  <c r="P7955" i="3" a="1"/>
  <c r="P7955" i="3" s="1"/>
  <c r="Q7955" i="3" s="1"/>
  <c r="M7961" i="3" a="1"/>
  <c r="M7961" i="3" s="1"/>
  <c r="N7961" i="3" a="1"/>
  <c r="N7961" i="3" s="1"/>
  <c r="N7972" i="3" a="1"/>
  <c r="N7972" i="3" s="1"/>
  <c r="L7972" i="3" a="1"/>
  <c r="L7972" i="3" s="1"/>
  <c r="M7972" i="3" a="1"/>
  <c r="M7972" i="3" s="1"/>
  <c r="K7975" i="3" a="1"/>
  <c r="K7975" i="3" s="1"/>
  <c r="O7982" i="3" a="1"/>
  <c r="O7982" i="3" s="1"/>
  <c r="K7982" i="3" a="1"/>
  <c r="K7982" i="3" s="1"/>
  <c r="N7982" i="3" a="1"/>
  <c r="N7982" i="3" s="1"/>
  <c r="M7986" i="3" a="1"/>
  <c r="M7986" i="3" s="1"/>
  <c r="P7986" i="3" a="1"/>
  <c r="P7986" i="3" s="1"/>
  <c r="R7986" i="3" s="1"/>
  <c r="K7986" i="3" a="1"/>
  <c r="K7986" i="3" s="1"/>
  <c r="L7986" i="3" a="1"/>
  <c r="L7986" i="3" s="1"/>
  <c r="K7987" i="3" a="1"/>
  <c r="K7987" i="3" s="1"/>
  <c r="O7990" i="3" a="1"/>
  <c r="O7990" i="3" s="1"/>
  <c r="K7990" i="3" a="1"/>
  <c r="K7990" i="3" s="1"/>
  <c r="M7990" i="3" a="1"/>
  <c r="M7990" i="3" s="1"/>
  <c r="P7999" i="3" a="1"/>
  <c r="P7999" i="3" s="1"/>
  <c r="Q7999" i="3" s="1"/>
  <c r="L8007" i="3" a="1"/>
  <c r="L8007" i="3" s="1"/>
  <c r="M8007" i="3" a="1"/>
  <c r="M8007" i="3" s="1"/>
  <c r="K8008" i="3" a="1"/>
  <c r="K8008" i="3" s="1"/>
  <c r="K8016" i="3" a="1"/>
  <c r="K8016" i="3" s="1"/>
  <c r="M8019" i="3" a="1"/>
  <c r="M8019" i="3" s="1"/>
  <c r="N8019" i="3" a="1"/>
  <c r="N8019" i="3" s="1"/>
  <c r="P8040" i="3" a="1"/>
  <c r="P8040" i="3" s="1"/>
  <c r="R8040" i="3" s="1"/>
  <c r="L8040" i="3" a="1"/>
  <c r="L8040" i="3" s="1"/>
  <c r="N8040" i="3" a="1"/>
  <c r="N8040" i="3" s="1"/>
  <c r="P8046" i="3" a="1"/>
  <c r="P8046" i="3" s="1"/>
  <c r="P8048" i="3" a="1"/>
  <c r="P8048" i="3" s="1"/>
  <c r="R8048" i="3" s="1"/>
  <c r="L8048" i="3" a="1"/>
  <c r="L8048" i="3" s="1"/>
  <c r="M8048" i="3" a="1"/>
  <c r="M8048" i="3" s="1"/>
  <c r="P8054" i="3" a="1"/>
  <c r="P8054" i="3" s="1"/>
  <c r="K8065" i="3" a="1"/>
  <c r="K8065" i="3" s="1"/>
  <c r="R8067" i="3"/>
  <c r="Q8070" i="3"/>
  <c r="K8081" i="3" a="1"/>
  <c r="K8081" i="3" s="1"/>
  <c r="N8089" i="3" a="1"/>
  <c r="N8089" i="3" s="1"/>
  <c r="K8115" i="3" a="1"/>
  <c r="K8115" i="3" s="1"/>
  <c r="M8122" i="3" a="1"/>
  <c r="M8122" i="3" s="1"/>
  <c r="N8122" i="3" a="1"/>
  <c r="N8122" i="3" s="1"/>
  <c r="O8122" i="3" a="1"/>
  <c r="O8122" i="3" s="1"/>
  <c r="K8129" i="3" a="1"/>
  <c r="K8129" i="3" s="1"/>
  <c r="O8130" i="3" a="1"/>
  <c r="O8130" i="3" s="1"/>
  <c r="Q8133" i="3"/>
  <c r="P8135" i="3" a="1"/>
  <c r="P8135" i="3" s="1"/>
  <c r="L8135" i="3" a="1"/>
  <c r="L8135" i="3" s="1"/>
  <c r="O8135" i="3" a="1"/>
  <c r="O8135" i="3" s="1"/>
  <c r="K8135" i="3" a="1"/>
  <c r="K8135" i="3" s="1"/>
  <c r="M8136" i="3" a="1"/>
  <c r="M8136" i="3" s="1"/>
  <c r="N8139" i="3" a="1"/>
  <c r="N8139" i="3" s="1"/>
  <c r="M8139" i="3" a="1"/>
  <c r="M8139" i="3" s="1"/>
  <c r="K8139" i="3" a="1"/>
  <c r="K8139" i="3" s="1"/>
  <c r="L8139" i="3" a="1"/>
  <c r="L8139" i="3" s="1"/>
  <c r="Q8141" i="3"/>
  <c r="M8145" i="3" a="1"/>
  <c r="M8145" i="3" s="1"/>
  <c r="P8145" i="3" a="1"/>
  <c r="P8145" i="3" s="1"/>
  <c r="L8145" i="3" a="1"/>
  <c r="L8145" i="3" s="1"/>
  <c r="N8145" i="3" a="1"/>
  <c r="N8145" i="3" s="1"/>
  <c r="Q8149" i="3"/>
  <c r="R8149" i="3"/>
  <c r="M8153" i="3" a="1"/>
  <c r="M8153" i="3" s="1"/>
  <c r="P8153" i="3" a="1"/>
  <c r="P8153" i="3" s="1"/>
  <c r="Q8153" i="3" s="1"/>
  <c r="L8153" i="3" a="1"/>
  <c r="L8153" i="3" s="1"/>
  <c r="K8153" i="3" a="1"/>
  <c r="K8153" i="3" s="1"/>
  <c r="P8160" i="3" a="1"/>
  <c r="P8160" i="3" s="1"/>
  <c r="L8160" i="3" a="1"/>
  <c r="L8160" i="3" s="1"/>
  <c r="M8160" i="3" a="1"/>
  <c r="M8160" i="3" s="1"/>
  <c r="K8160" i="3" a="1"/>
  <c r="K8160" i="3" s="1"/>
  <c r="R8164" i="3"/>
  <c r="Q8172" i="3"/>
  <c r="Q8182" i="3"/>
  <c r="O8204" i="3" a="1"/>
  <c r="O8204" i="3" s="1"/>
  <c r="K7575" i="3" a="1"/>
  <c r="K7575" i="3" s="1"/>
  <c r="K7583" i="3" a="1"/>
  <c r="K7583" i="3" s="1"/>
  <c r="K7591" i="3" a="1"/>
  <c r="K7591" i="3" s="1"/>
  <c r="K7599" i="3" a="1"/>
  <c r="K7599" i="3" s="1"/>
  <c r="K7607" i="3" a="1"/>
  <c r="K7607" i="3" s="1"/>
  <c r="K7615" i="3" a="1"/>
  <c r="K7615" i="3" s="1"/>
  <c r="K7623" i="3" a="1"/>
  <c r="K7623" i="3" s="1"/>
  <c r="K7631" i="3" a="1"/>
  <c r="K7631" i="3" s="1"/>
  <c r="K7639" i="3" a="1"/>
  <c r="K7639" i="3" s="1"/>
  <c r="K7647" i="3" a="1"/>
  <c r="K7647" i="3" s="1"/>
  <c r="K7655" i="3" a="1"/>
  <c r="K7655" i="3" s="1"/>
  <c r="K7663" i="3" a="1"/>
  <c r="K7663" i="3" s="1"/>
  <c r="K7671" i="3" a="1"/>
  <c r="K7671" i="3" s="1"/>
  <c r="O7678" i="3" a="1"/>
  <c r="O7678" i="3" s="1"/>
  <c r="O7684" i="3" a="1"/>
  <c r="O7684" i="3" s="1"/>
  <c r="P7690" i="3" a="1"/>
  <c r="P7690" i="3" s="1"/>
  <c r="L7690" i="3" a="1"/>
  <c r="L7690" i="3" s="1"/>
  <c r="O7690" i="3" a="1"/>
  <c r="O7690" i="3" s="1"/>
  <c r="O7696" i="3" a="1"/>
  <c r="O7696" i="3" s="1"/>
  <c r="K7696" i="3" a="1"/>
  <c r="K7696" i="3" s="1"/>
  <c r="P7702" i="3" a="1"/>
  <c r="P7702" i="3" s="1"/>
  <c r="K7705" i="3" a="1"/>
  <c r="K7705" i="3" s="1"/>
  <c r="P7708" i="3" a="1"/>
  <c r="P7708" i="3" s="1"/>
  <c r="O7710" i="3" a="1"/>
  <c r="O7710" i="3" s="1"/>
  <c r="O7716" i="3" a="1"/>
  <c r="O7716" i="3" s="1"/>
  <c r="L7720" i="3" a="1"/>
  <c r="L7720" i="3" s="1"/>
  <c r="P7722" i="3" a="1"/>
  <c r="P7722" i="3" s="1"/>
  <c r="L7722" i="3" a="1"/>
  <c r="L7722" i="3" s="1"/>
  <c r="O7722" i="3" a="1"/>
  <c r="O7722" i="3" s="1"/>
  <c r="O7728" i="3" a="1"/>
  <c r="O7728" i="3" s="1"/>
  <c r="K7728" i="3" a="1"/>
  <c r="K7728" i="3" s="1"/>
  <c r="P7734" i="3" a="1"/>
  <c r="P7734" i="3" s="1"/>
  <c r="K7737" i="3" a="1"/>
  <c r="K7737" i="3" s="1"/>
  <c r="P7740" i="3" a="1"/>
  <c r="P7740" i="3" s="1"/>
  <c r="O7742" i="3" a="1"/>
  <c r="O7742" i="3" s="1"/>
  <c r="O7748" i="3" a="1"/>
  <c r="O7748" i="3" s="1"/>
  <c r="L7752" i="3" a="1"/>
  <c r="L7752" i="3" s="1"/>
  <c r="P7754" i="3" a="1"/>
  <c r="P7754" i="3" s="1"/>
  <c r="L7754" i="3" a="1"/>
  <c r="L7754" i="3" s="1"/>
  <c r="O7754" i="3" a="1"/>
  <c r="O7754" i="3" s="1"/>
  <c r="L7760" i="3" a="1"/>
  <c r="L7760" i="3" s="1"/>
  <c r="P7769" i="3" a="1"/>
  <c r="P7769" i="3" s="1"/>
  <c r="L7769" i="3" a="1"/>
  <c r="L7769" i="3" s="1"/>
  <c r="O7772" i="3" a="1"/>
  <c r="O7772" i="3" s="1"/>
  <c r="O7778" i="3" a="1"/>
  <c r="O7778" i="3" s="1"/>
  <c r="K7780" i="3" a="1"/>
  <c r="K7780" i="3" s="1"/>
  <c r="P7780" i="3" a="1"/>
  <c r="P7780" i="3" s="1"/>
  <c r="P7784" i="3" a="1"/>
  <c r="P7784" i="3" s="1"/>
  <c r="K7786" i="3" a="1"/>
  <c r="K7786" i="3" s="1"/>
  <c r="L7792" i="3" a="1"/>
  <c r="L7792" i="3" s="1"/>
  <c r="P7801" i="3" a="1"/>
  <c r="P7801" i="3" s="1"/>
  <c r="L7801" i="3" a="1"/>
  <c r="L7801" i="3" s="1"/>
  <c r="O7804" i="3" a="1"/>
  <c r="O7804" i="3" s="1"/>
  <c r="O7810" i="3" a="1"/>
  <c r="O7810" i="3" s="1"/>
  <c r="K7812" i="3" a="1"/>
  <c r="K7812" i="3" s="1"/>
  <c r="P7812" i="3" a="1"/>
  <c r="P7812" i="3" s="1"/>
  <c r="P7816" i="3" a="1"/>
  <c r="P7816" i="3" s="1"/>
  <c r="K7818" i="3" a="1"/>
  <c r="K7818" i="3" s="1"/>
  <c r="L7824" i="3" a="1"/>
  <c r="L7824" i="3" s="1"/>
  <c r="P7833" i="3" a="1"/>
  <c r="P7833" i="3" s="1"/>
  <c r="L7833" i="3" a="1"/>
  <c r="L7833" i="3" s="1"/>
  <c r="O7836" i="3" a="1"/>
  <c r="O7836" i="3" s="1"/>
  <c r="O7842" i="3" a="1"/>
  <c r="O7842" i="3" s="1"/>
  <c r="K7844" i="3" a="1"/>
  <c r="K7844" i="3" s="1"/>
  <c r="P7844" i="3" a="1"/>
  <c r="P7844" i="3" s="1"/>
  <c r="R7844" i="3" s="1"/>
  <c r="P7848" i="3" a="1"/>
  <c r="P7848" i="3" s="1"/>
  <c r="K7850" i="3" a="1"/>
  <c r="K7850" i="3" s="1"/>
  <c r="L7856" i="3" a="1"/>
  <c r="L7856" i="3" s="1"/>
  <c r="P7865" i="3" a="1"/>
  <c r="P7865" i="3" s="1"/>
  <c r="L7865" i="3" a="1"/>
  <c r="L7865" i="3" s="1"/>
  <c r="O7868" i="3" a="1"/>
  <c r="O7868" i="3" s="1"/>
  <c r="O7874" i="3" a="1"/>
  <c r="O7874" i="3" s="1"/>
  <c r="K7876" i="3" a="1"/>
  <c r="K7876" i="3" s="1"/>
  <c r="P7876" i="3" a="1"/>
  <c r="P7876" i="3" s="1"/>
  <c r="R7876" i="3" s="1"/>
  <c r="O7880" i="3" a="1"/>
  <c r="O7880" i="3" s="1"/>
  <c r="K7880" i="3" a="1"/>
  <c r="K7880" i="3" s="1"/>
  <c r="P7880" i="3" a="1"/>
  <c r="P7880" i="3" s="1"/>
  <c r="L7880" i="3" a="1"/>
  <c r="L7880" i="3" s="1"/>
  <c r="K7891" i="3" a="1"/>
  <c r="K7891" i="3" s="1"/>
  <c r="M7892" i="3" a="1"/>
  <c r="M7892" i="3" s="1"/>
  <c r="N7892" i="3" a="1"/>
  <c r="N7892" i="3" s="1"/>
  <c r="P7892" i="3" a="1"/>
  <c r="P7892" i="3" s="1"/>
  <c r="O7896" i="3" a="1"/>
  <c r="O7896" i="3" s="1"/>
  <c r="K7896" i="3" a="1"/>
  <c r="K7896" i="3" s="1"/>
  <c r="P7896" i="3" a="1"/>
  <c r="P7896" i="3" s="1"/>
  <c r="L7896" i="3" a="1"/>
  <c r="L7896" i="3" s="1"/>
  <c r="K7907" i="3" a="1"/>
  <c r="K7907" i="3" s="1"/>
  <c r="M7908" i="3" a="1"/>
  <c r="M7908" i="3" s="1"/>
  <c r="N7908" i="3" a="1"/>
  <c r="N7908" i="3" s="1"/>
  <c r="P7908" i="3" a="1"/>
  <c r="P7908" i="3" s="1"/>
  <c r="R7908" i="3" s="1"/>
  <c r="O7912" i="3" a="1"/>
  <c r="O7912" i="3" s="1"/>
  <c r="K7912" i="3" a="1"/>
  <c r="K7912" i="3" s="1"/>
  <c r="P7912" i="3" a="1"/>
  <c r="P7912" i="3" s="1"/>
  <c r="L7912" i="3" a="1"/>
  <c r="L7912" i="3" s="1"/>
  <c r="K7923" i="3" a="1"/>
  <c r="K7923" i="3" s="1"/>
  <c r="M7924" i="3" a="1"/>
  <c r="M7924" i="3" s="1"/>
  <c r="N7924" i="3" a="1"/>
  <c r="N7924" i="3" s="1"/>
  <c r="P7924" i="3" a="1"/>
  <c r="P7924" i="3" s="1"/>
  <c r="R7924" i="3" s="1"/>
  <c r="O7928" i="3" a="1"/>
  <c r="O7928" i="3" s="1"/>
  <c r="K7928" i="3" a="1"/>
  <c r="K7928" i="3" s="1"/>
  <c r="P7928" i="3" a="1"/>
  <c r="P7928" i="3" s="1"/>
  <c r="L7928" i="3" a="1"/>
  <c r="L7928" i="3" s="1"/>
  <c r="K7939" i="3" a="1"/>
  <c r="K7939" i="3" s="1"/>
  <c r="M7940" i="3" a="1"/>
  <c r="M7940" i="3" s="1"/>
  <c r="N7940" i="3" a="1"/>
  <c r="N7940" i="3" s="1"/>
  <c r="P7940" i="3" a="1"/>
  <c r="P7940" i="3" s="1"/>
  <c r="R7940" i="3" s="1"/>
  <c r="O7944" i="3" a="1"/>
  <c r="O7944" i="3" s="1"/>
  <c r="K7944" i="3" a="1"/>
  <c r="K7944" i="3" s="1"/>
  <c r="P7944" i="3" a="1"/>
  <c r="P7944" i="3" s="1"/>
  <c r="L7944" i="3" a="1"/>
  <c r="L7944" i="3" s="1"/>
  <c r="K7955" i="3" a="1"/>
  <c r="K7955" i="3" s="1"/>
  <c r="M7956" i="3" a="1"/>
  <c r="M7956" i="3" s="1"/>
  <c r="N7956" i="3" a="1"/>
  <c r="N7956" i="3" s="1"/>
  <c r="P7956" i="3" a="1"/>
  <c r="P7956" i="3" s="1"/>
  <c r="R7956" i="3" s="1"/>
  <c r="P7960" i="3" a="1"/>
  <c r="P7960" i="3" s="1"/>
  <c r="Q7960" i="3" s="1"/>
  <c r="L7960" i="3" a="1"/>
  <c r="L7960" i="3" s="1"/>
  <c r="K7960" i="3" a="1"/>
  <c r="K7960" i="3" s="1"/>
  <c r="K7961" i="3" a="1"/>
  <c r="K7961" i="3" s="1"/>
  <c r="P7964" i="3" a="1"/>
  <c r="P7964" i="3" s="1"/>
  <c r="M7967" i="3" a="1"/>
  <c r="M7967" i="3" s="1"/>
  <c r="N7967" i="3" a="1"/>
  <c r="N7967" i="3" s="1"/>
  <c r="K7972" i="3" a="1"/>
  <c r="K7972" i="3" s="1"/>
  <c r="M7993" i="3" a="1"/>
  <c r="M7993" i="3" s="1"/>
  <c r="N7993" i="3" a="1"/>
  <c r="N7993" i="3" s="1"/>
  <c r="N8004" i="3" a="1"/>
  <c r="N8004" i="3" s="1"/>
  <c r="L8004" i="3" a="1"/>
  <c r="L8004" i="3" s="1"/>
  <c r="M8004" i="3" a="1"/>
  <c r="M8004" i="3" s="1"/>
  <c r="K8007" i="3" a="1"/>
  <c r="K8007" i="3" s="1"/>
  <c r="O8014" i="3" a="1"/>
  <c r="O8014" i="3" s="1"/>
  <c r="K8014" i="3" a="1"/>
  <c r="K8014" i="3" s="1"/>
  <c r="N8014" i="3" a="1"/>
  <c r="N8014" i="3" s="1"/>
  <c r="M8018" i="3" a="1"/>
  <c r="M8018" i="3" s="1"/>
  <c r="P8018" i="3" a="1"/>
  <c r="P8018" i="3" s="1"/>
  <c r="Q8018" i="3" s="1"/>
  <c r="K8018" i="3" a="1"/>
  <c r="K8018" i="3" s="1"/>
  <c r="L8018" i="3" a="1"/>
  <c r="L8018" i="3" s="1"/>
  <c r="K8019" i="3" a="1"/>
  <c r="K8019" i="3" s="1"/>
  <c r="O8022" i="3" a="1"/>
  <c r="O8022" i="3" s="1"/>
  <c r="K8022" i="3" a="1"/>
  <c r="K8022" i="3" s="1"/>
  <c r="M8022" i="3" a="1"/>
  <c r="M8022" i="3" s="1"/>
  <c r="P8025" i="3" a="1"/>
  <c r="P8025" i="3" s="1"/>
  <c r="P8036" i="3" a="1"/>
  <c r="P8036" i="3" s="1"/>
  <c r="L8039" i="3" a="1"/>
  <c r="L8039" i="3" s="1"/>
  <c r="M8039" i="3" a="1"/>
  <c r="M8039" i="3" s="1"/>
  <c r="K8040" i="3" a="1"/>
  <c r="K8040" i="3" s="1"/>
  <c r="M8044" i="3" a="1"/>
  <c r="M8044" i="3" s="1"/>
  <c r="K8048" i="3" a="1"/>
  <c r="K8048" i="3" s="1"/>
  <c r="M8051" i="3" a="1"/>
  <c r="M8051" i="3" s="1"/>
  <c r="N8051" i="3" a="1"/>
  <c r="N8051" i="3" s="1"/>
  <c r="O8063" i="3" a="1"/>
  <c r="O8063" i="3" s="1"/>
  <c r="M8071" i="3" a="1"/>
  <c r="M8071" i="3" s="1"/>
  <c r="M8074" i="3" a="1"/>
  <c r="M8074" i="3" s="1"/>
  <c r="L8074" i="3" a="1"/>
  <c r="L8074" i="3" s="1"/>
  <c r="N8074" i="3" a="1"/>
  <c r="N8074" i="3" s="1"/>
  <c r="P8080" i="3" a="1"/>
  <c r="P8080" i="3" s="1"/>
  <c r="L8080" i="3" a="1"/>
  <c r="L8080" i="3" s="1"/>
  <c r="N8080" i="3" a="1"/>
  <c r="N8080" i="3" s="1"/>
  <c r="P8088" i="3" a="1"/>
  <c r="P8088" i="3" s="1"/>
  <c r="L8088" i="3" a="1"/>
  <c r="L8088" i="3" s="1"/>
  <c r="M8088" i="3" a="1"/>
  <c r="M8088" i="3" s="1"/>
  <c r="N8088" i="3" a="1"/>
  <c r="N8088" i="3" s="1"/>
  <c r="P8103" i="3" a="1"/>
  <c r="P8103" i="3" s="1"/>
  <c r="L8103" i="3" a="1"/>
  <c r="L8103" i="3" s="1"/>
  <c r="O8103" i="3" a="1"/>
  <c r="O8103" i="3" s="1"/>
  <c r="K8103" i="3" a="1"/>
  <c r="K8103" i="3" s="1"/>
  <c r="M8103" i="3" a="1"/>
  <c r="M8103" i="3" s="1"/>
  <c r="P8107" i="3" a="1"/>
  <c r="P8107" i="3" s="1"/>
  <c r="M8114" i="3" a="1"/>
  <c r="M8114" i="3" s="1"/>
  <c r="O8114" i="3" a="1"/>
  <c r="O8114" i="3" s="1"/>
  <c r="O8123" i="3" a="1"/>
  <c r="O8123" i="3" s="1"/>
  <c r="P8128" i="3" a="1"/>
  <c r="P8128" i="3" s="1"/>
  <c r="L8128" i="3" a="1"/>
  <c r="L8128" i="3" s="1"/>
  <c r="O8128" i="3" a="1"/>
  <c r="O8128" i="3" s="1"/>
  <c r="R8132" i="3"/>
  <c r="Q8132" i="3"/>
  <c r="O8146" i="3" a="1"/>
  <c r="O8146" i="3" s="1"/>
  <c r="N8153" i="3" a="1"/>
  <c r="N8153" i="3" s="1"/>
  <c r="N8160" i="3" a="1"/>
  <c r="N8160" i="3" s="1"/>
  <c r="R8281" i="3"/>
  <c r="Q8281" i="3"/>
  <c r="Q8306" i="3"/>
  <c r="P8332" i="3" a="1"/>
  <c r="P8332" i="3" s="1"/>
  <c r="L8332" i="3" a="1"/>
  <c r="L8332" i="3" s="1"/>
  <c r="O8332" i="3" a="1"/>
  <c r="O8332" i="3" s="1"/>
  <c r="K8332" i="3" a="1"/>
  <c r="K8332" i="3" s="1"/>
  <c r="N8332" i="3" a="1"/>
  <c r="N8332" i="3" s="1"/>
  <c r="M8332" i="3" a="1"/>
  <c r="M8332" i="3" s="1"/>
  <c r="O7979" i="3" a="1"/>
  <c r="O7979" i="3" s="1"/>
  <c r="O7985" i="3" a="1"/>
  <c r="O7985" i="3" s="1"/>
  <c r="O7991" i="3" a="1"/>
  <c r="O7991" i="3" s="1"/>
  <c r="O8011" i="3" a="1"/>
  <c r="O8011" i="3" s="1"/>
  <c r="O8017" i="3" a="1"/>
  <c r="O8017" i="3" s="1"/>
  <c r="O8023" i="3" a="1"/>
  <c r="O8023" i="3" s="1"/>
  <c r="O8043" i="3" a="1"/>
  <c r="O8043" i="3" s="1"/>
  <c r="O8049" i="3" a="1"/>
  <c r="O8049" i="3" s="1"/>
  <c r="O8055" i="3" a="1"/>
  <c r="O8055" i="3" s="1"/>
  <c r="R8092" i="3"/>
  <c r="N8099" i="3" a="1"/>
  <c r="N8099" i="3" s="1"/>
  <c r="M8099" i="3" a="1"/>
  <c r="M8099" i="3" s="1"/>
  <c r="P8099" i="3" a="1"/>
  <c r="P8099" i="3" s="1"/>
  <c r="P8106" i="3" a="1"/>
  <c r="P8106" i="3" s="1"/>
  <c r="M8113" i="3" a="1"/>
  <c r="M8113" i="3" s="1"/>
  <c r="P8113" i="3" a="1"/>
  <c r="P8113" i="3" s="1"/>
  <c r="L8113" i="3" a="1"/>
  <c r="L8113" i="3" s="1"/>
  <c r="P8120" i="3" a="1"/>
  <c r="P8120" i="3" s="1"/>
  <c r="L8120" i="3" a="1"/>
  <c r="L8120" i="3" s="1"/>
  <c r="P8127" i="3" a="1"/>
  <c r="P8127" i="3" s="1"/>
  <c r="L8127" i="3" a="1"/>
  <c r="L8127" i="3" s="1"/>
  <c r="O8127" i="3" a="1"/>
  <c r="O8127" i="3" s="1"/>
  <c r="K8127" i="3" a="1"/>
  <c r="K8127" i="3" s="1"/>
  <c r="N8163" i="3" a="1"/>
  <c r="N8163" i="3" s="1"/>
  <c r="M8163" i="3" a="1"/>
  <c r="M8163" i="3" s="1"/>
  <c r="P8163" i="3" a="1"/>
  <c r="P8163" i="3" s="1"/>
  <c r="P8170" i="3" a="1"/>
  <c r="P8170" i="3" s="1"/>
  <c r="M8177" i="3" a="1"/>
  <c r="M8177" i="3" s="1"/>
  <c r="P8177" i="3" a="1"/>
  <c r="P8177" i="3" s="1"/>
  <c r="L8177" i="3" a="1"/>
  <c r="L8177" i="3" s="1"/>
  <c r="P8191" i="3" a="1"/>
  <c r="P8191" i="3" s="1"/>
  <c r="L8191" i="3" a="1"/>
  <c r="L8191" i="3" s="1"/>
  <c r="O8191" i="3" a="1"/>
  <c r="O8191" i="3" s="1"/>
  <c r="K8191" i="3" a="1"/>
  <c r="K8191" i="3" s="1"/>
  <c r="N8201" i="3" a="1"/>
  <c r="N8201" i="3" s="1"/>
  <c r="M8201" i="3" a="1"/>
  <c r="M8201" i="3" s="1"/>
  <c r="L8201" i="3" a="1"/>
  <c r="L8201" i="3" s="1"/>
  <c r="O8222" i="3" a="1"/>
  <c r="O8222" i="3" s="1"/>
  <c r="N8228" i="3" a="1"/>
  <c r="N8228" i="3" s="1"/>
  <c r="M8228" i="3" a="1"/>
  <c r="M8228" i="3" s="1"/>
  <c r="O8236" i="3" a="1"/>
  <c r="O8236" i="3" s="1"/>
  <c r="R8242" i="3"/>
  <c r="Q8242" i="3"/>
  <c r="N8248" i="3" a="1"/>
  <c r="N8248" i="3" s="1"/>
  <c r="M8248" i="3" a="1"/>
  <c r="M8248" i="3" s="1"/>
  <c r="P8253" i="3" a="1"/>
  <c r="P8253" i="3" s="1"/>
  <c r="Q8253" i="3" s="1"/>
  <c r="L8253" i="3" a="1"/>
  <c r="L8253" i="3" s="1"/>
  <c r="K8253" i="3" a="1"/>
  <c r="K8253" i="3" s="1"/>
  <c r="M8253" i="3" a="1"/>
  <c r="M8253" i="3" s="1"/>
  <c r="P8261" i="3" a="1"/>
  <c r="P8261" i="3" s="1"/>
  <c r="Q8261" i="3" s="1"/>
  <c r="L8261" i="3" a="1"/>
  <c r="L8261" i="3" s="1"/>
  <c r="N8261" i="3" a="1"/>
  <c r="N8261" i="3" s="1"/>
  <c r="M8261" i="3" a="1"/>
  <c r="M8261" i="3" s="1"/>
  <c r="M8270" i="3" a="1"/>
  <c r="M8270" i="3" s="1"/>
  <c r="L8270" i="3" a="1"/>
  <c r="L8270" i="3" s="1"/>
  <c r="N8270" i="3" a="1"/>
  <c r="N8270" i="3" s="1"/>
  <c r="N8272" i="3" a="1"/>
  <c r="N8272" i="3" s="1"/>
  <c r="M8272" i="3" a="1"/>
  <c r="M8272" i="3" s="1"/>
  <c r="O8272" i="3" a="1"/>
  <c r="O8272" i="3" s="1"/>
  <c r="R8282" i="3"/>
  <c r="M8287" i="3" a="1"/>
  <c r="M8287" i="3" s="1"/>
  <c r="N8287" i="3" a="1"/>
  <c r="N8287" i="3" s="1"/>
  <c r="L8287" i="3" a="1"/>
  <c r="L8287" i="3" s="1"/>
  <c r="R8313" i="3"/>
  <c r="Q8313" i="3"/>
  <c r="O8323" i="3" a="1"/>
  <c r="O8323" i="3" s="1"/>
  <c r="K8323" i="3" a="1"/>
  <c r="K8323" i="3" s="1"/>
  <c r="M8323" i="3" a="1"/>
  <c r="M8323" i="3" s="1"/>
  <c r="L8323" i="3" a="1"/>
  <c r="L8323" i="3" s="1"/>
  <c r="N8328" i="3" a="1"/>
  <c r="N8328" i="3" s="1"/>
  <c r="L8328" i="3" a="1"/>
  <c r="L8328" i="3" s="1"/>
  <c r="M8328" i="3" a="1"/>
  <c r="M8328" i="3" s="1"/>
  <c r="P8349" i="3" a="1"/>
  <c r="P8349" i="3" s="1"/>
  <c r="Q8349" i="3" s="1"/>
  <c r="L8349" i="3" a="1"/>
  <c r="L8349" i="3" s="1"/>
  <c r="M8349" i="3" a="1"/>
  <c r="M8349" i="3" s="1"/>
  <c r="N8349" i="3" a="1"/>
  <c r="N8349" i="3" s="1"/>
  <c r="K8349" i="3" a="1"/>
  <c r="K8349" i="3" s="1"/>
  <c r="O8380" i="3" a="1"/>
  <c r="O8380" i="3" s="1"/>
  <c r="K8380" i="3" a="1"/>
  <c r="K8380" i="3" s="1"/>
  <c r="L8380" i="3" a="1"/>
  <c r="L8380" i="3" s="1"/>
  <c r="P8380" i="3" a="1"/>
  <c r="P8380" i="3" s="1"/>
  <c r="M8380" i="3" a="1"/>
  <c r="M8380" i="3" s="1"/>
  <c r="R8210" i="3"/>
  <c r="Q8210" i="3"/>
  <c r="M8230" i="3" a="1"/>
  <c r="M8230" i="3" s="1"/>
  <c r="L8230" i="3" a="1"/>
  <c r="L8230" i="3" s="1"/>
  <c r="P8230" i="3" a="1"/>
  <c r="P8230" i="3" s="1"/>
  <c r="Q8230" i="3" s="1"/>
  <c r="Q8240" i="3"/>
  <c r="M8279" i="3" a="1"/>
  <c r="M8279" i="3" s="1"/>
  <c r="L8279" i="3" a="1"/>
  <c r="L8279" i="3" s="1"/>
  <c r="P8279" i="3" a="1"/>
  <c r="P8279" i="3" s="1"/>
  <c r="Q8279" i="3" s="1"/>
  <c r="K8279" i="3" a="1"/>
  <c r="K8279" i="3" s="1"/>
  <c r="M8335" i="3" a="1"/>
  <c r="M8335" i="3" s="1"/>
  <c r="N8335" i="3" a="1"/>
  <c r="N8335" i="3" s="1"/>
  <c r="L8335" i="3" a="1"/>
  <c r="L8335" i="3" s="1"/>
  <c r="O8335" i="3" a="1"/>
  <c r="O8335" i="3" s="1"/>
  <c r="M8366" i="3" a="1"/>
  <c r="M8366" i="3" s="1"/>
  <c r="P8366" i="3" a="1"/>
  <c r="P8366" i="3" s="1"/>
  <c r="L8366" i="3" a="1"/>
  <c r="L8366" i="3" s="1"/>
  <c r="O8366" i="3" a="1"/>
  <c r="O8366" i="3" s="1"/>
  <c r="L8377" i="3" a="1"/>
  <c r="L8377" i="3" s="1"/>
  <c r="P8377" i="3" a="1"/>
  <c r="P8377" i="3" s="1"/>
  <c r="M8377" i="3" a="1"/>
  <c r="M8377" i="3" s="1"/>
  <c r="N8377" i="3" a="1"/>
  <c r="N8377" i="3" s="1"/>
  <c r="K8377" i="3" a="1"/>
  <c r="K8377" i="3" s="1"/>
  <c r="O8377" i="3" a="1"/>
  <c r="O8377" i="3" s="1"/>
  <c r="N8179" i="3" a="1"/>
  <c r="N8179" i="3" s="1"/>
  <c r="M8179" i="3" a="1"/>
  <c r="M8179" i="3" s="1"/>
  <c r="P8179" i="3" a="1"/>
  <c r="P8179" i="3" s="1"/>
  <c r="Q8179" i="3" s="1"/>
  <c r="M8198" i="3" a="1"/>
  <c r="M8198" i="3" s="1"/>
  <c r="L8198" i="3" a="1"/>
  <c r="L8198" i="3" s="1"/>
  <c r="P8198" i="3" a="1"/>
  <c r="P8198" i="3" s="1"/>
  <c r="P8213" i="3" a="1"/>
  <c r="P8213" i="3" s="1"/>
  <c r="L8213" i="3" a="1"/>
  <c r="L8213" i="3" s="1"/>
  <c r="M8213" i="3" a="1"/>
  <c r="M8213" i="3" s="1"/>
  <c r="N8213" i="3" a="1"/>
  <c r="N8213" i="3" s="1"/>
  <c r="M8215" i="3" a="1"/>
  <c r="M8215" i="3" s="1"/>
  <c r="L8215" i="3" a="1"/>
  <c r="L8215" i="3" s="1"/>
  <c r="P8215" i="3" a="1"/>
  <c r="P8215" i="3" s="1"/>
  <c r="K8215" i="3" a="1"/>
  <c r="K8215" i="3" s="1"/>
  <c r="K8230" i="3" a="1"/>
  <c r="K8230" i="3" s="1"/>
  <c r="M8239" i="3" a="1"/>
  <c r="M8239" i="3" s="1"/>
  <c r="L8239" i="3" a="1"/>
  <c r="L8239" i="3" s="1"/>
  <c r="N8239" i="3" a="1"/>
  <c r="N8239" i="3" s="1"/>
  <c r="N8241" i="3" a="1"/>
  <c r="N8241" i="3" s="1"/>
  <c r="L8241" i="3" a="1"/>
  <c r="L8241" i="3" s="1"/>
  <c r="P8241" i="3" a="1"/>
  <c r="P8241" i="3" s="1"/>
  <c r="K8241" i="3" a="1"/>
  <c r="K8241" i="3" s="1"/>
  <c r="Q8258" i="3"/>
  <c r="M8278" i="3" a="1"/>
  <c r="M8278" i="3" s="1"/>
  <c r="N8278" i="3" a="1"/>
  <c r="N8278" i="3" s="1"/>
  <c r="O8278" i="3" a="1"/>
  <c r="O8278" i="3" s="1"/>
  <c r="N8279" i="3" a="1"/>
  <c r="N8279" i="3" s="1"/>
  <c r="P8293" i="3" a="1"/>
  <c r="P8293" i="3" s="1"/>
  <c r="R8293" i="3" s="1"/>
  <c r="L8293" i="3" a="1"/>
  <c r="L8293" i="3" s="1"/>
  <c r="N8293" i="3" a="1"/>
  <c r="N8293" i="3" s="1"/>
  <c r="M8293" i="3" a="1"/>
  <c r="M8293" i="3" s="1"/>
  <c r="M8302" i="3" a="1"/>
  <c r="M8302" i="3" s="1"/>
  <c r="L8302" i="3" a="1"/>
  <c r="L8302" i="3" s="1"/>
  <c r="N8302" i="3" a="1"/>
  <c r="N8302" i="3" s="1"/>
  <c r="N8304" i="3" a="1"/>
  <c r="N8304" i="3" s="1"/>
  <c r="M8304" i="3" a="1"/>
  <c r="M8304" i="3" s="1"/>
  <c r="O8304" i="3" a="1"/>
  <c r="O8304" i="3" s="1"/>
  <c r="R8314" i="3"/>
  <c r="M8319" i="3" a="1"/>
  <c r="M8319" i="3" s="1"/>
  <c r="N8319" i="3" a="1"/>
  <c r="N8319" i="3" s="1"/>
  <c r="L8319" i="3" a="1"/>
  <c r="L8319" i="3" s="1"/>
  <c r="Q8330" i="3"/>
  <c r="R8330" i="3"/>
  <c r="P8333" i="3" a="1"/>
  <c r="P8333" i="3" s="1"/>
  <c r="L8333" i="3" a="1"/>
  <c r="L8333" i="3" s="1"/>
  <c r="M8333" i="3" a="1"/>
  <c r="M8333" i="3" s="1"/>
  <c r="K8333" i="3" a="1"/>
  <c r="K8333" i="3" s="1"/>
  <c r="N8333" i="3" a="1"/>
  <c r="N8333" i="3" s="1"/>
  <c r="K8335" i="3" a="1"/>
  <c r="K8335" i="3" s="1"/>
  <c r="R8336" i="3"/>
  <c r="Q8336" i="3"/>
  <c r="M8343" i="3" a="1"/>
  <c r="M8343" i="3" s="1"/>
  <c r="N8343" i="3" a="1"/>
  <c r="N8343" i="3" s="1"/>
  <c r="L8343" i="3" a="1"/>
  <c r="L8343" i="3" s="1"/>
  <c r="O8343" i="3" a="1"/>
  <c r="O8343" i="3" s="1"/>
  <c r="Q8346" i="3"/>
  <c r="K8366" i="3" a="1"/>
  <c r="K8366" i="3" s="1"/>
  <c r="R8386" i="3"/>
  <c r="R8195" i="3"/>
  <c r="Q8195" i="3"/>
  <c r="M8207" i="3" a="1"/>
  <c r="M8207" i="3" s="1"/>
  <c r="L8207" i="3" a="1"/>
  <c r="L8207" i="3" s="1"/>
  <c r="N8207" i="3" a="1"/>
  <c r="N8207" i="3" s="1"/>
  <c r="N8209" i="3" a="1"/>
  <c r="N8209" i="3" s="1"/>
  <c r="L8209" i="3" a="1"/>
  <c r="L8209" i="3" s="1"/>
  <c r="P8209" i="3" a="1"/>
  <c r="P8209" i="3" s="1"/>
  <c r="K8209" i="3" a="1"/>
  <c r="K8209" i="3" s="1"/>
  <c r="O8227" i="3" a="1"/>
  <c r="O8227" i="3" s="1"/>
  <c r="K8227" i="3" a="1"/>
  <c r="K8227" i="3" s="1"/>
  <c r="L8227" i="3" a="1"/>
  <c r="L8227" i="3" s="1"/>
  <c r="P8227" i="3" a="1"/>
  <c r="P8227" i="3" s="1"/>
  <c r="M8227" i="3" a="1"/>
  <c r="M8227" i="3" s="1"/>
  <c r="N8230" i="3" a="1"/>
  <c r="N8230" i="3" s="1"/>
  <c r="P8245" i="3" a="1"/>
  <c r="P8245" i="3" s="1"/>
  <c r="L8245" i="3" a="1"/>
  <c r="L8245" i="3" s="1"/>
  <c r="M8245" i="3" a="1"/>
  <c r="M8245" i="3" s="1"/>
  <c r="N8245" i="3" a="1"/>
  <c r="N8245" i="3" s="1"/>
  <c r="M8247" i="3" a="1"/>
  <c r="M8247" i="3" s="1"/>
  <c r="L8247" i="3" a="1"/>
  <c r="L8247" i="3" s="1"/>
  <c r="P8247" i="3" a="1"/>
  <c r="P8247" i="3" s="1"/>
  <c r="K8247" i="3" a="1"/>
  <c r="K8247" i="3" s="1"/>
  <c r="R8274" i="3"/>
  <c r="P8285" i="3" a="1"/>
  <c r="P8285" i="3" s="1"/>
  <c r="L8285" i="3" a="1"/>
  <c r="L8285" i="3" s="1"/>
  <c r="M8285" i="3" a="1"/>
  <c r="M8285" i="3" s="1"/>
  <c r="K8285" i="3" a="1"/>
  <c r="K8285" i="3" s="1"/>
  <c r="M8311" i="3" a="1"/>
  <c r="M8311" i="3" s="1"/>
  <c r="L8311" i="3" a="1"/>
  <c r="L8311" i="3" s="1"/>
  <c r="P8311" i="3" a="1"/>
  <c r="P8311" i="3" s="1"/>
  <c r="K8311" i="3" a="1"/>
  <c r="K8311" i="3" s="1"/>
  <c r="K8319" i="3" a="1"/>
  <c r="K8319" i="3" s="1"/>
  <c r="K8343" i="3" a="1"/>
  <c r="K8343" i="3" s="1"/>
  <c r="R8344" i="3"/>
  <c r="Q8344" i="3"/>
  <c r="M8350" i="3" a="1"/>
  <c r="M8350" i="3" s="1"/>
  <c r="P8350" i="3" a="1"/>
  <c r="P8350" i="3" s="1"/>
  <c r="L8350" i="3" a="1"/>
  <c r="L8350" i="3" s="1"/>
  <c r="N8350" i="3" a="1"/>
  <c r="N8350" i="3" s="1"/>
  <c r="O8350" i="3" a="1"/>
  <c r="O8350" i="3" s="1"/>
  <c r="N8366" i="3" a="1"/>
  <c r="N8366" i="3" s="1"/>
  <c r="M8186" i="3" a="1"/>
  <c r="M8186" i="3" s="1"/>
  <c r="N8186" i="3" a="1"/>
  <c r="N8186" i="3" s="1"/>
  <c r="R8188" i="3"/>
  <c r="R8216" i="3"/>
  <c r="Q8216" i="3"/>
  <c r="N8222" i="3" a="1"/>
  <c r="N8222" i="3" s="1"/>
  <c r="M8222" i="3" a="1"/>
  <c r="M8222" i="3" s="1"/>
  <c r="Q8233" i="3"/>
  <c r="M8236" i="3" a="1"/>
  <c r="M8236" i="3" s="1"/>
  <c r="L8236" i="3" a="1"/>
  <c r="L8236" i="3" s="1"/>
  <c r="O8259" i="3" a="1"/>
  <c r="O8259" i="3" s="1"/>
  <c r="K8259" i="3" a="1"/>
  <c r="K8259" i="3" s="1"/>
  <c r="M8259" i="3" a="1"/>
  <c r="M8259" i="3" s="1"/>
  <c r="L8259" i="3" a="1"/>
  <c r="L8259" i="3" s="1"/>
  <c r="N8264" i="3" a="1"/>
  <c r="N8264" i="3" s="1"/>
  <c r="L8264" i="3" a="1"/>
  <c r="L8264" i="3" s="1"/>
  <c r="M8264" i="3" a="1"/>
  <c r="M8264" i="3" s="1"/>
  <c r="O8267" i="3" a="1"/>
  <c r="O8267" i="3" s="1"/>
  <c r="K8267" i="3" a="1"/>
  <c r="K8267" i="3" s="1"/>
  <c r="N8267" i="3" a="1"/>
  <c r="N8267" i="3" s="1"/>
  <c r="M8267" i="3" a="1"/>
  <c r="M8267" i="3" s="1"/>
  <c r="Q8270" i="3"/>
  <c r="R8270" i="3"/>
  <c r="P8276" i="3" a="1"/>
  <c r="P8276" i="3" s="1"/>
  <c r="L8276" i="3" a="1"/>
  <c r="L8276" i="3" s="1"/>
  <c r="M8276" i="3" a="1"/>
  <c r="M8276" i="3" s="1"/>
  <c r="N8276" i="3" a="1"/>
  <c r="N8276" i="3" s="1"/>
  <c r="P8284" i="3" a="1"/>
  <c r="P8284" i="3" s="1"/>
  <c r="L8284" i="3" a="1"/>
  <c r="L8284" i="3" s="1"/>
  <c r="N8284" i="3" a="1"/>
  <c r="N8284" i="3" s="1"/>
  <c r="O8284" i="3" a="1"/>
  <c r="O8284" i="3" s="1"/>
  <c r="R8287" i="3"/>
  <c r="M8310" i="3" a="1"/>
  <c r="M8310" i="3" s="1"/>
  <c r="N8310" i="3" a="1"/>
  <c r="N8310" i="3" s="1"/>
  <c r="O8310" i="3" a="1"/>
  <c r="O8310" i="3" s="1"/>
  <c r="P8325" i="3" a="1"/>
  <c r="P8325" i="3" s="1"/>
  <c r="L8325" i="3" a="1"/>
  <c r="L8325" i="3" s="1"/>
  <c r="N8325" i="3" a="1"/>
  <c r="N8325" i="3" s="1"/>
  <c r="M8325" i="3" a="1"/>
  <c r="M8325" i="3" s="1"/>
  <c r="O8333" i="3" a="1"/>
  <c r="O8333" i="3" s="1"/>
  <c r="P8335" i="3" a="1"/>
  <c r="P8335" i="3" s="1"/>
  <c r="K8350" i="3" a="1"/>
  <c r="K8350" i="3" s="1"/>
  <c r="M8358" i="3" a="1"/>
  <c r="M8358" i="3" s="1"/>
  <c r="P8358" i="3" a="1"/>
  <c r="P8358" i="3" s="1"/>
  <c r="L8358" i="3" a="1"/>
  <c r="L8358" i="3" s="1"/>
  <c r="O8358" i="3" a="1"/>
  <c r="O8358" i="3" s="1"/>
  <c r="N8358" i="3" a="1"/>
  <c r="N8358" i="3" s="1"/>
  <c r="K8358" i="3" a="1"/>
  <c r="K8358" i="3" s="1"/>
  <c r="P8343" i="3" a="1"/>
  <c r="P8343" i="3" s="1"/>
  <c r="Q8345" i="3"/>
  <c r="N8083" i="3" a="1"/>
  <c r="N8083" i="3" s="1"/>
  <c r="M8083" i="3" a="1"/>
  <c r="M8083" i="3" s="1"/>
  <c r="P8083" i="3" a="1"/>
  <c r="P8083" i="3" s="1"/>
  <c r="R8083" i="3" s="1"/>
  <c r="P8090" i="3" a="1"/>
  <c r="P8090" i="3" s="1"/>
  <c r="Q8090" i="3" s="1"/>
  <c r="M8097" i="3" a="1"/>
  <c r="M8097" i="3" s="1"/>
  <c r="P8097" i="3" a="1"/>
  <c r="P8097" i="3" s="1"/>
  <c r="L8097" i="3" a="1"/>
  <c r="L8097" i="3" s="1"/>
  <c r="O8099" i="3" a="1"/>
  <c r="O8099" i="3" s="1"/>
  <c r="P8104" i="3" a="1"/>
  <c r="P8104" i="3" s="1"/>
  <c r="Q8104" i="3" s="1"/>
  <c r="L8104" i="3" a="1"/>
  <c r="L8104" i="3" s="1"/>
  <c r="O8106" i="3" a="1"/>
  <c r="O8106" i="3" s="1"/>
  <c r="P8111" i="3" a="1"/>
  <c r="P8111" i="3" s="1"/>
  <c r="L8111" i="3" a="1"/>
  <c r="L8111" i="3" s="1"/>
  <c r="O8111" i="3" a="1"/>
  <c r="O8111" i="3" s="1"/>
  <c r="K8111" i="3" a="1"/>
  <c r="K8111" i="3" s="1"/>
  <c r="O8113" i="3" a="1"/>
  <c r="O8113" i="3" s="1"/>
  <c r="O8120" i="3" a="1"/>
  <c r="O8120" i="3" s="1"/>
  <c r="N8147" i="3" a="1"/>
  <c r="N8147" i="3" s="1"/>
  <c r="M8147" i="3" a="1"/>
  <c r="M8147" i="3" s="1"/>
  <c r="P8147" i="3" a="1"/>
  <c r="P8147" i="3" s="1"/>
  <c r="R8147" i="3" s="1"/>
  <c r="P8154" i="3" a="1"/>
  <c r="P8154" i="3" s="1"/>
  <c r="Q8154" i="3" s="1"/>
  <c r="M8161" i="3" a="1"/>
  <c r="M8161" i="3" s="1"/>
  <c r="P8161" i="3" a="1"/>
  <c r="P8161" i="3" s="1"/>
  <c r="Q8161" i="3" s="1"/>
  <c r="L8161" i="3" a="1"/>
  <c r="L8161" i="3" s="1"/>
  <c r="O8163" i="3" a="1"/>
  <c r="O8163" i="3" s="1"/>
  <c r="P8168" i="3" a="1"/>
  <c r="P8168" i="3" s="1"/>
  <c r="Q8168" i="3" s="1"/>
  <c r="L8168" i="3" a="1"/>
  <c r="L8168" i="3" s="1"/>
  <c r="O8170" i="3" a="1"/>
  <c r="O8170" i="3" s="1"/>
  <c r="P8175" i="3" a="1"/>
  <c r="P8175" i="3" s="1"/>
  <c r="L8175" i="3" a="1"/>
  <c r="L8175" i="3" s="1"/>
  <c r="O8175" i="3" a="1"/>
  <c r="O8175" i="3" s="1"/>
  <c r="K8175" i="3" a="1"/>
  <c r="K8175" i="3" s="1"/>
  <c r="O8177" i="3" a="1"/>
  <c r="O8177" i="3" s="1"/>
  <c r="P8184" i="3" a="1"/>
  <c r="P8184" i="3" s="1"/>
  <c r="R8184" i="3" s="1"/>
  <c r="L8184" i="3" a="1"/>
  <c r="L8184" i="3" s="1"/>
  <c r="M8184" i="3" a="1"/>
  <c r="M8184" i="3" s="1"/>
  <c r="M8193" i="3" a="1"/>
  <c r="M8193" i="3" s="1"/>
  <c r="P8193" i="3" a="1"/>
  <c r="P8193" i="3" s="1"/>
  <c r="Q8193" i="3" s="1"/>
  <c r="L8193" i="3" a="1"/>
  <c r="L8193" i="3" s="1"/>
  <c r="O8198" i="3" a="1"/>
  <c r="O8198" i="3" s="1"/>
  <c r="P8201" i="3" a="1"/>
  <c r="P8201" i="3" s="1"/>
  <c r="R8201" i="3" s="1"/>
  <c r="O8213" i="3" a="1"/>
  <c r="O8213" i="3" s="1"/>
  <c r="O8215" i="3" a="1"/>
  <c r="O8215" i="3" s="1"/>
  <c r="O8219" i="3" a="1"/>
  <c r="O8219" i="3" s="1"/>
  <c r="K8219" i="3" a="1"/>
  <c r="K8219" i="3" s="1"/>
  <c r="M8219" i="3" a="1"/>
  <c r="M8219" i="3" s="1"/>
  <c r="N8219" i="3" a="1"/>
  <c r="N8219" i="3" s="1"/>
  <c r="L8224" i="3" a="1"/>
  <c r="L8224" i="3" s="1"/>
  <c r="P8224" i="3" a="1"/>
  <c r="P8224" i="3" s="1"/>
  <c r="R8224" i="3" s="1"/>
  <c r="M8224" i="3" a="1"/>
  <c r="M8224" i="3" s="1"/>
  <c r="R8234" i="3"/>
  <c r="N8236" i="3" a="1"/>
  <c r="N8236" i="3" s="1"/>
  <c r="O8239" i="3" a="1"/>
  <c r="O8239" i="3" s="1"/>
  <c r="O8241" i="3" a="1"/>
  <c r="O8241" i="3" s="1"/>
  <c r="P8248" i="3" a="1"/>
  <c r="P8248" i="3" s="1"/>
  <c r="R8248" i="3" s="1"/>
  <c r="R8250" i="3"/>
  <c r="O8285" i="3" a="1"/>
  <c r="O8285" i="3" s="1"/>
  <c r="O8291" i="3" a="1"/>
  <c r="O8291" i="3" s="1"/>
  <c r="K8291" i="3" a="1"/>
  <c r="K8291" i="3" s="1"/>
  <c r="M8291" i="3" a="1"/>
  <c r="M8291" i="3" s="1"/>
  <c r="L8291" i="3" a="1"/>
  <c r="L8291" i="3" s="1"/>
  <c r="N8296" i="3" a="1"/>
  <c r="N8296" i="3" s="1"/>
  <c r="L8296" i="3" a="1"/>
  <c r="L8296" i="3" s="1"/>
  <c r="M8296" i="3" a="1"/>
  <c r="M8296" i="3" s="1"/>
  <c r="O8299" i="3" a="1"/>
  <c r="O8299" i="3" s="1"/>
  <c r="K8299" i="3" a="1"/>
  <c r="K8299" i="3" s="1"/>
  <c r="N8299" i="3" a="1"/>
  <c r="N8299" i="3" s="1"/>
  <c r="M8299" i="3" a="1"/>
  <c r="M8299" i="3" s="1"/>
  <c r="P8308" i="3" a="1"/>
  <c r="P8308" i="3" s="1"/>
  <c r="R8308" i="3" s="1"/>
  <c r="L8308" i="3" a="1"/>
  <c r="L8308" i="3" s="1"/>
  <c r="M8308" i="3" a="1"/>
  <c r="M8308" i="3" s="1"/>
  <c r="N8308" i="3" a="1"/>
  <c r="N8308" i="3" s="1"/>
  <c r="O8311" i="3" a="1"/>
  <c r="O8311" i="3" s="1"/>
  <c r="P8316" i="3" a="1"/>
  <c r="P8316" i="3" s="1"/>
  <c r="L8316" i="3" a="1"/>
  <c r="L8316" i="3" s="1"/>
  <c r="N8316" i="3" a="1"/>
  <c r="N8316" i="3" s="1"/>
  <c r="O8316" i="3" a="1"/>
  <c r="O8316" i="3" s="1"/>
  <c r="R8321" i="3"/>
  <c r="M8334" i="3" a="1"/>
  <c r="M8334" i="3" s="1"/>
  <c r="P8334" i="3" a="1"/>
  <c r="P8334" i="3" s="1"/>
  <c r="L8334" i="3" a="1"/>
  <c r="L8334" i="3" s="1"/>
  <c r="N8334" i="3" a="1"/>
  <c r="N8334" i="3" s="1"/>
  <c r="K8334" i="3" a="1"/>
  <c r="K8334" i="3" s="1"/>
  <c r="M8351" i="3" a="1"/>
  <c r="M8351" i="3" s="1"/>
  <c r="N8351" i="3" a="1"/>
  <c r="N8351" i="3" s="1"/>
  <c r="O8351" i="3" a="1"/>
  <c r="O8351" i="3" s="1"/>
  <c r="L8351" i="3" a="1"/>
  <c r="L8351" i="3" s="1"/>
  <c r="K8351" i="3" a="1"/>
  <c r="K8351" i="3" s="1"/>
  <c r="P8356" i="3" a="1"/>
  <c r="P8356" i="3" s="1"/>
  <c r="L8356" i="3" a="1"/>
  <c r="L8356" i="3" s="1"/>
  <c r="O8356" i="3" a="1"/>
  <c r="O8356" i="3" s="1"/>
  <c r="K8356" i="3" a="1"/>
  <c r="K8356" i="3" s="1"/>
  <c r="N8356" i="3" a="1"/>
  <c r="N8356" i="3" s="1"/>
  <c r="M8356" i="3" a="1"/>
  <c r="M8356" i="3" s="1"/>
  <c r="M8359" i="3" a="1"/>
  <c r="M8359" i="3" s="1"/>
  <c r="N8359" i="3" a="1"/>
  <c r="N8359" i="3" s="1"/>
  <c r="O8359" i="3" a="1"/>
  <c r="O8359" i="3" s="1"/>
  <c r="P8359" i="3" a="1"/>
  <c r="P8359" i="3" s="1"/>
  <c r="R8361" i="3"/>
  <c r="R8368" i="3"/>
  <c r="Q8368" i="3"/>
  <c r="N8375" i="3" a="1"/>
  <c r="N8375" i="3" s="1"/>
  <c r="M8375" i="3" a="1"/>
  <c r="M8375" i="3" s="1"/>
  <c r="O8375" i="3" a="1"/>
  <c r="O8375" i="3" s="1"/>
  <c r="L8375" i="3" a="1"/>
  <c r="L8375" i="3" s="1"/>
  <c r="K8375" i="3" a="1"/>
  <c r="K8375" i="3" s="1"/>
  <c r="P8375" i="3" a="1"/>
  <c r="P8375" i="3" s="1"/>
  <c r="R8401" i="3"/>
  <c r="Q8401" i="3"/>
  <c r="O7962" i="3" a="1"/>
  <c r="O7962" i="3" s="1"/>
  <c r="P7968" i="3" a="1"/>
  <c r="P7968" i="3" s="1"/>
  <c r="L7968" i="3" a="1"/>
  <c r="L7968" i="3" s="1"/>
  <c r="O7968" i="3" a="1"/>
  <c r="O7968" i="3" s="1"/>
  <c r="O7974" i="3" a="1"/>
  <c r="O7974" i="3" s="1"/>
  <c r="K7974" i="3" a="1"/>
  <c r="K7974" i="3" s="1"/>
  <c r="O7988" i="3" a="1"/>
  <c r="O7988" i="3" s="1"/>
  <c r="O7994" i="3" a="1"/>
  <c r="O7994" i="3" s="1"/>
  <c r="P8000" i="3" a="1"/>
  <c r="P8000" i="3" s="1"/>
  <c r="L8000" i="3" a="1"/>
  <c r="L8000" i="3" s="1"/>
  <c r="O8000" i="3" a="1"/>
  <c r="O8000" i="3" s="1"/>
  <c r="O8006" i="3" a="1"/>
  <c r="O8006" i="3" s="1"/>
  <c r="K8006" i="3" a="1"/>
  <c r="K8006" i="3" s="1"/>
  <c r="O8020" i="3" a="1"/>
  <c r="O8020" i="3" s="1"/>
  <c r="O8026" i="3" a="1"/>
  <c r="O8026" i="3" s="1"/>
  <c r="P8032" i="3" a="1"/>
  <c r="P8032" i="3" s="1"/>
  <c r="L8032" i="3" a="1"/>
  <c r="L8032" i="3" s="1"/>
  <c r="O8032" i="3" a="1"/>
  <c r="O8032" i="3" s="1"/>
  <c r="O8038" i="3" a="1"/>
  <c r="O8038" i="3" s="1"/>
  <c r="K8038" i="3" a="1"/>
  <c r="K8038" i="3" s="1"/>
  <c r="O8052" i="3" a="1"/>
  <c r="O8052" i="3" s="1"/>
  <c r="O8058" i="3" a="1"/>
  <c r="O8058" i="3" s="1"/>
  <c r="P8064" i="3" a="1"/>
  <c r="P8064" i="3" s="1"/>
  <c r="L8064" i="3" a="1"/>
  <c r="L8064" i="3" s="1"/>
  <c r="O8064" i="3" a="1"/>
  <c r="O8064" i="3" s="1"/>
  <c r="R8084" i="3"/>
  <c r="N8091" i="3" a="1"/>
  <c r="N8091" i="3" s="1"/>
  <c r="M8091" i="3" a="1"/>
  <c r="M8091" i="3" s="1"/>
  <c r="P8091" i="3" a="1"/>
  <c r="P8091" i="3" s="1"/>
  <c r="R8091" i="3" s="1"/>
  <c r="P8098" i="3" a="1"/>
  <c r="P8098" i="3" s="1"/>
  <c r="Q8098" i="3" s="1"/>
  <c r="M8105" i="3" a="1"/>
  <c r="M8105" i="3" s="1"/>
  <c r="P8105" i="3" a="1"/>
  <c r="P8105" i="3" s="1"/>
  <c r="Q8105" i="3" s="1"/>
  <c r="L8105" i="3" a="1"/>
  <c r="L8105" i="3" s="1"/>
  <c r="P8112" i="3" a="1"/>
  <c r="P8112" i="3" s="1"/>
  <c r="Q8112" i="3" s="1"/>
  <c r="L8112" i="3" a="1"/>
  <c r="L8112" i="3" s="1"/>
  <c r="P8119" i="3" a="1"/>
  <c r="P8119" i="3" s="1"/>
  <c r="L8119" i="3" a="1"/>
  <c r="L8119" i="3" s="1"/>
  <c r="O8119" i="3" a="1"/>
  <c r="O8119" i="3" s="1"/>
  <c r="K8119" i="3" a="1"/>
  <c r="K8119" i="3" s="1"/>
  <c r="R8148" i="3"/>
  <c r="N8155" i="3" a="1"/>
  <c r="N8155" i="3" s="1"/>
  <c r="M8155" i="3" a="1"/>
  <c r="M8155" i="3" s="1"/>
  <c r="P8155" i="3" a="1"/>
  <c r="P8155" i="3" s="1"/>
  <c r="R8155" i="3" s="1"/>
  <c r="P8162" i="3" a="1"/>
  <c r="P8162" i="3" s="1"/>
  <c r="Q8162" i="3" s="1"/>
  <c r="M8169" i="3" a="1"/>
  <c r="M8169" i="3" s="1"/>
  <c r="P8169" i="3" a="1"/>
  <c r="P8169" i="3" s="1"/>
  <c r="Q8169" i="3" s="1"/>
  <c r="L8169" i="3" a="1"/>
  <c r="L8169" i="3" s="1"/>
  <c r="P8176" i="3" a="1"/>
  <c r="P8176" i="3" s="1"/>
  <c r="R8176" i="3" s="1"/>
  <c r="L8176" i="3" a="1"/>
  <c r="L8176" i="3" s="1"/>
  <c r="P8183" i="3" a="1"/>
  <c r="P8183" i="3" s="1"/>
  <c r="L8183" i="3" a="1"/>
  <c r="L8183" i="3" s="1"/>
  <c r="O8183" i="3" a="1"/>
  <c r="O8183" i="3" s="1"/>
  <c r="K8183" i="3" a="1"/>
  <c r="K8183" i="3" s="1"/>
  <c r="L8186" i="3" a="1"/>
  <c r="L8186" i="3" s="1"/>
  <c r="Q8188" i="3"/>
  <c r="P8192" i="3" a="1"/>
  <c r="P8192" i="3" s="1"/>
  <c r="R8192" i="3" s="1"/>
  <c r="L8192" i="3" a="1"/>
  <c r="L8192" i="3" s="1"/>
  <c r="M8192" i="3" a="1"/>
  <c r="M8192" i="3" s="1"/>
  <c r="R8202" i="3"/>
  <c r="O8207" i="3" a="1"/>
  <c r="O8207" i="3" s="1"/>
  <c r="O8209" i="3" a="1"/>
  <c r="O8209" i="3" s="1"/>
  <c r="N8216" i="3" a="1"/>
  <c r="N8216" i="3" s="1"/>
  <c r="M8216" i="3" a="1"/>
  <c r="M8216" i="3" s="1"/>
  <c r="P8221" i="3" a="1"/>
  <c r="P8221" i="3" s="1"/>
  <c r="Q8221" i="3" s="1"/>
  <c r="L8221" i="3" a="1"/>
  <c r="L8221" i="3" s="1"/>
  <c r="K8221" i="3" a="1"/>
  <c r="K8221" i="3" s="1"/>
  <c r="M8221" i="3" a="1"/>
  <c r="M8221" i="3" s="1"/>
  <c r="L8222" i="3" a="1"/>
  <c r="L8222" i="3" s="1"/>
  <c r="N8233" i="3" a="1"/>
  <c r="N8233" i="3" s="1"/>
  <c r="M8233" i="3" a="1"/>
  <c r="M8233" i="3" s="1"/>
  <c r="L8233" i="3" a="1"/>
  <c r="L8233" i="3" s="1"/>
  <c r="O8245" i="3" a="1"/>
  <c r="O8245" i="3" s="1"/>
  <c r="O8247" i="3" a="1"/>
  <c r="O8247" i="3" s="1"/>
  <c r="O8251" i="3" a="1"/>
  <c r="O8251" i="3" s="1"/>
  <c r="K8251" i="3" a="1"/>
  <c r="K8251" i="3" s="1"/>
  <c r="M8251" i="3" a="1"/>
  <c r="M8251" i="3" s="1"/>
  <c r="N8251" i="3" a="1"/>
  <c r="N8251" i="3" s="1"/>
  <c r="L8256" i="3" a="1"/>
  <c r="L8256" i="3" s="1"/>
  <c r="P8256" i="3" a="1"/>
  <c r="P8256" i="3" s="1"/>
  <c r="R8256" i="3" s="1"/>
  <c r="M8256" i="3" a="1"/>
  <c r="M8256" i="3" s="1"/>
  <c r="P8259" i="3" a="1"/>
  <c r="P8259" i="3" s="1"/>
  <c r="O8264" i="3" a="1"/>
  <c r="O8264" i="3" s="1"/>
  <c r="P8267" i="3" a="1"/>
  <c r="P8267" i="3" s="1"/>
  <c r="O8276" i="3" a="1"/>
  <c r="O8276" i="3" s="1"/>
  <c r="P8278" i="3" a="1"/>
  <c r="P8278" i="3" s="1"/>
  <c r="M8284" i="3" a="1"/>
  <c r="M8284" i="3" s="1"/>
  <c r="P8302" i="3" a="1"/>
  <c r="P8302" i="3" s="1"/>
  <c r="R8302" i="3" s="1"/>
  <c r="R8303" i="3"/>
  <c r="Q8303" i="3"/>
  <c r="P8304" i="3" a="1"/>
  <c r="P8304" i="3" s="1"/>
  <c r="L8310" i="3" a="1"/>
  <c r="L8310" i="3" s="1"/>
  <c r="P8319" i="3" a="1"/>
  <c r="P8319" i="3" s="1"/>
  <c r="R8319" i="3" s="1"/>
  <c r="O8325" i="3" a="1"/>
  <c r="O8325" i="3" s="1"/>
  <c r="O8334" i="3" a="1"/>
  <c r="O8334" i="3" s="1"/>
  <c r="M8342" i="3" a="1"/>
  <c r="M8342" i="3" s="1"/>
  <c r="P8342" i="3" a="1"/>
  <c r="P8342" i="3" s="1"/>
  <c r="R8342" i="3" s="1"/>
  <c r="L8342" i="3" a="1"/>
  <c r="L8342" i="3" s="1"/>
  <c r="N8342" i="3" a="1"/>
  <c r="N8342" i="3" s="1"/>
  <c r="K8342" i="3" a="1"/>
  <c r="K8342" i="3" s="1"/>
  <c r="P8365" i="3" a="1"/>
  <c r="P8365" i="3" s="1"/>
  <c r="L8365" i="3" a="1"/>
  <c r="L8365" i="3" s="1"/>
  <c r="M8365" i="3" a="1"/>
  <c r="M8365" i="3" s="1"/>
  <c r="O8365" i="3" a="1"/>
  <c r="O8365" i="3" s="1"/>
  <c r="N8365" i="3" a="1"/>
  <c r="N8365" i="3" s="1"/>
  <c r="K8365" i="3" a="1"/>
  <c r="K8365" i="3" s="1"/>
  <c r="R8506" i="3"/>
  <c r="Q8506" i="3"/>
  <c r="O8199" i="3" a="1"/>
  <c r="O8199" i="3" s="1"/>
  <c r="P8205" i="3" a="1"/>
  <c r="P8205" i="3" s="1"/>
  <c r="L8205" i="3" a="1"/>
  <c r="L8205" i="3" s="1"/>
  <c r="O8205" i="3" a="1"/>
  <c r="O8205" i="3" s="1"/>
  <c r="O8211" i="3" a="1"/>
  <c r="O8211" i="3" s="1"/>
  <c r="K8211" i="3" a="1"/>
  <c r="K8211" i="3" s="1"/>
  <c r="O8225" i="3" a="1"/>
  <c r="O8225" i="3" s="1"/>
  <c r="O8231" i="3" a="1"/>
  <c r="O8231" i="3" s="1"/>
  <c r="P8237" i="3" a="1"/>
  <c r="P8237" i="3" s="1"/>
  <c r="L8237" i="3" a="1"/>
  <c r="L8237" i="3" s="1"/>
  <c r="O8237" i="3" a="1"/>
  <c r="O8237" i="3" s="1"/>
  <c r="O8243" i="3" a="1"/>
  <c r="O8243" i="3" s="1"/>
  <c r="K8243" i="3" a="1"/>
  <c r="K8243" i="3" s="1"/>
  <c r="O8257" i="3" a="1"/>
  <c r="O8257" i="3" s="1"/>
  <c r="P8269" i="3" a="1"/>
  <c r="P8269" i="3" s="1"/>
  <c r="L8269" i="3" a="1"/>
  <c r="L8269" i="3" s="1"/>
  <c r="O8275" i="3" a="1"/>
  <c r="O8275" i="3" s="1"/>
  <c r="K8275" i="3" a="1"/>
  <c r="K8275" i="3" s="1"/>
  <c r="P8301" i="3" a="1"/>
  <c r="P8301" i="3" s="1"/>
  <c r="L8301" i="3" a="1"/>
  <c r="L8301" i="3" s="1"/>
  <c r="O8307" i="3" a="1"/>
  <c r="O8307" i="3" s="1"/>
  <c r="K8307" i="3" a="1"/>
  <c r="K8307" i="3" s="1"/>
  <c r="R8352" i="3"/>
  <c r="Q8352" i="3"/>
  <c r="M8367" i="3" a="1"/>
  <c r="M8367" i="3" s="1"/>
  <c r="N8367" i="3" a="1"/>
  <c r="N8367" i="3" s="1"/>
  <c r="R8369" i="3"/>
  <c r="M8383" i="3" a="1"/>
  <c r="M8383" i="3" s="1"/>
  <c r="L8383" i="3" a="1"/>
  <c r="L8383" i="3" s="1"/>
  <c r="P8383" i="3" a="1"/>
  <c r="P8383" i="3" s="1"/>
  <c r="Q8383" i="3" s="1"/>
  <c r="M8392" i="3" a="1"/>
  <c r="M8392" i="3" s="1"/>
  <c r="L8392" i="3" a="1"/>
  <c r="L8392" i="3" s="1"/>
  <c r="N8392" i="3" a="1"/>
  <c r="N8392" i="3" s="1"/>
  <c r="P8398" i="3" a="1"/>
  <c r="P8398" i="3" s="1"/>
  <c r="Q8398" i="3" s="1"/>
  <c r="L8398" i="3" a="1"/>
  <c r="L8398" i="3" s="1"/>
  <c r="M8398" i="3" a="1"/>
  <c r="M8398" i="3" s="1"/>
  <c r="N8398" i="3" a="1"/>
  <c r="N8398" i="3" s="1"/>
  <c r="N8418" i="3" a="1"/>
  <c r="N8418" i="3" s="1"/>
  <c r="M8418" i="3" a="1"/>
  <c r="M8418" i="3" s="1"/>
  <c r="L8418" i="3" a="1"/>
  <c r="L8418" i="3" s="1"/>
  <c r="R8448" i="3"/>
  <c r="P8470" i="3" a="1"/>
  <c r="P8470" i="3" s="1"/>
  <c r="L8470" i="3" a="1"/>
  <c r="L8470" i="3" s="1"/>
  <c r="K8470" i="3" a="1"/>
  <c r="K8470" i="3" s="1"/>
  <c r="O8470" i="3" a="1"/>
  <c r="O8470" i="3" s="1"/>
  <c r="N8470" i="3" a="1"/>
  <c r="N8470" i="3" s="1"/>
  <c r="M8477" i="3" a="1"/>
  <c r="M8477" i="3" s="1"/>
  <c r="N8477" i="3" a="1"/>
  <c r="N8477" i="3" s="1"/>
  <c r="O8477" i="3" a="1"/>
  <c r="O8477" i="3" s="1"/>
  <c r="R8504" i="3"/>
  <c r="Q8504" i="3"/>
  <c r="N8394" i="3" a="1"/>
  <c r="N8394" i="3" s="1"/>
  <c r="L8394" i="3" a="1"/>
  <c r="L8394" i="3" s="1"/>
  <c r="P8394" i="3" a="1"/>
  <c r="P8394" i="3" s="1"/>
  <c r="K8394" i="3" a="1"/>
  <c r="K8394" i="3" s="1"/>
  <c r="M8400" i="3" a="1"/>
  <c r="M8400" i="3" s="1"/>
  <c r="L8400" i="3" a="1"/>
  <c r="L8400" i="3" s="1"/>
  <c r="P8400" i="3" a="1"/>
  <c r="P8400" i="3" s="1"/>
  <c r="K8400" i="3" a="1"/>
  <c r="K8400" i="3" s="1"/>
  <c r="N8413" i="3" a="1"/>
  <c r="N8413" i="3" s="1"/>
  <c r="M8413" i="3" a="1"/>
  <c r="M8413" i="3" s="1"/>
  <c r="R8421" i="3"/>
  <c r="Q8421" i="3"/>
  <c r="M8433" i="3" a="1"/>
  <c r="M8433" i="3" s="1"/>
  <c r="L8433" i="3" a="1"/>
  <c r="L8433" i="3" s="1"/>
  <c r="N8433" i="3" a="1"/>
  <c r="N8433" i="3" s="1"/>
  <c r="M8439" i="3" a="1"/>
  <c r="M8439" i="3" s="1"/>
  <c r="L8439" i="3" a="1"/>
  <c r="L8439" i="3" s="1"/>
  <c r="N8439" i="3" a="1"/>
  <c r="N8439" i="3" s="1"/>
  <c r="L8441" i="3" a="1"/>
  <c r="L8441" i="3" s="1"/>
  <c r="M8441" i="3" a="1"/>
  <c r="M8441" i="3" s="1"/>
  <c r="N8441" i="3" a="1"/>
  <c r="N8441" i="3" s="1"/>
  <c r="K8449" i="3" a="1"/>
  <c r="K8449" i="3" s="1"/>
  <c r="M8449" i="3" a="1"/>
  <c r="M8449" i="3" s="1"/>
  <c r="L8449" i="3" a="1"/>
  <c r="L8449" i="3" s="1"/>
  <c r="N8449" i="3" a="1"/>
  <c r="N8449" i="3" s="1"/>
  <c r="R8451" i="3"/>
  <c r="Q8451" i="3"/>
  <c r="Q8453" i="3"/>
  <c r="Q8457" i="3"/>
  <c r="M8465" i="3" a="1"/>
  <c r="M8465" i="3" s="1"/>
  <c r="N8465" i="3" a="1"/>
  <c r="N8465" i="3" s="1"/>
  <c r="L8465" i="3" a="1"/>
  <c r="L8465" i="3" s="1"/>
  <c r="O8465" i="3" a="1"/>
  <c r="O8465" i="3" s="1"/>
  <c r="Q8475" i="3"/>
  <c r="R8475" i="3"/>
  <c r="Q8488" i="3"/>
  <c r="R8488" i="3"/>
  <c r="R8556" i="3"/>
  <c r="Q8556" i="3"/>
  <c r="M8415" i="3" a="1"/>
  <c r="M8415" i="3" s="1"/>
  <c r="L8415" i="3" a="1"/>
  <c r="L8415" i="3" s="1"/>
  <c r="P8415" i="3" a="1"/>
  <c r="P8415" i="3" s="1"/>
  <c r="M8424" i="3" a="1"/>
  <c r="M8424" i="3" s="1"/>
  <c r="L8424" i="3" a="1"/>
  <c r="L8424" i="3" s="1"/>
  <c r="N8424" i="3" a="1"/>
  <c r="N8424" i="3" s="1"/>
  <c r="Q8435" i="3"/>
  <c r="R8435" i="3"/>
  <c r="Q8455" i="3"/>
  <c r="N8458" i="3" a="1"/>
  <c r="N8458" i="3" s="1"/>
  <c r="P8458" i="3" a="1"/>
  <c r="P8458" i="3" s="1"/>
  <c r="L8458" i="3" a="1"/>
  <c r="L8458" i="3" s="1"/>
  <c r="K8458" i="3" a="1"/>
  <c r="K8458" i="3" s="1"/>
  <c r="M8458" i="3" a="1"/>
  <c r="M8458" i="3" s="1"/>
  <c r="O8460" i="3" a="1"/>
  <c r="O8460" i="3" s="1"/>
  <c r="K8460" i="3" a="1"/>
  <c r="K8460" i="3" s="1"/>
  <c r="N8460" i="3" a="1"/>
  <c r="N8460" i="3" s="1"/>
  <c r="L8460" i="3" a="1"/>
  <c r="L8460" i="3" s="1"/>
  <c r="M8460" i="3" a="1"/>
  <c r="M8460" i="3" s="1"/>
  <c r="K8465" i="3" a="1"/>
  <c r="K8465" i="3" s="1"/>
  <c r="P8357" i="3" a="1"/>
  <c r="P8357" i="3" s="1"/>
  <c r="R8357" i="3" s="1"/>
  <c r="L8357" i="3" a="1"/>
  <c r="L8357" i="3" s="1"/>
  <c r="M8357" i="3" a="1"/>
  <c r="M8357" i="3" s="1"/>
  <c r="P8364" i="3" a="1"/>
  <c r="P8364" i="3" s="1"/>
  <c r="L8364" i="3" a="1"/>
  <c r="L8364" i="3" s="1"/>
  <c r="O8364" i="3" a="1"/>
  <c r="O8364" i="3" s="1"/>
  <c r="K8364" i="3" a="1"/>
  <c r="K8364" i="3" s="1"/>
  <c r="O8372" i="3" a="1"/>
  <c r="O8372" i="3" s="1"/>
  <c r="K8372" i="3" a="1"/>
  <c r="K8372" i="3" s="1"/>
  <c r="M8372" i="3" a="1"/>
  <c r="M8372" i="3" s="1"/>
  <c r="N8372" i="3" a="1"/>
  <c r="N8372" i="3" s="1"/>
  <c r="M8389" i="3" a="1"/>
  <c r="M8389" i="3" s="1"/>
  <c r="L8389" i="3" a="1"/>
  <c r="L8389" i="3" s="1"/>
  <c r="N8400" i="3" a="1"/>
  <c r="N8400" i="3" s="1"/>
  <c r="L8413" i="3" a="1"/>
  <c r="L8413" i="3" s="1"/>
  <c r="K8415" i="3" a="1"/>
  <c r="K8415" i="3" s="1"/>
  <c r="K8424" i="3" a="1"/>
  <c r="K8424" i="3" s="1"/>
  <c r="Q8443" i="3"/>
  <c r="R8443" i="3"/>
  <c r="L8447" i="3" a="1"/>
  <c r="L8447" i="3" s="1"/>
  <c r="M8447" i="3" a="1"/>
  <c r="M8447" i="3" s="1"/>
  <c r="P8447" i="3" a="1"/>
  <c r="P8447" i="3" s="1"/>
  <c r="K8447" i="3" a="1"/>
  <c r="K8447" i="3" s="1"/>
  <c r="O8476" i="3" a="1"/>
  <c r="O8476" i="3" s="1"/>
  <c r="K8476" i="3" a="1"/>
  <c r="K8476" i="3" s="1"/>
  <c r="L8476" i="3" a="1"/>
  <c r="L8476" i="3" s="1"/>
  <c r="P8476" i="3" a="1"/>
  <c r="P8476" i="3" s="1"/>
  <c r="N8476" i="3" a="1"/>
  <c r="N8476" i="3" s="1"/>
  <c r="N8407" i="3" a="1"/>
  <c r="N8407" i="3" s="1"/>
  <c r="M8407" i="3" a="1"/>
  <c r="M8407" i="3" s="1"/>
  <c r="O8412" i="3" a="1"/>
  <c r="O8412" i="3" s="1"/>
  <c r="K8412" i="3" a="1"/>
  <c r="K8412" i="3" s="1"/>
  <c r="L8412" i="3" a="1"/>
  <c r="L8412" i="3" s="1"/>
  <c r="P8412" i="3" a="1"/>
  <c r="P8412" i="3" s="1"/>
  <c r="M8412" i="3" a="1"/>
  <c r="M8412" i="3" s="1"/>
  <c r="N8426" i="3" a="1"/>
  <c r="N8426" i="3" s="1"/>
  <c r="P8426" i="3" a="1"/>
  <c r="P8426" i="3" s="1"/>
  <c r="M8426" i="3" a="1"/>
  <c r="M8426" i="3" s="1"/>
  <c r="L8431" i="3" a="1"/>
  <c r="L8431" i="3" s="1"/>
  <c r="P8431" i="3" a="1"/>
  <c r="P8431" i="3" s="1"/>
  <c r="K8431" i="3" a="1"/>
  <c r="K8431" i="3" s="1"/>
  <c r="M8431" i="3" a="1"/>
  <c r="M8431" i="3" s="1"/>
  <c r="L8437" i="3" a="1"/>
  <c r="L8437" i="3" s="1"/>
  <c r="K8437" i="3" a="1"/>
  <c r="K8437" i="3" s="1"/>
  <c r="M8437" i="3" a="1"/>
  <c r="M8437" i="3" s="1"/>
  <c r="O8439" i="3" a="1"/>
  <c r="O8439" i="3" s="1"/>
  <c r="O8441" i="3" a="1"/>
  <c r="O8441" i="3" s="1"/>
  <c r="L8445" i="3" a="1"/>
  <c r="L8445" i="3" s="1"/>
  <c r="K8445" i="3" a="1"/>
  <c r="K8445" i="3" s="1"/>
  <c r="M8445" i="3" a="1"/>
  <c r="M8445" i="3" s="1"/>
  <c r="O8449" i="3" a="1"/>
  <c r="O8449" i="3" s="1"/>
  <c r="M8464" i="3" a="1"/>
  <c r="M8464" i="3" s="1"/>
  <c r="P8464" i="3" a="1"/>
  <c r="P8464" i="3" s="1"/>
  <c r="K8464" i="3" a="1"/>
  <c r="K8464" i="3" s="1"/>
  <c r="O8464" i="3" a="1"/>
  <c r="O8464" i="3" s="1"/>
  <c r="N8464" i="3" a="1"/>
  <c r="N8464" i="3" s="1"/>
  <c r="Q8485" i="3"/>
  <c r="R8485" i="3"/>
  <c r="N8510" i="3" a="1"/>
  <c r="N8510" i="3" s="1"/>
  <c r="O8510" i="3" a="1"/>
  <c r="O8510" i="3" s="1"/>
  <c r="M8510" i="3" a="1"/>
  <c r="M8510" i="3" s="1"/>
  <c r="P8510" i="3" a="1"/>
  <c r="P8510" i="3" s="1"/>
  <c r="L8510" i="3" a="1"/>
  <c r="L8510" i="3" s="1"/>
  <c r="K8510" i="3" a="1"/>
  <c r="K8510" i="3" s="1"/>
  <c r="M8187" i="3" a="1"/>
  <c r="M8187" i="3" s="1"/>
  <c r="M8195" i="3" a="1"/>
  <c r="M8195" i="3" s="1"/>
  <c r="O8200" i="3" a="1"/>
  <c r="O8200" i="3" s="1"/>
  <c r="O8206" i="3" a="1"/>
  <c r="O8206" i="3" s="1"/>
  <c r="N8208" i="3" a="1"/>
  <c r="N8208" i="3" s="1"/>
  <c r="O8212" i="3" a="1"/>
  <c r="O8212" i="3" s="1"/>
  <c r="N8214" i="3" a="1"/>
  <c r="N8214" i="3" s="1"/>
  <c r="N8220" i="3" a="1"/>
  <c r="N8220" i="3" s="1"/>
  <c r="M8225" i="3" a="1"/>
  <c r="M8225" i="3" s="1"/>
  <c r="O8232" i="3" a="1"/>
  <c r="O8232" i="3" s="1"/>
  <c r="O8238" i="3" a="1"/>
  <c r="O8238" i="3" s="1"/>
  <c r="N8240" i="3" a="1"/>
  <c r="N8240" i="3" s="1"/>
  <c r="O8244" i="3" a="1"/>
  <c r="O8244" i="3" s="1"/>
  <c r="N8246" i="3" a="1"/>
  <c r="N8246" i="3" s="1"/>
  <c r="N8252" i="3" a="1"/>
  <c r="N8252" i="3" s="1"/>
  <c r="M8257" i="3" a="1"/>
  <c r="M8257" i="3" s="1"/>
  <c r="N8263" i="3" a="1"/>
  <c r="N8263" i="3" s="1"/>
  <c r="P8268" i="3" a="1"/>
  <c r="P8268" i="3" s="1"/>
  <c r="R8268" i="3" s="1"/>
  <c r="L8268" i="3" a="1"/>
  <c r="L8268" i="3" s="1"/>
  <c r="N8269" i="3" a="1"/>
  <c r="N8269" i="3" s="1"/>
  <c r="N8275" i="3" a="1"/>
  <c r="N8275" i="3" s="1"/>
  <c r="N8295" i="3" a="1"/>
  <c r="N8295" i="3" s="1"/>
  <c r="P8300" i="3" a="1"/>
  <c r="P8300" i="3" s="1"/>
  <c r="R8300" i="3" s="1"/>
  <c r="L8300" i="3" a="1"/>
  <c r="L8300" i="3" s="1"/>
  <c r="N8301" i="3" a="1"/>
  <c r="N8301" i="3" s="1"/>
  <c r="N8307" i="3" a="1"/>
  <c r="N8307" i="3" s="1"/>
  <c r="N8327" i="3" a="1"/>
  <c r="N8327" i="3" s="1"/>
  <c r="P8341" i="3" a="1"/>
  <c r="P8341" i="3" s="1"/>
  <c r="R8341" i="3" s="1"/>
  <c r="L8341" i="3" a="1"/>
  <c r="L8341" i="3" s="1"/>
  <c r="M8341" i="3" a="1"/>
  <c r="M8341" i="3" s="1"/>
  <c r="P8348" i="3" a="1"/>
  <c r="P8348" i="3" s="1"/>
  <c r="L8348" i="3" a="1"/>
  <c r="L8348" i="3" s="1"/>
  <c r="O8348" i="3" a="1"/>
  <c r="O8348" i="3" s="1"/>
  <c r="K8348" i="3" a="1"/>
  <c r="K8348" i="3" s="1"/>
  <c r="O8367" i="3" a="1"/>
  <c r="O8367" i="3" s="1"/>
  <c r="L8372" i="3" a="1"/>
  <c r="L8372" i="3" s="1"/>
  <c r="P8374" i="3" a="1"/>
  <c r="P8374" i="3" s="1"/>
  <c r="R8374" i="3" s="1"/>
  <c r="L8374" i="3" a="1"/>
  <c r="L8374" i="3" s="1"/>
  <c r="K8374" i="3" a="1"/>
  <c r="K8374" i="3" s="1"/>
  <c r="M8374" i="3" a="1"/>
  <c r="M8374" i="3" s="1"/>
  <c r="N8389" i="3" a="1"/>
  <c r="N8389" i="3" s="1"/>
  <c r="O8394" i="3" a="1"/>
  <c r="O8394" i="3" s="1"/>
  <c r="O8400" i="3" a="1"/>
  <c r="O8400" i="3" s="1"/>
  <c r="O8404" i="3" a="1"/>
  <c r="O8404" i="3" s="1"/>
  <c r="K8404" i="3" a="1"/>
  <c r="K8404" i="3" s="1"/>
  <c r="M8404" i="3" a="1"/>
  <c r="M8404" i="3" s="1"/>
  <c r="N8404" i="3" a="1"/>
  <c r="N8404" i="3" s="1"/>
  <c r="Q8405" i="3"/>
  <c r="K8407" i="3" a="1"/>
  <c r="K8407" i="3" s="1"/>
  <c r="O8413" i="3" a="1"/>
  <c r="O8413" i="3" s="1"/>
  <c r="M8421" i="3" a="1"/>
  <c r="M8421" i="3" s="1"/>
  <c r="L8421" i="3" a="1"/>
  <c r="L8421" i="3" s="1"/>
  <c r="K8426" i="3" a="1"/>
  <c r="K8426" i="3" s="1"/>
  <c r="R8427" i="3"/>
  <c r="P8430" i="3" a="1"/>
  <c r="P8430" i="3" s="1"/>
  <c r="L8430" i="3" a="1"/>
  <c r="L8430" i="3" s="1"/>
  <c r="M8430" i="3" a="1"/>
  <c r="M8430" i="3" s="1"/>
  <c r="N8430" i="3" a="1"/>
  <c r="N8430" i="3" s="1"/>
  <c r="O8430" i="3" a="1"/>
  <c r="O8430" i="3" s="1"/>
  <c r="O8436" i="3" a="1"/>
  <c r="O8436" i="3" s="1"/>
  <c r="K8436" i="3" a="1"/>
  <c r="K8436" i="3" s="1"/>
  <c r="M8436" i="3" a="1"/>
  <c r="M8436" i="3" s="1"/>
  <c r="N8436" i="3" a="1"/>
  <c r="N8436" i="3" s="1"/>
  <c r="O8444" i="3" a="1"/>
  <c r="O8444" i="3" s="1"/>
  <c r="K8444" i="3" a="1"/>
  <c r="K8444" i="3" s="1"/>
  <c r="L8444" i="3" a="1"/>
  <c r="L8444" i="3" s="1"/>
  <c r="N8444" i="3" a="1"/>
  <c r="N8444" i="3" s="1"/>
  <c r="N8445" i="3" a="1"/>
  <c r="N8445" i="3" s="1"/>
  <c r="P8449" i="3" a="1"/>
  <c r="P8449" i="3" s="1"/>
  <c r="K8455" i="3" a="1"/>
  <c r="K8455" i="3" s="1"/>
  <c r="N8455" i="3" a="1"/>
  <c r="N8455" i="3" s="1"/>
  <c r="M8455" i="3" a="1"/>
  <c r="M8455" i="3" s="1"/>
  <c r="O8458" i="3" a="1"/>
  <c r="O8458" i="3" s="1"/>
  <c r="L8464" i="3" a="1"/>
  <c r="L8464" i="3" s="1"/>
  <c r="P8465" i="3" a="1"/>
  <c r="P8465" i="3" s="1"/>
  <c r="M8471" i="3" a="1"/>
  <c r="M8471" i="3" s="1"/>
  <c r="N8471" i="3" a="1"/>
  <c r="N8471" i="3" s="1"/>
  <c r="L8471" i="3" a="1"/>
  <c r="L8471" i="3" s="1"/>
  <c r="O8471" i="3" a="1"/>
  <c r="O8471" i="3" s="1"/>
  <c r="M8476" i="3" a="1"/>
  <c r="M8476" i="3" s="1"/>
  <c r="R8518" i="3"/>
  <c r="Q8518" i="3"/>
  <c r="R8703" i="3"/>
  <c r="Q8703" i="3"/>
  <c r="K8070" i="3" a="1"/>
  <c r="K8070" i="3" s="1"/>
  <c r="K8078" i="3" a="1"/>
  <c r="K8078" i="3" s="1"/>
  <c r="K8086" i="3" a="1"/>
  <c r="K8086" i="3" s="1"/>
  <c r="K8094" i="3" a="1"/>
  <c r="K8094" i="3" s="1"/>
  <c r="K8102" i="3" a="1"/>
  <c r="K8102" i="3" s="1"/>
  <c r="K8110" i="3" a="1"/>
  <c r="K8110" i="3" s="1"/>
  <c r="K8118" i="3" a="1"/>
  <c r="K8118" i="3" s="1"/>
  <c r="K8126" i="3" a="1"/>
  <c r="K8126" i="3" s="1"/>
  <c r="K8134" i="3" a="1"/>
  <c r="K8134" i="3" s="1"/>
  <c r="K8142" i="3" a="1"/>
  <c r="K8142" i="3" s="1"/>
  <c r="K8150" i="3" a="1"/>
  <c r="K8150" i="3" s="1"/>
  <c r="K8158" i="3" a="1"/>
  <c r="K8158" i="3" s="1"/>
  <c r="K8166" i="3" a="1"/>
  <c r="K8166" i="3" s="1"/>
  <c r="K8174" i="3" a="1"/>
  <c r="K8174" i="3" s="1"/>
  <c r="K8182" i="3" a="1"/>
  <c r="K8182" i="3" s="1"/>
  <c r="K8190" i="3" a="1"/>
  <c r="K8190" i="3" s="1"/>
  <c r="P8197" i="3" a="1"/>
  <c r="P8197" i="3" s="1"/>
  <c r="L8197" i="3" a="1"/>
  <c r="L8197" i="3" s="1"/>
  <c r="O8197" i="3" a="1"/>
  <c r="O8197" i="3" s="1"/>
  <c r="N8199" i="3" a="1"/>
  <c r="N8199" i="3" s="1"/>
  <c r="K8200" i="3" a="1"/>
  <c r="K8200" i="3" s="1"/>
  <c r="O8203" i="3" a="1"/>
  <c r="O8203" i="3" s="1"/>
  <c r="K8203" i="3" a="1"/>
  <c r="K8203" i="3" s="1"/>
  <c r="N8205" i="3" a="1"/>
  <c r="N8205" i="3" s="1"/>
  <c r="K8206" i="3" a="1"/>
  <c r="K8206" i="3" s="1"/>
  <c r="N8211" i="3" a="1"/>
  <c r="N8211" i="3" s="1"/>
  <c r="K8212" i="3" a="1"/>
  <c r="K8212" i="3" s="1"/>
  <c r="P8212" i="3" a="1"/>
  <c r="P8212" i="3" s="1"/>
  <c r="O8217" i="3" a="1"/>
  <c r="O8217" i="3" s="1"/>
  <c r="O8223" i="3" a="1"/>
  <c r="O8223" i="3" s="1"/>
  <c r="P8229" i="3" a="1"/>
  <c r="P8229" i="3" s="1"/>
  <c r="L8229" i="3" a="1"/>
  <c r="L8229" i="3" s="1"/>
  <c r="O8229" i="3" a="1"/>
  <c r="O8229" i="3" s="1"/>
  <c r="N8231" i="3" a="1"/>
  <c r="N8231" i="3" s="1"/>
  <c r="K8232" i="3" a="1"/>
  <c r="K8232" i="3" s="1"/>
  <c r="O8235" i="3" a="1"/>
  <c r="O8235" i="3" s="1"/>
  <c r="K8235" i="3" a="1"/>
  <c r="K8235" i="3" s="1"/>
  <c r="N8237" i="3" a="1"/>
  <c r="N8237" i="3" s="1"/>
  <c r="K8238" i="3" a="1"/>
  <c r="K8238" i="3" s="1"/>
  <c r="N8243" i="3" a="1"/>
  <c r="N8243" i="3" s="1"/>
  <c r="K8244" i="3" a="1"/>
  <c r="K8244" i="3" s="1"/>
  <c r="O8249" i="3" a="1"/>
  <c r="O8249" i="3" s="1"/>
  <c r="O8255" i="3" a="1"/>
  <c r="O8255" i="3" s="1"/>
  <c r="K8262" i="3" a="1"/>
  <c r="K8262" i="3" s="1"/>
  <c r="P8262" i="3" a="1"/>
  <c r="P8262" i="3" s="1"/>
  <c r="R8262" i="3" s="1"/>
  <c r="K8268" i="3" a="1"/>
  <c r="K8268" i="3" s="1"/>
  <c r="P8277" i="3" a="1"/>
  <c r="P8277" i="3" s="1"/>
  <c r="R8277" i="3" s="1"/>
  <c r="L8277" i="3" a="1"/>
  <c r="L8277" i="3" s="1"/>
  <c r="O8280" i="3" a="1"/>
  <c r="O8280" i="3" s="1"/>
  <c r="O8283" i="3" a="1"/>
  <c r="O8283" i="3" s="1"/>
  <c r="K8283" i="3" a="1"/>
  <c r="K8283" i="3" s="1"/>
  <c r="O8286" i="3" a="1"/>
  <c r="O8286" i="3" s="1"/>
  <c r="K8288" i="3" a="1"/>
  <c r="K8288" i="3" s="1"/>
  <c r="P8288" i="3" a="1"/>
  <c r="P8288" i="3" s="1"/>
  <c r="R8288" i="3" s="1"/>
  <c r="K8294" i="3" a="1"/>
  <c r="K8294" i="3" s="1"/>
  <c r="P8294" i="3" a="1"/>
  <c r="P8294" i="3" s="1"/>
  <c r="K8300" i="3" a="1"/>
  <c r="K8300" i="3" s="1"/>
  <c r="P8309" i="3" a="1"/>
  <c r="P8309" i="3" s="1"/>
  <c r="Q8309" i="3" s="1"/>
  <c r="L8309" i="3" a="1"/>
  <c r="L8309" i="3" s="1"/>
  <c r="O8312" i="3" a="1"/>
  <c r="O8312" i="3" s="1"/>
  <c r="O8315" i="3" a="1"/>
  <c r="O8315" i="3" s="1"/>
  <c r="K8315" i="3" a="1"/>
  <c r="K8315" i="3" s="1"/>
  <c r="O8318" i="3" a="1"/>
  <c r="O8318" i="3" s="1"/>
  <c r="K8320" i="3" a="1"/>
  <c r="K8320" i="3" s="1"/>
  <c r="P8320" i="3" a="1"/>
  <c r="P8320" i="3" s="1"/>
  <c r="K8326" i="3" a="1"/>
  <c r="K8326" i="3" s="1"/>
  <c r="P8326" i="3" a="1"/>
  <c r="P8326" i="3" s="1"/>
  <c r="Q8326" i="3" s="1"/>
  <c r="P8340" i="3" a="1"/>
  <c r="P8340" i="3" s="1"/>
  <c r="L8340" i="3" a="1"/>
  <c r="L8340" i="3" s="1"/>
  <c r="O8340" i="3" a="1"/>
  <c r="O8340" i="3" s="1"/>
  <c r="K8340" i="3" a="1"/>
  <c r="K8340" i="3" s="1"/>
  <c r="K8341" i="3" a="1"/>
  <c r="K8341" i="3" s="1"/>
  <c r="M8348" i="3" a="1"/>
  <c r="M8348" i="3" s="1"/>
  <c r="N8357" i="3" a="1"/>
  <c r="N8357" i="3" s="1"/>
  <c r="N8364" i="3" a="1"/>
  <c r="N8364" i="3" s="1"/>
  <c r="Q8381" i="3"/>
  <c r="N8386" i="3" a="1"/>
  <c r="N8386" i="3" s="1"/>
  <c r="M8386" i="3" a="1"/>
  <c r="M8386" i="3" s="1"/>
  <c r="L8386" i="3" a="1"/>
  <c r="L8386" i="3" s="1"/>
  <c r="P8392" i="3" a="1"/>
  <c r="P8392" i="3" s="1"/>
  <c r="Q8392" i="3" s="1"/>
  <c r="N8401" i="3" a="1"/>
  <c r="N8401" i="3" s="1"/>
  <c r="M8401" i="3" a="1"/>
  <c r="M8401" i="3" s="1"/>
  <c r="L8409" i="3" a="1"/>
  <c r="L8409" i="3" s="1"/>
  <c r="P8409" i="3" a="1"/>
  <c r="P8409" i="3" s="1"/>
  <c r="Q8409" i="3" s="1"/>
  <c r="M8409" i="3" a="1"/>
  <c r="M8409" i="3" s="1"/>
  <c r="N8412" i="3" a="1"/>
  <c r="N8412" i="3" s="1"/>
  <c r="P8413" i="3" a="1"/>
  <c r="P8413" i="3" s="1"/>
  <c r="O8415" i="3" a="1"/>
  <c r="O8415" i="3" s="1"/>
  <c r="P8418" i="3" a="1"/>
  <c r="P8418" i="3" s="1"/>
  <c r="Q8418" i="3" s="1"/>
  <c r="K8421" i="3" a="1"/>
  <c r="K8421" i="3" s="1"/>
  <c r="O8424" i="3" a="1"/>
  <c r="O8424" i="3" s="1"/>
  <c r="L8426" i="3" a="1"/>
  <c r="L8426" i="3" s="1"/>
  <c r="O8428" i="3" a="1"/>
  <c r="O8428" i="3" s="1"/>
  <c r="K8428" i="3" a="1"/>
  <c r="K8428" i="3" s="1"/>
  <c r="N8428" i="3" a="1"/>
  <c r="N8428" i="3" s="1"/>
  <c r="M8428" i="3" a="1"/>
  <c r="M8428" i="3" s="1"/>
  <c r="K8430" i="3" a="1"/>
  <c r="K8430" i="3" s="1"/>
  <c r="N8431" i="3" a="1"/>
  <c r="N8431" i="3" s="1"/>
  <c r="P8433" i="3" a="1"/>
  <c r="P8433" i="3" s="1"/>
  <c r="R8433" i="3" s="1"/>
  <c r="N8437" i="3" a="1"/>
  <c r="N8437" i="3" s="1"/>
  <c r="P8439" i="3" a="1"/>
  <c r="P8439" i="3" s="1"/>
  <c r="P8441" i="3" a="1"/>
  <c r="P8441" i="3" s="1"/>
  <c r="O8447" i="3" a="1"/>
  <c r="O8447" i="3" s="1"/>
  <c r="M8453" i="3" a="1"/>
  <c r="M8453" i="3" s="1"/>
  <c r="L8453" i="3" a="1"/>
  <c r="L8453" i="3" s="1"/>
  <c r="N8453" i="3" a="1"/>
  <c r="N8453" i="3" s="1"/>
  <c r="P8460" i="3" a="1"/>
  <c r="P8460" i="3" s="1"/>
  <c r="K8471" i="3" a="1"/>
  <c r="K8471" i="3" s="1"/>
  <c r="P8501" i="3" a="1"/>
  <c r="P8501" i="3" s="1"/>
  <c r="L8501" i="3" a="1"/>
  <c r="L8501" i="3" s="1"/>
  <c r="N8501" i="3" a="1"/>
  <c r="N8501" i="3" s="1"/>
  <c r="M8501" i="3" a="1"/>
  <c r="M8501" i="3" s="1"/>
  <c r="O8501" i="3" a="1"/>
  <c r="O8501" i="3" s="1"/>
  <c r="P8260" i="3" a="1"/>
  <c r="P8260" i="3" s="1"/>
  <c r="Q8260" i="3" s="1"/>
  <c r="L8260" i="3" a="1"/>
  <c r="L8260" i="3" s="1"/>
  <c r="O8263" i="3" a="1"/>
  <c r="O8263" i="3" s="1"/>
  <c r="O8269" i="3" a="1"/>
  <c r="O8269" i="3" s="1"/>
  <c r="P8275" i="3" a="1"/>
  <c r="P8275" i="3" s="1"/>
  <c r="P8292" i="3" a="1"/>
  <c r="P8292" i="3" s="1"/>
  <c r="R8292" i="3" s="1"/>
  <c r="L8292" i="3" a="1"/>
  <c r="L8292" i="3" s="1"/>
  <c r="O8295" i="3" a="1"/>
  <c r="O8295" i="3" s="1"/>
  <c r="O8301" i="3" a="1"/>
  <c r="O8301" i="3" s="1"/>
  <c r="P8307" i="3" a="1"/>
  <c r="P8307" i="3" s="1"/>
  <c r="P8324" i="3" a="1"/>
  <c r="P8324" i="3" s="1"/>
  <c r="R8324" i="3" s="1"/>
  <c r="L8324" i="3" a="1"/>
  <c r="L8324" i="3" s="1"/>
  <c r="O8327" i="3" a="1"/>
  <c r="O8327" i="3" s="1"/>
  <c r="R8360" i="3"/>
  <c r="Q8360" i="3"/>
  <c r="P8367" i="3" a="1"/>
  <c r="P8367" i="3" s="1"/>
  <c r="N8381" i="3" a="1"/>
  <c r="N8381" i="3" s="1"/>
  <c r="M8381" i="3" a="1"/>
  <c r="M8381" i="3" s="1"/>
  <c r="O8389" i="3" a="1"/>
  <c r="O8389" i="3" s="1"/>
  <c r="R8395" i="3"/>
  <c r="P8406" i="3" a="1"/>
  <c r="P8406" i="3" s="1"/>
  <c r="L8406" i="3" a="1"/>
  <c r="L8406" i="3" s="1"/>
  <c r="K8406" i="3" a="1"/>
  <c r="K8406" i="3" s="1"/>
  <c r="M8406" i="3" a="1"/>
  <c r="M8406" i="3" s="1"/>
  <c r="L8407" i="3" a="1"/>
  <c r="L8407" i="3" s="1"/>
  <c r="R8419" i="3"/>
  <c r="O8426" i="3" a="1"/>
  <c r="O8426" i="3" s="1"/>
  <c r="O8431" i="3" a="1"/>
  <c r="O8431" i="3" s="1"/>
  <c r="L8436" i="3" a="1"/>
  <c r="L8436" i="3" s="1"/>
  <c r="O8437" i="3" a="1"/>
  <c r="O8437" i="3" s="1"/>
  <c r="O8445" i="3" a="1"/>
  <c r="O8445" i="3" s="1"/>
  <c r="L8455" i="3" a="1"/>
  <c r="L8455" i="3" s="1"/>
  <c r="P8462" i="3" a="1"/>
  <c r="P8462" i="3" s="1"/>
  <c r="Q8462" i="3" s="1"/>
  <c r="L8462" i="3" a="1"/>
  <c r="L8462" i="3" s="1"/>
  <c r="M8462" i="3" a="1"/>
  <c r="M8462" i="3" s="1"/>
  <c r="N8462" i="3" a="1"/>
  <c r="N8462" i="3" s="1"/>
  <c r="M8488" i="3" a="1"/>
  <c r="M8488" i="3" s="1"/>
  <c r="L8488" i="3" a="1"/>
  <c r="L8488" i="3" s="1"/>
  <c r="N8488" i="3" a="1"/>
  <c r="N8488" i="3" s="1"/>
  <c r="K8488" i="3" a="1"/>
  <c r="K8488" i="3" s="1"/>
  <c r="P8339" i="3" a="1"/>
  <c r="P8339" i="3" s="1"/>
  <c r="Q8339" i="3" s="1"/>
  <c r="L8347" i="3" a="1"/>
  <c r="L8347" i="3" s="1"/>
  <c r="P8347" i="3" a="1"/>
  <c r="P8347" i="3" s="1"/>
  <c r="L8355" i="3" a="1"/>
  <c r="L8355" i="3" s="1"/>
  <c r="P8355" i="3" a="1"/>
  <c r="P8355" i="3" s="1"/>
  <c r="R8355" i="3" s="1"/>
  <c r="L8363" i="3" a="1"/>
  <c r="L8363" i="3" s="1"/>
  <c r="P8363" i="3" a="1"/>
  <c r="P8363" i="3" s="1"/>
  <c r="O8378" i="3" a="1"/>
  <c r="O8378" i="3" s="1"/>
  <c r="O8384" i="3" a="1"/>
  <c r="O8384" i="3" s="1"/>
  <c r="L8385" i="3" a="1"/>
  <c r="L8385" i="3" s="1"/>
  <c r="P8390" i="3" a="1"/>
  <c r="P8390" i="3" s="1"/>
  <c r="L8390" i="3" a="1"/>
  <c r="L8390" i="3" s="1"/>
  <c r="O8390" i="3" a="1"/>
  <c r="O8390" i="3" s="1"/>
  <c r="L8391" i="3" a="1"/>
  <c r="L8391" i="3" s="1"/>
  <c r="O8396" i="3" a="1"/>
  <c r="O8396" i="3" s="1"/>
  <c r="K8396" i="3" a="1"/>
  <c r="K8396" i="3" s="1"/>
  <c r="O8410" i="3" a="1"/>
  <c r="O8410" i="3" s="1"/>
  <c r="O8416" i="3" a="1"/>
  <c r="O8416" i="3" s="1"/>
  <c r="L8417" i="3" a="1"/>
  <c r="L8417" i="3" s="1"/>
  <c r="P8422" i="3" a="1"/>
  <c r="P8422" i="3" s="1"/>
  <c r="L8422" i="3" a="1"/>
  <c r="L8422" i="3" s="1"/>
  <c r="O8422" i="3" a="1"/>
  <c r="O8422" i="3" s="1"/>
  <c r="L8423" i="3" a="1"/>
  <c r="L8423" i="3" s="1"/>
  <c r="M8432" i="3" a="1"/>
  <c r="M8432" i="3" s="1"/>
  <c r="P8432" i="3" a="1"/>
  <c r="P8432" i="3" s="1"/>
  <c r="P8438" i="3" a="1"/>
  <c r="P8438" i="3" s="1"/>
  <c r="L8438" i="3" a="1"/>
  <c r="L8438" i="3" s="1"/>
  <c r="L8456" i="3" a="1"/>
  <c r="L8456" i="3" s="1"/>
  <c r="Q8459" i="3"/>
  <c r="P8461" i="3" a="1"/>
  <c r="P8461" i="3" s="1"/>
  <c r="K8461" i="3" a="1"/>
  <c r="K8461" i="3" s="1"/>
  <c r="N8474" i="3" a="1"/>
  <c r="N8474" i="3" s="1"/>
  <c r="M8474" i="3" a="1"/>
  <c r="M8474" i="3" s="1"/>
  <c r="P8474" i="3" a="1"/>
  <c r="P8474" i="3" s="1"/>
  <c r="M8480" i="3" a="1"/>
  <c r="M8480" i="3" s="1"/>
  <c r="N8480" i="3" a="1"/>
  <c r="N8480" i="3" s="1"/>
  <c r="P8480" i="3" a="1"/>
  <c r="P8480" i="3" s="1"/>
  <c r="O8492" i="3" a="1"/>
  <c r="O8492" i="3" s="1"/>
  <c r="K8492" i="3" a="1"/>
  <c r="K8492" i="3" s="1"/>
  <c r="N8492" i="3" a="1"/>
  <c r="N8492" i="3" s="1"/>
  <c r="P8492" i="3" a="1"/>
  <c r="P8492" i="3" s="1"/>
  <c r="P8493" i="3" a="1"/>
  <c r="P8493" i="3" s="1"/>
  <c r="R8493" i="3" s="1"/>
  <c r="L8493" i="3" a="1"/>
  <c r="L8493" i="3" s="1"/>
  <c r="M8493" i="3" a="1"/>
  <c r="M8493" i="3" s="1"/>
  <c r="M8495" i="3" a="1"/>
  <c r="M8495" i="3" s="1"/>
  <c r="N8495" i="3" a="1"/>
  <c r="N8495" i="3" s="1"/>
  <c r="M8496" i="3" a="1"/>
  <c r="M8496" i="3" s="1"/>
  <c r="P8496" i="3" a="1"/>
  <c r="P8496" i="3" s="1"/>
  <c r="R8496" i="3" s="1"/>
  <c r="K8496" i="3" a="1"/>
  <c r="K8496" i="3" s="1"/>
  <c r="L8496" i="3" a="1"/>
  <c r="L8496" i="3" s="1"/>
  <c r="P8575" i="3" a="1"/>
  <c r="P8575" i="3" s="1"/>
  <c r="L8575" i="3" a="1"/>
  <c r="L8575" i="3" s="1"/>
  <c r="O8575" i="3" a="1"/>
  <c r="O8575" i="3" s="1"/>
  <c r="K8575" i="3" a="1"/>
  <c r="K8575" i="3" s="1"/>
  <c r="M8575" i="3" a="1"/>
  <c r="M8575" i="3" s="1"/>
  <c r="N8575" i="3" a="1"/>
  <c r="N8575" i="3" s="1"/>
  <c r="Q8598" i="3"/>
  <c r="Q8646" i="3"/>
  <c r="R8646" i="3"/>
  <c r="O8666" i="3" a="1"/>
  <c r="O8666" i="3" s="1"/>
  <c r="K8666" i="3" a="1"/>
  <c r="K8666" i="3" s="1"/>
  <c r="L8666" i="3" a="1"/>
  <c r="L8666" i="3" s="1"/>
  <c r="P8666" i="3" a="1"/>
  <c r="P8666" i="3" s="1"/>
  <c r="N8666" i="3" a="1"/>
  <c r="N8666" i="3" s="1"/>
  <c r="O8682" i="3" a="1"/>
  <c r="O8682" i="3" s="1"/>
  <c r="K8682" i="3" a="1"/>
  <c r="K8682" i="3" s="1"/>
  <c r="N8682" i="3" a="1"/>
  <c r="N8682" i="3" s="1"/>
  <c r="M8682" i="3" a="1"/>
  <c r="M8682" i="3" s="1"/>
  <c r="L8682" i="3" a="1"/>
  <c r="L8682" i="3" s="1"/>
  <c r="Q8735" i="3"/>
  <c r="P8514" i="3" a="1"/>
  <c r="P8514" i="3" s="1"/>
  <c r="K8514" i="3" a="1"/>
  <c r="K8514" i="3" s="1"/>
  <c r="N8514" i="3" a="1"/>
  <c r="N8514" i="3" s="1"/>
  <c r="M8514" i="3" a="1"/>
  <c r="M8514" i="3" s="1"/>
  <c r="R8515" i="3"/>
  <c r="Q8515" i="3"/>
  <c r="O8525" i="3" a="1"/>
  <c r="O8525" i="3" s="1"/>
  <c r="K8525" i="3" a="1"/>
  <c r="K8525" i="3" s="1"/>
  <c r="N8525" i="3" a="1"/>
  <c r="N8525" i="3" s="1"/>
  <c r="L8525" i="3" a="1"/>
  <c r="L8525" i="3" s="1"/>
  <c r="M8525" i="3" a="1"/>
  <c r="M8525" i="3" s="1"/>
  <c r="R8588" i="3"/>
  <c r="Q8588" i="3"/>
  <c r="N8595" i="3" a="1"/>
  <c r="N8595" i="3" s="1"/>
  <c r="M8595" i="3" a="1"/>
  <c r="M8595" i="3" s="1"/>
  <c r="O8595" i="3" a="1"/>
  <c r="O8595" i="3" s="1"/>
  <c r="P8595" i="3" a="1"/>
  <c r="P8595" i="3" s="1"/>
  <c r="N8603" i="3" a="1"/>
  <c r="N8603" i="3" s="1"/>
  <c r="M8603" i="3" a="1"/>
  <c r="M8603" i="3" s="1"/>
  <c r="O8603" i="3" a="1"/>
  <c r="O8603" i="3" s="1"/>
  <c r="L8603" i="3" a="1"/>
  <c r="L8603" i="3" s="1"/>
  <c r="K8603" i="3" a="1"/>
  <c r="K8603" i="3" s="1"/>
  <c r="P8603" i="3" a="1"/>
  <c r="P8603" i="3" s="1"/>
  <c r="R8626" i="3"/>
  <c r="Q8626" i="3"/>
  <c r="R8640" i="3"/>
  <c r="Q8640" i="3"/>
  <c r="R8679" i="3"/>
  <c r="Q8679" i="3"/>
  <c r="M8529" i="3" a="1"/>
  <c r="M8529" i="3" s="1"/>
  <c r="L8529" i="3" a="1"/>
  <c r="L8529" i="3" s="1"/>
  <c r="P8529" i="3" a="1"/>
  <c r="P8529" i="3" s="1"/>
  <c r="K8529" i="3" a="1"/>
  <c r="K8529" i="3" s="1"/>
  <c r="O8529" i="3" a="1"/>
  <c r="O8529" i="3" s="1"/>
  <c r="N8555" i="3" a="1"/>
  <c r="N8555" i="3" s="1"/>
  <c r="M8555" i="3" a="1"/>
  <c r="M8555" i="3" s="1"/>
  <c r="O8555" i="3" a="1"/>
  <c r="O8555" i="3" s="1"/>
  <c r="P8555" i="3" a="1"/>
  <c r="P8555" i="3" s="1"/>
  <c r="M8625" i="3" a="1"/>
  <c r="M8625" i="3" s="1"/>
  <c r="P8625" i="3" a="1"/>
  <c r="P8625" i="3" s="1"/>
  <c r="R8625" i="3" s="1"/>
  <c r="L8625" i="3" a="1"/>
  <c r="L8625" i="3" s="1"/>
  <c r="N8625" i="3" a="1"/>
  <c r="N8625" i="3" s="1"/>
  <c r="K8625" i="3" a="1"/>
  <c r="K8625" i="3" s="1"/>
  <c r="R8647" i="3"/>
  <c r="Q8647" i="3"/>
  <c r="Q8653" i="3"/>
  <c r="N8696" i="3" a="1"/>
  <c r="N8696" i="3" s="1"/>
  <c r="M8696" i="3" a="1"/>
  <c r="M8696" i="3" s="1"/>
  <c r="L8696" i="3" a="1"/>
  <c r="L8696" i="3" s="1"/>
  <c r="O8696" i="3" a="1"/>
  <c r="O8696" i="3" s="1"/>
  <c r="P8696" i="3" a="1"/>
  <c r="P8696" i="3" s="1"/>
  <c r="Q8721" i="3"/>
  <c r="O8514" i="3" a="1"/>
  <c r="O8514" i="3" s="1"/>
  <c r="M8521" i="3" a="1"/>
  <c r="M8521" i="3" s="1"/>
  <c r="N8521" i="3" a="1"/>
  <c r="N8521" i="3" s="1"/>
  <c r="L8521" i="3" a="1"/>
  <c r="L8521" i="3" s="1"/>
  <c r="P8525" i="3" a="1"/>
  <c r="P8525" i="3" s="1"/>
  <c r="N8539" i="3" a="1"/>
  <c r="N8539" i="3" s="1"/>
  <c r="M8539" i="3" a="1"/>
  <c r="M8539" i="3" s="1"/>
  <c r="O8539" i="3" a="1"/>
  <c r="O8539" i="3" s="1"/>
  <c r="L8539" i="3" a="1"/>
  <c r="L8539" i="3" s="1"/>
  <c r="P8539" i="3" a="1"/>
  <c r="P8539" i="3" s="1"/>
  <c r="K8555" i="3" a="1"/>
  <c r="K8555" i="3" s="1"/>
  <c r="R8572" i="3"/>
  <c r="Q8572" i="3"/>
  <c r="P8616" i="3" a="1"/>
  <c r="P8616" i="3" s="1"/>
  <c r="L8616" i="3" a="1"/>
  <c r="L8616" i="3" s="1"/>
  <c r="O8616" i="3" a="1"/>
  <c r="O8616" i="3" s="1"/>
  <c r="K8616" i="3" a="1"/>
  <c r="K8616" i="3" s="1"/>
  <c r="N8616" i="3" a="1"/>
  <c r="N8616" i="3" s="1"/>
  <c r="Q8649" i="3"/>
  <c r="L8755" i="3" a="1"/>
  <c r="L8755" i="3" s="1"/>
  <c r="P8755" i="3" a="1"/>
  <c r="P8755" i="3" s="1"/>
  <c r="K8755" i="3" a="1"/>
  <c r="K8755" i="3" s="1"/>
  <c r="O8755" i="3" a="1"/>
  <c r="O8755" i="3" s="1"/>
  <c r="N8755" i="3" a="1"/>
  <c r="N8755" i="3" s="1"/>
  <c r="M8755" i="3" a="1"/>
  <c r="M8755" i="3" s="1"/>
  <c r="R8612" i="3"/>
  <c r="Q8612" i="3"/>
  <c r="R8731" i="3"/>
  <c r="Q8731" i="3"/>
  <c r="M8336" i="3" a="1"/>
  <c r="M8336" i="3" s="1"/>
  <c r="M8344" i="3" a="1"/>
  <c r="M8344" i="3" s="1"/>
  <c r="M8352" i="3" a="1"/>
  <c r="M8352" i="3" s="1"/>
  <c r="M8360" i="3" a="1"/>
  <c r="M8360" i="3" s="1"/>
  <c r="M8368" i="3" a="1"/>
  <c r="M8368" i="3" s="1"/>
  <c r="O8385" i="3" a="1"/>
  <c r="O8385" i="3" s="1"/>
  <c r="O8391" i="3" a="1"/>
  <c r="O8391" i="3" s="1"/>
  <c r="O8397" i="3" a="1"/>
  <c r="O8397" i="3" s="1"/>
  <c r="O8417" i="3" a="1"/>
  <c r="O8417" i="3" s="1"/>
  <c r="O8423" i="3" a="1"/>
  <c r="O8423" i="3" s="1"/>
  <c r="O8468" i="3" a="1"/>
  <c r="O8468" i="3" s="1"/>
  <c r="K8468" i="3" a="1"/>
  <c r="K8468" i="3" s="1"/>
  <c r="M8468" i="3" a="1"/>
  <c r="M8468" i="3" s="1"/>
  <c r="N8482" i="3" a="1"/>
  <c r="N8482" i="3" s="1"/>
  <c r="L8482" i="3" a="1"/>
  <c r="L8482" i="3" s="1"/>
  <c r="P8482" i="3" a="1"/>
  <c r="P8482" i="3" s="1"/>
  <c r="Q8482" i="3" s="1"/>
  <c r="Q8516" i="3"/>
  <c r="O8521" i="3" a="1"/>
  <c r="O8521" i="3" s="1"/>
  <c r="N8529" i="3" a="1"/>
  <c r="N8529" i="3" s="1"/>
  <c r="R8533" i="3"/>
  <c r="Q8533" i="3"/>
  <c r="R8540" i="3"/>
  <c r="Q8540" i="3"/>
  <c r="L8555" i="3" a="1"/>
  <c r="L8555" i="3" s="1"/>
  <c r="K8331" i="3" a="1"/>
  <c r="K8331" i="3" s="1"/>
  <c r="K8339" i="3" a="1"/>
  <c r="K8339" i="3" s="1"/>
  <c r="K8347" i="3" a="1"/>
  <c r="K8347" i="3" s="1"/>
  <c r="K8355" i="3" a="1"/>
  <c r="K8355" i="3" s="1"/>
  <c r="K8363" i="3" a="1"/>
  <c r="K8363" i="3" s="1"/>
  <c r="O8370" i="3" a="1"/>
  <c r="O8370" i="3" s="1"/>
  <c r="O8376" i="3" a="1"/>
  <c r="O8376" i="3" s="1"/>
  <c r="P8382" i="3" a="1"/>
  <c r="P8382" i="3" s="1"/>
  <c r="L8382" i="3" a="1"/>
  <c r="L8382" i="3" s="1"/>
  <c r="O8382" i="3" a="1"/>
  <c r="O8382" i="3" s="1"/>
  <c r="N8384" i="3" a="1"/>
  <c r="N8384" i="3" s="1"/>
  <c r="K8385" i="3" a="1"/>
  <c r="K8385" i="3" s="1"/>
  <c r="O8388" i="3" a="1"/>
  <c r="O8388" i="3" s="1"/>
  <c r="K8388" i="3" a="1"/>
  <c r="K8388" i="3" s="1"/>
  <c r="N8390" i="3" a="1"/>
  <c r="N8390" i="3" s="1"/>
  <c r="K8391" i="3" a="1"/>
  <c r="K8391" i="3" s="1"/>
  <c r="N8396" i="3" a="1"/>
  <c r="N8396" i="3" s="1"/>
  <c r="K8397" i="3" a="1"/>
  <c r="K8397" i="3" s="1"/>
  <c r="P8397" i="3" a="1"/>
  <c r="P8397" i="3" s="1"/>
  <c r="O8402" i="3" a="1"/>
  <c r="O8402" i="3" s="1"/>
  <c r="O8408" i="3" a="1"/>
  <c r="O8408" i="3" s="1"/>
  <c r="P8414" i="3" a="1"/>
  <c r="P8414" i="3" s="1"/>
  <c r="L8414" i="3" a="1"/>
  <c r="L8414" i="3" s="1"/>
  <c r="O8414" i="3" a="1"/>
  <c r="O8414" i="3" s="1"/>
  <c r="N8416" i="3" a="1"/>
  <c r="N8416" i="3" s="1"/>
  <c r="K8417" i="3" a="1"/>
  <c r="K8417" i="3" s="1"/>
  <c r="O8420" i="3" a="1"/>
  <c r="O8420" i="3" s="1"/>
  <c r="K8420" i="3" a="1"/>
  <c r="K8420" i="3" s="1"/>
  <c r="N8422" i="3" a="1"/>
  <c r="N8422" i="3" s="1"/>
  <c r="K8423" i="3" a="1"/>
  <c r="K8423" i="3" s="1"/>
  <c r="P8429" i="3" a="1"/>
  <c r="P8429" i="3" s="1"/>
  <c r="Q8429" i="3" s="1"/>
  <c r="K8429" i="3" a="1"/>
  <c r="K8429" i="3" s="1"/>
  <c r="P8454" i="3" a="1"/>
  <c r="P8454" i="3" s="1"/>
  <c r="R8454" i="3" s="1"/>
  <c r="L8454" i="3" a="1"/>
  <c r="L8454" i="3" s="1"/>
  <c r="N8454" i="3" a="1"/>
  <c r="N8454" i="3" s="1"/>
  <c r="K8456" i="3" a="1"/>
  <c r="K8456" i="3" s="1"/>
  <c r="P8456" i="3" a="1"/>
  <c r="P8456" i="3" s="1"/>
  <c r="Q8456" i="3" s="1"/>
  <c r="N8457" i="3" a="1"/>
  <c r="N8457" i="3" s="1"/>
  <c r="P8463" i="3" a="1"/>
  <c r="P8463" i="3" s="1"/>
  <c r="R8463" i="3" s="1"/>
  <c r="O8474" i="3" a="1"/>
  <c r="O8474" i="3" s="1"/>
  <c r="O8480" i="3" a="1"/>
  <c r="O8480" i="3" s="1"/>
  <c r="K8482" i="3" a="1"/>
  <c r="K8482" i="3" s="1"/>
  <c r="N8490" i="3" a="1"/>
  <c r="N8490" i="3" s="1"/>
  <c r="P8490" i="3" a="1"/>
  <c r="P8490" i="3" s="1"/>
  <c r="Q8490" i="3" s="1"/>
  <c r="K8490" i="3" a="1"/>
  <c r="K8490" i="3" s="1"/>
  <c r="L8490" i="3" a="1"/>
  <c r="L8490" i="3" s="1"/>
  <c r="P8495" i="3" a="1"/>
  <c r="P8495" i="3" s="1"/>
  <c r="Q8495" i="3" s="1"/>
  <c r="M8504" i="3" a="1"/>
  <c r="M8504" i="3" s="1"/>
  <c r="L8504" i="3" a="1"/>
  <c r="L8504" i="3" s="1"/>
  <c r="N8504" i="3" a="1"/>
  <c r="N8504" i="3" s="1"/>
  <c r="N8515" i="3" a="1"/>
  <c r="N8515" i="3" s="1"/>
  <c r="M8515" i="3" a="1"/>
  <c r="M8515" i="3" s="1"/>
  <c r="L8515" i="3" a="1"/>
  <c r="L8515" i="3" s="1"/>
  <c r="K8515" i="3" a="1"/>
  <c r="K8515" i="3" s="1"/>
  <c r="P8520" i="3" a="1"/>
  <c r="P8520" i="3" s="1"/>
  <c r="K8520" i="3" a="1"/>
  <c r="K8520" i="3" s="1"/>
  <c r="N8520" i="3" a="1"/>
  <c r="N8520" i="3" s="1"/>
  <c r="O8520" i="3" a="1"/>
  <c r="O8520" i="3" s="1"/>
  <c r="N8547" i="3" a="1"/>
  <c r="N8547" i="3" s="1"/>
  <c r="M8547" i="3" a="1"/>
  <c r="M8547" i="3" s="1"/>
  <c r="O8547" i="3" a="1"/>
  <c r="O8547" i="3" s="1"/>
  <c r="P8547" i="3" a="1"/>
  <c r="P8547" i="3" s="1"/>
  <c r="L8547" i="3" a="1"/>
  <c r="L8547" i="3" s="1"/>
  <c r="Q8574" i="3"/>
  <c r="P8591" i="3" a="1"/>
  <c r="P8591" i="3" s="1"/>
  <c r="L8591" i="3" a="1"/>
  <c r="L8591" i="3" s="1"/>
  <c r="O8591" i="3" a="1"/>
  <c r="O8591" i="3" s="1"/>
  <c r="K8591" i="3" a="1"/>
  <c r="K8591" i="3" s="1"/>
  <c r="M8591" i="3" a="1"/>
  <c r="M8591" i="3" s="1"/>
  <c r="L8631" i="3" a="1"/>
  <c r="L8631" i="3" s="1"/>
  <c r="P8631" i="3" a="1"/>
  <c r="P8631" i="3" s="1"/>
  <c r="N8631" i="3" a="1"/>
  <c r="N8631" i="3" s="1"/>
  <c r="M8631" i="3" a="1"/>
  <c r="M8631" i="3" s="1"/>
  <c r="K8631" i="3" a="1"/>
  <c r="K8631" i="3" s="1"/>
  <c r="M8638" i="3" a="1"/>
  <c r="M8638" i="3" s="1"/>
  <c r="N8638" i="3" a="1"/>
  <c r="N8638" i="3" s="1"/>
  <c r="K8638" i="3" a="1"/>
  <c r="K8638" i="3" s="1"/>
  <c r="P8638" i="3" a="1"/>
  <c r="P8638" i="3" s="1"/>
  <c r="O8638" i="3" a="1"/>
  <c r="O8638" i="3" s="1"/>
  <c r="N8664" i="3" a="1"/>
  <c r="N8664" i="3" s="1"/>
  <c r="M8664" i="3" a="1"/>
  <c r="M8664" i="3" s="1"/>
  <c r="K8664" i="3" a="1"/>
  <c r="K8664" i="3" s="1"/>
  <c r="L8664" i="3" a="1"/>
  <c r="L8664" i="3" s="1"/>
  <c r="P8664" i="3" a="1"/>
  <c r="P8664" i="3" s="1"/>
  <c r="O8664" i="3" a="1"/>
  <c r="O8664" i="3" s="1"/>
  <c r="O8432" i="3" a="1"/>
  <c r="O8432" i="3" s="1"/>
  <c r="O8438" i="3" a="1"/>
  <c r="O8438" i="3" s="1"/>
  <c r="M8448" i="3" a="1"/>
  <c r="M8448" i="3" s="1"/>
  <c r="N8448" i="3" a="1"/>
  <c r="N8448" i="3" s="1"/>
  <c r="O8461" i="3" a="1"/>
  <c r="O8461" i="3" s="1"/>
  <c r="L8468" i="3" a="1"/>
  <c r="L8468" i="3" s="1"/>
  <c r="L8473" i="3" a="1"/>
  <c r="L8473" i="3" s="1"/>
  <c r="P8473" i="3" a="1"/>
  <c r="P8473" i="3" s="1"/>
  <c r="R8473" i="3" s="1"/>
  <c r="L8479" i="3" a="1"/>
  <c r="L8479" i="3" s="1"/>
  <c r="P8479" i="3" a="1"/>
  <c r="P8479" i="3" s="1"/>
  <c r="Q8479" i="3" s="1"/>
  <c r="R8483" i="3"/>
  <c r="P8486" i="3" a="1"/>
  <c r="P8486" i="3" s="1"/>
  <c r="Q8486" i="3" s="1"/>
  <c r="L8486" i="3" a="1"/>
  <c r="L8486" i="3" s="1"/>
  <c r="N8486" i="3" a="1"/>
  <c r="N8486" i="3" s="1"/>
  <c r="R8499" i="3"/>
  <c r="Q8499" i="3"/>
  <c r="P8521" i="3" a="1"/>
  <c r="P8521" i="3" s="1"/>
  <c r="R8524" i="3"/>
  <c r="Q8524" i="3"/>
  <c r="K8547" i="3" a="1"/>
  <c r="K8547" i="3" s="1"/>
  <c r="R8564" i="3"/>
  <c r="N8591" i="3" a="1"/>
  <c r="N8591" i="3" s="1"/>
  <c r="P8599" i="3" a="1"/>
  <c r="P8599" i="3" s="1"/>
  <c r="L8599" i="3" a="1"/>
  <c r="L8599" i="3" s="1"/>
  <c r="O8599" i="3" a="1"/>
  <c r="O8599" i="3" s="1"/>
  <c r="K8599" i="3" a="1"/>
  <c r="K8599" i="3" s="1"/>
  <c r="M8599" i="3" a="1"/>
  <c r="M8599" i="3" s="1"/>
  <c r="N8599" i="3" a="1"/>
  <c r="N8599" i="3" s="1"/>
  <c r="O8631" i="3" a="1"/>
  <c r="O8631" i="3" s="1"/>
  <c r="L8638" i="3" a="1"/>
  <c r="L8638" i="3" s="1"/>
  <c r="O8714" i="3" a="1"/>
  <c r="O8714" i="3" s="1"/>
  <c r="K8714" i="3" a="1"/>
  <c r="K8714" i="3" s="1"/>
  <c r="N8714" i="3" a="1"/>
  <c r="N8714" i="3" s="1"/>
  <c r="M8714" i="3" a="1"/>
  <c r="M8714" i="3" s="1"/>
  <c r="L8714" i="3" a="1"/>
  <c r="L8714" i="3" s="1"/>
  <c r="P8714" i="3" a="1"/>
  <c r="P8714" i="3" s="1"/>
  <c r="R8747" i="3"/>
  <c r="Q8747" i="3"/>
  <c r="O8489" i="3" a="1"/>
  <c r="O8489" i="3" s="1"/>
  <c r="O8509" i="3" a="1"/>
  <c r="O8509" i="3" s="1"/>
  <c r="K8509" i="3" a="1"/>
  <c r="K8509" i="3" s="1"/>
  <c r="L8509" i="3" a="1"/>
  <c r="L8509" i="3" s="1"/>
  <c r="M8513" i="3" a="1"/>
  <c r="M8513" i="3" s="1"/>
  <c r="N8513" i="3" a="1"/>
  <c r="N8513" i="3" s="1"/>
  <c r="P8513" i="3" a="1"/>
  <c r="P8513" i="3" s="1"/>
  <c r="N8523" i="3" a="1"/>
  <c r="N8523" i="3" s="1"/>
  <c r="L8523" i="3" a="1"/>
  <c r="L8523" i="3" s="1"/>
  <c r="P8523" i="3" a="1"/>
  <c r="P8523" i="3" s="1"/>
  <c r="R8528" i="3"/>
  <c r="N8530" i="3" a="1"/>
  <c r="N8530" i="3" s="1"/>
  <c r="M8530" i="3" a="1"/>
  <c r="M8530" i="3" s="1"/>
  <c r="R8532" i="3"/>
  <c r="Q8532" i="3"/>
  <c r="P8543" i="3" a="1"/>
  <c r="P8543" i="3" s="1"/>
  <c r="L8543" i="3" a="1"/>
  <c r="L8543" i="3" s="1"/>
  <c r="O8543" i="3" a="1"/>
  <c r="O8543" i="3" s="1"/>
  <c r="K8543" i="3" a="1"/>
  <c r="K8543" i="3" s="1"/>
  <c r="M8543" i="3" a="1"/>
  <c r="M8543" i="3" s="1"/>
  <c r="R8548" i="3"/>
  <c r="Q8548" i="3"/>
  <c r="N8563" i="3" a="1"/>
  <c r="N8563" i="3" s="1"/>
  <c r="M8563" i="3" a="1"/>
  <c r="M8563" i="3" s="1"/>
  <c r="O8563" i="3" a="1"/>
  <c r="O8563" i="3" s="1"/>
  <c r="Q8582" i="3"/>
  <c r="P8583" i="3" a="1"/>
  <c r="P8583" i="3" s="1"/>
  <c r="L8583" i="3" a="1"/>
  <c r="L8583" i="3" s="1"/>
  <c r="O8583" i="3" a="1"/>
  <c r="O8583" i="3" s="1"/>
  <c r="K8583" i="3" a="1"/>
  <c r="K8583" i="3" s="1"/>
  <c r="M8583" i="3" a="1"/>
  <c r="M8583" i="3" s="1"/>
  <c r="N8587" i="3" a="1"/>
  <c r="N8587" i="3" s="1"/>
  <c r="M8587" i="3" a="1"/>
  <c r="M8587" i="3" s="1"/>
  <c r="O8587" i="3" a="1"/>
  <c r="O8587" i="3" s="1"/>
  <c r="R8604" i="3"/>
  <c r="Q8604" i="3"/>
  <c r="N8619" i="3" a="1"/>
  <c r="N8619" i="3" s="1"/>
  <c r="M8619" i="3" a="1"/>
  <c r="M8619" i="3" s="1"/>
  <c r="O8619" i="3" a="1"/>
  <c r="O8619" i="3" s="1"/>
  <c r="K8619" i="3" a="1"/>
  <c r="K8619" i="3" s="1"/>
  <c r="P8619" i="3" a="1"/>
  <c r="P8619" i="3" s="1"/>
  <c r="L8619" i="3" a="1"/>
  <c r="L8619" i="3" s="1"/>
  <c r="Q8621" i="3"/>
  <c r="M8671" i="3" a="1"/>
  <c r="M8671" i="3" s="1"/>
  <c r="L8671" i="3" a="1"/>
  <c r="L8671" i="3" s="1"/>
  <c r="P8671" i="3" a="1"/>
  <c r="P8671" i="3" s="1"/>
  <c r="R8671" i="3" s="1"/>
  <c r="K8671" i="3" a="1"/>
  <c r="K8671" i="3" s="1"/>
  <c r="M8686" i="3" a="1"/>
  <c r="M8686" i="3" s="1"/>
  <c r="P8686" i="3" a="1"/>
  <c r="P8686" i="3" s="1"/>
  <c r="L8686" i="3" a="1"/>
  <c r="L8686" i="3" s="1"/>
  <c r="O8686" i="3" a="1"/>
  <c r="O8686" i="3" s="1"/>
  <c r="N8686" i="3" a="1"/>
  <c r="N8686" i="3" s="1"/>
  <c r="K8686" i="3" a="1"/>
  <c r="K8686" i="3" s="1"/>
  <c r="M8694" i="3" a="1"/>
  <c r="M8694" i="3" s="1"/>
  <c r="P8694" i="3" a="1"/>
  <c r="P8694" i="3" s="1"/>
  <c r="L8694" i="3" a="1"/>
  <c r="L8694" i="3" s="1"/>
  <c r="K8694" i="3" a="1"/>
  <c r="K8694" i="3" s="1"/>
  <c r="N8694" i="3" a="1"/>
  <c r="N8694" i="3" s="1"/>
  <c r="O8694" i="3" a="1"/>
  <c r="O8694" i="3" s="1"/>
  <c r="R8711" i="3"/>
  <c r="Q8711" i="3"/>
  <c r="P8716" i="3" a="1"/>
  <c r="P8716" i="3" s="1"/>
  <c r="L8716" i="3" a="1"/>
  <c r="L8716" i="3" s="1"/>
  <c r="O8716" i="3" a="1"/>
  <c r="O8716" i="3" s="1"/>
  <c r="K8716" i="3" a="1"/>
  <c r="K8716" i="3" s="1"/>
  <c r="N8716" i="3" a="1"/>
  <c r="N8716" i="3" s="1"/>
  <c r="M8716" i="3" a="1"/>
  <c r="M8716" i="3" s="1"/>
  <c r="N8728" i="3" a="1"/>
  <c r="N8728" i="3" s="1"/>
  <c r="M8728" i="3" a="1"/>
  <c r="M8728" i="3" s="1"/>
  <c r="L8728" i="3" a="1"/>
  <c r="L8728" i="3" s="1"/>
  <c r="O8728" i="3" a="1"/>
  <c r="O8728" i="3" s="1"/>
  <c r="K8728" i="3" a="1"/>
  <c r="K8728" i="3" s="1"/>
  <c r="R8739" i="3"/>
  <c r="Q8739" i="3"/>
  <c r="Q8788" i="3"/>
  <c r="R8788" i="3"/>
  <c r="R8938" i="3"/>
  <c r="Q8938" i="3"/>
  <c r="Q8836" i="3"/>
  <c r="R8923" i="3"/>
  <c r="M8753" i="3" a="1"/>
  <c r="M8753" i="3" s="1"/>
  <c r="P8753" i="3" a="1"/>
  <c r="P8753" i="3" s="1"/>
  <c r="O8753" i="3" a="1"/>
  <c r="O8753" i="3" s="1"/>
  <c r="N8753" i="3" a="1"/>
  <c r="N8753" i="3" s="1"/>
  <c r="L8753" i="3" a="1"/>
  <c r="L8753" i="3" s="1"/>
  <c r="K8753" i="3" a="1"/>
  <c r="K8753" i="3" s="1"/>
  <c r="O8785" i="3" a="1"/>
  <c r="O8785" i="3" s="1"/>
  <c r="K8785" i="3" a="1"/>
  <c r="K8785" i="3" s="1"/>
  <c r="N8785" i="3" a="1"/>
  <c r="N8785" i="3" s="1"/>
  <c r="M8785" i="3" a="1"/>
  <c r="M8785" i="3" s="1"/>
  <c r="P8785" i="3" a="1"/>
  <c r="P8785" i="3" s="1"/>
  <c r="L8785" i="3" a="1"/>
  <c r="L8785" i="3" s="1"/>
  <c r="Q8879" i="3"/>
  <c r="R8879" i="3"/>
  <c r="R8849" i="3"/>
  <c r="Q8849" i="3"/>
  <c r="P8502" i="3" a="1"/>
  <c r="P8502" i="3" s="1"/>
  <c r="Q8502" i="3" s="1"/>
  <c r="L8502" i="3" a="1"/>
  <c r="L8502" i="3" s="1"/>
  <c r="O8508" i="3" a="1"/>
  <c r="O8508" i="3" s="1"/>
  <c r="K8508" i="3" a="1"/>
  <c r="K8508" i="3" s="1"/>
  <c r="P8567" i="3" a="1"/>
  <c r="P8567" i="3" s="1"/>
  <c r="L8567" i="3" a="1"/>
  <c r="L8567" i="3" s="1"/>
  <c r="O8567" i="3" a="1"/>
  <c r="O8567" i="3" s="1"/>
  <c r="K8567" i="3" a="1"/>
  <c r="K8567" i="3" s="1"/>
  <c r="M8567" i="3" a="1"/>
  <c r="M8567" i="3" s="1"/>
  <c r="P8660" i="3" a="1"/>
  <c r="P8660" i="3" s="1"/>
  <c r="R8660" i="3" s="1"/>
  <c r="L8660" i="3" a="1"/>
  <c r="L8660" i="3" s="1"/>
  <c r="K8660" i="3" a="1"/>
  <c r="K8660" i="3" s="1"/>
  <c r="N8660" i="3" a="1"/>
  <c r="N8660" i="3" s="1"/>
  <c r="M8670" i="3" a="1"/>
  <c r="M8670" i="3" s="1"/>
  <c r="P8670" i="3" a="1"/>
  <c r="P8670" i="3" s="1"/>
  <c r="L8670" i="3" a="1"/>
  <c r="L8670" i="3" s="1"/>
  <c r="O8670" i="3" a="1"/>
  <c r="O8670" i="3" s="1"/>
  <c r="N8670" i="3" a="1"/>
  <c r="N8670" i="3" s="1"/>
  <c r="K8670" i="3" a="1"/>
  <c r="K8670" i="3" s="1"/>
  <c r="R8689" i="3"/>
  <c r="Q8689" i="3"/>
  <c r="M8719" i="3" a="1"/>
  <c r="M8719" i="3" s="1"/>
  <c r="L8719" i="3" a="1"/>
  <c r="L8719" i="3" s="1"/>
  <c r="O8719" i="3" a="1"/>
  <c r="O8719" i="3" s="1"/>
  <c r="N8719" i="3" a="1"/>
  <c r="N8719" i="3" s="1"/>
  <c r="M8726" i="3" a="1"/>
  <c r="M8726" i="3" s="1"/>
  <c r="P8726" i="3" a="1"/>
  <c r="P8726" i="3" s="1"/>
  <c r="L8726" i="3" a="1"/>
  <c r="L8726" i="3" s="1"/>
  <c r="K8726" i="3" a="1"/>
  <c r="K8726" i="3" s="1"/>
  <c r="N8726" i="3" a="1"/>
  <c r="N8726" i="3" s="1"/>
  <c r="P8770" i="3" a="1"/>
  <c r="P8770" i="3" s="1"/>
  <c r="L8770" i="3" a="1"/>
  <c r="L8770" i="3" s="1"/>
  <c r="M8770" i="3" a="1"/>
  <c r="M8770" i="3" s="1"/>
  <c r="O8770" i="3" a="1"/>
  <c r="O8770" i="3" s="1"/>
  <c r="N8770" i="3" a="1"/>
  <c r="N8770" i="3" s="1"/>
  <c r="K8770" i="3" a="1"/>
  <c r="K8770" i="3" s="1"/>
  <c r="O8481" i="3" a="1"/>
  <c r="O8481" i="3" s="1"/>
  <c r="O8487" i="3" a="1"/>
  <c r="O8487" i="3" s="1"/>
  <c r="K8502" i="3" a="1"/>
  <c r="K8502" i="3" s="1"/>
  <c r="L8508" i="3" a="1"/>
  <c r="L8508" i="3" s="1"/>
  <c r="O8513" i="3" a="1"/>
  <c r="O8513" i="3" s="1"/>
  <c r="O8523" i="3" a="1"/>
  <c r="O8523" i="3" s="1"/>
  <c r="P8527" i="3" a="1"/>
  <c r="P8527" i="3" s="1"/>
  <c r="R8527" i="3" s="1"/>
  <c r="L8527" i="3" a="1"/>
  <c r="L8527" i="3" s="1"/>
  <c r="M8527" i="3" a="1"/>
  <c r="M8527" i="3" s="1"/>
  <c r="O8534" i="3" a="1"/>
  <c r="O8534" i="3" s="1"/>
  <c r="K8534" i="3" a="1"/>
  <c r="K8534" i="3" s="1"/>
  <c r="M8534" i="3" a="1"/>
  <c r="M8534" i="3" s="1"/>
  <c r="P8536" i="3" a="1"/>
  <c r="P8536" i="3" s="1"/>
  <c r="R8536" i="3" s="1"/>
  <c r="L8536" i="3" a="1"/>
  <c r="L8536" i="3" s="1"/>
  <c r="N8536" i="3" a="1"/>
  <c r="N8536" i="3" s="1"/>
  <c r="M8537" i="3" a="1"/>
  <c r="M8537" i="3" s="1"/>
  <c r="L8537" i="3" a="1"/>
  <c r="L8537" i="3" s="1"/>
  <c r="P8537" i="3" a="1"/>
  <c r="P8537" i="3" s="1"/>
  <c r="Q8537" i="3" s="1"/>
  <c r="K8537" i="3" a="1"/>
  <c r="K8537" i="3" s="1"/>
  <c r="P8559" i="3" a="1"/>
  <c r="P8559" i="3" s="1"/>
  <c r="L8559" i="3" a="1"/>
  <c r="L8559" i="3" s="1"/>
  <c r="O8559" i="3" a="1"/>
  <c r="O8559" i="3" s="1"/>
  <c r="K8559" i="3" a="1"/>
  <c r="K8559" i="3" s="1"/>
  <c r="M8559" i="3" a="1"/>
  <c r="M8559" i="3" s="1"/>
  <c r="N8567" i="3" a="1"/>
  <c r="N8567" i="3" s="1"/>
  <c r="N8579" i="3" a="1"/>
  <c r="N8579" i="3" s="1"/>
  <c r="M8579" i="3" a="1"/>
  <c r="M8579" i="3" s="1"/>
  <c r="O8579" i="3" a="1"/>
  <c r="O8579" i="3" s="1"/>
  <c r="R8596" i="3"/>
  <c r="Q8596" i="3"/>
  <c r="Q8606" i="3"/>
  <c r="P8607" i="3" a="1"/>
  <c r="P8607" i="3" s="1"/>
  <c r="L8607" i="3" a="1"/>
  <c r="L8607" i="3" s="1"/>
  <c r="O8607" i="3" a="1"/>
  <c r="O8607" i="3" s="1"/>
  <c r="K8607" i="3" a="1"/>
  <c r="K8607" i="3" s="1"/>
  <c r="M8607" i="3" a="1"/>
  <c r="M8607" i="3" s="1"/>
  <c r="N8611" i="3" a="1"/>
  <c r="N8611" i="3" s="1"/>
  <c r="M8611" i="3" a="1"/>
  <c r="M8611" i="3" s="1"/>
  <c r="O8611" i="3" a="1"/>
  <c r="O8611" i="3" s="1"/>
  <c r="M8617" i="3" a="1"/>
  <c r="M8617" i="3" s="1"/>
  <c r="P8617" i="3" a="1"/>
  <c r="P8617" i="3" s="1"/>
  <c r="L8617" i="3" a="1"/>
  <c r="L8617" i="3" s="1"/>
  <c r="N8617" i="3" a="1"/>
  <c r="N8617" i="3" s="1"/>
  <c r="O8617" i="3" a="1"/>
  <c r="O8617" i="3" s="1"/>
  <c r="R8618" i="3"/>
  <c r="Q8618" i="3"/>
  <c r="M8637" i="3" a="1"/>
  <c r="M8637" i="3" s="1"/>
  <c r="L8637" i="3" a="1"/>
  <c r="L8637" i="3" s="1"/>
  <c r="P8637" i="3" a="1"/>
  <c r="P8637" i="3" s="1"/>
  <c r="N8637" i="3" a="1"/>
  <c r="N8637" i="3" s="1"/>
  <c r="O8637" i="3" a="1"/>
  <c r="O8637" i="3" s="1"/>
  <c r="M8643" i="3" a="1"/>
  <c r="M8643" i="3" s="1"/>
  <c r="L8643" i="3" a="1"/>
  <c r="L8643" i="3" s="1"/>
  <c r="N8643" i="3" a="1"/>
  <c r="N8643" i="3" s="1"/>
  <c r="P8643" i="3" a="1"/>
  <c r="P8643" i="3" s="1"/>
  <c r="R8643" i="3" s="1"/>
  <c r="M8660" i="3" a="1"/>
  <c r="M8660" i="3" s="1"/>
  <c r="K8719" i="3" a="1"/>
  <c r="K8719" i="3" s="1"/>
  <c r="M8813" i="3" a="1"/>
  <c r="M8813" i="3" s="1"/>
  <c r="N8813" i="3" a="1"/>
  <c r="N8813" i="3" s="1"/>
  <c r="L8813" i="3" a="1"/>
  <c r="L8813" i="3" s="1"/>
  <c r="O8813" i="3" a="1"/>
  <c r="O8813" i="3" s="1"/>
  <c r="K8813" i="3" a="1"/>
  <c r="K8813" i="3" s="1"/>
  <c r="P8813" i="3" a="1"/>
  <c r="P8813" i="3" s="1"/>
  <c r="R8815" i="3"/>
  <c r="Q8815" i="3"/>
  <c r="M8872" i="3" a="1"/>
  <c r="M8872" i="3" s="1"/>
  <c r="N8872" i="3" a="1"/>
  <c r="N8872" i="3" s="1"/>
  <c r="P8872" i="3" a="1"/>
  <c r="P8872" i="3" s="1"/>
  <c r="K8872" i="3" a="1"/>
  <c r="K8872" i="3" s="1"/>
  <c r="O8872" i="3" a="1"/>
  <c r="O8872" i="3" s="1"/>
  <c r="L8872" i="3" a="1"/>
  <c r="L8872" i="3" s="1"/>
  <c r="O8434" i="3" a="1"/>
  <c r="O8434" i="3" s="1"/>
  <c r="O8440" i="3" a="1"/>
  <c r="O8440" i="3" s="1"/>
  <c r="P8446" i="3" a="1"/>
  <c r="P8446" i="3" s="1"/>
  <c r="L8446" i="3" a="1"/>
  <c r="L8446" i="3" s="1"/>
  <c r="O8446" i="3" a="1"/>
  <c r="O8446" i="3" s="1"/>
  <c r="O8452" i="3" a="1"/>
  <c r="O8452" i="3" s="1"/>
  <c r="K8452" i="3" a="1"/>
  <c r="K8452" i="3" s="1"/>
  <c r="O8466" i="3" a="1"/>
  <c r="O8466" i="3" s="1"/>
  <c r="O8472" i="3" a="1"/>
  <c r="O8472" i="3" s="1"/>
  <c r="P8478" i="3" a="1"/>
  <c r="P8478" i="3" s="1"/>
  <c r="L8478" i="3" a="1"/>
  <c r="L8478" i="3" s="1"/>
  <c r="O8478" i="3" a="1"/>
  <c r="O8478" i="3" s="1"/>
  <c r="O8484" i="3" a="1"/>
  <c r="O8484" i="3" s="1"/>
  <c r="K8484" i="3" a="1"/>
  <c r="K8484" i="3" s="1"/>
  <c r="P8494" i="3" a="1"/>
  <c r="P8494" i="3" s="1"/>
  <c r="R8494" i="3" s="1"/>
  <c r="L8494" i="3" a="1"/>
  <c r="L8494" i="3" s="1"/>
  <c r="O8497" i="3" a="1"/>
  <c r="O8497" i="3" s="1"/>
  <c r="O8500" i="3" a="1"/>
  <c r="O8500" i="3" s="1"/>
  <c r="K8500" i="3" a="1"/>
  <c r="K8500" i="3" s="1"/>
  <c r="O8503" i="3" a="1"/>
  <c r="O8503" i="3" s="1"/>
  <c r="K8505" i="3" a="1"/>
  <c r="K8505" i="3" s="1"/>
  <c r="P8505" i="3" a="1"/>
  <c r="P8505" i="3" s="1"/>
  <c r="R8505" i="3" s="1"/>
  <c r="P8509" i="3" a="1"/>
  <c r="P8509" i="3" s="1"/>
  <c r="M8512" i="3" a="1"/>
  <c r="M8512" i="3" s="1"/>
  <c r="L8512" i="3" a="1"/>
  <c r="L8512" i="3" s="1"/>
  <c r="P8512" i="3" a="1"/>
  <c r="P8512" i="3" s="1"/>
  <c r="Q8512" i="3" s="1"/>
  <c r="K8518" i="3" a="1"/>
  <c r="K8518" i="3" s="1"/>
  <c r="P8519" i="3" a="1"/>
  <c r="P8519" i="3" s="1"/>
  <c r="R8519" i="3" s="1"/>
  <c r="L8519" i="3" a="1"/>
  <c r="L8519" i="3" s="1"/>
  <c r="N8519" i="3" a="1"/>
  <c r="N8519" i="3" s="1"/>
  <c r="K8527" i="3" a="1"/>
  <c r="K8527" i="3" s="1"/>
  <c r="P8530" i="3" a="1"/>
  <c r="P8530" i="3" s="1"/>
  <c r="Q8530" i="3" s="1"/>
  <c r="L8534" i="3" a="1"/>
  <c r="L8534" i="3" s="1"/>
  <c r="K8536" i="3" a="1"/>
  <c r="K8536" i="3" s="1"/>
  <c r="P8551" i="3" a="1"/>
  <c r="P8551" i="3" s="1"/>
  <c r="L8551" i="3" a="1"/>
  <c r="L8551" i="3" s="1"/>
  <c r="O8551" i="3" a="1"/>
  <c r="O8551" i="3" s="1"/>
  <c r="K8551" i="3" a="1"/>
  <c r="K8551" i="3" s="1"/>
  <c r="M8551" i="3" a="1"/>
  <c r="M8551" i="3" s="1"/>
  <c r="N8559" i="3" a="1"/>
  <c r="N8559" i="3" s="1"/>
  <c r="N8571" i="3" a="1"/>
  <c r="N8571" i="3" s="1"/>
  <c r="M8571" i="3" a="1"/>
  <c r="M8571" i="3" s="1"/>
  <c r="O8571" i="3" a="1"/>
  <c r="O8571" i="3" s="1"/>
  <c r="K8579" i="3" a="1"/>
  <c r="K8579" i="3" s="1"/>
  <c r="N8607" i="3" a="1"/>
  <c r="N8607" i="3" s="1"/>
  <c r="K8611" i="3" a="1"/>
  <c r="K8611" i="3" s="1"/>
  <c r="K8617" i="3" a="1"/>
  <c r="K8617" i="3" s="1"/>
  <c r="Q8622" i="3"/>
  <c r="K8637" i="3" a="1"/>
  <c r="K8637" i="3" s="1"/>
  <c r="K8643" i="3" a="1"/>
  <c r="K8643" i="3" s="1"/>
  <c r="R8665" i="3"/>
  <c r="Q8665" i="3"/>
  <c r="P8684" i="3" a="1"/>
  <c r="P8684" i="3" s="1"/>
  <c r="L8684" i="3" a="1"/>
  <c r="L8684" i="3" s="1"/>
  <c r="O8684" i="3" a="1"/>
  <c r="O8684" i="3" s="1"/>
  <c r="K8684" i="3" a="1"/>
  <c r="K8684" i="3" s="1"/>
  <c r="N8684" i="3" a="1"/>
  <c r="N8684" i="3" s="1"/>
  <c r="M8684" i="3" a="1"/>
  <c r="M8684" i="3" s="1"/>
  <c r="R8687" i="3"/>
  <c r="Q8687" i="3"/>
  <c r="P8719" i="3" a="1"/>
  <c r="P8719" i="3" s="1"/>
  <c r="O8726" i="3" a="1"/>
  <c r="O8726" i="3" s="1"/>
  <c r="P8778" i="3" a="1"/>
  <c r="P8778" i="3" s="1"/>
  <c r="L8778" i="3" a="1"/>
  <c r="L8778" i="3" s="1"/>
  <c r="O8778" i="3" a="1"/>
  <c r="O8778" i="3" s="1"/>
  <c r="N8778" i="3" a="1"/>
  <c r="N8778" i="3" s="1"/>
  <c r="K8778" i="3" a="1"/>
  <c r="K8778" i="3" s="1"/>
  <c r="M8778" i="3" a="1"/>
  <c r="M8778" i="3" s="1"/>
  <c r="N8782" i="3" a="1"/>
  <c r="N8782" i="3" s="1"/>
  <c r="L8782" i="3" a="1"/>
  <c r="L8782" i="3" s="1"/>
  <c r="P8782" i="3" a="1"/>
  <c r="P8782" i="3" s="1"/>
  <c r="K8782" i="3" a="1"/>
  <c r="K8782" i="3" s="1"/>
  <c r="M8782" i="3" a="1"/>
  <c r="M8782" i="3" s="1"/>
  <c r="O8782" i="3" a="1"/>
  <c r="O8782" i="3" s="1"/>
  <c r="P8794" i="3" a="1"/>
  <c r="P8794" i="3" s="1"/>
  <c r="L8794" i="3" a="1"/>
  <c r="L8794" i="3" s="1"/>
  <c r="N8794" i="3" a="1"/>
  <c r="N8794" i="3" s="1"/>
  <c r="M8794" i="3" a="1"/>
  <c r="M8794" i="3" s="1"/>
  <c r="O8794" i="3" a="1"/>
  <c r="O8794" i="3" s="1"/>
  <c r="K8794" i="3" a="1"/>
  <c r="K8794" i="3" s="1"/>
  <c r="Q8824" i="3"/>
  <c r="P8615" i="3" a="1"/>
  <c r="P8615" i="3" s="1"/>
  <c r="L8615" i="3" a="1"/>
  <c r="L8615" i="3" s="1"/>
  <c r="O8615" i="3" a="1"/>
  <c r="O8615" i="3" s="1"/>
  <c r="K8615" i="3" a="1"/>
  <c r="K8615" i="3" s="1"/>
  <c r="M8615" i="3" a="1"/>
  <c r="M8615" i="3" s="1"/>
  <c r="N8632" i="3" a="1"/>
  <c r="N8632" i="3" s="1"/>
  <c r="M8632" i="3" a="1"/>
  <c r="M8632" i="3" s="1"/>
  <c r="K8632" i="3" a="1"/>
  <c r="K8632" i="3" s="1"/>
  <c r="N8680" i="3" a="1"/>
  <c r="N8680" i="3" s="1"/>
  <c r="M8680" i="3" a="1"/>
  <c r="M8680" i="3" s="1"/>
  <c r="L8680" i="3" a="1"/>
  <c r="L8680" i="3" s="1"/>
  <c r="O8680" i="3" a="1"/>
  <c r="O8680" i="3" s="1"/>
  <c r="O8698" i="3" a="1"/>
  <c r="O8698" i="3" s="1"/>
  <c r="K8698" i="3" a="1"/>
  <c r="K8698" i="3" s="1"/>
  <c r="N8698" i="3" a="1"/>
  <c r="N8698" i="3" s="1"/>
  <c r="M8698" i="3" a="1"/>
  <c r="M8698" i="3" s="1"/>
  <c r="P8700" i="3" a="1"/>
  <c r="P8700" i="3" s="1"/>
  <c r="L8700" i="3" a="1"/>
  <c r="L8700" i="3" s="1"/>
  <c r="O8700" i="3" a="1"/>
  <c r="O8700" i="3" s="1"/>
  <c r="K8700" i="3" a="1"/>
  <c r="K8700" i="3" s="1"/>
  <c r="N8700" i="3" a="1"/>
  <c r="N8700" i="3" s="1"/>
  <c r="M8700" i="3" a="1"/>
  <c r="M8700" i="3" s="1"/>
  <c r="R8705" i="3"/>
  <c r="Q8705" i="3"/>
  <c r="M8710" i="3" a="1"/>
  <c r="M8710" i="3" s="1"/>
  <c r="P8710" i="3" a="1"/>
  <c r="P8710" i="3" s="1"/>
  <c r="L8710" i="3" a="1"/>
  <c r="L8710" i="3" s="1"/>
  <c r="K8710" i="3" a="1"/>
  <c r="K8710" i="3" s="1"/>
  <c r="N8710" i="3" a="1"/>
  <c r="N8710" i="3" s="1"/>
  <c r="R8727" i="3"/>
  <c r="Q8727" i="3"/>
  <c r="R8733" i="3"/>
  <c r="M8741" i="3" a="1"/>
  <c r="M8741" i="3" s="1"/>
  <c r="L8741" i="3" a="1"/>
  <c r="L8741" i="3" s="1"/>
  <c r="P8741" i="3" a="1"/>
  <c r="P8741" i="3" s="1"/>
  <c r="O8741" i="3" a="1"/>
  <c r="O8741" i="3" s="1"/>
  <c r="K8741" i="3" a="1"/>
  <c r="K8741" i="3" s="1"/>
  <c r="R8768" i="3"/>
  <c r="Q8768" i="3"/>
  <c r="R8900" i="3"/>
  <c r="Q8900" i="3"/>
  <c r="O8526" i="3" a="1"/>
  <c r="O8526" i="3" s="1"/>
  <c r="P8544" i="3" a="1"/>
  <c r="P8544" i="3" s="1"/>
  <c r="Q8544" i="3" s="1"/>
  <c r="L8544" i="3" a="1"/>
  <c r="L8544" i="3" s="1"/>
  <c r="P8552" i="3" a="1"/>
  <c r="P8552" i="3" s="1"/>
  <c r="R8552" i="3" s="1"/>
  <c r="L8552" i="3" a="1"/>
  <c r="L8552" i="3" s="1"/>
  <c r="P8560" i="3" a="1"/>
  <c r="P8560" i="3" s="1"/>
  <c r="Q8560" i="3" s="1"/>
  <c r="L8560" i="3" a="1"/>
  <c r="L8560" i="3" s="1"/>
  <c r="P8568" i="3" a="1"/>
  <c r="P8568" i="3" s="1"/>
  <c r="Q8568" i="3" s="1"/>
  <c r="L8568" i="3" a="1"/>
  <c r="L8568" i="3" s="1"/>
  <c r="P8576" i="3" a="1"/>
  <c r="P8576" i="3" s="1"/>
  <c r="R8576" i="3" s="1"/>
  <c r="L8576" i="3" a="1"/>
  <c r="L8576" i="3" s="1"/>
  <c r="P8584" i="3" a="1"/>
  <c r="P8584" i="3" s="1"/>
  <c r="Q8584" i="3" s="1"/>
  <c r="L8584" i="3" a="1"/>
  <c r="L8584" i="3" s="1"/>
  <c r="P8592" i="3" a="1"/>
  <c r="P8592" i="3" s="1"/>
  <c r="Q8592" i="3" s="1"/>
  <c r="L8592" i="3" a="1"/>
  <c r="L8592" i="3" s="1"/>
  <c r="P8600" i="3" a="1"/>
  <c r="P8600" i="3" s="1"/>
  <c r="Q8600" i="3" s="1"/>
  <c r="L8600" i="3" a="1"/>
  <c r="L8600" i="3" s="1"/>
  <c r="P8608" i="3" a="1"/>
  <c r="P8608" i="3" s="1"/>
  <c r="R8608" i="3" s="1"/>
  <c r="L8608" i="3" a="1"/>
  <c r="L8608" i="3" s="1"/>
  <c r="N8615" i="3" a="1"/>
  <c r="N8615" i="3" s="1"/>
  <c r="P8624" i="3" a="1"/>
  <c r="P8624" i="3" s="1"/>
  <c r="Q8624" i="3" s="1"/>
  <c r="L8624" i="3" a="1"/>
  <c r="L8624" i="3" s="1"/>
  <c r="M8646" i="3" a="1"/>
  <c r="M8646" i="3" s="1"/>
  <c r="L8646" i="3" a="1"/>
  <c r="L8646" i="3" s="1"/>
  <c r="P8652" i="3" a="1"/>
  <c r="P8652" i="3" s="1"/>
  <c r="L8652" i="3" a="1"/>
  <c r="L8652" i="3" s="1"/>
  <c r="M8652" i="3" a="1"/>
  <c r="M8652" i="3" s="1"/>
  <c r="M8669" i="3" a="1"/>
  <c r="M8669" i="3" s="1"/>
  <c r="L8669" i="3" a="1"/>
  <c r="L8669" i="3" s="1"/>
  <c r="P8669" i="3" a="1"/>
  <c r="P8669" i="3" s="1"/>
  <c r="Q8669" i="3" s="1"/>
  <c r="N8669" i="3" a="1"/>
  <c r="N8669" i="3" s="1"/>
  <c r="M8703" i="3" a="1"/>
  <c r="M8703" i="3" s="1"/>
  <c r="L8703" i="3" a="1"/>
  <c r="L8703" i="3" s="1"/>
  <c r="O8710" i="3" a="1"/>
  <c r="O8710" i="3" s="1"/>
  <c r="M8718" i="3" a="1"/>
  <c r="M8718" i="3" s="1"/>
  <c r="P8718" i="3" a="1"/>
  <c r="P8718" i="3" s="1"/>
  <c r="L8718" i="3" a="1"/>
  <c r="L8718" i="3" s="1"/>
  <c r="O8718" i="3" a="1"/>
  <c r="O8718" i="3" s="1"/>
  <c r="N8718" i="3" a="1"/>
  <c r="N8718" i="3" s="1"/>
  <c r="K8718" i="3" a="1"/>
  <c r="K8718" i="3" s="1"/>
  <c r="P8732" i="3" a="1"/>
  <c r="P8732" i="3" s="1"/>
  <c r="L8732" i="3" a="1"/>
  <c r="L8732" i="3" s="1"/>
  <c r="O8732" i="3" a="1"/>
  <c r="O8732" i="3" s="1"/>
  <c r="K8732" i="3" a="1"/>
  <c r="K8732" i="3" s="1"/>
  <c r="M8732" i="3" a="1"/>
  <c r="M8732" i="3" s="1"/>
  <c r="N8741" i="3" a="1"/>
  <c r="N8741" i="3" s="1"/>
  <c r="P8827" i="3" a="1"/>
  <c r="P8827" i="3" s="1"/>
  <c r="L8827" i="3" a="1"/>
  <c r="L8827" i="3" s="1"/>
  <c r="O8827" i="3" a="1"/>
  <c r="O8827" i="3" s="1"/>
  <c r="K8827" i="3" a="1"/>
  <c r="K8827" i="3" s="1"/>
  <c r="N8827" i="3" a="1"/>
  <c r="N8827" i="3" s="1"/>
  <c r="M8827" i="3" a="1"/>
  <c r="M8827" i="3" s="1"/>
  <c r="P8511" i="3" a="1"/>
  <c r="P8511" i="3" s="1"/>
  <c r="L8511" i="3" a="1"/>
  <c r="L8511" i="3" s="1"/>
  <c r="O8511" i="3" a="1"/>
  <c r="O8511" i="3" s="1"/>
  <c r="O8517" i="3" a="1"/>
  <c r="O8517" i="3" s="1"/>
  <c r="K8517" i="3" a="1"/>
  <c r="K8517" i="3" s="1"/>
  <c r="K8526" i="3" a="1"/>
  <c r="K8526" i="3" s="1"/>
  <c r="P8526" i="3" a="1"/>
  <c r="P8526" i="3" s="1"/>
  <c r="K8531" i="3" a="1"/>
  <c r="K8531" i="3" s="1"/>
  <c r="P8531" i="3" a="1"/>
  <c r="P8531" i="3" s="1"/>
  <c r="Q8531" i="3" s="1"/>
  <c r="P8535" i="3" a="1"/>
  <c r="P8535" i="3" s="1"/>
  <c r="R8535" i="3" s="1"/>
  <c r="L8535" i="3" a="1"/>
  <c r="L8535" i="3" s="1"/>
  <c r="K8544" i="3" a="1"/>
  <c r="K8544" i="3" s="1"/>
  <c r="M8545" i="3" a="1"/>
  <c r="M8545" i="3" s="1"/>
  <c r="P8545" i="3" a="1"/>
  <c r="P8545" i="3" s="1"/>
  <c r="Q8545" i="3" s="1"/>
  <c r="L8545" i="3" a="1"/>
  <c r="L8545" i="3" s="1"/>
  <c r="K8552" i="3" a="1"/>
  <c r="K8552" i="3" s="1"/>
  <c r="M8553" i="3" a="1"/>
  <c r="M8553" i="3" s="1"/>
  <c r="P8553" i="3" a="1"/>
  <c r="P8553" i="3" s="1"/>
  <c r="L8553" i="3" a="1"/>
  <c r="L8553" i="3" s="1"/>
  <c r="K8560" i="3" a="1"/>
  <c r="K8560" i="3" s="1"/>
  <c r="M8561" i="3" a="1"/>
  <c r="M8561" i="3" s="1"/>
  <c r="P8561" i="3" a="1"/>
  <c r="P8561" i="3" s="1"/>
  <c r="L8561" i="3" a="1"/>
  <c r="L8561" i="3" s="1"/>
  <c r="K8568" i="3" a="1"/>
  <c r="K8568" i="3" s="1"/>
  <c r="M8569" i="3" a="1"/>
  <c r="M8569" i="3" s="1"/>
  <c r="P8569" i="3" a="1"/>
  <c r="P8569" i="3" s="1"/>
  <c r="R8569" i="3" s="1"/>
  <c r="L8569" i="3" a="1"/>
  <c r="L8569" i="3" s="1"/>
  <c r="K8576" i="3" a="1"/>
  <c r="K8576" i="3" s="1"/>
  <c r="M8577" i="3" a="1"/>
  <c r="M8577" i="3" s="1"/>
  <c r="P8577" i="3" a="1"/>
  <c r="P8577" i="3" s="1"/>
  <c r="Q8577" i="3" s="1"/>
  <c r="L8577" i="3" a="1"/>
  <c r="L8577" i="3" s="1"/>
  <c r="K8584" i="3" a="1"/>
  <c r="K8584" i="3" s="1"/>
  <c r="M8585" i="3" a="1"/>
  <c r="M8585" i="3" s="1"/>
  <c r="P8585" i="3" a="1"/>
  <c r="P8585" i="3" s="1"/>
  <c r="L8585" i="3" a="1"/>
  <c r="L8585" i="3" s="1"/>
  <c r="K8592" i="3" a="1"/>
  <c r="K8592" i="3" s="1"/>
  <c r="M8593" i="3" a="1"/>
  <c r="M8593" i="3" s="1"/>
  <c r="P8593" i="3" a="1"/>
  <c r="P8593" i="3" s="1"/>
  <c r="Q8593" i="3" s="1"/>
  <c r="L8593" i="3" a="1"/>
  <c r="L8593" i="3" s="1"/>
  <c r="K8600" i="3" a="1"/>
  <c r="K8600" i="3" s="1"/>
  <c r="M8601" i="3" a="1"/>
  <c r="M8601" i="3" s="1"/>
  <c r="P8601" i="3" a="1"/>
  <c r="P8601" i="3" s="1"/>
  <c r="Q8601" i="3" s="1"/>
  <c r="L8601" i="3" a="1"/>
  <c r="L8601" i="3" s="1"/>
  <c r="K8608" i="3" a="1"/>
  <c r="K8608" i="3" s="1"/>
  <c r="M8609" i="3" a="1"/>
  <c r="M8609" i="3" s="1"/>
  <c r="P8609" i="3" a="1"/>
  <c r="P8609" i="3" s="1"/>
  <c r="Q8609" i="3" s="1"/>
  <c r="L8609" i="3" a="1"/>
  <c r="L8609" i="3" s="1"/>
  <c r="R8620" i="3"/>
  <c r="P8623" i="3" a="1"/>
  <c r="P8623" i="3" s="1"/>
  <c r="L8623" i="3" a="1"/>
  <c r="L8623" i="3" s="1"/>
  <c r="O8623" i="3" a="1"/>
  <c r="O8623" i="3" s="1"/>
  <c r="K8623" i="3" a="1"/>
  <c r="K8623" i="3" s="1"/>
  <c r="M8623" i="3" a="1"/>
  <c r="M8623" i="3" s="1"/>
  <c r="K8624" i="3" a="1"/>
  <c r="K8624" i="3" s="1"/>
  <c r="P8628" i="3" a="1"/>
  <c r="P8628" i="3" s="1"/>
  <c r="R8628" i="3" s="1"/>
  <c r="L8628" i="3" a="1"/>
  <c r="L8628" i="3" s="1"/>
  <c r="K8628" i="3" a="1"/>
  <c r="K8628" i="3" s="1"/>
  <c r="O8632" i="3" a="1"/>
  <c r="O8632" i="3" s="1"/>
  <c r="O8634" i="3" a="1"/>
  <c r="O8634" i="3" s="1"/>
  <c r="K8634" i="3" a="1"/>
  <c r="K8634" i="3" s="1"/>
  <c r="L8634" i="3" a="1"/>
  <c r="L8634" i="3" s="1"/>
  <c r="P8634" i="3" a="1"/>
  <c r="P8634" i="3" s="1"/>
  <c r="P8644" i="3" a="1"/>
  <c r="P8644" i="3" s="1"/>
  <c r="Q8644" i="3" s="1"/>
  <c r="L8644" i="3" a="1"/>
  <c r="L8644" i="3" s="1"/>
  <c r="N8644" i="3" a="1"/>
  <c r="N8644" i="3" s="1"/>
  <c r="K8644" i="3" a="1"/>
  <c r="K8644" i="3" s="1"/>
  <c r="K8646" i="3" a="1"/>
  <c r="K8646" i="3" s="1"/>
  <c r="N8648" i="3" a="1"/>
  <c r="N8648" i="3" s="1"/>
  <c r="L8648" i="3" a="1"/>
  <c r="L8648" i="3" s="1"/>
  <c r="P8648" i="3" a="1"/>
  <c r="P8648" i="3" s="1"/>
  <c r="Q8648" i="3" s="1"/>
  <c r="K8648" i="3" a="1"/>
  <c r="K8648" i="3" s="1"/>
  <c r="M8648" i="3" a="1"/>
  <c r="M8648" i="3" s="1"/>
  <c r="O8650" i="3" a="1"/>
  <c r="O8650" i="3" s="1"/>
  <c r="K8650" i="3" a="1"/>
  <c r="K8650" i="3" s="1"/>
  <c r="N8650" i="3" a="1"/>
  <c r="N8650" i="3" s="1"/>
  <c r="P8650" i="3" a="1"/>
  <c r="P8650" i="3" s="1"/>
  <c r="K8652" i="3" a="1"/>
  <c r="K8652" i="3" s="1"/>
  <c r="M8654" i="3" a="1"/>
  <c r="M8654" i="3" s="1"/>
  <c r="L8654" i="3" a="1"/>
  <c r="L8654" i="3" s="1"/>
  <c r="P8654" i="3" a="1"/>
  <c r="P8654" i="3" s="1"/>
  <c r="R8654" i="3" s="1"/>
  <c r="K8654" i="3" a="1"/>
  <c r="K8654" i="3" s="1"/>
  <c r="L8663" i="3" a="1"/>
  <c r="L8663" i="3" s="1"/>
  <c r="P8663" i="3" a="1"/>
  <c r="P8663" i="3" s="1"/>
  <c r="R8663" i="3" s="1"/>
  <c r="N8663" i="3" a="1"/>
  <c r="N8663" i="3" s="1"/>
  <c r="K8669" i="3" a="1"/>
  <c r="K8669" i="3" s="1"/>
  <c r="M8678" i="3" a="1"/>
  <c r="M8678" i="3" s="1"/>
  <c r="P8678" i="3" a="1"/>
  <c r="P8678" i="3" s="1"/>
  <c r="Q8678" i="3" s="1"/>
  <c r="L8678" i="3" a="1"/>
  <c r="L8678" i="3" s="1"/>
  <c r="K8678" i="3" a="1"/>
  <c r="K8678" i="3" s="1"/>
  <c r="N8678" i="3" a="1"/>
  <c r="N8678" i="3" s="1"/>
  <c r="P8698" i="3" a="1"/>
  <c r="P8698" i="3" s="1"/>
  <c r="K8703" i="3" a="1"/>
  <c r="K8703" i="3" s="1"/>
  <c r="N8712" i="3" a="1"/>
  <c r="N8712" i="3" s="1"/>
  <c r="M8712" i="3" a="1"/>
  <c r="M8712" i="3" s="1"/>
  <c r="L8712" i="3" a="1"/>
  <c r="L8712" i="3" s="1"/>
  <c r="O8712" i="3" a="1"/>
  <c r="O8712" i="3" s="1"/>
  <c r="R8723" i="3"/>
  <c r="O8730" i="3" a="1"/>
  <c r="O8730" i="3" s="1"/>
  <c r="K8730" i="3" a="1"/>
  <c r="K8730" i="3" s="1"/>
  <c r="N8730" i="3" a="1"/>
  <c r="N8730" i="3" s="1"/>
  <c r="M8730" i="3" a="1"/>
  <c r="M8730" i="3" s="1"/>
  <c r="R8765" i="3"/>
  <c r="Q8765" i="3"/>
  <c r="M8773" i="3" a="1"/>
  <c r="M8773" i="3" s="1"/>
  <c r="L8773" i="3" a="1"/>
  <c r="L8773" i="3" s="1"/>
  <c r="P8773" i="3" a="1"/>
  <c r="P8773" i="3" s="1"/>
  <c r="Q8773" i="3" s="1"/>
  <c r="K8773" i="3" a="1"/>
  <c r="K8773" i="3" s="1"/>
  <c r="N8773" i="3" a="1"/>
  <c r="N8773" i="3" s="1"/>
  <c r="N8806" i="3" a="1"/>
  <c r="N8806" i="3" s="1"/>
  <c r="M8806" i="3" a="1"/>
  <c r="M8806" i="3" s="1"/>
  <c r="L8806" i="3" a="1"/>
  <c r="L8806" i="3" s="1"/>
  <c r="O8806" i="3" a="1"/>
  <c r="O8806" i="3" s="1"/>
  <c r="K8806" i="3" a="1"/>
  <c r="K8806" i="3" s="1"/>
  <c r="R8888" i="3"/>
  <c r="Q8888" i="3"/>
  <c r="P8538" i="3" a="1"/>
  <c r="P8538" i="3" s="1"/>
  <c r="R8538" i="3" s="1"/>
  <c r="M8544" i="3" a="1"/>
  <c r="M8544" i="3" s="1"/>
  <c r="P8546" i="3" a="1"/>
  <c r="P8546" i="3" s="1"/>
  <c r="R8546" i="3" s="1"/>
  <c r="M8552" i="3" a="1"/>
  <c r="M8552" i="3" s="1"/>
  <c r="P8554" i="3" a="1"/>
  <c r="P8554" i="3" s="1"/>
  <c r="Q8554" i="3" s="1"/>
  <c r="M8560" i="3" a="1"/>
  <c r="M8560" i="3" s="1"/>
  <c r="P8562" i="3" a="1"/>
  <c r="P8562" i="3" s="1"/>
  <c r="Q8562" i="3" s="1"/>
  <c r="M8568" i="3" a="1"/>
  <c r="M8568" i="3" s="1"/>
  <c r="P8570" i="3" a="1"/>
  <c r="P8570" i="3" s="1"/>
  <c r="M8576" i="3" a="1"/>
  <c r="M8576" i="3" s="1"/>
  <c r="P8578" i="3" a="1"/>
  <c r="P8578" i="3" s="1"/>
  <c r="R8578" i="3" s="1"/>
  <c r="M8584" i="3" a="1"/>
  <c r="M8584" i="3" s="1"/>
  <c r="P8586" i="3" a="1"/>
  <c r="P8586" i="3" s="1"/>
  <c r="M8592" i="3" a="1"/>
  <c r="M8592" i="3" s="1"/>
  <c r="P8594" i="3" a="1"/>
  <c r="P8594" i="3" s="1"/>
  <c r="R8594" i="3" s="1"/>
  <c r="M8600" i="3" a="1"/>
  <c r="M8600" i="3" s="1"/>
  <c r="P8602" i="3" a="1"/>
  <c r="P8602" i="3" s="1"/>
  <c r="Q8602" i="3" s="1"/>
  <c r="M8608" i="3" a="1"/>
  <c r="M8608" i="3" s="1"/>
  <c r="P8610" i="3" a="1"/>
  <c r="P8610" i="3" s="1"/>
  <c r="Q8610" i="3" s="1"/>
  <c r="M8624" i="3" a="1"/>
  <c r="M8624" i="3" s="1"/>
  <c r="P8632" i="3" a="1"/>
  <c r="P8632" i="3" s="1"/>
  <c r="N8640" i="3" a="1"/>
  <c r="N8640" i="3" s="1"/>
  <c r="M8640" i="3" a="1"/>
  <c r="M8640" i="3" s="1"/>
  <c r="L8640" i="3" a="1"/>
  <c r="L8640" i="3" s="1"/>
  <c r="O8658" i="3" a="1"/>
  <c r="O8658" i="3" s="1"/>
  <c r="K8658" i="3" a="1"/>
  <c r="K8658" i="3" s="1"/>
  <c r="M8658" i="3" a="1"/>
  <c r="M8658" i="3" s="1"/>
  <c r="P8680" i="3" a="1"/>
  <c r="P8680" i="3" s="1"/>
  <c r="M8687" i="3" a="1"/>
  <c r="M8687" i="3" s="1"/>
  <c r="L8687" i="3" a="1"/>
  <c r="L8687" i="3" s="1"/>
  <c r="M8702" i="3" a="1"/>
  <c r="M8702" i="3" s="1"/>
  <c r="P8702" i="3" a="1"/>
  <c r="P8702" i="3" s="1"/>
  <c r="L8702" i="3" a="1"/>
  <c r="L8702" i="3" s="1"/>
  <c r="O8702" i="3" a="1"/>
  <c r="O8702" i="3" s="1"/>
  <c r="N8702" i="3" a="1"/>
  <c r="N8702" i="3" s="1"/>
  <c r="K8702" i="3" a="1"/>
  <c r="K8702" i="3" s="1"/>
  <c r="N8703" i="3" a="1"/>
  <c r="N8703" i="3" s="1"/>
  <c r="M8734" i="3" a="1"/>
  <c r="M8734" i="3" s="1"/>
  <c r="P8734" i="3" a="1"/>
  <c r="P8734" i="3" s="1"/>
  <c r="L8734" i="3" a="1"/>
  <c r="L8734" i="3" s="1"/>
  <c r="N8734" i="3" a="1"/>
  <c r="N8734" i="3" s="1"/>
  <c r="P8779" i="3" a="1"/>
  <c r="P8779" i="3" s="1"/>
  <c r="R8779" i="3" s="1"/>
  <c r="L8779" i="3" a="1"/>
  <c r="L8779" i="3" s="1"/>
  <c r="M8779" i="3" a="1"/>
  <c r="M8779" i="3" s="1"/>
  <c r="K8779" i="3" a="1"/>
  <c r="K8779" i="3" s="1"/>
  <c r="M8797" i="3" a="1"/>
  <c r="M8797" i="3" s="1"/>
  <c r="N8797" i="3" a="1"/>
  <c r="N8797" i="3" s="1"/>
  <c r="L8797" i="3" a="1"/>
  <c r="L8797" i="3" s="1"/>
  <c r="P8797" i="3" a="1"/>
  <c r="P8797" i="3" s="1"/>
  <c r="O8797" i="3" a="1"/>
  <c r="O8797" i="3" s="1"/>
  <c r="R8816" i="3"/>
  <c r="N8830" i="3" a="1"/>
  <c r="N8830" i="3" s="1"/>
  <c r="M8830" i="3" a="1"/>
  <c r="M8830" i="3" s="1"/>
  <c r="L8830" i="3" a="1"/>
  <c r="L8830" i="3" s="1"/>
  <c r="O8830" i="3" a="1"/>
  <c r="O8830" i="3" s="1"/>
  <c r="P8830" i="3" a="1"/>
  <c r="P8830" i="3" s="1"/>
  <c r="O8629" i="3" a="1"/>
  <c r="O8629" i="3" s="1"/>
  <c r="O8635" i="3" a="1"/>
  <c r="O8635" i="3" s="1"/>
  <c r="O8655" i="3" a="1"/>
  <c r="O8655" i="3" s="1"/>
  <c r="O8661" i="3" a="1"/>
  <c r="O8661" i="3" s="1"/>
  <c r="O8667" i="3" a="1"/>
  <c r="O8667" i="3" s="1"/>
  <c r="P8677" i="3" a="1"/>
  <c r="P8677" i="3" s="1"/>
  <c r="P8693" i="3" a="1"/>
  <c r="P8693" i="3" s="1"/>
  <c r="R8693" i="3" s="1"/>
  <c r="P8709" i="3" a="1"/>
  <c r="P8709" i="3" s="1"/>
  <c r="P8725" i="3" a="1"/>
  <c r="P8725" i="3" s="1"/>
  <c r="R8725" i="3" s="1"/>
  <c r="N8758" i="3" a="1"/>
  <c r="N8758" i="3" s="1"/>
  <c r="L8758" i="3" a="1"/>
  <c r="L8758" i="3" s="1"/>
  <c r="P8758" i="3" a="1"/>
  <c r="P8758" i="3" s="1"/>
  <c r="Q8760" i="3"/>
  <c r="M8764" i="3" a="1"/>
  <c r="M8764" i="3" s="1"/>
  <c r="L8764" i="3" a="1"/>
  <c r="L8764" i="3" s="1"/>
  <c r="P8764" i="3" a="1"/>
  <c r="P8764" i="3" s="1"/>
  <c r="Q8764" i="3" s="1"/>
  <c r="K8764" i="3" a="1"/>
  <c r="K8764" i="3" s="1"/>
  <c r="N8764" i="3" a="1"/>
  <c r="N8764" i="3" s="1"/>
  <c r="R8781" i="3"/>
  <c r="Q8781" i="3"/>
  <c r="P8787" i="3" a="1"/>
  <c r="P8787" i="3" s="1"/>
  <c r="L8787" i="3" a="1"/>
  <c r="L8787" i="3" s="1"/>
  <c r="O8787" i="3" a="1"/>
  <c r="O8787" i="3" s="1"/>
  <c r="N8787" i="3" a="1"/>
  <c r="N8787" i="3" s="1"/>
  <c r="K8787" i="3" a="1"/>
  <c r="K8787" i="3" s="1"/>
  <c r="Q8801" i="3"/>
  <c r="N8814" i="3" a="1"/>
  <c r="N8814" i="3" s="1"/>
  <c r="M8814" i="3" a="1"/>
  <c r="M8814" i="3" s="1"/>
  <c r="L8814" i="3" a="1"/>
  <c r="L8814" i="3" s="1"/>
  <c r="O8814" i="3" a="1"/>
  <c r="O8814" i="3" s="1"/>
  <c r="M8821" i="3" a="1"/>
  <c r="M8821" i="3" s="1"/>
  <c r="N8821" i="3" a="1"/>
  <c r="N8821" i="3" s="1"/>
  <c r="L8821" i="3" a="1"/>
  <c r="L8821" i="3" s="1"/>
  <c r="R8823" i="3"/>
  <c r="R8829" i="3"/>
  <c r="R8971" i="3"/>
  <c r="Q8971" i="3"/>
  <c r="Q8805" i="3"/>
  <c r="P8811" i="3" a="1"/>
  <c r="P8811" i="3" s="1"/>
  <c r="L8811" i="3" a="1"/>
  <c r="L8811" i="3" s="1"/>
  <c r="O8811" i="3" a="1"/>
  <c r="O8811" i="3" s="1"/>
  <c r="K8811" i="3" a="1"/>
  <c r="K8811" i="3" s="1"/>
  <c r="P8837" i="3" a="1"/>
  <c r="P8837" i="3" s="1"/>
  <c r="L8837" i="3" a="1"/>
  <c r="L8837" i="3" s="1"/>
  <c r="K8837" i="3" a="1"/>
  <c r="K8837" i="3" s="1"/>
  <c r="O8837" i="3" a="1"/>
  <c r="O8837" i="3" s="1"/>
  <c r="N8837" i="3" a="1"/>
  <c r="N8837" i="3" s="1"/>
  <c r="L8840" i="3" a="1"/>
  <c r="L8840" i="3" s="1"/>
  <c r="P8840" i="3" a="1"/>
  <c r="P8840" i="3" s="1"/>
  <c r="Q8840" i="3" s="1"/>
  <c r="N8840" i="3" a="1"/>
  <c r="N8840" i="3" s="1"/>
  <c r="M8840" i="3" a="1"/>
  <c r="M8840" i="3" s="1"/>
  <c r="O8876" i="3" a="1"/>
  <c r="O8876" i="3" s="1"/>
  <c r="K8876" i="3" a="1"/>
  <c r="K8876" i="3" s="1"/>
  <c r="N8876" i="3" a="1"/>
  <c r="N8876" i="3" s="1"/>
  <c r="M8876" i="3" a="1"/>
  <c r="M8876" i="3" s="1"/>
  <c r="P8876" i="3" a="1"/>
  <c r="P8876" i="3" s="1"/>
  <c r="O8956" i="3" a="1"/>
  <c r="O8956" i="3" s="1"/>
  <c r="K8956" i="3" a="1"/>
  <c r="K8956" i="3" s="1"/>
  <c r="N8956" i="3" a="1"/>
  <c r="N8956" i="3" s="1"/>
  <c r="M8956" i="3" a="1"/>
  <c r="M8956" i="3" s="1"/>
  <c r="P8956" i="3" a="1"/>
  <c r="P8956" i="3" s="1"/>
  <c r="L8956" i="3" a="1"/>
  <c r="L8956" i="3" s="1"/>
  <c r="N8844" i="3" a="1"/>
  <c r="N8844" i="3" s="1"/>
  <c r="M8844" i="3" a="1"/>
  <c r="M8844" i="3" s="1"/>
  <c r="P8844" i="3" a="1"/>
  <c r="P8844" i="3" s="1"/>
  <c r="O8844" i="3" a="1"/>
  <c r="O8844" i="3" s="1"/>
  <c r="K8844" i="3" a="1"/>
  <c r="K8844" i="3" s="1"/>
  <c r="R8890" i="3"/>
  <c r="M8903" i="3" a="1"/>
  <c r="M8903" i="3" s="1"/>
  <c r="P8903" i="3" a="1"/>
  <c r="P8903" i="3" s="1"/>
  <c r="L8903" i="3" a="1"/>
  <c r="L8903" i="3" s="1"/>
  <c r="K8903" i="3" a="1"/>
  <c r="K8903" i="3" s="1"/>
  <c r="O8903" i="3" a="1"/>
  <c r="O8903" i="3" s="1"/>
  <c r="N8903" i="3" a="1"/>
  <c r="N8903" i="3" s="1"/>
  <c r="R8907" i="3"/>
  <c r="Q8907" i="3"/>
  <c r="N8857" i="3" a="1"/>
  <c r="N8857" i="3" s="1"/>
  <c r="M8857" i="3" a="1"/>
  <c r="M8857" i="3" s="1"/>
  <c r="L8857" i="3" a="1"/>
  <c r="L8857" i="3" s="1"/>
  <c r="O8857" i="3" a="1"/>
  <c r="O8857" i="3" s="1"/>
  <c r="Q8866" i="3"/>
  <c r="R8866" i="3"/>
  <c r="N8873" i="3" a="1"/>
  <c r="N8873" i="3" s="1"/>
  <c r="L8873" i="3" a="1"/>
  <c r="L8873" i="3" s="1"/>
  <c r="P8873" i="3" a="1"/>
  <c r="P8873" i="3" s="1"/>
  <c r="K8873" i="3" a="1"/>
  <c r="K8873" i="3" s="1"/>
  <c r="R8947" i="3"/>
  <c r="Q8947" i="3"/>
  <c r="M8629" i="3" a="1"/>
  <c r="M8629" i="3" s="1"/>
  <c r="M8635" i="3" a="1"/>
  <c r="M8635" i="3" s="1"/>
  <c r="O8639" i="3" a="1"/>
  <c r="O8639" i="3" s="1"/>
  <c r="O8645" i="3" a="1"/>
  <c r="O8645" i="3" s="1"/>
  <c r="O8651" i="3" a="1"/>
  <c r="O8651" i="3" s="1"/>
  <c r="M8661" i="3" a="1"/>
  <c r="M8661" i="3" s="1"/>
  <c r="M8667" i="3" a="1"/>
  <c r="M8667" i="3" s="1"/>
  <c r="P8685" i="3" a="1"/>
  <c r="P8685" i="3" s="1"/>
  <c r="Q8685" i="3" s="1"/>
  <c r="P8701" i="3" a="1"/>
  <c r="P8701" i="3" s="1"/>
  <c r="Q8701" i="3" s="1"/>
  <c r="P8717" i="3" a="1"/>
  <c r="P8717" i="3" s="1"/>
  <c r="R8717" i="3" s="1"/>
  <c r="N8733" i="3" a="1"/>
  <c r="N8733" i="3" s="1"/>
  <c r="N8745" i="3" a="1"/>
  <c r="N8745" i="3" s="1"/>
  <c r="P8745" i="3" a="1"/>
  <c r="P8745" i="3" s="1"/>
  <c r="K8745" i="3" a="1"/>
  <c r="K8745" i="3" s="1"/>
  <c r="M8747" i="3" a="1"/>
  <c r="M8747" i="3" s="1"/>
  <c r="L8747" i="3" a="1"/>
  <c r="L8747" i="3" s="1"/>
  <c r="O8758" i="3" a="1"/>
  <c r="O8758" i="3" s="1"/>
  <c r="O8761" i="3" a="1"/>
  <c r="O8761" i="3" s="1"/>
  <c r="K8761" i="3" a="1"/>
  <c r="K8761" i="3" s="1"/>
  <c r="M8761" i="3" a="1"/>
  <c r="M8761" i="3" s="1"/>
  <c r="N8766" i="3" a="1"/>
  <c r="N8766" i="3" s="1"/>
  <c r="M8766" i="3" a="1"/>
  <c r="M8766" i="3" s="1"/>
  <c r="L8766" i="3" a="1"/>
  <c r="L8766" i="3" s="1"/>
  <c r="O8766" i="3" a="1"/>
  <c r="O8766" i="3" s="1"/>
  <c r="R8784" i="3"/>
  <c r="M8796" i="3" a="1"/>
  <c r="M8796" i="3" s="1"/>
  <c r="P8796" i="3" a="1"/>
  <c r="P8796" i="3" s="1"/>
  <c r="O8796" i="3" a="1"/>
  <c r="O8796" i="3" s="1"/>
  <c r="N8796" i="3" a="1"/>
  <c r="N8796" i="3" s="1"/>
  <c r="K8796" i="3" a="1"/>
  <c r="K8796" i="3" s="1"/>
  <c r="P8803" i="3" a="1"/>
  <c r="P8803" i="3" s="1"/>
  <c r="L8803" i="3" a="1"/>
  <c r="L8803" i="3" s="1"/>
  <c r="O8803" i="3" a="1"/>
  <c r="O8803" i="3" s="1"/>
  <c r="K8803" i="3" a="1"/>
  <c r="K8803" i="3" s="1"/>
  <c r="N8811" i="3" a="1"/>
  <c r="N8811" i="3" s="1"/>
  <c r="P8814" i="3" a="1"/>
  <c r="P8814" i="3" s="1"/>
  <c r="P8821" i="3" a="1"/>
  <c r="P8821" i="3" s="1"/>
  <c r="R8821" i="3" s="1"/>
  <c r="Q8833" i="3"/>
  <c r="N8841" i="3" a="1"/>
  <c r="N8841" i="3" s="1"/>
  <c r="M8841" i="3" a="1"/>
  <c r="M8841" i="3" s="1"/>
  <c r="O8841" i="3" a="1"/>
  <c r="O8841" i="3" s="1"/>
  <c r="L8841" i="3" a="1"/>
  <c r="L8841" i="3" s="1"/>
  <c r="P8841" i="3" a="1"/>
  <c r="P8841" i="3" s="1"/>
  <c r="K8857" i="3" a="1"/>
  <c r="K8857" i="3" s="1"/>
  <c r="M8873" i="3" a="1"/>
  <c r="M8873" i="3" s="1"/>
  <c r="P8894" i="3" a="1"/>
  <c r="P8894" i="3" s="1"/>
  <c r="L8894" i="3" a="1"/>
  <c r="L8894" i="3" s="1"/>
  <c r="N8894" i="3" a="1"/>
  <c r="N8894" i="3" s="1"/>
  <c r="M8894" i="3" a="1"/>
  <c r="M8894" i="3" s="1"/>
  <c r="O8894" i="3" a="1"/>
  <c r="O8894" i="3" s="1"/>
  <c r="K8542" i="3" a="1"/>
  <c r="K8542" i="3" s="1"/>
  <c r="K8550" i="3" a="1"/>
  <c r="K8550" i="3" s="1"/>
  <c r="K8558" i="3" a="1"/>
  <c r="K8558" i="3" s="1"/>
  <c r="K8566" i="3" a="1"/>
  <c r="K8566" i="3" s="1"/>
  <c r="K8574" i="3" a="1"/>
  <c r="K8574" i="3" s="1"/>
  <c r="K8582" i="3" a="1"/>
  <c r="K8582" i="3" s="1"/>
  <c r="K8590" i="3" a="1"/>
  <c r="K8590" i="3" s="1"/>
  <c r="K8598" i="3" a="1"/>
  <c r="K8598" i="3" s="1"/>
  <c r="K8606" i="3" a="1"/>
  <c r="K8606" i="3" s="1"/>
  <c r="K8614" i="3" a="1"/>
  <c r="K8614" i="3" s="1"/>
  <c r="K8622" i="3" a="1"/>
  <c r="K8622" i="3" s="1"/>
  <c r="M8626" i="3" a="1"/>
  <c r="M8626" i="3" s="1"/>
  <c r="O8630" i="3" a="1"/>
  <c r="O8630" i="3" s="1"/>
  <c r="P8636" i="3" a="1"/>
  <c r="P8636" i="3" s="1"/>
  <c r="L8636" i="3" a="1"/>
  <c r="L8636" i="3" s="1"/>
  <c r="O8636" i="3" a="1"/>
  <c r="O8636" i="3" s="1"/>
  <c r="K8639" i="3" a="1"/>
  <c r="K8639" i="3" s="1"/>
  <c r="O8642" i="3" a="1"/>
  <c r="O8642" i="3" s="1"/>
  <c r="K8642" i="3" a="1"/>
  <c r="K8642" i="3" s="1"/>
  <c r="K8645" i="3" a="1"/>
  <c r="K8645" i="3" s="1"/>
  <c r="K8651" i="3" a="1"/>
  <c r="K8651" i="3" s="1"/>
  <c r="P8651" i="3" a="1"/>
  <c r="P8651" i="3" s="1"/>
  <c r="M8655" i="3" a="1"/>
  <c r="M8655" i="3" s="1"/>
  <c r="O8656" i="3" a="1"/>
  <c r="O8656" i="3" s="1"/>
  <c r="O8662" i="3" a="1"/>
  <c r="O8662" i="3" s="1"/>
  <c r="P8668" i="3" a="1"/>
  <c r="P8668" i="3" s="1"/>
  <c r="L8668" i="3" a="1"/>
  <c r="L8668" i="3" s="1"/>
  <c r="O8668" i="3" a="1"/>
  <c r="O8668" i="3" s="1"/>
  <c r="N8672" i="3" a="1"/>
  <c r="N8672" i="3" s="1"/>
  <c r="M8672" i="3" a="1"/>
  <c r="M8672" i="3" s="1"/>
  <c r="O8674" i="3" a="1"/>
  <c r="O8674" i="3" s="1"/>
  <c r="K8674" i="3" a="1"/>
  <c r="K8674" i="3" s="1"/>
  <c r="N8674" i="3" a="1"/>
  <c r="N8674" i="3" s="1"/>
  <c r="P8674" i="3" a="1"/>
  <c r="P8674" i="3" s="1"/>
  <c r="P8676" i="3" a="1"/>
  <c r="P8676" i="3" s="1"/>
  <c r="L8676" i="3" a="1"/>
  <c r="L8676" i="3" s="1"/>
  <c r="O8676" i="3" a="1"/>
  <c r="O8676" i="3" s="1"/>
  <c r="K8676" i="3" a="1"/>
  <c r="K8676" i="3" s="1"/>
  <c r="R8681" i="3"/>
  <c r="N8688" i="3" a="1"/>
  <c r="N8688" i="3" s="1"/>
  <c r="M8688" i="3" a="1"/>
  <c r="M8688" i="3" s="1"/>
  <c r="O8690" i="3" a="1"/>
  <c r="O8690" i="3" s="1"/>
  <c r="K8690" i="3" a="1"/>
  <c r="K8690" i="3" s="1"/>
  <c r="N8690" i="3" a="1"/>
  <c r="N8690" i="3" s="1"/>
  <c r="P8690" i="3" a="1"/>
  <c r="P8690" i="3" s="1"/>
  <c r="P8692" i="3" a="1"/>
  <c r="P8692" i="3" s="1"/>
  <c r="L8692" i="3" a="1"/>
  <c r="L8692" i="3" s="1"/>
  <c r="O8692" i="3" a="1"/>
  <c r="O8692" i="3" s="1"/>
  <c r="K8692" i="3" a="1"/>
  <c r="K8692" i="3" s="1"/>
  <c r="R8697" i="3"/>
  <c r="N8704" i="3" a="1"/>
  <c r="N8704" i="3" s="1"/>
  <c r="M8704" i="3" a="1"/>
  <c r="M8704" i="3" s="1"/>
  <c r="O8706" i="3" a="1"/>
  <c r="O8706" i="3" s="1"/>
  <c r="K8706" i="3" a="1"/>
  <c r="K8706" i="3" s="1"/>
  <c r="N8706" i="3" a="1"/>
  <c r="N8706" i="3" s="1"/>
  <c r="P8706" i="3" a="1"/>
  <c r="P8706" i="3" s="1"/>
  <c r="P8708" i="3" a="1"/>
  <c r="P8708" i="3" s="1"/>
  <c r="L8708" i="3" a="1"/>
  <c r="L8708" i="3" s="1"/>
  <c r="O8708" i="3" a="1"/>
  <c r="O8708" i="3" s="1"/>
  <c r="K8708" i="3" a="1"/>
  <c r="K8708" i="3" s="1"/>
  <c r="R8713" i="3"/>
  <c r="N8720" i="3" a="1"/>
  <c r="N8720" i="3" s="1"/>
  <c r="M8720" i="3" a="1"/>
  <c r="M8720" i="3" s="1"/>
  <c r="O8722" i="3" a="1"/>
  <c r="O8722" i="3" s="1"/>
  <c r="K8722" i="3" a="1"/>
  <c r="K8722" i="3" s="1"/>
  <c r="N8722" i="3" a="1"/>
  <c r="N8722" i="3" s="1"/>
  <c r="P8722" i="3" a="1"/>
  <c r="P8722" i="3" s="1"/>
  <c r="P8724" i="3" a="1"/>
  <c r="P8724" i="3" s="1"/>
  <c r="L8724" i="3" a="1"/>
  <c r="L8724" i="3" s="1"/>
  <c r="O8724" i="3" a="1"/>
  <c r="O8724" i="3" s="1"/>
  <c r="K8724" i="3" a="1"/>
  <c r="K8724" i="3" s="1"/>
  <c r="O8736" i="3" a="1"/>
  <c r="O8736" i="3" s="1"/>
  <c r="N8736" i="3" a="1"/>
  <c r="N8736" i="3" s="1"/>
  <c r="M8736" i="3" a="1"/>
  <c r="M8736" i="3" s="1"/>
  <c r="K8736" i="3" a="1"/>
  <c r="K8736" i="3" s="1"/>
  <c r="K8766" i="3" a="1"/>
  <c r="K8766" i="3" s="1"/>
  <c r="O8769" i="3" a="1"/>
  <c r="O8769" i="3" s="1"/>
  <c r="K8769" i="3" a="1"/>
  <c r="K8769" i="3" s="1"/>
  <c r="P8769" i="3" a="1"/>
  <c r="P8769" i="3" s="1"/>
  <c r="N8769" i="3" a="1"/>
  <c r="N8769" i="3" s="1"/>
  <c r="L8769" i="3" a="1"/>
  <c r="L8769" i="3" s="1"/>
  <c r="N8822" i="3" a="1"/>
  <c r="N8822" i="3" s="1"/>
  <c r="M8822" i="3" a="1"/>
  <c r="M8822" i="3" s="1"/>
  <c r="L8822" i="3" a="1"/>
  <c r="L8822" i="3" s="1"/>
  <c r="O8822" i="3" a="1"/>
  <c r="O8822" i="3" s="1"/>
  <c r="M8829" i="3" a="1"/>
  <c r="M8829" i="3" s="1"/>
  <c r="N8829" i="3" a="1"/>
  <c r="N8829" i="3" s="1"/>
  <c r="L8829" i="3" a="1"/>
  <c r="L8829" i="3" s="1"/>
  <c r="R8842" i="3"/>
  <c r="M8846" i="3" a="1"/>
  <c r="M8846" i="3" s="1"/>
  <c r="L8846" i="3" a="1"/>
  <c r="L8846" i="3" s="1"/>
  <c r="P8846" i="3" a="1"/>
  <c r="P8846" i="3" s="1"/>
  <c r="O8846" i="3" a="1"/>
  <c r="O8846" i="3" s="1"/>
  <c r="N8846" i="3" a="1"/>
  <c r="N8846" i="3" s="1"/>
  <c r="N8849" i="3" a="1"/>
  <c r="N8849" i="3" s="1"/>
  <c r="M8849" i="3" a="1"/>
  <c r="M8849" i="3" s="1"/>
  <c r="L8849" i="3" a="1"/>
  <c r="L8849" i="3" s="1"/>
  <c r="Q8867" i="3"/>
  <c r="R8883" i="3"/>
  <c r="Q8883" i="3"/>
  <c r="K8894" i="3" a="1"/>
  <c r="K8894" i="3" s="1"/>
  <c r="P8901" i="3" a="1"/>
  <c r="P8901" i="3" s="1"/>
  <c r="L8901" i="3" a="1"/>
  <c r="L8901" i="3" s="1"/>
  <c r="O8901" i="3" a="1"/>
  <c r="O8901" i="3" s="1"/>
  <c r="K8901" i="3" a="1"/>
  <c r="K8901" i="3" s="1"/>
  <c r="N8901" i="3" a="1"/>
  <c r="N8901" i="3" s="1"/>
  <c r="M8912" i="3" a="1"/>
  <c r="M8912" i="3" s="1"/>
  <c r="N8912" i="3" a="1"/>
  <c r="N8912" i="3" s="1"/>
  <c r="O8912" i="3" a="1"/>
  <c r="O8912" i="3" s="1"/>
  <c r="L8912" i="3" a="1"/>
  <c r="L8912" i="3" s="1"/>
  <c r="P8912" i="3" a="1"/>
  <c r="P8912" i="3" s="1"/>
  <c r="K8912" i="3" a="1"/>
  <c r="K8912" i="3" s="1"/>
  <c r="K8533" i="3" a="1"/>
  <c r="K8533" i="3" s="1"/>
  <c r="K8541" i="3" a="1"/>
  <c r="K8541" i="3" s="1"/>
  <c r="K8549" i="3" a="1"/>
  <c r="K8549" i="3" s="1"/>
  <c r="K8557" i="3" a="1"/>
  <c r="K8557" i="3" s="1"/>
  <c r="K8565" i="3" a="1"/>
  <c r="K8565" i="3" s="1"/>
  <c r="K8573" i="3" a="1"/>
  <c r="K8573" i="3" s="1"/>
  <c r="K8581" i="3" a="1"/>
  <c r="K8581" i="3" s="1"/>
  <c r="K8589" i="3" a="1"/>
  <c r="K8589" i="3" s="1"/>
  <c r="K8597" i="3" a="1"/>
  <c r="K8597" i="3" s="1"/>
  <c r="K8605" i="3" a="1"/>
  <c r="K8605" i="3" s="1"/>
  <c r="K8613" i="3" a="1"/>
  <c r="K8613" i="3" s="1"/>
  <c r="K8621" i="3" a="1"/>
  <c r="K8621" i="3" s="1"/>
  <c r="K8630" i="3" a="1"/>
  <c r="K8630" i="3" s="1"/>
  <c r="K8636" i="3" a="1"/>
  <c r="K8636" i="3" s="1"/>
  <c r="P8642" i="3" a="1"/>
  <c r="P8642" i="3" s="1"/>
  <c r="K8656" i="3" a="1"/>
  <c r="K8656" i="3" s="1"/>
  <c r="K8662" i="3" a="1"/>
  <c r="K8662" i="3" s="1"/>
  <c r="K8668" i="3" a="1"/>
  <c r="K8668" i="3" s="1"/>
  <c r="K8672" i="3" a="1"/>
  <c r="K8672" i="3" s="1"/>
  <c r="P8672" i="3" a="1"/>
  <c r="P8672" i="3" s="1"/>
  <c r="Q8672" i="3" s="1"/>
  <c r="K8688" i="3" a="1"/>
  <c r="K8688" i="3" s="1"/>
  <c r="P8688" i="3" a="1"/>
  <c r="P8688" i="3" s="1"/>
  <c r="Q8688" i="3" s="1"/>
  <c r="K8704" i="3" a="1"/>
  <c r="K8704" i="3" s="1"/>
  <c r="P8704" i="3" a="1"/>
  <c r="P8704" i="3" s="1"/>
  <c r="K8720" i="3" a="1"/>
  <c r="K8720" i="3" s="1"/>
  <c r="P8720" i="3" a="1"/>
  <c r="P8720" i="3" s="1"/>
  <c r="R8720" i="3" s="1"/>
  <c r="P8737" i="3" a="1"/>
  <c r="P8737" i="3" s="1"/>
  <c r="K8737" i="3" a="1"/>
  <c r="K8737" i="3" s="1"/>
  <c r="P8738" i="3" a="1"/>
  <c r="P8738" i="3" s="1"/>
  <c r="R8738" i="3" s="1"/>
  <c r="L8738" i="3" a="1"/>
  <c r="L8738" i="3" s="1"/>
  <c r="M8738" i="3" a="1"/>
  <c r="M8738" i="3" s="1"/>
  <c r="N8738" i="3" a="1"/>
  <c r="N8738" i="3" s="1"/>
  <c r="O8744" i="3" a="1"/>
  <c r="O8744" i="3" s="1"/>
  <c r="K8744" i="3" a="1"/>
  <c r="K8744" i="3" s="1"/>
  <c r="M8744" i="3" a="1"/>
  <c r="M8744" i="3" s="1"/>
  <c r="L8744" i="3" a="1"/>
  <c r="L8744" i="3" s="1"/>
  <c r="N8744" i="3" a="1"/>
  <c r="N8744" i="3" s="1"/>
  <c r="L8749" i="3" a="1"/>
  <c r="L8749" i="3" s="1"/>
  <c r="P8749" i="3" a="1"/>
  <c r="P8749" i="3" s="1"/>
  <c r="Q8749" i="3" s="1"/>
  <c r="K8749" i="3" a="1"/>
  <c r="K8749" i="3" s="1"/>
  <c r="M8749" i="3" a="1"/>
  <c r="M8749" i="3" s="1"/>
  <c r="R8759" i="3"/>
  <c r="Q8759" i="3"/>
  <c r="N8761" i="3" a="1"/>
  <c r="N8761" i="3" s="1"/>
  <c r="M8788" i="3" a="1"/>
  <c r="M8788" i="3" s="1"/>
  <c r="L8788" i="3" a="1"/>
  <c r="L8788" i="3" s="1"/>
  <c r="L8796" i="3" a="1"/>
  <c r="L8796" i="3" s="1"/>
  <c r="N8798" i="3" a="1"/>
  <c r="N8798" i="3" s="1"/>
  <c r="M8798" i="3" a="1"/>
  <c r="M8798" i="3" s="1"/>
  <c r="L8798" i="3" a="1"/>
  <c r="L8798" i="3" s="1"/>
  <c r="O8798" i="3" a="1"/>
  <c r="O8798" i="3" s="1"/>
  <c r="M8805" i="3" a="1"/>
  <c r="M8805" i="3" s="1"/>
  <c r="N8805" i="3" a="1"/>
  <c r="N8805" i="3" s="1"/>
  <c r="L8805" i="3" a="1"/>
  <c r="L8805" i="3" s="1"/>
  <c r="R8807" i="3"/>
  <c r="P8819" i="3" a="1"/>
  <c r="P8819" i="3" s="1"/>
  <c r="L8819" i="3" a="1"/>
  <c r="L8819" i="3" s="1"/>
  <c r="O8819" i="3" a="1"/>
  <c r="O8819" i="3" s="1"/>
  <c r="K8819" i="3" a="1"/>
  <c r="K8819" i="3" s="1"/>
  <c r="K8822" i="3" a="1"/>
  <c r="K8822" i="3" s="1"/>
  <c r="K8829" i="3" a="1"/>
  <c r="K8829" i="3" s="1"/>
  <c r="K8846" i="3" a="1"/>
  <c r="K8846" i="3" s="1"/>
  <c r="K8849" i="3" a="1"/>
  <c r="K8849" i="3" s="1"/>
  <c r="M8852" i="3" a="1"/>
  <c r="M8852" i="3" s="1"/>
  <c r="L8852" i="3" a="1"/>
  <c r="L8852" i="3" s="1"/>
  <c r="P8852" i="3" a="1"/>
  <c r="P8852" i="3" s="1"/>
  <c r="O8852" i="3" a="1"/>
  <c r="O8852" i="3" s="1"/>
  <c r="K8852" i="3" a="1"/>
  <c r="K8852" i="3" s="1"/>
  <c r="P8857" i="3" a="1"/>
  <c r="P8857" i="3" s="1"/>
  <c r="Q8859" i="3"/>
  <c r="O8873" i="3" a="1"/>
  <c r="O8873" i="3" s="1"/>
  <c r="M8901" i="3" a="1"/>
  <c r="M8901" i="3" s="1"/>
  <c r="R8915" i="3"/>
  <c r="Q8915" i="3"/>
  <c r="O8932" i="3" a="1"/>
  <c r="O8932" i="3" s="1"/>
  <c r="K8932" i="3" a="1"/>
  <c r="K8932" i="3" s="1"/>
  <c r="M8932" i="3" a="1"/>
  <c r="M8932" i="3" s="1"/>
  <c r="L8932" i="3" a="1"/>
  <c r="L8932" i="3" s="1"/>
  <c r="N8932" i="3" a="1"/>
  <c r="N8932" i="3" s="1"/>
  <c r="M8952" i="3" a="1"/>
  <c r="M8952" i="3" s="1"/>
  <c r="L8952" i="3" a="1"/>
  <c r="L8952" i="3" s="1"/>
  <c r="P8952" i="3" a="1"/>
  <c r="P8952" i="3" s="1"/>
  <c r="O8952" i="3" a="1"/>
  <c r="O8952" i="3" s="1"/>
  <c r="N8952" i="3" a="1"/>
  <c r="N8952" i="3" s="1"/>
  <c r="K8952" i="3" a="1"/>
  <c r="K8952" i="3" s="1"/>
  <c r="O8750" i="3" a="1"/>
  <c r="O8750" i="3" s="1"/>
  <c r="O8756" i="3" a="1"/>
  <c r="O8756" i="3" s="1"/>
  <c r="L8757" i="3" a="1"/>
  <c r="L8757" i="3" s="1"/>
  <c r="M8762" i="3" a="1"/>
  <c r="M8762" i="3" s="1"/>
  <c r="P8763" i="3" a="1"/>
  <c r="P8763" i="3" s="1"/>
  <c r="R8763" i="3" s="1"/>
  <c r="L8763" i="3" a="1"/>
  <c r="L8763" i="3" s="1"/>
  <c r="M8771" i="3" a="1"/>
  <c r="M8771" i="3" s="1"/>
  <c r="L8780" i="3" a="1"/>
  <c r="L8780" i="3" s="1"/>
  <c r="L8789" i="3" a="1"/>
  <c r="L8789" i="3" s="1"/>
  <c r="M8804" i="3" a="1"/>
  <c r="M8804" i="3" s="1"/>
  <c r="P8804" i="3" a="1"/>
  <c r="P8804" i="3" s="1"/>
  <c r="L8804" i="3" a="1"/>
  <c r="L8804" i="3" s="1"/>
  <c r="M8812" i="3" a="1"/>
  <c r="M8812" i="3" s="1"/>
  <c r="P8812" i="3" a="1"/>
  <c r="P8812" i="3" s="1"/>
  <c r="L8812" i="3" a="1"/>
  <c r="L8812" i="3" s="1"/>
  <c r="M8820" i="3" a="1"/>
  <c r="M8820" i="3" s="1"/>
  <c r="P8820" i="3" a="1"/>
  <c r="P8820" i="3" s="1"/>
  <c r="L8820" i="3" a="1"/>
  <c r="L8820" i="3" s="1"/>
  <c r="M8828" i="3" a="1"/>
  <c r="M8828" i="3" s="1"/>
  <c r="P8828" i="3" a="1"/>
  <c r="P8828" i="3" s="1"/>
  <c r="L8828" i="3" a="1"/>
  <c r="L8828" i="3" s="1"/>
  <c r="N8838" i="3" a="1"/>
  <c r="N8838" i="3" s="1"/>
  <c r="M8838" i="3" a="1"/>
  <c r="M8838" i="3" s="1"/>
  <c r="O8843" i="3" a="1"/>
  <c r="O8843" i="3" s="1"/>
  <c r="K8843" i="3" a="1"/>
  <c r="K8843" i="3" s="1"/>
  <c r="L8843" i="3" a="1"/>
  <c r="L8843" i="3" s="1"/>
  <c r="P8843" i="3" a="1"/>
  <c r="P8843" i="3" s="1"/>
  <c r="M8847" i="3" a="1"/>
  <c r="M8847" i="3" s="1"/>
  <c r="N8847" i="3" a="1"/>
  <c r="N8847" i="3" s="1"/>
  <c r="M8855" i="3" a="1"/>
  <c r="M8855" i="3" s="1"/>
  <c r="L8855" i="3" a="1"/>
  <c r="L8855" i="3" s="1"/>
  <c r="P8869" i="3" a="1"/>
  <c r="P8869" i="3" s="1"/>
  <c r="L8869" i="3" a="1"/>
  <c r="L8869" i="3" s="1"/>
  <c r="O8869" i="3" a="1"/>
  <c r="O8869" i="3" s="1"/>
  <c r="N8869" i="3" a="1"/>
  <c r="N8869" i="3" s="1"/>
  <c r="P8870" i="3" a="1"/>
  <c r="P8870" i="3" s="1"/>
  <c r="L8870" i="3" a="1"/>
  <c r="L8870" i="3" s="1"/>
  <c r="M8870" i="3" a="1"/>
  <c r="M8870" i="3" s="1"/>
  <c r="Q8882" i="3"/>
  <c r="M8887" i="3" a="1"/>
  <c r="M8887" i="3" s="1"/>
  <c r="O8887" i="3" a="1"/>
  <c r="O8887" i="3" s="1"/>
  <c r="N8887" i="3" a="1"/>
  <c r="N8887" i="3" s="1"/>
  <c r="P8887" i="3" a="1"/>
  <c r="P8887" i="3" s="1"/>
  <c r="K8887" i="3" a="1"/>
  <c r="K8887" i="3" s="1"/>
  <c r="Q8944" i="3"/>
  <c r="R8944" i="3"/>
  <c r="P8950" i="3" a="1"/>
  <c r="P8950" i="3" s="1"/>
  <c r="Q8950" i="3" s="1"/>
  <c r="L8950" i="3" a="1"/>
  <c r="L8950" i="3" s="1"/>
  <c r="N8950" i="3" a="1"/>
  <c r="N8950" i="3" s="1"/>
  <c r="M8950" i="3" a="1"/>
  <c r="M8950" i="3" s="1"/>
  <c r="K8950" i="3" a="1"/>
  <c r="K8950" i="3" s="1"/>
  <c r="N8959" i="3" a="1"/>
  <c r="N8959" i="3" s="1"/>
  <c r="P8959" i="3" a="1"/>
  <c r="P8959" i="3" s="1"/>
  <c r="R8959" i="3" s="1"/>
  <c r="K8959" i="3" a="1"/>
  <c r="K8959" i="3" s="1"/>
  <c r="L8975" i="3" a="1"/>
  <c r="L8975" i="3" s="1"/>
  <c r="P8975" i="3" a="1"/>
  <c r="P8975" i="3" s="1"/>
  <c r="K8975" i="3" a="1"/>
  <c r="K8975" i="3" s="1"/>
  <c r="N8975" i="3" a="1"/>
  <c r="N8975" i="3" s="1"/>
  <c r="O8975" i="3" a="1"/>
  <c r="O8975" i="3" s="1"/>
  <c r="R8979" i="3"/>
  <c r="Q8979" i="3"/>
  <c r="L8981" i="3" a="1"/>
  <c r="L8981" i="3" s="1"/>
  <c r="P8981" i="3" a="1"/>
  <c r="P8981" i="3" s="1"/>
  <c r="K8981" i="3" a="1"/>
  <c r="K8981" i="3" s="1"/>
  <c r="N8981" i="3" a="1"/>
  <c r="N8981" i="3" s="1"/>
  <c r="M8981" i="3" a="1"/>
  <c r="M8981" i="3" s="1"/>
  <c r="M8909" i="3" a="1"/>
  <c r="M8909" i="3" s="1"/>
  <c r="P8909" i="3" a="1"/>
  <c r="P8909" i="3" s="1"/>
  <c r="O8909" i="3" a="1"/>
  <c r="O8909" i="3" s="1"/>
  <c r="K8909" i="3" a="1"/>
  <c r="K8909" i="3" s="1"/>
  <c r="N9002" i="3" a="1"/>
  <c r="N9002" i="3" s="1"/>
  <c r="M9002" i="3" a="1"/>
  <c r="M9002" i="3" s="1"/>
  <c r="K9002" i="3" a="1"/>
  <c r="K9002" i="3" s="1"/>
  <c r="O9002" i="3" a="1"/>
  <c r="O9002" i="3" s="1"/>
  <c r="L9002" i="3" a="1"/>
  <c r="L9002" i="3" s="1"/>
  <c r="P8990" i="3" a="1"/>
  <c r="P8990" i="3" s="1"/>
  <c r="L8990" i="3" a="1"/>
  <c r="L8990" i="3" s="1"/>
  <c r="M8990" i="3" a="1"/>
  <c r="M8990" i="3" s="1"/>
  <c r="N8990" i="3" a="1"/>
  <c r="N8990" i="3" s="1"/>
  <c r="K8990" i="3" a="1"/>
  <c r="K8990" i="3" s="1"/>
  <c r="O8740" i="3" a="1"/>
  <c r="O8740" i="3" s="1"/>
  <c r="P8746" i="3" a="1"/>
  <c r="P8746" i="3" s="1"/>
  <c r="L8746" i="3" a="1"/>
  <c r="L8746" i="3" s="1"/>
  <c r="O8746" i="3" a="1"/>
  <c r="O8746" i="3" s="1"/>
  <c r="O8752" i="3" a="1"/>
  <c r="O8752" i="3" s="1"/>
  <c r="K8752" i="3" a="1"/>
  <c r="K8752" i="3" s="1"/>
  <c r="O8777" i="3" a="1"/>
  <c r="O8777" i="3" s="1"/>
  <c r="K8777" i="3" a="1"/>
  <c r="K8777" i="3" s="1"/>
  <c r="O8780" i="3" a="1"/>
  <c r="O8780" i="3" s="1"/>
  <c r="P8786" i="3" a="1"/>
  <c r="P8786" i="3" s="1"/>
  <c r="Q8786" i="3" s="1"/>
  <c r="L8786" i="3" a="1"/>
  <c r="L8786" i="3" s="1"/>
  <c r="O8789" i="3" a="1"/>
  <c r="O8789" i="3" s="1"/>
  <c r="P8795" i="3" a="1"/>
  <c r="P8795" i="3" s="1"/>
  <c r="R8795" i="3" s="1"/>
  <c r="L8795" i="3" a="1"/>
  <c r="L8795" i="3" s="1"/>
  <c r="N8804" i="3" a="1"/>
  <c r="N8804" i="3" s="1"/>
  <c r="N8812" i="3" a="1"/>
  <c r="N8812" i="3" s="1"/>
  <c r="N8820" i="3" a="1"/>
  <c r="N8820" i="3" s="1"/>
  <c r="N8828" i="3" a="1"/>
  <c r="N8828" i="3" s="1"/>
  <c r="M8863" i="3" a="1"/>
  <c r="M8863" i="3" s="1"/>
  <c r="N8863" i="3" a="1"/>
  <c r="N8863" i="3" s="1"/>
  <c r="M8864" i="3" a="1"/>
  <c r="M8864" i="3" s="1"/>
  <c r="L8864" i="3" a="1"/>
  <c r="L8864" i="3" s="1"/>
  <c r="P8864" i="3" a="1"/>
  <c r="P8864" i="3" s="1"/>
  <c r="R8864" i="3" s="1"/>
  <c r="K8864" i="3" a="1"/>
  <c r="K8864" i="3" s="1"/>
  <c r="O8870" i="3" a="1"/>
  <c r="O8870" i="3" s="1"/>
  <c r="M8879" i="3" a="1"/>
  <c r="M8879" i="3" s="1"/>
  <c r="L8879" i="3" a="1"/>
  <c r="L8879" i="3" s="1"/>
  <c r="P8885" i="3" a="1"/>
  <c r="P8885" i="3" s="1"/>
  <c r="L8885" i="3" a="1"/>
  <c r="L8885" i="3" s="1"/>
  <c r="N8885" i="3" a="1"/>
  <c r="N8885" i="3" s="1"/>
  <c r="M8885" i="3" a="1"/>
  <c r="M8885" i="3" s="1"/>
  <c r="O8885" i="3" a="1"/>
  <c r="O8885" i="3" s="1"/>
  <c r="R8892" i="3"/>
  <c r="P8893" i="3" a="1"/>
  <c r="P8893" i="3" s="1"/>
  <c r="L8893" i="3" a="1"/>
  <c r="L8893" i="3" s="1"/>
  <c r="O8893" i="3" a="1"/>
  <c r="O8893" i="3" s="1"/>
  <c r="K8893" i="3" a="1"/>
  <c r="K8893" i="3" s="1"/>
  <c r="N8893" i="3" a="1"/>
  <c r="N8893" i="3" s="1"/>
  <c r="N8909" i="3" a="1"/>
  <c r="N8909" i="3" s="1"/>
  <c r="P8926" i="3" a="1"/>
  <c r="P8926" i="3" s="1"/>
  <c r="Q8926" i="3" s="1"/>
  <c r="L8926" i="3" a="1"/>
  <c r="L8926" i="3" s="1"/>
  <c r="M8926" i="3" a="1"/>
  <c r="M8926" i="3" s="1"/>
  <c r="K8926" i="3" a="1"/>
  <c r="K8926" i="3" s="1"/>
  <c r="N8965" i="3" a="1"/>
  <c r="N8965" i="3" s="1"/>
  <c r="L8965" i="3" a="1"/>
  <c r="L8965" i="3" s="1"/>
  <c r="O8965" i="3" a="1"/>
  <c r="O8965" i="3" s="1"/>
  <c r="M8965" i="3" a="1"/>
  <c r="M8965" i="3" s="1"/>
  <c r="L8969" i="3" a="1"/>
  <c r="L8969" i="3" s="1"/>
  <c r="P8969" i="3" a="1"/>
  <c r="P8969" i="3" s="1"/>
  <c r="K8969" i="3" a="1"/>
  <c r="K8969" i="3" s="1"/>
  <c r="N8969" i="3" a="1"/>
  <c r="N8969" i="3" s="1"/>
  <c r="O8969" i="3" a="1"/>
  <c r="O8969" i="3" s="1"/>
  <c r="M8969" i="3" a="1"/>
  <c r="M8969" i="3" s="1"/>
  <c r="O8981" i="3" a="1"/>
  <c r="O8981" i="3" s="1"/>
  <c r="O8990" i="3" a="1"/>
  <c r="O8990" i="3" s="1"/>
  <c r="P9002" i="3" a="1"/>
  <c r="P9002" i="3" s="1"/>
  <c r="O8757" i="3" a="1"/>
  <c r="O8757" i="3" s="1"/>
  <c r="P8762" i="3" a="1"/>
  <c r="P8762" i="3" s="1"/>
  <c r="Q8762" i="3" s="1"/>
  <c r="L8762" i="3" a="1"/>
  <c r="L8762" i="3" s="1"/>
  <c r="P8771" i="3" a="1"/>
  <c r="P8771" i="3" s="1"/>
  <c r="R8771" i="3" s="1"/>
  <c r="L8771" i="3" a="1"/>
  <c r="L8771" i="3" s="1"/>
  <c r="O8838" i="3" a="1"/>
  <c r="O8838" i="3" s="1"/>
  <c r="O8847" i="3" a="1"/>
  <c r="O8847" i="3" s="1"/>
  <c r="O8855" i="3" a="1"/>
  <c r="O8855" i="3" s="1"/>
  <c r="O8860" i="3" a="1"/>
  <c r="O8860" i="3" s="1"/>
  <c r="K8860" i="3" a="1"/>
  <c r="K8860" i="3" s="1"/>
  <c r="P8860" i="3" a="1"/>
  <c r="P8860" i="3" s="1"/>
  <c r="N8860" i="3" a="1"/>
  <c r="N8860" i="3" s="1"/>
  <c r="P8861" i="3" a="1"/>
  <c r="P8861" i="3" s="1"/>
  <c r="Q8861" i="3" s="1"/>
  <c r="L8861" i="3" a="1"/>
  <c r="L8861" i="3" s="1"/>
  <c r="M8861" i="3" a="1"/>
  <c r="M8861" i="3" s="1"/>
  <c r="K8879" i="3" a="1"/>
  <c r="K8879" i="3" s="1"/>
  <c r="K8885" i="3" a="1"/>
  <c r="K8885" i="3" s="1"/>
  <c r="P8918" i="3" a="1"/>
  <c r="P8918" i="3" s="1"/>
  <c r="L8918" i="3" a="1"/>
  <c r="L8918" i="3" s="1"/>
  <c r="N8918" i="3" a="1"/>
  <c r="N8918" i="3" s="1"/>
  <c r="M8918" i="3" a="1"/>
  <c r="M8918" i="3" s="1"/>
  <c r="O8918" i="3" a="1"/>
  <c r="O8918" i="3" s="1"/>
  <c r="K8918" i="3" a="1"/>
  <c r="K8918" i="3" s="1"/>
  <c r="P8958" i="3" a="1"/>
  <c r="P8958" i="3" s="1"/>
  <c r="L8958" i="3" a="1"/>
  <c r="L8958" i="3" s="1"/>
  <c r="M8958" i="3" a="1"/>
  <c r="M8958" i="3" s="1"/>
  <c r="O8958" i="3" a="1"/>
  <c r="O8958" i="3" s="1"/>
  <c r="N8958" i="3" a="1"/>
  <c r="N8958" i="3" s="1"/>
  <c r="K8965" i="3" a="1"/>
  <c r="K8965" i="3" s="1"/>
  <c r="N8985" i="3" a="1"/>
  <c r="N8985" i="3" s="1"/>
  <c r="M8985" i="3" a="1"/>
  <c r="M8985" i="3" s="1"/>
  <c r="P8985" i="3" a="1"/>
  <c r="P8985" i="3" s="1"/>
  <c r="O8985" i="3" a="1"/>
  <c r="O8985" i="3" s="1"/>
  <c r="L8985" i="3" a="1"/>
  <c r="L8985" i="3" s="1"/>
  <c r="N8991" i="3" a="1"/>
  <c r="N8991" i="3" s="1"/>
  <c r="P8991" i="3" a="1"/>
  <c r="P8991" i="3" s="1"/>
  <c r="O8991" i="3" a="1"/>
  <c r="O8991" i="3" s="1"/>
  <c r="M8991" i="3" a="1"/>
  <c r="M8991" i="3" s="1"/>
  <c r="R8995" i="3"/>
  <c r="Q8995" i="3"/>
  <c r="Q9004" i="3"/>
  <c r="R9004" i="3"/>
  <c r="P9007" i="3" a="1"/>
  <c r="P9007" i="3" s="1"/>
  <c r="Q9007" i="3" s="1"/>
  <c r="L9007" i="3" a="1"/>
  <c r="L9007" i="3" s="1"/>
  <c r="N9007" i="3" a="1"/>
  <c r="N9007" i="3" s="1"/>
  <c r="M9007" i="3" a="1"/>
  <c r="M9007" i="3" s="1"/>
  <c r="K9007" i="3" a="1"/>
  <c r="K9007" i="3" s="1"/>
  <c r="Q9008" i="3"/>
  <c r="R9008" i="3"/>
  <c r="M9038" i="3" a="1"/>
  <c r="M9038" i="3" s="1"/>
  <c r="O9038" i="3" a="1"/>
  <c r="O9038" i="3" s="1"/>
  <c r="L9038" i="3" a="1"/>
  <c r="L9038" i="3" s="1"/>
  <c r="P9038" i="3" a="1"/>
  <c r="P9038" i="3" s="1"/>
  <c r="K9038" i="3" a="1"/>
  <c r="K9038" i="3" s="1"/>
  <c r="N9038" i="3" a="1"/>
  <c r="N9038" i="3" s="1"/>
  <c r="P8740" i="3" a="1"/>
  <c r="P8740" i="3" s="1"/>
  <c r="O8742" i="3" a="1"/>
  <c r="O8742" i="3" s="1"/>
  <c r="O8748" i="3" a="1"/>
  <c r="O8748" i="3" s="1"/>
  <c r="L8752" i="3" a="1"/>
  <c r="L8752" i="3" s="1"/>
  <c r="P8754" i="3" a="1"/>
  <c r="P8754" i="3" s="1"/>
  <c r="L8754" i="3" a="1"/>
  <c r="L8754" i="3" s="1"/>
  <c r="O8754" i="3" a="1"/>
  <c r="O8754" i="3" s="1"/>
  <c r="N8756" i="3" a="1"/>
  <c r="N8756" i="3" s="1"/>
  <c r="K8762" i="3" a="1"/>
  <c r="K8762" i="3" s="1"/>
  <c r="K8771" i="3" a="1"/>
  <c r="K8771" i="3" s="1"/>
  <c r="K8780" i="3" a="1"/>
  <c r="K8780" i="3" s="1"/>
  <c r="P8780" i="3" a="1"/>
  <c r="P8780" i="3" s="1"/>
  <c r="K8789" i="3" a="1"/>
  <c r="K8789" i="3" s="1"/>
  <c r="P8789" i="3" a="1"/>
  <c r="P8789" i="3" s="1"/>
  <c r="O8793" i="3" a="1"/>
  <c r="O8793" i="3" s="1"/>
  <c r="K8793" i="3" a="1"/>
  <c r="K8793" i="3" s="1"/>
  <c r="P8802" i="3" a="1"/>
  <c r="P8802" i="3" s="1"/>
  <c r="L8802" i="3" a="1"/>
  <c r="L8802" i="3" s="1"/>
  <c r="O8802" i="3" a="1"/>
  <c r="O8802" i="3" s="1"/>
  <c r="K8802" i="3" a="1"/>
  <c r="K8802" i="3" s="1"/>
  <c r="O8804" i="3" a="1"/>
  <c r="O8804" i="3" s="1"/>
  <c r="P8810" i="3" a="1"/>
  <c r="P8810" i="3" s="1"/>
  <c r="L8810" i="3" a="1"/>
  <c r="L8810" i="3" s="1"/>
  <c r="O8810" i="3" a="1"/>
  <c r="O8810" i="3" s="1"/>
  <c r="K8810" i="3" a="1"/>
  <c r="K8810" i="3" s="1"/>
  <c r="O8812" i="3" a="1"/>
  <c r="O8812" i="3" s="1"/>
  <c r="P8818" i="3" a="1"/>
  <c r="P8818" i="3" s="1"/>
  <c r="L8818" i="3" a="1"/>
  <c r="L8818" i="3" s="1"/>
  <c r="O8818" i="3" a="1"/>
  <c r="O8818" i="3" s="1"/>
  <c r="K8818" i="3" a="1"/>
  <c r="K8818" i="3" s="1"/>
  <c r="O8820" i="3" a="1"/>
  <c r="O8820" i="3" s="1"/>
  <c r="P8826" i="3" a="1"/>
  <c r="P8826" i="3" s="1"/>
  <c r="L8826" i="3" a="1"/>
  <c r="L8826" i="3" s="1"/>
  <c r="O8826" i="3" a="1"/>
  <c r="O8826" i="3" s="1"/>
  <c r="K8826" i="3" a="1"/>
  <c r="K8826" i="3" s="1"/>
  <c r="O8828" i="3" a="1"/>
  <c r="O8828" i="3" s="1"/>
  <c r="L8834" i="3" a="1"/>
  <c r="L8834" i="3" s="1"/>
  <c r="P8834" i="3" a="1"/>
  <c r="P8834" i="3" s="1"/>
  <c r="R8834" i="3" s="1"/>
  <c r="K8834" i="3" a="1"/>
  <c r="K8834" i="3" s="1"/>
  <c r="O8835" i="3" a="1"/>
  <c r="O8835" i="3" s="1"/>
  <c r="K8835" i="3" a="1"/>
  <c r="K8835" i="3" s="1"/>
  <c r="M8835" i="3" a="1"/>
  <c r="M8835" i="3" s="1"/>
  <c r="P8853" i="3" a="1"/>
  <c r="P8853" i="3" s="1"/>
  <c r="R8853" i="3" s="1"/>
  <c r="L8853" i="3" a="1"/>
  <c r="L8853" i="3" s="1"/>
  <c r="N8853" i="3" a="1"/>
  <c r="N8853" i="3" s="1"/>
  <c r="L8860" i="3" a="1"/>
  <c r="L8860" i="3" s="1"/>
  <c r="K8861" i="3" a="1"/>
  <c r="K8861" i="3" s="1"/>
  <c r="N8864" i="3" a="1"/>
  <c r="N8864" i="3" s="1"/>
  <c r="P8878" i="3" a="1"/>
  <c r="P8878" i="3" s="1"/>
  <c r="L8878" i="3" a="1"/>
  <c r="L8878" i="3" s="1"/>
  <c r="O8878" i="3" a="1"/>
  <c r="O8878" i="3" s="1"/>
  <c r="N8878" i="3" a="1"/>
  <c r="N8878" i="3" s="1"/>
  <c r="K8878" i="3" a="1"/>
  <c r="K8878" i="3" s="1"/>
  <c r="N8879" i="3" a="1"/>
  <c r="N8879" i="3" s="1"/>
  <c r="R8881" i="3"/>
  <c r="M8888" i="3" a="1"/>
  <c r="M8888" i="3" s="1"/>
  <c r="L8888" i="3" a="1"/>
  <c r="L8888" i="3" s="1"/>
  <c r="M8893" i="3" a="1"/>
  <c r="M8893" i="3" s="1"/>
  <c r="M8895" i="3" a="1"/>
  <c r="M8895" i="3" s="1"/>
  <c r="P8895" i="3" a="1"/>
  <c r="P8895" i="3" s="1"/>
  <c r="R8895" i="3" s="1"/>
  <c r="L8895" i="3" a="1"/>
  <c r="L8895" i="3" s="1"/>
  <c r="K8895" i="3" a="1"/>
  <c r="K8895" i="3" s="1"/>
  <c r="P8902" i="3" a="1"/>
  <c r="P8902" i="3" s="1"/>
  <c r="L8902" i="3" a="1"/>
  <c r="L8902" i="3" s="1"/>
  <c r="N8902" i="3" a="1"/>
  <c r="N8902" i="3" s="1"/>
  <c r="M8902" i="3" a="1"/>
  <c r="M8902" i="3" s="1"/>
  <c r="O8902" i="3" a="1"/>
  <c r="O8902" i="3" s="1"/>
  <c r="L8911" i="3" a="1"/>
  <c r="L8911" i="3" s="1"/>
  <c r="P8911" i="3" a="1"/>
  <c r="P8911" i="3" s="1"/>
  <c r="Q8911" i="3" s="1"/>
  <c r="K8911" i="3" a="1"/>
  <c r="K8911" i="3" s="1"/>
  <c r="N8911" i="3" a="1"/>
  <c r="N8911" i="3" s="1"/>
  <c r="N8914" i="3" a="1"/>
  <c r="N8914" i="3" s="1"/>
  <c r="L8914" i="3" a="1"/>
  <c r="L8914" i="3" s="1"/>
  <c r="P8914" i="3" a="1"/>
  <c r="P8914" i="3" s="1"/>
  <c r="M8914" i="3" a="1"/>
  <c r="M8914" i="3" s="1"/>
  <c r="K8914" i="3" a="1"/>
  <c r="K8914" i="3" s="1"/>
  <c r="O8914" i="3" a="1"/>
  <c r="O8914" i="3" s="1"/>
  <c r="N8926" i="3" a="1"/>
  <c r="N8926" i="3" s="1"/>
  <c r="K8958" i="3" a="1"/>
  <c r="K8958" i="3" s="1"/>
  <c r="P8965" i="3" a="1"/>
  <c r="P8965" i="3" s="1"/>
  <c r="K8985" i="3" a="1"/>
  <c r="K8985" i="3" s="1"/>
  <c r="K8991" i="3" a="1"/>
  <c r="K8991" i="3" s="1"/>
  <c r="N9032" i="3" a="1"/>
  <c r="N9032" i="3" s="1"/>
  <c r="O9032" i="3" a="1"/>
  <c r="O9032" i="3" s="1"/>
  <c r="L9032" i="3" a="1"/>
  <c r="L9032" i="3" s="1"/>
  <c r="P9032" i="3" a="1"/>
  <c r="P9032" i="3" s="1"/>
  <c r="M9032" i="3" a="1"/>
  <c r="M9032" i="3" s="1"/>
  <c r="K9032" i="3" a="1"/>
  <c r="K9032" i="3" s="1"/>
  <c r="L8917" i="3" a="1"/>
  <c r="L8917" i="3" s="1"/>
  <c r="P8917" i="3" a="1"/>
  <c r="P8917" i="3" s="1"/>
  <c r="K8917" i="3" a="1"/>
  <c r="K8917" i="3" s="1"/>
  <c r="M8920" i="3" a="1"/>
  <c r="M8920" i="3" s="1"/>
  <c r="L8920" i="3" a="1"/>
  <c r="L8920" i="3" s="1"/>
  <c r="P8920" i="3" a="1"/>
  <c r="P8920" i="3" s="1"/>
  <c r="O8924" i="3" a="1"/>
  <c r="O8924" i="3" s="1"/>
  <c r="K8924" i="3" a="1"/>
  <c r="K8924" i="3" s="1"/>
  <c r="N8924" i="3" a="1"/>
  <c r="N8924" i="3" s="1"/>
  <c r="M8924" i="3" a="1"/>
  <c r="M8924" i="3" s="1"/>
  <c r="P8924" i="3" a="1"/>
  <c r="P8924" i="3" s="1"/>
  <c r="N8933" i="3" a="1"/>
  <c r="N8933" i="3" s="1"/>
  <c r="L8933" i="3" a="1"/>
  <c r="L8933" i="3" s="1"/>
  <c r="L8937" i="3" a="1"/>
  <c r="L8937" i="3" s="1"/>
  <c r="P8937" i="3" a="1"/>
  <c r="P8937" i="3" s="1"/>
  <c r="K8937" i="3" a="1"/>
  <c r="K8937" i="3" s="1"/>
  <c r="N8937" i="3" a="1"/>
  <c r="N8937" i="3" s="1"/>
  <c r="L8943" i="3" a="1"/>
  <c r="L8943" i="3" s="1"/>
  <c r="P8943" i="3" a="1"/>
  <c r="P8943" i="3" s="1"/>
  <c r="K8943" i="3" a="1"/>
  <c r="K8943" i="3" s="1"/>
  <c r="N8943" i="3" a="1"/>
  <c r="N8943" i="3" s="1"/>
  <c r="N8953" i="3" a="1"/>
  <c r="N8953" i="3" s="1"/>
  <c r="M8953" i="3" a="1"/>
  <c r="M8953" i="3" s="1"/>
  <c r="P8953" i="3" a="1"/>
  <c r="P8953" i="3" s="1"/>
  <c r="R8963" i="3"/>
  <c r="N8970" i="3" a="1"/>
  <c r="N8970" i="3" s="1"/>
  <c r="M8970" i="3" a="1"/>
  <c r="M8970" i="3" s="1"/>
  <c r="K8970" i="3" a="1"/>
  <c r="K8970" i="3" s="1"/>
  <c r="M8976" i="3" a="1"/>
  <c r="M8976" i="3" s="1"/>
  <c r="N8976" i="3" a="1"/>
  <c r="N8976" i="3" s="1"/>
  <c r="K8976" i="3" a="1"/>
  <c r="K8976" i="3" s="1"/>
  <c r="Q9033" i="3"/>
  <c r="R9033" i="3"/>
  <c r="P9076" i="3" a="1"/>
  <c r="P9076" i="3" s="1"/>
  <c r="L9076" i="3" a="1"/>
  <c r="L9076" i="3" s="1"/>
  <c r="O9076" i="3" a="1"/>
  <c r="O9076" i="3" s="1"/>
  <c r="M9076" i="3" a="1"/>
  <c r="M9076" i="3" s="1"/>
  <c r="N9076" i="3" a="1"/>
  <c r="N9076" i="3" s="1"/>
  <c r="P9100" i="3" a="1"/>
  <c r="P9100" i="3" s="1"/>
  <c r="L9100" i="3" a="1"/>
  <c r="L9100" i="3" s="1"/>
  <c r="O9100" i="3" a="1"/>
  <c r="O9100" i="3" s="1"/>
  <c r="K9100" i="3" a="1"/>
  <c r="K9100" i="3" s="1"/>
  <c r="M9100" i="3" a="1"/>
  <c r="M9100" i="3" s="1"/>
  <c r="N9010" i="3" a="1"/>
  <c r="N9010" i="3" s="1"/>
  <c r="P9010" i="3" a="1"/>
  <c r="P9010" i="3" s="1"/>
  <c r="O9010" i="3" a="1"/>
  <c r="O9010" i="3" s="1"/>
  <c r="L9010" i="3" a="1"/>
  <c r="L9010" i="3" s="1"/>
  <c r="O9019" i="3" a="1"/>
  <c r="O9019" i="3" s="1"/>
  <c r="K9019" i="3" a="1"/>
  <c r="K9019" i="3" s="1"/>
  <c r="L9019" i="3" a="1"/>
  <c r="L9019" i="3" s="1"/>
  <c r="P9019" i="3" a="1"/>
  <c r="P9019" i="3" s="1"/>
  <c r="N9019" i="3" a="1"/>
  <c r="N9019" i="3" s="1"/>
  <c r="M9019" i="3" a="1"/>
  <c r="M9019" i="3" s="1"/>
  <c r="R9030" i="3"/>
  <c r="O9043" i="3" a="1"/>
  <c r="O9043" i="3" s="1"/>
  <c r="K9043" i="3" a="1"/>
  <c r="K9043" i="3" s="1"/>
  <c r="L9043" i="3" a="1"/>
  <c r="L9043" i="3" s="1"/>
  <c r="N9043" i="3" a="1"/>
  <c r="N9043" i="3" s="1"/>
  <c r="P9043" i="3" a="1"/>
  <c r="P9043" i="3" s="1"/>
  <c r="M9043" i="3" a="1"/>
  <c r="M9043" i="3" s="1"/>
  <c r="P9053" i="3" a="1"/>
  <c r="P9053" i="3" s="1"/>
  <c r="L9053" i="3" a="1"/>
  <c r="L9053" i="3" s="1"/>
  <c r="N9053" i="3" a="1"/>
  <c r="N9053" i="3" s="1"/>
  <c r="K9053" i="3" a="1"/>
  <c r="K9053" i="3" s="1"/>
  <c r="O9053" i="3" a="1"/>
  <c r="O9053" i="3" s="1"/>
  <c r="M9053" i="3" a="1"/>
  <c r="M9053" i="3" s="1"/>
  <c r="P9060" i="3" a="1"/>
  <c r="P9060" i="3" s="1"/>
  <c r="L9060" i="3" a="1"/>
  <c r="L9060" i="3" s="1"/>
  <c r="M9060" i="3" a="1"/>
  <c r="M9060" i="3" s="1"/>
  <c r="O9060" i="3" a="1"/>
  <c r="O9060" i="3" s="1"/>
  <c r="N9060" i="3" a="1"/>
  <c r="N9060" i="3" s="1"/>
  <c r="K9060" i="3" a="1"/>
  <c r="K9060" i="3" s="1"/>
  <c r="M9070" i="3" a="1"/>
  <c r="M9070" i="3" s="1"/>
  <c r="O9070" i="3" a="1"/>
  <c r="O9070" i="3" s="1"/>
  <c r="L9070" i="3" a="1"/>
  <c r="L9070" i="3" s="1"/>
  <c r="N9070" i="3" a="1"/>
  <c r="N9070" i="3" s="1"/>
  <c r="N9100" i="3" a="1"/>
  <c r="N9100" i="3" s="1"/>
  <c r="L9118" i="3" a="1"/>
  <c r="L9118" i="3" s="1"/>
  <c r="P9118" i="3" a="1"/>
  <c r="P9118" i="3" s="1"/>
  <c r="K9118" i="3" a="1"/>
  <c r="K9118" i="3" s="1"/>
  <c r="N9118" i="3" a="1"/>
  <c r="N9118" i="3" s="1"/>
  <c r="M9118" i="3" a="1"/>
  <c r="M9118" i="3" s="1"/>
  <c r="P9149" i="3" a="1"/>
  <c r="P9149" i="3" s="1"/>
  <c r="L9149" i="3" a="1"/>
  <c r="L9149" i="3" s="1"/>
  <c r="N9149" i="3" a="1"/>
  <c r="N9149" i="3" s="1"/>
  <c r="M9149" i="3" a="1"/>
  <c r="M9149" i="3" s="1"/>
  <c r="K9149" i="3" a="1"/>
  <c r="K9149" i="3" s="1"/>
  <c r="O9149" i="3" a="1"/>
  <c r="O9149" i="3" s="1"/>
  <c r="Q9172" i="3"/>
  <c r="O8848" i="3" a="1"/>
  <c r="O8848" i="3" s="1"/>
  <c r="O8854" i="3" a="1"/>
  <c r="O8854" i="3" s="1"/>
  <c r="O8868" i="3" a="1"/>
  <c r="O8868" i="3" s="1"/>
  <c r="K8868" i="3" a="1"/>
  <c r="K8868" i="3" s="1"/>
  <c r="P8877" i="3" a="1"/>
  <c r="P8877" i="3" s="1"/>
  <c r="Q8877" i="3" s="1"/>
  <c r="L8877" i="3" a="1"/>
  <c r="L8877" i="3" s="1"/>
  <c r="P8886" i="3" a="1"/>
  <c r="P8886" i="3" s="1"/>
  <c r="L8886" i="3" a="1"/>
  <c r="L8886" i="3" s="1"/>
  <c r="P8896" i="3" a="1"/>
  <c r="P8896" i="3" s="1"/>
  <c r="R8896" i="3" s="1"/>
  <c r="P8904" i="3" a="1"/>
  <c r="P8904" i="3" s="1"/>
  <c r="O8920" i="3" a="1"/>
  <c r="O8920" i="3" s="1"/>
  <c r="O8933" i="3" a="1"/>
  <c r="O8933" i="3" s="1"/>
  <c r="O8937" i="3" a="1"/>
  <c r="O8937" i="3" s="1"/>
  <c r="O8943" i="3" a="1"/>
  <c r="O8943" i="3" s="1"/>
  <c r="N8946" i="3" a="1"/>
  <c r="N8946" i="3" s="1"/>
  <c r="L8946" i="3" a="1"/>
  <c r="L8946" i="3" s="1"/>
  <c r="P8946" i="3" a="1"/>
  <c r="P8946" i="3" s="1"/>
  <c r="R8946" i="3" s="1"/>
  <c r="O8953" i="3" a="1"/>
  <c r="O8953" i="3" s="1"/>
  <c r="O8964" i="3" a="1"/>
  <c r="O8964" i="3" s="1"/>
  <c r="K8964" i="3" a="1"/>
  <c r="K8964" i="3" s="1"/>
  <c r="M8964" i="3" a="1"/>
  <c r="M8964" i="3" s="1"/>
  <c r="L8964" i="3" a="1"/>
  <c r="L8964" i="3" s="1"/>
  <c r="O8970" i="3" a="1"/>
  <c r="O8970" i="3" s="1"/>
  <c r="O8976" i="3" a="1"/>
  <c r="O8976" i="3" s="1"/>
  <c r="M8984" i="3" a="1"/>
  <c r="M8984" i="3" s="1"/>
  <c r="L8984" i="3" a="1"/>
  <c r="L8984" i="3" s="1"/>
  <c r="P8984" i="3" a="1"/>
  <c r="P8984" i="3" s="1"/>
  <c r="Q8984" i="3" s="1"/>
  <c r="O8988" i="3" a="1"/>
  <c r="O8988" i="3" s="1"/>
  <c r="K8988" i="3" a="1"/>
  <c r="K8988" i="3" s="1"/>
  <c r="N8988" i="3" a="1"/>
  <c r="N8988" i="3" s="1"/>
  <c r="M8988" i="3" a="1"/>
  <c r="M8988" i="3" s="1"/>
  <c r="P8988" i="3" a="1"/>
  <c r="P8988" i="3" s="1"/>
  <c r="N8997" i="3" a="1"/>
  <c r="N8997" i="3" s="1"/>
  <c r="L8997" i="3" a="1"/>
  <c r="L8997" i="3" s="1"/>
  <c r="L9001" i="3" a="1"/>
  <c r="L9001" i="3" s="1"/>
  <c r="P9001" i="3" a="1"/>
  <c r="P9001" i="3" s="1"/>
  <c r="Q9001" i="3" s="1"/>
  <c r="K9001" i="3" a="1"/>
  <c r="K9001" i="3" s="1"/>
  <c r="N9001" i="3" a="1"/>
  <c r="N9001" i="3" s="1"/>
  <c r="K9010" i="3" a="1"/>
  <c r="K9010" i="3" s="1"/>
  <c r="Q9041" i="3"/>
  <c r="K9070" i="3" a="1"/>
  <c r="K9070" i="3" s="1"/>
  <c r="Q9074" i="3"/>
  <c r="R9074" i="3"/>
  <c r="Q9110" i="3"/>
  <c r="O9118" i="3" a="1"/>
  <c r="O9118" i="3" s="1"/>
  <c r="M9171" i="3" a="1"/>
  <c r="M9171" i="3" s="1"/>
  <c r="L9171" i="3" a="1"/>
  <c r="L9171" i="3" s="1"/>
  <c r="N9171" i="3" a="1"/>
  <c r="N9171" i="3" s="1"/>
  <c r="K9171" i="3" a="1"/>
  <c r="K9171" i="3" s="1"/>
  <c r="P9171" i="3" a="1"/>
  <c r="P9171" i="3" s="1"/>
  <c r="O9171" i="3" a="1"/>
  <c r="O9171" i="3" s="1"/>
  <c r="K8801" i="3" a="1"/>
  <c r="K8801" i="3" s="1"/>
  <c r="K8809" i="3" a="1"/>
  <c r="K8809" i="3" s="1"/>
  <c r="K8817" i="3" a="1"/>
  <c r="K8817" i="3" s="1"/>
  <c r="K8825" i="3" a="1"/>
  <c r="K8825" i="3" s="1"/>
  <c r="K8833" i="3" a="1"/>
  <c r="K8833" i="3" s="1"/>
  <c r="O8839" i="3" a="1"/>
  <c r="O8839" i="3" s="1"/>
  <c r="P8845" i="3" a="1"/>
  <c r="P8845" i="3" s="1"/>
  <c r="L8845" i="3" a="1"/>
  <c r="L8845" i="3" s="1"/>
  <c r="O8845" i="3" a="1"/>
  <c r="O8845" i="3" s="1"/>
  <c r="K8848" i="3" a="1"/>
  <c r="K8848" i="3" s="1"/>
  <c r="O8851" i="3" a="1"/>
  <c r="O8851" i="3" s="1"/>
  <c r="K8851" i="3" a="1"/>
  <c r="K8851" i="3" s="1"/>
  <c r="K8854" i="3" a="1"/>
  <c r="K8854" i="3" s="1"/>
  <c r="P8862" i="3" a="1"/>
  <c r="P8862" i="3" s="1"/>
  <c r="R8862" i="3" s="1"/>
  <c r="L8862" i="3" a="1"/>
  <c r="L8862" i="3" s="1"/>
  <c r="L8868" i="3" a="1"/>
  <c r="L8868" i="3" s="1"/>
  <c r="K8877" i="3" a="1"/>
  <c r="K8877" i="3" s="1"/>
  <c r="M8881" i="3" a="1"/>
  <c r="M8881" i="3" s="1"/>
  <c r="K8886" i="3" a="1"/>
  <c r="K8886" i="3" s="1"/>
  <c r="N8889" i="3" a="1"/>
  <c r="N8889" i="3" s="1"/>
  <c r="M8889" i="3" a="1"/>
  <c r="M8889" i="3" s="1"/>
  <c r="P8889" i="3" a="1"/>
  <c r="P8889" i="3" s="1"/>
  <c r="R8889" i="3" s="1"/>
  <c r="K8896" i="3" a="1"/>
  <c r="K8896" i="3" s="1"/>
  <c r="N8897" i="3" a="1"/>
  <c r="N8897" i="3" s="1"/>
  <c r="M8897" i="3" a="1"/>
  <c r="M8897" i="3" s="1"/>
  <c r="P8897" i="3" a="1"/>
  <c r="P8897" i="3" s="1"/>
  <c r="Q8897" i="3" s="1"/>
  <c r="K8904" i="3" a="1"/>
  <c r="K8904" i="3" s="1"/>
  <c r="N8905" i="3" a="1"/>
  <c r="N8905" i="3" s="1"/>
  <c r="M8905" i="3" a="1"/>
  <c r="M8905" i="3" s="1"/>
  <c r="P8905" i="3" a="1"/>
  <c r="P8905" i="3" s="1"/>
  <c r="O8917" i="3" a="1"/>
  <c r="O8917" i="3" s="1"/>
  <c r="N8927" i="3" a="1"/>
  <c r="N8927" i="3" s="1"/>
  <c r="P8927" i="3" a="1"/>
  <c r="P8927" i="3" s="1"/>
  <c r="R8927" i="3" s="1"/>
  <c r="P8933" i="3" a="1"/>
  <c r="P8933" i="3" s="1"/>
  <c r="K8946" i="3" a="1"/>
  <c r="K8946" i="3" s="1"/>
  <c r="L8949" i="3" a="1"/>
  <c r="L8949" i="3" s="1"/>
  <c r="P8949" i="3" a="1"/>
  <c r="P8949" i="3" s="1"/>
  <c r="R8949" i="3" s="1"/>
  <c r="K8949" i="3" a="1"/>
  <c r="K8949" i="3" s="1"/>
  <c r="N8949" i="3" a="1"/>
  <c r="N8949" i="3" s="1"/>
  <c r="P8970" i="3" a="1"/>
  <c r="P8970" i="3" s="1"/>
  <c r="P8976" i="3" a="1"/>
  <c r="P8976" i="3" s="1"/>
  <c r="P8982" i="3" a="1"/>
  <c r="P8982" i="3" s="1"/>
  <c r="R8982" i="3" s="1"/>
  <c r="L8982" i="3" a="1"/>
  <c r="L8982" i="3" s="1"/>
  <c r="N8982" i="3" a="1"/>
  <c r="N8982" i="3" s="1"/>
  <c r="M8982" i="3" a="1"/>
  <c r="M8982" i="3" s="1"/>
  <c r="K8982" i="3" a="1"/>
  <c r="K8982" i="3" s="1"/>
  <c r="K8984" i="3" a="1"/>
  <c r="K8984" i="3" s="1"/>
  <c r="L8988" i="3" a="1"/>
  <c r="L8988" i="3" s="1"/>
  <c r="K8997" i="3" a="1"/>
  <c r="K8997" i="3" s="1"/>
  <c r="O9005" i="3" a="1"/>
  <c r="O9005" i="3" s="1"/>
  <c r="K9005" i="3" a="1"/>
  <c r="K9005" i="3" s="1"/>
  <c r="M9005" i="3" a="1"/>
  <c r="M9005" i="3" s="1"/>
  <c r="P9005" i="3" a="1"/>
  <c r="P9005" i="3" s="1"/>
  <c r="N9005" i="3" a="1"/>
  <c r="N9005" i="3" s="1"/>
  <c r="L9005" i="3" a="1"/>
  <c r="L9005" i="3" s="1"/>
  <c r="M9031" i="3" a="1"/>
  <c r="M9031" i="3" s="1"/>
  <c r="P9031" i="3" a="1"/>
  <c r="P9031" i="3" s="1"/>
  <c r="K9031" i="3" a="1"/>
  <c r="K9031" i="3" s="1"/>
  <c r="N9031" i="3" a="1"/>
  <c r="N9031" i="3" s="1"/>
  <c r="O9031" i="3" a="1"/>
  <c r="O9031" i="3" s="1"/>
  <c r="P9037" i="3" a="1"/>
  <c r="P9037" i="3" s="1"/>
  <c r="L9037" i="3" a="1"/>
  <c r="L9037" i="3" s="1"/>
  <c r="K9037" i="3" a="1"/>
  <c r="K9037" i="3" s="1"/>
  <c r="N9037" i="3" a="1"/>
  <c r="N9037" i="3" s="1"/>
  <c r="O9037" i="3" a="1"/>
  <c r="O9037" i="3" s="1"/>
  <c r="M9037" i="3" a="1"/>
  <c r="M9037" i="3" s="1"/>
  <c r="P9044" i="3" a="1"/>
  <c r="P9044" i="3" s="1"/>
  <c r="L9044" i="3" a="1"/>
  <c r="L9044" i="3" s="1"/>
  <c r="O9044" i="3" a="1"/>
  <c r="O9044" i="3" s="1"/>
  <c r="M9044" i="3" a="1"/>
  <c r="M9044" i="3" s="1"/>
  <c r="K9044" i="3" a="1"/>
  <c r="K9044" i="3" s="1"/>
  <c r="M9054" i="3" a="1"/>
  <c r="M9054" i="3" s="1"/>
  <c r="L9054" i="3" a="1"/>
  <c r="L9054" i="3" s="1"/>
  <c r="O9054" i="3" a="1"/>
  <c r="O9054" i="3" s="1"/>
  <c r="P9054" i="3" a="1"/>
  <c r="P9054" i="3" s="1"/>
  <c r="K9054" i="3" a="1"/>
  <c r="K9054" i="3" s="1"/>
  <c r="P9070" i="3" a="1"/>
  <c r="P9070" i="3" s="1"/>
  <c r="O9131" i="3" a="1"/>
  <c r="O9131" i="3" s="1"/>
  <c r="K9131" i="3" a="1"/>
  <c r="K9131" i="3" s="1"/>
  <c r="N9131" i="3" a="1"/>
  <c r="N9131" i="3" s="1"/>
  <c r="M9131" i="3" a="1"/>
  <c r="M9131" i="3" s="1"/>
  <c r="L9131" i="3" a="1"/>
  <c r="L9131" i="3" s="1"/>
  <c r="P9131" i="3" a="1"/>
  <c r="P9131" i="3" s="1"/>
  <c r="K8760" i="3" a="1"/>
  <c r="K8760" i="3" s="1"/>
  <c r="K8768" i="3" a="1"/>
  <c r="K8768" i="3" s="1"/>
  <c r="K8776" i="3" a="1"/>
  <c r="K8776" i="3" s="1"/>
  <c r="K8784" i="3" a="1"/>
  <c r="K8784" i="3" s="1"/>
  <c r="K8792" i="3" a="1"/>
  <c r="K8792" i="3" s="1"/>
  <c r="K8800" i="3" a="1"/>
  <c r="K8800" i="3" s="1"/>
  <c r="K8808" i="3" a="1"/>
  <c r="K8808" i="3" s="1"/>
  <c r="K8816" i="3" a="1"/>
  <c r="K8816" i="3" s="1"/>
  <c r="K8824" i="3" a="1"/>
  <c r="K8824" i="3" s="1"/>
  <c r="K8832" i="3" a="1"/>
  <c r="K8832" i="3" s="1"/>
  <c r="K8839" i="3" a="1"/>
  <c r="K8839" i="3" s="1"/>
  <c r="K8845" i="3" a="1"/>
  <c r="K8845" i="3" s="1"/>
  <c r="P8851" i="3" a="1"/>
  <c r="P8851" i="3" s="1"/>
  <c r="K8862" i="3" a="1"/>
  <c r="K8862" i="3" s="1"/>
  <c r="K8871" i="3" a="1"/>
  <c r="K8871" i="3" s="1"/>
  <c r="P8871" i="3" a="1"/>
  <c r="P8871" i="3" s="1"/>
  <c r="R8871" i="3" s="1"/>
  <c r="K8880" i="3" a="1"/>
  <c r="K8880" i="3" s="1"/>
  <c r="P8880" i="3" a="1"/>
  <c r="P8880" i="3" s="1"/>
  <c r="R8880" i="3" s="1"/>
  <c r="O8884" i="3" a="1"/>
  <c r="O8884" i="3" s="1"/>
  <c r="K8884" i="3" a="1"/>
  <c r="K8884" i="3" s="1"/>
  <c r="K8889" i="3" a="1"/>
  <c r="K8889" i="3" s="1"/>
  <c r="K8897" i="3" a="1"/>
  <c r="K8897" i="3" s="1"/>
  <c r="K8905" i="3" a="1"/>
  <c r="K8905" i="3" s="1"/>
  <c r="N8921" i="3" a="1"/>
  <c r="N8921" i="3" s="1"/>
  <c r="M8921" i="3" a="1"/>
  <c r="M8921" i="3" s="1"/>
  <c r="P8921" i="3" a="1"/>
  <c r="P8921" i="3" s="1"/>
  <c r="R8921" i="3" s="1"/>
  <c r="K8927" i="3" a="1"/>
  <c r="K8927" i="3" s="1"/>
  <c r="R8931" i="3"/>
  <c r="N8938" i="3" a="1"/>
  <c r="N8938" i="3" s="1"/>
  <c r="M8938" i="3" a="1"/>
  <c r="M8938" i="3" s="1"/>
  <c r="K8938" i="3" a="1"/>
  <c r="K8938" i="3" s="1"/>
  <c r="M8944" i="3" a="1"/>
  <c r="M8944" i="3" s="1"/>
  <c r="N8944" i="3" a="1"/>
  <c r="N8944" i="3" s="1"/>
  <c r="K8944" i="3" a="1"/>
  <c r="K8944" i="3" s="1"/>
  <c r="M8946" i="3" a="1"/>
  <c r="M8946" i="3" s="1"/>
  <c r="M8949" i="3" a="1"/>
  <c r="M8949" i="3" s="1"/>
  <c r="N8978" i="3" a="1"/>
  <c r="N8978" i="3" s="1"/>
  <c r="L8978" i="3" a="1"/>
  <c r="L8978" i="3" s="1"/>
  <c r="P8978" i="3" a="1"/>
  <c r="P8978" i="3" s="1"/>
  <c r="Q8978" i="3" s="1"/>
  <c r="O8996" i="3" a="1"/>
  <c r="O8996" i="3" s="1"/>
  <c r="K8996" i="3" a="1"/>
  <c r="K8996" i="3" s="1"/>
  <c r="M8996" i="3" a="1"/>
  <c r="M8996" i="3" s="1"/>
  <c r="L8996" i="3" a="1"/>
  <c r="L8996" i="3" s="1"/>
  <c r="M9001" i="3" a="1"/>
  <c r="M9001" i="3" s="1"/>
  <c r="M9010" i="3" a="1"/>
  <c r="M9010" i="3" s="1"/>
  <c r="Q9025" i="3"/>
  <c r="R9025" i="3"/>
  <c r="P9084" i="3" a="1"/>
  <c r="P9084" i="3" s="1"/>
  <c r="L9084" i="3" a="1"/>
  <c r="L9084" i="3" s="1"/>
  <c r="O9084" i="3" a="1"/>
  <c r="O9084" i="3" s="1"/>
  <c r="K9084" i="3" a="1"/>
  <c r="K9084" i="3" s="1"/>
  <c r="M9084" i="3" a="1"/>
  <c r="M9084" i="3" s="1"/>
  <c r="M9087" i="3" a="1"/>
  <c r="M9087" i="3" s="1"/>
  <c r="O9087" i="3" a="1"/>
  <c r="O9087" i="3" s="1"/>
  <c r="L9087" i="3" a="1"/>
  <c r="L9087" i="3" s="1"/>
  <c r="N9108" i="3" a="1"/>
  <c r="N9108" i="3" s="1"/>
  <c r="P9108" i="3" a="1"/>
  <c r="P9108" i="3" s="1"/>
  <c r="O9108" i="3" a="1"/>
  <c r="O9108" i="3" s="1"/>
  <c r="L9108" i="3" a="1"/>
  <c r="L9108" i="3" s="1"/>
  <c r="K9108" i="3" a="1"/>
  <c r="K9108" i="3" s="1"/>
  <c r="L9124" i="3" a="1"/>
  <c r="L9124" i="3" s="1"/>
  <c r="P9124" i="3" a="1"/>
  <c r="P9124" i="3" s="1"/>
  <c r="K9124" i="3" a="1"/>
  <c r="K9124" i="3" s="1"/>
  <c r="N9124" i="3" a="1"/>
  <c r="N9124" i="3" s="1"/>
  <c r="Q9134" i="3"/>
  <c r="M9143" i="3" a="1"/>
  <c r="M9143" i="3" s="1"/>
  <c r="N9143" i="3" a="1"/>
  <c r="N9143" i="3" s="1"/>
  <c r="O9143" i="3" a="1"/>
  <c r="O9143" i="3" s="1"/>
  <c r="L9143" i="3" a="1"/>
  <c r="L9143" i="3" s="1"/>
  <c r="Q9165" i="3"/>
  <c r="R9165" i="3"/>
  <c r="O8929" i="3" a="1"/>
  <c r="O8929" i="3" s="1"/>
  <c r="O8935" i="3" a="1"/>
  <c r="O8935" i="3" s="1"/>
  <c r="O8941" i="3" a="1"/>
  <c r="O8941" i="3" s="1"/>
  <c r="O8961" i="3" a="1"/>
  <c r="O8961" i="3" s="1"/>
  <c r="O8967" i="3" a="1"/>
  <c r="O8967" i="3" s="1"/>
  <c r="O8973" i="3" a="1"/>
  <c r="O8973" i="3" s="1"/>
  <c r="O8993" i="3" a="1"/>
  <c r="O8993" i="3" s="1"/>
  <c r="O8999" i="3" a="1"/>
  <c r="O8999" i="3" s="1"/>
  <c r="P9006" i="3" a="1"/>
  <c r="P9006" i="3" s="1"/>
  <c r="R9006" i="3" s="1"/>
  <c r="L9006" i="3" a="1"/>
  <c r="L9006" i="3" s="1"/>
  <c r="P9013" i="3" a="1"/>
  <c r="P9013" i="3" s="1"/>
  <c r="L9013" i="3" a="1"/>
  <c r="L9013" i="3" s="1"/>
  <c r="K9013" i="3" a="1"/>
  <c r="K9013" i="3" s="1"/>
  <c r="Q9023" i="3"/>
  <c r="P9028" i="3" a="1"/>
  <c r="P9028" i="3" s="1"/>
  <c r="L9028" i="3" a="1"/>
  <c r="L9028" i="3" s="1"/>
  <c r="M9028" i="3" a="1"/>
  <c r="M9028" i="3" s="1"/>
  <c r="O9028" i="3" a="1"/>
  <c r="O9028" i="3" s="1"/>
  <c r="N9048" i="3" a="1"/>
  <c r="N9048" i="3" s="1"/>
  <c r="L9048" i="3" a="1"/>
  <c r="L9048" i="3" s="1"/>
  <c r="O9048" i="3" a="1"/>
  <c r="O9048" i="3" s="1"/>
  <c r="R9050" i="3"/>
  <c r="N9064" i="3" a="1"/>
  <c r="N9064" i="3" s="1"/>
  <c r="O9064" i="3" a="1"/>
  <c r="O9064" i="3" s="1"/>
  <c r="L9064" i="3" a="1"/>
  <c r="L9064" i="3" s="1"/>
  <c r="N9084" i="3" a="1"/>
  <c r="N9084" i="3" s="1"/>
  <c r="N9087" i="3" a="1"/>
  <c r="N9087" i="3" s="1"/>
  <c r="R9090" i="3"/>
  <c r="N9096" i="3" a="1"/>
  <c r="N9096" i="3" s="1"/>
  <c r="M9096" i="3" a="1"/>
  <c r="M9096" i="3" s="1"/>
  <c r="O9096" i="3" a="1"/>
  <c r="O9096" i="3" s="1"/>
  <c r="K9096" i="3" a="1"/>
  <c r="K9096" i="3" s="1"/>
  <c r="M9108" i="3" a="1"/>
  <c r="M9108" i="3" s="1"/>
  <c r="R9114" i="3"/>
  <c r="O9124" i="3" a="1"/>
  <c r="O9124" i="3" s="1"/>
  <c r="R9151" i="3"/>
  <c r="P9169" i="3" a="1"/>
  <c r="P9169" i="3" s="1"/>
  <c r="L9169" i="3" a="1"/>
  <c r="L9169" i="3" s="1"/>
  <c r="K9169" i="3" a="1"/>
  <c r="K9169" i="3" s="1"/>
  <c r="N9169" i="3" a="1"/>
  <c r="N9169" i="3" s="1"/>
  <c r="M9169" i="3" a="1"/>
  <c r="M9169" i="3" s="1"/>
  <c r="O9169" i="3" a="1"/>
  <c r="O9169" i="3" s="1"/>
  <c r="R9173" i="3"/>
  <c r="Q9173" i="3"/>
  <c r="M9271" i="3" a="1"/>
  <c r="M9271" i="3" s="1"/>
  <c r="P9271" i="3" a="1"/>
  <c r="P9271" i="3" s="1"/>
  <c r="L9271" i="3" a="1"/>
  <c r="L9271" i="3" s="1"/>
  <c r="O9271" i="3" a="1"/>
  <c r="O9271" i="3" s="1"/>
  <c r="N9271" i="3" a="1"/>
  <c r="N9271" i="3" s="1"/>
  <c r="K9271" i="3" a="1"/>
  <c r="K9271" i="3" s="1"/>
  <c r="N9080" i="3" a="1"/>
  <c r="N9080" i="3" s="1"/>
  <c r="M9080" i="3" a="1"/>
  <c r="M9080" i="3" s="1"/>
  <c r="O9080" i="3" a="1"/>
  <c r="O9080" i="3" s="1"/>
  <c r="L9080" i="3" a="1"/>
  <c r="L9080" i="3" s="1"/>
  <c r="P9087" i="3" a="1"/>
  <c r="P9087" i="3" s="1"/>
  <c r="O8908" i="3" a="1"/>
  <c r="O8908" i="3" s="1"/>
  <c r="K8908" i="3" a="1"/>
  <c r="K8908" i="3" s="1"/>
  <c r="O8922" i="3" a="1"/>
  <c r="O8922" i="3" s="1"/>
  <c r="O8928" i="3" a="1"/>
  <c r="O8928" i="3" s="1"/>
  <c r="L8929" i="3" a="1"/>
  <c r="L8929" i="3" s="1"/>
  <c r="P8934" i="3" a="1"/>
  <c r="P8934" i="3" s="1"/>
  <c r="L8934" i="3" a="1"/>
  <c r="L8934" i="3" s="1"/>
  <c r="O8934" i="3" a="1"/>
  <c r="O8934" i="3" s="1"/>
  <c r="L8935" i="3" a="1"/>
  <c r="L8935" i="3" s="1"/>
  <c r="O8940" i="3" a="1"/>
  <c r="O8940" i="3" s="1"/>
  <c r="K8940" i="3" a="1"/>
  <c r="K8940" i="3" s="1"/>
  <c r="O8954" i="3" a="1"/>
  <c r="O8954" i="3" s="1"/>
  <c r="O8960" i="3" a="1"/>
  <c r="O8960" i="3" s="1"/>
  <c r="L8961" i="3" a="1"/>
  <c r="L8961" i="3" s="1"/>
  <c r="P8966" i="3" a="1"/>
  <c r="P8966" i="3" s="1"/>
  <c r="L8966" i="3" a="1"/>
  <c r="L8966" i="3" s="1"/>
  <c r="O8966" i="3" a="1"/>
  <c r="O8966" i="3" s="1"/>
  <c r="L8967" i="3" a="1"/>
  <c r="L8967" i="3" s="1"/>
  <c r="O8972" i="3" a="1"/>
  <c r="O8972" i="3" s="1"/>
  <c r="K8972" i="3" a="1"/>
  <c r="K8972" i="3" s="1"/>
  <c r="O8986" i="3" a="1"/>
  <c r="O8986" i="3" s="1"/>
  <c r="O8992" i="3" a="1"/>
  <c r="O8992" i="3" s="1"/>
  <c r="L8993" i="3" a="1"/>
  <c r="L8993" i="3" s="1"/>
  <c r="P8998" i="3" a="1"/>
  <c r="P8998" i="3" s="1"/>
  <c r="L8998" i="3" a="1"/>
  <c r="L8998" i="3" s="1"/>
  <c r="O8998" i="3" a="1"/>
  <c r="O8998" i="3" s="1"/>
  <c r="L8999" i="3" a="1"/>
  <c r="L8999" i="3" s="1"/>
  <c r="M9006" i="3" a="1"/>
  <c r="M9006" i="3" s="1"/>
  <c r="N9013" i="3" a="1"/>
  <c r="N9013" i="3" s="1"/>
  <c r="L9016" i="3" a="1"/>
  <c r="L9016" i="3" s="1"/>
  <c r="P9016" i="3" a="1"/>
  <c r="P9016" i="3" s="1"/>
  <c r="R9016" i="3" s="1"/>
  <c r="N9016" i="3" a="1"/>
  <c r="N9016" i="3" s="1"/>
  <c r="N9017" i="3" a="1"/>
  <c r="N9017" i="3" s="1"/>
  <c r="M9017" i="3" a="1"/>
  <c r="M9017" i="3" s="1"/>
  <c r="K9017" i="3" a="1"/>
  <c r="K9017" i="3" s="1"/>
  <c r="Q9017" i="3"/>
  <c r="L9022" i="3" a="1"/>
  <c r="L9022" i="3" s="1"/>
  <c r="P9022" i="3" a="1"/>
  <c r="P9022" i="3" s="1"/>
  <c r="R9022" i="3" s="1"/>
  <c r="N9022" i="3" a="1"/>
  <c r="N9022" i="3" s="1"/>
  <c r="M9023" i="3" a="1"/>
  <c r="M9023" i="3" s="1"/>
  <c r="N9023" i="3" a="1"/>
  <c r="N9023" i="3" s="1"/>
  <c r="K9023" i="3" a="1"/>
  <c r="K9023" i="3" s="1"/>
  <c r="R9023" i="3"/>
  <c r="N9028" i="3" a="1"/>
  <c r="N9028" i="3" s="1"/>
  <c r="M9047" i="3" a="1"/>
  <c r="M9047" i="3" s="1"/>
  <c r="N9047" i="3" a="1"/>
  <c r="N9047" i="3" s="1"/>
  <c r="P9047" i="3" a="1"/>
  <c r="P9047" i="3" s="1"/>
  <c r="R9047" i="3" s="1"/>
  <c r="K9047" i="3" a="1"/>
  <c r="K9047" i="3" s="1"/>
  <c r="M9048" i="3" a="1"/>
  <c r="M9048" i="3" s="1"/>
  <c r="M9063" i="3" a="1"/>
  <c r="M9063" i="3" s="1"/>
  <c r="P9063" i="3" a="1"/>
  <c r="P9063" i="3" s="1"/>
  <c r="R9063" i="3" s="1"/>
  <c r="K9063" i="3" a="1"/>
  <c r="K9063" i="3" s="1"/>
  <c r="N9063" i="3" a="1"/>
  <c r="N9063" i="3" s="1"/>
  <c r="M9064" i="3" a="1"/>
  <c r="M9064" i="3" s="1"/>
  <c r="K9080" i="3" a="1"/>
  <c r="K9080" i="3" s="1"/>
  <c r="N9088" i="3" a="1"/>
  <c r="N9088" i="3" s="1"/>
  <c r="M9088" i="3" a="1"/>
  <c r="M9088" i="3" s="1"/>
  <c r="O9088" i="3" a="1"/>
  <c r="O9088" i="3" s="1"/>
  <c r="K9088" i="3" a="1"/>
  <c r="K9088" i="3" s="1"/>
  <c r="P9092" i="3" a="1"/>
  <c r="P9092" i="3" s="1"/>
  <c r="L9092" i="3" a="1"/>
  <c r="L9092" i="3" s="1"/>
  <c r="O9092" i="3" a="1"/>
  <c r="O9092" i="3" s="1"/>
  <c r="K9092" i="3" a="1"/>
  <c r="K9092" i="3" s="1"/>
  <c r="M9092" i="3" a="1"/>
  <c r="M9092" i="3" s="1"/>
  <c r="M9095" i="3" a="1"/>
  <c r="M9095" i="3" s="1"/>
  <c r="O9095" i="3" a="1"/>
  <c r="O9095" i="3" s="1"/>
  <c r="L9095" i="3" a="1"/>
  <c r="L9095" i="3" s="1"/>
  <c r="N9152" i="3" a="1"/>
  <c r="N9152" i="3" s="1"/>
  <c r="M9152" i="3" a="1"/>
  <c r="M9152" i="3" s="1"/>
  <c r="L9152" i="3" a="1"/>
  <c r="L9152" i="3" s="1"/>
  <c r="P9152" i="3" a="1"/>
  <c r="P9152" i="3" s="1"/>
  <c r="K9152" i="3" a="1"/>
  <c r="K9152" i="3" s="1"/>
  <c r="O9152" i="3" a="1"/>
  <c r="O9152" i="3" s="1"/>
  <c r="R9157" i="3"/>
  <c r="Q9157" i="3"/>
  <c r="M9162" i="3" a="1"/>
  <c r="M9162" i="3" s="1"/>
  <c r="L9162" i="3" a="1"/>
  <c r="L9162" i="3" s="1"/>
  <c r="K9162" i="3" a="1"/>
  <c r="K9162" i="3" s="1"/>
  <c r="P9162" i="3" a="1"/>
  <c r="P9162" i="3" s="1"/>
  <c r="O9162" i="3" a="1"/>
  <c r="O9162" i="3" s="1"/>
  <c r="K8892" i="3" a="1"/>
  <c r="K8892" i="3" s="1"/>
  <c r="K8900" i="3" a="1"/>
  <c r="K8900" i="3" s="1"/>
  <c r="P8908" i="3" a="1"/>
  <c r="P8908" i="3" s="1"/>
  <c r="O8913" i="3" a="1"/>
  <c r="O8913" i="3" s="1"/>
  <c r="O8919" i="3" a="1"/>
  <c r="O8919" i="3" s="1"/>
  <c r="K8922" i="3" a="1"/>
  <c r="K8922" i="3" s="1"/>
  <c r="O8925" i="3" a="1"/>
  <c r="O8925" i="3" s="1"/>
  <c r="K8928" i="3" a="1"/>
  <c r="K8928" i="3" s="1"/>
  <c r="K8934" i="3" a="1"/>
  <c r="K8934" i="3" s="1"/>
  <c r="P8940" i="3" a="1"/>
  <c r="P8940" i="3" s="1"/>
  <c r="O8945" i="3" a="1"/>
  <c r="O8945" i="3" s="1"/>
  <c r="O8951" i="3" a="1"/>
  <c r="O8951" i="3" s="1"/>
  <c r="K8954" i="3" a="1"/>
  <c r="K8954" i="3" s="1"/>
  <c r="O8957" i="3" a="1"/>
  <c r="O8957" i="3" s="1"/>
  <c r="K8960" i="3" a="1"/>
  <c r="K8960" i="3" s="1"/>
  <c r="K8966" i="3" a="1"/>
  <c r="K8966" i="3" s="1"/>
  <c r="P8972" i="3" a="1"/>
  <c r="P8972" i="3" s="1"/>
  <c r="O8977" i="3" a="1"/>
  <c r="O8977" i="3" s="1"/>
  <c r="O8983" i="3" a="1"/>
  <c r="O8983" i="3" s="1"/>
  <c r="K8986" i="3" a="1"/>
  <c r="K8986" i="3" s="1"/>
  <c r="O8989" i="3" a="1"/>
  <c r="O8989" i="3" s="1"/>
  <c r="K8992" i="3" a="1"/>
  <c r="K8992" i="3" s="1"/>
  <c r="K8998" i="3" a="1"/>
  <c r="K8998" i="3" s="1"/>
  <c r="N9006" i="3" a="1"/>
  <c r="N9006" i="3" s="1"/>
  <c r="N9025" i="3" a="1"/>
  <c r="N9025" i="3" s="1"/>
  <c r="L9025" i="3" a="1"/>
  <c r="L9025" i="3" s="1"/>
  <c r="R9026" i="3"/>
  <c r="R9055" i="3"/>
  <c r="R9056" i="3"/>
  <c r="P9069" i="3" a="1"/>
  <c r="P9069" i="3" s="1"/>
  <c r="Q9069" i="3" s="1"/>
  <c r="L9069" i="3" a="1"/>
  <c r="L9069" i="3" s="1"/>
  <c r="K9069" i="3" a="1"/>
  <c r="K9069" i="3" s="1"/>
  <c r="N9069" i="3" a="1"/>
  <c r="N9069" i="3" s="1"/>
  <c r="R9073" i="3"/>
  <c r="O9075" i="3" a="1"/>
  <c r="O9075" i="3" s="1"/>
  <c r="K9075" i="3" a="1"/>
  <c r="K9075" i="3" s="1"/>
  <c r="L9075" i="3" a="1"/>
  <c r="L9075" i="3" s="1"/>
  <c r="N9075" i="3" a="1"/>
  <c r="N9075" i="3" s="1"/>
  <c r="Q9091" i="3"/>
  <c r="P9096" i="3" a="1"/>
  <c r="P9096" i="3" s="1"/>
  <c r="P9101" i="3" a="1"/>
  <c r="P9101" i="3" s="1"/>
  <c r="L9101" i="3" a="1"/>
  <c r="L9101" i="3" s="1"/>
  <c r="M9101" i="3" a="1"/>
  <c r="M9101" i="3" s="1"/>
  <c r="K9101" i="3" a="1"/>
  <c r="K9101" i="3" s="1"/>
  <c r="O9101" i="3" a="1"/>
  <c r="O9101" i="3" s="1"/>
  <c r="N9113" i="3" a="1"/>
  <c r="N9113" i="3" s="1"/>
  <c r="M9113" i="3" a="1"/>
  <c r="M9113" i="3" s="1"/>
  <c r="K9113" i="3" a="1"/>
  <c r="K9113" i="3" s="1"/>
  <c r="O9113" i="3" a="1"/>
  <c r="O9113" i="3" s="1"/>
  <c r="R9122" i="3"/>
  <c r="Q9122" i="3"/>
  <c r="O9155" i="3" a="1"/>
  <c r="O9155" i="3" s="1"/>
  <c r="K9155" i="3" a="1"/>
  <c r="K9155" i="3" s="1"/>
  <c r="N9155" i="3" a="1"/>
  <c r="N9155" i="3" s="1"/>
  <c r="M9155" i="3" a="1"/>
  <c r="M9155" i="3" s="1"/>
  <c r="L9155" i="3" a="1"/>
  <c r="L9155" i="3" s="1"/>
  <c r="N9162" i="3" a="1"/>
  <c r="N9162" i="3" s="1"/>
  <c r="R9258" i="3"/>
  <c r="Q9258" i="3"/>
  <c r="K8859" i="3" a="1"/>
  <c r="K8859" i="3" s="1"/>
  <c r="K8867" i="3" a="1"/>
  <c r="K8867" i="3" s="1"/>
  <c r="K8875" i="3" a="1"/>
  <c r="K8875" i="3" s="1"/>
  <c r="K8883" i="3" a="1"/>
  <c r="K8883" i="3" s="1"/>
  <c r="K8891" i="3" a="1"/>
  <c r="K8891" i="3" s="1"/>
  <c r="K8899" i="3" a="1"/>
  <c r="K8899" i="3" s="1"/>
  <c r="K8907" i="3" a="1"/>
  <c r="K8907" i="3" s="1"/>
  <c r="L8908" i="3" a="1"/>
  <c r="L8908" i="3" s="1"/>
  <c r="P8910" i="3" a="1"/>
  <c r="P8910" i="3" s="1"/>
  <c r="L8910" i="3" a="1"/>
  <c r="L8910" i="3" s="1"/>
  <c r="O8910" i="3" a="1"/>
  <c r="O8910" i="3" s="1"/>
  <c r="O8916" i="3" a="1"/>
  <c r="O8916" i="3" s="1"/>
  <c r="K8916" i="3" a="1"/>
  <c r="K8916" i="3" s="1"/>
  <c r="P8922" i="3" a="1"/>
  <c r="P8922" i="3" s="1"/>
  <c r="K8925" i="3" a="1"/>
  <c r="K8925" i="3" s="1"/>
  <c r="P8928" i="3" a="1"/>
  <c r="P8928" i="3" s="1"/>
  <c r="O8930" i="3" a="1"/>
  <c r="O8930" i="3" s="1"/>
  <c r="O8936" i="3" a="1"/>
  <c r="O8936" i="3" s="1"/>
  <c r="L8940" i="3" a="1"/>
  <c r="L8940" i="3" s="1"/>
  <c r="P8942" i="3" a="1"/>
  <c r="P8942" i="3" s="1"/>
  <c r="L8942" i="3" a="1"/>
  <c r="L8942" i="3" s="1"/>
  <c r="O8942" i="3" a="1"/>
  <c r="O8942" i="3" s="1"/>
  <c r="O8948" i="3" a="1"/>
  <c r="O8948" i="3" s="1"/>
  <c r="K8948" i="3" a="1"/>
  <c r="K8948" i="3" s="1"/>
  <c r="P8954" i="3" a="1"/>
  <c r="P8954" i="3" s="1"/>
  <c r="K8957" i="3" a="1"/>
  <c r="K8957" i="3" s="1"/>
  <c r="P8960" i="3" a="1"/>
  <c r="P8960" i="3" s="1"/>
  <c r="O8962" i="3" a="1"/>
  <c r="O8962" i="3" s="1"/>
  <c r="O8968" i="3" a="1"/>
  <c r="O8968" i="3" s="1"/>
  <c r="L8972" i="3" a="1"/>
  <c r="L8972" i="3" s="1"/>
  <c r="P8974" i="3" a="1"/>
  <c r="P8974" i="3" s="1"/>
  <c r="L8974" i="3" a="1"/>
  <c r="L8974" i="3" s="1"/>
  <c r="O8974" i="3" a="1"/>
  <c r="O8974" i="3" s="1"/>
  <c r="O8980" i="3" a="1"/>
  <c r="O8980" i="3" s="1"/>
  <c r="K8980" i="3" a="1"/>
  <c r="K8980" i="3" s="1"/>
  <c r="P8986" i="3" a="1"/>
  <c r="P8986" i="3" s="1"/>
  <c r="K8989" i="3" a="1"/>
  <c r="K8989" i="3" s="1"/>
  <c r="P8992" i="3" a="1"/>
  <c r="P8992" i="3" s="1"/>
  <c r="O8994" i="3" a="1"/>
  <c r="O8994" i="3" s="1"/>
  <c r="O9000" i="3" a="1"/>
  <c r="O9000" i="3" s="1"/>
  <c r="M9009" i="3" a="1"/>
  <c r="M9009" i="3" s="1"/>
  <c r="O9009" i="3" a="1"/>
  <c r="O9009" i="3" s="1"/>
  <c r="K9009" i="3" a="1"/>
  <c r="K9009" i="3" s="1"/>
  <c r="O9013" i="3" a="1"/>
  <c r="O9013" i="3" s="1"/>
  <c r="L9017" i="3" a="1"/>
  <c r="L9017" i="3" s="1"/>
  <c r="M9022" i="3" a="1"/>
  <c r="M9022" i="3" s="1"/>
  <c r="L9023" i="3" a="1"/>
  <c r="L9023" i="3" s="1"/>
  <c r="K9025" i="3" a="1"/>
  <c r="K9025" i="3" s="1"/>
  <c r="R9034" i="3"/>
  <c r="P9048" i="3" a="1"/>
  <c r="P9048" i="3" s="1"/>
  <c r="O9059" i="3" a="1"/>
  <c r="O9059" i="3" s="1"/>
  <c r="K9059" i="3" a="1"/>
  <c r="K9059" i="3" s="1"/>
  <c r="N9059" i="3" a="1"/>
  <c r="N9059" i="3" s="1"/>
  <c r="L9059" i="3" a="1"/>
  <c r="L9059" i="3" s="1"/>
  <c r="P9064" i="3" a="1"/>
  <c r="P9064" i="3" s="1"/>
  <c r="M9069" i="3" a="1"/>
  <c r="M9069" i="3" s="1"/>
  <c r="M9075" i="3" a="1"/>
  <c r="M9075" i="3" s="1"/>
  <c r="N9092" i="3" a="1"/>
  <c r="N9092" i="3" s="1"/>
  <c r="N9095" i="3" a="1"/>
  <c r="N9095" i="3" s="1"/>
  <c r="Q9097" i="3"/>
  <c r="N9104" i="3" a="1"/>
  <c r="N9104" i="3" s="1"/>
  <c r="M9104" i="3" a="1"/>
  <c r="M9104" i="3" s="1"/>
  <c r="O9104" i="3" a="1"/>
  <c r="O9104" i="3" s="1"/>
  <c r="L9104" i="3" a="1"/>
  <c r="L9104" i="3" s="1"/>
  <c r="L9113" i="3" a="1"/>
  <c r="L9113" i="3" s="1"/>
  <c r="P9155" i="3" a="1"/>
  <c r="P9155" i="3" s="1"/>
  <c r="R9205" i="3"/>
  <c r="Q9205" i="3"/>
  <c r="O9014" i="3" a="1"/>
  <c r="O9014" i="3" s="1"/>
  <c r="O9020" i="3" a="1"/>
  <c r="O9020" i="3" s="1"/>
  <c r="P9036" i="3" a="1"/>
  <c r="P9036" i="3" s="1"/>
  <c r="R9036" i="3" s="1"/>
  <c r="L9036" i="3" a="1"/>
  <c r="L9036" i="3" s="1"/>
  <c r="O9039" i="3" a="1"/>
  <c r="O9039" i="3" s="1"/>
  <c r="P9068" i="3" a="1"/>
  <c r="P9068" i="3" s="1"/>
  <c r="Q9068" i="3" s="1"/>
  <c r="L9068" i="3" a="1"/>
  <c r="L9068" i="3" s="1"/>
  <c r="O9071" i="3" a="1"/>
  <c r="O9071" i="3" s="1"/>
  <c r="O9107" i="3" a="1"/>
  <c r="O9107" i="3" s="1"/>
  <c r="K9107" i="3" a="1"/>
  <c r="K9107" i="3" s="1"/>
  <c r="M9107" i="3" a="1"/>
  <c r="M9107" i="3" s="1"/>
  <c r="L9107" i="3" a="1"/>
  <c r="L9107" i="3" s="1"/>
  <c r="M9119" i="3" a="1"/>
  <c r="M9119" i="3" s="1"/>
  <c r="N9119" i="3" a="1"/>
  <c r="N9119" i="3" s="1"/>
  <c r="P9119" i="3" a="1"/>
  <c r="P9119" i="3" s="1"/>
  <c r="Q9119" i="3" s="1"/>
  <c r="P9125" i="3" a="1"/>
  <c r="P9125" i="3" s="1"/>
  <c r="L9125" i="3" a="1"/>
  <c r="L9125" i="3" s="1"/>
  <c r="N9125" i="3" a="1"/>
  <c r="N9125" i="3" s="1"/>
  <c r="M9125" i="3" a="1"/>
  <c r="M9125" i="3" s="1"/>
  <c r="N9144" i="3" a="1"/>
  <c r="N9144" i="3" s="1"/>
  <c r="L9144" i="3" a="1"/>
  <c r="L9144" i="3" s="1"/>
  <c r="P9144" i="3" a="1"/>
  <c r="P9144" i="3" s="1"/>
  <c r="K9144" i="3" a="1"/>
  <c r="K9144" i="3" s="1"/>
  <c r="O9144" i="3" a="1"/>
  <c r="O9144" i="3" s="1"/>
  <c r="M9210" i="3" a="1"/>
  <c r="M9210" i="3" s="1"/>
  <c r="N9210" i="3" a="1"/>
  <c r="N9210" i="3" s="1"/>
  <c r="L9210" i="3" a="1"/>
  <c r="L9210" i="3" s="1"/>
  <c r="P9210" i="3" a="1"/>
  <c r="P9210" i="3" s="1"/>
  <c r="O9210" i="3" a="1"/>
  <c r="O9210" i="3" s="1"/>
  <c r="M9235" i="3" a="1"/>
  <c r="M9235" i="3" s="1"/>
  <c r="O9235" i="3" a="1"/>
  <c r="O9235" i="3" s="1"/>
  <c r="N9235" i="3" a="1"/>
  <c r="N9235" i="3" s="1"/>
  <c r="P9235" i="3" a="1"/>
  <c r="P9235" i="3" s="1"/>
  <c r="L9254" i="3" a="1"/>
  <c r="L9254" i="3" s="1"/>
  <c r="P9254" i="3" a="1"/>
  <c r="P9254" i="3" s="1"/>
  <c r="K9254" i="3" a="1"/>
  <c r="K9254" i="3" s="1"/>
  <c r="N9254" i="3" a="1"/>
  <c r="N9254" i="3" s="1"/>
  <c r="O9254" i="3" a="1"/>
  <c r="O9254" i="3" s="1"/>
  <c r="N9404" i="3" a="1"/>
  <c r="N9404" i="3" s="1"/>
  <c r="L9404" i="3" a="1"/>
  <c r="L9404" i="3" s="1"/>
  <c r="M9404" i="3" a="1"/>
  <c r="M9404" i="3" s="1"/>
  <c r="K9404" i="3" a="1"/>
  <c r="K9404" i="3" s="1"/>
  <c r="P9404" i="3" a="1"/>
  <c r="P9404" i="3" s="1"/>
  <c r="O9404" i="3" a="1"/>
  <c r="O9404" i="3" s="1"/>
  <c r="P9045" i="3" a="1"/>
  <c r="P9045" i="3" s="1"/>
  <c r="L9045" i="3" a="1"/>
  <c r="L9045" i="3" s="1"/>
  <c r="O9051" i="3" a="1"/>
  <c r="O9051" i="3" s="1"/>
  <c r="K9051" i="3" a="1"/>
  <c r="K9051" i="3" s="1"/>
  <c r="P9077" i="3" a="1"/>
  <c r="P9077" i="3" s="1"/>
  <c r="R9077" i="3" s="1"/>
  <c r="L9077" i="3" a="1"/>
  <c r="L9077" i="3" s="1"/>
  <c r="M9110" i="3" a="1"/>
  <c r="M9110" i="3" s="1"/>
  <c r="L9110" i="3" a="1"/>
  <c r="L9110" i="3" s="1"/>
  <c r="M9116" i="3" a="1"/>
  <c r="M9116" i="3" s="1"/>
  <c r="P9116" i="3" a="1"/>
  <c r="P9116" i="3" s="1"/>
  <c r="Q9116" i="3" s="1"/>
  <c r="M9150" i="3" a="1"/>
  <c r="M9150" i="3" s="1"/>
  <c r="L9150" i="3" a="1"/>
  <c r="L9150" i="3" s="1"/>
  <c r="P9150" i="3" a="1"/>
  <c r="P9150" i="3" s="1"/>
  <c r="K9150" i="3" a="1"/>
  <c r="K9150" i="3" s="1"/>
  <c r="O9150" i="3" a="1"/>
  <c r="O9150" i="3" s="1"/>
  <c r="N9164" i="3" a="1"/>
  <c r="N9164" i="3" s="1"/>
  <c r="P9164" i="3" a="1"/>
  <c r="P9164" i="3" s="1"/>
  <c r="K9164" i="3" a="1"/>
  <c r="K9164" i="3" s="1"/>
  <c r="O9164" i="3" a="1"/>
  <c r="O9164" i="3" s="1"/>
  <c r="M9164" i="3" a="1"/>
  <c r="M9164" i="3" s="1"/>
  <c r="Q9180" i="3"/>
  <c r="R9206" i="3"/>
  <c r="K9210" i="3" a="1"/>
  <c r="K9210" i="3" s="1"/>
  <c r="R9214" i="3"/>
  <c r="P9225" i="3" a="1"/>
  <c r="P9225" i="3" s="1"/>
  <c r="L9225" i="3" a="1"/>
  <c r="L9225" i="3" s="1"/>
  <c r="O9225" i="3" a="1"/>
  <c r="O9225" i="3" s="1"/>
  <c r="N9225" i="3" a="1"/>
  <c r="N9225" i="3" s="1"/>
  <c r="K9235" i="3" a="1"/>
  <c r="K9235" i="3" s="1"/>
  <c r="L9248" i="3" a="1"/>
  <c r="L9248" i="3" s="1"/>
  <c r="P9248" i="3" a="1"/>
  <c r="P9248" i="3" s="1"/>
  <c r="K9248" i="3" a="1"/>
  <c r="K9248" i="3" s="1"/>
  <c r="N9248" i="3" a="1"/>
  <c r="N9248" i="3" s="1"/>
  <c r="O9248" i="3" a="1"/>
  <c r="O9248" i="3" s="1"/>
  <c r="M9248" i="3" a="1"/>
  <c r="M9248" i="3" s="1"/>
  <c r="M9254" i="3" a="1"/>
  <c r="M9254" i="3" s="1"/>
  <c r="N9249" i="3" a="1"/>
  <c r="N9249" i="3" s="1"/>
  <c r="M9249" i="3" a="1"/>
  <c r="M9249" i="3" s="1"/>
  <c r="K9249" i="3" a="1"/>
  <c r="K9249" i="3" s="1"/>
  <c r="P9249" i="3" a="1"/>
  <c r="P9249" i="3" s="1"/>
  <c r="O9249" i="3" a="1"/>
  <c r="O9249" i="3" s="1"/>
  <c r="L9249" i="3" a="1"/>
  <c r="L9249" i="3" s="1"/>
  <c r="M9255" i="3" a="1"/>
  <c r="M9255" i="3" s="1"/>
  <c r="N9255" i="3" a="1"/>
  <c r="N9255" i="3" s="1"/>
  <c r="K9255" i="3" a="1"/>
  <c r="K9255" i="3" s="1"/>
  <c r="P9255" i="3" a="1"/>
  <c r="P9255" i="3" s="1"/>
  <c r="O9255" i="3" a="1"/>
  <c r="O9255" i="3" s="1"/>
  <c r="M9186" i="3" a="1"/>
  <c r="M9186" i="3" s="1"/>
  <c r="N9186" i="3" a="1"/>
  <c r="N9186" i="3" s="1"/>
  <c r="L9186" i="3" a="1"/>
  <c r="L9186" i="3" s="1"/>
  <c r="P9186" i="3" a="1"/>
  <c r="P9186" i="3" s="1"/>
  <c r="O9186" i="3" a="1"/>
  <c r="O9186" i="3" s="1"/>
  <c r="R9197" i="3"/>
  <c r="Q9197" i="3"/>
  <c r="O9207" i="3" a="1"/>
  <c r="O9207" i="3" s="1"/>
  <c r="K9207" i="3" a="1"/>
  <c r="K9207" i="3" s="1"/>
  <c r="P9207" i="3" a="1"/>
  <c r="P9207" i="3" s="1"/>
  <c r="N9207" i="3" a="1"/>
  <c r="N9207" i="3" s="1"/>
  <c r="M9207" i="3" a="1"/>
  <c r="M9207" i="3" s="1"/>
  <c r="L9207" i="3" a="1"/>
  <c r="L9207" i="3" s="1"/>
  <c r="R9218" i="3"/>
  <c r="Q9239" i="3"/>
  <c r="M9243" i="3" a="1"/>
  <c r="M9243" i="3" s="1"/>
  <c r="O9243" i="3" a="1"/>
  <c r="O9243" i="3" s="1"/>
  <c r="N9243" i="3" a="1"/>
  <c r="N9243" i="3" s="1"/>
  <c r="L9243" i="3" a="1"/>
  <c r="L9243" i="3" s="1"/>
  <c r="K9243" i="3" a="1"/>
  <c r="K9243" i="3" s="1"/>
  <c r="Q9289" i="3"/>
  <c r="N9290" i="3" a="1"/>
  <c r="N9290" i="3" s="1"/>
  <c r="L9290" i="3" a="1"/>
  <c r="L9290" i="3" s="1"/>
  <c r="K9290" i="3" a="1"/>
  <c r="K9290" i="3" s="1"/>
  <c r="P9290" i="3" a="1"/>
  <c r="P9290" i="3" s="1"/>
  <c r="O9290" i="3" a="1"/>
  <c r="O9290" i="3" s="1"/>
  <c r="M9290" i="3" a="1"/>
  <c r="M9290" i="3" s="1"/>
  <c r="O9024" i="3" a="1"/>
  <c r="O9024" i="3" s="1"/>
  <c r="L9039" i="3" a="1"/>
  <c r="L9039" i="3" s="1"/>
  <c r="M9045" i="3" a="1"/>
  <c r="M9045" i="3" s="1"/>
  <c r="M9051" i="3" a="1"/>
  <c r="M9051" i="3" s="1"/>
  <c r="P9052" i="3" a="1"/>
  <c r="P9052" i="3" s="1"/>
  <c r="R9052" i="3" s="1"/>
  <c r="L9052" i="3" a="1"/>
  <c r="L9052" i="3" s="1"/>
  <c r="L9071" i="3" a="1"/>
  <c r="L9071" i="3" s="1"/>
  <c r="M9077" i="3" a="1"/>
  <c r="M9077" i="3" s="1"/>
  <c r="M9078" i="3" a="1"/>
  <c r="M9078" i="3" s="1"/>
  <c r="P9078" i="3" a="1"/>
  <c r="P9078" i="3" s="1"/>
  <c r="Q9078" i="3" s="1"/>
  <c r="L9078" i="3" a="1"/>
  <c r="L9078" i="3" s="1"/>
  <c r="P9085" i="3" a="1"/>
  <c r="P9085" i="3" s="1"/>
  <c r="Q9085" i="3" s="1"/>
  <c r="L9085" i="3" a="1"/>
  <c r="L9085" i="3" s="1"/>
  <c r="P9093" i="3" a="1"/>
  <c r="P9093" i="3" s="1"/>
  <c r="Q9093" i="3" s="1"/>
  <c r="L9093" i="3" a="1"/>
  <c r="L9093" i="3" s="1"/>
  <c r="M9102" i="3" a="1"/>
  <c r="M9102" i="3" s="1"/>
  <c r="P9102" i="3" a="1"/>
  <c r="P9102" i="3" s="1"/>
  <c r="L9102" i="3" a="1"/>
  <c r="L9102" i="3" s="1"/>
  <c r="N9110" i="3" a="1"/>
  <c r="N9110" i="3" s="1"/>
  <c r="L9112" i="3" a="1"/>
  <c r="L9112" i="3" s="1"/>
  <c r="P9112" i="3" a="1"/>
  <c r="P9112" i="3" s="1"/>
  <c r="Q9112" i="3" s="1"/>
  <c r="K9112" i="3" a="1"/>
  <c r="K9112" i="3" s="1"/>
  <c r="N9116" i="3" a="1"/>
  <c r="N9116" i="3" s="1"/>
  <c r="O9125" i="3" a="1"/>
  <c r="O9125" i="3" s="1"/>
  <c r="N9134" i="3" a="1"/>
  <c r="N9134" i="3" s="1"/>
  <c r="L9134" i="3" a="1"/>
  <c r="L9134" i="3" s="1"/>
  <c r="M9136" i="3" a="1"/>
  <c r="M9136" i="3" s="1"/>
  <c r="L9136" i="3" a="1"/>
  <c r="L9136" i="3" s="1"/>
  <c r="K9136" i="3" a="1"/>
  <c r="K9136" i="3" s="1"/>
  <c r="Q9145" i="3"/>
  <c r="Q9181" i="3"/>
  <c r="K9186" i="3" a="1"/>
  <c r="K9186" i="3" s="1"/>
  <c r="O9199" i="3" a="1"/>
  <c r="O9199" i="3" s="1"/>
  <c r="K9199" i="3" a="1"/>
  <c r="K9199" i="3" s="1"/>
  <c r="M9199" i="3" a="1"/>
  <c r="M9199" i="3" s="1"/>
  <c r="L9199" i="3" a="1"/>
  <c r="L9199" i="3" s="1"/>
  <c r="P9199" i="3" a="1"/>
  <c r="P9199" i="3" s="1"/>
  <c r="R9221" i="3"/>
  <c r="Q9221" i="3"/>
  <c r="M9226" i="3" a="1"/>
  <c r="M9226" i="3" s="1"/>
  <c r="L9226" i="3" a="1"/>
  <c r="L9226" i="3" s="1"/>
  <c r="P9226" i="3" a="1"/>
  <c r="P9226" i="3" s="1"/>
  <c r="K9226" i="3" a="1"/>
  <c r="K9226" i="3" s="1"/>
  <c r="O9226" i="3" a="1"/>
  <c r="O9226" i="3" s="1"/>
  <c r="P9243" i="3" a="1"/>
  <c r="P9243" i="3" s="1"/>
  <c r="K9004" i="3" a="1"/>
  <c r="K9004" i="3" s="1"/>
  <c r="K9012" i="3" a="1"/>
  <c r="K9012" i="3" s="1"/>
  <c r="O9015" i="3" a="1"/>
  <c r="O9015" i="3" s="1"/>
  <c r="P9021" i="3" a="1"/>
  <c r="P9021" i="3" s="1"/>
  <c r="L9021" i="3" a="1"/>
  <c r="L9021" i="3" s="1"/>
  <c r="O9021" i="3" a="1"/>
  <c r="O9021" i="3" s="1"/>
  <c r="O9027" i="3" a="1"/>
  <c r="O9027" i="3" s="1"/>
  <c r="K9027" i="3" a="1"/>
  <c r="K9027" i="3" s="1"/>
  <c r="P9029" i="3" a="1"/>
  <c r="P9029" i="3" s="1"/>
  <c r="L9029" i="3" a="1"/>
  <c r="L9029" i="3" s="1"/>
  <c r="N9030" i="3" a="1"/>
  <c r="N9030" i="3" s="1"/>
  <c r="O9035" i="3" a="1"/>
  <c r="O9035" i="3" s="1"/>
  <c r="K9035" i="3" a="1"/>
  <c r="K9035" i="3" s="1"/>
  <c r="N9036" i="3" a="1"/>
  <c r="N9036" i="3" s="1"/>
  <c r="K9040" i="3" a="1"/>
  <c r="K9040" i="3" s="1"/>
  <c r="P9040" i="3" a="1"/>
  <c r="P9040" i="3" s="1"/>
  <c r="K9046" i="3" a="1"/>
  <c r="K9046" i="3" s="1"/>
  <c r="P9046" i="3" a="1"/>
  <c r="P9046" i="3" s="1"/>
  <c r="Q9046" i="3" s="1"/>
  <c r="K9052" i="3" a="1"/>
  <c r="K9052" i="3" s="1"/>
  <c r="M9056" i="3" a="1"/>
  <c r="M9056" i="3" s="1"/>
  <c r="P9061" i="3" a="1"/>
  <c r="P9061" i="3" s="1"/>
  <c r="R9061" i="3" s="1"/>
  <c r="L9061" i="3" a="1"/>
  <c r="L9061" i="3" s="1"/>
  <c r="N9062" i="3" a="1"/>
  <c r="N9062" i="3" s="1"/>
  <c r="O9067" i="3" a="1"/>
  <c r="O9067" i="3" s="1"/>
  <c r="K9067" i="3" a="1"/>
  <c r="K9067" i="3" s="1"/>
  <c r="N9068" i="3" a="1"/>
  <c r="N9068" i="3" s="1"/>
  <c r="K9072" i="3" a="1"/>
  <c r="K9072" i="3" s="1"/>
  <c r="P9072" i="3" a="1"/>
  <c r="P9072" i="3" s="1"/>
  <c r="Q9072" i="3" s="1"/>
  <c r="K9078" i="3" a="1"/>
  <c r="K9078" i="3" s="1"/>
  <c r="P9079" i="3" a="1"/>
  <c r="P9079" i="3" s="1"/>
  <c r="Q9079" i="3" s="1"/>
  <c r="K9085" i="3" a="1"/>
  <c r="K9085" i="3" s="1"/>
  <c r="M9086" i="3" a="1"/>
  <c r="M9086" i="3" s="1"/>
  <c r="P9086" i="3" a="1"/>
  <c r="P9086" i="3" s="1"/>
  <c r="R9086" i="3" s="1"/>
  <c r="L9086" i="3" a="1"/>
  <c r="L9086" i="3" s="1"/>
  <c r="K9093" i="3" a="1"/>
  <c r="K9093" i="3" s="1"/>
  <c r="M9094" i="3" a="1"/>
  <c r="M9094" i="3" s="1"/>
  <c r="P9094" i="3" a="1"/>
  <c r="P9094" i="3" s="1"/>
  <c r="Q9094" i="3" s="1"/>
  <c r="L9094" i="3" a="1"/>
  <c r="L9094" i="3" s="1"/>
  <c r="K9102" i="3" a="1"/>
  <c r="K9102" i="3" s="1"/>
  <c r="P9103" i="3" a="1"/>
  <c r="P9103" i="3" s="1"/>
  <c r="R9103" i="3" s="1"/>
  <c r="N9128" i="3" a="1"/>
  <c r="N9128" i="3" s="1"/>
  <c r="M9128" i="3" a="1"/>
  <c r="M9128" i="3" s="1"/>
  <c r="L9128" i="3" a="1"/>
  <c r="L9128" i="3" s="1"/>
  <c r="K9134" i="3" a="1"/>
  <c r="K9134" i="3" s="1"/>
  <c r="P9140" i="3" a="1"/>
  <c r="P9140" i="3" s="1"/>
  <c r="L9140" i="3" a="1"/>
  <c r="L9140" i="3" s="1"/>
  <c r="O9140" i="3" a="1"/>
  <c r="O9140" i="3" s="1"/>
  <c r="N9140" i="3" a="1"/>
  <c r="N9140" i="3" s="1"/>
  <c r="M9140" i="3" a="1"/>
  <c r="M9140" i="3" s="1"/>
  <c r="R9182" i="3"/>
  <c r="N9199" i="3" a="1"/>
  <c r="N9199" i="3" s="1"/>
  <c r="N9204" i="3" a="1"/>
  <c r="N9204" i="3" s="1"/>
  <c r="M9204" i="3" a="1"/>
  <c r="M9204" i="3" s="1"/>
  <c r="L9204" i="3" a="1"/>
  <c r="L9204" i="3" s="1"/>
  <c r="P9204" i="3" a="1"/>
  <c r="P9204" i="3" s="1"/>
  <c r="Q9204" i="3" s="1"/>
  <c r="M9219" i="3" a="1"/>
  <c r="M9219" i="3" s="1"/>
  <c r="N9219" i="3" a="1"/>
  <c r="N9219" i="3" s="1"/>
  <c r="L9219" i="3" a="1"/>
  <c r="L9219" i="3" s="1"/>
  <c r="O9219" i="3" a="1"/>
  <c r="O9219" i="3" s="1"/>
  <c r="K9219" i="3" a="1"/>
  <c r="K9219" i="3" s="1"/>
  <c r="N9226" i="3" a="1"/>
  <c r="N9226" i="3" s="1"/>
  <c r="R9230" i="3"/>
  <c r="N9244" i="3" a="1"/>
  <c r="N9244" i="3" s="1"/>
  <c r="P9244" i="3" a="1"/>
  <c r="P9244" i="3" s="1"/>
  <c r="O9244" i="3" a="1"/>
  <c r="O9244" i="3" s="1"/>
  <c r="M9244" i="3" a="1"/>
  <c r="M9244" i="3" s="1"/>
  <c r="L9244" i="3" a="1"/>
  <c r="L9244" i="3" s="1"/>
  <c r="Q9250" i="3"/>
  <c r="O9121" i="3" a="1"/>
  <c r="O9121" i="3" s="1"/>
  <c r="O9127" i="3" a="1"/>
  <c r="O9127" i="3" s="1"/>
  <c r="P9133" i="3" a="1"/>
  <c r="P9133" i="3" s="1"/>
  <c r="L9133" i="3" a="1"/>
  <c r="L9133" i="3" s="1"/>
  <c r="O9133" i="3" a="1"/>
  <c r="O9133" i="3" s="1"/>
  <c r="O9139" i="3" a="1"/>
  <c r="O9139" i="3" s="1"/>
  <c r="K9139" i="3" a="1"/>
  <c r="K9139" i="3" s="1"/>
  <c r="P9141" i="3" a="1"/>
  <c r="P9141" i="3" s="1"/>
  <c r="Q9141" i="3" s="1"/>
  <c r="L9141" i="3" a="1"/>
  <c r="L9141" i="3" s="1"/>
  <c r="O9147" i="3" a="1"/>
  <c r="O9147" i="3" s="1"/>
  <c r="K9147" i="3" a="1"/>
  <c r="K9147" i="3" s="1"/>
  <c r="N9156" i="3" a="1"/>
  <c r="N9156" i="3" s="1"/>
  <c r="L9156" i="3" a="1"/>
  <c r="L9156" i="3" s="1"/>
  <c r="P9156" i="3" a="1"/>
  <c r="P9156" i="3" s="1"/>
  <c r="R9156" i="3" s="1"/>
  <c r="Q9159" i="3"/>
  <c r="P9168" i="3" a="1"/>
  <c r="P9168" i="3" s="1"/>
  <c r="R9168" i="3" s="1"/>
  <c r="L9168" i="3" a="1"/>
  <c r="L9168" i="3" s="1"/>
  <c r="N9168" i="3" a="1"/>
  <c r="N9168" i="3" s="1"/>
  <c r="M9170" i="3" a="1"/>
  <c r="M9170" i="3" s="1"/>
  <c r="O9170" i="3" a="1"/>
  <c r="O9170" i="3" s="1"/>
  <c r="O9183" i="3" a="1"/>
  <c r="O9183" i="3" s="1"/>
  <c r="K9183" i="3" a="1"/>
  <c r="K9183" i="3" s="1"/>
  <c r="N9183" i="3" a="1"/>
  <c r="N9183" i="3" s="1"/>
  <c r="P9184" i="3" a="1"/>
  <c r="P9184" i="3" s="1"/>
  <c r="L9184" i="3" a="1"/>
  <c r="L9184" i="3" s="1"/>
  <c r="M9184" i="3" a="1"/>
  <c r="M9184" i="3" s="1"/>
  <c r="K9184" i="3" a="1"/>
  <c r="K9184" i="3" s="1"/>
  <c r="P9192" i="3" a="1"/>
  <c r="P9192" i="3" s="1"/>
  <c r="L9192" i="3" a="1"/>
  <c r="L9192" i="3" s="1"/>
  <c r="N9192" i="3" a="1"/>
  <c r="N9192" i="3" s="1"/>
  <c r="M9192" i="3" a="1"/>
  <c r="M9192" i="3" s="1"/>
  <c r="P9208" i="3" a="1"/>
  <c r="P9208" i="3" s="1"/>
  <c r="L9208" i="3" a="1"/>
  <c r="L9208" i="3" s="1"/>
  <c r="M9208" i="3" a="1"/>
  <c r="M9208" i="3" s="1"/>
  <c r="K9208" i="3" a="1"/>
  <c r="K9208" i="3" s="1"/>
  <c r="R9227" i="3"/>
  <c r="M9272" i="3" a="1"/>
  <c r="M9272" i="3" s="1"/>
  <c r="L9272" i="3" a="1"/>
  <c r="L9272" i="3" s="1"/>
  <c r="O9272" i="3" a="1"/>
  <c r="O9272" i="3" s="1"/>
  <c r="P9272" i="3" a="1"/>
  <c r="P9272" i="3" s="1"/>
  <c r="N9282" i="3" a="1"/>
  <c r="N9282" i="3" s="1"/>
  <c r="M9282" i="3" a="1"/>
  <c r="M9282" i="3" s="1"/>
  <c r="L9282" i="3" a="1"/>
  <c r="L9282" i="3" s="1"/>
  <c r="P9282" i="3" a="1"/>
  <c r="P9282" i="3" s="1"/>
  <c r="P9294" i="3" a="1"/>
  <c r="P9294" i="3" s="1"/>
  <c r="L9294" i="3" a="1"/>
  <c r="L9294" i="3" s="1"/>
  <c r="M9294" i="3" a="1"/>
  <c r="M9294" i="3" s="1"/>
  <c r="N9294" i="3" a="1"/>
  <c r="N9294" i="3" s="1"/>
  <c r="Q9327" i="3"/>
  <c r="R9327" i="3"/>
  <c r="M9361" i="3" a="1"/>
  <c r="M9361" i="3" s="1"/>
  <c r="P9361" i="3" a="1"/>
  <c r="P9361" i="3" s="1"/>
  <c r="L9361" i="3" a="1"/>
  <c r="L9361" i="3" s="1"/>
  <c r="K9361" i="3" a="1"/>
  <c r="K9361" i="3" s="1"/>
  <c r="O9361" i="3" a="1"/>
  <c r="O9361" i="3" s="1"/>
  <c r="N9361" i="3" a="1"/>
  <c r="N9361" i="3" s="1"/>
  <c r="R9323" i="3"/>
  <c r="M9345" i="3" a="1"/>
  <c r="M9345" i="3" s="1"/>
  <c r="L9345" i="3" a="1"/>
  <c r="L9345" i="3" s="1"/>
  <c r="P9345" i="3" a="1"/>
  <c r="P9345" i="3" s="1"/>
  <c r="O9345" i="3" a="1"/>
  <c r="O9345" i="3" s="1"/>
  <c r="N9345" i="3" a="1"/>
  <c r="N9345" i="3" s="1"/>
  <c r="K9345" i="3" a="1"/>
  <c r="K9345" i="3" s="1"/>
  <c r="N9371" i="3" a="1"/>
  <c r="N9371" i="3" s="1"/>
  <c r="M9371" i="3" a="1"/>
  <c r="M9371" i="3" s="1"/>
  <c r="O9371" i="3" a="1"/>
  <c r="O9371" i="3" s="1"/>
  <c r="L9371" i="3" a="1"/>
  <c r="L9371" i="3" s="1"/>
  <c r="P9371" i="3" a="1"/>
  <c r="P9371" i="3" s="1"/>
  <c r="P9109" i="3" a="1"/>
  <c r="P9109" i="3" s="1"/>
  <c r="L9109" i="3" a="1"/>
  <c r="L9109" i="3" s="1"/>
  <c r="O9109" i="3" a="1"/>
  <c r="O9109" i="3" s="1"/>
  <c r="O9115" i="3" a="1"/>
  <c r="O9115" i="3" s="1"/>
  <c r="K9115" i="3" a="1"/>
  <c r="K9115" i="3" s="1"/>
  <c r="P9121" i="3" a="1"/>
  <c r="P9121" i="3" s="1"/>
  <c r="P9127" i="3" a="1"/>
  <c r="P9127" i="3" s="1"/>
  <c r="O9129" i="3" a="1"/>
  <c r="O9129" i="3" s="1"/>
  <c r="O9135" i="3" a="1"/>
  <c r="O9135" i="3" s="1"/>
  <c r="L9139" i="3" a="1"/>
  <c r="L9139" i="3" s="1"/>
  <c r="R9159" i="3"/>
  <c r="P9163" i="3" a="1"/>
  <c r="P9163" i="3" s="1"/>
  <c r="R9163" i="3" s="1"/>
  <c r="N9184" i="3" a="1"/>
  <c r="N9184" i="3" s="1"/>
  <c r="P9201" i="3" a="1"/>
  <c r="P9201" i="3" s="1"/>
  <c r="R9201" i="3" s="1"/>
  <c r="L9201" i="3" a="1"/>
  <c r="L9201" i="3" s="1"/>
  <c r="N9201" i="3" a="1"/>
  <c r="N9201" i="3" s="1"/>
  <c r="M9201" i="3" a="1"/>
  <c r="M9201" i="3" s="1"/>
  <c r="O9223" i="3" a="1"/>
  <c r="O9223" i="3" s="1"/>
  <c r="K9223" i="3" a="1"/>
  <c r="K9223" i="3" s="1"/>
  <c r="N9223" i="3" a="1"/>
  <c r="N9223" i="3" s="1"/>
  <c r="M9223" i="3" a="1"/>
  <c r="M9223" i="3" s="1"/>
  <c r="Q9230" i="3"/>
  <c r="R9268" i="3"/>
  <c r="Q9268" i="3"/>
  <c r="N9272" i="3" a="1"/>
  <c r="N9272" i="3" s="1"/>
  <c r="R9291" i="3"/>
  <c r="Q9291" i="3"/>
  <c r="O9294" i="3" a="1"/>
  <c r="O9294" i="3" s="1"/>
  <c r="K9371" i="3" a="1"/>
  <c r="K9371" i="3" s="1"/>
  <c r="K9083" i="3" a="1"/>
  <c r="K9083" i="3" s="1"/>
  <c r="K9091" i="3" a="1"/>
  <c r="K9091" i="3" s="1"/>
  <c r="K9099" i="3" a="1"/>
  <c r="K9099" i="3" s="1"/>
  <c r="K9109" i="3" a="1"/>
  <c r="K9109" i="3" s="1"/>
  <c r="P9115" i="3" a="1"/>
  <c r="P9115" i="3" s="1"/>
  <c r="O9120" i="3" a="1"/>
  <c r="O9120" i="3" s="1"/>
  <c r="L9121" i="3" a="1"/>
  <c r="L9121" i="3" s="1"/>
  <c r="O9126" i="3" a="1"/>
  <c r="O9126" i="3" s="1"/>
  <c r="L9127" i="3" a="1"/>
  <c r="L9127" i="3" s="1"/>
  <c r="K9129" i="3" a="1"/>
  <c r="K9129" i="3" s="1"/>
  <c r="O9132" i="3" a="1"/>
  <c r="O9132" i="3" s="1"/>
  <c r="K9135" i="3" a="1"/>
  <c r="K9135" i="3" s="1"/>
  <c r="M9141" i="3" a="1"/>
  <c r="M9141" i="3" s="1"/>
  <c r="M9147" i="3" a="1"/>
  <c r="M9147" i="3" s="1"/>
  <c r="P9148" i="3" a="1"/>
  <c r="P9148" i="3" s="1"/>
  <c r="R9148" i="3" s="1"/>
  <c r="L9148" i="3" a="1"/>
  <c r="L9148" i="3" s="1"/>
  <c r="M9156" i="3" a="1"/>
  <c r="M9156" i="3" s="1"/>
  <c r="K9159" i="3" a="1"/>
  <c r="K9159" i="3" s="1"/>
  <c r="P9160" i="3" a="1"/>
  <c r="P9160" i="3" s="1"/>
  <c r="Q9160" i="3" s="1"/>
  <c r="L9160" i="3" a="1"/>
  <c r="L9160" i="3" s="1"/>
  <c r="N9160" i="3" a="1"/>
  <c r="N9160" i="3" s="1"/>
  <c r="K9163" i="3" a="1"/>
  <c r="K9163" i="3" s="1"/>
  <c r="O9166" i="3" a="1"/>
  <c r="O9166" i="3" s="1"/>
  <c r="K9166" i="3" a="1"/>
  <c r="K9166" i="3" s="1"/>
  <c r="N9166" i="3" a="1"/>
  <c r="N9166" i="3" s="1"/>
  <c r="M9168" i="3" a="1"/>
  <c r="M9168" i="3" s="1"/>
  <c r="L9170" i="3" a="1"/>
  <c r="L9170" i="3" s="1"/>
  <c r="O9175" i="3" a="1"/>
  <c r="O9175" i="3" s="1"/>
  <c r="K9175" i="3" a="1"/>
  <c r="K9175" i="3" s="1"/>
  <c r="M9175" i="3" a="1"/>
  <c r="M9175" i="3" s="1"/>
  <c r="M9179" i="3" a="1"/>
  <c r="M9179" i="3" s="1"/>
  <c r="O9179" i="3" a="1"/>
  <c r="O9179" i="3" s="1"/>
  <c r="N9179" i="3" a="1"/>
  <c r="N9179" i="3" s="1"/>
  <c r="N9180" i="3" a="1"/>
  <c r="N9180" i="3" s="1"/>
  <c r="L9180" i="3" a="1"/>
  <c r="L9180" i="3" s="1"/>
  <c r="M9183" i="3" a="1"/>
  <c r="M9183" i="3" s="1"/>
  <c r="N9188" i="3" a="1"/>
  <c r="N9188" i="3" s="1"/>
  <c r="O9188" i="3" a="1"/>
  <c r="O9188" i="3" s="1"/>
  <c r="M9188" i="3" a="1"/>
  <c r="M9188" i="3" s="1"/>
  <c r="O9192" i="3" a="1"/>
  <c r="O9192" i="3" s="1"/>
  <c r="Q9198" i="3"/>
  <c r="K9201" i="3" a="1"/>
  <c r="K9201" i="3" s="1"/>
  <c r="O9208" i="3" a="1"/>
  <c r="O9208" i="3" s="1"/>
  <c r="P9217" i="3" a="1"/>
  <c r="P9217" i="3" s="1"/>
  <c r="Q9217" i="3" s="1"/>
  <c r="L9217" i="3" a="1"/>
  <c r="L9217" i="3" s="1"/>
  <c r="M9217" i="3" a="1"/>
  <c r="M9217" i="3" s="1"/>
  <c r="K9217" i="3" a="1"/>
  <c r="K9217" i="3" s="1"/>
  <c r="L9223" i="3" a="1"/>
  <c r="L9223" i="3" s="1"/>
  <c r="N9228" i="3" a="1"/>
  <c r="N9228" i="3" s="1"/>
  <c r="M9228" i="3" a="1"/>
  <c r="M9228" i="3" s="1"/>
  <c r="O9228" i="3" a="1"/>
  <c r="O9228" i="3" s="1"/>
  <c r="L9228" i="3" a="1"/>
  <c r="L9228" i="3" s="1"/>
  <c r="N9236" i="3" a="1"/>
  <c r="N9236" i="3" s="1"/>
  <c r="M9236" i="3" a="1"/>
  <c r="M9236" i="3" s="1"/>
  <c r="O9236" i="3" a="1"/>
  <c r="O9236" i="3" s="1"/>
  <c r="L9236" i="3" a="1"/>
  <c r="L9236" i="3" s="1"/>
  <c r="O9282" i="3" a="1"/>
  <c r="O9282" i="3" s="1"/>
  <c r="R9295" i="3"/>
  <c r="Q9295" i="3"/>
  <c r="P9302" i="3" a="1"/>
  <c r="P9302" i="3" s="1"/>
  <c r="L9302" i="3" a="1"/>
  <c r="L9302" i="3" s="1"/>
  <c r="K9302" i="3" a="1"/>
  <c r="K9302" i="3" s="1"/>
  <c r="O9302" i="3" a="1"/>
  <c r="O9302" i="3" s="1"/>
  <c r="M9302" i="3" a="1"/>
  <c r="M9302" i="3" s="1"/>
  <c r="N9302" i="3" a="1"/>
  <c r="N9302" i="3" s="1"/>
  <c r="K9090" i="3" a="1"/>
  <c r="K9090" i="3" s="1"/>
  <c r="K9098" i="3" a="1"/>
  <c r="K9098" i="3" s="1"/>
  <c r="O9105" i="3" a="1"/>
  <c r="O9105" i="3" s="1"/>
  <c r="O9111" i="3" a="1"/>
  <c r="O9111" i="3" s="1"/>
  <c r="L9115" i="3" a="1"/>
  <c r="L9115" i="3" s="1"/>
  <c r="P9117" i="3" a="1"/>
  <c r="P9117" i="3" s="1"/>
  <c r="L9117" i="3" a="1"/>
  <c r="L9117" i="3" s="1"/>
  <c r="O9117" i="3" a="1"/>
  <c r="O9117" i="3" s="1"/>
  <c r="O9123" i="3" a="1"/>
  <c r="O9123" i="3" s="1"/>
  <c r="K9123" i="3" a="1"/>
  <c r="K9123" i="3" s="1"/>
  <c r="P9129" i="3" a="1"/>
  <c r="P9129" i="3" s="1"/>
  <c r="K9132" i="3" a="1"/>
  <c r="K9132" i="3" s="1"/>
  <c r="M9133" i="3" a="1"/>
  <c r="M9133" i="3" s="1"/>
  <c r="P9135" i="3" a="1"/>
  <c r="P9135" i="3" s="1"/>
  <c r="O9137" i="3" a="1"/>
  <c r="O9137" i="3" s="1"/>
  <c r="M9139" i="3" a="1"/>
  <c r="M9139" i="3" s="1"/>
  <c r="K9142" i="3" a="1"/>
  <c r="K9142" i="3" s="1"/>
  <c r="P9142" i="3" a="1"/>
  <c r="P9142" i="3" s="1"/>
  <c r="R9142" i="3" s="1"/>
  <c r="K9148" i="3" a="1"/>
  <c r="K9148" i="3" s="1"/>
  <c r="M9159" i="3" a="1"/>
  <c r="M9159" i="3" s="1"/>
  <c r="K9160" i="3" a="1"/>
  <c r="K9160" i="3" s="1"/>
  <c r="L9175" i="3" a="1"/>
  <c r="L9175" i="3" s="1"/>
  <c r="P9177" i="3" a="1"/>
  <c r="P9177" i="3" s="1"/>
  <c r="R9177" i="3" s="1"/>
  <c r="L9177" i="3" a="1"/>
  <c r="L9177" i="3" s="1"/>
  <c r="N9177" i="3" a="1"/>
  <c r="N9177" i="3" s="1"/>
  <c r="K9179" i="3" a="1"/>
  <c r="K9179" i="3" s="1"/>
  <c r="K9180" i="3" a="1"/>
  <c r="K9180" i="3" s="1"/>
  <c r="P9183" i="3" a="1"/>
  <c r="P9183" i="3" s="1"/>
  <c r="O9184" i="3" a="1"/>
  <c r="O9184" i="3" s="1"/>
  <c r="K9188" i="3" a="1"/>
  <c r="K9188" i="3" s="1"/>
  <c r="M9195" i="3" a="1"/>
  <c r="M9195" i="3" s="1"/>
  <c r="N9195" i="3" a="1"/>
  <c r="N9195" i="3" s="1"/>
  <c r="L9195" i="3" a="1"/>
  <c r="L9195" i="3" s="1"/>
  <c r="R9213" i="3"/>
  <c r="P9216" i="3" a="1"/>
  <c r="P9216" i="3" s="1"/>
  <c r="L9216" i="3" a="1"/>
  <c r="L9216" i="3" s="1"/>
  <c r="O9216" i="3" a="1"/>
  <c r="O9216" i="3" s="1"/>
  <c r="N9216" i="3" a="1"/>
  <c r="N9216" i="3" s="1"/>
  <c r="N9217" i="3" a="1"/>
  <c r="N9217" i="3" s="1"/>
  <c r="K9228" i="3" a="1"/>
  <c r="K9228" i="3" s="1"/>
  <c r="K9236" i="3" a="1"/>
  <c r="K9236" i="3" s="1"/>
  <c r="R9329" i="3"/>
  <c r="Q9329" i="3"/>
  <c r="P9193" i="3" a="1"/>
  <c r="P9193" i="3" s="1"/>
  <c r="R9193" i="3" s="1"/>
  <c r="L9193" i="3" a="1"/>
  <c r="L9193" i="3" s="1"/>
  <c r="M9263" i="3" a="1"/>
  <c r="M9263" i="3" s="1"/>
  <c r="P9263" i="3" a="1"/>
  <c r="P9263" i="3" s="1"/>
  <c r="Q9263" i="3" s="1"/>
  <c r="L9263" i="3" a="1"/>
  <c r="L9263" i="3" s="1"/>
  <c r="O9308" i="3" a="1"/>
  <c r="O9308" i="3" s="1"/>
  <c r="K9308" i="3" a="1"/>
  <c r="K9308" i="3" s="1"/>
  <c r="L9308" i="3" a="1"/>
  <c r="L9308" i="3" s="1"/>
  <c r="P9308" i="3" a="1"/>
  <c r="P9308" i="3" s="1"/>
  <c r="Q9309" i="3"/>
  <c r="M9311" i="3" a="1"/>
  <c r="M9311" i="3" s="1"/>
  <c r="L9311" i="3" a="1"/>
  <c r="L9311" i="3" s="1"/>
  <c r="P9311" i="3" a="1"/>
  <c r="P9311" i="3" s="1"/>
  <c r="O9311" i="3" a="1"/>
  <c r="O9311" i="3" s="1"/>
  <c r="K9311" i="3" a="1"/>
  <c r="K9311" i="3" s="1"/>
  <c r="N9314" i="3" a="1"/>
  <c r="N9314" i="3" s="1"/>
  <c r="M9314" i="3" a="1"/>
  <c r="M9314" i="3" s="1"/>
  <c r="L9314" i="3" a="1"/>
  <c r="L9314" i="3" s="1"/>
  <c r="P9314" i="3" a="1"/>
  <c r="P9314" i="3" s="1"/>
  <c r="R9322" i="3"/>
  <c r="R9393" i="3"/>
  <c r="Q9393" i="3"/>
  <c r="K9193" i="3" a="1"/>
  <c r="K9193" i="3" s="1"/>
  <c r="K9202" i="3" a="1"/>
  <c r="K9202" i="3" s="1"/>
  <c r="P9202" i="3" a="1"/>
  <c r="P9202" i="3" s="1"/>
  <c r="R9202" i="3" s="1"/>
  <c r="K9211" i="3" a="1"/>
  <c r="K9211" i="3" s="1"/>
  <c r="P9211" i="3" a="1"/>
  <c r="P9211" i="3" s="1"/>
  <c r="Q9211" i="3" s="1"/>
  <c r="O9215" i="3" a="1"/>
  <c r="O9215" i="3" s="1"/>
  <c r="K9215" i="3" a="1"/>
  <c r="K9215" i="3" s="1"/>
  <c r="K9220" i="3" a="1"/>
  <c r="K9220" i="3" s="1"/>
  <c r="P9220" i="3" a="1"/>
  <c r="P9220" i="3" s="1"/>
  <c r="R9220" i="3" s="1"/>
  <c r="P9224" i="3" a="1"/>
  <c r="P9224" i="3" s="1"/>
  <c r="Q9224" i="3" s="1"/>
  <c r="L9224" i="3" a="1"/>
  <c r="L9224" i="3" s="1"/>
  <c r="P9232" i="3" a="1"/>
  <c r="P9232" i="3" s="1"/>
  <c r="L9232" i="3" a="1"/>
  <c r="L9232" i="3" s="1"/>
  <c r="O9232" i="3" a="1"/>
  <c r="O9232" i="3" s="1"/>
  <c r="K9232" i="3" a="1"/>
  <c r="K9232" i="3" s="1"/>
  <c r="P9240" i="3" a="1"/>
  <c r="P9240" i="3" s="1"/>
  <c r="L9240" i="3" a="1"/>
  <c r="L9240" i="3" s="1"/>
  <c r="O9240" i="3" a="1"/>
  <c r="O9240" i="3" s="1"/>
  <c r="K9240" i="3" a="1"/>
  <c r="K9240" i="3" s="1"/>
  <c r="P9261" i="3" a="1"/>
  <c r="P9261" i="3" s="1"/>
  <c r="Q9261" i="3" s="1"/>
  <c r="L9261" i="3" a="1"/>
  <c r="L9261" i="3" s="1"/>
  <c r="N9261" i="3" a="1"/>
  <c r="N9261" i="3" s="1"/>
  <c r="M9261" i="3" a="1"/>
  <c r="M9261" i="3" s="1"/>
  <c r="K9261" i="3" a="1"/>
  <c r="K9261" i="3" s="1"/>
  <c r="M9279" i="3" a="1"/>
  <c r="M9279" i="3" s="1"/>
  <c r="P9279" i="3" a="1"/>
  <c r="P9279" i="3" s="1"/>
  <c r="R9279" i="3" s="1"/>
  <c r="L9279" i="3" a="1"/>
  <c r="L9279" i="3" s="1"/>
  <c r="K9279" i="3" a="1"/>
  <c r="K9279" i="3" s="1"/>
  <c r="N9303" i="3" a="1"/>
  <c r="N9303" i="3" s="1"/>
  <c r="M9303" i="3" a="1"/>
  <c r="M9303" i="3" s="1"/>
  <c r="P9303" i="3" a="1"/>
  <c r="P9303" i="3" s="1"/>
  <c r="O9303" i="3" a="1"/>
  <c r="O9303" i="3" s="1"/>
  <c r="R9320" i="3"/>
  <c r="Q9320" i="3"/>
  <c r="Q9321" i="3"/>
  <c r="N9337" i="3" a="1"/>
  <c r="N9337" i="3" s="1"/>
  <c r="O9337" i="3" a="1"/>
  <c r="O9337" i="3" s="1"/>
  <c r="P9337" i="3" a="1"/>
  <c r="P9337" i="3" s="1"/>
  <c r="M9337" i="3" a="1"/>
  <c r="M9337" i="3" s="1"/>
  <c r="L9337" i="3" a="1"/>
  <c r="L9337" i="3" s="1"/>
  <c r="P9167" i="3" a="1"/>
  <c r="P9167" i="3" s="1"/>
  <c r="K9178" i="3" a="1"/>
  <c r="K9178" i="3" s="1"/>
  <c r="P9178" i="3" a="1"/>
  <c r="P9178" i="3" s="1"/>
  <c r="K9187" i="3" a="1"/>
  <c r="K9187" i="3" s="1"/>
  <c r="P9187" i="3" a="1"/>
  <c r="P9187" i="3" s="1"/>
  <c r="R9187" i="3" s="1"/>
  <c r="O9191" i="3" a="1"/>
  <c r="O9191" i="3" s="1"/>
  <c r="K9191" i="3" a="1"/>
  <c r="K9191" i="3" s="1"/>
  <c r="O9194" i="3" a="1"/>
  <c r="O9194" i="3" s="1"/>
  <c r="K9196" i="3" a="1"/>
  <c r="K9196" i="3" s="1"/>
  <c r="P9196" i="3" a="1"/>
  <c r="P9196" i="3" s="1"/>
  <c r="P9200" i="3" a="1"/>
  <c r="P9200" i="3" s="1"/>
  <c r="R9200" i="3" s="1"/>
  <c r="L9200" i="3" a="1"/>
  <c r="L9200" i="3" s="1"/>
  <c r="O9203" i="3" a="1"/>
  <c r="O9203" i="3" s="1"/>
  <c r="P9209" i="3" a="1"/>
  <c r="P9209" i="3" s="1"/>
  <c r="R9209" i="3" s="1"/>
  <c r="L9209" i="3" a="1"/>
  <c r="L9209" i="3" s="1"/>
  <c r="O9212" i="3" a="1"/>
  <c r="O9212" i="3" s="1"/>
  <c r="L9215" i="3" a="1"/>
  <c r="L9215" i="3" s="1"/>
  <c r="K9224" i="3" a="1"/>
  <c r="K9224" i="3" s="1"/>
  <c r="P9233" i="3" a="1"/>
  <c r="P9233" i="3" s="1"/>
  <c r="Q9233" i="3" s="1"/>
  <c r="L9233" i="3" a="1"/>
  <c r="L9233" i="3" s="1"/>
  <c r="P9241" i="3" a="1"/>
  <c r="P9241" i="3" s="1"/>
  <c r="Q9241" i="3" s="1"/>
  <c r="L9241" i="3" a="1"/>
  <c r="L9241" i="3" s="1"/>
  <c r="N9257" i="3" a="1"/>
  <c r="N9257" i="3" s="1"/>
  <c r="L9257" i="3" a="1"/>
  <c r="L9257" i="3" s="1"/>
  <c r="P9257" i="3" a="1"/>
  <c r="P9257" i="3" s="1"/>
  <c r="R9257" i="3" s="1"/>
  <c r="K9303" i="3" a="1"/>
  <c r="K9303" i="3" s="1"/>
  <c r="N9306" i="3" a="1"/>
  <c r="N9306" i="3" s="1"/>
  <c r="M9306" i="3" a="1"/>
  <c r="M9306" i="3" s="1"/>
  <c r="O9306" i="3" a="1"/>
  <c r="O9306" i="3" s="1"/>
  <c r="K9306" i="3" a="1"/>
  <c r="K9306" i="3" s="1"/>
  <c r="N9308" i="3" a="1"/>
  <c r="N9308" i="3" s="1"/>
  <c r="N9311" i="3" a="1"/>
  <c r="N9311" i="3" s="1"/>
  <c r="O9314" i="3" a="1"/>
  <c r="O9314" i="3" s="1"/>
  <c r="Q9322" i="3"/>
  <c r="K9337" i="3" a="1"/>
  <c r="K9337" i="3" s="1"/>
  <c r="O9158" i="3" a="1"/>
  <c r="O9158" i="3" s="1"/>
  <c r="K9158" i="3" a="1"/>
  <c r="K9158" i="3" s="1"/>
  <c r="P9176" i="3" a="1"/>
  <c r="P9176" i="3" s="1"/>
  <c r="L9176" i="3" a="1"/>
  <c r="L9176" i="3" s="1"/>
  <c r="P9185" i="3" a="1"/>
  <c r="P9185" i="3" s="1"/>
  <c r="Q9185" i="3" s="1"/>
  <c r="L9185" i="3" a="1"/>
  <c r="L9185" i="3" s="1"/>
  <c r="M9193" i="3" a="1"/>
  <c r="M9193" i="3" s="1"/>
  <c r="L9202" i="3" a="1"/>
  <c r="L9202" i="3" s="1"/>
  <c r="L9211" i="3" a="1"/>
  <c r="L9211" i="3" s="1"/>
  <c r="L9220" i="3" a="1"/>
  <c r="L9220" i="3" s="1"/>
  <c r="M9232" i="3" a="1"/>
  <c r="M9232" i="3" s="1"/>
  <c r="M9234" i="3" a="1"/>
  <c r="M9234" i="3" s="1"/>
  <c r="P9234" i="3" a="1"/>
  <c r="P9234" i="3" s="1"/>
  <c r="R9234" i="3" s="1"/>
  <c r="L9234" i="3" a="1"/>
  <c r="L9234" i="3" s="1"/>
  <c r="M9240" i="3" a="1"/>
  <c r="M9240" i="3" s="1"/>
  <c r="M9242" i="3" a="1"/>
  <c r="M9242" i="3" s="1"/>
  <c r="P9242" i="3" a="1"/>
  <c r="P9242" i="3" s="1"/>
  <c r="Q9242" i="3" s="1"/>
  <c r="L9242" i="3" a="1"/>
  <c r="L9242" i="3" s="1"/>
  <c r="L9260" i="3" a="1"/>
  <c r="L9260" i="3" s="1"/>
  <c r="P9260" i="3" a="1"/>
  <c r="P9260" i="3" s="1"/>
  <c r="Q9260" i="3" s="1"/>
  <c r="K9260" i="3" a="1"/>
  <c r="K9260" i="3" s="1"/>
  <c r="N9260" i="3" a="1"/>
  <c r="N9260" i="3" s="1"/>
  <c r="N9263" i="3" a="1"/>
  <c r="N9263" i="3" s="1"/>
  <c r="Q9265" i="3"/>
  <c r="N9278" i="3" a="1"/>
  <c r="N9278" i="3" s="1"/>
  <c r="K9278" i="3" a="1"/>
  <c r="K9278" i="3" s="1"/>
  <c r="N9279" i="3" a="1"/>
  <c r="N9279" i="3" s="1"/>
  <c r="M9285" i="3" a="1"/>
  <c r="M9285" i="3" s="1"/>
  <c r="L9285" i="3" a="1"/>
  <c r="L9285" i="3" s="1"/>
  <c r="K9285" i="3" a="1"/>
  <c r="K9285" i="3" s="1"/>
  <c r="O9285" i="3" a="1"/>
  <c r="O9285" i="3" s="1"/>
  <c r="L9303" i="3" a="1"/>
  <c r="L9303" i="3" s="1"/>
  <c r="M9312" i="3" a="1"/>
  <c r="M9312" i="3" s="1"/>
  <c r="N9312" i="3" a="1"/>
  <c r="N9312" i="3" s="1"/>
  <c r="P9312" i="3" a="1"/>
  <c r="P9312" i="3" s="1"/>
  <c r="O9312" i="3" a="1"/>
  <c r="O9312" i="3" s="1"/>
  <c r="M9338" i="3" a="1"/>
  <c r="M9338" i="3" s="1"/>
  <c r="P9338" i="3" a="1"/>
  <c r="P9338" i="3" s="1"/>
  <c r="K9338" i="3" a="1"/>
  <c r="K9338" i="3" s="1"/>
  <c r="N9338" i="3" a="1"/>
  <c r="N9338" i="3" s="1"/>
  <c r="O9338" i="3" a="1"/>
  <c r="O9338" i="3" s="1"/>
  <c r="O9246" i="3" a="1"/>
  <c r="O9246" i="3" s="1"/>
  <c r="O9252" i="3" a="1"/>
  <c r="O9252" i="3" s="1"/>
  <c r="N9265" i="3" a="1"/>
  <c r="N9265" i="3" s="1"/>
  <c r="M9265" i="3" a="1"/>
  <c r="M9265" i="3" s="1"/>
  <c r="O9267" i="3" a="1"/>
  <c r="O9267" i="3" s="1"/>
  <c r="K9267" i="3" a="1"/>
  <c r="K9267" i="3" s="1"/>
  <c r="N9267" i="3" a="1"/>
  <c r="N9267" i="3" s="1"/>
  <c r="P9267" i="3" a="1"/>
  <c r="P9267" i="3" s="1"/>
  <c r="P9269" i="3" a="1"/>
  <c r="P9269" i="3" s="1"/>
  <c r="L9269" i="3" a="1"/>
  <c r="L9269" i="3" s="1"/>
  <c r="O9269" i="3" a="1"/>
  <c r="O9269" i="3" s="1"/>
  <c r="K9269" i="3" a="1"/>
  <c r="K9269" i="3" s="1"/>
  <c r="O9284" i="3" a="1"/>
  <c r="O9284" i="3" s="1"/>
  <c r="K9284" i="3" a="1"/>
  <c r="K9284" i="3" s="1"/>
  <c r="P9284" i="3" a="1"/>
  <c r="P9284" i="3" s="1"/>
  <c r="M9288" i="3" a="1"/>
  <c r="M9288" i="3" s="1"/>
  <c r="L9288" i="3" a="1"/>
  <c r="L9288" i="3" s="1"/>
  <c r="P9288" i="3" a="1"/>
  <c r="P9288" i="3" s="1"/>
  <c r="R9288" i="3" s="1"/>
  <c r="L9305" i="3" a="1"/>
  <c r="L9305" i="3" s="1"/>
  <c r="P9305" i="3" a="1"/>
  <c r="P9305" i="3" s="1"/>
  <c r="N9379" i="3" a="1"/>
  <c r="N9379" i="3" s="1"/>
  <c r="M9379" i="3" a="1"/>
  <c r="M9379" i="3" s="1"/>
  <c r="O9379" i="3" a="1"/>
  <c r="O9379" i="3" s="1"/>
  <c r="P9379" i="3" a="1"/>
  <c r="P9379" i="3" s="1"/>
  <c r="L9379" i="3" a="1"/>
  <c r="L9379" i="3" s="1"/>
  <c r="Q9447" i="3"/>
  <c r="R9447" i="3"/>
  <c r="M9351" i="3" a="1"/>
  <c r="M9351" i="3" s="1"/>
  <c r="P9351" i="3" a="1"/>
  <c r="P9351" i="3" s="1"/>
  <c r="O9351" i="3" a="1"/>
  <c r="O9351" i="3" s="1"/>
  <c r="L9351" i="3" a="1"/>
  <c r="L9351" i="3" s="1"/>
  <c r="M9410" i="3" a="1"/>
  <c r="M9410" i="3" s="1"/>
  <c r="L9410" i="3" a="1"/>
  <c r="L9410" i="3" s="1"/>
  <c r="O9410" i="3" a="1"/>
  <c r="O9410" i="3" s="1"/>
  <c r="K9410" i="3" a="1"/>
  <c r="K9410" i="3" s="1"/>
  <c r="P9410" i="3" a="1"/>
  <c r="P9410" i="3" s="1"/>
  <c r="N9410" i="3" a="1"/>
  <c r="N9410" i="3" s="1"/>
  <c r="N9431" i="3" a="1"/>
  <c r="N9431" i="3" s="1"/>
  <c r="M9431" i="3" a="1"/>
  <c r="M9431" i="3" s="1"/>
  <c r="O9431" i="3" a="1"/>
  <c r="O9431" i="3" s="1"/>
  <c r="L9431" i="3" a="1"/>
  <c r="L9431" i="3" s="1"/>
  <c r="K9431" i="3" a="1"/>
  <c r="K9431" i="3" s="1"/>
  <c r="P9431" i="3" a="1"/>
  <c r="P9431" i="3" s="1"/>
  <c r="R9349" i="3"/>
  <c r="Q9349" i="3"/>
  <c r="K9351" i="3" a="1"/>
  <c r="K9351" i="3" s="1"/>
  <c r="P9367" i="3" a="1"/>
  <c r="P9367" i="3" s="1"/>
  <c r="L9367" i="3" a="1"/>
  <c r="L9367" i="3" s="1"/>
  <c r="O9367" i="3" a="1"/>
  <c r="O9367" i="3" s="1"/>
  <c r="K9367" i="3" a="1"/>
  <c r="K9367" i="3" s="1"/>
  <c r="M9367" i="3" a="1"/>
  <c r="M9367" i="3" s="1"/>
  <c r="P9245" i="3" a="1"/>
  <c r="P9245" i="3" s="1"/>
  <c r="L9245" i="3" a="1"/>
  <c r="L9245" i="3" s="1"/>
  <c r="O9245" i="3" a="1"/>
  <c r="O9245" i="3" s="1"/>
  <c r="L9246" i="3" a="1"/>
  <c r="L9246" i="3" s="1"/>
  <c r="O9251" i="3" a="1"/>
  <c r="O9251" i="3" s="1"/>
  <c r="K9251" i="3" a="1"/>
  <c r="K9251" i="3" s="1"/>
  <c r="L9265" i="3" a="1"/>
  <c r="L9265" i="3" s="1"/>
  <c r="M9269" i="3" a="1"/>
  <c r="M9269" i="3" s="1"/>
  <c r="P9270" i="3" a="1"/>
  <c r="P9270" i="3" s="1"/>
  <c r="R9270" i="3" s="1"/>
  <c r="M9284" i="3" a="1"/>
  <c r="M9284" i="3" s="1"/>
  <c r="P9286" i="3" a="1"/>
  <c r="P9286" i="3" s="1"/>
  <c r="Q9286" i="3" s="1"/>
  <c r="L9286" i="3" a="1"/>
  <c r="L9286" i="3" s="1"/>
  <c r="O9300" i="3" a="1"/>
  <c r="O9300" i="3" s="1"/>
  <c r="K9300" i="3" a="1"/>
  <c r="K9300" i="3" s="1"/>
  <c r="M9300" i="3" a="1"/>
  <c r="M9300" i="3" s="1"/>
  <c r="N9305" i="3" a="1"/>
  <c r="N9305" i="3" s="1"/>
  <c r="N9332" i="3" a="1"/>
  <c r="N9332" i="3" s="1"/>
  <c r="P9332" i="3" a="1"/>
  <c r="P9332" i="3" s="1"/>
  <c r="R9332" i="3" s="1"/>
  <c r="K9332" i="3" a="1"/>
  <c r="K9332" i="3" s="1"/>
  <c r="M9332" i="3" a="1"/>
  <c r="M9332" i="3" s="1"/>
  <c r="L9347" i="3" a="1"/>
  <c r="L9347" i="3" s="1"/>
  <c r="P9347" i="3" a="1"/>
  <c r="P9347" i="3" s="1"/>
  <c r="K9347" i="3" a="1"/>
  <c r="K9347" i="3" s="1"/>
  <c r="N9347" i="3" a="1"/>
  <c r="N9347" i="3" s="1"/>
  <c r="M9347" i="3" a="1"/>
  <c r="M9347" i="3" s="1"/>
  <c r="N9351" i="3" a="1"/>
  <c r="N9351" i="3" s="1"/>
  <c r="N9367" i="3" a="1"/>
  <c r="N9367" i="3" s="1"/>
  <c r="K9231" i="3" a="1"/>
  <c r="K9231" i="3" s="1"/>
  <c r="K9239" i="3" a="1"/>
  <c r="K9239" i="3" s="1"/>
  <c r="K9245" i="3" a="1"/>
  <c r="K9245" i="3" s="1"/>
  <c r="P9251" i="3" a="1"/>
  <c r="P9251" i="3" s="1"/>
  <c r="O9256" i="3" a="1"/>
  <c r="O9256" i="3" s="1"/>
  <c r="O9262" i="3" a="1"/>
  <c r="O9262" i="3" s="1"/>
  <c r="M9267" i="3" a="1"/>
  <c r="M9267" i="3" s="1"/>
  <c r="K9270" i="3" a="1"/>
  <c r="K9270" i="3" s="1"/>
  <c r="N9273" i="3" a="1"/>
  <c r="N9273" i="3" s="1"/>
  <c r="M9273" i="3" a="1"/>
  <c r="M9273" i="3" s="1"/>
  <c r="O9275" i="3" a="1"/>
  <c r="O9275" i="3" s="1"/>
  <c r="K9275" i="3" a="1"/>
  <c r="K9275" i="3" s="1"/>
  <c r="N9275" i="3" a="1"/>
  <c r="N9275" i="3" s="1"/>
  <c r="P9275" i="3" a="1"/>
  <c r="P9275" i="3" s="1"/>
  <c r="P9277" i="3" a="1"/>
  <c r="P9277" i="3" s="1"/>
  <c r="L9277" i="3" a="1"/>
  <c r="L9277" i="3" s="1"/>
  <c r="O9277" i="3" a="1"/>
  <c r="O9277" i="3" s="1"/>
  <c r="K9277" i="3" a="1"/>
  <c r="K9277" i="3" s="1"/>
  <c r="P9280" i="3" a="1"/>
  <c r="P9280" i="3" s="1"/>
  <c r="R9280" i="3" s="1"/>
  <c r="K9286" i="3" a="1"/>
  <c r="K9286" i="3" s="1"/>
  <c r="N9288" i="3" a="1"/>
  <c r="N9288" i="3" s="1"/>
  <c r="O9292" i="3" a="1"/>
  <c r="O9292" i="3" s="1"/>
  <c r="K9292" i="3" a="1"/>
  <c r="K9292" i="3" s="1"/>
  <c r="N9297" i="3" a="1"/>
  <c r="N9297" i="3" s="1"/>
  <c r="M9297" i="3" a="1"/>
  <c r="M9297" i="3" s="1"/>
  <c r="M9320" i="3" a="1"/>
  <c r="M9320" i="3" s="1"/>
  <c r="N9320" i="3" a="1"/>
  <c r="N9320" i="3" s="1"/>
  <c r="L9320" i="3" a="1"/>
  <c r="L9320" i="3" s="1"/>
  <c r="P9326" i="3" a="1"/>
  <c r="P9326" i="3" s="1"/>
  <c r="Q9326" i="3" s="1"/>
  <c r="L9326" i="3" a="1"/>
  <c r="L9326" i="3" s="1"/>
  <c r="N9326" i="3" a="1"/>
  <c r="N9326" i="3" s="1"/>
  <c r="M9326" i="3" a="1"/>
  <c r="M9326" i="3" s="1"/>
  <c r="M9328" i="3" a="1"/>
  <c r="M9328" i="3" s="1"/>
  <c r="O9328" i="3" a="1"/>
  <c r="O9328" i="3" s="1"/>
  <c r="N9328" i="3" a="1"/>
  <c r="N9328" i="3" s="1"/>
  <c r="N9329" i="3" a="1"/>
  <c r="N9329" i="3" s="1"/>
  <c r="L9329" i="3" a="1"/>
  <c r="L9329" i="3" s="1"/>
  <c r="L9332" i="3" a="1"/>
  <c r="L9332" i="3" s="1"/>
  <c r="O9334" i="3" a="1"/>
  <c r="O9334" i="3" s="1"/>
  <c r="K9334" i="3" a="1"/>
  <c r="K9334" i="3" s="1"/>
  <c r="N9334" i="3" a="1"/>
  <c r="N9334" i="3" s="1"/>
  <c r="P9334" i="3" a="1"/>
  <c r="P9334" i="3" s="1"/>
  <c r="R9335" i="3"/>
  <c r="Q9335" i="3"/>
  <c r="M9339" i="3" a="1"/>
  <c r="M9339" i="3" s="1"/>
  <c r="L9339" i="3" a="1"/>
  <c r="L9339" i="3" s="1"/>
  <c r="K9339" i="3" a="1"/>
  <c r="K9339" i="3" s="1"/>
  <c r="O9339" i="3" a="1"/>
  <c r="O9339" i="3" s="1"/>
  <c r="L9353" i="3" a="1"/>
  <c r="L9353" i="3" s="1"/>
  <c r="P9353" i="3" a="1"/>
  <c r="P9353" i="3" s="1"/>
  <c r="Q9353" i="3" s="1"/>
  <c r="K9353" i="3" a="1"/>
  <c r="K9353" i="3" s="1"/>
  <c r="N9353" i="3" a="1"/>
  <c r="N9353" i="3" s="1"/>
  <c r="K9174" i="3" a="1"/>
  <c r="K9174" i="3" s="1"/>
  <c r="K9182" i="3" a="1"/>
  <c r="K9182" i="3" s="1"/>
  <c r="K9190" i="3" a="1"/>
  <c r="K9190" i="3" s="1"/>
  <c r="K9198" i="3" a="1"/>
  <c r="K9198" i="3" s="1"/>
  <c r="K9206" i="3" a="1"/>
  <c r="K9206" i="3" s="1"/>
  <c r="K9214" i="3" a="1"/>
  <c r="K9214" i="3" s="1"/>
  <c r="K9222" i="3" a="1"/>
  <c r="K9222" i="3" s="1"/>
  <c r="K9230" i="3" a="1"/>
  <c r="K9230" i="3" s="1"/>
  <c r="K9238" i="3" a="1"/>
  <c r="K9238" i="3" s="1"/>
  <c r="O9247" i="3" a="1"/>
  <c r="O9247" i="3" s="1"/>
  <c r="L9251" i="3" a="1"/>
  <c r="L9251" i="3" s="1"/>
  <c r="P9253" i="3" a="1"/>
  <c r="P9253" i="3" s="1"/>
  <c r="L9253" i="3" a="1"/>
  <c r="L9253" i="3" s="1"/>
  <c r="O9253" i="3" a="1"/>
  <c r="O9253" i="3" s="1"/>
  <c r="O9259" i="3" a="1"/>
  <c r="O9259" i="3" s="1"/>
  <c r="K9259" i="3" a="1"/>
  <c r="K9259" i="3" s="1"/>
  <c r="N9269" i="3" a="1"/>
  <c r="N9269" i="3" s="1"/>
  <c r="K9273" i="3" a="1"/>
  <c r="K9273" i="3" s="1"/>
  <c r="P9273" i="3" a="1"/>
  <c r="P9273" i="3" s="1"/>
  <c r="Q9273" i="3" s="1"/>
  <c r="K9280" i="3" a="1"/>
  <c r="K9280" i="3" s="1"/>
  <c r="N9284" i="3" a="1"/>
  <c r="N9284" i="3" s="1"/>
  <c r="M9296" i="3" a="1"/>
  <c r="M9296" i="3" s="1"/>
  <c r="L9296" i="3" a="1"/>
  <c r="L9296" i="3" s="1"/>
  <c r="P9296" i="3" a="1"/>
  <c r="P9296" i="3" s="1"/>
  <c r="K9296" i="3" a="1"/>
  <c r="K9296" i="3" s="1"/>
  <c r="K9297" i="3" a="1"/>
  <c r="K9297" i="3" s="1"/>
  <c r="L9300" i="3" a="1"/>
  <c r="L9300" i="3" s="1"/>
  <c r="O9305" i="3" a="1"/>
  <c r="O9305" i="3" s="1"/>
  <c r="N9309" i="3" a="1"/>
  <c r="N9309" i="3" s="1"/>
  <c r="M9309" i="3" a="1"/>
  <c r="M9309" i="3" s="1"/>
  <c r="P9317" i="3" a="1"/>
  <c r="P9317" i="3" s="1"/>
  <c r="Q9317" i="3" s="1"/>
  <c r="L9317" i="3" a="1"/>
  <c r="L9317" i="3" s="1"/>
  <c r="N9317" i="3" a="1"/>
  <c r="N9317" i="3" s="1"/>
  <c r="P9318" i="3" a="1"/>
  <c r="P9318" i="3" s="1"/>
  <c r="L9318" i="3" a="1"/>
  <c r="L9318" i="3" s="1"/>
  <c r="M9318" i="3" a="1"/>
  <c r="M9318" i="3" s="1"/>
  <c r="K9318" i="3" a="1"/>
  <c r="K9318" i="3" s="1"/>
  <c r="K9320" i="3" a="1"/>
  <c r="K9320" i="3" s="1"/>
  <c r="O9324" i="3" a="1"/>
  <c r="O9324" i="3" s="1"/>
  <c r="K9324" i="3" a="1"/>
  <c r="K9324" i="3" s="1"/>
  <c r="M9324" i="3" a="1"/>
  <c r="M9324" i="3" s="1"/>
  <c r="L9324" i="3" a="1"/>
  <c r="L9324" i="3" s="1"/>
  <c r="O9347" i="3" a="1"/>
  <c r="O9347" i="3" s="1"/>
  <c r="M9353" i="3" a="1"/>
  <c r="M9353" i="3" s="1"/>
  <c r="M9399" i="3" a="1"/>
  <c r="M9399" i="3" s="1"/>
  <c r="O9399" i="3" a="1"/>
  <c r="O9399" i="3" s="1"/>
  <c r="N9399" i="3" a="1"/>
  <c r="N9399" i="3" s="1"/>
  <c r="L9399" i="3" a="1"/>
  <c r="L9399" i="3" s="1"/>
  <c r="K9399" i="3" a="1"/>
  <c r="K9399" i="3" s="1"/>
  <c r="N9348" i="3" a="1"/>
  <c r="N9348" i="3" s="1"/>
  <c r="M9348" i="3" a="1"/>
  <c r="M9348" i="3" s="1"/>
  <c r="M9354" i="3" a="1"/>
  <c r="M9354" i="3" s="1"/>
  <c r="N9354" i="3" a="1"/>
  <c r="N9354" i="3" s="1"/>
  <c r="N9355" i="3" a="1"/>
  <c r="N9355" i="3" s="1"/>
  <c r="L9355" i="3" a="1"/>
  <c r="L9355" i="3" s="1"/>
  <c r="P9355" i="3" a="1"/>
  <c r="P9355" i="3" s="1"/>
  <c r="K9355" i="3" a="1"/>
  <c r="K9355" i="3" s="1"/>
  <c r="O9358" i="3" a="1"/>
  <c r="O9358" i="3" s="1"/>
  <c r="K9358" i="3" a="1"/>
  <c r="K9358" i="3" s="1"/>
  <c r="M9358" i="3" a="1"/>
  <c r="M9358" i="3" s="1"/>
  <c r="P9360" i="3" a="1"/>
  <c r="P9360" i="3" s="1"/>
  <c r="L9360" i="3" a="1"/>
  <c r="L9360" i="3" s="1"/>
  <c r="N9360" i="3" a="1"/>
  <c r="N9360" i="3" s="1"/>
  <c r="R9382" i="3"/>
  <c r="Q9382" i="3"/>
  <c r="P9399" i="3" a="1"/>
  <c r="P9399" i="3" s="1"/>
  <c r="R9402" i="3"/>
  <c r="Q9402" i="3"/>
  <c r="O9281" i="3" a="1"/>
  <c r="O9281" i="3" s="1"/>
  <c r="O9287" i="3" a="1"/>
  <c r="O9287" i="3" s="1"/>
  <c r="O9293" i="3" a="1"/>
  <c r="O9293" i="3" s="1"/>
  <c r="O9313" i="3" a="1"/>
  <c r="O9313" i="3" s="1"/>
  <c r="Q9341" i="3"/>
  <c r="L9348" i="3" a="1"/>
  <c r="L9348" i="3" s="1"/>
  <c r="L9354" i="3" a="1"/>
  <c r="L9354" i="3" s="1"/>
  <c r="O9360" i="3" a="1"/>
  <c r="O9360" i="3" s="1"/>
  <c r="R9388" i="3"/>
  <c r="O9403" i="3" a="1"/>
  <c r="O9403" i="3" s="1"/>
  <c r="K9403" i="3" a="1"/>
  <c r="K9403" i="3" s="1"/>
  <c r="N9403" i="3" a="1"/>
  <c r="N9403" i="3" s="1"/>
  <c r="M9403" i="3" a="1"/>
  <c r="M9403" i="3" s="1"/>
  <c r="P9403" i="3" a="1"/>
  <c r="P9403" i="3" s="1"/>
  <c r="O9298" i="3" a="1"/>
  <c r="O9298" i="3" s="1"/>
  <c r="O9304" i="3" a="1"/>
  <c r="O9304" i="3" s="1"/>
  <c r="P9310" i="3" a="1"/>
  <c r="P9310" i="3" s="1"/>
  <c r="L9310" i="3" a="1"/>
  <c r="L9310" i="3" s="1"/>
  <c r="O9310" i="3" a="1"/>
  <c r="O9310" i="3" s="1"/>
  <c r="O9316" i="3" a="1"/>
  <c r="O9316" i="3" s="1"/>
  <c r="K9316" i="3" a="1"/>
  <c r="K9316" i="3" s="1"/>
  <c r="O9354" i="3" a="1"/>
  <c r="O9354" i="3" s="1"/>
  <c r="O9355" i="3" a="1"/>
  <c r="O9355" i="3" s="1"/>
  <c r="P9358" i="3" a="1"/>
  <c r="P9358" i="3" s="1"/>
  <c r="M9378" i="3" a="1"/>
  <c r="M9378" i="3" s="1"/>
  <c r="O9378" i="3" a="1"/>
  <c r="O9378" i="3" s="1"/>
  <c r="L9378" i="3" a="1"/>
  <c r="L9378" i="3" s="1"/>
  <c r="Q9392" i="3"/>
  <c r="N9401" i="3" a="1"/>
  <c r="N9401" i="3" s="1"/>
  <c r="L9401" i="3" a="1"/>
  <c r="L9401" i="3" s="1"/>
  <c r="O9401" i="3" a="1"/>
  <c r="O9401" i="3" s="1"/>
  <c r="K9401" i="3" a="1"/>
  <c r="K9401" i="3" s="1"/>
  <c r="K9298" i="3" a="1"/>
  <c r="K9298" i="3" s="1"/>
  <c r="K9304" i="3" a="1"/>
  <c r="K9304" i="3" s="1"/>
  <c r="K9310" i="3" a="1"/>
  <c r="K9310" i="3" s="1"/>
  <c r="L9316" i="3" a="1"/>
  <c r="L9316" i="3" s="1"/>
  <c r="P9325" i="3" a="1"/>
  <c r="P9325" i="3" s="1"/>
  <c r="L9325" i="3" a="1"/>
  <c r="L9325" i="3" s="1"/>
  <c r="P9336" i="3" a="1"/>
  <c r="P9336" i="3" s="1"/>
  <c r="R9336" i="3" s="1"/>
  <c r="L9336" i="3" a="1"/>
  <c r="L9336" i="3" s="1"/>
  <c r="M9336" i="3" a="1"/>
  <c r="M9336" i="3" s="1"/>
  <c r="O9342" i="3" a="1"/>
  <c r="O9342" i="3" s="1"/>
  <c r="K9342" i="3" a="1"/>
  <c r="K9342" i="3" s="1"/>
  <c r="M9342" i="3" a="1"/>
  <c r="M9342" i="3" s="1"/>
  <c r="L9342" i="3" a="1"/>
  <c r="L9342" i="3" s="1"/>
  <c r="K9343" i="3" a="1"/>
  <c r="K9343" i="3" s="1"/>
  <c r="O9348" i="3" a="1"/>
  <c r="O9348" i="3" s="1"/>
  <c r="K9378" i="3" a="1"/>
  <c r="K9378" i="3" s="1"/>
  <c r="N9390" i="3" a="1"/>
  <c r="N9390" i="3" s="1"/>
  <c r="L9390" i="3" a="1"/>
  <c r="L9390" i="3" s="1"/>
  <c r="P9390" i="3" a="1"/>
  <c r="P9390" i="3" s="1"/>
  <c r="O9390" i="3" a="1"/>
  <c r="O9390" i="3" s="1"/>
  <c r="R9398" i="3"/>
  <c r="Q9398" i="3"/>
  <c r="M9401" i="3" a="1"/>
  <c r="M9401" i="3" s="1"/>
  <c r="L9403" i="3" a="1"/>
  <c r="L9403" i="3" s="1"/>
  <c r="O9395" i="3" a="1"/>
  <c r="O9395" i="3" s="1"/>
  <c r="K9395" i="3" a="1"/>
  <c r="K9395" i="3" s="1"/>
  <c r="P9395" i="3" a="1"/>
  <c r="P9395" i="3" s="1"/>
  <c r="M9395" i="3" a="1"/>
  <c r="M9395" i="3" s="1"/>
  <c r="P9397" i="3" a="1"/>
  <c r="P9397" i="3" s="1"/>
  <c r="L9397" i="3" a="1"/>
  <c r="L9397" i="3" s="1"/>
  <c r="N9397" i="3" a="1"/>
  <c r="N9397" i="3" s="1"/>
  <c r="M9397" i="3" a="1"/>
  <c r="M9397" i="3" s="1"/>
  <c r="O9406" i="3" a="1"/>
  <c r="O9406" i="3" s="1"/>
  <c r="K9406" i="3" a="1"/>
  <c r="K9406" i="3" s="1"/>
  <c r="L9406" i="3" a="1"/>
  <c r="L9406" i="3" s="1"/>
  <c r="M9406" i="3" a="1"/>
  <c r="M9406" i="3" s="1"/>
  <c r="P9406" i="3" a="1"/>
  <c r="P9406" i="3" s="1"/>
  <c r="M9426" i="3" a="1"/>
  <c r="M9426" i="3" s="1"/>
  <c r="O9426" i="3" a="1"/>
  <c r="O9426" i="3" s="1"/>
  <c r="N9426" i="3" a="1"/>
  <c r="N9426" i="3" s="1"/>
  <c r="L9426" i="3" a="1"/>
  <c r="L9426" i="3" s="1"/>
  <c r="K9426" i="3" a="1"/>
  <c r="K9426" i="3" s="1"/>
  <c r="N9420" i="3" a="1"/>
  <c r="N9420" i="3" s="1"/>
  <c r="M9420" i="3" a="1"/>
  <c r="M9420" i="3" s="1"/>
  <c r="L9420" i="3" a="1"/>
  <c r="L9420" i="3" s="1"/>
  <c r="K9420" i="3" a="1"/>
  <c r="K9420" i="3" s="1"/>
  <c r="P9420" i="3" a="1"/>
  <c r="P9420" i="3" s="1"/>
  <c r="P9344" i="3" a="1"/>
  <c r="P9344" i="3" s="1"/>
  <c r="L9344" i="3" a="1"/>
  <c r="L9344" i="3" s="1"/>
  <c r="O9344" i="3" a="1"/>
  <c r="O9344" i="3" s="1"/>
  <c r="O9350" i="3" a="1"/>
  <c r="O9350" i="3" s="1"/>
  <c r="K9350" i="3" a="1"/>
  <c r="K9350" i="3" s="1"/>
  <c r="P9368" i="3" a="1"/>
  <c r="P9368" i="3" s="1"/>
  <c r="Q9368" i="3" s="1"/>
  <c r="L9368" i="3" a="1"/>
  <c r="L9368" i="3" s="1"/>
  <c r="P9375" i="3" a="1"/>
  <c r="P9375" i="3" s="1"/>
  <c r="L9375" i="3" a="1"/>
  <c r="L9375" i="3" s="1"/>
  <c r="O9375" i="3" a="1"/>
  <c r="O9375" i="3" s="1"/>
  <c r="K9375" i="3" a="1"/>
  <c r="K9375" i="3" s="1"/>
  <c r="N9382" i="3" a="1"/>
  <c r="N9382" i="3" s="1"/>
  <c r="M9382" i="3" a="1"/>
  <c r="M9382" i="3" s="1"/>
  <c r="L9385" i="3" a="1"/>
  <c r="L9385" i="3" s="1"/>
  <c r="M9388" i="3" a="1"/>
  <c r="M9388" i="3" s="1"/>
  <c r="N9388" i="3" a="1"/>
  <c r="N9388" i="3" s="1"/>
  <c r="N9393" i="3" a="1"/>
  <c r="N9393" i="3" s="1"/>
  <c r="M9393" i="3" a="1"/>
  <c r="M9393" i="3" s="1"/>
  <c r="N9395" i="3" a="1"/>
  <c r="N9395" i="3" s="1"/>
  <c r="N9406" i="3" a="1"/>
  <c r="N9406" i="3" s="1"/>
  <c r="R9407" i="3"/>
  <c r="Q9407" i="3"/>
  <c r="O9420" i="3" a="1"/>
  <c r="O9420" i="3" s="1"/>
  <c r="P9426" i="3" a="1"/>
  <c r="P9426" i="3" s="1"/>
  <c r="K9344" i="3" a="1"/>
  <c r="K9344" i="3" s="1"/>
  <c r="P9350" i="3" a="1"/>
  <c r="P9350" i="3" s="1"/>
  <c r="P9359" i="3" a="1"/>
  <c r="P9359" i="3" s="1"/>
  <c r="L9359" i="3" a="1"/>
  <c r="L9359" i="3" s="1"/>
  <c r="P9362" i="3" a="1"/>
  <c r="P9362" i="3" s="1"/>
  <c r="R9362" i="3" s="1"/>
  <c r="K9368" i="3" a="1"/>
  <c r="K9368" i="3" s="1"/>
  <c r="M9369" i="3" a="1"/>
  <c r="M9369" i="3" s="1"/>
  <c r="P9369" i="3" a="1"/>
  <c r="P9369" i="3" s="1"/>
  <c r="Q9369" i="3" s="1"/>
  <c r="L9369" i="3" a="1"/>
  <c r="L9369" i="3" s="1"/>
  <c r="P9376" i="3" a="1"/>
  <c r="P9376" i="3" s="1"/>
  <c r="R9376" i="3" s="1"/>
  <c r="L9376" i="3" a="1"/>
  <c r="L9376" i="3" s="1"/>
  <c r="L9381" i="3" a="1"/>
  <c r="L9381" i="3" s="1"/>
  <c r="P9381" i="3" a="1"/>
  <c r="P9381" i="3" s="1"/>
  <c r="Q9381" i="3" s="1"/>
  <c r="K9381" i="3" a="1"/>
  <c r="K9381" i="3" s="1"/>
  <c r="K9382" i="3" a="1"/>
  <c r="K9382" i="3" s="1"/>
  <c r="N9385" i="3" a="1"/>
  <c r="N9385" i="3" s="1"/>
  <c r="L9387" i="3" a="1"/>
  <c r="L9387" i="3" s="1"/>
  <c r="P9387" i="3" a="1"/>
  <c r="P9387" i="3" s="1"/>
  <c r="R9387" i="3" s="1"/>
  <c r="K9387" i="3" a="1"/>
  <c r="K9387" i="3" s="1"/>
  <c r="K9388" i="3" a="1"/>
  <c r="K9388" i="3" s="1"/>
  <c r="R9389" i="3"/>
  <c r="K9393" i="3" a="1"/>
  <c r="K9393" i="3" s="1"/>
  <c r="O9340" i="3" a="1"/>
  <c r="O9340" i="3" s="1"/>
  <c r="O9346" i="3" a="1"/>
  <c r="O9346" i="3" s="1"/>
  <c r="L9350" i="3" a="1"/>
  <c r="L9350" i="3" s="1"/>
  <c r="P9352" i="3" a="1"/>
  <c r="P9352" i="3" s="1"/>
  <c r="L9352" i="3" a="1"/>
  <c r="L9352" i="3" s="1"/>
  <c r="O9352" i="3" a="1"/>
  <c r="O9352" i="3" s="1"/>
  <c r="N9363" i="3" a="1"/>
  <c r="N9363" i="3" s="1"/>
  <c r="M9363" i="3" a="1"/>
  <c r="M9363" i="3" s="1"/>
  <c r="P9363" i="3" a="1"/>
  <c r="P9363" i="3" s="1"/>
  <c r="R9363" i="3" s="1"/>
  <c r="M9368" i="3" a="1"/>
  <c r="M9368" i="3" s="1"/>
  <c r="P9370" i="3" a="1"/>
  <c r="P9370" i="3" s="1"/>
  <c r="R9370" i="3" s="1"/>
  <c r="M9375" i="3" a="1"/>
  <c r="M9375" i="3" s="1"/>
  <c r="M9377" i="3" a="1"/>
  <c r="M9377" i="3" s="1"/>
  <c r="P9377" i="3" a="1"/>
  <c r="P9377" i="3" s="1"/>
  <c r="Q9377" i="3" s="1"/>
  <c r="L9377" i="3" a="1"/>
  <c r="L9377" i="3" s="1"/>
  <c r="M9387" i="3" a="1"/>
  <c r="M9387" i="3" s="1"/>
  <c r="O9397" i="3" a="1"/>
  <c r="O9397" i="3" s="1"/>
  <c r="R9409" i="3"/>
  <c r="O9414" i="3" a="1"/>
  <c r="O9414" i="3" s="1"/>
  <c r="K9414" i="3" a="1"/>
  <c r="K9414" i="3" s="1"/>
  <c r="L9414" i="3" a="1"/>
  <c r="L9414" i="3" s="1"/>
  <c r="P9416" i="3" a="1"/>
  <c r="P9416" i="3" s="1"/>
  <c r="L9416" i="3" a="1"/>
  <c r="L9416" i="3" s="1"/>
  <c r="M9416" i="3" a="1"/>
  <c r="M9416" i="3" s="1"/>
  <c r="O9416" i="3" a="1"/>
  <c r="O9416" i="3" s="1"/>
  <c r="P9427" i="3" a="1"/>
  <c r="P9427" i="3" s="1"/>
  <c r="L9427" i="3" a="1"/>
  <c r="L9427" i="3" s="1"/>
  <c r="O9427" i="3" a="1"/>
  <c r="O9427" i="3" s="1"/>
  <c r="O9430" i="3" a="1"/>
  <c r="O9430" i="3" s="1"/>
  <c r="K9430" i="3" a="1"/>
  <c r="K9430" i="3" s="1"/>
  <c r="P9430" i="3" a="1"/>
  <c r="P9430" i="3" s="1"/>
  <c r="M9430" i="3" a="1"/>
  <c r="M9430" i="3" s="1"/>
  <c r="M9433" i="3" a="1"/>
  <c r="M9433" i="3" s="1"/>
  <c r="P9433" i="3" a="1"/>
  <c r="P9433" i="3" s="1"/>
  <c r="L9433" i="3" a="1"/>
  <c r="L9433" i="3" s="1"/>
  <c r="K9433" i="3" a="1"/>
  <c r="K9433" i="3" s="1"/>
  <c r="O9433" i="3" a="1"/>
  <c r="O9433" i="3" s="1"/>
  <c r="O9384" i="3" a="1"/>
  <c r="O9384" i="3" s="1"/>
  <c r="K9384" i="3" a="1"/>
  <c r="K9384" i="3" s="1"/>
  <c r="N9414" i="3" a="1"/>
  <c r="N9414" i="3" s="1"/>
  <c r="N9416" i="3" a="1"/>
  <c r="N9416" i="3" s="1"/>
  <c r="N9427" i="3" a="1"/>
  <c r="N9427" i="3" s="1"/>
  <c r="N9430" i="3" a="1"/>
  <c r="N9430" i="3" s="1"/>
  <c r="N9433" i="3" a="1"/>
  <c r="N9433" i="3" s="1"/>
  <c r="M9439" i="3" a="1"/>
  <c r="M9439" i="3" s="1"/>
  <c r="L9439" i="3" a="1"/>
  <c r="L9439" i="3" s="1"/>
  <c r="P9439" i="3" a="1"/>
  <c r="P9439" i="3" s="1"/>
  <c r="O9439" i="3" a="1"/>
  <c r="O9439" i="3" s="1"/>
  <c r="K9366" i="3" a="1"/>
  <c r="K9366" i="3" s="1"/>
  <c r="K9374" i="3" a="1"/>
  <c r="K9374" i="3" s="1"/>
  <c r="P9384" i="3" a="1"/>
  <c r="P9384" i="3" s="1"/>
  <c r="P9396" i="3" a="1"/>
  <c r="P9396" i="3" s="1"/>
  <c r="Q9396" i="3" s="1"/>
  <c r="K9398" i="3" a="1"/>
  <c r="K9398" i="3" s="1"/>
  <c r="K9407" i="3" a="1"/>
  <c r="K9407" i="3" s="1"/>
  <c r="Q9428" i="3"/>
  <c r="K9439" i="3" a="1"/>
  <c r="K9439" i="3" s="1"/>
  <c r="O9380" i="3" a="1"/>
  <c r="O9380" i="3" s="1"/>
  <c r="L9384" i="3" a="1"/>
  <c r="L9384" i="3" s="1"/>
  <c r="P9386" i="3" a="1"/>
  <c r="P9386" i="3" s="1"/>
  <c r="L9386" i="3" a="1"/>
  <c r="L9386" i="3" s="1"/>
  <c r="O9386" i="3" a="1"/>
  <c r="O9386" i="3" s="1"/>
  <c r="L9398" i="3" a="1"/>
  <c r="L9398" i="3" s="1"/>
  <c r="R9405" i="3"/>
  <c r="P9408" i="3" a="1"/>
  <c r="P9408" i="3" s="1"/>
  <c r="R9408" i="3" s="1"/>
  <c r="L9408" i="3" a="1"/>
  <c r="L9408" i="3" s="1"/>
  <c r="R9413" i="3"/>
  <c r="P9414" i="3" a="1"/>
  <c r="P9414" i="3" s="1"/>
  <c r="M9425" i="3" a="1"/>
  <c r="M9425" i="3" s="1"/>
  <c r="P9425" i="3" a="1"/>
  <c r="P9425" i="3" s="1"/>
  <c r="R9425" i="3" s="1"/>
  <c r="K9425" i="3" a="1"/>
  <c r="K9425" i="3" s="1"/>
  <c r="N9425" i="3" a="1"/>
  <c r="N9425" i="3" s="1"/>
  <c r="N9439" i="3" a="1"/>
  <c r="N9439" i="3" s="1"/>
  <c r="P9424" i="3" a="1"/>
  <c r="P9424" i="3" s="1"/>
  <c r="R9424" i="3" s="1"/>
  <c r="L9424" i="3" a="1"/>
  <c r="L9424" i="3" s="1"/>
  <c r="K9424" i="3" a="1"/>
  <c r="K9424" i="3" s="1"/>
  <c r="O9438" i="3" a="1"/>
  <c r="O9438" i="3" s="1"/>
  <c r="K9438" i="3" a="1"/>
  <c r="K9438" i="3" s="1"/>
  <c r="P9438" i="3" a="1"/>
  <c r="P9438" i="3" s="1"/>
  <c r="N9440" i="3" a="1"/>
  <c r="N9440" i="3" s="1"/>
  <c r="M9442" i="3" a="1"/>
  <c r="M9442" i="3" s="1"/>
  <c r="L9442" i="3" a="1"/>
  <c r="L9442" i="3" s="1"/>
  <c r="P9442" i="3" a="1"/>
  <c r="P9442" i="3" s="1"/>
  <c r="R9442" i="3" s="1"/>
  <c r="N9412" i="3" a="1"/>
  <c r="N9412" i="3" s="1"/>
  <c r="K9412" i="3" a="1"/>
  <c r="K9412" i="3" s="1"/>
  <c r="P9412" i="3" a="1"/>
  <c r="P9412" i="3" s="1"/>
  <c r="R9412" i="3" s="1"/>
  <c r="M9418" i="3" a="1"/>
  <c r="M9418" i="3" s="1"/>
  <c r="K9418" i="3" a="1"/>
  <c r="K9418" i="3" s="1"/>
  <c r="P9418" i="3" a="1"/>
  <c r="P9418" i="3" s="1"/>
  <c r="R9418" i="3" s="1"/>
  <c r="O9422" i="3" a="1"/>
  <c r="O9422" i="3" s="1"/>
  <c r="K9422" i="3" a="1"/>
  <c r="K9422" i="3" s="1"/>
  <c r="P9422" i="3" a="1"/>
  <c r="P9422" i="3" s="1"/>
  <c r="P9432" i="3" a="1"/>
  <c r="P9432" i="3" s="1"/>
  <c r="Q9432" i="3" s="1"/>
  <c r="L9432" i="3" a="1"/>
  <c r="L9432" i="3" s="1"/>
  <c r="K9432" i="3" a="1"/>
  <c r="K9432" i="3" s="1"/>
  <c r="N9436" i="3" a="1"/>
  <c r="N9436" i="3" s="1"/>
  <c r="M9436" i="3" a="1"/>
  <c r="M9436" i="3" s="1"/>
  <c r="L9436" i="3" a="1"/>
  <c r="L9436" i="3" s="1"/>
  <c r="P9436" i="3" a="1"/>
  <c r="P9436" i="3" s="1"/>
  <c r="Q9436" i="3" s="1"/>
  <c r="L9438" i="3" a="1"/>
  <c r="L9438" i="3" s="1"/>
  <c r="K9442" i="3" a="1"/>
  <c r="K9442" i="3" s="1"/>
  <c r="P9440" i="3" a="1"/>
  <c r="P9440" i="3" s="1"/>
  <c r="R9440" i="3" s="1"/>
  <c r="L9440" i="3" a="1"/>
  <c r="L9440" i="3" s="1"/>
  <c r="M9422" i="3" a="1"/>
  <c r="M9422" i="3" s="1"/>
  <c r="P9423" i="3" a="1"/>
  <c r="P9423" i="3" s="1"/>
  <c r="M9432" i="3" a="1"/>
  <c r="M9432" i="3" s="1"/>
  <c r="P9434" i="3" a="1"/>
  <c r="P9434" i="3" s="1"/>
  <c r="Q9434" i="3" s="1"/>
  <c r="K9440" i="3" a="1"/>
  <c r="K9440" i="3" s="1"/>
  <c r="N9442" i="3" a="1"/>
  <c r="N9442" i="3" s="1"/>
  <c r="R9444" i="3"/>
  <c r="M9412" i="3" a="1"/>
  <c r="M9412" i="3" s="1"/>
  <c r="K9419" i="3" a="1"/>
  <c r="K9419" i="3" s="1"/>
  <c r="K9423" i="3" a="1"/>
  <c r="K9423" i="3" s="1"/>
  <c r="N9424" i="3" a="1"/>
  <c r="N9424" i="3" s="1"/>
  <c r="N9428" i="3" a="1"/>
  <c r="N9428" i="3" s="1"/>
  <c r="M9428" i="3" a="1"/>
  <c r="M9428" i="3" s="1"/>
  <c r="K9434" i="3" a="1"/>
  <c r="K9434" i="3" s="1"/>
  <c r="N9438" i="3" a="1"/>
  <c r="N9438" i="3" s="1"/>
  <c r="N9444" i="3" a="1"/>
  <c r="N9444" i="3" s="1"/>
  <c r="L9444" i="3" a="1"/>
  <c r="L9444" i="3" s="1"/>
  <c r="K9444" i="3" a="1"/>
  <c r="K9444" i="3" s="1"/>
  <c r="N9449" i="3" a="1"/>
  <c r="N9449" i="3" s="1"/>
  <c r="P9449" i="3" a="1"/>
  <c r="P9449" i="3" s="1"/>
  <c r="L9449" i="3" a="1"/>
  <c r="L9449" i="3" s="1"/>
  <c r="O9449" i="3" a="1"/>
  <c r="O9449" i="3" s="1"/>
  <c r="K9449" i="3" a="1"/>
  <c r="K9449" i="3" s="1"/>
  <c r="O9435" i="3" a="1"/>
  <c r="O9435" i="3" s="1"/>
  <c r="O9441" i="3" a="1"/>
  <c r="O9441" i="3" s="1"/>
  <c r="O9451" i="3" a="1"/>
  <c r="O9451" i="3" s="1"/>
  <c r="K9451" i="3" a="1"/>
  <c r="K9451" i="3" s="1"/>
  <c r="N9451" i="3" a="1"/>
  <c r="N9451" i="3" s="1"/>
  <c r="M9451" i="3" a="1"/>
  <c r="M9451" i="3" s="1"/>
  <c r="P9451" i="3" a="1"/>
  <c r="P9451" i="3" s="1"/>
  <c r="L9451" i="3" a="1"/>
  <c r="L9451" i="3" s="1"/>
  <c r="N9447" i="3" a="1"/>
  <c r="N9447" i="3" s="1"/>
  <c r="K9448" i="3" a="1"/>
  <c r="K9448" i="3" s="1"/>
  <c r="O9448" i="3" a="1"/>
  <c r="O9448" i="3" s="1"/>
  <c r="L9450" i="3" a="1"/>
  <c r="L9450" i="3" s="1"/>
  <c r="P9450" i="3" a="1"/>
  <c r="P9450" i="3" s="1"/>
  <c r="Q9450" i="3" s="1"/>
  <c r="K9447" i="3" a="1"/>
  <c r="K9447" i="3" s="1"/>
  <c r="K9446" i="3" a="1"/>
  <c r="K9446" i="3" s="1"/>
  <c r="L9448" i="3" a="1"/>
  <c r="L9448" i="3" s="1"/>
  <c r="Q2" i="3"/>
  <c r="N2" i="3" a="1"/>
  <c r="N2" i="3" s="1"/>
  <c r="Q7533" i="3" l="1"/>
  <c r="Q7127" i="3"/>
  <c r="R6237" i="3"/>
  <c r="R5884" i="3"/>
  <c r="R5298" i="3"/>
  <c r="Q4614" i="3"/>
  <c r="R2181" i="3"/>
  <c r="R1878" i="3"/>
  <c r="Q2214" i="3"/>
  <c r="R416" i="3"/>
  <c r="Q6117" i="3"/>
  <c r="Q6919" i="3"/>
  <c r="R5548" i="3"/>
  <c r="Q547" i="3"/>
  <c r="Q1847" i="3"/>
  <c r="Q1574" i="3"/>
  <c r="Q5707" i="3"/>
  <c r="R3038" i="3"/>
  <c r="Q135" i="3"/>
  <c r="Q87" i="3"/>
  <c r="R1981" i="3"/>
  <c r="Q2390" i="3"/>
  <c r="Q2141" i="3"/>
  <c r="Q859" i="3"/>
  <c r="R74" i="3"/>
  <c r="R7454" i="3"/>
  <c r="R6527" i="3"/>
  <c r="R6285" i="3"/>
  <c r="Q5378" i="3"/>
  <c r="R4071" i="3"/>
  <c r="Q2197" i="3"/>
  <c r="R2033" i="3"/>
  <c r="R761" i="3"/>
  <c r="R8729" i="3"/>
  <c r="Q8899" i="3"/>
  <c r="R7230" i="3"/>
  <c r="R6870" i="3"/>
  <c r="Q6409" i="3"/>
  <c r="R4671" i="3"/>
  <c r="Q2454" i="3"/>
  <c r="Q2501" i="3"/>
  <c r="Q2356" i="3"/>
  <c r="Q5496" i="3"/>
  <c r="R4899" i="3"/>
  <c r="Q3061" i="3"/>
  <c r="Q1017" i="3"/>
  <c r="Q1766" i="3"/>
  <c r="Q1177" i="3"/>
  <c r="R7104" i="3"/>
  <c r="Q2565" i="3"/>
  <c r="R3620" i="3"/>
  <c r="Q8673" i="3"/>
  <c r="Q8774" i="3"/>
  <c r="Q7500" i="3"/>
  <c r="Q5146" i="3"/>
  <c r="Q9366" i="3"/>
  <c r="Q9330" i="3"/>
  <c r="R8856" i="3"/>
  <c r="R8772" i="3"/>
  <c r="R8491" i="3"/>
  <c r="R8289" i="3"/>
  <c r="Q8035" i="3"/>
  <c r="Q8187" i="3"/>
  <c r="R7893" i="3"/>
  <c r="R7910" i="3"/>
  <c r="Q7901" i="3"/>
  <c r="Q7806" i="3"/>
  <c r="Q7262" i="3"/>
  <c r="Q7054" i="3"/>
  <c r="R6004" i="3"/>
  <c r="Q1265" i="3"/>
  <c r="R2228" i="3"/>
  <c r="Q1525" i="3"/>
  <c r="Q18" i="3"/>
  <c r="R2149" i="3"/>
  <c r="Q451" i="3"/>
  <c r="R9110" i="3"/>
  <c r="Q4931" i="3"/>
  <c r="R4574" i="3"/>
  <c r="Q1840" i="3"/>
  <c r="Q2916" i="3"/>
  <c r="R9417" i="3"/>
  <c r="Q7611" i="3"/>
  <c r="Q7373" i="3"/>
  <c r="R7205" i="3"/>
  <c r="Q7053" i="3"/>
  <c r="R4337" i="3"/>
  <c r="R2685" i="3"/>
  <c r="R2574" i="3"/>
  <c r="R122" i="3"/>
  <c r="Q4766" i="3"/>
  <c r="Q2894" i="3"/>
  <c r="R4239" i="3"/>
  <c r="Q5827" i="3"/>
  <c r="Q4300" i="3"/>
  <c r="R4300" i="3"/>
  <c r="R3853" i="3"/>
  <c r="Q3853" i="3"/>
  <c r="Q31" i="3"/>
  <c r="R31" i="3"/>
  <c r="Q5036" i="3"/>
  <c r="R8557" i="3"/>
  <c r="Q7839" i="3"/>
  <c r="Q4020" i="3"/>
  <c r="R4020" i="3"/>
  <c r="R336" i="3"/>
  <c r="Q336" i="3"/>
  <c r="R2029" i="3"/>
  <c r="R1958" i="3"/>
  <c r="Q4023" i="3"/>
  <c r="R4023" i="3"/>
  <c r="R841" i="3"/>
  <c r="Q841" i="3"/>
  <c r="R1217" i="3"/>
  <c r="Q1217" i="3"/>
  <c r="Q1704" i="3"/>
  <c r="R1704" i="3"/>
  <c r="Q2210" i="3"/>
  <c r="R2210" i="3"/>
  <c r="Q2178" i="3"/>
  <c r="R2178" i="3"/>
  <c r="Q6459" i="3"/>
  <c r="Q110" i="3"/>
  <c r="Q9278" i="3"/>
  <c r="Q4395" i="3"/>
  <c r="R4395" i="3"/>
  <c r="Q3560" i="3"/>
  <c r="R3560" i="3"/>
  <c r="Q1998" i="3"/>
  <c r="R1998" i="3"/>
  <c r="R1950" i="3"/>
  <c r="R4383" i="3"/>
  <c r="Q4383" i="3"/>
  <c r="Q4478" i="3"/>
  <c r="R4478" i="3"/>
  <c r="R3594" i="3"/>
  <c r="Q3594" i="3"/>
  <c r="R2741" i="3"/>
  <c r="Q2741" i="3"/>
  <c r="R1743" i="3"/>
  <c r="Q1743" i="3"/>
  <c r="R3307" i="3"/>
  <c r="Q3307" i="3"/>
  <c r="Q1295" i="3"/>
  <c r="R1295" i="3"/>
  <c r="R3035" i="3"/>
  <c r="Q3035" i="3"/>
  <c r="Q183" i="3"/>
  <c r="R183" i="3"/>
  <c r="R2245" i="3"/>
  <c r="Q2245" i="3"/>
  <c r="R977" i="3"/>
  <c r="Q977" i="3"/>
  <c r="Q210" i="3"/>
  <c r="R210" i="3"/>
  <c r="R1821" i="3"/>
  <c r="Q1821" i="3"/>
  <c r="Q8407" i="3"/>
  <c r="R7862" i="3"/>
  <c r="R6847" i="3"/>
  <c r="Q5143" i="3"/>
  <c r="R5143" i="3"/>
  <c r="Q5085" i="3"/>
  <c r="Q9195" i="3"/>
  <c r="Q8792" i="3"/>
  <c r="Q8220" i="3"/>
  <c r="R5578" i="3"/>
  <c r="R5204" i="3"/>
  <c r="Q4471" i="3"/>
  <c r="R4718" i="3"/>
  <c r="R4127" i="3"/>
  <c r="Q3765" i="3"/>
  <c r="Q3699" i="3"/>
  <c r="Q1718" i="3"/>
  <c r="Q6926" i="3"/>
  <c r="R4576" i="3"/>
  <c r="R4047" i="3"/>
  <c r="Q4047" i="3"/>
  <c r="R2378" i="3"/>
  <c r="Q2378" i="3"/>
  <c r="R7486" i="3"/>
  <c r="Q7101" i="3"/>
  <c r="Q6990" i="3"/>
  <c r="Q6307" i="3"/>
  <c r="R5611" i="3"/>
  <c r="R5747" i="3"/>
  <c r="Q4783" i="3"/>
  <c r="R3957" i="3"/>
  <c r="Q3727" i="3"/>
  <c r="R3959" i="3"/>
  <c r="Q3221" i="3"/>
  <c r="Q1895" i="3"/>
  <c r="Q2670" i="3"/>
  <c r="R1607" i="3"/>
  <c r="Q312" i="3"/>
  <c r="Q56" i="3"/>
  <c r="Q1861" i="3"/>
  <c r="R4971" i="3"/>
  <c r="R360" i="3"/>
  <c r="Q360" i="3"/>
  <c r="R4" i="3"/>
  <c r="Q1333" i="3"/>
  <c r="R1333" i="3"/>
  <c r="Q5755" i="3"/>
  <c r="R5755" i="3"/>
  <c r="Q7029" i="3"/>
  <c r="Q4391" i="3"/>
  <c r="Q3616" i="3"/>
  <c r="R3616" i="3"/>
  <c r="R1920" i="3"/>
  <c r="Q384" i="3"/>
  <c r="R384" i="3"/>
  <c r="Q6221" i="3"/>
  <c r="R6221" i="3"/>
  <c r="Q5907" i="3"/>
  <c r="R5907" i="3"/>
  <c r="R4913" i="3"/>
  <c r="Q2677" i="3"/>
  <c r="R2677" i="3"/>
  <c r="Q1726" i="3"/>
  <c r="R873" i="3"/>
  <c r="Q873" i="3"/>
  <c r="Q4103" i="3"/>
  <c r="Q3432" i="3"/>
  <c r="R3432" i="3"/>
  <c r="R204" i="3"/>
  <c r="Q152" i="3"/>
  <c r="R152" i="3"/>
  <c r="R4656" i="3"/>
  <c r="Q4656" i="3"/>
  <c r="R3785" i="3"/>
  <c r="Q3785" i="3"/>
  <c r="Q2871" i="3"/>
  <c r="R2871" i="3"/>
  <c r="R2957" i="3"/>
  <c r="Q2957" i="3"/>
  <c r="R2892" i="3"/>
  <c r="Q2892" i="3"/>
  <c r="Q2941" i="3"/>
  <c r="R2941" i="3"/>
  <c r="Q3291" i="3"/>
  <c r="Q2807" i="3"/>
  <c r="Q2205" i="3"/>
  <c r="R240" i="3"/>
  <c r="R8580" i="3"/>
  <c r="Q8092" i="3"/>
  <c r="R7079" i="3"/>
  <c r="Q6508" i="3"/>
  <c r="Q5849" i="3"/>
  <c r="R5181" i="3"/>
  <c r="R2678" i="3"/>
  <c r="Q1869" i="3"/>
  <c r="R1788" i="3"/>
  <c r="R148" i="3"/>
  <c r="Q1163" i="3"/>
  <c r="R7143" i="3"/>
  <c r="R2773" i="3"/>
  <c r="R2597" i="3"/>
  <c r="Q1153" i="3"/>
  <c r="Q158" i="3"/>
  <c r="R8353" i="3"/>
  <c r="R6397" i="3"/>
  <c r="Q5921" i="3"/>
  <c r="R5796" i="3"/>
  <c r="R4711" i="3"/>
  <c r="R5107" i="3"/>
  <c r="Q5720" i="3"/>
  <c r="Q5466" i="3"/>
  <c r="R2686" i="3"/>
  <c r="Q327" i="3"/>
  <c r="R1598" i="3"/>
  <c r="R1137" i="3"/>
  <c r="R395" i="3"/>
  <c r="Q103" i="3"/>
  <c r="Q961" i="3"/>
  <c r="Q2005" i="3"/>
  <c r="R2253" i="3"/>
  <c r="R352" i="3"/>
  <c r="R178" i="3"/>
  <c r="R1680" i="3"/>
  <c r="Q1307" i="3"/>
  <c r="R400" i="3"/>
  <c r="Q8252" i="3"/>
  <c r="R8453" i="3"/>
  <c r="R7815" i="3"/>
  <c r="Q6711" i="3"/>
  <c r="Q6115" i="3"/>
  <c r="Q7060" i="3"/>
  <c r="R6197" i="3"/>
  <c r="R5905" i="3"/>
  <c r="Q779" i="3"/>
  <c r="R346" i="3"/>
  <c r="R3124" i="3"/>
  <c r="R2631" i="3"/>
  <c r="R1860" i="3"/>
  <c r="R1887" i="3"/>
  <c r="R393" i="3"/>
  <c r="Q2493" i="3"/>
  <c r="R8240" i="3"/>
  <c r="R5716" i="3"/>
  <c r="R3709" i="3"/>
  <c r="R1727" i="3"/>
  <c r="R1582" i="3"/>
  <c r="R969" i="3"/>
  <c r="Q68" i="3"/>
  <c r="R795" i="3"/>
  <c r="R8172" i="3"/>
  <c r="R7543" i="3"/>
  <c r="R1003" i="3"/>
  <c r="Q2718" i="3"/>
  <c r="Q1734" i="3"/>
  <c r="R963" i="3"/>
  <c r="R154" i="3"/>
  <c r="R8097" i="3"/>
  <c r="R7578" i="3"/>
  <c r="Q6463" i="3"/>
  <c r="R5735" i="3"/>
  <c r="R5590" i="3"/>
  <c r="R6550" i="3"/>
  <c r="Q5551" i="3"/>
  <c r="Q5113" i="3"/>
  <c r="R4194" i="3"/>
  <c r="Q2775" i="3"/>
  <c r="R2052" i="3"/>
  <c r="R1762" i="3"/>
  <c r="Q3562" i="3"/>
  <c r="R2860" i="3"/>
  <c r="R1190" i="3"/>
  <c r="Q1824" i="3"/>
  <c r="Q2325" i="3"/>
  <c r="R2469" i="3"/>
  <c r="Q376" i="3"/>
  <c r="R493" i="3"/>
  <c r="R351" i="3"/>
  <c r="R151" i="3"/>
  <c r="Q9315" i="3"/>
  <c r="R9237" i="3"/>
  <c r="Q9161" i="3"/>
  <c r="R5564" i="3"/>
  <c r="Q5011" i="3"/>
  <c r="R4750" i="3"/>
  <c r="Q4929" i="3"/>
  <c r="R3012" i="3"/>
  <c r="R2333" i="3"/>
  <c r="R3323" i="3"/>
  <c r="Q3463" i="3"/>
  <c r="Q1367" i="3"/>
  <c r="Q1876" i="3"/>
  <c r="Q263" i="3"/>
  <c r="Q242" i="3"/>
  <c r="Q1896" i="3"/>
  <c r="R260" i="3"/>
  <c r="R220" i="3"/>
  <c r="Q8164" i="3"/>
  <c r="Q50" i="3"/>
  <c r="R3437" i="3"/>
  <c r="R3821" i="3"/>
  <c r="R2273" i="3"/>
  <c r="Q3335" i="3"/>
  <c r="Q3034" i="3"/>
  <c r="Q2742" i="3"/>
  <c r="R2424" i="3"/>
  <c r="R1180" i="3"/>
  <c r="Q636" i="3"/>
  <c r="Q140" i="3"/>
  <c r="Q9388" i="3"/>
  <c r="R9343" i="3"/>
  <c r="R9180" i="3"/>
  <c r="Q9218" i="3"/>
  <c r="Q7142" i="3"/>
  <c r="R7260" i="3"/>
  <c r="R5099" i="3"/>
  <c r="R5140" i="3"/>
  <c r="R5375" i="3"/>
  <c r="Q3046" i="3"/>
  <c r="R3060" i="3"/>
  <c r="R3415" i="3"/>
  <c r="R1774" i="3"/>
  <c r="R1017" i="3"/>
  <c r="R825" i="3"/>
  <c r="Q1852" i="3"/>
  <c r="R2470" i="3"/>
  <c r="R809" i="3"/>
  <c r="Q2077" i="3"/>
  <c r="Q2790" i="3"/>
  <c r="R2237" i="3"/>
  <c r="R3084" i="3"/>
  <c r="Q2318" i="3"/>
  <c r="R1001" i="3"/>
  <c r="Q164" i="3"/>
  <c r="R202" i="3"/>
  <c r="Q36" i="3"/>
  <c r="R1925" i="3"/>
  <c r="Q9213" i="3"/>
  <c r="Q8274" i="3"/>
  <c r="Q7727" i="3"/>
  <c r="Q7318" i="3"/>
  <c r="R4849" i="3"/>
  <c r="Q1837" i="3"/>
  <c r="Q899" i="3"/>
  <c r="Q947" i="3"/>
  <c r="R4933" i="3"/>
  <c r="Q4803" i="3"/>
  <c r="R3467" i="3"/>
  <c r="Q4305" i="3"/>
  <c r="Q3086" i="3"/>
  <c r="Q4574" i="3"/>
  <c r="R87" i="3"/>
  <c r="Q1592" i="3"/>
  <c r="Q1373" i="3"/>
  <c r="R3608" i="3"/>
  <c r="R2429" i="3"/>
  <c r="R6188" i="3"/>
  <c r="Q6249" i="3"/>
  <c r="R5185" i="3"/>
  <c r="Q4971" i="3"/>
  <c r="Q5141" i="3"/>
  <c r="Q2846" i="3"/>
  <c r="R3751" i="3"/>
  <c r="Q3453" i="3"/>
  <c r="Q3312" i="3"/>
  <c r="R2422" i="3"/>
  <c r="Q1147" i="3"/>
  <c r="R2598" i="3"/>
  <c r="Q2462" i="3"/>
  <c r="Q529" i="3"/>
  <c r="Q8282" i="3"/>
  <c r="R8597" i="3"/>
  <c r="Q10" i="3"/>
  <c r="R1259" i="3"/>
  <c r="Q4817" i="3"/>
  <c r="Q3395" i="3"/>
  <c r="R5784" i="3"/>
  <c r="Q3706" i="3"/>
  <c r="Q4742" i="3"/>
  <c r="Q4695" i="3"/>
  <c r="R5218" i="3"/>
  <c r="R4510" i="3"/>
  <c r="R4438" i="3"/>
  <c r="R3817" i="3"/>
  <c r="R1630" i="3"/>
  <c r="R2259" i="3"/>
  <c r="Q4991" i="3"/>
  <c r="R5285" i="3"/>
  <c r="R481" i="3"/>
  <c r="R1275" i="3"/>
  <c r="Q4311" i="3"/>
  <c r="R6225" i="3"/>
  <c r="Q9356" i="3"/>
  <c r="R5966" i="3"/>
  <c r="Q5787" i="3"/>
  <c r="Q4432" i="3"/>
  <c r="R3683" i="3"/>
  <c r="Q238" i="3"/>
  <c r="Q8084" i="3"/>
  <c r="Q2317" i="3"/>
  <c r="R4686" i="3"/>
  <c r="Q4686" i="3"/>
  <c r="R4680" i="3"/>
  <c r="Q4680" i="3"/>
  <c r="R6136" i="3"/>
  <c r="R2562" i="3"/>
  <c r="Q2562" i="3"/>
  <c r="R3298" i="3"/>
  <c r="Q3298" i="3"/>
  <c r="R1241" i="3"/>
  <c r="Q1241" i="3"/>
  <c r="Q4835" i="3"/>
  <c r="R4835" i="3"/>
  <c r="R2550" i="3"/>
  <c r="Q2550" i="3"/>
  <c r="Q3720" i="3"/>
  <c r="R3720" i="3"/>
  <c r="R2016" i="3"/>
  <c r="Q2016" i="3"/>
  <c r="Q3037" i="3"/>
  <c r="R3037" i="3"/>
  <c r="R2764" i="3"/>
  <c r="Q3130" i="3"/>
  <c r="R1698" i="3"/>
  <c r="Q2886" i="3"/>
  <c r="Q804" i="3"/>
  <c r="R1334" i="3"/>
  <c r="R1876" i="3"/>
  <c r="Q1925" i="3"/>
  <c r="R1591" i="3"/>
  <c r="R295" i="3"/>
  <c r="Q200" i="3"/>
  <c r="R7575" i="3"/>
  <c r="Q6973" i="3"/>
  <c r="R7452" i="3"/>
  <c r="Q6227" i="3"/>
  <c r="R7203" i="3"/>
  <c r="R6767" i="3"/>
  <c r="R7069" i="3"/>
  <c r="R5444" i="3"/>
  <c r="R3951" i="3"/>
  <c r="Q2621" i="3"/>
  <c r="R3044" i="3"/>
  <c r="Q3692" i="3"/>
  <c r="R2129" i="3"/>
  <c r="R3408" i="3"/>
  <c r="Q1319" i="3"/>
  <c r="Q1830" i="3"/>
  <c r="R3093" i="3"/>
  <c r="R2622" i="3"/>
  <c r="R2254" i="3"/>
  <c r="Q2198" i="3"/>
  <c r="R8589" i="3"/>
  <c r="R8246" i="3"/>
  <c r="R7511" i="3"/>
  <c r="Q627" i="3"/>
  <c r="Q6055" i="3"/>
  <c r="R5319" i="3"/>
  <c r="Q3467" i="3"/>
  <c r="R3249" i="3"/>
  <c r="R2251" i="3"/>
  <c r="Q32" i="3"/>
  <c r="Q8386" i="3"/>
  <c r="Q8566" i="3"/>
  <c r="R7957" i="3"/>
  <c r="R7048" i="3"/>
  <c r="R6421" i="3"/>
  <c r="Q6149" i="3"/>
  <c r="R4464" i="3"/>
  <c r="R4549" i="3"/>
  <c r="R2887" i="3"/>
  <c r="R5211" i="3"/>
  <c r="R3900" i="3"/>
  <c r="Q3101" i="3"/>
  <c r="Q3124" i="3"/>
  <c r="Q3047" i="3"/>
  <c r="R3036" i="3"/>
  <c r="Q3717" i="3"/>
  <c r="R2838" i="3"/>
  <c r="R2774" i="3"/>
  <c r="Q2678" i="3"/>
  <c r="Q2253" i="3"/>
  <c r="R2831" i="3"/>
  <c r="R3077" i="3"/>
  <c r="R3007" i="3"/>
  <c r="Q202" i="3"/>
  <c r="Q311" i="3"/>
  <c r="Q228" i="3"/>
  <c r="Q1169" i="3"/>
  <c r="Q8250" i="3"/>
  <c r="Q7134" i="3"/>
  <c r="R7479" i="3"/>
  <c r="R4624" i="3"/>
  <c r="Q771" i="3"/>
  <c r="R7112" i="3"/>
  <c r="Q1822" i="3"/>
  <c r="R1656" i="3"/>
  <c r="Q2907" i="3"/>
  <c r="R7455" i="3"/>
  <c r="Q7543" i="3"/>
  <c r="Q3352" i="3"/>
  <c r="R683" i="3"/>
  <c r="Q8329" i="3"/>
  <c r="Q5675" i="3"/>
  <c r="Q5475" i="3"/>
  <c r="Q5139" i="3"/>
  <c r="R4261" i="3"/>
  <c r="Q4496" i="3"/>
  <c r="Q4251" i="3"/>
  <c r="R5009" i="3"/>
  <c r="Q4987" i="3"/>
  <c r="Q4842" i="3"/>
  <c r="Q4584" i="3"/>
  <c r="R4151" i="3"/>
  <c r="R4343" i="3"/>
  <c r="Q3427" i="3"/>
  <c r="Q3063" i="3"/>
  <c r="Q4679" i="3"/>
  <c r="Q4544" i="3"/>
  <c r="R5415" i="3"/>
  <c r="R3884" i="3"/>
  <c r="Q3552" i="3"/>
  <c r="Q2381" i="3"/>
  <c r="R4081" i="3"/>
  <c r="R2413" i="3"/>
  <c r="R3275" i="3"/>
  <c r="Q415" i="3"/>
  <c r="Q111" i="3"/>
  <c r="Q262" i="3"/>
  <c r="Q2221" i="3"/>
  <c r="R843" i="3"/>
  <c r="Q1139" i="3"/>
  <c r="R512" i="3"/>
  <c r="Q8597" i="3"/>
  <c r="Q5357" i="3"/>
  <c r="Q3440" i="3"/>
  <c r="Q223" i="3"/>
  <c r="R1431" i="3"/>
  <c r="R1724" i="3"/>
  <c r="Q1670" i="3"/>
  <c r="Q194" i="3"/>
  <c r="R44" i="3"/>
  <c r="Q2839" i="3"/>
  <c r="Q2438" i="3"/>
  <c r="Q5333" i="3"/>
  <c r="R399" i="3"/>
  <c r="R1177" i="3"/>
  <c r="R1638" i="3"/>
  <c r="R9383" i="3"/>
  <c r="Q9333" i="3"/>
  <c r="Q9099" i="3"/>
  <c r="R9446" i="3"/>
  <c r="Q8507" i="3"/>
  <c r="Q6876" i="3"/>
  <c r="R7040" i="3"/>
  <c r="Q6799" i="3"/>
  <c r="Q6261" i="3"/>
  <c r="R6551" i="3"/>
  <c r="R6309" i="3"/>
  <c r="R4877" i="3"/>
  <c r="Q5763" i="3"/>
  <c r="Q4331" i="3"/>
  <c r="R4055" i="3"/>
  <c r="Q4576" i="3"/>
  <c r="R3892" i="3"/>
  <c r="R4139" i="3"/>
  <c r="R3690" i="3"/>
  <c r="Q3937" i="3"/>
  <c r="R1711" i="3"/>
  <c r="Q1999" i="3"/>
  <c r="Q1155" i="3"/>
  <c r="R322" i="3"/>
  <c r="R7375" i="3"/>
  <c r="Q2103" i="3"/>
  <c r="Q5132" i="3"/>
  <c r="R9289" i="3"/>
  <c r="R8825" i="3"/>
  <c r="Q7366" i="3"/>
  <c r="R6879" i="3"/>
  <c r="Q6457" i="3"/>
  <c r="R5413" i="3"/>
  <c r="R6484" i="3"/>
  <c r="R563" i="3"/>
  <c r="Q527" i="3"/>
  <c r="Q1807" i="3"/>
  <c r="Q303" i="3"/>
  <c r="J13" i="7" a="1"/>
  <c r="J13" i="7" s="1"/>
  <c r="Q9081" i="3"/>
  <c r="R8905" i="3"/>
  <c r="Q8553" i="3"/>
  <c r="Q7144" i="3"/>
  <c r="Q6596" i="3"/>
  <c r="R5516" i="3"/>
  <c r="R5849" i="3"/>
  <c r="Q5892" i="3"/>
  <c r="Q5996" i="3"/>
  <c r="R5720" i="3"/>
  <c r="Q4912" i="3"/>
  <c r="Q5218" i="3"/>
  <c r="Q4676" i="3"/>
  <c r="Q5249" i="3"/>
  <c r="R4757" i="3"/>
  <c r="Q3986" i="3"/>
  <c r="Q4261" i="3"/>
  <c r="Q3434" i="3"/>
  <c r="R3136" i="3"/>
  <c r="Q2934" i="3"/>
  <c r="Q2774" i="3"/>
  <c r="R2022" i="3"/>
  <c r="Q2254" i="3"/>
  <c r="R1869" i="3"/>
  <c r="Q2061" i="3"/>
  <c r="R1807" i="3"/>
  <c r="R751" i="3"/>
  <c r="R2221" i="3"/>
  <c r="R899" i="3"/>
  <c r="R160" i="3"/>
  <c r="R264" i="3"/>
  <c r="R279" i="3"/>
  <c r="R8799" i="3"/>
  <c r="Q8817" i="3"/>
  <c r="R8550" i="3"/>
  <c r="R8691" i="3"/>
  <c r="R8362" i="3"/>
  <c r="Q8075" i="3"/>
  <c r="Q7103" i="3"/>
  <c r="Q3475" i="3"/>
  <c r="Q1758" i="3"/>
  <c r="R343" i="3"/>
  <c r="R9153" i="3"/>
  <c r="Q5234" i="3"/>
  <c r="R4591" i="3"/>
  <c r="Q2725" i="3"/>
  <c r="R432" i="3"/>
  <c r="R6172" i="3"/>
  <c r="Q2927" i="3"/>
  <c r="R8126" i="3"/>
  <c r="R5450" i="3"/>
  <c r="Q4555" i="3"/>
  <c r="R3879" i="3"/>
  <c r="R4119" i="3"/>
  <c r="Q4079" i="3"/>
  <c r="R2820" i="3"/>
  <c r="Q2756" i="3"/>
  <c r="R150" i="3"/>
  <c r="R8898" i="3"/>
  <c r="Q8850" i="3"/>
  <c r="Q8863" i="3"/>
  <c r="R7096" i="3"/>
  <c r="R6261" i="3"/>
  <c r="Q5339" i="3"/>
  <c r="R3004" i="3"/>
  <c r="Q1600" i="3"/>
  <c r="R1696" i="3"/>
  <c r="R603" i="3"/>
  <c r="R263" i="3"/>
  <c r="R4744" i="3"/>
  <c r="R1179" i="3"/>
  <c r="R3118" i="3"/>
  <c r="R8598" i="3"/>
  <c r="R9364" i="3"/>
  <c r="R9136" i="3"/>
  <c r="Q8707" i="3"/>
  <c r="R5026" i="3"/>
  <c r="R4063" i="3"/>
  <c r="Q3512" i="3"/>
  <c r="Q2974" i="3"/>
  <c r="Q3724" i="3"/>
  <c r="Q3376" i="3"/>
  <c r="R2877" i="3"/>
  <c r="Q100" i="3"/>
  <c r="R7" i="3"/>
  <c r="Q2638" i="3"/>
  <c r="R1856" i="3"/>
  <c r="Q1768" i="3"/>
  <c r="Q5348" i="3"/>
  <c r="Q6888" i="3"/>
  <c r="Q3938" i="3"/>
  <c r="Q3857" i="3"/>
  <c r="R3315" i="3"/>
  <c r="R2637" i="3"/>
  <c r="Q3036" i="3"/>
  <c r="Q2695" i="3"/>
  <c r="Q2919" i="3"/>
  <c r="Q1924" i="3"/>
  <c r="R167" i="3"/>
  <c r="Q212" i="3"/>
  <c r="R9445" i="3"/>
  <c r="R8522" i="3"/>
  <c r="R7240" i="3"/>
  <c r="R7508" i="3"/>
  <c r="R7421" i="3"/>
  <c r="Q4694" i="3"/>
  <c r="Q3925" i="3"/>
  <c r="Q4891" i="3"/>
  <c r="R4766" i="3"/>
  <c r="R4598" i="3"/>
  <c r="R4742" i="3"/>
  <c r="R5466" i="3"/>
  <c r="Q3823" i="3"/>
  <c r="Q6" i="3"/>
  <c r="R1527" i="3"/>
  <c r="Q729" i="3"/>
  <c r="Q7817" i="3"/>
  <c r="R1366" i="3"/>
  <c r="Q2259" i="3"/>
  <c r="R5792" i="3"/>
  <c r="R5651" i="3"/>
  <c r="Q4608" i="3"/>
  <c r="Q2823" i="3"/>
  <c r="R340" i="3"/>
  <c r="Q7032" i="3"/>
  <c r="Q4883" i="3"/>
  <c r="Q457" i="3"/>
  <c r="R9102" i="3"/>
  <c r="Q9146" i="3"/>
  <c r="Q8065" i="3"/>
  <c r="R7493" i="3"/>
  <c r="Q6994" i="3"/>
  <c r="R6942" i="3"/>
  <c r="R5674" i="3"/>
  <c r="R5259" i="3"/>
  <c r="Q5039" i="3"/>
  <c r="Q5567" i="3"/>
  <c r="R4235" i="3"/>
  <c r="R3687" i="3"/>
  <c r="Q2977" i="3"/>
  <c r="R2462" i="3"/>
  <c r="Q2029" i="3"/>
  <c r="Q2598" i="3"/>
  <c r="Q1958" i="3"/>
  <c r="Q2093" i="3"/>
  <c r="Q2622" i="3"/>
  <c r="Q1443" i="3"/>
  <c r="R103" i="3"/>
  <c r="Q64" i="3"/>
  <c r="Q1788" i="3"/>
  <c r="Q1309" i="3"/>
  <c r="R8832" i="3"/>
  <c r="R7468" i="3"/>
  <c r="R7959" i="3"/>
  <c r="R8252" i="3"/>
  <c r="Q7398" i="3"/>
  <c r="Q7614" i="3"/>
  <c r="R7292" i="3"/>
  <c r="R7110" i="3"/>
  <c r="R6345" i="3"/>
  <c r="Q6551" i="3"/>
  <c r="R5788" i="3"/>
  <c r="R5052" i="3"/>
  <c r="R2926" i="3"/>
  <c r="Q3651" i="3"/>
  <c r="Q3344" i="3"/>
  <c r="R2726" i="3"/>
  <c r="Q3415" i="3"/>
  <c r="Q119" i="3"/>
  <c r="Q367" i="3"/>
  <c r="Q6252" i="3"/>
  <c r="R4319" i="3"/>
  <c r="Q4423" i="3"/>
  <c r="Q3876" i="3"/>
  <c r="R1043" i="3"/>
  <c r="Q387" i="3"/>
  <c r="Q178" i="3"/>
  <c r="Q231" i="3"/>
  <c r="Q2693" i="3"/>
  <c r="R3440" i="3"/>
  <c r="Q860" i="3"/>
  <c r="Q144" i="3"/>
  <c r="Q843" i="3"/>
  <c r="Q8842" i="3"/>
  <c r="Q8498" i="3"/>
  <c r="R8228" i="3"/>
  <c r="Q7270" i="3"/>
  <c r="Q1203" i="3"/>
  <c r="R641" i="3"/>
  <c r="R495" i="3"/>
  <c r="Q2470" i="3"/>
  <c r="Q2445" i="3"/>
  <c r="Q8776" i="3"/>
  <c r="Q6959" i="3"/>
  <c r="Q4095" i="3"/>
  <c r="Q7759" i="3"/>
  <c r="R4425" i="3"/>
  <c r="Q651" i="3"/>
  <c r="R5667" i="3"/>
  <c r="Q5667" i="3"/>
  <c r="R4758" i="3"/>
  <c r="R4220" i="3"/>
  <c r="Q4220" i="3"/>
  <c r="Q3758" i="3"/>
  <c r="R3758" i="3"/>
  <c r="R3638" i="3"/>
  <c r="Q990" i="3"/>
  <c r="R990" i="3"/>
  <c r="R1845" i="3"/>
  <c r="Q1845" i="3"/>
  <c r="Q1844" i="3"/>
  <c r="R1844" i="3"/>
  <c r="R1584" i="3"/>
  <c r="Q1584" i="3"/>
  <c r="R2510" i="3"/>
  <c r="Q2510" i="3"/>
  <c r="R1838" i="3"/>
  <c r="Q1838" i="3"/>
  <c r="R1121" i="3"/>
  <c r="Q1121" i="3"/>
  <c r="Q2250" i="3"/>
  <c r="R2250" i="3"/>
  <c r="R465" i="3"/>
  <c r="Q465" i="3"/>
  <c r="R2373" i="3"/>
  <c r="R4955" i="3"/>
  <c r="R2507" i="3"/>
  <c r="Q2507" i="3"/>
  <c r="Q1543" i="3"/>
  <c r="R1543" i="3"/>
  <c r="R2347" i="3"/>
  <c r="Q2347" i="3"/>
  <c r="R2301" i="3"/>
  <c r="Q2301" i="3"/>
  <c r="Q2125" i="3"/>
  <c r="R2125" i="3"/>
  <c r="R1776" i="3"/>
  <c r="Q1776" i="3"/>
  <c r="R1519" i="3"/>
  <c r="Q1519" i="3"/>
  <c r="R545" i="3"/>
  <c r="Q545" i="3"/>
  <c r="Q1654" i="3"/>
  <c r="R1654" i="3"/>
  <c r="R326" i="3"/>
  <c r="Q326" i="3"/>
  <c r="Q300" i="3"/>
  <c r="R300" i="3"/>
  <c r="R63" i="3"/>
  <c r="Q63" i="3"/>
  <c r="Q7986" i="3"/>
  <c r="Q6088" i="3"/>
  <c r="Q4442" i="3"/>
  <c r="Q2521" i="3"/>
  <c r="R2521" i="3"/>
  <c r="Q2948" i="3"/>
  <c r="R2948" i="3"/>
  <c r="Q2397" i="3"/>
  <c r="R2397" i="3"/>
  <c r="R1893" i="3"/>
  <c r="Q1893" i="3"/>
  <c r="Q1790" i="3"/>
  <c r="R1790" i="3"/>
  <c r="R1311" i="3"/>
  <c r="Q1311" i="3"/>
  <c r="R5406" i="3"/>
  <c r="R3901" i="3"/>
  <c r="Q3901" i="3"/>
  <c r="Q4134" i="3"/>
  <c r="R4134" i="3"/>
  <c r="R4663" i="3"/>
  <c r="Q4663" i="3"/>
  <c r="Q3833" i="3"/>
  <c r="R3833" i="3"/>
  <c r="R2743" i="3"/>
  <c r="Q2743" i="3"/>
  <c r="R4358" i="3"/>
  <c r="Q4358" i="3"/>
  <c r="R4277" i="3"/>
  <c r="Q4277" i="3"/>
  <c r="Q4874" i="3"/>
  <c r="R4874" i="3"/>
  <c r="Q3013" i="3"/>
  <c r="R3013" i="3"/>
  <c r="R2861" i="3"/>
  <c r="Q2861" i="3"/>
  <c r="R3668" i="3"/>
  <c r="Q3668" i="3"/>
  <c r="Q2750" i="3"/>
  <c r="R2750" i="3"/>
  <c r="Q9153" i="3"/>
  <c r="R8867" i="3"/>
  <c r="R7359" i="3"/>
  <c r="R6281" i="3"/>
  <c r="R4543" i="3"/>
  <c r="Q4935" i="3"/>
  <c r="R5713" i="3"/>
  <c r="Q4906" i="3"/>
  <c r="Q3899" i="3"/>
  <c r="R3863" i="3"/>
  <c r="Q2874" i="3"/>
  <c r="Q1842" i="3"/>
  <c r="Q836" i="3"/>
  <c r="R2794" i="3"/>
  <c r="Q3044" i="3"/>
  <c r="Q759" i="3"/>
  <c r="Q120" i="3"/>
  <c r="R9278" i="3"/>
  <c r="R8891" i="3"/>
  <c r="Q8379" i="3"/>
  <c r="Q8100" i="3"/>
  <c r="Q7631" i="3"/>
  <c r="R7006" i="3"/>
  <c r="Q6445" i="3"/>
  <c r="Q4229" i="3"/>
  <c r="Q5274" i="3"/>
  <c r="R5556" i="3"/>
  <c r="R5002" i="3"/>
  <c r="R4439" i="3"/>
  <c r="Q4044" i="3"/>
  <c r="Q2951" i="3"/>
  <c r="Q3224" i="3"/>
  <c r="R3045" i="3"/>
  <c r="R2852" i="3"/>
  <c r="R747" i="3"/>
  <c r="R721" i="3"/>
  <c r="Q1033" i="3"/>
  <c r="Q9405" i="3"/>
  <c r="R8411" i="3"/>
  <c r="R1832" i="3"/>
  <c r="R1822" i="3"/>
  <c r="R1423" i="3"/>
  <c r="Q1195" i="3"/>
  <c r="R1411" i="3"/>
  <c r="R961" i="3"/>
  <c r="R515" i="3"/>
  <c r="Q755" i="3"/>
  <c r="R3347" i="3"/>
  <c r="Q1006" i="3"/>
  <c r="R214" i="3"/>
  <c r="Q7415" i="3"/>
  <c r="Q4684" i="3"/>
  <c r="R5496" i="3"/>
  <c r="Q4399" i="3"/>
  <c r="R4087" i="3"/>
  <c r="Q4520" i="3"/>
  <c r="Q3079" i="3"/>
  <c r="R2718" i="3"/>
  <c r="R116" i="3"/>
  <c r="R1814" i="3"/>
  <c r="R308" i="3"/>
  <c r="Q134" i="3"/>
  <c r="Q1791" i="3"/>
  <c r="Q2242" i="3"/>
  <c r="R8875" i="3"/>
  <c r="R8622" i="3"/>
  <c r="R9198" i="3"/>
  <c r="R8266" i="3"/>
  <c r="Q7821" i="3"/>
  <c r="Q2991" i="3"/>
  <c r="R3363" i="3"/>
  <c r="R3071" i="3"/>
  <c r="R2582" i="3"/>
  <c r="Q1991" i="3"/>
  <c r="R2023" i="3"/>
  <c r="R1941" i="3"/>
  <c r="Q1487" i="3"/>
  <c r="R889" i="3"/>
  <c r="Q2461" i="3"/>
  <c r="Q1608" i="3"/>
  <c r="R324" i="3"/>
  <c r="Q180" i="3"/>
  <c r="R2671" i="3"/>
  <c r="R2315" i="3"/>
  <c r="R1576" i="3"/>
  <c r="R1353" i="3"/>
  <c r="Q1379" i="3"/>
  <c r="Q2502" i="3"/>
  <c r="R2990" i="3"/>
  <c r="Q7671" i="3"/>
  <c r="R7363" i="3"/>
  <c r="Q5651" i="3"/>
  <c r="R2387" i="3"/>
  <c r="Q2614" i="3"/>
  <c r="R3339" i="3"/>
  <c r="Q2902" i="3"/>
  <c r="R2004" i="3"/>
  <c r="Q292" i="3"/>
  <c r="Q1774" i="3"/>
  <c r="R1439" i="3"/>
  <c r="Q576" i="3"/>
  <c r="R2342" i="3"/>
  <c r="R1944" i="3"/>
  <c r="Q1724" i="3"/>
  <c r="Q479" i="3"/>
  <c r="R1169" i="3"/>
  <c r="Q3259" i="3"/>
  <c r="Q1568" i="3"/>
  <c r="R4291" i="3"/>
  <c r="R3081" i="3"/>
  <c r="R2248" i="3"/>
  <c r="R694" i="3"/>
  <c r="R1449" i="3"/>
  <c r="R1890" i="3"/>
  <c r="Q2630" i="3"/>
  <c r="R242" i="3"/>
  <c r="Q2524" i="3"/>
  <c r="R9400" i="3"/>
  <c r="R8558" i="3"/>
  <c r="R7971" i="3"/>
  <c r="R7039" i="3"/>
  <c r="Q6212" i="3"/>
  <c r="Q6076" i="3"/>
  <c r="R5282" i="3"/>
  <c r="Q5309" i="3"/>
  <c r="Q5185" i="3"/>
  <c r="R4801" i="3"/>
  <c r="R4193" i="3"/>
  <c r="Q3940" i="3"/>
  <c r="Q5375" i="3"/>
  <c r="R4390" i="3"/>
  <c r="Q2396" i="3"/>
  <c r="Q3060" i="3"/>
  <c r="R3039" i="3"/>
  <c r="Q2663" i="3"/>
  <c r="R2847" i="3"/>
  <c r="R2662" i="3"/>
  <c r="R3498" i="3"/>
  <c r="R3139" i="3"/>
  <c r="R236" i="3"/>
  <c r="R2771" i="3"/>
  <c r="R1246" i="3"/>
  <c r="Q2981" i="3"/>
  <c r="Q6951" i="3"/>
  <c r="Q4821" i="3"/>
  <c r="Q4188" i="3"/>
  <c r="R2868" i="3"/>
  <c r="Q2361" i="3"/>
  <c r="R2698" i="3"/>
  <c r="Q1619" i="3"/>
  <c r="R1254" i="3"/>
  <c r="Q296" i="3"/>
  <c r="Q425" i="3"/>
  <c r="R311" i="3"/>
  <c r="R9089" i="3"/>
  <c r="Q8387" i="3"/>
  <c r="Q8328" i="3"/>
  <c r="R7647" i="3"/>
  <c r="R6933" i="3"/>
  <c r="R6759" i="3"/>
  <c r="Q6340" i="3"/>
  <c r="Q3933" i="3"/>
  <c r="Q4151" i="3"/>
  <c r="Q3964" i="3"/>
  <c r="Q3690" i="3"/>
  <c r="R4695" i="3"/>
  <c r="Q3924" i="3"/>
  <c r="R3047" i="3"/>
  <c r="R1854" i="3"/>
  <c r="Q3558" i="3"/>
  <c r="Q649" i="3"/>
  <c r="R585" i="3"/>
  <c r="Q969" i="3"/>
  <c r="R8997" i="3"/>
  <c r="R8467" i="3"/>
  <c r="R9098" i="3"/>
  <c r="Q8697" i="3"/>
  <c r="R8791" i="3"/>
  <c r="Q8117" i="3"/>
  <c r="Q3612" i="3"/>
  <c r="R4263" i="3"/>
  <c r="R4199" i="3"/>
  <c r="Q2117" i="3"/>
  <c r="R3680" i="3"/>
  <c r="Q3336" i="3"/>
  <c r="R2893" i="3"/>
  <c r="Q3523" i="3"/>
  <c r="R2885" i="3"/>
  <c r="Q1129" i="3"/>
  <c r="R1655" i="3"/>
  <c r="Q915" i="3"/>
  <c r="R6341" i="3"/>
  <c r="R4530" i="3"/>
  <c r="R4251" i="3"/>
  <c r="Q1754" i="3"/>
  <c r="Q2513" i="3"/>
  <c r="Q940" i="3"/>
  <c r="Q582" i="3"/>
  <c r="R1434" i="3"/>
  <c r="R7365" i="3"/>
  <c r="Q5721" i="3"/>
  <c r="R5253" i="3"/>
  <c r="Q4326" i="3"/>
  <c r="R3935" i="3"/>
  <c r="R2900" i="3"/>
  <c r="R2846" i="3"/>
  <c r="R3656" i="3"/>
  <c r="R3005" i="3"/>
  <c r="R705" i="3"/>
  <c r="R1702" i="3"/>
  <c r="Q5436" i="3"/>
  <c r="Q5013" i="3"/>
  <c r="R4031" i="3"/>
  <c r="R4914" i="3"/>
  <c r="R4037" i="3"/>
  <c r="Q3860" i="3"/>
  <c r="R923" i="3"/>
  <c r="Q364" i="3"/>
  <c r="R7662" i="3"/>
  <c r="Q4092" i="3"/>
  <c r="Q3226" i="3"/>
  <c r="R3226" i="3"/>
  <c r="Q1118" i="3"/>
  <c r="R1118" i="3"/>
  <c r="Q1698" i="3"/>
  <c r="Q1402" i="3"/>
  <c r="R1402" i="3"/>
  <c r="R4504" i="3"/>
  <c r="Q4504" i="3"/>
  <c r="Q2829" i="3"/>
  <c r="R2829" i="3"/>
  <c r="Q5316" i="3"/>
  <c r="R5316" i="3"/>
  <c r="R5075" i="3"/>
  <c r="Q5075" i="3"/>
  <c r="R2500" i="3"/>
  <c r="Q2500" i="3"/>
  <c r="Q1142" i="3"/>
  <c r="R1142" i="3"/>
  <c r="R9018" i="3"/>
  <c r="Q9018" i="3"/>
  <c r="R4813" i="3"/>
  <c r="Q4813" i="3"/>
  <c r="R5595" i="3"/>
  <c r="Q4768" i="3"/>
  <c r="R4768" i="3"/>
  <c r="Q4725" i="3"/>
  <c r="R3611" i="3"/>
  <c r="Q3611" i="3"/>
  <c r="R801" i="3"/>
  <c r="Q801" i="3"/>
  <c r="R1249" i="3"/>
  <c r="Q1249" i="3"/>
  <c r="Q3743" i="3"/>
  <c r="R3743" i="3"/>
  <c r="R3903" i="3"/>
  <c r="Q3903" i="3"/>
  <c r="Q3868" i="3"/>
  <c r="R3868" i="3"/>
  <c r="Q2398" i="3"/>
  <c r="R2398" i="3"/>
  <c r="Q3062" i="3"/>
  <c r="R2534" i="3"/>
  <c r="Q2534" i="3"/>
  <c r="R2349" i="3"/>
  <c r="Q2349" i="3"/>
  <c r="R785" i="3"/>
  <c r="Q785" i="3"/>
  <c r="Q359" i="3"/>
  <c r="R359" i="3"/>
  <c r="Q2173" i="3"/>
  <c r="R2173" i="3"/>
  <c r="R1025" i="3"/>
  <c r="Q1025" i="3"/>
  <c r="Q284" i="3"/>
  <c r="R284" i="3"/>
  <c r="Q271" i="3"/>
  <c r="R271" i="3"/>
  <c r="Q429" i="3"/>
  <c r="R429" i="3"/>
  <c r="R5041" i="3"/>
  <c r="R2561" i="3"/>
  <c r="Q2561" i="3"/>
  <c r="Q8288" i="3"/>
  <c r="R5239" i="3"/>
  <c r="Q9296" i="3"/>
  <c r="R6919" i="3"/>
  <c r="Q7895" i="3"/>
  <c r="R4271" i="3"/>
  <c r="Q4271" i="3"/>
  <c r="Q9443" i="3"/>
  <c r="R9333" i="3"/>
  <c r="R9231" i="3"/>
  <c r="R9161" i="3"/>
  <c r="R9128" i="3"/>
  <c r="R7812" i="3"/>
  <c r="Q7815" i="3"/>
  <c r="Q7971" i="3"/>
  <c r="Q7240" i="3"/>
  <c r="Q7452" i="3"/>
  <c r="Q6861" i="3"/>
  <c r="Q641" i="3"/>
  <c r="Q9190" i="3"/>
  <c r="Q7871" i="3"/>
  <c r="R7789" i="3"/>
  <c r="R7491" i="3"/>
  <c r="R6887" i="3"/>
  <c r="R4728" i="3"/>
  <c r="Q4728" i="3"/>
  <c r="R4535" i="3"/>
  <c r="Q4535" i="3"/>
  <c r="R2972" i="3"/>
  <c r="Q2972" i="3"/>
  <c r="R2388" i="3"/>
  <c r="Q2388" i="3"/>
  <c r="Q1552" i="3"/>
  <c r="R1552" i="3"/>
  <c r="Q3052" i="3"/>
  <c r="R1973" i="3"/>
  <c r="Q473" i="3"/>
  <c r="R473" i="3"/>
  <c r="Q1624" i="3"/>
  <c r="Q480" i="3"/>
  <c r="R480" i="3"/>
  <c r="R1185" i="3"/>
  <c r="Q1185" i="3"/>
  <c r="R5199" i="3"/>
  <c r="Q5199" i="3"/>
  <c r="R8570" i="3"/>
  <c r="R8561" i="3"/>
  <c r="R9391" i="3"/>
  <c r="Q9343" i="3"/>
  <c r="Q9136" i="3"/>
  <c r="R9058" i="3"/>
  <c r="Q8677" i="3"/>
  <c r="R8734" i="3"/>
  <c r="R8320" i="3"/>
  <c r="Q7333" i="3"/>
  <c r="Q7421" i="3"/>
  <c r="Q7363" i="3"/>
  <c r="R6431" i="3"/>
  <c r="Q7047" i="3"/>
  <c r="Q6652" i="3"/>
  <c r="R5567" i="3"/>
  <c r="R4421" i="3"/>
  <c r="Q1466" i="3"/>
  <c r="R1466" i="3"/>
  <c r="R559" i="3"/>
  <c r="Q9446" i="3"/>
  <c r="R6989" i="3"/>
  <c r="Q5314" i="3"/>
  <c r="Q5405" i="3"/>
  <c r="R5459" i="3"/>
  <c r="Q3672" i="3"/>
  <c r="R3672" i="3"/>
  <c r="R1662" i="3"/>
  <c r="Q1662" i="3"/>
  <c r="R1933" i="3"/>
  <c r="Q477" i="3"/>
  <c r="R477" i="3"/>
  <c r="R7527" i="3"/>
  <c r="R3647" i="3"/>
  <c r="Q9400" i="3"/>
  <c r="R3371" i="3"/>
  <c r="Q3371" i="3"/>
  <c r="R9040" i="3"/>
  <c r="Q9237" i="3"/>
  <c r="Q8294" i="3"/>
  <c r="R8498" i="3"/>
  <c r="Q7508" i="3"/>
  <c r="R7950" i="3"/>
  <c r="R7501" i="3"/>
  <c r="Q5603" i="3"/>
  <c r="R1378" i="3"/>
  <c r="R6910" i="3"/>
  <c r="Q196" i="3"/>
  <c r="R196" i="3"/>
  <c r="Q159" i="3"/>
  <c r="R159" i="3"/>
  <c r="R104" i="3"/>
  <c r="Q104" i="3"/>
  <c r="R4499" i="3"/>
  <c r="Q4499" i="3"/>
  <c r="Q7499" i="3"/>
  <c r="R1506" i="3"/>
  <c r="Q1506" i="3"/>
  <c r="Q9429" i="3"/>
  <c r="Q8874" i="3"/>
  <c r="R1462" i="3"/>
  <c r="Q9437" i="3"/>
  <c r="R9359" i="3"/>
  <c r="R9196" i="3"/>
  <c r="R8586" i="3"/>
  <c r="Q8406" i="3"/>
  <c r="Q7876" i="3"/>
  <c r="Q7410" i="3"/>
  <c r="Q7090" i="3"/>
  <c r="R6361" i="3"/>
  <c r="Q6293" i="3"/>
  <c r="R6055" i="3"/>
  <c r="R3970" i="3"/>
  <c r="Q3970" i="3"/>
  <c r="R4482" i="3"/>
  <c r="Q4291" i="3"/>
  <c r="R2614" i="3"/>
  <c r="R737" i="3"/>
  <c r="R335" i="3"/>
  <c r="Q9297" i="3"/>
  <c r="R5219" i="3"/>
  <c r="Q5219" i="3"/>
  <c r="R4470" i="3"/>
  <c r="R1984" i="3"/>
  <c r="Q1984" i="3"/>
  <c r="Q2306" i="3"/>
  <c r="R2306" i="3"/>
  <c r="R2486" i="3"/>
  <c r="Q2486" i="3"/>
  <c r="R3107" i="3"/>
  <c r="Q3107" i="3"/>
  <c r="Q1664" i="3"/>
  <c r="R1664" i="3"/>
  <c r="Q378" i="3"/>
  <c r="R378" i="3"/>
  <c r="Q2209" i="3"/>
  <c r="R2628" i="3"/>
  <c r="Q2893" i="3"/>
  <c r="Q2714" i="3"/>
  <c r="Q2586" i="3"/>
  <c r="R3224" i="3"/>
  <c r="R2658" i="3"/>
  <c r="Q1076" i="3"/>
  <c r="Q980" i="3"/>
  <c r="Q788" i="3"/>
  <c r="Q889" i="3"/>
  <c r="R779" i="3"/>
  <c r="R95" i="3"/>
  <c r="R223" i="3"/>
  <c r="Q304" i="3"/>
  <c r="R9091" i="3"/>
  <c r="Q9090" i="3"/>
  <c r="Q8691" i="3"/>
  <c r="R7887" i="3"/>
  <c r="R7747" i="3"/>
  <c r="R7542" i="3"/>
  <c r="R7791" i="3"/>
  <c r="R7070" i="3"/>
  <c r="Q6952" i="3"/>
  <c r="R5569" i="3"/>
  <c r="Q4678" i="3"/>
  <c r="Q4494" i="3"/>
  <c r="Q4063" i="3"/>
  <c r="R3981" i="3"/>
  <c r="Q4101" i="3"/>
  <c r="R5356" i="3"/>
  <c r="Q4031" i="3"/>
  <c r="R4311" i="3"/>
  <c r="Q2870" i="3"/>
  <c r="Q2783" i="3"/>
  <c r="R1837" i="3"/>
  <c r="R2733" i="3"/>
  <c r="R2438" i="3"/>
  <c r="Q2910" i="3"/>
  <c r="R3023" i="3"/>
  <c r="R2916" i="3"/>
  <c r="R2590" i="3"/>
  <c r="Q2430" i="3"/>
  <c r="R1195" i="3"/>
  <c r="Q1575" i="3"/>
  <c r="R1171" i="3"/>
  <c r="R939" i="3"/>
  <c r="Q979" i="3"/>
  <c r="R98" i="3"/>
  <c r="Q8633" i="3"/>
  <c r="R8102" i="3"/>
  <c r="R6959" i="3"/>
  <c r="Q723" i="3"/>
  <c r="Q8784" i="3"/>
  <c r="R4821" i="3"/>
  <c r="Q2039" i="3"/>
  <c r="R4444" i="3"/>
  <c r="R4381" i="3"/>
  <c r="Q4323" i="3"/>
  <c r="Q3923" i="3"/>
  <c r="R3009" i="3"/>
  <c r="R3575" i="3"/>
  <c r="Q3399" i="3"/>
  <c r="R2732" i="3"/>
  <c r="R3555" i="3"/>
  <c r="R2839" i="3"/>
  <c r="Q2692" i="3"/>
  <c r="Q1246" i="3"/>
  <c r="Q1182" i="3"/>
  <c r="Q1035" i="3"/>
  <c r="R9083" i="3"/>
  <c r="Q8208" i="3"/>
  <c r="R7927" i="3"/>
  <c r="Q7166" i="3"/>
  <c r="R7318" i="3"/>
  <c r="Q5836" i="3"/>
  <c r="Q5307" i="3"/>
  <c r="Q2749" i="3"/>
  <c r="Q2655" i="3"/>
  <c r="R2196" i="3"/>
  <c r="R2117" i="3"/>
  <c r="Q3102" i="3"/>
  <c r="Q2422" i="3"/>
  <c r="Q2004" i="3"/>
  <c r="Q1011" i="3"/>
  <c r="Q1703" i="3"/>
  <c r="Q266" i="3"/>
  <c r="Q3110" i="3"/>
  <c r="R7015" i="3"/>
  <c r="Q2895" i="3"/>
  <c r="R1783" i="3"/>
  <c r="R8070" i="3"/>
  <c r="Q5093" i="3"/>
  <c r="Q1678" i="3"/>
  <c r="R4826" i="3"/>
  <c r="R3648" i="3"/>
  <c r="Q1099" i="3"/>
  <c r="R1608" i="3"/>
  <c r="Q667" i="3"/>
  <c r="R2053" i="3"/>
  <c r="Q3407" i="3"/>
  <c r="R3876" i="3"/>
  <c r="Q3028" i="3"/>
  <c r="Q2945" i="3"/>
  <c r="R2781" i="3"/>
  <c r="R2709" i="3"/>
  <c r="R3566" i="3"/>
  <c r="R2476" i="3"/>
  <c r="R2220" i="3"/>
  <c r="R3464" i="3"/>
  <c r="R3445" i="3"/>
  <c r="R2602" i="3"/>
  <c r="Q1986" i="3"/>
  <c r="R1843" i="3"/>
  <c r="Q3049" i="3"/>
  <c r="Q2852" i="3"/>
  <c r="Q2838" i="3"/>
  <c r="Q2771" i="3"/>
  <c r="R2756" i="3"/>
  <c r="Q1014" i="3"/>
  <c r="Q3108" i="3"/>
  <c r="Q2413" i="3"/>
  <c r="Q1933" i="3"/>
  <c r="R1291" i="3"/>
  <c r="Q214" i="3"/>
  <c r="R409" i="3"/>
  <c r="Q1411" i="3"/>
  <c r="Q2387" i="3"/>
  <c r="Q705" i="3"/>
  <c r="Q9409" i="3"/>
  <c r="R9373" i="3"/>
  <c r="R9301" i="3"/>
  <c r="Q9098" i="3"/>
  <c r="Q8825" i="3"/>
  <c r="Q8829" i="3"/>
  <c r="R8824" i="3"/>
  <c r="R8850" i="3"/>
  <c r="Q8467" i="3"/>
  <c r="R7072" i="3"/>
  <c r="R7909" i="3"/>
  <c r="Q7854" i="3"/>
  <c r="R7831" i="3"/>
  <c r="Q8657" i="3"/>
  <c r="Q7069" i="3"/>
  <c r="Q5555" i="3"/>
  <c r="R5636" i="3"/>
  <c r="Q4977" i="3"/>
  <c r="Q4744" i="3"/>
  <c r="Q6068" i="3"/>
  <c r="R4331" i="3"/>
  <c r="Q4760" i="3"/>
  <c r="Q3908" i="3"/>
  <c r="Q5245" i="3"/>
  <c r="Q3835" i="3"/>
  <c r="Q3807" i="3"/>
  <c r="Q4973" i="3"/>
  <c r="R4696" i="3"/>
  <c r="R2862" i="3"/>
  <c r="R1992" i="3"/>
  <c r="Q3323" i="3"/>
  <c r="R2907" i="3"/>
  <c r="Q3077" i="3"/>
  <c r="R1375" i="3"/>
  <c r="Q222" i="3"/>
  <c r="R135" i="3"/>
  <c r="Q595" i="3"/>
  <c r="Q9012" i="3"/>
  <c r="Q5365" i="3"/>
  <c r="R2958" i="3"/>
  <c r="R2943" i="3"/>
  <c r="Q1816" i="3"/>
  <c r="Q427" i="3"/>
  <c r="R3375" i="3"/>
  <c r="Q3317" i="3"/>
  <c r="Q2740" i="3"/>
  <c r="Q1915" i="3"/>
  <c r="R2618" i="3"/>
  <c r="Q1020" i="3"/>
  <c r="Q700" i="3"/>
  <c r="R1270" i="3"/>
  <c r="Q902" i="3"/>
  <c r="Q591" i="3"/>
  <c r="Q86" i="3"/>
  <c r="Q1326" i="3"/>
  <c r="R9331" i="3"/>
  <c r="R9138" i="3"/>
  <c r="R8346" i="3"/>
  <c r="Q8021" i="3"/>
  <c r="Q7462" i="3"/>
  <c r="R6926" i="3"/>
  <c r="R6895" i="3"/>
  <c r="Q6475" i="3"/>
  <c r="R6164" i="3"/>
  <c r="Q5324" i="3"/>
  <c r="Q3877" i="3"/>
  <c r="Q5556" i="3"/>
  <c r="R4746" i="3"/>
  <c r="Q4087" i="3"/>
  <c r="Q3893" i="3"/>
  <c r="Q4078" i="3"/>
  <c r="Q4043" i="3"/>
  <c r="Q4187" i="3"/>
  <c r="R3731" i="3"/>
  <c r="R3724" i="3"/>
  <c r="Q3126" i="3"/>
  <c r="R2615" i="3"/>
  <c r="R697" i="3"/>
  <c r="Q491" i="3"/>
  <c r="Q324" i="3"/>
  <c r="Q1623" i="3"/>
  <c r="R947" i="3"/>
  <c r="Q9174" i="3"/>
  <c r="R8776" i="3"/>
  <c r="R8459" i="3"/>
  <c r="Q8110" i="3"/>
  <c r="Q6233" i="3"/>
  <c r="R3086" i="3"/>
  <c r="Q3187" i="3"/>
  <c r="R1051" i="3"/>
  <c r="R1536" i="3"/>
  <c r="Q1235" i="3"/>
  <c r="R127" i="3"/>
  <c r="R499" i="3"/>
  <c r="R1784" i="3"/>
  <c r="Q7903" i="3"/>
  <c r="Q5684" i="3"/>
  <c r="R3916" i="3"/>
  <c r="R2260" i="3"/>
  <c r="Q3139" i="3"/>
  <c r="Q2065" i="3"/>
  <c r="R1528" i="3"/>
  <c r="R1067" i="3"/>
  <c r="R576" i="3"/>
  <c r="Q7182" i="3"/>
  <c r="R2998" i="3"/>
  <c r="R6944" i="3"/>
  <c r="Q987" i="3"/>
  <c r="R2103" i="3"/>
  <c r="R5614" i="3"/>
  <c r="Q5614" i="3"/>
  <c r="Q2539" i="3"/>
  <c r="R2539" i="3"/>
  <c r="R8695" i="3"/>
  <c r="Q8695" i="3"/>
  <c r="Q7981" i="3"/>
  <c r="R7981" i="3"/>
  <c r="R7629" i="3"/>
  <c r="Q7629" i="3"/>
  <c r="Q3296" i="3"/>
  <c r="R3296" i="3"/>
  <c r="R2759" i="3"/>
  <c r="Q2759" i="3"/>
  <c r="R2798" i="3"/>
  <c r="Q2798" i="3"/>
  <c r="Q3504" i="3"/>
  <c r="R3504" i="3"/>
  <c r="Q1694" i="3"/>
  <c r="R1694" i="3"/>
  <c r="Q108" i="3"/>
  <c r="R108" i="3"/>
  <c r="R1853" i="3"/>
  <c r="Q1853" i="3"/>
  <c r="Q7208" i="3"/>
  <c r="R7208" i="3"/>
  <c r="R7325" i="3"/>
  <c r="Q7812" i="3"/>
  <c r="Q5966" i="3"/>
  <c r="Q5032" i="3"/>
  <c r="R5032" i="3"/>
  <c r="Q3358" i="3"/>
  <c r="R3358" i="3"/>
  <c r="Q1054" i="3"/>
  <c r="R1054" i="3"/>
  <c r="Q1603" i="3"/>
  <c r="R1603" i="3"/>
  <c r="Q9026" i="3"/>
  <c r="R7566" i="3"/>
  <c r="Q7566" i="3"/>
  <c r="R6196" i="3"/>
  <c r="Q6196" i="3"/>
  <c r="R2971" i="3"/>
  <c r="Q2971" i="3"/>
  <c r="R3759" i="3"/>
  <c r="Q3759" i="3"/>
  <c r="R2782" i="3"/>
  <c r="Q2782" i="3"/>
  <c r="R929" i="3"/>
  <c r="Q929" i="3"/>
  <c r="R332" i="3"/>
  <c r="Q332" i="3"/>
  <c r="Q132" i="3"/>
  <c r="R132" i="3"/>
  <c r="R84" i="3"/>
  <c r="Q84" i="3"/>
  <c r="Q8652" i="3"/>
  <c r="R8652" i="3"/>
  <c r="R9078" i="3"/>
  <c r="Q8585" i="3"/>
  <c r="R8585" i="3"/>
  <c r="R7907" i="3"/>
  <c r="Q7042" i="3"/>
  <c r="R7042" i="3"/>
  <c r="Q5926" i="3"/>
  <c r="R3883" i="3"/>
  <c r="Q3883" i="3"/>
  <c r="R2700" i="3"/>
  <c r="Q2700" i="3"/>
  <c r="Q1078" i="3"/>
  <c r="R1078" i="3"/>
  <c r="R966" i="3"/>
  <c r="Q966" i="3"/>
  <c r="R1346" i="3"/>
  <c r="Q287" i="3"/>
  <c r="R6807" i="3"/>
  <c r="Q6807" i="3"/>
  <c r="Q6442" i="3"/>
  <c r="R6442" i="3"/>
  <c r="R4007" i="3"/>
  <c r="Q4007" i="3"/>
  <c r="Q3999" i="3"/>
  <c r="R3999" i="3"/>
  <c r="Q5244" i="3"/>
  <c r="R5244" i="3"/>
  <c r="R4710" i="3"/>
  <c r="Q4710" i="3"/>
  <c r="R3869" i="3"/>
  <c r="Q3869" i="3"/>
  <c r="Q2589" i="3"/>
  <c r="R2589" i="3"/>
  <c r="Q3584" i="3"/>
  <c r="R3584" i="3"/>
  <c r="R3094" i="3"/>
  <c r="Q3094" i="3"/>
  <c r="R2883" i="3"/>
  <c r="Q2883" i="3"/>
  <c r="R1904" i="3"/>
  <c r="Q1904" i="3"/>
  <c r="R3674" i="3"/>
  <c r="Q3674" i="3"/>
  <c r="R3602" i="3"/>
  <c r="Q3602" i="3"/>
  <c r="R2278" i="3"/>
  <c r="Q2278" i="3"/>
  <c r="Q9052" i="3"/>
  <c r="Q9201" i="3"/>
  <c r="Q8949" i="3"/>
  <c r="Q8576" i="3"/>
  <c r="Q8145" i="3"/>
  <c r="R8145" i="3"/>
  <c r="R7063" i="3"/>
  <c r="Q5592" i="3"/>
  <c r="R5592" i="3"/>
  <c r="R4526" i="3"/>
  <c r="Q4526" i="3"/>
  <c r="R4084" i="3"/>
  <c r="Q4084" i="3"/>
  <c r="R4175" i="3"/>
  <c r="Q4175" i="3"/>
  <c r="R5585" i="3"/>
  <c r="Q5585" i="3"/>
  <c r="R4209" i="3"/>
  <c r="Q4209" i="3"/>
  <c r="R5795" i="3"/>
  <c r="R2869" i="3"/>
  <c r="Q2869" i="3"/>
  <c r="Q3424" i="3"/>
  <c r="R3424" i="3"/>
  <c r="R1710" i="3"/>
  <c r="Q1710" i="3"/>
  <c r="R1615" i="3"/>
  <c r="Q1615" i="3"/>
  <c r="R1131" i="3"/>
  <c r="Q1131" i="3"/>
  <c r="Q7906" i="3"/>
  <c r="R7906" i="3"/>
  <c r="R6866" i="3"/>
  <c r="R6279" i="3"/>
  <c r="Q6279" i="3"/>
  <c r="R5080" i="3"/>
  <c r="Q5080" i="3"/>
  <c r="Q3812" i="3"/>
  <c r="R3812" i="3"/>
  <c r="R3370" i="3"/>
  <c r="Q3370" i="3"/>
  <c r="R1358" i="3"/>
  <c r="Q1358" i="3"/>
  <c r="R8037" i="3"/>
  <c r="Q8037" i="3"/>
  <c r="R8051" i="3"/>
  <c r="Q8051" i="3"/>
  <c r="Q6133" i="3"/>
  <c r="R6133" i="3"/>
  <c r="R6863" i="3"/>
  <c r="Q6863" i="3"/>
  <c r="R5644" i="3"/>
  <c r="Q5644" i="3"/>
  <c r="R5195" i="3"/>
  <c r="Q5195" i="3"/>
  <c r="R5313" i="3"/>
  <c r="Q5313" i="3"/>
  <c r="Q4197" i="3"/>
  <c r="R4197" i="3"/>
  <c r="Q4001" i="3"/>
  <c r="R4001" i="3"/>
  <c r="R4954" i="3"/>
  <c r="Q3961" i="3"/>
  <c r="R3961" i="3"/>
  <c r="Q2973" i="3"/>
  <c r="R2973" i="3"/>
  <c r="Q2837" i="3"/>
  <c r="R2837" i="3"/>
  <c r="R3723" i="3"/>
  <c r="Q3723" i="3"/>
  <c r="R3063" i="3"/>
  <c r="Q9086" i="3"/>
  <c r="Q8663" i="3"/>
  <c r="R8329" i="3"/>
  <c r="Q8319" i="3"/>
  <c r="R7378" i="3"/>
  <c r="Q7378" i="3"/>
  <c r="Q7250" i="3"/>
  <c r="R7250" i="3"/>
  <c r="Q6917" i="3"/>
  <c r="Q5367" i="3"/>
  <c r="R5673" i="3"/>
  <c r="Q5673" i="3"/>
  <c r="Q1634" i="3"/>
  <c r="R1634" i="3"/>
  <c r="R2283" i="3"/>
  <c r="Q2283" i="3"/>
  <c r="R2341" i="3"/>
  <c r="R86" i="3"/>
  <c r="R6377" i="3"/>
  <c r="Q6377" i="3"/>
  <c r="Q6556" i="3"/>
  <c r="R6556" i="3"/>
  <c r="Q6559" i="3"/>
  <c r="R6559" i="3"/>
  <c r="R6181" i="3"/>
  <c r="Q6181" i="3"/>
  <c r="R2964" i="3"/>
  <c r="Q2964" i="3"/>
  <c r="R2925" i="3"/>
  <c r="Q2925" i="3"/>
  <c r="R1983" i="3"/>
  <c r="Q1983" i="3"/>
  <c r="R1957" i="3"/>
  <c r="Q1957" i="3"/>
  <c r="Q9359" i="3"/>
  <c r="R7674" i="3"/>
  <c r="Q7674" i="3"/>
  <c r="Q7096" i="3"/>
  <c r="Q4919" i="3"/>
  <c r="R4919" i="3"/>
  <c r="R4807" i="3"/>
  <c r="Q7254" i="3"/>
  <c r="R7254" i="3"/>
  <c r="R5489" i="3"/>
  <c r="Q5489" i="3"/>
  <c r="R2654" i="3"/>
  <c r="Q2654" i="3"/>
  <c r="R1949" i="3"/>
  <c r="Q1949" i="3"/>
  <c r="R3402" i="3"/>
  <c r="Q3402" i="3"/>
  <c r="R1455" i="3"/>
  <c r="Q1455" i="3"/>
  <c r="R8886" i="3"/>
  <c r="Q8886" i="3"/>
  <c r="Q8982" i="3"/>
  <c r="Q8569" i="3"/>
  <c r="R8104" i="3"/>
  <c r="R7954" i="3"/>
  <c r="R7561" i="3"/>
  <c r="Q7359" i="3"/>
  <c r="R6965" i="3"/>
  <c r="Q6690" i="3"/>
  <c r="R6690" i="3"/>
  <c r="R6482" i="3"/>
  <c r="Q6482" i="3"/>
  <c r="Q6315" i="3"/>
  <c r="R6315" i="3"/>
  <c r="R4413" i="3"/>
  <c r="Q4413" i="3"/>
  <c r="R2400" i="3"/>
  <c r="Q2400" i="3"/>
  <c r="Q278" i="3"/>
  <c r="R8337" i="3"/>
  <c r="Q8337" i="3"/>
  <c r="R6514" i="3"/>
  <c r="Q6514" i="3"/>
  <c r="R4385" i="3"/>
  <c r="Q4385" i="3"/>
  <c r="Q2979" i="3"/>
  <c r="R2979" i="3"/>
  <c r="Q2498" i="3"/>
  <c r="R2498" i="3"/>
  <c r="Q2358" i="3"/>
  <c r="R2358" i="3"/>
  <c r="R1391" i="3"/>
  <c r="Q1391" i="3"/>
  <c r="Q1051" i="3"/>
  <c r="Q316" i="3"/>
  <c r="Q4406" i="3"/>
  <c r="Q3786" i="3"/>
  <c r="R630" i="3"/>
  <c r="R1486" i="3"/>
  <c r="Q982" i="3"/>
  <c r="R2826" i="3"/>
  <c r="Q721" i="3"/>
  <c r="Q224" i="3"/>
  <c r="Q112" i="3"/>
  <c r="Q9411" i="3"/>
  <c r="R9319" i="3"/>
  <c r="R8633" i="3"/>
  <c r="Q8442" i="3"/>
  <c r="R7687" i="3"/>
  <c r="R7438" i="3"/>
  <c r="Q7125" i="3"/>
  <c r="R7068" i="3"/>
  <c r="R6952" i="3"/>
  <c r="R5883" i="3"/>
  <c r="R5657" i="3"/>
  <c r="Q5620" i="3"/>
  <c r="Q3563" i="3"/>
  <c r="Q3023" i="3"/>
  <c r="Q817" i="3"/>
  <c r="Q268" i="3"/>
  <c r="Q1431" i="3"/>
  <c r="R659" i="3"/>
  <c r="R1614" i="3"/>
  <c r="Q2342" i="3"/>
  <c r="R1870" i="3"/>
  <c r="R76" i="3"/>
  <c r="R9097" i="3"/>
  <c r="Q4867" i="3"/>
  <c r="Q4655" i="3"/>
  <c r="R8383" i="3"/>
  <c r="R8065" i="3"/>
  <c r="Q6923" i="3"/>
  <c r="Q5640" i="3"/>
  <c r="R2266" i="3"/>
  <c r="R1868" i="3"/>
  <c r="Q2858" i="3"/>
  <c r="R2393" i="3"/>
  <c r="Q2241" i="3"/>
  <c r="Q681" i="3"/>
  <c r="R119" i="3"/>
  <c r="Q9385" i="3"/>
  <c r="Q8321" i="3"/>
  <c r="Q7446" i="3"/>
  <c r="Q4781" i="3"/>
  <c r="Q4560" i="3"/>
  <c r="Q4979" i="3"/>
  <c r="R3927" i="3"/>
  <c r="R3031" i="3"/>
  <c r="Q3691" i="3"/>
  <c r="Q2751" i="3"/>
  <c r="Q2590" i="3"/>
  <c r="Q2330" i="3"/>
  <c r="Q74" i="3"/>
  <c r="R611" i="3"/>
  <c r="Q1759" i="3"/>
  <c r="R5013" i="3"/>
  <c r="R164" i="3"/>
  <c r="Q4157" i="3"/>
  <c r="Q3450" i="3"/>
  <c r="R2553" i="3"/>
  <c r="R2970" i="3"/>
  <c r="Q2257" i="3"/>
  <c r="Q614" i="3"/>
  <c r="Q8865" i="3"/>
  <c r="Q8589" i="3"/>
  <c r="Q7934" i="3"/>
  <c r="Q3892" i="3"/>
  <c r="R4496" i="3"/>
  <c r="R5148" i="3"/>
  <c r="Q2966" i="3"/>
  <c r="R3017" i="3"/>
  <c r="Q1918" i="3"/>
  <c r="Q1343" i="3"/>
  <c r="R4423" i="3"/>
  <c r="R3592" i="3"/>
  <c r="R36" i="3"/>
  <c r="R575" i="3"/>
  <c r="R483" i="3"/>
  <c r="Q8180" i="3"/>
  <c r="R7892" i="3"/>
  <c r="R6941" i="3"/>
  <c r="Q6885" i="3"/>
  <c r="Q3851" i="3"/>
  <c r="Q3392" i="3"/>
  <c r="Q3624" i="3"/>
  <c r="Q260" i="3"/>
  <c r="Q236" i="3"/>
  <c r="Q44" i="3"/>
  <c r="Q52" i="3"/>
  <c r="R366" i="3"/>
  <c r="R8678" i="3"/>
  <c r="Q8262" i="3"/>
  <c r="Q7924" i="3"/>
  <c r="R7873" i="3"/>
  <c r="Q5856" i="3"/>
  <c r="R4967" i="3"/>
  <c r="Q4214" i="3"/>
  <c r="R3844" i="3"/>
  <c r="Q4764" i="3"/>
  <c r="Q3002" i="3"/>
  <c r="R2762" i="3"/>
  <c r="R9172" i="3"/>
  <c r="Q7763" i="3"/>
  <c r="Q7119" i="3"/>
  <c r="R6284" i="3"/>
  <c r="R292" i="3"/>
  <c r="R174" i="3"/>
  <c r="R3187" i="3"/>
  <c r="Q1862" i="3"/>
  <c r="Q7578" i="3"/>
  <c r="R6480" i="3"/>
  <c r="R5486" i="3"/>
  <c r="Q1398" i="3"/>
  <c r="Q2168" i="3"/>
  <c r="Q1092" i="3"/>
  <c r="Q8395" i="3"/>
  <c r="R5369" i="3"/>
  <c r="R3924" i="3"/>
  <c r="Q4390" i="3"/>
  <c r="Q1888" i="3"/>
  <c r="R1815" i="3"/>
  <c r="Q8791" i="3"/>
  <c r="Q2605" i="3"/>
  <c r="R9160" i="3"/>
  <c r="Q2842" i="3"/>
  <c r="R2842" i="3"/>
  <c r="Q7747" i="3"/>
  <c r="R5761" i="3"/>
  <c r="Q5761" i="3"/>
  <c r="Q1922" i="3"/>
  <c r="R1922" i="3"/>
  <c r="R790" i="3"/>
  <c r="Q790" i="3"/>
  <c r="R1494" i="3"/>
  <c r="Q1494" i="3"/>
  <c r="Q2653" i="3"/>
  <c r="R2653" i="3"/>
  <c r="R3109" i="3"/>
  <c r="R2516" i="3"/>
  <c r="Q2516" i="3"/>
  <c r="Q3389" i="3"/>
  <c r="R3389" i="3"/>
  <c r="R1829" i="3"/>
  <c r="Q1829" i="3"/>
  <c r="Q1767" i="3"/>
  <c r="R1767" i="3"/>
  <c r="Q1622" i="3"/>
  <c r="R1622" i="3"/>
  <c r="R3571" i="3"/>
  <c r="R7278" i="3"/>
  <c r="R5008" i="3"/>
  <c r="Q5008" i="3"/>
  <c r="Q9177" i="3"/>
  <c r="Q7644" i="3"/>
  <c r="Q7829" i="3"/>
  <c r="R6995" i="3"/>
  <c r="Q5577" i="3"/>
  <c r="R5577" i="3"/>
  <c r="R5878" i="3"/>
  <c r="R4099" i="3"/>
  <c r="Q4099" i="3"/>
  <c r="R3906" i="3"/>
  <c r="Q3906" i="3"/>
  <c r="R3052" i="3"/>
  <c r="Q7106" i="3"/>
  <c r="Q2845" i="3"/>
  <c r="R2845" i="3"/>
  <c r="Q2613" i="3"/>
  <c r="R2613" i="3"/>
  <c r="R1590" i="3"/>
  <c r="Q1590" i="3"/>
  <c r="R4572" i="3"/>
  <c r="Q4572" i="3"/>
  <c r="R1158" i="3"/>
  <c r="Q1158" i="3"/>
  <c r="Q2949" i="3"/>
  <c r="R2949" i="3"/>
  <c r="R9224" i="3"/>
  <c r="R9072" i="3"/>
  <c r="R8462" i="3"/>
  <c r="R5816" i="3"/>
  <c r="Q5816" i="3"/>
  <c r="R9296" i="3"/>
  <c r="R8180" i="3"/>
  <c r="R7751" i="3"/>
  <c r="Q9176" i="3"/>
  <c r="R9241" i="3"/>
  <c r="Q9103" i="3"/>
  <c r="Q8809" i="3"/>
  <c r="Q8889" i="3"/>
  <c r="Q8628" i="3"/>
  <c r="R8554" i="3"/>
  <c r="R8456" i="3"/>
  <c r="R8193" i="3"/>
  <c r="R8162" i="3"/>
  <c r="Q8040" i="3"/>
  <c r="Q7927" i="3"/>
  <c r="Q7956" i="3"/>
  <c r="Q7908" i="3"/>
  <c r="R7428" i="3"/>
  <c r="R7895" i="3"/>
  <c r="R7474" i="3"/>
  <c r="R7219" i="3"/>
  <c r="R7553" i="3"/>
  <c r="Q7112" i="3"/>
  <c r="Q6986" i="3"/>
  <c r="R6885" i="3"/>
  <c r="R6562" i="3"/>
  <c r="Q6599" i="3"/>
  <c r="Q6288" i="3"/>
  <c r="R5982" i="3"/>
  <c r="R4839" i="3"/>
  <c r="R5431" i="3"/>
  <c r="R4259" i="3"/>
  <c r="R3642" i="3"/>
  <c r="Q3642" i="3"/>
  <c r="R3482" i="3"/>
  <c r="Q3482" i="3"/>
  <c r="R3938" i="3"/>
  <c r="R3708" i="3"/>
  <c r="Q3708" i="3"/>
  <c r="R2988" i="3"/>
  <c r="Q2988" i="3"/>
  <c r="R4447" i="3"/>
  <c r="Q4447" i="3"/>
  <c r="R2646" i="3"/>
  <c r="Q2646" i="3"/>
  <c r="R2382" i="3"/>
  <c r="Q2382" i="3"/>
  <c r="R2710" i="3"/>
  <c r="Q2710" i="3"/>
  <c r="R5721" i="3"/>
  <c r="R3802" i="3"/>
  <c r="Q3802" i="3"/>
  <c r="R3306" i="3"/>
  <c r="Q3306" i="3"/>
  <c r="R2660" i="3"/>
  <c r="Q2660" i="3"/>
  <c r="Q2321" i="3"/>
  <c r="R2321" i="3"/>
  <c r="R3392" i="3"/>
  <c r="R8482" i="3"/>
  <c r="Q7892" i="3"/>
  <c r="Q8012" i="3"/>
  <c r="R7417" i="3"/>
  <c r="R7131" i="3"/>
  <c r="Q6439" i="3"/>
  <c r="R9353" i="3"/>
  <c r="R9242" i="3"/>
  <c r="Q9200" i="3"/>
  <c r="Q9234" i="3"/>
  <c r="R8688" i="3"/>
  <c r="Q8693" i="3"/>
  <c r="R8531" i="3"/>
  <c r="Q8473" i="3"/>
  <c r="Q8277" i="3"/>
  <c r="R7589" i="3"/>
  <c r="Q7642" i="3"/>
  <c r="R7386" i="3"/>
  <c r="Q7491" i="3"/>
  <c r="Q7372" i="3"/>
  <c r="Q7653" i="3"/>
  <c r="Q6667" i="3"/>
  <c r="Q6177" i="3"/>
  <c r="R7051" i="3"/>
  <c r="Q6564" i="3"/>
  <c r="R6541" i="3"/>
  <c r="Q6164" i="3"/>
  <c r="R5977" i="3"/>
  <c r="R5822" i="3"/>
  <c r="Q5377" i="3"/>
  <c r="R5377" i="3"/>
  <c r="R5098" i="3"/>
  <c r="R5192" i="3"/>
  <c r="R4985" i="3"/>
  <c r="Q4346" i="3"/>
  <c r="R3852" i="3"/>
  <c r="Q3852" i="3"/>
  <c r="Q4690" i="3"/>
  <c r="Q3368" i="3"/>
  <c r="Q1188" i="3"/>
  <c r="R1188" i="3"/>
  <c r="R1124" i="3"/>
  <c r="Q1124" i="3"/>
  <c r="R996" i="3"/>
  <c r="Q996" i="3"/>
  <c r="R964" i="3"/>
  <c r="Q964" i="3"/>
  <c r="R932" i="3"/>
  <c r="Q932" i="3"/>
  <c r="R708" i="3"/>
  <c r="Q708" i="3"/>
  <c r="R580" i="3"/>
  <c r="Q580" i="3"/>
  <c r="R1850" i="3"/>
  <c r="Q1850" i="3"/>
  <c r="Q806" i="3"/>
  <c r="Q1605" i="3"/>
  <c r="R4446" i="3"/>
  <c r="Q4446" i="3"/>
  <c r="R4915" i="3"/>
  <c r="Q4915" i="3"/>
  <c r="R4774" i="3"/>
  <c r="Q4774" i="3"/>
  <c r="R3664" i="3"/>
  <c r="Q3664" i="3"/>
  <c r="R4454" i="3"/>
  <c r="Q4454" i="3"/>
  <c r="R4431" i="3"/>
  <c r="Q4431" i="3"/>
  <c r="Q5015" i="3"/>
  <c r="Q2746" i="3"/>
  <c r="R2746" i="3"/>
  <c r="Q3456" i="3"/>
  <c r="R3456" i="3"/>
  <c r="R3131" i="3"/>
  <c r="Q3131" i="3"/>
  <c r="R3678" i="3"/>
  <c r="Q4573" i="3"/>
  <c r="R3703" i="3"/>
  <c r="Q3703" i="3"/>
  <c r="R2297" i="3"/>
  <c r="Q2297" i="3"/>
  <c r="Q2156" i="3"/>
  <c r="R2156" i="3"/>
  <c r="Q1914" i="3"/>
  <c r="R1914" i="3"/>
  <c r="Q782" i="3"/>
  <c r="R782" i="3"/>
  <c r="Q2662" i="3"/>
  <c r="R7184" i="3"/>
  <c r="R3195" i="3"/>
  <c r="Q3195" i="3"/>
  <c r="R3020" i="3"/>
  <c r="Q3020" i="3"/>
  <c r="R2876" i="3"/>
  <c r="Q2876" i="3"/>
  <c r="R2406" i="3"/>
  <c r="Q2406" i="3"/>
  <c r="Q7115" i="3"/>
  <c r="R9190" i="3"/>
  <c r="Q8228" i="3"/>
  <c r="R7780" i="3"/>
  <c r="R7805" i="3"/>
  <c r="Q7542" i="3"/>
  <c r="Q6896" i="3"/>
  <c r="Q6431" i="3"/>
  <c r="Q6941" i="3"/>
  <c r="R6216" i="3"/>
  <c r="R7593" i="3"/>
  <c r="R7312" i="3"/>
  <c r="Q6328" i="3"/>
  <c r="Q5430" i="3"/>
  <c r="R4605" i="3"/>
  <c r="R4323" i="3"/>
  <c r="R3042" i="3"/>
  <c r="Q3042" i="3"/>
  <c r="R2116" i="3"/>
  <c r="Q2116" i="3"/>
  <c r="Q2095" i="3"/>
  <c r="R2095" i="3"/>
  <c r="Q1978" i="3"/>
  <c r="R1978" i="3"/>
  <c r="Q1390" i="3"/>
  <c r="R1410" i="3"/>
  <c r="Q1410" i="3"/>
  <c r="R2822" i="3"/>
  <c r="Q2822" i="3"/>
  <c r="R2541" i="3"/>
  <c r="Q2541" i="3"/>
  <c r="Q1934" i="3"/>
  <c r="R1934" i="3"/>
  <c r="Q1294" i="3"/>
  <c r="R1294" i="3"/>
  <c r="R883" i="3"/>
  <c r="Q883" i="3"/>
  <c r="R625" i="3"/>
  <c r="Q625" i="3"/>
  <c r="R192" i="3"/>
  <c r="Q192" i="3"/>
  <c r="Q15" i="3"/>
  <c r="R15" i="3"/>
  <c r="R2024" i="3"/>
  <c r="Q2024" i="3"/>
  <c r="Q1399" i="3"/>
  <c r="R1399" i="3"/>
  <c r="R435" i="3"/>
  <c r="Q435" i="3"/>
  <c r="R327" i="3"/>
  <c r="R255" i="3"/>
  <c r="Q255" i="3"/>
  <c r="Q215" i="3"/>
  <c r="R215" i="3"/>
  <c r="R1935" i="3"/>
  <c r="Q1935" i="3"/>
  <c r="Q4928" i="3"/>
  <c r="R3451" i="3"/>
  <c r="Q3451" i="3"/>
  <c r="Q8625" i="3"/>
  <c r="Q7964" i="3"/>
  <c r="Q5782" i="3"/>
  <c r="R5089" i="3"/>
  <c r="R5304" i="3"/>
  <c r="R4227" i="3"/>
  <c r="Q4227" i="3"/>
  <c r="Q9178" i="3"/>
  <c r="R9204" i="3"/>
  <c r="Q9011" i="3"/>
  <c r="R8861" i="3"/>
  <c r="Q7959" i="3"/>
  <c r="Q7884" i="3"/>
  <c r="Q7715" i="3"/>
  <c r="R7762" i="3"/>
  <c r="R7122" i="3"/>
  <c r="Q6678" i="3"/>
  <c r="Q5487" i="3"/>
  <c r="R5767" i="3"/>
  <c r="R5096" i="3"/>
  <c r="Q5096" i="3"/>
  <c r="Q5458" i="3"/>
  <c r="R9318" i="3"/>
  <c r="R9211" i="3"/>
  <c r="R8904" i="3"/>
  <c r="Q8821" i="3"/>
  <c r="R8648" i="3"/>
  <c r="R8537" i="3"/>
  <c r="Q8293" i="3"/>
  <c r="R8108" i="3"/>
  <c r="Q8147" i="3"/>
  <c r="R8161" i="3"/>
  <c r="R8016" i="3"/>
  <c r="Q7706" i="3"/>
  <c r="Q7546" i="3"/>
  <c r="R6699" i="3"/>
  <c r="R6353" i="3"/>
  <c r="R5983" i="3"/>
  <c r="Q5983" i="3"/>
  <c r="Q5638" i="3"/>
  <c r="R5638" i="3"/>
  <c r="Q4848" i="3"/>
  <c r="R4848" i="3"/>
  <c r="R5555" i="3"/>
  <c r="Q5296" i="3"/>
  <c r="R5296" i="3"/>
  <c r="R5248" i="3"/>
  <c r="Q4515" i="3"/>
  <c r="R4515" i="3"/>
  <c r="R4977" i="3"/>
  <c r="Q5090" i="3"/>
  <c r="R4475" i="3"/>
  <c r="Q3654" i="3"/>
  <c r="R1740" i="3"/>
  <c r="Q1740" i="3"/>
  <c r="R1554" i="3"/>
  <c r="R2379" i="3"/>
  <c r="Q2379" i="3"/>
  <c r="Q1843" i="3"/>
  <c r="R3075" i="3"/>
  <c r="Q3075" i="3"/>
  <c r="R3021" i="3"/>
  <c r="Q3021" i="3"/>
  <c r="R2947" i="3"/>
  <c r="Q2947" i="3"/>
  <c r="Q2101" i="3"/>
  <c r="R2101" i="3"/>
  <c r="R1228" i="3"/>
  <c r="R2738" i="3"/>
  <c r="Q2026" i="3"/>
  <c r="Q2457" i="3"/>
  <c r="R9307" i="3"/>
  <c r="R9297" i="3"/>
  <c r="Q8799" i="3"/>
  <c r="R8737" i="3"/>
  <c r="R8817" i="3"/>
  <c r="R8047" i="3"/>
  <c r="Q7875" i="3"/>
  <c r="R7317" i="3"/>
  <c r="R6213" i="3"/>
  <c r="R6615" i="3"/>
  <c r="Q6273" i="3"/>
  <c r="R6344" i="3"/>
  <c r="Q5915" i="3"/>
  <c r="R5314" i="3"/>
  <c r="R5988" i="3"/>
  <c r="Q5801" i="3"/>
  <c r="R5341" i="3"/>
  <c r="Q4815" i="3"/>
  <c r="Q5276" i="3"/>
  <c r="Q5329" i="3"/>
  <c r="R4995" i="3"/>
  <c r="Q5415" i="3"/>
  <c r="Q5180" i="3"/>
  <c r="R3014" i="3"/>
  <c r="R3320" i="3"/>
  <c r="Q2711" i="3"/>
  <c r="R3475" i="3"/>
  <c r="Q2847" i="3"/>
  <c r="R675" i="3"/>
  <c r="Q2262" i="3"/>
  <c r="Q955" i="3"/>
  <c r="Q8246" i="3"/>
  <c r="Q7143" i="3"/>
  <c r="Q2629" i="3"/>
  <c r="R2461" i="3"/>
  <c r="R1606" i="3"/>
  <c r="Q1606" i="3"/>
  <c r="R2607" i="3"/>
  <c r="Q1251" i="3"/>
  <c r="R463" i="3"/>
  <c r="Q3639" i="3"/>
  <c r="R3882" i="3"/>
  <c r="Q3017" i="3"/>
  <c r="R3041" i="3"/>
  <c r="Q870" i="3"/>
  <c r="Q342" i="3"/>
  <c r="Q9274" i="3"/>
  <c r="Q9182" i="3"/>
  <c r="Q9073" i="3"/>
  <c r="Q9214" i="3"/>
  <c r="Q8675" i="3"/>
  <c r="R8169" i="3"/>
  <c r="R8507" i="3"/>
  <c r="R7917" i="3"/>
  <c r="R8074" i="3"/>
  <c r="R7902" i="3"/>
  <c r="Q7022" i="3"/>
  <c r="Q6623" i="3"/>
  <c r="R6085" i="3"/>
  <c r="Q5916" i="3"/>
  <c r="R6520" i="3"/>
  <c r="Q6204" i="3"/>
  <c r="Q5792" i="3"/>
  <c r="Q6292" i="3"/>
  <c r="Q5164" i="3"/>
  <c r="Q5340" i="3"/>
  <c r="Q5284" i="3"/>
  <c r="Q4715" i="3"/>
  <c r="Q4735" i="3"/>
  <c r="Q3935" i="3"/>
  <c r="Q5356" i="3"/>
  <c r="R2951" i="3"/>
  <c r="R228" i="3"/>
  <c r="R3499" i="3"/>
  <c r="Q3499" i="3"/>
  <c r="R7071" i="3"/>
  <c r="Q7791" i="3"/>
  <c r="Q7062" i="3"/>
  <c r="Q4600" i="3"/>
  <c r="Q5386" i="3"/>
  <c r="R5268" i="3"/>
  <c r="Q5061" i="3"/>
  <c r="Q4439" i="3"/>
  <c r="R3512" i="3"/>
  <c r="Q4177" i="3"/>
  <c r="R2974" i="3"/>
  <c r="R2198" i="3"/>
  <c r="Q4" i="3"/>
  <c r="R2065" i="3"/>
  <c r="R9145" i="3"/>
  <c r="Q8723" i="3"/>
  <c r="Q7221" i="3"/>
  <c r="R7221" i="3"/>
  <c r="R7502" i="3"/>
  <c r="Q1179" i="3"/>
  <c r="R5033" i="3"/>
  <c r="R4960" i="3"/>
  <c r="Q4253" i="3"/>
  <c r="Q3945" i="3"/>
  <c r="Q4746" i="3"/>
  <c r="Q4444" i="3"/>
  <c r="R4682" i="3"/>
  <c r="Q3381" i="3"/>
  <c r="R2330" i="3"/>
  <c r="Q2588" i="3"/>
  <c r="R2312" i="3"/>
  <c r="Q2666" i="3"/>
  <c r="R3162" i="3"/>
  <c r="R2576" i="3"/>
  <c r="Q2465" i="3"/>
  <c r="Q1238" i="3"/>
  <c r="R2098" i="3"/>
  <c r="R2372" i="3"/>
  <c r="Q9412" i="3"/>
  <c r="R9419" i="3"/>
  <c r="Q8659" i="3"/>
  <c r="R8214" i="3"/>
  <c r="R7403" i="3"/>
  <c r="R7334" i="3"/>
  <c r="Q6975" i="3"/>
  <c r="Q3045" i="3"/>
  <c r="R1227" i="3"/>
  <c r="Q92" i="3"/>
  <c r="R1712" i="3"/>
  <c r="Q3398" i="3"/>
  <c r="Q2288" i="3"/>
  <c r="Q1430" i="3"/>
  <c r="Q1222" i="3"/>
  <c r="Q726" i="3"/>
  <c r="Q2031" i="3"/>
  <c r="Q2155" i="3"/>
  <c r="Q927" i="3"/>
  <c r="Q9374" i="3"/>
  <c r="R9099" i="3"/>
  <c r="R8863" i="3"/>
  <c r="R8542" i="3"/>
  <c r="Q8403" i="3"/>
  <c r="R8134" i="3"/>
  <c r="R8298" i="3"/>
  <c r="R7535" i="3"/>
  <c r="R7343" i="3"/>
  <c r="R7879" i="3"/>
  <c r="R7487" i="3"/>
  <c r="R7431" i="3"/>
  <c r="Q7407" i="3"/>
  <c r="R7948" i="3"/>
  <c r="Q7365" i="3"/>
  <c r="R7099" i="3"/>
  <c r="Q7775" i="3"/>
  <c r="R6911" i="3"/>
  <c r="R6671" i="3"/>
  <c r="Q6188" i="3"/>
  <c r="R5963" i="3"/>
  <c r="Q6543" i="3"/>
  <c r="Q6317" i="3"/>
  <c r="R6093" i="3"/>
  <c r="R5183" i="3"/>
  <c r="Q5964" i="3"/>
  <c r="R5210" i="3"/>
  <c r="Q5005" i="3"/>
  <c r="Q5354" i="3"/>
  <c r="Q5267" i="3"/>
  <c r="R5116" i="3"/>
  <c r="Q4672" i="3"/>
  <c r="Q4720" i="3"/>
  <c r="R3384" i="3"/>
  <c r="R2966" i="3"/>
  <c r="Q2821" i="3"/>
  <c r="Q2071" i="3"/>
  <c r="R635" i="3"/>
  <c r="R1903" i="3"/>
  <c r="R2238" i="3"/>
  <c r="R1952" i="3"/>
  <c r="Q931" i="3"/>
  <c r="R1251" i="3"/>
  <c r="R467" i="3"/>
  <c r="Q4591" i="3"/>
  <c r="R1187" i="3"/>
  <c r="R1720" i="3"/>
  <c r="Q541" i="3"/>
  <c r="R1235" i="3"/>
  <c r="R356" i="3"/>
  <c r="R5176" i="3"/>
  <c r="R3985" i="3"/>
  <c r="R3850" i="3"/>
  <c r="R2211" i="3"/>
  <c r="R3714" i="3"/>
  <c r="Q3578" i="3"/>
  <c r="R3317" i="3"/>
  <c r="R3518" i="3"/>
  <c r="Q3136" i="3"/>
  <c r="R3509" i="3"/>
  <c r="Q2217" i="3"/>
  <c r="R2874" i="3"/>
  <c r="R1206" i="3"/>
  <c r="R1182" i="3"/>
  <c r="R950" i="3"/>
  <c r="R718" i="3"/>
  <c r="Q1795" i="3"/>
  <c r="Q414" i="3"/>
  <c r="Q8627" i="3"/>
  <c r="R8469" i="3"/>
  <c r="R8260" i="3"/>
  <c r="R8354" i="3"/>
  <c r="Q7885" i="3"/>
  <c r="Q6831" i="3"/>
  <c r="Q6607" i="3"/>
  <c r="Q5636" i="3"/>
  <c r="R5843" i="3"/>
  <c r="Q4314" i="3"/>
  <c r="Q4278" i="3"/>
  <c r="R4003" i="3"/>
  <c r="R5660" i="3"/>
  <c r="R2735" i="3"/>
  <c r="Q3055" i="3"/>
  <c r="Q3005" i="3"/>
  <c r="R2910" i="3"/>
  <c r="Q2831" i="3"/>
  <c r="R2727" i="3"/>
  <c r="R2430" i="3"/>
  <c r="R2647" i="3"/>
  <c r="R1115" i="3"/>
  <c r="Q308" i="3"/>
  <c r="R1968" i="3"/>
  <c r="Q1696" i="3"/>
  <c r="Q2174" i="3"/>
  <c r="R1219" i="3"/>
  <c r="Q8997" i="3"/>
  <c r="Q8165" i="3"/>
  <c r="R8165" i="3"/>
  <c r="Q7827" i="3"/>
  <c r="R7827" i="3"/>
  <c r="Q5642" i="3"/>
  <c r="Q5411" i="3"/>
  <c r="R4799" i="3"/>
  <c r="R4736" i="3"/>
  <c r="R4479" i="3"/>
  <c r="Q3783" i="3"/>
  <c r="R447" i="3"/>
  <c r="R350" i="3"/>
  <c r="Q314" i="3"/>
  <c r="Q1075" i="3"/>
  <c r="R1139" i="3"/>
  <c r="R1083" i="3"/>
  <c r="Q3287" i="3"/>
  <c r="R3573" i="3"/>
  <c r="R2209" i="3"/>
  <c r="Q3273" i="3"/>
  <c r="R1370" i="3"/>
  <c r="Q1062" i="3"/>
  <c r="Q654" i="3"/>
  <c r="Q1613" i="3"/>
  <c r="R1445" i="3"/>
  <c r="R623" i="3"/>
  <c r="R9239" i="3"/>
  <c r="R9181" i="3"/>
  <c r="R9229" i="3"/>
  <c r="R8297" i="3"/>
  <c r="R7620" i="3"/>
  <c r="R6957" i="3"/>
  <c r="Q7045" i="3"/>
  <c r="R6893" i="3"/>
  <c r="R6535" i="3"/>
  <c r="R6185" i="3"/>
  <c r="Q7213" i="3"/>
  <c r="R6335" i="3"/>
  <c r="R6413" i="3"/>
  <c r="R6012" i="3"/>
  <c r="R5441" i="3"/>
  <c r="Q6205" i="3"/>
  <c r="R5857" i="3"/>
  <c r="R5802" i="3"/>
  <c r="R5405" i="3"/>
  <c r="R4647" i="3"/>
  <c r="Q4582" i="3"/>
  <c r="Q4404" i="3"/>
  <c r="Q4005" i="3"/>
  <c r="R4391" i="3"/>
  <c r="Q3965" i="3"/>
  <c r="R3652" i="3"/>
  <c r="R3046" i="3"/>
  <c r="R2679" i="3"/>
  <c r="R3344" i="3"/>
  <c r="Q3339" i="3"/>
  <c r="Q2302" i="3"/>
  <c r="Q1027" i="3"/>
  <c r="Q1870" i="3"/>
  <c r="Q995" i="3"/>
  <c r="Q963" i="3"/>
  <c r="R505" i="3"/>
  <c r="R8939" i="3"/>
  <c r="Q8939" i="3"/>
  <c r="Q8234" i="3"/>
  <c r="Q4933" i="3"/>
  <c r="Q4917" i="3"/>
  <c r="Q3331" i="3"/>
  <c r="R3219" i="3"/>
  <c r="R2703" i="3"/>
  <c r="Q3459" i="3"/>
  <c r="Q1832" i="3"/>
  <c r="R771" i="3"/>
  <c r="R553" i="3"/>
  <c r="Q2661" i="3"/>
  <c r="R479" i="3"/>
  <c r="Q8528" i="3"/>
  <c r="R7304" i="3"/>
  <c r="Q3797" i="3"/>
  <c r="Q2246" i="3"/>
  <c r="R2246" i="3"/>
  <c r="Q497" i="3"/>
  <c r="Q4853" i="3"/>
  <c r="R4853" i="3"/>
  <c r="R4575" i="3"/>
  <c r="Q4575" i="3"/>
  <c r="R4297" i="3"/>
  <c r="Q4297" i="3"/>
  <c r="Q4975" i="3"/>
  <c r="R4520" i="3"/>
  <c r="R4432" i="3"/>
  <c r="R3787" i="3"/>
  <c r="Q5212" i="3"/>
  <c r="Q2975" i="3"/>
  <c r="Q2967" i="3"/>
  <c r="R2967" i="3"/>
  <c r="R3431" i="3"/>
  <c r="Q3431" i="3"/>
  <c r="R3735" i="3"/>
  <c r="Q3735" i="3"/>
  <c r="R3303" i="3"/>
  <c r="Q3303" i="3"/>
  <c r="R1542" i="3"/>
  <c r="Q1542" i="3"/>
  <c r="Q1854" i="3"/>
  <c r="Q1528" i="3"/>
  <c r="R1027" i="3"/>
  <c r="Q1959" i="3"/>
  <c r="R1959" i="3"/>
  <c r="Q116" i="3"/>
  <c r="Q675" i="3"/>
  <c r="R529" i="3"/>
  <c r="R2097" i="3"/>
  <c r="Q2097" i="3"/>
  <c r="R1752" i="3"/>
  <c r="Q1752" i="3"/>
  <c r="R286" i="3"/>
  <c r="Q1227" i="3"/>
  <c r="Q2421" i="3"/>
  <c r="R1592" i="3"/>
  <c r="R1575" i="3"/>
  <c r="Q561" i="3"/>
  <c r="R34" i="3"/>
  <c r="Q34" i="3"/>
  <c r="R2599" i="3"/>
  <c r="Q1928" i="3"/>
  <c r="R1928" i="3"/>
  <c r="Q1672" i="3"/>
  <c r="R1672" i="3"/>
  <c r="R931" i="3"/>
  <c r="R2015" i="3"/>
  <c r="R8100" i="3"/>
  <c r="R6204" i="3"/>
  <c r="R4675" i="3"/>
  <c r="Q1762" i="3"/>
  <c r="R2954" i="3"/>
  <c r="Q2235" i="3"/>
  <c r="Q1995" i="3"/>
  <c r="R732" i="3"/>
  <c r="Q9383" i="3"/>
  <c r="R9066" i="3"/>
  <c r="R9065" i="3"/>
  <c r="Q8800" i="3"/>
  <c r="R8800" i="3"/>
  <c r="R8549" i="3"/>
  <c r="Q8549" i="3"/>
  <c r="R8808" i="3"/>
  <c r="Q8808" i="3"/>
  <c r="Q8565" i="3"/>
  <c r="R8565" i="3"/>
  <c r="Q8699" i="3"/>
  <c r="R8573" i="3"/>
  <c r="Q8573" i="3"/>
  <c r="R8613" i="3"/>
  <c r="Q8613" i="3"/>
  <c r="Q7439" i="3"/>
  <c r="R7439" i="3"/>
  <c r="R7383" i="3"/>
  <c r="Q7383" i="3"/>
  <c r="R7719" i="3"/>
  <c r="Q7719" i="3"/>
  <c r="R7266" i="3"/>
  <c r="Q7266" i="3"/>
  <c r="R7080" i="3"/>
  <c r="R7234" i="3"/>
  <c r="Q7234" i="3"/>
  <c r="R6371" i="3"/>
  <c r="Q6371" i="3"/>
  <c r="R6229" i="3"/>
  <c r="Q6229" i="3"/>
  <c r="Q6092" i="3"/>
  <c r="R6092" i="3"/>
  <c r="Q6157" i="3"/>
  <c r="R6157" i="3"/>
  <c r="Q6180" i="3"/>
  <c r="Q4986" i="3"/>
  <c r="R4986" i="3"/>
  <c r="R5467" i="3"/>
  <c r="Q5467" i="3"/>
  <c r="Q5802" i="3"/>
  <c r="R5315" i="3"/>
  <c r="Q5315" i="3"/>
  <c r="R5723" i="3"/>
  <c r="Q5723" i="3"/>
  <c r="R5324" i="3"/>
  <c r="Q4688" i="3"/>
  <c r="R4688" i="3"/>
  <c r="R5252" i="3"/>
  <c r="Q5252" i="3"/>
  <c r="R5157" i="3"/>
  <c r="Q5157" i="3"/>
  <c r="R5029" i="3"/>
  <c r="Q5029" i="3"/>
  <c r="R4600" i="3"/>
  <c r="Q4480" i="3"/>
  <c r="R4480" i="3"/>
  <c r="Q3932" i="3"/>
  <c r="R3932" i="3"/>
  <c r="R5197" i="3"/>
  <c r="Q5197" i="3"/>
  <c r="Q3981" i="3"/>
  <c r="Q4247" i="3"/>
  <c r="R4247" i="3"/>
  <c r="Q5188" i="3"/>
  <c r="R5188" i="3"/>
  <c r="R3983" i="3"/>
  <c r="Q3983" i="3"/>
  <c r="Q3127" i="3"/>
  <c r="R3127" i="3"/>
  <c r="Q3539" i="3"/>
  <c r="R3539" i="3"/>
  <c r="Q3411" i="3"/>
  <c r="R3411" i="3"/>
  <c r="R2918" i="3"/>
  <c r="Q2918" i="3"/>
  <c r="Q2533" i="3"/>
  <c r="R2533" i="3"/>
  <c r="Q3367" i="3"/>
  <c r="R3367" i="3"/>
  <c r="Q3022" i="3"/>
  <c r="R3022" i="3"/>
  <c r="R2008" i="3"/>
  <c r="Q2008" i="3"/>
  <c r="Q1976" i="3"/>
  <c r="R1976" i="3"/>
  <c r="Q1912" i="3"/>
  <c r="R1912" i="3"/>
  <c r="Q1848" i="3"/>
  <c r="R1848" i="3"/>
  <c r="Q403" i="3"/>
  <c r="R403" i="3"/>
  <c r="Q2310" i="3"/>
  <c r="R2310" i="3"/>
  <c r="Q521" i="3"/>
  <c r="R1647" i="3"/>
  <c r="R531" i="3"/>
  <c r="R4626" i="3"/>
  <c r="R860" i="3"/>
  <c r="R9082" i="3"/>
  <c r="Q9082" i="3"/>
  <c r="R7774" i="3"/>
  <c r="Q7774" i="3"/>
  <c r="Q6936" i="3"/>
  <c r="R6936" i="3"/>
  <c r="Q6880" i="3"/>
  <c r="R6880" i="3"/>
  <c r="R6109" i="3"/>
  <c r="Q6109" i="3"/>
  <c r="Q5876" i="3"/>
  <c r="R5876" i="3"/>
  <c r="R4993" i="3"/>
  <c r="Q4993" i="3"/>
  <c r="R5317" i="3"/>
  <c r="Q6020" i="3"/>
  <c r="R6020" i="3"/>
  <c r="Q9419" i="3"/>
  <c r="R9178" i="3"/>
  <c r="Q8898" i="3"/>
  <c r="Q8858" i="3"/>
  <c r="Q8704" i="3"/>
  <c r="Q8496" i="3"/>
  <c r="Q8536" i="3"/>
  <c r="Q8297" i="3"/>
  <c r="Q8134" i="3"/>
  <c r="Q8302" i="3"/>
  <c r="Q7765" i="3"/>
  <c r="R7875" i="3"/>
  <c r="R8059" i="3"/>
  <c r="R8081" i="3"/>
  <c r="Q7620" i="3"/>
  <c r="Q7403" i="3"/>
  <c r="Q7879" i="3"/>
  <c r="Q7572" i="3"/>
  <c r="Q7216" i="3"/>
  <c r="R7166" i="3"/>
  <c r="Q7108" i="3"/>
  <c r="Q6910" i="3"/>
  <c r="Q6839" i="3"/>
  <c r="Q6362" i="3"/>
  <c r="Q6647" i="3"/>
  <c r="Q6535" i="3"/>
  <c r="R6058" i="3"/>
  <c r="Q5571" i="3"/>
  <c r="Q5664" i="3"/>
  <c r="Q5268" i="3"/>
  <c r="Q4218" i="3"/>
  <c r="Q4534" i="3"/>
  <c r="Q4700" i="3"/>
  <c r="R4404" i="3"/>
  <c r="R4322" i="3"/>
  <c r="R3908" i="3"/>
  <c r="Q4469" i="3"/>
  <c r="Q4125" i="3"/>
  <c r="Q4093" i="3"/>
  <c r="Q3294" i="3"/>
  <c r="Q2522" i="3"/>
  <c r="Q1858" i="3"/>
  <c r="Q2504" i="3"/>
  <c r="R2731" i="3"/>
  <c r="R9436" i="3"/>
  <c r="R9411" i="3"/>
  <c r="Q9425" i="3"/>
  <c r="Q9319" i="3"/>
  <c r="Q9280" i="3"/>
  <c r="Q9193" i="3"/>
  <c r="R9326" i="3"/>
  <c r="Q9102" i="3"/>
  <c r="Q9229" i="3"/>
  <c r="Q9307" i="3"/>
  <c r="Q9318" i="3"/>
  <c r="Q9156" i="3"/>
  <c r="Q9077" i="3"/>
  <c r="Q9022" i="3"/>
  <c r="R9185" i="3"/>
  <c r="R9069" i="3"/>
  <c r="Q8904" i="3"/>
  <c r="R8978" i="3"/>
  <c r="Q8891" i="3"/>
  <c r="Q8586" i="3"/>
  <c r="R8577" i="3"/>
  <c r="Q8494" i="3"/>
  <c r="R8544" i="3"/>
  <c r="R8486" i="3"/>
  <c r="Q8519" i="3"/>
  <c r="Q8463" i="3"/>
  <c r="R8253" i="3"/>
  <c r="R8339" i="3"/>
  <c r="Q8357" i="3"/>
  <c r="Q8155" i="3"/>
  <c r="R8112" i="3"/>
  <c r="Q8019" i="3"/>
  <c r="Q7939" i="3"/>
  <c r="R7818" i="3"/>
  <c r="R7749" i="3"/>
  <c r="R7577" i="3"/>
  <c r="Q7184" i="3"/>
  <c r="Q7687" i="3"/>
  <c r="Q7537" i="3"/>
  <c r="R7329" i="3"/>
  <c r="R7235" i="3"/>
  <c r="Q7321" i="3"/>
  <c r="R7306" i="3"/>
  <c r="Q7654" i="3"/>
  <c r="R7174" i="3"/>
  <c r="Q6909" i="3"/>
  <c r="R7180" i="3"/>
  <c r="Q6495" i="3"/>
  <c r="Q7195" i="3"/>
  <c r="Q6930" i="3"/>
  <c r="Q6682" i="3"/>
  <c r="R6914" i="3"/>
  <c r="Q6615" i="3"/>
  <c r="R6391" i="3"/>
  <c r="R6034" i="3"/>
  <c r="Q6875" i="3"/>
  <c r="R6713" i="3"/>
  <c r="R6530" i="3"/>
  <c r="R7192" i="3"/>
  <c r="R6503" i="3"/>
  <c r="Q6650" i="3"/>
  <c r="R5935" i="3"/>
  <c r="Q5857" i="3"/>
  <c r="R6488" i="3"/>
  <c r="Q6213" i="3"/>
  <c r="R6271" i="3"/>
  <c r="Q5476" i="3"/>
  <c r="Q5735" i="3"/>
  <c r="R5942" i="3"/>
  <c r="Q5911" i="3"/>
  <c r="R6040" i="3"/>
  <c r="R5679" i="3"/>
  <c r="R5620" i="3"/>
  <c r="R5643" i="3"/>
  <c r="Q5674" i="3"/>
  <c r="R5127" i="3"/>
  <c r="R5063" i="3"/>
  <c r="R4855" i="3"/>
  <c r="Q5047" i="3"/>
  <c r="R5147" i="3"/>
  <c r="Q5256" i="3"/>
  <c r="R5207" i="3"/>
  <c r="R4992" i="3"/>
  <c r="R4707" i="3"/>
  <c r="R4278" i="3"/>
  <c r="R5267" i="3"/>
  <c r="Q4793" i="3"/>
  <c r="Q4747" i="3"/>
  <c r="R4847" i="3"/>
  <c r="Q4757" i="3"/>
  <c r="R4523" i="3"/>
  <c r="Q4349" i="3"/>
  <c r="Q4131" i="3"/>
  <c r="R3969" i="3"/>
  <c r="R3977" i="3"/>
  <c r="Q3341" i="3"/>
  <c r="Q4067" i="3"/>
  <c r="R4797" i="3"/>
  <c r="Q3914" i="3"/>
  <c r="Q4250" i="3"/>
  <c r="R4242" i="3"/>
  <c r="R4114" i="3"/>
  <c r="R3940" i="3"/>
  <c r="R3732" i="3"/>
  <c r="Q3930" i="3"/>
  <c r="Q4058" i="3"/>
  <c r="R3477" i="3"/>
  <c r="Q3591" i="3"/>
  <c r="Q3334" i="3"/>
  <c r="R3381" i="3"/>
  <c r="Q3631" i="3"/>
  <c r="R2337" i="3"/>
  <c r="Q3249" i="3"/>
  <c r="R2169" i="3"/>
  <c r="R3238" i="3"/>
  <c r="R2634" i="3"/>
  <c r="Q3206" i="3"/>
  <c r="Q2602" i="3"/>
  <c r="R3183" i="3"/>
  <c r="R1755" i="3"/>
  <c r="R1278" i="3"/>
  <c r="R1174" i="3"/>
  <c r="R1150" i="3"/>
  <c r="R1046" i="3"/>
  <c r="R1022" i="3"/>
  <c r="R910" i="3"/>
  <c r="R822" i="3"/>
  <c r="Q2778" i="3"/>
  <c r="R1498" i="3"/>
  <c r="R1454" i="3"/>
  <c r="R1422" i="3"/>
  <c r="Q2604" i="3"/>
  <c r="Q2204" i="3"/>
  <c r="R1442" i="3"/>
  <c r="Q1110" i="3"/>
  <c r="Q934" i="3"/>
  <c r="Q598" i="3"/>
  <c r="Q1683" i="3"/>
  <c r="R1859" i="3"/>
  <c r="R3018" i="3"/>
  <c r="Q2577" i="3"/>
  <c r="Q2052" i="3"/>
  <c r="Q1156" i="3"/>
  <c r="R1148" i="3"/>
  <c r="R892" i="3"/>
  <c r="Q1539" i="3"/>
  <c r="R2201" i="3"/>
  <c r="Q1515" i="3"/>
  <c r="Q911" i="3"/>
  <c r="R759" i="3"/>
  <c r="R9421" i="3"/>
  <c r="Q9421" i="3"/>
  <c r="R9374" i="3"/>
  <c r="Q9365" i="3"/>
  <c r="R9365" i="3"/>
  <c r="R8566" i="3"/>
  <c r="R8605" i="3"/>
  <c r="Q8605" i="3"/>
  <c r="Q8174" i="3"/>
  <c r="R8174" i="3"/>
  <c r="Q8158" i="3"/>
  <c r="R8158" i="3"/>
  <c r="Q7925" i="3"/>
  <c r="Q7526" i="3"/>
  <c r="Q7317" i="3"/>
  <c r="R7795" i="3"/>
  <c r="R7398" i="3"/>
  <c r="Q7064" i="3"/>
  <c r="R7064" i="3"/>
  <c r="R6872" i="3"/>
  <c r="Q7000" i="3"/>
  <c r="R7000" i="3"/>
  <c r="Q6950" i="3"/>
  <c r="Q7214" i="3"/>
  <c r="Q7039" i="3"/>
  <c r="Q6856" i="3"/>
  <c r="R6856" i="3"/>
  <c r="Q6911" i="3"/>
  <c r="R6831" i="3"/>
  <c r="Q6671" i="3"/>
  <c r="R6301" i="3"/>
  <c r="Q6141" i="3"/>
  <c r="R6141" i="3"/>
  <c r="Q5349" i="3"/>
  <c r="R5349" i="3"/>
  <c r="Q4965" i="3"/>
  <c r="R4965" i="3"/>
  <c r="Q6100" i="3"/>
  <c r="R6543" i="3"/>
  <c r="Q5764" i="3"/>
  <c r="R5819" i="3"/>
  <c r="Q5221" i="3"/>
  <c r="R4961" i="3"/>
  <c r="Q4961" i="3"/>
  <c r="Q5595" i="3"/>
  <c r="Q5149" i="3"/>
  <c r="Q3871" i="3"/>
  <c r="R3871" i="3"/>
  <c r="Q5293" i="3"/>
  <c r="R5293" i="3"/>
  <c r="R5403" i="3"/>
  <c r="Q5403" i="3"/>
  <c r="R4842" i="3"/>
  <c r="R4584" i="3"/>
  <c r="R4632" i="3"/>
  <c r="Q4632" i="3"/>
  <c r="Q4837" i="3"/>
  <c r="R4552" i="3"/>
  <c r="Q4287" i="3"/>
  <c r="R4639" i="3"/>
  <c r="Q4438" i="3"/>
  <c r="Q3887" i="3"/>
  <c r="R3887" i="3"/>
  <c r="Q4428" i="3"/>
  <c r="R4231" i="3"/>
  <c r="Q4231" i="3"/>
  <c r="Q2862" i="3"/>
  <c r="Q2591" i="3"/>
  <c r="R4014" i="3"/>
  <c r="Q2735" i="3"/>
  <c r="R2374" i="3"/>
  <c r="Q2374" i="3"/>
  <c r="R3643" i="3"/>
  <c r="Q3643" i="3"/>
  <c r="R3717" i="3"/>
  <c r="R3102" i="3"/>
  <c r="R3062" i="3"/>
  <c r="R3126" i="3"/>
  <c r="R2381" i="3"/>
  <c r="R1688" i="3"/>
  <c r="R1831" i="3"/>
  <c r="Q1375" i="3"/>
  <c r="R1099" i="3"/>
  <c r="Q747" i="3"/>
  <c r="R415" i="3"/>
  <c r="Q1171" i="3"/>
  <c r="Q1903" i="3"/>
  <c r="R1011" i="3"/>
  <c r="R162" i="3"/>
  <c r="Q162" i="3"/>
  <c r="Q47" i="3"/>
  <c r="R47" i="3"/>
  <c r="Q2509" i="3"/>
  <c r="R2174" i="3"/>
  <c r="Q603" i="3"/>
  <c r="R268" i="3"/>
  <c r="Q1327" i="3"/>
  <c r="Q1059" i="3"/>
  <c r="Q8578" i="3"/>
  <c r="R8098" i="3"/>
  <c r="Q2985" i="3"/>
  <c r="Q9154" i="3"/>
  <c r="R9154" i="3"/>
  <c r="R8906" i="3"/>
  <c r="Q8906" i="3"/>
  <c r="Q8218" i="3"/>
  <c r="R8218" i="3"/>
  <c r="Q8078" i="3"/>
  <c r="R8078" i="3"/>
  <c r="R7119" i="3"/>
  <c r="Q6056" i="3"/>
  <c r="R6056" i="3"/>
  <c r="Q9418" i="3"/>
  <c r="Q9168" i="3"/>
  <c r="R9007" i="3"/>
  <c r="R8562" i="3"/>
  <c r="R8398" i="3"/>
  <c r="R8156" i="3"/>
  <c r="R8154" i="3"/>
  <c r="Q7891" i="3"/>
  <c r="R7726" i="3"/>
  <c r="Q7227" i="3"/>
  <c r="Q6707" i="3"/>
  <c r="R5289" i="3"/>
  <c r="R5303" i="3"/>
  <c r="R5175" i="3"/>
  <c r="R5528" i="3"/>
  <c r="Q5087" i="3"/>
  <c r="Q4905" i="3"/>
  <c r="R4582" i="3"/>
  <c r="Q4012" i="3"/>
  <c r="R4252" i="3"/>
  <c r="R3804" i="3"/>
  <c r="R3679" i="3"/>
  <c r="R3406" i="3"/>
  <c r="R2568" i="3"/>
  <c r="R1620" i="3"/>
  <c r="R678" i="3"/>
  <c r="R590" i="3"/>
  <c r="Q1126" i="3"/>
  <c r="Q2272" i="3"/>
  <c r="Q9424" i="3"/>
  <c r="R9369" i="3"/>
  <c r="R9286" i="3"/>
  <c r="Q9257" i="3"/>
  <c r="Q9202" i="3"/>
  <c r="Q9047" i="3"/>
  <c r="Q8896" i="3"/>
  <c r="R8685" i="3"/>
  <c r="R8545" i="3"/>
  <c r="R8773" i="3"/>
  <c r="R8593" i="3"/>
  <c r="Q8594" i="3"/>
  <c r="R8387" i="3"/>
  <c r="R8495" i="3"/>
  <c r="Q8341" i="3"/>
  <c r="Q8300" i="3"/>
  <c r="Q8144" i="3"/>
  <c r="Q7797" i="3"/>
  <c r="R7964" i="3"/>
  <c r="Q7940" i="3"/>
  <c r="R7771" i="3"/>
  <c r="R7976" i="3"/>
  <c r="R7602" i="3"/>
  <c r="R7861" i="3"/>
  <c r="Q7431" i="3"/>
  <c r="Q7730" i="3"/>
  <c r="Q7193" i="3"/>
  <c r="R7549" i="3"/>
  <c r="Q7281" i="3"/>
  <c r="R7226" i="3"/>
  <c r="R7106" i="3"/>
  <c r="R7062" i="3"/>
  <c r="R6934" i="3"/>
  <c r="Q7428" i="3"/>
  <c r="R7538" i="3"/>
  <c r="R7307" i="3"/>
  <c r="Q7322" i="3"/>
  <c r="Q7162" i="3"/>
  <c r="Q6520" i="3"/>
  <c r="R7067" i="3"/>
  <c r="Q6628" i="3"/>
  <c r="Q6352" i="3"/>
  <c r="Q6594" i="3"/>
  <c r="R6605" i="3"/>
  <c r="R6532" i="3"/>
  <c r="R6375" i="3"/>
  <c r="R6463" i="3"/>
  <c r="Q6264" i="3"/>
  <c r="Q5526" i="3"/>
  <c r="R5471" i="3"/>
  <c r="Q5662" i="3"/>
  <c r="Q5841" i="3"/>
  <c r="Q5317" i="3"/>
  <c r="Q5746" i="3"/>
  <c r="Q5568" i="3"/>
  <c r="Q5210" i="3"/>
  <c r="Q5543" i="3"/>
  <c r="Q4922" i="3"/>
  <c r="R5097" i="3"/>
  <c r="R5416" i="3"/>
  <c r="Q5368" i="3"/>
  <c r="R4778" i="3"/>
  <c r="Q4124" i="3"/>
  <c r="R4477" i="3"/>
  <c r="R4458" i="3"/>
  <c r="Q4122" i="3"/>
  <c r="R4317" i="3"/>
  <c r="Q3772" i="3"/>
  <c r="R4676" i="3"/>
  <c r="Q4462" i="3"/>
  <c r="Q3198" i="3"/>
  <c r="Q3009" i="3"/>
  <c r="Q2921" i="3"/>
  <c r="Q3174" i="3"/>
  <c r="Q2668" i="3"/>
  <c r="R1996" i="3"/>
  <c r="Q1254" i="3"/>
  <c r="Q1094" i="3"/>
  <c r="Q918" i="3"/>
  <c r="Q742" i="3"/>
  <c r="R2305" i="3"/>
  <c r="R1748" i="3"/>
  <c r="Q2329" i="3"/>
  <c r="R2714" i="3"/>
  <c r="Q1555" i="3"/>
  <c r="Q1060" i="3"/>
  <c r="Q844" i="3"/>
  <c r="R1084" i="3"/>
  <c r="Q1276" i="3"/>
  <c r="R804" i="3"/>
  <c r="Q772" i="3"/>
  <c r="R668" i="3"/>
  <c r="R620" i="3"/>
  <c r="R2217" i="3"/>
  <c r="R1260" i="3"/>
  <c r="R9429" i="3"/>
  <c r="R8659" i="3"/>
  <c r="Q8751" i="3"/>
  <c r="R8751" i="3"/>
  <c r="Q8590" i="3"/>
  <c r="R8590" i="3"/>
  <c r="Q8783" i="3"/>
  <c r="R8450" i="3"/>
  <c r="R7622" i="3"/>
  <c r="Q7622" i="3"/>
  <c r="Q7789" i="3"/>
  <c r="Q7535" i="3"/>
  <c r="R8029" i="3"/>
  <c r="R8061" i="3"/>
  <c r="Q7887" i="3"/>
  <c r="Q7711" i="3"/>
  <c r="R7711" i="3"/>
  <c r="R7548" i="3"/>
  <c r="Q7548" i="3"/>
  <c r="R7462" i="3"/>
  <c r="R7541" i="3"/>
  <c r="Q7541" i="3"/>
  <c r="Q7350" i="3"/>
  <c r="Q7574" i="3"/>
  <c r="R7574" i="3"/>
  <c r="R7055" i="3"/>
  <c r="Q7079" i="3"/>
  <c r="Q7006" i="3"/>
  <c r="Q7136" i="3"/>
  <c r="R7136" i="3"/>
  <c r="Q7024" i="3"/>
  <c r="R7024" i="3"/>
  <c r="R7430" i="3"/>
  <c r="Q6727" i="3"/>
  <c r="R6727" i="3"/>
  <c r="Q7767" i="3"/>
  <c r="R6920" i="3"/>
  <c r="R6050" i="3"/>
  <c r="Q6050" i="3"/>
  <c r="Q6904" i="3"/>
  <c r="Q6695" i="3"/>
  <c r="R6695" i="3"/>
  <c r="R6799" i="3"/>
  <c r="R6349" i="3"/>
  <c r="R6477" i="3"/>
  <c r="Q6244" i="3"/>
  <c r="Q6228" i="3"/>
  <c r="R5812" i="3"/>
  <c r="Q5812" i="3"/>
  <c r="Q6093" i="3"/>
  <c r="Q5955" i="3"/>
  <c r="R5803" i="3"/>
  <c r="R5628" i="3"/>
  <c r="R5427" i="3"/>
  <c r="R4678" i="3"/>
  <c r="R4901" i="3"/>
  <c r="Q4901" i="3"/>
  <c r="R4608" i="3"/>
  <c r="R5309" i="3"/>
  <c r="R4760" i="3"/>
  <c r="Q4767" i="3"/>
  <c r="R4767" i="3"/>
  <c r="R4111" i="3"/>
  <c r="Q4111" i="3"/>
  <c r="Q4849" i="3"/>
  <c r="R5141" i="3"/>
  <c r="R4963" i="3"/>
  <c r="Q4963" i="3"/>
  <c r="R5124" i="3"/>
  <c r="Q5124" i="3"/>
  <c r="R5180" i="3"/>
  <c r="Q2719" i="3"/>
  <c r="Q5229" i="3"/>
  <c r="R5229" i="3"/>
  <c r="R3427" i="3"/>
  <c r="R3079" i="3"/>
  <c r="Q3109" i="3"/>
  <c r="Q2877" i="3"/>
  <c r="R2711" i="3"/>
  <c r="Q2679" i="3"/>
  <c r="R2414" i="3"/>
  <c r="Q2414" i="3"/>
  <c r="R2390" i="3"/>
  <c r="R2045" i="3"/>
  <c r="Q2045" i="3"/>
  <c r="R1880" i="3"/>
  <c r="Q1880" i="3"/>
  <c r="Q1656" i="3"/>
  <c r="R3179" i="3"/>
  <c r="Q3179" i="3"/>
  <c r="Q1814" i="3"/>
  <c r="R134" i="3"/>
  <c r="Q1614" i="3"/>
  <c r="R1147" i="3"/>
  <c r="Q1823" i="3"/>
  <c r="R2324" i="3"/>
  <c r="Q2324" i="3"/>
  <c r="R1888" i="3"/>
  <c r="Q1815" i="3"/>
  <c r="Q1407" i="3"/>
  <c r="R1267" i="3"/>
  <c r="R1203" i="3"/>
  <c r="R46" i="3"/>
  <c r="Q707" i="3"/>
  <c r="R1775" i="3"/>
  <c r="Q4193" i="3"/>
  <c r="R2708" i="3"/>
  <c r="R2730" i="3"/>
  <c r="R2265" i="3"/>
  <c r="Q1987" i="3"/>
  <c r="R392" i="3"/>
  <c r="Q22" i="3"/>
  <c r="R9357" i="3"/>
  <c r="Q9357" i="3"/>
  <c r="Q9373" i="3"/>
  <c r="Q9049" i="3"/>
  <c r="R9049" i="3"/>
  <c r="Q8743" i="3"/>
  <c r="R8743" i="3"/>
  <c r="Q8542" i="3"/>
  <c r="Q8558" i="3"/>
  <c r="Q7983" i="3"/>
  <c r="R7983" i="3"/>
  <c r="Q7951" i="3"/>
  <c r="R7951" i="3"/>
  <c r="R7871" i="3"/>
  <c r="Q7957" i="3"/>
  <c r="Q7863" i="3"/>
  <c r="R7863" i="3"/>
  <c r="R8094" i="3"/>
  <c r="Q8094" i="3"/>
  <c r="R7615" i="3"/>
  <c r="Q7615" i="3"/>
  <c r="R7374" i="3"/>
  <c r="Q7374" i="3"/>
  <c r="R6903" i="3"/>
  <c r="Q6903" i="3"/>
  <c r="R6960" i="3"/>
  <c r="R6639" i="3"/>
  <c r="Q6639" i="3"/>
  <c r="Q6161" i="3"/>
  <c r="R6161" i="3"/>
  <c r="R7213" i="3"/>
  <c r="Q5731" i="3"/>
  <c r="Q5165" i="3"/>
  <c r="R5165" i="3"/>
  <c r="R5025" i="3"/>
  <c r="Q5025" i="3"/>
  <c r="Q5140" i="3"/>
  <c r="Q4055" i="3"/>
  <c r="Q4543" i="3"/>
  <c r="Q5109" i="3"/>
  <c r="Q4375" i="3"/>
  <c r="R4375" i="3"/>
  <c r="R3716" i="3"/>
  <c r="Q3716" i="3"/>
  <c r="Q3635" i="3"/>
  <c r="R3635" i="3"/>
  <c r="R3775" i="3"/>
  <c r="Q3155" i="3"/>
  <c r="R222" i="3"/>
  <c r="Q1559" i="3"/>
  <c r="R1559" i="3"/>
  <c r="Q1439" i="3"/>
  <c r="Q1335" i="3"/>
  <c r="R1335" i="3"/>
  <c r="Q175" i="3"/>
  <c r="R175" i="3"/>
  <c r="R1687" i="3"/>
  <c r="Q635" i="3"/>
  <c r="R262" i="3"/>
  <c r="R194" i="3"/>
  <c r="R94" i="3"/>
  <c r="Q699" i="3"/>
  <c r="Q6455" i="3"/>
  <c r="R5546" i="3"/>
  <c r="Q7482" i="3"/>
  <c r="Q6433" i="3"/>
  <c r="R6103" i="3"/>
  <c r="Q5590" i="3"/>
  <c r="R5670" i="3"/>
  <c r="Q4003" i="3"/>
  <c r="R4715" i="3"/>
  <c r="Q3686" i="3"/>
  <c r="Q9372" i="3"/>
  <c r="Q9036" i="3"/>
  <c r="R7353" i="3"/>
  <c r="R6427" i="3"/>
  <c r="Q5649" i="3"/>
  <c r="Q2716" i="3"/>
  <c r="Q1100" i="3"/>
  <c r="R382" i="3"/>
  <c r="Q9299" i="3"/>
  <c r="R9299" i="3"/>
  <c r="Q9238" i="3"/>
  <c r="R9238" i="3"/>
  <c r="R9266" i="3"/>
  <c r="Q9266" i="3"/>
  <c r="R9189" i="3"/>
  <c r="Q9189" i="3"/>
  <c r="Q8955" i="3"/>
  <c r="R8955" i="3"/>
  <c r="R8641" i="3"/>
  <c r="Q8641" i="3"/>
  <c r="Q8399" i="3"/>
  <c r="R8399" i="3"/>
  <c r="R8614" i="3"/>
  <c r="Q8614" i="3"/>
  <c r="Q8581" i="3"/>
  <c r="R8581" i="3"/>
  <c r="R8265" i="3"/>
  <c r="Q8265" i="3"/>
  <c r="Q8226" i="3"/>
  <c r="R8226" i="3"/>
  <c r="Q8093" i="3"/>
  <c r="R8093" i="3"/>
  <c r="Q7831" i="3"/>
  <c r="R7178" i="3"/>
  <c r="Q7178" i="3"/>
  <c r="Q6791" i="3"/>
  <c r="R6791" i="3"/>
  <c r="Q6036" i="3"/>
  <c r="R6036" i="3"/>
  <c r="Q5579" i="3"/>
  <c r="R5579" i="3"/>
  <c r="Q5883" i="3"/>
  <c r="R6403" i="3"/>
  <c r="Q6403" i="3"/>
  <c r="Q6365" i="3"/>
  <c r="R6365" i="3"/>
  <c r="R5037" i="3"/>
  <c r="Q5037" i="3"/>
  <c r="R5619" i="3"/>
  <c r="Q5619" i="3"/>
  <c r="R5891" i="3"/>
  <c r="Q5891" i="3"/>
  <c r="Q4647" i="3"/>
  <c r="R4159" i="3"/>
  <c r="Q4159" i="3"/>
  <c r="Q3951" i="3"/>
  <c r="Q4351" i="3"/>
  <c r="R4351" i="3"/>
  <c r="R3628" i="3"/>
  <c r="Q3628" i="3"/>
  <c r="Q4415" i="3"/>
  <c r="R4415" i="3"/>
  <c r="R3675" i="3"/>
  <c r="Q2109" i="3"/>
  <c r="R2109" i="3"/>
  <c r="Q3095" i="3"/>
  <c r="R3095" i="3"/>
  <c r="R2182" i="3"/>
  <c r="Q2182" i="3"/>
  <c r="R2135" i="3"/>
  <c r="Q2135" i="3"/>
  <c r="Q2935" i="3"/>
  <c r="R2935" i="3"/>
  <c r="Q2879" i="3"/>
  <c r="R2879" i="3"/>
  <c r="Q539" i="3"/>
  <c r="R539" i="3"/>
  <c r="Q239" i="3"/>
  <c r="R239" i="3"/>
  <c r="R1951" i="3"/>
  <c r="Q1951" i="3"/>
  <c r="Q1800" i="3"/>
  <c r="R1800" i="3"/>
  <c r="Q2277" i="3"/>
  <c r="R2277" i="3"/>
  <c r="R2222" i="3"/>
  <c r="Q2238" i="3"/>
  <c r="R995" i="3"/>
  <c r="R667" i="3"/>
  <c r="R1808" i="3"/>
  <c r="Q1808" i="3"/>
  <c r="Q220" i="3"/>
  <c r="R66" i="3"/>
  <c r="R1163" i="3"/>
  <c r="R1019" i="3"/>
  <c r="R367" i="3"/>
  <c r="Q643" i="3"/>
  <c r="R7644" i="3"/>
  <c r="Q6022" i="3"/>
  <c r="R5011" i="3"/>
  <c r="R5392" i="3"/>
  <c r="R8624" i="3"/>
  <c r="R8373" i="3"/>
  <c r="Q8074" i="3"/>
  <c r="R7604" i="3"/>
  <c r="Q7371" i="3"/>
  <c r="Q7099" i="3"/>
  <c r="R6623" i="3"/>
  <c r="Q6506" i="3"/>
  <c r="R6273" i="3"/>
  <c r="Q6135" i="3"/>
  <c r="Q5441" i="3"/>
  <c r="Q5988" i="3"/>
  <c r="R5889" i="3"/>
  <c r="R5327" i="3"/>
  <c r="R5534" i="3"/>
  <c r="R5362" i="3"/>
  <c r="Q5282" i="3"/>
  <c r="Q5379" i="3"/>
  <c r="Q5066" i="3"/>
  <c r="R4873" i="3"/>
  <c r="R4419" i="3"/>
  <c r="Q4381" i="3"/>
  <c r="R4316" i="3"/>
  <c r="R2945" i="3"/>
  <c r="Q3470" i="3"/>
  <c r="Q2906" i="3"/>
  <c r="R758" i="3"/>
  <c r="Q1556" i="3"/>
  <c r="Q9363" i="3"/>
  <c r="R9274" i="3"/>
  <c r="Q9209" i="3"/>
  <c r="Q9301" i="3"/>
  <c r="Q9089" i="3"/>
  <c r="R9176" i="3"/>
  <c r="R9001" i="3"/>
  <c r="R8877" i="3"/>
  <c r="Q9016" i="3"/>
  <c r="Q8905" i="3"/>
  <c r="Q8737" i="3"/>
  <c r="Q8946" i="3"/>
  <c r="Q8864" i="3"/>
  <c r="R8865" i="3"/>
  <c r="R8840" i="3"/>
  <c r="Q8738" i="3"/>
  <c r="R8609" i="3"/>
  <c r="R8627" i="3"/>
  <c r="Q8767" i="3"/>
  <c r="Q8779" i="3"/>
  <c r="Q8522" i="3"/>
  <c r="Q8580" i="3"/>
  <c r="Q8546" i="3"/>
  <c r="R8775" i="3"/>
  <c r="Q8660" i="3"/>
  <c r="R8530" i="3"/>
  <c r="R8429" i="3"/>
  <c r="Q8505" i="3"/>
  <c r="Q8324" i="3"/>
  <c r="Q8552" i="3"/>
  <c r="Q8320" i="3"/>
  <c r="R8418" i="3"/>
  <c r="R7999" i="3"/>
  <c r="R8168" i="3"/>
  <c r="Q7923" i="3"/>
  <c r="Q7835" i="3"/>
  <c r="Q8201" i="3"/>
  <c r="Q8097" i="3"/>
  <c r="Q7917" i="3"/>
  <c r="R7955" i="3"/>
  <c r="R7843" i="3"/>
  <c r="Q7984" i="3"/>
  <c r="R7601" i="3"/>
  <c r="Q7396" i="3"/>
  <c r="Q7625" i="3"/>
  <c r="R7700" i="3"/>
  <c r="Q7487" i="3"/>
  <c r="R7446" i="3"/>
  <c r="Q7468" i="3"/>
  <c r="R7595" i="3"/>
  <c r="Q7203" i="3"/>
  <c r="R7109" i="3"/>
  <c r="Q7305" i="3"/>
  <c r="R6939" i="3"/>
  <c r="Q6982" i="3"/>
  <c r="R7125" i="3"/>
  <c r="Q7059" i="3"/>
  <c r="Q6818" i="3"/>
  <c r="Q6507" i="3"/>
  <c r="Q6489" i="3"/>
  <c r="Q6351" i="3"/>
  <c r="R6317" i="3"/>
  <c r="Q6251" i="3"/>
  <c r="R6448" i="3"/>
  <c r="Q6413" i="3"/>
  <c r="Q6739" i="3"/>
  <c r="R6487" i="3"/>
  <c r="Q6481" i="3"/>
  <c r="R5814" i="3"/>
  <c r="R6280" i="3"/>
  <c r="Q6265" i="3"/>
  <c r="R6120" i="3"/>
  <c r="R6083" i="3"/>
  <c r="Q5963" i="3"/>
  <c r="Q5712" i="3"/>
  <c r="R5671" i="3"/>
  <c r="R6024" i="3"/>
  <c r="R5927" i="3"/>
  <c r="Q6049" i="3"/>
  <c r="R5703" i="3"/>
  <c r="Q5663" i="3"/>
  <c r="R5323" i="3"/>
  <c r="Q5369" i="3"/>
  <c r="Q5657" i="3"/>
  <c r="Q5319" i="3"/>
  <c r="R5726" i="3"/>
  <c r="R5688" i="3"/>
  <c r="R4983" i="3"/>
  <c r="R4903" i="3"/>
  <c r="R5119" i="3"/>
  <c r="Q4943" i="3"/>
  <c r="Q5558" i="3"/>
  <c r="R5272" i="3"/>
  <c r="R5049" i="3"/>
  <c r="R5354" i="3"/>
  <c r="R5039" i="3"/>
  <c r="Q4612" i="3"/>
  <c r="R4410" i="3"/>
  <c r="R4154" i="3"/>
  <c r="R4762" i="3"/>
  <c r="Q4658" i="3"/>
  <c r="Q3946" i="3"/>
  <c r="R4684" i="3"/>
  <c r="Q5019" i="3"/>
  <c r="Q4923" i="3"/>
  <c r="Q4586" i="3"/>
  <c r="Q4086" i="3"/>
  <c r="R5005" i="3"/>
  <c r="Q4387" i="3"/>
  <c r="Q4082" i="3"/>
  <c r="Q3997" i="3"/>
  <c r="Q4755" i="3"/>
  <c r="R4306" i="3"/>
  <c r="Q5026" i="3"/>
  <c r="R3835" i="3"/>
  <c r="R3923" i="3"/>
  <c r="Q3422" i="3"/>
  <c r="Q3375" i="3"/>
  <c r="R3503" i="3"/>
  <c r="Q3255" i="3"/>
  <c r="Q3322" i="3"/>
  <c r="R3471" i="3"/>
  <c r="Q3160" i="3"/>
  <c r="Q3081" i="3"/>
  <c r="Q2594" i="3"/>
  <c r="R3098" i="3"/>
  <c r="Q2889" i="3"/>
  <c r="R2772" i="3"/>
  <c r="R2531" i="3"/>
  <c r="Q2211" i="3"/>
  <c r="R1214" i="3"/>
  <c r="R1086" i="3"/>
  <c r="R958" i="3"/>
  <c r="Q2424" i="3"/>
  <c r="R2193" i="3"/>
  <c r="R1677" i="3"/>
  <c r="Q1612" i="3"/>
  <c r="Q1931" i="3"/>
  <c r="R1803" i="3"/>
  <c r="Q1190" i="3"/>
  <c r="Q1030" i="3"/>
  <c r="Q854" i="3"/>
  <c r="Q2449" i="3"/>
  <c r="R2345" i="3"/>
  <c r="Q1028" i="3"/>
  <c r="Q900" i="3"/>
  <c r="Q1004" i="3"/>
  <c r="R943" i="3"/>
  <c r="R9415" i="3"/>
  <c r="Q9415" i="3"/>
  <c r="R9283" i="3"/>
  <c r="Q9283" i="3"/>
  <c r="Q9331" i="3"/>
  <c r="R9276" i="3"/>
  <c r="R9057" i="3"/>
  <c r="Q9083" i="3"/>
  <c r="Q8987" i="3"/>
  <c r="R8987" i="3"/>
  <c r="R9042" i="3"/>
  <c r="Q8550" i="3"/>
  <c r="R8393" i="3"/>
  <c r="Q8393" i="3"/>
  <c r="Q8142" i="3"/>
  <c r="R8142" i="3"/>
  <c r="R8331" i="3"/>
  <c r="Q8331" i="3"/>
  <c r="Q8009" i="3"/>
  <c r="R8009" i="3"/>
  <c r="Q8101" i="3"/>
  <c r="R8101" i="3"/>
  <c r="Q8150" i="3"/>
  <c r="R8150" i="3"/>
  <c r="Q7655" i="3"/>
  <c r="R7655" i="3"/>
  <c r="R7407" i="3"/>
  <c r="R8015" i="3"/>
  <c r="Q8015" i="3"/>
  <c r="R7671" i="3"/>
  <c r="Q7128" i="3"/>
  <c r="R7128" i="3"/>
  <c r="Q7638" i="3"/>
  <c r="R7638" i="3"/>
  <c r="R7103" i="3"/>
  <c r="Q7070" i="3"/>
  <c r="R7775" i="3"/>
  <c r="Q6887" i="3"/>
  <c r="R6117" i="3"/>
  <c r="R6823" i="3"/>
  <c r="Q6823" i="3"/>
  <c r="Q6101" i="3"/>
  <c r="R6101" i="3"/>
  <c r="Q6289" i="3"/>
  <c r="R6289" i="3"/>
  <c r="Q6735" i="3"/>
  <c r="R6492" i="3"/>
  <c r="R5899" i="3"/>
  <c r="Q5899" i="3"/>
  <c r="R4885" i="3"/>
  <c r="Q4885" i="3"/>
  <c r="Q5788" i="3"/>
  <c r="Q5612" i="3"/>
  <c r="R5612" i="3"/>
  <c r="Q5500" i="3"/>
  <c r="Q4712" i="3"/>
  <c r="R4712" i="3"/>
  <c r="R4815" i="3"/>
  <c r="R4568" i="3"/>
  <c r="Q4568" i="3"/>
  <c r="Q5540" i="3"/>
  <c r="R5540" i="3"/>
  <c r="R5531" i="3"/>
  <c r="Q5531" i="3"/>
  <c r="Q4801" i="3"/>
  <c r="R4440" i="3"/>
  <c r="R4616" i="3"/>
  <c r="Q4899" i="3"/>
  <c r="R4869" i="3"/>
  <c r="Q4869" i="3"/>
  <c r="R4776" i="3"/>
  <c r="Q4171" i="3"/>
  <c r="Q5148" i="3"/>
  <c r="R4672" i="3"/>
  <c r="Q4696" i="3"/>
  <c r="R3757" i="3"/>
  <c r="R3967" i="3"/>
  <c r="Q3967" i="3"/>
  <c r="R4752" i="3"/>
  <c r="R4167" i="3"/>
  <c r="Q4863" i="3"/>
  <c r="R4863" i="3"/>
  <c r="Q3652" i="3"/>
  <c r="Q3054" i="3"/>
  <c r="R3054" i="3"/>
  <c r="Q2494" i="3"/>
  <c r="R2494" i="3"/>
  <c r="Q2999" i="3"/>
  <c r="R2999" i="3"/>
  <c r="Q2566" i="3"/>
  <c r="R2566" i="3"/>
  <c r="R2542" i="3"/>
  <c r="Q2542" i="3"/>
  <c r="Q3527" i="3"/>
  <c r="R3527" i="3"/>
  <c r="Q2733" i="3"/>
  <c r="Q2615" i="3"/>
  <c r="Q3610" i="3"/>
  <c r="R3463" i="3"/>
  <c r="R2902" i="3"/>
  <c r="Q2405" i="3"/>
  <c r="R2405" i="3"/>
  <c r="R3006" i="3"/>
  <c r="Q1751" i="3"/>
  <c r="Q1630" i="3"/>
  <c r="R1511" i="3"/>
  <c r="Q1511" i="3"/>
  <c r="Q1982" i="3"/>
  <c r="Q659" i="3"/>
  <c r="R238" i="3"/>
  <c r="R100" i="3"/>
  <c r="Q2357" i="3"/>
  <c r="R2357" i="3"/>
  <c r="Q1944" i="3"/>
  <c r="R1670" i="3"/>
  <c r="R2165" i="3"/>
  <c r="Q2165" i="3"/>
  <c r="Q1115" i="3"/>
  <c r="Q1736" i="3"/>
  <c r="R1736" i="3"/>
  <c r="R1567" i="3"/>
  <c r="Q495" i="3"/>
  <c r="R449" i="3"/>
  <c r="Q449" i="3"/>
  <c r="Q188" i="3"/>
  <c r="R111" i="3"/>
  <c r="R7938" i="3"/>
  <c r="Q4530" i="3"/>
  <c r="R8701" i="3"/>
  <c r="Q8763" i="3"/>
  <c r="R8409" i="3"/>
  <c r="Q6003" i="3"/>
  <c r="R5113" i="3"/>
  <c r="Q4619" i="3"/>
  <c r="R9317" i="3"/>
  <c r="R9079" i="3"/>
  <c r="Q8927" i="3"/>
  <c r="R7841" i="3"/>
  <c r="R8018" i="3"/>
  <c r="R7786" i="3"/>
  <c r="Q7204" i="3"/>
  <c r="R6491" i="3"/>
  <c r="Q6128" i="3"/>
  <c r="Q6012" i="3"/>
  <c r="R6456" i="3"/>
  <c r="R5429" i="3"/>
  <c r="R4314" i="3"/>
  <c r="Q3469" i="3"/>
  <c r="Q3646" i="3"/>
  <c r="Q3194" i="3"/>
  <c r="R846" i="3"/>
  <c r="R2440" i="3"/>
  <c r="R1314" i="3"/>
  <c r="R604" i="3"/>
  <c r="Q9445" i="3"/>
  <c r="R9396" i="3"/>
  <c r="R9434" i="3"/>
  <c r="Q9440" i="3"/>
  <c r="Q9187" i="3"/>
  <c r="Q9142" i="3"/>
  <c r="R9085" i="3"/>
  <c r="R8610" i="3"/>
  <c r="Q8720" i="3"/>
  <c r="Q8561" i="3"/>
  <c r="Q8355" i="3"/>
  <c r="R8230" i="3"/>
  <c r="R8090" i="3"/>
  <c r="R8179" i="3"/>
  <c r="R8089" i="3"/>
  <c r="R7770" i="3"/>
  <c r="R7450" i="3"/>
  <c r="Q6931" i="3"/>
  <c r="Q6867" i="3"/>
  <c r="Q6344" i="3"/>
  <c r="R6827" i="3"/>
  <c r="Q6574" i="3"/>
  <c r="Q6187" i="3"/>
  <c r="Q6987" i="3"/>
  <c r="Q6684" i="3"/>
  <c r="Q6638" i="3"/>
  <c r="R6272" i="3"/>
  <c r="R6231" i="3"/>
  <c r="R5964" i="3"/>
  <c r="R5686" i="3"/>
  <c r="R5586" i="3"/>
  <c r="Q5855" i="3"/>
  <c r="Q5183" i="3"/>
  <c r="Q5112" i="3"/>
  <c r="Q5818" i="3"/>
  <c r="R5647" i="3"/>
  <c r="Q5111" i="3"/>
  <c r="Q5353" i="3"/>
  <c r="Q5161" i="3"/>
  <c r="Q5048" i="3"/>
  <c r="R5336" i="3"/>
  <c r="Q5335" i="3"/>
  <c r="R4882" i="3"/>
  <c r="Q4669" i="3"/>
  <c r="R5104" i="3"/>
  <c r="R4650" i="3"/>
  <c r="R4022" i="3"/>
  <c r="Q3820" i="3"/>
  <c r="R4636" i="3"/>
  <c r="R3994" i="3"/>
  <c r="Q4150" i="3"/>
  <c r="Q4522" i="3"/>
  <c r="Q4163" i="3"/>
  <c r="R4562" i="3"/>
  <c r="R3349" i="3"/>
  <c r="Q3535" i="3"/>
  <c r="R3541" i="3"/>
  <c r="Q2412" i="3"/>
  <c r="Q2394" i="3"/>
  <c r="R3073" i="3"/>
  <c r="Q3168" i="3"/>
  <c r="Q2722" i="3"/>
  <c r="Q2658" i="3"/>
  <c r="R3130" i="3"/>
  <c r="R2836" i="3"/>
  <c r="Q2788" i="3"/>
  <c r="R2588" i="3"/>
  <c r="Q2628" i="3"/>
  <c r="R886" i="3"/>
  <c r="R1518" i="3"/>
  <c r="Q998" i="3"/>
  <c r="Q662" i="3"/>
  <c r="R2473" i="3"/>
  <c r="R2130" i="3"/>
  <c r="Q1804" i="3"/>
  <c r="Q1306" i="3"/>
  <c r="R924" i="3"/>
  <c r="Q644" i="3"/>
  <c r="R988" i="3"/>
  <c r="Q510" i="3"/>
  <c r="R2290" i="3"/>
  <c r="Q1341" i="3"/>
  <c r="Q9444" i="3"/>
  <c r="R9264" i="3"/>
  <c r="Q9264" i="3"/>
  <c r="R8707" i="3"/>
  <c r="R8290" i="3"/>
  <c r="Q8290" i="3"/>
  <c r="R8457" i="3"/>
  <c r="Q8305" i="3"/>
  <c r="R8305" i="3"/>
  <c r="Q8086" i="3"/>
  <c r="R8086" i="3"/>
  <c r="Q7977" i="3"/>
  <c r="R7977" i="3"/>
  <c r="R7415" i="3"/>
  <c r="R7631" i="3"/>
  <c r="Q8273" i="3"/>
  <c r="R8273" i="3"/>
  <c r="R7591" i="3"/>
  <c r="Q7909" i="3"/>
  <c r="Q7918" i="3"/>
  <c r="Q7494" i="3"/>
  <c r="Q7391" i="3"/>
  <c r="R7391" i="3"/>
  <c r="Q7503" i="3"/>
  <c r="R7503" i="3"/>
  <c r="Q6998" i="3"/>
  <c r="R6992" i="3"/>
  <c r="R6437" i="3"/>
  <c r="Q6437" i="3"/>
  <c r="Q6895" i="3"/>
  <c r="Q6767" i="3"/>
  <c r="R6607" i="3"/>
  <c r="Q6348" i="3"/>
  <c r="R6348" i="3"/>
  <c r="R6308" i="3"/>
  <c r="Q6308" i="3"/>
  <c r="Q6484" i="3"/>
  <c r="R5284" i="3"/>
  <c r="Q4805" i="3"/>
  <c r="R4805" i="3"/>
  <c r="R4039" i="3"/>
  <c r="Q4039" i="3"/>
  <c r="Q4759" i="3"/>
  <c r="R4759" i="3"/>
  <c r="R3917" i="3"/>
  <c r="Q3917" i="3"/>
  <c r="R5245" i="3"/>
  <c r="R4997" i="3"/>
  <c r="Q4997" i="3"/>
  <c r="Q4711" i="3"/>
  <c r="Q3495" i="3"/>
  <c r="R3495" i="3"/>
  <c r="R4544" i="3"/>
  <c r="Q4369" i="3"/>
  <c r="R6077" i="3"/>
  <c r="Q2687" i="3"/>
  <c r="Q2623" i="3"/>
  <c r="Q3103" i="3"/>
  <c r="Q3576" i="3"/>
  <c r="R3576" i="3"/>
  <c r="Q2911" i="3"/>
  <c r="R2911" i="3"/>
  <c r="R2870" i="3"/>
  <c r="R2485" i="3"/>
  <c r="Q2485" i="3"/>
  <c r="R3480" i="3"/>
  <c r="Q1943" i="3"/>
  <c r="R1943" i="3"/>
  <c r="Q2158" i="3"/>
  <c r="R1840" i="3"/>
  <c r="R3531" i="3"/>
  <c r="Q3531" i="3"/>
  <c r="R2663" i="3"/>
  <c r="Q2727" i="3"/>
  <c r="Q3007" i="3"/>
  <c r="R2302" i="3"/>
  <c r="R1960" i="3"/>
  <c r="Q1960" i="3"/>
  <c r="R1695" i="3"/>
  <c r="Q1695" i="3"/>
  <c r="Q2647" i="3"/>
  <c r="R2229" i="3"/>
  <c r="Q2229" i="3"/>
  <c r="R1600" i="3"/>
  <c r="Q1544" i="3"/>
  <c r="R1544" i="3"/>
  <c r="R527" i="3"/>
  <c r="Q252" i="3"/>
  <c r="R6" i="3"/>
  <c r="R2262" i="3"/>
  <c r="Q1742" i="3"/>
  <c r="R1383" i="3"/>
  <c r="Q1383" i="3"/>
  <c r="Q411" i="3"/>
  <c r="R411" i="3"/>
  <c r="R1351" i="3"/>
  <c r="Q1351" i="3"/>
  <c r="R955" i="3"/>
  <c r="Q2549" i="3"/>
  <c r="R2549" i="3"/>
  <c r="R1896" i="3"/>
  <c r="Q1806" i="3"/>
  <c r="Q611" i="3"/>
  <c r="Q244" i="3"/>
  <c r="Q60" i="3"/>
  <c r="R1243" i="3"/>
  <c r="Q6826" i="3"/>
  <c r="R6826" i="3"/>
  <c r="Q6794" i="3"/>
  <c r="R6794" i="3"/>
  <c r="Q6762" i="3"/>
  <c r="R6762" i="3"/>
  <c r="Q6730" i="3"/>
  <c r="R6730" i="3"/>
  <c r="Q6698" i="3"/>
  <c r="R6698" i="3"/>
  <c r="Q7201" i="3"/>
  <c r="Q7114" i="3"/>
  <c r="R7412" i="3"/>
  <c r="Q7412" i="3"/>
  <c r="R7364" i="3"/>
  <c r="Q7369" i="3"/>
  <c r="R7369" i="3"/>
  <c r="R7057" i="3"/>
  <c r="Q7057" i="3"/>
  <c r="R6781" i="3"/>
  <c r="Q6781" i="3"/>
  <c r="R6653" i="3"/>
  <c r="Q6653" i="3"/>
  <c r="R6563" i="3"/>
  <c r="Q6563" i="3"/>
  <c r="R6609" i="3"/>
  <c r="Q6609" i="3"/>
  <c r="Q7058" i="3"/>
  <c r="R6842" i="3"/>
  <c r="Q6842" i="3"/>
  <c r="R6810" i="3"/>
  <c r="Q6810" i="3"/>
  <c r="Q6772" i="3"/>
  <c r="R6772" i="3"/>
  <c r="Q6430" i="3"/>
  <c r="R6430" i="3"/>
  <c r="R6408" i="3"/>
  <c r="Q6408" i="3"/>
  <c r="R7052" i="3"/>
  <c r="Q7052" i="3"/>
  <c r="Q7003" i="3"/>
  <c r="Q7035" i="3"/>
  <c r="R7035" i="3"/>
  <c r="R6972" i="3"/>
  <c r="Q6972" i="3"/>
  <c r="R6600" i="3"/>
  <c r="Q6600" i="3"/>
  <c r="R6374" i="3"/>
  <c r="Q6374" i="3"/>
  <c r="R6311" i="3"/>
  <c r="Q6311" i="3"/>
  <c r="Q6174" i="3"/>
  <c r="R6174" i="3"/>
  <c r="Q6889" i="3"/>
  <c r="R6889" i="3"/>
  <c r="Q6649" i="3"/>
  <c r="R6649" i="3"/>
  <c r="Q6622" i="3"/>
  <c r="R6622" i="3"/>
  <c r="Q6497" i="3"/>
  <c r="R6497" i="3"/>
  <c r="R6363" i="3"/>
  <c r="Q6363" i="3"/>
  <c r="Q6356" i="3"/>
  <c r="R6356" i="3"/>
  <c r="R6323" i="3"/>
  <c r="Q6323" i="3"/>
  <c r="R6259" i="3"/>
  <c r="Q6259" i="3"/>
  <c r="R6195" i="3"/>
  <c r="Q6195" i="3"/>
  <c r="R6155" i="3"/>
  <c r="Q6155" i="3"/>
  <c r="Q6134" i="3"/>
  <c r="R6134" i="3"/>
  <c r="Q7091" i="3"/>
  <c r="R7091" i="3"/>
  <c r="Q6970" i="3"/>
  <c r="R6705" i="3"/>
  <c r="Q6705" i="3"/>
  <c r="Q6518" i="3"/>
  <c r="R6518" i="3"/>
  <c r="R6274" i="3"/>
  <c r="Q6274" i="3"/>
  <c r="Q6310" i="3"/>
  <c r="R6310" i="3"/>
  <c r="R6388" i="3"/>
  <c r="Q6388" i="3"/>
  <c r="R6298" i="3"/>
  <c r="Q6298" i="3"/>
  <c r="Q6096" i="3"/>
  <c r="R6096" i="3"/>
  <c r="R6029" i="3"/>
  <c r="Q6029" i="3"/>
  <c r="Q5985" i="3"/>
  <c r="R5985" i="3"/>
  <c r="R6980" i="3"/>
  <c r="Q6980" i="3"/>
  <c r="Q6473" i="3"/>
  <c r="R6138" i="3"/>
  <c r="Q6138" i="3"/>
  <c r="Q6006" i="3"/>
  <c r="R6006" i="3"/>
  <c r="Q6579" i="3"/>
  <c r="R6579" i="3"/>
  <c r="Q6486" i="3"/>
  <c r="R6486" i="3"/>
  <c r="Q6278" i="3"/>
  <c r="R6278" i="3"/>
  <c r="Q6731" i="3"/>
  <c r="R6425" i="3"/>
  <c r="Q6425" i="3"/>
  <c r="R6417" i="3"/>
  <c r="Q6417" i="3"/>
  <c r="Q6384" i="3"/>
  <c r="R6384" i="3"/>
  <c r="R6372" i="3"/>
  <c r="Q6372" i="3"/>
  <c r="Q6224" i="3"/>
  <c r="R5999" i="3"/>
  <c r="Q5999" i="3"/>
  <c r="Q6378" i="3"/>
  <c r="R6378" i="3"/>
  <c r="R6312" i="3"/>
  <c r="Q6312" i="3"/>
  <c r="R5834" i="3"/>
  <c r="Q5834" i="3"/>
  <c r="Q5808" i="3"/>
  <c r="R5808" i="3"/>
  <c r="R5426" i="3"/>
  <c r="Q5426" i="3"/>
  <c r="Q5936" i="3"/>
  <c r="R5936" i="3"/>
  <c r="R5877" i="3"/>
  <c r="Q5877" i="3"/>
  <c r="R6082" i="3"/>
  <c r="Q6082" i="3"/>
  <c r="R6075" i="3"/>
  <c r="Q6075" i="3"/>
  <c r="Q6368" i="3"/>
  <c r="R6163" i="3"/>
  <c r="Q6163" i="3"/>
  <c r="R6127" i="3"/>
  <c r="Q6127" i="3"/>
  <c r="R6207" i="3"/>
  <c r="Q6207" i="3"/>
  <c r="R6139" i="3"/>
  <c r="Q6139" i="3"/>
  <c r="R5606" i="3"/>
  <c r="Q5606" i="3"/>
  <c r="R6154" i="3"/>
  <c r="Q6154" i="3"/>
  <c r="Q5694" i="3"/>
  <c r="R5637" i="3"/>
  <c r="Q5637" i="3"/>
  <c r="Q5438" i="3"/>
  <c r="R5438" i="3"/>
  <c r="R5797" i="3"/>
  <c r="Q5797" i="3"/>
  <c r="R5449" i="3"/>
  <c r="Q5449" i="3"/>
  <c r="Q5400" i="3"/>
  <c r="R5400" i="3"/>
  <c r="Q6064" i="3"/>
  <c r="R6064" i="3"/>
  <c r="Q6035" i="3"/>
  <c r="R6035" i="3"/>
  <c r="Q5909" i="3"/>
  <c r="R5909" i="3"/>
  <c r="R6018" i="3"/>
  <c r="Q6018" i="3"/>
  <c r="Q5845" i="3"/>
  <c r="R5845" i="3"/>
  <c r="Q6033" i="3"/>
  <c r="R6033" i="3"/>
  <c r="Q5824" i="3"/>
  <c r="R5824" i="3"/>
  <c r="R5706" i="3"/>
  <c r="R5598" i="3"/>
  <c r="Q5598" i="3"/>
  <c r="Q5389" i="3"/>
  <c r="R5389" i="3"/>
  <c r="R5422" i="3"/>
  <c r="Q5422" i="3"/>
  <c r="Q5262" i="3"/>
  <c r="R5262" i="3"/>
  <c r="Q4784" i="3"/>
  <c r="R4784" i="3"/>
  <c r="R5743" i="3"/>
  <c r="R5574" i="3"/>
  <c r="R5681" i="3"/>
  <c r="Q5681" i="3"/>
  <c r="R5609" i="3"/>
  <c r="Q5609" i="3"/>
  <c r="R5473" i="3"/>
  <c r="Q5473" i="3"/>
  <c r="Q5286" i="3"/>
  <c r="R5286" i="3"/>
  <c r="Q5358" i="3"/>
  <c r="R5358" i="3"/>
  <c r="R4999" i="3"/>
  <c r="R4935" i="3"/>
  <c r="R4871" i="3"/>
  <c r="R4950" i="3"/>
  <c r="Q4950" i="3"/>
  <c r="Q4888" i="3"/>
  <c r="R4888" i="3"/>
  <c r="Q5288" i="3"/>
  <c r="R5288" i="3"/>
  <c r="R5278" i="3"/>
  <c r="Q5278" i="3"/>
  <c r="Q5231" i="3"/>
  <c r="R5231" i="3"/>
  <c r="R5705" i="3"/>
  <c r="R4964" i="3"/>
  <c r="Q4964" i="3"/>
  <c r="Q5144" i="3"/>
  <c r="R5144" i="3"/>
  <c r="Q5271" i="3"/>
  <c r="R5271" i="3"/>
  <c r="R4505" i="3"/>
  <c r="Q4505" i="3"/>
  <c r="R4745" i="3"/>
  <c r="Q4745" i="3"/>
  <c r="Q5230" i="3"/>
  <c r="R5230" i="3"/>
  <c r="R4944" i="3"/>
  <c r="R4665" i="3"/>
  <c r="Q4665" i="3"/>
  <c r="Q4356" i="3"/>
  <c r="R4356" i="3"/>
  <c r="Q4272" i="3"/>
  <c r="R4272" i="3"/>
  <c r="R4254" i="3"/>
  <c r="Q4254" i="3"/>
  <c r="R4234" i="3"/>
  <c r="Q4234" i="3"/>
  <c r="Q4100" i="3"/>
  <c r="R4100" i="3"/>
  <c r="Q4016" i="3"/>
  <c r="R4016" i="3"/>
  <c r="R3998" i="3"/>
  <c r="Q3998" i="3"/>
  <c r="R5263" i="3"/>
  <c r="R5056" i="3"/>
  <c r="R4457" i="3"/>
  <c r="Q4457" i="3"/>
  <c r="R4403" i="3"/>
  <c r="Q4403" i="3"/>
  <c r="R4313" i="3"/>
  <c r="Q4313" i="3"/>
  <c r="R4237" i="3"/>
  <c r="Q4237" i="3"/>
  <c r="R4147" i="3"/>
  <c r="Q4147" i="3"/>
  <c r="R4057" i="3"/>
  <c r="Q4057" i="3"/>
  <c r="R5193" i="3"/>
  <c r="Q5193" i="3"/>
  <c r="Q4028" i="3"/>
  <c r="R4028" i="3"/>
  <c r="R4794" i="3"/>
  <c r="Q4794" i="3"/>
  <c r="Q4748" i="3"/>
  <c r="R4128" i="3"/>
  <c r="Q4128" i="3"/>
  <c r="Q3734" i="3"/>
  <c r="R3734" i="3"/>
  <c r="R4589" i="3"/>
  <c r="Q4589" i="3"/>
  <c r="Q4547" i="3"/>
  <c r="R4547" i="3"/>
  <c r="R3976" i="3"/>
  <c r="Q3976" i="3"/>
  <c r="R3878" i="3"/>
  <c r="Q3878" i="3"/>
  <c r="R3840" i="3"/>
  <c r="Q3840" i="3"/>
  <c r="R3776" i="3"/>
  <c r="Q3776" i="3"/>
  <c r="R3755" i="3"/>
  <c r="Q3755" i="3"/>
  <c r="R4645" i="3"/>
  <c r="Q4645" i="3"/>
  <c r="Q4539" i="3"/>
  <c r="R4539" i="3"/>
  <c r="Q4513" i="3"/>
  <c r="R4513" i="3"/>
  <c r="R4857" i="3"/>
  <c r="Q4857" i="3"/>
  <c r="Q4587" i="3"/>
  <c r="R4416" i="3"/>
  <c r="Q4416" i="3"/>
  <c r="R4162" i="3"/>
  <c r="Q4162" i="3"/>
  <c r="R3750" i="3"/>
  <c r="Q3750" i="3"/>
  <c r="Q4386" i="3"/>
  <c r="Q4140" i="3"/>
  <c r="R4140" i="3"/>
  <c r="R3922" i="3"/>
  <c r="Q3922" i="3"/>
  <c r="Q4285" i="3"/>
  <c r="R4155" i="3"/>
  <c r="Q4155" i="3"/>
  <c r="Q4024" i="3"/>
  <c r="R4024" i="3"/>
  <c r="R3954" i="3"/>
  <c r="Q3954" i="3"/>
  <c r="Q3810" i="3"/>
  <c r="R3810" i="3"/>
  <c r="Q4666" i="3"/>
  <c r="R4666" i="3"/>
  <c r="R4533" i="3"/>
  <c r="Q4533" i="3"/>
  <c r="R4328" i="3"/>
  <c r="Q4328" i="3"/>
  <c r="Q4180" i="3"/>
  <c r="R4180" i="3"/>
  <c r="R3955" i="3"/>
  <c r="Q3955" i="3"/>
  <c r="R3918" i="3"/>
  <c r="Q3918" i="3"/>
  <c r="Q4660" i="3"/>
  <c r="R4660" i="3"/>
  <c r="Q4374" i="3"/>
  <c r="R4374" i="3"/>
  <c r="R4253" i="3"/>
  <c r="Q3800" i="3"/>
  <c r="R3800" i="3"/>
  <c r="R3760" i="3"/>
  <c r="Q3760" i="3"/>
  <c r="R3506" i="3"/>
  <c r="Q3506" i="3"/>
  <c r="R3478" i="3"/>
  <c r="Q3478" i="3"/>
  <c r="R3378" i="3"/>
  <c r="Q3378" i="3"/>
  <c r="R3350" i="3"/>
  <c r="Q3350" i="3"/>
  <c r="R3254" i="3"/>
  <c r="Q3254" i="3"/>
  <c r="R3210" i="3"/>
  <c r="Q3210" i="3"/>
  <c r="Q3164" i="3"/>
  <c r="R3164" i="3"/>
  <c r="Q4146" i="3"/>
  <c r="R4146" i="3"/>
  <c r="R3609" i="3"/>
  <c r="Q3609" i="3"/>
  <c r="Q3556" i="3"/>
  <c r="R3556" i="3"/>
  <c r="Q3428" i="3"/>
  <c r="R3428" i="3"/>
  <c r="Q3300" i="3"/>
  <c r="R3300" i="3"/>
  <c r="Q3231" i="3"/>
  <c r="R3231" i="3"/>
  <c r="R3193" i="3"/>
  <c r="Q3193" i="3"/>
  <c r="Q4588" i="3"/>
  <c r="R4588" i="3"/>
  <c r="R4002" i="3"/>
  <c r="R3945" i="3"/>
  <c r="R3739" i="3"/>
  <c r="Q3739" i="3"/>
  <c r="R3718" i="3"/>
  <c r="Q3718" i="3"/>
  <c r="R3266" i="3"/>
  <c r="Q3266" i="3"/>
  <c r="R3825" i="3"/>
  <c r="Q3825" i="3"/>
  <c r="Q4186" i="3"/>
  <c r="R4178" i="3"/>
  <c r="R3982" i="3"/>
  <c r="Q3982" i="3"/>
  <c r="R3894" i="3"/>
  <c r="Q3894" i="3"/>
  <c r="Q3798" i="3"/>
  <c r="R3798" i="3"/>
  <c r="Q3784" i="3"/>
  <c r="R3784" i="3"/>
  <c r="Q3653" i="3"/>
  <c r="R3653" i="3"/>
  <c r="Q3605" i="3"/>
  <c r="R3605" i="3"/>
  <c r="R3233" i="3"/>
  <c r="Q3233" i="3"/>
  <c r="R3143" i="3"/>
  <c r="Q3143" i="3"/>
  <c r="R3359" i="3"/>
  <c r="Q3359" i="3"/>
  <c r="R3302" i="3"/>
  <c r="Q3302" i="3"/>
  <c r="Q3264" i="3"/>
  <c r="R3264" i="3"/>
  <c r="Q2578" i="3"/>
  <c r="R2578" i="3"/>
  <c r="R2496" i="3"/>
  <c r="Q2496" i="3"/>
  <c r="Q2450" i="3"/>
  <c r="R2450" i="3"/>
  <c r="R2368" i="3"/>
  <c r="Q2368" i="3"/>
  <c r="Q2322" i="3"/>
  <c r="R2322" i="3"/>
  <c r="R2240" i="3"/>
  <c r="Q2240" i="3"/>
  <c r="Q2194" i="3"/>
  <c r="R2194" i="3"/>
  <c r="R2120" i="3"/>
  <c r="Q2120" i="3"/>
  <c r="Q2050" i="3"/>
  <c r="R2050" i="3"/>
  <c r="R3622" i="3"/>
  <c r="Q3622" i="3"/>
  <c r="Q3582" i="3"/>
  <c r="R3489" i="3"/>
  <c r="Q3489" i="3"/>
  <c r="R3048" i="3"/>
  <c r="Q3048" i="3"/>
  <c r="R2920" i="3"/>
  <c r="Q2920" i="3"/>
  <c r="Q2471" i="3"/>
  <c r="R2471" i="3"/>
  <c r="R2428" i="3"/>
  <c r="Q2428" i="3"/>
  <c r="Q2410" i="3"/>
  <c r="R2410" i="3"/>
  <c r="Q2215" i="3"/>
  <c r="R2215" i="3"/>
  <c r="R2172" i="3"/>
  <c r="Q2172" i="3"/>
  <c r="Q2154" i="3"/>
  <c r="R2154" i="3"/>
  <c r="R3308" i="3"/>
  <c r="Q3308" i="3"/>
  <c r="Q3589" i="3"/>
  <c r="R3589" i="3"/>
  <c r="R3553" i="3"/>
  <c r="Q3553" i="3"/>
  <c r="R3513" i="3"/>
  <c r="Q3513" i="3"/>
  <c r="R3457" i="3"/>
  <c r="Q3457" i="3"/>
  <c r="Q3921" i="3"/>
  <c r="Q3661" i="3"/>
  <c r="R3661" i="3"/>
  <c r="R3711" i="3"/>
  <c r="R3564" i="3"/>
  <c r="Q3564" i="3"/>
  <c r="Q3519" i="3"/>
  <c r="R3519" i="3"/>
  <c r="R3444" i="3"/>
  <c r="Q3444" i="3"/>
  <c r="R3104" i="3"/>
  <c r="Q3104" i="3"/>
  <c r="R2131" i="3"/>
  <c r="Q2131" i="3"/>
  <c r="Q2041" i="3"/>
  <c r="R2041" i="3"/>
  <c r="Q3096" i="3"/>
  <c r="R3096" i="3"/>
  <c r="Q2962" i="3"/>
  <c r="R2962" i="3"/>
  <c r="Q2426" i="3"/>
  <c r="R2426" i="3"/>
  <c r="Q2298" i="3"/>
  <c r="R2298" i="3"/>
  <c r="Q2170" i="3"/>
  <c r="R2170" i="3"/>
  <c r="R1961" i="3"/>
  <c r="Q1961" i="3"/>
  <c r="R1522" i="3"/>
  <c r="Q1522" i="3"/>
  <c r="Q1476" i="3"/>
  <c r="R1476" i="3"/>
  <c r="R1450" i="3"/>
  <c r="Q1450" i="3"/>
  <c r="R1310" i="3"/>
  <c r="Q1310" i="3"/>
  <c r="Q2802" i="3"/>
  <c r="R2802" i="3"/>
  <c r="R2737" i="3"/>
  <c r="Q2737" i="3"/>
  <c r="R2536" i="3"/>
  <c r="Q2536" i="3"/>
  <c r="R2017" i="3"/>
  <c r="Q2017" i="3"/>
  <c r="Q1642" i="3"/>
  <c r="R1642" i="3"/>
  <c r="R1564" i="3"/>
  <c r="Q1564" i="3"/>
  <c r="Q1465" i="3"/>
  <c r="R1465" i="3"/>
  <c r="R1389" i="3"/>
  <c r="Q1389" i="3"/>
  <c r="Q1299" i="3"/>
  <c r="R1299" i="3"/>
  <c r="Q3485" i="3"/>
  <c r="R3485" i="3"/>
  <c r="R2676" i="3"/>
  <c r="Q3281" i="3"/>
  <c r="Q3191" i="3"/>
  <c r="R3191" i="3"/>
  <c r="Q3142" i="3"/>
  <c r="Q2929" i="3"/>
  <c r="R2929" i="3"/>
  <c r="R2857" i="3"/>
  <c r="R3189" i="3"/>
  <c r="Q3189" i="3"/>
  <c r="Q2784" i="3"/>
  <c r="R2784" i="3"/>
  <c r="R2633" i="3"/>
  <c r="Q2633" i="3"/>
  <c r="R3056" i="3"/>
  <c r="Q3056" i="3"/>
  <c r="Q2729" i="3"/>
  <c r="R2729" i="3"/>
  <c r="Q2616" i="3"/>
  <c r="R2616" i="3"/>
  <c r="R1849" i="3"/>
  <c r="Q1849" i="3"/>
  <c r="R1657" i="3"/>
  <c r="Q1657" i="3"/>
  <c r="R1496" i="3"/>
  <c r="Q1496" i="3"/>
  <c r="R1478" i="3"/>
  <c r="Q1478" i="3"/>
  <c r="R1458" i="3"/>
  <c r="Q1458" i="3"/>
  <c r="R1336" i="3"/>
  <c r="Q1336" i="3"/>
  <c r="R1286" i="3"/>
  <c r="Q1286" i="3"/>
  <c r="R3326" i="3"/>
  <c r="Q2905" i="3"/>
  <c r="R2905" i="3"/>
  <c r="R2891" i="3"/>
  <c r="Q2891" i="3"/>
  <c r="R2641" i="3"/>
  <c r="Q2641" i="3"/>
  <c r="R2380" i="3"/>
  <c r="Q2380" i="3"/>
  <c r="Q1585" i="3"/>
  <c r="R1585" i="3"/>
  <c r="Q1441" i="3"/>
  <c r="R1441" i="3"/>
  <c r="R1365" i="3"/>
  <c r="Q1365" i="3"/>
  <c r="R2460" i="3"/>
  <c r="Q2460" i="3"/>
  <c r="R2444" i="3"/>
  <c r="Q2444" i="3"/>
  <c r="Q1963" i="3"/>
  <c r="R1963" i="3"/>
  <c r="Q1779" i="3"/>
  <c r="R1779" i="3"/>
  <c r="R1262" i="3"/>
  <c r="R1230" i="3"/>
  <c r="R1198" i="3"/>
  <c r="R1166" i="3"/>
  <c r="R1134" i="3"/>
  <c r="R1102" i="3"/>
  <c r="R1070" i="3"/>
  <c r="R1038" i="3"/>
  <c r="R1006" i="3"/>
  <c r="R974" i="3"/>
  <c r="Q928" i="3"/>
  <c r="R928" i="3"/>
  <c r="R902" i="3"/>
  <c r="Q864" i="3"/>
  <c r="R864" i="3"/>
  <c r="R838" i="3"/>
  <c r="Q800" i="3"/>
  <c r="R800" i="3"/>
  <c r="R774" i="3"/>
  <c r="Q736" i="3"/>
  <c r="R736" i="3"/>
  <c r="R710" i="3"/>
  <c r="Q672" i="3"/>
  <c r="R672" i="3"/>
  <c r="R646" i="3"/>
  <c r="Q608" i="3"/>
  <c r="R608" i="3"/>
  <c r="R582" i="3"/>
  <c r="R2148" i="3"/>
  <c r="R2087" i="3"/>
  <c r="Q2087" i="3"/>
  <c r="R1796" i="3"/>
  <c r="Q1796" i="3"/>
  <c r="R1269" i="3"/>
  <c r="Q1269" i="3"/>
  <c r="R1218" i="3"/>
  <c r="Q1218" i="3"/>
  <c r="R1205" i="3"/>
  <c r="Q1205" i="3"/>
  <c r="R1154" i="3"/>
  <c r="Q1154" i="3"/>
  <c r="R1141" i="3"/>
  <c r="Q1141" i="3"/>
  <c r="R1090" i="3"/>
  <c r="Q1090" i="3"/>
  <c r="R1077" i="3"/>
  <c r="Q1077" i="3"/>
  <c r="R1026" i="3"/>
  <c r="Q1026" i="3"/>
  <c r="R1013" i="3"/>
  <c r="Q1013" i="3"/>
  <c r="R962" i="3"/>
  <c r="Q962" i="3"/>
  <c r="R2812" i="3"/>
  <c r="R2740" i="3"/>
  <c r="R2401" i="3"/>
  <c r="R2233" i="3"/>
  <c r="Q2122" i="3"/>
  <c r="R2122" i="3"/>
  <c r="R2028" i="3"/>
  <c r="Q2028" i="3"/>
  <c r="R1881" i="3"/>
  <c r="Q1881" i="3"/>
  <c r="Q1681" i="3"/>
  <c r="R1681" i="3"/>
  <c r="Q1667" i="3"/>
  <c r="R1667" i="3"/>
  <c r="Q1537" i="3"/>
  <c r="R1537" i="3"/>
  <c r="R1448" i="3"/>
  <c r="Q1448" i="3"/>
  <c r="R548" i="3"/>
  <c r="Q548" i="3"/>
  <c r="R484" i="3"/>
  <c r="Q484" i="3"/>
  <c r="R420" i="3"/>
  <c r="Q420" i="3"/>
  <c r="R2520" i="3"/>
  <c r="Q2202" i="3"/>
  <c r="R2032" i="3"/>
  <c r="Q2032" i="3"/>
  <c r="Q2003" i="3"/>
  <c r="R2003" i="3"/>
  <c r="Q1857" i="3"/>
  <c r="R1857" i="3"/>
  <c r="R1524" i="3"/>
  <c r="Q1524" i="3"/>
  <c r="R2179" i="3"/>
  <c r="Q2179" i="3"/>
  <c r="R1617" i="3"/>
  <c r="Q1617" i="3"/>
  <c r="R3074" i="3"/>
  <c r="R2763" i="3"/>
  <c r="Q2763" i="3"/>
  <c r="R2636" i="3"/>
  <c r="R2529" i="3"/>
  <c r="R2491" i="3"/>
  <c r="Q2491" i="3"/>
  <c r="Q2320" i="3"/>
  <c r="R2207" i="3"/>
  <c r="Q2207" i="3"/>
  <c r="R2199" i="3"/>
  <c r="Q2199" i="3"/>
  <c r="R2051" i="3"/>
  <c r="Q2051" i="3"/>
  <c r="R1932" i="3"/>
  <c r="R1820" i="3"/>
  <c r="Q1820" i="3"/>
  <c r="R1344" i="3"/>
  <c r="Q1344" i="3"/>
  <c r="Q458" i="3"/>
  <c r="R458" i="3"/>
  <c r="Q2706" i="3"/>
  <c r="R2706" i="3"/>
  <c r="Q2618" i="3"/>
  <c r="R2308" i="3"/>
  <c r="Q2308" i="3"/>
  <c r="R2127" i="3"/>
  <c r="Q1867" i="3"/>
  <c r="R1553" i="3"/>
  <c r="Q1553" i="3"/>
  <c r="Q522" i="3"/>
  <c r="R522" i="3"/>
  <c r="R410" i="3"/>
  <c r="Q410" i="3"/>
  <c r="R2455" i="3"/>
  <c r="Q2455" i="3"/>
  <c r="R2336" i="3"/>
  <c r="Q2336" i="3"/>
  <c r="R2081" i="3"/>
  <c r="Q2081" i="3"/>
  <c r="R1741" i="3"/>
  <c r="Q741" i="3"/>
  <c r="R741" i="3"/>
  <c r="Q558" i="3"/>
  <c r="R246" i="3"/>
  <c r="Q246" i="3"/>
  <c r="R147" i="3"/>
  <c r="Q147" i="3"/>
  <c r="R85" i="3"/>
  <c r="Q85" i="3"/>
  <c r="Q884" i="3"/>
  <c r="R1618" i="3"/>
  <c r="Q1618" i="3"/>
  <c r="R1039" i="3"/>
  <c r="Q1039" i="3"/>
  <c r="R946" i="3"/>
  <c r="Q946" i="3"/>
  <c r="Q885" i="3"/>
  <c r="R885" i="3"/>
  <c r="R690" i="3"/>
  <c r="Q690" i="3"/>
  <c r="R567" i="3"/>
  <c r="Q567" i="3"/>
  <c r="R1127" i="3"/>
  <c r="Q1127" i="3"/>
  <c r="R666" i="3"/>
  <c r="Q666" i="3"/>
  <c r="R59" i="3"/>
  <c r="Q59" i="3"/>
  <c r="Q701" i="3"/>
  <c r="R701" i="3"/>
  <c r="R583" i="3"/>
  <c r="Q583" i="3"/>
  <c r="R485" i="3"/>
  <c r="Q485" i="3"/>
  <c r="Q323" i="3"/>
  <c r="R323" i="3"/>
  <c r="R259" i="3"/>
  <c r="Q259" i="3"/>
  <c r="Q195" i="3"/>
  <c r="R195" i="3"/>
  <c r="Q131" i="3"/>
  <c r="R131" i="3"/>
  <c r="R67" i="3"/>
  <c r="Q67" i="3"/>
  <c r="Q3" i="3"/>
  <c r="R3" i="3"/>
  <c r="Q193" i="3"/>
  <c r="R193" i="3"/>
  <c r="Q129" i="3"/>
  <c r="R129" i="3"/>
  <c r="Q1340" i="3"/>
  <c r="R1015" i="3"/>
  <c r="Q1015" i="3"/>
  <c r="R951" i="3"/>
  <c r="Q951" i="3"/>
  <c r="Q909" i="3"/>
  <c r="R909" i="3"/>
  <c r="Q805" i="3"/>
  <c r="R805" i="3"/>
  <c r="Q397" i="3"/>
  <c r="R397" i="3"/>
  <c r="R347" i="3"/>
  <c r="Q347" i="3"/>
  <c r="R318" i="3"/>
  <c r="Q318" i="3"/>
  <c r="Q233" i="3"/>
  <c r="R233" i="3"/>
  <c r="R29" i="3"/>
  <c r="Q29" i="3"/>
  <c r="R610" i="3"/>
  <c r="Q610" i="3"/>
  <c r="Q1323" i="3"/>
  <c r="Q597" i="3"/>
  <c r="R597" i="3"/>
  <c r="Q398" i="3"/>
  <c r="R371" i="3"/>
  <c r="Q371" i="3"/>
  <c r="R307" i="3"/>
  <c r="Q307" i="3"/>
  <c r="R53" i="3"/>
  <c r="Q53" i="3"/>
  <c r="Q99" i="3"/>
  <c r="R99" i="3"/>
  <c r="R123" i="3"/>
  <c r="Q123" i="3"/>
  <c r="R959" i="3"/>
  <c r="Q959" i="3"/>
  <c r="R906" i="3"/>
  <c r="Q906" i="3"/>
  <c r="R706" i="3"/>
  <c r="Q706" i="3"/>
  <c r="R504" i="3"/>
  <c r="R2162" i="3"/>
  <c r="R1451" i="3"/>
  <c r="Q653" i="3"/>
  <c r="R653" i="3"/>
  <c r="Q621" i="3"/>
  <c r="R621" i="3"/>
  <c r="Q227" i="3"/>
  <c r="R227" i="3"/>
  <c r="R165" i="3"/>
  <c r="Q165" i="3"/>
  <c r="R834" i="3"/>
  <c r="Q834" i="3"/>
  <c r="R9314" i="3"/>
  <c r="Q9314" i="3"/>
  <c r="R9371" i="3"/>
  <c r="Q9371" i="3"/>
  <c r="R9147" i="3"/>
  <c r="Q9147" i="3"/>
  <c r="Q9186" i="3"/>
  <c r="R9186" i="3"/>
  <c r="R9088" i="3"/>
  <c r="Q9088" i="3"/>
  <c r="Q8917" i="3"/>
  <c r="R8917" i="3"/>
  <c r="Q8920" i="3"/>
  <c r="R8920" i="3"/>
  <c r="Q8820" i="3"/>
  <c r="R8820" i="3"/>
  <c r="Q8754" i="3"/>
  <c r="R8754" i="3"/>
  <c r="R8752" i="3"/>
  <c r="Q8752" i="3"/>
  <c r="R8932" i="3"/>
  <c r="Q8932" i="3"/>
  <c r="R8841" i="3"/>
  <c r="Q8841" i="3"/>
  <c r="R8658" i="3"/>
  <c r="Q8658" i="3"/>
  <c r="R8487" i="3"/>
  <c r="Q8487" i="3"/>
  <c r="R8631" i="3"/>
  <c r="Q8631" i="3"/>
  <c r="Q8638" i="3"/>
  <c r="R8638" i="3"/>
  <c r="R8347" i="3"/>
  <c r="Q8347" i="3"/>
  <c r="Q7994" i="3"/>
  <c r="R7994" i="3"/>
  <c r="Q8227" i="3"/>
  <c r="R8227" i="3"/>
  <c r="R8377" i="3"/>
  <c r="Q8377" i="3"/>
  <c r="R7731" i="3"/>
  <c r="Q7731" i="3"/>
  <c r="R7781" i="3"/>
  <c r="Q7781" i="3"/>
  <c r="R7596" i="3"/>
  <c r="Q7596" i="3"/>
  <c r="R7336" i="3"/>
  <c r="Q7336" i="3"/>
  <c r="R7721" i="3"/>
  <c r="Q7721" i="3"/>
  <c r="R7649" i="3"/>
  <c r="Q7649" i="3"/>
  <c r="Q7481" i="3"/>
  <c r="R7481" i="3"/>
  <c r="R7239" i="3"/>
  <c r="Q7239" i="3"/>
  <c r="Q7466" i="3"/>
  <c r="R7466" i="3"/>
  <c r="R6985" i="3"/>
  <c r="Q6985" i="3"/>
  <c r="Q7586" i="3"/>
  <c r="R7269" i="3"/>
  <c r="Q7269" i="3"/>
  <c r="R6587" i="3"/>
  <c r="Q6587" i="3"/>
  <c r="Q7011" i="3"/>
  <c r="R7011" i="3"/>
  <c r="Q6788" i="3"/>
  <c r="R6788" i="3"/>
  <c r="Q7330" i="3"/>
  <c r="R7330" i="3"/>
  <c r="R6749" i="3"/>
  <c r="Q6749" i="3"/>
  <c r="R6531" i="3"/>
  <c r="Q6531" i="3"/>
  <c r="Q7082" i="3"/>
  <c r="R7082" i="3"/>
  <c r="R6688" i="3"/>
  <c r="Q6688" i="3"/>
  <c r="R6797" i="3"/>
  <c r="Q6797" i="3"/>
  <c r="Q7026" i="3"/>
  <c r="R7026" i="3"/>
  <c r="R6728" i="3"/>
  <c r="Q6728" i="3"/>
  <c r="R6916" i="3"/>
  <c r="Q6916" i="3"/>
  <c r="R6641" i="3"/>
  <c r="Q6641" i="3"/>
  <c r="Q6454" i="3"/>
  <c r="R6454" i="3"/>
  <c r="Q6426" i="3"/>
  <c r="R6426" i="3"/>
  <c r="R6801" i="3"/>
  <c r="Q6801" i="3"/>
  <c r="R6045" i="3"/>
  <c r="Q6045" i="3"/>
  <c r="R5517" i="3"/>
  <c r="Q5517" i="3"/>
  <c r="R6047" i="3"/>
  <c r="R5665" i="3"/>
  <c r="Q5665" i="3"/>
  <c r="R6130" i="3"/>
  <c r="Q6130" i="3"/>
  <c r="Q5821" i="3"/>
  <c r="R5821" i="3"/>
  <c r="R5807" i="3"/>
  <c r="Q5807" i="3"/>
  <c r="R5710" i="3"/>
  <c r="Q5710" i="3"/>
  <c r="R5874" i="3"/>
  <c r="Q5874" i="3"/>
  <c r="R5813" i="3"/>
  <c r="Q5813" i="3"/>
  <c r="R5474" i="3"/>
  <c r="Q5474" i="3"/>
  <c r="R4988" i="3"/>
  <c r="Q4988" i="3"/>
  <c r="R4924" i="3"/>
  <c r="Q4924" i="3"/>
  <c r="R9386" i="3"/>
  <c r="Q9386" i="3"/>
  <c r="Q9426" i="3"/>
  <c r="R9426" i="3"/>
  <c r="Q9245" i="3"/>
  <c r="R9245" i="3"/>
  <c r="R9431" i="3"/>
  <c r="Q9431" i="3"/>
  <c r="Q9207" i="3"/>
  <c r="R9207" i="3"/>
  <c r="Q9255" i="3"/>
  <c r="R9255" i="3"/>
  <c r="R9116" i="3"/>
  <c r="R8989" i="3"/>
  <c r="Q8989" i="3"/>
  <c r="R8919" i="3"/>
  <c r="Q8919" i="3"/>
  <c r="R8934" i="3"/>
  <c r="Q8934" i="3"/>
  <c r="R9080" i="3"/>
  <c r="Q9080" i="3"/>
  <c r="R8973" i="3"/>
  <c r="Q8973" i="3"/>
  <c r="R9084" i="3"/>
  <c r="Q9084" i="3"/>
  <c r="R9037" i="3"/>
  <c r="Q9037" i="3"/>
  <c r="Q8976" i="3"/>
  <c r="R8976" i="3"/>
  <c r="R9046" i="3"/>
  <c r="R9010" i="3"/>
  <c r="Q9010" i="3"/>
  <c r="R9119" i="3"/>
  <c r="Q8828" i="3"/>
  <c r="R8828" i="3"/>
  <c r="R8985" i="3"/>
  <c r="Q8985" i="3"/>
  <c r="Q8887" i="3"/>
  <c r="R8887" i="3"/>
  <c r="Q8668" i="3"/>
  <c r="R8668" i="3"/>
  <c r="R8956" i="3"/>
  <c r="Q8956" i="3"/>
  <c r="R8655" i="3"/>
  <c r="Q8655" i="3"/>
  <c r="R8741" i="3"/>
  <c r="Q8741" i="3"/>
  <c r="Q8615" i="3"/>
  <c r="R8615" i="3"/>
  <c r="Q8440" i="3"/>
  <c r="R8440" i="3"/>
  <c r="Q8728" i="3"/>
  <c r="R8728" i="3"/>
  <c r="R8468" i="3"/>
  <c r="Q8468" i="3"/>
  <c r="R8553" i="3"/>
  <c r="R8525" i="3"/>
  <c r="Q8525" i="3"/>
  <c r="R8512" i="3"/>
  <c r="R8602" i="3"/>
  <c r="R8378" i="3"/>
  <c r="Q8378" i="3"/>
  <c r="R8269" i="3"/>
  <c r="Q8269" i="3"/>
  <c r="R8232" i="3"/>
  <c r="Q8232" i="3"/>
  <c r="Q8493" i="3"/>
  <c r="R8479" i="3"/>
  <c r="R8052" i="3"/>
  <c r="Q8052" i="3"/>
  <c r="R8316" i="3"/>
  <c r="Q8316" i="3"/>
  <c r="Q8113" i="3"/>
  <c r="R8113" i="3"/>
  <c r="R8221" i="3"/>
  <c r="R8304" i="3"/>
  <c r="Q8304" i="3"/>
  <c r="Q8268" i="3"/>
  <c r="R7979" i="3"/>
  <c r="Q7979" i="3"/>
  <c r="R8114" i="3"/>
  <c r="Q8114" i="3"/>
  <c r="Q8014" i="3"/>
  <c r="R8014" i="3"/>
  <c r="Q7945" i="3"/>
  <c r="R7945" i="3"/>
  <c r="R9354" i="3"/>
  <c r="Q9354" i="3"/>
  <c r="R9293" i="3"/>
  <c r="Q9293" i="3"/>
  <c r="Q9253" i="3"/>
  <c r="R9253" i="3"/>
  <c r="R9328" i="3"/>
  <c r="Q9328" i="3"/>
  <c r="R9252" i="3"/>
  <c r="Q9252" i="3"/>
  <c r="Q9158" i="3"/>
  <c r="R9158" i="3"/>
  <c r="R9303" i="3"/>
  <c r="Q9303" i="3"/>
  <c r="R9105" i="3"/>
  <c r="Q9105" i="3"/>
  <c r="Q9135" i="3"/>
  <c r="R9135" i="3"/>
  <c r="R9067" i="3"/>
  <c r="Q9067" i="3"/>
  <c r="R9039" i="3"/>
  <c r="Q9039" i="3"/>
  <c r="R9217" i="3"/>
  <c r="R9059" i="3"/>
  <c r="Q9059" i="3"/>
  <c r="R8983" i="3"/>
  <c r="Q8983" i="3"/>
  <c r="Q8992" i="3"/>
  <c r="R8992" i="3"/>
  <c r="R8996" i="3"/>
  <c r="Q8996" i="3"/>
  <c r="Q9005" i="3"/>
  <c r="R9005" i="3"/>
  <c r="Q9070" i="3"/>
  <c r="R9070" i="3"/>
  <c r="R9032" i="3"/>
  <c r="Q9032" i="3"/>
  <c r="R8897" i="3"/>
  <c r="Q8742" i="3"/>
  <c r="R8742" i="3"/>
  <c r="R8984" i="3"/>
  <c r="R8750" i="3"/>
  <c r="Q8750" i="3"/>
  <c r="Q8642" i="3"/>
  <c r="R8642" i="3"/>
  <c r="Q8796" i="3"/>
  <c r="R8796" i="3"/>
  <c r="R8745" i="3"/>
  <c r="Q8745" i="3"/>
  <c r="R8926" i="3"/>
  <c r="Q8903" i="3"/>
  <c r="R8903" i="3"/>
  <c r="Q8811" i="3"/>
  <c r="R8811" i="3"/>
  <c r="R8629" i="3"/>
  <c r="Q8629" i="3"/>
  <c r="Q8617" i="3"/>
  <c r="R8617" i="3"/>
  <c r="Q8513" i="3"/>
  <c r="R8513" i="3"/>
  <c r="R8753" i="3"/>
  <c r="Q8753" i="3"/>
  <c r="R8786" i="3"/>
  <c r="R8583" i="3"/>
  <c r="Q8583" i="3"/>
  <c r="R8543" i="3"/>
  <c r="Q8543" i="3"/>
  <c r="Q8509" i="3"/>
  <c r="R8509" i="3"/>
  <c r="R8461" i="3"/>
  <c r="Q8461" i="3"/>
  <c r="Q8376" i="3"/>
  <c r="R8376" i="3"/>
  <c r="R8502" i="3"/>
  <c r="Q8696" i="3"/>
  <c r="R8696" i="3"/>
  <c r="R8603" i="3"/>
  <c r="Q8603" i="3"/>
  <c r="R8422" i="3"/>
  <c r="Q8422" i="3"/>
  <c r="R8340" i="3"/>
  <c r="Q8340" i="3"/>
  <c r="R8203" i="3"/>
  <c r="Q8203" i="3"/>
  <c r="R8471" i="3"/>
  <c r="Q8471" i="3"/>
  <c r="R8449" i="3"/>
  <c r="Q8449" i="3"/>
  <c r="R8477" i="3"/>
  <c r="Q8477" i="3"/>
  <c r="R8038" i="3"/>
  <c r="Q8038" i="3"/>
  <c r="Q8380" i="3"/>
  <c r="R8380" i="3"/>
  <c r="R8272" i="3"/>
  <c r="Q8272" i="3"/>
  <c r="R8043" i="3"/>
  <c r="Q8043" i="3"/>
  <c r="R7868" i="3"/>
  <c r="Q7868" i="3"/>
  <c r="Q7684" i="3"/>
  <c r="R7684" i="3"/>
  <c r="Q8137" i="3"/>
  <c r="R8137" i="3"/>
  <c r="R8194" i="3"/>
  <c r="Q8194" i="3"/>
  <c r="R7701" i="3"/>
  <c r="Q7701" i="3"/>
  <c r="R7618" i="3"/>
  <c r="Q7618" i="3"/>
  <c r="Q7648" i="3"/>
  <c r="R7648" i="3"/>
  <c r="Q7587" i="3"/>
  <c r="R7587" i="3"/>
  <c r="R7813" i="3"/>
  <c r="Q7813" i="3"/>
  <c r="Q7780" i="3"/>
  <c r="Q7688" i="3"/>
  <c r="R7688" i="3"/>
  <c r="Q7557" i="3"/>
  <c r="R7557" i="3"/>
  <c r="R7996" i="3"/>
  <c r="Q7996" i="3"/>
  <c r="Q7850" i="3"/>
  <c r="R8087" i="3"/>
  <c r="Q8087" i="3"/>
  <c r="Q7890" i="3"/>
  <c r="R7345" i="3"/>
  <c r="Q7345" i="3"/>
  <c r="Q7555" i="3"/>
  <c r="R7555" i="3"/>
  <c r="R7328" i="3"/>
  <c r="Q7328" i="3"/>
  <c r="R7276" i="3"/>
  <c r="Q7276" i="3"/>
  <c r="R7764" i="3"/>
  <c r="Q7764" i="3"/>
  <c r="R7689" i="3"/>
  <c r="Q7689" i="3"/>
  <c r="R7319" i="3"/>
  <c r="Q7319" i="3"/>
  <c r="R7248" i="3"/>
  <c r="Q7248" i="3"/>
  <c r="Q7155" i="3"/>
  <c r="R7155" i="3"/>
  <c r="R7236" i="3"/>
  <c r="Q7236" i="3"/>
  <c r="Q7170" i="3"/>
  <c r="R7170" i="3"/>
  <c r="Q7738" i="3"/>
  <c r="R7472" i="3"/>
  <c r="Q7472" i="3"/>
  <c r="R7157" i="3"/>
  <c r="Q7157" i="3"/>
  <c r="R7249" i="3"/>
  <c r="Q7249" i="3"/>
  <c r="R6822" i="3"/>
  <c r="Q6822" i="3"/>
  <c r="R6776" i="3"/>
  <c r="Q6776" i="3"/>
  <c r="R6977" i="3"/>
  <c r="Q6977" i="3"/>
  <c r="R6913" i="3"/>
  <c r="Q6913" i="3"/>
  <c r="R6805" i="3"/>
  <c r="Q6805" i="3"/>
  <c r="R6529" i="3"/>
  <c r="Q6529" i="3"/>
  <c r="R7339" i="3"/>
  <c r="Q6852" i="3"/>
  <c r="R6852" i="3"/>
  <c r="R9435" i="3"/>
  <c r="Q9435" i="3"/>
  <c r="Q9422" i="3"/>
  <c r="R9422" i="3"/>
  <c r="R9397" i="3"/>
  <c r="Q9397" i="3"/>
  <c r="Q9346" i="3"/>
  <c r="R9346" i="3"/>
  <c r="Q9370" i="3"/>
  <c r="Q9336" i="3"/>
  <c r="Q9298" i="3"/>
  <c r="R9298" i="3"/>
  <c r="R9377" i="3"/>
  <c r="R9287" i="3"/>
  <c r="Q9287" i="3"/>
  <c r="Q9277" i="3"/>
  <c r="R9277" i="3"/>
  <c r="R9379" i="3"/>
  <c r="Q9379" i="3"/>
  <c r="R9246" i="3"/>
  <c r="Q9246" i="3"/>
  <c r="Q9332" i="3"/>
  <c r="R9285" i="3"/>
  <c r="Q9285" i="3"/>
  <c r="Q9191" i="3"/>
  <c r="R9191" i="3"/>
  <c r="Q9220" i="3"/>
  <c r="Q9302" i="3"/>
  <c r="R9302" i="3"/>
  <c r="R9282" i="3"/>
  <c r="Q9282" i="3"/>
  <c r="R9175" i="3"/>
  <c r="Q9175" i="3"/>
  <c r="R9129" i="3"/>
  <c r="Q9129" i="3"/>
  <c r="Q9170" i="3"/>
  <c r="R9170" i="3"/>
  <c r="R9219" i="3"/>
  <c r="Q9219" i="3"/>
  <c r="Q9140" i="3"/>
  <c r="R9140" i="3"/>
  <c r="R9027" i="3"/>
  <c r="Q9027" i="3"/>
  <c r="Q9226" i="3"/>
  <c r="R9226" i="3"/>
  <c r="R9243" i="3"/>
  <c r="Q9243" i="3"/>
  <c r="Q9196" i="3"/>
  <c r="Q9288" i="3"/>
  <c r="R9248" i="3"/>
  <c r="Q9248" i="3"/>
  <c r="R9045" i="3"/>
  <c r="Q9045" i="3"/>
  <c r="R9235" i="3"/>
  <c r="Q9235" i="3"/>
  <c r="Q9163" i="3"/>
  <c r="R9141" i="3"/>
  <c r="R9104" i="3"/>
  <c r="Q9104" i="3"/>
  <c r="R9009" i="3"/>
  <c r="Q9009" i="3"/>
  <c r="Q8980" i="3"/>
  <c r="R8980" i="3"/>
  <c r="Q8936" i="3"/>
  <c r="R8936" i="3"/>
  <c r="R8977" i="3"/>
  <c r="Q8977" i="3"/>
  <c r="Q9162" i="3"/>
  <c r="R9162" i="3"/>
  <c r="R9152" i="3"/>
  <c r="Q9152" i="3"/>
  <c r="R8986" i="3"/>
  <c r="Q8986" i="3"/>
  <c r="Q8960" i="3"/>
  <c r="R8960" i="3"/>
  <c r="R9169" i="3"/>
  <c r="Q9169" i="3"/>
  <c r="Q9270" i="3"/>
  <c r="R9064" i="3"/>
  <c r="Q9064" i="3"/>
  <c r="R9028" i="3"/>
  <c r="Q9028" i="3"/>
  <c r="R8941" i="3"/>
  <c r="Q8941" i="3"/>
  <c r="R9143" i="3"/>
  <c r="Q9143" i="3"/>
  <c r="R9087" i="3"/>
  <c r="Q9087" i="3"/>
  <c r="Q9006" i="3"/>
  <c r="R8845" i="3"/>
  <c r="Q8845" i="3"/>
  <c r="R8937" i="3"/>
  <c r="Q8937" i="3"/>
  <c r="R9053" i="3"/>
  <c r="Q9053" i="3"/>
  <c r="Q9279" i="3"/>
  <c r="R9076" i="3"/>
  <c r="Q9076" i="3"/>
  <c r="R8918" i="3"/>
  <c r="Q8918" i="3"/>
  <c r="R8777" i="3"/>
  <c r="Q8777" i="3"/>
  <c r="R8911" i="3"/>
  <c r="Q8880" i="3"/>
  <c r="Q8843" i="3"/>
  <c r="R8843" i="3"/>
  <c r="R8744" i="3"/>
  <c r="Q8744" i="3"/>
  <c r="Q8912" i="3"/>
  <c r="R8912" i="3"/>
  <c r="R8846" i="3"/>
  <c r="Q8846" i="3"/>
  <c r="R8822" i="3"/>
  <c r="Q8822" i="3"/>
  <c r="R8736" i="3"/>
  <c r="Q8736" i="3"/>
  <c r="Q8662" i="3"/>
  <c r="R8662" i="3"/>
  <c r="R8645" i="3"/>
  <c r="Q8645" i="3"/>
  <c r="Q8787" i="3"/>
  <c r="R8787" i="3"/>
  <c r="R8709" i="3"/>
  <c r="Q8709" i="3"/>
  <c r="Q8834" i="3"/>
  <c r="R8806" i="3"/>
  <c r="Q8806" i="3"/>
  <c r="Q8771" i="3"/>
  <c r="Q8700" i="3"/>
  <c r="R8700" i="3"/>
  <c r="Q8680" i="3"/>
  <c r="R8680" i="3"/>
  <c r="R8782" i="3"/>
  <c r="Q8782" i="3"/>
  <c r="Q8608" i="3"/>
  <c r="R8872" i="3"/>
  <c r="Q8872" i="3"/>
  <c r="R8704" i="3"/>
  <c r="R8637" i="3"/>
  <c r="Q8637" i="3"/>
  <c r="Q8570" i="3"/>
  <c r="R8764" i="3"/>
  <c r="R8560" i="3"/>
  <c r="R8489" i="3"/>
  <c r="Q8489" i="3"/>
  <c r="R8714" i="3"/>
  <c r="Q8714" i="3"/>
  <c r="R8370" i="3"/>
  <c r="Q8370" i="3"/>
  <c r="Q8671" i="3"/>
  <c r="Q8397" i="3"/>
  <c r="R8397" i="3"/>
  <c r="Q8717" i="3"/>
  <c r="Q8643" i="3"/>
  <c r="R8600" i="3"/>
  <c r="Q8527" i="3"/>
  <c r="R8390" i="3"/>
  <c r="Q8390" i="3"/>
  <c r="R8445" i="3"/>
  <c r="Q8445" i="3"/>
  <c r="R8301" i="3"/>
  <c r="Q8301" i="3"/>
  <c r="R8428" i="3"/>
  <c r="Q8428" i="3"/>
  <c r="Q8315" i="3"/>
  <c r="R8315" i="3"/>
  <c r="R8217" i="3"/>
  <c r="Q8217" i="3"/>
  <c r="R8406" i="3"/>
  <c r="Q8365" i="3"/>
  <c r="R8365" i="3"/>
  <c r="Q8247" i="3"/>
  <c r="R8247" i="3"/>
  <c r="R8032" i="3"/>
  <c r="Q8032" i="3"/>
  <c r="R8219" i="3"/>
  <c r="Q8219" i="3"/>
  <c r="Q8374" i="3"/>
  <c r="R8392" i="3"/>
  <c r="Q8256" i="3"/>
  <c r="Q8184" i="3"/>
  <c r="Q8342" i="3"/>
  <c r="R8323" i="3"/>
  <c r="Q8323" i="3"/>
  <c r="Q8127" i="3"/>
  <c r="R8127" i="3"/>
  <c r="Q8023" i="3"/>
  <c r="R8023" i="3"/>
  <c r="R8088" i="3"/>
  <c r="Q8088" i="3"/>
  <c r="R8063" i="3"/>
  <c r="Q8063" i="3"/>
  <c r="R7836" i="3"/>
  <c r="Q7836" i="3"/>
  <c r="Q7810" i="3"/>
  <c r="R7810" i="3"/>
  <c r="Q7728" i="3"/>
  <c r="R7728" i="3"/>
  <c r="R7678" i="3"/>
  <c r="Q7678" i="3"/>
  <c r="R8204" i="3"/>
  <c r="Q8204" i="3"/>
  <c r="R8122" i="3"/>
  <c r="Q8122" i="3"/>
  <c r="Q7929" i="3"/>
  <c r="R7929" i="3"/>
  <c r="Q7856" i="3"/>
  <c r="R7856" i="3"/>
  <c r="R7737" i="3"/>
  <c r="Q7737" i="3"/>
  <c r="Q7720" i="3"/>
  <c r="R7720" i="3"/>
  <c r="R8054" i="3"/>
  <c r="Q8054" i="3"/>
  <c r="R7739" i="3"/>
  <c r="Q7739" i="3"/>
  <c r="R7681" i="3"/>
  <c r="Q7681" i="3"/>
  <c r="R7995" i="3"/>
  <c r="Q7995" i="3"/>
  <c r="Q7915" i="3"/>
  <c r="R7915" i="3"/>
  <c r="R7609" i="3"/>
  <c r="Q7609" i="3"/>
  <c r="R7937" i="3"/>
  <c r="Q7937" i="3"/>
  <c r="R7858" i="3"/>
  <c r="Q7858" i="3"/>
  <c r="R7776" i="3"/>
  <c r="Q7776" i="3"/>
  <c r="R7660" i="3"/>
  <c r="Q7660" i="3"/>
  <c r="Q7898" i="3"/>
  <c r="R7898" i="3"/>
  <c r="R7608" i="3"/>
  <c r="Q7608" i="3"/>
  <c r="Q7946" i="3"/>
  <c r="R7946" i="3"/>
  <c r="R8082" i="3"/>
  <c r="Q8082" i="3"/>
  <c r="R7877" i="3"/>
  <c r="Q7877" i="3"/>
  <c r="Q7844" i="3"/>
  <c r="R7849" i="3"/>
  <c r="R7809" i="3"/>
  <c r="R7704" i="3"/>
  <c r="Q7704" i="3"/>
  <c r="Q7777" i="3"/>
  <c r="Q7506" i="3"/>
  <c r="R7506" i="3"/>
  <c r="R7400" i="3"/>
  <c r="Q7400" i="3"/>
  <c r="Q7338" i="3"/>
  <c r="R7338" i="3"/>
  <c r="Q7251" i="3"/>
  <c r="R7251" i="3"/>
  <c r="R7860" i="3"/>
  <c r="Q7860" i="3"/>
  <c r="R7626" i="3"/>
  <c r="R7788" i="3"/>
  <c r="Q7788" i="3"/>
  <c r="R7717" i="3"/>
  <c r="Q7717" i="3"/>
  <c r="R7256" i="3"/>
  <c r="Q7256" i="3"/>
  <c r="Q7723" i="3"/>
  <c r="R7723" i="3"/>
  <c r="R7580" i="3"/>
  <c r="R7661" i="3"/>
  <c r="Q7641" i="3"/>
  <c r="Q7579" i="3"/>
  <c r="R7217" i="3"/>
  <c r="Q7217" i="3"/>
  <c r="R7242" i="3"/>
  <c r="Q7242" i="3"/>
  <c r="Q7199" i="3"/>
  <c r="R7199" i="3"/>
  <c r="Q7232" i="3"/>
  <c r="R7232" i="3"/>
  <c r="R7164" i="3"/>
  <c r="Q7164" i="3"/>
  <c r="R7633" i="3"/>
  <c r="R7475" i="3"/>
  <c r="Q7475" i="3"/>
  <c r="Q7426" i="3"/>
  <c r="R7426" i="3"/>
  <c r="Q7685" i="3"/>
  <c r="R7621" i="3"/>
  <c r="Q7621" i="3"/>
  <c r="R7559" i="3"/>
  <c r="Q7559" i="3"/>
  <c r="Q7394" i="3"/>
  <c r="R7394" i="3"/>
  <c r="R7634" i="3"/>
  <c r="R7237" i="3"/>
  <c r="Q7237" i="3"/>
  <c r="R7177" i="3"/>
  <c r="Q7177" i="3"/>
  <c r="Q7146" i="3"/>
  <c r="R7146" i="3"/>
  <c r="R7049" i="3"/>
  <c r="Q7049" i="3"/>
  <c r="R6770" i="3"/>
  <c r="Q6770" i="3"/>
  <c r="R6726" i="3"/>
  <c r="Q6726" i="3"/>
  <c r="Q6680" i="3"/>
  <c r="R6680" i="3"/>
  <c r="Q6636" i="3"/>
  <c r="R6636" i="3"/>
  <c r="Q6604" i="3"/>
  <c r="R6604" i="3"/>
  <c r="Q6572" i="3"/>
  <c r="R6572" i="3"/>
  <c r="Q6540" i="3"/>
  <c r="R6540" i="3"/>
  <c r="R7643" i="3"/>
  <c r="R7340" i="3"/>
  <c r="Q7340" i="3"/>
  <c r="R7284" i="3"/>
  <c r="Q7284" i="3"/>
  <c r="R7241" i="3"/>
  <c r="Q6785" i="3"/>
  <c r="R6785" i="3"/>
  <c r="R6709" i="3"/>
  <c r="Q6709" i="3"/>
  <c r="R6613" i="3"/>
  <c r="Q6613" i="3"/>
  <c r="R6523" i="3"/>
  <c r="Q6523" i="3"/>
  <c r="Q7313" i="3"/>
  <c r="R7188" i="3"/>
  <c r="Q7188" i="3"/>
  <c r="R7404" i="3"/>
  <c r="Q7404" i="3"/>
  <c r="R7215" i="3"/>
  <c r="Q7215" i="3"/>
  <c r="R7564" i="3"/>
  <c r="Q7564" i="3"/>
  <c r="R7121" i="3"/>
  <c r="Q7121" i="3"/>
  <c r="Q6761" i="3"/>
  <c r="R6761" i="3"/>
  <c r="R6691" i="3"/>
  <c r="Q6691" i="3"/>
  <c r="Q6633" i="3"/>
  <c r="R6633" i="3"/>
  <c r="R6557" i="3"/>
  <c r="Q6557" i="3"/>
  <c r="Q7316" i="3"/>
  <c r="R6964" i="3"/>
  <c r="Q6964" i="3"/>
  <c r="Q6602" i="3"/>
  <c r="R6602" i="3"/>
  <c r="Q7073" i="3"/>
  <c r="R7073" i="3"/>
  <c r="Q7034" i="3"/>
  <c r="R7034" i="3"/>
  <c r="Q6898" i="3"/>
  <c r="R6898" i="3"/>
  <c r="Q6838" i="3"/>
  <c r="R6838" i="3"/>
  <c r="Q6806" i="3"/>
  <c r="R6806" i="3"/>
  <c r="R6765" i="3"/>
  <c r="Q6765" i="3"/>
  <c r="Q6716" i="3"/>
  <c r="R6716" i="3"/>
  <c r="R6673" i="3"/>
  <c r="Q6673" i="3"/>
  <c r="R6424" i="3"/>
  <c r="Q6424" i="3"/>
  <c r="R6398" i="3"/>
  <c r="Q6398" i="3"/>
  <c r="R7065" i="3"/>
  <c r="Q7065" i="3"/>
  <c r="Q7018" i="3"/>
  <c r="R7018" i="3"/>
  <c r="Q6963" i="3"/>
  <c r="R6963" i="3"/>
  <c r="R6816" i="3"/>
  <c r="Q6816" i="3"/>
  <c r="Q7107" i="3"/>
  <c r="R7107" i="3"/>
  <c r="Q7083" i="3"/>
  <c r="R7083" i="3"/>
  <c r="R7050" i="3"/>
  <c r="Q6906" i="3"/>
  <c r="R6632" i="3"/>
  <c r="Q6632" i="3"/>
  <c r="R6592" i="3"/>
  <c r="Q6592" i="3"/>
  <c r="R6331" i="3"/>
  <c r="Q6331" i="3"/>
  <c r="Q6304" i="3"/>
  <c r="R6304" i="3"/>
  <c r="R6194" i="3"/>
  <c r="Q6194" i="3"/>
  <c r="R6833" i="3"/>
  <c r="Q6833" i="3"/>
  <c r="R6355" i="3"/>
  <c r="Q6355" i="3"/>
  <c r="R7036" i="3"/>
  <c r="Q7036" i="3"/>
  <c r="R6406" i="3"/>
  <c r="Q6406" i="3"/>
  <c r="R6338" i="3"/>
  <c r="Q6338" i="3"/>
  <c r="Q6608" i="3"/>
  <c r="R6608" i="3"/>
  <c r="Q6795" i="3"/>
  <c r="Q5979" i="3"/>
  <c r="R5979" i="3"/>
  <c r="Q6447" i="3"/>
  <c r="Q6420" i="3"/>
  <c r="Q6286" i="3"/>
  <c r="R6286" i="3"/>
  <c r="Q6262" i="3"/>
  <c r="R6262" i="3"/>
  <c r="R6102" i="3"/>
  <c r="Q6102" i="3"/>
  <c r="Q6000" i="3"/>
  <c r="R6000" i="3"/>
  <c r="Q6763" i="3"/>
  <c r="Q6626" i="3"/>
  <c r="Q6576" i="3"/>
  <c r="R6576" i="3"/>
  <c r="Q6474" i="3"/>
  <c r="Q6466" i="3"/>
  <c r="R6466" i="3"/>
  <c r="Q6334" i="3"/>
  <c r="R6334" i="3"/>
  <c r="R6226" i="3"/>
  <c r="Q6226" i="3"/>
  <c r="R6184" i="3"/>
  <c r="Q6184" i="3"/>
  <c r="R6542" i="3"/>
  <c r="Q6542" i="3"/>
  <c r="R6465" i="3"/>
  <c r="Q6465" i="3"/>
  <c r="Q6422" i="3"/>
  <c r="R6422" i="3"/>
  <c r="R6327" i="3"/>
  <c r="Q6327" i="3"/>
  <c r="Q6031" i="3"/>
  <c r="R6031" i="3"/>
  <c r="Q6611" i="3"/>
  <c r="R6611" i="3"/>
  <c r="R6343" i="3"/>
  <c r="Q6206" i="3"/>
  <c r="R6206" i="3"/>
  <c r="Q6150" i="3"/>
  <c r="R6150" i="3"/>
  <c r="R6054" i="3"/>
  <c r="Q6054" i="3"/>
  <c r="R5885" i="3"/>
  <c r="Q5885" i="3"/>
  <c r="R5753" i="3"/>
  <c r="Q5753" i="3"/>
  <c r="Q5575" i="3"/>
  <c r="R5575" i="3"/>
  <c r="R5538" i="3"/>
  <c r="Q5538" i="3"/>
  <c r="Q5520" i="3"/>
  <c r="R5520" i="3"/>
  <c r="R6087" i="3"/>
  <c r="Q6087" i="3"/>
  <c r="Q5872" i="3"/>
  <c r="R5872" i="3"/>
  <c r="R5786" i="3"/>
  <c r="Q5786" i="3"/>
  <c r="Q5768" i="3"/>
  <c r="R5768" i="3"/>
  <c r="Q6129" i="3"/>
  <c r="R6129" i="3"/>
  <c r="R6091" i="3"/>
  <c r="Q6091" i="3"/>
  <c r="Q6192" i="3"/>
  <c r="R6192" i="3"/>
  <c r="R6200" i="3"/>
  <c r="Q6200" i="3"/>
  <c r="Q6079" i="3"/>
  <c r="R5914" i="3"/>
  <c r="Q5914" i="3"/>
  <c r="R5420" i="3"/>
  <c r="Q5420" i="3"/>
  <c r="Q5829" i="3"/>
  <c r="R5829" i="3"/>
  <c r="Q5493" i="3"/>
  <c r="R5493" i="3"/>
  <c r="Q5935" i="3"/>
  <c r="R5527" i="3"/>
  <c r="Q5527" i="3"/>
  <c r="Q5447" i="3"/>
  <c r="R5447" i="3"/>
  <c r="Q5376" i="3"/>
  <c r="R5376" i="3"/>
  <c r="R5870" i="3"/>
  <c r="R5397" i="3"/>
  <c r="Q5397" i="3"/>
  <c r="Q5960" i="3"/>
  <c r="R5960" i="3"/>
  <c r="R5930" i="3"/>
  <c r="Q5930" i="3"/>
  <c r="R5903" i="3"/>
  <c r="Q5903" i="3"/>
  <c r="Q5599" i="3"/>
  <c r="R5442" i="3"/>
  <c r="Q5442" i="3"/>
  <c r="R5394" i="3"/>
  <c r="Q5394" i="3"/>
  <c r="R6046" i="3"/>
  <c r="Q6046" i="3"/>
  <c r="R5925" i="3"/>
  <c r="Q5925" i="3"/>
  <c r="Q5896" i="3"/>
  <c r="R5896" i="3"/>
  <c r="R6008" i="3"/>
  <c r="Q6008" i="3"/>
  <c r="R5917" i="3"/>
  <c r="Q5917" i="3"/>
  <c r="R5946" i="3"/>
  <c r="Q5946" i="3"/>
  <c r="Q5910" i="3"/>
  <c r="R5910" i="3"/>
  <c r="R5920" i="3"/>
  <c r="R5789" i="3"/>
  <c r="Q5789" i="3"/>
  <c r="R5702" i="3"/>
  <c r="Q5383" i="3"/>
  <c r="R5383" i="3"/>
  <c r="Q5022" i="3"/>
  <c r="R5022" i="3"/>
  <c r="R5004" i="3"/>
  <c r="Q5004" i="3"/>
  <c r="Q4958" i="3"/>
  <c r="R4958" i="3"/>
  <c r="Q4940" i="3"/>
  <c r="R4940" i="3"/>
  <c r="Q4894" i="3"/>
  <c r="R4894" i="3"/>
  <c r="R4876" i="3"/>
  <c r="Q4876" i="3"/>
  <c r="Q4830" i="3"/>
  <c r="R4830" i="3"/>
  <c r="R4812" i="3"/>
  <c r="Q4812" i="3"/>
  <c r="R5685" i="3"/>
  <c r="Q5685" i="3"/>
  <c r="Q5582" i="3"/>
  <c r="R5582" i="3"/>
  <c r="R5494" i="3"/>
  <c r="Q5494" i="3"/>
  <c r="R5345" i="3"/>
  <c r="Q5345" i="3"/>
  <c r="R5326" i="3"/>
  <c r="Q5326" i="3"/>
  <c r="R6027" i="3"/>
  <c r="Q5759" i="3"/>
  <c r="R5485" i="3"/>
  <c r="Q5485" i="3"/>
  <c r="R5334" i="3"/>
  <c r="Q5334" i="3"/>
  <c r="R5737" i="3"/>
  <c r="Q5737" i="3"/>
  <c r="R5509" i="3"/>
  <c r="Q5509" i="3"/>
  <c r="R5342" i="3"/>
  <c r="Q5342" i="3"/>
  <c r="R5561" i="3"/>
  <c r="Q5561" i="3"/>
  <c r="R5457" i="3"/>
  <c r="Q5457" i="3"/>
  <c r="Q5775" i="3"/>
  <c r="R5607" i="3"/>
  <c r="Q5607" i="3"/>
  <c r="R5551" i="3"/>
  <c r="R5770" i="3"/>
  <c r="Q5770" i="3"/>
  <c r="Q5711" i="3"/>
  <c r="R5521" i="3"/>
  <c r="Q5521" i="3"/>
  <c r="Q5661" i="3"/>
  <c r="R5661" i="3"/>
  <c r="R5504" i="3"/>
  <c r="R5310" i="3"/>
  <c r="Q5310" i="3"/>
  <c r="R5246" i="3"/>
  <c r="Q5246" i="3"/>
  <c r="R5182" i="3"/>
  <c r="Q5182" i="3"/>
  <c r="Q5134" i="3"/>
  <c r="R5134" i="3"/>
  <c r="Q5070" i="3"/>
  <c r="R5070" i="3"/>
  <c r="Q4792" i="3"/>
  <c r="R4792" i="3"/>
  <c r="Q5279" i="3"/>
  <c r="R5311" i="3"/>
  <c r="R4948" i="3"/>
  <c r="Q4948" i="3"/>
  <c r="Q4920" i="3"/>
  <c r="R4920" i="3"/>
  <c r="Q5167" i="3"/>
  <c r="R5167" i="3"/>
  <c r="R5360" i="3"/>
  <c r="R5120" i="3"/>
  <c r="Q5225" i="3"/>
  <c r="R5024" i="3"/>
  <c r="R4791" i="3"/>
  <c r="Q4791" i="3"/>
  <c r="R4697" i="3"/>
  <c r="Q4697" i="3"/>
  <c r="R4642" i="3"/>
  <c r="Q4642" i="3"/>
  <c r="Q4500" i="3"/>
  <c r="R4500" i="3"/>
  <c r="R4441" i="3"/>
  <c r="Q4441" i="3"/>
  <c r="R5247" i="3"/>
  <c r="R5201" i="3"/>
  <c r="Q5201" i="3"/>
  <c r="Q5071" i="3"/>
  <c r="R5071" i="3"/>
  <c r="R5040" i="3"/>
  <c r="Q4951" i="3"/>
  <c r="Q5519" i="3"/>
  <c r="Q4994" i="3"/>
  <c r="R4994" i="3"/>
  <c r="R4966" i="3"/>
  <c r="Q4966" i="3"/>
  <c r="R4804" i="3"/>
  <c r="Q4804" i="3"/>
  <c r="R4721" i="3"/>
  <c r="Q4721" i="3"/>
  <c r="R4368" i="3"/>
  <c r="Q4368" i="3"/>
  <c r="R4350" i="3"/>
  <c r="Q4350" i="3"/>
  <c r="R4330" i="3"/>
  <c r="Q4330" i="3"/>
  <c r="Q4196" i="3"/>
  <c r="R4196" i="3"/>
  <c r="R4112" i="3"/>
  <c r="Q4112" i="3"/>
  <c r="R4094" i="3"/>
  <c r="Q4094" i="3"/>
  <c r="Q4074" i="3"/>
  <c r="R4074" i="3"/>
  <c r="Q4788" i="3"/>
  <c r="R4788" i="3"/>
  <c r="R4777" i="3"/>
  <c r="Q4777" i="3"/>
  <c r="R4521" i="3"/>
  <c r="Q4521" i="3"/>
  <c r="R4397" i="3"/>
  <c r="Q4397" i="3"/>
  <c r="Q4307" i="3"/>
  <c r="R4307" i="3"/>
  <c r="R4217" i="3"/>
  <c r="Q4217" i="3"/>
  <c r="R4141" i="3"/>
  <c r="Q4141" i="3"/>
  <c r="Q4051" i="3"/>
  <c r="R4051" i="3"/>
  <c r="Q4978" i="3"/>
  <c r="R4978" i="3"/>
  <c r="Q4731" i="3"/>
  <c r="R4731" i="3"/>
  <c r="R4717" i="3"/>
  <c r="Q4717" i="3"/>
  <c r="Q4156" i="3"/>
  <c r="R4026" i="3"/>
  <c r="Q4026" i="3"/>
  <c r="Q3942" i="3"/>
  <c r="R3942" i="3"/>
  <c r="R3864" i="3"/>
  <c r="Q3864" i="3"/>
  <c r="R4771" i="3"/>
  <c r="R4740" i="3"/>
  <c r="R4546" i="3"/>
  <c r="Q4546" i="3"/>
  <c r="Q4467" i="3"/>
  <c r="R4467" i="3"/>
  <c r="R4434" i="3"/>
  <c r="R3952" i="3"/>
  <c r="Q3952" i="3"/>
  <c r="R3934" i="3"/>
  <c r="Q3934" i="3"/>
  <c r="Q4603" i="3"/>
  <c r="R4603" i="3"/>
  <c r="Q3854" i="3"/>
  <c r="R3854" i="3"/>
  <c r="Q3790" i="3"/>
  <c r="R3790" i="3"/>
  <c r="R3749" i="3"/>
  <c r="Q3749" i="3"/>
  <c r="Q4693" i="3"/>
  <c r="R4445" i="3"/>
  <c r="Q4445" i="3"/>
  <c r="Q4424" i="3"/>
  <c r="R4424" i="3"/>
  <c r="Q4673" i="3"/>
  <c r="R4673" i="3"/>
  <c r="R4581" i="3"/>
  <c r="Q4581" i="3"/>
  <c r="Q4609" i="3"/>
  <c r="R4609" i="3"/>
  <c r="R4451" i="3"/>
  <c r="R4226" i="3"/>
  <c r="Q4226" i="3"/>
  <c r="R3920" i="3"/>
  <c r="Q3920" i="3"/>
  <c r="Q4194" i="3"/>
  <c r="Q4302" i="3"/>
  <c r="R4302" i="3"/>
  <c r="Q4216" i="3"/>
  <c r="R4216" i="3"/>
  <c r="R4201" i="3"/>
  <c r="Q4201" i="3"/>
  <c r="Q4052" i="3"/>
  <c r="R4052" i="3"/>
  <c r="Q4076" i="3"/>
  <c r="R4076" i="3"/>
  <c r="R3971" i="3"/>
  <c r="Q3971" i="3"/>
  <c r="Q3910" i="3"/>
  <c r="R3910" i="3"/>
  <c r="Q3858" i="3"/>
  <c r="Q3816" i="3"/>
  <c r="R3816" i="3"/>
  <c r="R4674" i="3"/>
  <c r="Q4674" i="3"/>
  <c r="R4225" i="3"/>
  <c r="Q4225" i="3"/>
  <c r="R3979" i="3"/>
  <c r="Q3979" i="3"/>
  <c r="Q3880" i="3"/>
  <c r="R3880" i="3"/>
  <c r="Q3842" i="3"/>
  <c r="R3842" i="3"/>
  <c r="R3830" i="3"/>
  <c r="Q3830" i="3"/>
  <c r="R3742" i="3"/>
  <c r="Q3742" i="3"/>
  <c r="R3561" i="3"/>
  <c r="Q3561" i="3"/>
  <c r="R3433" i="3"/>
  <c r="Q3433" i="3"/>
  <c r="R3305" i="3"/>
  <c r="Q3305" i="3"/>
  <c r="Q3280" i="3"/>
  <c r="R3280" i="3"/>
  <c r="R3158" i="3"/>
  <c r="Q3158" i="3"/>
  <c r="R3898" i="3"/>
  <c r="Q3898" i="3"/>
  <c r="Q3501" i="3"/>
  <c r="Q3373" i="3"/>
  <c r="Q3263" i="3"/>
  <c r="R3263" i="3"/>
  <c r="R3225" i="3"/>
  <c r="Q3225" i="3"/>
  <c r="R4831" i="3"/>
  <c r="Q4831" i="3"/>
  <c r="R4118" i="3"/>
  <c r="Q4118" i="3"/>
  <c r="R3665" i="3"/>
  <c r="Q3665" i="3"/>
  <c r="R3569" i="3"/>
  <c r="Q3569" i="3"/>
  <c r="R3505" i="3"/>
  <c r="Q3505" i="3"/>
  <c r="R3441" i="3"/>
  <c r="Q3441" i="3"/>
  <c r="R3377" i="3"/>
  <c r="Q3377" i="3"/>
  <c r="R3313" i="3"/>
  <c r="Q3313" i="3"/>
  <c r="Q3220" i="3"/>
  <c r="R3220" i="3"/>
  <c r="Q3188" i="3"/>
  <c r="R3188" i="3"/>
  <c r="Q3156" i="3"/>
  <c r="R3156" i="3"/>
  <c r="R4691" i="3"/>
  <c r="R4309" i="3"/>
  <c r="Q4309" i="3"/>
  <c r="Q3671" i="3"/>
  <c r="R4117" i="3"/>
  <c r="Q4117" i="3"/>
  <c r="R4097" i="3"/>
  <c r="Q4097" i="3"/>
  <c r="R3782" i="3"/>
  <c r="Q3782" i="3"/>
  <c r="R4895" i="3"/>
  <c r="Q4895" i="3"/>
  <c r="Q4541" i="3"/>
  <c r="Q4408" i="3"/>
  <c r="R4408" i="3"/>
  <c r="Q3770" i="3"/>
  <c r="R3634" i="3"/>
  <c r="Q3634" i="3"/>
  <c r="R3271" i="3"/>
  <c r="Q3271" i="3"/>
  <c r="Q3213" i="3"/>
  <c r="R3213" i="3"/>
  <c r="R3137" i="3"/>
  <c r="Q3137" i="3"/>
  <c r="R3585" i="3"/>
  <c r="Q3585" i="3"/>
  <c r="R3447" i="3"/>
  <c r="Q3447" i="3"/>
  <c r="R3425" i="3"/>
  <c r="Q3425" i="3"/>
  <c r="R3262" i="3"/>
  <c r="Q3262" i="3"/>
  <c r="R3172" i="3"/>
  <c r="Q3172" i="3"/>
  <c r="R2523" i="3"/>
  <c r="Q2523" i="3"/>
  <c r="R2395" i="3"/>
  <c r="Q2395" i="3"/>
  <c r="R2267" i="3"/>
  <c r="Q2267" i="3"/>
  <c r="R2094" i="3"/>
  <c r="Q2094" i="3"/>
  <c r="Q2044" i="3"/>
  <c r="R2044" i="3"/>
  <c r="R3590" i="3"/>
  <c r="Q3590" i="3"/>
  <c r="R3554" i="3"/>
  <c r="Q3554" i="3"/>
  <c r="R3534" i="3"/>
  <c r="Q3534" i="3"/>
  <c r="R3487" i="3"/>
  <c r="Q3487" i="3"/>
  <c r="R2483" i="3"/>
  <c r="Q2483" i="3"/>
  <c r="R2227" i="3"/>
  <c r="Q2227" i="3"/>
  <c r="Q3365" i="3"/>
  <c r="R3365" i="3"/>
  <c r="R3321" i="3"/>
  <c r="Q3321" i="3"/>
  <c r="R3551" i="3"/>
  <c r="Q3551" i="3"/>
  <c r="R3502" i="3"/>
  <c r="R3615" i="3"/>
  <c r="Q3615" i="3"/>
  <c r="Q3598" i="3"/>
  <c r="R3500" i="3"/>
  <c r="Q3500" i="3"/>
  <c r="Q3455" i="3"/>
  <c r="R3455" i="3"/>
  <c r="Q3687" i="3"/>
  <c r="R3626" i="3"/>
  <c r="Q3626" i="3"/>
  <c r="Q3557" i="3"/>
  <c r="R3557" i="3"/>
  <c r="Q3386" i="3"/>
  <c r="R3748" i="3"/>
  <c r="Q3613" i="3"/>
  <c r="R3613" i="3"/>
  <c r="R3468" i="3"/>
  <c r="Q3468" i="3"/>
  <c r="R3072" i="3"/>
  <c r="Q3072" i="3"/>
  <c r="Q2551" i="3"/>
  <c r="R2551" i="3"/>
  <c r="Q2295" i="3"/>
  <c r="R2295" i="3"/>
  <c r="R2111" i="3"/>
  <c r="Q2111" i="3"/>
  <c r="R2035" i="3"/>
  <c r="Q2035" i="3"/>
  <c r="Q3128" i="3"/>
  <c r="R3128" i="3"/>
  <c r="Q2994" i="3"/>
  <c r="R2994" i="3"/>
  <c r="R2849" i="3"/>
  <c r="Q2849" i="3"/>
  <c r="R2753" i="3"/>
  <c r="Q2753" i="3"/>
  <c r="Q2624" i="3"/>
  <c r="R2624" i="3"/>
  <c r="Q2570" i="3"/>
  <c r="R2570" i="3"/>
  <c r="R2102" i="3"/>
  <c r="Q2102" i="3"/>
  <c r="R1714" i="3"/>
  <c r="Q1714" i="3"/>
  <c r="R1641" i="3"/>
  <c r="Q1641" i="3"/>
  <c r="R1572" i="3"/>
  <c r="Q1572" i="3"/>
  <c r="R1470" i="3"/>
  <c r="Q1470" i="3"/>
  <c r="R1424" i="3"/>
  <c r="Q1424" i="3"/>
  <c r="Q1380" i="3"/>
  <c r="R1380" i="3"/>
  <c r="R1354" i="3"/>
  <c r="Q1354" i="3"/>
  <c r="Q3526" i="3"/>
  <c r="Q2930" i="3"/>
  <c r="R2930" i="3"/>
  <c r="Q2840" i="3"/>
  <c r="R2840" i="3"/>
  <c r="Q2776" i="3"/>
  <c r="R2776" i="3"/>
  <c r="Q2284" i="3"/>
  <c r="R1697" i="3"/>
  <c r="Q1697" i="3"/>
  <c r="Q1635" i="3"/>
  <c r="R1635" i="3"/>
  <c r="R1621" i="3"/>
  <c r="Q1621" i="3"/>
  <c r="Q1459" i="3"/>
  <c r="R1459" i="3"/>
  <c r="Q1369" i="3"/>
  <c r="R1369" i="3"/>
  <c r="R1293" i="3"/>
  <c r="Q1293" i="3"/>
  <c r="R2977" i="3"/>
  <c r="Q3256" i="3"/>
  <c r="R3256" i="3"/>
  <c r="Q3089" i="3"/>
  <c r="R3089" i="3"/>
  <c r="Q2961" i="3"/>
  <c r="R2961" i="3"/>
  <c r="Q2728" i="3"/>
  <c r="R2728" i="3"/>
  <c r="R2675" i="3"/>
  <c r="Q2675" i="3"/>
  <c r="Q2657" i="3"/>
  <c r="R2657" i="3"/>
  <c r="R2572" i="3"/>
  <c r="Q2572" i="3"/>
  <c r="R2841" i="3"/>
  <c r="Q2841" i="3"/>
  <c r="R2809" i="3"/>
  <c r="Q2809" i="3"/>
  <c r="R2777" i="3"/>
  <c r="Q2777" i="3"/>
  <c r="R2745" i="3"/>
  <c r="Q2745" i="3"/>
  <c r="R2666" i="3"/>
  <c r="Q2640" i="3"/>
  <c r="R2640" i="3"/>
  <c r="Q2528" i="3"/>
  <c r="Q3129" i="3"/>
  <c r="R3129" i="3"/>
  <c r="R3115" i="3"/>
  <c r="Q3115" i="3"/>
  <c r="Q3065" i="3"/>
  <c r="R3065" i="3"/>
  <c r="R3051" i="3"/>
  <c r="Q3051" i="3"/>
  <c r="Q3001" i="3"/>
  <c r="R3001" i="3"/>
  <c r="R2987" i="3"/>
  <c r="Q2987" i="3"/>
  <c r="R2938" i="3"/>
  <c r="Q2800" i="3"/>
  <c r="R2800" i="3"/>
  <c r="Q2698" i="3"/>
  <c r="Q2652" i="3"/>
  <c r="R3374" i="3"/>
  <c r="Q3374" i="3"/>
  <c r="R2417" i="3"/>
  <c r="Q2417" i="3"/>
  <c r="R2399" i="3"/>
  <c r="Q2399" i="3"/>
  <c r="R2161" i="3"/>
  <c r="Q2161" i="3"/>
  <c r="Q1420" i="3"/>
  <c r="R1420" i="3"/>
  <c r="R1304" i="3"/>
  <c r="Q1304" i="3"/>
  <c r="R2567" i="3"/>
  <c r="Q2567" i="3"/>
  <c r="Q2416" i="3"/>
  <c r="Q2248" i="3"/>
  <c r="R1969" i="3"/>
  <c r="Q1969" i="3"/>
  <c r="R1905" i="3"/>
  <c r="Q1905" i="3"/>
  <c r="R1841" i="3"/>
  <c r="Q1841" i="3"/>
  <c r="Q1649" i="3"/>
  <c r="R1649" i="3"/>
  <c r="R1435" i="3"/>
  <c r="Q1435" i="3"/>
  <c r="Q1345" i="3"/>
  <c r="R1345" i="3"/>
  <c r="R2779" i="3"/>
  <c r="Q2779" i="3"/>
  <c r="R2458" i="3"/>
  <c r="R2369" i="3"/>
  <c r="Q2369" i="3"/>
  <c r="Q1819" i="3"/>
  <c r="R1819" i="3"/>
  <c r="Q1530" i="3"/>
  <c r="R1530" i="3"/>
  <c r="Q1272" i="3"/>
  <c r="R1272" i="3"/>
  <c r="Q1240" i="3"/>
  <c r="R1240" i="3"/>
  <c r="Q1208" i="3"/>
  <c r="R1208" i="3"/>
  <c r="Q1176" i="3"/>
  <c r="R1176" i="3"/>
  <c r="Q1144" i="3"/>
  <c r="R1144" i="3"/>
  <c r="Q1112" i="3"/>
  <c r="R1112" i="3"/>
  <c r="Q1080" i="3"/>
  <c r="R1080" i="3"/>
  <c r="Q1048" i="3"/>
  <c r="R1048" i="3"/>
  <c r="Q1016" i="3"/>
  <c r="R1016" i="3"/>
  <c r="Q984" i="3"/>
  <c r="R984" i="3"/>
  <c r="Q952" i="3"/>
  <c r="R952" i="3"/>
  <c r="R926" i="3"/>
  <c r="Q888" i="3"/>
  <c r="R888" i="3"/>
  <c r="R862" i="3"/>
  <c r="Q824" i="3"/>
  <c r="R824" i="3"/>
  <c r="R798" i="3"/>
  <c r="Q760" i="3"/>
  <c r="R760" i="3"/>
  <c r="R734" i="3"/>
  <c r="Q696" i="3"/>
  <c r="R696" i="3"/>
  <c r="R670" i="3"/>
  <c r="Q632" i="3"/>
  <c r="R632" i="3"/>
  <c r="R606" i="3"/>
  <c r="R2153" i="3"/>
  <c r="Q2153" i="3"/>
  <c r="R2049" i="3"/>
  <c r="Q2049" i="3"/>
  <c r="R1666" i="3"/>
  <c r="Q1666" i="3"/>
  <c r="R1242" i="3"/>
  <c r="Q1242" i="3"/>
  <c r="R1229" i="3"/>
  <c r="Q1229" i="3"/>
  <c r="R1178" i="3"/>
  <c r="Q1178" i="3"/>
  <c r="R1165" i="3"/>
  <c r="Q1165" i="3"/>
  <c r="R1114" i="3"/>
  <c r="Q1114" i="3"/>
  <c r="R1101" i="3"/>
  <c r="Q1101" i="3"/>
  <c r="R1050" i="3"/>
  <c r="Q1050" i="3"/>
  <c r="R1037" i="3"/>
  <c r="Q1037" i="3"/>
  <c r="R986" i="3"/>
  <c r="Q986" i="3"/>
  <c r="R973" i="3"/>
  <c r="Q973" i="3"/>
  <c r="Q2273" i="3"/>
  <c r="R1892" i="3"/>
  <c r="Q1892" i="3"/>
  <c r="Q1722" i="3"/>
  <c r="R1722" i="3"/>
  <c r="R1352" i="3"/>
  <c r="Q1352" i="3"/>
  <c r="R1288" i="3"/>
  <c r="Q1288" i="3"/>
  <c r="Q562" i="3"/>
  <c r="R562" i="3"/>
  <c r="Q498" i="3"/>
  <c r="R498" i="3"/>
  <c r="Q434" i="3"/>
  <c r="R434" i="3"/>
  <c r="R2512" i="3"/>
  <c r="Q2512" i="3"/>
  <c r="R2489" i="3"/>
  <c r="Q2472" i="3"/>
  <c r="R2472" i="3"/>
  <c r="R2436" i="3"/>
  <c r="Q2436" i="3"/>
  <c r="Q1946" i="3"/>
  <c r="R1946" i="3"/>
  <c r="Q1413" i="3"/>
  <c r="Q2296" i="3"/>
  <c r="Q1733" i="3"/>
  <c r="Q1658" i="3"/>
  <c r="R1658" i="3"/>
  <c r="R2104" i="3"/>
  <c r="Q2104" i="3"/>
  <c r="R1376" i="3"/>
  <c r="Q1376" i="3"/>
  <c r="Q2780" i="3"/>
  <c r="R2481" i="3"/>
  <c r="Q2481" i="3"/>
  <c r="R1709" i="3"/>
  <c r="Q1709" i="3"/>
  <c r="Q1594" i="3"/>
  <c r="R1594" i="3"/>
  <c r="Q1457" i="3"/>
  <c r="R1457" i="3"/>
  <c r="Q556" i="3"/>
  <c r="R556" i="3"/>
  <c r="Q492" i="3"/>
  <c r="R492" i="3"/>
  <c r="Q2480" i="3"/>
  <c r="Q2184" i="3"/>
  <c r="R1971" i="3"/>
  <c r="Q1866" i="3"/>
  <c r="R1866" i="3"/>
  <c r="R1730" i="3"/>
  <c r="Q1730" i="3"/>
  <c r="Q1676" i="3"/>
  <c r="R1851" i="3"/>
  <c r="R1271" i="3"/>
  <c r="Q1271" i="3"/>
  <c r="R1140" i="3"/>
  <c r="R1076" i="3"/>
  <c r="R1012" i="3"/>
  <c r="Q948" i="3"/>
  <c r="R719" i="3"/>
  <c r="Q581" i="3"/>
  <c r="R581" i="3"/>
  <c r="R310" i="3"/>
  <c r="Q310" i="3"/>
  <c r="R211" i="3"/>
  <c r="Q211" i="3"/>
  <c r="R149" i="3"/>
  <c r="Q149" i="3"/>
  <c r="Q33" i="3"/>
  <c r="R33" i="3"/>
  <c r="Q852" i="3"/>
  <c r="Q1212" i="3"/>
  <c r="R1135" i="3"/>
  <c r="Q1135" i="3"/>
  <c r="Q520" i="3"/>
  <c r="R503" i="3"/>
  <c r="Q503" i="3"/>
  <c r="R334" i="3"/>
  <c r="Q334" i="3"/>
  <c r="R270" i="3"/>
  <c r="Q270" i="3"/>
  <c r="R206" i="3"/>
  <c r="Q206" i="3"/>
  <c r="R1597" i="3"/>
  <c r="Q1597" i="3"/>
  <c r="Q502" i="3"/>
  <c r="R502" i="3"/>
  <c r="R61" i="3"/>
  <c r="Q61" i="3"/>
  <c r="Q2433" i="3"/>
  <c r="R1052" i="3"/>
  <c r="R679" i="3"/>
  <c r="Q679" i="3"/>
  <c r="R574" i="3"/>
  <c r="R325" i="3"/>
  <c r="Q325" i="3"/>
  <c r="R261" i="3"/>
  <c r="Q261" i="3"/>
  <c r="R197" i="3"/>
  <c r="Q197" i="3"/>
  <c r="R133" i="3"/>
  <c r="Q133" i="3"/>
  <c r="R69" i="3"/>
  <c r="Q69" i="3"/>
  <c r="R5" i="3"/>
  <c r="Q5" i="3"/>
  <c r="R2418" i="3"/>
  <c r="R1739" i="3"/>
  <c r="R1281" i="3"/>
  <c r="Q1228" i="3"/>
  <c r="R1111" i="3"/>
  <c r="Q1111" i="3"/>
  <c r="R799" i="3"/>
  <c r="Q799" i="3"/>
  <c r="R756" i="3"/>
  <c r="R714" i="3"/>
  <c r="Q714" i="3"/>
  <c r="R628" i="3"/>
  <c r="R586" i="3"/>
  <c r="Q586" i="3"/>
  <c r="R552" i="3"/>
  <c r="Q408" i="3"/>
  <c r="Q361" i="3"/>
  <c r="R361" i="3"/>
  <c r="R349" i="3"/>
  <c r="Q349" i="3"/>
  <c r="R155" i="3"/>
  <c r="Q155" i="3"/>
  <c r="R126" i="3"/>
  <c r="Q126" i="3"/>
  <c r="Q41" i="3"/>
  <c r="R41" i="3"/>
  <c r="Q2171" i="3"/>
  <c r="R1907" i="3"/>
  <c r="R1387" i="3"/>
  <c r="Q1268" i="3"/>
  <c r="Q1204" i="3"/>
  <c r="R767" i="3"/>
  <c r="Q767" i="3"/>
  <c r="R735" i="3"/>
  <c r="Q735" i="3"/>
  <c r="Q629" i="3"/>
  <c r="R629" i="3"/>
  <c r="R373" i="3"/>
  <c r="Q373" i="3"/>
  <c r="R309" i="3"/>
  <c r="Q309" i="3"/>
  <c r="R440" i="3"/>
  <c r="R1031" i="3"/>
  <c r="Q1031" i="3"/>
  <c r="Q566" i="3"/>
  <c r="R566" i="3"/>
  <c r="R125" i="3"/>
  <c r="Q125" i="3"/>
  <c r="Q2075" i="3"/>
  <c r="R1055" i="3"/>
  <c r="Q1055" i="3"/>
  <c r="R876" i="3"/>
  <c r="R858" i="3"/>
  <c r="Q858" i="3"/>
  <c r="R796" i="3"/>
  <c r="R748" i="3"/>
  <c r="Q488" i="3"/>
  <c r="R205" i="3"/>
  <c r="Q205" i="3"/>
  <c r="Q1196" i="3"/>
  <c r="Q901" i="3"/>
  <c r="R901" i="3"/>
  <c r="Q329" i="3"/>
  <c r="R329" i="3"/>
  <c r="R1610" i="3"/>
  <c r="Q1610" i="3"/>
  <c r="R1068" i="3"/>
  <c r="Q685" i="3"/>
  <c r="R685" i="3"/>
  <c r="R542" i="3"/>
  <c r="R517" i="3"/>
  <c r="Q517" i="3"/>
  <c r="Q291" i="3"/>
  <c r="R291" i="3"/>
  <c r="R229" i="3"/>
  <c r="Q229" i="3"/>
  <c r="Q113" i="3"/>
  <c r="R113" i="3"/>
  <c r="R967" i="3"/>
  <c r="Q967" i="3"/>
  <c r="Q797" i="3"/>
  <c r="R797" i="3"/>
  <c r="R634" i="3"/>
  <c r="Q634" i="3"/>
  <c r="Q887" i="3"/>
  <c r="Q855" i="3"/>
  <c r="R9347" i="3"/>
  <c r="Q9347" i="3"/>
  <c r="R9117" i="3"/>
  <c r="Q9117" i="3"/>
  <c r="R9244" i="3"/>
  <c r="Q9244" i="3"/>
  <c r="R9020" i="3"/>
  <c r="Q9020" i="3"/>
  <c r="Q8972" i="3"/>
  <c r="R8972" i="3"/>
  <c r="R8929" i="3"/>
  <c r="Q8929" i="3"/>
  <c r="Q8952" i="3"/>
  <c r="R8952" i="3"/>
  <c r="R8674" i="3"/>
  <c r="Q8674" i="3"/>
  <c r="R8761" i="3"/>
  <c r="Q8761" i="3"/>
  <c r="Q8837" i="3"/>
  <c r="R8837" i="3"/>
  <c r="R8446" i="3"/>
  <c r="Q8446" i="3"/>
  <c r="R8385" i="3"/>
  <c r="Q8385" i="3"/>
  <c r="Q8501" i="3"/>
  <c r="R8501" i="3"/>
  <c r="Q8255" i="3"/>
  <c r="R8255" i="3"/>
  <c r="Q8197" i="3"/>
  <c r="R8197" i="3"/>
  <c r="R8404" i="3"/>
  <c r="Q8404" i="3"/>
  <c r="Q8231" i="3"/>
  <c r="R8231" i="3"/>
  <c r="R8011" i="3"/>
  <c r="Q8011" i="3"/>
  <c r="Q8135" i="3"/>
  <c r="R8135" i="3"/>
  <c r="Q7792" i="3"/>
  <c r="R7792" i="3"/>
  <c r="R7733" i="3"/>
  <c r="Q7733" i="3"/>
  <c r="R8027" i="3"/>
  <c r="Q8027" i="3"/>
  <c r="R7768" i="3"/>
  <c r="Q7768" i="3"/>
  <c r="R7826" i="3"/>
  <c r="Q7826" i="3"/>
  <c r="Q7442" i="3"/>
  <c r="R7442" i="3"/>
  <c r="R7773" i="3"/>
  <c r="Q7773" i="3"/>
  <c r="Q7521" i="3"/>
  <c r="R7521" i="3"/>
  <c r="Q7514" i="3"/>
  <c r="R7175" i="3"/>
  <c r="Q7175" i="3"/>
  <c r="Q7171" i="3"/>
  <c r="R7171" i="3"/>
  <c r="R6689" i="3"/>
  <c r="Q6689" i="3"/>
  <c r="Q6883" i="3"/>
  <c r="R6883" i="3"/>
  <c r="Q6692" i="3"/>
  <c r="R6692" i="3"/>
  <c r="Q7337" i="3"/>
  <c r="R7337" i="3"/>
  <c r="Q7081" i="3"/>
  <c r="R7081" i="3"/>
  <c r="R6621" i="3"/>
  <c r="Q6621" i="3"/>
  <c r="Q6570" i="3"/>
  <c r="R6570" i="3"/>
  <c r="R6988" i="3"/>
  <c r="Q6988" i="3"/>
  <c r="Q6748" i="3"/>
  <c r="R6748" i="3"/>
  <c r="R6360" i="3"/>
  <c r="Q6360" i="3"/>
  <c r="R6267" i="3"/>
  <c r="Q6267" i="3"/>
  <c r="R6051" i="3"/>
  <c r="Q6051" i="3"/>
  <c r="Q6168" i="3"/>
  <c r="R6168" i="3"/>
  <c r="Q6256" i="3"/>
  <c r="R6256" i="3"/>
  <c r="R6606" i="3"/>
  <c r="Q6606" i="3"/>
  <c r="Q5993" i="3"/>
  <c r="R5993" i="3"/>
  <c r="R5951" i="3"/>
  <c r="Q5951" i="3"/>
  <c r="Q5648" i="3"/>
  <c r="R5648" i="3"/>
  <c r="R5890" i="3"/>
  <c r="Q5890" i="3"/>
  <c r="R5385" i="3"/>
  <c r="Q5385" i="3"/>
  <c r="Q5998" i="3"/>
  <c r="R5998" i="3"/>
  <c r="R5666" i="3"/>
  <c r="Q5666" i="3"/>
  <c r="Q5351" i="3"/>
  <c r="R5351" i="3"/>
  <c r="Q4942" i="3"/>
  <c r="R4942" i="3"/>
  <c r="Q5055" i="3"/>
  <c r="R5428" i="3"/>
  <c r="Q5428" i="3"/>
  <c r="R5535" i="3"/>
  <c r="R5396" i="3"/>
  <c r="Q5396" i="3"/>
  <c r="Q5479" i="3"/>
  <c r="R5479" i="3"/>
  <c r="R5623" i="3"/>
  <c r="R9450" i="3"/>
  <c r="Q9408" i="3"/>
  <c r="Q9420" i="3"/>
  <c r="R9420" i="3"/>
  <c r="R9403" i="3"/>
  <c r="Q9403" i="3"/>
  <c r="R9167" i="3"/>
  <c r="Q9167" i="3"/>
  <c r="R9109" i="3"/>
  <c r="Q9109" i="3"/>
  <c r="Q9361" i="3"/>
  <c r="R9361" i="3"/>
  <c r="Q8968" i="3"/>
  <c r="R8968" i="3"/>
  <c r="R8852" i="3"/>
  <c r="Q8852" i="3"/>
  <c r="R8798" i="3"/>
  <c r="Q8798" i="3"/>
  <c r="R8894" i="3"/>
  <c r="Q8894" i="3"/>
  <c r="R8632" i="3"/>
  <c r="Q8632" i="3"/>
  <c r="Q8500" i="3"/>
  <c r="R8500" i="3"/>
  <c r="Q8795" i="3"/>
  <c r="R8559" i="3"/>
  <c r="Q8559" i="3"/>
  <c r="Q8480" i="3"/>
  <c r="R8480" i="3"/>
  <c r="R8415" i="3"/>
  <c r="Q8415" i="3"/>
  <c r="R8458" i="3"/>
  <c r="Q8458" i="3"/>
  <c r="R8211" i="3"/>
  <c r="Q8211" i="3"/>
  <c r="R7974" i="3"/>
  <c r="Q7974" i="3"/>
  <c r="R8294" i="3"/>
  <c r="R8099" i="3"/>
  <c r="Q8099" i="3"/>
  <c r="Q8308" i="3"/>
  <c r="Q8055" i="3"/>
  <c r="R8055" i="3"/>
  <c r="R8022" i="3"/>
  <c r="Q8022" i="3"/>
  <c r="Q7716" i="3"/>
  <c r="R7716" i="3"/>
  <c r="R7702" i="3"/>
  <c r="Q7702" i="3"/>
  <c r="R9441" i="3"/>
  <c r="Q9441" i="3"/>
  <c r="Q9304" i="3"/>
  <c r="R9304" i="3"/>
  <c r="Q9442" i="3"/>
  <c r="R9240" i="3"/>
  <c r="Q9240" i="3"/>
  <c r="R9208" i="3"/>
  <c r="Q9208" i="3"/>
  <c r="R9294" i="3"/>
  <c r="Q9294" i="3"/>
  <c r="R9272" i="3"/>
  <c r="Q9272" i="3"/>
  <c r="R9183" i="3"/>
  <c r="Q9183" i="3"/>
  <c r="R9133" i="3"/>
  <c r="Q9133" i="3"/>
  <c r="R9225" i="3"/>
  <c r="Q9225" i="3"/>
  <c r="R9112" i="3"/>
  <c r="Q8910" i="3"/>
  <c r="R8910" i="3"/>
  <c r="R8945" i="3"/>
  <c r="Q8945" i="3"/>
  <c r="R8961" i="3"/>
  <c r="Q8961" i="3"/>
  <c r="Q9118" i="3"/>
  <c r="R9118" i="3"/>
  <c r="Q8943" i="3"/>
  <c r="R8943" i="3"/>
  <c r="Q8914" i="3"/>
  <c r="R8914" i="3"/>
  <c r="R8826" i="3"/>
  <c r="Q8826" i="3"/>
  <c r="Q8812" i="3"/>
  <c r="R8812" i="3"/>
  <c r="R8885" i="3"/>
  <c r="Q8885" i="3"/>
  <c r="R9002" i="3"/>
  <c r="Q9002" i="3"/>
  <c r="R8690" i="3"/>
  <c r="Q8690" i="3"/>
  <c r="R8651" i="3"/>
  <c r="Q8651" i="3"/>
  <c r="Q8725" i="3"/>
  <c r="Q8710" i="3"/>
  <c r="R8710" i="3"/>
  <c r="Q8466" i="3"/>
  <c r="R8466" i="3"/>
  <c r="R8567" i="3"/>
  <c r="Q8567" i="3"/>
  <c r="R8677" i="3"/>
  <c r="R8587" i="3"/>
  <c r="Q8587" i="3"/>
  <c r="R8417" i="3"/>
  <c r="Q8417" i="3"/>
  <c r="Q8529" i="3"/>
  <c r="R8529" i="3"/>
  <c r="R8669" i="3"/>
  <c r="Q8223" i="3"/>
  <c r="R8223" i="3"/>
  <c r="R8237" i="3"/>
  <c r="Q8237" i="3"/>
  <c r="R8251" i="3"/>
  <c r="Q8251" i="3"/>
  <c r="R8000" i="3"/>
  <c r="Q8000" i="3"/>
  <c r="R8375" i="3"/>
  <c r="Q8375" i="3"/>
  <c r="Q8239" i="3"/>
  <c r="R8239" i="3"/>
  <c r="R8111" i="3"/>
  <c r="Q8111" i="3"/>
  <c r="R8259" i="3"/>
  <c r="Q8259" i="3"/>
  <c r="Q8192" i="3"/>
  <c r="R7842" i="3"/>
  <c r="Q7842" i="3"/>
  <c r="R8160" i="3"/>
  <c r="Q8160" i="3"/>
  <c r="R7705" i="3"/>
  <c r="Q7705" i="3"/>
  <c r="R8115" i="3"/>
  <c r="Q8115" i="3"/>
  <c r="Q8071" i="3"/>
  <c r="R8071" i="3"/>
  <c r="Q8046" i="3"/>
  <c r="R8046" i="3"/>
  <c r="R7761" i="3"/>
  <c r="Q7761" i="3"/>
  <c r="R7605" i="3"/>
  <c r="Q7605" i="3"/>
  <c r="R8279" i="3"/>
  <c r="Q7872" i="3"/>
  <c r="R7872" i="3"/>
  <c r="R8079" i="3"/>
  <c r="Q8079" i="3"/>
  <c r="R8060" i="3"/>
  <c r="Q8060" i="3"/>
  <c r="Q8002" i="3"/>
  <c r="R8002" i="3"/>
  <c r="Q8033" i="3"/>
  <c r="R7785" i="3"/>
  <c r="Q7785" i="3"/>
  <c r="R7451" i="3"/>
  <c r="Q7451" i="3"/>
  <c r="R7802" i="3"/>
  <c r="Q7802" i="3"/>
  <c r="R7416" i="3"/>
  <c r="Q7416" i="3"/>
  <c r="R7610" i="3"/>
  <c r="R7247" i="3"/>
  <c r="Q7247" i="3"/>
  <c r="R7617" i="3"/>
  <c r="R7496" i="3"/>
  <c r="Q7496" i="3"/>
  <c r="R7347" i="3"/>
  <c r="Q7347" i="3"/>
  <c r="R7220" i="3"/>
  <c r="Q7220" i="3"/>
  <c r="Q7179" i="3"/>
  <c r="R7179" i="3"/>
  <c r="Q6732" i="3"/>
  <c r="R6732" i="3"/>
  <c r="R7376" i="3"/>
  <c r="Q7376" i="3"/>
  <c r="R7092" i="3"/>
  <c r="Q7092" i="3"/>
  <c r="R7041" i="3"/>
  <c r="Q7041" i="3"/>
  <c r="Q6715" i="3"/>
  <c r="R6715" i="3"/>
  <c r="R6619" i="3"/>
  <c r="Q6619" i="3"/>
  <c r="R7387" i="3"/>
  <c r="Q7387" i="3"/>
  <c r="R7148" i="3"/>
  <c r="Q7148" i="3"/>
  <c r="Q9423" i="3"/>
  <c r="R9423" i="3"/>
  <c r="Q9380" i="3"/>
  <c r="R9380" i="3"/>
  <c r="R9384" i="3"/>
  <c r="Q9384" i="3"/>
  <c r="R9414" i="3"/>
  <c r="Q9414" i="3"/>
  <c r="R9340" i="3"/>
  <c r="Q9340" i="3"/>
  <c r="R9350" i="3"/>
  <c r="Q9350" i="3"/>
  <c r="R9342" i="3"/>
  <c r="Q9342" i="3"/>
  <c r="R9378" i="3"/>
  <c r="Q9378" i="3"/>
  <c r="R9281" i="3"/>
  <c r="Q9281" i="3"/>
  <c r="R9305" i="3"/>
  <c r="Q9305" i="3"/>
  <c r="R9339" i="3"/>
  <c r="Q9339" i="3"/>
  <c r="R9351" i="3"/>
  <c r="Q9351" i="3"/>
  <c r="R9203" i="3"/>
  <c r="Q9203" i="3"/>
  <c r="R9337" i="3"/>
  <c r="Q9337" i="3"/>
  <c r="R9311" i="3"/>
  <c r="Q9311" i="3"/>
  <c r="R9123" i="3"/>
  <c r="Q9123" i="3"/>
  <c r="R9132" i="3"/>
  <c r="Q9132" i="3"/>
  <c r="Q9021" i="3"/>
  <c r="R9021" i="3"/>
  <c r="R9404" i="3"/>
  <c r="Q9404" i="3"/>
  <c r="Q9254" i="3"/>
  <c r="R9254" i="3"/>
  <c r="Q8974" i="3"/>
  <c r="R8974" i="3"/>
  <c r="R8930" i="3"/>
  <c r="Q8930" i="3"/>
  <c r="R9095" i="3"/>
  <c r="Q9095" i="3"/>
  <c r="R8954" i="3"/>
  <c r="Q8954" i="3"/>
  <c r="Q8928" i="3"/>
  <c r="R8928" i="3"/>
  <c r="R9094" i="3"/>
  <c r="R9096" i="3"/>
  <c r="Q9096" i="3"/>
  <c r="R8935" i="3"/>
  <c r="Q8935" i="3"/>
  <c r="Q9061" i="3"/>
  <c r="R9044" i="3"/>
  <c r="Q9044" i="3"/>
  <c r="R9171" i="3"/>
  <c r="Q9171" i="3"/>
  <c r="R8988" i="3"/>
  <c r="Q8988" i="3"/>
  <c r="Q8933" i="3"/>
  <c r="R8933" i="3"/>
  <c r="R9149" i="3"/>
  <c r="Q9149" i="3"/>
  <c r="R8902" i="3"/>
  <c r="Q8902" i="3"/>
  <c r="R8835" i="3"/>
  <c r="Q8835" i="3"/>
  <c r="R8810" i="3"/>
  <c r="Q8810" i="3"/>
  <c r="R8991" i="3"/>
  <c r="Q8991" i="3"/>
  <c r="Q8981" i="3"/>
  <c r="R8981" i="3"/>
  <c r="Q8965" i="3"/>
  <c r="R8965" i="3"/>
  <c r="Q8975" i="3"/>
  <c r="R8975" i="3"/>
  <c r="R8722" i="3"/>
  <c r="Q8722" i="3"/>
  <c r="Q8692" i="3"/>
  <c r="R8692" i="3"/>
  <c r="R8656" i="3"/>
  <c r="Q8656" i="3"/>
  <c r="Q8636" i="3"/>
  <c r="R8636" i="3"/>
  <c r="R8639" i="3"/>
  <c r="Q8639" i="3"/>
  <c r="Q8862" i="3"/>
  <c r="R8814" i="3"/>
  <c r="Q8814" i="3"/>
  <c r="R8797" i="3"/>
  <c r="Q8797" i="3"/>
  <c r="Q8702" i="3"/>
  <c r="R8702" i="3"/>
  <c r="Q8712" i="3"/>
  <c r="R8712" i="3"/>
  <c r="Q8734" i="3"/>
  <c r="Q8778" i="3"/>
  <c r="R8778" i="3"/>
  <c r="Q8551" i="3"/>
  <c r="R8551" i="3"/>
  <c r="R8452" i="3"/>
  <c r="Q8452" i="3"/>
  <c r="R8813" i="3"/>
  <c r="Q8813" i="3"/>
  <c r="R8534" i="3"/>
  <c r="Q8534" i="3"/>
  <c r="Q8785" i="3"/>
  <c r="R8785" i="3"/>
  <c r="R8520" i="3"/>
  <c r="Q8520" i="3"/>
  <c r="Q8408" i="3"/>
  <c r="R8408" i="3"/>
  <c r="Q8388" i="3"/>
  <c r="R8388" i="3"/>
  <c r="Q8391" i="3"/>
  <c r="R8391" i="3"/>
  <c r="R8592" i="3"/>
  <c r="R8539" i="3"/>
  <c r="Q8539" i="3"/>
  <c r="R8555" i="3"/>
  <c r="Q8555" i="3"/>
  <c r="Q8666" i="3"/>
  <c r="R8666" i="3"/>
  <c r="R8437" i="3"/>
  <c r="Q8437" i="3"/>
  <c r="R8295" i="3"/>
  <c r="Q8295" i="3"/>
  <c r="R8312" i="3"/>
  <c r="Q8312" i="3"/>
  <c r="Q8286" i="3"/>
  <c r="R8286" i="3"/>
  <c r="R8235" i="3"/>
  <c r="Q8235" i="3"/>
  <c r="Q8212" i="3"/>
  <c r="R8212" i="3"/>
  <c r="R8372" i="3"/>
  <c r="Q8372" i="3"/>
  <c r="R8275" i="3"/>
  <c r="Q8275" i="3"/>
  <c r="Q8199" i="3"/>
  <c r="R8199" i="3"/>
  <c r="Q8334" i="3"/>
  <c r="R8334" i="3"/>
  <c r="R8245" i="3"/>
  <c r="Q8245" i="3"/>
  <c r="R8064" i="3"/>
  <c r="Q8064" i="3"/>
  <c r="Q7962" i="3"/>
  <c r="R7962" i="3"/>
  <c r="R8351" i="3"/>
  <c r="Q8351" i="3"/>
  <c r="R8311" i="3"/>
  <c r="Q8311" i="3"/>
  <c r="R8299" i="3"/>
  <c r="Q8299" i="3"/>
  <c r="Q8215" i="3"/>
  <c r="R8215" i="3"/>
  <c r="R8170" i="3"/>
  <c r="Q8170" i="3"/>
  <c r="Q8310" i="3"/>
  <c r="R8310" i="3"/>
  <c r="R8284" i="3"/>
  <c r="Q8284" i="3"/>
  <c r="R8349" i="3"/>
  <c r="Q8366" i="3"/>
  <c r="R8366" i="3"/>
  <c r="R8335" i="3"/>
  <c r="Q8335" i="3"/>
  <c r="R8017" i="3"/>
  <c r="Q8017" i="3"/>
  <c r="R8332" i="3"/>
  <c r="Q8332" i="3"/>
  <c r="Q8128" i="3"/>
  <c r="R8128" i="3"/>
  <c r="Q7865" i="3"/>
  <c r="R7865" i="3"/>
  <c r="R7804" i="3"/>
  <c r="Q7804" i="3"/>
  <c r="Q7778" i="3"/>
  <c r="R7778" i="3"/>
  <c r="Q7722" i="3"/>
  <c r="R7722" i="3"/>
  <c r="R7992" i="3"/>
  <c r="Q7881" i="3"/>
  <c r="R7881" i="3"/>
  <c r="Q7824" i="3"/>
  <c r="R7824" i="3"/>
  <c r="R7699" i="3"/>
  <c r="Q7699" i="3"/>
  <c r="Q8129" i="3"/>
  <c r="R8129" i="3"/>
  <c r="R8044" i="3"/>
  <c r="Q8044" i="3"/>
  <c r="Q7752" i="3"/>
  <c r="R7752" i="3"/>
  <c r="Q7714" i="3"/>
  <c r="R7714" i="3"/>
  <c r="R8254" i="3"/>
  <c r="Q8254" i="3"/>
  <c r="R8105" i="3"/>
  <c r="R8151" i="3"/>
  <c r="Q8151" i="3"/>
  <c r="Q7784" i="3"/>
  <c r="R7784" i="3"/>
  <c r="R7636" i="3"/>
  <c r="Q7636" i="3"/>
  <c r="R7736" i="3"/>
  <c r="Q7736" i="3"/>
  <c r="Q7584" i="3"/>
  <c r="R7584" i="3"/>
  <c r="Q8068" i="3"/>
  <c r="R8068" i="3"/>
  <c r="Q8062" i="3"/>
  <c r="R8062" i="3"/>
  <c r="R7864" i="3"/>
  <c r="Q7864" i="3"/>
  <c r="R7828" i="3"/>
  <c r="Q7828" i="3"/>
  <c r="Q7920" i="3"/>
  <c r="R7920" i="3"/>
  <c r="R8096" i="3"/>
  <c r="Q8096" i="3"/>
  <c r="Q7998" i="3"/>
  <c r="R7998" i="3"/>
  <c r="R7963" i="3"/>
  <c r="Q7963" i="3"/>
  <c r="Q8185" i="3"/>
  <c r="R8185" i="3"/>
  <c r="R8171" i="3"/>
  <c r="Q8171" i="3"/>
  <c r="R8057" i="3"/>
  <c r="Q8057" i="3"/>
  <c r="Q7882" i="3"/>
  <c r="R7882" i="3"/>
  <c r="R7732" i="3"/>
  <c r="Q7497" i="3"/>
  <c r="R7497" i="3"/>
  <c r="Q7283" i="3"/>
  <c r="R7283" i="3"/>
  <c r="Q7245" i="3"/>
  <c r="R7245" i="3"/>
  <c r="R7744" i="3"/>
  <c r="Q7744" i="3"/>
  <c r="R7612" i="3"/>
  <c r="Q7612" i="3"/>
  <c r="R7520" i="3"/>
  <c r="Q7520" i="3"/>
  <c r="R7456" i="3"/>
  <c r="Q7456" i="3"/>
  <c r="R7796" i="3"/>
  <c r="Q7796" i="3"/>
  <c r="R7567" i="3"/>
  <c r="Q7567" i="3"/>
  <c r="R7656" i="3"/>
  <c r="Q7656" i="3"/>
  <c r="R7616" i="3"/>
  <c r="Q7616" i="3"/>
  <c r="Q7603" i="3"/>
  <c r="R7603" i="3"/>
  <c r="Q7529" i="3"/>
  <c r="Q7512" i="3"/>
  <c r="R7512" i="3"/>
  <c r="R7440" i="3"/>
  <c r="Q7440" i="3"/>
  <c r="Q7354" i="3"/>
  <c r="R7354" i="3"/>
  <c r="R7211" i="3"/>
  <c r="Q7211" i="3"/>
  <c r="R7196" i="3"/>
  <c r="Q7196" i="3"/>
  <c r="Q7441" i="3"/>
  <c r="R7441" i="3"/>
  <c r="Q7344" i="3"/>
  <c r="R7344" i="3"/>
  <c r="Q7265" i="3"/>
  <c r="R7265" i="3"/>
  <c r="R7857" i="3"/>
  <c r="Q7857" i="3"/>
  <c r="R7637" i="3"/>
  <c r="Q7637" i="3"/>
  <c r="R7632" i="3"/>
  <c r="Q7632" i="3"/>
  <c r="R7573" i="3"/>
  <c r="Q7573" i="3"/>
  <c r="R7432" i="3"/>
  <c r="Q7432" i="3"/>
  <c r="R7168" i="3"/>
  <c r="Q7168" i="3"/>
  <c r="R6840" i="3"/>
  <c r="Q6840" i="3"/>
  <c r="Q6796" i="3"/>
  <c r="R6796" i="3"/>
  <c r="R6674" i="3"/>
  <c r="Q6674" i="3"/>
  <c r="Q6630" i="3"/>
  <c r="R6630" i="3"/>
  <c r="Q6598" i="3"/>
  <c r="R6598" i="3"/>
  <c r="Q6566" i="3"/>
  <c r="R6566" i="3"/>
  <c r="Q6534" i="3"/>
  <c r="R6534" i="3"/>
  <c r="Q7173" i="3"/>
  <c r="R7173" i="3"/>
  <c r="R6779" i="3"/>
  <c r="Q6779" i="3"/>
  <c r="Q6657" i="3"/>
  <c r="R6657" i="3"/>
  <c r="R6593" i="3"/>
  <c r="Q6593" i="3"/>
  <c r="Q7301" i="3"/>
  <c r="Q7139" i="3"/>
  <c r="R7139" i="3"/>
  <c r="R7084" i="3"/>
  <c r="Q7084" i="3"/>
  <c r="R7020" i="3"/>
  <c r="Q7020" i="3"/>
  <c r="R6956" i="3"/>
  <c r="Q6956" i="3"/>
  <c r="R6892" i="3"/>
  <c r="Q6892" i="3"/>
  <c r="Q6660" i="3"/>
  <c r="R6660" i="3"/>
  <c r="Q7370" i="3"/>
  <c r="R7370" i="3"/>
  <c r="R7207" i="3"/>
  <c r="Q7207" i="3"/>
  <c r="R7285" i="3"/>
  <c r="Q7285" i="3"/>
  <c r="Q7137" i="3"/>
  <c r="R7137" i="3"/>
  <c r="R7200" i="3"/>
  <c r="Q7200" i="3"/>
  <c r="Q7291" i="3"/>
  <c r="R7291" i="3"/>
  <c r="R6845" i="3"/>
  <c r="Q6845" i="3"/>
  <c r="R6755" i="3"/>
  <c r="Q6755" i="3"/>
  <c r="R6627" i="3"/>
  <c r="Q6627" i="3"/>
  <c r="R6537" i="3"/>
  <c r="Q6537" i="3"/>
  <c r="Q7019" i="3"/>
  <c r="R7019" i="3"/>
  <c r="Q7009" i="3"/>
  <c r="R7009" i="3"/>
  <c r="R6577" i="3"/>
  <c r="Q6577" i="3"/>
  <c r="R6462" i="3"/>
  <c r="Q6462" i="3"/>
  <c r="R7100" i="3"/>
  <c r="Q7100" i="3"/>
  <c r="Q6961" i="3"/>
  <c r="R6961" i="3"/>
  <c r="Q6836" i="3"/>
  <c r="R6836" i="3"/>
  <c r="Q6804" i="3"/>
  <c r="R6804" i="3"/>
  <c r="R6714" i="3"/>
  <c r="Q6714" i="3"/>
  <c r="R6669" i="3"/>
  <c r="Q6669" i="3"/>
  <c r="R6392" i="3"/>
  <c r="Q6392" i="3"/>
  <c r="R6366" i="3"/>
  <c r="Q6366" i="3"/>
  <c r="R7028" i="3"/>
  <c r="Q7028" i="3"/>
  <c r="Q6907" i="3"/>
  <c r="R6907" i="3"/>
  <c r="Q6370" i="3"/>
  <c r="R6370" i="3"/>
  <c r="Q6857" i="3"/>
  <c r="R6857" i="3"/>
  <c r="Q6745" i="3"/>
  <c r="R6745" i="3"/>
  <c r="R6664" i="3"/>
  <c r="Q6664" i="3"/>
  <c r="R6247" i="3"/>
  <c r="Q6247" i="3"/>
  <c r="R6495" i="3"/>
  <c r="Q6294" i="3"/>
  <c r="R6294" i="3"/>
  <c r="Q6230" i="3"/>
  <c r="R6230" i="3"/>
  <c r="Q6057" i="3"/>
  <c r="R6057" i="3"/>
  <c r="R6851" i="3"/>
  <c r="Q6851" i="3"/>
  <c r="Q6809" i="3"/>
  <c r="R6809" i="3"/>
  <c r="R6725" i="3"/>
  <c r="Q6725" i="3"/>
  <c r="R6873" i="3"/>
  <c r="Q6873" i="3"/>
  <c r="R6618" i="3"/>
  <c r="Q6618" i="3"/>
  <c r="Q6553" i="3"/>
  <c r="R6553" i="3"/>
  <c r="Q6544" i="3"/>
  <c r="R6544" i="3"/>
  <c r="R6528" i="3"/>
  <c r="Q6528" i="3"/>
  <c r="R6202" i="3"/>
  <c r="Q6202" i="3"/>
  <c r="R6306" i="3"/>
  <c r="Q6306" i="3"/>
  <c r="R6061" i="3"/>
  <c r="Q6061" i="3"/>
  <c r="Q6023" i="3"/>
  <c r="R6023" i="3"/>
  <c r="Q6505" i="3"/>
  <c r="R6505" i="3"/>
  <c r="R6255" i="3"/>
  <c r="Q6255" i="3"/>
  <c r="R6123" i="3"/>
  <c r="Q6123" i="3"/>
  <c r="R5994" i="3"/>
  <c r="Q5994" i="3"/>
  <c r="Q6617" i="3"/>
  <c r="R6617" i="3"/>
  <c r="Q6423" i="3"/>
  <c r="R6423" i="3"/>
  <c r="R6359" i="3"/>
  <c r="R6387" i="3"/>
  <c r="Q6387" i="3"/>
  <c r="R6283" i="3"/>
  <c r="Q6283" i="3"/>
  <c r="Q6521" i="3"/>
  <c r="R6521" i="3"/>
  <c r="R6275" i="3"/>
  <c r="Q6275" i="3"/>
  <c r="R6438" i="3"/>
  <c r="Q6438" i="3"/>
  <c r="R6234" i="3"/>
  <c r="Q6234" i="3"/>
  <c r="Q5961" i="3"/>
  <c r="R5961" i="3"/>
  <c r="R6720" i="3"/>
  <c r="Q6720" i="3"/>
  <c r="Q6511" i="3"/>
  <c r="R6511" i="3"/>
  <c r="R6339" i="3"/>
  <c r="Q6339" i="3"/>
  <c r="R6090" i="3"/>
  <c r="Q6090" i="3"/>
  <c r="Q5958" i="3"/>
  <c r="R5958" i="3"/>
  <c r="Q5880" i="3"/>
  <c r="R5880" i="3"/>
  <c r="Q5830" i="3"/>
  <c r="R5830" i="3"/>
  <c r="R5805" i="3"/>
  <c r="Q5805" i="3"/>
  <c r="Q5654" i="3"/>
  <c r="R5654" i="3"/>
  <c r="R5954" i="3"/>
  <c r="Q5954" i="3"/>
  <c r="Q6159" i="3"/>
  <c r="R6159" i="3"/>
  <c r="Q6113" i="3"/>
  <c r="R6113" i="3"/>
  <c r="R6107" i="3"/>
  <c r="Q6107" i="3"/>
  <c r="Q6142" i="3"/>
  <c r="R6142" i="3"/>
  <c r="R5850" i="3"/>
  <c r="Q5850" i="3"/>
  <c r="R5757" i="3"/>
  <c r="Q5757" i="3"/>
  <c r="R5733" i="3"/>
  <c r="Q5733" i="3"/>
  <c r="Q5542" i="3"/>
  <c r="R5542" i="3"/>
  <c r="R5414" i="3"/>
  <c r="Q5414" i="3"/>
  <c r="Q5893" i="3"/>
  <c r="R5893" i="3"/>
  <c r="Q5557" i="3"/>
  <c r="R5557" i="3"/>
  <c r="Q5854" i="3"/>
  <c r="R5854" i="3"/>
  <c r="R5773" i="3"/>
  <c r="Q5773" i="3"/>
  <c r="Q5750" i="3"/>
  <c r="Q5424" i="3"/>
  <c r="R5424" i="3"/>
  <c r="R5895" i="3"/>
  <c r="Q5895" i="3"/>
  <c r="R5565" i="3"/>
  <c r="Q5565" i="3"/>
  <c r="R5391" i="3"/>
  <c r="Q5391" i="3"/>
  <c r="R6016" i="3"/>
  <c r="Q6016" i="3"/>
  <c r="Q6062" i="3"/>
  <c r="R6062" i="3"/>
  <c r="R5918" i="3"/>
  <c r="R6013" i="3"/>
  <c r="Q6013" i="3"/>
  <c r="R5934" i="3"/>
  <c r="R5858" i="3"/>
  <c r="Q5858" i="3"/>
  <c r="R5518" i="3"/>
  <c r="Q5518" i="3"/>
  <c r="Q5399" i="3"/>
  <c r="R5399" i="3"/>
  <c r="R5722" i="3"/>
  <c r="Q5722" i="3"/>
  <c r="R5594" i="3"/>
  <c r="Q5594" i="3"/>
  <c r="R5254" i="3"/>
  <c r="Q5254" i="3"/>
  <c r="Q5752" i="3"/>
  <c r="R5752" i="3"/>
  <c r="R5749" i="3"/>
  <c r="Q5749" i="3"/>
  <c r="R5730" i="3"/>
  <c r="Q5730" i="3"/>
  <c r="Q5198" i="3"/>
  <c r="R5198" i="3"/>
  <c r="R5698" i="3"/>
  <c r="Q5698" i="3"/>
  <c r="R5401" i="3"/>
  <c r="Q5401" i="3"/>
  <c r="Q5142" i="3"/>
  <c r="R5142" i="3"/>
  <c r="R5549" i="3"/>
  <c r="Q5549" i="3"/>
  <c r="Q5536" i="3"/>
  <c r="R5536" i="3"/>
  <c r="R5525" i="3"/>
  <c r="Q5525" i="3"/>
  <c r="R5425" i="3"/>
  <c r="Q5425" i="3"/>
  <c r="R5482" i="3"/>
  <c r="Q5482" i="3"/>
  <c r="Q5294" i="3"/>
  <c r="R5294" i="3"/>
  <c r="R5583" i="3"/>
  <c r="Q5583" i="3"/>
  <c r="R4786" i="3"/>
  <c r="Q4786" i="3"/>
  <c r="R5320" i="3"/>
  <c r="Q5208" i="3"/>
  <c r="R5208" i="3"/>
  <c r="R5137" i="3"/>
  <c r="Q5137" i="3"/>
  <c r="Q5042" i="3"/>
  <c r="Q5216" i="3"/>
  <c r="R5216" i="3"/>
  <c r="Q5223" i="3"/>
  <c r="R5223" i="3"/>
  <c r="Q5135" i="3"/>
  <c r="R5135" i="3"/>
  <c r="R5074" i="3"/>
  <c r="Q5074" i="3"/>
  <c r="R4761" i="3"/>
  <c r="Q4761" i="3"/>
  <c r="Q4692" i="3"/>
  <c r="R4692" i="3"/>
  <c r="Q4635" i="3"/>
  <c r="R4635" i="3"/>
  <c r="R4621" i="3"/>
  <c r="Q4621" i="3"/>
  <c r="Q4436" i="3"/>
  <c r="R4436" i="3"/>
  <c r="Q5102" i="3"/>
  <c r="R5102" i="3"/>
  <c r="R5012" i="3"/>
  <c r="Q5012" i="3"/>
  <c r="R4729" i="3"/>
  <c r="Q4729" i="3"/>
  <c r="Q5094" i="3"/>
  <c r="R5094" i="3"/>
  <c r="R4657" i="3"/>
  <c r="Q4657" i="3"/>
  <c r="R4426" i="3"/>
  <c r="Q4426" i="3"/>
  <c r="Q4292" i="3"/>
  <c r="R4292" i="3"/>
  <c r="Q4208" i="3"/>
  <c r="R4208" i="3"/>
  <c r="R4190" i="3"/>
  <c r="Q4190" i="3"/>
  <c r="R4170" i="3"/>
  <c r="Q4170" i="3"/>
  <c r="Q4036" i="3"/>
  <c r="R4036" i="3"/>
  <c r="R4953" i="3"/>
  <c r="Q4953" i="3"/>
  <c r="R4886" i="3"/>
  <c r="Q4886" i="3"/>
  <c r="R4822" i="3"/>
  <c r="Q4822" i="3"/>
  <c r="Q4772" i="3"/>
  <c r="R4772" i="3"/>
  <c r="R4585" i="3"/>
  <c r="Q4585" i="3"/>
  <c r="Q4516" i="3"/>
  <c r="R4516" i="3"/>
  <c r="R4377" i="3"/>
  <c r="Q4377" i="3"/>
  <c r="R4301" i="3"/>
  <c r="Q4301" i="3"/>
  <c r="R4211" i="3"/>
  <c r="Q4211" i="3"/>
  <c r="R4121" i="3"/>
  <c r="Q4121" i="3"/>
  <c r="R4045" i="3"/>
  <c r="Q4045" i="3"/>
  <c r="Q4705" i="3"/>
  <c r="R4705" i="3"/>
  <c r="Q4596" i="3"/>
  <c r="R4596" i="3"/>
  <c r="R4508" i="3"/>
  <c r="Q4348" i="3"/>
  <c r="Q3886" i="3"/>
  <c r="R3886" i="3"/>
  <c r="R4597" i="3"/>
  <c r="Q4597" i="3"/>
  <c r="R3752" i="3"/>
  <c r="Q3752" i="3"/>
  <c r="R5079" i="3"/>
  <c r="Q5079" i="3"/>
  <c r="Q4577" i="3"/>
  <c r="R4577" i="3"/>
  <c r="R3984" i="3"/>
  <c r="Q3984" i="3"/>
  <c r="R3824" i="3"/>
  <c r="Q3824" i="3"/>
  <c r="Q3729" i="3"/>
  <c r="R3729" i="3"/>
  <c r="Q4723" i="3"/>
  <c r="R4723" i="3"/>
  <c r="Q4360" i="3"/>
  <c r="R4360" i="3"/>
  <c r="R4517" i="3"/>
  <c r="Q4517" i="3"/>
  <c r="R4290" i="3"/>
  <c r="Q4290" i="3"/>
  <c r="R4032" i="3"/>
  <c r="Q4032" i="3"/>
  <c r="R4618" i="3"/>
  <c r="Q4435" i="3"/>
  <c r="R4435" i="3"/>
  <c r="Q4268" i="3"/>
  <c r="R4268" i="3"/>
  <c r="R3862" i="3"/>
  <c r="Q3862" i="3"/>
  <c r="Q4509" i="3"/>
  <c r="R4219" i="3"/>
  <c r="Q4219" i="3"/>
  <c r="R4411" i="3"/>
  <c r="Q4411" i="3"/>
  <c r="R4392" i="3"/>
  <c r="Q4392" i="3"/>
  <c r="Q4244" i="3"/>
  <c r="R4244" i="3"/>
  <c r="R4136" i="3"/>
  <c r="Q4136" i="3"/>
  <c r="Q4120" i="3"/>
  <c r="R4120" i="3"/>
  <c r="Q4246" i="3"/>
  <c r="R4246" i="3"/>
  <c r="Q4040" i="3"/>
  <c r="R4040" i="3"/>
  <c r="Q3754" i="3"/>
  <c r="R3754" i="3"/>
  <c r="R3733" i="3"/>
  <c r="Q3733" i="3"/>
  <c r="R3574" i="3"/>
  <c r="Q3574" i="3"/>
  <c r="Q3474" i="3"/>
  <c r="R3474" i="3"/>
  <c r="R3446" i="3"/>
  <c r="Q3446" i="3"/>
  <c r="Q3346" i="3"/>
  <c r="R3346" i="3"/>
  <c r="R3318" i="3"/>
  <c r="Q3318" i="3"/>
  <c r="R3274" i="3"/>
  <c r="Q3274" i="3"/>
  <c r="R3228" i="3"/>
  <c r="Q3228" i="3"/>
  <c r="Q3184" i="3"/>
  <c r="R3184" i="3"/>
  <c r="Q4452" i="3"/>
  <c r="R4452" i="3"/>
  <c r="Q4338" i="3"/>
  <c r="R4338" i="3"/>
  <c r="R3777" i="3"/>
  <c r="Q3777" i="3"/>
  <c r="Q3524" i="3"/>
  <c r="R3524" i="3"/>
  <c r="Q3396" i="3"/>
  <c r="R3396" i="3"/>
  <c r="R3257" i="3"/>
  <c r="Q3257" i="3"/>
  <c r="R4490" i="3"/>
  <c r="Q4490" i="3"/>
  <c r="Q3796" i="3"/>
  <c r="R3796" i="3"/>
  <c r="Q3252" i="3"/>
  <c r="R3252" i="3"/>
  <c r="Q3214" i="3"/>
  <c r="R3214" i="3"/>
  <c r="Q3182" i="3"/>
  <c r="R3182" i="3"/>
  <c r="Q3150" i="3"/>
  <c r="R3150" i="3"/>
  <c r="R4073" i="3"/>
  <c r="Q4073" i="3"/>
  <c r="R3947" i="3"/>
  <c r="Q3947" i="3"/>
  <c r="R3962" i="3"/>
  <c r="Q3962" i="3"/>
  <c r="Q5166" i="3"/>
  <c r="R5166" i="3"/>
  <c r="R4485" i="3"/>
  <c r="Q4485" i="3"/>
  <c r="R3694" i="3"/>
  <c r="Q3694" i="3"/>
  <c r="R3989" i="3"/>
  <c r="Q3989" i="3"/>
  <c r="R3324" i="3"/>
  <c r="Q3324" i="3"/>
  <c r="Q3207" i="3"/>
  <c r="R3207" i="3"/>
  <c r="R3583" i="3"/>
  <c r="Q3583" i="3"/>
  <c r="R3423" i="3"/>
  <c r="Q3423" i="3"/>
  <c r="R3366" i="3"/>
  <c r="Q3366" i="3"/>
  <c r="Q2575" i="3"/>
  <c r="R2575" i="3"/>
  <c r="R2468" i="3"/>
  <c r="Q2468" i="3"/>
  <c r="Q2447" i="3"/>
  <c r="R2447" i="3"/>
  <c r="R2340" i="3"/>
  <c r="Q2340" i="3"/>
  <c r="Q2319" i="3"/>
  <c r="R2319" i="3"/>
  <c r="R2212" i="3"/>
  <c r="Q2212" i="3"/>
  <c r="Q2191" i="3"/>
  <c r="R2191" i="3"/>
  <c r="Q2146" i="3"/>
  <c r="R2146" i="3"/>
  <c r="R2088" i="3"/>
  <c r="Q2088" i="3"/>
  <c r="R3606" i="3"/>
  <c r="Q3606" i="3"/>
  <c r="Q3581" i="3"/>
  <c r="R3581" i="3"/>
  <c r="R3511" i="3"/>
  <c r="Q3511" i="3"/>
  <c r="Q3421" i="3"/>
  <c r="R3421" i="3"/>
  <c r="R3204" i="3"/>
  <c r="Q3204" i="3"/>
  <c r="R3016" i="3"/>
  <c r="Q3016" i="3"/>
  <c r="Q2888" i="3"/>
  <c r="R2888" i="3"/>
  <c r="Q2407" i="3"/>
  <c r="R2407" i="3"/>
  <c r="R2364" i="3"/>
  <c r="Q2364" i="3"/>
  <c r="Q2346" i="3"/>
  <c r="R2346" i="3"/>
  <c r="Q2150" i="3"/>
  <c r="R2150" i="3"/>
  <c r="Q2118" i="3"/>
  <c r="R2118" i="3"/>
  <c r="Q2086" i="3"/>
  <c r="R2086" i="3"/>
  <c r="Q2054" i="3"/>
  <c r="R2054" i="3"/>
  <c r="Q3476" i="3"/>
  <c r="R3476" i="3"/>
  <c r="Q3348" i="3"/>
  <c r="R3348" i="3"/>
  <c r="Q3607" i="3"/>
  <c r="R3607" i="3"/>
  <c r="Q3493" i="3"/>
  <c r="R3493" i="3"/>
  <c r="R3340" i="3"/>
  <c r="Q3340" i="3"/>
  <c r="Q3461" i="3"/>
  <c r="R3461" i="3"/>
  <c r="R3040" i="3"/>
  <c r="Q3040" i="3"/>
  <c r="Q2105" i="3"/>
  <c r="R2105" i="3"/>
  <c r="R3530" i="3"/>
  <c r="Q3530" i="3"/>
  <c r="Q3026" i="3"/>
  <c r="R3026" i="3"/>
  <c r="R2896" i="3"/>
  <c r="Q2896" i="3"/>
  <c r="R2867" i="3"/>
  <c r="Q2867" i="3"/>
  <c r="R2801" i="3"/>
  <c r="Q2801" i="3"/>
  <c r="R2564" i="3"/>
  <c r="Q2564" i="3"/>
  <c r="Q2530" i="3"/>
  <c r="R2530" i="3"/>
  <c r="R1764" i="3"/>
  <c r="Q1764" i="3"/>
  <c r="Q1707" i="3"/>
  <c r="R1707" i="3"/>
  <c r="R1693" i="3"/>
  <c r="Q1693" i="3"/>
  <c r="R1514" i="3"/>
  <c r="Q1514" i="3"/>
  <c r="R1374" i="3"/>
  <c r="Q1374" i="3"/>
  <c r="R1328" i="3"/>
  <c r="Q1328" i="3"/>
  <c r="Q1284" i="3"/>
  <c r="R1284" i="3"/>
  <c r="R2953" i="3"/>
  <c r="Q2818" i="3"/>
  <c r="R2818" i="3"/>
  <c r="Q2754" i="3"/>
  <c r="R2754" i="3"/>
  <c r="R2681" i="3"/>
  <c r="Q2681" i="3"/>
  <c r="R2617" i="3"/>
  <c r="Q2617" i="3"/>
  <c r="Q2576" i="3"/>
  <c r="R2408" i="3"/>
  <c r="Q2408" i="3"/>
  <c r="R1756" i="3"/>
  <c r="Q1756" i="3"/>
  <c r="Q1578" i="3"/>
  <c r="R1578" i="3"/>
  <c r="R1453" i="3"/>
  <c r="Q1453" i="3"/>
  <c r="Q1363" i="3"/>
  <c r="R1363" i="3"/>
  <c r="Q2898" i="3"/>
  <c r="R2898" i="3"/>
  <c r="R3494" i="3"/>
  <c r="Q3494" i="3"/>
  <c r="Q2690" i="3"/>
  <c r="Q3134" i="3"/>
  <c r="R3091" i="3"/>
  <c r="Q3091" i="3"/>
  <c r="R3027" i="3"/>
  <c r="Q3027" i="3"/>
  <c r="R2963" i="3"/>
  <c r="Q2963" i="3"/>
  <c r="Q2816" i="3"/>
  <c r="R2816" i="3"/>
  <c r="R2697" i="3"/>
  <c r="Q2697" i="3"/>
  <c r="R3088" i="3"/>
  <c r="Q3088" i="3"/>
  <c r="R2960" i="3"/>
  <c r="Q2960" i="3"/>
  <c r="R2931" i="3"/>
  <c r="Q2931" i="3"/>
  <c r="Q2865" i="3"/>
  <c r="R2865" i="3"/>
  <c r="Q2712" i="3"/>
  <c r="R2712" i="3"/>
  <c r="R1593" i="3"/>
  <c r="Q1593" i="3"/>
  <c r="Q1516" i="3"/>
  <c r="R1516" i="3"/>
  <c r="R1432" i="3"/>
  <c r="Q1432" i="3"/>
  <c r="R1414" i="3"/>
  <c r="Q1414" i="3"/>
  <c r="R1394" i="3"/>
  <c r="Q1394" i="3"/>
  <c r="R1330" i="3"/>
  <c r="Q1330" i="3"/>
  <c r="R3310" i="3"/>
  <c r="Q3310" i="3"/>
  <c r="R2609" i="3"/>
  <c r="Q2609" i="3"/>
  <c r="Q2403" i="3"/>
  <c r="R2223" i="3"/>
  <c r="Q2223" i="3"/>
  <c r="R2183" i="3"/>
  <c r="Q2183" i="3"/>
  <c r="Q1713" i="3"/>
  <c r="R1713" i="3"/>
  <c r="Q1505" i="3"/>
  <c r="R1505" i="3"/>
  <c r="R1429" i="3"/>
  <c r="Q1429" i="3"/>
  <c r="R2363" i="3"/>
  <c r="Q2363" i="3"/>
  <c r="R1737" i="3"/>
  <c r="Q1737" i="3"/>
  <c r="R1660" i="3"/>
  <c r="Q1660" i="3"/>
  <c r="Q912" i="3"/>
  <c r="R912" i="3"/>
  <c r="Q848" i="3"/>
  <c r="R848" i="3"/>
  <c r="Q784" i="3"/>
  <c r="R784" i="3"/>
  <c r="Q720" i="3"/>
  <c r="R720" i="3"/>
  <c r="Q656" i="3"/>
  <c r="R656" i="3"/>
  <c r="Q592" i="3"/>
  <c r="R592" i="3"/>
  <c r="R3010" i="3"/>
  <c r="Q2256" i="3"/>
  <c r="R2256" i="3"/>
  <c r="Q2234" i="3"/>
  <c r="R2234" i="3"/>
  <c r="R2195" i="3"/>
  <c r="Q2195" i="3"/>
  <c r="Q2186" i="3"/>
  <c r="R2186" i="3"/>
  <c r="R2115" i="3"/>
  <c r="Q2115" i="3"/>
  <c r="R1266" i="3"/>
  <c r="Q1266" i="3"/>
  <c r="R1253" i="3"/>
  <c r="Q1253" i="3"/>
  <c r="R1202" i="3"/>
  <c r="Q1202" i="3"/>
  <c r="R1189" i="3"/>
  <c r="Q1189" i="3"/>
  <c r="R1138" i="3"/>
  <c r="Q1138" i="3"/>
  <c r="R1125" i="3"/>
  <c r="Q1125" i="3"/>
  <c r="R1074" i="3"/>
  <c r="Q1074" i="3"/>
  <c r="R1061" i="3"/>
  <c r="Q1061" i="3"/>
  <c r="R1010" i="3"/>
  <c r="Q1010" i="3"/>
  <c r="R997" i="3"/>
  <c r="Q997" i="3"/>
  <c r="R2795" i="3"/>
  <c r="Q2795" i="3"/>
  <c r="R2747" i="3"/>
  <c r="Q2747" i="3"/>
  <c r="Q1793" i="3"/>
  <c r="R1793" i="3"/>
  <c r="R1689" i="3"/>
  <c r="Q1689" i="3"/>
  <c r="Q1626" i="3"/>
  <c r="R1512" i="3"/>
  <c r="Q1512" i="3"/>
  <c r="R532" i="3"/>
  <c r="Q532" i="3"/>
  <c r="R468" i="3"/>
  <c r="Q468" i="3"/>
  <c r="R404" i="3"/>
  <c r="Q404" i="3"/>
  <c r="R3082" i="3"/>
  <c r="R2586" i="3"/>
  <c r="Q1985" i="3"/>
  <c r="R1985" i="3"/>
  <c r="R1780" i="3"/>
  <c r="Q1780" i="3"/>
  <c r="Q1334" i="3"/>
  <c r="Q2555" i="3"/>
  <c r="R2463" i="3"/>
  <c r="Q2463" i="3"/>
  <c r="Q2348" i="3"/>
  <c r="R1625" i="3"/>
  <c r="Q1625" i="3"/>
  <c r="R3050" i="3"/>
  <c r="Q2610" i="3"/>
  <c r="R2610" i="3"/>
  <c r="R2563" i="3"/>
  <c r="Q2563" i="3"/>
  <c r="R2537" i="3"/>
  <c r="Q2537" i="3"/>
  <c r="R2353" i="3"/>
  <c r="Q2353" i="3"/>
  <c r="R2128" i="3"/>
  <c r="Q2128" i="3"/>
  <c r="R1408" i="3"/>
  <c r="Q1408" i="3"/>
  <c r="Q2002" i="3"/>
  <c r="R2002" i="3"/>
  <c r="Q1874" i="3"/>
  <c r="R1874" i="3"/>
  <c r="Q1665" i="3"/>
  <c r="R1665" i="3"/>
  <c r="R1561" i="3"/>
  <c r="Q1561" i="3"/>
  <c r="R1320" i="3"/>
  <c r="Q1320" i="3"/>
  <c r="R570" i="3"/>
  <c r="Q570" i="3"/>
  <c r="R506" i="3"/>
  <c r="Q506" i="3"/>
  <c r="R2361" i="3"/>
  <c r="Q2092" i="3"/>
  <c r="R2092" i="3"/>
  <c r="Q2057" i="3"/>
  <c r="R2057" i="3"/>
  <c r="Q1898" i="3"/>
  <c r="R1207" i="3"/>
  <c r="Q1207" i="3"/>
  <c r="Q677" i="3"/>
  <c r="R677" i="3"/>
  <c r="R374" i="3"/>
  <c r="Q374" i="3"/>
  <c r="R275" i="3"/>
  <c r="Q275" i="3"/>
  <c r="R213" i="3"/>
  <c r="Q213" i="3"/>
  <c r="Q97" i="3"/>
  <c r="R97" i="3"/>
  <c r="R975" i="3"/>
  <c r="Q975" i="3"/>
  <c r="R930" i="3"/>
  <c r="Q930" i="3"/>
  <c r="R908" i="3"/>
  <c r="R828" i="3"/>
  <c r="R810" i="3"/>
  <c r="Q810" i="3"/>
  <c r="R764" i="3"/>
  <c r="R722" i="3"/>
  <c r="Q722" i="3"/>
  <c r="Q676" i="3"/>
  <c r="R636" i="3"/>
  <c r="R594" i="3"/>
  <c r="Q594" i="3"/>
  <c r="Q518" i="3"/>
  <c r="R518" i="3"/>
  <c r="Q456" i="3"/>
  <c r="R439" i="3"/>
  <c r="Q439" i="3"/>
  <c r="R142" i="3"/>
  <c r="Q142" i="3"/>
  <c r="Q917" i="3"/>
  <c r="R917" i="3"/>
  <c r="Q877" i="3"/>
  <c r="R877" i="3"/>
  <c r="R1223" i="3"/>
  <c r="Q1223" i="3"/>
  <c r="R1020" i="3"/>
  <c r="R775" i="3"/>
  <c r="Q775" i="3"/>
  <c r="Q637" i="3"/>
  <c r="R637" i="3"/>
  <c r="R549" i="3"/>
  <c r="Q549" i="3"/>
  <c r="Q337" i="3"/>
  <c r="R337" i="3"/>
  <c r="Q273" i="3"/>
  <c r="R273" i="3"/>
  <c r="Q209" i="3"/>
  <c r="R209" i="3"/>
  <c r="Q145" i="3"/>
  <c r="R145" i="3"/>
  <c r="Q81" i="3"/>
  <c r="R81" i="3"/>
  <c r="Q17" i="3"/>
  <c r="R17" i="3"/>
  <c r="Q1468" i="3"/>
  <c r="R1468" i="3"/>
  <c r="Q925" i="3"/>
  <c r="R925" i="3"/>
  <c r="R903" i="3"/>
  <c r="Q903" i="3"/>
  <c r="R882" i="3"/>
  <c r="Q882" i="3"/>
  <c r="R868" i="3"/>
  <c r="R850" i="3"/>
  <c r="Q850" i="3"/>
  <c r="R836" i="3"/>
  <c r="R818" i="3"/>
  <c r="Q818" i="3"/>
  <c r="Q461" i="3"/>
  <c r="R461" i="3"/>
  <c r="R157" i="3"/>
  <c r="Q157" i="3"/>
  <c r="R51" i="3"/>
  <c r="Q51" i="3"/>
  <c r="Q89" i="3"/>
  <c r="R89" i="3"/>
  <c r="Q2299" i="3"/>
  <c r="Q661" i="3"/>
  <c r="R661" i="3"/>
  <c r="R565" i="3"/>
  <c r="Q565" i="3"/>
  <c r="R462" i="3"/>
  <c r="R535" i="3"/>
  <c r="Q535" i="3"/>
  <c r="Q424" i="3"/>
  <c r="Q845" i="3"/>
  <c r="R845" i="3"/>
  <c r="R187" i="3"/>
  <c r="Q187" i="3"/>
  <c r="Q73" i="3"/>
  <c r="R73" i="3"/>
  <c r="Q1548" i="3"/>
  <c r="R1151" i="3"/>
  <c r="Q1151" i="3"/>
  <c r="R802" i="3"/>
  <c r="Q802" i="3"/>
  <c r="R738" i="3"/>
  <c r="Q738" i="3"/>
  <c r="R642" i="3"/>
  <c r="Q642" i="3"/>
  <c r="R588" i="3"/>
  <c r="Q486" i="3"/>
  <c r="R486" i="3"/>
  <c r="Q331" i="3"/>
  <c r="R331" i="3"/>
  <c r="R1063" i="3"/>
  <c r="Q1063" i="3"/>
  <c r="R895" i="3"/>
  <c r="R602" i="3"/>
  <c r="Q602" i="3"/>
  <c r="R389" i="3"/>
  <c r="Q389" i="3"/>
  <c r="R1036" i="3"/>
  <c r="Q717" i="3"/>
  <c r="R717" i="3"/>
  <c r="Q355" i="3"/>
  <c r="R355" i="3"/>
  <c r="R293" i="3"/>
  <c r="Q293" i="3"/>
  <c r="Q177" i="3"/>
  <c r="R177" i="3"/>
  <c r="Q1513" i="3"/>
  <c r="Q831" i="3"/>
  <c r="Q703" i="3"/>
  <c r="R9344" i="3"/>
  <c r="Q9344" i="3"/>
  <c r="R8922" i="3"/>
  <c r="Q8922" i="3"/>
  <c r="R8964" i="3"/>
  <c r="Q8964" i="3"/>
  <c r="R8860" i="3"/>
  <c r="Q8860" i="3"/>
  <c r="R8579" i="3"/>
  <c r="Q8579" i="3"/>
  <c r="Q8424" i="3"/>
  <c r="R8424" i="3"/>
  <c r="R8103" i="3"/>
  <c r="Q8103" i="3"/>
  <c r="R7772" i="3"/>
  <c r="Q7772" i="3"/>
  <c r="Q8176" i="3"/>
  <c r="R7825" i="3"/>
  <c r="Q7825" i="3"/>
  <c r="Q7314" i="3"/>
  <c r="R7314" i="3"/>
  <c r="R7167" i="3"/>
  <c r="Q7167" i="3"/>
  <c r="Q6700" i="3"/>
  <c r="R6700" i="3"/>
  <c r="R7300" i="3"/>
  <c r="Q7300" i="3"/>
  <c r="R6849" i="3"/>
  <c r="Q6849" i="3"/>
  <c r="R7224" i="3"/>
  <c r="Q7224" i="3"/>
  <c r="R6314" i="3"/>
  <c r="Q6314" i="3"/>
  <c r="R6393" i="3"/>
  <c r="Q6393" i="3"/>
  <c r="Q6410" i="3"/>
  <c r="R6410" i="3"/>
  <c r="R6479" i="3"/>
  <c r="Q6479" i="3"/>
  <c r="Q6342" i="3"/>
  <c r="R6342" i="3"/>
  <c r="R5709" i="3"/>
  <c r="Q5709" i="3"/>
  <c r="R5701" i="3"/>
  <c r="Q5701" i="3"/>
  <c r="R5118" i="3"/>
  <c r="Q5118" i="3"/>
  <c r="R5412" i="3"/>
  <c r="Q5412" i="3"/>
  <c r="R4836" i="3"/>
  <c r="Q4836" i="3"/>
  <c r="R4789" i="3"/>
  <c r="Q4789" i="3"/>
  <c r="Q4834" i="3"/>
  <c r="R4834" i="3"/>
  <c r="R4030" i="3"/>
  <c r="Q4030" i="3"/>
  <c r="R4649" i="3"/>
  <c r="Q4649" i="3"/>
  <c r="R3939" i="3"/>
  <c r="R3950" i="3"/>
  <c r="Q3950" i="3"/>
  <c r="R4689" i="3"/>
  <c r="Q4689" i="3"/>
  <c r="Q4046" i="3"/>
  <c r="R4046" i="3"/>
  <c r="R3265" i="3"/>
  <c r="Q3265" i="3"/>
  <c r="R2062" i="3"/>
  <c r="Q2062" i="3"/>
  <c r="R2419" i="3"/>
  <c r="Q2419" i="3"/>
  <c r="R2163" i="3"/>
  <c r="Q2163" i="3"/>
  <c r="R3670" i="3"/>
  <c r="Q3670" i="3"/>
  <c r="R3436" i="3"/>
  <c r="Q3436" i="3"/>
  <c r="Q3418" i="3"/>
  <c r="R3311" i="3"/>
  <c r="Q3301" i="3"/>
  <c r="R3301" i="3"/>
  <c r="R3236" i="3"/>
  <c r="Q3236" i="3"/>
  <c r="R2495" i="3"/>
  <c r="Q2495" i="3"/>
  <c r="R2367" i="3"/>
  <c r="Q2367" i="3"/>
  <c r="R2239" i="3"/>
  <c r="Q2239" i="3"/>
  <c r="Q2112" i="3"/>
  <c r="R2112" i="3"/>
  <c r="Q2080" i="3"/>
  <c r="R2080" i="3"/>
  <c r="Q2048" i="3"/>
  <c r="R2048" i="3"/>
  <c r="R3567" i="3"/>
  <c r="R3404" i="3"/>
  <c r="Q3404" i="3"/>
  <c r="Q3333" i="3"/>
  <c r="R3333" i="3"/>
  <c r="R3316" i="3"/>
  <c r="Q3316" i="3"/>
  <c r="R3244" i="3"/>
  <c r="Q3244" i="3"/>
  <c r="R3008" i="3"/>
  <c r="Q3008" i="3"/>
  <c r="Q2359" i="3"/>
  <c r="R2359" i="3"/>
  <c r="R2099" i="3"/>
  <c r="Q2099" i="3"/>
  <c r="Q3058" i="3"/>
  <c r="R3058" i="3"/>
  <c r="R2827" i="3"/>
  <c r="Q2827" i="3"/>
  <c r="Q2720" i="3"/>
  <c r="R2720" i="3"/>
  <c r="Q2592" i="3"/>
  <c r="R2592" i="3"/>
  <c r="R2070" i="3"/>
  <c r="Q2070" i="3"/>
  <c r="R1897" i="3"/>
  <c r="Q1897" i="3"/>
  <c r="R1586" i="3"/>
  <c r="Q1586" i="3"/>
  <c r="R1488" i="3"/>
  <c r="Q1488" i="3"/>
  <c r="Q1444" i="3"/>
  <c r="R1444" i="3"/>
  <c r="R1418" i="3"/>
  <c r="Q1418" i="3"/>
  <c r="Q3462" i="3"/>
  <c r="R3113" i="3"/>
  <c r="Q2864" i="3"/>
  <c r="R2864" i="3"/>
  <c r="Q2792" i="3"/>
  <c r="R2792" i="3"/>
  <c r="R2699" i="3"/>
  <c r="Q2699" i="3"/>
  <c r="R2635" i="3"/>
  <c r="Q2635" i="3"/>
  <c r="Q2280" i="3"/>
  <c r="R2280" i="3"/>
  <c r="R1633" i="3"/>
  <c r="Q1633" i="3"/>
  <c r="Q1571" i="3"/>
  <c r="R1571" i="3"/>
  <c r="R1557" i="3"/>
  <c r="Q1557" i="3"/>
  <c r="Q1433" i="3"/>
  <c r="R1433" i="3"/>
  <c r="R1357" i="3"/>
  <c r="Q1357" i="3"/>
  <c r="Q3133" i="3"/>
  <c r="R3133" i="3"/>
  <c r="Q3575" i="3"/>
  <c r="Q3121" i="3"/>
  <c r="R3121" i="3"/>
  <c r="Q2993" i="3"/>
  <c r="R2993" i="3"/>
  <c r="Q2872" i="3"/>
  <c r="R2872" i="3"/>
  <c r="R2707" i="3"/>
  <c r="Q2707" i="3"/>
  <c r="Q2689" i="3"/>
  <c r="R2689" i="3"/>
  <c r="Q2612" i="3"/>
  <c r="R2543" i="3"/>
  <c r="Q2543" i="3"/>
  <c r="Q3223" i="3"/>
  <c r="R3223" i="3"/>
  <c r="Q2704" i="3"/>
  <c r="R2704" i="3"/>
  <c r="Q2832" i="3"/>
  <c r="R2832" i="3"/>
  <c r="R2601" i="3"/>
  <c r="Q2601" i="3"/>
  <c r="R2371" i="3"/>
  <c r="Q2371" i="3"/>
  <c r="R1510" i="3"/>
  <c r="Q1510" i="3"/>
  <c r="R1490" i="3"/>
  <c r="Q1490" i="3"/>
  <c r="Q1356" i="3"/>
  <c r="R1356" i="3"/>
  <c r="R1298" i="3"/>
  <c r="Q1298" i="3"/>
  <c r="R3241" i="3"/>
  <c r="Q3241" i="3"/>
  <c r="R2252" i="3"/>
  <c r="Q2252" i="3"/>
  <c r="Q1777" i="3"/>
  <c r="R1777" i="3"/>
  <c r="R1499" i="3"/>
  <c r="Q1499" i="3"/>
  <c r="Q1409" i="3"/>
  <c r="R1409" i="3"/>
  <c r="Q1947" i="3"/>
  <c r="R1947" i="3"/>
  <c r="Q1492" i="3"/>
  <c r="R1492" i="3"/>
  <c r="Q1248" i="3"/>
  <c r="R1248" i="3"/>
  <c r="Q1216" i="3"/>
  <c r="R1216" i="3"/>
  <c r="Q1184" i="3"/>
  <c r="R1184" i="3"/>
  <c r="Q1152" i="3"/>
  <c r="R1152" i="3"/>
  <c r="Q1120" i="3"/>
  <c r="R1120" i="3"/>
  <c r="Q1088" i="3"/>
  <c r="R1088" i="3"/>
  <c r="Q1056" i="3"/>
  <c r="R1056" i="3"/>
  <c r="Q1024" i="3"/>
  <c r="R1024" i="3"/>
  <c r="Q992" i="3"/>
  <c r="R992" i="3"/>
  <c r="Q960" i="3"/>
  <c r="R960" i="3"/>
  <c r="Q936" i="3"/>
  <c r="R936" i="3"/>
  <c r="Q872" i="3"/>
  <c r="R872" i="3"/>
  <c r="Q808" i="3"/>
  <c r="R808" i="3"/>
  <c r="Q744" i="3"/>
  <c r="R744" i="3"/>
  <c r="Q680" i="3"/>
  <c r="R680" i="3"/>
  <c r="Q616" i="3"/>
  <c r="R616" i="3"/>
  <c r="Q2224" i="3"/>
  <c r="Q2060" i="3"/>
  <c r="R2060" i="3"/>
  <c r="R1277" i="3"/>
  <c r="Q1277" i="3"/>
  <c r="R1226" i="3"/>
  <c r="Q1226" i="3"/>
  <c r="R1213" i="3"/>
  <c r="Q1213" i="3"/>
  <c r="R1162" i="3"/>
  <c r="Q1162" i="3"/>
  <c r="R1149" i="3"/>
  <c r="Q1149" i="3"/>
  <c r="R1098" i="3"/>
  <c r="Q1098" i="3"/>
  <c r="R1085" i="3"/>
  <c r="Q1085" i="3"/>
  <c r="R1034" i="3"/>
  <c r="Q1034" i="3"/>
  <c r="R1021" i="3"/>
  <c r="Q1021" i="3"/>
  <c r="R970" i="3"/>
  <c r="Q970" i="3"/>
  <c r="R957" i="3"/>
  <c r="Q957" i="3"/>
  <c r="R2392" i="3"/>
  <c r="Q2375" i="3"/>
  <c r="R2375" i="3"/>
  <c r="R1915" i="3"/>
  <c r="R1900" i="3"/>
  <c r="Q1900" i="3"/>
  <c r="R1416" i="3"/>
  <c r="Q1416" i="3"/>
  <c r="Q546" i="3"/>
  <c r="R546" i="3"/>
  <c r="Q482" i="3"/>
  <c r="R482" i="3"/>
  <c r="Q418" i="3"/>
  <c r="R418" i="3"/>
  <c r="R380" i="3"/>
  <c r="Q380" i="3"/>
  <c r="Q2674" i="3"/>
  <c r="R2674" i="3"/>
  <c r="R2145" i="3"/>
  <c r="Q2145" i="3"/>
  <c r="R2055" i="3"/>
  <c r="Q2055" i="3"/>
  <c r="R1842" i="3"/>
  <c r="Q1531" i="3"/>
  <c r="R1531" i="3"/>
  <c r="Q1381" i="3"/>
  <c r="Q2664" i="3"/>
  <c r="R2664" i="3"/>
  <c r="R1773" i="3"/>
  <c r="Q1773" i="3"/>
  <c r="Q1332" i="3"/>
  <c r="R1332" i="3"/>
  <c r="R2882" i="3"/>
  <c r="R2151" i="3"/>
  <c r="Q2151" i="3"/>
  <c r="R1794" i="3"/>
  <c r="Q1794" i="3"/>
  <c r="R1716" i="3"/>
  <c r="Q1716" i="3"/>
  <c r="R1562" i="3"/>
  <c r="R1440" i="3"/>
  <c r="Q1440" i="3"/>
  <c r="Q1659" i="3"/>
  <c r="R1659" i="3"/>
  <c r="R2384" i="3"/>
  <c r="Q2384" i="3"/>
  <c r="R2281" i="3"/>
  <c r="Q2281" i="3"/>
  <c r="Q2058" i="3"/>
  <c r="R2058" i="3"/>
  <c r="R1945" i="3"/>
  <c r="Q1945" i="3"/>
  <c r="R1929" i="3"/>
  <c r="Q1929" i="3"/>
  <c r="R1817" i="3"/>
  <c r="Q1817" i="3"/>
  <c r="R1801" i="3"/>
  <c r="Q1801" i="3"/>
  <c r="Q1570" i="3"/>
  <c r="Q1489" i="3"/>
  <c r="R1489" i="3"/>
  <c r="Q1361" i="3"/>
  <c r="R1361" i="3"/>
  <c r="R1289" i="3"/>
  <c r="Q1289" i="3"/>
  <c r="Q540" i="3"/>
  <c r="R540" i="3"/>
  <c r="Q476" i="3"/>
  <c r="R476" i="3"/>
  <c r="R2177" i="3"/>
  <c r="Q1994" i="3"/>
  <c r="R1994" i="3"/>
  <c r="Q916" i="3"/>
  <c r="Q773" i="3"/>
  <c r="R773" i="3"/>
  <c r="R655" i="3"/>
  <c r="R339" i="3"/>
  <c r="Q339" i="3"/>
  <c r="R277" i="3"/>
  <c r="Q277" i="3"/>
  <c r="Q161" i="3"/>
  <c r="R161" i="3"/>
  <c r="Q1746" i="3"/>
  <c r="R1321" i="3"/>
  <c r="Q1321" i="3"/>
  <c r="R1071" i="3"/>
  <c r="Q1071" i="3"/>
  <c r="R842" i="3"/>
  <c r="Q842" i="3"/>
  <c r="Q454" i="3"/>
  <c r="R454" i="3"/>
  <c r="R363" i="3"/>
  <c r="Q363" i="3"/>
  <c r="Q313" i="3"/>
  <c r="R313" i="3"/>
  <c r="R299" i="3"/>
  <c r="Q299" i="3"/>
  <c r="R235" i="3"/>
  <c r="Q235" i="3"/>
  <c r="R171" i="3"/>
  <c r="Q171" i="3"/>
  <c r="R78" i="3"/>
  <c r="Q78" i="3"/>
  <c r="R1159" i="3"/>
  <c r="Q1159" i="3"/>
  <c r="R730" i="3"/>
  <c r="Q730" i="3"/>
  <c r="Q733" i="3"/>
  <c r="R733" i="3"/>
  <c r="R615" i="3"/>
  <c r="Q615" i="3"/>
  <c r="Q257" i="3"/>
  <c r="R257" i="3"/>
  <c r="R1899" i="3"/>
  <c r="R1047" i="3"/>
  <c r="Q1047" i="3"/>
  <c r="R788" i="3"/>
  <c r="R746" i="3"/>
  <c r="Q746" i="3"/>
  <c r="R660" i="3"/>
  <c r="R618" i="3"/>
  <c r="Q618" i="3"/>
  <c r="Q472" i="3"/>
  <c r="Q406" i="3"/>
  <c r="R406" i="3"/>
  <c r="R283" i="3"/>
  <c r="Q283" i="3"/>
  <c r="R254" i="3"/>
  <c r="Q254" i="3"/>
  <c r="Q169" i="3"/>
  <c r="R169" i="3"/>
  <c r="R1580" i="3"/>
  <c r="Q1580" i="3"/>
  <c r="R437" i="3"/>
  <c r="Q437" i="3"/>
  <c r="R391" i="3"/>
  <c r="Q391" i="3"/>
  <c r="Q422" i="3"/>
  <c r="R422" i="3"/>
  <c r="Q267" i="3"/>
  <c r="R267" i="3"/>
  <c r="R75" i="3"/>
  <c r="Q75" i="3"/>
  <c r="R11" i="3"/>
  <c r="Q11" i="3"/>
  <c r="R189" i="3"/>
  <c r="Q189" i="3"/>
  <c r="R2034" i="3"/>
  <c r="Q1297" i="3"/>
  <c r="R1297" i="3"/>
  <c r="R1279" i="3"/>
  <c r="Q1279" i="3"/>
  <c r="R1215" i="3"/>
  <c r="Q1215" i="3"/>
  <c r="R991" i="3"/>
  <c r="Q991" i="3"/>
  <c r="R938" i="3"/>
  <c r="Q938" i="3"/>
  <c r="R890" i="3"/>
  <c r="Q890" i="3"/>
  <c r="Q837" i="3"/>
  <c r="R837" i="3"/>
  <c r="R780" i="3"/>
  <c r="Q695" i="3"/>
  <c r="Q550" i="3"/>
  <c r="R550" i="3"/>
  <c r="R333" i="3"/>
  <c r="Q333" i="3"/>
  <c r="R13" i="3"/>
  <c r="Q13" i="3"/>
  <c r="Q35" i="3"/>
  <c r="R35" i="3"/>
  <c r="R863" i="3"/>
  <c r="R487" i="3"/>
  <c r="Q487" i="3"/>
  <c r="Q9" i="3"/>
  <c r="R9" i="3"/>
  <c r="R1255" i="3"/>
  <c r="Q1255" i="3"/>
  <c r="R1191" i="3"/>
  <c r="Q1191" i="3"/>
  <c r="R599" i="3"/>
  <c r="R357" i="3"/>
  <c r="Q357" i="3"/>
  <c r="Q305" i="3"/>
  <c r="R305" i="3"/>
  <c r="Q241" i="3"/>
  <c r="R241" i="3"/>
  <c r="Q1338" i="3"/>
  <c r="Q568" i="3"/>
  <c r="R423" i="3"/>
  <c r="Q423" i="3"/>
  <c r="R9360" i="3"/>
  <c r="Q9360" i="3"/>
  <c r="R9334" i="3"/>
  <c r="Q9334" i="3"/>
  <c r="R9236" i="3"/>
  <c r="Q9236" i="3"/>
  <c r="R9223" i="3"/>
  <c r="Q9223" i="3"/>
  <c r="R9345" i="3"/>
  <c r="Q9345" i="3"/>
  <c r="Q9127" i="3"/>
  <c r="R9127" i="3"/>
  <c r="R9144" i="3"/>
  <c r="Q9144" i="3"/>
  <c r="Q9000" i="3"/>
  <c r="R9000" i="3"/>
  <c r="R9031" i="3"/>
  <c r="Q9031" i="3"/>
  <c r="R8868" i="3"/>
  <c r="Q8868" i="3"/>
  <c r="R8793" i="3"/>
  <c r="Q8793" i="3"/>
  <c r="Q8803" i="3"/>
  <c r="R8803" i="3"/>
  <c r="Q8438" i="3"/>
  <c r="R8438" i="3"/>
  <c r="R8402" i="3"/>
  <c r="Q8402" i="3"/>
  <c r="Q8244" i="3"/>
  <c r="R8244" i="3"/>
  <c r="R8213" i="3"/>
  <c r="Q8213" i="3"/>
  <c r="R8106" i="3"/>
  <c r="Q8106" i="3"/>
  <c r="Q8433" i="3"/>
  <c r="Q7833" i="3"/>
  <c r="R7833" i="3"/>
  <c r="R7693" i="3"/>
  <c r="Q7693" i="3"/>
  <c r="R7800" i="3"/>
  <c r="Q7800" i="3"/>
  <c r="R7832" i="3"/>
  <c r="Q7832" i="3"/>
  <c r="Q7277" i="3"/>
  <c r="R7277" i="3"/>
  <c r="Q7522" i="3"/>
  <c r="R7522" i="3"/>
  <c r="R7536" i="3"/>
  <c r="Q7536" i="3"/>
  <c r="Q7223" i="3"/>
  <c r="R7223" i="3"/>
  <c r="R6834" i="3"/>
  <c r="Q6834" i="3"/>
  <c r="Q7613" i="3"/>
  <c r="Q7075" i="3"/>
  <c r="R7075" i="3"/>
  <c r="Q6947" i="3"/>
  <c r="R6947" i="3"/>
  <c r="Q6820" i="3"/>
  <c r="R6820" i="3"/>
  <c r="R6654" i="3"/>
  <c r="Q6654" i="3"/>
  <c r="R6685" i="3"/>
  <c r="Q6685" i="3"/>
  <c r="R6829" i="3"/>
  <c r="Q6829" i="3"/>
  <c r="Q6710" i="3"/>
  <c r="R6710" i="3"/>
  <c r="Q6402" i="3"/>
  <c r="R6402" i="3"/>
  <c r="Q7074" i="3"/>
  <c r="R7074" i="3"/>
  <c r="Q6240" i="3"/>
  <c r="R6240" i="3"/>
  <c r="R6186" i="3"/>
  <c r="Q6186" i="3"/>
  <c r="Q6585" i="3"/>
  <c r="R6585" i="3"/>
  <c r="Q6246" i="3"/>
  <c r="R6246" i="3"/>
  <c r="R6299" i="3"/>
  <c r="Q6299" i="3"/>
  <c r="R6218" i="3"/>
  <c r="Q6218" i="3"/>
  <c r="R6078" i="3"/>
  <c r="Q6078" i="3"/>
  <c r="R6208" i="3"/>
  <c r="Q6208" i="3"/>
  <c r="Q5957" i="3"/>
  <c r="R5957" i="3"/>
  <c r="Q5621" i="3"/>
  <c r="R5621" i="3"/>
  <c r="R5725" i="3"/>
  <c r="Q5725" i="3"/>
  <c r="R5618" i="3"/>
  <c r="Q5618" i="3"/>
  <c r="R5919" i="3"/>
  <c r="Q5919" i="3"/>
  <c r="R5769" i="3"/>
  <c r="Q5769" i="3"/>
  <c r="Q5456" i="3"/>
  <c r="R5456" i="3"/>
  <c r="R4860" i="3"/>
  <c r="Q4860" i="3"/>
  <c r="Q4814" i="3"/>
  <c r="R4814" i="3"/>
  <c r="R5046" i="3"/>
  <c r="Q5046" i="3"/>
  <c r="R5007" i="3"/>
  <c r="Q5007" i="3"/>
  <c r="R5114" i="3"/>
  <c r="Q5114" i="3"/>
  <c r="R4868" i="3"/>
  <c r="Q4868" i="3"/>
  <c r="Q4756" i="3"/>
  <c r="R4756" i="3"/>
  <c r="R4569" i="3"/>
  <c r="Q4569" i="3"/>
  <c r="R4514" i="3"/>
  <c r="Q4514" i="3"/>
  <c r="Q4824" i="3"/>
  <c r="R4824" i="3"/>
  <c r="R5257" i="3"/>
  <c r="Q5257" i="3"/>
  <c r="Q5078" i="3"/>
  <c r="R5078" i="3"/>
  <c r="Q4984" i="3"/>
  <c r="R4984" i="3"/>
  <c r="R5122" i="3"/>
  <c r="Q5122" i="3"/>
  <c r="Q4911" i="3"/>
  <c r="R4911" i="3"/>
  <c r="R4852" i="3"/>
  <c r="Q4852" i="3"/>
  <c r="R5057" i="3"/>
  <c r="Q5057" i="3"/>
  <c r="R4884" i="3"/>
  <c r="Q4884" i="3"/>
  <c r="R4593" i="3"/>
  <c r="Q4593" i="3"/>
  <c r="Q4388" i="3"/>
  <c r="R4388" i="3"/>
  <c r="R4304" i="3"/>
  <c r="Q4304" i="3"/>
  <c r="R4286" i="3"/>
  <c r="Q4286" i="3"/>
  <c r="R4266" i="3"/>
  <c r="Q4266" i="3"/>
  <c r="Q4132" i="3"/>
  <c r="R4132" i="3"/>
  <c r="R4048" i="3"/>
  <c r="Q4048" i="3"/>
  <c r="Q4010" i="3"/>
  <c r="R4010" i="3"/>
  <c r="Q5215" i="3"/>
  <c r="R5215" i="3"/>
  <c r="R5150" i="3"/>
  <c r="Q5150" i="3"/>
  <c r="Q4580" i="3"/>
  <c r="R4580" i="3"/>
  <c r="Q4371" i="3"/>
  <c r="R4371" i="3"/>
  <c r="R4281" i="3"/>
  <c r="Q4281" i="3"/>
  <c r="R4205" i="3"/>
  <c r="Q4205" i="3"/>
  <c r="Q4115" i="3"/>
  <c r="R4115" i="3"/>
  <c r="Q4025" i="3"/>
  <c r="R4025" i="3"/>
  <c r="R4561" i="3"/>
  <c r="Q4561" i="3"/>
  <c r="R4481" i="3"/>
  <c r="Q4481" i="3"/>
  <c r="R3896" i="3"/>
  <c r="Q3896" i="3"/>
  <c r="Q4739" i="3"/>
  <c r="R4739" i="3"/>
  <c r="Q4667" i="3"/>
  <c r="R4667" i="3"/>
  <c r="R4653" i="3"/>
  <c r="Q4653" i="3"/>
  <c r="Q4563" i="3"/>
  <c r="R4563" i="3"/>
  <c r="R3888" i="3"/>
  <c r="Q3888" i="3"/>
  <c r="Q3838" i="3"/>
  <c r="R3838" i="3"/>
  <c r="Q3774" i="3"/>
  <c r="R3774" i="3"/>
  <c r="Q4753" i="3"/>
  <c r="R4753" i="3"/>
  <c r="Q4296" i="3"/>
  <c r="R4296" i="3"/>
  <c r="R4806" i="3"/>
  <c r="Q4806" i="3"/>
  <c r="R4354" i="3"/>
  <c r="Q4354" i="3"/>
  <c r="R4096" i="3"/>
  <c r="Q4096" i="3"/>
  <c r="Q3762" i="3"/>
  <c r="R3762" i="3"/>
  <c r="R3736" i="3"/>
  <c r="Q3736" i="3"/>
  <c r="Q4545" i="3"/>
  <c r="R4545" i="3"/>
  <c r="R4453" i="3"/>
  <c r="Q4453" i="3"/>
  <c r="Q3881" i="3"/>
  <c r="R3881" i="3"/>
  <c r="R4677" i="3"/>
  <c r="Q4677" i="3"/>
  <c r="Q4366" i="3"/>
  <c r="R4366" i="3"/>
  <c r="Q4280" i="3"/>
  <c r="R4280" i="3"/>
  <c r="R4265" i="3"/>
  <c r="Q4265" i="3"/>
  <c r="R4053" i="3"/>
  <c r="Q4053" i="3"/>
  <c r="Q3677" i="3"/>
  <c r="R3677" i="3"/>
  <c r="R3529" i="3"/>
  <c r="Q3529" i="3"/>
  <c r="R3401" i="3"/>
  <c r="Q3401" i="3"/>
  <c r="Q3222" i="3"/>
  <c r="R3222" i="3"/>
  <c r="R3178" i="3"/>
  <c r="Q3178" i="3"/>
  <c r="R3132" i="3"/>
  <c r="Q3132" i="3"/>
  <c r="R3698" i="3"/>
  <c r="Q3698" i="3"/>
  <c r="R3289" i="3"/>
  <c r="Q3289" i="3"/>
  <c r="R3141" i="3"/>
  <c r="Q3141" i="3"/>
  <c r="Q3246" i="3"/>
  <c r="R3246" i="3"/>
  <c r="Q3832" i="3"/>
  <c r="R3832" i="3"/>
  <c r="R3766" i="3"/>
  <c r="Q3766" i="3"/>
  <c r="R4373" i="3"/>
  <c r="Q4373" i="3"/>
  <c r="R3657" i="3"/>
  <c r="Q3657" i="3"/>
  <c r="Q4570" i="3"/>
  <c r="R4570" i="3"/>
  <c r="Q3897" i="3"/>
  <c r="R3897" i="3"/>
  <c r="Q3778" i="3"/>
  <c r="R3778" i="3"/>
  <c r="Q3768" i="3"/>
  <c r="R3768" i="3"/>
  <c r="R3681" i="3"/>
  <c r="Q3681" i="3"/>
  <c r="Q3621" i="3"/>
  <c r="R3621" i="3"/>
  <c r="R4091" i="3"/>
  <c r="Q4091" i="3"/>
  <c r="R3891" i="3"/>
  <c r="Q3891" i="3"/>
  <c r="R3649" i="3"/>
  <c r="Q3649" i="3"/>
  <c r="R3974" i="3"/>
  <c r="Q3974" i="3"/>
  <c r="R3625" i="3"/>
  <c r="Q3625" i="3"/>
  <c r="Q3356" i="3"/>
  <c r="R3356" i="3"/>
  <c r="R3201" i="3"/>
  <c r="Q3201" i="3"/>
  <c r="R3508" i="3"/>
  <c r="Q3508" i="3"/>
  <c r="R2569" i="3"/>
  <c r="Q2569" i="3"/>
  <c r="R2441" i="3"/>
  <c r="Q2441" i="3"/>
  <c r="Q2313" i="3"/>
  <c r="R2313" i="3"/>
  <c r="R2185" i="3"/>
  <c r="Q2185" i="3"/>
  <c r="Q2140" i="3"/>
  <c r="R2140" i="3"/>
  <c r="Q2144" i="3"/>
  <c r="R2144" i="3"/>
  <c r="R9449" i="3"/>
  <c r="Q9449" i="3"/>
  <c r="R9433" i="3"/>
  <c r="Q9433" i="3"/>
  <c r="Q9430" i="3"/>
  <c r="R9430" i="3"/>
  <c r="Q9416" i="3"/>
  <c r="R9416" i="3"/>
  <c r="R9432" i="3"/>
  <c r="R9375" i="3"/>
  <c r="Q9375" i="3"/>
  <c r="Q9390" i="3"/>
  <c r="R9390" i="3"/>
  <c r="Q9376" i="3"/>
  <c r="Q9316" i="3"/>
  <c r="R9316" i="3"/>
  <c r="Q9362" i="3"/>
  <c r="Q9247" i="3"/>
  <c r="R9247" i="3"/>
  <c r="Q9292" i="3"/>
  <c r="R9292" i="3"/>
  <c r="R9262" i="3"/>
  <c r="Q9262" i="3"/>
  <c r="R9300" i="3"/>
  <c r="Q9300" i="3"/>
  <c r="R9251" i="3"/>
  <c r="Q9251" i="3"/>
  <c r="Q9410" i="3"/>
  <c r="R9410" i="3"/>
  <c r="Q9338" i="3"/>
  <c r="R9338" i="3"/>
  <c r="Q9312" i="3"/>
  <c r="R9312" i="3"/>
  <c r="R9273" i="3"/>
  <c r="R9232" i="3"/>
  <c r="Q9232" i="3"/>
  <c r="R9215" i="3"/>
  <c r="Q9215" i="3"/>
  <c r="R9260" i="3"/>
  <c r="Q9137" i="3"/>
  <c r="R9137" i="3"/>
  <c r="Q9121" i="3"/>
  <c r="R9121" i="3"/>
  <c r="R9035" i="3"/>
  <c r="Q9035" i="3"/>
  <c r="R9199" i="3"/>
  <c r="Q9199" i="3"/>
  <c r="R9233" i="3"/>
  <c r="R9263" i="3"/>
  <c r="R9249" i="3"/>
  <c r="Q9249" i="3"/>
  <c r="Q9148" i="3"/>
  <c r="Q9210" i="3"/>
  <c r="R9210" i="3"/>
  <c r="R9107" i="3"/>
  <c r="Q9107" i="3"/>
  <c r="R9014" i="3"/>
  <c r="Q9014" i="3"/>
  <c r="R8994" i="3"/>
  <c r="Q8994" i="3"/>
  <c r="Q8948" i="3"/>
  <c r="R8948" i="3"/>
  <c r="R9155" i="3"/>
  <c r="Q9155" i="3"/>
  <c r="R8925" i="3"/>
  <c r="Q8925" i="3"/>
  <c r="R9093" i="3"/>
  <c r="Q8998" i="3"/>
  <c r="R8998" i="3"/>
  <c r="Q8940" i="3"/>
  <c r="R8940" i="3"/>
  <c r="R8999" i="3"/>
  <c r="Q8999" i="3"/>
  <c r="Q8839" i="3"/>
  <c r="R8839" i="3"/>
  <c r="Q9040" i="3"/>
  <c r="R8953" i="3"/>
  <c r="Q8953" i="3"/>
  <c r="Q8854" i="3"/>
  <c r="R8854" i="3"/>
  <c r="R9060" i="3"/>
  <c r="Q9060" i="3"/>
  <c r="R9043" i="3"/>
  <c r="Q9043" i="3"/>
  <c r="R9019" i="3"/>
  <c r="Q9019" i="3"/>
  <c r="Q8878" i="3"/>
  <c r="R8878" i="3"/>
  <c r="R9068" i="3"/>
  <c r="Q9038" i="3"/>
  <c r="R9038" i="3"/>
  <c r="R8958" i="3"/>
  <c r="Q8958" i="3"/>
  <c r="Q8871" i="3"/>
  <c r="Q8855" i="3"/>
  <c r="R8855" i="3"/>
  <c r="Q9063" i="3"/>
  <c r="R8969" i="3"/>
  <c r="Q8969" i="3"/>
  <c r="Q8893" i="3"/>
  <c r="R8893" i="3"/>
  <c r="R8789" i="3"/>
  <c r="Q8789" i="3"/>
  <c r="R8746" i="3"/>
  <c r="Q8746" i="3"/>
  <c r="Q8853" i="3"/>
  <c r="Q8959" i="3"/>
  <c r="Q8769" i="3"/>
  <c r="R8769" i="3"/>
  <c r="Q8724" i="3"/>
  <c r="R8724" i="3"/>
  <c r="Q8921" i="3"/>
  <c r="Q8758" i="3"/>
  <c r="R8758" i="3"/>
  <c r="R8667" i="3"/>
  <c r="Q8667" i="3"/>
  <c r="R8830" i="3"/>
  <c r="Q8830" i="3"/>
  <c r="R8517" i="3"/>
  <c r="Q8517" i="3"/>
  <c r="Q8718" i="3"/>
  <c r="R8718" i="3"/>
  <c r="R8749" i="3"/>
  <c r="R8794" i="3"/>
  <c r="Q8794" i="3"/>
  <c r="R8568" i="3"/>
  <c r="Q8503" i="3"/>
  <c r="R8503" i="3"/>
  <c r="R8478" i="3"/>
  <c r="Q8478" i="3"/>
  <c r="R8481" i="3"/>
  <c r="Q8481" i="3"/>
  <c r="R8762" i="3"/>
  <c r="R8508" i="3"/>
  <c r="Q8508" i="3"/>
  <c r="Q8694" i="3"/>
  <c r="R8694" i="3"/>
  <c r="Q8686" i="3"/>
  <c r="R8686" i="3"/>
  <c r="R8563" i="3"/>
  <c r="Q8563" i="3"/>
  <c r="Q8432" i="3"/>
  <c r="R8432" i="3"/>
  <c r="R8420" i="3"/>
  <c r="Q8420" i="3"/>
  <c r="R8601" i="3"/>
  <c r="R8595" i="3"/>
  <c r="Q8595" i="3"/>
  <c r="Q8416" i="3"/>
  <c r="R8416" i="3"/>
  <c r="R8431" i="3"/>
  <c r="Q8431" i="3"/>
  <c r="Q8283" i="3"/>
  <c r="R8283" i="3"/>
  <c r="R8249" i="3"/>
  <c r="Q8249" i="3"/>
  <c r="R8430" i="3"/>
  <c r="Q8430" i="3"/>
  <c r="Q8400" i="3"/>
  <c r="R8400" i="3"/>
  <c r="Q8206" i="3"/>
  <c r="R8206" i="3"/>
  <c r="R8510" i="3"/>
  <c r="Q8510" i="3"/>
  <c r="Q8464" i="3"/>
  <c r="R8464" i="3"/>
  <c r="R8441" i="3"/>
  <c r="Q8441" i="3"/>
  <c r="Q8476" i="3"/>
  <c r="R8476" i="3"/>
  <c r="Q8364" i="3"/>
  <c r="R8364" i="3"/>
  <c r="Q8470" i="3"/>
  <c r="R8470" i="3"/>
  <c r="R8225" i="3"/>
  <c r="Q8225" i="3"/>
  <c r="Q8026" i="3"/>
  <c r="R8026" i="3"/>
  <c r="Q7988" i="3"/>
  <c r="R7988" i="3"/>
  <c r="R8285" i="3"/>
  <c r="Q8285" i="3"/>
  <c r="R8309" i="3"/>
  <c r="Q8224" i="3"/>
  <c r="R8343" i="3"/>
  <c r="Q8343" i="3"/>
  <c r="R8326" i="3"/>
  <c r="R8236" i="3"/>
  <c r="Q8236" i="3"/>
  <c r="R7991" i="3"/>
  <c r="Q7991" i="3"/>
  <c r="R8080" i="3"/>
  <c r="Q8080" i="3"/>
  <c r="R7944" i="3"/>
  <c r="Q7944" i="3"/>
  <c r="R7928" i="3"/>
  <c r="Q7928" i="3"/>
  <c r="R7912" i="3"/>
  <c r="Q7912" i="3"/>
  <c r="R7896" i="3"/>
  <c r="Q7896" i="3"/>
  <c r="R7880" i="3"/>
  <c r="Q7880" i="3"/>
  <c r="Q7801" i="3"/>
  <c r="R7801" i="3"/>
  <c r="R7742" i="3"/>
  <c r="Q7742" i="3"/>
  <c r="R7696" i="3"/>
  <c r="Q7696" i="3"/>
  <c r="Q7913" i="3"/>
  <c r="R7913" i="3"/>
  <c r="Q7760" i="3"/>
  <c r="R7760" i="3"/>
  <c r="R7725" i="3"/>
  <c r="Q7725" i="3"/>
  <c r="Q8036" i="3"/>
  <c r="R8036" i="3"/>
  <c r="R8178" i="3"/>
  <c r="Q8178" i="3"/>
  <c r="R8261" i="3"/>
  <c r="R7816" i="3"/>
  <c r="Q7816" i="3"/>
  <c r="Q7713" i="3"/>
  <c r="R7713" i="3"/>
  <c r="R7904" i="3"/>
  <c r="Q7904" i="3"/>
  <c r="Q7970" i="3"/>
  <c r="R7970" i="3"/>
  <c r="R7916" i="3"/>
  <c r="Q7916" i="3"/>
  <c r="R7677" i="3"/>
  <c r="Q7677" i="3"/>
  <c r="Q8091" i="3"/>
  <c r="Q8056" i="3"/>
  <c r="R8056" i="3"/>
  <c r="Q7980" i="3"/>
  <c r="R7980" i="3"/>
  <c r="R7953" i="3"/>
  <c r="Q7953" i="3"/>
  <c r="R7867" i="3"/>
  <c r="R7852" i="3"/>
  <c r="Q7852" i="3"/>
  <c r="Q7569" i="3"/>
  <c r="R7569" i="3"/>
  <c r="R8153" i="3"/>
  <c r="R7960" i="3"/>
  <c r="Q8024" i="3"/>
  <c r="R8024" i="3"/>
  <c r="Q7568" i="3"/>
  <c r="R7568" i="3"/>
  <c r="R7585" i="3"/>
  <c r="Q7585" i="3"/>
  <c r="Q7433" i="3"/>
  <c r="R7433" i="3"/>
  <c r="R7395" i="3"/>
  <c r="Q7395" i="3"/>
  <c r="Q7309" i="3"/>
  <c r="R7309" i="3"/>
  <c r="R7231" i="3"/>
  <c r="Q7231" i="3"/>
  <c r="Q7819" i="3"/>
  <c r="R7819" i="3"/>
  <c r="R7712" i="3"/>
  <c r="Q7712" i="3"/>
  <c r="R7658" i="3"/>
  <c r="Q7658" i="3"/>
  <c r="R7640" i="3"/>
  <c r="Q7640" i="3"/>
  <c r="R7691" i="3"/>
  <c r="Q7794" i="3"/>
  <c r="R7845" i="3"/>
  <c r="Q7845" i="3"/>
  <c r="Q7488" i="3"/>
  <c r="R7488" i="3"/>
  <c r="R7424" i="3"/>
  <c r="Q7424" i="3"/>
  <c r="R7922" i="3"/>
  <c r="R7750" i="3"/>
  <c r="Q7750" i="3"/>
  <c r="Q7698" i="3"/>
  <c r="R7287" i="3"/>
  <c r="Q7287" i="3"/>
  <c r="R7459" i="3"/>
  <c r="Q7459" i="3"/>
  <c r="Q7408" i="3"/>
  <c r="R7408" i="3"/>
  <c r="Q7259" i="3"/>
  <c r="R7259" i="3"/>
  <c r="R7659" i="3"/>
  <c r="Q7552" i="3"/>
  <c r="R7552" i="3"/>
  <c r="R7936" i="3"/>
  <c r="Q7936" i="3"/>
  <c r="R7539" i="3"/>
  <c r="Q7539" i="3"/>
  <c r="Q7513" i="3"/>
  <c r="R7513" i="3"/>
  <c r="Q7978" i="3"/>
  <c r="R7978" i="3"/>
  <c r="R7169" i="3"/>
  <c r="Q7169" i="3"/>
  <c r="R6738" i="3"/>
  <c r="Q6738" i="3"/>
  <c r="Q6694" i="3"/>
  <c r="R6694" i="3"/>
  <c r="Q6648" i="3"/>
  <c r="R6648" i="3"/>
  <c r="Q7293" i="3"/>
  <c r="R7293" i="3"/>
  <c r="Q7147" i="3"/>
  <c r="R7147" i="3"/>
  <c r="Q7105" i="3"/>
  <c r="R7105" i="3"/>
  <c r="R6843" i="3"/>
  <c r="Q6843" i="3"/>
  <c r="Q6753" i="3"/>
  <c r="R6753" i="3"/>
  <c r="Q6651" i="3"/>
  <c r="R6651" i="3"/>
  <c r="R6581" i="3"/>
  <c r="Q6581" i="3"/>
  <c r="Q7296" i="3"/>
  <c r="R7296" i="3"/>
  <c r="Q7130" i="3"/>
  <c r="R7130" i="3"/>
  <c r="Q7066" i="3"/>
  <c r="R7066" i="3"/>
  <c r="Q7002" i="3"/>
  <c r="R7002" i="3"/>
  <c r="Q6938" i="3"/>
  <c r="R6938" i="3"/>
  <c r="Q6874" i="3"/>
  <c r="R6874" i="3"/>
  <c r="R6846" i="3"/>
  <c r="Q6846" i="3"/>
  <c r="R6814" i="3"/>
  <c r="Q6814" i="3"/>
  <c r="R6782" i="3"/>
  <c r="Q6782" i="3"/>
  <c r="R6750" i="3"/>
  <c r="Q6750" i="3"/>
  <c r="Q6718" i="3"/>
  <c r="R6718" i="3"/>
  <c r="Q6686" i="3"/>
  <c r="R6686" i="3"/>
  <c r="R7355" i="3"/>
  <c r="Q7355" i="3"/>
  <c r="Q7273" i="3"/>
  <c r="R7229" i="3"/>
  <c r="R7145" i="3"/>
  <c r="Q7145" i="3"/>
  <c r="R7380" i="3"/>
  <c r="Q7380" i="3"/>
  <c r="R7411" i="3"/>
  <c r="Q7411" i="3"/>
  <c r="Q7297" i="3"/>
  <c r="R7297" i="3"/>
  <c r="R7129" i="3"/>
  <c r="Q7129" i="3"/>
  <c r="R7467" i="3"/>
  <c r="Q7467" i="3"/>
  <c r="R7268" i="3"/>
  <c r="Q7268" i="3"/>
  <c r="R6819" i="3"/>
  <c r="Q6819" i="3"/>
  <c r="Q6729" i="3"/>
  <c r="R6729" i="3"/>
  <c r="R6665" i="3"/>
  <c r="Q6665" i="3"/>
  <c r="Q6601" i="3"/>
  <c r="R6601" i="3"/>
  <c r="R6525" i="3"/>
  <c r="Q6525" i="3"/>
  <c r="R6545" i="3"/>
  <c r="Q6545" i="3"/>
  <c r="R6446" i="3"/>
  <c r="Q6446" i="3"/>
  <c r="R6746" i="3"/>
  <c r="Q6746" i="3"/>
  <c r="Q6708" i="3"/>
  <c r="R6708" i="3"/>
  <c r="R6502" i="3"/>
  <c r="Q6502" i="3"/>
  <c r="Q6418" i="3"/>
  <c r="R6418" i="3"/>
  <c r="Q7153" i="3"/>
  <c r="R7153" i="3"/>
  <c r="R6900" i="3"/>
  <c r="Q6900" i="3"/>
  <c r="Q7098" i="3"/>
  <c r="R7098" i="3"/>
  <c r="R6396" i="3"/>
  <c r="Q6396" i="3"/>
  <c r="Q7377" i="3"/>
  <c r="Q7017" i="3"/>
  <c r="R7017" i="3"/>
  <c r="Q6954" i="3"/>
  <c r="R6954" i="3"/>
  <c r="Q6891" i="3"/>
  <c r="R6891" i="3"/>
  <c r="Q6881" i="3"/>
  <c r="R6881" i="3"/>
  <c r="R6937" i="3"/>
  <c r="Q6937" i="3"/>
  <c r="Q6803" i="3"/>
  <c r="R6803" i="3"/>
  <c r="R6596" i="3"/>
  <c r="Q6302" i="3"/>
  <c r="R6302" i="3"/>
  <c r="R6183" i="3"/>
  <c r="Q6183" i="3"/>
  <c r="Q6859" i="3"/>
  <c r="R6859" i="3"/>
  <c r="R7001" i="3"/>
  <c r="Q7001" i="3"/>
  <c r="R6994" i="3"/>
  <c r="Q6526" i="3"/>
  <c r="R6526" i="3"/>
  <c r="Q6190" i="3"/>
  <c r="R6190" i="3"/>
  <c r="Q6434" i="3"/>
  <c r="R6434" i="3"/>
  <c r="R6330" i="3"/>
  <c r="Q6330" i="3"/>
  <c r="Q6464" i="3"/>
  <c r="R6464" i="3"/>
  <c r="Q6080" i="3"/>
  <c r="R6080" i="3"/>
  <c r="Q6043" i="3"/>
  <c r="R6043" i="3"/>
  <c r="R6858" i="3"/>
  <c r="R6752" i="3"/>
  <c r="Q6752" i="3"/>
  <c r="Q6432" i="3"/>
  <c r="R6432" i="3"/>
  <c r="R6369" i="3"/>
  <c r="Q6270" i="3"/>
  <c r="R6270" i="3"/>
  <c r="R6104" i="3"/>
  <c r="Q6104" i="3"/>
  <c r="Q5974" i="3"/>
  <c r="R5974" i="3"/>
  <c r="R6757" i="3"/>
  <c r="Q6757" i="3"/>
  <c r="R6471" i="3"/>
  <c r="Q6471" i="3"/>
  <c r="R6539" i="3"/>
  <c r="Q6539" i="3"/>
  <c r="R6821" i="3"/>
  <c r="Q6821" i="3"/>
  <c r="Q6547" i="3"/>
  <c r="R6547" i="3"/>
  <c r="Q7043" i="3"/>
  <c r="R7043" i="3"/>
  <c r="R6472" i="3"/>
  <c r="Q6166" i="3"/>
  <c r="R6166" i="3"/>
  <c r="Q6025" i="3"/>
  <c r="R6025" i="3"/>
  <c r="R5987" i="3"/>
  <c r="Q5987" i="3"/>
  <c r="Q6522" i="3"/>
  <c r="Q6287" i="3"/>
  <c r="R6048" i="3"/>
  <c r="Q6048" i="3"/>
  <c r="R5898" i="3"/>
  <c r="Q5898" i="3"/>
  <c r="Q5790" i="3"/>
  <c r="R5790" i="3"/>
  <c r="Q5744" i="3"/>
  <c r="R5744" i="3"/>
  <c r="R5602" i="3"/>
  <c r="Q5602" i="3"/>
  <c r="Q5584" i="3"/>
  <c r="R5584" i="3"/>
  <c r="Q5566" i="3"/>
  <c r="R5566" i="3"/>
  <c r="R5529" i="3"/>
  <c r="Q5529" i="3"/>
  <c r="Q5950" i="3"/>
  <c r="R5950" i="3"/>
  <c r="R5826" i="3"/>
  <c r="Q5826" i="3"/>
  <c r="Q5765" i="3"/>
  <c r="R5765" i="3"/>
  <c r="Q6111" i="3"/>
  <c r="R6111" i="3"/>
  <c r="Q6214" i="3"/>
  <c r="R6214" i="3"/>
  <c r="R6178" i="3"/>
  <c r="Q6178" i="3"/>
  <c r="Q6336" i="3"/>
  <c r="Q6223" i="3"/>
  <c r="R6095" i="3"/>
  <c r="R6219" i="3"/>
  <c r="Q6219" i="3"/>
  <c r="R5901" i="3"/>
  <c r="Q5901" i="3"/>
  <c r="R5727" i="3"/>
  <c r="Q5727" i="3"/>
  <c r="R5669" i="3"/>
  <c r="Q5669" i="3"/>
  <c r="Q5597" i="3"/>
  <c r="R5597" i="3"/>
  <c r="R6119" i="3"/>
  <c r="R5989" i="3"/>
  <c r="Q5989" i="3"/>
  <c r="Q5846" i="3"/>
  <c r="R5846" i="3"/>
  <c r="Q5760" i="3"/>
  <c r="R5760" i="3"/>
  <c r="R5545" i="3"/>
  <c r="Q5545" i="3"/>
  <c r="R5388" i="3"/>
  <c r="Q5388" i="3"/>
  <c r="R5847" i="3"/>
  <c r="Q5847" i="3"/>
  <c r="R5794" i="3"/>
  <c r="Q5794" i="3"/>
  <c r="R5687" i="3"/>
  <c r="Q5687" i="3"/>
  <c r="R5445" i="3"/>
  <c r="Q5445" i="3"/>
  <c r="R5437" i="3"/>
  <c r="Q5437" i="3"/>
  <c r="Q6014" i="3"/>
  <c r="R6014" i="3"/>
  <c r="R5938" i="3"/>
  <c r="Q5938" i="3"/>
  <c r="R5869" i="3"/>
  <c r="Q5869" i="3"/>
  <c r="Q5421" i="3"/>
  <c r="R5421" i="3"/>
  <c r="Q5380" i="3"/>
  <c r="R5380" i="3"/>
  <c r="Q5975" i="3"/>
  <c r="Q5823" i="3"/>
  <c r="R5922" i="3"/>
  <c r="Q5922" i="3"/>
  <c r="Q5832" i="3"/>
  <c r="R5832" i="3"/>
  <c r="R5864" i="3"/>
  <c r="Q5477" i="3"/>
  <c r="R5477" i="3"/>
  <c r="Q5513" i="3"/>
  <c r="Q5344" i="3"/>
  <c r="R5344" i="3"/>
  <c r="R5190" i="3"/>
  <c r="Q5190" i="3"/>
  <c r="R5126" i="3"/>
  <c r="Q5126" i="3"/>
  <c r="Q5742" i="3"/>
  <c r="R5742" i="3"/>
  <c r="Q5672" i="3"/>
  <c r="R5672" i="3"/>
  <c r="R5398" i="3"/>
  <c r="Q5398" i="3"/>
  <c r="R4796" i="3"/>
  <c r="Q4796" i="3"/>
  <c r="R5481" i="3"/>
  <c r="Q5481" i="3"/>
  <c r="R5461" i="3"/>
  <c r="Q5461" i="3"/>
  <c r="R5206" i="3"/>
  <c r="Q5206" i="3"/>
  <c r="Q5423" i="3"/>
  <c r="Q5622" i="3"/>
  <c r="Q5591" i="3"/>
  <c r="R5591" i="3"/>
  <c r="Q5503" i="3"/>
  <c r="R5831" i="3"/>
  <c r="Q5831" i="3"/>
  <c r="Q5495" i="3"/>
  <c r="R5495" i="3"/>
  <c r="R5440" i="3"/>
  <c r="R5510" i="3"/>
  <c r="Q5510" i="3"/>
  <c r="R5462" i="3"/>
  <c r="Q5016" i="3"/>
  <c r="R5016" i="3"/>
  <c r="R4916" i="3"/>
  <c r="Q4916" i="3"/>
  <c r="Q5224" i="3"/>
  <c r="R5224" i="3"/>
  <c r="Q5064" i="3"/>
  <c r="R5064" i="3"/>
  <c r="R4854" i="3"/>
  <c r="Q4854" i="3"/>
  <c r="R5343" i="3"/>
  <c r="R5273" i="3"/>
  <c r="Q5273" i="3"/>
  <c r="R5655" i="3"/>
  <c r="Q5160" i="3"/>
  <c r="R5160" i="3"/>
  <c r="R4932" i="3"/>
  <c r="Q4932" i="3"/>
  <c r="R4838" i="3"/>
  <c r="Q4838" i="3"/>
  <c r="R4706" i="3"/>
  <c r="Q4706" i="3"/>
  <c r="Q4564" i="3"/>
  <c r="R4564" i="3"/>
  <c r="Q4507" i="3"/>
  <c r="R4507" i="3"/>
  <c r="R4493" i="3"/>
  <c r="Q4493" i="3"/>
  <c r="R4450" i="3"/>
  <c r="Q4450" i="3"/>
  <c r="Q4904" i="3"/>
  <c r="R4904" i="3"/>
  <c r="R4902" i="3"/>
  <c r="Q4902" i="3"/>
  <c r="R4900" i="3"/>
  <c r="Q4900" i="3"/>
  <c r="Q4782" i="3"/>
  <c r="R4782" i="3"/>
  <c r="R5209" i="3"/>
  <c r="Q5209" i="3"/>
  <c r="Q5152" i="3"/>
  <c r="R5152" i="3"/>
  <c r="Q5086" i="3"/>
  <c r="R5086" i="3"/>
  <c r="R4537" i="3"/>
  <c r="Q4537" i="3"/>
  <c r="Q5038" i="3"/>
  <c r="R5038" i="3"/>
  <c r="R4927" i="3"/>
  <c r="Q4927" i="3"/>
  <c r="Q4856" i="3"/>
  <c r="R4856" i="3"/>
  <c r="R4529" i="3"/>
  <c r="Q4529" i="3"/>
  <c r="Q4400" i="3"/>
  <c r="R4400" i="3"/>
  <c r="R4382" i="3"/>
  <c r="Q4382" i="3"/>
  <c r="R4362" i="3"/>
  <c r="Q4362" i="3"/>
  <c r="Q4228" i="3"/>
  <c r="R4228" i="3"/>
  <c r="Q4144" i="3"/>
  <c r="R4144" i="3"/>
  <c r="R4126" i="3"/>
  <c r="Q4126" i="3"/>
  <c r="R4106" i="3"/>
  <c r="Q4106" i="3"/>
  <c r="R5312" i="3"/>
  <c r="R5065" i="3"/>
  <c r="Q5065" i="3"/>
  <c r="R4713" i="3"/>
  <c r="Q4713" i="3"/>
  <c r="Q4644" i="3"/>
  <c r="R4644" i="3"/>
  <c r="R4365" i="3"/>
  <c r="Q4365" i="3"/>
  <c r="R4275" i="3"/>
  <c r="Q4275" i="3"/>
  <c r="R4185" i="3"/>
  <c r="Q4185" i="3"/>
  <c r="R4109" i="3"/>
  <c r="Q4109" i="3"/>
  <c r="R4019" i="3"/>
  <c r="Q4019" i="3"/>
  <c r="Q5289" i="3"/>
  <c r="R4610" i="3"/>
  <c r="Q4610" i="3"/>
  <c r="Q4538" i="3"/>
  <c r="R4538" i="3"/>
  <c r="Q4476" i="3"/>
  <c r="R4476" i="3"/>
  <c r="R4006" i="3"/>
  <c r="Q4006" i="3"/>
  <c r="Q4698" i="3"/>
  <c r="R4698" i="3"/>
  <c r="Q4641" i="3"/>
  <c r="R4641" i="3"/>
  <c r="R4430" i="3"/>
  <c r="Q4430" i="3"/>
  <c r="R4384" i="3"/>
  <c r="Q4384" i="3"/>
  <c r="R4000" i="3"/>
  <c r="Q4000" i="3"/>
  <c r="R3746" i="3"/>
  <c r="Q3746" i="3"/>
  <c r="R4709" i="3"/>
  <c r="Q4709" i="3"/>
  <c r="Q4668" i="3"/>
  <c r="R4668" i="3"/>
  <c r="Q4634" i="3"/>
  <c r="R4579" i="3"/>
  <c r="R3926" i="3"/>
  <c r="Q3926" i="3"/>
  <c r="R3808" i="3"/>
  <c r="Q3808" i="3"/>
  <c r="Q4376" i="3"/>
  <c r="R4376" i="3"/>
  <c r="Q4232" i="3"/>
  <c r="R4232" i="3"/>
  <c r="Q4629" i="3"/>
  <c r="R4773" i="3"/>
  <c r="Q4773" i="3"/>
  <c r="Q4730" i="3"/>
  <c r="R4730" i="3"/>
  <c r="R4681" i="3"/>
  <c r="Q4681" i="3"/>
  <c r="Q4565" i="3"/>
  <c r="Q4459" i="3"/>
  <c r="R4459" i="3"/>
  <c r="R4418" i="3"/>
  <c r="Q4418" i="3"/>
  <c r="R4160" i="3"/>
  <c r="Q4160" i="3"/>
  <c r="Q4540" i="3"/>
  <c r="R4540" i="3"/>
  <c r="R4474" i="3"/>
  <c r="Q4474" i="3"/>
  <c r="Q4396" i="3"/>
  <c r="R4396" i="3"/>
  <c r="Q4130" i="3"/>
  <c r="R4283" i="3"/>
  <c r="Q4283" i="3"/>
  <c r="R3966" i="3"/>
  <c r="Q3966" i="3"/>
  <c r="Q4765" i="3"/>
  <c r="R4417" i="3"/>
  <c r="Q4417" i="3"/>
  <c r="Q4308" i="3"/>
  <c r="R4308" i="3"/>
  <c r="R4200" i="3"/>
  <c r="Q4200" i="3"/>
  <c r="Q3818" i="3"/>
  <c r="R3814" i="3"/>
  <c r="Q3814" i="3"/>
  <c r="R3641" i="3"/>
  <c r="Q3641" i="3"/>
  <c r="R4289" i="3"/>
  <c r="Q4289" i="3"/>
  <c r="Q4433" i="3"/>
  <c r="R4433" i="3"/>
  <c r="R4041" i="3"/>
  <c r="Q4041" i="3"/>
  <c r="Q3928" i="3"/>
  <c r="R3928" i="3"/>
  <c r="R3870" i="3"/>
  <c r="Q3870" i="3"/>
  <c r="Q3780" i="3"/>
  <c r="R3780" i="3"/>
  <c r="R3719" i="3"/>
  <c r="Q3719" i="3"/>
  <c r="R3682" i="3"/>
  <c r="Q3682" i="3"/>
  <c r="Q3597" i="3"/>
  <c r="R3597" i="3"/>
  <c r="R3570" i="3"/>
  <c r="Q3570" i="3"/>
  <c r="R3542" i="3"/>
  <c r="Q3542" i="3"/>
  <c r="R3442" i="3"/>
  <c r="Q3442" i="3"/>
  <c r="R3414" i="3"/>
  <c r="Q3414" i="3"/>
  <c r="R3314" i="3"/>
  <c r="Q3314" i="3"/>
  <c r="Q3292" i="3"/>
  <c r="R3292" i="3"/>
  <c r="Q3248" i="3"/>
  <c r="R3248" i="3"/>
  <c r="Q4274" i="3"/>
  <c r="R4274" i="3"/>
  <c r="R3846" i="3"/>
  <c r="Q3846" i="3"/>
  <c r="Q3764" i="3"/>
  <c r="R3764" i="3"/>
  <c r="R3713" i="3"/>
  <c r="Q3713" i="3"/>
  <c r="Q3492" i="3"/>
  <c r="R3492" i="3"/>
  <c r="Q3364" i="3"/>
  <c r="R3364" i="3"/>
  <c r="R3173" i="3"/>
  <c r="Q3173" i="3"/>
  <c r="R3915" i="3"/>
  <c r="Q3915" i="3"/>
  <c r="R3689" i="3"/>
  <c r="Q3689" i="3"/>
  <c r="R3601" i="3"/>
  <c r="Q3601" i="3"/>
  <c r="Q3278" i="3"/>
  <c r="R3278" i="3"/>
  <c r="Q4556" i="3"/>
  <c r="R4556" i="3"/>
  <c r="Q4489" i="3"/>
  <c r="R4489" i="3"/>
  <c r="R4033" i="3"/>
  <c r="Q4033" i="3"/>
  <c r="R4613" i="3"/>
  <c r="Q4613" i="3"/>
  <c r="R4555" i="3"/>
  <c r="R4380" i="3"/>
  <c r="R4124" i="3"/>
  <c r="R3859" i="3"/>
  <c r="Q3859" i="3"/>
  <c r="R3801" i="3"/>
  <c r="Q3801" i="3"/>
  <c r="Q3788" i="3"/>
  <c r="Q4449" i="3"/>
  <c r="R4449" i="3"/>
  <c r="R4008" i="3"/>
  <c r="Q4008" i="3"/>
  <c r="R3702" i="3"/>
  <c r="Q3702" i="3"/>
  <c r="Q4498" i="3"/>
  <c r="Q4355" i="3"/>
  <c r="R3388" i="3"/>
  <c r="Q3388" i="3"/>
  <c r="R3245" i="3"/>
  <c r="Q3245" i="3"/>
  <c r="Q3181" i="3"/>
  <c r="R3181" i="3"/>
  <c r="R3545" i="3"/>
  <c r="Q3545" i="3"/>
  <c r="R3319" i="3"/>
  <c r="Q3319" i="3"/>
  <c r="Q2560" i="3"/>
  <c r="R2560" i="3"/>
  <c r="Q2514" i="3"/>
  <c r="R2514" i="3"/>
  <c r="R2432" i="3"/>
  <c r="Q2432" i="3"/>
  <c r="Q2386" i="3"/>
  <c r="R2386" i="3"/>
  <c r="R2304" i="3"/>
  <c r="Q2304" i="3"/>
  <c r="Q2258" i="3"/>
  <c r="R2258" i="3"/>
  <c r="R2176" i="3"/>
  <c r="Q2176" i="3"/>
  <c r="Q2114" i="3"/>
  <c r="R2114" i="3"/>
  <c r="R2056" i="3"/>
  <c r="Q2056" i="3"/>
  <c r="Q3357" i="3"/>
  <c r="R3357" i="3"/>
  <c r="R3276" i="3"/>
  <c r="Q3276" i="3"/>
  <c r="R3112" i="3"/>
  <c r="Q3112" i="3"/>
  <c r="R2984" i="3"/>
  <c r="Q2984" i="3"/>
  <c r="R2856" i="3"/>
  <c r="Q2856" i="3"/>
  <c r="R2556" i="3"/>
  <c r="Q2556" i="3"/>
  <c r="Q2538" i="3"/>
  <c r="R2538" i="3"/>
  <c r="Q2343" i="3"/>
  <c r="R2343" i="3"/>
  <c r="R2300" i="3"/>
  <c r="Q2300" i="3"/>
  <c r="Q2282" i="3"/>
  <c r="R2282" i="3"/>
  <c r="R3449" i="3"/>
  <c r="Q3449" i="3"/>
  <c r="R3599" i="3"/>
  <c r="Q3599" i="3"/>
  <c r="R3329" i="3"/>
  <c r="Q3329" i="3"/>
  <c r="R3633" i="3"/>
  <c r="Q3633" i="3"/>
  <c r="R3593" i="3"/>
  <c r="Q3593" i="3"/>
  <c r="Q3397" i="3"/>
  <c r="R3397" i="3"/>
  <c r="R3353" i="3"/>
  <c r="Q3353" i="3"/>
  <c r="Q3637" i="3"/>
  <c r="R3637" i="3"/>
  <c r="R3285" i="3"/>
  <c r="Q3285" i="3"/>
  <c r="R3140" i="3"/>
  <c r="Q3140" i="3"/>
  <c r="R2976" i="3"/>
  <c r="Q2976" i="3"/>
  <c r="R2079" i="3"/>
  <c r="Q2079" i="3"/>
  <c r="Q3090" i="3"/>
  <c r="R3090" i="3"/>
  <c r="Q2968" i="3"/>
  <c r="R2968" i="3"/>
  <c r="R2769" i="3"/>
  <c r="Q2769" i="3"/>
  <c r="R1778" i="3"/>
  <c r="Q1778" i="3"/>
  <c r="R1705" i="3"/>
  <c r="Q1705" i="3"/>
  <c r="R1636" i="3"/>
  <c r="Q1636" i="3"/>
  <c r="Q1579" i="3"/>
  <c r="R1579" i="3"/>
  <c r="R1565" i="3"/>
  <c r="Q1565" i="3"/>
  <c r="R1438" i="3"/>
  <c r="Q1438" i="3"/>
  <c r="R1392" i="3"/>
  <c r="Q1392" i="3"/>
  <c r="Q1348" i="3"/>
  <c r="R1348" i="3"/>
  <c r="R1322" i="3"/>
  <c r="Q1322" i="3"/>
  <c r="Q3290" i="3"/>
  <c r="R3290" i="3"/>
  <c r="Q3288" i="3"/>
  <c r="R3288" i="3"/>
  <c r="R3212" i="3"/>
  <c r="Q3212" i="3"/>
  <c r="R3151" i="3"/>
  <c r="Q3151" i="3"/>
  <c r="Q2834" i="3"/>
  <c r="R2834" i="3"/>
  <c r="Q2770" i="3"/>
  <c r="R2770" i="3"/>
  <c r="R2519" i="3"/>
  <c r="Q2519" i="3"/>
  <c r="Q1770" i="3"/>
  <c r="R1770" i="3"/>
  <c r="R1692" i="3"/>
  <c r="Q1692" i="3"/>
  <c r="R1517" i="3"/>
  <c r="Q1517" i="3"/>
  <c r="Q1427" i="3"/>
  <c r="R1427" i="3"/>
  <c r="Q1337" i="3"/>
  <c r="R1337" i="3"/>
  <c r="Q3258" i="3"/>
  <c r="R3258" i="3"/>
  <c r="Q3540" i="3"/>
  <c r="R3540" i="3"/>
  <c r="Q2503" i="3"/>
  <c r="R2503" i="3"/>
  <c r="Q3454" i="3"/>
  <c r="R3153" i="3"/>
  <c r="Q3153" i="3"/>
  <c r="R2881" i="3"/>
  <c r="Q2608" i="3"/>
  <c r="R2608" i="3"/>
  <c r="Q2490" i="3"/>
  <c r="R2490" i="3"/>
  <c r="Q2848" i="3"/>
  <c r="R2848" i="3"/>
  <c r="Q2620" i="3"/>
  <c r="R2583" i="3"/>
  <c r="Q2583" i="3"/>
  <c r="R3120" i="3"/>
  <c r="Q3120" i="3"/>
  <c r="R2992" i="3"/>
  <c r="Q2992" i="3"/>
  <c r="Q2680" i="3"/>
  <c r="R2680" i="3"/>
  <c r="R1785" i="3"/>
  <c r="Q1785" i="3"/>
  <c r="R1529" i="3"/>
  <c r="Q1529" i="3"/>
  <c r="Q1452" i="3"/>
  <c r="R1452" i="3"/>
  <c r="R1368" i="3"/>
  <c r="Q1368" i="3"/>
  <c r="R1350" i="3"/>
  <c r="Q1350" i="3"/>
  <c r="R2705" i="3"/>
  <c r="Q2705" i="3"/>
  <c r="R2479" i="3"/>
  <c r="Q2479" i="3"/>
  <c r="R2439" i="3"/>
  <c r="Q2439" i="3"/>
  <c r="R1493" i="3"/>
  <c r="Q1493" i="3"/>
  <c r="R1403" i="3"/>
  <c r="Q1403" i="3"/>
  <c r="R2579" i="3"/>
  <c r="Q2579" i="3"/>
  <c r="Q1786" i="3"/>
  <c r="R1786" i="3"/>
  <c r="R1653" i="3"/>
  <c r="Q1653" i="3"/>
  <c r="Q1611" i="3"/>
  <c r="R1611" i="3"/>
  <c r="Q1460" i="3"/>
  <c r="R1460" i="3"/>
  <c r="Q896" i="3"/>
  <c r="R896" i="3"/>
  <c r="Q832" i="3"/>
  <c r="R832" i="3"/>
  <c r="Q768" i="3"/>
  <c r="R768" i="3"/>
  <c r="Q704" i="3"/>
  <c r="R704" i="3"/>
  <c r="Q640" i="3"/>
  <c r="R640" i="3"/>
  <c r="R2986" i="3"/>
  <c r="Q2216" i="3"/>
  <c r="R2216" i="3"/>
  <c r="Q2001" i="3"/>
  <c r="R2001" i="3"/>
  <c r="Q1873" i="3"/>
  <c r="R1873" i="3"/>
  <c r="R1588" i="3"/>
  <c r="Q1588" i="3"/>
  <c r="R1250" i="3"/>
  <c r="Q1250" i="3"/>
  <c r="R1237" i="3"/>
  <c r="Q1237" i="3"/>
  <c r="R1186" i="3"/>
  <c r="Q1186" i="3"/>
  <c r="R1173" i="3"/>
  <c r="Q1173" i="3"/>
  <c r="R1122" i="3"/>
  <c r="Q1122" i="3"/>
  <c r="R1109" i="3"/>
  <c r="Q1109" i="3"/>
  <c r="R1058" i="3"/>
  <c r="Q1058" i="3"/>
  <c r="R1045" i="3"/>
  <c r="Q1045" i="3"/>
  <c r="R994" i="3"/>
  <c r="Q994" i="3"/>
  <c r="R981" i="3"/>
  <c r="Q981" i="3"/>
  <c r="R2488" i="3"/>
  <c r="Q2488" i="3"/>
  <c r="R2464" i="3"/>
  <c r="Q2464" i="3"/>
  <c r="Q2354" i="3"/>
  <c r="R2354" i="3"/>
  <c r="R1993" i="3"/>
  <c r="Q1993" i="3"/>
  <c r="Q1938" i="3"/>
  <c r="R1938" i="3"/>
  <c r="R1596" i="3"/>
  <c r="Q1596" i="3"/>
  <c r="R516" i="3"/>
  <c r="Q516" i="3"/>
  <c r="R452" i="3"/>
  <c r="Q452" i="3"/>
  <c r="R388" i="3"/>
  <c r="Q388" i="3"/>
  <c r="R2409" i="3"/>
  <c r="Q2409" i="3"/>
  <c r="R2292" i="3"/>
  <c r="Q2292" i="3"/>
  <c r="Q1834" i="3"/>
  <c r="Q1802" i="3"/>
  <c r="R1802" i="3"/>
  <c r="R1573" i="3"/>
  <c r="Q1573" i="3"/>
  <c r="Q3230" i="3"/>
  <c r="Q2828" i="3"/>
  <c r="R2682" i="3"/>
  <c r="Q2274" i="3"/>
  <c r="R2274" i="3"/>
  <c r="R1315" i="3"/>
  <c r="Q1315" i="3"/>
  <c r="Q2019" i="3"/>
  <c r="R2019" i="3"/>
  <c r="Q1937" i="3"/>
  <c r="R1937" i="3"/>
  <c r="Q1723" i="3"/>
  <c r="R1723" i="3"/>
  <c r="Q1675" i="3"/>
  <c r="R1668" i="3"/>
  <c r="Q1668" i="3"/>
  <c r="R1644" i="3"/>
  <c r="Q1644" i="3"/>
  <c r="Q1549" i="3"/>
  <c r="R1472" i="3"/>
  <c r="Q1472" i="3"/>
  <c r="Q428" i="3"/>
  <c r="R428" i="3"/>
  <c r="R2548" i="3"/>
  <c r="Q2548" i="3"/>
  <c r="Q2362" i="3"/>
  <c r="R2362" i="3"/>
  <c r="R2323" i="3"/>
  <c r="Q2323" i="3"/>
  <c r="Q2314" i="3"/>
  <c r="R2314" i="3"/>
  <c r="R1956" i="3"/>
  <c r="Q1956" i="3"/>
  <c r="R1828" i="3"/>
  <c r="Q1828" i="3"/>
  <c r="R554" i="3"/>
  <c r="Q554" i="3"/>
  <c r="R490" i="3"/>
  <c r="Q490" i="3"/>
  <c r="Q2139" i="3"/>
  <c r="R2072" i="3"/>
  <c r="Q2072" i="3"/>
  <c r="Q2018" i="3"/>
  <c r="Q1882" i="3"/>
  <c r="R1882" i="3"/>
  <c r="Q1811" i="3"/>
  <c r="R1811" i="3"/>
  <c r="Q1236" i="3"/>
  <c r="Q613" i="3"/>
  <c r="R613" i="3"/>
  <c r="R341" i="3"/>
  <c r="Q341" i="3"/>
  <c r="Q289" i="3"/>
  <c r="R289" i="3"/>
  <c r="Q225" i="3"/>
  <c r="R225" i="3"/>
  <c r="Q1682" i="3"/>
  <c r="Q820" i="3"/>
  <c r="R1419" i="3"/>
  <c r="R1167" i="3"/>
  <c r="Q1167" i="3"/>
  <c r="R914" i="3"/>
  <c r="Q914" i="3"/>
  <c r="R874" i="3"/>
  <c r="Q874" i="3"/>
  <c r="R794" i="3"/>
  <c r="Q794" i="3"/>
  <c r="R754" i="3"/>
  <c r="Q754" i="3"/>
  <c r="R626" i="3"/>
  <c r="Q626" i="3"/>
  <c r="Q377" i="3"/>
  <c r="R377" i="3"/>
  <c r="R365" i="3"/>
  <c r="Q365" i="3"/>
  <c r="R301" i="3"/>
  <c r="Q301" i="3"/>
  <c r="Q249" i="3"/>
  <c r="R249" i="3"/>
  <c r="R237" i="3"/>
  <c r="Q237" i="3"/>
  <c r="Q185" i="3"/>
  <c r="R185" i="3"/>
  <c r="R173" i="3"/>
  <c r="Q173" i="3"/>
  <c r="R107" i="3"/>
  <c r="Q107" i="3"/>
  <c r="R14" i="3"/>
  <c r="Q14" i="3"/>
  <c r="R711" i="3"/>
  <c r="Q711" i="3"/>
  <c r="Q390" i="3"/>
  <c r="R390" i="3"/>
  <c r="R1143" i="3"/>
  <c r="Q1143" i="3"/>
  <c r="Q941" i="3"/>
  <c r="R941" i="3"/>
  <c r="R919" i="3"/>
  <c r="Q919" i="3"/>
  <c r="R879" i="3"/>
  <c r="Q879" i="3"/>
  <c r="R847" i="3"/>
  <c r="Q847" i="3"/>
  <c r="R815" i="3"/>
  <c r="Q815" i="3"/>
  <c r="Q525" i="3"/>
  <c r="R525" i="3"/>
  <c r="R285" i="3"/>
  <c r="Q285" i="3"/>
  <c r="R91" i="3"/>
  <c r="Q91" i="3"/>
  <c r="R62" i="3"/>
  <c r="Q62" i="3"/>
  <c r="Q281" i="3"/>
  <c r="R281" i="3"/>
  <c r="R139" i="3"/>
  <c r="Q139" i="3"/>
  <c r="Q2427" i="3"/>
  <c r="Q693" i="3"/>
  <c r="R693" i="3"/>
  <c r="R607" i="3"/>
  <c r="Q607" i="3"/>
  <c r="R243" i="3"/>
  <c r="Q243" i="3"/>
  <c r="R471" i="3"/>
  <c r="Q471" i="3"/>
  <c r="R269" i="3"/>
  <c r="Q269" i="3"/>
  <c r="R77" i="3"/>
  <c r="Q77" i="3"/>
  <c r="R762" i="3"/>
  <c r="Q762" i="3"/>
  <c r="Q137" i="3"/>
  <c r="R137" i="3"/>
  <c r="Q1541" i="3"/>
  <c r="R1483" i="3"/>
  <c r="R1087" i="3"/>
  <c r="Q1087" i="3"/>
  <c r="R770" i="3"/>
  <c r="Q770" i="3"/>
  <c r="R407" i="3"/>
  <c r="Q407" i="3"/>
  <c r="R37" i="3"/>
  <c r="Q37" i="3"/>
  <c r="R1317" i="3"/>
  <c r="R2066" i="3"/>
  <c r="R1302" i="3"/>
  <c r="R972" i="3"/>
  <c r="Q749" i="3"/>
  <c r="R749" i="3"/>
  <c r="R663" i="3"/>
  <c r="R631" i="3"/>
  <c r="R478" i="3"/>
  <c r="R453" i="3"/>
  <c r="Q453" i="3"/>
  <c r="Q9164" i="3"/>
  <c r="R9164" i="3"/>
  <c r="Q9271" i="3"/>
  <c r="R9271" i="3"/>
  <c r="R8325" i="3"/>
  <c r="Q8325" i="3"/>
  <c r="R7581" i="3"/>
  <c r="Q7581" i="3"/>
  <c r="R6744" i="3"/>
  <c r="Q6744" i="3"/>
  <c r="Q7362" i="3"/>
  <c r="R7362" i="3"/>
  <c r="R6792" i="3"/>
  <c r="Q6792" i="3"/>
  <c r="R6364" i="3"/>
  <c r="Q6364" i="3"/>
  <c r="R6536" i="3"/>
  <c r="Q6536" i="3"/>
  <c r="Q6771" i="3"/>
  <c r="R6771" i="3"/>
  <c r="R6441" i="3"/>
  <c r="Q6441" i="3"/>
  <c r="R6211" i="3"/>
  <c r="Q6211" i="3"/>
  <c r="R6769" i="3"/>
  <c r="Q6769" i="3"/>
  <c r="R6395" i="3"/>
  <c r="Q6395" i="3"/>
  <c r="Q5799" i="3"/>
  <c r="R5799" i="3"/>
  <c r="Q3284" i="3"/>
  <c r="R3284" i="3"/>
  <c r="Q9448" i="3"/>
  <c r="R9448" i="3"/>
  <c r="R9451" i="3"/>
  <c r="Q9451" i="3"/>
  <c r="R9439" i="3"/>
  <c r="Q9439" i="3"/>
  <c r="R9352" i="3"/>
  <c r="Q9352" i="3"/>
  <c r="Q9406" i="3"/>
  <c r="R9406" i="3"/>
  <c r="R9395" i="3"/>
  <c r="Q9395" i="3"/>
  <c r="R9348" i="3"/>
  <c r="Q9348" i="3"/>
  <c r="Q9401" i="3"/>
  <c r="R9401" i="3"/>
  <c r="Q9310" i="3"/>
  <c r="R9310" i="3"/>
  <c r="R9256" i="3"/>
  <c r="Q9256" i="3"/>
  <c r="Q9284" i="3"/>
  <c r="R9284" i="3"/>
  <c r="R9267" i="3"/>
  <c r="Q9267" i="3"/>
  <c r="R9216" i="3"/>
  <c r="Q9216" i="3"/>
  <c r="R9192" i="3"/>
  <c r="Q9192" i="3"/>
  <c r="R9179" i="3"/>
  <c r="Q9179" i="3"/>
  <c r="Q9126" i="3"/>
  <c r="R9126" i="3"/>
  <c r="R9115" i="3"/>
  <c r="Q9115" i="3"/>
  <c r="Q9015" i="3"/>
  <c r="R9015" i="3"/>
  <c r="R9125" i="3"/>
  <c r="Q9125" i="3"/>
  <c r="R9024" i="3"/>
  <c r="Q9024" i="3"/>
  <c r="R9071" i="3"/>
  <c r="Q9071" i="3"/>
  <c r="Q8942" i="3"/>
  <c r="R8942" i="3"/>
  <c r="R9101" i="3"/>
  <c r="Q9101" i="3"/>
  <c r="R8957" i="3"/>
  <c r="Q8957" i="3"/>
  <c r="R8966" i="3"/>
  <c r="Q8966" i="3"/>
  <c r="R8908" i="3"/>
  <c r="Q8908" i="3"/>
  <c r="Q9124" i="3"/>
  <c r="R9124" i="3"/>
  <c r="R9048" i="3"/>
  <c r="Q9048" i="3"/>
  <c r="R8993" i="3"/>
  <c r="Q8993" i="3"/>
  <c r="R9108" i="3"/>
  <c r="Q9108" i="3"/>
  <c r="R8884" i="3"/>
  <c r="Q8884" i="3"/>
  <c r="Q9054" i="3"/>
  <c r="R9054" i="3"/>
  <c r="R8848" i="3"/>
  <c r="Q8848" i="3"/>
  <c r="Q9100" i="3"/>
  <c r="R9100" i="3"/>
  <c r="R8924" i="3"/>
  <c r="Q8924" i="3"/>
  <c r="R8818" i="3"/>
  <c r="Q8818" i="3"/>
  <c r="Q8804" i="3"/>
  <c r="R8804" i="3"/>
  <c r="Q8847" i="3"/>
  <c r="R8847" i="3"/>
  <c r="R8909" i="3"/>
  <c r="Q8909" i="3"/>
  <c r="R8873" i="3"/>
  <c r="Q8873" i="3"/>
  <c r="R8706" i="3"/>
  <c r="Q8706" i="3"/>
  <c r="Q8676" i="3"/>
  <c r="R8676" i="3"/>
  <c r="Q8630" i="3"/>
  <c r="R8630" i="3"/>
  <c r="R8766" i="3"/>
  <c r="Q8766" i="3"/>
  <c r="Q8895" i="3"/>
  <c r="R8844" i="3"/>
  <c r="Q8844" i="3"/>
  <c r="R8876" i="3"/>
  <c r="Q8876" i="3"/>
  <c r="R8661" i="3"/>
  <c r="Q8661" i="3"/>
  <c r="Q8634" i="3"/>
  <c r="R8634" i="3"/>
  <c r="Q8623" i="3"/>
  <c r="R8623" i="3"/>
  <c r="R8511" i="3"/>
  <c r="Q8511" i="3"/>
  <c r="R8672" i="3"/>
  <c r="R8526" i="3"/>
  <c r="Q8526" i="3"/>
  <c r="Q8654" i="3"/>
  <c r="Q8726" i="3"/>
  <c r="R8726" i="3"/>
  <c r="R8611" i="3"/>
  <c r="Q8611" i="3"/>
  <c r="R8607" i="3"/>
  <c r="Q8607" i="3"/>
  <c r="Q8670" i="3"/>
  <c r="R8670" i="3"/>
  <c r="R8584" i="3"/>
  <c r="R8664" i="3"/>
  <c r="Q8664" i="3"/>
  <c r="R8382" i="3"/>
  <c r="Q8382" i="3"/>
  <c r="Q8521" i="3"/>
  <c r="R8521" i="3"/>
  <c r="Q8755" i="3"/>
  <c r="R8755" i="3"/>
  <c r="R8616" i="3"/>
  <c r="Q8616" i="3"/>
  <c r="Q8538" i="3"/>
  <c r="R8682" i="3"/>
  <c r="Q8682" i="3"/>
  <c r="Q8575" i="3"/>
  <c r="R8575" i="3"/>
  <c r="R8410" i="3"/>
  <c r="Q8410" i="3"/>
  <c r="Q8384" i="3"/>
  <c r="R8384" i="3"/>
  <c r="R8426" i="3"/>
  <c r="Q8426" i="3"/>
  <c r="R8327" i="3"/>
  <c r="Q8327" i="3"/>
  <c r="R8280" i="3"/>
  <c r="Q8280" i="3"/>
  <c r="Q8229" i="3"/>
  <c r="R8229" i="3"/>
  <c r="R8413" i="3"/>
  <c r="Q8413" i="3"/>
  <c r="Q8394" i="3"/>
  <c r="R8394" i="3"/>
  <c r="R8367" i="3"/>
  <c r="Q8367" i="3"/>
  <c r="Q8238" i="3"/>
  <c r="R8238" i="3"/>
  <c r="R8200" i="3"/>
  <c r="Q8200" i="3"/>
  <c r="R8439" i="3"/>
  <c r="Q8439" i="3"/>
  <c r="Q8412" i="3"/>
  <c r="R8412" i="3"/>
  <c r="R8257" i="3"/>
  <c r="Q8257" i="3"/>
  <c r="R8276" i="3"/>
  <c r="Q8276" i="3"/>
  <c r="R8119" i="3"/>
  <c r="Q8119" i="3"/>
  <c r="Q8058" i="3"/>
  <c r="R8058" i="3"/>
  <c r="Q8020" i="3"/>
  <c r="R8020" i="3"/>
  <c r="Q8356" i="3"/>
  <c r="R8356" i="3"/>
  <c r="R8198" i="3"/>
  <c r="Q8198" i="3"/>
  <c r="Q8177" i="3"/>
  <c r="R8177" i="3"/>
  <c r="R8163" i="3"/>
  <c r="Q8163" i="3"/>
  <c r="Q8120" i="3"/>
  <c r="R8120" i="3"/>
  <c r="Q8358" i="3"/>
  <c r="R8358" i="3"/>
  <c r="Q8333" i="3"/>
  <c r="R8333" i="3"/>
  <c r="R8191" i="3"/>
  <c r="Q8191" i="3"/>
  <c r="R7985" i="3"/>
  <c r="Q7985" i="3"/>
  <c r="R8123" i="3"/>
  <c r="Q8123" i="3"/>
  <c r="Q7769" i="3"/>
  <c r="R7769" i="3"/>
  <c r="R7690" i="3"/>
  <c r="Q7690" i="3"/>
  <c r="R7990" i="3"/>
  <c r="Q7990" i="3"/>
  <c r="R7982" i="3"/>
  <c r="Q7982" i="3"/>
  <c r="R7757" i="3"/>
  <c r="Q7757" i="3"/>
  <c r="R8025" i="3"/>
  <c r="Q8025" i="3"/>
  <c r="Q7708" i="3"/>
  <c r="R7708" i="3"/>
  <c r="Q8248" i="3"/>
  <c r="Q8083" i="3"/>
  <c r="R8131" i="3"/>
  <c r="Q8131" i="3"/>
  <c r="Q8010" i="3"/>
  <c r="R8010" i="3"/>
  <c r="R7673" i="3"/>
  <c r="Q7673" i="3"/>
  <c r="Q7627" i="3"/>
  <c r="R7627" i="3"/>
  <c r="Q7905" i="3"/>
  <c r="R7905" i="3"/>
  <c r="Q7787" i="3"/>
  <c r="R7787" i="3"/>
  <c r="R7672" i="3"/>
  <c r="Q7672" i="3"/>
  <c r="Q8073" i="3"/>
  <c r="R8073" i="3"/>
  <c r="Q8008" i="3"/>
  <c r="R8152" i="3"/>
  <c r="Q7899" i="3"/>
  <c r="R7899" i="3"/>
  <c r="R8167" i="3"/>
  <c r="Q8167" i="3"/>
  <c r="R7664" i="3"/>
  <c r="Q7664" i="3"/>
  <c r="R7562" i="3"/>
  <c r="Q7562" i="3"/>
  <c r="R7464" i="3"/>
  <c r="Q7464" i="3"/>
  <c r="Q7263" i="3"/>
  <c r="R7263" i="3"/>
  <c r="R7225" i="3"/>
  <c r="Q7225" i="3"/>
  <c r="R7507" i="3"/>
  <c r="Q7507" i="3"/>
  <c r="R7443" i="3"/>
  <c r="Q7443" i="3"/>
  <c r="R7755" i="3"/>
  <c r="R7360" i="3"/>
  <c r="Q7360" i="3"/>
  <c r="R7308" i="3"/>
  <c r="Q7308" i="3"/>
  <c r="R7480" i="3"/>
  <c r="Q7480" i="3"/>
  <c r="Q7465" i="3"/>
  <c r="Q7448" i="3"/>
  <c r="R7448" i="3"/>
  <c r="Q7417" i="3"/>
  <c r="R7311" i="3"/>
  <c r="Q7311" i="3"/>
  <c r="R7233" i="3"/>
  <c r="Q7233" i="3"/>
  <c r="R7161" i="3"/>
  <c r="Q7161" i="3"/>
  <c r="Q7490" i="3"/>
  <c r="R7490" i="3"/>
  <c r="Q7258" i="3"/>
  <c r="R7258" i="3"/>
  <c r="Q7473" i="3"/>
  <c r="R7635" i="3"/>
  <c r="Q7449" i="3"/>
  <c r="R7449" i="3"/>
  <c r="R7619" i="3"/>
  <c r="Q7379" i="3"/>
  <c r="Q7271" i="3"/>
  <c r="R7271" i="3"/>
  <c r="R7356" i="3"/>
  <c r="Q7356" i="3"/>
  <c r="R7274" i="3"/>
  <c r="Q7274" i="3"/>
  <c r="Q7194" i="3"/>
  <c r="R7194" i="3"/>
  <c r="R6921" i="3"/>
  <c r="Q6921" i="3"/>
  <c r="Q6808" i="3"/>
  <c r="R6808" i="3"/>
  <c r="Q6764" i="3"/>
  <c r="R6764" i="3"/>
  <c r="R6642" i="3"/>
  <c r="Q6642" i="3"/>
  <c r="R6616" i="3"/>
  <c r="Q6616" i="3"/>
  <c r="R6584" i="3"/>
  <c r="Q6584" i="3"/>
  <c r="R6552" i="3"/>
  <c r="Q6552" i="3"/>
  <c r="Q7275" i="3"/>
  <c r="R7212" i="3"/>
  <c r="Q7212" i="3"/>
  <c r="R6837" i="3"/>
  <c r="Q6837" i="3"/>
  <c r="R6747" i="3"/>
  <c r="Q6747" i="3"/>
  <c r="R6683" i="3"/>
  <c r="Q6683" i="3"/>
  <c r="R6645" i="3"/>
  <c r="Q6645" i="3"/>
  <c r="Q6561" i="3"/>
  <c r="R6561" i="3"/>
  <c r="R7324" i="3"/>
  <c r="Q7324" i="3"/>
  <c r="Q6640" i="3"/>
  <c r="R6640" i="3"/>
  <c r="Q7457" i="3"/>
  <c r="R7457" i="3"/>
  <c r="R7210" i="3"/>
  <c r="R7384" i="3"/>
  <c r="Q7384" i="3"/>
  <c r="Q7332" i="3"/>
  <c r="R7348" i="3"/>
  <c r="Q7348" i="3"/>
  <c r="Q7303" i="3"/>
  <c r="R7303" i="3"/>
  <c r="R6865" i="3"/>
  <c r="Q6865" i="3"/>
  <c r="R6813" i="3"/>
  <c r="Q6813" i="3"/>
  <c r="R6723" i="3"/>
  <c r="Q6723" i="3"/>
  <c r="R6595" i="3"/>
  <c r="Q6595" i="3"/>
  <c r="R6476" i="3"/>
  <c r="Q6476" i="3"/>
  <c r="Q7209" i="3"/>
  <c r="R6978" i="3"/>
  <c r="Q6538" i="3"/>
  <c r="R6538" i="3"/>
  <c r="R6460" i="3"/>
  <c r="Q6460" i="3"/>
  <c r="R7123" i="3"/>
  <c r="Q6780" i="3"/>
  <c r="R6780" i="3"/>
  <c r="Q6742" i="3"/>
  <c r="R6742" i="3"/>
  <c r="R6701" i="3"/>
  <c r="Q6701" i="3"/>
  <c r="Q6386" i="3"/>
  <c r="R6386" i="3"/>
  <c r="R7116" i="3"/>
  <c r="Q7116" i="3"/>
  <c r="R6908" i="3"/>
  <c r="Q6908" i="3"/>
  <c r="Q6955" i="3"/>
  <c r="R6955" i="3"/>
  <c r="R6428" i="3"/>
  <c r="Q6428" i="3"/>
  <c r="R6519" i="3"/>
  <c r="Q6519" i="3"/>
  <c r="R6322" i="3"/>
  <c r="Q6322" i="3"/>
  <c r="R6203" i="3"/>
  <c r="Q6203" i="3"/>
  <c r="Q6176" i="3"/>
  <c r="R6176" i="3"/>
  <c r="R6400" i="3"/>
  <c r="Q6400" i="3"/>
  <c r="R6037" i="3"/>
  <c r="Q6037" i="3"/>
  <c r="R6789" i="3"/>
  <c r="Q6789" i="3"/>
  <c r="Q6254" i="3"/>
  <c r="R6254" i="3"/>
  <c r="Q6777" i="3"/>
  <c r="R6777" i="3"/>
  <c r="R6118" i="3"/>
  <c r="Q6118" i="3"/>
  <c r="Q6017" i="3"/>
  <c r="R6017" i="3"/>
  <c r="Q5991" i="3"/>
  <c r="R5991" i="3"/>
  <c r="R6151" i="3"/>
  <c r="Q6151" i="3"/>
  <c r="Q6032" i="3"/>
  <c r="R6032" i="3"/>
  <c r="Q5968" i="3"/>
  <c r="R5968" i="3"/>
  <c r="R6676" i="3"/>
  <c r="R6496" i="3"/>
  <c r="R6401" i="3"/>
  <c r="Q6401" i="3"/>
  <c r="R6568" i="3"/>
  <c r="Q6568" i="3"/>
  <c r="Q6440" i="3"/>
  <c r="R6440" i="3"/>
  <c r="R6379" i="3"/>
  <c r="Q6379" i="3"/>
  <c r="Q6612" i="3"/>
  <c r="R6612" i="3"/>
  <c r="R6347" i="3"/>
  <c r="Q6347" i="3"/>
  <c r="R6242" i="3"/>
  <c r="Q6242" i="3"/>
  <c r="Q6152" i="3"/>
  <c r="R6019" i="3"/>
  <c r="Q6019" i="3"/>
  <c r="R6656" i="3"/>
  <c r="Q6656" i="3"/>
  <c r="R6122" i="3"/>
  <c r="Q6122" i="3"/>
  <c r="R5949" i="3"/>
  <c r="Q5949" i="3"/>
  <c r="R5817" i="3"/>
  <c r="Q5817" i="3"/>
  <c r="R5645" i="3"/>
  <c r="Q5645" i="3"/>
  <c r="R6086" i="3"/>
  <c r="Q6086" i="3"/>
  <c r="R6071" i="3"/>
  <c r="Q6071" i="3"/>
  <c r="R5943" i="3"/>
  <c r="Q5943" i="3"/>
  <c r="Q5886" i="3"/>
  <c r="R5886" i="3"/>
  <c r="R5777" i="3"/>
  <c r="Q5777" i="3"/>
  <c r="R5697" i="3"/>
  <c r="Q5697" i="3"/>
  <c r="Q5541" i="3"/>
  <c r="R5541" i="3"/>
  <c r="R6215" i="3"/>
  <c r="Q6215" i="3"/>
  <c r="R6098" i="3"/>
  <c r="Q6098" i="3"/>
  <c r="R5837" i="3"/>
  <c r="Q5837" i="3"/>
  <c r="R5469" i="3"/>
  <c r="Q5469" i="3"/>
  <c r="Q5408" i="3"/>
  <c r="R5408" i="3"/>
  <c r="R5882" i="3"/>
  <c r="Q5882" i="3"/>
  <c r="R5815" i="3"/>
  <c r="Q5815" i="3"/>
  <c r="R5573" i="3"/>
  <c r="Q5573" i="3"/>
  <c r="R5490" i="3"/>
  <c r="Q5490" i="3"/>
  <c r="R5382" i="3"/>
  <c r="Q5382" i="3"/>
  <c r="R6007" i="3"/>
  <c r="Q6007" i="3"/>
  <c r="Q5838" i="3"/>
  <c r="R5838" i="3"/>
  <c r="R5791" i="3"/>
  <c r="Q5791" i="3"/>
  <c r="Q5600" i="3"/>
  <c r="R5600" i="3"/>
  <c r="Q5952" i="3"/>
  <c r="R5952" i="3"/>
  <c r="R5417" i="3"/>
  <c r="Q5417" i="3"/>
  <c r="Q5995" i="3"/>
  <c r="R5995" i="3"/>
  <c r="Q5888" i="3"/>
  <c r="R5888" i="3"/>
  <c r="Q5848" i="3"/>
  <c r="R5848" i="3"/>
  <c r="Q6030" i="3"/>
  <c r="R6030" i="3"/>
  <c r="R6010" i="3"/>
  <c r="Q6010" i="3"/>
  <c r="R5717" i="3"/>
  <c r="Q5717" i="3"/>
  <c r="Q5472" i="3"/>
  <c r="R5472" i="3"/>
  <c r="Q5470" i="3"/>
  <c r="Q5287" i="3"/>
  <c r="R5287" i="3"/>
  <c r="Q4990" i="3"/>
  <c r="R4990" i="3"/>
  <c r="Q4972" i="3"/>
  <c r="R4972" i="3"/>
  <c r="Q4926" i="3"/>
  <c r="R4926" i="3"/>
  <c r="R4908" i="3"/>
  <c r="Q4908" i="3"/>
  <c r="Q4862" i="3"/>
  <c r="R4862" i="3"/>
  <c r="Q4844" i="3"/>
  <c r="R4844" i="3"/>
  <c r="Q4798" i="3"/>
  <c r="R4798" i="3"/>
  <c r="R5806" i="3"/>
  <c r="Q5806" i="3"/>
  <c r="Q5631" i="3"/>
  <c r="R5631" i="3"/>
  <c r="Q5615" i="3"/>
  <c r="Q5576" i="3"/>
  <c r="R5576" i="3"/>
  <c r="R5054" i="3"/>
  <c r="Q5054" i="3"/>
  <c r="R4790" i="3"/>
  <c r="Q4790" i="3"/>
  <c r="Q5978" i="3"/>
  <c r="R5774" i="3"/>
  <c r="R5530" i="3"/>
  <c r="Q5530" i="3"/>
  <c r="R5381" i="3"/>
  <c r="Q5381" i="3"/>
  <c r="R5550" i="3"/>
  <c r="Q5439" i="3"/>
  <c r="R5455" i="3"/>
  <c r="Q5455" i="3"/>
  <c r="R5350" i="3"/>
  <c r="Q5350" i="3"/>
  <c r="Q5255" i="3"/>
  <c r="R5745" i="3"/>
  <c r="Q5745" i="3"/>
  <c r="Q5695" i="3"/>
  <c r="Q5446" i="3"/>
  <c r="R5559" i="3"/>
  <c r="R5321" i="3"/>
  <c r="Q5321" i="3"/>
  <c r="R5404" i="3"/>
  <c r="Q5404" i="3"/>
  <c r="Q5295" i="3"/>
  <c r="R5295" i="3"/>
  <c r="R5217" i="3"/>
  <c r="Q5217" i="3"/>
  <c r="R5095" i="3"/>
  <c r="Q5095" i="3"/>
  <c r="R4880" i="3"/>
  <c r="R5145" i="3"/>
  <c r="Q5145" i="3"/>
  <c r="R5281" i="3"/>
  <c r="Q5281" i="3"/>
  <c r="R5153" i="3"/>
  <c r="Q5153" i="3"/>
  <c r="Q4936" i="3"/>
  <c r="R4936" i="3"/>
  <c r="R5129" i="3"/>
  <c r="Q5129" i="3"/>
  <c r="R5081" i="3"/>
  <c r="Q5081" i="3"/>
  <c r="R4934" i="3"/>
  <c r="Q4934" i="3"/>
  <c r="R4864" i="3"/>
  <c r="R4770" i="3"/>
  <c r="Q4770" i="3"/>
  <c r="Q4699" i="3"/>
  <c r="R4699" i="3"/>
  <c r="R4685" i="3"/>
  <c r="Q4685" i="3"/>
  <c r="Q4443" i="3"/>
  <c r="R4443" i="3"/>
  <c r="Q4952" i="3"/>
  <c r="R4952" i="3"/>
  <c r="R4896" i="3"/>
  <c r="R5191" i="3"/>
  <c r="R5112" i="3"/>
  <c r="R5058" i="3"/>
  <c r="Q5058" i="3"/>
  <c r="Q4841" i="3"/>
  <c r="R5200" i="3"/>
  <c r="R4918" i="3"/>
  <c r="Q4918" i="3"/>
  <c r="R4825" i="3"/>
  <c r="Q4825" i="3"/>
  <c r="R4465" i="3"/>
  <c r="Q4465" i="3"/>
  <c r="Q4324" i="3"/>
  <c r="R4324" i="3"/>
  <c r="R4240" i="3"/>
  <c r="Q4240" i="3"/>
  <c r="R4222" i="3"/>
  <c r="Q4222" i="3"/>
  <c r="R4202" i="3"/>
  <c r="Q4202" i="3"/>
  <c r="Q4068" i="3"/>
  <c r="R4068" i="3"/>
  <c r="R4969" i="3"/>
  <c r="Q4969" i="3"/>
  <c r="Q4708" i="3"/>
  <c r="R4708" i="3"/>
  <c r="R4345" i="3"/>
  <c r="Q4345" i="3"/>
  <c r="R4269" i="3"/>
  <c r="Q4269" i="3"/>
  <c r="Q4179" i="3"/>
  <c r="R4179" i="3"/>
  <c r="Q4089" i="3"/>
  <c r="R4089" i="3"/>
  <c r="R4013" i="3"/>
  <c r="Q4013" i="3"/>
  <c r="Q5390" i="3"/>
  <c r="Q4887" i="3"/>
  <c r="R4832" i="3"/>
  <c r="Q4769" i="3"/>
  <c r="R4769" i="3"/>
  <c r="R4554" i="3"/>
  <c r="Q4554" i="3"/>
  <c r="Q4468" i="3"/>
  <c r="R4468" i="3"/>
  <c r="Q4412" i="3"/>
  <c r="Q4090" i="3"/>
  <c r="R4035" i="3"/>
  <c r="Q4035" i="3"/>
  <c r="Q4732" i="3"/>
  <c r="R4732" i="3"/>
  <c r="Q4611" i="3"/>
  <c r="R4611" i="3"/>
  <c r="R4320" i="3"/>
  <c r="Q4320" i="3"/>
  <c r="R3960" i="3"/>
  <c r="Q3960" i="3"/>
  <c r="Q4850" i="3"/>
  <c r="R4850" i="3"/>
  <c r="Q4594" i="3"/>
  <c r="Q3822" i="3"/>
  <c r="R3822" i="3"/>
  <c r="R5010" i="3"/>
  <c r="R4754" i="3"/>
  <c r="Q4737" i="3"/>
  <c r="R4737" i="3"/>
  <c r="Q4312" i="3"/>
  <c r="R4312" i="3"/>
  <c r="Q4168" i="3"/>
  <c r="R4168" i="3"/>
  <c r="Q4872" i="3"/>
  <c r="R4872" i="3"/>
  <c r="Q4808" i="3"/>
  <c r="R4808" i="3"/>
  <c r="R4224" i="3"/>
  <c r="Q4224" i="3"/>
  <c r="R3730" i="3"/>
  <c r="Q3730" i="3"/>
  <c r="Q4620" i="3"/>
  <c r="R4620" i="3"/>
  <c r="R4491" i="3"/>
  <c r="Q4204" i="3"/>
  <c r="R4204" i="3"/>
  <c r="R4027" i="3"/>
  <c r="Q4027" i="3"/>
  <c r="R4779" i="3"/>
  <c r="Q4460" i="3"/>
  <c r="R4460" i="3"/>
  <c r="Q4344" i="3"/>
  <c r="R4344" i="3"/>
  <c r="R4329" i="3"/>
  <c r="Q4329" i="3"/>
  <c r="Q4174" i="3"/>
  <c r="R4174" i="3"/>
  <c r="Q4054" i="3"/>
  <c r="R4054" i="3"/>
  <c r="R4009" i="3"/>
  <c r="Q4009" i="3"/>
  <c r="Q4195" i="3"/>
  <c r="Q4018" i="3"/>
  <c r="R4018" i="3"/>
  <c r="Q4310" i="3"/>
  <c r="R4310" i="3"/>
  <c r="Q4437" i="3"/>
  <c r="Q4427" i="3"/>
  <c r="Q4189" i="3"/>
  <c r="R3497" i="3"/>
  <c r="Q3497" i="3"/>
  <c r="R3369" i="3"/>
  <c r="Q3369" i="3"/>
  <c r="R3286" i="3"/>
  <c r="Q3286" i="3"/>
  <c r="R3242" i="3"/>
  <c r="Q3242" i="3"/>
  <c r="Q3196" i="3"/>
  <c r="R3196" i="3"/>
  <c r="Q3152" i="3"/>
  <c r="R3152" i="3"/>
  <c r="Q4501" i="3"/>
  <c r="Q4402" i="3"/>
  <c r="R4402" i="3"/>
  <c r="R3809" i="3"/>
  <c r="Q3809" i="3"/>
  <c r="R3745" i="3"/>
  <c r="Q3745" i="3"/>
  <c r="Q3565" i="3"/>
  <c r="Q3437" i="3"/>
  <c r="Q3309" i="3"/>
  <c r="R3205" i="3"/>
  <c r="Q3205" i="3"/>
  <c r="R3135" i="3"/>
  <c r="Q3135" i="3"/>
  <c r="R4617" i="3"/>
  <c r="Q4617" i="3"/>
  <c r="Q4531" i="3"/>
  <c r="R4531" i="3"/>
  <c r="R3958" i="3"/>
  <c r="Q3958" i="3"/>
  <c r="R3695" i="3"/>
  <c r="Q3695" i="3"/>
  <c r="R3537" i="3"/>
  <c r="Q3537" i="3"/>
  <c r="R3473" i="3"/>
  <c r="Q3473" i="3"/>
  <c r="R3409" i="3"/>
  <c r="Q3409" i="3"/>
  <c r="R3345" i="3"/>
  <c r="Q3345" i="3"/>
  <c r="Q3208" i="3"/>
  <c r="R3208" i="3"/>
  <c r="Q3176" i="3"/>
  <c r="R3176" i="3"/>
  <c r="Q3144" i="3"/>
  <c r="R3144" i="3"/>
  <c r="R3721" i="3"/>
  <c r="Q3721" i="3"/>
  <c r="R4181" i="3"/>
  <c r="Q4181" i="3"/>
  <c r="Q4088" i="3"/>
  <c r="R4088" i="3"/>
  <c r="R3990" i="3"/>
  <c r="Q3990" i="3"/>
  <c r="Q3848" i="3"/>
  <c r="R3848" i="3"/>
  <c r="Q3741" i="3"/>
  <c r="R5031" i="3"/>
  <c r="Q4104" i="3"/>
  <c r="R4104" i="3"/>
  <c r="R4085" i="3"/>
  <c r="Q4085" i="3"/>
  <c r="R3867" i="3"/>
  <c r="Q4116" i="3"/>
  <c r="R4116" i="3"/>
  <c r="Q3874" i="3"/>
  <c r="R5240" i="3"/>
  <c r="R4683" i="3"/>
  <c r="R3986" i="3"/>
  <c r="R3899" i="3"/>
  <c r="Q3794" i="3"/>
  <c r="R3794" i="3"/>
  <c r="Q3420" i="3"/>
  <c r="R3420" i="3"/>
  <c r="R3175" i="3"/>
  <c r="Q3175" i="3"/>
  <c r="R3430" i="3"/>
  <c r="Q3430" i="3"/>
  <c r="R3297" i="3"/>
  <c r="Q3297" i="3"/>
  <c r="R2459" i="3"/>
  <c r="Q2459" i="3"/>
  <c r="R2331" i="3"/>
  <c r="Q2331" i="3"/>
  <c r="R2203" i="3"/>
  <c r="Q2203" i="3"/>
  <c r="Q2108" i="3"/>
  <c r="R2108" i="3"/>
  <c r="R2030" i="3"/>
  <c r="Q2030" i="3"/>
  <c r="R3532" i="3"/>
  <c r="Q3532" i="3"/>
  <c r="R2355" i="3"/>
  <c r="Q2355" i="3"/>
  <c r="Q3486" i="3"/>
  <c r="R3282" i="3"/>
  <c r="Q3282" i="3"/>
  <c r="Q3669" i="3"/>
  <c r="R3669" i="3"/>
  <c r="R3655" i="3"/>
  <c r="Q3327" i="3"/>
  <c r="R3327" i="3"/>
  <c r="R3417" i="3"/>
  <c r="Q3417" i="3"/>
  <c r="R3343" i="3"/>
  <c r="R3380" i="3"/>
  <c r="Q3380" i="3"/>
  <c r="R2944" i="3"/>
  <c r="Q2944" i="3"/>
  <c r="Q2423" i="3"/>
  <c r="R2423" i="3"/>
  <c r="Q2167" i="3"/>
  <c r="R2167" i="3"/>
  <c r="Q2073" i="3"/>
  <c r="R2073" i="3"/>
  <c r="Q3122" i="3"/>
  <c r="R3122" i="3"/>
  <c r="Q3000" i="3"/>
  <c r="R3000" i="3"/>
  <c r="Q2873" i="3"/>
  <c r="R2873" i="3"/>
  <c r="R2859" i="3"/>
  <c r="Q2859" i="3"/>
  <c r="R2843" i="3"/>
  <c r="Q2843" i="3"/>
  <c r="R2817" i="3"/>
  <c r="Q2817" i="3"/>
  <c r="Q2688" i="3"/>
  <c r="R2688" i="3"/>
  <c r="Q2554" i="3"/>
  <c r="R2554" i="3"/>
  <c r="Q2456" i="3"/>
  <c r="Q2328" i="3"/>
  <c r="Q2200" i="3"/>
  <c r="R2038" i="3"/>
  <c r="Q2038" i="3"/>
  <c r="R2025" i="3"/>
  <c r="Q2025" i="3"/>
  <c r="Q1771" i="3"/>
  <c r="R1771" i="3"/>
  <c r="R1757" i="3"/>
  <c r="Q1757" i="3"/>
  <c r="Q1508" i="3"/>
  <c r="R1508" i="3"/>
  <c r="R1482" i="3"/>
  <c r="Q1482" i="3"/>
  <c r="R1342" i="3"/>
  <c r="Q1342" i="3"/>
  <c r="R1296" i="3"/>
  <c r="Q1296" i="3"/>
  <c r="R3394" i="3"/>
  <c r="Q3394" i="3"/>
  <c r="Q2936" i="3"/>
  <c r="R2936" i="3"/>
  <c r="Q2808" i="3"/>
  <c r="R2808" i="3"/>
  <c r="Q2744" i="3"/>
  <c r="R2744" i="3"/>
  <c r="Q2552" i="3"/>
  <c r="R1825" i="3"/>
  <c r="Q1825" i="3"/>
  <c r="Q1763" i="3"/>
  <c r="R1763" i="3"/>
  <c r="R1749" i="3"/>
  <c r="Q1749" i="3"/>
  <c r="R1569" i="3"/>
  <c r="Q1569" i="3"/>
  <c r="Q1497" i="3"/>
  <c r="R1497" i="3"/>
  <c r="R1421" i="3"/>
  <c r="Q1421" i="3"/>
  <c r="Q1331" i="3"/>
  <c r="R1331" i="3"/>
  <c r="R3105" i="3"/>
  <c r="Q3025" i="3"/>
  <c r="R3025" i="3"/>
  <c r="R2913" i="3"/>
  <c r="Q2732" i="3"/>
  <c r="Q2721" i="3"/>
  <c r="R2721" i="3"/>
  <c r="Q2644" i="3"/>
  <c r="R2611" i="3"/>
  <c r="Q2611" i="3"/>
  <c r="Q2593" i="3"/>
  <c r="R2593" i="3"/>
  <c r="Q3546" i="3"/>
  <c r="R3066" i="3"/>
  <c r="R2825" i="3"/>
  <c r="Q2825" i="3"/>
  <c r="R2793" i="3"/>
  <c r="Q2793" i="3"/>
  <c r="R2761" i="3"/>
  <c r="Q2761" i="3"/>
  <c r="R3261" i="3"/>
  <c r="R3200" i="3"/>
  <c r="R3185" i="3"/>
  <c r="Q3185" i="3"/>
  <c r="Q3097" i="3"/>
  <c r="R3097" i="3"/>
  <c r="R3083" i="3"/>
  <c r="Q3083" i="3"/>
  <c r="Q3033" i="3"/>
  <c r="R3033" i="3"/>
  <c r="R3019" i="3"/>
  <c r="Q3019" i="3"/>
  <c r="Q2969" i="3"/>
  <c r="R2969" i="3"/>
  <c r="R2955" i="3"/>
  <c r="Q2955" i="3"/>
  <c r="R2914" i="3"/>
  <c r="Q2804" i="3"/>
  <c r="R2665" i="3"/>
  <c r="Q2665" i="3"/>
  <c r="Q2937" i="3"/>
  <c r="R2937" i="3"/>
  <c r="R2923" i="3"/>
  <c r="Q2923" i="3"/>
  <c r="Q2736" i="3"/>
  <c r="R2736" i="3"/>
  <c r="R2545" i="3"/>
  <c r="Q2545" i="3"/>
  <c r="R2527" i="3"/>
  <c r="Q2527" i="3"/>
  <c r="R2289" i="3"/>
  <c r="Q2289" i="3"/>
  <c r="R2271" i="3"/>
  <c r="Q2271" i="3"/>
  <c r="R1464" i="3"/>
  <c r="Q1464" i="3"/>
  <c r="R1446" i="3"/>
  <c r="Q1446" i="3"/>
  <c r="R1426" i="3"/>
  <c r="Q1426" i="3"/>
  <c r="R3458" i="3"/>
  <c r="Q3458" i="3"/>
  <c r="R2928" i="3"/>
  <c r="Q2928" i="3"/>
  <c r="R2899" i="3"/>
  <c r="Q2899" i="3"/>
  <c r="R2508" i="3"/>
  <c r="Q2508" i="3"/>
  <c r="Q2275" i="3"/>
  <c r="Q1473" i="3"/>
  <c r="R1473" i="3"/>
  <c r="R1397" i="3"/>
  <c r="Q1397" i="3"/>
  <c r="R2420" i="3"/>
  <c r="Q2420" i="3"/>
  <c r="R2225" i="3"/>
  <c r="Q2225" i="3"/>
  <c r="Q2192" i="3"/>
  <c r="R1745" i="3"/>
  <c r="Q1745" i="3"/>
  <c r="Q1731" i="3"/>
  <c r="R1731" i="3"/>
  <c r="R1645" i="3"/>
  <c r="Q1645" i="3"/>
  <c r="Q1523" i="3"/>
  <c r="R1523" i="3"/>
  <c r="Q1428" i="3"/>
  <c r="R1428" i="3"/>
  <c r="Q1256" i="3"/>
  <c r="R1256" i="3"/>
  <c r="Q1224" i="3"/>
  <c r="R1224" i="3"/>
  <c r="Q1192" i="3"/>
  <c r="R1192" i="3"/>
  <c r="Q1160" i="3"/>
  <c r="R1160" i="3"/>
  <c r="Q1128" i="3"/>
  <c r="R1128" i="3"/>
  <c r="Q1096" i="3"/>
  <c r="R1096" i="3"/>
  <c r="Q1064" i="3"/>
  <c r="R1064" i="3"/>
  <c r="Q1032" i="3"/>
  <c r="R1032" i="3"/>
  <c r="Q1000" i="3"/>
  <c r="R1000" i="3"/>
  <c r="Q968" i="3"/>
  <c r="R968" i="3"/>
  <c r="Q920" i="3"/>
  <c r="R920" i="3"/>
  <c r="R894" i="3"/>
  <c r="Q856" i="3"/>
  <c r="R856" i="3"/>
  <c r="R830" i="3"/>
  <c r="Q792" i="3"/>
  <c r="R792" i="3"/>
  <c r="R766" i="3"/>
  <c r="Q728" i="3"/>
  <c r="R728" i="3"/>
  <c r="R702" i="3"/>
  <c r="Q664" i="3"/>
  <c r="R664" i="3"/>
  <c r="R638" i="3"/>
  <c r="Q600" i="3"/>
  <c r="R600" i="3"/>
  <c r="Q2632" i="3"/>
  <c r="R2632" i="3"/>
  <c r="Q2467" i="3"/>
  <c r="R2232" i="3"/>
  <c r="Q2232" i="3"/>
  <c r="R2040" i="3"/>
  <c r="Q2040" i="3"/>
  <c r="R1923" i="3"/>
  <c r="R1637" i="3"/>
  <c r="Q1637" i="3"/>
  <c r="R1312" i="3"/>
  <c r="Q1312" i="3"/>
  <c r="R1274" i="3"/>
  <c r="Q1274" i="3"/>
  <c r="R1261" i="3"/>
  <c r="Q1261" i="3"/>
  <c r="R1210" i="3"/>
  <c r="Q1210" i="3"/>
  <c r="R1197" i="3"/>
  <c r="Q1197" i="3"/>
  <c r="R1146" i="3"/>
  <c r="Q1146" i="3"/>
  <c r="R1133" i="3"/>
  <c r="Q1133" i="3"/>
  <c r="R1082" i="3"/>
  <c r="Q1082" i="3"/>
  <c r="R1069" i="3"/>
  <c r="Q1069" i="3"/>
  <c r="R1018" i="3"/>
  <c r="Q1018" i="3"/>
  <c r="R1005" i="3"/>
  <c r="Q1005" i="3"/>
  <c r="R954" i="3"/>
  <c r="Q954" i="3"/>
  <c r="R2063" i="3"/>
  <c r="R2009" i="3"/>
  <c r="Q2009" i="3"/>
  <c r="Q1715" i="3"/>
  <c r="R1715" i="3"/>
  <c r="R1691" i="3"/>
  <c r="R1673" i="3"/>
  <c r="Q1673" i="3"/>
  <c r="R1589" i="3"/>
  <c r="Q1589" i="3"/>
  <c r="Q1547" i="3"/>
  <c r="R1547" i="3"/>
  <c r="R1480" i="3"/>
  <c r="Q1480" i="3"/>
  <c r="Q530" i="3"/>
  <c r="R530" i="3"/>
  <c r="Q466" i="3"/>
  <c r="R466" i="3"/>
  <c r="Q402" i="3"/>
  <c r="R402" i="3"/>
  <c r="R2451" i="3"/>
  <c r="Q2451" i="3"/>
  <c r="Q2442" i="3"/>
  <c r="R2442" i="3"/>
  <c r="R2287" i="3"/>
  <c r="Q2287" i="3"/>
  <c r="Q2121" i="3"/>
  <c r="R2121" i="3"/>
  <c r="R1970" i="3"/>
  <c r="Q1826" i="3"/>
  <c r="R1826" i="3"/>
  <c r="Q1787" i="3"/>
  <c r="R1787" i="3"/>
  <c r="Q1477" i="3"/>
  <c r="Q1349" i="3"/>
  <c r="Q1883" i="3"/>
  <c r="R1883" i="3"/>
  <c r="Q1729" i="3"/>
  <c r="R1729" i="3"/>
  <c r="Q1651" i="3"/>
  <c r="R1651" i="3"/>
  <c r="R1627" i="3"/>
  <c r="R1609" i="3"/>
  <c r="Q1609" i="3"/>
  <c r="R2810" i="3"/>
  <c r="R2264" i="3"/>
  <c r="Q2247" i="3"/>
  <c r="R2247" i="3"/>
  <c r="R2113" i="3"/>
  <c r="Q2113" i="3"/>
  <c r="Q2084" i="3"/>
  <c r="Q2043" i="3"/>
  <c r="Q1809" i="3"/>
  <c r="R1809" i="3"/>
  <c r="R1504" i="3"/>
  <c r="Q1504" i="3"/>
  <c r="Q444" i="3"/>
  <c r="R444" i="3"/>
  <c r="Q396" i="3"/>
  <c r="R396" i="3"/>
  <c r="Q2844" i="3"/>
  <c r="Q2724" i="3"/>
  <c r="Q2352" i="3"/>
  <c r="R2164" i="3"/>
  <c r="Q2164" i="3"/>
  <c r="Q1587" i="3"/>
  <c r="R1587" i="3"/>
  <c r="R1563" i="3"/>
  <c r="R1545" i="3"/>
  <c r="Q1545" i="3"/>
  <c r="Q1393" i="3"/>
  <c r="R1393" i="3"/>
  <c r="Q1329" i="3"/>
  <c r="R1329" i="3"/>
  <c r="Q524" i="3"/>
  <c r="R524" i="3"/>
  <c r="R442" i="3"/>
  <c r="Q442" i="3"/>
  <c r="Q2332" i="3"/>
  <c r="Q2220" i="3"/>
  <c r="R2096" i="3"/>
  <c r="Q2096" i="3"/>
  <c r="R1701" i="3"/>
  <c r="Q1701" i="3"/>
  <c r="Q1509" i="3"/>
  <c r="Q1172" i="3"/>
  <c r="R1108" i="3"/>
  <c r="R1044" i="3"/>
  <c r="R980" i="3"/>
  <c r="Q812" i="3"/>
  <c r="Q709" i="3"/>
  <c r="R709" i="3"/>
  <c r="R591" i="3"/>
  <c r="R430" i="3"/>
  <c r="R405" i="3"/>
  <c r="Q405" i="3"/>
  <c r="R54" i="3"/>
  <c r="Q54" i="3"/>
  <c r="Q1669" i="3"/>
  <c r="Q1308" i="3"/>
  <c r="R1308" i="3"/>
  <c r="Q1546" i="3"/>
  <c r="R1007" i="3"/>
  <c r="Q1007" i="3"/>
  <c r="R839" i="3"/>
  <c r="Q573" i="3"/>
  <c r="R573" i="3"/>
  <c r="Q121" i="3"/>
  <c r="R121" i="3"/>
  <c r="R109" i="3"/>
  <c r="Q109" i="3"/>
  <c r="R43" i="3"/>
  <c r="Q43" i="3"/>
  <c r="Q1252" i="3"/>
  <c r="Q1164" i="3"/>
  <c r="R956" i="3"/>
  <c r="Q669" i="3"/>
  <c r="R669" i="3"/>
  <c r="R446" i="3"/>
  <c r="R179" i="3"/>
  <c r="Q179" i="3"/>
  <c r="R983" i="3"/>
  <c r="Q983" i="3"/>
  <c r="R778" i="3"/>
  <c r="Q778" i="3"/>
  <c r="R692" i="3"/>
  <c r="R650" i="3"/>
  <c r="Q650" i="3"/>
  <c r="Q536" i="3"/>
  <c r="Q470" i="3"/>
  <c r="R470" i="3"/>
  <c r="R455" i="3"/>
  <c r="Q455" i="3"/>
  <c r="Q297" i="3"/>
  <c r="R297" i="3"/>
  <c r="R93" i="3"/>
  <c r="Q93" i="3"/>
  <c r="R674" i="3"/>
  <c r="Q674" i="3"/>
  <c r="R141" i="3"/>
  <c r="Q141" i="3"/>
  <c r="Q2107" i="3"/>
  <c r="Q789" i="3"/>
  <c r="R789" i="3"/>
  <c r="Q757" i="3"/>
  <c r="R757" i="3"/>
  <c r="Q725" i="3"/>
  <c r="R725" i="3"/>
  <c r="R639" i="3"/>
  <c r="Q639" i="3"/>
  <c r="R245" i="3"/>
  <c r="Q245" i="3"/>
  <c r="R115" i="3"/>
  <c r="Q115" i="3"/>
  <c r="Q153" i="3"/>
  <c r="R153" i="3"/>
  <c r="R698" i="3"/>
  <c r="Q698" i="3"/>
  <c r="Q2244" i="3"/>
  <c r="R2027" i="3"/>
  <c r="Q1738" i="3"/>
  <c r="Q1500" i="3"/>
  <c r="R1500" i="3"/>
  <c r="Q869" i="3"/>
  <c r="R869" i="3"/>
  <c r="Q727" i="3"/>
  <c r="R684" i="3"/>
  <c r="R1095" i="3"/>
  <c r="Q1095" i="3"/>
  <c r="Q933" i="3"/>
  <c r="R933" i="3"/>
  <c r="R791" i="3"/>
  <c r="R315" i="3"/>
  <c r="Q315" i="3"/>
  <c r="Q369" i="3"/>
  <c r="R369" i="3"/>
  <c r="Q1282" i="3"/>
  <c r="Q813" i="3"/>
  <c r="R813" i="3"/>
  <c r="Q438" i="3"/>
  <c r="R438" i="3"/>
  <c r="Q823" i="3"/>
  <c r="R9358" i="3"/>
  <c r="Q9358" i="3"/>
  <c r="Q9308" i="3"/>
  <c r="R9308" i="3"/>
  <c r="R8757" i="3"/>
  <c r="Q8757" i="3"/>
  <c r="R8484" i="3"/>
  <c r="Q8484" i="3"/>
  <c r="R8619" i="3"/>
  <c r="Q8619" i="3"/>
  <c r="R8514" i="3"/>
  <c r="Q8514" i="3"/>
  <c r="Q7748" i="3"/>
  <c r="R7748" i="3"/>
  <c r="Q7746" i="3"/>
  <c r="R7746" i="3"/>
  <c r="Q7930" i="3"/>
  <c r="R7930" i="3"/>
  <c r="R7551" i="3"/>
  <c r="Q7551" i="3"/>
  <c r="Q8034" i="3"/>
  <c r="R8034" i="3"/>
  <c r="Q8095" i="3"/>
  <c r="R8095" i="3"/>
  <c r="R7600" i="3"/>
  <c r="Q7600" i="3"/>
  <c r="Q7264" i="3"/>
  <c r="R7264" i="3"/>
  <c r="R6790" i="3"/>
  <c r="Q6790" i="3"/>
  <c r="R6773" i="3"/>
  <c r="Q6773" i="3"/>
  <c r="Q6724" i="3"/>
  <c r="R6724" i="3"/>
  <c r="R7420" i="3"/>
  <c r="Q7420" i="3"/>
  <c r="R7419" i="3"/>
  <c r="Q7419" i="3"/>
  <c r="R6250" i="3"/>
  <c r="Q6250" i="3"/>
  <c r="Q5997" i="3"/>
  <c r="R5997" i="3"/>
  <c r="R6468" i="3"/>
  <c r="Q6468" i="3"/>
  <c r="Q5006" i="3"/>
  <c r="R5006" i="3"/>
  <c r="Q4946" i="3"/>
  <c r="R4946" i="3"/>
  <c r="Q5264" i="3"/>
  <c r="R5264" i="3"/>
  <c r="Q9387" i="3"/>
  <c r="Q9166" i="3"/>
  <c r="R9166" i="3"/>
  <c r="Q8901" i="3"/>
  <c r="R8901" i="3"/>
  <c r="R8465" i="3"/>
  <c r="Q8465" i="3"/>
  <c r="Q8307" i="3"/>
  <c r="R8307" i="3"/>
  <c r="Q8209" i="3"/>
  <c r="R8209" i="3"/>
  <c r="Q8350" i="3"/>
  <c r="R8350" i="3"/>
  <c r="R8146" i="3"/>
  <c r="Q8146" i="3"/>
  <c r="Q7740" i="3"/>
  <c r="R7740" i="3"/>
  <c r="Q8136" i="3"/>
  <c r="R8136" i="3"/>
  <c r="R8107" i="3"/>
  <c r="Q8107" i="3"/>
  <c r="Q8121" i="3"/>
  <c r="R8121" i="3"/>
  <c r="R7848" i="3"/>
  <c r="Q7848" i="3"/>
  <c r="R7707" i="3"/>
  <c r="Q7707" i="3"/>
  <c r="Q8048" i="3"/>
  <c r="R7803" i="3"/>
  <c r="Q7571" i="3"/>
  <c r="R7571" i="3"/>
  <c r="R7820" i="3"/>
  <c r="Q7820" i="3"/>
  <c r="Q7793" i="3"/>
  <c r="R7793" i="3"/>
  <c r="R7669" i="3"/>
  <c r="Q7669" i="3"/>
  <c r="Q7651" i="3"/>
  <c r="R7651" i="3"/>
  <c r="Q8001" i="3"/>
  <c r="R8001" i="3"/>
  <c r="Q7866" i="3"/>
  <c r="R7866" i="3"/>
  <c r="Q7808" i="3"/>
  <c r="R7808" i="3"/>
  <c r="Q7969" i="3"/>
  <c r="R7969" i="3"/>
  <c r="Q7851" i="3"/>
  <c r="R7851" i="3"/>
  <c r="R7888" i="3"/>
  <c r="Q7888" i="3"/>
  <c r="Q8042" i="3"/>
  <c r="R8042" i="3"/>
  <c r="Q8030" i="3"/>
  <c r="R8030" i="3"/>
  <c r="R7556" i="3"/>
  <c r="Q7556" i="3"/>
  <c r="R7741" i="3"/>
  <c r="Q7741" i="3"/>
  <c r="R7515" i="3"/>
  <c r="Q7515" i="3"/>
  <c r="R7409" i="3"/>
  <c r="Q7409" i="3"/>
  <c r="Q7295" i="3"/>
  <c r="R7295" i="3"/>
  <c r="Q7257" i="3"/>
  <c r="R7257" i="3"/>
  <c r="Q7779" i="3"/>
  <c r="R7779" i="3"/>
  <c r="Q7498" i="3"/>
  <c r="R7498" i="3"/>
  <c r="Q7434" i="3"/>
  <c r="R7434" i="3"/>
  <c r="R7921" i="3"/>
  <c r="Q7921" i="3"/>
  <c r="R7676" i="3"/>
  <c r="Q7889" i="3"/>
  <c r="Q7697" i="3"/>
  <c r="R7697" i="3"/>
  <c r="Q7594" i="3"/>
  <c r="R7594" i="3"/>
  <c r="Q7576" i="3"/>
  <c r="R7576" i="3"/>
  <c r="R7288" i="3"/>
  <c r="Q7288" i="3"/>
  <c r="R7665" i="3"/>
  <c r="R7352" i="3"/>
  <c r="Q7352" i="3"/>
  <c r="Q7682" i="3"/>
  <c r="R7682" i="3"/>
  <c r="R7666" i="3"/>
  <c r="Q7458" i="3"/>
  <c r="R7458" i="3"/>
  <c r="Q7418" i="3"/>
  <c r="R7418" i="3"/>
  <c r="Q7393" i="3"/>
  <c r="Q7185" i="3"/>
  <c r="R7185" i="3"/>
  <c r="Q7650" i="3"/>
  <c r="Q7385" i="3"/>
  <c r="R7255" i="3"/>
  <c r="Q7255" i="3"/>
  <c r="R7181" i="3"/>
  <c r="Q7181" i="3"/>
  <c r="Q7505" i="3"/>
  <c r="R7505" i="3"/>
  <c r="R7279" i="3"/>
  <c r="Q7279" i="3"/>
  <c r="R7253" i="3"/>
  <c r="Q7253" i="3"/>
  <c r="Q7176" i="3"/>
  <c r="R7176" i="3"/>
  <c r="Q7657" i="3"/>
  <c r="Q7729" i="3"/>
  <c r="R7729" i="3"/>
  <c r="Q7435" i="3"/>
  <c r="R7156" i="3"/>
  <c r="Q7156" i="3"/>
  <c r="R6802" i="3"/>
  <c r="Q6802" i="3"/>
  <c r="R6758" i="3"/>
  <c r="Q6758" i="3"/>
  <c r="R6712" i="3"/>
  <c r="Q6712" i="3"/>
  <c r="Q6668" i="3"/>
  <c r="R6668" i="3"/>
  <c r="R6610" i="3"/>
  <c r="Q6610" i="3"/>
  <c r="R6578" i="3"/>
  <c r="Q6578" i="3"/>
  <c r="Q6546" i="3"/>
  <c r="R6546" i="3"/>
  <c r="R7346" i="3"/>
  <c r="Q7138" i="3"/>
  <c r="R7138" i="3"/>
  <c r="Q6817" i="3"/>
  <c r="R6817" i="3"/>
  <c r="R6741" i="3"/>
  <c r="Q6741" i="3"/>
  <c r="R6677" i="3"/>
  <c r="Q6677" i="3"/>
  <c r="R6555" i="3"/>
  <c r="Q6555" i="3"/>
  <c r="Q6672" i="3"/>
  <c r="R6672" i="3"/>
  <c r="Q7267" i="3"/>
  <c r="R7267" i="3"/>
  <c r="R7323" i="3"/>
  <c r="Q7323" i="3"/>
  <c r="Q7261" i="3"/>
  <c r="R7261" i="3"/>
  <c r="Q7159" i="3"/>
  <c r="R7159" i="3"/>
  <c r="R6929" i="3"/>
  <c r="Q6929" i="3"/>
  <c r="Q6793" i="3"/>
  <c r="R6793" i="3"/>
  <c r="R6717" i="3"/>
  <c r="Q6717" i="3"/>
  <c r="R6659" i="3"/>
  <c r="Q6659" i="3"/>
  <c r="R6589" i="3"/>
  <c r="Q6589" i="3"/>
  <c r="Q7089" i="3"/>
  <c r="R7089" i="3"/>
  <c r="Q7027" i="3"/>
  <c r="R7027" i="3"/>
  <c r="Q6946" i="3"/>
  <c r="R6946" i="3"/>
  <c r="R6510" i="3"/>
  <c r="Q6510" i="3"/>
  <c r="Q6915" i="3"/>
  <c r="R6915" i="3"/>
  <c r="R6778" i="3"/>
  <c r="Q6778" i="3"/>
  <c r="Q6740" i="3"/>
  <c r="R6740" i="3"/>
  <c r="Q6646" i="3"/>
  <c r="R6646" i="3"/>
  <c r="Q6412" i="3"/>
  <c r="R6412" i="3"/>
  <c r="Q6354" i="3"/>
  <c r="R6354" i="3"/>
  <c r="Q6971" i="3"/>
  <c r="R6971" i="3"/>
  <c r="Q6945" i="3"/>
  <c r="R6945" i="3"/>
  <c r="Q7010" i="3"/>
  <c r="R7010" i="3"/>
  <c r="R6382" i="3"/>
  <c r="Q6382" i="3"/>
  <c r="Q6962" i="3"/>
  <c r="R6962" i="3"/>
  <c r="R6452" i="3"/>
  <c r="Q6452" i="3"/>
  <c r="Q6238" i="3"/>
  <c r="R6238" i="3"/>
  <c r="R6110" i="3"/>
  <c r="Q6110" i="3"/>
  <c r="R6786" i="3"/>
  <c r="Q6786" i="3"/>
  <c r="R6693" i="3"/>
  <c r="Q6693" i="3"/>
  <c r="R6399" i="3"/>
  <c r="Q6399" i="3"/>
  <c r="R6303" i="3"/>
  <c r="Q6303" i="3"/>
  <c r="R6239" i="3"/>
  <c r="Q6239" i="3"/>
  <c r="Q6137" i="3"/>
  <c r="R6137" i="3"/>
  <c r="Q6069" i="3"/>
  <c r="R6069" i="3"/>
  <c r="Q6854" i="3"/>
  <c r="R6784" i="3"/>
  <c r="Q6784" i="3"/>
  <c r="Q6318" i="3"/>
  <c r="R6318" i="3"/>
  <c r="Q6390" i="3"/>
  <c r="R6390" i="3"/>
  <c r="Q6182" i="3"/>
  <c r="R6182" i="3"/>
  <c r="R6603" i="3"/>
  <c r="Q6603" i="3"/>
  <c r="R6419" i="3"/>
  <c r="Q6419" i="3"/>
  <c r="Q6072" i="3"/>
  <c r="R6072" i="3"/>
  <c r="R6011" i="3"/>
  <c r="Q6011" i="3"/>
  <c r="R5965" i="3"/>
  <c r="Q5965" i="3"/>
  <c r="Q6416" i="3"/>
  <c r="R6416" i="3"/>
  <c r="R6282" i="3"/>
  <c r="Q6282" i="3"/>
  <c r="Q6094" i="3"/>
  <c r="R6094" i="3"/>
  <c r="R6026" i="3"/>
  <c r="Q6026" i="3"/>
  <c r="R5962" i="3"/>
  <c r="Q5962" i="3"/>
  <c r="Q6586" i="3"/>
  <c r="R6586" i="3"/>
  <c r="R6571" i="3"/>
  <c r="Q6571" i="3"/>
  <c r="Q6558" i="3"/>
  <c r="R6558" i="3"/>
  <c r="R6498" i="3"/>
  <c r="Q6498" i="3"/>
  <c r="R6436" i="3"/>
  <c r="Q6436" i="3"/>
  <c r="Q6326" i="3"/>
  <c r="R6326" i="3"/>
  <c r="R6175" i="3"/>
  <c r="Q6175" i="3"/>
  <c r="Q6897" i="3"/>
  <c r="R6897" i="3"/>
  <c r="Q6554" i="3"/>
  <c r="R6554" i="3"/>
  <c r="Q6394" i="3"/>
  <c r="R6394" i="3"/>
  <c r="R6263" i="3"/>
  <c r="Q6263" i="3"/>
  <c r="R6658" i="3"/>
  <c r="Q6658" i="3"/>
  <c r="R6737" i="3"/>
  <c r="Q6737" i="3"/>
  <c r="R6320" i="3"/>
  <c r="Q6320" i="3"/>
  <c r="Q6295" i="3"/>
  <c r="R5973" i="3"/>
  <c r="Q5973" i="3"/>
  <c r="R6754" i="3"/>
  <c r="Q6754" i="3"/>
  <c r="Q6478" i="3"/>
  <c r="R6478" i="3"/>
  <c r="Q6198" i="3"/>
  <c r="R6198" i="3"/>
  <c r="Q6070" i="3"/>
  <c r="R6039" i="3"/>
  <c r="Q6039" i="3"/>
  <c r="Q5944" i="3"/>
  <c r="R5944" i="3"/>
  <c r="Q5894" i="3"/>
  <c r="R5894" i="3"/>
  <c r="R5762" i="3"/>
  <c r="Q5762" i="3"/>
  <c r="R5741" i="3"/>
  <c r="Q5741" i="3"/>
  <c r="Q5639" i="3"/>
  <c r="R5639" i="3"/>
  <c r="R5581" i="3"/>
  <c r="Q5581" i="3"/>
  <c r="Q5511" i="3"/>
  <c r="R5511" i="3"/>
  <c r="R5453" i="3"/>
  <c r="Q5453" i="3"/>
  <c r="R6248" i="3"/>
  <c r="Q6248" i="3"/>
  <c r="Q6065" i="3"/>
  <c r="R6065" i="3"/>
  <c r="Q5992" i="3"/>
  <c r="R5992" i="3"/>
  <c r="R5981" i="3"/>
  <c r="Q5981" i="3"/>
  <c r="R5879" i="3"/>
  <c r="Q5879" i="3"/>
  <c r="R6513" i="3"/>
  <c r="Q6145" i="3"/>
  <c r="R6145" i="3"/>
  <c r="Q6404" i="3"/>
  <c r="Q6153" i="3"/>
  <c r="R6153" i="3"/>
  <c r="R6199" i="3"/>
  <c r="Q6199" i="3"/>
  <c r="R5766" i="3"/>
  <c r="Q5766" i="3"/>
  <c r="R5533" i="3"/>
  <c r="Q5533" i="3"/>
  <c r="Q6167" i="3"/>
  <c r="R5842" i="3"/>
  <c r="Q5842" i="3"/>
  <c r="R5970" i="3"/>
  <c r="Q5970" i="3"/>
  <c r="Q5871" i="3"/>
  <c r="R5751" i="3"/>
  <c r="Q5751" i="3"/>
  <c r="R5589" i="3"/>
  <c r="Q5589" i="3"/>
  <c r="Q5522" i="3"/>
  <c r="R5409" i="3"/>
  <c r="Q5409" i="3"/>
  <c r="Q5971" i="3"/>
  <c r="R5971" i="3"/>
  <c r="R5928" i="3"/>
  <c r="R5778" i="3"/>
  <c r="Q5778" i="3"/>
  <c r="Q5969" i="3"/>
  <c r="R5969" i="3"/>
  <c r="Q5814" i="3"/>
  <c r="Q6112" i="3"/>
  <c r="R5959" i="3"/>
  <c r="Q5959" i="3"/>
  <c r="Q5862" i="3"/>
  <c r="Q5704" i="3"/>
  <c r="R5704" i="3"/>
  <c r="R5678" i="3"/>
  <c r="Q5678" i="3"/>
  <c r="Q5601" i="3"/>
  <c r="R5554" i="3"/>
  <c r="Q5554" i="3"/>
  <c r="R5337" i="3"/>
  <c r="Q5337" i="3"/>
  <c r="R5318" i="3"/>
  <c r="Q5318" i="3"/>
  <c r="Q5280" i="3"/>
  <c r="R5280" i="3"/>
  <c r="Q5719" i="3"/>
  <c r="R5719" i="3"/>
  <c r="Q5418" i="3"/>
  <c r="R5418" i="3"/>
  <c r="Q5359" i="3"/>
  <c r="R5359" i="3"/>
  <c r="R5798" i="3"/>
  <c r="Q5798" i="3"/>
  <c r="R5629" i="3"/>
  <c r="Q5629" i="3"/>
  <c r="R5270" i="3"/>
  <c r="Q5270" i="3"/>
  <c r="R5110" i="3"/>
  <c r="Q5110" i="3"/>
  <c r="Q5718" i="3"/>
  <c r="R5410" i="3"/>
  <c r="Q5410" i="3"/>
  <c r="R5693" i="3"/>
  <c r="Q5693" i="3"/>
  <c r="R5465" i="3"/>
  <c r="Q5465" i="3"/>
  <c r="Q5863" i="3"/>
  <c r="R5783" i="3"/>
  <c r="R5634" i="3"/>
  <c r="Q5634" i="3"/>
  <c r="R5616" i="3"/>
  <c r="R5904" i="3"/>
  <c r="Q5736" i="3"/>
  <c r="R5736" i="3"/>
  <c r="Q5610" i="3"/>
  <c r="R5734" i="3"/>
  <c r="R5653" i="3"/>
  <c r="Q5653" i="3"/>
  <c r="R5613" i="3"/>
  <c r="Q5613" i="3"/>
  <c r="R4823" i="3"/>
  <c r="Q5105" i="3"/>
  <c r="R5232" i="3"/>
  <c r="R5168" i="3"/>
  <c r="Q5106" i="3"/>
  <c r="Q5033" i="3"/>
  <c r="R4912" i="3"/>
  <c r="R4820" i="3"/>
  <c r="Q4820" i="3"/>
  <c r="R5328" i="3"/>
  <c r="Q5034" i="3"/>
  <c r="R4998" i="3"/>
  <c r="Q4998" i="3"/>
  <c r="Q5214" i="3"/>
  <c r="R5214" i="3"/>
  <c r="Q4763" i="3"/>
  <c r="R4763" i="3"/>
  <c r="R4749" i="3"/>
  <c r="Q4749" i="3"/>
  <c r="R4633" i="3"/>
  <c r="Q4633" i="3"/>
  <c r="R4578" i="3"/>
  <c r="Q4578" i="3"/>
  <c r="R4980" i="3"/>
  <c r="Q4980" i="3"/>
  <c r="R5184" i="3"/>
  <c r="R5014" i="3"/>
  <c r="Q5014" i="3"/>
  <c r="R4601" i="3"/>
  <c r="Q4601" i="3"/>
  <c r="Q5151" i="3"/>
  <c r="R5151" i="3"/>
  <c r="R5103" i="3"/>
  <c r="R5050" i="3"/>
  <c r="Q5050" i="3"/>
  <c r="Q4420" i="3"/>
  <c r="R4420" i="3"/>
  <c r="Q4336" i="3"/>
  <c r="R4336" i="3"/>
  <c r="R4318" i="3"/>
  <c r="Q4318" i="3"/>
  <c r="R4298" i="3"/>
  <c r="Q4298" i="3"/>
  <c r="Q4164" i="3"/>
  <c r="R4164" i="3"/>
  <c r="Q4080" i="3"/>
  <c r="R4080" i="3"/>
  <c r="R4062" i="3"/>
  <c r="Q4062" i="3"/>
  <c r="R4042" i="3"/>
  <c r="Q4042" i="3"/>
  <c r="R4339" i="3"/>
  <c r="Q4339" i="3"/>
  <c r="R4249" i="3"/>
  <c r="Q4249" i="3"/>
  <c r="R4173" i="3"/>
  <c r="Q4173" i="3"/>
  <c r="R4083" i="3"/>
  <c r="Q4083" i="3"/>
  <c r="R3993" i="3"/>
  <c r="Q3993" i="3"/>
  <c r="Q5030" i="3"/>
  <c r="R5030" i="3"/>
  <c r="R5028" i="3"/>
  <c r="Q5028" i="3"/>
  <c r="R4976" i="3"/>
  <c r="Q4866" i="3"/>
  <c r="R4866" i="3"/>
  <c r="R4889" i="3"/>
  <c r="Q4889" i="3"/>
  <c r="R4816" i="3"/>
  <c r="Q4722" i="3"/>
  <c r="Q4627" i="3"/>
  <c r="R4627" i="3"/>
  <c r="R4484" i="3"/>
  <c r="R4034" i="3"/>
  <c r="Q4034" i="3"/>
  <c r="Q5001" i="3"/>
  <c r="R4800" i="3"/>
  <c r="R4643" i="3"/>
  <c r="R4548" i="3"/>
  <c r="R4256" i="3"/>
  <c r="Q4256" i="3"/>
  <c r="R4064" i="3"/>
  <c r="Q4064" i="3"/>
  <c r="Q3978" i="3"/>
  <c r="R3968" i="3"/>
  <c r="Q3968" i="3"/>
  <c r="R3856" i="3"/>
  <c r="Q3856" i="3"/>
  <c r="R3792" i="3"/>
  <c r="Q3792" i="3"/>
  <c r="Q4714" i="3"/>
  <c r="R4651" i="3"/>
  <c r="Q4248" i="3"/>
  <c r="R4248" i="3"/>
  <c r="R4937" i="3"/>
  <c r="Q4937" i="3"/>
  <c r="R4780" i="3"/>
  <c r="Q4780" i="3"/>
  <c r="Q4701" i="3"/>
  <c r="Q4659" i="3"/>
  <c r="R4659" i="3"/>
  <c r="Q4637" i="3"/>
  <c r="Q4595" i="3"/>
  <c r="R4595" i="3"/>
  <c r="Q4473" i="3"/>
  <c r="R4473" i="3"/>
  <c r="R4288" i="3"/>
  <c r="Q4288" i="3"/>
  <c r="Q3902" i="3"/>
  <c r="R3902" i="3"/>
  <c r="Q4733" i="3"/>
  <c r="Q4258" i="3"/>
  <c r="Q3931" i="3"/>
  <c r="R4347" i="3"/>
  <c r="Q4347" i="3"/>
  <c r="Q4221" i="3"/>
  <c r="R4050" i="3"/>
  <c r="Q3936" i="3"/>
  <c r="R3936" i="3"/>
  <c r="Q3904" i="3"/>
  <c r="R3904" i="3"/>
  <c r="Q4738" i="3"/>
  <c r="Q4506" i="3"/>
  <c r="R4506" i="3"/>
  <c r="Q4372" i="3"/>
  <c r="R4372" i="3"/>
  <c r="R4264" i="3"/>
  <c r="Q4264" i="3"/>
  <c r="R3912" i="3"/>
  <c r="Q3912" i="3"/>
  <c r="Q3865" i="3"/>
  <c r="R3865" i="3"/>
  <c r="R3793" i="3"/>
  <c r="Q3793" i="3"/>
  <c r="Q4724" i="3"/>
  <c r="R4724" i="3"/>
  <c r="R4161" i="3"/>
  <c r="Q4161" i="3"/>
  <c r="Q3988" i="3"/>
  <c r="R3988" i="3"/>
  <c r="R3836" i="3"/>
  <c r="R3673" i="3"/>
  <c r="Q3673" i="3"/>
  <c r="R3617" i="3"/>
  <c r="Q3617" i="3"/>
  <c r="R3538" i="3"/>
  <c r="Q3538" i="3"/>
  <c r="R3510" i="3"/>
  <c r="Q3510" i="3"/>
  <c r="Q3410" i="3"/>
  <c r="R3410" i="3"/>
  <c r="R3382" i="3"/>
  <c r="Q3382" i="3"/>
  <c r="Q3190" i="3"/>
  <c r="R3190" i="3"/>
  <c r="R3146" i="3"/>
  <c r="Q3146" i="3"/>
  <c r="Q4342" i="3"/>
  <c r="Q4210" i="3"/>
  <c r="R4210" i="3"/>
  <c r="Q4110" i="3"/>
  <c r="R4110" i="3"/>
  <c r="R3726" i="3"/>
  <c r="Q3726" i="3"/>
  <c r="R3618" i="3"/>
  <c r="Q3588" i="3"/>
  <c r="R3588" i="3"/>
  <c r="Q3460" i="3"/>
  <c r="R3460" i="3"/>
  <c r="Q3332" i="3"/>
  <c r="R3332" i="3"/>
  <c r="Q3237" i="3"/>
  <c r="R3237" i="3"/>
  <c r="R3167" i="3"/>
  <c r="Q3167" i="3"/>
  <c r="Q5082" i="3"/>
  <c r="Q3872" i="3"/>
  <c r="R3872" i="3"/>
  <c r="Q3744" i="3"/>
  <c r="R3744" i="3"/>
  <c r="R3710" i="3"/>
  <c r="Q3710" i="3"/>
  <c r="Q3240" i="3"/>
  <c r="R3240" i="3"/>
  <c r="Q3202" i="3"/>
  <c r="R3202" i="3"/>
  <c r="R3170" i="3"/>
  <c r="Q3170" i="3"/>
  <c r="R3138" i="3"/>
  <c r="Q3138" i="3"/>
  <c r="R4553" i="3"/>
  <c r="Q4553" i="3"/>
  <c r="Q4061" i="3"/>
  <c r="R3841" i="3"/>
  <c r="Q3841" i="3"/>
  <c r="Q4378" i="3"/>
  <c r="R4370" i="3"/>
  <c r="R4188" i="3"/>
  <c r="R3875" i="3"/>
  <c r="Q3875" i="3"/>
  <c r="R3834" i="3"/>
  <c r="Q3747" i="3"/>
  <c r="Q3728" i="3"/>
  <c r="R3728" i="3"/>
  <c r="Q4482" i="3"/>
  <c r="Q4066" i="3"/>
  <c r="R3996" i="3"/>
  <c r="Q4466" i="3"/>
  <c r="R4466" i="3"/>
  <c r="R4060" i="3"/>
  <c r="Q3890" i="3"/>
  <c r="R3705" i="3"/>
  <c r="Q3705" i="3"/>
  <c r="R3658" i="3"/>
  <c r="Q3658" i="3"/>
  <c r="Q3580" i="3"/>
  <c r="R3580" i="3"/>
  <c r="R3548" i="3"/>
  <c r="Q3548" i="3"/>
  <c r="R3516" i="3"/>
  <c r="Q3516" i="3"/>
  <c r="R3484" i="3"/>
  <c r="Q3484" i="3"/>
  <c r="R3452" i="3"/>
  <c r="Q3452" i="3"/>
  <c r="R3239" i="3"/>
  <c r="Q3239" i="3"/>
  <c r="R3169" i="3"/>
  <c r="Q3169" i="3"/>
  <c r="R3413" i="3"/>
  <c r="R3383" i="3"/>
  <c r="Q3383" i="3"/>
  <c r="R3295" i="3"/>
  <c r="Q3295" i="3"/>
  <c r="R3279" i="3"/>
  <c r="Q3279" i="3"/>
  <c r="R3250" i="3"/>
  <c r="Q3250" i="3"/>
  <c r="R2532" i="3"/>
  <c r="Q2532" i="3"/>
  <c r="Q2511" i="3"/>
  <c r="R2511" i="3"/>
  <c r="R2404" i="3"/>
  <c r="Q2404" i="3"/>
  <c r="Q2383" i="3"/>
  <c r="R2383" i="3"/>
  <c r="R2276" i="3"/>
  <c r="Q2276" i="3"/>
  <c r="Q2255" i="3"/>
  <c r="R2255" i="3"/>
  <c r="R2152" i="3"/>
  <c r="Q2152" i="3"/>
  <c r="Q2082" i="3"/>
  <c r="R2082" i="3"/>
  <c r="Q3525" i="3"/>
  <c r="R3525" i="3"/>
  <c r="Q3293" i="3"/>
  <c r="R3293" i="3"/>
  <c r="R3080" i="3"/>
  <c r="Q3080" i="3"/>
  <c r="R2952" i="3"/>
  <c r="Q2952" i="3"/>
  <c r="Q2535" i="3"/>
  <c r="R2535" i="3"/>
  <c r="R2492" i="3"/>
  <c r="Q2492" i="3"/>
  <c r="Q2474" i="3"/>
  <c r="R2474" i="3"/>
  <c r="Q2279" i="3"/>
  <c r="R2279" i="3"/>
  <c r="R2236" i="3"/>
  <c r="Q2236" i="3"/>
  <c r="Q2218" i="3"/>
  <c r="R2218" i="3"/>
  <c r="R3614" i="3"/>
  <c r="Q3614" i="3"/>
  <c r="R3572" i="3"/>
  <c r="Q3572" i="3"/>
  <c r="R3439" i="3"/>
  <c r="Q3429" i="3"/>
  <c r="R3429" i="3"/>
  <c r="R3372" i="3"/>
  <c r="Q3372" i="3"/>
  <c r="Q3354" i="3"/>
  <c r="Q2138" i="3"/>
  <c r="R2138" i="3"/>
  <c r="Q2106" i="3"/>
  <c r="R2106" i="3"/>
  <c r="Q2074" i="3"/>
  <c r="R2074" i="3"/>
  <c r="Q2042" i="3"/>
  <c r="R2042" i="3"/>
  <c r="R3663" i="3"/>
  <c r="Q3663" i="3"/>
  <c r="Q3550" i="3"/>
  <c r="R3393" i="3"/>
  <c r="Q3393" i="3"/>
  <c r="R3180" i="3"/>
  <c r="Q3180" i="3"/>
  <c r="R3407" i="3"/>
  <c r="R2912" i="3"/>
  <c r="Q2912" i="3"/>
  <c r="R2143" i="3"/>
  <c r="Q2143" i="3"/>
  <c r="R2067" i="3"/>
  <c r="Q2067" i="3"/>
  <c r="Q3197" i="3"/>
  <c r="R3197" i="3"/>
  <c r="Q3032" i="3"/>
  <c r="R3032" i="3"/>
  <c r="Q2922" i="3"/>
  <c r="R2922" i="3"/>
  <c r="R1833" i="3"/>
  <c r="Q1833" i="3"/>
  <c r="R1650" i="3"/>
  <c r="Q1650" i="3"/>
  <c r="R1577" i="3"/>
  <c r="Q1577" i="3"/>
  <c r="R1502" i="3"/>
  <c r="Q1502" i="3"/>
  <c r="R1456" i="3"/>
  <c r="Q1456" i="3"/>
  <c r="Q1412" i="3"/>
  <c r="R1412" i="3"/>
  <c r="R1386" i="3"/>
  <c r="Q1386" i="3"/>
  <c r="R3229" i="3"/>
  <c r="Q2850" i="3"/>
  <c r="R2850" i="3"/>
  <c r="Q2786" i="3"/>
  <c r="R2786" i="3"/>
  <c r="R2713" i="3"/>
  <c r="Q2713" i="3"/>
  <c r="R2649" i="3"/>
  <c r="Q2649" i="3"/>
  <c r="R2585" i="3"/>
  <c r="Q2585" i="3"/>
  <c r="Q2540" i="3"/>
  <c r="R2425" i="3"/>
  <c r="R2391" i="3"/>
  <c r="Q2391" i="3"/>
  <c r="R1889" i="3"/>
  <c r="Q1889" i="3"/>
  <c r="Q1706" i="3"/>
  <c r="R1706" i="3"/>
  <c r="R1628" i="3"/>
  <c r="Q1628" i="3"/>
  <c r="Q1491" i="3"/>
  <c r="R1491" i="3"/>
  <c r="Q1401" i="3"/>
  <c r="R1401" i="3"/>
  <c r="R1325" i="3"/>
  <c r="Q1325" i="3"/>
  <c r="R3330" i="3"/>
  <c r="Q3330" i="3"/>
  <c r="R3157" i="3"/>
  <c r="Q3157" i="3"/>
  <c r="Q2904" i="3"/>
  <c r="R2904" i="3"/>
  <c r="Q2626" i="3"/>
  <c r="R2546" i="3"/>
  <c r="Q3342" i="3"/>
  <c r="R3034" i="3"/>
  <c r="Q2672" i="3"/>
  <c r="R2672" i="3"/>
  <c r="R3123" i="3"/>
  <c r="Q3123" i="3"/>
  <c r="R3059" i="3"/>
  <c r="Q3059" i="3"/>
  <c r="R2995" i="3"/>
  <c r="Q2995" i="3"/>
  <c r="Q2820" i="3"/>
  <c r="Q2752" i="3"/>
  <c r="R2752" i="3"/>
  <c r="Q2684" i="3"/>
  <c r="Q3566" i="3"/>
  <c r="Q3390" i="3"/>
  <c r="Q3217" i="3"/>
  <c r="Q3166" i="3"/>
  <c r="R3148" i="3"/>
  <c r="Q3148" i="3"/>
  <c r="R3024" i="3"/>
  <c r="Q3024" i="3"/>
  <c r="Q2648" i="3"/>
  <c r="R2648" i="3"/>
  <c r="Q2385" i="3"/>
  <c r="R1977" i="3"/>
  <c r="Q1977" i="3"/>
  <c r="R1721" i="3"/>
  <c r="Q1721" i="3"/>
  <c r="Q1388" i="3"/>
  <c r="R1388" i="3"/>
  <c r="Q1324" i="3"/>
  <c r="R1324" i="3"/>
  <c r="R2673" i="3"/>
  <c r="Q2673" i="3"/>
  <c r="Q2596" i="3"/>
  <c r="Q2544" i="3"/>
  <c r="Q2376" i="3"/>
  <c r="R1467" i="3"/>
  <c r="Q1467" i="3"/>
  <c r="Q1377" i="3"/>
  <c r="R1377" i="3"/>
  <c r="Q2796" i="3"/>
  <c r="Q2748" i="3"/>
  <c r="R2415" i="3"/>
  <c r="Q2415" i="3"/>
  <c r="Q1835" i="3"/>
  <c r="R1835" i="3"/>
  <c r="Q1396" i="3"/>
  <c r="R1396" i="3"/>
  <c r="Q944" i="3"/>
  <c r="R944" i="3"/>
  <c r="Q880" i="3"/>
  <c r="R880" i="3"/>
  <c r="Q816" i="3"/>
  <c r="R816" i="3"/>
  <c r="Q752" i="3"/>
  <c r="R752" i="3"/>
  <c r="Q688" i="3"/>
  <c r="R688" i="3"/>
  <c r="Q624" i="3"/>
  <c r="R624" i="3"/>
  <c r="R2650" i="3"/>
  <c r="R2180" i="3"/>
  <c r="Q2180" i="3"/>
  <c r="R2064" i="3"/>
  <c r="Q2064" i="3"/>
  <c r="R1772" i="3"/>
  <c r="Q1772" i="3"/>
  <c r="R1690" i="3"/>
  <c r="Q1595" i="3"/>
  <c r="R1595" i="3"/>
  <c r="R1234" i="3"/>
  <c r="Q1234" i="3"/>
  <c r="R1221" i="3"/>
  <c r="Q1221" i="3"/>
  <c r="R1170" i="3"/>
  <c r="Q1170" i="3"/>
  <c r="R1157" i="3"/>
  <c r="Q1157" i="3"/>
  <c r="R1106" i="3"/>
  <c r="Q1106" i="3"/>
  <c r="R1093" i="3"/>
  <c r="Q1093" i="3"/>
  <c r="R1042" i="3"/>
  <c r="Q1042" i="3"/>
  <c r="R1029" i="3"/>
  <c r="Q1029" i="3"/>
  <c r="R978" i="3"/>
  <c r="Q978" i="3"/>
  <c r="R965" i="3"/>
  <c r="Q965" i="3"/>
  <c r="Q2448" i="3"/>
  <c r="R2335" i="3"/>
  <c r="Q2335" i="3"/>
  <c r="R2327" i="3"/>
  <c r="Q2327" i="3"/>
  <c r="R2208" i="3"/>
  <c r="Q2208" i="3"/>
  <c r="R2020" i="3"/>
  <c r="Q2020" i="3"/>
  <c r="Q1797" i="3"/>
  <c r="R1747" i="3"/>
  <c r="R1581" i="3"/>
  <c r="Q1581" i="3"/>
  <c r="Q1474" i="3"/>
  <c r="R1384" i="3"/>
  <c r="Q1384" i="3"/>
  <c r="R564" i="3"/>
  <c r="Q564" i="3"/>
  <c r="R500" i="3"/>
  <c r="Q500" i="3"/>
  <c r="R436" i="3"/>
  <c r="Q436" i="3"/>
  <c r="R3114" i="3"/>
  <c r="R2978" i="3"/>
  <c r="Q2764" i="3"/>
  <c r="Q2476" i="3"/>
  <c r="R2316" i="3"/>
  <c r="Q2316" i="3"/>
  <c r="R2083" i="3"/>
  <c r="Q2083" i="3"/>
  <c r="Q1962" i="3"/>
  <c r="Q1930" i="3"/>
  <c r="R1930" i="3"/>
  <c r="Q1875" i="3"/>
  <c r="R1875" i="3"/>
  <c r="R1708" i="3"/>
  <c r="Q1708" i="3"/>
  <c r="Q1602" i="3"/>
  <c r="R1602" i="3"/>
  <c r="R3106" i="3"/>
  <c r="Q2482" i="3"/>
  <c r="R2482" i="3"/>
  <c r="Q2312" i="3"/>
  <c r="Q2090" i="3"/>
  <c r="R2090" i="3"/>
  <c r="Q2011" i="3"/>
  <c r="R2011" i="3"/>
  <c r="R3232" i="3"/>
  <c r="R2946" i="3"/>
  <c r="Q2339" i="3"/>
  <c r="Q2226" i="3"/>
  <c r="R2226" i="3"/>
  <c r="Q1891" i="3"/>
  <c r="R1891" i="3"/>
  <c r="R1538" i="3"/>
  <c r="Q1538" i="3"/>
  <c r="Q460" i="3"/>
  <c r="R460" i="3"/>
  <c r="Q412" i="3"/>
  <c r="R412" i="3"/>
  <c r="Q2600" i="3"/>
  <c r="R2600" i="3"/>
  <c r="Q2344" i="3"/>
  <c r="R2344" i="3"/>
  <c r="R2159" i="3"/>
  <c r="Q2159" i="3"/>
  <c r="R1964" i="3"/>
  <c r="Q1964" i="3"/>
  <c r="R1836" i="3"/>
  <c r="Q1836" i="3"/>
  <c r="Q1684" i="3"/>
  <c r="R1280" i="3"/>
  <c r="Q1280" i="3"/>
  <c r="R538" i="3"/>
  <c r="Q538" i="3"/>
  <c r="R474" i="3"/>
  <c r="Q474" i="3"/>
  <c r="R2119" i="3"/>
  <c r="Q2119" i="3"/>
  <c r="Q2010" i="3"/>
  <c r="R2010" i="3"/>
  <c r="Q1939" i="3"/>
  <c r="R1939" i="3"/>
  <c r="R1754" i="3"/>
  <c r="Q1404" i="3"/>
  <c r="R1404" i="3"/>
  <c r="Q1313" i="3"/>
  <c r="R687" i="3"/>
  <c r="R494" i="3"/>
  <c r="R469" i="3"/>
  <c r="Q469" i="3"/>
  <c r="Q353" i="3"/>
  <c r="R353" i="3"/>
  <c r="R118" i="3"/>
  <c r="Q118" i="3"/>
  <c r="R19" i="3"/>
  <c r="Q19" i="3"/>
  <c r="R1247" i="3"/>
  <c r="Q1247" i="3"/>
  <c r="R1103" i="3"/>
  <c r="Q1103" i="3"/>
  <c r="R940" i="3"/>
  <c r="R898" i="3"/>
  <c r="Q898" i="3"/>
  <c r="R871" i="3"/>
  <c r="Q821" i="3"/>
  <c r="R821" i="3"/>
  <c r="R786" i="3"/>
  <c r="Q786" i="3"/>
  <c r="Q740" i="3"/>
  <c r="R700" i="3"/>
  <c r="R658" i="3"/>
  <c r="Q658" i="3"/>
  <c r="Q612" i="3"/>
  <c r="Q509" i="3"/>
  <c r="R509" i="3"/>
  <c r="Q57" i="3"/>
  <c r="R57" i="3"/>
  <c r="R45" i="3"/>
  <c r="Q45" i="3"/>
  <c r="R1231" i="3"/>
  <c r="Q1231" i="3"/>
  <c r="Q949" i="3"/>
  <c r="R949" i="3"/>
  <c r="R866" i="3"/>
  <c r="Q866" i="3"/>
  <c r="R807" i="3"/>
  <c r="R251" i="3"/>
  <c r="Q251" i="3"/>
  <c r="Q1372" i="3"/>
  <c r="R1372" i="3"/>
  <c r="Q1132" i="3"/>
  <c r="Q765" i="3"/>
  <c r="R765" i="3"/>
  <c r="R647" i="3"/>
  <c r="Q647" i="3"/>
  <c r="R421" i="3"/>
  <c r="Q421" i="3"/>
  <c r="R358" i="3"/>
  <c r="Q358" i="3"/>
  <c r="R294" i="3"/>
  <c r="Q294" i="3"/>
  <c r="R230" i="3"/>
  <c r="Q230" i="3"/>
  <c r="R166" i="3"/>
  <c r="Q166" i="3"/>
  <c r="R102" i="3"/>
  <c r="Q102" i="3"/>
  <c r="R38" i="3"/>
  <c r="Q38" i="3"/>
  <c r="Q321" i="3"/>
  <c r="R321" i="3"/>
  <c r="R181" i="3"/>
  <c r="Q181" i="3"/>
  <c r="R1263" i="3"/>
  <c r="Q1263" i="3"/>
  <c r="R1079" i="3"/>
  <c r="Q1079" i="3"/>
  <c r="R935" i="3"/>
  <c r="Q935" i="3"/>
  <c r="Q893" i="3"/>
  <c r="R893" i="3"/>
  <c r="Q861" i="3"/>
  <c r="R861" i="3"/>
  <c r="Q829" i="3"/>
  <c r="R829" i="3"/>
  <c r="R219" i="3"/>
  <c r="Q219" i="3"/>
  <c r="R190" i="3"/>
  <c r="Q190" i="3"/>
  <c r="Q105" i="3"/>
  <c r="R105" i="3"/>
  <c r="Q203" i="3"/>
  <c r="R203" i="3"/>
  <c r="R1239" i="3"/>
  <c r="Q1239" i="3"/>
  <c r="R1175" i="3"/>
  <c r="Q1175" i="3"/>
  <c r="R671" i="3"/>
  <c r="Q671" i="3"/>
  <c r="R526" i="3"/>
  <c r="R501" i="3"/>
  <c r="Q501" i="3"/>
  <c r="Q217" i="3"/>
  <c r="R217" i="3"/>
  <c r="Q201" i="3"/>
  <c r="R201" i="3"/>
  <c r="Q1244" i="3"/>
  <c r="Q1180" i="3"/>
  <c r="R1023" i="3"/>
  <c r="Q1023" i="3"/>
  <c r="R922" i="3"/>
  <c r="Q922" i="3"/>
  <c r="R652" i="3"/>
  <c r="R551" i="3"/>
  <c r="Q551" i="3"/>
  <c r="R317" i="3"/>
  <c r="Q317" i="3"/>
  <c r="R1979" i="3"/>
  <c r="R1619" i="3"/>
  <c r="R1355" i="3"/>
  <c r="Q1285" i="3"/>
  <c r="Q1220" i="3"/>
  <c r="Q781" i="3"/>
  <c r="R781" i="3"/>
  <c r="Q9367" i="3"/>
  <c r="R9367" i="3"/>
  <c r="R8436" i="3"/>
  <c r="Q8436" i="3"/>
  <c r="R8291" i="3"/>
  <c r="Q8291" i="3"/>
  <c r="Q8278" i="3"/>
  <c r="R8278" i="3"/>
  <c r="R7528" i="3"/>
  <c r="Q7528" i="3"/>
  <c r="Q7947" i="3"/>
  <c r="R7947" i="3"/>
  <c r="Q6756" i="3"/>
  <c r="R6756" i="3"/>
  <c r="Q6825" i="3"/>
  <c r="R6825" i="3"/>
  <c r="R7044" i="3"/>
  <c r="Q7044" i="3"/>
  <c r="Q6979" i="3"/>
  <c r="R6979" i="3"/>
  <c r="R6146" i="3"/>
  <c r="Q6146" i="3"/>
  <c r="R6490" i="3"/>
  <c r="Q6490" i="3"/>
  <c r="Q6121" i="3"/>
  <c r="R6121" i="3"/>
  <c r="R6346" i="3"/>
  <c r="Q6346" i="3"/>
  <c r="Q6450" i="3"/>
  <c r="R6450" i="3"/>
  <c r="Q5902" i="3"/>
  <c r="R5902" i="3"/>
  <c r="R5393" i="3"/>
  <c r="Q5393" i="3"/>
  <c r="Q4878" i="3"/>
  <c r="R4878" i="3"/>
  <c r="Q5478" i="3"/>
  <c r="R9438" i="3"/>
  <c r="Q9438" i="3"/>
  <c r="R9184" i="3"/>
  <c r="Q9184" i="3"/>
  <c r="R8838" i="3"/>
  <c r="Q8838" i="3"/>
  <c r="R8719" i="3"/>
  <c r="Q8719" i="3"/>
  <c r="R8389" i="3"/>
  <c r="Q8389" i="3"/>
  <c r="R9427" i="3"/>
  <c r="Q9427" i="3"/>
  <c r="R9381" i="3"/>
  <c r="R9325" i="3"/>
  <c r="Q9325" i="3"/>
  <c r="R9355" i="3"/>
  <c r="Q9355" i="3"/>
  <c r="R9313" i="3"/>
  <c r="Q9313" i="3"/>
  <c r="Q9399" i="3"/>
  <c r="R9399" i="3"/>
  <c r="R9324" i="3"/>
  <c r="Q9324" i="3"/>
  <c r="Q9259" i="3"/>
  <c r="R9259" i="3"/>
  <c r="R9275" i="3"/>
  <c r="Q9275" i="3"/>
  <c r="R9368" i="3"/>
  <c r="R9269" i="3"/>
  <c r="Q9269" i="3"/>
  <c r="R9306" i="3"/>
  <c r="Q9306" i="3"/>
  <c r="R9212" i="3"/>
  <c r="Q9212" i="3"/>
  <c r="Q9194" i="3"/>
  <c r="R9194" i="3"/>
  <c r="Q9111" i="3"/>
  <c r="R9111" i="3"/>
  <c r="R9228" i="3"/>
  <c r="Q9228" i="3"/>
  <c r="R9188" i="3"/>
  <c r="Q9188" i="3"/>
  <c r="R9120" i="3"/>
  <c r="Q9120" i="3"/>
  <c r="R9139" i="3"/>
  <c r="Q9139" i="3"/>
  <c r="R9261" i="3"/>
  <c r="R9029" i="3"/>
  <c r="Q9029" i="3"/>
  <c r="R9290" i="3"/>
  <c r="Q9290" i="3"/>
  <c r="Q9150" i="3"/>
  <c r="R9150" i="3"/>
  <c r="R9051" i="3"/>
  <c r="Q9051" i="3"/>
  <c r="R9013" i="3"/>
  <c r="Q9013" i="3"/>
  <c r="R8962" i="3"/>
  <c r="Q8962" i="3"/>
  <c r="Q8916" i="3"/>
  <c r="R8916" i="3"/>
  <c r="R9113" i="3"/>
  <c r="Q9113" i="3"/>
  <c r="R9075" i="3"/>
  <c r="Q9075" i="3"/>
  <c r="R8951" i="3"/>
  <c r="Q8951" i="3"/>
  <c r="R8913" i="3"/>
  <c r="Q8913" i="3"/>
  <c r="Q9092" i="3"/>
  <c r="R9092" i="3"/>
  <c r="R8967" i="3"/>
  <c r="Q8967" i="3"/>
  <c r="R9131" i="3"/>
  <c r="Q9131" i="3"/>
  <c r="R8851" i="3"/>
  <c r="Q8851" i="3"/>
  <c r="R8970" i="3"/>
  <c r="Q8970" i="3"/>
  <c r="R8802" i="3"/>
  <c r="Q8802" i="3"/>
  <c r="Q8748" i="3"/>
  <c r="R8748" i="3"/>
  <c r="R8990" i="3"/>
  <c r="Q8990" i="3"/>
  <c r="R8870" i="3"/>
  <c r="Q8870" i="3"/>
  <c r="Q8780" i="3"/>
  <c r="R8780" i="3"/>
  <c r="Q8740" i="3"/>
  <c r="R8740" i="3"/>
  <c r="R8950" i="3"/>
  <c r="Q8869" i="3"/>
  <c r="R8869" i="3"/>
  <c r="Q8756" i="3"/>
  <c r="R8756" i="3"/>
  <c r="Q8819" i="3"/>
  <c r="R8819" i="3"/>
  <c r="Q8708" i="3"/>
  <c r="R8708" i="3"/>
  <c r="R8857" i="3"/>
  <c r="Q8857" i="3"/>
  <c r="R8635" i="3"/>
  <c r="Q8635" i="3"/>
  <c r="R8730" i="3"/>
  <c r="Q8730" i="3"/>
  <c r="R8650" i="3"/>
  <c r="Q8650" i="3"/>
  <c r="Q8827" i="3"/>
  <c r="R8827" i="3"/>
  <c r="Q8732" i="3"/>
  <c r="R8732" i="3"/>
  <c r="R8698" i="3"/>
  <c r="Q8698" i="3"/>
  <c r="R8684" i="3"/>
  <c r="Q8684" i="3"/>
  <c r="R8571" i="3"/>
  <c r="Q8571" i="3"/>
  <c r="R8497" i="3"/>
  <c r="Q8497" i="3"/>
  <c r="Q8472" i="3"/>
  <c r="R8472" i="3"/>
  <c r="R8434" i="3"/>
  <c r="Q8434" i="3"/>
  <c r="Q8523" i="3"/>
  <c r="R8523" i="3"/>
  <c r="R8770" i="3"/>
  <c r="Q8770" i="3"/>
  <c r="R8644" i="3"/>
  <c r="R8716" i="3"/>
  <c r="Q8716" i="3"/>
  <c r="Q8599" i="3"/>
  <c r="R8599" i="3"/>
  <c r="R8591" i="3"/>
  <c r="Q8591" i="3"/>
  <c r="R8547" i="3"/>
  <c r="Q8547" i="3"/>
  <c r="R8474" i="3"/>
  <c r="Q8474" i="3"/>
  <c r="R8414" i="3"/>
  <c r="Q8414" i="3"/>
  <c r="Q8423" i="3"/>
  <c r="R8423" i="3"/>
  <c r="Q8535" i="3"/>
  <c r="R8492" i="3"/>
  <c r="Q8492" i="3"/>
  <c r="R8396" i="3"/>
  <c r="Q8396" i="3"/>
  <c r="R8363" i="3"/>
  <c r="Q8363" i="3"/>
  <c r="R8490" i="3"/>
  <c r="R8263" i="3"/>
  <c r="Q8263" i="3"/>
  <c r="Q8447" i="3"/>
  <c r="R8447" i="3"/>
  <c r="Q8318" i="3"/>
  <c r="R8318" i="3"/>
  <c r="R8444" i="3"/>
  <c r="Q8444" i="3"/>
  <c r="R8348" i="3"/>
  <c r="Q8348" i="3"/>
  <c r="Q8454" i="3"/>
  <c r="R8460" i="3"/>
  <c r="Q8460" i="3"/>
  <c r="R8243" i="3"/>
  <c r="Q8243" i="3"/>
  <c r="R8205" i="3"/>
  <c r="Q8205" i="3"/>
  <c r="R8264" i="3"/>
  <c r="Q8264" i="3"/>
  <c r="Q8207" i="3"/>
  <c r="R8207" i="3"/>
  <c r="Q8183" i="3"/>
  <c r="R8183" i="3"/>
  <c r="R8006" i="3"/>
  <c r="Q8006" i="3"/>
  <c r="Q7968" i="3"/>
  <c r="R7968" i="3"/>
  <c r="R8359" i="3"/>
  <c r="Q8359" i="3"/>
  <c r="Q8241" i="3"/>
  <c r="R8241" i="3"/>
  <c r="R8175" i="3"/>
  <c r="Q8175" i="3"/>
  <c r="R8267" i="3"/>
  <c r="Q8267" i="3"/>
  <c r="Q8292" i="3"/>
  <c r="R8222" i="3"/>
  <c r="Q8222" i="3"/>
  <c r="R8049" i="3"/>
  <c r="Q8049" i="3"/>
  <c r="R7874" i="3"/>
  <c r="Q7874" i="3"/>
  <c r="R7754" i="3"/>
  <c r="Q7754" i="3"/>
  <c r="R7710" i="3"/>
  <c r="Q7710" i="3"/>
  <c r="R8130" i="3"/>
  <c r="Q8130" i="3"/>
  <c r="Q7897" i="3"/>
  <c r="R7897" i="3"/>
  <c r="Q8050" i="3"/>
  <c r="R8050" i="3"/>
  <c r="R7734" i="3"/>
  <c r="Q7734" i="3"/>
  <c r="R8317" i="3"/>
  <c r="Q8317" i="3"/>
  <c r="R8143" i="3"/>
  <c r="Q8143" i="3"/>
  <c r="Q7966" i="3"/>
  <c r="R7966" i="3"/>
  <c r="R7745" i="3"/>
  <c r="Q7745" i="3"/>
  <c r="R8159" i="3"/>
  <c r="Q8159" i="3"/>
  <c r="R7645" i="3"/>
  <c r="Q7645" i="3"/>
  <c r="Q7624" i="3"/>
  <c r="R7624" i="3"/>
  <c r="R7565" i="3"/>
  <c r="Q7565" i="3"/>
  <c r="R8028" i="3"/>
  <c r="Q8028" i="3"/>
  <c r="R7952" i="3"/>
  <c r="Q7952" i="3"/>
  <c r="Q7834" i="3"/>
  <c r="R7834" i="3"/>
  <c r="Q7883" i="3"/>
  <c r="R7883" i="3"/>
  <c r="Q7563" i="3"/>
  <c r="R7563" i="3"/>
  <c r="Q7931" i="3"/>
  <c r="R7931" i="3"/>
  <c r="Q8072" i="3"/>
  <c r="R8072" i="3"/>
  <c r="R8031" i="3"/>
  <c r="Q8031" i="3"/>
  <c r="Q7914" i="3"/>
  <c r="R7914" i="3"/>
  <c r="Q7402" i="3"/>
  <c r="R7402" i="3"/>
  <c r="R7388" i="3"/>
  <c r="Q7388" i="3"/>
  <c r="Q7289" i="3"/>
  <c r="R7289" i="3"/>
  <c r="R7932" i="3"/>
  <c r="Q7932" i="3"/>
  <c r="R7840" i="3"/>
  <c r="Q7840" i="3"/>
  <c r="R7683" i="3"/>
  <c r="Q7683" i="3"/>
  <c r="R7680" i="3"/>
  <c r="Q7680" i="3"/>
  <c r="Q7489" i="3"/>
  <c r="R7489" i="3"/>
  <c r="R7392" i="3"/>
  <c r="Q7392" i="3"/>
  <c r="Q7694" i="3"/>
  <c r="R7694" i="3"/>
  <c r="R7282" i="3"/>
  <c r="Q7282" i="3"/>
  <c r="Q7593" i="3"/>
  <c r="R7544" i="3"/>
  <c r="Q7544" i="3"/>
  <c r="R7504" i="3"/>
  <c r="Q7504" i="3"/>
  <c r="Q7368" i="3"/>
  <c r="R7368" i="3"/>
  <c r="Q7811" i="3"/>
  <c r="R7811" i="3"/>
  <c r="R7592" i="3"/>
  <c r="Q7592" i="3"/>
  <c r="Q7545" i="3"/>
  <c r="R7545" i="3"/>
  <c r="Q7425" i="3"/>
  <c r="R7425" i="3"/>
  <c r="Q7361" i="3"/>
  <c r="R7361" i="3"/>
  <c r="Q7202" i="3"/>
  <c r="R7202" i="3"/>
  <c r="R7523" i="3"/>
  <c r="Q7523" i="3"/>
  <c r="R7252" i="3"/>
  <c r="Q7252" i="3"/>
  <c r="R7531" i="3"/>
  <c r="Q7531" i="3"/>
  <c r="R7668" i="3"/>
  <c r="Q7668" i="3"/>
  <c r="Q7667" i="3"/>
  <c r="R7667" i="3"/>
  <c r="Q7191" i="3"/>
  <c r="R7191" i="3"/>
  <c r="Q7163" i="3"/>
  <c r="R7163" i="3"/>
  <c r="R7113" i="3"/>
  <c r="Q7113" i="3"/>
  <c r="R6850" i="3"/>
  <c r="Q6850" i="3"/>
  <c r="Q6828" i="3"/>
  <c r="R6828" i="3"/>
  <c r="R6706" i="3"/>
  <c r="Q6706" i="3"/>
  <c r="R6662" i="3"/>
  <c r="Q6662" i="3"/>
  <c r="R7588" i="3"/>
  <c r="Q7588" i="3"/>
  <c r="R6811" i="3"/>
  <c r="Q6811" i="3"/>
  <c r="Q6721" i="3"/>
  <c r="R6721" i="3"/>
  <c r="Q6625" i="3"/>
  <c r="R6625" i="3"/>
  <c r="R6549" i="3"/>
  <c r="Q6549" i="3"/>
  <c r="Q7243" i="3"/>
  <c r="R7243" i="3"/>
  <c r="R7154" i="3"/>
  <c r="Q7154" i="3"/>
  <c r="R7097" i="3"/>
  <c r="Q7097" i="3"/>
  <c r="R7033" i="3"/>
  <c r="Q7033" i="3"/>
  <c r="R6969" i="3"/>
  <c r="Q6969" i="3"/>
  <c r="R6905" i="3"/>
  <c r="Q6905" i="3"/>
  <c r="Q6832" i="3"/>
  <c r="R6832" i="3"/>
  <c r="Q6800" i="3"/>
  <c r="R6800" i="3"/>
  <c r="Q6768" i="3"/>
  <c r="R6768" i="3"/>
  <c r="Q6736" i="3"/>
  <c r="R6736" i="3"/>
  <c r="Q6704" i="3"/>
  <c r="R6704" i="3"/>
  <c r="Q6666" i="3"/>
  <c r="R6666" i="3"/>
  <c r="Q7530" i="3"/>
  <c r="R7530" i="3"/>
  <c r="Q7290" i="3"/>
  <c r="R7290" i="3"/>
  <c r="Q7401" i="3"/>
  <c r="R7401" i="3"/>
  <c r="R7331" i="3"/>
  <c r="Q7331" i="3"/>
  <c r="R7183" i="3"/>
  <c r="Q7183" i="3"/>
  <c r="R7320" i="3"/>
  <c r="R6993" i="3"/>
  <c r="Q6993" i="3"/>
  <c r="R6787" i="3"/>
  <c r="Q6787" i="3"/>
  <c r="Q6697" i="3"/>
  <c r="R6697" i="3"/>
  <c r="R6569" i="3"/>
  <c r="Q6569" i="3"/>
  <c r="Q6634" i="3"/>
  <c r="R6634" i="3"/>
  <c r="R6444" i="3"/>
  <c r="Q6444" i="3"/>
  <c r="Q6953" i="3"/>
  <c r="R6953" i="3"/>
  <c r="Q6890" i="3"/>
  <c r="R6890" i="3"/>
  <c r="Q6844" i="3"/>
  <c r="R6844" i="3"/>
  <c r="Q6812" i="3"/>
  <c r="R6812" i="3"/>
  <c r="Q6774" i="3"/>
  <c r="R6774" i="3"/>
  <c r="R6733" i="3"/>
  <c r="Q6733" i="3"/>
  <c r="Q6681" i="3"/>
  <c r="R6681" i="3"/>
  <c r="Q6644" i="3"/>
  <c r="R6644" i="3"/>
  <c r="Q6380" i="3"/>
  <c r="R6380" i="3"/>
  <c r="Q6882" i="3"/>
  <c r="R6882" i="3"/>
  <c r="Q6922" i="3"/>
  <c r="R6824" i="3"/>
  <c r="Q6824" i="3"/>
  <c r="R6760" i="3"/>
  <c r="Q6760" i="3"/>
  <c r="R6696" i="3"/>
  <c r="Q6696" i="3"/>
  <c r="R6414" i="3"/>
  <c r="Q6414" i="3"/>
  <c r="R6376" i="3"/>
  <c r="Q6376" i="3"/>
  <c r="Q7025" i="3"/>
  <c r="R7025" i="3"/>
  <c r="Q6899" i="3"/>
  <c r="R6899" i="3"/>
  <c r="R6853" i="3"/>
  <c r="Q6853" i="3"/>
  <c r="R6637" i="3"/>
  <c r="Q6637" i="3"/>
  <c r="R6258" i="3"/>
  <c r="Q6258" i="3"/>
  <c r="Q6470" i="3"/>
  <c r="R6470" i="3"/>
  <c r="Q6358" i="3"/>
  <c r="R6358" i="3"/>
  <c r="R6296" i="3"/>
  <c r="Q6296" i="3"/>
  <c r="R6232" i="3"/>
  <c r="Q6232" i="3"/>
  <c r="R6063" i="3"/>
  <c r="Q6063" i="3"/>
  <c r="Q6841" i="3"/>
  <c r="R6841" i="3"/>
  <c r="Q6590" i="3"/>
  <c r="R6590" i="3"/>
  <c r="R6210" i="3"/>
  <c r="Q6210" i="3"/>
  <c r="Q6835" i="3"/>
  <c r="R6835" i="3"/>
  <c r="R6722" i="3"/>
  <c r="Q6722" i="3"/>
  <c r="R6266" i="3"/>
  <c r="Q6266" i="3"/>
  <c r="R6560" i="3"/>
  <c r="Q6560" i="3"/>
  <c r="Q6494" i="3"/>
  <c r="R6494" i="3"/>
  <c r="R6053" i="3"/>
  <c r="Q6053" i="3"/>
  <c r="Q6675" i="3"/>
  <c r="R6675" i="3"/>
  <c r="R6573" i="3"/>
  <c r="Q6573" i="3"/>
  <c r="Q6385" i="3"/>
  <c r="R6385" i="3"/>
  <c r="Q6089" i="3"/>
  <c r="R6089" i="3"/>
  <c r="Q6643" i="3"/>
  <c r="R6643" i="3"/>
  <c r="Q6504" i="3"/>
  <c r="R6504" i="3"/>
  <c r="Q6350" i="3"/>
  <c r="R6350" i="3"/>
  <c r="R6319" i="3"/>
  <c r="Q6319" i="3"/>
  <c r="R6635" i="3"/>
  <c r="Q6635" i="3"/>
  <c r="Q6512" i="3"/>
  <c r="R6512" i="3"/>
  <c r="R6290" i="3"/>
  <c r="Q6290" i="3"/>
  <c r="R6126" i="3"/>
  <c r="Q6126" i="3"/>
  <c r="Q6005" i="3"/>
  <c r="R6005" i="3"/>
  <c r="Q5967" i="3"/>
  <c r="R5967" i="3"/>
  <c r="R6624" i="3"/>
  <c r="Q6624" i="3"/>
  <c r="R6407" i="3"/>
  <c r="Q6407" i="3"/>
  <c r="Q6222" i="3"/>
  <c r="R6222" i="3"/>
  <c r="R6191" i="3"/>
  <c r="Q6191" i="3"/>
  <c r="R6066" i="3"/>
  <c r="Q6160" i="3"/>
  <c r="R6160" i="3"/>
  <c r="R5887" i="3"/>
  <c r="Q5887" i="3"/>
  <c r="R5738" i="3"/>
  <c r="Q5738" i="3"/>
  <c r="R5677" i="3"/>
  <c r="Q5677" i="3"/>
  <c r="Q5630" i="3"/>
  <c r="R5630" i="3"/>
  <c r="R5593" i="3"/>
  <c r="Q5593" i="3"/>
  <c r="Q5502" i="3"/>
  <c r="R5502" i="3"/>
  <c r="Q5432" i="3"/>
  <c r="R5432" i="3"/>
  <c r="R6144" i="3"/>
  <c r="Q6144" i="3"/>
  <c r="R5986" i="3"/>
  <c r="Q5986" i="3"/>
  <c r="R5941" i="3"/>
  <c r="Q5941" i="3"/>
  <c r="R5729" i="3"/>
  <c r="Q5729" i="3"/>
  <c r="Q5605" i="3"/>
  <c r="R5605" i="3"/>
  <c r="R6143" i="3"/>
  <c r="R6131" i="3"/>
  <c r="Q6131" i="3"/>
  <c r="R6158" i="3"/>
  <c r="Q6158" i="3"/>
  <c r="Q6081" i="3"/>
  <c r="R6081" i="3"/>
  <c r="R5906" i="3"/>
  <c r="Q5906" i="3"/>
  <c r="Q5781" i="3"/>
  <c r="R5781" i="3"/>
  <c r="Q6009" i="3"/>
  <c r="R6009" i="3"/>
  <c r="R5933" i="3"/>
  <c r="Q5933" i="3"/>
  <c r="R5402" i="3"/>
  <c r="Q5402" i="3"/>
  <c r="R5758" i="3"/>
  <c r="Q5758" i="3"/>
  <c r="R5646" i="3"/>
  <c r="Q5646" i="3"/>
  <c r="Q5912" i="3"/>
  <c r="R5912" i="3"/>
  <c r="Q5407" i="3"/>
  <c r="R5407" i="3"/>
  <c r="R6021" i="3"/>
  <c r="Q6021" i="3"/>
  <c r="R5866" i="3"/>
  <c r="Q5866" i="3"/>
  <c r="R5839" i="3"/>
  <c r="Q5839" i="3"/>
  <c r="R6015" i="3"/>
  <c r="Q6015" i="3"/>
  <c r="R5861" i="3"/>
  <c r="Q5861" i="3"/>
  <c r="R5853" i="3"/>
  <c r="Q5853" i="3"/>
  <c r="R5062" i="3"/>
  <c r="Q5062" i="3"/>
  <c r="R5020" i="3"/>
  <c r="Q5020" i="3"/>
  <c r="Q4974" i="3"/>
  <c r="R4974" i="3"/>
  <c r="R4956" i="3"/>
  <c r="Q4956" i="3"/>
  <c r="Q4910" i="3"/>
  <c r="R4910" i="3"/>
  <c r="R4892" i="3"/>
  <c r="Q4892" i="3"/>
  <c r="Q4846" i="3"/>
  <c r="R4846" i="3"/>
  <c r="Q4828" i="3"/>
  <c r="R4828" i="3"/>
  <c r="R5537" i="3"/>
  <c r="Q5537" i="3"/>
  <c r="R5501" i="3"/>
  <c r="Q5501" i="3"/>
  <c r="R5454" i="3"/>
  <c r="Q5454" i="3"/>
  <c r="Q5352" i="3"/>
  <c r="R5352" i="3"/>
  <c r="Q5686" i="3"/>
  <c r="R5497" i="3"/>
  <c r="Q5497" i="3"/>
  <c r="R5463" i="3"/>
  <c r="Q5463" i="3"/>
  <c r="Q5680" i="3"/>
  <c r="R5366" i="3"/>
  <c r="Q5366" i="3"/>
  <c r="R5302" i="3"/>
  <c r="Q5302" i="3"/>
  <c r="Q5374" i="3"/>
  <c r="R5374" i="3"/>
  <c r="Q5222" i="3"/>
  <c r="R5222" i="3"/>
  <c r="Q5159" i="3"/>
  <c r="R5159" i="3"/>
  <c r="R4921" i="3"/>
  <c r="Q4921" i="3"/>
  <c r="R4879" i="3"/>
  <c r="Q4879" i="3"/>
  <c r="Q5128" i="3"/>
  <c r="R5128" i="3"/>
  <c r="R4982" i="3"/>
  <c r="Q4982" i="3"/>
  <c r="Q5158" i="3"/>
  <c r="R5158" i="3"/>
  <c r="R4870" i="3"/>
  <c r="Q4870" i="3"/>
  <c r="R5174" i="3"/>
  <c r="Q5174" i="3"/>
  <c r="Q4628" i="3"/>
  <c r="R4628" i="3"/>
  <c r="Q4571" i="3"/>
  <c r="R4571" i="3"/>
  <c r="R4557" i="3"/>
  <c r="Q4557" i="3"/>
  <c r="R5088" i="3"/>
  <c r="Q4968" i="3"/>
  <c r="R4968" i="3"/>
  <c r="Q4840" i="3"/>
  <c r="R4840" i="3"/>
  <c r="R5238" i="3"/>
  <c r="Q5238" i="3"/>
  <c r="R5017" i="3"/>
  <c r="Q5017" i="3"/>
  <c r="R4414" i="3"/>
  <c r="Q4414" i="3"/>
  <c r="R4394" i="3"/>
  <c r="Q4394" i="3"/>
  <c r="Q4260" i="3"/>
  <c r="R4260" i="3"/>
  <c r="R4176" i="3"/>
  <c r="Q4176" i="3"/>
  <c r="R4158" i="3"/>
  <c r="Q4158" i="3"/>
  <c r="R4138" i="3"/>
  <c r="Q4138" i="3"/>
  <c r="Q4004" i="3"/>
  <c r="R4004" i="3"/>
  <c r="Q5136" i="3"/>
  <c r="R5136" i="3"/>
  <c r="R5121" i="3"/>
  <c r="Q5121" i="3"/>
  <c r="R5023" i="3"/>
  <c r="Q5023" i="3"/>
  <c r="R4996" i="3"/>
  <c r="Q4996" i="3"/>
  <c r="R4409" i="3"/>
  <c r="Q4409" i="3"/>
  <c r="R4333" i="3"/>
  <c r="Q4333" i="3"/>
  <c r="Q4243" i="3"/>
  <c r="R4243" i="3"/>
  <c r="R4153" i="3"/>
  <c r="Q4153" i="3"/>
  <c r="R4077" i="3"/>
  <c r="Q4077" i="3"/>
  <c r="Q3987" i="3"/>
  <c r="R3987" i="3"/>
  <c r="Q5000" i="3"/>
  <c r="R5000" i="3"/>
  <c r="Q4524" i="3"/>
  <c r="R4524" i="3"/>
  <c r="Q4284" i="3"/>
  <c r="R4029" i="3"/>
  <c r="Q4029" i="3"/>
  <c r="Q4532" i="3"/>
  <c r="R4532" i="3"/>
  <c r="R4497" i="3"/>
  <c r="Q4497" i="3"/>
  <c r="R4192" i="3"/>
  <c r="Q4192" i="3"/>
  <c r="Q3740" i="3"/>
  <c r="R3740" i="3"/>
  <c r="R3944" i="3"/>
  <c r="Q3944" i="3"/>
  <c r="Q3806" i="3"/>
  <c r="R3806" i="3"/>
  <c r="Q3761" i="3"/>
  <c r="R3761" i="3"/>
  <c r="R4809" i="3"/>
  <c r="Q4809" i="3"/>
  <c r="R4525" i="3"/>
  <c r="Q4525" i="3"/>
  <c r="Q4184" i="3"/>
  <c r="R4184" i="3"/>
  <c r="Q5072" i="3"/>
  <c r="R5072" i="3"/>
  <c r="Q4716" i="3"/>
  <c r="R4716" i="3"/>
  <c r="R4352" i="3"/>
  <c r="Q4352" i="3"/>
  <c r="R4098" i="3"/>
  <c r="Q4098" i="3"/>
  <c r="Q3756" i="3"/>
  <c r="R3756" i="3"/>
  <c r="Q4652" i="3"/>
  <c r="R4652" i="3"/>
  <c r="Q4332" i="3"/>
  <c r="R4332" i="3"/>
  <c r="R4393" i="3"/>
  <c r="Q4393" i="3"/>
  <c r="Q4238" i="3"/>
  <c r="R4238" i="3"/>
  <c r="Q4152" i="3"/>
  <c r="R4152" i="3"/>
  <c r="R4137" i="3"/>
  <c r="Q4137" i="3"/>
  <c r="Q3992" i="3"/>
  <c r="R3992" i="3"/>
  <c r="Q3905" i="3"/>
  <c r="R3905" i="3"/>
  <c r="Q3826" i="3"/>
  <c r="R3826" i="3"/>
  <c r="R4353" i="3"/>
  <c r="Q4353" i="3"/>
  <c r="Q4182" i="3"/>
  <c r="R4182" i="3"/>
  <c r="R3963" i="3"/>
  <c r="Q3963" i="3"/>
  <c r="Q3929" i="3"/>
  <c r="R3929" i="3"/>
  <c r="Q3645" i="3"/>
  <c r="R3645" i="3"/>
  <c r="R3465" i="3"/>
  <c r="Q3465" i="3"/>
  <c r="R3337" i="3"/>
  <c r="Q3337" i="3"/>
  <c r="R3260" i="3"/>
  <c r="Q3260" i="3"/>
  <c r="Q3216" i="3"/>
  <c r="R3216" i="3"/>
  <c r="R3722" i="3"/>
  <c r="Q3722" i="3"/>
  <c r="Q3533" i="3"/>
  <c r="Q3405" i="3"/>
  <c r="Q3269" i="3"/>
  <c r="R3269" i="3"/>
  <c r="R3199" i="3"/>
  <c r="Q3199" i="3"/>
  <c r="R3161" i="3"/>
  <c r="Q3161" i="3"/>
  <c r="R4625" i="3"/>
  <c r="Q4625" i="3"/>
  <c r="Q4056" i="3"/>
  <c r="R4056" i="3"/>
  <c r="Q3272" i="3"/>
  <c r="R3272" i="3"/>
  <c r="R3234" i="3"/>
  <c r="Q3234" i="3"/>
  <c r="R4105" i="3"/>
  <c r="Q4105" i="3"/>
  <c r="Q3738" i="3"/>
  <c r="R3738" i="3"/>
  <c r="R4245" i="3"/>
  <c r="Q4245" i="3"/>
  <c r="R3697" i="3"/>
  <c r="Q3697" i="3"/>
  <c r="Q4483" i="3"/>
  <c r="R4483" i="3"/>
  <c r="R4072" i="3"/>
  <c r="Q4072" i="3"/>
  <c r="Q3828" i="3"/>
  <c r="R3828" i="3"/>
  <c r="Q3693" i="3"/>
  <c r="R3693" i="3"/>
  <c r="Q3685" i="3"/>
  <c r="R3685" i="3"/>
  <c r="Q4602" i="3"/>
  <c r="R4602" i="3"/>
  <c r="R3650" i="3"/>
  <c r="Q3650" i="3"/>
  <c r="R3866" i="3"/>
  <c r="Q3866" i="3"/>
  <c r="Q3277" i="3"/>
  <c r="R3277" i="3"/>
  <c r="R3149" i="3"/>
  <c r="Q3149" i="3"/>
  <c r="Q3514" i="3"/>
  <c r="R3466" i="3"/>
  <c r="Q3466" i="3"/>
  <c r="R3361" i="3"/>
  <c r="Q3361" i="3"/>
  <c r="R3270" i="3"/>
  <c r="Q3270" i="3"/>
  <c r="R2505" i="3"/>
  <c r="Q2505" i="3"/>
  <c r="R2377" i="3"/>
  <c r="Q2377" i="3"/>
  <c r="R2249" i="3"/>
  <c r="Q2249" i="3"/>
  <c r="R2126" i="3"/>
  <c r="Q2126" i="3"/>
  <c r="Q2076" i="3"/>
  <c r="R2076" i="3"/>
  <c r="Q3629" i="3"/>
  <c r="R3629" i="3"/>
  <c r="R2547" i="3"/>
  <c r="Q2547" i="3"/>
  <c r="R2291" i="3"/>
  <c r="Q2291" i="3"/>
  <c r="R3385" i="3"/>
  <c r="Q3385" i="3"/>
  <c r="R2559" i="3"/>
  <c r="Q2559" i="3"/>
  <c r="R2431" i="3"/>
  <c r="Q2431" i="3"/>
  <c r="R2303" i="3"/>
  <c r="Q2303" i="3"/>
  <c r="R2175" i="3"/>
  <c r="Q2175" i="3"/>
  <c r="Q2132" i="3"/>
  <c r="R2132" i="3"/>
  <c r="R2100" i="3"/>
  <c r="Q2100" i="3"/>
  <c r="R2068" i="3"/>
  <c r="Q2068" i="3"/>
  <c r="R2036" i="3"/>
  <c r="Q2036" i="3"/>
  <c r="Q3412" i="3"/>
  <c r="R3412" i="3"/>
  <c r="R3662" i="3"/>
  <c r="Q3662" i="3"/>
  <c r="Q3391" i="3"/>
  <c r="R3391" i="3"/>
  <c r="R3268" i="3"/>
  <c r="Q3268" i="3"/>
  <c r="R3639" i="3"/>
  <c r="R3630" i="3"/>
  <c r="Q3630" i="3"/>
  <c r="R3521" i="3"/>
  <c r="Q3521" i="3"/>
  <c r="R3481" i="3"/>
  <c r="Q3481" i="3"/>
  <c r="R3623" i="3"/>
  <c r="Q3623" i="3"/>
  <c r="R2880" i="3"/>
  <c r="Q2880" i="3"/>
  <c r="Q2487" i="3"/>
  <c r="R2487" i="3"/>
  <c r="R2231" i="3"/>
  <c r="Q2231" i="3"/>
  <c r="Q2137" i="3"/>
  <c r="R2137" i="3"/>
  <c r="R2047" i="3"/>
  <c r="Q2047" i="3"/>
  <c r="R3577" i="3"/>
  <c r="Q3577" i="3"/>
  <c r="Q3064" i="3"/>
  <c r="R3064" i="3"/>
  <c r="R2833" i="3"/>
  <c r="Q2833" i="3"/>
  <c r="R2785" i="3"/>
  <c r="Q2785" i="3"/>
  <c r="Q2656" i="3"/>
  <c r="R2656" i="3"/>
  <c r="Q2584" i="3"/>
  <c r="R2134" i="3"/>
  <c r="Q2134" i="3"/>
  <c r="R1769" i="3"/>
  <c r="Q1769" i="3"/>
  <c r="R1700" i="3"/>
  <c r="Q1700" i="3"/>
  <c r="Q1643" i="3"/>
  <c r="R1643" i="3"/>
  <c r="R1629" i="3"/>
  <c r="Q1629" i="3"/>
  <c r="R1406" i="3"/>
  <c r="Q1406" i="3"/>
  <c r="R1360" i="3"/>
  <c r="Q1360" i="3"/>
  <c r="Q1316" i="3"/>
  <c r="R1316" i="3"/>
  <c r="R1290" i="3"/>
  <c r="Q1290" i="3"/>
  <c r="Q2890" i="3"/>
  <c r="R2890" i="3"/>
  <c r="Q2824" i="3"/>
  <c r="R2824" i="3"/>
  <c r="Q2760" i="3"/>
  <c r="R2760" i="3"/>
  <c r="R2667" i="3"/>
  <c r="Q2667" i="3"/>
  <c r="R2603" i="3"/>
  <c r="Q2603" i="3"/>
  <c r="R2263" i="3"/>
  <c r="Q2263" i="3"/>
  <c r="R2142" i="3"/>
  <c r="Q2142" i="3"/>
  <c r="R2110" i="3"/>
  <c r="Q2110" i="3"/>
  <c r="R2078" i="3"/>
  <c r="Q2078" i="3"/>
  <c r="R2046" i="3"/>
  <c r="Q2046" i="3"/>
  <c r="R1953" i="3"/>
  <c r="Q1953" i="3"/>
  <c r="R1761" i="3"/>
  <c r="Q1761" i="3"/>
  <c r="Q1699" i="3"/>
  <c r="R1699" i="3"/>
  <c r="R1685" i="3"/>
  <c r="Q1685" i="3"/>
  <c r="R1485" i="3"/>
  <c r="Q1485" i="3"/>
  <c r="Q1395" i="3"/>
  <c r="R1395" i="3"/>
  <c r="Q1305" i="3"/>
  <c r="R1305" i="3"/>
  <c r="Q3057" i="3"/>
  <c r="R3057" i="3"/>
  <c r="Q2866" i="3"/>
  <c r="R2866" i="3"/>
  <c r="R2643" i="3"/>
  <c r="Q2643" i="3"/>
  <c r="Q2625" i="3"/>
  <c r="R2625" i="3"/>
  <c r="R3438" i="3"/>
  <c r="Q3438" i="3"/>
  <c r="Q3165" i="3"/>
  <c r="R3165" i="3"/>
  <c r="Q2897" i="3"/>
  <c r="R2897" i="3"/>
  <c r="Q2768" i="3"/>
  <c r="R2768" i="3"/>
  <c r="R2499" i="3"/>
  <c r="Q2499" i="3"/>
  <c r="R2243" i="3"/>
  <c r="Q2243" i="3"/>
  <c r="R1913" i="3"/>
  <c r="Q1913" i="3"/>
  <c r="Q1484" i="3"/>
  <c r="R1484" i="3"/>
  <c r="R1400" i="3"/>
  <c r="Q1400" i="3"/>
  <c r="R1382" i="3"/>
  <c r="Q1382" i="3"/>
  <c r="R1362" i="3"/>
  <c r="Q1362" i="3"/>
  <c r="R1318" i="3"/>
  <c r="Q1318" i="3"/>
  <c r="Q1292" i="3"/>
  <c r="R1292" i="3"/>
  <c r="R3209" i="3"/>
  <c r="Q3209" i="3"/>
  <c r="Q3159" i="3"/>
  <c r="R3159" i="3"/>
  <c r="R2351" i="3"/>
  <c r="Q2351" i="3"/>
  <c r="R2311" i="3"/>
  <c r="Q2311" i="3"/>
  <c r="Q2160" i="3"/>
  <c r="Q1521" i="3"/>
  <c r="R1521" i="3"/>
  <c r="R1461" i="3"/>
  <c r="Q1461" i="3"/>
  <c r="R1371" i="3"/>
  <c r="Q1371" i="3"/>
  <c r="Q2642" i="3"/>
  <c r="R2642" i="3"/>
  <c r="R2497" i="3"/>
  <c r="Q2497" i="3"/>
  <c r="R2411" i="3"/>
  <c r="Q2411" i="3"/>
  <c r="Q1906" i="3"/>
  <c r="R1753" i="3"/>
  <c r="Q1753" i="3"/>
  <c r="Q1601" i="3"/>
  <c r="R1601" i="3"/>
  <c r="Q1364" i="3"/>
  <c r="R1364" i="3"/>
  <c r="Q1264" i="3"/>
  <c r="R1264" i="3"/>
  <c r="Q1232" i="3"/>
  <c r="R1232" i="3"/>
  <c r="Q1200" i="3"/>
  <c r="R1200" i="3"/>
  <c r="Q1168" i="3"/>
  <c r="R1168" i="3"/>
  <c r="Q1136" i="3"/>
  <c r="R1136" i="3"/>
  <c r="Q1104" i="3"/>
  <c r="R1104" i="3"/>
  <c r="Q1072" i="3"/>
  <c r="R1072" i="3"/>
  <c r="Q1040" i="3"/>
  <c r="R1040" i="3"/>
  <c r="Q1008" i="3"/>
  <c r="R1008" i="3"/>
  <c r="Q976" i="3"/>
  <c r="R976" i="3"/>
  <c r="R942" i="3"/>
  <c r="Q904" i="3"/>
  <c r="R904" i="3"/>
  <c r="R878" i="3"/>
  <c r="Q840" i="3"/>
  <c r="R840" i="3"/>
  <c r="R814" i="3"/>
  <c r="Q776" i="3"/>
  <c r="R776" i="3"/>
  <c r="R750" i="3"/>
  <c r="Q712" i="3"/>
  <c r="R712" i="3"/>
  <c r="R686" i="3"/>
  <c r="Q648" i="3"/>
  <c r="R648" i="3"/>
  <c r="R622" i="3"/>
  <c r="Q584" i="3"/>
  <c r="R584" i="3"/>
  <c r="Q2402" i="3"/>
  <c r="R2402" i="3"/>
  <c r="R2307" i="3"/>
  <c r="Q2307" i="3"/>
  <c r="R2012" i="3"/>
  <c r="Q2012" i="3"/>
  <c r="Q1955" i="3"/>
  <c r="R1955" i="3"/>
  <c r="R1908" i="3"/>
  <c r="Q1908" i="3"/>
  <c r="R1884" i="3"/>
  <c r="Q1884" i="3"/>
  <c r="Q1827" i="3"/>
  <c r="R1827" i="3"/>
  <c r="R1258" i="3"/>
  <c r="Q1258" i="3"/>
  <c r="R1245" i="3"/>
  <c r="Q1245" i="3"/>
  <c r="R1194" i="3"/>
  <c r="Q1194" i="3"/>
  <c r="R1181" i="3"/>
  <c r="Q1181" i="3"/>
  <c r="R1130" i="3"/>
  <c r="Q1130" i="3"/>
  <c r="R1117" i="3"/>
  <c r="Q1117" i="3"/>
  <c r="R1066" i="3"/>
  <c r="Q1066" i="3"/>
  <c r="R1053" i="3"/>
  <c r="Q1053" i="3"/>
  <c r="R1002" i="3"/>
  <c r="Q1002" i="3"/>
  <c r="R989" i="3"/>
  <c r="Q989" i="3"/>
  <c r="R1865" i="3"/>
  <c r="Q1865" i="3"/>
  <c r="Q1810" i="3"/>
  <c r="R1810" i="3"/>
  <c r="R578" i="3"/>
  <c r="Q578" i="3"/>
  <c r="Q514" i="3"/>
  <c r="R514" i="3"/>
  <c r="Q450" i="3"/>
  <c r="R450" i="3"/>
  <c r="Q386" i="3"/>
  <c r="R386" i="3"/>
  <c r="R2136" i="3"/>
  <c r="Q2136" i="3"/>
  <c r="Q1954" i="3"/>
  <c r="R1954" i="3"/>
  <c r="Q1818" i="3"/>
  <c r="R1818" i="3"/>
  <c r="R2811" i="3"/>
  <c r="Q2811" i="3"/>
  <c r="Q2124" i="3"/>
  <c r="R2124" i="3"/>
  <c r="Q2089" i="3"/>
  <c r="R2089" i="3"/>
  <c r="R1948" i="3"/>
  <c r="Q1948" i="3"/>
  <c r="R1765" i="3"/>
  <c r="Q1765" i="3"/>
  <c r="R426" i="3"/>
  <c r="Q426" i="3"/>
  <c r="Q394" i="3"/>
  <c r="R394" i="3"/>
  <c r="R2435" i="3"/>
  <c r="Q2435" i="3"/>
  <c r="R2360" i="3"/>
  <c r="Q2360" i="3"/>
  <c r="R2188" i="3"/>
  <c r="Q2188" i="3"/>
  <c r="Q1425" i="3"/>
  <c r="R1425" i="3"/>
  <c r="Q572" i="3"/>
  <c r="R572" i="3"/>
  <c r="Q508" i="3"/>
  <c r="R508" i="3"/>
  <c r="Q2696" i="3"/>
  <c r="R2696" i="3"/>
  <c r="R2147" i="3"/>
  <c r="Q2147" i="3"/>
  <c r="Q1921" i="3"/>
  <c r="R1921" i="3"/>
  <c r="R1652" i="3"/>
  <c r="Q1652" i="3"/>
  <c r="R783" i="3"/>
  <c r="Q645" i="3"/>
  <c r="R645" i="3"/>
  <c r="R533" i="3"/>
  <c r="Q533" i="3"/>
  <c r="R182" i="3"/>
  <c r="Q182" i="3"/>
  <c r="R83" i="3"/>
  <c r="Q83" i="3"/>
  <c r="R21" i="3"/>
  <c r="Q21" i="3"/>
  <c r="R1183" i="3"/>
  <c r="Q1183" i="3"/>
  <c r="Q853" i="3"/>
  <c r="R853" i="3"/>
  <c r="Q445" i="3"/>
  <c r="R445" i="3"/>
  <c r="R253" i="3"/>
  <c r="Q253" i="3"/>
  <c r="R1116" i="3"/>
  <c r="R743" i="3"/>
  <c r="Q743" i="3"/>
  <c r="Q605" i="3"/>
  <c r="R605" i="3"/>
  <c r="R117" i="3"/>
  <c r="Q117" i="3"/>
  <c r="Q65" i="3"/>
  <c r="R65" i="3"/>
  <c r="R1199" i="3"/>
  <c r="Q1199" i="3"/>
  <c r="R724" i="3"/>
  <c r="R682" i="3"/>
  <c r="Q682" i="3"/>
  <c r="R596" i="3"/>
  <c r="Q534" i="3"/>
  <c r="R534" i="3"/>
  <c r="R519" i="3"/>
  <c r="Q519" i="3"/>
  <c r="R221" i="3"/>
  <c r="Q221" i="3"/>
  <c r="R27" i="3"/>
  <c r="Q27" i="3"/>
  <c r="Q345" i="3"/>
  <c r="R345" i="3"/>
  <c r="Q25" i="3"/>
  <c r="R25" i="3"/>
  <c r="Q1674" i="3"/>
  <c r="Q1436" i="3"/>
  <c r="R1436" i="3"/>
  <c r="R1119" i="3"/>
  <c r="Q1119" i="3"/>
  <c r="R826" i="3"/>
  <c r="Q826" i="3"/>
  <c r="R716" i="3"/>
  <c r="Q49" i="3"/>
  <c r="R49" i="3"/>
  <c r="R999" i="3"/>
  <c r="Q999" i="3"/>
  <c r="R379" i="3"/>
  <c r="Q379" i="3"/>
  <c r="Q265" i="3"/>
  <c r="R265" i="3"/>
  <c r="Q589" i="3"/>
  <c r="R589" i="3"/>
  <c r="Q163" i="3"/>
  <c r="R163" i="3"/>
  <c r="R101" i="3"/>
  <c r="Q101" i="3"/>
  <c r="C5" i="3"/>
  <c r="C6" i="3" l="1"/>
  <c r="C4" i="3"/>
  <c r="B9" i="3" a="1"/>
  <c r="B9" i="3" s="1"/>
  <c r="A9" i="3" l="1" a="1"/>
  <c r="A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<sst xmlns="http://schemas.openxmlformats.org/spreadsheetml/2006/main" count="1024" uniqueCount="125">
  <si>
    <t>Produto</t>
  </si>
  <si>
    <t>Valor da Carta (R$)</t>
  </si>
  <si>
    <t>Prazo (meses)</t>
  </si>
  <si>
    <t>Parcela Mensal (R$)</t>
  </si>
  <si>
    <t>Cliente</t>
  </si>
  <si>
    <t>Dividendo Mensal (R$)</t>
  </si>
  <si>
    <t>Maior Carta Pagável (R$)</t>
  </si>
  <si>
    <t>Produtos Elegíveis</t>
  </si>
  <si>
    <t>João Silva</t>
  </si>
  <si>
    <t>Maria Souza</t>
  </si>
  <si>
    <t>Carlos Pereira</t>
  </si>
  <si>
    <t>idx</t>
  </si>
  <si>
    <t>Folga Mensal (R$)</t>
  </si>
  <si>
    <t>Elegível</t>
  </si>
  <si>
    <t>PAINEL DE OPORTUNIDADES — CONSÓRCIOS</t>
  </si>
  <si>
    <t>Total de oportunidades</t>
  </si>
  <si>
    <t>Clientes com ≥ 1 oportunidade</t>
  </si>
  <si>
    <t>Volume potencial em cartas (R$)</t>
  </si>
  <si>
    <t>#</t>
  </si>
  <si>
    <t>Regra: parcela (carta × (1 + taxa adm) ÷ prazo) ≤ dividendo mensal do cliente  ·  Ordenado por maior folga mensal</t>
  </si>
  <si>
    <t>Dividendo mensal</t>
  </si>
  <si>
    <t>Maior carta pagável</t>
  </si>
  <si>
    <t>Produtos que cabem</t>
  </si>
  <si>
    <t>Bem/Produto</t>
  </si>
  <si>
    <t>Parcela</t>
  </si>
  <si>
    <t>Folga/mês</t>
  </si>
  <si>
    <t>Selecione o cliente:</t>
  </si>
  <si>
    <t>PAINEL DO CLIENTE</t>
  </si>
  <si>
    <t>Código</t>
  </si>
  <si>
    <t>Taxa Adm Total (%)</t>
  </si>
  <si>
    <t>Parcela 1ª a 12ª (R$)</t>
  </si>
  <si>
    <t>Imóvel IE600 – 240m</t>
  </si>
  <si>
    <t>IE600</t>
  </si>
  <si>
    <t>Imóvel IE600 – 220m</t>
  </si>
  <si>
    <t>Imóvel IE600 – 200m</t>
  </si>
  <si>
    <t>Imóvel IE580 – 240m</t>
  </si>
  <si>
    <t>IE580</t>
  </si>
  <si>
    <t>Imóvel IE580 – 220m</t>
  </si>
  <si>
    <t>Imóvel IE580 – 200m</t>
  </si>
  <si>
    <t>Imóvel IE550 – 240m</t>
  </si>
  <si>
    <t>IE550</t>
  </si>
  <si>
    <t>Imóvel IE550 – 220m</t>
  </si>
  <si>
    <t>Imóvel IE550 – 200m</t>
  </si>
  <si>
    <t>Imóvel IE530 – 240m</t>
  </si>
  <si>
    <t>IE530</t>
  </si>
  <si>
    <t>Imóvel IE530 – 220m</t>
  </si>
  <si>
    <t>Imóvel IE530 – 200m</t>
  </si>
  <si>
    <t>Imóvel IE500 – 240m</t>
  </si>
  <si>
    <t>IE500</t>
  </si>
  <si>
    <t>Imóvel IE500 – 220m</t>
  </si>
  <si>
    <t>Imóvel IE500 – 200m</t>
  </si>
  <si>
    <t>Imóvel IE480 – 240m</t>
  </si>
  <si>
    <t>IE480</t>
  </si>
  <si>
    <t>Imóvel IE480 – 220m</t>
  </si>
  <si>
    <t>Imóvel IE480 – 200m</t>
  </si>
  <si>
    <t>Imóvel IE450 – 240m</t>
  </si>
  <si>
    <t>IE450</t>
  </si>
  <si>
    <t>Imóvel IE450 – 220m</t>
  </si>
  <si>
    <t>Imóvel IE450 – 200m</t>
  </si>
  <si>
    <t>Imóvel IE430 – 240m</t>
  </si>
  <si>
    <t>IE430</t>
  </si>
  <si>
    <t>Imóvel IE430 – 220m</t>
  </si>
  <si>
    <t>Imóvel IE430 – 200m</t>
  </si>
  <si>
    <t>Imóvel IE400 – 240m</t>
  </si>
  <si>
    <t>IE400</t>
  </si>
  <si>
    <t>Imóvel IE400 – 220m</t>
  </si>
  <si>
    <t>Imóvel IE400 – 200m</t>
  </si>
  <si>
    <t>Imóvel IE380 – 240m</t>
  </si>
  <si>
    <t>IE380</t>
  </si>
  <si>
    <t>Imóvel IE380 – 220m</t>
  </si>
  <si>
    <t>Imóvel IE380 – 200m</t>
  </si>
  <si>
    <t>Imóvel IE350 – 240m</t>
  </si>
  <si>
    <t>IE350</t>
  </si>
  <si>
    <t>Imóvel IE350 – 220m</t>
  </si>
  <si>
    <t>Imóvel IE350 – 200m</t>
  </si>
  <si>
    <t>Imóvel IE330 – 240m</t>
  </si>
  <si>
    <t>IE330</t>
  </si>
  <si>
    <t>Imóvel IE330 – 220m</t>
  </si>
  <si>
    <t>Imóvel IE330 – 200m</t>
  </si>
  <si>
    <t>Imóvel IE300 – 240m</t>
  </si>
  <si>
    <t>IE300</t>
  </si>
  <si>
    <t>Imóvel IE300 – 220m</t>
  </si>
  <si>
    <t>Imóvel IE300 – 200m</t>
  </si>
  <si>
    <t>Imóvel IE240 – 240m</t>
  </si>
  <si>
    <t>IE240</t>
  </si>
  <si>
    <t>Imóvel IE240 – 220m</t>
  </si>
  <si>
    <t>Imóvel IE240 – 200m</t>
  </si>
  <si>
    <t>Imóvel IE230 – 240m</t>
  </si>
  <si>
    <t>IE230</t>
  </si>
  <si>
    <t>Imóvel IE230 – 220m</t>
  </si>
  <si>
    <t>Imóvel IE230 – 200m</t>
  </si>
  <si>
    <t>Imóvel IE220 – 240m</t>
  </si>
  <si>
    <t>IE220</t>
  </si>
  <si>
    <t>Imóvel IE220 – 220m</t>
  </si>
  <si>
    <t>Imóvel IE220 – 200m</t>
  </si>
  <si>
    <t>Imóvel IE200 – 240m</t>
  </si>
  <si>
    <t>IE200</t>
  </si>
  <si>
    <t>Imóvel IE200 – 220m</t>
  </si>
  <si>
    <t>Imóvel IE200 – 200m</t>
  </si>
  <si>
    <t>Imóvel IE150 – 240m</t>
  </si>
  <si>
    <t>IE150</t>
  </si>
  <si>
    <t>Imóvel IE150 – 220m</t>
  </si>
  <si>
    <t>Imóvel IE150 – 200m</t>
  </si>
  <si>
    <t>Imóvel IE140 – 240m</t>
  </si>
  <si>
    <t>IE140</t>
  </si>
  <si>
    <t>Imóvel IE140 – 220m</t>
  </si>
  <si>
    <t>Imóvel IE140 – 200m</t>
  </si>
  <si>
    <t>Imóvel IE130 – 240m</t>
  </si>
  <si>
    <t>IE130</t>
  </si>
  <si>
    <t>Imóvel IE130 – 220m</t>
  </si>
  <si>
    <t>Imóvel IE130 – 200m</t>
  </si>
  <si>
    <t>Imóvel IE120 – 240m</t>
  </si>
  <si>
    <t>IE120</t>
  </si>
  <si>
    <t>Imóvel IE120 – 220m</t>
  </si>
  <si>
    <t>Imóvel IE120 – 200m</t>
  </si>
  <si>
    <t>CARTÕES POR CLIENTE — TOP 10 OPORTUNIDADES</t>
  </si>
  <si>
    <t>Crédito</t>
  </si>
  <si>
    <t>🟩 tem oportunidade   🟥 sem produto elegível   ⬜ aguardando dados   |   Top 10 maiores parcelas que cabem   |   Capacidade: 120 clientes</t>
  </si>
  <si>
    <t>RESUMO RÁPIDO DO CLIENTE</t>
  </si>
  <si>
    <t>Menor parcela (entrada)</t>
  </si>
  <si>
    <t>Maior parcela que cabe</t>
  </si>
  <si>
    <t>Comprometimento máx. (parcela/dividendo)</t>
  </si>
  <si>
    <t>Carta recomendada (maior que cabe)</t>
  </si>
  <si>
    <t>Crédito (R$)</t>
  </si>
  <si>
    <t>JANDIRINHA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</si>
</sst>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\R&quot;R$&quot;\ #,##0"/>
    <numFmt numFmtId="165" formatCode="0.0%"/>
    <numFmt numFmtId="166" formatCode="0;\-0;\-"/>
    <numFmt numFmtId="167" formatCode="0.0%;\-0.0%;\-"/>
  </numFmts>
  <fonts count="3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2"/>
      <color rgb="FF7F5539"/>
      <name val="Aptos Narrow"/>
      <family val="2"/>
      <scheme val="minor"/>
    </font>
    <font>
      <b/>
      <sz val="12"/>
      <color rgb="FFC55A1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555555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i/>
      <sz val="10"/>
      <color rgb="FF666666"/>
      <name val="Arial"/>
      <family val="2"/>
    </font>
    <font>
      <b/>
      <sz val="10"/>
      <color rgb="FFFFFFFF"/>
      <name val="Aptos Narrow"/>
      <family val="2"/>
      <scheme val="minor"/>
    </font>
    <font>
      <sz val="12"/>
      <color rgb="FF555555"/>
      <name val="Aptos Narrow"/>
      <family val="2"/>
      <scheme val="minor"/>
    </font>
    <font>
      <b/>
      <sz val="12"/>
      <color rgb="FF2E7D3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9E9E9E"/>
      <name val="Aptos Narrow"/>
      <family val="2"/>
      <scheme val="minor"/>
    </font>
    <font>
      <b/>
      <sz val="16"/>
      <color rgb="FFFFFFFF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1F4E79"/>
      <name val="Arial"/>
      <family val="2"/>
    </font>
    <font>
      <sz val="10"/>
      <color theme="1"/>
      <name val="Arial"/>
      <family val="2"/>
    </font>
    <font>
      <sz val="16"/>
      <color theme="1"/>
      <name val="Aptos Narrow"/>
      <family val="2"/>
      <scheme val="minor"/>
    </font>
    <font>
      <sz val="16"/>
      <color rgb="FF555555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sz val="12"/>
      <color rgb="FF2E7D32"/>
      <name val="Aptos Narrow"/>
      <scheme val="minor"/>
    </font>
    <font>
      <sz val="9"/>
      <color theme="1"/>
      <name val="Aptos Narrow"/>
      <family val="2"/>
      <scheme val="minor"/>
    </font>
    <font>
      <b/>
      <sz val="9"/>
      <color rgb="FF666666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b/>
      <sz val="16"/>
      <color rgb="FFBF8F00"/>
      <name val="Aptos Narrow"/>
      <family val="2"/>
      <scheme val="minor"/>
    </font>
    <font>
      <b/>
      <sz val="16"/>
      <color rgb="FFC55A11"/>
      <name val="Aptos Narrow"/>
      <family val="2"/>
      <scheme val="minor"/>
    </font>
    <font>
      <b/>
      <sz val="16"/>
      <color rgb="FF375623"/>
      <name val="Aptos Narrow"/>
      <family val="2"/>
      <scheme val="minor"/>
    </font>
    <font>
      <sz val="14"/>
      <color rgb="FF555555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1F5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rgb="FF7030A0"/>
      </top>
      <bottom/>
      <diagonal/>
    </border>
    <border>
      <left/>
      <right/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/>
      <right style="medium">
        <color rgb="FF7030A0"/>
      </right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75623"/>
      </left>
      <right/>
      <top style="thin">
        <color rgb="FF375623"/>
      </top>
      <bottom/>
      <diagonal/>
    </border>
    <border>
      <left style="thin">
        <color rgb="FF375623"/>
      </left>
      <right/>
      <top/>
      <bottom style="thin">
        <color rgb="FF375623"/>
      </bottom>
      <diagonal/>
    </border>
    <border>
      <left/>
      <right style="thin">
        <color rgb="FF375623"/>
      </right>
      <top style="thin">
        <color rgb="FF375623"/>
      </top>
      <bottom/>
      <diagonal/>
    </border>
    <border>
      <left/>
      <right style="thin">
        <color rgb="FF375623"/>
      </right>
      <top/>
      <bottom style="thin">
        <color rgb="FF375623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 style="thin">
        <color rgb="FFC55A11"/>
      </left>
      <right/>
      <top style="thin">
        <color rgb="FFC55A11"/>
      </top>
      <bottom/>
      <diagonal/>
    </border>
    <border>
      <left style="thin">
        <color rgb="FFC55A11"/>
      </left>
      <right/>
      <top/>
      <bottom style="thin">
        <color rgb="FFC55A11"/>
      </bottom>
      <diagonal/>
    </border>
    <border>
      <left/>
      <right style="thin">
        <color rgb="FFC55A11"/>
      </right>
      <top style="thin">
        <color rgb="FFC55A11"/>
      </top>
      <bottom/>
      <diagonal/>
    </border>
    <border>
      <left/>
      <right style="thin">
        <color rgb="FFC55A11"/>
      </right>
      <top/>
      <bottom style="thin">
        <color rgb="FFC55A11"/>
      </bottom>
      <diagonal/>
    </border>
    <border>
      <left style="thin">
        <color rgb="FFBF8F00"/>
      </left>
      <right/>
      <top style="thin">
        <color rgb="FFBF8F00"/>
      </top>
      <bottom/>
      <diagonal/>
    </border>
    <border>
      <left style="thin">
        <color rgb="FFBF8F00"/>
      </left>
      <right/>
      <top/>
      <bottom style="thin">
        <color rgb="FFBF8F00"/>
      </bottom>
      <diagonal/>
    </border>
    <border>
      <left/>
      <right style="thin">
        <color rgb="FFBF8F00"/>
      </right>
      <top style="thin">
        <color rgb="FFBF8F00"/>
      </top>
      <bottom/>
      <diagonal/>
    </border>
    <border>
      <left/>
      <right style="thin">
        <color rgb="FFBF8F00"/>
      </right>
      <top/>
      <bottom style="thin">
        <color rgb="FFBF8F0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0" xfId="0" applyFont="1" applyFill="1"/>
    <xf numFmtId="1" fontId="0" fillId="0" borderId="0" xfId="0" applyNumberForma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13" fillId="5" borderId="0" xfId="0" applyFont="1" applyFill="1" applyAlignment="1">
      <alignment horizontal="right" vertical="center"/>
    </xf>
    <xf numFmtId="0" fontId="13" fillId="5" borderId="4" xfId="0" applyFont="1" applyFill="1" applyBorder="1" applyAlignment="1">
      <alignment horizontal="left" vertical="center"/>
    </xf>
    <xf numFmtId="0" fontId="9" fillId="0" borderId="4" xfId="0" applyFont="1" applyBorder="1"/>
    <xf numFmtId="0" fontId="9" fillId="0" borderId="5" xfId="0" applyFont="1" applyBorder="1"/>
    <xf numFmtId="0" fontId="13" fillId="5" borderId="7" xfId="0" applyFont="1" applyFill="1" applyBorder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44" fontId="0" fillId="0" borderId="0" xfId="0" applyNumberFormat="1"/>
    <xf numFmtId="44" fontId="5" fillId="0" borderId="0" xfId="0" applyNumberFormat="1" applyFont="1"/>
    <xf numFmtId="44" fontId="14" fillId="0" borderId="0" xfId="0" applyNumberFormat="1" applyFont="1" applyAlignment="1">
      <alignment horizontal="right"/>
    </xf>
    <xf numFmtId="44" fontId="15" fillId="0" borderId="7" xfId="0" applyNumberFormat="1" applyFont="1" applyBorder="1" applyAlignment="1">
      <alignment horizontal="right"/>
    </xf>
    <xf numFmtId="44" fontId="14" fillId="0" borderId="2" xfId="0" applyNumberFormat="1" applyFont="1" applyBorder="1" applyAlignment="1">
      <alignment horizontal="right"/>
    </xf>
    <xf numFmtId="44" fontId="15" fillId="0" borderId="8" xfId="0" applyNumberFormat="1" applyFont="1" applyBorder="1" applyAlignment="1">
      <alignment horizontal="right"/>
    </xf>
    <xf numFmtId="0" fontId="24" fillId="0" borderId="0" xfId="0" applyFont="1"/>
    <xf numFmtId="44" fontId="27" fillId="0" borderId="15" xfId="0" applyNumberFormat="1" applyFont="1" applyBorder="1" applyAlignment="1">
      <alignment horizontal="right"/>
    </xf>
    <xf numFmtId="44" fontId="27" fillId="0" borderId="16" xfId="0" applyNumberFormat="1" applyFont="1" applyBorder="1" applyAlignment="1">
      <alignment horizontal="right"/>
    </xf>
    <xf numFmtId="164" fontId="23" fillId="0" borderId="0" xfId="0" applyNumberFormat="1" applyFont="1"/>
    <xf numFmtId="164" fontId="20" fillId="0" borderId="0" xfId="0" applyNumberFormat="1" applyFont="1"/>
    <xf numFmtId="164" fontId="19" fillId="0" borderId="0" xfId="0" applyNumberFormat="1" applyFont="1"/>
    <xf numFmtId="0" fontId="8" fillId="5" borderId="12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30" fillId="0" borderId="12" xfId="0" applyFont="1" applyBorder="1"/>
    <xf numFmtId="44" fontId="35" fillId="0" borderId="0" xfId="0" applyNumberFormat="1" applyFont="1" applyAlignment="1">
      <alignment horizontal="right"/>
    </xf>
    <xf numFmtId="0" fontId="30" fillId="0" borderId="13" xfId="0" applyFont="1" applyBorder="1"/>
    <xf numFmtId="44" fontId="35" fillId="0" borderId="10" xfId="0" applyNumberFormat="1" applyFont="1" applyBorder="1" applyAlignment="1">
      <alignment horizontal="right"/>
    </xf>
    <xf numFmtId="0" fontId="29" fillId="6" borderId="31" xfId="0" applyFont="1" applyFill="1" applyBorder="1" applyAlignment="1">
      <alignment horizontal="center" vertical="center"/>
    </xf>
    <xf numFmtId="0" fontId="28" fillId="0" borderId="33" xfId="0" applyFont="1" applyBorder="1"/>
    <xf numFmtId="167" fontId="32" fillId="6" borderId="32" xfId="0" applyNumberFormat="1" applyFont="1" applyFill="1" applyBorder="1" applyAlignment="1">
      <alignment horizontal="center" vertical="center"/>
    </xf>
    <xf numFmtId="0" fontId="24" fillId="0" borderId="34" xfId="0" applyFont="1" applyBorder="1"/>
    <xf numFmtId="0" fontId="29" fillId="12" borderId="35" xfId="0" applyFont="1" applyFill="1" applyBorder="1" applyAlignment="1">
      <alignment horizontal="center" vertical="center"/>
    </xf>
    <xf numFmtId="0" fontId="28" fillId="0" borderId="37" xfId="0" applyFont="1" applyBorder="1"/>
    <xf numFmtId="0" fontId="31" fillId="12" borderId="36" xfId="0" applyFont="1" applyFill="1" applyBorder="1" applyAlignment="1">
      <alignment horizontal="center" vertical="center"/>
    </xf>
    <xf numFmtId="0" fontId="30" fillId="0" borderId="38" xfId="0" applyFont="1" applyBorder="1"/>
    <xf numFmtId="0" fontId="29" fillId="10" borderId="23" xfId="0" applyFont="1" applyFill="1" applyBorder="1" applyAlignment="1">
      <alignment horizontal="center" vertical="center"/>
    </xf>
    <xf numFmtId="0" fontId="28" fillId="0" borderId="25" xfId="0" applyFont="1" applyBorder="1"/>
    <xf numFmtId="166" fontId="26" fillId="10" borderId="24" xfId="0" applyNumberFormat="1" applyFont="1" applyFill="1" applyBorder="1" applyAlignment="1">
      <alignment horizontal="center" vertical="center"/>
    </xf>
    <xf numFmtId="0" fontId="24" fillId="0" borderId="26" xfId="0" applyFont="1" applyBorder="1"/>
    <xf numFmtId="0" fontId="29" fillId="11" borderId="27" xfId="0" applyFont="1" applyFill="1" applyBorder="1" applyAlignment="1">
      <alignment horizontal="center" vertical="center"/>
    </xf>
    <xf numFmtId="0" fontId="28" fillId="0" borderId="29" xfId="0" applyFont="1" applyBorder="1"/>
    <xf numFmtId="44" fontId="33" fillId="11" borderId="28" xfId="0" applyNumberFormat="1" applyFont="1" applyFill="1" applyBorder="1" applyAlignment="1">
      <alignment horizontal="center" vertical="center"/>
    </xf>
    <xf numFmtId="0" fontId="24" fillId="0" borderId="30" xfId="0" applyFont="1" applyBorder="1"/>
    <xf numFmtId="0" fontId="25" fillId="0" borderId="12" xfId="0" applyFont="1" applyBorder="1" applyAlignment="1">
      <alignment vertical="center"/>
    </xf>
    <xf numFmtId="0" fontId="24" fillId="0" borderId="0" xfId="0" applyFont="1"/>
    <xf numFmtId="0" fontId="3" fillId="2" borderId="11" xfId="0" applyFont="1" applyFill="1" applyBorder="1" applyAlignment="1">
      <alignment horizontal="center" vertical="center"/>
    </xf>
    <xf numFmtId="0" fontId="24" fillId="0" borderId="9" xfId="0" applyFont="1" applyBorder="1"/>
    <xf numFmtId="0" fontId="24" fillId="0" borderId="14" xfId="0" applyFont="1" applyBorder="1"/>
    <xf numFmtId="44" fontId="26" fillId="0" borderId="0" xfId="0" applyNumberFormat="1" applyFont="1" applyAlignment="1">
      <alignment horizontal="right" vertical="center"/>
    </xf>
    <xf numFmtId="44" fontId="26" fillId="0" borderId="15" xfId="0" applyNumberFormat="1" applyFont="1" applyBorder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0" fontId="24" fillId="0" borderId="15" xfId="0" applyFont="1" applyBorder="1"/>
    <xf numFmtId="0" fontId="18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0" borderId="0" xfId="0"/>
    <xf numFmtId="0" fontId="29" fillId="9" borderId="19" xfId="0" applyFont="1" applyFill="1" applyBorder="1" applyAlignment="1">
      <alignment horizontal="center" vertical="center"/>
    </xf>
    <xf numFmtId="0" fontId="28" fillId="0" borderId="21" xfId="0" applyFont="1" applyBorder="1"/>
    <xf numFmtId="44" fontId="34" fillId="9" borderId="20" xfId="0" applyNumberFormat="1" applyFont="1" applyFill="1" applyBorder="1" applyAlignment="1">
      <alignment horizontal="center" vertical="center"/>
    </xf>
    <xf numFmtId="0" fontId="24" fillId="0" borderId="22" xfId="0" applyFont="1" applyBorder="1"/>
    <xf numFmtId="0" fontId="22" fillId="6" borderId="17" xfId="0" applyFont="1" applyFill="1" applyBorder="1" applyAlignment="1">
      <alignment horizontal="center" vertical="center"/>
    </xf>
    <xf numFmtId="0" fontId="20" fillId="0" borderId="18" xfId="0" applyFont="1" applyBorder="1"/>
    <xf numFmtId="0" fontId="17" fillId="8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10" fillId="0" borderId="4" xfId="0" applyFont="1" applyBorder="1" applyAlignment="1">
      <alignment vertical="center"/>
    </xf>
    <xf numFmtId="44" fontId="11" fillId="0" borderId="0" xfId="0" applyNumberFormat="1" applyFont="1" applyAlignment="1">
      <alignment horizontal="right" vertical="center"/>
    </xf>
    <xf numFmtId="0" fontId="0" fillId="0" borderId="7" xfId="0" applyBorder="1"/>
    <xf numFmtId="166" fontId="11" fillId="0" borderId="0" xfId="0" applyNumberFormat="1" applyFont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249"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2E7D32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0.0%"/>
    </dxf>
    <dxf>
      <numFmt numFmtId="1" formatCode="0"/>
    </dxf>
    <dxf>
      <numFmt numFmtId="34" formatCode="_-&quot;R$&quot;\ * #,##0.00_-;\-&quot;R$&quot;\ * #,##0.00_-;_-&quot;R$&quot;\ * &quot;-&quot;??_-;_-@_-"/>
    </dxf>
    <dxf>
      <font>
        <b/>
        <color rgb="FFFFFFFF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maiores cartas que cabem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Dashboard!$T$1</c:f>
              <c:strCache>
                <c:ptCount val="1"/>
                <c:pt idx="0">
                  <c:v>Crédito (R$)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numFmt formatCode="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Dashboard!$S$2:$S$6</c:f>
              <c:strCache>
                <c:ptCount val="5"/>
                <c:pt idx="0">
                  <c:v>Imóvel IE600 – 240m</c:v>
                </c:pt>
                <c:pt idx="1">
                  <c:v>Imóvel IE600 – 220m</c:v>
                </c:pt>
                <c:pt idx="2">
                  <c:v>Imóvel IE600 – 200m</c:v>
                </c:pt>
                <c:pt idx="3">
                  <c:v>Imóvel IE580 – 240m</c:v>
                </c:pt>
                <c:pt idx="4">
                  <c:v>Imóvel IE580 – 220m</c:v>
                </c:pt>
              </c:strCache>
            </c:strRef>
          </c:cat>
          <c:val>
            <c:numRef>
              <c:f>Dashboard!$T$2:$T$6</c:f>
              <c:numCache>
                <c:formatCode>\R"R$"\ #,##0</c:formatCode>
                <c:ptCount val="5"/>
                <c:pt idx="0">
                  <c:v>600000</c:v>
                </c:pt>
                <c:pt idx="1">
                  <c:v>600000</c:v>
                </c:pt>
                <c:pt idx="2">
                  <c:v>600000</c:v>
                </c:pt>
                <c:pt idx="3">
                  <c:v>580000</c:v>
                </c:pt>
                <c:pt idx="4">
                  <c:v>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C-7041-9A9F-D811406CF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2938432"/>
        <c:axId val="1832933952"/>
      </c:barChart>
      <c:catAx>
        <c:axId val="1832938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2933952"/>
        <c:crosses val="autoZero"/>
        <c:auto val="1"/>
        <c:lblAlgn val="ctr"/>
        <c:lblOffset val="100"/>
        <c:noMultiLvlLbl val="0"/>
      </c:catAx>
      <c:valAx>
        <c:axId val="1832933952"/>
        <c:scaling>
          <c:orientation val="minMax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,##0" sourceLinked="1"/>
        <c:majorTickMark val="none"/>
        <c:minorTickMark val="none"/>
        <c:tickLblPos val="nextTo"/>
        <c:crossAx val="183293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457199</xdr:colOff>
      <xdr:row>13</xdr:row>
      <xdr:rowOff>228599</xdr:rowOff>
    </xdr:from>
    <xdr:to>
      <xdr:col>11</xdr:col>
      <xdr:colOff>1206499</xdr:colOff>
      <xdr:row>32</xdr:row>
      <xdr:rowOff>228599</xdr:rowOff>
    </xdr:to>
    <xdr:graphicFrame macro="">
      <xdr:nvGraphicFramePr>
        <xdr:cNvPr id="2" name="topCartas">
          <a:extLst>
            <a:ext uri="{FF2B5EF4-FFF2-40B4-BE49-F238E27FC236}">
              <a16:creationId xmlns:a16="http://schemas.microsoft.com/office/drawing/2014/main" id="{2284662E-A690-CE4E-C664-530074DF7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C8F88E-3A29-FE4A-8531-3D8310077719}" name="tblConsorcios" displayName="tblConsorcios" ref="A1:G64" totalsRowShown="0" headerRowDxfId="248">
  <autoFilter ref="A1:G64" xr:uid="{16C8F88E-3A29-FE4A-8531-3D8310077719}"/>
  <tableColumns count="7">
    <tableColumn id="1" xr3:uid="{FF098E11-EB13-C74E-AD42-8DD8F78BEF77}" name="Produto"/>
    <tableColumn id="2" xr3:uid="{BCE18553-B584-A143-BEA9-034C37002240}" name="Código"/>
    <tableColumn id="3" xr3:uid="{A4762555-52B5-F243-9EF6-2635A667AAD1}" name="Valor da Carta (R$)" dataDxfId="247"/>
    <tableColumn id="4" xr3:uid="{96887B7C-E906-8349-8BA5-6E72190AF5AC}" name="Prazo (meses)" dataDxfId="246"/>
    <tableColumn id="5" xr3:uid="{6D9D07A8-3839-B441-8D0D-5CC105C9FECF}" name="Taxa Adm Total (%)" dataDxfId="245"/>
    <tableColumn id="6" xr3:uid="{1F273B2D-7EBA-424D-8E58-B10FA9838CAA}" name="Parcela 1ª a 12ª (R$)" dataDxfId="244"/>
    <tableColumn id="7" xr3:uid="{28777E1A-31E6-6F4A-AA15-C1FA19B72AAF}" name="Parcela Mensal (R$)" dataDxfId="2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7AD80D-F105-504B-B294-91B082729DB7}" name="tblClientes" displayName="tblClientes" ref="A1:D15" totalsRowShown="0" headerRowDxfId="242">
  <autoFilter ref="A1:D15" xr:uid="{1B7AD80D-F105-504B-B294-91B082729DB7}"/>
  <tableColumns count="4">
    <tableColumn id="1" xr3:uid="{A29DCCBA-E1B0-C34B-AFEC-925463BAEF81}" name="Cliente"/>
    <tableColumn id="2" xr3:uid="{68CD6105-C4DD-044D-89D1-B4AB6141FF96}" name="Dividendo Mensal (R$)" dataDxfId="241"/>
    <tableColumn id="3" xr3:uid="{860D6ACC-BA66-8140-BEBE-C5E33128E72B}" name="Maior Carta Pagável (R$)" dataDxfId="240">
      <calculatedColumnFormula>_xlfn.MAXIFS(tblConsorcios[Valor da Carta (R$)],tblConsorcios[Parcela Mensal (R$)],"&lt;="&amp;tblClientes[[#This Row],[Dividendo Mensal (R$)]])</calculatedColumnFormula>
    </tableColumn>
    <tableColumn id="4" xr3:uid="{86BBD215-54D6-2444-928D-723B526D8EE2}" name="Produtos Elegíveis">
      <calculatedColumnFormula>COUNTIFS(tblConsorcios[Parcela Mensal (R$)],"&lt;="&amp;tblClientes[[#This Row],[Dividendo Mensal (R$)]])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8B06C8-056E-2248-A2C9-DD60C7461ED3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bf823144-bb25-4b81-85d7-dbb5f2e039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C89F-67A3-1043-B816-96B80694BB1B}">
  <sheetPr>
    <tabColor rgb="FF7030A0"/>
  </sheetPr>
  <dimension ref="B1:T80"/>
  <sheetViews>
    <sheetView showGridLines="0" tabSelected="1" zoomScaleNormal="90" workbookViewId="0">
      <selection activeCell="C73" sqref="C73"/>
    </sheetView>
  </sheetViews>
  <sheetFormatPr baseColWidth="10" defaultRowHeight="20" outlineLevelCol="1" x14ac:dyDescent="0.2"/>
  <cols>
    <col min="1" max="1" width="2.6640625" style="17" customWidth="1"/>
    <col min="2" max="2" width="26.6640625" style="17" bestFit="1" customWidth="1"/>
    <col min="3" max="3" width="20.1640625" style="17" customWidth="1"/>
    <col min="4" max="4" width="20.33203125" style="17" customWidth="1"/>
    <col min="5" max="5" width="16.6640625" style="17" customWidth="1"/>
    <col min="6" max="6" width="6" style="17" customWidth="1"/>
    <col min="7" max="8" width="15.83203125" style="17" customWidth="1"/>
    <col min="9" max="9" width="2.33203125" style="17" customWidth="1"/>
    <col min="10" max="12" width="15.83203125" style="17" customWidth="1"/>
    <col min="13" max="13" width="10.83203125" style="17"/>
    <col min="14" max="14" width="0" style="17" hidden="1" customWidth="1" outlineLevel="1"/>
    <col min="15" max="15" width="10.83203125" style="17" collapsed="1"/>
    <col min="16" max="18" width="10.83203125" style="17"/>
    <col min="19" max="19" width="10.83203125" style="17" outlineLevel="1"/>
    <col min="20" max="20" width="17.6640625" style="17" bestFit="1" customWidth="1" outlineLevel="1"/>
    <col min="21" max="16384" width="10.83203125" style="17"/>
  </cols>
  <sheetData>
    <row r="1" spans="2:20" ht="32" customHeight="1" x14ac:dyDescent="0.2">
      <c r="B1" s="64" t="s">
        <v>27</v>
      </c>
      <c r="C1" s="64"/>
      <c r="D1" s="64"/>
      <c r="E1" s="64"/>
      <c r="F1" s="64"/>
      <c r="G1" s="64"/>
      <c r="H1" s="64"/>
      <c r="I1" s="64"/>
      <c r="J1" s="64"/>
      <c r="K1" s="64"/>
      <c r="L1" s="64"/>
      <c r="P1"/>
      <c r="Q1"/>
      <c r="S1" s="17" t="s">
        <v>0</v>
      </c>
      <c r="T1" s="17" t="s">
        <v>123</v>
      </c>
    </row>
    <row r="2" spans="2:20" s="19" customFormat="1" ht="16" x14ac:dyDescent="0.2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N2" s="19" t="str" cm="1">
        <f t="array" ref="N2:N15">tblClientes[Cliente]</f>
        <v>João Silva</v>
      </c>
      <c r="P2"/>
      <c r="Q2"/>
      <c r="S2" s="19" t="str" cm="1">
        <f t="array" ref="S2:S6">IFERROR(INDEX(_xlfn.SORTBY(_xlfn._xlws.FILTER(tblConsorcios[Produto],tblConsorcios[Parcela Mensal (R$)]&lt;=$D$7),_xlfn._xlws.FILTER(tblConsorcios[Valor da Carta (R$)],tblConsorcios[Parcela Mensal (R$)]&lt;=$D$7),-1),_xlfn.SEQUENCE(5)),"")</f>
        <v>Imóvel IE600 – 240m</v>
      </c>
      <c r="T2" s="29" cm="1">
        <f t="array" ref="T2:T6">IFERROR(INDEX(_xlfn.SORTBY(_xlfn._xlws.FILTER(tblConsorcios[Valor da Carta (R$)],tblConsorcios[Parcela Mensal (R$)]&lt;=$D$7),_xlfn._xlws.FILTER(tblConsorcios[Valor da Carta (R$)],tblConsorcios[Parcela Mensal (R$)]&lt;=$D$7),-1),_xlfn.SEQUENCE(5)),"")</f>
        <v>600000</v>
      </c>
    </row>
    <row r="3" spans="2:20" x14ac:dyDescent="0.2">
      <c r="N3" s="17" t="str">
        <v>Maria Souza</v>
      </c>
      <c r="P3"/>
      <c r="Q3"/>
      <c r="S3" s="17" t="str">
        <v>Imóvel IE600 – 220m</v>
      </c>
      <c r="T3" s="30">
        <v>600000</v>
      </c>
    </row>
    <row r="4" spans="2:20" s="16" customFormat="1" x14ac:dyDescent="0.2">
      <c r="B4" s="18" t="s">
        <v>26</v>
      </c>
      <c r="C4" s="72" t="s">
        <v>124</v>
      </c>
      <c r="D4" s="73"/>
      <c r="E4" s="17"/>
      <c r="F4" s="17"/>
      <c r="G4" s="66" t="s">
        <v>118</v>
      </c>
      <c r="H4" s="67"/>
      <c r="I4" s="67"/>
      <c r="J4" s="67"/>
      <c r="K4" s="67"/>
      <c r="L4" s="67"/>
      <c r="N4" s="16" t="str">
        <v>Carlos Pereira</v>
      </c>
      <c r="P4"/>
      <c r="Q4"/>
      <c r="S4" s="16" t="str">
        <v>Imóvel IE600 – 200m</v>
      </c>
      <c r="T4" s="31">
        <v>600000</v>
      </c>
    </row>
    <row r="5" spans="2:20" ht="21" thickBot="1" x14ac:dyDescent="0.25">
      <c r="N5" s="17" t="str">
        <v>JANDIRINHA</v>
      </c>
      <c r="P5"/>
      <c r="Q5"/>
      <c r="S5" s="17" t="str">
        <v>Imóvel IE580 – 240m</v>
      </c>
      <c r="T5" s="30">
        <v>580000</v>
      </c>
    </row>
    <row r="6" spans="2:20" ht="26" customHeight="1" x14ac:dyDescent="0.3">
      <c r="B6" s="57" t="str">
        <f>$C$4</f>
        <v>JANDIRINHA</v>
      </c>
      <c r="C6" s="58"/>
      <c r="D6" s="58"/>
      <c r="E6" s="59"/>
      <c r="G6" s="68" t="s">
        <v>21</v>
      </c>
      <c r="H6" s="69"/>
      <c r="J6" s="47" t="s">
        <v>22</v>
      </c>
      <c r="K6" s="48"/>
      <c r="N6" s="17">
        <v>0</v>
      </c>
      <c r="P6"/>
      <c r="Q6"/>
      <c r="S6" s="17" t="str">
        <v>Imóvel IE580 – 220m</v>
      </c>
      <c r="T6" s="30">
        <v>580000</v>
      </c>
    </row>
    <row r="7" spans="2:20" ht="28" customHeight="1" x14ac:dyDescent="0.3">
      <c r="B7" s="55" t="s">
        <v>20</v>
      </c>
      <c r="C7" s="56"/>
      <c r="D7" s="60">
        <f>_xlfn.XLOOKUP($C$4,tblClientes[Cliente],tblClientes[Dividendo Mensal (R$)])</f>
        <v>4550</v>
      </c>
      <c r="E7" s="61"/>
      <c r="G7" s="70">
        <f>IFERROR($D$8,0)</f>
        <v>600000</v>
      </c>
      <c r="H7" s="71"/>
      <c r="J7" s="49">
        <f>IFERROR($D$9,0)</f>
        <v>63</v>
      </c>
      <c r="K7" s="50"/>
      <c r="N7" s="17">
        <v>0</v>
      </c>
      <c r="P7"/>
      <c r="Q7"/>
    </row>
    <row r="8" spans="2:20" ht="29" customHeight="1" x14ac:dyDescent="0.3">
      <c r="B8" s="55" t="s">
        <v>21</v>
      </c>
      <c r="C8" s="56"/>
      <c r="D8" s="60">
        <f>_xlfn.XLOOKUP($C$4,tblClientes[Cliente],tblClientes[Maior Carta Pagável (R$)])</f>
        <v>600000</v>
      </c>
      <c r="E8" s="61"/>
      <c r="N8" s="17">
        <v>0</v>
      </c>
      <c r="P8"/>
      <c r="Q8"/>
    </row>
    <row r="9" spans="2:20" ht="26" customHeight="1" x14ac:dyDescent="0.3">
      <c r="B9" s="55" t="s">
        <v>22</v>
      </c>
      <c r="C9" s="56"/>
      <c r="D9" s="62">
        <f>_xlfn.XLOOKUP($C$4,tblClientes[Cliente],tblClientes[Produtos Elegíveis])</f>
        <v>63</v>
      </c>
      <c r="E9" s="63"/>
      <c r="G9" s="51" t="s">
        <v>119</v>
      </c>
      <c r="H9" s="52"/>
      <c r="J9" s="51" t="s">
        <v>120</v>
      </c>
      <c r="K9" s="52"/>
      <c r="N9" s="17">
        <v>0</v>
      </c>
      <c r="P9"/>
      <c r="Q9"/>
    </row>
    <row r="10" spans="2:20" ht="28" customHeight="1" x14ac:dyDescent="0.3">
      <c r="B10" s="32" t="s">
        <v>23</v>
      </c>
      <c r="C10" s="33" t="s">
        <v>116</v>
      </c>
      <c r="D10" s="33" t="s">
        <v>24</v>
      </c>
      <c r="E10" s="34" t="s">
        <v>25</v>
      </c>
      <c r="G10" s="53" cm="1">
        <f t="array" ref="G10">IFERROR(MIN(_xlfn._xlws.FILTER(tblConsorcios[Parcela Mensal (R$)],tblConsorcios[Parcela Mensal (R$)]&lt;=$D$7)),0)</f>
        <v>644</v>
      </c>
      <c r="H10" s="54"/>
      <c r="J10" s="53" cm="1">
        <f t="array" ref="J10">IFERROR(MAX(_xlfn._xlws.FILTER(tblConsorcios[Parcela Mensal (R$)],tblConsorcios[Parcela Mensal (R$)]&lt;=$D$7)),0)</f>
        <v>3804</v>
      </c>
      <c r="K10" s="54"/>
      <c r="N10" s="17">
        <v>0</v>
      </c>
      <c r="P10"/>
      <c r="Q10"/>
    </row>
    <row r="11" spans="2:20" ht="18" customHeight="1" x14ac:dyDescent="0.25">
      <c r="B11" s="35" t="str" cm="1">
        <f t="array" ref="B11:B73">IFERROR(_xlfn.SORTBY(_xlfn._xlws.FILTER(tblConsorcios[Produto],tblConsorcios[Parcela Mensal (R$)]&lt;=$D$7),_xlfn._xlws.FILTER(tblConsorcios[Parcela Mensal (R$)],tblConsorcios[Parcela Mensal (R$)]&lt;=$D$7),-1),"—")</f>
        <v>Imóvel IE600 – 200m</v>
      </c>
      <c r="C11" s="36" cm="1">
        <f t="array" ref="C11:C73">IFERROR(_xlfn.SORTBY(_xlfn._xlws.FILTER(tblConsorcios[Valor da Carta (R$)],tblConsorcios[Parcela Mensal (R$)]&lt;=$D$7),_xlfn._xlws.FILTER(tblConsorcios[Parcela Mensal (R$)],tblConsorcios[Parcela Mensal (R$)]&lt;=$D$7),-1),"")</f>
        <v>600000</v>
      </c>
      <c r="D11" s="36" cm="1">
        <f t="array" ref="D11:D73">IFERROR(_xlfn.SORTBY(_xlfn._xlws.FILTER(tblConsorcios[Parcela Mensal (R$)],tblConsorcios[Parcela Mensal (R$)]&lt;=$D$7),_xlfn._xlws.FILTER(tblConsorcios[Parcela Mensal (R$)],tblConsorcios[Parcela Mensal (R$)]&lt;=$D$7),-1),"")</f>
        <v>3804</v>
      </c>
      <c r="E11" s="27" cm="1">
        <f t="array" ref="E11:E73">IFERROR($D$7-_xlfn.SORTBY(_xlfn._xlws.FILTER(tblConsorcios[Parcela Mensal (R$)],tblConsorcios[Parcela Mensal (R$)]&lt;=$D$7),_xlfn._xlws.FILTER(tblConsorcios[Parcela Mensal (R$)],tblConsorcios[Parcela Mensal (R$)]&lt;=$D$7),-1),"")</f>
        <v>746</v>
      </c>
      <c r="N11" s="17">
        <v>0</v>
      </c>
    </row>
    <row r="12" spans="2:20" ht="18" customHeight="1" x14ac:dyDescent="0.25">
      <c r="B12" s="35" t="str">
        <v>Imóvel IE580 – 200m</v>
      </c>
      <c r="C12" s="36">
        <v>580000</v>
      </c>
      <c r="D12" s="36">
        <v>3677.2</v>
      </c>
      <c r="E12" s="27">
        <v>872.80000000000018</v>
      </c>
      <c r="G12" s="39" t="s">
        <v>121</v>
      </c>
      <c r="H12" s="40"/>
      <c r="J12" s="43" t="s">
        <v>122</v>
      </c>
      <c r="K12" s="44"/>
      <c r="N12" s="17">
        <v>0</v>
      </c>
    </row>
    <row r="13" spans="2:20" ht="19" customHeight="1" x14ac:dyDescent="0.3">
      <c r="B13" s="35" t="str">
        <v>Imóvel IE550 – 200m</v>
      </c>
      <c r="C13" s="36">
        <v>550000</v>
      </c>
      <c r="D13" s="36">
        <v>3487</v>
      </c>
      <c r="E13" s="27">
        <v>1063</v>
      </c>
      <c r="G13" s="41" cm="1">
        <f t="array" ref="G13">IFERROR(MAX(_xlfn._xlws.FILTER(tblConsorcios[Parcela Mensal (R$)],tblConsorcios[Parcela Mensal (R$)]&lt;=$D$7))/$D$7,0)</f>
        <v>0.83604395604395609</v>
      </c>
      <c r="H13" s="42"/>
      <c r="J13" s="45" t="str" cm="1">
        <f t="array" ref="J13">IFERROR(INDEX(_xlfn._xlws.FILTER(tblConsorcios[Produto],(tblConsorcios[Parcela Mensal (R$)]&lt;=$D$7)*(tblConsorcios[Valor da Carta (R$)]=$D$8)),1),"—")</f>
        <v>Imóvel IE600 – 240m</v>
      </c>
      <c r="K13" s="46"/>
      <c r="N13" s="17">
        <v>0</v>
      </c>
    </row>
    <row r="14" spans="2:20" ht="18" customHeight="1" x14ac:dyDescent="0.25">
      <c r="B14" s="35" t="str">
        <v>Imóvel IE600 – 220m</v>
      </c>
      <c r="C14" s="36">
        <v>600000</v>
      </c>
      <c r="D14" s="36">
        <v>3485.45</v>
      </c>
      <c r="E14" s="27">
        <v>1064.5500000000002</v>
      </c>
      <c r="N14" s="17">
        <v>0</v>
      </c>
    </row>
    <row r="15" spans="2:20" ht="18" customHeight="1" x14ac:dyDescent="0.25">
      <c r="B15" s="35" t="str">
        <v>Imóvel IE580 – 220m</v>
      </c>
      <c r="C15" s="36">
        <v>580000</v>
      </c>
      <c r="D15" s="36">
        <v>3369.27</v>
      </c>
      <c r="E15" s="27">
        <v>1180.73</v>
      </c>
      <c r="N15" s="17">
        <v>0</v>
      </c>
    </row>
    <row r="16" spans="2:20" ht="18" customHeight="1" x14ac:dyDescent="0.25">
      <c r="B16" s="35" t="str">
        <v>Imóvel IE530 – 200m</v>
      </c>
      <c r="C16" s="36">
        <v>530000</v>
      </c>
      <c r="D16" s="36">
        <v>3360.2</v>
      </c>
      <c r="E16" s="27">
        <v>1189.8000000000002</v>
      </c>
    </row>
    <row r="17" spans="2:5" ht="18" customHeight="1" x14ac:dyDescent="0.25">
      <c r="B17" s="35" t="str">
        <v>Imóvel IE600 – 240m</v>
      </c>
      <c r="C17" s="36">
        <v>600000</v>
      </c>
      <c r="D17" s="36">
        <v>3220</v>
      </c>
      <c r="E17" s="27">
        <v>1330</v>
      </c>
    </row>
    <row r="18" spans="2:5" ht="18" customHeight="1" x14ac:dyDescent="0.25">
      <c r="B18" s="35" t="str">
        <v>Imóvel IE550 – 220m</v>
      </c>
      <c r="C18" s="36">
        <v>550000</v>
      </c>
      <c r="D18" s="36">
        <v>3195</v>
      </c>
      <c r="E18" s="27">
        <v>1355</v>
      </c>
    </row>
    <row r="19" spans="2:5" ht="18" customHeight="1" x14ac:dyDescent="0.25">
      <c r="B19" s="35" t="str">
        <v>Imóvel IE500 – 200m</v>
      </c>
      <c r="C19" s="36">
        <v>500000</v>
      </c>
      <c r="D19" s="36">
        <v>3170</v>
      </c>
      <c r="E19" s="27">
        <v>1380</v>
      </c>
    </row>
    <row r="20" spans="2:5" ht="18" customHeight="1" x14ac:dyDescent="0.25">
      <c r="B20" s="35" t="str">
        <v>Imóvel IE580 – 240m</v>
      </c>
      <c r="C20" s="36">
        <v>580000</v>
      </c>
      <c r="D20" s="36">
        <v>3112.67</v>
      </c>
      <c r="E20" s="27">
        <v>1437.33</v>
      </c>
    </row>
    <row r="21" spans="2:5" ht="18" customHeight="1" x14ac:dyDescent="0.25">
      <c r="B21" s="35" t="str">
        <v>Imóvel IE530 – 220m</v>
      </c>
      <c r="C21" s="36">
        <v>530000</v>
      </c>
      <c r="D21" s="36">
        <v>3078.82</v>
      </c>
      <c r="E21" s="27">
        <v>1471.1799999999998</v>
      </c>
    </row>
    <row r="22" spans="2:5" ht="18" customHeight="1" x14ac:dyDescent="0.25">
      <c r="B22" s="35" t="str">
        <v>Imóvel IE480 – 200m</v>
      </c>
      <c r="C22" s="36">
        <v>480000</v>
      </c>
      <c r="D22" s="36">
        <v>3043.2</v>
      </c>
      <c r="E22" s="27">
        <v>1506.8000000000002</v>
      </c>
    </row>
    <row r="23" spans="2:5" ht="18" customHeight="1" x14ac:dyDescent="0.25">
      <c r="B23" s="35" t="str">
        <v>Imóvel IE550 – 240m</v>
      </c>
      <c r="C23" s="36">
        <v>550000</v>
      </c>
      <c r="D23" s="36">
        <v>2951.67</v>
      </c>
      <c r="E23" s="27">
        <v>1598.33</v>
      </c>
    </row>
    <row r="24" spans="2:5" ht="18" customHeight="1" x14ac:dyDescent="0.25">
      <c r="B24" s="35" t="str">
        <v>Imóvel IE500 – 220m</v>
      </c>
      <c r="C24" s="36">
        <v>500000</v>
      </c>
      <c r="D24" s="36">
        <v>2904.55</v>
      </c>
      <c r="E24" s="27">
        <v>1645.4499999999998</v>
      </c>
    </row>
    <row r="25" spans="2:5" ht="18" customHeight="1" x14ac:dyDescent="0.25">
      <c r="B25" s="35" t="str">
        <v>Imóvel IE450 – 200m</v>
      </c>
      <c r="C25" s="36">
        <v>450000</v>
      </c>
      <c r="D25" s="36">
        <v>2853</v>
      </c>
      <c r="E25" s="27">
        <v>1697</v>
      </c>
    </row>
    <row r="26" spans="2:5" ht="18" customHeight="1" x14ac:dyDescent="0.25">
      <c r="B26" s="35" t="str">
        <v>Imóvel IE530 – 240m</v>
      </c>
      <c r="C26" s="36">
        <v>530000</v>
      </c>
      <c r="D26" s="36">
        <v>2844.33</v>
      </c>
      <c r="E26" s="27">
        <v>1705.67</v>
      </c>
    </row>
    <row r="27" spans="2:5" ht="18" customHeight="1" x14ac:dyDescent="0.25">
      <c r="B27" s="35" t="str">
        <v>Imóvel IE480 – 220m</v>
      </c>
      <c r="C27" s="36">
        <v>480000</v>
      </c>
      <c r="D27" s="36">
        <v>2788.36</v>
      </c>
      <c r="E27" s="27">
        <v>1761.6399999999999</v>
      </c>
    </row>
    <row r="28" spans="2:5" ht="18" customHeight="1" x14ac:dyDescent="0.25">
      <c r="B28" s="35" t="str">
        <v>Imóvel IE430 – 200m</v>
      </c>
      <c r="C28" s="36">
        <v>430000</v>
      </c>
      <c r="D28" s="36">
        <v>2726.2</v>
      </c>
      <c r="E28" s="27">
        <v>1823.8000000000002</v>
      </c>
    </row>
    <row r="29" spans="2:5" ht="18" customHeight="1" x14ac:dyDescent="0.25">
      <c r="B29" s="35" t="str">
        <v>Imóvel IE500 – 240m</v>
      </c>
      <c r="C29" s="36">
        <v>500000</v>
      </c>
      <c r="D29" s="36">
        <v>2683.33</v>
      </c>
      <c r="E29" s="27">
        <v>1866.67</v>
      </c>
    </row>
    <row r="30" spans="2:5" ht="18" customHeight="1" x14ac:dyDescent="0.25">
      <c r="B30" s="35" t="str">
        <v>Imóvel IE450 – 220m</v>
      </c>
      <c r="C30" s="36">
        <v>450000</v>
      </c>
      <c r="D30" s="36">
        <v>2614.09</v>
      </c>
      <c r="E30" s="27">
        <v>1935.9099999999999</v>
      </c>
    </row>
    <row r="31" spans="2:5" ht="18" customHeight="1" x14ac:dyDescent="0.25">
      <c r="B31" s="35" t="str">
        <v>Imóvel IE480 – 240m</v>
      </c>
      <c r="C31" s="36">
        <v>480000</v>
      </c>
      <c r="D31" s="36">
        <v>2576</v>
      </c>
      <c r="E31" s="27">
        <v>1974</v>
      </c>
    </row>
    <row r="32" spans="2:5" ht="18" customHeight="1" x14ac:dyDescent="0.25">
      <c r="B32" s="35" t="str">
        <v>Imóvel IE400 – 200m</v>
      </c>
      <c r="C32" s="36">
        <v>400000</v>
      </c>
      <c r="D32" s="36">
        <v>2536</v>
      </c>
      <c r="E32" s="27">
        <v>2014</v>
      </c>
    </row>
    <row r="33" spans="2:5" ht="18" customHeight="1" x14ac:dyDescent="0.25">
      <c r="B33" s="35" t="str">
        <v>Imóvel IE430 – 220m</v>
      </c>
      <c r="C33" s="36">
        <v>430000</v>
      </c>
      <c r="D33" s="36">
        <v>2497.91</v>
      </c>
      <c r="E33" s="27">
        <v>2052.09</v>
      </c>
    </row>
    <row r="34" spans="2:5" ht="18" customHeight="1" x14ac:dyDescent="0.25">
      <c r="B34" s="35" t="str">
        <v>Imóvel IE450 – 240m</v>
      </c>
      <c r="C34" s="36">
        <v>450000</v>
      </c>
      <c r="D34" s="36">
        <v>2415</v>
      </c>
      <c r="E34" s="27">
        <v>2135</v>
      </c>
    </row>
    <row r="35" spans="2:5" ht="18" customHeight="1" x14ac:dyDescent="0.25">
      <c r="B35" s="35" t="str">
        <v>Imóvel IE380 – 200m</v>
      </c>
      <c r="C35" s="36">
        <v>380000</v>
      </c>
      <c r="D35" s="36">
        <v>2409.1999999999998</v>
      </c>
      <c r="E35" s="27">
        <v>2140.8000000000002</v>
      </c>
    </row>
    <row r="36" spans="2:5" ht="18" customHeight="1" x14ac:dyDescent="0.25">
      <c r="B36" s="35" t="str">
        <v>Imóvel IE400 – 220m</v>
      </c>
      <c r="C36" s="36">
        <v>400000</v>
      </c>
      <c r="D36" s="36">
        <v>2323.64</v>
      </c>
      <c r="E36" s="27">
        <v>2226.36</v>
      </c>
    </row>
    <row r="37" spans="2:5" ht="18" customHeight="1" x14ac:dyDescent="0.25">
      <c r="B37" s="35" t="str">
        <v>Imóvel IE430 – 240m</v>
      </c>
      <c r="C37" s="36">
        <v>430000</v>
      </c>
      <c r="D37" s="36">
        <v>2307.67</v>
      </c>
      <c r="E37" s="27">
        <v>2242.33</v>
      </c>
    </row>
    <row r="38" spans="2:5" ht="18" customHeight="1" x14ac:dyDescent="0.25">
      <c r="B38" s="35" t="str">
        <v>Imóvel IE350 – 200m</v>
      </c>
      <c r="C38" s="36">
        <v>350000</v>
      </c>
      <c r="D38" s="36">
        <v>2219</v>
      </c>
      <c r="E38" s="27">
        <v>2331</v>
      </c>
    </row>
    <row r="39" spans="2:5" ht="18" customHeight="1" x14ac:dyDescent="0.25">
      <c r="B39" s="35" t="str">
        <v>Imóvel IE380 – 220m</v>
      </c>
      <c r="C39" s="36">
        <v>380000</v>
      </c>
      <c r="D39" s="36">
        <v>2207.4499999999998</v>
      </c>
      <c r="E39" s="27">
        <v>2342.5500000000002</v>
      </c>
    </row>
    <row r="40" spans="2:5" ht="18" customHeight="1" x14ac:dyDescent="0.25">
      <c r="B40" s="35" t="str">
        <v>Imóvel IE400 – 240m</v>
      </c>
      <c r="C40" s="36">
        <v>400000</v>
      </c>
      <c r="D40" s="36">
        <v>2146.67</v>
      </c>
      <c r="E40" s="27">
        <v>2403.33</v>
      </c>
    </row>
    <row r="41" spans="2:5" ht="18" customHeight="1" x14ac:dyDescent="0.25">
      <c r="B41" s="35" t="str">
        <v>Imóvel IE330 – 200m</v>
      </c>
      <c r="C41" s="36">
        <v>330000</v>
      </c>
      <c r="D41" s="36">
        <v>2092.1999999999998</v>
      </c>
      <c r="E41" s="27">
        <v>2457.8000000000002</v>
      </c>
    </row>
    <row r="42" spans="2:5" ht="18" customHeight="1" x14ac:dyDescent="0.25">
      <c r="B42" s="35" t="str">
        <v>Imóvel IE380 – 240m</v>
      </c>
      <c r="C42" s="36">
        <v>380000</v>
      </c>
      <c r="D42" s="36">
        <v>2039.33</v>
      </c>
      <c r="E42" s="27">
        <v>2510.67</v>
      </c>
    </row>
    <row r="43" spans="2:5" ht="18" customHeight="1" x14ac:dyDescent="0.25">
      <c r="B43" s="35" t="str">
        <v>Imóvel IE350 – 220m</v>
      </c>
      <c r="C43" s="36">
        <v>350000</v>
      </c>
      <c r="D43" s="36">
        <v>2033.18</v>
      </c>
      <c r="E43" s="27">
        <v>2516.8199999999997</v>
      </c>
    </row>
    <row r="44" spans="2:5" ht="18" customHeight="1" x14ac:dyDescent="0.25">
      <c r="B44" s="35" t="str">
        <v>Imóvel IE330 – 220m</v>
      </c>
      <c r="C44" s="36">
        <v>330000</v>
      </c>
      <c r="D44" s="36">
        <v>1917</v>
      </c>
      <c r="E44" s="27">
        <v>2633</v>
      </c>
    </row>
    <row r="45" spans="2:5" ht="18" customHeight="1" x14ac:dyDescent="0.25">
      <c r="B45" s="35" t="str">
        <v>Imóvel IE300 – 200m</v>
      </c>
      <c r="C45" s="36">
        <v>300000</v>
      </c>
      <c r="D45" s="36">
        <v>1902</v>
      </c>
      <c r="E45" s="27">
        <v>2648</v>
      </c>
    </row>
    <row r="46" spans="2:5" ht="18" customHeight="1" x14ac:dyDescent="0.25">
      <c r="B46" s="35" t="str">
        <v>Imóvel IE350 – 240m</v>
      </c>
      <c r="C46" s="36">
        <v>350000</v>
      </c>
      <c r="D46" s="36">
        <v>1878.33</v>
      </c>
      <c r="E46" s="27">
        <v>2671.67</v>
      </c>
    </row>
    <row r="47" spans="2:5" ht="18" customHeight="1" x14ac:dyDescent="0.25">
      <c r="B47" s="35" t="str">
        <v>Imóvel IE330 – 240m</v>
      </c>
      <c r="C47" s="36">
        <v>330000</v>
      </c>
      <c r="D47" s="36">
        <v>1771</v>
      </c>
      <c r="E47" s="27">
        <v>2779</v>
      </c>
    </row>
    <row r="48" spans="2:5" ht="18" customHeight="1" x14ac:dyDescent="0.25">
      <c r="B48" s="35" t="str">
        <v>Imóvel IE300 – 220m</v>
      </c>
      <c r="C48" s="36">
        <v>300000</v>
      </c>
      <c r="D48" s="36">
        <v>1742.73</v>
      </c>
      <c r="E48" s="27">
        <v>2807.27</v>
      </c>
    </row>
    <row r="49" spans="2:5" ht="18" customHeight="1" x14ac:dyDescent="0.25">
      <c r="B49" s="35" t="str">
        <v>Imóvel IE300 – 240m</v>
      </c>
      <c r="C49" s="36">
        <v>300000</v>
      </c>
      <c r="D49" s="36">
        <v>1610</v>
      </c>
      <c r="E49" s="27">
        <v>2940</v>
      </c>
    </row>
    <row r="50" spans="2:5" ht="18" customHeight="1" x14ac:dyDescent="0.25">
      <c r="B50" s="35" t="str">
        <v>Imóvel IE240 – 200m</v>
      </c>
      <c r="C50" s="36">
        <v>240000</v>
      </c>
      <c r="D50" s="36">
        <v>1521.6</v>
      </c>
      <c r="E50" s="27">
        <v>3028.4</v>
      </c>
    </row>
    <row r="51" spans="2:5" ht="18" customHeight="1" x14ac:dyDescent="0.25">
      <c r="B51" s="35" t="str">
        <v>Imóvel IE230 – 200m</v>
      </c>
      <c r="C51" s="36">
        <v>230000</v>
      </c>
      <c r="D51" s="36">
        <v>1458.2</v>
      </c>
      <c r="E51" s="27">
        <v>3091.8</v>
      </c>
    </row>
    <row r="52" spans="2:5" ht="18" customHeight="1" x14ac:dyDescent="0.25">
      <c r="B52" s="35" t="str">
        <v>Imóvel IE220 – 200m</v>
      </c>
      <c r="C52" s="36">
        <v>220000</v>
      </c>
      <c r="D52" s="36">
        <v>1394.8</v>
      </c>
      <c r="E52" s="27">
        <v>3155.2</v>
      </c>
    </row>
    <row r="53" spans="2:5" ht="18" customHeight="1" x14ac:dyDescent="0.25">
      <c r="B53" s="35" t="str">
        <v>Imóvel IE240 – 220m</v>
      </c>
      <c r="C53" s="36">
        <v>240000</v>
      </c>
      <c r="D53" s="36">
        <v>1394.18</v>
      </c>
      <c r="E53" s="27">
        <v>3155.8199999999997</v>
      </c>
    </row>
    <row r="54" spans="2:5" ht="18" customHeight="1" x14ac:dyDescent="0.25">
      <c r="B54" s="35" t="str">
        <v>Imóvel IE230 – 220m</v>
      </c>
      <c r="C54" s="36">
        <v>230000</v>
      </c>
      <c r="D54" s="36">
        <v>1336.09</v>
      </c>
      <c r="E54" s="27">
        <v>3213.91</v>
      </c>
    </row>
    <row r="55" spans="2:5" ht="18" customHeight="1" x14ac:dyDescent="0.25">
      <c r="B55" s="35" t="str">
        <v>Imóvel IE240 – 240m</v>
      </c>
      <c r="C55" s="36">
        <v>240000</v>
      </c>
      <c r="D55" s="36">
        <v>1288</v>
      </c>
      <c r="E55" s="27">
        <v>3262</v>
      </c>
    </row>
    <row r="56" spans="2:5" ht="18" customHeight="1" x14ac:dyDescent="0.25">
      <c r="B56" s="35" t="str">
        <v>Imóvel IE220 – 220m</v>
      </c>
      <c r="C56" s="36">
        <v>220000</v>
      </c>
      <c r="D56" s="36">
        <v>1278</v>
      </c>
      <c r="E56" s="27">
        <v>3272</v>
      </c>
    </row>
    <row r="57" spans="2:5" ht="18" customHeight="1" x14ac:dyDescent="0.25">
      <c r="B57" s="35" t="str">
        <v>Imóvel IE200 – 200m</v>
      </c>
      <c r="C57" s="36">
        <v>200000</v>
      </c>
      <c r="D57" s="36">
        <v>1268</v>
      </c>
      <c r="E57" s="27">
        <v>3282</v>
      </c>
    </row>
    <row r="58" spans="2:5" ht="18" customHeight="1" x14ac:dyDescent="0.25">
      <c r="B58" s="35" t="str">
        <v>Imóvel IE230 – 240m</v>
      </c>
      <c r="C58" s="36">
        <v>230000</v>
      </c>
      <c r="D58" s="36">
        <v>1234.33</v>
      </c>
      <c r="E58" s="27">
        <v>3315.67</v>
      </c>
    </row>
    <row r="59" spans="2:5" ht="18" customHeight="1" x14ac:dyDescent="0.25">
      <c r="B59" s="35" t="str">
        <v>Imóvel IE220 – 240m</v>
      </c>
      <c r="C59" s="36">
        <v>220000</v>
      </c>
      <c r="D59" s="36">
        <v>1180.67</v>
      </c>
      <c r="E59" s="27">
        <v>3369.33</v>
      </c>
    </row>
    <row r="60" spans="2:5" ht="18" customHeight="1" x14ac:dyDescent="0.25">
      <c r="B60" s="35" t="str">
        <v>Imóvel IE200 – 220m</v>
      </c>
      <c r="C60" s="36">
        <v>200000</v>
      </c>
      <c r="D60" s="36">
        <v>1161.82</v>
      </c>
      <c r="E60" s="27">
        <v>3388.1800000000003</v>
      </c>
    </row>
    <row r="61" spans="2:5" ht="18" customHeight="1" x14ac:dyDescent="0.25">
      <c r="B61" s="35" t="str">
        <v>Imóvel IE200 – 240m</v>
      </c>
      <c r="C61" s="36">
        <v>200000</v>
      </c>
      <c r="D61" s="36">
        <v>1073.33</v>
      </c>
      <c r="E61" s="27">
        <v>3476.67</v>
      </c>
    </row>
    <row r="62" spans="2:5" ht="18" customHeight="1" x14ac:dyDescent="0.25">
      <c r="B62" s="35" t="str">
        <v>Imóvel IE150 – 200m</v>
      </c>
      <c r="C62" s="36">
        <v>150000</v>
      </c>
      <c r="D62" s="36">
        <v>951</v>
      </c>
      <c r="E62" s="27">
        <v>3599</v>
      </c>
    </row>
    <row r="63" spans="2:5" ht="18" customHeight="1" x14ac:dyDescent="0.25">
      <c r="B63" s="35" t="str">
        <v>Imóvel IE140 – 200m</v>
      </c>
      <c r="C63" s="36">
        <v>140000</v>
      </c>
      <c r="D63" s="36">
        <v>887.6</v>
      </c>
      <c r="E63" s="27">
        <v>3662.4</v>
      </c>
    </row>
    <row r="64" spans="2:5" ht="18" customHeight="1" x14ac:dyDescent="0.25">
      <c r="B64" s="35" t="str">
        <v>Imóvel IE150 – 220m</v>
      </c>
      <c r="C64" s="36">
        <v>150000</v>
      </c>
      <c r="D64" s="36">
        <v>871.36</v>
      </c>
      <c r="E64" s="27">
        <v>3678.64</v>
      </c>
    </row>
    <row r="65" spans="2:5" ht="18" customHeight="1" x14ac:dyDescent="0.25">
      <c r="B65" s="35" t="str">
        <v>Imóvel IE130 – 200m</v>
      </c>
      <c r="C65" s="36">
        <v>130000</v>
      </c>
      <c r="D65" s="36">
        <v>824.2</v>
      </c>
      <c r="E65" s="27">
        <v>3725.8</v>
      </c>
    </row>
    <row r="66" spans="2:5" ht="18" customHeight="1" x14ac:dyDescent="0.25">
      <c r="B66" s="35" t="str">
        <v>Imóvel IE140 – 220m</v>
      </c>
      <c r="C66" s="36">
        <v>140000</v>
      </c>
      <c r="D66" s="36">
        <v>813.27</v>
      </c>
      <c r="E66" s="27">
        <v>3736.73</v>
      </c>
    </row>
    <row r="67" spans="2:5" ht="18" customHeight="1" x14ac:dyDescent="0.25">
      <c r="B67" s="35" t="str">
        <v>Imóvel IE150 – 240m</v>
      </c>
      <c r="C67" s="36">
        <v>150000</v>
      </c>
      <c r="D67" s="36">
        <v>805</v>
      </c>
      <c r="E67" s="27">
        <v>3745</v>
      </c>
    </row>
    <row r="68" spans="2:5" ht="18" customHeight="1" x14ac:dyDescent="0.25">
      <c r="B68" s="35" t="str">
        <v>Imóvel IE120 – 200m</v>
      </c>
      <c r="C68" s="36">
        <v>120000</v>
      </c>
      <c r="D68" s="36">
        <v>760.8</v>
      </c>
      <c r="E68" s="27">
        <v>3789.2</v>
      </c>
    </row>
    <row r="69" spans="2:5" ht="18" customHeight="1" x14ac:dyDescent="0.25">
      <c r="B69" s="35" t="str">
        <v>Imóvel IE130 – 220m</v>
      </c>
      <c r="C69" s="36">
        <v>130000</v>
      </c>
      <c r="D69" s="36">
        <v>755.18</v>
      </c>
      <c r="E69" s="27">
        <v>3794.82</v>
      </c>
    </row>
    <row r="70" spans="2:5" ht="18" customHeight="1" x14ac:dyDescent="0.25">
      <c r="B70" s="35" t="str">
        <v>Imóvel IE140 – 240m</v>
      </c>
      <c r="C70" s="36">
        <v>140000</v>
      </c>
      <c r="D70" s="36">
        <v>751.33</v>
      </c>
      <c r="E70" s="27">
        <v>3798.67</v>
      </c>
    </row>
    <row r="71" spans="2:5" ht="18" customHeight="1" x14ac:dyDescent="0.25">
      <c r="B71" s="35" t="str">
        <v>Imóvel IE130 – 240m</v>
      </c>
      <c r="C71" s="36">
        <v>130000</v>
      </c>
      <c r="D71" s="36">
        <v>697.67</v>
      </c>
      <c r="E71" s="27">
        <v>3852.33</v>
      </c>
    </row>
    <row r="72" spans="2:5" ht="18" customHeight="1" x14ac:dyDescent="0.25">
      <c r="B72" s="35" t="str">
        <v>Imóvel IE120 – 220m</v>
      </c>
      <c r="C72" s="36">
        <v>120000</v>
      </c>
      <c r="D72" s="36">
        <v>697.09</v>
      </c>
      <c r="E72" s="27">
        <v>3852.91</v>
      </c>
    </row>
    <row r="73" spans="2:5" ht="18" customHeight="1" thickBot="1" x14ac:dyDescent="0.3">
      <c r="B73" s="37" t="str">
        <v>Imóvel IE120 – 240m</v>
      </c>
      <c r="C73" s="38">
        <v>120000</v>
      </c>
      <c r="D73" s="38">
        <v>644</v>
      </c>
      <c r="E73" s="28">
        <v>3906</v>
      </c>
    </row>
    <row r="74" spans="2:5" ht="22" x14ac:dyDescent="0.3">
      <c r="B74" s="26"/>
      <c r="C74" s="26"/>
      <c r="D74" s="26"/>
      <c r="E74" s="26"/>
    </row>
    <row r="75" spans="2:5" ht="22" x14ac:dyDescent="0.3">
      <c r="B75" s="26"/>
      <c r="C75" s="26"/>
      <c r="D75" s="26"/>
      <c r="E75" s="26"/>
    </row>
    <row r="76" spans="2:5" ht="22" x14ac:dyDescent="0.3">
      <c r="B76" s="26"/>
      <c r="C76" s="26"/>
      <c r="D76" s="26"/>
      <c r="E76" s="26"/>
    </row>
    <row r="77" spans="2:5" ht="22" x14ac:dyDescent="0.3">
      <c r="B77" s="26"/>
      <c r="C77" s="26"/>
      <c r="D77" s="26"/>
      <c r="E77" s="26"/>
    </row>
    <row r="78" spans="2:5" ht="22" x14ac:dyDescent="0.3">
      <c r="B78" s="26"/>
      <c r="C78" s="26"/>
      <c r="D78" s="26"/>
      <c r="E78" s="26"/>
    </row>
    <row r="79" spans="2:5" ht="22" x14ac:dyDescent="0.3">
      <c r="B79" s="26"/>
      <c r="C79" s="26"/>
      <c r="D79" s="26"/>
      <c r="E79" s="26"/>
    </row>
    <row r="80" spans="2:5" x14ac:dyDescent="0.2">
      <c r="B80"/>
      <c r="C80"/>
      <c r="D80"/>
      <c r="E80"/>
    </row>
  </sheetData>
  <mergeCells count="23">
    <mergeCell ref="B1:L1"/>
    <mergeCell ref="B2:L2"/>
    <mergeCell ref="G4:L4"/>
    <mergeCell ref="G6:H6"/>
    <mergeCell ref="G7:H7"/>
    <mergeCell ref="C4:D4"/>
    <mergeCell ref="B7:C7"/>
    <mergeCell ref="B9:C9"/>
    <mergeCell ref="B6:E6"/>
    <mergeCell ref="D7:E7"/>
    <mergeCell ref="D8:E8"/>
    <mergeCell ref="D9:E9"/>
    <mergeCell ref="B8:C8"/>
    <mergeCell ref="G12:H12"/>
    <mergeCell ref="G13:H13"/>
    <mergeCell ref="J12:K12"/>
    <mergeCell ref="J13:K13"/>
    <mergeCell ref="J6:K6"/>
    <mergeCell ref="J7:K7"/>
    <mergeCell ref="G9:H9"/>
    <mergeCell ref="G10:H10"/>
    <mergeCell ref="J9:K9"/>
    <mergeCell ref="J10:K10"/>
  </mergeCells>
  <conditionalFormatting sqref="E11:E73">
    <cfRule type="dataBar" priority="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{60FA0633-23DD-3442-A52C-3C202D202691}</x14:id>
        </ext>
      </extLst>
    </cfRule>
  </conditionalFormatting>
  <dataValidations count="1">
    <dataValidation type="list" allowBlank="1" showInputMessage="1" showErrorMessage="1" sqref="C4" xr:uid="{946EEF8D-A0C8-504C-850B-08A8A1AD082C}">
      <formula1>_xlfn.ANCHORARRAY($N$2)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FA0633-23DD-3442-A52C-3C202D20269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E11:E73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F9D8-7F20-AF43-83C3-2B17CF50BE25}">
  <sheetPr>
    <tabColor rgb="FF385723"/>
  </sheetPr>
  <dimension ref="B1:J962"/>
  <sheetViews>
    <sheetView showGridLines="0" zoomScale="105" workbookViewId="0">
      <selection activeCell="K23" sqref="K23"/>
    </sheetView>
  </sheetViews>
  <sheetFormatPr baseColWidth="10" defaultRowHeight="16" x14ac:dyDescent="0.2"/>
  <cols>
    <col min="1" max="1" width="2.6640625" customWidth="1"/>
    <col min="2" max="2" width="21.83203125" customWidth="1"/>
    <col min="3" max="3" width="15.83203125" customWidth="1"/>
    <col min="4" max="4" width="15.1640625" customWidth="1"/>
    <col min="5" max="5" width="14.6640625" customWidth="1"/>
    <col min="6" max="6" width="4" customWidth="1"/>
    <col min="7" max="7" width="20.6640625" customWidth="1"/>
    <col min="8" max="8" width="15.5" customWidth="1"/>
    <col min="9" max="9" width="15.1640625" customWidth="1"/>
    <col min="10" max="10" width="14.33203125" customWidth="1"/>
  </cols>
  <sheetData>
    <row r="1" spans="2:10" ht="32" customHeight="1" x14ac:dyDescent="0.2">
      <c r="B1" s="81" t="s">
        <v>115</v>
      </c>
      <c r="C1" s="67"/>
      <c r="D1" s="67"/>
      <c r="E1" s="67"/>
      <c r="F1" s="67"/>
      <c r="G1" s="67"/>
      <c r="H1" s="67"/>
      <c r="I1" s="67"/>
      <c r="J1" s="67"/>
    </row>
    <row r="2" spans="2:10" x14ac:dyDescent="0.2">
      <c r="B2" s="82" t="s">
        <v>117</v>
      </c>
      <c r="C2" s="67"/>
      <c r="D2" s="67"/>
      <c r="E2" s="67"/>
      <c r="F2" s="67"/>
      <c r="G2" s="67"/>
      <c r="H2" s="67"/>
      <c r="I2" s="67"/>
      <c r="J2" s="67"/>
    </row>
    <row r="3" spans="2:10" ht="17" thickBot="1" x14ac:dyDescent="0.25"/>
    <row r="4" spans="2:10" ht="28" customHeight="1" x14ac:dyDescent="0.2">
      <c r="B4" s="74" t="str">
        <f>IF(Clientes!A2="","— aguardando dados —",Clientes!A2)</f>
        <v>João Silva</v>
      </c>
      <c r="C4" s="75"/>
      <c r="D4" s="75"/>
      <c r="E4" s="76"/>
      <c r="G4" s="74" t="str">
        <f>IF(Clientes!A3="","— aguardando dados —",Clientes!A3)</f>
        <v>Maria Souza</v>
      </c>
      <c r="H4" s="75"/>
      <c r="I4" s="75"/>
      <c r="J4" s="76"/>
    </row>
    <row r="5" spans="2:10" ht="20" customHeight="1" x14ac:dyDescent="0.2">
      <c r="B5" s="77" t="s">
        <v>20</v>
      </c>
      <c r="C5" s="67"/>
      <c r="D5" s="78">
        <f>IF(Clientes!A2="","",Clientes!B2)</f>
        <v>1500</v>
      </c>
      <c r="E5" s="79"/>
      <c r="G5" s="77" t="s">
        <v>20</v>
      </c>
      <c r="H5" s="67"/>
      <c r="I5" s="78">
        <f>IF(Clientes!A3="","",Clientes!B3)</f>
        <v>3200</v>
      </c>
      <c r="J5" s="79"/>
    </row>
    <row r="6" spans="2:10" ht="20" customHeight="1" x14ac:dyDescent="0.2">
      <c r="B6" s="77" t="s">
        <v>21</v>
      </c>
      <c r="C6" s="67"/>
      <c r="D6" s="78">
        <f>IF(Clientes!A2="","",Clientes!C2)</f>
        <v>240000</v>
      </c>
      <c r="E6" s="79"/>
      <c r="G6" s="77" t="s">
        <v>21</v>
      </c>
      <c r="H6" s="67"/>
      <c r="I6" s="78">
        <f>IF(Clientes!A3="","",Clientes!C3)</f>
        <v>580000</v>
      </c>
      <c r="J6" s="79"/>
    </row>
    <row r="7" spans="2:10" ht="20" customHeight="1" x14ac:dyDescent="0.2">
      <c r="B7" s="77" t="s">
        <v>22</v>
      </c>
      <c r="C7" s="67"/>
      <c r="D7" s="80">
        <f>IF(Clientes!A2="","",Clientes!D2)</f>
        <v>23</v>
      </c>
      <c r="E7" s="79"/>
      <c r="G7" s="77" t="s">
        <v>22</v>
      </c>
      <c r="H7" s="67"/>
      <c r="I7" s="80">
        <f>IF(Clientes!A3="","",Clientes!D3)</f>
        <v>56</v>
      </c>
      <c r="J7" s="79"/>
    </row>
    <row r="8" spans="2:10" x14ac:dyDescent="0.2">
      <c r="B8" s="12" t="s">
        <v>23</v>
      </c>
      <c r="C8" s="11" t="s">
        <v>116</v>
      </c>
      <c r="D8" s="11" t="s">
        <v>24</v>
      </c>
      <c r="E8" s="15" t="s">
        <v>25</v>
      </c>
      <c r="G8" s="12" t="s">
        <v>23</v>
      </c>
      <c r="H8" s="11" t="s">
        <v>116</v>
      </c>
      <c r="I8" s="11" t="s">
        <v>24</v>
      </c>
      <c r="J8" s="15" t="s">
        <v>25</v>
      </c>
    </row>
    <row r="9" spans="2:10" x14ac:dyDescent="0.2">
      <c r="B9" s="13" t="str" cm="1">
        <f t="array" ref="B9:B18">IFERROR(INDEX(_xlfn.SORTBY(_xlfn._xlws.FILTER(tblConsorcios[Produto],tblConsorcios[Parcela Mensal (R$)]&lt;=Clientes!$B$2),_xlfn._xlws.FILTER(tblConsorcios[Parcela Mensal (R$)],tblConsorcios[Parcela Mensal (R$)]&lt;=Clientes!$B$2),-1),_xlfn.SEQUENCE(10)),"")</f>
        <v>Imóvel IE230 – 200m</v>
      </c>
      <c r="C9" s="22" cm="1">
        <f t="array" ref="C9:C18">IFERROR(INDEX(_xlfn.SORTBY(_xlfn._xlws.FILTER(tblConsorcios[Valor da Carta (R$)],tblConsorcios[Parcela Mensal (R$)]&lt;=Clientes!$B$2),_xlfn._xlws.FILTER(tblConsorcios[Parcela Mensal (R$)],tblConsorcios[Parcela Mensal (R$)]&lt;=Clientes!$B$2),-1),_xlfn.SEQUENCE(10)),"")</f>
        <v>230000</v>
      </c>
      <c r="D9" s="22" cm="1">
        <f t="array" ref="D9:D18">IFERROR(INDEX(_xlfn.SORTBY(_xlfn._xlws.FILTER(tblConsorcios[Parcela Mensal (R$)],tblConsorcios[Parcela Mensal (R$)]&lt;=Clientes!$B$2),_xlfn._xlws.FILTER(tblConsorcios[Parcela Mensal (R$)],tblConsorcios[Parcela Mensal (R$)]&lt;=Clientes!$B$2),-1),_xlfn.SEQUENCE(10)),"")</f>
        <v>1458.2</v>
      </c>
      <c r="E9" s="23" cm="1">
        <f t="array" ref="E9:E18">IFERROR(Clientes!$B$2-INDEX(_xlfn.SORTBY(_xlfn._xlws.FILTER(tblConsorcios[Parcela Mensal (R$)],tblConsorcios[Parcela Mensal (R$)]&lt;=Clientes!$B$2),_xlfn._xlws.FILTER(tblConsorcios[Parcela Mensal (R$)],tblConsorcios[Parcela Mensal (R$)]&lt;=Clientes!$B$2),-1),_xlfn.SEQUENCE(10)),"")</f>
        <v>41.799999999999955</v>
      </c>
      <c r="G9" s="13" t="str" cm="1">
        <f t="array" ref="G9:G18">IFERROR(INDEX(_xlfn.SORTBY(_xlfn._xlws.FILTER(tblConsorcios[Produto],tblConsorcios[Parcela Mensal (R$)]&lt;=Clientes!$B$3),_xlfn._xlws.FILTER(tblConsorcios[Parcela Mensal (R$)],tblConsorcios[Parcela Mensal (R$)]&lt;=Clientes!$B$3),-1),_xlfn.SEQUENCE(10)),"")</f>
        <v>Imóvel IE550 – 220m</v>
      </c>
      <c r="H9" s="22" cm="1">
        <f t="array" ref="H9:H18">IFERROR(INDEX(_xlfn.SORTBY(_xlfn._xlws.FILTER(tblConsorcios[Valor da Carta (R$)],tblConsorcios[Parcela Mensal (R$)]&lt;=Clientes!$B$3),_xlfn._xlws.FILTER(tblConsorcios[Parcela Mensal (R$)],tblConsorcios[Parcela Mensal (R$)]&lt;=Clientes!$B$3),-1),_xlfn.SEQUENCE(10)),"")</f>
        <v>550000</v>
      </c>
      <c r="I9" s="22" cm="1">
        <f t="array" ref="I9:I18">IFERROR(INDEX(_xlfn.SORTBY(_xlfn._xlws.FILTER(tblConsorcios[Parcela Mensal (R$)],tblConsorcios[Parcela Mensal (R$)]&lt;=Clientes!$B$3),_xlfn._xlws.FILTER(tblConsorcios[Parcela Mensal (R$)],tblConsorcios[Parcela Mensal (R$)]&lt;=Clientes!$B$3),-1),_xlfn.SEQUENCE(10)),"")</f>
        <v>3195</v>
      </c>
      <c r="J9" s="23" cm="1">
        <f t="array" ref="J9:J18">IFERROR(Clientes!$B$3-INDEX(_xlfn.SORTBY(_xlfn._xlws.FILTER(tblConsorcios[Parcela Mensal (R$)],tblConsorcios[Parcela Mensal (R$)]&lt;=Clientes!$B$3),_xlfn._xlws.FILTER(tblConsorcios[Parcela Mensal (R$)],tblConsorcios[Parcela Mensal (R$)]&lt;=Clientes!$B$3),-1),_xlfn.SEQUENCE(10)),"")</f>
        <v>5</v>
      </c>
    </row>
    <row r="10" spans="2:10" x14ac:dyDescent="0.2">
      <c r="B10" s="13" t="str">
        <v>Imóvel IE220 – 200m</v>
      </c>
      <c r="C10" s="22">
        <v>220000</v>
      </c>
      <c r="D10" s="22">
        <v>1394.8</v>
      </c>
      <c r="E10" s="23">
        <v>105.20000000000005</v>
      </c>
      <c r="G10" s="13" t="str">
        <v>Imóvel IE500 – 200m</v>
      </c>
      <c r="H10" s="22">
        <v>500000</v>
      </c>
      <c r="I10" s="22">
        <v>3170</v>
      </c>
      <c r="J10" s="23">
        <v>30</v>
      </c>
    </row>
    <row r="11" spans="2:10" x14ac:dyDescent="0.2">
      <c r="B11" s="13" t="str">
        <v>Imóvel IE240 – 220m</v>
      </c>
      <c r="C11" s="22">
        <v>240000</v>
      </c>
      <c r="D11" s="22">
        <v>1394.18</v>
      </c>
      <c r="E11" s="23">
        <v>105.81999999999994</v>
      </c>
      <c r="G11" s="13" t="str">
        <v>Imóvel IE580 – 240m</v>
      </c>
      <c r="H11" s="22">
        <v>580000</v>
      </c>
      <c r="I11" s="22">
        <v>3112.67</v>
      </c>
      <c r="J11" s="23">
        <v>87.329999999999927</v>
      </c>
    </row>
    <row r="12" spans="2:10" x14ac:dyDescent="0.2">
      <c r="B12" s="13" t="str">
        <v>Imóvel IE230 – 220m</v>
      </c>
      <c r="C12" s="22">
        <v>230000</v>
      </c>
      <c r="D12" s="22">
        <v>1336.09</v>
      </c>
      <c r="E12" s="23">
        <v>163.91000000000008</v>
      </c>
      <c r="G12" s="13" t="str">
        <v>Imóvel IE530 – 220m</v>
      </c>
      <c r="H12" s="22">
        <v>530000</v>
      </c>
      <c r="I12" s="22">
        <v>3078.82</v>
      </c>
      <c r="J12" s="23">
        <v>121.17999999999984</v>
      </c>
    </row>
    <row r="13" spans="2:10" x14ac:dyDescent="0.2">
      <c r="B13" s="13" t="str">
        <v>Imóvel IE240 – 240m</v>
      </c>
      <c r="C13" s="22">
        <v>240000</v>
      </c>
      <c r="D13" s="22">
        <v>1288</v>
      </c>
      <c r="E13" s="23">
        <v>212</v>
      </c>
      <c r="G13" s="13" t="str">
        <v>Imóvel IE480 – 200m</v>
      </c>
      <c r="H13" s="22">
        <v>480000</v>
      </c>
      <c r="I13" s="22">
        <v>3043.2</v>
      </c>
      <c r="J13" s="23">
        <v>156.80000000000018</v>
      </c>
    </row>
    <row r="14" spans="2:10" x14ac:dyDescent="0.2">
      <c r="B14" s="13" t="str">
        <v>Imóvel IE220 – 220m</v>
      </c>
      <c r="C14" s="22">
        <v>220000</v>
      </c>
      <c r="D14" s="22">
        <v>1278</v>
      </c>
      <c r="E14" s="23">
        <v>222</v>
      </c>
      <c r="G14" s="13" t="str">
        <v>Imóvel IE550 – 240m</v>
      </c>
      <c r="H14" s="22">
        <v>550000</v>
      </c>
      <c r="I14" s="22">
        <v>2951.67</v>
      </c>
      <c r="J14" s="23">
        <v>248.32999999999993</v>
      </c>
    </row>
    <row r="15" spans="2:10" x14ac:dyDescent="0.2">
      <c r="B15" s="13" t="str">
        <v>Imóvel IE200 – 200m</v>
      </c>
      <c r="C15" s="22">
        <v>200000</v>
      </c>
      <c r="D15" s="22">
        <v>1268</v>
      </c>
      <c r="E15" s="23">
        <v>232</v>
      </c>
      <c r="G15" s="13" t="str">
        <v>Imóvel IE500 – 220m</v>
      </c>
      <c r="H15" s="22">
        <v>500000</v>
      </c>
      <c r="I15" s="22">
        <v>2904.55</v>
      </c>
      <c r="J15" s="23">
        <v>295.44999999999982</v>
      </c>
    </row>
    <row r="16" spans="2:10" x14ac:dyDescent="0.2">
      <c r="B16" s="13" t="str">
        <v>Imóvel IE230 – 240m</v>
      </c>
      <c r="C16" s="22">
        <v>230000</v>
      </c>
      <c r="D16" s="22">
        <v>1234.33</v>
      </c>
      <c r="E16" s="23">
        <v>265.67000000000007</v>
      </c>
      <c r="G16" s="13" t="str">
        <v>Imóvel IE450 – 200m</v>
      </c>
      <c r="H16" s="22">
        <v>450000</v>
      </c>
      <c r="I16" s="22">
        <v>2853</v>
      </c>
      <c r="J16" s="23">
        <v>347</v>
      </c>
    </row>
    <row r="17" spans="2:10" x14ac:dyDescent="0.2">
      <c r="B17" s="13" t="str">
        <v>Imóvel IE220 – 240m</v>
      </c>
      <c r="C17" s="22">
        <v>220000</v>
      </c>
      <c r="D17" s="22">
        <v>1180.67</v>
      </c>
      <c r="E17" s="23">
        <v>319.32999999999993</v>
      </c>
      <c r="G17" s="13" t="str">
        <v>Imóvel IE530 – 240m</v>
      </c>
      <c r="H17" s="22">
        <v>530000</v>
      </c>
      <c r="I17" s="22">
        <v>2844.33</v>
      </c>
      <c r="J17" s="23">
        <v>355.67000000000007</v>
      </c>
    </row>
    <row r="18" spans="2:10" ht="17" thickBot="1" x14ac:dyDescent="0.25">
      <c r="B18" s="14" t="str">
        <v>Imóvel IE200 – 220m</v>
      </c>
      <c r="C18" s="24">
        <v>200000</v>
      </c>
      <c r="D18" s="24">
        <v>1161.82</v>
      </c>
      <c r="E18" s="25">
        <v>338.18000000000006</v>
      </c>
      <c r="G18" s="14" t="str">
        <v>Imóvel IE480 – 220m</v>
      </c>
      <c r="H18" s="24">
        <v>480000</v>
      </c>
      <c r="I18" s="24">
        <v>2788.36</v>
      </c>
      <c r="J18" s="25">
        <v>411.63999999999987</v>
      </c>
    </row>
    <row r="19" spans="2:10" ht="17" thickBot="1" x14ac:dyDescent="0.25"/>
    <row r="20" spans="2:10" ht="28" customHeight="1" x14ac:dyDescent="0.2">
      <c r="B20" s="74" t="str">
        <f>IF(Clientes!A4="","— aguardando dados —",Clientes!A4)</f>
        <v>Carlos Pereira</v>
      </c>
      <c r="C20" s="75"/>
      <c r="D20" s="75"/>
      <c r="E20" s="76"/>
      <c r="G20" s="74" t="str">
        <f>IF(Clientes!A5="","— aguardando dados —",Clientes!A5)</f>
        <v>JANDIRINHA</v>
      </c>
      <c r="H20" s="75"/>
      <c r="I20" s="75"/>
      <c r="J20" s="76"/>
    </row>
    <row r="21" spans="2:10" ht="20" customHeight="1" x14ac:dyDescent="0.2">
      <c r="B21" s="77" t="s">
        <v>20</v>
      </c>
      <c r="C21" s="67"/>
      <c r="D21" s="78">
        <f>IF(Clientes!A4="","",Clientes!B4)</f>
        <v>800</v>
      </c>
      <c r="E21" s="79"/>
      <c r="G21" s="77" t="s">
        <v>20</v>
      </c>
      <c r="H21" s="67"/>
      <c r="I21" s="78">
        <f>IF(Clientes!A5="","",Clientes!B5)</f>
        <v>4550</v>
      </c>
      <c r="J21" s="79"/>
    </row>
    <row r="22" spans="2:10" ht="20" customHeight="1" x14ac:dyDescent="0.2">
      <c r="B22" s="77" t="s">
        <v>21</v>
      </c>
      <c r="C22" s="67"/>
      <c r="D22" s="78">
        <f>IF(Clientes!A4="","",Clientes!C4)</f>
        <v>140000</v>
      </c>
      <c r="E22" s="79"/>
      <c r="G22" s="77" t="s">
        <v>21</v>
      </c>
      <c r="H22" s="67"/>
      <c r="I22" s="78">
        <f>IF(Clientes!A5="","",Clientes!C5)</f>
        <v>600000</v>
      </c>
      <c r="J22" s="79"/>
    </row>
    <row r="23" spans="2:10" ht="20" customHeight="1" x14ac:dyDescent="0.2">
      <c r="B23" s="77" t="s">
        <v>22</v>
      </c>
      <c r="C23" s="67"/>
      <c r="D23" s="80">
        <f>IF(Clientes!A4="","",Clientes!D4)</f>
        <v>6</v>
      </c>
      <c r="E23" s="79"/>
      <c r="G23" s="77" t="s">
        <v>22</v>
      </c>
      <c r="H23" s="67"/>
      <c r="I23" s="80">
        <f>IF(Clientes!A5="","",Clientes!D5)</f>
        <v>63</v>
      </c>
      <c r="J23" s="79"/>
    </row>
    <row r="24" spans="2:10" x14ac:dyDescent="0.2">
      <c r="B24" s="12" t="s">
        <v>23</v>
      </c>
      <c r="C24" s="11" t="s">
        <v>116</v>
      </c>
      <c r="D24" s="11" t="s">
        <v>24</v>
      </c>
      <c r="E24" s="15" t="s">
        <v>25</v>
      </c>
      <c r="G24" s="12" t="s">
        <v>23</v>
      </c>
      <c r="H24" s="11" t="s">
        <v>116</v>
      </c>
      <c r="I24" s="11" t="s">
        <v>24</v>
      </c>
      <c r="J24" s="15" t="s">
        <v>25</v>
      </c>
    </row>
    <row r="25" spans="2:10" x14ac:dyDescent="0.2">
      <c r="B25" s="13" t="str" cm="1">
        <f t="array" ref="B25:B34">IFERROR(INDEX(_xlfn.SORTBY(_xlfn._xlws.FILTER(tblConsorcios[Produto],tblConsorcios[Parcela Mensal (R$)]&lt;=Clientes!$B$4),_xlfn._xlws.FILTER(tblConsorcios[Parcela Mensal (R$)],tblConsorcios[Parcela Mensal (R$)]&lt;=Clientes!$B$4),-1),_xlfn.SEQUENCE(10)),"")</f>
        <v>Imóvel IE120 – 200m</v>
      </c>
      <c r="C25" s="22" cm="1">
        <f t="array" ref="C25:C34">IFERROR(INDEX(_xlfn.SORTBY(_xlfn._xlws.FILTER(tblConsorcios[Valor da Carta (R$)],tblConsorcios[Parcela Mensal (R$)]&lt;=Clientes!$B$4),_xlfn._xlws.FILTER(tblConsorcios[Parcela Mensal (R$)],tblConsorcios[Parcela Mensal (R$)]&lt;=Clientes!$B$4),-1),_xlfn.SEQUENCE(10)),"")</f>
        <v>120000</v>
      </c>
      <c r="D25" s="22" cm="1">
        <f t="array" ref="D25:D34">IFERROR(INDEX(_xlfn.SORTBY(_xlfn._xlws.FILTER(tblConsorcios[Parcela Mensal (R$)],tblConsorcios[Parcela Mensal (R$)]&lt;=Clientes!$B$4),_xlfn._xlws.FILTER(tblConsorcios[Parcela Mensal (R$)],tblConsorcios[Parcela Mensal (R$)]&lt;=Clientes!$B$4),-1),_xlfn.SEQUENCE(10)),"")</f>
        <v>760.8</v>
      </c>
      <c r="E25" s="23" cm="1">
        <f t="array" ref="E25:E34">IFERROR(Clientes!$B$4-INDEX(_xlfn.SORTBY(_xlfn._xlws.FILTER(tblConsorcios[Parcela Mensal (R$)],tblConsorcios[Parcela Mensal (R$)]&lt;=Clientes!$B$4),_xlfn._xlws.FILTER(tblConsorcios[Parcela Mensal (R$)],tblConsorcios[Parcela Mensal (R$)]&lt;=Clientes!$B$4),-1),_xlfn.SEQUENCE(10)),"")</f>
        <v>39.200000000000045</v>
      </c>
      <c r="G25" s="13" t="str" cm="1">
        <f t="array" ref="G25:G34">IFERROR(INDEX(_xlfn.SORTBY(_xlfn._xlws.FILTER(tblConsorcios[Produto],tblConsorcios[Parcela Mensal (R$)]&lt;=Clientes!$B$5),_xlfn._xlws.FILTER(tblConsorcios[Parcela Mensal (R$)],tblConsorcios[Parcela Mensal (R$)]&lt;=Clientes!$B$5),-1),_xlfn.SEQUENCE(10)),"")</f>
        <v>Imóvel IE600 – 200m</v>
      </c>
      <c r="H25" s="22" cm="1">
        <f t="array" ref="H25:H34">IFERROR(INDEX(_xlfn.SORTBY(_xlfn._xlws.FILTER(tblConsorcios[Valor da Carta (R$)],tblConsorcios[Parcela Mensal (R$)]&lt;=Clientes!$B$5),_xlfn._xlws.FILTER(tblConsorcios[Parcela Mensal (R$)],tblConsorcios[Parcela Mensal (R$)]&lt;=Clientes!$B$5),-1),_xlfn.SEQUENCE(10)),"")</f>
        <v>600000</v>
      </c>
      <c r="I25" s="22" cm="1">
        <f t="array" ref="I25:I34">IFERROR(INDEX(_xlfn.SORTBY(_xlfn._xlws.FILTER(tblConsorcios[Parcela Mensal (R$)],tblConsorcios[Parcela Mensal (R$)]&lt;=Clientes!$B$5),_xlfn._xlws.FILTER(tblConsorcios[Parcela Mensal (R$)],tblConsorcios[Parcela Mensal (R$)]&lt;=Clientes!$B$5),-1),_xlfn.SEQUENCE(10)),"")</f>
        <v>3804</v>
      </c>
      <c r="J25" s="23" cm="1">
        <f t="array" ref="J25:J34">IFERROR(Clientes!$B$5-INDEX(_xlfn.SORTBY(_xlfn._xlws.FILTER(tblConsorcios[Parcela Mensal (R$)],tblConsorcios[Parcela Mensal (R$)]&lt;=Clientes!$B$5),_xlfn._xlws.FILTER(tblConsorcios[Parcela Mensal (R$)],tblConsorcios[Parcela Mensal (R$)]&lt;=Clientes!$B$5),-1),_xlfn.SEQUENCE(10)),"")</f>
        <v>746</v>
      </c>
    </row>
    <row r="26" spans="2:10" x14ac:dyDescent="0.2">
      <c r="B26" s="13" t="str">
        <v>Imóvel IE130 – 220m</v>
      </c>
      <c r="C26" s="22">
        <v>130000</v>
      </c>
      <c r="D26" s="22">
        <v>755.18</v>
      </c>
      <c r="E26" s="23">
        <v>44.82000000000005</v>
      </c>
      <c r="G26" s="13" t="str">
        <v>Imóvel IE580 – 200m</v>
      </c>
      <c r="H26" s="22">
        <v>580000</v>
      </c>
      <c r="I26" s="22">
        <v>3677.2</v>
      </c>
      <c r="J26" s="23">
        <v>872.80000000000018</v>
      </c>
    </row>
    <row r="27" spans="2:10" x14ac:dyDescent="0.2">
      <c r="B27" s="13" t="str">
        <v>Imóvel IE140 – 240m</v>
      </c>
      <c r="C27" s="22">
        <v>140000</v>
      </c>
      <c r="D27" s="22">
        <v>751.33</v>
      </c>
      <c r="E27" s="23">
        <v>48.669999999999959</v>
      </c>
      <c r="G27" s="13" t="str">
        <v>Imóvel IE550 – 200m</v>
      </c>
      <c r="H27" s="22">
        <v>550000</v>
      </c>
      <c r="I27" s="22">
        <v>3487</v>
      </c>
      <c r="J27" s="23">
        <v>1063</v>
      </c>
    </row>
    <row r="28" spans="2:10" x14ac:dyDescent="0.2">
      <c r="B28" s="13" t="str">
        <v>Imóvel IE130 – 240m</v>
      </c>
      <c r="C28" s="22">
        <v>130000</v>
      </c>
      <c r="D28" s="22">
        <v>697.67</v>
      </c>
      <c r="E28" s="23">
        <v>102.33000000000004</v>
      </c>
      <c r="G28" s="13" t="str">
        <v>Imóvel IE600 – 220m</v>
      </c>
      <c r="H28" s="22">
        <v>600000</v>
      </c>
      <c r="I28" s="22">
        <v>3485.45</v>
      </c>
      <c r="J28" s="23">
        <v>1064.5500000000002</v>
      </c>
    </row>
    <row r="29" spans="2:10" x14ac:dyDescent="0.2">
      <c r="B29" s="13" t="str">
        <v>Imóvel IE120 – 220m</v>
      </c>
      <c r="C29" s="22">
        <v>120000</v>
      </c>
      <c r="D29" s="22">
        <v>697.09</v>
      </c>
      <c r="E29" s="23">
        <v>102.90999999999997</v>
      </c>
      <c r="G29" s="13" t="str">
        <v>Imóvel IE580 – 220m</v>
      </c>
      <c r="H29" s="22">
        <v>580000</v>
      </c>
      <c r="I29" s="22">
        <v>3369.27</v>
      </c>
      <c r="J29" s="23">
        <v>1180.73</v>
      </c>
    </row>
    <row r="30" spans="2:10" x14ac:dyDescent="0.2">
      <c r="B30" s="13" t="str">
        <v>Imóvel IE120 – 240m</v>
      </c>
      <c r="C30" s="22">
        <v>120000</v>
      </c>
      <c r="D30" s="22">
        <v>644</v>
      </c>
      <c r="E30" s="23">
        <v>156</v>
      </c>
      <c r="G30" s="13" t="str">
        <v>Imóvel IE530 – 200m</v>
      </c>
      <c r="H30" s="22">
        <v>530000</v>
      </c>
      <c r="I30" s="22">
        <v>3360.2</v>
      </c>
      <c r="J30" s="23">
        <v>1189.8000000000002</v>
      </c>
    </row>
    <row r="31" spans="2:10" x14ac:dyDescent="0.2">
      <c r="B31" s="13" t="str">
        <v/>
      </c>
      <c r="C31" s="22" t="str">
        <v/>
      </c>
      <c r="D31" s="22" t="str">
        <v/>
      </c>
      <c r="E31" s="23" t="str">
        <v/>
      </c>
      <c r="G31" s="13" t="str">
        <v>Imóvel IE600 – 240m</v>
      </c>
      <c r="H31" s="22">
        <v>600000</v>
      </c>
      <c r="I31" s="22">
        <v>3220</v>
      </c>
      <c r="J31" s="23">
        <v>1330</v>
      </c>
    </row>
    <row r="32" spans="2:10" x14ac:dyDescent="0.2">
      <c r="B32" s="13" t="str">
        <v/>
      </c>
      <c r="C32" s="22" t="str">
        <v/>
      </c>
      <c r="D32" s="22" t="str">
        <v/>
      </c>
      <c r="E32" s="23" t="str">
        <v/>
      </c>
      <c r="G32" s="13" t="str">
        <v>Imóvel IE550 – 220m</v>
      </c>
      <c r="H32" s="22">
        <v>550000</v>
      </c>
      <c r="I32" s="22">
        <v>3195</v>
      </c>
      <c r="J32" s="23">
        <v>1355</v>
      </c>
    </row>
    <row r="33" spans="2:10" x14ac:dyDescent="0.2">
      <c r="B33" s="13" t="str">
        <v/>
      </c>
      <c r="C33" s="22" t="str">
        <v/>
      </c>
      <c r="D33" s="22" t="str">
        <v/>
      </c>
      <c r="E33" s="23" t="str">
        <v/>
      </c>
      <c r="G33" s="13" t="str">
        <v>Imóvel IE500 – 200m</v>
      </c>
      <c r="H33" s="22">
        <v>500000</v>
      </c>
      <c r="I33" s="22">
        <v>3170</v>
      </c>
      <c r="J33" s="23">
        <v>1380</v>
      </c>
    </row>
    <row r="34" spans="2:10" ht="17" thickBot="1" x14ac:dyDescent="0.25">
      <c r="B34" s="14" t="str">
        <v/>
      </c>
      <c r="C34" s="24" t="str">
        <v/>
      </c>
      <c r="D34" s="24" t="str">
        <v/>
      </c>
      <c r="E34" s="25" t="str">
        <v/>
      </c>
      <c r="G34" s="14" t="str">
        <v>Imóvel IE580 – 240m</v>
      </c>
      <c r="H34" s="24">
        <v>580000</v>
      </c>
      <c r="I34" s="24">
        <v>3112.67</v>
      </c>
      <c r="J34" s="25">
        <v>1437.33</v>
      </c>
    </row>
    <row r="35" spans="2:10" ht="17" thickBot="1" x14ac:dyDescent="0.25"/>
    <row r="36" spans="2:10" ht="28" customHeight="1" x14ac:dyDescent="0.2">
      <c r="B36" s="74" t="str">
        <f>IF(Clientes!A6="","— aguardando dados —",Clientes!A6)</f>
        <v>— aguardando dados —</v>
      </c>
      <c r="C36" s="75"/>
      <c r="D36" s="75"/>
      <c r="E36" s="76"/>
      <c r="G36" s="74" t="str">
        <f>IF(Clientes!A7="","— aguardando dados —",Clientes!A7)</f>
        <v>— aguardando dados —</v>
      </c>
      <c r="H36" s="75"/>
      <c r="I36" s="75"/>
      <c r="J36" s="76"/>
    </row>
    <row r="37" spans="2:10" ht="20" customHeight="1" x14ac:dyDescent="0.2">
      <c r="B37" s="77" t="s">
        <v>20</v>
      </c>
      <c r="C37" s="67"/>
      <c r="D37" s="78" t="str">
        <f>IF(Clientes!A6="","",Clientes!B6)</f>
        <v/>
      </c>
      <c r="E37" s="79"/>
      <c r="G37" s="77" t="s">
        <v>20</v>
      </c>
      <c r="H37" s="67"/>
      <c r="I37" s="78" t="str">
        <f>IF(Clientes!A7="","",Clientes!B7)</f>
        <v/>
      </c>
      <c r="J37" s="79"/>
    </row>
    <row r="38" spans="2:10" ht="20" customHeight="1" x14ac:dyDescent="0.2">
      <c r="B38" s="77" t="s">
        <v>21</v>
      </c>
      <c r="C38" s="67"/>
      <c r="D38" s="78" t="str">
        <f>IF(Clientes!A6="","",Clientes!C6)</f>
        <v/>
      </c>
      <c r="E38" s="79"/>
      <c r="G38" s="77" t="s">
        <v>21</v>
      </c>
      <c r="H38" s="67"/>
      <c r="I38" s="78" t="str">
        <f>IF(Clientes!A7="","",Clientes!C7)</f>
        <v/>
      </c>
      <c r="J38" s="79"/>
    </row>
    <row r="39" spans="2:10" ht="20" customHeight="1" x14ac:dyDescent="0.2">
      <c r="B39" s="77" t="s">
        <v>22</v>
      </c>
      <c r="C39" s="67"/>
      <c r="D39" s="80" t="str">
        <f>IF(Clientes!A6="","",Clientes!D6)</f>
        <v/>
      </c>
      <c r="E39" s="79"/>
      <c r="G39" s="77" t="s">
        <v>22</v>
      </c>
      <c r="H39" s="67"/>
      <c r="I39" s="80" t="str">
        <f>IF(Clientes!A7="","",Clientes!D7)</f>
        <v/>
      </c>
      <c r="J39" s="79"/>
    </row>
    <row r="40" spans="2:10" x14ac:dyDescent="0.2">
      <c r="B40" s="12" t="s">
        <v>23</v>
      </c>
      <c r="C40" s="11" t="s">
        <v>116</v>
      </c>
      <c r="D40" s="11" t="s">
        <v>24</v>
      </c>
      <c r="E40" s="15" t="s">
        <v>25</v>
      </c>
      <c r="G40" s="12" t="s">
        <v>23</v>
      </c>
      <c r="H40" s="11" t="s">
        <v>116</v>
      </c>
      <c r="I40" s="11" t="s">
        <v>24</v>
      </c>
      <c r="J40" s="15" t="s">
        <v>25</v>
      </c>
    </row>
    <row r="41" spans="2:10" x14ac:dyDescent="0.2">
      <c r="B41" s="13" t="str" cm="1">
        <f t="array" ref="B41:B50">IFERROR(INDEX(_xlfn.SORTBY(_xlfn._xlws.FILTER(tblConsorcios[Produto],tblConsorcios[Parcela Mensal (R$)]&lt;=Clientes!$B$6),_xlfn._xlws.FILTER(tblConsorcios[Parcela Mensal (R$)],tblConsorcios[Parcela Mensal (R$)]&lt;=Clientes!$B$6),-1),_xlfn.SEQUENCE(10)),"")</f>
        <v/>
      </c>
      <c r="C41" s="22" t="str" cm="1">
        <f t="array" ref="C41:C50">IFERROR(INDEX(_xlfn.SORTBY(_xlfn._xlws.FILTER(tblConsorcios[Valor da Carta (R$)],tblConsorcios[Parcela Mensal (R$)]&lt;=Clientes!$B$6),_xlfn._xlws.FILTER(tblConsorcios[Parcela Mensal (R$)],tblConsorcios[Parcela Mensal (R$)]&lt;=Clientes!$B$6),-1),_xlfn.SEQUENCE(10)),"")</f>
        <v/>
      </c>
      <c r="D41" s="22" t="str" cm="1">
        <f t="array" ref="D41:D50">IFERROR(INDEX(_xlfn.SORTBY(_xlfn._xlws.FILTER(tblConsorcios[Parcela Mensal (R$)],tblConsorcios[Parcela Mensal (R$)]&lt;=Clientes!$B$6),_xlfn._xlws.FILTER(tblConsorcios[Parcela Mensal (R$)],tblConsorcios[Parcela Mensal (R$)]&lt;=Clientes!$B$6),-1),_xlfn.SEQUENCE(10)),"")</f>
        <v/>
      </c>
      <c r="E41" s="23" t="str" cm="1">
        <f t="array" ref="E41:E50">IFERROR(Clientes!$B$6-INDEX(_xlfn.SORTBY(_xlfn._xlws.FILTER(tblConsorcios[Parcela Mensal (R$)],tblConsorcios[Parcela Mensal (R$)]&lt;=Clientes!$B$6),_xlfn._xlws.FILTER(tblConsorcios[Parcela Mensal (R$)],tblConsorcios[Parcela Mensal (R$)]&lt;=Clientes!$B$6),-1),_xlfn.SEQUENCE(10)),"")</f>
        <v/>
      </c>
      <c r="G41" s="13" t="str" cm="1">
        <f t="array" ref="G41:G50">IFERROR(INDEX(_xlfn.SORTBY(_xlfn._xlws.FILTER(tblConsorcios[Produto],tblConsorcios[Parcela Mensal (R$)]&lt;=Clientes!$B$7),_xlfn._xlws.FILTER(tblConsorcios[Parcela Mensal (R$)],tblConsorcios[Parcela Mensal (R$)]&lt;=Clientes!$B$7),-1),_xlfn.SEQUENCE(10)),"")</f>
        <v/>
      </c>
      <c r="H41" s="22" t="str" cm="1">
        <f t="array" ref="H41:H50">IFERROR(INDEX(_xlfn.SORTBY(_xlfn._xlws.FILTER(tblConsorcios[Valor da Carta (R$)],tblConsorcios[Parcela Mensal (R$)]&lt;=Clientes!$B$7),_xlfn._xlws.FILTER(tblConsorcios[Parcela Mensal (R$)],tblConsorcios[Parcela Mensal (R$)]&lt;=Clientes!$B$7),-1),_xlfn.SEQUENCE(10)),"")</f>
        <v/>
      </c>
      <c r="I41" s="22" t="str" cm="1">
        <f t="array" ref="I41:I50">IFERROR(INDEX(_xlfn.SORTBY(_xlfn._xlws.FILTER(tblConsorcios[Parcela Mensal (R$)],tblConsorcios[Parcela Mensal (R$)]&lt;=Clientes!$B$7),_xlfn._xlws.FILTER(tblConsorcios[Parcela Mensal (R$)],tblConsorcios[Parcela Mensal (R$)]&lt;=Clientes!$B$7),-1),_xlfn.SEQUENCE(10)),"")</f>
        <v/>
      </c>
      <c r="J41" s="23" t="str" cm="1">
        <f t="array" ref="J41:J50">IFERROR(Clientes!$B$7-INDEX(_xlfn.SORTBY(_xlfn._xlws.FILTER(tblConsorcios[Parcela Mensal (R$)],tblConsorcios[Parcela Mensal (R$)]&lt;=Clientes!$B$7),_xlfn._xlws.FILTER(tblConsorcios[Parcela Mensal (R$)],tblConsorcios[Parcela Mensal (R$)]&lt;=Clientes!$B$7),-1),_xlfn.SEQUENCE(10)),"")</f>
        <v/>
      </c>
    </row>
    <row r="42" spans="2:10" x14ac:dyDescent="0.2">
      <c r="B42" s="13" t="str">
        <v/>
      </c>
      <c r="C42" s="22" t="str">
        <v/>
      </c>
      <c r="D42" s="22" t="str">
        <v/>
      </c>
      <c r="E42" s="23" t="str">
        <v/>
      </c>
      <c r="G42" s="13" t="str">
        <v/>
      </c>
      <c r="H42" s="22" t="str">
        <v/>
      </c>
      <c r="I42" s="22" t="str">
        <v/>
      </c>
      <c r="J42" s="23" t="str">
        <v/>
      </c>
    </row>
    <row r="43" spans="2:10" x14ac:dyDescent="0.2">
      <c r="B43" s="13" t="str">
        <v/>
      </c>
      <c r="C43" s="22" t="str">
        <v/>
      </c>
      <c r="D43" s="22" t="str">
        <v/>
      </c>
      <c r="E43" s="23" t="str">
        <v/>
      </c>
      <c r="G43" s="13" t="str">
        <v/>
      </c>
      <c r="H43" s="22" t="str">
        <v/>
      </c>
      <c r="I43" s="22" t="str">
        <v/>
      </c>
      <c r="J43" s="23" t="str">
        <v/>
      </c>
    </row>
    <row r="44" spans="2:10" x14ac:dyDescent="0.2">
      <c r="B44" s="13" t="str">
        <v/>
      </c>
      <c r="C44" s="22" t="str">
        <v/>
      </c>
      <c r="D44" s="22" t="str">
        <v/>
      </c>
      <c r="E44" s="23" t="str">
        <v/>
      </c>
      <c r="G44" s="13" t="str">
        <v/>
      </c>
      <c r="H44" s="22" t="str">
        <v/>
      </c>
      <c r="I44" s="22" t="str">
        <v/>
      </c>
      <c r="J44" s="23" t="str">
        <v/>
      </c>
    </row>
    <row r="45" spans="2:10" x14ac:dyDescent="0.2">
      <c r="B45" s="13" t="str">
        <v/>
      </c>
      <c r="C45" s="22" t="str">
        <v/>
      </c>
      <c r="D45" s="22" t="str">
        <v/>
      </c>
      <c r="E45" s="23" t="str">
        <v/>
      </c>
      <c r="G45" s="13" t="str">
        <v/>
      </c>
      <c r="H45" s="22" t="str">
        <v/>
      </c>
      <c r="I45" s="22" t="str">
        <v/>
      </c>
      <c r="J45" s="23" t="str">
        <v/>
      </c>
    </row>
    <row r="46" spans="2:10" x14ac:dyDescent="0.2">
      <c r="B46" s="13" t="str">
        <v/>
      </c>
      <c r="C46" s="22" t="str">
        <v/>
      </c>
      <c r="D46" s="22" t="str">
        <v/>
      </c>
      <c r="E46" s="23" t="str">
        <v/>
      </c>
      <c r="G46" s="13" t="str">
        <v/>
      </c>
      <c r="H46" s="22" t="str">
        <v/>
      </c>
      <c r="I46" s="22" t="str">
        <v/>
      </c>
      <c r="J46" s="23" t="str">
        <v/>
      </c>
    </row>
    <row r="47" spans="2:10" x14ac:dyDescent="0.2">
      <c r="B47" s="13" t="str">
        <v/>
      </c>
      <c r="C47" s="22" t="str">
        <v/>
      </c>
      <c r="D47" s="22" t="str">
        <v/>
      </c>
      <c r="E47" s="23" t="str">
        <v/>
      </c>
      <c r="G47" s="13" t="str">
        <v/>
      </c>
      <c r="H47" s="22" t="str">
        <v/>
      </c>
      <c r="I47" s="22" t="str">
        <v/>
      </c>
      <c r="J47" s="23" t="str">
        <v/>
      </c>
    </row>
    <row r="48" spans="2:10" x14ac:dyDescent="0.2">
      <c r="B48" s="13" t="str">
        <v/>
      </c>
      <c r="C48" s="22" t="str">
        <v/>
      </c>
      <c r="D48" s="22" t="str">
        <v/>
      </c>
      <c r="E48" s="23" t="str">
        <v/>
      </c>
      <c r="G48" s="13" t="str">
        <v/>
      </c>
      <c r="H48" s="22" t="str">
        <v/>
      </c>
      <c r="I48" s="22" t="str">
        <v/>
      </c>
      <c r="J48" s="23" t="str">
        <v/>
      </c>
    </row>
    <row r="49" spans="2:10" x14ac:dyDescent="0.2">
      <c r="B49" s="13" t="str">
        <v/>
      </c>
      <c r="C49" s="22" t="str">
        <v/>
      </c>
      <c r="D49" s="22" t="str">
        <v/>
      </c>
      <c r="E49" s="23" t="str">
        <v/>
      </c>
      <c r="G49" s="13" t="str">
        <v/>
      </c>
      <c r="H49" s="22" t="str">
        <v/>
      </c>
      <c r="I49" s="22" t="str">
        <v/>
      </c>
      <c r="J49" s="23" t="str">
        <v/>
      </c>
    </row>
    <row r="50" spans="2:10" ht="17" thickBot="1" x14ac:dyDescent="0.25">
      <c r="B50" s="14" t="str">
        <v/>
      </c>
      <c r="C50" s="24" t="str">
        <v/>
      </c>
      <c r="D50" s="24" t="str">
        <v/>
      </c>
      <c r="E50" s="25" t="str">
        <v/>
      </c>
      <c r="G50" s="14" t="str">
        <v/>
      </c>
      <c r="H50" s="24" t="str">
        <v/>
      </c>
      <c r="I50" s="24" t="str">
        <v/>
      </c>
      <c r="J50" s="25" t="str">
        <v/>
      </c>
    </row>
    <row r="51" spans="2:10" ht="17" thickBot="1" x14ac:dyDescent="0.25"/>
    <row r="52" spans="2:10" ht="28" customHeight="1" x14ac:dyDescent="0.2">
      <c r="B52" s="74" t="str">
        <f>IF(Clientes!A8="","— aguardando dados —",Clientes!A8)</f>
        <v>— aguardando dados —</v>
      </c>
      <c r="C52" s="75"/>
      <c r="D52" s="75"/>
      <c r="E52" s="76"/>
      <c r="G52" s="74" t="str">
        <f>IF(Clientes!A9="","— aguardando dados —",Clientes!A9)</f>
        <v>— aguardando dados —</v>
      </c>
      <c r="H52" s="75"/>
      <c r="I52" s="75"/>
      <c r="J52" s="76"/>
    </row>
    <row r="53" spans="2:10" ht="20" customHeight="1" x14ac:dyDescent="0.2">
      <c r="B53" s="77" t="s">
        <v>20</v>
      </c>
      <c r="C53" s="67"/>
      <c r="D53" s="78" t="str">
        <f>IF(Clientes!A8="","",Clientes!B8)</f>
        <v/>
      </c>
      <c r="E53" s="79"/>
      <c r="G53" s="77" t="s">
        <v>20</v>
      </c>
      <c r="H53" s="67"/>
      <c r="I53" s="78" t="str">
        <f>IF(Clientes!A9="","",Clientes!B9)</f>
        <v/>
      </c>
      <c r="J53" s="79"/>
    </row>
    <row r="54" spans="2:10" ht="20" customHeight="1" x14ac:dyDescent="0.2">
      <c r="B54" s="77" t="s">
        <v>21</v>
      </c>
      <c r="C54" s="67"/>
      <c r="D54" s="78" t="str">
        <f>IF(Clientes!A8="","",Clientes!C8)</f>
        <v/>
      </c>
      <c r="E54" s="79"/>
      <c r="G54" s="77" t="s">
        <v>21</v>
      </c>
      <c r="H54" s="67"/>
      <c r="I54" s="78" t="str">
        <f>IF(Clientes!A9="","",Clientes!C9)</f>
        <v/>
      </c>
      <c r="J54" s="79"/>
    </row>
    <row r="55" spans="2:10" ht="20" customHeight="1" x14ac:dyDescent="0.2">
      <c r="B55" s="77" t="s">
        <v>22</v>
      </c>
      <c r="C55" s="67"/>
      <c r="D55" s="80" t="str">
        <f>IF(Clientes!A8="","",Clientes!D8)</f>
        <v/>
      </c>
      <c r="E55" s="79"/>
      <c r="G55" s="77" t="s">
        <v>22</v>
      </c>
      <c r="H55" s="67"/>
      <c r="I55" s="80" t="str">
        <f>IF(Clientes!A9="","",Clientes!D9)</f>
        <v/>
      </c>
      <c r="J55" s="79"/>
    </row>
    <row r="56" spans="2:10" x14ac:dyDescent="0.2">
      <c r="B56" s="12" t="s">
        <v>23</v>
      </c>
      <c r="C56" s="11" t="s">
        <v>116</v>
      </c>
      <c r="D56" s="11" t="s">
        <v>24</v>
      </c>
      <c r="E56" s="15" t="s">
        <v>25</v>
      </c>
      <c r="G56" s="12" t="s">
        <v>23</v>
      </c>
      <c r="H56" s="11" t="s">
        <v>116</v>
      </c>
      <c r="I56" s="11" t="s">
        <v>24</v>
      </c>
      <c r="J56" s="15" t="s">
        <v>25</v>
      </c>
    </row>
    <row r="57" spans="2:10" x14ac:dyDescent="0.2">
      <c r="B57" s="13" t="str" cm="1">
        <f t="array" ref="B57:B66">IFERROR(INDEX(_xlfn.SORTBY(_xlfn._xlws.FILTER(tblConsorcios[Produto],tblConsorcios[Parcela Mensal (R$)]&lt;=Clientes!$B$8),_xlfn._xlws.FILTER(tblConsorcios[Parcela Mensal (R$)],tblConsorcios[Parcela Mensal (R$)]&lt;=Clientes!$B$8),-1),_xlfn.SEQUENCE(10)),"")</f>
        <v/>
      </c>
      <c r="C57" s="22" t="str" cm="1">
        <f t="array" ref="C57:C66">IFERROR(INDEX(_xlfn.SORTBY(_xlfn._xlws.FILTER(tblConsorcios[Valor da Carta (R$)],tblConsorcios[Parcela Mensal (R$)]&lt;=Clientes!$B$8),_xlfn._xlws.FILTER(tblConsorcios[Parcela Mensal (R$)],tblConsorcios[Parcela Mensal (R$)]&lt;=Clientes!$B$8),-1),_xlfn.SEQUENCE(10)),"")</f>
        <v/>
      </c>
      <c r="D57" s="22" t="str" cm="1">
        <f t="array" ref="D57:D66">IFERROR(INDEX(_xlfn.SORTBY(_xlfn._xlws.FILTER(tblConsorcios[Parcela Mensal (R$)],tblConsorcios[Parcela Mensal (R$)]&lt;=Clientes!$B$8),_xlfn._xlws.FILTER(tblConsorcios[Parcela Mensal (R$)],tblConsorcios[Parcela Mensal (R$)]&lt;=Clientes!$B$8),-1),_xlfn.SEQUENCE(10)),"")</f>
        <v/>
      </c>
      <c r="E57" s="23" t="str" cm="1">
        <f t="array" ref="E57:E66">IFERROR(Clientes!$B$8-INDEX(_xlfn.SORTBY(_xlfn._xlws.FILTER(tblConsorcios[Parcela Mensal (R$)],tblConsorcios[Parcela Mensal (R$)]&lt;=Clientes!$B$8),_xlfn._xlws.FILTER(tblConsorcios[Parcela Mensal (R$)],tblConsorcios[Parcela Mensal (R$)]&lt;=Clientes!$B$8),-1),_xlfn.SEQUENCE(10)),"")</f>
        <v/>
      </c>
      <c r="G57" s="13" t="str" cm="1">
        <f t="array" ref="G57:G66">IFERROR(INDEX(_xlfn.SORTBY(_xlfn._xlws.FILTER(tblConsorcios[Produto],tblConsorcios[Parcela Mensal (R$)]&lt;=Clientes!$B$9),_xlfn._xlws.FILTER(tblConsorcios[Parcela Mensal (R$)],tblConsorcios[Parcela Mensal (R$)]&lt;=Clientes!$B$9),-1),_xlfn.SEQUENCE(10)),"")</f>
        <v/>
      </c>
      <c r="H57" s="22" t="str" cm="1">
        <f t="array" ref="H57:H66">IFERROR(INDEX(_xlfn.SORTBY(_xlfn._xlws.FILTER(tblConsorcios[Valor da Carta (R$)],tblConsorcios[Parcela Mensal (R$)]&lt;=Clientes!$B$9),_xlfn._xlws.FILTER(tblConsorcios[Parcela Mensal (R$)],tblConsorcios[Parcela Mensal (R$)]&lt;=Clientes!$B$9),-1),_xlfn.SEQUENCE(10)),"")</f>
        <v/>
      </c>
      <c r="I57" s="22" t="str" cm="1">
        <f t="array" ref="I57:I66">IFERROR(INDEX(_xlfn.SORTBY(_xlfn._xlws.FILTER(tblConsorcios[Parcela Mensal (R$)],tblConsorcios[Parcela Mensal (R$)]&lt;=Clientes!$B$9),_xlfn._xlws.FILTER(tblConsorcios[Parcela Mensal (R$)],tblConsorcios[Parcela Mensal (R$)]&lt;=Clientes!$B$9),-1),_xlfn.SEQUENCE(10)),"")</f>
        <v/>
      </c>
      <c r="J57" s="23" t="str" cm="1">
        <f t="array" ref="J57:J66">IFERROR(Clientes!$B$9-INDEX(_xlfn.SORTBY(_xlfn._xlws.FILTER(tblConsorcios[Parcela Mensal (R$)],tblConsorcios[Parcela Mensal (R$)]&lt;=Clientes!$B$9),_xlfn._xlws.FILTER(tblConsorcios[Parcela Mensal (R$)],tblConsorcios[Parcela Mensal (R$)]&lt;=Clientes!$B$9),-1),_xlfn.SEQUENCE(10)),"")</f>
        <v/>
      </c>
    </row>
    <row r="58" spans="2:10" x14ac:dyDescent="0.2">
      <c r="B58" s="13" t="str">
        <v/>
      </c>
      <c r="C58" s="22" t="str">
        <v/>
      </c>
      <c r="D58" s="22" t="str">
        <v/>
      </c>
      <c r="E58" s="23" t="str">
        <v/>
      </c>
      <c r="G58" s="13" t="str">
        <v/>
      </c>
      <c r="H58" s="22" t="str">
        <v/>
      </c>
      <c r="I58" s="22" t="str">
        <v/>
      </c>
      <c r="J58" s="23" t="str">
        <v/>
      </c>
    </row>
    <row r="59" spans="2:10" x14ac:dyDescent="0.2">
      <c r="B59" s="13" t="str">
        <v/>
      </c>
      <c r="C59" s="22" t="str">
        <v/>
      </c>
      <c r="D59" s="22" t="str">
        <v/>
      </c>
      <c r="E59" s="23" t="str">
        <v/>
      </c>
      <c r="G59" s="13" t="str">
        <v/>
      </c>
      <c r="H59" s="22" t="str">
        <v/>
      </c>
      <c r="I59" s="22" t="str">
        <v/>
      </c>
      <c r="J59" s="23" t="str">
        <v/>
      </c>
    </row>
    <row r="60" spans="2:10" x14ac:dyDescent="0.2">
      <c r="B60" s="13" t="str">
        <v/>
      </c>
      <c r="C60" s="22" t="str">
        <v/>
      </c>
      <c r="D60" s="22" t="str">
        <v/>
      </c>
      <c r="E60" s="23" t="str">
        <v/>
      </c>
      <c r="G60" s="13" t="str">
        <v/>
      </c>
      <c r="H60" s="22" t="str">
        <v/>
      </c>
      <c r="I60" s="22" t="str">
        <v/>
      </c>
      <c r="J60" s="23" t="str">
        <v/>
      </c>
    </row>
    <row r="61" spans="2:10" x14ac:dyDescent="0.2">
      <c r="B61" s="13" t="str">
        <v/>
      </c>
      <c r="C61" s="22" t="str">
        <v/>
      </c>
      <c r="D61" s="22" t="str">
        <v/>
      </c>
      <c r="E61" s="23" t="str">
        <v/>
      </c>
      <c r="G61" s="13" t="str">
        <v/>
      </c>
      <c r="H61" s="22" t="str">
        <v/>
      </c>
      <c r="I61" s="22" t="str">
        <v/>
      </c>
      <c r="J61" s="23" t="str">
        <v/>
      </c>
    </row>
    <row r="62" spans="2:10" x14ac:dyDescent="0.2">
      <c r="B62" s="13" t="str">
        <v/>
      </c>
      <c r="C62" s="22" t="str">
        <v/>
      </c>
      <c r="D62" s="22" t="str">
        <v/>
      </c>
      <c r="E62" s="23" t="str">
        <v/>
      </c>
      <c r="G62" s="13" t="str">
        <v/>
      </c>
      <c r="H62" s="22" t="str">
        <v/>
      </c>
      <c r="I62" s="22" t="str">
        <v/>
      </c>
      <c r="J62" s="23" t="str">
        <v/>
      </c>
    </row>
    <row r="63" spans="2:10" x14ac:dyDescent="0.2">
      <c r="B63" s="13" t="str">
        <v/>
      </c>
      <c r="C63" s="22" t="str">
        <v/>
      </c>
      <c r="D63" s="22" t="str">
        <v/>
      </c>
      <c r="E63" s="23" t="str">
        <v/>
      </c>
      <c r="G63" s="13" t="str">
        <v/>
      </c>
      <c r="H63" s="22" t="str">
        <v/>
      </c>
      <c r="I63" s="22" t="str">
        <v/>
      </c>
      <c r="J63" s="23" t="str">
        <v/>
      </c>
    </row>
    <row r="64" spans="2:10" x14ac:dyDescent="0.2">
      <c r="B64" s="13" t="str">
        <v/>
      </c>
      <c r="C64" s="22" t="str">
        <v/>
      </c>
      <c r="D64" s="22" t="str">
        <v/>
      </c>
      <c r="E64" s="23" t="str">
        <v/>
      </c>
      <c r="G64" s="13" t="str">
        <v/>
      </c>
      <c r="H64" s="22" t="str">
        <v/>
      </c>
      <c r="I64" s="22" t="str">
        <v/>
      </c>
      <c r="J64" s="23" t="str">
        <v/>
      </c>
    </row>
    <row r="65" spans="2:10" x14ac:dyDescent="0.2">
      <c r="B65" s="13" t="str">
        <v/>
      </c>
      <c r="C65" s="22" t="str">
        <v/>
      </c>
      <c r="D65" s="22" t="str">
        <v/>
      </c>
      <c r="E65" s="23" t="str">
        <v/>
      </c>
      <c r="G65" s="13" t="str">
        <v/>
      </c>
      <c r="H65" s="22" t="str">
        <v/>
      </c>
      <c r="I65" s="22" t="str">
        <v/>
      </c>
      <c r="J65" s="23" t="str">
        <v/>
      </c>
    </row>
    <row r="66" spans="2:10" ht="17" thickBot="1" x14ac:dyDescent="0.25">
      <c r="B66" s="14" t="str">
        <v/>
      </c>
      <c r="C66" s="24" t="str">
        <v/>
      </c>
      <c r="D66" s="24" t="str">
        <v/>
      </c>
      <c r="E66" s="25" t="str">
        <v/>
      </c>
      <c r="G66" s="14" t="str">
        <v/>
      </c>
      <c r="H66" s="24" t="str">
        <v/>
      </c>
      <c r="I66" s="24" t="str">
        <v/>
      </c>
      <c r="J66" s="25" t="str">
        <v/>
      </c>
    </row>
    <row r="67" spans="2:10" ht="17" thickBot="1" x14ac:dyDescent="0.25"/>
    <row r="68" spans="2:10" ht="28" customHeight="1" x14ac:dyDescent="0.2">
      <c r="B68" s="74" t="str">
        <f>IF(Clientes!A10="","— aguardando dados —",Clientes!A10)</f>
        <v>— aguardando dados —</v>
      </c>
      <c r="C68" s="75"/>
      <c r="D68" s="75"/>
      <c r="E68" s="76"/>
      <c r="G68" s="74" t="str">
        <f>IF(Clientes!A11="","— aguardando dados —",Clientes!A11)</f>
        <v>— aguardando dados —</v>
      </c>
      <c r="H68" s="75"/>
      <c r="I68" s="75"/>
      <c r="J68" s="76"/>
    </row>
    <row r="69" spans="2:10" ht="20" customHeight="1" x14ac:dyDescent="0.2">
      <c r="B69" s="77" t="s">
        <v>20</v>
      </c>
      <c r="C69" s="67"/>
      <c r="D69" s="78" t="str">
        <f>IF(Clientes!A10="","",Clientes!B10)</f>
        <v/>
      </c>
      <c r="E69" s="79"/>
      <c r="G69" s="77" t="s">
        <v>20</v>
      </c>
      <c r="H69" s="67"/>
      <c r="I69" s="78" t="str">
        <f>IF(Clientes!A11="","",Clientes!B11)</f>
        <v/>
      </c>
      <c r="J69" s="79"/>
    </row>
    <row r="70" spans="2:10" ht="20" customHeight="1" x14ac:dyDescent="0.2">
      <c r="B70" s="77" t="s">
        <v>21</v>
      </c>
      <c r="C70" s="67"/>
      <c r="D70" s="78" t="str">
        <f>IF(Clientes!A10="","",Clientes!C10)</f>
        <v/>
      </c>
      <c r="E70" s="79"/>
      <c r="G70" s="77" t="s">
        <v>21</v>
      </c>
      <c r="H70" s="67"/>
      <c r="I70" s="78" t="str">
        <f>IF(Clientes!A11="","",Clientes!C11)</f>
        <v/>
      </c>
      <c r="J70" s="79"/>
    </row>
    <row r="71" spans="2:10" ht="20" customHeight="1" x14ac:dyDescent="0.2">
      <c r="B71" s="77" t="s">
        <v>22</v>
      </c>
      <c r="C71" s="67"/>
      <c r="D71" s="80" t="str">
        <f>IF(Clientes!A10="","",Clientes!D10)</f>
        <v/>
      </c>
      <c r="E71" s="79"/>
      <c r="G71" s="77" t="s">
        <v>22</v>
      </c>
      <c r="H71" s="67"/>
      <c r="I71" s="80" t="str">
        <f>IF(Clientes!A11="","",Clientes!D11)</f>
        <v/>
      </c>
      <c r="J71" s="79"/>
    </row>
    <row r="72" spans="2:10" x14ac:dyDescent="0.2">
      <c r="B72" s="12" t="s">
        <v>23</v>
      </c>
      <c r="C72" s="11" t="s">
        <v>116</v>
      </c>
      <c r="D72" s="11" t="s">
        <v>24</v>
      </c>
      <c r="E72" s="15" t="s">
        <v>25</v>
      </c>
      <c r="G72" s="12" t="s">
        <v>23</v>
      </c>
      <c r="H72" s="11" t="s">
        <v>116</v>
      </c>
      <c r="I72" s="11" t="s">
        <v>24</v>
      </c>
      <c r="J72" s="15" t="s">
        <v>25</v>
      </c>
    </row>
    <row r="73" spans="2:10" x14ac:dyDescent="0.2">
      <c r="B73" s="13" t="str" cm="1">
        <f t="array" ref="B73:B82">IFERROR(INDEX(_xlfn.SORTBY(_xlfn._xlws.FILTER(tblConsorcios[Produto],tblConsorcios[Parcela Mensal (R$)]&lt;=Clientes!$B$10),_xlfn._xlws.FILTER(tblConsorcios[Parcela Mensal (R$)],tblConsorcios[Parcela Mensal (R$)]&lt;=Clientes!$B$10),-1),_xlfn.SEQUENCE(10)),"")</f>
        <v/>
      </c>
      <c r="C73" s="22" t="str" cm="1">
        <f t="array" ref="C73:C82">IFERROR(INDEX(_xlfn.SORTBY(_xlfn._xlws.FILTER(tblConsorcios[Valor da Carta (R$)],tblConsorcios[Parcela Mensal (R$)]&lt;=Clientes!$B$10),_xlfn._xlws.FILTER(tblConsorcios[Parcela Mensal (R$)],tblConsorcios[Parcela Mensal (R$)]&lt;=Clientes!$B$10),-1),_xlfn.SEQUENCE(10)),"")</f>
        <v/>
      </c>
      <c r="D73" s="22" t="str" cm="1">
        <f t="array" ref="D73:D82">IFERROR(INDEX(_xlfn.SORTBY(_xlfn._xlws.FILTER(tblConsorcios[Parcela Mensal (R$)],tblConsorcios[Parcela Mensal (R$)]&lt;=Clientes!$B$10),_xlfn._xlws.FILTER(tblConsorcios[Parcela Mensal (R$)],tblConsorcios[Parcela Mensal (R$)]&lt;=Clientes!$B$10),-1),_xlfn.SEQUENCE(10)),"")</f>
        <v/>
      </c>
      <c r="E73" s="23" t="str" cm="1">
        <f t="array" ref="E73:E82">IFERROR(Clientes!$B$10-INDEX(_xlfn.SORTBY(_xlfn._xlws.FILTER(tblConsorcios[Parcela Mensal (R$)],tblConsorcios[Parcela Mensal (R$)]&lt;=Clientes!$B$10),_xlfn._xlws.FILTER(tblConsorcios[Parcela Mensal (R$)],tblConsorcios[Parcela Mensal (R$)]&lt;=Clientes!$B$10),-1),_xlfn.SEQUENCE(10)),"")</f>
        <v/>
      </c>
      <c r="G73" s="13" t="str" cm="1">
        <f t="array" ref="G73:G82">IFERROR(INDEX(_xlfn.SORTBY(_xlfn._xlws.FILTER(tblConsorcios[Produto],tblConsorcios[Parcela Mensal (R$)]&lt;=Clientes!$B$11),_xlfn._xlws.FILTER(tblConsorcios[Parcela Mensal (R$)],tblConsorcios[Parcela Mensal (R$)]&lt;=Clientes!$B$11),-1),_xlfn.SEQUENCE(10)),"")</f>
        <v/>
      </c>
      <c r="H73" s="22" t="str" cm="1">
        <f t="array" ref="H73:H82">IFERROR(INDEX(_xlfn.SORTBY(_xlfn._xlws.FILTER(tblConsorcios[Valor da Carta (R$)],tblConsorcios[Parcela Mensal (R$)]&lt;=Clientes!$B$11),_xlfn._xlws.FILTER(tblConsorcios[Parcela Mensal (R$)],tblConsorcios[Parcela Mensal (R$)]&lt;=Clientes!$B$11),-1),_xlfn.SEQUENCE(10)),"")</f>
        <v/>
      </c>
      <c r="I73" s="22" t="str" cm="1">
        <f t="array" ref="I73:I82">IFERROR(INDEX(_xlfn.SORTBY(_xlfn._xlws.FILTER(tblConsorcios[Parcela Mensal (R$)],tblConsorcios[Parcela Mensal (R$)]&lt;=Clientes!$B$11),_xlfn._xlws.FILTER(tblConsorcios[Parcela Mensal (R$)],tblConsorcios[Parcela Mensal (R$)]&lt;=Clientes!$B$11),-1),_xlfn.SEQUENCE(10)),"")</f>
        <v/>
      </c>
      <c r="J73" s="23" t="str" cm="1">
        <f t="array" ref="J73:J82">IFERROR(Clientes!$B$11-INDEX(_xlfn.SORTBY(_xlfn._xlws.FILTER(tblConsorcios[Parcela Mensal (R$)],tblConsorcios[Parcela Mensal (R$)]&lt;=Clientes!$B$11),_xlfn._xlws.FILTER(tblConsorcios[Parcela Mensal (R$)],tblConsorcios[Parcela Mensal (R$)]&lt;=Clientes!$B$11),-1),_xlfn.SEQUENCE(10)),"")</f>
        <v/>
      </c>
    </row>
    <row r="74" spans="2:10" x14ac:dyDescent="0.2">
      <c r="B74" s="13" t="str">
        <v/>
      </c>
      <c r="C74" s="22" t="str">
        <v/>
      </c>
      <c r="D74" s="22" t="str">
        <v/>
      </c>
      <c r="E74" s="23" t="str">
        <v/>
      </c>
      <c r="G74" s="13" t="str">
        <v/>
      </c>
      <c r="H74" s="22" t="str">
        <v/>
      </c>
      <c r="I74" s="22" t="str">
        <v/>
      </c>
      <c r="J74" s="23" t="str">
        <v/>
      </c>
    </row>
    <row r="75" spans="2:10" x14ac:dyDescent="0.2">
      <c r="B75" s="13" t="str">
        <v/>
      </c>
      <c r="C75" s="22" t="str">
        <v/>
      </c>
      <c r="D75" s="22" t="str">
        <v/>
      </c>
      <c r="E75" s="23" t="str">
        <v/>
      </c>
      <c r="G75" s="13" t="str">
        <v/>
      </c>
      <c r="H75" s="22" t="str">
        <v/>
      </c>
      <c r="I75" s="22" t="str">
        <v/>
      </c>
      <c r="J75" s="23" t="str">
        <v/>
      </c>
    </row>
    <row r="76" spans="2:10" x14ac:dyDescent="0.2">
      <c r="B76" s="13" t="str">
        <v/>
      </c>
      <c r="C76" s="22" t="str">
        <v/>
      </c>
      <c r="D76" s="22" t="str">
        <v/>
      </c>
      <c r="E76" s="23" t="str">
        <v/>
      </c>
      <c r="G76" s="13" t="str">
        <v/>
      </c>
      <c r="H76" s="22" t="str">
        <v/>
      </c>
      <c r="I76" s="22" t="str">
        <v/>
      </c>
      <c r="J76" s="23" t="str">
        <v/>
      </c>
    </row>
    <row r="77" spans="2:10" x14ac:dyDescent="0.2">
      <c r="B77" s="13" t="str">
        <v/>
      </c>
      <c r="C77" s="22" t="str">
        <v/>
      </c>
      <c r="D77" s="22" t="str">
        <v/>
      </c>
      <c r="E77" s="23" t="str">
        <v/>
      </c>
      <c r="G77" s="13" t="str">
        <v/>
      </c>
      <c r="H77" s="22" t="str">
        <v/>
      </c>
      <c r="I77" s="22" t="str">
        <v/>
      </c>
      <c r="J77" s="23" t="str">
        <v/>
      </c>
    </row>
    <row r="78" spans="2:10" x14ac:dyDescent="0.2">
      <c r="B78" s="13" t="str">
        <v/>
      </c>
      <c r="C78" s="22" t="str">
        <v/>
      </c>
      <c r="D78" s="22" t="str">
        <v/>
      </c>
      <c r="E78" s="23" t="str">
        <v/>
      </c>
      <c r="G78" s="13" t="str">
        <v/>
      </c>
      <c r="H78" s="22" t="str">
        <v/>
      </c>
      <c r="I78" s="22" t="str">
        <v/>
      </c>
      <c r="J78" s="23" t="str">
        <v/>
      </c>
    </row>
    <row r="79" spans="2:10" x14ac:dyDescent="0.2">
      <c r="B79" s="13" t="str">
        <v/>
      </c>
      <c r="C79" s="22" t="str">
        <v/>
      </c>
      <c r="D79" s="22" t="str">
        <v/>
      </c>
      <c r="E79" s="23" t="str">
        <v/>
      </c>
      <c r="G79" s="13" t="str">
        <v/>
      </c>
      <c r="H79" s="22" t="str">
        <v/>
      </c>
      <c r="I79" s="22" t="str">
        <v/>
      </c>
      <c r="J79" s="23" t="str">
        <v/>
      </c>
    </row>
    <row r="80" spans="2:10" x14ac:dyDescent="0.2">
      <c r="B80" s="13" t="str">
        <v/>
      </c>
      <c r="C80" s="22" t="str">
        <v/>
      </c>
      <c r="D80" s="22" t="str">
        <v/>
      </c>
      <c r="E80" s="23" t="str">
        <v/>
      </c>
      <c r="G80" s="13" t="str">
        <v/>
      </c>
      <c r="H80" s="22" t="str">
        <v/>
      </c>
      <c r="I80" s="22" t="str">
        <v/>
      </c>
      <c r="J80" s="23" t="str">
        <v/>
      </c>
    </row>
    <row r="81" spans="2:10" x14ac:dyDescent="0.2">
      <c r="B81" s="13" t="str">
        <v/>
      </c>
      <c r="C81" s="22" t="str">
        <v/>
      </c>
      <c r="D81" s="22" t="str">
        <v/>
      </c>
      <c r="E81" s="23" t="str">
        <v/>
      </c>
      <c r="G81" s="13" t="str">
        <v/>
      </c>
      <c r="H81" s="22" t="str">
        <v/>
      </c>
      <c r="I81" s="22" t="str">
        <v/>
      </c>
      <c r="J81" s="23" t="str">
        <v/>
      </c>
    </row>
    <row r="82" spans="2:10" ht="17" thickBot="1" x14ac:dyDescent="0.25">
      <c r="B82" s="14" t="str">
        <v/>
      </c>
      <c r="C82" s="24" t="str">
        <v/>
      </c>
      <c r="D82" s="24" t="str">
        <v/>
      </c>
      <c r="E82" s="25" t="str">
        <v/>
      </c>
      <c r="G82" s="14" t="str">
        <v/>
      </c>
      <c r="H82" s="24" t="str">
        <v/>
      </c>
      <c r="I82" s="24" t="str">
        <v/>
      </c>
      <c r="J82" s="25" t="str">
        <v/>
      </c>
    </row>
    <row r="83" spans="2:10" ht="17" thickBot="1" x14ac:dyDescent="0.25"/>
    <row r="84" spans="2:10" ht="28" customHeight="1" x14ac:dyDescent="0.2">
      <c r="B84" s="74" t="str">
        <f>IF(Clientes!A12="","— aguardando dados —",Clientes!A12)</f>
        <v>— aguardando dados —</v>
      </c>
      <c r="C84" s="75"/>
      <c r="D84" s="75"/>
      <c r="E84" s="76"/>
      <c r="G84" s="74" t="str">
        <f>IF(Clientes!A13="","— aguardando dados —",Clientes!A13)</f>
        <v>— aguardando dados —</v>
      </c>
      <c r="H84" s="75"/>
      <c r="I84" s="75"/>
      <c r="J84" s="76"/>
    </row>
    <row r="85" spans="2:10" ht="20" customHeight="1" x14ac:dyDescent="0.2">
      <c r="B85" s="77" t="s">
        <v>20</v>
      </c>
      <c r="C85" s="67"/>
      <c r="D85" s="78" t="str">
        <f>IF(Clientes!A12="","",Clientes!B12)</f>
        <v/>
      </c>
      <c r="E85" s="79"/>
      <c r="G85" s="77" t="s">
        <v>20</v>
      </c>
      <c r="H85" s="67"/>
      <c r="I85" s="78" t="str">
        <f>IF(Clientes!A13="","",Clientes!B13)</f>
        <v/>
      </c>
      <c r="J85" s="79"/>
    </row>
    <row r="86" spans="2:10" ht="20" customHeight="1" x14ac:dyDescent="0.2">
      <c r="B86" s="77" t="s">
        <v>21</v>
      </c>
      <c r="C86" s="67"/>
      <c r="D86" s="78" t="str">
        <f>IF(Clientes!A12="","",Clientes!C12)</f>
        <v/>
      </c>
      <c r="E86" s="79"/>
      <c r="G86" s="77" t="s">
        <v>21</v>
      </c>
      <c r="H86" s="67"/>
      <c r="I86" s="78" t="str">
        <f>IF(Clientes!A13="","",Clientes!C13)</f>
        <v/>
      </c>
      <c r="J86" s="79"/>
    </row>
    <row r="87" spans="2:10" ht="20" customHeight="1" x14ac:dyDescent="0.2">
      <c r="B87" s="77" t="s">
        <v>22</v>
      </c>
      <c r="C87" s="67"/>
      <c r="D87" s="80" t="str">
        <f>IF(Clientes!A12="","",Clientes!D12)</f>
        <v/>
      </c>
      <c r="E87" s="79"/>
      <c r="G87" s="77" t="s">
        <v>22</v>
      </c>
      <c r="H87" s="67"/>
      <c r="I87" s="80" t="str">
        <f>IF(Clientes!A13="","",Clientes!D13)</f>
        <v/>
      </c>
      <c r="J87" s="79"/>
    </row>
    <row r="88" spans="2:10" x14ac:dyDescent="0.2">
      <c r="B88" s="12" t="s">
        <v>23</v>
      </c>
      <c r="C88" s="11" t="s">
        <v>116</v>
      </c>
      <c r="D88" s="11" t="s">
        <v>24</v>
      </c>
      <c r="E88" s="15" t="s">
        <v>25</v>
      </c>
      <c r="G88" s="12" t="s">
        <v>23</v>
      </c>
      <c r="H88" s="11" t="s">
        <v>116</v>
      </c>
      <c r="I88" s="11" t="s">
        <v>24</v>
      </c>
      <c r="J88" s="15" t="s">
        <v>25</v>
      </c>
    </row>
    <row r="89" spans="2:10" x14ac:dyDescent="0.2">
      <c r="B89" s="13" t="str" cm="1">
        <f t="array" ref="B89:B98">IFERROR(INDEX(_xlfn.SORTBY(_xlfn._xlws.FILTER(tblConsorcios[Produto],tblConsorcios[Parcela Mensal (R$)]&lt;=Clientes!$B$12),_xlfn._xlws.FILTER(tblConsorcios[Parcela Mensal (R$)],tblConsorcios[Parcela Mensal (R$)]&lt;=Clientes!$B$12),-1),_xlfn.SEQUENCE(10)),"")</f>
        <v/>
      </c>
      <c r="C89" s="22" t="str" cm="1">
        <f t="array" ref="C89:C98">IFERROR(INDEX(_xlfn.SORTBY(_xlfn._xlws.FILTER(tblConsorcios[Valor da Carta (R$)],tblConsorcios[Parcela Mensal (R$)]&lt;=Clientes!$B$12),_xlfn._xlws.FILTER(tblConsorcios[Parcela Mensal (R$)],tblConsorcios[Parcela Mensal (R$)]&lt;=Clientes!$B$12),-1),_xlfn.SEQUENCE(10)),"")</f>
        <v/>
      </c>
      <c r="D89" s="22" t="str" cm="1">
        <f t="array" ref="D89:D98">IFERROR(INDEX(_xlfn.SORTBY(_xlfn._xlws.FILTER(tblConsorcios[Parcela Mensal (R$)],tblConsorcios[Parcela Mensal (R$)]&lt;=Clientes!$B$12),_xlfn._xlws.FILTER(tblConsorcios[Parcela Mensal (R$)],tblConsorcios[Parcela Mensal (R$)]&lt;=Clientes!$B$12),-1),_xlfn.SEQUENCE(10)),"")</f>
        <v/>
      </c>
      <c r="E89" s="23" t="str" cm="1">
        <f t="array" ref="E89:E98">IFERROR(Clientes!$B$12-INDEX(_xlfn.SORTBY(_xlfn._xlws.FILTER(tblConsorcios[Parcela Mensal (R$)],tblConsorcios[Parcela Mensal (R$)]&lt;=Clientes!$B$12),_xlfn._xlws.FILTER(tblConsorcios[Parcela Mensal (R$)],tblConsorcios[Parcela Mensal (R$)]&lt;=Clientes!$B$12),-1),_xlfn.SEQUENCE(10)),"")</f>
        <v/>
      </c>
      <c r="G89" s="13" t="str" cm="1">
        <f t="array" ref="G89:G98">IFERROR(INDEX(_xlfn.SORTBY(_xlfn._xlws.FILTER(tblConsorcios[Produto],tblConsorcios[Parcela Mensal (R$)]&lt;=Clientes!$B$13),_xlfn._xlws.FILTER(tblConsorcios[Parcela Mensal (R$)],tblConsorcios[Parcela Mensal (R$)]&lt;=Clientes!$B$13),-1),_xlfn.SEQUENCE(10)),"")</f>
        <v/>
      </c>
      <c r="H89" s="22" t="str" cm="1">
        <f t="array" ref="H89:H98">IFERROR(INDEX(_xlfn.SORTBY(_xlfn._xlws.FILTER(tblConsorcios[Valor da Carta (R$)],tblConsorcios[Parcela Mensal (R$)]&lt;=Clientes!$B$13),_xlfn._xlws.FILTER(tblConsorcios[Parcela Mensal (R$)],tblConsorcios[Parcela Mensal (R$)]&lt;=Clientes!$B$13),-1),_xlfn.SEQUENCE(10)),"")</f>
        <v/>
      </c>
      <c r="I89" s="22" t="str" cm="1">
        <f t="array" ref="I89:I98">IFERROR(INDEX(_xlfn.SORTBY(_xlfn._xlws.FILTER(tblConsorcios[Parcela Mensal (R$)],tblConsorcios[Parcela Mensal (R$)]&lt;=Clientes!$B$13),_xlfn._xlws.FILTER(tblConsorcios[Parcela Mensal (R$)],tblConsorcios[Parcela Mensal (R$)]&lt;=Clientes!$B$13),-1),_xlfn.SEQUENCE(10)),"")</f>
        <v/>
      </c>
      <c r="J89" s="23" t="str" cm="1">
        <f t="array" ref="J89:J98">IFERROR(Clientes!$B$13-INDEX(_xlfn.SORTBY(_xlfn._xlws.FILTER(tblConsorcios[Parcela Mensal (R$)],tblConsorcios[Parcela Mensal (R$)]&lt;=Clientes!$B$13),_xlfn._xlws.FILTER(tblConsorcios[Parcela Mensal (R$)],tblConsorcios[Parcela Mensal (R$)]&lt;=Clientes!$B$13),-1),_xlfn.SEQUENCE(10)),"")</f>
        <v/>
      </c>
    </row>
    <row r="90" spans="2:10" x14ac:dyDescent="0.2">
      <c r="B90" s="13" t="str">
        <v/>
      </c>
      <c r="C90" s="22" t="str">
        <v/>
      </c>
      <c r="D90" s="22" t="str">
        <v/>
      </c>
      <c r="E90" s="23" t="str">
        <v/>
      </c>
      <c r="G90" s="13" t="str">
        <v/>
      </c>
      <c r="H90" s="22" t="str">
        <v/>
      </c>
      <c r="I90" s="22" t="str">
        <v/>
      </c>
      <c r="J90" s="23" t="str">
        <v/>
      </c>
    </row>
    <row r="91" spans="2:10" x14ac:dyDescent="0.2">
      <c r="B91" s="13" t="str">
        <v/>
      </c>
      <c r="C91" s="22" t="str">
        <v/>
      </c>
      <c r="D91" s="22" t="str">
        <v/>
      </c>
      <c r="E91" s="23" t="str">
        <v/>
      </c>
      <c r="G91" s="13" t="str">
        <v/>
      </c>
      <c r="H91" s="22" t="str">
        <v/>
      </c>
      <c r="I91" s="22" t="str">
        <v/>
      </c>
      <c r="J91" s="23" t="str">
        <v/>
      </c>
    </row>
    <row r="92" spans="2:10" x14ac:dyDescent="0.2">
      <c r="B92" s="13" t="str">
        <v/>
      </c>
      <c r="C92" s="22" t="str">
        <v/>
      </c>
      <c r="D92" s="22" t="str">
        <v/>
      </c>
      <c r="E92" s="23" t="str">
        <v/>
      </c>
      <c r="G92" s="13" t="str">
        <v/>
      </c>
      <c r="H92" s="22" t="str">
        <v/>
      </c>
      <c r="I92" s="22" t="str">
        <v/>
      </c>
      <c r="J92" s="23" t="str">
        <v/>
      </c>
    </row>
    <row r="93" spans="2:10" x14ac:dyDescent="0.2">
      <c r="B93" s="13" t="str">
        <v/>
      </c>
      <c r="C93" s="22" t="str">
        <v/>
      </c>
      <c r="D93" s="22" t="str">
        <v/>
      </c>
      <c r="E93" s="23" t="str">
        <v/>
      </c>
      <c r="G93" s="13" t="str">
        <v/>
      </c>
      <c r="H93" s="22" t="str">
        <v/>
      </c>
      <c r="I93" s="22" t="str">
        <v/>
      </c>
      <c r="J93" s="23" t="str">
        <v/>
      </c>
    </row>
    <row r="94" spans="2:10" x14ac:dyDescent="0.2">
      <c r="B94" s="13" t="str">
        <v/>
      </c>
      <c r="C94" s="22" t="str">
        <v/>
      </c>
      <c r="D94" s="22" t="str">
        <v/>
      </c>
      <c r="E94" s="23" t="str">
        <v/>
      </c>
      <c r="G94" s="13" t="str">
        <v/>
      </c>
      <c r="H94" s="22" t="str">
        <v/>
      </c>
      <c r="I94" s="22" t="str">
        <v/>
      </c>
      <c r="J94" s="23" t="str">
        <v/>
      </c>
    </row>
    <row r="95" spans="2:10" x14ac:dyDescent="0.2">
      <c r="B95" s="13" t="str">
        <v/>
      </c>
      <c r="C95" s="22" t="str">
        <v/>
      </c>
      <c r="D95" s="22" t="str">
        <v/>
      </c>
      <c r="E95" s="23" t="str">
        <v/>
      </c>
      <c r="G95" s="13" t="str">
        <v/>
      </c>
      <c r="H95" s="22" t="str">
        <v/>
      </c>
      <c r="I95" s="22" t="str">
        <v/>
      </c>
      <c r="J95" s="23" t="str">
        <v/>
      </c>
    </row>
    <row r="96" spans="2:10" x14ac:dyDescent="0.2">
      <c r="B96" s="13" t="str">
        <v/>
      </c>
      <c r="C96" s="22" t="str">
        <v/>
      </c>
      <c r="D96" s="22" t="str">
        <v/>
      </c>
      <c r="E96" s="23" t="str">
        <v/>
      </c>
      <c r="G96" s="13" t="str">
        <v/>
      </c>
      <c r="H96" s="22" t="str">
        <v/>
      </c>
      <c r="I96" s="22" t="str">
        <v/>
      </c>
      <c r="J96" s="23" t="str">
        <v/>
      </c>
    </row>
    <row r="97" spans="2:10" x14ac:dyDescent="0.2">
      <c r="B97" s="13" t="str">
        <v/>
      </c>
      <c r="C97" s="22" t="str">
        <v/>
      </c>
      <c r="D97" s="22" t="str">
        <v/>
      </c>
      <c r="E97" s="23" t="str">
        <v/>
      </c>
      <c r="G97" s="13" t="str">
        <v/>
      </c>
      <c r="H97" s="22" t="str">
        <v/>
      </c>
      <c r="I97" s="22" t="str">
        <v/>
      </c>
      <c r="J97" s="23" t="str">
        <v/>
      </c>
    </row>
    <row r="98" spans="2:10" ht="17" thickBot="1" x14ac:dyDescent="0.25">
      <c r="B98" s="14" t="str">
        <v/>
      </c>
      <c r="C98" s="24" t="str">
        <v/>
      </c>
      <c r="D98" s="24" t="str">
        <v/>
      </c>
      <c r="E98" s="25" t="str">
        <v/>
      </c>
      <c r="G98" s="14" t="str">
        <v/>
      </c>
      <c r="H98" s="24" t="str">
        <v/>
      </c>
      <c r="I98" s="24" t="str">
        <v/>
      </c>
      <c r="J98" s="25" t="str">
        <v/>
      </c>
    </row>
    <row r="99" spans="2:10" ht="17" thickBot="1" x14ac:dyDescent="0.25"/>
    <row r="100" spans="2:10" ht="28" customHeight="1" x14ac:dyDescent="0.2">
      <c r="B100" s="74" t="str">
        <f>IF(Clientes!A14="","— aguardando dados —",Clientes!A14)</f>
        <v>— aguardando dados —</v>
      </c>
      <c r="C100" s="75"/>
      <c r="D100" s="75"/>
      <c r="E100" s="76"/>
      <c r="G100" s="74" t="str">
        <f>IF(Clientes!A15="","— aguardando dados —",Clientes!A15)</f>
        <v>— aguardando dados —</v>
      </c>
      <c r="H100" s="75"/>
      <c r="I100" s="75"/>
      <c r="J100" s="76"/>
    </row>
    <row r="101" spans="2:10" ht="20" customHeight="1" x14ac:dyDescent="0.2">
      <c r="B101" s="77" t="s">
        <v>20</v>
      </c>
      <c r="C101" s="67"/>
      <c r="D101" s="78" t="str">
        <f>IF(Clientes!A14="","",Clientes!B14)</f>
        <v/>
      </c>
      <c r="E101" s="79"/>
      <c r="G101" s="77" t="s">
        <v>20</v>
      </c>
      <c r="H101" s="67"/>
      <c r="I101" s="78" t="str">
        <f>IF(Clientes!A15="","",Clientes!B15)</f>
        <v/>
      </c>
      <c r="J101" s="79"/>
    </row>
    <row r="102" spans="2:10" ht="20" customHeight="1" x14ac:dyDescent="0.2">
      <c r="B102" s="77" t="s">
        <v>21</v>
      </c>
      <c r="C102" s="67"/>
      <c r="D102" s="78" t="str">
        <f>IF(Clientes!A14="","",Clientes!C14)</f>
        <v/>
      </c>
      <c r="E102" s="79"/>
      <c r="G102" s="77" t="s">
        <v>21</v>
      </c>
      <c r="H102" s="67"/>
      <c r="I102" s="78" t="str">
        <f>IF(Clientes!A15="","",Clientes!C15)</f>
        <v/>
      </c>
      <c r="J102" s="79"/>
    </row>
    <row r="103" spans="2:10" ht="20" customHeight="1" x14ac:dyDescent="0.2">
      <c r="B103" s="77" t="s">
        <v>22</v>
      </c>
      <c r="C103" s="67"/>
      <c r="D103" s="80" t="str">
        <f>IF(Clientes!A14="","",Clientes!D14)</f>
        <v/>
      </c>
      <c r="E103" s="79"/>
      <c r="G103" s="77" t="s">
        <v>22</v>
      </c>
      <c r="H103" s="67"/>
      <c r="I103" s="80" t="str">
        <f>IF(Clientes!A15="","",Clientes!D15)</f>
        <v/>
      </c>
      <c r="J103" s="79"/>
    </row>
    <row r="104" spans="2:10" x14ac:dyDescent="0.2">
      <c r="B104" s="12" t="s">
        <v>23</v>
      </c>
      <c r="C104" s="11" t="s">
        <v>116</v>
      </c>
      <c r="D104" s="11" t="s">
        <v>24</v>
      </c>
      <c r="E104" s="15" t="s">
        <v>25</v>
      </c>
      <c r="G104" s="12" t="s">
        <v>23</v>
      </c>
      <c r="H104" s="11" t="s">
        <v>116</v>
      </c>
      <c r="I104" s="11" t="s">
        <v>24</v>
      </c>
      <c r="J104" s="15" t="s">
        <v>25</v>
      </c>
    </row>
    <row r="105" spans="2:10" x14ac:dyDescent="0.2">
      <c r="B105" s="13" t="str" cm="1">
        <f t="array" ref="B105:B114">IFERROR(INDEX(_xlfn.SORTBY(_xlfn._xlws.FILTER(tblConsorcios[Produto],tblConsorcios[Parcela Mensal (R$)]&lt;=Clientes!$B$14),_xlfn._xlws.FILTER(tblConsorcios[Parcela Mensal (R$)],tblConsorcios[Parcela Mensal (R$)]&lt;=Clientes!$B$14),-1),_xlfn.SEQUENCE(10)),"")</f>
        <v/>
      </c>
      <c r="C105" s="22" t="str" cm="1">
        <f t="array" ref="C105:C114">IFERROR(INDEX(_xlfn.SORTBY(_xlfn._xlws.FILTER(tblConsorcios[Valor da Carta (R$)],tblConsorcios[Parcela Mensal (R$)]&lt;=Clientes!$B$14),_xlfn._xlws.FILTER(tblConsorcios[Parcela Mensal (R$)],tblConsorcios[Parcela Mensal (R$)]&lt;=Clientes!$B$14),-1),_xlfn.SEQUENCE(10)),"")</f>
        <v/>
      </c>
      <c r="D105" s="22" t="str" cm="1">
        <f t="array" ref="D105:D114">IFERROR(INDEX(_xlfn.SORTBY(_xlfn._xlws.FILTER(tblConsorcios[Parcela Mensal (R$)],tblConsorcios[Parcela Mensal (R$)]&lt;=Clientes!$B$14),_xlfn._xlws.FILTER(tblConsorcios[Parcela Mensal (R$)],tblConsorcios[Parcela Mensal (R$)]&lt;=Clientes!$B$14),-1),_xlfn.SEQUENCE(10)),"")</f>
        <v/>
      </c>
      <c r="E105" s="23" t="str" cm="1">
        <f t="array" ref="E105:E114">IFERROR(Clientes!$B$14-INDEX(_xlfn.SORTBY(_xlfn._xlws.FILTER(tblConsorcios[Parcela Mensal (R$)],tblConsorcios[Parcela Mensal (R$)]&lt;=Clientes!$B$14),_xlfn._xlws.FILTER(tblConsorcios[Parcela Mensal (R$)],tblConsorcios[Parcela Mensal (R$)]&lt;=Clientes!$B$14),-1),_xlfn.SEQUENCE(10)),"")</f>
        <v/>
      </c>
      <c r="G105" s="13" t="str" cm="1">
        <f t="array" ref="G105:G114">IFERROR(INDEX(_xlfn.SORTBY(_xlfn._xlws.FILTER(tblConsorcios[Produto],tblConsorcios[Parcela Mensal (R$)]&lt;=Clientes!$B$15),_xlfn._xlws.FILTER(tblConsorcios[Parcela Mensal (R$)],tblConsorcios[Parcela Mensal (R$)]&lt;=Clientes!$B$15),-1),_xlfn.SEQUENCE(10)),"")</f>
        <v/>
      </c>
      <c r="H105" s="22" t="str" cm="1">
        <f t="array" ref="H105:H114">IFERROR(INDEX(_xlfn.SORTBY(_xlfn._xlws.FILTER(tblConsorcios[Valor da Carta (R$)],tblConsorcios[Parcela Mensal (R$)]&lt;=Clientes!$B$15),_xlfn._xlws.FILTER(tblConsorcios[Parcela Mensal (R$)],tblConsorcios[Parcela Mensal (R$)]&lt;=Clientes!$B$15),-1),_xlfn.SEQUENCE(10)),"")</f>
        <v/>
      </c>
      <c r="I105" s="22" t="str" cm="1">
        <f t="array" ref="I105:I114">IFERROR(INDEX(_xlfn.SORTBY(_xlfn._xlws.FILTER(tblConsorcios[Parcela Mensal (R$)],tblConsorcios[Parcela Mensal (R$)]&lt;=Clientes!$B$15),_xlfn._xlws.FILTER(tblConsorcios[Parcela Mensal (R$)],tblConsorcios[Parcela Mensal (R$)]&lt;=Clientes!$B$15),-1),_xlfn.SEQUENCE(10)),"")</f>
        <v/>
      </c>
      <c r="J105" s="23" t="str" cm="1">
        <f t="array" ref="J105:J114">IFERROR(Clientes!$B$15-INDEX(_xlfn.SORTBY(_xlfn._xlws.FILTER(tblConsorcios[Parcela Mensal (R$)],tblConsorcios[Parcela Mensal (R$)]&lt;=Clientes!$B$15),_xlfn._xlws.FILTER(tblConsorcios[Parcela Mensal (R$)],tblConsorcios[Parcela Mensal (R$)]&lt;=Clientes!$B$15),-1),_xlfn.SEQUENCE(10)),"")</f>
        <v/>
      </c>
    </row>
    <row r="106" spans="2:10" x14ac:dyDescent="0.2">
      <c r="B106" s="13" t="str">
        <v/>
      </c>
      <c r="C106" s="22" t="str">
        <v/>
      </c>
      <c r="D106" s="22" t="str">
        <v/>
      </c>
      <c r="E106" s="23" t="str">
        <v/>
      </c>
      <c r="G106" s="13" t="str">
        <v/>
      </c>
      <c r="H106" s="22" t="str">
        <v/>
      </c>
      <c r="I106" s="22" t="str">
        <v/>
      </c>
      <c r="J106" s="23" t="str">
        <v/>
      </c>
    </row>
    <row r="107" spans="2:10" x14ac:dyDescent="0.2">
      <c r="B107" s="13" t="str">
        <v/>
      </c>
      <c r="C107" s="22" t="str">
        <v/>
      </c>
      <c r="D107" s="22" t="str">
        <v/>
      </c>
      <c r="E107" s="23" t="str">
        <v/>
      </c>
      <c r="G107" s="13" t="str">
        <v/>
      </c>
      <c r="H107" s="22" t="str">
        <v/>
      </c>
      <c r="I107" s="22" t="str">
        <v/>
      </c>
      <c r="J107" s="23" t="str">
        <v/>
      </c>
    </row>
    <row r="108" spans="2:10" x14ac:dyDescent="0.2">
      <c r="B108" s="13" t="str">
        <v/>
      </c>
      <c r="C108" s="22" t="str">
        <v/>
      </c>
      <c r="D108" s="22" t="str">
        <v/>
      </c>
      <c r="E108" s="23" t="str">
        <v/>
      </c>
      <c r="G108" s="13" t="str">
        <v/>
      </c>
      <c r="H108" s="22" t="str">
        <v/>
      </c>
      <c r="I108" s="22" t="str">
        <v/>
      </c>
      <c r="J108" s="23" t="str">
        <v/>
      </c>
    </row>
    <row r="109" spans="2:10" x14ac:dyDescent="0.2">
      <c r="B109" s="13" t="str">
        <v/>
      </c>
      <c r="C109" s="22" t="str">
        <v/>
      </c>
      <c r="D109" s="22" t="str">
        <v/>
      </c>
      <c r="E109" s="23" t="str">
        <v/>
      </c>
      <c r="G109" s="13" t="str">
        <v/>
      </c>
      <c r="H109" s="22" t="str">
        <v/>
      </c>
      <c r="I109" s="22" t="str">
        <v/>
      </c>
      <c r="J109" s="23" t="str">
        <v/>
      </c>
    </row>
    <row r="110" spans="2:10" x14ac:dyDescent="0.2">
      <c r="B110" s="13" t="str">
        <v/>
      </c>
      <c r="C110" s="22" t="str">
        <v/>
      </c>
      <c r="D110" s="22" t="str">
        <v/>
      </c>
      <c r="E110" s="23" t="str">
        <v/>
      </c>
      <c r="G110" s="13" t="str">
        <v/>
      </c>
      <c r="H110" s="22" t="str">
        <v/>
      </c>
      <c r="I110" s="22" t="str">
        <v/>
      </c>
      <c r="J110" s="23" t="str">
        <v/>
      </c>
    </row>
    <row r="111" spans="2:10" x14ac:dyDescent="0.2">
      <c r="B111" s="13" t="str">
        <v/>
      </c>
      <c r="C111" s="22" t="str">
        <v/>
      </c>
      <c r="D111" s="22" t="str">
        <v/>
      </c>
      <c r="E111" s="23" t="str">
        <v/>
      </c>
      <c r="G111" s="13" t="str">
        <v/>
      </c>
      <c r="H111" s="22" t="str">
        <v/>
      </c>
      <c r="I111" s="22" t="str">
        <v/>
      </c>
      <c r="J111" s="23" t="str">
        <v/>
      </c>
    </row>
    <row r="112" spans="2:10" x14ac:dyDescent="0.2">
      <c r="B112" s="13" t="str">
        <v/>
      </c>
      <c r="C112" s="22" t="str">
        <v/>
      </c>
      <c r="D112" s="22" t="str">
        <v/>
      </c>
      <c r="E112" s="23" t="str">
        <v/>
      </c>
      <c r="G112" s="13" t="str">
        <v/>
      </c>
      <c r="H112" s="22" t="str">
        <v/>
      </c>
      <c r="I112" s="22" t="str">
        <v/>
      </c>
      <c r="J112" s="23" t="str">
        <v/>
      </c>
    </row>
    <row r="113" spans="2:10" x14ac:dyDescent="0.2">
      <c r="B113" s="13" t="str">
        <v/>
      </c>
      <c r="C113" s="22" t="str">
        <v/>
      </c>
      <c r="D113" s="22" t="str">
        <v/>
      </c>
      <c r="E113" s="23" t="str">
        <v/>
      </c>
      <c r="G113" s="13" t="str">
        <v/>
      </c>
      <c r="H113" s="22" t="str">
        <v/>
      </c>
      <c r="I113" s="22" t="str">
        <v/>
      </c>
      <c r="J113" s="23" t="str">
        <v/>
      </c>
    </row>
    <row r="114" spans="2:10" ht="17" thickBot="1" x14ac:dyDescent="0.25">
      <c r="B114" s="14" t="str">
        <v/>
      </c>
      <c r="C114" s="24" t="str">
        <v/>
      </c>
      <c r="D114" s="24" t="str">
        <v/>
      </c>
      <c r="E114" s="25" t="str">
        <v/>
      </c>
      <c r="G114" s="14" t="str">
        <v/>
      </c>
      <c r="H114" s="24" t="str">
        <v/>
      </c>
      <c r="I114" s="24" t="str">
        <v/>
      </c>
      <c r="J114" s="25" t="str">
        <v/>
      </c>
    </row>
    <row r="115" spans="2:10" ht="17" thickBot="1" x14ac:dyDescent="0.25"/>
    <row r="116" spans="2:10" ht="28" customHeight="1" x14ac:dyDescent="0.2">
      <c r="B116" s="74" t="str">
        <f>IF(Clientes!A16="","— aguardando dados —",Clientes!A16)</f>
        <v>— aguardando dados —</v>
      </c>
      <c r="C116" s="75"/>
      <c r="D116" s="75"/>
      <c r="E116" s="76"/>
      <c r="G116" s="74" t="str">
        <f>IF(Clientes!A17="","— aguardando dados —",Clientes!A17)</f>
        <v>— aguardando dados —</v>
      </c>
      <c r="H116" s="75"/>
      <c r="I116" s="75"/>
      <c r="J116" s="76"/>
    </row>
    <row r="117" spans="2:10" ht="20" customHeight="1" x14ac:dyDescent="0.2">
      <c r="B117" s="77" t="s">
        <v>20</v>
      </c>
      <c r="C117" s="67"/>
      <c r="D117" s="78" t="str">
        <f>IF(Clientes!A16="","",Clientes!B16)</f>
        <v/>
      </c>
      <c r="E117" s="79"/>
      <c r="G117" s="77" t="s">
        <v>20</v>
      </c>
      <c r="H117" s="67"/>
      <c r="I117" s="78" t="str">
        <f>IF(Clientes!A17="","",Clientes!B17)</f>
        <v/>
      </c>
      <c r="J117" s="79"/>
    </row>
    <row r="118" spans="2:10" ht="20" customHeight="1" x14ac:dyDescent="0.2">
      <c r="B118" s="77" t="s">
        <v>21</v>
      </c>
      <c r="C118" s="67"/>
      <c r="D118" s="78" t="str">
        <f>IF(Clientes!A16="","",Clientes!C16)</f>
        <v/>
      </c>
      <c r="E118" s="79"/>
      <c r="G118" s="77" t="s">
        <v>21</v>
      </c>
      <c r="H118" s="67"/>
      <c r="I118" s="78" t="str">
        <f>IF(Clientes!A17="","",Clientes!C17)</f>
        <v/>
      </c>
      <c r="J118" s="79"/>
    </row>
    <row r="119" spans="2:10" ht="20" customHeight="1" x14ac:dyDescent="0.2">
      <c r="B119" s="77" t="s">
        <v>22</v>
      </c>
      <c r="C119" s="67"/>
      <c r="D119" s="80" t="str">
        <f>IF(Clientes!A16="","",Clientes!D16)</f>
        <v/>
      </c>
      <c r="E119" s="79"/>
      <c r="G119" s="77" t="s">
        <v>22</v>
      </c>
      <c r="H119" s="67"/>
      <c r="I119" s="80" t="str">
        <f>IF(Clientes!A17="","",Clientes!D17)</f>
        <v/>
      </c>
      <c r="J119" s="79"/>
    </row>
    <row r="120" spans="2:10" x14ac:dyDescent="0.2">
      <c r="B120" s="12" t="s">
        <v>23</v>
      </c>
      <c r="C120" s="11" t="s">
        <v>116</v>
      </c>
      <c r="D120" s="11" t="s">
        <v>24</v>
      </c>
      <c r="E120" s="15" t="s">
        <v>25</v>
      </c>
      <c r="G120" s="12" t="s">
        <v>23</v>
      </c>
      <c r="H120" s="11" t="s">
        <v>116</v>
      </c>
      <c r="I120" s="11" t="s">
        <v>24</v>
      </c>
      <c r="J120" s="15" t="s">
        <v>25</v>
      </c>
    </row>
    <row r="121" spans="2:10" x14ac:dyDescent="0.2">
      <c r="B121" s="13" t="str" cm="1">
        <f t="array" ref="B121:B130">IFERROR(INDEX(_xlfn.SORTBY(_xlfn._xlws.FILTER(tblConsorcios[Produto],tblConsorcios[Parcela Mensal (R$)]&lt;=Clientes!$B$16),_xlfn._xlws.FILTER(tblConsorcios[Parcela Mensal (R$)],tblConsorcios[Parcela Mensal (R$)]&lt;=Clientes!$B$16),-1),_xlfn.SEQUENCE(10)),"")</f>
        <v/>
      </c>
      <c r="C121" s="22" t="str" cm="1">
        <f t="array" ref="C121:C130">IFERROR(INDEX(_xlfn.SORTBY(_xlfn._xlws.FILTER(tblConsorcios[Valor da Carta (R$)],tblConsorcios[Parcela Mensal (R$)]&lt;=Clientes!$B$16),_xlfn._xlws.FILTER(tblConsorcios[Parcela Mensal (R$)],tblConsorcios[Parcela Mensal (R$)]&lt;=Clientes!$B$16),-1),_xlfn.SEQUENCE(10)),"")</f>
        <v/>
      </c>
      <c r="D121" s="22" t="str" cm="1">
        <f t="array" ref="D121:D130">IFERROR(INDEX(_xlfn.SORTBY(_xlfn._xlws.FILTER(tblConsorcios[Parcela Mensal (R$)],tblConsorcios[Parcela Mensal (R$)]&lt;=Clientes!$B$16),_xlfn._xlws.FILTER(tblConsorcios[Parcela Mensal (R$)],tblConsorcios[Parcela Mensal (R$)]&lt;=Clientes!$B$16),-1),_xlfn.SEQUENCE(10)),"")</f>
        <v/>
      </c>
      <c r="E121" s="23" t="str" cm="1">
        <f t="array" ref="E121:E130">IFERROR(Clientes!$B$16-INDEX(_xlfn.SORTBY(_xlfn._xlws.FILTER(tblConsorcios[Parcela Mensal (R$)],tblConsorcios[Parcela Mensal (R$)]&lt;=Clientes!$B$16),_xlfn._xlws.FILTER(tblConsorcios[Parcela Mensal (R$)],tblConsorcios[Parcela Mensal (R$)]&lt;=Clientes!$B$16),-1),_xlfn.SEQUENCE(10)),"")</f>
        <v/>
      </c>
      <c r="G121" s="13" t="str" cm="1">
        <f t="array" ref="G121:G130">IFERROR(INDEX(_xlfn.SORTBY(_xlfn._xlws.FILTER(tblConsorcios[Produto],tblConsorcios[Parcela Mensal (R$)]&lt;=Clientes!$B$17),_xlfn._xlws.FILTER(tblConsorcios[Parcela Mensal (R$)],tblConsorcios[Parcela Mensal (R$)]&lt;=Clientes!$B$17),-1),_xlfn.SEQUENCE(10)),"")</f>
        <v/>
      </c>
      <c r="H121" s="22" t="str" cm="1">
        <f t="array" ref="H121:H130">IFERROR(INDEX(_xlfn.SORTBY(_xlfn._xlws.FILTER(tblConsorcios[Valor da Carta (R$)],tblConsorcios[Parcela Mensal (R$)]&lt;=Clientes!$B$17),_xlfn._xlws.FILTER(tblConsorcios[Parcela Mensal (R$)],tblConsorcios[Parcela Mensal (R$)]&lt;=Clientes!$B$17),-1),_xlfn.SEQUENCE(10)),"")</f>
        <v/>
      </c>
      <c r="I121" s="22" t="str" cm="1">
        <f t="array" ref="I121:I130">IFERROR(INDEX(_xlfn.SORTBY(_xlfn._xlws.FILTER(tblConsorcios[Parcela Mensal (R$)],tblConsorcios[Parcela Mensal (R$)]&lt;=Clientes!$B$17),_xlfn._xlws.FILTER(tblConsorcios[Parcela Mensal (R$)],tblConsorcios[Parcela Mensal (R$)]&lt;=Clientes!$B$17),-1),_xlfn.SEQUENCE(10)),"")</f>
        <v/>
      </c>
      <c r="J121" s="23" t="str" cm="1">
        <f t="array" ref="J121:J130">IFERROR(Clientes!$B$17-INDEX(_xlfn.SORTBY(_xlfn._xlws.FILTER(tblConsorcios[Parcela Mensal (R$)],tblConsorcios[Parcela Mensal (R$)]&lt;=Clientes!$B$17),_xlfn._xlws.FILTER(tblConsorcios[Parcela Mensal (R$)],tblConsorcios[Parcela Mensal (R$)]&lt;=Clientes!$B$17),-1),_xlfn.SEQUENCE(10)),"")</f>
        <v/>
      </c>
    </row>
    <row r="122" spans="2:10" x14ac:dyDescent="0.2">
      <c r="B122" s="13" t="str">
        <v/>
      </c>
      <c r="C122" s="22" t="str">
        <v/>
      </c>
      <c r="D122" s="22" t="str">
        <v/>
      </c>
      <c r="E122" s="23" t="str">
        <v/>
      </c>
      <c r="G122" s="13" t="str">
        <v/>
      </c>
      <c r="H122" s="22" t="str">
        <v/>
      </c>
      <c r="I122" s="22" t="str">
        <v/>
      </c>
      <c r="J122" s="23" t="str">
        <v/>
      </c>
    </row>
    <row r="123" spans="2:10" x14ac:dyDescent="0.2">
      <c r="B123" s="13" t="str">
        <v/>
      </c>
      <c r="C123" s="22" t="str">
        <v/>
      </c>
      <c r="D123" s="22" t="str">
        <v/>
      </c>
      <c r="E123" s="23" t="str">
        <v/>
      </c>
      <c r="G123" s="13" t="str">
        <v/>
      </c>
      <c r="H123" s="22" t="str">
        <v/>
      </c>
      <c r="I123" s="22" t="str">
        <v/>
      </c>
      <c r="J123" s="23" t="str">
        <v/>
      </c>
    </row>
    <row r="124" spans="2:10" x14ac:dyDescent="0.2">
      <c r="B124" s="13" t="str">
        <v/>
      </c>
      <c r="C124" s="22" t="str">
        <v/>
      </c>
      <c r="D124" s="22" t="str">
        <v/>
      </c>
      <c r="E124" s="23" t="str">
        <v/>
      </c>
      <c r="G124" s="13" t="str">
        <v/>
      </c>
      <c r="H124" s="22" t="str">
        <v/>
      </c>
      <c r="I124" s="22" t="str">
        <v/>
      </c>
      <c r="J124" s="23" t="str">
        <v/>
      </c>
    </row>
    <row r="125" spans="2:10" x14ac:dyDescent="0.2">
      <c r="B125" s="13" t="str">
        <v/>
      </c>
      <c r="C125" s="22" t="str">
        <v/>
      </c>
      <c r="D125" s="22" t="str">
        <v/>
      </c>
      <c r="E125" s="23" t="str">
        <v/>
      </c>
      <c r="G125" s="13" t="str">
        <v/>
      </c>
      <c r="H125" s="22" t="str">
        <v/>
      </c>
      <c r="I125" s="22" t="str">
        <v/>
      </c>
      <c r="J125" s="23" t="str">
        <v/>
      </c>
    </row>
    <row r="126" spans="2:10" x14ac:dyDescent="0.2">
      <c r="B126" s="13" t="str">
        <v/>
      </c>
      <c r="C126" s="22" t="str">
        <v/>
      </c>
      <c r="D126" s="22" t="str">
        <v/>
      </c>
      <c r="E126" s="23" t="str">
        <v/>
      </c>
      <c r="G126" s="13" t="str">
        <v/>
      </c>
      <c r="H126" s="22" t="str">
        <v/>
      </c>
      <c r="I126" s="22" t="str">
        <v/>
      </c>
      <c r="J126" s="23" t="str">
        <v/>
      </c>
    </row>
    <row r="127" spans="2:10" x14ac:dyDescent="0.2">
      <c r="B127" s="13" t="str">
        <v/>
      </c>
      <c r="C127" s="22" t="str">
        <v/>
      </c>
      <c r="D127" s="22" t="str">
        <v/>
      </c>
      <c r="E127" s="23" t="str">
        <v/>
      </c>
      <c r="G127" s="13" t="str">
        <v/>
      </c>
      <c r="H127" s="22" t="str">
        <v/>
      </c>
      <c r="I127" s="22" t="str">
        <v/>
      </c>
      <c r="J127" s="23" t="str">
        <v/>
      </c>
    </row>
    <row r="128" spans="2:10" x14ac:dyDescent="0.2">
      <c r="B128" s="13" t="str">
        <v/>
      </c>
      <c r="C128" s="22" t="str">
        <v/>
      </c>
      <c r="D128" s="22" t="str">
        <v/>
      </c>
      <c r="E128" s="23" t="str">
        <v/>
      </c>
      <c r="G128" s="13" t="str">
        <v/>
      </c>
      <c r="H128" s="22" t="str">
        <v/>
      </c>
      <c r="I128" s="22" t="str">
        <v/>
      </c>
      <c r="J128" s="23" t="str">
        <v/>
      </c>
    </row>
    <row r="129" spans="2:10" x14ac:dyDescent="0.2">
      <c r="B129" s="13" t="str">
        <v/>
      </c>
      <c r="C129" s="22" t="str">
        <v/>
      </c>
      <c r="D129" s="22" t="str">
        <v/>
      </c>
      <c r="E129" s="23" t="str">
        <v/>
      </c>
      <c r="G129" s="13" t="str">
        <v/>
      </c>
      <c r="H129" s="22" t="str">
        <v/>
      </c>
      <c r="I129" s="22" t="str">
        <v/>
      </c>
      <c r="J129" s="23" t="str">
        <v/>
      </c>
    </row>
    <row r="130" spans="2:10" ht="17" thickBot="1" x14ac:dyDescent="0.25">
      <c r="B130" s="14" t="str">
        <v/>
      </c>
      <c r="C130" s="24" t="str">
        <v/>
      </c>
      <c r="D130" s="24" t="str">
        <v/>
      </c>
      <c r="E130" s="25" t="str">
        <v/>
      </c>
      <c r="G130" s="14" t="str">
        <v/>
      </c>
      <c r="H130" s="24" t="str">
        <v/>
      </c>
      <c r="I130" s="24" t="str">
        <v/>
      </c>
      <c r="J130" s="25" t="str">
        <v/>
      </c>
    </row>
    <row r="131" spans="2:10" ht="17" thickBot="1" x14ac:dyDescent="0.25"/>
    <row r="132" spans="2:10" ht="28" customHeight="1" x14ac:dyDescent="0.2">
      <c r="B132" s="74" t="str">
        <f>IF(Clientes!A18="","— aguardando dados —",Clientes!A18)</f>
        <v>— aguardando dados —</v>
      </c>
      <c r="C132" s="75"/>
      <c r="D132" s="75"/>
      <c r="E132" s="76"/>
      <c r="G132" s="74" t="str">
        <f>IF(Clientes!A19="","— aguardando dados —",Clientes!A19)</f>
        <v>— aguardando dados —</v>
      </c>
      <c r="H132" s="75"/>
      <c r="I132" s="75"/>
      <c r="J132" s="76"/>
    </row>
    <row r="133" spans="2:10" ht="20" customHeight="1" x14ac:dyDescent="0.2">
      <c r="B133" s="77" t="s">
        <v>20</v>
      </c>
      <c r="C133" s="67"/>
      <c r="D133" s="78" t="str">
        <f>IF(Clientes!A18="","",Clientes!B18)</f>
        <v/>
      </c>
      <c r="E133" s="79"/>
      <c r="G133" s="77" t="s">
        <v>20</v>
      </c>
      <c r="H133" s="67"/>
      <c r="I133" s="78" t="str">
        <f>IF(Clientes!A19="","",Clientes!B19)</f>
        <v/>
      </c>
      <c r="J133" s="79"/>
    </row>
    <row r="134" spans="2:10" ht="20" customHeight="1" x14ac:dyDescent="0.2">
      <c r="B134" s="77" t="s">
        <v>21</v>
      </c>
      <c r="C134" s="67"/>
      <c r="D134" s="78" t="str">
        <f>IF(Clientes!A18="","",Clientes!C18)</f>
        <v/>
      </c>
      <c r="E134" s="79"/>
      <c r="G134" s="77" t="s">
        <v>21</v>
      </c>
      <c r="H134" s="67"/>
      <c r="I134" s="78" t="str">
        <f>IF(Clientes!A19="","",Clientes!C19)</f>
        <v/>
      </c>
      <c r="J134" s="79"/>
    </row>
    <row r="135" spans="2:10" ht="20" customHeight="1" x14ac:dyDescent="0.2">
      <c r="B135" s="77" t="s">
        <v>22</v>
      </c>
      <c r="C135" s="67"/>
      <c r="D135" s="80" t="str">
        <f>IF(Clientes!A18="","",Clientes!D18)</f>
        <v/>
      </c>
      <c r="E135" s="79"/>
      <c r="G135" s="77" t="s">
        <v>22</v>
      </c>
      <c r="H135" s="67"/>
      <c r="I135" s="80" t="str">
        <f>IF(Clientes!A19="","",Clientes!D19)</f>
        <v/>
      </c>
      <c r="J135" s="79"/>
    </row>
    <row r="136" spans="2:10" x14ac:dyDescent="0.2">
      <c r="B136" s="12" t="s">
        <v>23</v>
      </c>
      <c r="C136" s="11" t="s">
        <v>116</v>
      </c>
      <c r="D136" s="11" t="s">
        <v>24</v>
      </c>
      <c r="E136" s="15" t="s">
        <v>25</v>
      </c>
      <c r="G136" s="12" t="s">
        <v>23</v>
      </c>
      <c r="H136" s="11" t="s">
        <v>116</v>
      </c>
      <c r="I136" s="11" t="s">
        <v>24</v>
      </c>
      <c r="J136" s="15" t="s">
        <v>25</v>
      </c>
    </row>
    <row r="137" spans="2:10" x14ac:dyDescent="0.2">
      <c r="B137" s="13" t="str" cm="1">
        <f t="array" ref="B137:B146">IFERROR(INDEX(_xlfn.SORTBY(_xlfn._xlws.FILTER(tblConsorcios[Produto],tblConsorcios[Parcela Mensal (R$)]&lt;=Clientes!$B$18),_xlfn._xlws.FILTER(tblConsorcios[Parcela Mensal (R$)],tblConsorcios[Parcela Mensal (R$)]&lt;=Clientes!$B$18),-1),_xlfn.SEQUENCE(10)),"")</f>
        <v/>
      </c>
      <c r="C137" s="22" t="str" cm="1">
        <f t="array" ref="C137:C146">IFERROR(INDEX(_xlfn.SORTBY(_xlfn._xlws.FILTER(tblConsorcios[Valor da Carta (R$)],tblConsorcios[Parcela Mensal (R$)]&lt;=Clientes!$B$18),_xlfn._xlws.FILTER(tblConsorcios[Parcela Mensal (R$)],tblConsorcios[Parcela Mensal (R$)]&lt;=Clientes!$B$18),-1),_xlfn.SEQUENCE(10)),"")</f>
        <v/>
      </c>
      <c r="D137" s="22" t="str" cm="1">
        <f t="array" ref="D137:D146">IFERROR(INDEX(_xlfn.SORTBY(_xlfn._xlws.FILTER(tblConsorcios[Parcela Mensal (R$)],tblConsorcios[Parcela Mensal (R$)]&lt;=Clientes!$B$18),_xlfn._xlws.FILTER(tblConsorcios[Parcela Mensal (R$)],tblConsorcios[Parcela Mensal (R$)]&lt;=Clientes!$B$18),-1),_xlfn.SEQUENCE(10)),"")</f>
        <v/>
      </c>
      <c r="E137" s="23" t="str" cm="1">
        <f t="array" ref="E137:E146">IFERROR(Clientes!$B$18-INDEX(_xlfn.SORTBY(_xlfn._xlws.FILTER(tblConsorcios[Parcela Mensal (R$)],tblConsorcios[Parcela Mensal (R$)]&lt;=Clientes!$B$18),_xlfn._xlws.FILTER(tblConsorcios[Parcela Mensal (R$)],tblConsorcios[Parcela Mensal (R$)]&lt;=Clientes!$B$18),-1),_xlfn.SEQUENCE(10)),"")</f>
        <v/>
      </c>
      <c r="G137" s="13" t="str" cm="1">
        <f t="array" ref="G137:G146">IFERROR(INDEX(_xlfn.SORTBY(_xlfn._xlws.FILTER(tblConsorcios[Produto],tblConsorcios[Parcela Mensal (R$)]&lt;=Clientes!$B$19),_xlfn._xlws.FILTER(tblConsorcios[Parcela Mensal (R$)],tblConsorcios[Parcela Mensal (R$)]&lt;=Clientes!$B$19),-1),_xlfn.SEQUENCE(10)),"")</f>
        <v/>
      </c>
      <c r="H137" s="22" t="str" cm="1">
        <f t="array" ref="H137:H146">IFERROR(INDEX(_xlfn.SORTBY(_xlfn._xlws.FILTER(tblConsorcios[Valor da Carta (R$)],tblConsorcios[Parcela Mensal (R$)]&lt;=Clientes!$B$19),_xlfn._xlws.FILTER(tblConsorcios[Parcela Mensal (R$)],tblConsorcios[Parcela Mensal (R$)]&lt;=Clientes!$B$19),-1),_xlfn.SEQUENCE(10)),"")</f>
        <v/>
      </c>
      <c r="I137" s="22" t="str" cm="1">
        <f t="array" ref="I137:I146">IFERROR(INDEX(_xlfn.SORTBY(_xlfn._xlws.FILTER(tblConsorcios[Parcela Mensal (R$)],tblConsorcios[Parcela Mensal (R$)]&lt;=Clientes!$B$19),_xlfn._xlws.FILTER(tblConsorcios[Parcela Mensal (R$)],tblConsorcios[Parcela Mensal (R$)]&lt;=Clientes!$B$19),-1),_xlfn.SEQUENCE(10)),"")</f>
        <v/>
      </c>
      <c r="J137" s="23" t="str" cm="1">
        <f t="array" ref="J137:J146">IFERROR(Clientes!$B$19-INDEX(_xlfn.SORTBY(_xlfn._xlws.FILTER(tblConsorcios[Parcela Mensal (R$)],tblConsorcios[Parcela Mensal (R$)]&lt;=Clientes!$B$19),_xlfn._xlws.FILTER(tblConsorcios[Parcela Mensal (R$)],tblConsorcios[Parcela Mensal (R$)]&lt;=Clientes!$B$19),-1),_xlfn.SEQUENCE(10)),"")</f>
        <v/>
      </c>
    </row>
    <row r="138" spans="2:10" x14ac:dyDescent="0.2">
      <c r="B138" s="13" t="str">
        <v/>
      </c>
      <c r="C138" s="22" t="str">
        <v/>
      </c>
      <c r="D138" s="22" t="str">
        <v/>
      </c>
      <c r="E138" s="23" t="str">
        <v/>
      </c>
      <c r="G138" s="13" t="str">
        <v/>
      </c>
      <c r="H138" s="22" t="str">
        <v/>
      </c>
      <c r="I138" s="22" t="str">
        <v/>
      </c>
      <c r="J138" s="23" t="str">
        <v/>
      </c>
    </row>
    <row r="139" spans="2:10" x14ac:dyDescent="0.2">
      <c r="B139" s="13" t="str">
        <v/>
      </c>
      <c r="C139" s="22" t="str">
        <v/>
      </c>
      <c r="D139" s="22" t="str">
        <v/>
      </c>
      <c r="E139" s="23" t="str">
        <v/>
      </c>
      <c r="G139" s="13" t="str">
        <v/>
      </c>
      <c r="H139" s="22" t="str">
        <v/>
      </c>
      <c r="I139" s="22" t="str">
        <v/>
      </c>
      <c r="J139" s="23" t="str">
        <v/>
      </c>
    </row>
    <row r="140" spans="2:10" x14ac:dyDescent="0.2">
      <c r="B140" s="13" t="str">
        <v/>
      </c>
      <c r="C140" s="22" t="str">
        <v/>
      </c>
      <c r="D140" s="22" t="str">
        <v/>
      </c>
      <c r="E140" s="23" t="str">
        <v/>
      </c>
      <c r="G140" s="13" t="str">
        <v/>
      </c>
      <c r="H140" s="22" t="str">
        <v/>
      </c>
      <c r="I140" s="22" t="str">
        <v/>
      </c>
      <c r="J140" s="23" t="str">
        <v/>
      </c>
    </row>
    <row r="141" spans="2:10" x14ac:dyDescent="0.2">
      <c r="B141" s="13" t="str">
        <v/>
      </c>
      <c r="C141" s="22" t="str">
        <v/>
      </c>
      <c r="D141" s="22" t="str">
        <v/>
      </c>
      <c r="E141" s="23" t="str">
        <v/>
      </c>
      <c r="G141" s="13" t="str">
        <v/>
      </c>
      <c r="H141" s="22" t="str">
        <v/>
      </c>
      <c r="I141" s="22" t="str">
        <v/>
      </c>
      <c r="J141" s="23" t="str">
        <v/>
      </c>
    </row>
    <row r="142" spans="2:10" x14ac:dyDescent="0.2">
      <c r="B142" s="13" t="str">
        <v/>
      </c>
      <c r="C142" s="22" t="str">
        <v/>
      </c>
      <c r="D142" s="22" t="str">
        <v/>
      </c>
      <c r="E142" s="23" t="str">
        <v/>
      </c>
      <c r="G142" s="13" t="str">
        <v/>
      </c>
      <c r="H142" s="22" t="str">
        <v/>
      </c>
      <c r="I142" s="22" t="str">
        <v/>
      </c>
      <c r="J142" s="23" t="str">
        <v/>
      </c>
    </row>
    <row r="143" spans="2:10" x14ac:dyDescent="0.2">
      <c r="B143" s="13" t="str">
        <v/>
      </c>
      <c r="C143" s="22" t="str">
        <v/>
      </c>
      <c r="D143" s="22" t="str">
        <v/>
      </c>
      <c r="E143" s="23" t="str">
        <v/>
      </c>
      <c r="G143" s="13" t="str">
        <v/>
      </c>
      <c r="H143" s="22" t="str">
        <v/>
      </c>
      <c r="I143" s="22" t="str">
        <v/>
      </c>
      <c r="J143" s="23" t="str">
        <v/>
      </c>
    </row>
    <row r="144" spans="2:10" x14ac:dyDescent="0.2">
      <c r="B144" s="13" t="str">
        <v/>
      </c>
      <c r="C144" s="22" t="str">
        <v/>
      </c>
      <c r="D144" s="22" t="str">
        <v/>
      </c>
      <c r="E144" s="23" t="str">
        <v/>
      </c>
      <c r="G144" s="13" t="str">
        <v/>
      </c>
      <c r="H144" s="22" t="str">
        <v/>
      </c>
      <c r="I144" s="22" t="str">
        <v/>
      </c>
      <c r="J144" s="23" t="str">
        <v/>
      </c>
    </row>
    <row r="145" spans="2:10" x14ac:dyDescent="0.2">
      <c r="B145" s="13" t="str">
        <v/>
      </c>
      <c r="C145" s="22" t="str">
        <v/>
      </c>
      <c r="D145" s="22" t="str">
        <v/>
      </c>
      <c r="E145" s="23" t="str">
        <v/>
      </c>
      <c r="G145" s="13" t="str">
        <v/>
      </c>
      <c r="H145" s="22" t="str">
        <v/>
      </c>
      <c r="I145" s="22" t="str">
        <v/>
      </c>
      <c r="J145" s="23" t="str">
        <v/>
      </c>
    </row>
    <row r="146" spans="2:10" ht="17" thickBot="1" x14ac:dyDescent="0.25">
      <c r="B146" s="14" t="str">
        <v/>
      </c>
      <c r="C146" s="24" t="str">
        <v/>
      </c>
      <c r="D146" s="24" t="str">
        <v/>
      </c>
      <c r="E146" s="25" t="str">
        <v/>
      </c>
      <c r="G146" s="14" t="str">
        <v/>
      </c>
      <c r="H146" s="24" t="str">
        <v/>
      </c>
      <c r="I146" s="24" t="str">
        <v/>
      </c>
      <c r="J146" s="25" t="str">
        <v/>
      </c>
    </row>
    <row r="147" spans="2:10" ht="17" thickBot="1" x14ac:dyDescent="0.25"/>
    <row r="148" spans="2:10" ht="28" customHeight="1" x14ac:dyDescent="0.2">
      <c r="B148" s="74" t="str">
        <f>IF(Clientes!A20="","— aguardando dados —",Clientes!A20)</f>
        <v>— aguardando dados —</v>
      </c>
      <c r="C148" s="75"/>
      <c r="D148" s="75"/>
      <c r="E148" s="76"/>
      <c r="G148" s="74" t="str">
        <f>IF(Clientes!A21="","— aguardando dados —",Clientes!A21)</f>
        <v>— aguardando dados —</v>
      </c>
      <c r="H148" s="75"/>
      <c r="I148" s="75"/>
      <c r="J148" s="76"/>
    </row>
    <row r="149" spans="2:10" ht="20" customHeight="1" x14ac:dyDescent="0.2">
      <c r="B149" s="77" t="s">
        <v>20</v>
      </c>
      <c r="C149" s="67"/>
      <c r="D149" s="78" t="str">
        <f>IF(Clientes!A20="","",Clientes!B20)</f>
        <v/>
      </c>
      <c r="E149" s="79"/>
      <c r="G149" s="77" t="s">
        <v>20</v>
      </c>
      <c r="H149" s="67"/>
      <c r="I149" s="78" t="str">
        <f>IF(Clientes!A21="","",Clientes!B21)</f>
        <v/>
      </c>
      <c r="J149" s="79"/>
    </row>
    <row r="150" spans="2:10" ht="20" customHeight="1" x14ac:dyDescent="0.2">
      <c r="B150" s="77" t="s">
        <v>21</v>
      </c>
      <c r="C150" s="67"/>
      <c r="D150" s="78" t="str">
        <f>IF(Clientes!A20="","",Clientes!C20)</f>
        <v/>
      </c>
      <c r="E150" s="79"/>
      <c r="G150" s="77" t="s">
        <v>21</v>
      </c>
      <c r="H150" s="67"/>
      <c r="I150" s="78" t="str">
        <f>IF(Clientes!A21="","",Clientes!C21)</f>
        <v/>
      </c>
      <c r="J150" s="79"/>
    </row>
    <row r="151" spans="2:10" ht="20" customHeight="1" x14ac:dyDescent="0.2">
      <c r="B151" s="77" t="s">
        <v>22</v>
      </c>
      <c r="C151" s="67"/>
      <c r="D151" s="80" t="str">
        <f>IF(Clientes!A20="","",Clientes!D20)</f>
        <v/>
      </c>
      <c r="E151" s="79"/>
      <c r="G151" s="77" t="s">
        <v>22</v>
      </c>
      <c r="H151" s="67"/>
      <c r="I151" s="80" t="str">
        <f>IF(Clientes!A21="","",Clientes!D21)</f>
        <v/>
      </c>
      <c r="J151" s="79"/>
    </row>
    <row r="152" spans="2:10" x14ac:dyDescent="0.2">
      <c r="B152" s="12" t="s">
        <v>23</v>
      </c>
      <c r="C152" s="11" t="s">
        <v>116</v>
      </c>
      <c r="D152" s="11" t="s">
        <v>24</v>
      </c>
      <c r="E152" s="15" t="s">
        <v>25</v>
      </c>
      <c r="G152" s="12" t="s">
        <v>23</v>
      </c>
      <c r="H152" s="11" t="s">
        <v>116</v>
      </c>
      <c r="I152" s="11" t="s">
        <v>24</v>
      </c>
      <c r="J152" s="15" t="s">
        <v>25</v>
      </c>
    </row>
    <row r="153" spans="2:10" x14ac:dyDescent="0.2">
      <c r="B153" s="13" t="str" cm="1">
        <f t="array" ref="B153:B162">IFERROR(INDEX(_xlfn.SORTBY(_xlfn._xlws.FILTER(tblConsorcios[Produto],tblConsorcios[Parcela Mensal (R$)]&lt;=Clientes!$B$20),_xlfn._xlws.FILTER(tblConsorcios[Parcela Mensal (R$)],tblConsorcios[Parcela Mensal (R$)]&lt;=Clientes!$B$20),-1),_xlfn.SEQUENCE(10)),"")</f>
        <v/>
      </c>
      <c r="C153" s="22" t="str" cm="1">
        <f t="array" ref="C153:C162">IFERROR(INDEX(_xlfn.SORTBY(_xlfn._xlws.FILTER(tblConsorcios[Valor da Carta (R$)],tblConsorcios[Parcela Mensal (R$)]&lt;=Clientes!$B$20),_xlfn._xlws.FILTER(tblConsorcios[Parcela Mensal (R$)],tblConsorcios[Parcela Mensal (R$)]&lt;=Clientes!$B$20),-1),_xlfn.SEQUENCE(10)),"")</f>
        <v/>
      </c>
      <c r="D153" s="22" t="str" cm="1">
        <f t="array" ref="D153:D162">IFERROR(INDEX(_xlfn.SORTBY(_xlfn._xlws.FILTER(tblConsorcios[Parcela Mensal (R$)],tblConsorcios[Parcela Mensal (R$)]&lt;=Clientes!$B$20),_xlfn._xlws.FILTER(tblConsorcios[Parcela Mensal (R$)],tblConsorcios[Parcela Mensal (R$)]&lt;=Clientes!$B$20),-1),_xlfn.SEQUENCE(10)),"")</f>
        <v/>
      </c>
      <c r="E153" s="23" t="str" cm="1">
        <f t="array" ref="E153:E162">IFERROR(Clientes!$B$20-INDEX(_xlfn.SORTBY(_xlfn._xlws.FILTER(tblConsorcios[Parcela Mensal (R$)],tblConsorcios[Parcela Mensal (R$)]&lt;=Clientes!$B$20),_xlfn._xlws.FILTER(tblConsorcios[Parcela Mensal (R$)],tblConsorcios[Parcela Mensal (R$)]&lt;=Clientes!$B$20),-1),_xlfn.SEQUENCE(10)),"")</f>
        <v/>
      </c>
      <c r="G153" s="13" t="str" cm="1">
        <f t="array" ref="G153:G162">IFERROR(INDEX(_xlfn.SORTBY(_xlfn._xlws.FILTER(tblConsorcios[Produto],tblConsorcios[Parcela Mensal (R$)]&lt;=Clientes!$B$21),_xlfn._xlws.FILTER(tblConsorcios[Parcela Mensal (R$)],tblConsorcios[Parcela Mensal (R$)]&lt;=Clientes!$B$21),-1),_xlfn.SEQUENCE(10)),"")</f>
        <v/>
      </c>
      <c r="H153" s="22" t="str" cm="1">
        <f t="array" ref="H153:H162">IFERROR(INDEX(_xlfn.SORTBY(_xlfn._xlws.FILTER(tblConsorcios[Valor da Carta (R$)],tblConsorcios[Parcela Mensal (R$)]&lt;=Clientes!$B$21),_xlfn._xlws.FILTER(tblConsorcios[Parcela Mensal (R$)],tblConsorcios[Parcela Mensal (R$)]&lt;=Clientes!$B$21),-1),_xlfn.SEQUENCE(10)),"")</f>
        <v/>
      </c>
      <c r="I153" s="22" t="str" cm="1">
        <f t="array" ref="I153:I162">IFERROR(INDEX(_xlfn.SORTBY(_xlfn._xlws.FILTER(tblConsorcios[Parcela Mensal (R$)],tblConsorcios[Parcela Mensal (R$)]&lt;=Clientes!$B$21),_xlfn._xlws.FILTER(tblConsorcios[Parcela Mensal (R$)],tblConsorcios[Parcela Mensal (R$)]&lt;=Clientes!$B$21),-1),_xlfn.SEQUENCE(10)),"")</f>
        <v/>
      </c>
      <c r="J153" s="23" t="str" cm="1">
        <f t="array" ref="J153:J162">IFERROR(Clientes!$B$21-INDEX(_xlfn.SORTBY(_xlfn._xlws.FILTER(tblConsorcios[Parcela Mensal (R$)],tblConsorcios[Parcela Mensal (R$)]&lt;=Clientes!$B$21),_xlfn._xlws.FILTER(tblConsorcios[Parcela Mensal (R$)],tblConsorcios[Parcela Mensal (R$)]&lt;=Clientes!$B$21),-1),_xlfn.SEQUENCE(10)),"")</f>
        <v/>
      </c>
    </row>
    <row r="154" spans="2:10" x14ac:dyDescent="0.2">
      <c r="B154" s="13" t="str">
        <v/>
      </c>
      <c r="C154" s="22" t="str">
        <v/>
      </c>
      <c r="D154" s="22" t="str">
        <v/>
      </c>
      <c r="E154" s="23" t="str">
        <v/>
      </c>
      <c r="G154" s="13" t="str">
        <v/>
      </c>
      <c r="H154" s="22" t="str">
        <v/>
      </c>
      <c r="I154" s="22" t="str">
        <v/>
      </c>
      <c r="J154" s="23" t="str">
        <v/>
      </c>
    </row>
    <row r="155" spans="2:10" x14ac:dyDescent="0.2">
      <c r="B155" s="13" t="str">
        <v/>
      </c>
      <c r="C155" s="22" t="str">
        <v/>
      </c>
      <c r="D155" s="22" t="str">
        <v/>
      </c>
      <c r="E155" s="23" t="str">
        <v/>
      </c>
      <c r="G155" s="13" t="str">
        <v/>
      </c>
      <c r="H155" s="22" t="str">
        <v/>
      </c>
      <c r="I155" s="22" t="str">
        <v/>
      </c>
      <c r="J155" s="23" t="str">
        <v/>
      </c>
    </row>
    <row r="156" spans="2:10" x14ac:dyDescent="0.2">
      <c r="B156" s="13" t="str">
        <v/>
      </c>
      <c r="C156" s="22" t="str">
        <v/>
      </c>
      <c r="D156" s="22" t="str">
        <v/>
      </c>
      <c r="E156" s="23" t="str">
        <v/>
      </c>
      <c r="G156" s="13" t="str">
        <v/>
      </c>
      <c r="H156" s="22" t="str">
        <v/>
      </c>
      <c r="I156" s="22" t="str">
        <v/>
      </c>
      <c r="J156" s="23" t="str">
        <v/>
      </c>
    </row>
    <row r="157" spans="2:10" x14ac:dyDescent="0.2">
      <c r="B157" s="13" t="str">
        <v/>
      </c>
      <c r="C157" s="22" t="str">
        <v/>
      </c>
      <c r="D157" s="22" t="str">
        <v/>
      </c>
      <c r="E157" s="23" t="str">
        <v/>
      </c>
      <c r="G157" s="13" t="str">
        <v/>
      </c>
      <c r="H157" s="22" t="str">
        <v/>
      </c>
      <c r="I157" s="22" t="str">
        <v/>
      </c>
      <c r="J157" s="23" t="str">
        <v/>
      </c>
    </row>
    <row r="158" spans="2:10" x14ac:dyDescent="0.2">
      <c r="B158" s="13" t="str">
        <v/>
      </c>
      <c r="C158" s="22" t="str">
        <v/>
      </c>
      <c r="D158" s="22" t="str">
        <v/>
      </c>
      <c r="E158" s="23" t="str">
        <v/>
      </c>
      <c r="G158" s="13" t="str">
        <v/>
      </c>
      <c r="H158" s="22" t="str">
        <v/>
      </c>
      <c r="I158" s="22" t="str">
        <v/>
      </c>
      <c r="J158" s="23" t="str">
        <v/>
      </c>
    </row>
    <row r="159" spans="2:10" x14ac:dyDescent="0.2">
      <c r="B159" s="13" t="str">
        <v/>
      </c>
      <c r="C159" s="22" t="str">
        <v/>
      </c>
      <c r="D159" s="22" t="str">
        <v/>
      </c>
      <c r="E159" s="23" t="str">
        <v/>
      </c>
      <c r="G159" s="13" t="str">
        <v/>
      </c>
      <c r="H159" s="22" t="str">
        <v/>
      </c>
      <c r="I159" s="22" t="str">
        <v/>
      </c>
      <c r="J159" s="23" t="str">
        <v/>
      </c>
    </row>
    <row r="160" spans="2:10" x14ac:dyDescent="0.2">
      <c r="B160" s="13" t="str">
        <v/>
      </c>
      <c r="C160" s="22" t="str">
        <v/>
      </c>
      <c r="D160" s="22" t="str">
        <v/>
      </c>
      <c r="E160" s="23" t="str">
        <v/>
      </c>
      <c r="G160" s="13" t="str">
        <v/>
      </c>
      <c r="H160" s="22" t="str">
        <v/>
      </c>
      <c r="I160" s="22" t="str">
        <v/>
      </c>
      <c r="J160" s="23" t="str">
        <v/>
      </c>
    </row>
    <row r="161" spans="2:10" x14ac:dyDescent="0.2">
      <c r="B161" s="13" t="str">
        <v/>
      </c>
      <c r="C161" s="22" t="str">
        <v/>
      </c>
      <c r="D161" s="22" t="str">
        <v/>
      </c>
      <c r="E161" s="23" t="str">
        <v/>
      </c>
      <c r="G161" s="13" t="str">
        <v/>
      </c>
      <c r="H161" s="22" t="str">
        <v/>
      </c>
      <c r="I161" s="22" t="str">
        <v/>
      </c>
      <c r="J161" s="23" t="str">
        <v/>
      </c>
    </row>
    <row r="162" spans="2:10" ht="17" thickBot="1" x14ac:dyDescent="0.25">
      <c r="B162" s="14" t="str">
        <v/>
      </c>
      <c r="C162" s="24" t="str">
        <v/>
      </c>
      <c r="D162" s="24" t="str">
        <v/>
      </c>
      <c r="E162" s="25" t="str">
        <v/>
      </c>
      <c r="G162" s="14" t="str">
        <v/>
      </c>
      <c r="H162" s="24" t="str">
        <v/>
      </c>
      <c r="I162" s="24" t="str">
        <v/>
      </c>
      <c r="J162" s="25" t="str">
        <v/>
      </c>
    </row>
    <row r="163" spans="2:10" ht="17" thickBot="1" x14ac:dyDescent="0.25"/>
    <row r="164" spans="2:10" ht="28" customHeight="1" x14ac:dyDescent="0.2">
      <c r="B164" s="74" t="str">
        <f>IF(Clientes!A22="","— aguardando dados —",Clientes!A22)</f>
        <v>— aguardando dados —</v>
      </c>
      <c r="C164" s="75"/>
      <c r="D164" s="75"/>
      <c r="E164" s="76"/>
      <c r="G164" s="74" t="str">
        <f>IF(Clientes!A23="","— aguardando dados —",Clientes!A23)</f>
        <v>— aguardando dados —</v>
      </c>
      <c r="H164" s="75"/>
      <c r="I164" s="75"/>
      <c r="J164" s="76"/>
    </row>
    <row r="165" spans="2:10" ht="20" customHeight="1" x14ac:dyDescent="0.2">
      <c r="B165" s="77" t="s">
        <v>20</v>
      </c>
      <c r="C165" s="67"/>
      <c r="D165" s="78" t="str">
        <f>IF(Clientes!A22="","",Clientes!B22)</f>
        <v/>
      </c>
      <c r="E165" s="79"/>
      <c r="G165" s="77" t="s">
        <v>20</v>
      </c>
      <c r="H165" s="67"/>
      <c r="I165" s="78" t="str">
        <f>IF(Clientes!A23="","",Clientes!B23)</f>
        <v/>
      </c>
      <c r="J165" s="79"/>
    </row>
    <row r="166" spans="2:10" ht="20" customHeight="1" x14ac:dyDescent="0.2">
      <c r="B166" s="77" t="s">
        <v>21</v>
      </c>
      <c r="C166" s="67"/>
      <c r="D166" s="78" t="str">
        <f>IF(Clientes!A22="","",Clientes!C22)</f>
        <v/>
      </c>
      <c r="E166" s="79"/>
      <c r="G166" s="77" t="s">
        <v>21</v>
      </c>
      <c r="H166" s="67"/>
      <c r="I166" s="78" t="str">
        <f>IF(Clientes!A23="","",Clientes!C23)</f>
        <v/>
      </c>
      <c r="J166" s="79"/>
    </row>
    <row r="167" spans="2:10" ht="20" customHeight="1" x14ac:dyDescent="0.2">
      <c r="B167" s="77" t="s">
        <v>22</v>
      </c>
      <c r="C167" s="67"/>
      <c r="D167" s="80" t="str">
        <f>IF(Clientes!A22="","",Clientes!D22)</f>
        <v/>
      </c>
      <c r="E167" s="79"/>
      <c r="G167" s="77" t="s">
        <v>22</v>
      </c>
      <c r="H167" s="67"/>
      <c r="I167" s="80" t="str">
        <f>IF(Clientes!A23="","",Clientes!D23)</f>
        <v/>
      </c>
      <c r="J167" s="79"/>
    </row>
    <row r="168" spans="2:10" x14ac:dyDescent="0.2">
      <c r="B168" s="12" t="s">
        <v>23</v>
      </c>
      <c r="C168" s="11" t="s">
        <v>116</v>
      </c>
      <c r="D168" s="11" t="s">
        <v>24</v>
      </c>
      <c r="E168" s="15" t="s">
        <v>25</v>
      </c>
      <c r="G168" s="12" t="s">
        <v>23</v>
      </c>
      <c r="H168" s="11" t="s">
        <v>116</v>
      </c>
      <c r="I168" s="11" t="s">
        <v>24</v>
      </c>
      <c r="J168" s="15" t="s">
        <v>25</v>
      </c>
    </row>
    <row r="169" spans="2:10" x14ac:dyDescent="0.2">
      <c r="B169" s="13" t="str" cm="1">
        <f t="array" ref="B169:B178">IFERROR(INDEX(_xlfn.SORTBY(_xlfn._xlws.FILTER(tblConsorcios[Produto],tblConsorcios[Parcela Mensal (R$)]&lt;=Clientes!$B$22),_xlfn._xlws.FILTER(tblConsorcios[Parcela Mensal (R$)],tblConsorcios[Parcela Mensal (R$)]&lt;=Clientes!$B$22),-1),_xlfn.SEQUENCE(10)),"")</f>
        <v/>
      </c>
      <c r="C169" s="22" t="str" cm="1">
        <f t="array" ref="C169:C178">IFERROR(INDEX(_xlfn.SORTBY(_xlfn._xlws.FILTER(tblConsorcios[Valor da Carta (R$)],tblConsorcios[Parcela Mensal (R$)]&lt;=Clientes!$B$22),_xlfn._xlws.FILTER(tblConsorcios[Parcela Mensal (R$)],tblConsorcios[Parcela Mensal (R$)]&lt;=Clientes!$B$22),-1),_xlfn.SEQUENCE(10)),"")</f>
        <v/>
      </c>
      <c r="D169" s="22" t="str" cm="1">
        <f t="array" ref="D169:D178">IFERROR(INDEX(_xlfn.SORTBY(_xlfn._xlws.FILTER(tblConsorcios[Parcela Mensal (R$)],tblConsorcios[Parcela Mensal (R$)]&lt;=Clientes!$B$22),_xlfn._xlws.FILTER(tblConsorcios[Parcela Mensal (R$)],tblConsorcios[Parcela Mensal (R$)]&lt;=Clientes!$B$22),-1),_xlfn.SEQUENCE(10)),"")</f>
        <v/>
      </c>
      <c r="E169" s="23" t="str" cm="1">
        <f t="array" ref="E169:E178">IFERROR(Clientes!$B$22-INDEX(_xlfn.SORTBY(_xlfn._xlws.FILTER(tblConsorcios[Parcela Mensal (R$)],tblConsorcios[Parcela Mensal (R$)]&lt;=Clientes!$B$22),_xlfn._xlws.FILTER(tblConsorcios[Parcela Mensal (R$)],tblConsorcios[Parcela Mensal (R$)]&lt;=Clientes!$B$22),-1),_xlfn.SEQUENCE(10)),"")</f>
        <v/>
      </c>
      <c r="G169" s="13" t="str" cm="1">
        <f t="array" ref="G169:G178">IFERROR(INDEX(_xlfn.SORTBY(_xlfn._xlws.FILTER(tblConsorcios[Produto],tblConsorcios[Parcela Mensal (R$)]&lt;=Clientes!$B$23),_xlfn._xlws.FILTER(tblConsorcios[Parcela Mensal (R$)],tblConsorcios[Parcela Mensal (R$)]&lt;=Clientes!$B$23),-1),_xlfn.SEQUENCE(10)),"")</f>
        <v/>
      </c>
      <c r="H169" s="22" t="str" cm="1">
        <f t="array" ref="H169:H178">IFERROR(INDEX(_xlfn.SORTBY(_xlfn._xlws.FILTER(tblConsorcios[Valor da Carta (R$)],tblConsorcios[Parcela Mensal (R$)]&lt;=Clientes!$B$23),_xlfn._xlws.FILTER(tblConsorcios[Parcela Mensal (R$)],tblConsorcios[Parcela Mensal (R$)]&lt;=Clientes!$B$23),-1),_xlfn.SEQUENCE(10)),"")</f>
        <v/>
      </c>
      <c r="I169" s="22" t="str" cm="1">
        <f t="array" ref="I169:I178">IFERROR(INDEX(_xlfn.SORTBY(_xlfn._xlws.FILTER(tblConsorcios[Parcela Mensal (R$)],tblConsorcios[Parcela Mensal (R$)]&lt;=Clientes!$B$23),_xlfn._xlws.FILTER(tblConsorcios[Parcela Mensal (R$)],tblConsorcios[Parcela Mensal (R$)]&lt;=Clientes!$B$23),-1),_xlfn.SEQUENCE(10)),"")</f>
        <v/>
      </c>
      <c r="J169" s="23" t="str" cm="1">
        <f t="array" ref="J169:J178">IFERROR(Clientes!$B$23-INDEX(_xlfn.SORTBY(_xlfn._xlws.FILTER(tblConsorcios[Parcela Mensal (R$)],tblConsorcios[Parcela Mensal (R$)]&lt;=Clientes!$B$23),_xlfn._xlws.FILTER(tblConsorcios[Parcela Mensal (R$)],tblConsorcios[Parcela Mensal (R$)]&lt;=Clientes!$B$23),-1),_xlfn.SEQUENCE(10)),"")</f>
        <v/>
      </c>
    </row>
    <row r="170" spans="2:10" x14ac:dyDescent="0.2">
      <c r="B170" s="13" t="str">
        <v/>
      </c>
      <c r="C170" s="22" t="str">
        <v/>
      </c>
      <c r="D170" s="22" t="str">
        <v/>
      </c>
      <c r="E170" s="23" t="str">
        <v/>
      </c>
      <c r="G170" s="13" t="str">
        <v/>
      </c>
      <c r="H170" s="22" t="str">
        <v/>
      </c>
      <c r="I170" s="22" t="str">
        <v/>
      </c>
      <c r="J170" s="23" t="str">
        <v/>
      </c>
    </row>
    <row r="171" spans="2:10" x14ac:dyDescent="0.2">
      <c r="B171" s="13" t="str">
        <v/>
      </c>
      <c r="C171" s="22" t="str">
        <v/>
      </c>
      <c r="D171" s="22" t="str">
        <v/>
      </c>
      <c r="E171" s="23" t="str">
        <v/>
      </c>
      <c r="G171" s="13" t="str">
        <v/>
      </c>
      <c r="H171" s="22" t="str">
        <v/>
      </c>
      <c r="I171" s="22" t="str">
        <v/>
      </c>
      <c r="J171" s="23" t="str">
        <v/>
      </c>
    </row>
    <row r="172" spans="2:10" x14ac:dyDescent="0.2">
      <c r="B172" s="13" t="str">
        <v/>
      </c>
      <c r="C172" s="22" t="str">
        <v/>
      </c>
      <c r="D172" s="22" t="str">
        <v/>
      </c>
      <c r="E172" s="23" t="str">
        <v/>
      </c>
      <c r="G172" s="13" t="str">
        <v/>
      </c>
      <c r="H172" s="22" t="str">
        <v/>
      </c>
      <c r="I172" s="22" t="str">
        <v/>
      </c>
      <c r="J172" s="23" t="str">
        <v/>
      </c>
    </row>
    <row r="173" spans="2:10" x14ac:dyDescent="0.2">
      <c r="B173" s="13" t="str">
        <v/>
      </c>
      <c r="C173" s="22" t="str">
        <v/>
      </c>
      <c r="D173" s="22" t="str">
        <v/>
      </c>
      <c r="E173" s="23" t="str">
        <v/>
      </c>
      <c r="G173" s="13" t="str">
        <v/>
      </c>
      <c r="H173" s="22" t="str">
        <v/>
      </c>
      <c r="I173" s="22" t="str">
        <v/>
      </c>
      <c r="J173" s="23" t="str">
        <v/>
      </c>
    </row>
    <row r="174" spans="2:10" x14ac:dyDescent="0.2">
      <c r="B174" s="13" t="str">
        <v/>
      </c>
      <c r="C174" s="22" t="str">
        <v/>
      </c>
      <c r="D174" s="22" t="str">
        <v/>
      </c>
      <c r="E174" s="23" t="str">
        <v/>
      </c>
      <c r="G174" s="13" t="str">
        <v/>
      </c>
      <c r="H174" s="22" t="str">
        <v/>
      </c>
      <c r="I174" s="22" t="str">
        <v/>
      </c>
      <c r="J174" s="23" t="str">
        <v/>
      </c>
    </row>
    <row r="175" spans="2:10" x14ac:dyDescent="0.2">
      <c r="B175" s="13" t="str">
        <v/>
      </c>
      <c r="C175" s="22" t="str">
        <v/>
      </c>
      <c r="D175" s="22" t="str">
        <v/>
      </c>
      <c r="E175" s="23" t="str">
        <v/>
      </c>
      <c r="G175" s="13" t="str">
        <v/>
      </c>
      <c r="H175" s="22" t="str">
        <v/>
      </c>
      <c r="I175" s="22" t="str">
        <v/>
      </c>
      <c r="J175" s="23" t="str">
        <v/>
      </c>
    </row>
    <row r="176" spans="2:10" x14ac:dyDescent="0.2">
      <c r="B176" s="13" t="str">
        <v/>
      </c>
      <c r="C176" s="22" t="str">
        <v/>
      </c>
      <c r="D176" s="22" t="str">
        <v/>
      </c>
      <c r="E176" s="23" t="str">
        <v/>
      </c>
      <c r="G176" s="13" t="str">
        <v/>
      </c>
      <c r="H176" s="22" t="str">
        <v/>
      </c>
      <c r="I176" s="22" t="str">
        <v/>
      </c>
      <c r="J176" s="23" t="str">
        <v/>
      </c>
    </row>
    <row r="177" spans="2:10" x14ac:dyDescent="0.2">
      <c r="B177" s="13" t="str">
        <v/>
      </c>
      <c r="C177" s="22" t="str">
        <v/>
      </c>
      <c r="D177" s="22" t="str">
        <v/>
      </c>
      <c r="E177" s="23" t="str">
        <v/>
      </c>
      <c r="G177" s="13" t="str">
        <v/>
      </c>
      <c r="H177" s="22" t="str">
        <v/>
      </c>
      <c r="I177" s="22" t="str">
        <v/>
      </c>
      <c r="J177" s="23" t="str">
        <v/>
      </c>
    </row>
    <row r="178" spans="2:10" ht="17" thickBot="1" x14ac:dyDescent="0.25">
      <c r="B178" s="14" t="str">
        <v/>
      </c>
      <c r="C178" s="24" t="str">
        <v/>
      </c>
      <c r="D178" s="24" t="str">
        <v/>
      </c>
      <c r="E178" s="25" t="str">
        <v/>
      </c>
      <c r="G178" s="14" t="str">
        <v/>
      </c>
      <c r="H178" s="24" t="str">
        <v/>
      </c>
      <c r="I178" s="24" t="str">
        <v/>
      </c>
      <c r="J178" s="25" t="str">
        <v/>
      </c>
    </row>
    <row r="179" spans="2:10" ht="17" thickBot="1" x14ac:dyDescent="0.25"/>
    <row r="180" spans="2:10" ht="28" customHeight="1" x14ac:dyDescent="0.2">
      <c r="B180" s="74" t="str">
        <f>IF(Clientes!A24="","— aguardando dados —",Clientes!A24)</f>
        <v>— aguardando dados —</v>
      </c>
      <c r="C180" s="75"/>
      <c r="D180" s="75"/>
      <c r="E180" s="76"/>
      <c r="G180" s="74" t="str">
        <f>IF(Clientes!A25="","— aguardando dados —",Clientes!A25)</f>
        <v>— aguardando dados —</v>
      </c>
      <c r="H180" s="75"/>
      <c r="I180" s="75"/>
      <c r="J180" s="76"/>
    </row>
    <row r="181" spans="2:10" ht="20" customHeight="1" x14ac:dyDescent="0.2">
      <c r="B181" s="77" t="s">
        <v>20</v>
      </c>
      <c r="C181" s="67"/>
      <c r="D181" s="78" t="str">
        <f>IF(Clientes!A24="","",Clientes!B24)</f>
        <v/>
      </c>
      <c r="E181" s="79"/>
      <c r="G181" s="77" t="s">
        <v>20</v>
      </c>
      <c r="H181" s="67"/>
      <c r="I181" s="78" t="str">
        <f>IF(Clientes!A25="","",Clientes!B25)</f>
        <v/>
      </c>
      <c r="J181" s="79"/>
    </row>
    <row r="182" spans="2:10" ht="20" customHeight="1" x14ac:dyDescent="0.2">
      <c r="B182" s="77" t="s">
        <v>21</v>
      </c>
      <c r="C182" s="67"/>
      <c r="D182" s="78" t="str">
        <f>IF(Clientes!A24="","",Clientes!C24)</f>
        <v/>
      </c>
      <c r="E182" s="79"/>
      <c r="G182" s="77" t="s">
        <v>21</v>
      </c>
      <c r="H182" s="67"/>
      <c r="I182" s="78" t="str">
        <f>IF(Clientes!A25="","",Clientes!C25)</f>
        <v/>
      </c>
      <c r="J182" s="79"/>
    </row>
    <row r="183" spans="2:10" ht="20" customHeight="1" x14ac:dyDescent="0.2">
      <c r="B183" s="77" t="s">
        <v>22</v>
      </c>
      <c r="C183" s="67"/>
      <c r="D183" s="80" t="str">
        <f>IF(Clientes!A24="","",Clientes!D24)</f>
        <v/>
      </c>
      <c r="E183" s="79"/>
      <c r="G183" s="77" t="s">
        <v>22</v>
      </c>
      <c r="H183" s="67"/>
      <c r="I183" s="80" t="str">
        <f>IF(Clientes!A25="","",Clientes!D25)</f>
        <v/>
      </c>
      <c r="J183" s="79"/>
    </row>
    <row r="184" spans="2:10" x14ac:dyDescent="0.2">
      <c r="B184" s="12" t="s">
        <v>23</v>
      </c>
      <c r="C184" s="11" t="s">
        <v>116</v>
      </c>
      <c r="D184" s="11" t="s">
        <v>24</v>
      </c>
      <c r="E184" s="15" t="s">
        <v>25</v>
      </c>
      <c r="G184" s="12" t="s">
        <v>23</v>
      </c>
      <c r="H184" s="11" t="s">
        <v>116</v>
      </c>
      <c r="I184" s="11" t="s">
        <v>24</v>
      </c>
      <c r="J184" s="15" t="s">
        <v>25</v>
      </c>
    </row>
    <row r="185" spans="2:10" x14ac:dyDescent="0.2">
      <c r="B185" s="13" t="str" cm="1">
        <f t="array" ref="B185:B194">IFERROR(INDEX(_xlfn.SORTBY(_xlfn._xlws.FILTER(tblConsorcios[Produto],tblConsorcios[Parcela Mensal (R$)]&lt;=Clientes!$B$24),_xlfn._xlws.FILTER(tblConsorcios[Parcela Mensal (R$)],tblConsorcios[Parcela Mensal (R$)]&lt;=Clientes!$B$24),-1),_xlfn.SEQUENCE(10)),"")</f>
        <v/>
      </c>
      <c r="C185" s="22" t="str" cm="1">
        <f t="array" ref="C185:C194">IFERROR(INDEX(_xlfn.SORTBY(_xlfn._xlws.FILTER(tblConsorcios[Valor da Carta (R$)],tblConsorcios[Parcela Mensal (R$)]&lt;=Clientes!$B$24),_xlfn._xlws.FILTER(tblConsorcios[Parcela Mensal (R$)],tblConsorcios[Parcela Mensal (R$)]&lt;=Clientes!$B$24),-1),_xlfn.SEQUENCE(10)),"")</f>
        <v/>
      </c>
      <c r="D185" s="22" t="str" cm="1">
        <f t="array" ref="D185:D194">IFERROR(INDEX(_xlfn.SORTBY(_xlfn._xlws.FILTER(tblConsorcios[Parcela Mensal (R$)],tblConsorcios[Parcela Mensal (R$)]&lt;=Clientes!$B$24),_xlfn._xlws.FILTER(tblConsorcios[Parcela Mensal (R$)],tblConsorcios[Parcela Mensal (R$)]&lt;=Clientes!$B$24),-1),_xlfn.SEQUENCE(10)),"")</f>
        <v/>
      </c>
      <c r="E185" s="23" t="str" cm="1">
        <f t="array" ref="E185:E194">IFERROR(Clientes!$B$24-INDEX(_xlfn.SORTBY(_xlfn._xlws.FILTER(tblConsorcios[Parcela Mensal (R$)],tblConsorcios[Parcela Mensal (R$)]&lt;=Clientes!$B$24),_xlfn._xlws.FILTER(tblConsorcios[Parcela Mensal (R$)],tblConsorcios[Parcela Mensal (R$)]&lt;=Clientes!$B$24),-1),_xlfn.SEQUENCE(10)),"")</f>
        <v/>
      </c>
      <c r="G185" s="13" t="str" cm="1">
        <f t="array" ref="G185:G194">IFERROR(INDEX(_xlfn.SORTBY(_xlfn._xlws.FILTER(tblConsorcios[Produto],tblConsorcios[Parcela Mensal (R$)]&lt;=Clientes!$B$25),_xlfn._xlws.FILTER(tblConsorcios[Parcela Mensal (R$)],tblConsorcios[Parcela Mensal (R$)]&lt;=Clientes!$B$25),-1),_xlfn.SEQUENCE(10)),"")</f>
        <v/>
      </c>
      <c r="H185" s="22" t="str" cm="1">
        <f t="array" ref="H185:H194">IFERROR(INDEX(_xlfn.SORTBY(_xlfn._xlws.FILTER(tblConsorcios[Valor da Carta (R$)],tblConsorcios[Parcela Mensal (R$)]&lt;=Clientes!$B$25),_xlfn._xlws.FILTER(tblConsorcios[Parcela Mensal (R$)],tblConsorcios[Parcela Mensal (R$)]&lt;=Clientes!$B$25),-1),_xlfn.SEQUENCE(10)),"")</f>
        <v/>
      </c>
      <c r="I185" s="22" t="str" cm="1">
        <f t="array" ref="I185:I194">IFERROR(INDEX(_xlfn.SORTBY(_xlfn._xlws.FILTER(tblConsorcios[Parcela Mensal (R$)],tblConsorcios[Parcela Mensal (R$)]&lt;=Clientes!$B$25),_xlfn._xlws.FILTER(tblConsorcios[Parcela Mensal (R$)],tblConsorcios[Parcela Mensal (R$)]&lt;=Clientes!$B$25),-1),_xlfn.SEQUENCE(10)),"")</f>
        <v/>
      </c>
      <c r="J185" s="23" t="str" cm="1">
        <f t="array" ref="J185:J194">IFERROR(Clientes!$B$25-INDEX(_xlfn.SORTBY(_xlfn._xlws.FILTER(tblConsorcios[Parcela Mensal (R$)],tblConsorcios[Parcela Mensal (R$)]&lt;=Clientes!$B$25),_xlfn._xlws.FILTER(tblConsorcios[Parcela Mensal (R$)],tblConsorcios[Parcela Mensal (R$)]&lt;=Clientes!$B$25),-1),_xlfn.SEQUENCE(10)),"")</f>
        <v/>
      </c>
    </row>
    <row r="186" spans="2:10" x14ac:dyDescent="0.2">
      <c r="B186" s="13" t="str">
        <v/>
      </c>
      <c r="C186" s="22" t="str">
        <v/>
      </c>
      <c r="D186" s="22" t="str">
        <v/>
      </c>
      <c r="E186" s="23" t="str">
        <v/>
      </c>
      <c r="G186" s="13" t="str">
        <v/>
      </c>
      <c r="H186" s="22" t="str">
        <v/>
      </c>
      <c r="I186" s="22" t="str">
        <v/>
      </c>
      <c r="J186" s="23" t="str">
        <v/>
      </c>
    </row>
    <row r="187" spans="2:10" x14ac:dyDescent="0.2">
      <c r="B187" s="13" t="str">
        <v/>
      </c>
      <c r="C187" s="22" t="str">
        <v/>
      </c>
      <c r="D187" s="22" t="str">
        <v/>
      </c>
      <c r="E187" s="23" t="str">
        <v/>
      </c>
      <c r="G187" s="13" t="str">
        <v/>
      </c>
      <c r="H187" s="22" t="str">
        <v/>
      </c>
      <c r="I187" s="22" t="str">
        <v/>
      </c>
      <c r="J187" s="23" t="str">
        <v/>
      </c>
    </row>
    <row r="188" spans="2:10" x14ac:dyDescent="0.2">
      <c r="B188" s="13" t="str">
        <v/>
      </c>
      <c r="C188" s="22" t="str">
        <v/>
      </c>
      <c r="D188" s="22" t="str">
        <v/>
      </c>
      <c r="E188" s="23" t="str">
        <v/>
      </c>
      <c r="G188" s="13" t="str">
        <v/>
      </c>
      <c r="H188" s="22" t="str">
        <v/>
      </c>
      <c r="I188" s="22" t="str">
        <v/>
      </c>
      <c r="J188" s="23" t="str">
        <v/>
      </c>
    </row>
    <row r="189" spans="2:10" x14ac:dyDescent="0.2">
      <c r="B189" s="13" t="str">
        <v/>
      </c>
      <c r="C189" s="22" t="str">
        <v/>
      </c>
      <c r="D189" s="22" t="str">
        <v/>
      </c>
      <c r="E189" s="23" t="str">
        <v/>
      </c>
      <c r="G189" s="13" t="str">
        <v/>
      </c>
      <c r="H189" s="22" t="str">
        <v/>
      </c>
      <c r="I189" s="22" t="str">
        <v/>
      </c>
      <c r="J189" s="23" t="str">
        <v/>
      </c>
    </row>
    <row r="190" spans="2:10" x14ac:dyDescent="0.2">
      <c r="B190" s="13" t="str">
        <v/>
      </c>
      <c r="C190" s="22" t="str">
        <v/>
      </c>
      <c r="D190" s="22" t="str">
        <v/>
      </c>
      <c r="E190" s="23" t="str">
        <v/>
      </c>
      <c r="G190" s="13" t="str">
        <v/>
      </c>
      <c r="H190" s="22" t="str">
        <v/>
      </c>
      <c r="I190" s="22" t="str">
        <v/>
      </c>
      <c r="J190" s="23" t="str">
        <v/>
      </c>
    </row>
    <row r="191" spans="2:10" x14ac:dyDescent="0.2">
      <c r="B191" s="13" t="str">
        <v/>
      </c>
      <c r="C191" s="22" t="str">
        <v/>
      </c>
      <c r="D191" s="22" t="str">
        <v/>
      </c>
      <c r="E191" s="23" t="str">
        <v/>
      </c>
      <c r="G191" s="13" t="str">
        <v/>
      </c>
      <c r="H191" s="22" t="str">
        <v/>
      </c>
      <c r="I191" s="22" t="str">
        <v/>
      </c>
      <c r="J191" s="23" t="str">
        <v/>
      </c>
    </row>
    <row r="192" spans="2:10" x14ac:dyDescent="0.2">
      <c r="B192" s="13" t="str">
        <v/>
      </c>
      <c r="C192" s="22" t="str">
        <v/>
      </c>
      <c r="D192" s="22" t="str">
        <v/>
      </c>
      <c r="E192" s="23" t="str">
        <v/>
      </c>
      <c r="G192" s="13" t="str">
        <v/>
      </c>
      <c r="H192" s="22" t="str">
        <v/>
      </c>
      <c r="I192" s="22" t="str">
        <v/>
      </c>
      <c r="J192" s="23" t="str">
        <v/>
      </c>
    </row>
    <row r="193" spans="2:10" x14ac:dyDescent="0.2">
      <c r="B193" s="13" t="str">
        <v/>
      </c>
      <c r="C193" s="22" t="str">
        <v/>
      </c>
      <c r="D193" s="22" t="str">
        <v/>
      </c>
      <c r="E193" s="23" t="str">
        <v/>
      </c>
      <c r="G193" s="13" t="str">
        <v/>
      </c>
      <c r="H193" s="22" t="str">
        <v/>
      </c>
      <c r="I193" s="22" t="str">
        <v/>
      </c>
      <c r="J193" s="23" t="str">
        <v/>
      </c>
    </row>
    <row r="194" spans="2:10" ht="17" thickBot="1" x14ac:dyDescent="0.25">
      <c r="B194" s="14" t="str">
        <v/>
      </c>
      <c r="C194" s="24" t="str">
        <v/>
      </c>
      <c r="D194" s="24" t="str">
        <v/>
      </c>
      <c r="E194" s="25" t="str">
        <v/>
      </c>
      <c r="G194" s="14" t="str">
        <v/>
      </c>
      <c r="H194" s="24" t="str">
        <v/>
      </c>
      <c r="I194" s="24" t="str">
        <v/>
      </c>
      <c r="J194" s="25" t="str">
        <v/>
      </c>
    </row>
    <row r="195" spans="2:10" ht="17" thickBot="1" x14ac:dyDescent="0.25"/>
    <row r="196" spans="2:10" ht="28" customHeight="1" x14ac:dyDescent="0.2">
      <c r="B196" s="74" t="str">
        <f>IF(Clientes!A26="","— aguardando dados —",Clientes!A26)</f>
        <v>— aguardando dados —</v>
      </c>
      <c r="C196" s="75"/>
      <c r="D196" s="75"/>
      <c r="E196" s="76"/>
      <c r="G196" s="74" t="str">
        <f>IF(Clientes!A27="","— aguardando dados —",Clientes!A27)</f>
        <v>— aguardando dados —</v>
      </c>
      <c r="H196" s="75"/>
      <c r="I196" s="75"/>
      <c r="J196" s="76"/>
    </row>
    <row r="197" spans="2:10" ht="20" customHeight="1" x14ac:dyDescent="0.2">
      <c r="B197" s="77" t="s">
        <v>20</v>
      </c>
      <c r="C197" s="67"/>
      <c r="D197" s="78" t="str">
        <f>IF(Clientes!A26="","",Clientes!B26)</f>
        <v/>
      </c>
      <c r="E197" s="79"/>
      <c r="G197" s="77" t="s">
        <v>20</v>
      </c>
      <c r="H197" s="67"/>
      <c r="I197" s="78" t="str">
        <f>IF(Clientes!A27="","",Clientes!B27)</f>
        <v/>
      </c>
      <c r="J197" s="79"/>
    </row>
    <row r="198" spans="2:10" ht="20" customHeight="1" x14ac:dyDescent="0.2">
      <c r="B198" s="77" t="s">
        <v>21</v>
      </c>
      <c r="C198" s="67"/>
      <c r="D198" s="78" t="str">
        <f>IF(Clientes!A26="","",Clientes!C26)</f>
        <v/>
      </c>
      <c r="E198" s="79"/>
      <c r="G198" s="77" t="s">
        <v>21</v>
      </c>
      <c r="H198" s="67"/>
      <c r="I198" s="78" t="str">
        <f>IF(Clientes!A27="","",Clientes!C27)</f>
        <v/>
      </c>
      <c r="J198" s="79"/>
    </row>
    <row r="199" spans="2:10" ht="20" customHeight="1" x14ac:dyDescent="0.2">
      <c r="B199" s="77" t="s">
        <v>22</v>
      </c>
      <c r="C199" s="67"/>
      <c r="D199" s="80" t="str">
        <f>IF(Clientes!A26="","",Clientes!D26)</f>
        <v/>
      </c>
      <c r="E199" s="79"/>
      <c r="G199" s="77" t="s">
        <v>22</v>
      </c>
      <c r="H199" s="67"/>
      <c r="I199" s="80" t="str">
        <f>IF(Clientes!A27="","",Clientes!D27)</f>
        <v/>
      </c>
      <c r="J199" s="79"/>
    </row>
    <row r="200" spans="2:10" x14ac:dyDescent="0.2">
      <c r="B200" s="12" t="s">
        <v>23</v>
      </c>
      <c r="C200" s="11" t="s">
        <v>116</v>
      </c>
      <c r="D200" s="11" t="s">
        <v>24</v>
      </c>
      <c r="E200" s="15" t="s">
        <v>25</v>
      </c>
      <c r="G200" s="12" t="s">
        <v>23</v>
      </c>
      <c r="H200" s="11" t="s">
        <v>116</v>
      </c>
      <c r="I200" s="11" t="s">
        <v>24</v>
      </c>
      <c r="J200" s="15" t="s">
        <v>25</v>
      </c>
    </row>
    <row r="201" spans="2:10" x14ac:dyDescent="0.2">
      <c r="B201" s="13" t="str" cm="1">
        <f t="array" ref="B201:B210">IFERROR(INDEX(_xlfn.SORTBY(_xlfn._xlws.FILTER(tblConsorcios[Produto],tblConsorcios[Parcela Mensal (R$)]&lt;=Clientes!$B$26),_xlfn._xlws.FILTER(tblConsorcios[Parcela Mensal (R$)],tblConsorcios[Parcela Mensal (R$)]&lt;=Clientes!$B$26),-1),_xlfn.SEQUENCE(10)),"")</f>
        <v/>
      </c>
      <c r="C201" s="22" t="str" cm="1">
        <f t="array" ref="C201:C210">IFERROR(INDEX(_xlfn.SORTBY(_xlfn._xlws.FILTER(tblConsorcios[Valor da Carta (R$)],tblConsorcios[Parcela Mensal (R$)]&lt;=Clientes!$B$26),_xlfn._xlws.FILTER(tblConsorcios[Parcela Mensal (R$)],tblConsorcios[Parcela Mensal (R$)]&lt;=Clientes!$B$26),-1),_xlfn.SEQUENCE(10)),"")</f>
        <v/>
      </c>
      <c r="D201" s="22" t="str" cm="1">
        <f t="array" ref="D201:D210">IFERROR(INDEX(_xlfn.SORTBY(_xlfn._xlws.FILTER(tblConsorcios[Parcela Mensal (R$)],tblConsorcios[Parcela Mensal (R$)]&lt;=Clientes!$B$26),_xlfn._xlws.FILTER(tblConsorcios[Parcela Mensal (R$)],tblConsorcios[Parcela Mensal (R$)]&lt;=Clientes!$B$26),-1),_xlfn.SEQUENCE(10)),"")</f>
        <v/>
      </c>
      <c r="E201" s="23" t="str" cm="1">
        <f t="array" ref="E201:E210">IFERROR(Clientes!$B$26-INDEX(_xlfn.SORTBY(_xlfn._xlws.FILTER(tblConsorcios[Parcela Mensal (R$)],tblConsorcios[Parcela Mensal (R$)]&lt;=Clientes!$B$26),_xlfn._xlws.FILTER(tblConsorcios[Parcela Mensal (R$)],tblConsorcios[Parcela Mensal (R$)]&lt;=Clientes!$B$26),-1),_xlfn.SEQUENCE(10)),"")</f>
        <v/>
      </c>
      <c r="G201" s="13" t="str" cm="1">
        <f t="array" ref="G201:G210">IFERROR(INDEX(_xlfn.SORTBY(_xlfn._xlws.FILTER(tblConsorcios[Produto],tblConsorcios[Parcela Mensal (R$)]&lt;=Clientes!$B$27),_xlfn._xlws.FILTER(tblConsorcios[Parcela Mensal (R$)],tblConsorcios[Parcela Mensal (R$)]&lt;=Clientes!$B$27),-1),_xlfn.SEQUENCE(10)),"")</f>
        <v/>
      </c>
      <c r="H201" s="22" t="str" cm="1">
        <f t="array" ref="H201:H210">IFERROR(INDEX(_xlfn.SORTBY(_xlfn._xlws.FILTER(tblConsorcios[Valor da Carta (R$)],tblConsorcios[Parcela Mensal (R$)]&lt;=Clientes!$B$27),_xlfn._xlws.FILTER(tblConsorcios[Parcela Mensal (R$)],tblConsorcios[Parcela Mensal (R$)]&lt;=Clientes!$B$27),-1),_xlfn.SEQUENCE(10)),"")</f>
        <v/>
      </c>
      <c r="I201" s="22" t="str" cm="1">
        <f t="array" ref="I201:I210">IFERROR(INDEX(_xlfn.SORTBY(_xlfn._xlws.FILTER(tblConsorcios[Parcela Mensal (R$)],tblConsorcios[Parcela Mensal (R$)]&lt;=Clientes!$B$27),_xlfn._xlws.FILTER(tblConsorcios[Parcela Mensal (R$)],tblConsorcios[Parcela Mensal (R$)]&lt;=Clientes!$B$27),-1),_xlfn.SEQUENCE(10)),"")</f>
        <v/>
      </c>
      <c r="J201" s="23" t="str" cm="1">
        <f t="array" ref="J201:J210">IFERROR(Clientes!$B$27-INDEX(_xlfn.SORTBY(_xlfn._xlws.FILTER(tblConsorcios[Parcela Mensal (R$)],tblConsorcios[Parcela Mensal (R$)]&lt;=Clientes!$B$27),_xlfn._xlws.FILTER(tblConsorcios[Parcela Mensal (R$)],tblConsorcios[Parcela Mensal (R$)]&lt;=Clientes!$B$27),-1),_xlfn.SEQUENCE(10)),"")</f>
        <v/>
      </c>
    </row>
    <row r="202" spans="2:10" x14ac:dyDescent="0.2">
      <c r="B202" s="13" t="str">
        <v/>
      </c>
      <c r="C202" s="22" t="str">
        <v/>
      </c>
      <c r="D202" s="22" t="str">
        <v/>
      </c>
      <c r="E202" s="23" t="str">
        <v/>
      </c>
      <c r="G202" s="13" t="str">
        <v/>
      </c>
      <c r="H202" s="22" t="str">
        <v/>
      </c>
      <c r="I202" s="22" t="str">
        <v/>
      </c>
      <c r="J202" s="23" t="str">
        <v/>
      </c>
    </row>
    <row r="203" spans="2:10" x14ac:dyDescent="0.2">
      <c r="B203" s="13" t="str">
        <v/>
      </c>
      <c r="C203" s="22" t="str">
        <v/>
      </c>
      <c r="D203" s="22" t="str">
        <v/>
      </c>
      <c r="E203" s="23" t="str">
        <v/>
      </c>
      <c r="G203" s="13" t="str">
        <v/>
      </c>
      <c r="H203" s="22" t="str">
        <v/>
      </c>
      <c r="I203" s="22" t="str">
        <v/>
      </c>
      <c r="J203" s="23" t="str">
        <v/>
      </c>
    </row>
    <row r="204" spans="2:10" x14ac:dyDescent="0.2">
      <c r="B204" s="13" t="str">
        <v/>
      </c>
      <c r="C204" s="22" t="str">
        <v/>
      </c>
      <c r="D204" s="22" t="str">
        <v/>
      </c>
      <c r="E204" s="23" t="str">
        <v/>
      </c>
      <c r="G204" s="13" t="str">
        <v/>
      </c>
      <c r="H204" s="22" t="str">
        <v/>
      </c>
      <c r="I204" s="22" t="str">
        <v/>
      </c>
      <c r="J204" s="23" t="str">
        <v/>
      </c>
    </row>
    <row r="205" spans="2:10" x14ac:dyDescent="0.2">
      <c r="B205" s="13" t="str">
        <v/>
      </c>
      <c r="C205" s="22" t="str">
        <v/>
      </c>
      <c r="D205" s="22" t="str">
        <v/>
      </c>
      <c r="E205" s="23" t="str">
        <v/>
      </c>
      <c r="G205" s="13" t="str">
        <v/>
      </c>
      <c r="H205" s="22" t="str">
        <v/>
      </c>
      <c r="I205" s="22" t="str">
        <v/>
      </c>
      <c r="J205" s="23" t="str">
        <v/>
      </c>
    </row>
    <row r="206" spans="2:10" x14ac:dyDescent="0.2">
      <c r="B206" s="13" t="str">
        <v/>
      </c>
      <c r="C206" s="22" t="str">
        <v/>
      </c>
      <c r="D206" s="22" t="str">
        <v/>
      </c>
      <c r="E206" s="23" t="str">
        <v/>
      </c>
      <c r="G206" s="13" t="str">
        <v/>
      </c>
      <c r="H206" s="22" t="str">
        <v/>
      </c>
      <c r="I206" s="22" t="str">
        <v/>
      </c>
      <c r="J206" s="23" t="str">
        <v/>
      </c>
    </row>
    <row r="207" spans="2:10" x14ac:dyDescent="0.2">
      <c r="B207" s="13" t="str">
        <v/>
      </c>
      <c r="C207" s="22" t="str">
        <v/>
      </c>
      <c r="D207" s="22" t="str">
        <v/>
      </c>
      <c r="E207" s="23" t="str">
        <v/>
      </c>
      <c r="G207" s="13" t="str">
        <v/>
      </c>
      <c r="H207" s="22" t="str">
        <v/>
      </c>
      <c r="I207" s="22" t="str">
        <v/>
      </c>
      <c r="J207" s="23" t="str">
        <v/>
      </c>
    </row>
    <row r="208" spans="2:10" x14ac:dyDescent="0.2">
      <c r="B208" s="13" t="str">
        <v/>
      </c>
      <c r="C208" s="22" t="str">
        <v/>
      </c>
      <c r="D208" s="22" t="str">
        <v/>
      </c>
      <c r="E208" s="23" t="str">
        <v/>
      </c>
      <c r="G208" s="13" t="str">
        <v/>
      </c>
      <c r="H208" s="22" t="str">
        <v/>
      </c>
      <c r="I208" s="22" t="str">
        <v/>
      </c>
      <c r="J208" s="23" t="str">
        <v/>
      </c>
    </row>
    <row r="209" spans="2:10" x14ac:dyDescent="0.2">
      <c r="B209" s="13" t="str">
        <v/>
      </c>
      <c r="C209" s="22" t="str">
        <v/>
      </c>
      <c r="D209" s="22" t="str">
        <v/>
      </c>
      <c r="E209" s="23" t="str">
        <v/>
      </c>
      <c r="G209" s="13" t="str">
        <v/>
      </c>
      <c r="H209" s="22" t="str">
        <v/>
      </c>
      <c r="I209" s="22" t="str">
        <v/>
      </c>
      <c r="J209" s="23" t="str">
        <v/>
      </c>
    </row>
    <row r="210" spans="2:10" ht="17" thickBot="1" x14ac:dyDescent="0.25">
      <c r="B210" s="14" t="str">
        <v/>
      </c>
      <c r="C210" s="24" t="str">
        <v/>
      </c>
      <c r="D210" s="24" t="str">
        <v/>
      </c>
      <c r="E210" s="25" t="str">
        <v/>
      </c>
      <c r="G210" s="14" t="str">
        <v/>
      </c>
      <c r="H210" s="24" t="str">
        <v/>
      </c>
      <c r="I210" s="24" t="str">
        <v/>
      </c>
      <c r="J210" s="25" t="str">
        <v/>
      </c>
    </row>
    <row r="211" spans="2:10" ht="17" thickBot="1" x14ac:dyDescent="0.25"/>
    <row r="212" spans="2:10" ht="28" customHeight="1" x14ac:dyDescent="0.2">
      <c r="B212" s="74" t="str">
        <f>IF(Clientes!A28="","— aguardando dados —",Clientes!A28)</f>
        <v>— aguardando dados —</v>
      </c>
      <c r="C212" s="75"/>
      <c r="D212" s="75"/>
      <c r="E212" s="76"/>
      <c r="G212" s="74" t="str">
        <f>IF(Clientes!A29="","— aguardando dados —",Clientes!A29)</f>
        <v>— aguardando dados —</v>
      </c>
      <c r="H212" s="75"/>
      <c r="I212" s="75"/>
      <c r="J212" s="76"/>
    </row>
    <row r="213" spans="2:10" ht="20" customHeight="1" x14ac:dyDescent="0.2">
      <c r="B213" s="77" t="s">
        <v>20</v>
      </c>
      <c r="C213" s="67"/>
      <c r="D213" s="78" t="str">
        <f>IF(Clientes!A28="","",Clientes!B28)</f>
        <v/>
      </c>
      <c r="E213" s="79"/>
      <c r="G213" s="77" t="s">
        <v>20</v>
      </c>
      <c r="H213" s="67"/>
      <c r="I213" s="78" t="str">
        <f>IF(Clientes!A29="","",Clientes!B29)</f>
        <v/>
      </c>
      <c r="J213" s="79"/>
    </row>
    <row r="214" spans="2:10" ht="20" customHeight="1" x14ac:dyDescent="0.2">
      <c r="B214" s="77" t="s">
        <v>21</v>
      </c>
      <c r="C214" s="67"/>
      <c r="D214" s="78" t="str">
        <f>IF(Clientes!A28="","",Clientes!C28)</f>
        <v/>
      </c>
      <c r="E214" s="79"/>
      <c r="G214" s="77" t="s">
        <v>21</v>
      </c>
      <c r="H214" s="67"/>
      <c r="I214" s="78" t="str">
        <f>IF(Clientes!A29="","",Clientes!C29)</f>
        <v/>
      </c>
      <c r="J214" s="79"/>
    </row>
    <row r="215" spans="2:10" ht="20" customHeight="1" x14ac:dyDescent="0.2">
      <c r="B215" s="77" t="s">
        <v>22</v>
      </c>
      <c r="C215" s="67"/>
      <c r="D215" s="80" t="str">
        <f>IF(Clientes!A28="","",Clientes!D28)</f>
        <v/>
      </c>
      <c r="E215" s="79"/>
      <c r="G215" s="77" t="s">
        <v>22</v>
      </c>
      <c r="H215" s="67"/>
      <c r="I215" s="80" t="str">
        <f>IF(Clientes!A29="","",Clientes!D29)</f>
        <v/>
      </c>
      <c r="J215" s="79"/>
    </row>
    <row r="216" spans="2:10" x14ac:dyDescent="0.2">
      <c r="B216" s="12" t="s">
        <v>23</v>
      </c>
      <c r="C216" s="11" t="s">
        <v>116</v>
      </c>
      <c r="D216" s="11" t="s">
        <v>24</v>
      </c>
      <c r="E216" s="15" t="s">
        <v>25</v>
      </c>
      <c r="G216" s="12" t="s">
        <v>23</v>
      </c>
      <c r="H216" s="11" t="s">
        <v>116</v>
      </c>
      <c r="I216" s="11" t="s">
        <v>24</v>
      </c>
      <c r="J216" s="15" t="s">
        <v>25</v>
      </c>
    </row>
    <row r="217" spans="2:10" x14ac:dyDescent="0.2">
      <c r="B217" s="13" t="str" cm="1">
        <f t="array" ref="B217:B226">IFERROR(INDEX(_xlfn.SORTBY(_xlfn._xlws.FILTER(tblConsorcios[Produto],tblConsorcios[Parcela Mensal (R$)]&lt;=Clientes!$B$28),_xlfn._xlws.FILTER(tblConsorcios[Parcela Mensal (R$)],tblConsorcios[Parcela Mensal (R$)]&lt;=Clientes!$B$28),-1),_xlfn.SEQUENCE(10)),"")</f>
        <v/>
      </c>
      <c r="C217" s="22" t="str" cm="1">
        <f t="array" ref="C217:C226">IFERROR(INDEX(_xlfn.SORTBY(_xlfn._xlws.FILTER(tblConsorcios[Valor da Carta (R$)],tblConsorcios[Parcela Mensal (R$)]&lt;=Clientes!$B$28),_xlfn._xlws.FILTER(tblConsorcios[Parcela Mensal (R$)],tblConsorcios[Parcela Mensal (R$)]&lt;=Clientes!$B$28),-1),_xlfn.SEQUENCE(10)),"")</f>
        <v/>
      </c>
      <c r="D217" s="22" t="str" cm="1">
        <f t="array" ref="D217:D226">IFERROR(INDEX(_xlfn.SORTBY(_xlfn._xlws.FILTER(tblConsorcios[Parcela Mensal (R$)],tblConsorcios[Parcela Mensal (R$)]&lt;=Clientes!$B$28),_xlfn._xlws.FILTER(tblConsorcios[Parcela Mensal (R$)],tblConsorcios[Parcela Mensal (R$)]&lt;=Clientes!$B$28),-1),_xlfn.SEQUENCE(10)),"")</f>
        <v/>
      </c>
      <c r="E217" s="23" t="str" cm="1">
        <f t="array" ref="E217:E226">IFERROR(Clientes!$B$28-INDEX(_xlfn.SORTBY(_xlfn._xlws.FILTER(tblConsorcios[Parcela Mensal (R$)],tblConsorcios[Parcela Mensal (R$)]&lt;=Clientes!$B$28),_xlfn._xlws.FILTER(tblConsorcios[Parcela Mensal (R$)],tblConsorcios[Parcela Mensal (R$)]&lt;=Clientes!$B$28),-1),_xlfn.SEQUENCE(10)),"")</f>
        <v/>
      </c>
      <c r="G217" s="13" t="str" cm="1">
        <f t="array" ref="G217:G226">IFERROR(INDEX(_xlfn.SORTBY(_xlfn._xlws.FILTER(tblConsorcios[Produto],tblConsorcios[Parcela Mensal (R$)]&lt;=Clientes!$B$29),_xlfn._xlws.FILTER(tblConsorcios[Parcela Mensal (R$)],tblConsorcios[Parcela Mensal (R$)]&lt;=Clientes!$B$29),-1),_xlfn.SEQUENCE(10)),"")</f>
        <v/>
      </c>
      <c r="H217" s="22" t="str" cm="1">
        <f t="array" ref="H217:H226">IFERROR(INDEX(_xlfn.SORTBY(_xlfn._xlws.FILTER(tblConsorcios[Valor da Carta (R$)],tblConsorcios[Parcela Mensal (R$)]&lt;=Clientes!$B$29),_xlfn._xlws.FILTER(tblConsorcios[Parcela Mensal (R$)],tblConsorcios[Parcela Mensal (R$)]&lt;=Clientes!$B$29),-1),_xlfn.SEQUENCE(10)),"")</f>
        <v/>
      </c>
      <c r="I217" s="22" t="str" cm="1">
        <f t="array" ref="I217:I226">IFERROR(INDEX(_xlfn.SORTBY(_xlfn._xlws.FILTER(tblConsorcios[Parcela Mensal (R$)],tblConsorcios[Parcela Mensal (R$)]&lt;=Clientes!$B$29),_xlfn._xlws.FILTER(tblConsorcios[Parcela Mensal (R$)],tblConsorcios[Parcela Mensal (R$)]&lt;=Clientes!$B$29),-1),_xlfn.SEQUENCE(10)),"")</f>
        <v/>
      </c>
      <c r="J217" s="23" t="str" cm="1">
        <f t="array" ref="J217:J226">IFERROR(Clientes!$B$29-INDEX(_xlfn.SORTBY(_xlfn._xlws.FILTER(tblConsorcios[Parcela Mensal (R$)],tblConsorcios[Parcela Mensal (R$)]&lt;=Clientes!$B$29),_xlfn._xlws.FILTER(tblConsorcios[Parcela Mensal (R$)],tblConsorcios[Parcela Mensal (R$)]&lt;=Clientes!$B$29),-1),_xlfn.SEQUENCE(10)),"")</f>
        <v/>
      </c>
    </row>
    <row r="218" spans="2:10" x14ac:dyDescent="0.2">
      <c r="B218" s="13" t="str">
        <v/>
      </c>
      <c r="C218" s="22" t="str">
        <v/>
      </c>
      <c r="D218" s="22" t="str">
        <v/>
      </c>
      <c r="E218" s="23" t="str">
        <v/>
      </c>
      <c r="G218" s="13" t="str">
        <v/>
      </c>
      <c r="H218" s="22" t="str">
        <v/>
      </c>
      <c r="I218" s="22" t="str">
        <v/>
      </c>
      <c r="J218" s="23" t="str">
        <v/>
      </c>
    </row>
    <row r="219" spans="2:10" x14ac:dyDescent="0.2">
      <c r="B219" s="13" t="str">
        <v/>
      </c>
      <c r="C219" s="22" t="str">
        <v/>
      </c>
      <c r="D219" s="22" t="str">
        <v/>
      </c>
      <c r="E219" s="23" t="str">
        <v/>
      </c>
      <c r="G219" s="13" t="str">
        <v/>
      </c>
      <c r="H219" s="22" t="str">
        <v/>
      </c>
      <c r="I219" s="22" t="str">
        <v/>
      </c>
      <c r="J219" s="23" t="str">
        <v/>
      </c>
    </row>
    <row r="220" spans="2:10" x14ac:dyDescent="0.2">
      <c r="B220" s="13" t="str">
        <v/>
      </c>
      <c r="C220" s="22" t="str">
        <v/>
      </c>
      <c r="D220" s="22" t="str">
        <v/>
      </c>
      <c r="E220" s="23" t="str">
        <v/>
      </c>
      <c r="G220" s="13" t="str">
        <v/>
      </c>
      <c r="H220" s="22" t="str">
        <v/>
      </c>
      <c r="I220" s="22" t="str">
        <v/>
      </c>
      <c r="J220" s="23" t="str">
        <v/>
      </c>
    </row>
    <row r="221" spans="2:10" x14ac:dyDescent="0.2">
      <c r="B221" s="13" t="str">
        <v/>
      </c>
      <c r="C221" s="22" t="str">
        <v/>
      </c>
      <c r="D221" s="22" t="str">
        <v/>
      </c>
      <c r="E221" s="23" t="str">
        <v/>
      </c>
      <c r="G221" s="13" t="str">
        <v/>
      </c>
      <c r="H221" s="22" t="str">
        <v/>
      </c>
      <c r="I221" s="22" t="str">
        <v/>
      </c>
      <c r="J221" s="23" t="str">
        <v/>
      </c>
    </row>
    <row r="222" spans="2:10" x14ac:dyDescent="0.2">
      <c r="B222" s="13" t="str">
        <v/>
      </c>
      <c r="C222" s="22" t="str">
        <v/>
      </c>
      <c r="D222" s="22" t="str">
        <v/>
      </c>
      <c r="E222" s="23" t="str">
        <v/>
      </c>
      <c r="G222" s="13" t="str">
        <v/>
      </c>
      <c r="H222" s="22" t="str">
        <v/>
      </c>
      <c r="I222" s="22" t="str">
        <v/>
      </c>
      <c r="J222" s="23" t="str">
        <v/>
      </c>
    </row>
    <row r="223" spans="2:10" x14ac:dyDescent="0.2">
      <c r="B223" s="13" t="str">
        <v/>
      </c>
      <c r="C223" s="22" t="str">
        <v/>
      </c>
      <c r="D223" s="22" t="str">
        <v/>
      </c>
      <c r="E223" s="23" t="str">
        <v/>
      </c>
      <c r="G223" s="13" t="str">
        <v/>
      </c>
      <c r="H223" s="22" t="str">
        <v/>
      </c>
      <c r="I223" s="22" t="str">
        <v/>
      </c>
      <c r="J223" s="23" t="str">
        <v/>
      </c>
    </row>
    <row r="224" spans="2:10" x14ac:dyDescent="0.2">
      <c r="B224" s="13" t="str">
        <v/>
      </c>
      <c r="C224" s="22" t="str">
        <v/>
      </c>
      <c r="D224" s="22" t="str">
        <v/>
      </c>
      <c r="E224" s="23" t="str">
        <v/>
      </c>
      <c r="G224" s="13" t="str">
        <v/>
      </c>
      <c r="H224" s="22" t="str">
        <v/>
      </c>
      <c r="I224" s="22" t="str">
        <v/>
      </c>
      <c r="J224" s="23" t="str">
        <v/>
      </c>
    </row>
    <row r="225" spans="2:10" x14ac:dyDescent="0.2">
      <c r="B225" s="13" t="str">
        <v/>
      </c>
      <c r="C225" s="22" t="str">
        <v/>
      </c>
      <c r="D225" s="22" t="str">
        <v/>
      </c>
      <c r="E225" s="23" t="str">
        <v/>
      </c>
      <c r="G225" s="13" t="str">
        <v/>
      </c>
      <c r="H225" s="22" t="str">
        <v/>
      </c>
      <c r="I225" s="22" t="str">
        <v/>
      </c>
      <c r="J225" s="23" t="str">
        <v/>
      </c>
    </row>
    <row r="226" spans="2:10" ht="17" thickBot="1" x14ac:dyDescent="0.25">
      <c r="B226" s="14" t="str">
        <v/>
      </c>
      <c r="C226" s="24" t="str">
        <v/>
      </c>
      <c r="D226" s="24" t="str">
        <v/>
      </c>
      <c r="E226" s="25" t="str">
        <v/>
      </c>
      <c r="G226" s="14" t="str">
        <v/>
      </c>
      <c r="H226" s="24" t="str">
        <v/>
      </c>
      <c r="I226" s="24" t="str">
        <v/>
      </c>
      <c r="J226" s="25" t="str">
        <v/>
      </c>
    </row>
    <row r="227" spans="2:10" ht="17" thickBot="1" x14ac:dyDescent="0.25"/>
    <row r="228" spans="2:10" ht="28" customHeight="1" x14ac:dyDescent="0.2">
      <c r="B228" s="74" t="str">
        <f>IF(Clientes!A30="","— aguardando dados —",Clientes!A30)</f>
        <v>— aguardando dados —</v>
      </c>
      <c r="C228" s="75"/>
      <c r="D228" s="75"/>
      <c r="E228" s="76"/>
      <c r="G228" s="74" t="str">
        <f>IF(Clientes!A31="","— aguardando dados —",Clientes!A31)</f>
        <v>— aguardando dados —</v>
      </c>
      <c r="H228" s="75"/>
      <c r="I228" s="75"/>
      <c r="J228" s="76"/>
    </row>
    <row r="229" spans="2:10" ht="20" customHeight="1" x14ac:dyDescent="0.2">
      <c r="B229" s="77" t="s">
        <v>20</v>
      </c>
      <c r="C229" s="67"/>
      <c r="D229" s="78" t="str">
        <f>IF(Clientes!A30="","",Clientes!B30)</f>
        <v/>
      </c>
      <c r="E229" s="79"/>
      <c r="G229" s="77" t="s">
        <v>20</v>
      </c>
      <c r="H229" s="67"/>
      <c r="I229" s="78" t="str">
        <f>IF(Clientes!A31="","",Clientes!B31)</f>
        <v/>
      </c>
      <c r="J229" s="79"/>
    </row>
    <row r="230" spans="2:10" ht="20" customHeight="1" x14ac:dyDescent="0.2">
      <c r="B230" s="77" t="s">
        <v>21</v>
      </c>
      <c r="C230" s="67"/>
      <c r="D230" s="78" t="str">
        <f>IF(Clientes!A30="","",Clientes!C30)</f>
        <v/>
      </c>
      <c r="E230" s="79"/>
      <c r="G230" s="77" t="s">
        <v>21</v>
      </c>
      <c r="H230" s="67"/>
      <c r="I230" s="78" t="str">
        <f>IF(Clientes!A31="","",Clientes!C31)</f>
        <v/>
      </c>
      <c r="J230" s="79"/>
    </row>
    <row r="231" spans="2:10" ht="20" customHeight="1" x14ac:dyDescent="0.2">
      <c r="B231" s="77" t="s">
        <v>22</v>
      </c>
      <c r="C231" s="67"/>
      <c r="D231" s="80" t="str">
        <f>IF(Clientes!A30="","",Clientes!D30)</f>
        <v/>
      </c>
      <c r="E231" s="79"/>
      <c r="G231" s="77" t="s">
        <v>22</v>
      </c>
      <c r="H231" s="67"/>
      <c r="I231" s="80" t="str">
        <f>IF(Clientes!A31="","",Clientes!D31)</f>
        <v/>
      </c>
      <c r="J231" s="79"/>
    </row>
    <row r="232" spans="2:10" x14ac:dyDescent="0.2">
      <c r="B232" s="12" t="s">
        <v>23</v>
      </c>
      <c r="C232" s="11" t="s">
        <v>116</v>
      </c>
      <c r="D232" s="11" t="s">
        <v>24</v>
      </c>
      <c r="E232" s="15" t="s">
        <v>25</v>
      </c>
      <c r="G232" s="12" t="s">
        <v>23</v>
      </c>
      <c r="H232" s="11" t="s">
        <v>116</v>
      </c>
      <c r="I232" s="11" t="s">
        <v>24</v>
      </c>
      <c r="J232" s="15" t="s">
        <v>25</v>
      </c>
    </row>
    <row r="233" spans="2:10" x14ac:dyDescent="0.2">
      <c r="B233" s="13" t="str" cm="1">
        <f t="array" ref="B233:B242">IFERROR(INDEX(_xlfn.SORTBY(_xlfn._xlws.FILTER(tblConsorcios[Produto],tblConsorcios[Parcela Mensal (R$)]&lt;=Clientes!$B$30),_xlfn._xlws.FILTER(tblConsorcios[Parcela Mensal (R$)],tblConsorcios[Parcela Mensal (R$)]&lt;=Clientes!$B$30),-1),_xlfn.SEQUENCE(10)),"")</f>
        <v/>
      </c>
      <c r="C233" s="22" t="str" cm="1">
        <f t="array" ref="C233:C242">IFERROR(INDEX(_xlfn.SORTBY(_xlfn._xlws.FILTER(tblConsorcios[Valor da Carta (R$)],tblConsorcios[Parcela Mensal (R$)]&lt;=Clientes!$B$30),_xlfn._xlws.FILTER(tblConsorcios[Parcela Mensal (R$)],tblConsorcios[Parcela Mensal (R$)]&lt;=Clientes!$B$30),-1),_xlfn.SEQUENCE(10)),"")</f>
        <v/>
      </c>
      <c r="D233" s="22" t="str" cm="1">
        <f t="array" ref="D233:D242">IFERROR(INDEX(_xlfn.SORTBY(_xlfn._xlws.FILTER(tblConsorcios[Parcela Mensal (R$)],tblConsorcios[Parcela Mensal (R$)]&lt;=Clientes!$B$30),_xlfn._xlws.FILTER(tblConsorcios[Parcela Mensal (R$)],tblConsorcios[Parcela Mensal (R$)]&lt;=Clientes!$B$30),-1),_xlfn.SEQUENCE(10)),"")</f>
        <v/>
      </c>
      <c r="E233" s="23" t="str" cm="1">
        <f t="array" ref="E233:E242">IFERROR(Clientes!$B$30-INDEX(_xlfn.SORTBY(_xlfn._xlws.FILTER(tblConsorcios[Parcela Mensal (R$)],tblConsorcios[Parcela Mensal (R$)]&lt;=Clientes!$B$30),_xlfn._xlws.FILTER(tblConsorcios[Parcela Mensal (R$)],tblConsorcios[Parcela Mensal (R$)]&lt;=Clientes!$B$30),-1),_xlfn.SEQUENCE(10)),"")</f>
        <v/>
      </c>
      <c r="G233" s="13" t="str" cm="1">
        <f t="array" ref="G233:G242">IFERROR(INDEX(_xlfn.SORTBY(_xlfn._xlws.FILTER(tblConsorcios[Produto],tblConsorcios[Parcela Mensal (R$)]&lt;=Clientes!$B$31),_xlfn._xlws.FILTER(tblConsorcios[Parcela Mensal (R$)],tblConsorcios[Parcela Mensal (R$)]&lt;=Clientes!$B$31),-1),_xlfn.SEQUENCE(10)),"")</f>
        <v/>
      </c>
      <c r="H233" s="22" t="str" cm="1">
        <f t="array" ref="H233:H242">IFERROR(INDEX(_xlfn.SORTBY(_xlfn._xlws.FILTER(tblConsorcios[Valor da Carta (R$)],tblConsorcios[Parcela Mensal (R$)]&lt;=Clientes!$B$31),_xlfn._xlws.FILTER(tblConsorcios[Parcela Mensal (R$)],tblConsorcios[Parcela Mensal (R$)]&lt;=Clientes!$B$31),-1),_xlfn.SEQUENCE(10)),"")</f>
        <v/>
      </c>
      <c r="I233" s="22" t="str" cm="1">
        <f t="array" ref="I233:I242">IFERROR(INDEX(_xlfn.SORTBY(_xlfn._xlws.FILTER(tblConsorcios[Parcela Mensal (R$)],tblConsorcios[Parcela Mensal (R$)]&lt;=Clientes!$B$31),_xlfn._xlws.FILTER(tblConsorcios[Parcela Mensal (R$)],tblConsorcios[Parcela Mensal (R$)]&lt;=Clientes!$B$31),-1),_xlfn.SEQUENCE(10)),"")</f>
        <v/>
      </c>
      <c r="J233" s="23" t="str" cm="1">
        <f t="array" ref="J233:J242">IFERROR(Clientes!$B$31-INDEX(_xlfn.SORTBY(_xlfn._xlws.FILTER(tblConsorcios[Parcela Mensal (R$)],tblConsorcios[Parcela Mensal (R$)]&lt;=Clientes!$B$31),_xlfn._xlws.FILTER(tblConsorcios[Parcela Mensal (R$)],tblConsorcios[Parcela Mensal (R$)]&lt;=Clientes!$B$31),-1),_xlfn.SEQUENCE(10)),"")</f>
        <v/>
      </c>
    </row>
    <row r="234" spans="2:10" x14ac:dyDescent="0.2">
      <c r="B234" s="13" t="str">
        <v/>
      </c>
      <c r="C234" s="22" t="str">
        <v/>
      </c>
      <c r="D234" s="22" t="str">
        <v/>
      </c>
      <c r="E234" s="23" t="str">
        <v/>
      </c>
      <c r="G234" s="13" t="str">
        <v/>
      </c>
      <c r="H234" s="22" t="str">
        <v/>
      </c>
      <c r="I234" s="22" t="str">
        <v/>
      </c>
      <c r="J234" s="23" t="str">
        <v/>
      </c>
    </row>
    <row r="235" spans="2:10" x14ac:dyDescent="0.2">
      <c r="B235" s="13" t="str">
        <v/>
      </c>
      <c r="C235" s="22" t="str">
        <v/>
      </c>
      <c r="D235" s="22" t="str">
        <v/>
      </c>
      <c r="E235" s="23" t="str">
        <v/>
      </c>
      <c r="G235" s="13" t="str">
        <v/>
      </c>
      <c r="H235" s="22" t="str">
        <v/>
      </c>
      <c r="I235" s="22" t="str">
        <v/>
      </c>
      <c r="J235" s="23" t="str">
        <v/>
      </c>
    </row>
    <row r="236" spans="2:10" x14ac:dyDescent="0.2">
      <c r="B236" s="13" t="str">
        <v/>
      </c>
      <c r="C236" s="22" t="str">
        <v/>
      </c>
      <c r="D236" s="22" t="str">
        <v/>
      </c>
      <c r="E236" s="23" t="str">
        <v/>
      </c>
      <c r="G236" s="13" t="str">
        <v/>
      </c>
      <c r="H236" s="22" t="str">
        <v/>
      </c>
      <c r="I236" s="22" t="str">
        <v/>
      </c>
      <c r="J236" s="23" t="str">
        <v/>
      </c>
    </row>
    <row r="237" spans="2:10" x14ac:dyDescent="0.2">
      <c r="B237" s="13" t="str">
        <v/>
      </c>
      <c r="C237" s="22" t="str">
        <v/>
      </c>
      <c r="D237" s="22" t="str">
        <v/>
      </c>
      <c r="E237" s="23" t="str">
        <v/>
      </c>
      <c r="G237" s="13" t="str">
        <v/>
      </c>
      <c r="H237" s="22" t="str">
        <v/>
      </c>
      <c r="I237" s="22" t="str">
        <v/>
      </c>
      <c r="J237" s="23" t="str">
        <v/>
      </c>
    </row>
    <row r="238" spans="2:10" x14ac:dyDescent="0.2">
      <c r="B238" s="13" t="str">
        <v/>
      </c>
      <c r="C238" s="22" t="str">
        <v/>
      </c>
      <c r="D238" s="22" t="str">
        <v/>
      </c>
      <c r="E238" s="23" t="str">
        <v/>
      </c>
      <c r="G238" s="13" t="str">
        <v/>
      </c>
      <c r="H238" s="22" t="str">
        <v/>
      </c>
      <c r="I238" s="22" t="str">
        <v/>
      </c>
      <c r="J238" s="23" t="str">
        <v/>
      </c>
    </row>
    <row r="239" spans="2:10" x14ac:dyDescent="0.2">
      <c r="B239" s="13" t="str">
        <v/>
      </c>
      <c r="C239" s="22" t="str">
        <v/>
      </c>
      <c r="D239" s="22" t="str">
        <v/>
      </c>
      <c r="E239" s="23" t="str">
        <v/>
      </c>
      <c r="G239" s="13" t="str">
        <v/>
      </c>
      <c r="H239" s="22" t="str">
        <v/>
      </c>
      <c r="I239" s="22" t="str">
        <v/>
      </c>
      <c r="J239" s="23" t="str">
        <v/>
      </c>
    </row>
    <row r="240" spans="2:10" x14ac:dyDescent="0.2">
      <c r="B240" s="13" t="str">
        <v/>
      </c>
      <c r="C240" s="22" t="str">
        <v/>
      </c>
      <c r="D240" s="22" t="str">
        <v/>
      </c>
      <c r="E240" s="23" t="str">
        <v/>
      </c>
      <c r="G240" s="13" t="str">
        <v/>
      </c>
      <c r="H240" s="22" t="str">
        <v/>
      </c>
      <c r="I240" s="22" t="str">
        <v/>
      </c>
      <c r="J240" s="23" t="str">
        <v/>
      </c>
    </row>
    <row r="241" spans="2:10" x14ac:dyDescent="0.2">
      <c r="B241" s="13" t="str">
        <v/>
      </c>
      <c r="C241" s="22" t="str">
        <v/>
      </c>
      <c r="D241" s="22" t="str">
        <v/>
      </c>
      <c r="E241" s="23" t="str">
        <v/>
      </c>
      <c r="G241" s="13" t="str">
        <v/>
      </c>
      <c r="H241" s="22" t="str">
        <v/>
      </c>
      <c r="I241" s="22" t="str">
        <v/>
      </c>
      <c r="J241" s="23" t="str">
        <v/>
      </c>
    </row>
    <row r="242" spans="2:10" ht="17" thickBot="1" x14ac:dyDescent="0.25">
      <c r="B242" s="14" t="str">
        <v/>
      </c>
      <c r="C242" s="24" t="str">
        <v/>
      </c>
      <c r="D242" s="24" t="str">
        <v/>
      </c>
      <c r="E242" s="25" t="str">
        <v/>
      </c>
      <c r="G242" s="14" t="str">
        <v/>
      </c>
      <c r="H242" s="24" t="str">
        <v/>
      </c>
      <c r="I242" s="24" t="str">
        <v/>
      </c>
      <c r="J242" s="25" t="str">
        <v/>
      </c>
    </row>
    <row r="243" spans="2:10" ht="17" thickBot="1" x14ac:dyDescent="0.25"/>
    <row r="244" spans="2:10" ht="28" customHeight="1" x14ac:dyDescent="0.2">
      <c r="B244" s="74" t="str">
        <f>IF(Clientes!A32="","— aguardando dados —",Clientes!A32)</f>
        <v>— aguardando dados —</v>
      </c>
      <c r="C244" s="75"/>
      <c r="D244" s="75"/>
      <c r="E244" s="76"/>
      <c r="G244" s="74" t="str">
        <f>IF(Clientes!A33="","— aguardando dados —",Clientes!A33)</f>
        <v>— aguardando dados —</v>
      </c>
      <c r="H244" s="75"/>
      <c r="I244" s="75"/>
      <c r="J244" s="76"/>
    </row>
    <row r="245" spans="2:10" ht="20" customHeight="1" x14ac:dyDescent="0.2">
      <c r="B245" s="77" t="s">
        <v>20</v>
      </c>
      <c r="C245" s="67"/>
      <c r="D245" s="78" t="str">
        <f>IF(Clientes!A32="","",Clientes!B32)</f>
        <v/>
      </c>
      <c r="E245" s="79"/>
      <c r="G245" s="77" t="s">
        <v>20</v>
      </c>
      <c r="H245" s="67"/>
      <c r="I245" s="78" t="str">
        <f>IF(Clientes!A33="","",Clientes!B33)</f>
        <v/>
      </c>
      <c r="J245" s="79"/>
    </row>
    <row r="246" spans="2:10" ht="20" customHeight="1" x14ac:dyDescent="0.2">
      <c r="B246" s="77" t="s">
        <v>21</v>
      </c>
      <c r="C246" s="67"/>
      <c r="D246" s="78" t="str">
        <f>IF(Clientes!A32="","",Clientes!C32)</f>
        <v/>
      </c>
      <c r="E246" s="79"/>
      <c r="G246" s="77" t="s">
        <v>21</v>
      </c>
      <c r="H246" s="67"/>
      <c r="I246" s="78" t="str">
        <f>IF(Clientes!A33="","",Clientes!C33)</f>
        <v/>
      </c>
      <c r="J246" s="79"/>
    </row>
    <row r="247" spans="2:10" ht="20" customHeight="1" x14ac:dyDescent="0.2">
      <c r="B247" s="77" t="s">
        <v>22</v>
      </c>
      <c r="C247" s="67"/>
      <c r="D247" s="80" t="str">
        <f>IF(Clientes!A32="","",Clientes!D32)</f>
        <v/>
      </c>
      <c r="E247" s="79"/>
      <c r="G247" s="77" t="s">
        <v>22</v>
      </c>
      <c r="H247" s="67"/>
      <c r="I247" s="80" t="str">
        <f>IF(Clientes!A33="","",Clientes!D33)</f>
        <v/>
      </c>
      <c r="J247" s="79"/>
    </row>
    <row r="248" spans="2:10" x14ac:dyDescent="0.2">
      <c r="B248" s="12" t="s">
        <v>23</v>
      </c>
      <c r="C248" s="11" t="s">
        <v>116</v>
      </c>
      <c r="D248" s="11" t="s">
        <v>24</v>
      </c>
      <c r="E248" s="15" t="s">
        <v>25</v>
      </c>
      <c r="G248" s="12" t="s">
        <v>23</v>
      </c>
      <c r="H248" s="11" t="s">
        <v>116</v>
      </c>
      <c r="I248" s="11" t="s">
        <v>24</v>
      </c>
      <c r="J248" s="15" t="s">
        <v>25</v>
      </c>
    </row>
    <row r="249" spans="2:10" x14ac:dyDescent="0.2">
      <c r="B249" s="13" t="str" cm="1">
        <f t="array" ref="B249:B258">IFERROR(INDEX(_xlfn.SORTBY(_xlfn._xlws.FILTER(tblConsorcios[Produto],tblConsorcios[Parcela Mensal (R$)]&lt;=Clientes!$B$32),_xlfn._xlws.FILTER(tblConsorcios[Parcela Mensal (R$)],tblConsorcios[Parcela Mensal (R$)]&lt;=Clientes!$B$32),-1),_xlfn.SEQUENCE(10)),"")</f>
        <v/>
      </c>
      <c r="C249" s="22" t="str" cm="1">
        <f t="array" ref="C249:C258">IFERROR(INDEX(_xlfn.SORTBY(_xlfn._xlws.FILTER(tblConsorcios[Valor da Carta (R$)],tblConsorcios[Parcela Mensal (R$)]&lt;=Clientes!$B$32),_xlfn._xlws.FILTER(tblConsorcios[Parcela Mensal (R$)],tblConsorcios[Parcela Mensal (R$)]&lt;=Clientes!$B$32),-1),_xlfn.SEQUENCE(10)),"")</f>
        <v/>
      </c>
      <c r="D249" s="22" t="str" cm="1">
        <f t="array" ref="D249:D258">IFERROR(INDEX(_xlfn.SORTBY(_xlfn._xlws.FILTER(tblConsorcios[Parcela Mensal (R$)],tblConsorcios[Parcela Mensal (R$)]&lt;=Clientes!$B$32),_xlfn._xlws.FILTER(tblConsorcios[Parcela Mensal (R$)],tblConsorcios[Parcela Mensal (R$)]&lt;=Clientes!$B$32),-1),_xlfn.SEQUENCE(10)),"")</f>
        <v/>
      </c>
      <c r="E249" s="23" t="str" cm="1">
        <f t="array" ref="E249:E258">IFERROR(Clientes!$B$32-INDEX(_xlfn.SORTBY(_xlfn._xlws.FILTER(tblConsorcios[Parcela Mensal (R$)],tblConsorcios[Parcela Mensal (R$)]&lt;=Clientes!$B$32),_xlfn._xlws.FILTER(tblConsorcios[Parcela Mensal (R$)],tblConsorcios[Parcela Mensal (R$)]&lt;=Clientes!$B$32),-1),_xlfn.SEQUENCE(10)),"")</f>
        <v/>
      </c>
      <c r="G249" s="13" t="str" cm="1">
        <f t="array" ref="G249:G258">IFERROR(INDEX(_xlfn.SORTBY(_xlfn._xlws.FILTER(tblConsorcios[Produto],tblConsorcios[Parcela Mensal (R$)]&lt;=Clientes!$B$33),_xlfn._xlws.FILTER(tblConsorcios[Parcela Mensal (R$)],tblConsorcios[Parcela Mensal (R$)]&lt;=Clientes!$B$33),-1),_xlfn.SEQUENCE(10)),"")</f>
        <v/>
      </c>
      <c r="H249" s="22" t="str" cm="1">
        <f t="array" ref="H249:H258">IFERROR(INDEX(_xlfn.SORTBY(_xlfn._xlws.FILTER(tblConsorcios[Valor da Carta (R$)],tblConsorcios[Parcela Mensal (R$)]&lt;=Clientes!$B$33),_xlfn._xlws.FILTER(tblConsorcios[Parcela Mensal (R$)],tblConsorcios[Parcela Mensal (R$)]&lt;=Clientes!$B$33),-1),_xlfn.SEQUENCE(10)),"")</f>
        <v/>
      </c>
      <c r="I249" s="22" t="str" cm="1">
        <f t="array" ref="I249:I258">IFERROR(INDEX(_xlfn.SORTBY(_xlfn._xlws.FILTER(tblConsorcios[Parcela Mensal (R$)],tblConsorcios[Parcela Mensal (R$)]&lt;=Clientes!$B$33),_xlfn._xlws.FILTER(tblConsorcios[Parcela Mensal (R$)],tblConsorcios[Parcela Mensal (R$)]&lt;=Clientes!$B$33),-1),_xlfn.SEQUENCE(10)),"")</f>
        <v/>
      </c>
      <c r="J249" s="23" t="str" cm="1">
        <f t="array" ref="J249:J258">IFERROR(Clientes!$B$33-INDEX(_xlfn.SORTBY(_xlfn._xlws.FILTER(tblConsorcios[Parcela Mensal (R$)],tblConsorcios[Parcela Mensal (R$)]&lt;=Clientes!$B$33),_xlfn._xlws.FILTER(tblConsorcios[Parcela Mensal (R$)],tblConsorcios[Parcela Mensal (R$)]&lt;=Clientes!$B$33),-1),_xlfn.SEQUENCE(10)),"")</f>
        <v/>
      </c>
    </row>
    <row r="250" spans="2:10" x14ac:dyDescent="0.2">
      <c r="B250" s="13" t="str">
        <v/>
      </c>
      <c r="C250" s="22" t="str">
        <v/>
      </c>
      <c r="D250" s="22" t="str">
        <v/>
      </c>
      <c r="E250" s="23" t="str">
        <v/>
      </c>
      <c r="G250" s="13" t="str">
        <v/>
      </c>
      <c r="H250" s="22" t="str">
        <v/>
      </c>
      <c r="I250" s="22" t="str">
        <v/>
      </c>
      <c r="J250" s="23" t="str">
        <v/>
      </c>
    </row>
    <row r="251" spans="2:10" x14ac:dyDescent="0.2">
      <c r="B251" s="13" t="str">
        <v/>
      </c>
      <c r="C251" s="22" t="str">
        <v/>
      </c>
      <c r="D251" s="22" t="str">
        <v/>
      </c>
      <c r="E251" s="23" t="str">
        <v/>
      </c>
      <c r="G251" s="13" t="str">
        <v/>
      </c>
      <c r="H251" s="22" t="str">
        <v/>
      </c>
      <c r="I251" s="22" t="str">
        <v/>
      </c>
      <c r="J251" s="23" t="str">
        <v/>
      </c>
    </row>
    <row r="252" spans="2:10" x14ac:dyDescent="0.2">
      <c r="B252" s="13" t="str">
        <v/>
      </c>
      <c r="C252" s="22" t="str">
        <v/>
      </c>
      <c r="D252" s="22" t="str">
        <v/>
      </c>
      <c r="E252" s="23" t="str">
        <v/>
      </c>
      <c r="G252" s="13" t="str">
        <v/>
      </c>
      <c r="H252" s="22" t="str">
        <v/>
      </c>
      <c r="I252" s="22" t="str">
        <v/>
      </c>
      <c r="J252" s="23" t="str">
        <v/>
      </c>
    </row>
    <row r="253" spans="2:10" x14ac:dyDescent="0.2">
      <c r="B253" s="13" t="str">
        <v/>
      </c>
      <c r="C253" s="22" t="str">
        <v/>
      </c>
      <c r="D253" s="22" t="str">
        <v/>
      </c>
      <c r="E253" s="23" t="str">
        <v/>
      </c>
      <c r="G253" s="13" t="str">
        <v/>
      </c>
      <c r="H253" s="22" t="str">
        <v/>
      </c>
      <c r="I253" s="22" t="str">
        <v/>
      </c>
      <c r="J253" s="23" t="str">
        <v/>
      </c>
    </row>
    <row r="254" spans="2:10" x14ac:dyDescent="0.2">
      <c r="B254" s="13" t="str">
        <v/>
      </c>
      <c r="C254" s="22" t="str">
        <v/>
      </c>
      <c r="D254" s="22" t="str">
        <v/>
      </c>
      <c r="E254" s="23" t="str">
        <v/>
      </c>
      <c r="G254" s="13" t="str">
        <v/>
      </c>
      <c r="H254" s="22" t="str">
        <v/>
      </c>
      <c r="I254" s="22" t="str">
        <v/>
      </c>
      <c r="J254" s="23" t="str">
        <v/>
      </c>
    </row>
    <row r="255" spans="2:10" x14ac:dyDescent="0.2">
      <c r="B255" s="13" t="str">
        <v/>
      </c>
      <c r="C255" s="22" t="str">
        <v/>
      </c>
      <c r="D255" s="22" t="str">
        <v/>
      </c>
      <c r="E255" s="23" t="str">
        <v/>
      </c>
      <c r="G255" s="13" t="str">
        <v/>
      </c>
      <c r="H255" s="22" t="str">
        <v/>
      </c>
      <c r="I255" s="22" t="str">
        <v/>
      </c>
      <c r="J255" s="23" t="str">
        <v/>
      </c>
    </row>
    <row r="256" spans="2:10" x14ac:dyDescent="0.2">
      <c r="B256" s="13" t="str">
        <v/>
      </c>
      <c r="C256" s="22" t="str">
        <v/>
      </c>
      <c r="D256" s="22" t="str">
        <v/>
      </c>
      <c r="E256" s="23" t="str">
        <v/>
      </c>
      <c r="G256" s="13" t="str">
        <v/>
      </c>
      <c r="H256" s="22" t="str">
        <v/>
      </c>
      <c r="I256" s="22" t="str">
        <v/>
      </c>
      <c r="J256" s="23" t="str">
        <v/>
      </c>
    </row>
    <row r="257" spans="2:10" x14ac:dyDescent="0.2">
      <c r="B257" s="13" t="str">
        <v/>
      </c>
      <c r="C257" s="22" t="str">
        <v/>
      </c>
      <c r="D257" s="22" t="str">
        <v/>
      </c>
      <c r="E257" s="23" t="str">
        <v/>
      </c>
      <c r="G257" s="13" t="str">
        <v/>
      </c>
      <c r="H257" s="22" t="str">
        <v/>
      </c>
      <c r="I257" s="22" t="str">
        <v/>
      </c>
      <c r="J257" s="23" t="str">
        <v/>
      </c>
    </row>
    <row r="258" spans="2:10" ht="17" thickBot="1" x14ac:dyDescent="0.25">
      <c r="B258" s="14" t="str">
        <v/>
      </c>
      <c r="C258" s="24" t="str">
        <v/>
      </c>
      <c r="D258" s="24" t="str">
        <v/>
      </c>
      <c r="E258" s="25" t="str">
        <v/>
      </c>
      <c r="G258" s="14" t="str">
        <v/>
      </c>
      <c r="H258" s="24" t="str">
        <v/>
      </c>
      <c r="I258" s="24" t="str">
        <v/>
      </c>
      <c r="J258" s="25" t="str">
        <v/>
      </c>
    </row>
    <row r="259" spans="2:10" ht="17" thickBot="1" x14ac:dyDescent="0.25"/>
    <row r="260" spans="2:10" ht="28" customHeight="1" x14ac:dyDescent="0.2">
      <c r="B260" s="74" t="str">
        <f>IF(Clientes!A34="","— aguardando dados —",Clientes!A34)</f>
        <v>— aguardando dados —</v>
      </c>
      <c r="C260" s="75"/>
      <c r="D260" s="75"/>
      <c r="E260" s="76"/>
      <c r="G260" s="74" t="str">
        <f>IF(Clientes!A35="","— aguardando dados —",Clientes!A35)</f>
        <v>— aguardando dados —</v>
      </c>
      <c r="H260" s="75"/>
      <c r="I260" s="75"/>
      <c r="J260" s="76"/>
    </row>
    <row r="261" spans="2:10" ht="20" customHeight="1" x14ac:dyDescent="0.2">
      <c r="B261" s="77" t="s">
        <v>20</v>
      </c>
      <c r="C261" s="67"/>
      <c r="D261" s="78" t="str">
        <f>IF(Clientes!A34="","",Clientes!B34)</f>
        <v/>
      </c>
      <c r="E261" s="79"/>
      <c r="G261" s="77" t="s">
        <v>20</v>
      </c>
      <c r="H261" s="67"/>
      <c r="I261" s="78" t="str">
        <f>IF(Clientes!A35="","",Clientes!B35)</f>
        <v/>
      </c>
      <c r="J261" s="79"/>
    </row>
    <row r="262" spans="2:10" ht="20" customHeight="1" x14ac:dyDescent="0.2">
      <c r="B262" s="77" t="s">
        <v>21</v>
      </c>
      <c r="C262" s="67"/>
      <c r="D262" s="78" t="str">
        <f>IF(Clientes!A34="","",Clientes!C34)</f>
        <v/>
      </c>
      <c r="E262" s="79"/>
      <c r="G262" s="77" t="s">
        <v>21</v>
      </c>
      <c r="H262" s="67"/>
      <c r="I262" s="78" t="str">
        <f>IF(Clientes!A35="","",Clientes!C35)</f>
        <v/>
      </c>
      <c r="J262" s="79"/>
    </row>
    <row r="263" spans="2:10" ht="20" customHeight="1" x14ac:dyDescent="0.2">
      <c r="B263" s="77" t="s">
        <v>22</v>
      </c>
      <c r="C263" s="67"/>
      <c r="D263" s="80" t="str">
        <f>IF(Clientes!A34="","",Clientes!D34)</f>
        <v/>
      </c>
      <c r="E263" s="79"/>
      <c r="G263" s="77" t="s">
        <v>22</v>
      </c>
      <c r="H263" s="67"/>
      <c r="I263" s="80" t="str">
        <f>IF(Clientes!A35="","",Clientes!D35)</f>
        <v/>
      </c>
      <c r="J263" s="79"/>
    </row>
    <row r="264" spans="2:10" x14ac:dyDescent="0.2">
      <c r="B264" s="12" t="s">
        <v>23</v>
      </c>
      <c r="C264" s="11" t="s">
        <v>116</v>
      </c>
      <c r="D264" s="11" t="s">
        <v>24</v>
      </c>
      <c r="E264" s="15" t="s">
        <v>25</v>
      </c>
      <c r="G264" s="12" t="s">
        <v>23</v>
      </c>
      <c r="H264" s="11" t="s">
        <v>116</v>
      </c>
      <c r="I264" s="11" t="s">
        <v>24</v>
      </c>
      <c r="J264" s="15" t="s">
        <v>25</v>
      </c>
    </row>
    <row r="265" spans="2:10" x14ac:dyDescent="0.2">
      <c r="B265" s="13" t="str" cm="1">
        <f t="array" ref="B265:B274">IFERROR(INDEX(_xlfn.SORTBY(_xlfn._xlws.FILTER(tblConsorcios[Produto],tblConsorcios[Parcela Mensal (R$)]&lt;=Clientes!$B$34),_xlfn._xlws.FILTER(tblConsorcios[Parcela Mensal (R$)],tblConsorcios[Parcela Mensal (R$)]&lt;=Clientes!$B$34),-1),_xlfn.SEQUENCE(10)),"")</f>
        <v/>
      </c>
      <c r="C265" s="22" t="str" cm="1">
        <f t="array" ref="C265:C274">IFERROR(INDEX(_xlfn.SORTBY(_xlfn._xlws.FILTER(tblConsorcios[Valor da Carta (R$)],tblConsorcios[Parcela Mensal (R$)]&lt;=Clientes!$B$34),_xlfn._xlws.FILTER(tblConsorcios[Parcela Mensal (R$)],tblConsorcios[Parcela Mensal (R$)]&lt;=Clientes!$B$34),-1),_xlfn.SEQUENCE(10)),"")</f>
        <v/>
      </c>
      <c r="D265" s="22" t="str" cm="1">
        <f t="array" ref="D265:D274">IFERROR(INDEX(_xlfn.SORTBY(_xlfn._xlws.FILTER(tblConsorcios[Parcela Mensal (R$)],tblConsorcios[Parcela Mensal (R$)]&lt;=Clientes!$B$34),_xlfn._xlws.FILTER(tblConsorcios[Parcela Mensal (R$)],tblConsorcios[Parcela Mensal (R$)]&lt;=Clientes!$B$34),-1),_xlfn.SEQUENCE(10)),"")</f>
        <v/>
      </c>
      <c r="E265" s="23" t="str" cm="1">
        <f t="array" ref="E265:E274">IFERROR(Clientes!$B$34-INDEX(_xlfn.SORTBY(_xlfn._xlws.FILTER(tblConsorcios[Parcela Mensal (R$)],tblConsorcios[Parcela Mensal (R$)]&lt;=Clientes!$B$34),_xlfn._xlws.FILTER(tblConsorcios[Parcela Mensal (R$)],tblConsorcios[Parcela Mensal (R$)]&lt;=Clientes!$B$34),-1),_xlfn.SEQUENCE(10)),"")</f>
        <v/>
      </c>
      <c r="G265" s="13" t="str" cm="1">
        <f t="array" ref="G265:G274">IFERROR(INDEX(_xlfn.SORTBY(_xlfn._xlws.FILTER(tblConsorcios[Produto],tblConsorcios[Parcela Mensal (R$)]&lt;=Clientes!$B$35),_xlfn._xlws.FILTER(tblConsorcios[Parcela Mensal (R$)],tblConsorcios[Parcela Mensal (R$)]&lt;=Clientes!$B$35),-1),_xlfn.SEQUENCE(10)),"")</f>
        <v/>
      </c>
      <c r="H265" s="22" t="str" cm="1">
        <f t="array" ref="H265:H274">IFERROR(INDEX(_xlfn.SORTBY(_xlfn._xlws.FILTER(tblConsorcios[Valor da Carta (R$)],tblConsorcios[Parcela Mensal (R$)]&lt;=Clientes!$B$35),_xlfn._xlws.FILTER(tblConsorcios[Parcela Mensal (R$)],tblConsorcios[Parcela Mensal (R$)]&lt;=Clientes!$B$35),-1),_xlfn.SEQUENCE(10)),"")</f>
        <v/>
      </c>
      <c r="I265" s="22" t="str" cm="1">
        <f t="array" ref="I265:I274">IFERROR(INDEX(_xlfn.SORTBY(_xlfn._xlws.FILTER(tblConsorcios[Parcela Mensal (R$)],tblConsorcios[Parcela Mensal (R$)]&lt;=Clientes!$B$35),_xlfn._xlws.FILTER(tblConsorcios[Parcela Mensal (R$)],tblConsorcios[Parcela Mensal (R$)]&lt;=Clientes!$B$35),-1),_xlfn.SEQUENCE(10)),"")</f>
        <v/>
      </c>
      <c r="J265" s="23" t="str" cm="1">
        <f t="array" ref="J265:J274">IFERROR(Clientes!$B$35-INDEX(_xlfn.SORTBY(_xlfn._xlws.FILTER(tblConsorcios[Parcela Mensal (R$)],tblConsorcios[Parcela Mensal (R$)]&lt;=Clientes!$B$35),_xlfn._xlws.FILTER(tblConsorcios[Parcela Mensal (R$)],tblConsorcios[Parcela Mensal (R$)]&lt;=Clientes!$B$35),-1),_xlfn.SEQUENCE(10)),"")</f>
        <v/>
      </c>
    </row>
    <row r="266" spans="2:10" x14ac:dyDescent="0.2">
      <c r="B266" s="13" t="str">
        <v/>
      </c>
      <c r="C266" s="22" t="str">
        <v/>
      </c>
      <c r="D266" s="22" t="str">
        <v/>
      </c>
      <c r="E266" s="23" t="str">
        <v/>
      </c>
      <c r="G266" s="13" t="str">
        <v/>
      </c>
      <c r="H266" s="22" t="str">
        <v/>
      </c>
      <c r="I266" s="22" t="str">
        <v/>
      </c>
      <c r="J266" s="23" t="str">
        <v/>
      </c>
    </row>
    <row r="267" spans="2:10" x14ac:dyDescent="0.2">
      <c r="B267" s="13" t="str">
        <v/>
      </c>
      <c r="C267" s="22" t="str">
        <v/>
      </c>
      <c r="D267" s="22" t="str">
        <v/>
      </c>
      <c r="E267" s="23" t="str">
        <v/>
      </c>
      <c r="G267" s="13" t="str">
        <v/>
      </c>
      <c r="H267" s="22" t="str">
        <v/>
      </c>
      <c r="I267" s="22" t="str">
        <v/>
      </c>
      <c r="J267" s="23" t="str">
        <v/>
      </c>
    </row>
    <row r="268" spans="2:10" x14ac:dyDescent="0.2">
      <c r="B268" s="13" t="str">
        <v/>
      </c>
      <c r="C268" s="22" t="str">
        <v/>
      </c>
      <c r="D268" s="22" t="str">
        <v/>
      </c>
      <c r="E268" s="23" t="str">
        <v/>
      </c>
      <c r="G268" s="13" t="str">
        <v/>
      </c>
      <c r="H268" s="22" t="str">
        <v/>
      </c>
      <c r="I268" s="22" t="str">
        <v/>
      </c>
      <c r="J268" s="23" t="str">
        <v/>
      </c>
    </row>
    <row r="269" spans="2:10" x14ac:dyDescent="0.2">
      <c r="B269" s="13" t="str">
        <v/>
      </c>
      <c r="C269" s="22" t="str">
        <v/>
      </c>
      <c r="D269" s="22" t="str">
        <v/>
      </c>
      <c r="E269" s="23" t="str">
        <v/>
      </c>
      <c r="G269" s="13" t="str">
        <v/>
      </c>
      <c r="H269" s="22" t="str">
        <v/>
      </c>
      <c r="I269" s="22" t="str">
        <v/>
      </c>
      <c r="J269" s="23" t="str">
        <v/>
      </c>
    </row>
    <row r="270" spans="2:10" x14ac:dyDescent="0.2">
      <c r="B270" s="13" t="str">
        <v/>
      </c>
      <c r="C270" s="22" t="str">
        <v/>
      </c>
      <c r="D270" s="22" t="str">
        <v/>
      </c>
      <c r="E270" s="23" t="str">
        <v/>
      </c>
      <c r="G270" s="13" t="str">
        <v/>
      </c>
      <c r="H270" s="22" t="str">
        <v/>
      </c>
      <c r="I270" s="22" t="str">
        <v/>
      </c>
      <c r="J270" s="23" t="str">
        <v/>
      </c>
    </row>
    <row r="271" spans="2:10" x14ac:dyDescent="0.2">
      <c r="B271" s="13" t="str">
        <v/>
      </c>
      <c r="C271" s="22" t="str">
        <v/>
      </c>
      <c r="D271" s="22" t="str">
        <v/>
      </c>
      <c r="E271" s="23" t="str">
        <v/>
      </c>
      <c r="G271" s="13" t="str">
        <v/>
      </c>
      <c r="H271" s="22" t="str">
        <v/>
      </c>
      <c r="I271" s="22" t="str">
        <v/>
      </c>
      <c r="J271" s="23" t="str">
        <v/>
      </c>
    </row>
    <row r="272" spans="2:10" x14ac:dyDescent="0.2">
      <c r="B272" s="13" t="str">
        <v/>
      </c>
      <c r="C272" s="22" t="str">
        <v/>
      </c>
      <c r="D272" s="22" t="str">
        <v/>
      </c>
      <c r="E272" s="23" t="str">
        <v/>
      </c>
      <c r="G272" s="13" t="str">
        <v/>
      </c>
      <c r="H272" s="22" t="str">
        <v/>
      </c>
      <c r="I272" s="22" t="str">
        <v/>
      </c>
      <c r="J272" s="23" t="str">
        <v/>
      </c>
    </row>
    <row r="273" spans="2:10" x14ac:dyDescent="0.2">
      <c r="B273" s="13" t="str">
        <v/>
      </c>
      <c r="C273" s="22" t="str">
        <v/>
      </c>
      <c r="D273" s="22" t="str">
        <v/>
      </c>
      <c r="E273" s="23" t="str">
        <v/>
      </c>
      <c r="G273" s="13" t="str">
        <v/>
      </c>
      <c r="H273" s="22" t="str">
        <v/>
      </c>
      <c r="I273" s="22" t="str">
        <v/>
      </c>
      <c r="J273" s="23" t="str">
        <v/>
      </c>
    </row>
    <row r="274" spans="2:10" ht="17" thickBot="1" x14ac:dyDescent="0.25">
      <c r="B274" s="14" t="str">
        <v/>
      </c>
      <c r="C274" s="24" t="str">
        <v/>
      </c>
      <c r="D274" s="24" t="str">
        <v/>
      </c>
      <c r="E274" s="25" t="str">
        <v/>
      </c>
      <c r="G274" s="14" t="str">
        <v/>
      </c>
      <c r="H274" s="24" t="str">
        <v/>
      </c>
      <c r="I274" s="24" t="str">
        <v/>
      </c>
      <c r="J274" s="25" t="str">
        <v/>
      </c>
    </row>
    <row r="275" spans="2:10" ht="17" thickBot="1" x14ac:dyDescent="0.25"/>
    <row r="276" spans="2:10" ht="28" customHeight="1" x14ac:dyDescent="0.2">
      <c r="B276" s="74" t="str">
        <f>IF(Clientes!A36="","— aguardando dados —",Clientes!A36)</f>
        <v>— aguardando dados —</v>
      </c>
      <c r="C276" s="75"/>
      <c r="D276" s="75"/>
      <c r="E276" s="76"/>
      <c r="G276" s="74" t="str">
        <f>IF(Clientes!A37="","— aguardando dados —",Clientes!A37)</f>
        <v>— aguardando dados —</v>
      </c>
      <c r="H276" s="75"/>
      <c r="I276" s="75"/>
      <c r="J276" s="76"/>
    </row>
    <row r="277" spans="2:10" ht="20" customHeight="1" x14ac:dyDescent="0.2">
      <c r="B277" s="77" t="s">
        <v>20</v>
      </c>
      <c r="C277" s="67"/>
      <c r="D277" s="78" t="str">
        <f>IF(Clientes!A36="","",Clientes!B36)</f>
        <v/>
      </c>
      <c r="E277" s="79"/>
      <c r="G277" s="77" t="s">
        <v>20</v>
      </c>
      <c r="H277" s="67"/>
      <c r="I277" s="78" t="str">
        <f>IF(Clientes!A37="","",Clientes!B37)</f>
        <v/>
      </c>
      <c r="J277" s="79"/>
    </row>
    <row r="278" spans="2:10" ht="20" customHeight="1" x14ac:dyDescent="0.2">
      <c r="B278" s="77" t="s">
        <v>21</v>
      </c>
      <c r="C278" s="67"/>
      <c r="D278" s="78" t="str">
        <f>IF(Clientes!A36="","",Clientes!C36)</f>
        <v/>
      </c>
      <c r="E278" s="79"/>
      <c r="G278" s="77" t="s">
        <v>21</v>
      </c>
      <c r="H278" s="67"/>
      <c r="I278" s="78" t="str">
        <f>IF(Clientes!A37="","",Clientes!C37)</f>
        <v/>
      </c>
      <c r="J278" s="79"/>
    </row>
    <row r="279" spans="2:10" ht="20" customHeight="1" x14ac:dyDescent="0.2">
      <c r="B279" s="77" t="s">
        <v>22</v>
      </c>
      <c r="C279" s="67"/>
      <c r="D279" s="80" t="str">
        <f>IF(Clientes!A36="","",Clientes!D36)</f>
        <v/>
      </c>
      <c r="E279" s="79"/>
      <c r="G279" s="77" t="s">
        <v>22</v>
      </c>
      <c r="H279" s="67"/>
      <c r="I279" s="80" t="str">
        <f>IF(Clientes!A37="","",Clientes!D37)</f>
        <v/>
      </c>
      <c r="J279" s="79"/>
    </row>
    <row r="280" spans="2:10" x14ac:dyDescent="0.2">
      <c r="B280" s="12" t="s">
        <v>23</v>
      </c>
      <c r="C280" s="11" t="s">
        <v>116</v>
      </c>
      <c r="D280" s="11" t="s">
        <v>24</v>
      </c>
      <c r="E280" s="15" t="s">
        <v>25</v>
      </c>
      <c r="G280" s="12" t="s">
        <v>23</v>
      </c>
      <c r="H280" s="11" t="s">
        <v>116</v>
      </c>
      <c r="I280" s="11" t="s">
        <v>24</v>
      </c>
      <c r="J280" s="15" t="s">
        <v>25</v>
      </c>
    </row>
    <row r="281" spans="2:10" x14ac:dyDescent="0.2">
      <c r="B281" s="13" t="str" cm="1">
        <f t="array" ref="B281:B290">IFERROR(INDEX(_xlfn.SORTBY(_xlfn._xlws.FILTER(tblConsorcios[Produto],tblConsorcios[Parcela Mensal (R$)]&lt;=Clientes!$B$36),_xlfn._xlws.FILTER(tblConsorcios[Parcela Mensal (R$)],tblConsorcios[Parcela Mensal (R$)]&lt;=Clientes!$B$36),-1),_xlfn.SEQUENCE(10)),"")</f>
        <v/>
      </c>
      <c r="C281" s="22" t="str" cm="1">
        <f t="array" ref="C281:C290">IFERROR(INDEX(_xlfn.SORTBY(_xlfn._xlws.FILTER(tblConsorcios[Valor da Carta (R$)],tblConsorcios[Parcela Mensal (R$)]&lt;=Clientes!$B$36),_xlfn._xlws.FILTER(tblConsorcios[Parcela Mensal (R$)],tblConsorcios[Parcela Mensal (R$)]&lt;=Clientes!$B$36),-1),_xlfn.SEQUENCE(10)),"")</f>
        <v/>
      </c>
      <c r="D281" s="22" t="str" cm="1">
        <f t="array" ref="D281:D290">IFERROR(INDEX(_xlfn.SORTBY(_xlfn._xlws.FILTER(tblConsorcios[Parcela Mensal (R$)],tblConsorcios[Parcela Mensal (R$)]&lt;=Clientes!$B$36),_xlfn._xlws.FILTER(tblConsorcios[Parcela Mensal (R$)],tblConsorcios[Parcela Mensal (R$)]&lt;=Clientes!$B$36),-1),_xlfn.SEQUENCE(10)),"")</f>
        <v/>
      </c>
      <c r="E281" s="23" t="str" cm="1">
        <f t="array" ref="E281:E290">IFERROR(Clientes!$B$36-INDEX(_xlfn.SORTBY(_xlfn._xlws.FILTER(tblConsorcios[Parcela Mensal (R$)],tblConsorcios[Parcela Mensal (R$)]&lt;=Clientes!$B$36),_xlfn._xlws.FILTER(tblConsorcios[Parcela Mensal (R$)],tblConsorcios[Parcela Mensal (R$)]&lt;=Clientes!$B$36),-1),_xlfn.SEQUENCE(10)),"")</f>
        <v/>
      </c>
      <c r="G281" s="13" t="str" cm="1">
        <f t="array" ref="G281:G290">IFERROR(INDEX(_xlfn.SORTBY(_xlfn._xlws.FILTER(tblConsorcios[Produto],tblConsorcios[Parcela Mensal (R$)]&lt;=Clientes!$B$37),_xlfn._xlws.FILTER(tblConsorcios[Parcela Mensal (R$)],tblConsorcios[Parcela Mensal (R$)]&lt;=Clientes!$B$37),-1),_xlfn.SEQUENCE(10)),"")</f>
        <v/>
      </c>
      <c r="H281" s="22" t="str" cm="1">
        <f t="array" ref="H281:H290">IFERROR(INDEX(_xlfn.SORTBY(_xlfn._xlws.FILTER(tblConsorcios[Valor da Carta (R$)],tblConsorcios[Parcela Mensal (R$)]&lt;=Clientes!$B$37),_xlfn._xlws.FILTER(tblConsorcios[Parcela Mensal (R$)],tblConsorcios[Parcela Mensal (R$)]&lt;=Clientes!$B$37),-1),_xlfn.SEQUENCE(10)),"")</f>
        <v/>
      </c>
      <c r="I281" s="22" t="str" cm="1">
        <f t="array" ref="I281:I290">IFERROR(INDEX(_xlfn.SORTBY(_xlfn._xlws.FILTER(tblConsorcios[Parcela Mensal (R$)],tblConsorcios[Parcela Mensal (R$)]&lt;=Clientes!$B$37),_xlfn._xlws.FILTER(tblConsorcios[Parcela Mensal (R$)],tblConsorcios[Parcela Mensal (R$)]&lt;=Clientes!$B$37),-1),_xlfn.SEQUENCE(10)),"")</f>
        <v/>
      </c>
      <c r="J281" s="23" t="str" cm="1">
        <f t="array" ref="J281:J290">IFERROR(Clientes!$B$37-INDEX(_xlfn.SORTBY(_xlfn._xlws.FILTER(tblConsorcios[Parcela Mensal (R$)],tblConsorcios[Parcela Mensal (R$)]&lt;=Clientes!$B$37),_xlfn._xlws.FILTER(tblConsorcios[Parcela Mensal (R$)],tblConsorcios[Parcela Mensal (R$)]&lt;=Clientes!$B$37),-1),_xlfn.SEQUENCE(10)),"")</f>
        <v/>
      </c>
    </row>
    <row r="282" spans="2:10" x14ac:dyDescent="0.2">
      <c r="B282" s="13" t="str">
        <v/>
      </c>
      <c r="C282" s="22" t="str">
        <v/>
      </c>
      <c r="D282" s="22" t="str">
        <v/>
      </c>
      <c r="E282" s="23" t="str">
        <v/>
      </c>
      <c r="G282" s="13" t="str">
        <v/>
      </c>
      <c r="H282" s="22" t="str">
        <v/>
      </c>
      <c r="I282" s="22" t="str">
        <v/>
      </c>
      <c r="J282" s="23" t="str">
        <v/>
      </c>
    </row>
    <row r="283" spans="2:10" x14ac:dyDescent="0.2">
      <c r="B283" s="13" t="str">
        <v/>
      </c>
      <c r="C283" s="22" t="str">
        <v/>
      </c>
      <c r="D283" s="22" t="str">
        <v/>
      </c>
      <c r="E283" s="23" t="str">
        <v/>
      </c>
      <c r="G283" s="13" t="str">
        <v/>
      </c>
      <c r="H283" s="22" t="str">
        <v/>
      </c>
      <c r="I283" s="22" t="str">
        <v/>
      </c>
      <c r="J283" s="23" t="str">
        <v/>
      </c>
    </row>
    <row r="284" spans="2:10" x14ac:dyDescent="0.2">
      <c r="B284" s="13" t="str">
        <v/>
      </c>
      <c r="C284" s="22" t="str">
        <v/>
      </c>
      <c r="D284" s="22" t="str">
        <v/>
      </c>
      <c r="E284" s="23" t="str">
        <v/>
      </c>
      <c r="G284" s="13" t="str">
        <v/>
      </c>
      <c r="H284" s="22" t="str">
        <v/>
      </c>
      <c r="I284" s="22" t="str">
        <v/>
      </c>
      <c r="J284" s="23" t="str">
        <v/>
      </c>
    </row>
    <row r="285" spans="2:10" x14ac:dyDescent="0.2">
      <c r="B285" s="13" t="str">
        <v/>
      </c>
      <c r="C285" s="22" t="str">
        <v/>
      </c>
      <c r="D285" s="22" t="str">
        <v/>
      </c>
      <c r="E285" s="23" t="str">
        <v/>
      </c>
      <c r="G285" s="13" t="str">
        <v/>
      </c>
      <c r="H285" s="22" t="str">
        <v/>
      </c>
      <c r="I285" s="22" t="str">
        <v/>
      </c>
      <c r="J285" s="23" t="str">
        <v/>
      </c>
    </row>
    <row r="286" spans="2:10" x14ac:dyDescent="0.2">
      <c r="B286" s="13" t="str">
        <v/>
      </c>
      <c r="C286" s="22" t="str">
        <v/>
      </c>
      <c r="D286" s="22" t="str">
        <v/>
      </c>
      <c r="E286" s="23" t="str">
        <v/>
      </c>
      <c r="G286" s="13" t="str">
        <v/>
      </c>
      <c r="H286" s="22" t="str">
        <v/>
      </c>
      <c r="I286" s="22" t="str">
        <v/>
      </c>
      <c r="J286" s="23" t="str">
        <v/>
      </c>
    </row>
    <row r="287" spans="2:10" x14ac:dyDescent="0.2">
      <c r="B287" s="13" t="str">
        <v/>
      </c>
      <c r="C287" s="22" t="str">
        <v/>
      </c>
      <c r="D287" s="22" t="str">
        <v/>
      </c>
      <c r="E287" s="23" t="str">
        <v/>
      </c>
      <c r="G287" s="13" t="str">
        <v/>
      </c>
      <c r="H287" s="22" t="str">
        <v/>
      </c>
      <c r="I287" s="22" t="str">
        <v/>
      </c>
      <c r="J287" s="23" t="str">
        <v/>
      </c>
    </row>
    <row r="288" spans="2:10" x14ac:dyDescent="0.2">
      <c r="B288" s="13" t="str">
        <v/>
      </c>
      <c r="C288" s="22" t="str">
        <v/>
      </c>
      <c r="D288" s="22" t="str">
        <v/>
      </c>
      <c r="E288" s="23" t="str">
        <v/>
      </c>
      <c r="G288" s="13" t="str">
        <v/>
      </c>
      <c r="H288" s="22" t="str">
        <v/>
      </c>
      <c r="I288" s="22" t="str">
        <v/>
      </c>
      <c r="J288" s="23" t="str">
        <v/>
      </c>
    </row>
    <row r="289" spans="2:10" x14ac:dyDescent="0.2">
      <c r="B289" s="13" t="str">
        <v/>
      </c>
      <c r="C289" s="22" t="str">
        <v/>
      </c>
      <c r="D289" s="22" t="str">
        <v/>
      </c>
      <c r="E289" s="23" t="str">
        <v/>
      </c>
      <c r="G289" s="13" t="str">
        <v/>
      </c>
      <c r="H289" s="22" t="str">
        <v/>
      </c>
      <c r="I289" s="22" t="str">
        <v/>
      </c>
      <c r="J289" s="23" t="str">
        <v/>
      </c>
    </row>
    <row r="290" spans="2:10" ht="17" thickBot="1" x14ac:dyDescent="0.25">
      <c r="B290" s="14" t="str">
        <v/>
      </c>
      <c r="C290" s="24" t="str">
        <v/>
      </c>
      <c r="D290" s="24" t="str">
        <v/>
      </c>
      <c r="E290" s="25" t="str">
        <v/>
      </c>
      <c r="G290" s="14" t="str">
        <v/>
      </c>
      <c r="H290" s="24" t="str">
        <v/>
      </c>
      <c r="I290" s="24" t="str">
        <v/>
      </c>
      <c r="J290" s="25" t="str">
        <v/>
      </c>
    </row>
    <row r="291" spans="2:10" ht="17" thickBot="1" x14ac:dyDescent="0.25"/>
    <row r="292" spans="2:10" ht="28" customHeight="1" x14ac:dyDescent="0.2">
      <c r="B292" s="74" t="str">
        <f>IF(Clientes!A38="","— aguardando dados —",Clientes!A38)</f>
        <v>— aguardando dados —</v>
      </c>
      <c r="C292" s="75"/>
      <c r="D292" s="75"/>
      <c r="E292" s="76"/>
      <c r="G292" s="74" t="str">
        <f>IF(Clientes!A39="","— aguardando dados —",Clientes!A39)</f>
        <v>— aguardando dados —</v>
      </c>
      <c r="H292" s="75"/>
      <c r="I292" s="75"/>
      <c r="J292" s="76"/>
    </row>
    <row r="293" spans="2:10" ht="20" customHeight="1" x14ac:dyDescent="0.2">
      <c r="B293" s="77" t="s">
        <v>20</v>
      </c>
      <c r="C293" s="67"/>
      <c r="D293" s="78" t="str">
        <f>IF(Clientes!A38="","",Clientes!B38)</f>
        <v/>
      </c>
      <c r="E293" s="79"/>
      <c r="G293" s="77" t="s">
        <v>20</v>
      </c>
      <c r="H293" s="67"/>
      <c r="I293" s="78" t="str">
        <f>IF(Clientes!A39="","",Clientes!B39)</f>
        <v/>
      </c>
      <c r="J293" s="79"/>
    </row>
    <row r="294" spans="2:10" ht="20" customHeight="1" x14ac:dyDescent="0.2">
      <c r="B294" s="77" t="s">
        <v>21</v>
      </c>
      <c r="C294" s="67"/>
      <c r="D294" s="78" t="str">
        <f>IF(Clientes!A38="","",Clientes!C38)</f>
        <v/>
      </c>
      <c r="E294" s="79"/>
      <c r="G294" s="77" t="s">
        <v>21</v>
      </c>
      <c r="H294" s="67"/>
      <c r="I294" s="78" t="str">
        <f>IF(Clientes!A39="","",Clientes!C39)</f>
        <v/>
      </c>
      <c r="J294" s="79"/>
    </row>
    <row r="295" spans="2:10" ht="20" customHeight="1" x14ac:dyDescent="0.2">
      <c r="B295" s="77" t="s">
        <v>22</v>
      </c>
      <c r="C295" s="67"/>
      <c r="D295" s="80" t="str">
        <f>IF(Clientes!A38="","",Clientes!D38)</f>
        <v/>
      </c>
      <c r="E295" s="79"/>
      <c r="G295" s="77" t="s">
        <v>22</v>
      </c>
      <c r="H295" s="67"/>
      <c r="I295" s="80" t="str">
        <f>IF(Clientes!A39="","",Clientes!D39)</f>
        <v/>
      </c>
      <c r="J295" s="79"/>
    </row>
    <row r="296" spans="2:10" x14ac:dyDescent="0.2">
      <c r="B296" s="12" t="s">
        <v>23</v>
      </c>
      <c r="C296" s="11" t="s">
        <v>116</v>
      </c>
      <c r="D296" s="11" t="s">
        <v>24</v>
      </c>
      <c r="E296" s="15" t="s">
        <v>25</v>
      </c>
      <c r="G296" s="12" t="s">
        <v>23</v>
      </c>
      <c r="H296" s="11" t="s">
        <v>116</v>
      </c>
      <c r="I296" s="11" t="s">
        <v>24</v>
      </c>
      <c r="J296" s="15" t="s">
        <v>25</v>
      </c>
    </row>
    <row r="297" spans="2:10" x14ac:dyDescent="0.2">
      <c r="B297" s="13" t="str" cm="1">
        <f t="array" ref="B297:B306">IFERROR(INDEX(_xlfn.SORTBY(_xlfn._xlws.FILTER(tblConsorcios[Produto],tblConsorcios[Parcela Mensal (R$)]&lt;=Clientes!$B$38),_xlfn._xlws.FILTER(tblConsorcios[Parcela Mensal (R$)],tblConsorcios[Parcela Mensal (R$)]&lt;=Clientes!$B$38),-1),_xlfn.SEQUENCE(10)),"")</f>
        <v/>
      </c>
      <c r="C297" s="22" t="str" cm="1">
        <f t="array" ref="C297:C306">IFERROR(INDEX(_xlfn.SORTBY(_xlfn._xlws.FILTER(tblConsorcios[Valor da Carta (R$)],tblConsorcios[Parcela Mensal (R$)]&lt;=Clientes!$B$38),_xlfn._xlws.FILTER(tblConsorcios[Parcela Mensal (R$)],tblConsorcios[Parcela Mensal (R$)]&lt;=Clientes!$B$38),-1),_xlfn.SEQUENCE(10)),"")</f>
        <v/>
      </c>
      <c r="D297" s="22" t="str" cm="1">
        <f t="array" ref="D297:D306">IFERROR(INDEX(_xlfn.SORTBY(_xlfn._xlws.FILTER(tblConsorcios[Parcela Mensal (R$)],tblConsorcios[Parcela Mensal (R$)]&lt;=Clientes!$B$38),_xlfn._xlws.FILTER(tblConsorcios[Parcela Mensal (R$)],tblConsorcios[Parcela Mensal (R$)]&lt;=Clientes!$B$38),-1),_xlfn.SEQUENCE(10)),"")</f>
        <v/>
      </c>
      <c r="E297" s="23" t="str" cm="1">
        <f t="array" ref="E297:E306">IFERROR(Clientes!$B$38-INDEX(_xlfn.SORTBY(_xlfn._xlws.FILTER(tblConsorcios[Parcela Mensal (R$)],tblConsorcios[Parcela Mensal (R$)]&lt;=Clientes!$B$38),_xlfn._xlws.FILTER(tblConsorcios[Parcela Mensal (R$)],tblConsorcios[Parcela Mensal (R$)]&lt;=Clientes!$B$38),-1),_xlfn.SEQUENCE(10)),"")</f>
        <v/>
      </c>
      <c r="G297" s="13" t="str" cm="1">
        <f t="array" ref="G297:G306">IFERROR(INDEX(_xlfn.SORTBY(_xlfn._xlws.FILTER(tblConsorcios[Produto],tblConsorcios[Parcela Mensal (R$)]&lt;=Clientes!$B$39),_xlfn._xlws.FILTER(tblConsorcios[Parcela Mensal (R$)],tblConsorcios[Parcela Mensal (R$)]&lt;=Clientes!$B$39),-1),_xlfn.SEQUENCE(10)),"")</f>
        <v/>
      </c>
      <c r="H297" s="22" t="str" cm="1">
        <f t="array" ref="H297:H306">IFERROR(INDEX(_xlfn.SORTBY(_xlfn._xlws.FILTER(tblConsorcios[Valor da Carta (R$)],tblConsorcios[Parcela Mensal (R$)]&lt;=Clientes!$B$39),_xlfn._xlws.FILTER(tblConsorcios[Parcela Mensal (R$)],tblConsorcios[Parcela Mensal (R$)]&lt;=Clientes!$B$39),-1),_xlfn.SEQUENCE(10)),"")</f>
        <v/>
      </c>
      <c r="I297" s="22" t="str" cm="1">
        <f t="array" ref="I297:I306">IFERROR(INDEX(_xlfn.SORTBY(_xlfn._xlws.FILTER(tblConsorcios[Parcela Mensal (R$)],tblConsorcios[Parcela Mensal (R$)]&lt;=Clientes!$B$39),_xlfn._xlws.FILTER(tblConsorcios[Parcela Mensal (R$)],tblConsorcios[Parcela Mensal (R$)]&lt;=Clientes!$B$39),-1),_xlfn.SEQUENCE(10)),"")</f>
        <v/>
      </c>
      <c r="J297" s="23" t="str" cm="1">
        <f t="array" ref="J297:J306">IFERROR(Clientes!$B$39-INDEX(_xlfn.SORTBY(_xlfn._xlws.FILTER(tblConsorcios[Parcela Mensal (R$)],tblConsorcios[Parcela Mensal (R$)]&lt;=Clientes!$B$39),_xlfn._xlws.FILTER(tblConsorcios[Parcela Mensal (R$)],tblConsorcios[Parcela Mensal (R$)]&lt;=Clientes!$B$39),-1),_xlfn.SEQUENCE(10)),"")</f>
        <v/>
      </c>
    </row>
    <row r="298" spans="2:10" x14ac:dyDescent="0.2">
      <c r="B298" s="13" t="str">
        <v/>
      </c>
      <c r="C298" s="22" t="str">
        <v/>
      </c>
      <c r="D298" s="22" t="str">
        <v/>
      </c>
      <c r="E298" s="23" t="str">
        <v/>
      </c>
      <c r="G298" s="13" t="str">
        <v/>
      </c>
      <c r="H298" s="22" t="str">
        <v/>
      </c>
      <c r="I298" s="22" t="str">
        <v/>
      </c>
      <c r="J298" s="23" t="str">
        <v/>
      </c>
    </row>
    <row r="299" spans="2:10" x14ac:dyDescent="0.2">
      <c r="B299" s="13" t="str">
        <v/>
      </c>
      <c r="C299" s="22" t="str">
        <v/>
      </c>
      <c r="D299" s="22" t="str">
        <v/>
      </c>
      <c r="E299" s="23" t="str">
        <v/>
      </c>
      <c r="G299" s="13" t="str">
        <v/>
      </c>
      <c r="H299" s="22" t="str">
        <v/>
      </c>
      <c r="I299" s="22" t="str">
        <v/>
      </c>
      <c r="J299" s="23" t="str">
        <v/>
      </c>
    </row>
    <row r="300" spans="2:10" x14ac:dyDescent="0.2">
      <c r="B300" s="13" t="str">
        <v/>
      </c>
      <c r="C300" s="22" t="str">
        <v/>
      </c>
      <c r="D300" s="22" t="str">
        <v/>
      </c>
      <c r="E300" s="23" t="str">
        <v/>
      </c>
      <c r="G300" s="13" t="str">
        <v/>
      </c>
      <c r="H300" s="22" t="str">
        <v/>
      </c>
      <c r="I300" s="22" t="str">
        <v/>
      </c>
      <c r="J300" s="23" t="str">
        <v/>
      </c>
    </row>
    <row r="301" spans="2:10" x14ac:dyDescent="0.2">
      <c r="B301" s="13" t="str">
        <v/>
      </c>
      <c r="C301" s="22" t="str">
        <v/>
      </c>
      <c r="D301" s="22" t="str">
        <v/>
      </c>
      <c r="E301" s="23" t="str">
        <v/>
      </c>
      <c r="G301" s="13" t="str">
        <v/>
      </c>
      <c r="H301" s="22" t="str">
        <v/>
      </c>
      <c r="I301" s="22" t="str">
        <v/>
      </c>
      <c r="J301" s="23" t="str">
        <v/>
      </c>
    </row>
    <row r="302" spans="2:10" x14ac:dyDescent="0.2">
      <c r="B302" s="13" t="str">
        <v/>
      </c>
      <c r="C302" s="22" t="str">
        <v/>
      </c>
      <c r="D302" s="22" t="str">
        <v/>
      </c>
      <c r="E302" s="23" t="str">
        <v/>
      </c>
      <c r="G302" s="13" t="str">
        <v/>
      </c>
      <c r="H302" s="22" t="str">
        <v/>
      </c>
      <c r="I302" s="22" t="str">
        <v/>
      </c>
      <c r="J302" s="23" t="str">
        <v/>
      </c>
    </row>
    <row r="303" spans="2:10" x14ac:dyDescent="0.2">
      <c r="B303" s="13" t="str">
        <v/>
      </c>
      <c r="C303" s="22" t="str">
        <v/>
      </c>
      <c r="D303" s="22" t="str">
        <v/>
      </c>
      <c r="E303" s="23" t="str">
        <v/>
      </c>
      <c r="G303" s="13" t="str">
        <v/>
      </c>
      <c r="H303" s="22" t="str">
        <v/>
      </c>
      <c r="I303" s="22" t="str">
        <v/>
      </c>
      <c r="J303" s="23" t="str">
        <v/>
      </c>
    </row>
    <row r="304" spans="2:10" x14ac:dyDescent="0.2">
      <c r="B304" s="13" t="str">
        <v/>
      </c>
      <c r="C304" s="22" t="str">
        <v/>
      </c>
      <c r="D304" s="22" t="str">
        <v/>
      </c>
      <c r="E304" s="23" t="str">
        <v/>
      </c>
      <c r="G304" s="13" t="str">
        <v/>
      </c>
      <c r="H304" s="22" t="str">
        <v/>
      </c>
      <c r="I304" s="22" t="str">
        <v/>
      </c>
      <c r="J304" s="23" t="str">
        <v/>
      </c>
    </row>
    <row r="305" spans="2:10" x14ac:dyDescent="0.2">
      <c r="B305" s="13" t="str">
        <v/>
      </c>
      <c r="C305" s="22" t="str">
        <v/>
      </c>
      <c r="D305" s="22" t="str">
        <v/>
      </c>
      <c r="E305" s="23" t="str">
        <v/>
      </c>
      <c r="G305" s="13" t="str">
        <v/>
      </c>
      <c r="H305" s="22" t="str">
        <v/>
      </c>
      <c r="I305" s="22" t="str">
        <v/>
      </c>
      <c r="J305" s="23" t="str">
        <v/>
      </c>
    </row>
    <row r="306" spans="2:10" ht="17" thickBot="1" x14ac:dyDescent="0.25">
      <c r="B306" s="14" t="str">
        <v/>
      </c>
      <c r="C306" s="24" t="str">
        <v/>
      </c>
      <c r="D306" s="24" t="str">
        <v/>
      </c>
      <c r="E306" s="25" t="str">
        <v/>
      </c>
      <c r="G306" s="14" t="str">
        <v/>
      </c>
      <c r="H306" s="24" t="str">
        <v/>
      </c>
      <c r="I306" s="24" t="str">
        <v/>
      </c>
      <c r="J306" s="25" t="str">
        <v/>
      </c>
    </row>
    <row r="307" spans="2:10" ht="17" thickBot="1" x14ac:dyDescent="0.25"/>
    <row r="308" spans="2:10" ht="28" customHeight="1" x14ac:dyDescent="0.2">
      <c r="B308" s="74" t="str">
        <f>IF(Clientes!A40="","— aguardando dados —",Clientes!A40)</f>
        <v>— aguardando dados —</v>
      </c>
      <c r="C308" s="75"/>
      <c r="D308" s="75"/>
      <c r="E308" s="76"/>
      <c r="G308" s="74" t="str">
        <f>IF(Clientes!A41="","— aguardando dados —",Clientes!A41)</f>
        <v>— aguardando dados —</v>
      </c>
      <c r="H308" s="75"/>
      <c r="I308" s="75"/>
      <c r="J308" s="76"/>
    </row>
    <row r="309" spans="2:10" ht="20" customHeight="1" x14ac:dyDescent="0.2">
      <c r="B309" s="77" t="s">
        <v>20</v>
      </c>
      <c r="C309" s="67"/>
      <c r="D309" s="78" t="str">
        <f>IF(Clientes!A40="","",Clientes!B40)</f>
        <v/>
      </c>
      <c r="E309" s="79"/>
      <c r="G309" s="77" t="s">
        <v>20</v>
      </c>
      <c r="H309" s="67"/>
      <c r="I309" s="78" t="str">
        <f>IF(Clientes!A41="","",Clientes!B41)</f>
        <v/>
      </c>
      <c r="J309" s="79"/>
    </row>
    <row r="310" spans="2:10" ht="20" customHeight="1" x14ac:dyDescent="0.2">
      <c r="B310" s="77" t="s">
        <v>21</v>
      </c>
      <c r="C310" s="67"/>
      <c r="D310" s="78" t="str">
        <f>IF(Clientes!A40="","",Clientes!C40)</f>
        <v/>
      </c>
      <c r="E310" s="79"/>
      <c r="G310" s="77" t="s">
        <v>21</v>
      </c>
      <c r="H310" s="67"/>
      <c r="I310" s="78" t="str">
        <f>IF(Clientes!A41="","",Clientes!C41)</f>
        <v/>
      </c>
      <c r="J310" s="79"/>
    </row>
    <row r="311" spans="2:10" ht="20" customHeight="1" x14ac:dyDescent="0.2">
      <c r="B311" s="77" t="s">
        <v>22</v>
      </c>
      <c r="C311" s="67"/>
      <c r="D311" s="80" t="str">
        <f>IF(Clientes!A40="","",Clientes!D40)</f>
        <v/>
      </c>
      <c r="E311" s="79"/>
      <c r="G311" s="77" t="s">
        <v>22</v>
      </c>
      <c r="H311" s="67"/>
      <c r="I311" s="80" t="str">
        <f>IF(Clientes!A41="","",Clientes!D41)</f>
        <v/>
      </c>
      <c r="J311" s="79"/>
    </row>
    <row r="312" spans="2:10" x14ac:dyDescent="0.2">
      <c r="B312" s="12" t="s">
        <v>23</v>
      </c>
      <c r="C312" s="11" t="s">
        <v>116</v>
      </c>
      <c r="D312" s="11" t="s">
        <v>24</v>
      </c>
      <c r="E312" s="15" t="s">
        <v>25</v>
      </c>
      <c r="G312" s="12" t="s">
        <v>23</v>
      </c>
      <c r="H312" s="11" t="s">
        <v>116</v>
      </c>
      <c r="I312" s="11" t="s">
        <v>24</v>
      </c>
      <c r="J312" s="15" t="s">
        <v>25</v>
      </c>
    </row>
    <row r="313" spans="2:10" x14ac:dyDescent="0.2">
      <c r="B313" s="13" t="str" cm="1">
        <f t="array" ref="B313:B322">IFERROR(INDEX(_xlfn.SORTBY(_xlfn._xlws.FILTER(tblConsorcios[Produto],tblConsorcios[Parcela Mensal (R$)]&lt;=Clientes!$B$40),_xlfn._xlws.FILTER(tblConsorcios[Parcela Mensal (R$)],tblConsorcios[Parcela Mensal (R$)]&lt;=Clientes!$B$40),-1),_xlfn.SEQUENCE(10)),"")</f>
        <v/>
      </c>
      <c r="C313" s="22" t="str" cm="1">
        <f t="array" ref="C313:C322">IFERROR(INDEX(_xlfn.SORTBY(_xlfn._xlws.FILTER(tblConsorcios[Valor da Carta (R$)],tblConsorcios[Parcela Mensal (R$)]&lt;=Clientes!$B$40),_xlfn._xlws.FILTER(tblConsorcios[Parcela Mensal (R$)],tblConsorcios[Parcela Mensal (R$)]&lt;=Clientes!$B$40),-1),_xlfn.SEQUENCE(10)),"")</f>
        <v/>
      </c>
      <c r="D313" s="22" t="str" cm="1">
        <f t="array" ref="D313:D322">IFERROR(INDEX(_xlfn.SORTBY(_xlfn._xlws.FILTER(tblConsorcios[Parcela Mensal (R$)],tblConsorcios[Parcela Mensal (R$)]&lt;=Clientes!$B$40),_xlfn._xlws.FILTER(tblConsorcios[Parcela Mensal (R$)],tblConsorcios[Parcela Mensal (R$)]&lt;=Clientes!$B$40),-1),_xlfn.SEQUENCE(10)),"")</f>
        <v/>
      </c>
      <c r="E313" s="23" t="str" cm="1">
        <f t="array" ref="E313:E322">IFERROR(Clientes!$B$40-INDEX(_xlfn.SORTBY(_xlfn._xlws.FILTER(tblConsorcios[Parcela Mensal (R$)],tblConsorcios[Parcela Mensal (R$)]&lt;=Clientes!$B$40),_xlfn._xlws.FILTER(tblConsorcios[Parcela Mensal (R$)],tblConsorcios[Parcela Mensal (R$)]&lt;=Clientes!$B$40),-1),_xlfn.SEQUENCE(10)),"")</f>
        <v/>
      </c>
      <c r="G313" s="13" t="str" cm="1">
        <f t="array" ref="G313:G322">IFERROR(INDEX(_xlfn.SORTBY(_xlfn._xlws.FILTER(tblConsorcios[Produto],tblConsorcios[Parcela Mensal (R$)]&lt;=Clientes!$B$41),_xlfn._xlws.FILTER(tblConsorcios[Parcela Mensal (R$)],tblConsorcios[Parcela Mensal (R$)]&lt;=Clientes!$B$41),-1),_xlfn.SEQUENCE(10)),"")</f>
        <v/>
      </c>
      <c r="H313" s="22" t="str" cm="1">
        <f t="array" ref="H313:H322">IFERROR(INDEX(_xlfn.SORTBY(_xlfn._xlws.FILTER(tblConsorcios[Valor da Carta (R$)],tblConsorcios[Parcela Mensal (R$)]&lt;=Clientes!$B$41),_xlfn._xlws.FILTER(tblConsorcios[Parcela Mensal (R$)],tblConsorcios[Parcela Mensal (R$)]&lt;=Clientes!$B$41),-1),_xlfn.SEQUENCE(10)),"")</f>
        <v/>
      </c>
      <c r="I313" s="22" t="str" cm="1">
        <f t="array" ref="I313:I322">IFERROR(INDEX(_xlfn.SORTBY(_xlfn._xlws.FILTER(tblConsorcios[Parcela Mensal (R$)],tblConsorcios[Parcela Mensal (R$)]&lt;=Clientes!$B$41),_xlfn._xlws.FILTER(tblConsorcios[Parcela Mensal (R$)],tblConsorcios[Parcela Mensal (R$)]&lt;=Clientes!$B$41),-1),_xlfn.SEQUENCE(10)),"")</f>
        <v/>
      </c>
      <c r="J313" s="23" t="str" cm="1">
        <f t="array" ref="J313:J322">IFERROR(Clientes!$B$41-INDEX(_xlfn.SORTBY(_xlfn._xlws.FILTER(tblConsorcios[Parcela Mensal (R$)],tblConsorcios[Parcela Mensal (R$)]&lt;=Clientes!$B$41),_xlfn._xlws.FILTER(tblConsorcios[Parcela Mensal (R$)],tblConsorcios[Parcela Mensal (R$)]&lt;=Clientes!$B$41),-1),_xlfn.SEQUENCE(10)),"")</f>
        <v/>
      </c>
    </row>
    <row r="314" spans="2:10" x14ac:dyDescent="0.2">
      <c r="B314" s="13" t="str">
        <v/>
      </c>
      <c r="C314" s="22" t="str">
        <v/>
      </c>
      <c r="D314" s="22" t="str">
        <v/>
      </c>
      <c r="E314" s="23" t="str">
        <v/>
      </c>
      <c r="G314" s="13" t="str">
        <v/>
      </c>
      <c r="H314" s="22" t="str">
        <v/>
      </c>
      <c r="I314" s="22" t="str">
        <v/>
      </c>
      <c r="J314" s="23" t="str">
        <v/>
      </c>
    </row>
    <row r="315" spans="2:10" x14ac:dyDescent="0.2">
      <c r="B315" s="13" t="str">
        <v/>
      </c>
      <c r="C315" s="22" t="str">
        <v/>
      </c>
      <c r="D315" s="22" t="str">
        <v/>
      </c>
      <c r="E315" s="23" t="str">
        <v/>
      </c>
      <c r="G315" s="13" t="str">
        <v/>
      </c>
      <c r="H315" s="22" t="str">
        <v/>
      </c>
      <c r="I315" s="22" t="str">
        <v/>
      </c>
      <c r="J315" s="23" t="str">
        <v/>
      </c>
    </row>
    <row r="316" spans="2:10" x14ac:dyDescent="0.2">
      <c r="B316" s="13" t="str">
        <v/>
      </c>
      <c r="C316" s="22" t="str">
        <v/>
      </c>
      <c r="D316" s="22" t="str">
        <v/>
      </c>
      <c r="E316" s="23" t="str">
        <v/>
      </c>
      <c r="G316" s="13" t="str">
        <v/>
      </c>
      <c r="H316" s="22" t="str">
        <v/>
      </c>
      <c r="I316" s="22" t="str">
        <v/>
      </c>
      <c r="J316" s="23" t="str">
        <v/>
      </c>
    </row>
    <row r="317" spans="2:10" x14ac:dyDescent="0.2">
      <c r="B317" s="13" t="str">
        <v/>
      </c>
      <c r="C317" s="22" t="str">
        <v/>
      </c>
      <c r="D317" s="22" t="str">
        <v/>
      </c>
      <c r="E317" s="23" t="str">
        <v/>
      </c>
      <c r="G317" s="13" t="str">
        <v/>
      </c>
      <c r="H317" s="22" t="str">
        <v/>
      </c>
      <c r="I317" s="22" t="str">
        <v/>
      </c>
      <c r="J317" s="23" t="str">
        <v/>
      </c>
    </row>
    <row r="318" spans="2:10" x14ac:dyDescent="0.2">
      <c r="B318" s="13" t="str">
        <v/>
      </c>
      <c r="C318" s="22" t="str">
        <v/>
      </c>
      <c r="D318" s="22" t="str">
        <v/>
      </c>
      <c r="E318" s="23" t="str">
        <v/>
      </c>
      <c r="G318" s="13" t="str">
        <v/>
      </c>
      <c r="H318" s="22" t="str">
        <v/>
      </c>
      <c r="I318" s="22" t="str">
        <v/>
      </c>
      <c r="J318" s="23" t="str">
        <v/>
      </c>
    </row>
    <row r="319" spans="2:10" x14ac:dyDescent="0.2">
      <c r="B319" s="13" t="str">
        <v/>
      </c>
      <c r="C319" s="22" t="str">
        <v/>
      </c>
      <c r="D319" s="22" t="str">
        <v/>
      </c>
      <c r="E319" s="23" t="str">
        <v/>
      </c>
      <c r="G319" s="13" t="str">
        <v/>
      </c>
      <c r="H319" s="22" t="str">
        <v/>
      </c>
      <c r="I319" s="22" t="str">
        <v/>
      </c>
      <c r="J319" s="23" t="str">
        <v/>
      </c>
    </row>
    <row r="320" spans="2:10" x14ac:dyDescent="0.2">
      <c r="B320" s="13" t="str">
        <v/>
      </c>
      <c r="C320" s="22" t="str">
        <v/>
      </c>
      <c r="D320" s="22" t="str">
        <v/>
      </c>
      <c r="E320" s="23" t="str">
        <v/>
      </c>
      <c r="G320" s="13" t="str">
        <v/>
      </c>
      <c r="H320" s="22" t="str">
        <v/>
      </c>
      <c r="I320" s="22" t="str">
        <v/>
      </c>
      <c r="J320" s="23" t="str">
        <v/>
      </c>
    </row>
    <row r="321" spans="2:10" x14ac:dyDescent="0.2">
      <c r="B321" s="13" t="str">
        <v/>
      </c>
      <c r="C321" s="22" t="str">
        <v/>
      </c>
      <c r="D321" s="22" t="str">
        <v/>
      </c>
      <c r="E321" s="23" t="str">
        <v/>
      </c>
      <c r="G321" s="13" t="str">
        <v/>
      </c>
      <c r="H321" s="22" t="str">
        <v/>
      </c>
      <c r="I321" s="22" t="str">
        <v/>
      </c>
      <c r="J321" s="23" t="str">
        <v/>
      </c>
    </row>
    <row r="322" spans="2:10" ht="17" thickBot="1" x14ac:dyDescent="0.25">
      <c r="B322" s="14" t="str">
        <v/>
      </c>
      <c r="C322" s="24" t="str">
        <v/>
      </c>
      <c r="D322" s="24" t="str">
        <v/>
      </c>
      <c r="E322" s="25" t="str">
        <v/>
      </c>
      <c r="G322" s="14" t="str">
        <v/>
      </c>
      <c r="H322" s="24" t="str">
        <v/>
      </c>
      <c r="I322" s="24" t="str">
        <v/>
      </c>
      <c r="J322" s="25" t="str">
        <v/>
      </c>
    </row>
    <row r="323" spans="2:10" ht="17" thickBot="1" x14ac:dyDescent="0.25"/>
    <row r="324" spans="2:10" ht="28" customHeight="1" x14ac:dyDescent="0.2">
      <c r="B324" s="74" t="str">
        <f>IF(Clientes!A42="","— aguardando dados —",Clientes!A42)</f>
        <v>— aguardando dados —</v>
      </c>
      <c r="C324" s="75"/>
      <c r="D324" s="75"/>
      <c r="E324" s="76"/>
      <c r="G324" s="74" t="str">
        <f>IF(Clientes!A43="","— aguardando dados —",Clientes!A43)</f>
        <v>— aguardando dados —</v>
      </c>
      <c r="H324" s="75"/>
      <c r="I324" s="75"/>
      <c r="J324" s="76"/>
    </row>
    <row r="325" spans="2:10" ht="20" customHeight="1" x14ac:dyDescent="0.2">
      <c r="B325" s="77" t="s">
        <v>20</v>
      </c>
      <c r="C325" s="67"/>
      <c r="D325" s="78" t="str">
        <f>IF(Clientes!A42="","",Clientes!B42)</f>
        <v/>
      </c>
      <c r="E325" s="79"/>
      <c r="G325" s="77" t="s">
        <v>20</v>
      </c>
      <c r="H325" s="67"/>
      <c r="I325" s="78" t="str">
        <f>IF(Clientes!A43="","",Clientes!B43)</f>
        <v/>
      </c>
      <c r="J325" s="79"/>
    </row>
    <row r="326" spans="2:10" ht="20" customHeight="1" x14ac:dyDescent="0.2">
      <c r="B326" s="77" t="s">
        <v>21</v>
      </c>
      <c r="C326" s="67"/>
      <c r="D326" s="78" t="str">
        <f>IF(Clientes!A42="","",Clientes!C42)</f>
        <v/>
      </c>
      <c r="E326" s="79"/>
      <c r="G326" s="77" t="s">
        <v>21</v>
      </c>
      <c r="H326" s="67"/>
      <c r="I326" s="78" t="str">
        <f>IF(Clientes!A43="","",Clientes!C43)</f>
        <v/>
      </c>
      <c r="J326" s="79"/>
    </row>
    <row r="327" spans="2:10" ht="20" customHeight="1" x14ac:dyDescent="0.2">
      <c r="B327" s="77" t="s">
        <v>22</v>
      </c>
      <c r="C327" s="67"/>
      <c r="D327" s="80" t="str">
        <f>IF(Clientes!A42="","",Clientes!D42)</f>
        <v/>
      </c>
      <c r="E327" s="79"/>
      <c r="G327" s="77" t="s">
        <v>22</v>
      </c>
      <c r="H327" s="67"/>
      <c r="I327" s="80" t="str">
        <f>IF(Clientes!A43="","",Clientes!D43)</f>
        <v/>
      </c>
      <c r="J327" s="79"/>
    </row>
    <row r="328" spans="2:10" x14ac:dyDescent="0.2">
      <c r="B328" s="12" t="s">
        <v>23</v>
      </c>
      <c r="C328" s="11" t="s">
        <v>116</v>
      </c>
      <c r="D328" s="11" t="s">
        <v>24</v>
      </c>
      <c r="E328" s="15" t="s">
        <v>25</v>
      </c>
      <c r="G328" s="12" t="s">
        <v>23</v>
      </c>
      <c r="H328" s="11" t="s">
        <v>116</v>
      </c>
      <c r="I328" s="11" t="s">
        <v>24</v>
      </c>
      <c r="J328" s="15" t="s">
        <v>25</v>
      </c>
    </row>
    <row r="329" spans="2:10" x14ac:dyDescent="0.2">
      <c r="B329" s="13" t="str" cm="1">
        <f t="array" ref="B329:B338">IFERROR(INDEX(_xlfn.SORTBY(_xlfn._xlws.FILTER(tblConsorcios[Produto],tblConsorcios[Parcela Mensal (R$)]&lt;=Clientes!$B$42),_xlfn._xlws.FILTER(tblConsorcios[Parcela Mensal (R$)],tblConsorcios[Parcela Mensal (R$)]&lt;=Clientes!$B$42),-1),_xlfn.SEQUENCE(10)),"")</f>
        <v/>
      </c>
      <c r="C329" s="22" t="str" cm="1">
        <f t="array" ref="C329:C338">IFERROR(INDEX(_xlfn.SORTBY(_xlfn._xlws.FILTER(tblConsorcios[Valor da Carta (R$)],tblConsorcios[Parcela Mensal (R$)]&lt;=Clientes!$B$42),_xlfn._xlws.FILTER(tblConsorcios[Parcela Mensal (R$)],tblConsorcios[Parcela Mensal (R$)]&lt;=Clientes!$B$42),-1),_xlfn.SEQUENCE(10)),"")</f>
        <v/>
      </c>
      <c r="D329" s="22" t="str" cm="1">
        <f t="array" ref="D329:D338">IFERROR(INDEX(_xlfn.SORTBY(_xlfn._xlws.FILTER(tblConsorcios[Parcela Mensal (R$)],tblConsorcios[Parcela Mensal (R$)]&lt;=Clientes!$B$42),_xlfn._xlws.FILTER(tblConsorcios[Parcela Mensal (R$)],tblConsorcios[Parcela Mensal (R$)]&lt;=Clientes!$B$42),-1),_xlfn.SEQUENCE(10)),"")</f>
        <v/>
      </c>
      <c r="E329" s="23" t="str" cm="1">
        <f t="array" ref="E329:E338">IFERROR(Clientes!$B$42-INDEX(_xlfn.SORTBY(_xlfn._xlws.FILTER(tblConsorcios[Parcela Mensal (R$)],tblConsorcios[Parcela Mensal (R$)]&lt;=Clientes!$B$42),_xlfn._xlws.FILTER(tblConsorcios[Parcela Mensal (R$)],tblConsorcios[Parcela Mensal (R$)]&lt;=Clientes!$B$42),-1),_xlfn.SEQUENCE(10)),"")</f>
        <v/>
      </c>
      <c r="G329" s="13" t="str" cm="1">
        <f t="array" ref="G329:G338">IFERROR(INDEX(_xlfn.SORTBY(_xlfn._xlws.FILTER(tblConsorcios[Produto],tblConsorcios[Parcela Mensal (R$)]&lt;=Clientes!$B$43),_xlfn._xlws.FILTER(tblConsorcios[Parcela Mensal (R$)],tblConsorcios[Parcela Mensal (R$)]&lt;=Clientes!$B$43),-1),_xlfn.SEQUENCE(10)),"")</f>
        <v/>
      </c>
      <c r="H329" s="22" t="str" cm="1">
        <f t="array" ref="H329:H338">IFERROR(INDEX(_xlfn.SORTBY(_xlfn._xlws.FILTER(tblConsorcios[Valor da Carta (R$)],tblConsorcios[Parcela Mensal (R$)]&lt;=Clientes!$B$43),_xlfn._xlws.FILTER(tblConsorcios[Parcela Mensal (R$)],tblConsorcios[Parcela Mensal (R$)]&lt;=Clientes!$B$43),-1),_xlfn.SEQUENCE(10)),"")</f>
        <v/>
      </c>
      <c r="I329" s="22" t="str" cm="1">
        <f t="array" ref="I329:I338">IFERROR(INDEX(_xlfn.SORTBY(_xlfn._xlws.FILTER(tblConsorcios[Parcela Mensal (R$)],tblConsorcios[Parcela Mensal (R$)]&lt;=Clientes!$B$43),_xlfn._xlws.FILTER(tblConsorcios[Parcela Mensal (R$)],tblConsorcios[Parcela Mensal (R$)]&lt;=Clientes!$B$43),-1),_xlfn.SEQUENCE(10)),"")</f>
        <v/>
      </c>
      <c r="J329" s="23" t="str" cm="1">
        <f t="array" ref="J329:J338">IFERROR(Clientes!$B$43-INDEX(_xlfn.SORTBY(_xlfn._xlws.FILTER(tblConsorcios[Parcela Mensal (R$)],tblConsorcios[Parcela Mensal (R$)]&lt;=Clientes!$B$43),_xlfn._xlws.FILTER(tblConsorcios[Parcela Mensal (R$)],tblConsorcios[Parcela Mensal (R$)]&lt;=Clientes!$B$43),-1),_xlfn.SEQUENCE(10)),"")</f>
        <v/>
      </c>
    </row>
    <row r="330" spans="2:10" x14ac:dyDescent="0.2">
      <c r="B330" s="13" t="str">
        <v/>
      </c>
      <c r="C330" s="22" t="str">
        <v/>
      </c>
      <c r="D330" s="22" t="str">
        <v/>
      </c>
      <c r="E330" s="23" t="str">
        <v/>
      </c>
      <c r="G330" s="13" t="str">
        <v/>
      </c>
      <c r="H330" s="22" t="str">
        <v/>
      </c>
      <c r="I330" s="22" t="str">
        <v/>
      </c>
      <c r="J330" s="23" t="str">
        <v/>
      </c>
    </row>
    <row r="331" spans="2:10" x14ac:dyDescent="0.2">
      <c r="B331" s="13" t="str">
        <v/>
      </c>
      <c r="C331" s="22" t="str">
        <v/>
      </c>
      <c r="D331" s="22" t="str">
        <v/>
      </c>
      <c r="E331" s="23" t="str">
        <v/>
      </c>
      <c r="G331" s="13" t="str">
        <v/>
      </c>
      <c r="H331" s="22" t="str">
        <v/>
      </c>
      <c r="I331" s="22" t="str">
        <v/>
      </c>
      <c r="J331" s="23" t="str">
        <v/>
      </c>
    </row>
    <row r="332" spans="2:10" x14ac:dyDescent="0.2">
      <c r="B332" s="13" t="str">
        <v/>
      </c>
      <c r="C332" s="22" t="str">
        <v/>
      </c>
      <c r="D332" s="22" t="str">
        <v/>
      </c>
      <c r="E332" s="23" t="str">
        <v/>
      </c>
      <c r="G332" s="13" t="str">
        <v/>
      </c>
      <c r="H332" s="22" t="str">
        <v/>
      </c>
      <c r="I332" s="22" t="str">
        <v/>
      </c>
      <c r="J332" s="23" t="str">
        <v/>
      </c>
    </row>
    <row r="333" spans="2:10" x14ac:dyDescent="0.2">
      <c r="B333" s="13" t="str">
        <v/>
      </c>
      <c r="C333" s="22" t="str">
        <v/>
      </c>
      <c r="D333" s="22" t="str">
        <v/>
      </c>
      <c r="E333" s="23" t="str">
        <v/>
      </c>
      <c r="G333" s="13" t="str">
        <v/>
      </c>
      <c r="H333" s="22" t="str">
        <v/>
      </c>
      <c r="I333" s="22" t="str">
        <v/>
      </c>
      <c r="J333" s="23" t="str">
        <v/>
      </c>
    </row>
    <row r="334" spans="2:10" x14ac:dyDescent="0.2">
      <c r="B334" s="13" t="str">
        <v/>
      </c>
      <c r="C334" s="22" t="str">
        <v/>
      </c>
      <c r="D334" s="22" t="str">
        <v/>
      </c>
      <c r="E334" s="23" t="str">
        <v/>
      </c>
      <c r="G334" s="13" t="str">
        <v/>
      </c>
      <c r="H334" s="22" t="str">
        <v/>
      </c>
      <c r="I334" s="22" t="str">
        <v/>
      </c>
      <c r="J334" s="23" t="str">
        <v/>
      </c>
    </row>
    <row r="335" spans="2:10" x14ac:dyDescent="0.2">
      <c r="B335" s="13" t="str">
        <v/>
      </c>
      <c r="C335" s="22" t="str">
        <v/>
      </c>
      <c r="D335" s="22" t="str">
        <v/>
      </c>
      <c r="E335" s="23" t="str">
        <v/>
      </c>
      <c r="G335" s="13" t="str">
        <v/>
      </c>
      <c r="H335" s="22" t="str">
        <v/>
      </c>
      <c r="I335" s="22" t="str">
        <v/>
      </c>
      <c r="J335" s="23" t="str">
        <v/>
      </c>
    </row>
    <row r="336" spans="2:10" x14ac:dyDescent="0.2">
      <c r="B336" s="13" t="str">
        <v/>
      </c>
      <c r="C336" s="22" t="str">
        <v/>
      </c>
      <c r="D336" s="22" t="str">
        <v/>
      </c>
      <c r="E336" s="23" t="str">
        <v/>
      </c>
      <c r="G336" s="13" t="str">
        <v/>
      </c>
      <c r="H336" s="22" t="str">
        <v/>
      </c>
      <c r="I336" s="22" t="str">
        <v/>
      </c>
      <c r="J336" s="23" t="str">
        <v/>
      </c>
    </row>
    <row r="337" spans="2:10" x14ac:dyDescent="0.2">
      <c r="B337" s="13" t="str">
        <v/>
      </c>
      <c r="C337" s="22" t="str">
        <v/>
      </c>
      <c r="D337" s="22" t="str">
        <v/>
      </c>
      <c r="E337" s="23" t="str">
        <v/>
      </c>
      <c r="G337" s="13" t="str">
        <v/>
      </c>
      <c r="H337" s="22" t="str">
        <v/>
      </c>
      <c r="I337" s="22" t="str">
        <v/>
      </c>
      <c r="J337" s="23" t="str">
        <v/>
      </c>
    </row>
    <row r="338" spans="2:10" ht="17" thickBot="1" x14ac:dyDescent="0.25">
      <c r="B338" s="14" t="str">
        <v/>
      </c>
      <c r="C338" s="24" t="str">
        <v/>
      </c>
      <c r="D338" s="24" t="str">
        <v/>
      </c>
      <c r="E338" s="25" t="str">
        <v/>
      </c>
      <c r="G338" s="14" t="str">
        <v/>
      </c>
      <c r="H338" s="24" t="str">
        <v/>
      </c>
      <c r="I338" s="24" t="str">
        <v/>
      </c>
      <c r="J338" s="25" t="str">
        <v/>
      </c>
    </row>
    <row r="339" spans="2:10" ht="17" thickBot="1" x14ac:dyDescent="0.25"/>
    <row r="340" spans="2:10" ht="28" customHeight="1" x14ac:dyDescent="0.2">
      <c r="B340" s="74" t="str">
        <f>IF(Clientes!A44="","— aguardando dados —",Clientes!A44)</f>
        <v>— aguardando dados —</v>
      </c>
      <c r="C340" s="75"/>
      <c r="D340" s="75"/>
      <c r="E340" s="76"/>
      <c r="G340" s="74" t="str">
        <f>IF(Clientes!A45="","— aguardando dados —",Clientes!A45)</f>
        <v>— aguardando dados —</v>
      </c>
      <c r="H340" s="75"/>
      <c r="I340" s="75"/>
      <c r="J340" s="76"/>
    </row>
    <row r="341" spans="2:10" ht="20" customHeight="1" x14ac:dyDescent="0.2">
      <c r="B341" s="77" t="s">
        <v>20</v>
      </c>
      <c r="C341" s="67"/>
      <c r="D341" s="78" t="str">
        <f>IF(Clientes!A44="","",Clientes!B44)</f>
        <v/>
      </c>
      <c r="E341" s="79"/>
      <c r="G341" s="77" t="s">
        <v>20</v>
      </c>
      <c r="H341" s="67"/>
      <c r="I341" s="78" t="str">
        <f>IF(Clientes!A45="","",Clientes!B45)</f>
        <v/>
      </c>
      <c r="J341" s="79"/>
    </row>
    <row r="342" spans="2:10" ht="20" customHeight="1" x14ac:dyDescent="0.2">
      <c r="B342" s="77" t="s">
        <v>21</v>
      </c>
      <c r="C342" s="67"/>
      <c r="D342" s="78" t="str">
        <f>IF(Clientes!A44="","",Clientes!C44)</f>
        <v/>
      </c>
      <c r="E342" s="79"/>
      <c r="G342" s="77" t="s">
        <v>21</v>
      </c>
      <c r="H342" s="67"/>
      <c r="I342" s="78" t="str">
        <f>IF(Clientes!A45="","",Clientes!C45)</f>
        <v/>
      </c>
      <c r="J342" s="79"/>
    </row>
    <row r="343" spans="2:10" ht="20" customHeight="1" x14ac:dyDescent="0.2">
      <c r="B343" s="77" t="s">
        <v>22</v>
      </c>
      <c r="C343" s="67"/>
      <c r="D343" s="80" t="str">
        <f>IF(Clientes!A44="","",Clientes!D44)</f>
        <v/>
      </c>
      <c r="E343" s="79"/>
      <c r="G343" s="77" t="s">
        <v>22</v>
      </c>
      <c r="H343" s="67"/>
      <c r="I343" s="80" t="str">
        <f>IF(Clientes!A45="","",Clientes!D45)</f>
        <v/>
      </c>
      <c r="J343" s="79"/>
    </row>
    <row r="344" spans="2:10" x14ac:dyDescent="0.2">
      <c r="B344" s="12" t="s">
        <v>23</v>
      </c>
      <c r="C344" s="11" t="s">
        <v>116</v>
      </c>
      <c r="D344" s="11" t="s">
        <v>24</v>
      </c>
      <c r="E344" s="15" t="s">
        <v>25</v>
      </c>
      <c r="G344" s="12" t="s">
        <v>23</v>
      </c>
      <c r="H344" s="11" t="s">
        <v>116</v>
      </c>
      <c r="I344" s="11" t="s">
        <v>24</v>
      </c>
      <c r="J344" s="15" t="s">
        <v>25</v>
      </c>
    </row>
    <row r="345" spans="2:10" x14ac:dyDescent="0.2">
      <c r="B345" s="13" t="str" cm="1">
        <f t="array" ref="B345:B354">IFERROR(INDEX(_xlfn.SORTBY(_xlfn._xlws.FILTER(tblConsorcios[Produto],tblConsorcios[Parcela Mensal (R$)]&lt;=Clientes!$B$44),_xlfn._xlws.FILTER(tblConsorcios[Parcela Mensal (R$)],tblConsorcios[Parcela Mensal (R$)]&lt;=Clientes!$B$44),-1),_xlfn.SEQUENCE(10)),"")</f>
        <v/>
      </c>
      <c r="C345" s="22" t="str" cm="1">
        <f t="array" ref="C345:C354">IFERROR(INDEX(_xlfn.SORTBY(_xlfn._xlws.FILTER(tblConsorcios[Valor da Carta (R$)],tblConsorcios[Parcela Mensal (R$)]&lt;=Clientes!$B$44),_xlfn._xlws.FILTER(tblConsorcios[Parcela Mensal (R$)],tblConsorcios[Parcela Mensal (R$)]&lt;=Clientes!$B$44),-1),_xlfn.SEQUENCE(10)),"")</f>
        <v/>
      </c>
      <c r="D345" s="22" t="str" cm="1">
        <f t="array" ref="D345:D354">IFERROR(INDEX(_xlfn.SORTBY(_xlfn._xlws.FILTER(tblConsorcios[Parcela Mensal (R$)],tblConsorcios[Parcela Mensal (R$)]&lt;=Clientes!$B$44),_xlfn._xlws.FILTER(tblConsorcios[Parcela Mensal (R$)],tblConsorcios[Parcela Mensal (R$)]&lt;=Clientes!$B$44),-1),_xlfn.SEQUENCE(10)),"")</f>
        <v/>
      </c>
      <c r="E345" s="23" t="str" cm="1">
        <f t="array" ref="E345:E354">IFERROR(Clientes!$B$44-INDEX(_xlfn.SORTBY(_xlfn._xlws.FILTER(tblConsorcios[Parcela Mensal (R$)],tblConsorcios[Parcela Mensal (R$)]&lt;=Clientes!$B$44),_xlfn._xlws.FILTER(tblConsorcios[Parcela Mensal (R$)],tblConsorcios[Parcela Mensal (R$)]&lt;=Clientes!$B$44),-1),_xlfn.SEQUENCE(10)),"")</f>
        <v/>
      </c>
      <c r="G345" s="13" t="str" cm="1">
        <f t="array" ref="G345:G354">IFERROR(INDEX(_xlfn.SORTBY(_xlfn._xlws.FILTER(tblConsorcios[Produto],tblConsorcios[Parcela Mensal (R$)]&lt;=Clientes!$B$45),_xlfn._xlws.FILTER(tblConsorcios[Parcela Mensal (R$)],tblConsorcios[Parcela Mensal (R$)]&lt;=Clientes!$B$45),-1),_xlfn.SEQUENCE(10)),"")</f>
        <v/>
      </c>
      <c r="H345" s="22" t="str" cm="1">
        <f t="array" ref="H345:H354">IFERROR(INDEX(_xlfn.SORTBY(_xlfn._xlws.FILTER(tblConsorcios[Valor da Carta (R$)],tblConsorcios[Parcela Mensal (R$)]&lt;=Clientes!$B$45),_xlfn._xlws.FILTER(tblConsorcios[Parcela Mensal (R$)],tblConsorcios[Parcela Mensal (R$)]&lt;=Clientes!$B$45),-1),_xlfn.SEQUENCE(10)),"")</f>
        <v/>
      </c>
      <c r="I345" s="22" t="str" cm="1">
        <f t="array" ref="I345:I354">IFERROR(INDEX(_xlfn.SORTBY(_xlfn._xlws.FILTER(tblConsorcios[Parcela Mensal (R$)],tblConsorcios[Parcela Mensal (R$)]&lt;=Clientes!$B$45),_xlfn._xlws.FILTER(tblConsorcios[Parcela Mensal (R$)],tblConsorcios[Parcela Mensal (R$)]&lt;=Clientes!$B$45),-1),_xlfn.SEQUENCE(10)),"")</f>
        <v/>
      </c>
      <c r="J345" s="23" t="str" cm="1">
        <f t="array" ref="J345:J354">IFERROR(Clientes!$B$45-INDEX(_xlfn.SORTBY(_xlfn._xlws.FILTER(tblConsorcios[Parcela Mensal (R$)],tblConsorcios[Parcela Mensal (R$)]&lt;=Clientes!$B$45),_xlfn._xlws.FILTER(tblConsorcios[Parcela Mensal (R$)],tblConsorcios[Parcela Mensal (R$)]&lt;=Clientes!$B$45),-1),_xlfn.SEQUENCE(10)),"")</f>
        <v/>
      </c>
    </row>
    <row r="346" spans="2:10" x14ac:dyDescent="0.2">
      <c r="B346" s="13" t="str">
        <v/>
      </c>
      <c r="C346" s="22" t="str">
        <v/>
      </c>
      <c r="D346" s="22" t="str">
        <v/>
      </c>
      <c r="E346" s="23" t="str">
        <v/>
      </c>
      <c r="G346" s="13" t="str">
        <v/>
      </c>
      <c r="H346" s="22" t="str">
        <v/>
      </c>
      <c r="I346" s="22" t="str">
        <v/>
      </c>
      <c r="J346" s="23" t="str">
        <v/>
      </c>
    </row>
    <row r="347" spans="2:10" x14ac:dyDescent="0.2">
      <c r="B347" s="13" t="str">
        <v/>
      </c>
      <c r="C347" s="22" t="str">
        <v/>
      </c>
      <c r="D347" s="22" t="str">
        <v/>
      </c>
      <c r="E347" s="23" t="str">
        <v/>
      </c>
      <c r="G347" s="13" t="str">
        <v/>
      </c>
      <c r="H347" s="22" t="str">
        <v/>
      </c>
      <c r="I347" s="22" t="str">
        <v/>
      </c>
      <c r="J347" s="23" t="str">
        <v/>
      </c>
    </row>
    <row r="348" spans="2:10" x14ac:dyDescent="0.2">
      <c r="B348" s="13" t="str">
        <v/>
      </c>
      <c r="C348" s="22" t="str">
        <v/>
      </c>
      <c r="D348" s="22" t="str">
        <v/>
      </c>
      <c r="E348" s="23" t="str">
        <v/>
      </c>
      <c r="G348" s="13" t="str">
        <v/>
      </c>
      <c r="H348" s="22" t="str">
        <v/>
      </c>
      <c r="I348" s="22" t="str">
        <v/>
      </c>
      <c r="J348" s="23" t="str">
        <v/>
      </c>
    </row>
    <row r="349" spans="2:10" x14ac:dyDescent="0.2">
      <c r="B349" s="13" t="str">
        <v/>
      </c>
      <c r="C349" s="22" t="str">
        <v/>
      </c>
      <c r="D349" s="22" t="str">
        <v/>
      </c>
      <c r="E349" s="23" t="str">
        <v/>
      </c>
      <c r="G349" s="13" t="str">
        <v/>
      </c>
      <c r="H349" s="22" t="str">
        <v/>
      </c>
      <c r="I349" s="22" t="str">
        <v/>
      </c>
      <c r="J349" s="23" t="str">
        <v/>
      </c>
    </row>
    <row r="350" spans="2:10" x14ac:dyDescent="0.2">
      <c r="B350" s="13" t="str">
        <v/>
      </c>
      <c r="C350" s="22" t="str">
        <v/>
      </c>
      <c r="D350" s="22" t="str">
        <v/>
      </c>
      <c r="E350" s="23" t="str">
        <v/>
      </c>
      <c r="G350" s="13" t="str">
        <v/>
      </c>
      <c r="H350" s="22" t="str">
        <v/>
      </c>
      <c r="I350" s="22" t="str">
        <v/>
      </c>
      <c r="J350" s="23" t="str">
        <v/>
      </c>
    </row>
    <row r="351" spans="2:10" x14ac:dyDescent="0.2">
      <c r="B351" s="13" t="str">
        <v/>
      </c>
      <c r="C351" s="22" t="str">
        <v/>
      </c>
      <c r="D351" s="22" t="str">
        <v/>
      </c>
      <c r="E351" s="23" t="str">
        <v/>
      </c>
      <c r="G351" s="13" t="str">
        <v/>
      </c>
      <c r="H351" s="22" t="str">
        <v/>
      </c>
      <c r="I351" s="22" t="str">
        <v/>
      </c>
      <c r="J351" s="23" t="str">
        <v/>
      </c>
    </row>
    <row r="352" spans="2:10" x14ac:dyDescent="0.2">
      <c r="B352" s="13" t="str">
        <v/>
      </c>
      <c r="C352" s="22" t="str">
        <v/>
      </c>
      <c r="D352" s="22" t="str">
        <v/>
      </c>
      <c r="E352" s="23" t="str">
        <v/>
      </c>
      <c r="G352" s="13" t="str">
        <v/>
      </c>
      <c r="H352" s="22" t="str">
        <v/>
      </c>
      <c r="I352" s="22" t="str">
        <v/>
      </c>
      <c r="J352" s="23" t="str">
        <v/>
      </c>
    </row>
    <row r="353" spans="2:10" x14ac:dyDescent="0.2">
      <c r="B353" s="13" t="str">
        <v/>
      </c>
      <c r="C353" s="22" t="str">
        <v/>
      </c>
      <c r="D353" s="22" t="str">
        <v/>
      </c>
      <c r="E353" s="23" t="str">
        <v/>
      </c>
      <c r="G353" s="13" t="str">
        <v/>
      </c>
      <c r="H353" s="22" t="str">
        <v/>
      </c>
      <c r="I353" s="22" t="str">
        <v/>
      </c>
      <c r="J353" s="23" t="str">
        <v/>
      </c>
    </row>
    <row r="354" spans="2:10" ht="17" thickBot="1" x14ac:dyDescent="0.25">
      <c r="B354" s="14" t="str">
        <v/>
      </c>
      <c r="C354" s="24" t="str">
        <v/>
      </c>
      <c r="D354" s="24" t="str">
        <v/>
      </c>
      <c r="E354" s="25" t="str">
        <v/>
      </c>
      <c r="G354" s="14" t="str">
        <v/>
      </c>
      <c r="H354" s="24" t="str">
        <v/>
      </c>
      <c r="I354" s="24" t="str">
        <v/>
      </c>
      <c r="J354" s="25" t="str">
        <v/>
      </c>
    </row>
    <row r="355" spans="2:10" ht="17" thickBot="1" x14ac:dyDescent="0.25"/>
    <row r="356" spans="2:10" ht="28" customHeight="1" x14ac:dyDescent="0.2">
      <c r="B356" s="74" t="str">
        <f>IF(Clientes!A46="","— aguardando dados —",Clientes!A46)</f>
        <v>— aguardando dados —</v>
      </c>
      <c r="C356" s="75"/>
      <c r="D356" s="75"/>
      <c r="E356" s="76"/>
      <c r="G356" s="74" t="str">
        <f>IF(Clientes!A47="","— aguardando dados —",Clientes!A47)</f>
        <v>— aguardando dados —</v>
      </c>
      <c r="H356" s="75"/>
      <c r="I356" s="75"/>
      <c r="J356" s="76"/>
    </row>
    <row r="357" spans="2:10" ht="20" customHeight="1" x14ac:dyDescent="0.2">
      <c r="B357" s="77" t="s">
        <v>20</v>
      </c>
      <c r="C357" s="67"/>
      <c r="D357" s="78" t="str">
        <f>IF(Clientes!A46="","",Clientes!B46)</f>
        <v/>
      </c>
      <c r="E357" s="79"/>
      <c r="G357" s="77" t="s">
        <v>20</v>
      </c>
      <c r="H357" s="67"/>
      <c r="I357" s="78" t="str">
        <f>IF(Clientes!A47="","",Clientes!B47)</f>
        <v/>
      </c>
      <c r="J357" s="79"/>
    </row>
    <row r="358" spans="2:10" ht="20" customHeight="1" x14ac:dyDescent="0.2">
      <c r="B358" s="77" t="s">
        <v>21</v>
      </c>
      <c r="C358" s="67"/>
      <c r="D358" s="78" t="str">
        <f>IF(Clientes!A46="","",Clientes!C46)</f>
        <v/>
      </c>
      <c r="E358" s="79"/>
      <c r="G358" s="77" t="s">
        <v>21</v>
      </c>
      <c r="H358" s="67"/>
      <c r="I358" s="78" t="str">
        <f>IF(Clientes!A47="","",Clientes!C47)</f>
        <v/>
      </c>
      <c r="J358" s="79"/>
    </row>
    <row r="359" spans="2:10" ht="20" customHeight="1" x14ac:dyDescent="0.2">
      <c r="B359" s="77" t="s">
        <v>22</v>
      </c>
      <c r="C359" s="67"/>
      <c r="D359" s="80" t="str">
        <f>IF(Clientes!A46="","",Clientes!D46)</f>
        <v/>
      </c>
      <c r="E359" s="79"/>
      <c r="G359" s="77" t="s">
        <v>22</v>
      </c>
      <c r="H359" s="67"/>
      <c r="I359" s="80" t="str">
        <f>IF(Clientes!A47="","",Clientes!D47)</f>
        <v/>
      </c>
      <c r="J359" s="79"/>
    </row>
    <row r="360" spans="2:10" x14ac:dyDescent="0.2">
      <c r="B360" s="12" t="s">
        <v>23</v>
      </c>
      <c r="C360" s="11" t="s">
        <v>116</v>
      </c>
      <c r="D360" s="11" t="s">
        <v>24</v>
      </c>
      <c r="E360" s="15" t="s">
        <v>25</v>
      </c>
      <c r="G360" s="12" t="s">
        <v>23</v>
      </c>
      <c r="H360" s="11" t="s">
        <v>116</v>
      </c>
      <c r="I360" s="11" t="s">
        <v>24</v>
      </c>
      <c r="J360" s="15" t="s">
        <v>25</v>
      </c>
    </row>
    <row r="361" spans="2:10" x14ac:dyDescent="0.2">
      <c r="B361" s="13" t="str" cm="1">
        <f t="array" ref="B361:B370">IFERROR(INDEX(_xlfn.SORTBY(_xlfn._xlws.FILTER(tblConsorcios[Produto],tblConsorcios[Parcela Mensal (R$)]&lt;=Clientes!$B$46),_xlfn._xlws.FILTER(tblConsorcios[Parcela Mensal (R$)],tblConsorcios[Parcela Mensal (R$)]&lt;=Clientes!$B$46),-1),_xlfn.SEQUENCE(10)),"")</f>
        <v/>
      </c>
      <c r="C361" s="22" t="str" cm="1">
        <f t="array" ref="C361:C370">IFERROR(INDEX(_xlfn.SORTBY(_xlfn._xlws.FILTER(tblConsorcios[Valor da Carta (R$)],tblConsorcios[Parcela Mensal (R$)]&lt;=Clientes!$B$46),_xlfn._xlws.FILTER(tblConsorcios[Parcela Mensal (R$)],tblConsorcios[Parcela Mensal (R$)]&lt;=Clientes!$B$46),-1),_xlfn.SEQUENCE(10)),"")</f>
        <v/>
      </c>
      <c r="D361" s="22" t="str" cm="1">
        <f t="array" ref="D361:D370">IFERROR(INDEX(_xlfn.SORTBY(_xlfn._xlws.FILTER(tblConsorcios[Parcela Mensal (R$)],tblConsorcios[Parcela Mensal (R$)]&lt;=Clientes!$B$46),_xlfn._xlws.FILTER(tblConsorcios[Parcela Mensal (R$)],tblConsorcios[Parcela Mensal (R$)]&lt;=Clientes!$B$46),-1),_xlfn.SEQUENCE(10)),"")</f>
        <v/>
      </c>
      <c r="E361" s="23" t="str" cm="1">
        <f t="array" ref="E361:E370">IFERROR(Clientes!$B$46-INDEX(_xlfn.SORTBY(_xlfn._xlws.FILTER(tblConsorcios[Parcela Mensal (R$)],tblConsorcios[Parcela Mensal (R$)]&lt;=Clientes!$B$46),_xlfn._xlws.FILTER(tblConsorcios[Parcela Mensal (R$)],tblConsorcios[Parcela Mensal (R$)]&lt;=Clientes!$B$46),-1),_xlfn.SEQUENCE(10)),"")</f>
        <v/>
      </c>
      <c r="G361" s="13" t="str" cm="1">
        <f t="array" ref="G361:G370">IFERROR(INDEX(_xlfn.SORTBY(_xlfn._xlws.FILTER(tblConsorcios[Produto],tblConsorcios[Parcela Mensal (R$)]&lt;=Clientes!$B$47),_xlfn._xlws.FILTER(tblConsorcios[Parcela Mensal (R$)],tblConsorcios[Parcela Mensal (R$)]&lt;=Clientes!$B$47),-1),_xlfn.SEQUENCE(10)),"")</f>
        <v/>
      </c>
      <c r="H361" s="22" t="str" cm="1">
        <f t="array" ref="H361:H370">IFERROR(INDEX(_xlfn.SORTBY(_xlfn._xlws.FILTER(tblConsorcios[Valor da Carta (R$)],tblConsorcios[Parcela Mensal (R$)]&lt;=Clientes!$B$47),_xlfn._xlws.FILTER(tblConsorcios[Parcela Mensal (R$)],tblConsorcios[Parcela Mensal (R$)]&lt;=Clientes!$B$47),-1),_xlfn.SEQUENCE(10)),"")</f>
        <v/>
      </c>
      <c r="I361" s="22" t="str" cm="1">
        <f t="array" ref="I361:I370">IFERROR(INDEX(_xlfn.SORTBY(_xlfn._xlws.FILTER(tblConsorcios[Parcela Mensal (R$)],tblConsorcios[Parcela Mensal (R$)]&lt;=Clientes!$B$47),_xlfn._xlws.FILTER(tblConsorcios[Parcela Mensal (R$)],tblConsorcios[Parcela Mensal (R$)]&lt;=Clientes!$B$47),-1),_xlfn.SEQUENCE(10)),"")</f>
        <v/>
      </c>
      <c r="J361" s="23" t="str" cm="1">
        <f t="array" ref="J361:J370">IFERROR(Clientes!$B$47-INDEX(_xlfn.SORTBY(_xlfn._xlws.FILTER(tblConsorcios[Parcela Mensal (R$)],tblConsorcios[Parcela Mensal (R$)]&lt;=Clientes!$B$47),_xlfn._xlws.FILTER(tblConsorcios[Parcela Mensal (R$)],tblConsorcios[Parcela Mensal (R$)]&lt;=Clientes!$B$47),-1),_xlfn.SEQUENCE(10)),"")</f>
        <v/>
      </c>
    </row>
    <row r="362" spans="2:10" x14ac:dyDescent="0.2">
      <c r="B362" s="13" t="str">
        <v/>
      </c>
      <c r="C362" s="22" t="str">
        <v/>
      </c>
      <c r="D362" s="22" t="str">
        <v/>
      </c>
      <c r="E362" s="23" t="str">
        <v/>
      </c>
      <c r="G362" s="13" t="str">
        <v/>
      </c>
      <c r="H362" s="22" t="str">
        <v/>
      </c>
      <c r="I362" s="22" t="str">
        <v/>
      </c>
      <c r="J362" s="23" t="str">
        <v/>
      </c>
    </row>
    <row r="363" spans="2:10" x14ac:dyDescent="0.2">
      <c r="B363" s="13" t="str">
        <v/>
      </c>
      <c r="C363" s="22" t="str">
        <v/>
      </c>
      <c r="D363" s="22" t="str">
        <v/>
      </c>
      <c r="E363" s="23" t="str">
        <v/>
      </c>
      <c r="G363" s="13" t="str">
        <v/>
      </c>
      <c r="H363" s="22" t="str">
        <v/>
      </c>
      <c r="I363" s="22" t="str">
        <v/>
      </c>
      <c r="J363" s="23" t="str">
        <v/>
      </c>
    </row>
    <row r="364" spans="2:10" x14ac:dyDescent="0.2">
      <c r="B364" s="13" t="str">
        <v/>
      </c>
      <c r="C364" s="22" t="str">
        <v/>
      </c>
      <c r="D364" s="22" t="str">
        <v/>
      </c>
      <c r="E364" s="23" t="str">
        <v/>
      </c>
      <c r="G364" s="13" t="str">
        <v/>
      </c>
      <c r="H364" s="22" t="str">
        <v/>
      </c>
      <c r="I364" s="22" t="str">
        <v/>
      </c>
      <c r="J364" s="23" t="str">
        <v/>
      </c>
    </row>
    <row r="365" spans="2:10" x14ac:dyDescent="0.2">
      <c r="B365" s="13" t="str">
        <v/>
      </c>
      <c r="C365" s="22" t="str">
        <v/>
      </c>
      <c r="D365" s="22" t="str">
        <v/>
      </c>
      <c r="E365" s="23" t="str">
        <v/>
      </c>
      <c r="G365" s="13" t="str">
        <v/>
      </c>
      <c r="H365" s="22" t="str">
        <v/>
      </c>
      <c r="I365" s="22" t="str">
        <v/>
      </c>
      <c r="J365" s="23" t="str">
        <v/>
      </c>
    </row>
    <row r="366" spans="2:10" x14ac:dyDescent="0.2">
      <c r="B366" s="13" t="str">
        <v/>
      </c>
      <c r="C366" s="22" t="str">
        <v/>
      </c>
      <c r="D366" s="22" t="str">
        <v/>
      </c>
      <c r="E366" s="23" t="str">
        <v/>
      </c>
      <c r="G366" s="13" t="str">
        <v/>
      </c>
      <c r="H366" s="22" t="str">
        <v/>
      </c>
      <c r="I366" s="22" t="str">
        <v/>
      </c>
      <c r="J366" s="23" t="str">
        <v/>
      </c>
    </row>
    <row r="367" spans="2:10" x14ac:dyDescent="0.2">
      <c r="B367" s="13" t="str">
        <v/>
      </c>
      <c r="C367" s="22" t="str">
        <v/>
      </c>
      <c r="D367" s="22" t="str">
        <v/>
      </c>
      <c r="E367" s="23" t="str">
        <v/>
      </c>
      <c r="G367" s="13" t="str">
        <v/>
      </c>
      <c r="H367" s="22" t="str">
        <v/>
      </c>
      <c r="I367" s="22" t="str">
        <v/>
      </c>
      <c r="J367" s="23" t="str">
        <v/>
      </c>
    </row>
    <row r="368" spans="2:10" x14ac:dyDescent="0.2">
      <c r="B368" s="13" t="str">
        <v/>
      </c>
      <c r="C368" s="22" t="str">
        <v/>
      </c>
      <c r="D368" s="22" t="str">
        <v/>
      </c>
      <c r="E368" s="23" t="str">
        <v/>
      </c>
      <c r="G368" s="13" t="str">
        <v/>
      </c>
      <c r="H368" s="22" t="str">
        <v/>
      </c>
      <c r="I368" s="22" t="str">
        <v/>
      </c>
      <c r="J368" s="23" t="str">
        <v/>
      </c>
    </row>
    <row r="369" spans="2:10" x14ac:dyDescent="0.2">
      <c r="B369" s="13" t="str">
        <v/>
      </c>
      <c r="C369" s="22" t="str">
        <v/>
      </c>
      <c r="D369" s="22" t="str">
        <v/>
      </c>
      <c r="E369" s="23" t="str">
        <v/>
      </c>
      <c r="G369" s="13" t="str">
        <v/>
      </c>
      <c r="H369" s="22" t="str">
        <v/>
      </c>
      <c r="I369" s="22" t="str">
        <v/>
      </c>
      <c r="J369" s="23" t="str">
        <v/>
      </c>
    </row>
    <row r="370" spans="2:10" ht="17" thickBot="1" x14ac:dyDescent="0.25">
      <c r="B370" s="14" t="str">
        <v/>
      </c>
      <c r="C370" s="24" t="str">
        <v/>
      </c>
      <c r="D370" s="24" t="str">
        <v/>
      </c>
      <c r="E370" s="25" t="str">
        <v/>
      </c>
      <c r="G370" s="14" t="str">
        <v/>
      </c>
      <c r="H370" s="24" t="str">
        <v/>
      </c>
      <c r="I370" s="24" t="str">
        <v/>
      </c>
      <c r="J370" s="25" t="str">
        <v/>
      </c>
    </row>
    <row r="371" spans="2:10" ht="17" thickBot="1" x14ac:dyDescent="0.25"/>
    <row r="372" spans="2:10" ht="28" customHeight="1" x14ac:dyDescent="0.2">
      <c r="B372" s="74" t="str">
        <f>IF(Clientes!A48="","— aguardando dados —",Clientes!A48)</f>
        <v>— aguardando dados —</v>
      </c>
      <c r="C372" s="75"/>
      <c r="D372" s="75"/>
      <c r="E372" s="76"/>
      <c r="G372" s="74" t="str">
        <f>IF(Clientes!A49="","— aguardando dados —",Clientes!A49)</f>
        <v>— aguardando dados —</v>
      </c>
      <c r="H372" s="75"/>
      <c r="I372" s="75"/>
      <c r="J372" s="76"/>
    </row>
    <row r="373" spans="2:10" ht="20" customHeight="1" x14ac:dyDescent="0.2">
      <c r="B373" s="77" t="s">
        <v>20</v>
      </c>
      <c r="C373" s="67"/>
      <c r="D373" s="78" t="str">
        <f>IF(Clientes!A48="","",Clientes!B48)</f>
        <v/>
      </c>
      <c r="E373" s="79"/>
      <c r="G373" s="77" t="s">
        <v>20</v>
      </c>
      <c r="H373" s="67"/>
      <c r="I373" s="78" t="str">
        <f>IF(Clientes!A49="","",Clientes!B49)</f>
        <v/>
      </c>
      <c r="J373" s="79"/>
    </row>
    <row r="374" spans="2:10" ht="20" customHeight="1" x14ac:dyDescent="0.2">
      <c r="B374" s="77" t="s">
        <v>21</v>
      </c>
      <c r="C374" s="67"/>
      <c r="D374" s="78" t="str">
        <f>IF(Clientes!A48="","",Clientes!C48)</f>
        <v/>
      </c>
      <c r="E374" s="79"/>
      <c r="G374" s="77" t="s">
        <v>21</v>
      </c>
      <c r="H374" s="67"/>
      <c r="I374" s="78" t="str">
        <f>IF(Clientes!A49="","",Clientes!C49)</f>
        <v/>
      </c>
      <c r="J374" s="79"/>
    </row>
    <row r="375" spans="2:10" ht="20" customHeight="1" x14ac:dyDescent="0.2">
      <c r="B375" s="77" t="s">
        <v>22</v>
      </c>
      <c r="C375" s="67"/>
      <c r="D375" s="80" t="str">
        <f>IF(Clientes!A48="","",Clientes!D48)</f>
        <v/>
      </c>
      <c r="E375" s="79"/>
      <c r="G375" s="77" t="s">
        <v>22</v>
      </c>
      <c r="H375" s="67"/>
      <c r="I375" s="80" t="str">
        <f>IF(Clientes!A49="","",Clientes!D49)</f>
        <v/>
      </c>
      <c r="J375" s="79"/>
    </row>
    <row r="376" spans="2:10" x14ac:dyDescent="0.2">
      <c r="B376" s="12" t="s">
        <v>23</v>
      </c>
      <c r="C376" s="11" t="s">
        <v>116</v>
      </c>
      <c r="D376" s="11" t="s">
        <v>24</v>
      </c>
      <c r="E376" s="15" t="s">
        <v>25</v>
      </c>
      <c r="G376" s="12" t="s">
        <v>23</v>
      </c>
      <c r="H376" s="11" t="s">
        <v>116</v>
      </c>
      <c r="I376" s="11" t="s">
        <v>24</v>
      </c>
      <c r="J376" s="15" t="s">
        <v>25</v>
      </c>
    </row>
    <row r="377" spans="2:10" x14ac:dyDescent="0.2">
      <c r="B377" s="13" t="str" cm="1">
        <f t="array" ref="B377:B386">IFERROR(INDEX(_xlfn.SORTBY(_xlfn._xlws.FILTER(tblConsorcios[Produto],tblConsorcios[Parcela Mensal (R$)]&lt;=Clientes!$B$48),_xlfn._xlws.FILTER(tblConsorcios[Parcela Mensal (R$)],tblConsorcios[Parcela Mensal (R$)]&lt;=Clientes!$B$48),-1),_xlfn.SEQUENCE(10)),"")</f>
        <v/>
      </c>
      <c r="C377" s="22" t="str" cm="1">
        <f t="array" ref="C377:C386">IFERROR(INDEX(_xlfn.SORTBY(_xlfn._xlws.FILTER(tblConsorcios[Valor da Carta (R$)],tblConsorcios[Parcela Mensal (R$)]&lt;=Clientes!$B$48),_xlfn._xlws.FILTER(tblConsorcios[Parcela Mensal (R$)],tblConsorcios[Parcela Mensal (R$)]&lt;=Clientes!$B$48),-1),_xlfn.SEQUENCE(10)),"")</f>
        <v/>
      </c>
      <c r="D377" s="22" t="str" cm="1">
        <f t="array" ref="D377:D386">IFERROR(INDEX(_xlfn.SORTBY(_xlfn._xlws.FILTER(tblConsorcios[Parcela Mensal (R$)],tblConsorcios[Parcela Mensal (R$)]&lt;=Clientes!$B$48),_xlfn._xlws.FILTER(tblConsorcios[Parcela Mensal (R$)],tblConsorcios[Parcela Mensal (R$)]&lt;=Clientes!$B$48),-1),_xlfn.SEQUENCE(10)),"")</f>
        <v/>
      </c>
      <c r="E377" s="23" t="str" cm="1">
        <f t="array" ref="E377:E386">IFERROR(Clientes!$B$48-INDEX(_xlfn.SORTBY(_xlfn._xlws.FILTER(tblConsorcios[Parcela Mensal (R$)],tblConsorcios[Parcela Mensal (R$)]&lt;=Clientes!$B$48),_xlfn._xlws.FILTER(tblConsorcios[Parcela Mensal (R$)],tblConsorcios[Parcela Mensal (R$)]&lt;=Clientes!$B$48),-1),_xlfn.SEQUENCE(10)),"")</f>
        <v/>
      </c>
      <c r="G377" s="13" t="str" cm="1">
        <f t="array" ref="G377:G386">IFERROR(INDEX(_xlfn.SORTBY(_xlfn._xlws.FILTER(tblConsorcios[Produto],tblConsorcios[Parcela Mensal (R$)]&lt;=Clientes!$B$49),_xlfn._xlws.FILTER(tblConsorcios[Parcela Mensal (R$)],tblConsorcios[Parcela Mensal (R$)]&lt;=Clientes!$B$49),-1),_xlfn.SEQUENCE(10)),"")</f>
        <v/>
      </c>
      <c r="H377" s="22" t="str" cm="1">
        <f t="array" ref="H377:H386">IFERROR(INDEX(_xlfn.SORTBY(_xlfn._xlws.FILTER(tblConsorcios[Valor da Carta (R$)],tblConsorcios[Parcela Mensal (R$)]&lt;=Clientes!$B$49),_xlfn._xlws.FILTER(tblConsorcios[Parcela Mensal (R$)],tblConsorcios[Parcela Mensal (R$)]&lt;=Clientes!$B$49),-1),_xlfn.SEQUENCE(10)),"")</f>
        <v/>
      </c>
      <c r="I377" s="22" t="str" cm="1">
        <f t="array" ref="I377:I386">IFERROR(INDEX(_xlfn.SORTBY(_xlfn._xlws.FILTER(tblConsorcios[Parcela Mensal (R$)],tblConsorcios[Parcela Mensal (R$)]&lt;=Clientes!$B$49),_xlfn._xlws.FILTER(tblConsorcios[Parcela Mensal (R$)],tblConsorcios[Parcela Mensal (R$)]&lt;=Clientes!$B$49),-1),_xlfn.SEQUENCE(10)),"")</f>
        <v/>
      </c>
      <c r="J377" s="23" t="str" cm="1">
        <f t="array" ref="J377:J386">IFERROR(Clientes!$B$49-INDEX(_xlfn.SORTBY(_xlfn._xlws.FILTER(tblConsorcios[Parcela Mensal (R$)],tblConsorcios[Parcela Mensal (R$)]&lt;=Clientes!$B$49),_xlfn._xlws.FILTER(tblConsorcios[Parcela Mensal (R$)],tblConsorcios[Parcela Mensal (R$)]&lt;=Clientes!$B$49),-1),_xlfn.SEQUENCE(10)),"")</f>
        <v/>
      </c>
    </row>
    <row r="378" spans="2:10" x14ac:dyDescent="0.2">
      <c r="B378" s="13" t="str">
        <v/>
      </c>
      <c r="C378" s="22" t="str">
        <v/>
      </c>
      <c r="D378" s="22" t="str">
        <v/>
      </c>
      <c r="E378" s="23" t="str">
        <v/>
      </c>
      <c r="G378" s="13" t="str">
        <v/>
      </c>
      <c r="H378" s="22" t="str">
        <v/>
      </c>
      <c r="I378" s="22" t="str">
        <v/>
      </c>
      <c r="J378" s="23" t="str">
        <v/>
      </c>
    </row>
    <row r="379" spans="2:10" x14ac:dyDescent="0.2">
      <c r="B379" s="13" t="str">
        <v/>
      </c>
      <c r="C379" s="22" t="str">
        <v/>
      </c>
      <c r="D379" s="22" t="str">
        <v/>
      </c>
      <c r="E379" s="23" t="str">
        <v/>
      </c>
      <c r="G379" s="13" t="str">
        <v/>
      </c>
      <c r="H379" s="22" t="str">
        <v/>
      </c>
      <c r="I379" s="22" t="str">
        <v/>
      </c>
      <c r="J379" s="23" t="str">
        <v/>
      </c>
    </row>
    <row r="380" spans="2:10" x14ac:dyDescent="0.2">
      <c r="B380" s="13" t="str">
        <v/>
      </c>
      <c r="C380" s="22" t="str">
        <v/>
      </c>
      <c r="D380" s="22" t="str">
        <v/>
      </c>
      <c r="E380" s="23" t="str">
        <v/>
      </c>
      <c r="G380" s="13" t="str">
        <v/>
      </c>
      <c r="H380" s="22" t="str">
        <v/>
      </c>
      <c r="I380" s="22" t="str">
        <v/>
      </c>
      <c r="J380" s="23" t="str">
        <v/>
      </c>
    </row>
    <row r="381" spans="2:10" x14ac:dyDescent="0.2">
      <c r="B381" s="13" t="str">
        <v/>
      </c>
      <c r="C381" s="22" t="str">
        <v/>
      </c>
      <c r="D381" s="22" t="str">
        <v/>
      </c>
      <c r="E381" s="23" t="str">
        <v/>
      </c>
      <c r="G381" s="13" t="str">
        <v/>
      </c>
      <c r="H381" s="22" t="str">
        <v/>
      </c>
      <c r="I381" s="22" t="str">
        <v/>
      </c>
      <c r="J381" s="23" t="str">
        <v/>
      </c>
    </row>
    <row r="382" spans="2:10" x14ac:dyDescent="0.2">
      <c r="B382" s="13" t="str">
        <v/>
      </c>
      <c r="C382" s="22" t="str">
        <v/>
      </c>
      <c r="D382" s="22" t="str">
        <v/>
      </c>
      <c r="E382" s="23" t="str">
        <v/>
      </c>
      <c r="G382" s="13" t="str">
        <v/>
      </c>
      <c r="H382" s="22" t="str">
        <v/>
      </c>
      <c r="I382" s="22" t="str">
        <v/>
      </c>
      <c r="J382" s="23" t="str">
        <v/>
      </c>
    </row>
    <row r="383" spans="2:10" x14ac:dyDescent="0.2">
      <c r="B383" s="13" t="str">
        <v/>
      </c>
      <c r="C383" s="22" t="str">
        <v/>
      </c>
      <c r="D383" s="22" t="str">
        <v/>
      </c>
      <c r="E383" s="23" t="str">
        <v/>
      </c>
      <c r="G383" s="13" t="str">
        <v/>
      </c>
      <c r="H383" s="22" t="str">
        <v/>
      </c>
      <c r="I383" s="22" t="str">
        <v/>
      </c>
      <c r="J383" s="23" t="str">
        <v/>
      </c>
    </row>
    <row r="384" spans="2:10" x14ac:dyDescent="0.2">
      <c r="B384" s="13" t="str">
        <v/>
      </c>
      <c r="C384" s="22" t="str">
        <v/>
      </c>
      <c r="D384" s="22" t="str">
        <v/>
      </c>
      <c r="E384" s="23" t="str">
        <v/>
      </c>
      <c r="G384" s="13" t="str">
        <v/>
      </c>
      <c r="H384" s="22" t="str">
        <v/>
      </c>
      <c r="I384" s="22" t="str">
        <v/>
      </c>
      <c r="J384" s="23" t="str">
        <v/>
      </c>
    </row>
    <row r="385" spans="2:10" x14ac:dyDescent="0.2">
      <c r="B385" s="13" t="str">
        <v/>
      </c>
      <c r="C385" s="22" t="str">
        <v/>
      </c>
      <c r="D385" s="22" t="str">
        <v/>
      </c>
      <c r="E385" s="23" t="str">
        <v/>
      </c>
      <c r="G385" s="13" t="str">
        <v/>
      </c>
      <c r="H385" s="22" t="str">
        <v/>
      </c>
      <c r="I385" s="22" t="str">
        <v/>
      </c>
      <c r="J385" s="23" t="str">
        <v/>
      </c>
    </row>
    <row r="386" spans="2:10" ht="17" thickBot="1" x14ac:dyDescent="0.25">
      <c r="B386" s="14" t="str">
        <v/>
      </c>
      <c r="C386" s="24" t="str">
        <v/>
      </c>
      <c r="D386" s="24" t="str">
        <v/>
      </c>
      <c r="E386" s="25" t="str">
        <v/>
      </c>
      <c r="G386" s="14" t="str">
        <v/>
      </c>
      <c r="H386" s="24" t="str">
        <v/>
      </c>
      <c r="I386" s="24" t="str">
        <v/>
      </c>
      <c r="J386" s="25" t="str">
        <v/>
      </c>
    </row>
    <row r="387" spans="2:10" ht="17" thickBot="1" x14ac:dyDescent="0.25"/>
    <row r="388" spans="2:10" ht="28" customHeight="1" x14ac:dyDescent="0.2">
      <c r="B388" s="74" t="str">
        <f>IF(Clientes!A50="","— aguardando dados —",Clientes!A50)</f>
        <v>— aguardando dados —</v>
      </c>
      <c r="C388" s="75"/>
      <c r="D388" s="75"/>
      <c r="E388" s="76"/>
      <c r="G388" s="74" t="str">
        <f>IF(Clientes!A51="","— aguardando dados —",Clientes!A51)</f>
        <v>— aguardando dados —</v>
      </c>
      <c r="H388" s="75"/>
      <c r="I388" s="75"/>
      <c r="J388" s="76"/>
    </row>
    <row r="389" spans="2:10" ht="20" customHeight="1" x14ac:dyDescent="0.2">
      <c r="B389" s="77" t="s">
        <v>20</v>
      </c>
      <c r="C389" s="67"/>
      <c r="D389" s="78" t="str">
        <f>IF(Clientes!A50="","",Clientes!B50)</f>
        <v/>
      </c>
      <c r="E389" s="79"/>
      <c r="G389" s="77" t="s">
        <v>20</v>
      </c>
      <c r="H389" s="67"/>
      <c r="I389" s="78" t="str">
        <f>IF(Clientes!A51="","",Clientes!B51)</f>
        <v/>
      </c>
      <c r="J389" s="79"/>
    </row>
    <row r="390" spans="2:10" ht="20" customHeight="1" x14ac:dyDescent="0.2">
      <c r="B390" s="77" t="s">
        <v>21</v>
      </c>
      <c r="C390" s="67"/>
      <c r="D390" s="78" t="str">
        <f>IF(Clientes!A50="","",Clientes!C50)</f>
        <v/>
      </c>
      <c r="E390" s="79"/>
      <c r="G390" s="77" t="s">
        <v>21</v>
      </c>
      <c r="H390" s="67"/>
      <c r="I390" s="78" t="str">
        <f>IF(Clientes!A51="","",Clientes!C51)</f>
        <v/>
      </c>
      <c r="J390" s="79"/>
    </row>
    <row r="391" spans="2:10" ht="20" customHeight="1" x14ac:dyDescent="0.2">
      <c r="B391" s="77" t="s">
        <v>22</v>
      </c>
      <c r="C391" s="67"/>
      <c r="D391" s="80" t="str">
        <f>IF(Clientes!A50="","",Clientes!D50)</f>
        <v/>
      </c>
      <c r="E391" s="79"/>
      <c r="G391" s="77" t="s">
        <v>22</v>
      </c>
      <c r="H391" s="67"/>
      <c r="I391" s="80" t="str">
        <f>IF(Clientes!A51="","",Clientes!D51)</f>
        <v/>
      </c>
      <c r="J391" s="79"/>
    </row>
    <row r="392" spans="2:10" x14ac:dyDescent="0.2">
      <c r="B392" s="12" t="s">
        <v>23</v>
      </c>
      <c r="C392" s="11" t="s">
        <v>116</v>
      </c>
      <c r="D392" s="11" t="s">
        <v>24</v>
      </c>
      <c r="E392" s="15" t="s">
        <v>25</v>
      </c>
      <c r="G392" s="12" t="s">
        <v>23</v>
      </c>
      <c r="H392" s="11" t="s">
        <v>116</v>
      </c>
      <c r="I392" s="11" t="s">
        <v>24</v>
      </c>
      <c r="J392" s="15" t="s">
        <v>25</v>
      </c>
    </row>
    <row r="393" spans="2:10" x14ac:dyDescent="0.2">
      <c r="B393" s="13" t="str" cm="1">
        <f t="array" ref="B393:B402">IFERROR(INDEX(_xlfn.SORTBY(_xlfn._xlws.FILTER(tblConsorcios[Produto],tblConsorcios[Parcela Mensal (R$)]&lt;=Clientes!$B$50),_xlfn._xlws.FILTER(tblConsorcios[Parcela Mensal (R$)],tblConsorcios[Parcela Mensal (R$)]&lt;=Clientes!$B$50),-1),_xlfn.SEQUENCE(10)),"")</f>
        <v/>
      </c>
      <c r="C393" s="22" t="str" cm="1">
        <f t="array" ref="C393:C402">IFERROR(INDEX(_xlfn.SORTBY(_xlfn._xlws.FILTER(tblConsorcios[Valor da Carta (R$)],tblConsorcios[Parcela Mensal (R$)]&lt;=Clientes!$B$50),_xlfn._xlws.FILTER(tblConsorcios[Parcela Mensal (R$)],tblConsorcios[Parcela Mensal (R$)]&lt;=Clientes!$B$50),-1),_xlfn.SEQUENCE(10)),"")</f>
        <v/>
      </c>
      <c r="D393" s="22" t="str" cm="1">
        <f t="array" ref="D393:D402">IFERROR(INDEX(_xlfn.SORTBY(_xlfn._xlws.FILTER(tblConsorcios[Parcela Mensal (R$)],tblConsorcios[Parcela Mensal (R$)]&lt;=Clientes!$B$50),_xlfn._xlws.FILTER(tblConsorcios[Parcela Mensal (R$)],tblConsorcios[Parcela Mensal (R$)]&lt;=Clientes!$B$50),-1),_xlfn.SEQUENCE(10)),"")</f>
        <v/>
      </c>
      <c r="E393" s="23" t="str" cm="1">
        <f t="array" ref="E393:E402">IFERROR(Clientes!$B$50-INDEX(_xlfn.SORTBY(_xlfn._xlws.FILTER(tblConsorcios[Parcela Mensal (R$)],tblConsorcios[Parcela Mensal (R$)]&lt;=Clientes!$B$50),_xlfn._xlws.FILTER(tblConsorcios[Parcela Mensal (R$)],tblConsorcios[Parcela Mensal (R$)]&lt;=Clientes!$B$50),-1),_xlfn.SEQUENCE(10)),"")</f>
        <v/>
      </c>
      <c r="G393" s="13" t="str" cm="1">
        <f t="array" ref="G393:G402">IFERROR(INDEX(_xlfn.SORTBY(_xlfn._xlws.FILTER(tblConsorcios[Produto],tblConsorcios[Parcela Mensal (R$)]&lt;=Clientes!$B$51),_xlfn._xlws.FILTER(tblConsorcios[Parcela Mensal (R$)],tblConsorcios[Parcela Mensal (R$)]&lt;=Clientes!$B$51),-1),_xlfn.SEQUENCE(10)),"")</f>
        <v/>
      </c>
      <c r="H393" s="22" t="str" cm="1">
        <f t="array" ref="H393:H402">IFERROR(INDEX(_xlfn.SORTBY(_xlfn._xlws.FILTER(tblConsorcios[Valor da Carta (R$)],tblConsorcios[Parcela Mensal (R$)]&lt;=Clientes!$B$51),_xlfn._xlws.FILTER(tblConsorcios[Parcela Mensal (R$)],tblConsorcios[Parcela Mensal (R$)]&lt;=Clientes!$B$51),-1),_xlfn.SEQUENCE(10)),"")</f>
        <v/>
      </c>
      <c r="I393" s="22" t="str" cm="1">
        <f t="array" ref="I393:I402">IFERROR(INDEX(_xlfn.SORTBY(_xlfn._xlws.FILTER(tblConsorcios[Parcela Mensal (R$)],tblConsorcios[Parcela Mensal (R$)]&lt;=Clientes!$B$51),_xlfn._xlws.FILTER(tblConsorcios[Parcela Mensal (R$)],tblConsorcios[Parcela Mensal (R$)]&lt;=Clientes!$B$51),-1),_xlfn.SEQUENCE(10)),"")</f>
        <v/>
      </c>
      <c r="J393" s="23" t="str" cm="1">
        <f t="array" ref="J393:J402">IFERROR(Clientes!$B$51-INDEX(_xlfn.SORTBY(_xlfn._xlws.FILTER(tblConsorcios[Parcela Mensal (R$)],tblConsorcios[Parcela Mensal (R$)]&lt;=Clientes!$B$51),_xlfn._xlws.FILTER(tblConsorcios[Parcela Mensal (R$)],tblConsorcios[Parcela Mensal (R$)]&lt;=Clientes!$B$51),-1),_xlfn.SEQUENCE(10)),"")</f>
        <v/>
      </c>
    </row>
    <row r="394" spans="2:10" x14ac:dyDescent="0.2">
      <c r="B394" s="13" t="str">
        <v/>
      </c>
      <c r="C394" s="22" t="str">
        <v/>
      </c>
      <c r="D394" s="22" t="str">
        <v/>
      </c>
      <c r="E394" s="23" t="str">
        <v/>
      </c>
      <c r="G394" s="13" t="str">
        <v/>
      </c>
      <c r="H394" s="22" t="str">
        <v/>
      </c>
      <c r="I394" s="22" t="str">
        <v/>
      </c>
      <c r="J394" s="23" t="str">
        <v/>
      </c>
    </row>
    <row r="395" spans="2:10" x14ac:dyDescent="0.2">
      <c r="B395" s="13" t="str">
        <v/>
      </c>
      <c r="C395" s="22" t="str">
        <v/>
      </c>
      <c r="D395" s="22" t="str">
        <v/>
      </c>
      <c r="E395" s="23" t="str">
        <v/>
      </c>
      <c r="G395" s="13" t="str">
        <v/>
      </c>
      <c r="H395" s="22" t="str">
        <v/>
      </c>
      <c r="I395" s="22" t="str">
        <v/>
      </c>
      <c r="J395" s="23" t="str">
        <v/>
      </c>
    </row>
    <row r="396" spans="2:10" x14ac:dyDescent="0.2">
      <c r="B396" s="13" t="str">
        <v/>
      </c>
      <c r="C396" s="22" t="str">
        <v/>
      </c>
      <c r="D396" s="22" t="str">
        <v/>
      </c>
      <c r="E396" s="23" t="str">
        <v/>
      </c>
      <c r="G396" s="13" t="str">
        <v/>
      </c>
      <c r="H396" s="22" t="str">
        <v/>
      </c>
      <c r="I396" s="22" t="str">
        <v/>
      </c>
      <c r="J396" s="23" t="str">
        <v/>
      </c>
    </row>
    <row r="397" spans="2:10" x14ac:dyDescent="0.2">
      <c r="B397" s="13" t="str">
        <v/>
      </c>
      <c r="C397" s="22" t="str">
        <v/>
      </c>
      <c r="D397" s="22" t="str">
        <v/>
      </c>
      <c r="E397" s="23" t="str">
        <v/>
      </c>
      <c r="G397" s="13" t="str">
        <v/>
      </c>
      <c r="H397" s="22" t="str">
        <v/>
      </c>
      <c r="I397" s="22" t="str">
        <v/>
      </c>
      <c r="J397" s="23" t="str">
        <v/>
      </c>
    </row>
    <row r="398" spans="2:10" x14ac:dyDescent="0.2">
      <c r="B398" s="13" t="str">
        <v/>
      </c>
      <c r="C398" s="22" t="str">
        <v/>
      </c>
      <c r="D398" s="22" t="str">
        <v/>
      </c>
      <c r="E398" s="23" t="str">
        <v/>
      </c>
      <c r="G398" s="13" t="str">
        <v/>
      </c>
      <c r="H398" s="22" t="str">
        <v/>
      </c>
      <c r="I398" s="22" t="str">
        <v/>
      </c>
      <c r="J398" s="23" t="str">
        <v/>
      </c>
    </row>
    <row r="399" spans="2:10" x14ac:dyDescent="0.2">
      <c r="B399" s="13" t="str">
        <v/>
      </c>
      <c r="C399" s="22" t="str">
        <v/>
      </c>
      <c r="D399" s="22" t="str">
        <v/>
      </c>
      <c r="E399" s="23" t="str">
        <v/>
      </c>
      <c r="G399" s="13" t="str">
        <v/>
      </c>
      <c r="H399" s="22" t="str">
        <v/>
      </c>
      <c r="I399" s="22" t="str">
        <v/>
      </c>
      <c r="J399" s="23" t="str">
        <v/>
      </c>
    </row>
    <row r="400" spans="2:10" x14ac:dyDescent="0.2">
      <c r="B400" s="13" t="str">
        <v/>
      </c>
      <c r="C400" s="22" t="str">
        <v/>
      </c>
      <c r="D400" s="22" t="str">
        <v/>
      </c>
      <c r="E400" s="23" t="str">
        <v/>
      </c>
      <c r="G400" s="13" t="str">
        <v/>
      </c>
      <c r="H400" s="22" t="str">
        <v/>
      </c>
      <c r="I400" s="22" t="str">
        <v/>
      </c>
      <c r="J400" s="23" t="str">
        <v/>
      </c>
    </row>
    <row r="401" spans="2:10" x14ac:dyDescent="0.2">
      <c r="B401" s="13" t="str">
        <v/>
      </c>
      <c r="C401" s="22" t="str">
        <v/>
      </c>
      <c r="D401" s="22" t="str">
        <v/>
      </c>
      <c r="E401" s="23" t="str">
        <v/>
      </c>
      <c r="G401" s="13" t="str">
        <v/>
      </c>
      <c r="H401" s="22" t="str">
        <v/>
      </c>
      <c r="I401" s="22" t="str">
        <v/>
      </c>
      <c r="J401" s="23" t="str">
        <v/>
      </c>
    </row>
    <row r="402" spans="2:10" ht="17" thickBot="1" x14ac:dyDescent="0.25">
      <c r="B402" s="14" t="str">
        <v/>
      </c>
      <c r="C402" s="24" t="str">
        <v/>
      </c>
      <c r="D402" s="24" t="str">
        <v/>
      </c>
      <c r="E402" s="25" t="str">
        <v/>
      </c>
      <c r="G402" s="14" t="str">
        <v/>
      </c>
      <c r="H402" s="24" t="str">
        <v/>
      </c>
      <c r="I402" s="24" t="str">
        <v/>
      </c>
      <c r="J402" s="25" t="str">
        <v/>
      </c>
    </row>
    <row r="403" spans="2:10" ht="17" thickBot="1" x14ac:dyDescent="0.25"/>
    <row r="404" spans="2:10" ht="28" customHeight="1" x14ac:dyDescent="0.2">
      <c r="B404" s="74" t="str">
        <f>IF(Clientes!A52="","— aguardando dados —",Clientes!A52)</f>
        <v>— aguardando dados —</v>
      </c>
      <c r="C404" s="75"/>
      <c r="D404" s="75"/>
      <c r="E404" s="76"/>
      <c r="G404" s="74" t="str">
        <f>IF(Clientes!A53="","— aguardando dados —",Clientes!A53)</f>
        <v>— aguardando dados —</v>
      </c>
      <c r="H404" s="75"/>
      <c r="I404" s="75"/>
      <c r="J404" s="76"/>
    </row>
    <row r="405" spans="2:10" ht="20" customHeight="1" x14ac:dyDescent="0.2">
      <c r="B405" s="77" t="s">
        <v>20</v>
      </c>
      <c r="C405" s="67"/>
      <c r="D405" s="78" t="str">
        <f>IF(Clientes!A52="","",Clientes!B52)</f>
        <v/>
      </c>
      <c r="E405" s="79"/>
      <c r="G405" s="77" t="s">
        <v>20</v>
      </c>
      <c r="H405" s="67"/>
      <c r="I405" s="78" t="str">
        <f>IF(Clientes!A53="","",Clientes!B53)</f>
        <v/>
      </c>
      <c r="J405" s="79"/>
    </row>
    <row r="406" spans="2:10" ht="20" customHeight="1" x14ac:dyDescent="0.2">
      <c r="B406" s="77" t="s">
        <v>21</v>
      </c>
      <c r="C406" s="67"/>
      <c r="D406" s="78" t="str">
        <f>IF(Clientes!A52="","",Clientes!C52)</f>
        <v/>
      </c>
      <c r="E406" s="79"/>
      <c r="G406" s="77" t="s">
        <v>21</v>
      </c>
      <c r="H406" s="67"/>
      <c r="I406" s="78" t="str">
        <f>IF(Clientes!A53="","",Clientes!C53)</f>
        <v/>
      </c>
      <c r="J406" s="79"/>
    </row>
    <row r="407" spans="2:10" ht="20" customHeight="1" x14ac:dyDescent="0.2">
      <c r="B407" s="77" t="s">
        <v>22</v>
      </c>
      <c r="C407" s="67"/>
      <c r="D407" s="80" t="str">
        <f>IF(Clientes!A52="","",Clientes!D52)</f>
        <v/>
      </c>
      <c r="E407" s="79"/>
      <c r="G407" s="77" t="s">
        <v>22</v>
      </c>
      <c r="H407" s="67"/>
      <c r="I407" s="80" t="str">
        <f>IF(Clientes!A53="","",Clientes!D53)</f>
        <v/>
      </c>
      <c r="J407" s="79"/>
    </row>
    <row r="408" spans="2:10" x14ac:dyDescent="0.2">
      <c r="B408" s="12" t="s">
        <v>23</v>
      </c>
      <c r="C408" s="11" t="s">
        <v>116</v>
      </c>
      <c r="D408" s="11" t="s">
        <v>24</v>
      </c>
      <c r="E408" s="15" t="s">
        <v>25</v>
      </c>
      <c r="G408" s="12" t="s">
        <v>23</v>
      </c>
      <c r="H408" s="11" t="s">
        <v>116</v>
      </c>
      <c r="I408" s="11" t="s">
        <v>24</v>
      </c>
      <c r="J408" s="15" t="s">
        <v>25</v>
      </c>
    </row>
    <row r="409" spans="2:10" x14ac:dyDescent="0.2">
      <c r="B409" s="13" t="str" cm="1">
        <f t="array" ref="B409:B418">IFERROR(INDEX(_xlfn.SORTBY(_xlfn._xlws.FILTER(tblConsorcios[Produto],tblConsorcios[Parcela Mensal (R$)]&lt;=Clientes!$B$52),_xlfn._xlws.FILTER(tblConsorcios[Parcela Mensal (R$)],tblConsorcios[Parcela Mensal (R$)]&lt;=Clientes!$B$52),-1),_xlfn.SEQUENCE(10)),"")</f>
        <v/>
      </c>
      <c r="C409" s="22" t="str" cm="1">
        <f t="array" ref="C409:C418">IFERROR(INDEX(_xlfn.SORTBY(_xlfn._xlws.FILTER(tblConsorcios[Valor da Carta (R$)],tblConsorcios[Parcela Mensal (R$)]&lt;=Clientes!$B$52),_xlfn._xlws.FILTER(tblConsorcios[Parcela Mensal (R$)],tblConsorcios[Parcela Mensal (R$)]&lt;=Clientes!$B$52),-1),_xlfn.SEQUENCE(10)),"")</f>
        <v/>
      </c>
      <c r="D409" s="22" t="str" cm="1">
        <f t="array" ref="D409:D418">IFERROR(INDEX(_xlfn.SORTBY(_xlfn._xlws.FILTER(tblConsorcios[Parcela Mensal (R$)],tblConsorcios[Parcela Mensal (R$)]&lt;=Clientes!$B$52),_xlfn._xlws.FILTER(tblConsorcios[Parcela Mensal (R$)],tblConsorcios[Parcela Mensal (R$)]&lt;=Clientes!$B$52),-1),_xlfn.SEQUENCE(10)),"")</f>
        <v/>
      </c>
      <c r="E409" s="23" t="str" cm="1">
        <f t="array" ref="E409:E418">IFERROR(Clientes!$B$52-INDEX(_xlfn.SORTBY(_xlfn._xlws.FILTER(tblConsorcios[Parcela Mensal (R$)],tblConsorcios[Parcela Mensal (R$)]&lt;=Clientes!$B$52),_xlfn._xlws.FILTER(tblConsorcios[Parcela Mensal (R$)],tblConsorcios[Parcela Mensal (R$)]&lt;=Clientes!$B$52),-1),_xlfn.SEQUENCE(10)),"")</f>
        <v/>
      </c>
      <c r="G409" s="13" t="str" cm="1">
        <f t="array" ref="G409:G418">IFERROR(INDEX(_xlfn.SORTBY(_xlfn._xlws.FILTER(tblConsorcios[Produto],tblConsorcios[Parcela Mensal (R$)]&lt;=Clientes!$B$53),_xlfn._xlws.FILTER(tblConsorcios[Parcela Mensal (R$)],tblConsorcios[Parcela Mensal (R$)]&lt;=Clientes!$B$53),-1),_xlfn.SEQUENCE(10)),"")</f>
        <v/>
      </c>
      <c r="H409" s="22" t="str" cm="1">
        <f t="array" ref="H409:H418">IFERROR(INDEX(_xlfn.SORTBY(_xlfn._xlws.FILTER(tblConsorcios[Valor da Carta (R$)],tblConsorcios[Parcela Mensal (R$)]&lt;=Clientes!$B$53),_xlfn._xlws.FILTER(tblConsorcios[Parcela Mensal (R$)],tblConsorcios[Parcela Mensal (R$)]&lt;=Clientes!$B$53),-1),_xlfn.SEQUENCE(10)),"")</f>
        <v/>
      </c>
      <c r="I409" s="22" t="str" cm="1">
        <f t="array" ref="I409:I418">IFERROR(INDEX(_xlfn.SORTBY(_xlfn._xlws.FILTER(tblConsorcios[Parcela Mensal (R$)],tblConsorcios[Parcela Mensal (R$)]&lt;=Clientes!$B$53),_xlfn._xlws.FILTER(tblConsorcios[Parcela Mensal (R$)],tblConsorcios[Parcela Mensal (R$)]&lt;=Clientes!$B$53),-1),_xlfn.SEQUENCE(10)),"")</f>
        <v/>
      </c>
      <c r="J409" s="23" t="str" cm="1">
        <f t="array" ref="J409:J418">IFERROR(Clientes!$B$53-INDEX(_xlfn.SORTBY(_xlfn._xlws.FILTER(tblConsorcios[Parcela Mensal (R$)],tblConsorcios[Parcela Mensal (R$)]&lt;=Clientes!$B$53),_xlfn._xlws.FILTER(tblConsorcios[Parcela Mensal (R$)],tblConsorcios[Parcela Mensal (R$)]&lt;=Clientes!$B$53),-1),_xlfn.SEQUENCE(10)),"")</f>
        <v/>
      </c>
    </row>
    <row r="410" spans="2:10" x14ac:dyDescent="0.2">
      <c r="B410" s="13" t="str">
        <v/>
      </c>
      <c r="C410" s="22" t="str">
        <v/>
      </c>
      <c r="D410" s="22" t="str">
        <v/>
      </c>
      <c r="E410" s="23" t="str">
        <v/>
      </c>
      <c r="G410" s="13" t="str">
        <v/>
      </c>
      <c r="H410" s="22" t="str">
        <v/>
      </c>
      <c r="I410" s="22" t="str">
        <v/>
      </c>
      <c r="J410" s="23" t="str">
        <v/>
      </c>
    </row>
    <row r="411" spans="2:10" x14ac:dyDescent="0.2">
      <c r="B411" s="13" t="str">
        <v/>
      </c>
      <c r="C411" s="22" t="str">
        <v/>
      </c>
      <c r="D411" s="22" t="str">
        <v/>
      </c>
      <c r="E411" s="23" t="str">
        <v/>
      </c>
      <c r="G411" s="13" t="str">
        <v/>
      </c>
      <c r="H411" s="22" t="str">
        <v/>
      </c>
      <c r="I411" s="22" t="str">
        <v/>
      </c>
      <c r="J411" s="23" t="str">
        <v/>
      </c>
    </row>
    <row r="412" spans="2:10" x14ac:dyDescent="0.2">
      <c r="B412" s="13" t="str">
        <v/>
      </c>
      <c r="C412" s="22" t="str">
        <v/>
      </c>
      <c r="D412" s="22" t="str">
        <v/>
      </c>
      <c r="E412" s="23" t="str">
        <v/>
      </c>
      <c r="G412" s="13" t="str">
        <v/>
      </c>
      <c r="H412" s="22" t="str">
        <v/>
      </c>
      <c r="I412" s="22" t="str">
        <v/>
      </c>
      <c r="J412" s="23" t="str">
        <v/>
      </c>
    </row>
    <row r="413" spans="2:10" x14ac:dyDescent="0.2">
      <c r="B413" s="13" t="str">
        <v/>
      </c>
      <c r="C413" s="22" t="str">
        <v/>
      </c>
      <c r="D413" s="22" t="str">
        <v/>
      </c>
      <c r="E413" s="23" t="str">
        <v/>
      </c>
      <c r="G413" s="13" t="str">
        <v/>
      </c>
      <c r="H413" s="22" t="str">
        <v/>
      </c>
      <c r="I413" s="22" t="str">
        <v/>
      </c>
      <c r="J413" s="23" t="str">
        <v/>
      </c>
    </row>
    <row r="414" spans="2:10" x14ac:dyDescent="0.2">
      <c r="B414" s="13" t="str">
        <v/>
      </c>
      <c r="C414" s="22" t="str">
        <v/>
      </c>
      <c r="D414" s="22" t="str">
        <v/>
      </c>
      <c r="E414" s="23" t="str">
        <v/>
      </c>
      <c r="G414" s="13" t="str">
        <v/>
      </c>
      <c r="H414" s="22" t="str">
        <v/>
      </c>
      <c r="I414" s="22" t="str">
        <v/>
      </c>
      <c r="J414" s="23" t="str">
        <v/>
      </c>
    </row>
    <row r="415" spans="2:10" x14ac:dyDescent="0.2">
      <c r="B415" s="13" t="str">
        <v/>
      </c>
      <c r="C415" s="22" t="str">
        <v/>
      </c>
      <c r="D415" s="22" t="str">
        <v/>
      </c>
      <c r="E415" s="23" t="str">
        <v/>
      </c>
      <c r="G415" s="13" t="str">
        <v/>
      </c>
      <c r="H415" s="22" t="str">
        <v/>
      </c>
      <c r="I415" s="22" t="str">
        <v/>
      </c>
      <c r="J415" s="23" t="str">
        <v/>
      </c>
    </row>
    <row r="416" spans="2:10" x14ac:dyDescent="0.2">
      <c r="B416" s="13" t="str">
        <v/>
      </c>
      <c r="C416" s="22" t="str">
        <v/>
      </c>
      <c r="D416" s="22" t="str">
        <v/>
      </c>
      <c r="E416" s="23" t="str">
        <v/>
      </c>
      <c r="G416" s="13" t="str">
        <v/>
      </c>
      <c r="H416" s="22" t="str">
        <v/>
      </c>
      <c r="I416" s="22" t="str">
        <v/>
      </c>
      <c r="J416" s="23" t="str">
        <v/>
      </c>
    </row>
    <row r="417" spans="2:10" x14ac:dyDescent="0.2">
      <c r="B417" s="13" t="str">
        <v/>
      </c>
      <c r="C417" s="22" t="str">
        <v/>
      </c>
      <c r="D417" s="22" t="str">
        <v/>
      </c>
      <c r="E417" s="23" t="str">
        <v/>
      </c>
      <c r="G417" s="13" t="str">
        <v/>
      </c>
      <c r="H417" s="22" t="str">
        <v/>
      </c>
      <c r="I417" s="22" t="str">
        <v/>
      </c>
      <c r="J417" s="23" t="str">
        <v/>
      </c>
    </row>
    <row r="418" spans="2:10" ht="17" thickBot="1" x14ac:dyDescent="0.25">
      <c r="B418" s="14" t="str">
        <v/>
      </c>
      <c r="C418" s="24" t="str">
        <v/>
      </c>
      <c r="D418" s="24" t="str">
        <v/>
      </c>
      <c r="E418" s="25" t="str">
        <v/>
      </c>
      <c r="G418" s="14" t="str">
        <v/>
      </c>
      <c r="H418" s="24" t="str">
        <v/>
      </c>
      <c r="I418" s="24" t="str">
        <v/>
      </c>
      <c r="J418" s="25" t="str">
        <v/>
      </c>
    </row>
    <row r="419" spans="2:10" ht="17" thickBot="1" x14ac:dyDescent="0.25"/>
    <row r="420" spans="2:10" ht="28" customHeight="1" x14ac:dyDescent="0.2">
      <c r="B420" s="74" t="str">
        <f>IF(Clientes!A54="","— aguardando dados —",Clientes!A54)</f>
        <v>— aguardando dados —</v>
      </c>
      <c r="C420" s="75"/>
      <c r="D420" s="75"/>
      <c r="E420" s="76"/>
      <c r="G420" s="74" t="str">
        <f>IF(Clientes!A55="","— aguardando dados —",Clientes!A55)</f>
        <v>— aguardando dados —</v>
      </c>
      <c r="H420" s="75"/>
      <c r="I420" s="75"/>
      <c r="J420" s="76"/>
    </row>
    <row r="421" spans="2:10" ht="20" customHeight="1" x14ac:dyDescent="0.2">
      <c r="B421" s="77" t="s">
        <v>20</v>
      </c>
      <c r="C421" s="67"/>
      <c r="D421" s="78" t="str">
        <f>IF(Clientes!A54="","",Clientes!B54)</f>
        <v/>
      </c>
      <c r="E421" s="79"/>
      <c r="G421" s="77" t="s">
        <v>20</v>
      </c>
      <c r="H421" s="67"/>
      <c r="I421" s="78" t="str">
        <f>IF(Clientes!A55="","",Clientes!B55)</f>
        <v/>
      </c>
      <c r="J421" s="79"/>
    </row>
    <row r="422" spans="2:10" ht="20" customHeight="1" x14ac:dyDescent="0.2">
      <c r="B422" s="77" t="s">
        <v>21</v>
      </c>
      <c r="C422" s="67"/>
      <c r="D422" s="78" t="str">
        <f>IF(Clientes!A54="","",Clientes!C54)</f>
        <v/>
      </c>
      <c r="E422" s="79"/>
      <c r="G422" s="77" t="s">
        <v>21</v>
      </c>
      <c r="H422" s="67"/>
      <c r="I422" s="78" t="str">
        <f>IF(Clientes!A55="","",Clientes!C55)</f>
        <v/>
      </c>
      <c r="J422" s="79"/>
    </row>
    <row r="423" spans="2:10" ht="20" customHeight="1" x14ac:dyDescent="0.2">
      <c r="B423" s="77" t="s">
        <v>22</v>
      </c>
      <c r="C423" s="67"/>
      <c r="D423" s="80" t="str">
        <f>IF(Clientes!A54="","",Clientes!D54)</f>
        <v/>
      </c>
      <c r="E423" s="79"/>
      <c r="G423" s="77" t="s">
        <v>22</v>
      </c>
      <c r="H423" s="67"/>
      <c r="I423" s="80" t="str">
        <f>IF(Clientes!A55="","",Clientes!D55)</f>
        <v/>
      </c>
      <c r="J423" s="79"/>
    </row>
    <row r="424" spans="2:10" x14ac:dyDescent="0.2">
      <c r="B424" s="12" t="s">
        <v>23</v>
      </c>
      <c r="C424" s="11" t="s">
        <v>116</v>
      </c>
      <c r="D424" s="11" t="s">
        <v>24</v>
      </c>
      <c r="E424" s="15" t="s">
        <v>25</v>
      </c>
      <c r="G424" s="12" t="s">
        <v>23</v>
      </c>
      <c r="H424" s="11" t="s">
        <v>116</v>
      </c>
      <c r="I424" s="11" t="s">
        <v>24</v>
      </c>
      <c r="J424" s="15" t="s">
        <v>25</v>
      </c>
    </row>
    <row r="425" spans="2:10" x14ac:dyDescent="0.2">
      <c r="B425" s="13" t="str" cm="1">
        <f t="array" ref="B425:B434">IFERROR(INDEX(_xlfn.SORTBY(_xlfn._xlws.FILTER(tblConsorcios[Produto],tblConsorcios[Parcela Mensal (R$)]&lt;=Clientes!$B$54),_xlfn._xlws.FILTER(tblConsorcios[Parcela Mensal (R$)],tblConsorcios[Parcela Mensal (R$)]&lt;=Clientes!$B$54),-1),_xlfn.SEQUENCE(10)),"")</f>
        <v/>
      </c>
      <c r="C425" s="22" t="str" cm="1">
        <f t="array" ref="C425:C434">IFERROR(INDEX(_xlfn.SORTBY(_xlfn._xlws.FILTER(tblConsorcios[Valor da Carta (R$)],tblConsorcios[Parcela Mensal (R$)]&lt;=Clientes!$B$54),_xlfn._xlws.FILTER(tblConsorcios[Parcela Mensal (R$)],tblConsorcios[Parcela Mensal (R$)]&lt;=Clientes!$B$54),-1),_xlfn.SEQUENCE(10)),"")</f>
        <v/>
      </c>
      <c r="D425" s="22" t="str" cm="1">
        <f t="array" ref="D425:D434">IFERROR(INDEX(_xlfn.SORTBY(_xlfn._xlws.FILTER(tblConsorcios[Parcela Mensal (R$)],tblConsorcios[Parcela Mensal (R$)]&lt;=Clientes!$B$54),_xlfn._xlws.FILTER(tblConsorcios[Parcela Mensal (R$)],tblConsorcios[Parcela Mensal (R$)]&lt;=Clientes!$B$54),-1),_xlfn.SEQUENCE(10)),"")</f>
        <v/>
      </c>
      <c r="E425" s="23" t="str" cm="1">
        <f t="array" ref="E425:E434">IFERROR(Clientes!$B$54-INDEX(_xlfn.SORTBY(_xlfn._xlws.FILTER(tblConsorcios[Parcela Mensal (R$)],tblConsorcios[Parcela Mensal (R$)]&lt;=Clientes!$B$54),_xlfn._xlws.FILTER(tblConsorcios[Parcela Mensal (R$)],tblConsorcios[Parcela Mensal (R$)]&lt;=Clientes!$B$54),-1),_xlfn.SEQUENCE(10)),"")</f>
        <v/>
      </c>
      <c r="G425" s="13" t="str" cm="1">
        <f t="array" ref="G425:G434">IFERROR(INDEX(_xlfn.SORTBY(_xlfn._xlws.FILTER(tblConsorcios[Produto],tblConsorcios[Parcela Mensal (R$)]&lt;=Clientes!$B$55),_xlfn._xlws.FILTER(tblConsorcios[Parcela Mensal (R$)],tblConsorcios[Parcela Mensal (R$)]&lt;=Clientes!$B$55),-1),_xlfn.SEQUENCE(10)),"")</f>
        <v/>
      </c>
      <c r="H425" s="22" t="str" cm="1">
        <f t="array" ref="H425:H434">IFERROR(INDEX(_xlfn.SORTBY(_xlfn._xlws.FILTER(tblConsorcios[Valor da Carta (R$)],tblConsorcios[Parcela Mensal (R$)]&lt;=Clientes!$B$55),_xlfn._xlws.FILTER(tblConsorcios[Parcela Mensal (R$)],tblConsorcios[Parcela Mensal (R$)]&lt;=Clientes!$B$55),-1),_xlfn.SEQUENCE(10)),"")</f>
        <v/>
      </c>
      <c r="I425" s="22" t="str" cm="1">
        <f t="array" ref="I425:I434">IFERROR(INDEX(_xlfn.SORTBY(_xlfn._xlws.FILTER(tblConsorcios[Parcela Mensal (R$)],tblConsorcios[Parcela Mensal (R$)]&lt;=Clientes!$B$55),_xlfn._xlws.FILTER(tblConsorcios[Parcela Mensal (R$)],tblConsorcios[Parcela Mensal (R$)]&lt;=Clientes!$B$55),-1),_xlfn.SEQUENCE(10)),"")</f>
        <v/>
      </c>
      <c r="J425" s="23" t="str" cm="1">
        <f t="array" ref="J425:J434">IFERROR(Clientes!$B$55-INDEX(_xlfn.SORTBY(_xlfn._xlws.FILTER(tblConsorcios[Parcela Mensal (R$)],tblConsorcios[Parcela Mensal (R$)]&lt;=Clientes!$B$55),_xlfn._xlws.FILTER(tblConsorcios[Parcela Mensal (R$)],tblConsorcios[Parcela Mensal (R$)]&lt;=Clientes!$B$55),-1),_xlfn.SEQUENCE(10)),"")</f>
        <v/>
      </c>
    </row>
    <row r="426" spans="2:10" x14ac:dyDescent="0.2">
      <c r="B426" s="13" t="str">
        <v/>
      </c>
      <c r="C426" s="22" t="str">
        <v/>
      </c>
      <c r="D426" s="22" t="str">
        <v/>
      </c>
      <c r="E426" s="23" t="str">
        <v/>
      </c>
      <c r="G426" s="13" t="str">
        <v/>
      </c>
      <c r="H426" s="22" t="str">
        <v/>
      </c>
      <c r="I426" s="22" t="str">
        <v/>
      </c>
      <c r="J426" s="23" t="str">
        <v/>
      </c>
    </row>
    <row r="427" spans="2:10" x14ac:dyDescent="0.2">
      <c r="B427" s="13" t="str">
        <v/>
      </c>
      <c r="C427" s="22" t="str">
        <v/>
      </c>
      <c r="D427" s="22" t="str">
        <v/>
      </c>
      <c r="E427" s="23" t="str">
        <v/>
      </c>
      <c r="G427" s="13" t="str">
        <v/>
      </c>
      <c r="H427" s="22" t="str">
        <v/>
      </c>
      <c r="I427" s="22" t="str">
        <v/>
      </c>
      <c r="J427" s="23" t="str">
        <v/>
      </c>
    </row>
    <row r="428" spans="2:10" x14ac:dyDescent="0.2">
      <c r="B428" s="13" t="str">
        <v/>
      </c>
      <c r="C428" s="22" t="str">
        <v/>
      </c>
      <c r="D428" s="22" t="str">
        <v/>
      </c>
      <c r="E428" s="23" t="str">
        <v/>
      </c>
      <c r="G428" s="13" t="str">
        <v/>
      </c>
      <c r="H428" s="22" t="str">
        <v/>
      </c>
      <c r="I428" s="22" t="str">
        <v/>
      </c>
      <c r="J428" s="23" t="str">
        <v/>
      </c>
    </row>
    <row r="429" spans="2:10" x14ac:dyDescent="0.2">
      <c r="B429" s="13" t="str">
        <v/>
      </c>
      <c r="C429" s="22" t="str">
        <v/>
      </c>
      <c r="D429" s="22" t="str">
        <v/>
      </c>
      <c r="E429" s="23" t="str">
        <v/>
      </c>
      <c r="G429" s="13" t="str">
        <v/>
      </c>
      <c r="H429" s="22" t="str">
        <v/>
      </c>
      <c r="I429" s="22" t="str">
        <v/>
      </c>
      <c r="J429" s="23" t="str">
        <v/>
      </c>
    </row>
    <row r="430" spans="2:10" x14ac:dyDescent="0.2">
      <c r="B430" s="13" t="str">
        <v/>
      </c>
      <c r="C430" s="22" t="str">
        <v/>
      </c>
      <c r="D430" s="22" t="str">
        <v/>
      </c>
      <c r="E430" s="23" t="str">
        <v/>
      </c>
      <c r="G430" s="13" t="str">
        <v/>
      </c>
      <c r="H430" s="22" t="str">
        <v/>
      </c>
      <c r="I430" s="22" t="str">
        <v/>
      </c>
      <c r="J430" s="23" t="str">
        <v/>
      </c>
    </row>
    <row r="431" spans="2:10" x14ac:dyDescent="0.2">
      <c r="B431" s="13" t="str">
        <v/>
      </c>
      <c r="C431" s="22" t="str">
        <v/>
      </c>
      <c r="D431" s="22" t="str">
        <v/>
      </c>
      <c r="E431" s="23" t="str">
        <v/>
      </c>
      <c r="G431" s="13" t="str">
        <v/>
      </c>
      <c r="H431" s="22" t="str">
        <v/>
      </c>
      <c r="I431" s="22" t="str">
        <v/>
      </c>
      <c r="J431" s="23" t="str">
        <v/>
      </c>
    </row>
    <row r="432" spans="2:10" x14ac:dyDescent="0.2">
      <c r="B432" s="13" t="str">
        <v/>
      </c>
      <c r="C432" s="22" t="str">
        <v/>
      </c>
      <c r="D432" s="22" t="str">
        <v/>
      </c>
      <c r="E432" s="23" t="str">
        <v/>
      </c>
      <c r="G432" s="13" t="str">
        <v/>
      </c>
      <c r="H432" s="22" t="str">
        <v/>
      </c>
      <c r="I432" s="22" t="str">
        <v/>
      </c>
      <c r="J432" s="23" t="str">
        <v/>
      </c>
    </row>
    <row r="433" spans="2:10" x14ac:dyDescent="0.2">
      <c r="B433" s="13" t="str">
        <v/>
      </c>
      <c r="C433" s="22" t="str">
        <v/>
      </c>
      <c r="D433" s="22" t="str">
        <v/>
      </c>
      <c r="E433" s="23" t="str">
        <v/>
      </c>
      <c r="G433" s="13" t="str">
        <v/>
      </c>
      <c r="H433" s="22" t="str">
        <v/>
      </c>
      <c r="I433" s="22" t="str">
        <v/>
      </c>
      <c r="J433" s="23" t="str">
        <v/>
      </c>
    </row>
    <row r="434" spans="2:10" ht="17" thickBot="1" x14ac:dyDescent="0.25">
      <c r="B434" s="14" t="str">
        <v/>
      </c>
      <c r="C434" s="24" t="str">
        <v/>
      </c>
      <c r="D434" s="24" t="str">
        <v/>
      </c>
      <c r="E434" s="25" t="str">
        <v/>
      </c>
      <c r="G434" s="14" t="str">
        <v/>
      </c>
      <c r="H434" s="24" t="str">
        <v/>
      </c>
      <c r="I434" s="24" t="str">
        <v/>
      </c>
      <c r="J434" s="25" t="str">
        <v/>
      </c>
    </row>
    <row r="435" spans="2:10" ht="17" thickBot="1" x14ac:dyDescent="0.25"/>
    <row r="436" spans="2:10" ht="28" customHeight="1" x14ac:dyDescent="0.2">
      <c r="B436" s="74" t="str">
        <f>IF(Clientes!A56="","— aguardando dados —",Clientes!A56)</f>
        <v>— aguardando dados —</v>
      </c>
      <c r="C436" s="75"/>
      <c r="D436" s="75"/>
      <c r="E436" s="76"/>
      <c r="G436" s="74" t="str">
        <f>IF(Clientes!A57="","— aguardando dados —",Clientes!A57)</f>
        <v>— aguardando dados —</v>
      </c>
      <c r="H436" s="75"/>
      <c r="I436" s="75"/>
      <c r="J436" s="76"/>
    </row>
    <row r="437" spans="2:10" ht="20" customHeight="1" x14ac:dyDescent="0.2">
      <c r="B437" s="77" t="s">
        <v>20</v>
      </c>
      <c r="C437" s="67"/>
      <c r="D437" s="78" t="str">
        <f>IF(Clientes!A56="","",Clientes!B56)</f>
        <v/>
      </c>
      <c r="E437" s="79"/>
      <c r="G437" s="77" t="s">
        <v>20</v>
      </c>
      <c r="H437" s="67"/>
      <c r="I437" s="78" t="str">
        <f>IF(Clientes!A57="","",Clientes!B57)</f>
        <v/>
      </c>
      <c r="J437" s="79"/>
    </row>
    <row r="438" spans="2:10" ht="20" customHeight="1" x14ac:dyDescent="0.2">
      <c r="B438" s="77" t="s">
        <v>21</v>
      </c>
      <c r="C438" s="67"/>
      <c r="D438" s="78" t="str">
        <f>IF(Clientes!A56="","",Clientes!C56)</f>
        <v/>
      </c>
      <c r="E438" s="79"/>
      <c r="G438" s="77" t="s">
        <v>21</v>
      </c>
      <c r="H438" s="67"/>
      <c r="I438" s="78" t="str">
        <f>IF(Clientes!A57="","",Clientes!C57)</f>
        <v/>
      </c>
      <c r="J438" s="79"/>
    </row>
    <row r="439" spans="2:10" ht="20" customHeight="1" x14ac:dyDescent="0.2">
      <c r="B439" s="77" t="s">
        <v>22</v>
      </c>
      <c r="C439" s="67"/>
      <c r="D439" s="80" t="str">
        <f>IF(Clientes!A56="","",Clientes!D56)</f>
        <v/>
      </c>
      <c r="E439" s="79"/>
      <c r="G439" s="77" t="s">
        <v>22</v>
      </c>
      <c r="H439" s="67"/>
      <c r="I439" s="80" t="str">
        <f>IF(Clientes!A57="","",Clientes!D57)</f>
        <v/>
      </c>
      <c r="J439" s="79"/>
    </row>
    <row r="440" spans="2:10" x14ac:dyDescent="0.2">
      <c r="B440" s="12" t="s">
        <v>23</v>
      </c>
      <c r="C440" s="11" t="s">
        <v>116</v>
      </c>
      <c r="D440" s="11" t="s">
        <v>24</v>
      </c>
      <c r="E440" s="15" t="s">
        <v>25</v>
      </c>
      <c r="G440" s="12" t="s">
        <v>23</v>
      </c>
      <c r="H440" s="11" t="s">
        <v>116</v>
      </c>
      <c r="I440" s="11" t="s">
        <v>24</v>
      </c>
      <c r="J440" s="15" t="s">
        <v>25</v>
      </c>
    </row>
    <row r="441" spans="2:10" x14ac:dyDescent="0.2">
      <c r="B441" s="13" t="str" cm="1">
        <f t="array" ref="B441:B450">IFERROR(INDEX(_xlfn.SORTBY(_xlfn._xlws.FILTER(tblConsorcios[Produto],tblConsorcios[Parcela Mensal (R$)]&lt;=Clientes!$B$56),_xlfn._xlws.FILTER(tblConsorcios[Parcela Mensal (R$)],tblConsorcios[Parcela Mensal (R$)]&lt;=Clientes!$B$56),-1),_xlfn.SEQUENCE(10)),"")</f>
        <v/>
      </c>
      <c r="C441" s="22" t="str" cm="1">
        <f t="array" ref="C441:C450">IFERROR(INDEX(_xlfn.SORTBY(_xlfn._xlws.FILTER(tblConsorcios[Valor da Carta (R$)],tblConsorcios[Parcela Mensal (R$)]&lt;=Clientes!$B$56),_xlfn._xlws.FILTER(tblConsorcios[Parcela Mensal (R$)],tblConsorcios[Parcela Mensal (R$)]&lt;=Clientes!$B$56),-1),_xlfn.SEQUENCE(10)),"")</f>
        <v/>
      </c>
      <c r="D441" s="22" t="str" cm="1">
        <f t="array" ref="D441:D450">IFERROR(INDEX(_xlfn.SORTBY(_xlfn._xlws.FILTER(tblConsorcios[Parcela Mensal (R$)],tblConsorcios[Parcela Mensal (R$)]&lt;=Clientes!$B$56),_xlfn._xlws.FILTER(tblConsorcios[Parcela Mensal (R$)],tblConsorcios[Parcela Mensal (R$)]&lt;=Clientes!$B$56),-1),_xlfn.SEQUENCE(10)),"")</f>
        <v/>
      </c>
      <c r="E441" s="23" t="str" cm="1">
        <f t="array" ref="E441:E450">IFERROR(Clientes!$B$56-INDEX(_xlfn.SORTBY(_xlfn._xlws.FILTER(tblConsorcios[Parcela Mensal (R$)],tblConsorcios[Parcela Mensal (R$)]&lt;=Clientes!$B$56),_xlfn._xlws.FILTER(tblConsorcios[Parcela Mensal (R$)],tblConsorcios[Parcela Mensal (R$)]&lt;=Clientes!$B$56),-1),_xlfn.SEQUENCE(10)),"")</f>
        <v/>
      </c>
      <c r="G441" s="13" t="str" cm="1">
        <f t="array" ref="G441:G450">IFERROR(INDEX(_xlfn.SORTBY(_xlfn._xlws.FILTER(tblConsorcios[Produto],tblConsorcios[Parcela Mensal (R$)]&lt;=Clientes!$B$57),_xlfn._xlws.FILTER(tblConsorcios[Parcela Mensal (R$)],tblConsorcios[Parcela Mensal (R$)]&lt;=Clientes!$B$57),-1),_xlfn.SEQUENCE(10)),"")</f>
        <v/>
      </c>
      <c r="H441" s="22" t="str" cm="1">
        <f t="array" ref="H441:H450">IFERROR(INDEX(_xlfn.SORTBY(_xlfn._xlws.FILTER(tblConsorcios[Valor da Carta (R$)],tblConsorcios[Parcela Mensal (R$)]&lt;=Clientes!$B$57),_xlfn._xlws.FILTER(tblConsorcios[Parcela Mensal (R$)],tblConsorcios[Parcela Mensal (R$)]&lt;=Clientes!$B$57),-1),_xlfn.SEQUENCE(10)),"")</f>
        <v/>
      </c>
      <c r="I441" s="22" t="str" cm="1">
        <f t="array" ref="I441:I450">IFERROR(INDEX(_xlfn.SORTBY(_xlfn._xlws.FILTER(tblConsorcios[Parcela Mensal (R$)],tblConsorcios[Parcela Mensal (R$)]&lt;=Clientes!$B$57),_xlfn._xlws.FILTER(tblConsorcios[Parcela Mensal (R$)],tblConsorcios[Parcela Mensal (R$)]&lt;=Clientes!$B$57),-1),_xlfn.SEQUENCE(10)),"")</f>
        <v/>
      </c>
      <c r="J441" s="23" t="str" cm="1">
        <f t="array" ref="J441:J450">IFERROR(Clientes!$B$57-INDEX(_xlfn.SORTBY(_xlfn._xlws.FILTER(tblConsorcios[Parcela Mensal (R$)],tblConsorcios[Parcela Mensal (R$)]&lt;=Clientes!$B$57),_xlfn._xlws.FILTER(tblConsorcios[Parcela Mensal (R$)],tblConsorcios[Parcela Mensal (R$)]&lt;=Clientes!$B$57),-1),_xlfn.SEQUENCE(10)),"")</f>
        <v/>
      </c>
    </row>
    <row r="442" spans="2:10" x14ac:dyDescent="0.2">
      <c r="B442" s="13" t="str">
        <v/>
      </c>
      <c r="C442" s="22" t="str">
        <v/>
      </c>
      <c r="D442" s="22" t="str">
        <v/>
      </c>
      <c r="E442" s="23" t="str">
        <v/>
      </c>
      <c r="G442" s="13" t="str">
        <v/>
      </c>
      <c r="H442" s="22" t="str">
        <v/>
      </c>
      <c r="I442" s="22" t="str">
        <v/>
      </c>
      <c r="J442" s="23" t="str">
        <v/>
      </c>
    </row>
    <row r="443" spans="2:10" x14ac:dyDescent="0.2">
      <c r="B443" s="13" t="str">
        <v/>
      </c>
      <c r="C443" s="22" t="str">
        <v/>
      </c>
      <c r="D443" s="22" t="str">
        <v/>
      </c>
      <c r="E443" s="23" t="str">
        <v/>
      </c>
      <c r="G443" s="13" t="str">
        <v/>
      </c>
      <c r="H443" s="22" t="str">
        <v/>
      </c>
      <c r="I443" s="22" t="str">
        <v/>
      </c>
      <c r="J443" s="23" t="str">
        <v/>
      </c>
    </row>
    <row r="444" spans="2:10" x14ac:dyDescent="0.2">
      <c r="B444" s="13" t="str">
        <v/>
      </c>
      <c r="C444" s="22" t="str">
        <v/>
      </c>
      <c r="D444" s="22" t="str">
        <v/>
      </c>
      <c r="E444" s="23" t="str">
        <v/>
      </c>
      <c r="G444" s="13" t="str">
        <v/>
      </c>
      <c r="H444" s="22" t="str">
        <v/>
      </c>
      <c r="I444" s="22" t="str">
        <v/>
      </c>
      <c r="J444" s="23" t="str">
        <v/>
      </c>
    </row>
    <row r="445" spans="2:10" x14ac:dyDescent="0.2">
      <c r="B445" s="13" t="str">
        <v/>
      </c>
      <c r="C445" s="22" t="str">
        <v/>
      </c>
      <c r="D445" s="22" t="str">
        <v/>
      </c>
      <c r="E445" s="23" t="str">
        <v/>
      </c>
      <c r="G445" s="13" t="str">
        <v/>
      </c>
      <c r="H445" s="22" t="str">
        <v/>
      </c>
      <c r="I445" s="22" t="str">
        <v/>
      </c>
      <c r="J445" s="23" t="str">
        <v/>
      </c>
    </row>
    <row r="446" spans="2:10" x14ac:dyDescent="0.2">
      <c r="B446" s="13" t="str">
        <v/>
      </c>
      <c r="C446" s="22" t="str">
        <v/>
      </c>
      <c r="D446" s="22" t="str">
        <v/>
      </c>
      <c r="E446" s="23" t="str">
        <v/>
      </c>
      <c r="G446" s="13" t="str">
        <v/>
      </c>
      <c r="H446" s="22" t="str">
        <v/>
      </c>
      <c r="I446" s="22" t="str">
        <v/>
      </c>
      <c r="J446" s="23" t="str">
        <v/>
      </c>
    </row>
    <row r="447" spans="2:10" x14ac:dyDescent="0.2">
      <c r="B447" s="13" t="str">
        <v/>
      </c>
      <c r="C447" s="22" t="str">
        <v/>
      </c>
      <c r="D447" s="22" t="str">
        <v/>
      </c>
      <c r="E447" s="23" t="str">
        <v/>
      </c>
      <c r="G447" s="13" t="str">
        <v/>
      </c>
      <c r="H447" s="22" t="str">
        <v/>
      </c>
      <c r="I447" s="22" t="str">
        <v/>
      </c>
      <c r="J447" s="23" t="str">
        <v/>
      </c>
    </row>
    <row r="448" spans="2:10" x14ac:dyDescent="0.2">
      <c r="B448" s="13" t="str">
        <v/>
      </c>
      <c r="C448" s="22" t="str">
        <v/>
      </c>
      <c r="D448" s="22" t="str">
        <v/>
      </c>
      <c r="E448" s="23" t="str">
        <v/>
      </c>
      <c r="G448" s="13" t="str">
        <v/>
      </c>
      <c r="H448" s="22" t="str">
        <v/>
      </c>
      <c r="I448" s="22" t="str">
        <v/>
      </c>
      <c r="J448" s="23" t="str">
        <v/>
      </c>
    </row>
    <row r="449" spans="2:10" x14ac:dyDescent="0.2">
      <c r="B449" s="13" t="str">
        <v/>
      </c>
      <c r="C449" s="22" t="str">
        <v/>
      </c>
      <c r="D449" s="22" t="str">
        <v/>
      </c>
      <c r="E449" s="23" t="str">
        <v/>
      </c>
      <c r="G449" s="13" t="str">
        <v/>
      </c>
      <c r="H449" s="22" t="str">
        <v/>
      </c>
      <c r="I449" s="22" t="str">
        <v/>
      </c>
      <c r="J449" s="23" t="str">
        <v/>
      </c>
    </row>
    <row r="450" spans="2:10" ht="17" thickBot="1" x14ac:dyDescent="0.25">
      <c r="B450" s="14" t="str">
        <v/>
      </c>
      <c r="C450" s="24" t="str">
        <v/>
      </c>
      <c r="D450" s="24" t="str">
        <v/>
      </c>
      <c r="E450" s="25" t="str">
        <v/>
      </c>
      <c r="G450" s="14" t="str">
        <v/>
      </c>
      <c r="H450" s="24" t="str">
        <v/>
      </c>
      <c r="I450" s="24" t="str">
        <v/>
      </c>
      <c r="J450" s="25" t="str">
        <v/>
      </c>
    </row>
    <row r="451" spans="2:10" ht="17" thickBot="1" x14ac:dyDescent="0.25"/>
    <row r="452" spans="2:10" ht="28" customHeight="1" x14ac:dyDescent="0.2">
      <c r="B452" s="74" t="str">
        <f>IF(Clientes!A58="","— aguardando dados —",Clientes!A58)</f>
        <v>— aguardando dados —</v>
      </c>
      <c r="C452" s="75"/>
      <c r="D452" s="75"/>
      <c r="E452" s="76"/>
      <c r="G452" s="74" t="str">
        <f>IF(Clientes!A59="","— aguardando dados —",Clientes!A59)</f>
        <v>— aguardando dados —</v>
      </c>
      <c r="H452" s="75"/>
      <c r="I452" s="75"/>
      <c r="J452" s="76"/>
    </row>
    <row r="453" spans="2:10" ht="20" customHeight="1" x14ac:dyDescent="0.2">
      <c r="B453" s="77" t="s">
        <v>20</v>
      </c>
      <c r="C453" s="67"/>
      <c r="D453" s="78" t="str">
        <f>IF(Clientes!A58="","",Clientes!B58)</f>
        <v/>
      </c>
      <c r="E453" s="79"/>
      <c r="G453" s="77" t="s">
        <v>20</v>
      </c>
      <c r="H453" s="67"/>
      <c r="I453" s="78" t="str">
        <f>IF(Clientes!A59="","",Clientes!B59)</f>
        <v/>
      </c>
      <c r="J453" s="79"/>
    </row>
    <row r="454" spans="2:10" ht="20" customHeight="1" x14ac:dyDescent="0.2">
      <c r="B454" s="77" t="s">
        <v>21</v>
      </c>
      <c r="C454" s="67"/>
      <c r="D454" s="78" t="str">
        <f>IF(Clientes!A58="","",Clientes!C58)</f>
        <v/>
      </c>
      <c r="E454" s="79"/>
      <c r="G454" s="77" t="s">
        <v>21</v>
      </c>
      <c r="H454" s="67"/>
      <c r="I454" s="78" t="str">
        <f>IF(Clientes!A59="","",Clientes!C59)</f>
        <v/>
      </c>
      <c r="J454" s="79"/>
    </row>
    <row r="455" spans="2:10" ht="20" customHeight="1" x14ac:dyDescent="0.2">
      <c r="B455" s="77" t="s">
        <v>22</v>
      </c>
      <c r="C455" s="67"/>
      <c r="D455" s="80" t="str">
        <f>IF(Clientes!A58="","",Clientes!D58)</f>
        <v/>
      </c>
      <c r="E455" s="79"/>
      <c r="G455" s="77" t="s">
        <v>22</v>
      </c>
      <c r="H455" s="67"/>
      <c r="I455" s="80" t="str">
        <f>IF(Clientes!A59="","",Clientes!D59)</f>
        <v/>
      </c>
      <c r="J455" s="79"/>
    </row>
    <row r="456" spans="2:10" x14ac:dyDescent="0.2">
      <c r="B456" s="12" t="s">
        <v>23</v>
      </c>
      <c r="C456" s="11" t="s">
        <v>116</v>
      </c>
      <c r="D456" s="11" t="s">
        <v>24</v>
      </c>
      <c r="E456" s="15" t="s">
        <v>25</v>
      </c>
      <c r="G456" s="12" t="s">
        <v>23</v>
      </c>
      <c r="H456" s="11" t="s">
        <v>116</v>
      </c>
      <c r="I456" s="11" t="s">
        <v>24</v>
      </c>
      <c r="J456" s="15" t="s">
        <v>25</v>
      </c>
    </row>
    <row r="457" spans="2:10" x14ac:dyDescent="0.2">
      <c r="B457" s="13" t="str" cm="1">
        <f t="array" ref="B457:B466">IFERROR(INDEX(_xlfn.SORTBY(_xlfn._xlws.FILTER(tblConsorcios[Produto],tblConsorcios[Parcela Mensal (R$)]&lt;=Clientes!$B$58),_xlfn._xlws.FILTER(tblConsorcios[Parcela Mensal (R$)],tblConsorcios[Parcela Mensal (R$)]&lt;=Clientes!$B$58),-1),_xlfn.SEQUENCE(10)),"")</f>
        <v/>
      </c>
      <c r="C457" s="22" t="str" cm="1">
        <f t="array" ref="C457:C466">IFERROR(INDEX(_xlfn.SORTBY(_xlfn._xlws.FILTER(tblConsorcios[Valor da Carta (R$)],tblConsorcios[Parcela Mensal (R$)]&lt;=Clientes!$B$58),_xlfn._xlws.FILTER(tblConsorcios[Parcela Mensal (R$)],tblConsorcios[Parcela Mensal (R$)]&lt;=Clientes!$B$58),-1),_xlfn.SEQUENCE(10)),"")</f>
        <v/>
      </c>
      <c r="D457" s="22" t="str" cm="1">
        <f t="array" ref="D457:D466">IFERROR(INDEX(_xlfn.SORTBY(_xlfn._xlws.FILTER(tblConsorcios[Parcela Mensal (R$)],tblConsorcios[Parcela Mensal (R$)]&lt;=Clientes!$B$58),_xlfn._xlws.FILTER(tblConsorcios[Parcela Mensal (R$)],tblConsorcios[Parcela Mensal (R$)]&lt;=Clientes!$B$58),-1),_xlfn.SEQUENCE(10)),"")</f>
        <v/>
      </c>
      <c r="E457" s="23" t="str" cm="1">
        <f t="array" ref="E457:E466">IFERROR(Clientes!$B$58-INDEX(_xlfn.SORTBY(_xlfn._xlws.FILTER(tblConsorcios[Parcela Mensal (R$)],tblConsorcios[Parcela Mensal (R$)]&lt;=Clientes!$B$58),_xlfn._xlws.FILTER(tblConsorcios[Parcela Mensal (R$)],tblConsorcios[Parcela Mensal (R$)]&lt;=Clientes!$B$58),-1),_xlfn.SEQUENCE(10)),"")</f>
        <v/>
      </c>
      <c r="G457" s="13" t="str" cm="1">
        <f t="array" ref="G457:G466">IFERROR(INDEX(_xlfn.SORTBY(_xlfn._xlws.FILTER(tblConsorcios[Produto],tblConsorcios[Parcela Mensal (R$)]&lt;=Clientes!$B$59),_xlfn._xlws.FILTER(tblConsorcios[Parcela Mensal (R$)],tblConsorcios[Parcela Mensal (R$)]&lt;=Clientes!$B$59),-1),_xlfn.SEQUENCE(10)),"")</f>
        <v/>
      </c>
      <c r="H457" s="22" t="str" cm="1">
        <f t="array" ref="H457:H466">IFERROR(INDEX(_xlfn.SORTBY(_xlfn._xlws.FILTER(tblConsorcios[Valor da Carta (R$)],tblConsorcios[Parcela Mensal (R$)]&lt;=Clientes!$B$59),_xlfn._xlws.FILTER(tblConsorcios[Parcela Mensal (R$)],tblConsorcios[Parcela Mensal (R$)]&lt;=Clientes!$B$59),-1),_xlfn.SEQUENCE(10)),"")</f>
        <v/>
      </c>
      <c r="I457" s="22" t="str" cm="1">
        <f t="array" ref="I457:I466">IFERROR(INDEX(_xlfn.SORTBY(_xlfn._xlws.FILTER(tblConsorcios[Parcela Mensal (R$)],tblConsorcios[Parcela Mensal (R$)]&lt;=Clientes!$B$59),_xlfn._xlws.FILTER(tblConsorcios[Parcela Mensal (R$)],tblConsorcios[Parcela Mensal (R$)]&lt;=Clientes!$B$59),-1),_xlfn.SEQUENCE(10)),"")</f>
        <v/>
      </c>
      <c r="J457" s="23" t="str" cm="1">
        <f t="array" ref="J457:J466">IFERROR(Clientes!$B$59-INDEX(_xlfn.SORTBY(_xlfn._xlws.FILTER(tblConsorcios[Parcela Mensal (R$)],tblConsorcios[Parcela Mensal (R$)]&lt;=Clientes!$B$59),_xlfn._xlws.FILTER(tblConsorcios[Parcela Mensal (R$)],tblConsorcios[Parcela Mensal (R$)]&lt;=Clientes!$B$59),-1),_xlfn.SEQUENCE(10)),"")</f>
        <v/>
      </c>
    </row>
    <row r="458" spans="2:10" x14ac:dyDescent="0.2">
      <c r="B458" s="13" t="str">
        <v/>
      </c>
      <c r="C458" s="22" t="str">
        <v/>
      </c>
      <c r="D458" s="22" t="str">
        <v/>
      </c>
      <c r="E458" s="23" t="str">
        <v/>
      </c>
      <c r="G458" s="13" t="str">
        <v/>
      </c>
      <c r="H458" s="22" t="str">
        <v/>
      </c>
      <c r="I458" s="22" t="str">
        <v/>
      </c>
      <c r="J458" s="23" t="str">
        <v/>
      </c>
    </row>
    <row r="459" spans="2:10" x14ac:dyDescent="0.2">
      <c r="B459" s="13" t="str">
        <v/>
      </c>
      <c r="C459" s="22" t="str">
        <v/>
      </c>
      <c r="D459" s="22" t="str">
        <v/>
      </c>
      <c r="E459" s="23" t="str">
        <v/>
      </c>
      <c r="G459" s="13" t="str">
        <v/>
      </c>
      <c r="H459" s="22" t="str">
        <v/>
      </c>
      <c r="I459" s="22" t="str">
        <v/>
      </c>
      <c r="J459" s="23" t="str">
        <v/>
      </c>
    </row>
    <row r="460" spans="2:10" x14ac:dyDescent="0.2">
      <c r="B460" s="13" t="str">
        <v/>
      </c>
      <c r="C460" s="22" t="str">
        <v/>
      </c>
      <c r="D460" s="22" t="str">
        <v/>
      </c>
      <c r="E460" s="23" t="str">
        <v/>
      </c>
      <c r="G460" s="13" t="str">
        <v/>
      </c>
      <c r="H460" s="22" t="str">
        <v/>
      </c>
      <c r="I460" s="22" t="str">
        <v/>
      </c>
      <c r="J460" s="23" t="str">
        <v/>
      </c>
    </row>
    <row r="461" spans="2:10" x14ac:dyDescent="0.2">
      <c r="B461" s="13" t="str">
        <v/>
      </c>
      <c r="C461" s="22" t="str">
        <v/>
      </c>
      <c r="D461" s="22" t="str">
        <v/>
      </c>
      <c r="E461" s="23" t="str">
        <v/>
      </c>
      <c r="G461" s="13" t="str">
        <v/>
      </c>
      <c r="H461" s="22" t="str">
        <v/>
      </c>
      <c r="I461" s="22" t="str">
        <v/>
      </c>
      <c r="J461" s="23" t="str">
        <v/>
      </c>
    </row>
    <row r="462" spans="2:10" x14ac:dyDescent="0.2">
      <c r="B462" s="13" t="str">
        <v/>
      </c>
      <c r="C462" s="22" t="str">
        <v/>
      </c>
      <c r="D462" s="22" t="str">
        <v/>
      </c>
      <c r="E462" s="23" t="str">
        <v/>
      </c>
      <c r="G462" s="13" t="str">
        <v/>
      </c>
      <c r="H462" s="22" t="str">
        <v/>
      </c>
      <c r="I462" s="22" t="str">
        <v/>
      </c>
      <c r="J462" s="23" t="str">
        <v/>
      </c>
    </row>
    <row r="463" spans="2:10" x14ac:dyDescent="0.2">
      <c r="B463" s="13" t="str">
        <v/>
      </c>
      <c r="C463" s="22" t="str">
        <v/>
      </c>
      <c r="D463" s="22" t="str">
        <v/>
      </c>
      <c r="E463" s="23" t="str">
        <v/>
      </c>
      <c r="G463" s="13" t="str">
        <v/>
      </c>
      <c r="H463" s="22" t="str">
        <v/>
      </c>
      <c r="I463" s="22" t="str">
        <v/>
      </c>
      <c r="J463" s="23" t="str">
        <v/>
      </c>
    </row>
    <row r="464" spans="2:10" x14ac:dyDescent="0.2">
      <c r="B464" s="13" t="str">
        <v/>
      </c>
      <c r="C464" s="22" t="str">
        <v/>
      </c>
      <c r="D464" s="22" t="str">
        <v/>
      </c>
      <c r="E464" s="23" t="str">
        <v/>
      </c>
      <c r="G464" s="13" t="str">
        <v/>
      </c>
      <c r="H464" s="22" t="str">
        <v/>
      </c>
      <c r="I464" s="22" t="str">
        <v/>
      </c>
      <c r="J464" s="23" t="str">
        <v/>
      </c>
    </row>
    <row r="465" spans="2:10" x14ac:dyDescent="0.2">
      <c r="B465" s="13" t="str">
        <v/>
      </c>
      <c r="C465" s="22" t="str">
        <v/>
      </c>
      <c r="D465" s="22" t="str">
        <v/>
      </c>
      <c r="E465" s="23" t="str">
        <v/>
      </c>
      <c r="G465" s="13" t="str">
        <v/>
      </c>
      <c r="H465" s="22" t="str">
        <v/>
      </c>
      <c r="I465" s="22" t="str">
        <v/>
      </c>
      <c r="J465" s="23" t="str">
        <v/>
      </c>
    </row>
    <row r="466" spans="2:10" ht="17" thickBot="1" x14ac:dyDescent="0.25">
      <c r="B466" s="14" t="str">
        <v/>
      </c>
      <c r="C466" s="24" t="str">
        <v/>
      </c>
      <c r="D466" s="24" t="str">
        <v/>
      </c>
      <c r="E466" s="25" t="str">
        <v/>
      </c>
      <c r="G466" s="14" t="str">
        <v/>
      </c>
      <c r="H466" s="24" t="str">
        <v/>
      </c>
      <c r="I466" s="24" t="str">
        <v/>
      </c>
      <c r="J466" s="25" t="str">
        <v/>
      </c>
    </row>
    <row r="467" spans="2:10" ht="17" thickBot="1" x14ac:dyDescent="0.25"/>
    <row r="468" spans="2:10" ht="28" customHeight="1" x14ac:dyDescent="0.2">
      <c r="B468" s="74" t="str">
        <f>IF(Clientes!A60="","— aguardando dados —",Clientes!A60)</f>
        <v>— aguardando dados —</v>
      </c>
      <c r="C468" s="75"/>
      <c r="D468" s="75"/>
      <c r="E468" s="76"/>
      <c r="G468" s="74" t="str">
        <f>IF(Clientes!A61="","— aguardando dados —",Clientes!A61)</f>
        <v>— aguardando dados —</v>
      </c>
      <c r="H468" s="75"/>
      <c r="I468" s="75"/>
      <c r="J468" s="76"/>
    </row>
    <row r="469" spans="2:10" ht="20" customHeight="1" x14ac:dyDescent="0.2">
      <c r="B469" s="77" t="s">
        <v>20</v>
      </c>
      <c r="C469" s="67"/>
      <c r="D469" s="78" t="str">
        <f>IF(Clientes!A60="","",Clientes!B60)</f>
        <v/>
      </c>
      <c r="E469" s="79"/>
      <c r="G469" s="77" t="s">
        <v>20</v>
      </c>
      <c r="H469" s="67"/>
      <c r="I469" s="78" t="str">
        <f>IF(Clientes!A61="","",Clientes!B61)</f>
        <v/>
      </c>
      <c r="J469" s="79"/>
    </row>
    <row r="470" spans="2:10" ht="20" customHeight="1" x14ac:dyDescent="0.2">
      <c r="B470" s="77" t="s">
        <v>21</v>
      </c>
      <c r="C470" s="67"/>
      <c r="D470" s="78" t="str">
        <f>IF(Clientes!A60="","",Clientes!C60)</f>
        <v/>
      </c>
      <c r="E470" s="79"/>
      <c r="G470" s="77" t="s">
        <v>21</v>
      </c>
      <c r="H470" s="67"/>
      <c r="I470" s="78" t="str">
        <f>IF(Clientes!A61="","",Clientes!C61)</f>
        <v/>
      </c>
      <c r="J470" s="79"/>
    </row>
    <row r="471" spans="2:10" ht="20" customHeight="1" x14ac:dyDescent="0.2">
      <c r="B471" s="77" t="s">
        <v>22</v>
      </c>
      <c r="C471" s="67"/>
      <c r="D471" s="80" t="str">
        <f>IF(Clientes!A60="","",Clientes!D60)</f>
        <v/>
      </c>
      <c r="E471" s="79"/>
      <c r="G471" s="77" t="s">
        <v>22</v>
      </c>
      <c r="H471" s="67"/>
      <c r="I471" s="80" t="str">
        <f>IF(Clientes!A61="","",Clientes!D61)</f>
        <v/>
      </c>
      <c r="J471" s="79"/>
    </row>
    <row r="472" spans="2:10" x14ac:dyDescent="0.2">
      <c r="B472" s="12" t="s">
        <v>23</v>
      </c>
      <c r="C472" s="11" t="s">
        <v>116</v>
      </c>
      <c r="D472" s="11" t="s">
        <v>24</v>
      </c>
      <c r="E472" s="15" t="s">
        <v>25</v>
      </c>
      <c r="G472" s="12" t="s">
        <v>23</v>
      </c>
      <c r="H472" s="11" t="s">
        <v>116</v>
      </c>
      <c r="I472" s="11" t="s">
        <v>24</v>
      </c>
      <c r="J472" s="15" t="s">
        <v>25</v>
      </c>
    </row>
    <row r="473" spans="2:10" x14ac:dyDescent="0.2">
      <c r="B473" s="13" t="str" cm="1">
        <f t="array" ref="B473:B482">IFERROR(INDEX(_xlfn.SORTBY(_xlfn._xlws.FILTER(tblConsorcios[Produto],tblConsorcios[Parcela Mensal (R$)]&lt;=Clientes!$B$60),_xlfn._xlws.FILTER(tblConsorcios[Parcela Mensal (R$)],tblConsorcios[Parcela Mensal (R$)]&lt;=Clientes!$B$60),-1),_xlfn.SEQUENCE(10)),"")</f>
        <v/>
      </c>
      <c r="C473" s="22" t="str" cm="1">
        <f t="array" ref="C473:C482">IFERROR(INDEX(_xlfn.SORTBY(_xlfn._xlws.FILTER(tblConsorcios[Valor da Carta (R$)],tblConsorcios[Parcela Mensal (R$)]&lt;=Clientes!$B$60),_xlfn._xlws.FILTER(tblConsorcios[Parcela Mensal (R$)],tblConsorcios[Parcela Mensal (R$)]&lt;=Clientes!$B$60),-1),_xlfn.SEQUENCE(10)),"")</f>
        <v/>
      </c>
      <c r="D473" s="22" t="str" cm="1">
        <f t="array" ref="D473:D482">IFERROR(INDEX(_xlfn.SORTBY(_xlfn._xlws.FILTER(tblConsorcios[Parcela Mensal (R$)],tblConsorcios[Parcela Mensal (R$)]&lt;=Clientes!$B$60),_xlfn._xlws.FILTER(tblConsorcios[Parcela Mensal (R$)],tblConsorcios[Parcela Mensal (R$)]&lt;=Clientes!$B$60),-1),_xlfn.SEQUENCE(10)),"")</f>
        <v/>
      </c>
      <c r="E473" s="23" t="str" cm="1">
        <f t="array" ref="E473:E482">IFERROR(Clientes!$B$60-INDEX(_xlfn.SORTBY(_xlfn._xlws.FILTER(tblConsorcios[Parcela Mensal (R$)],tblConsorcios[Parcela Mensal (R$)]&lt;=Clientes!$B$60),_xlfn._xlws.FILTER(tblConsorcios[Parcela Mensal (R$)],tblConsorcios[Parcela Mensal (R$)]&lt;=Clientes!$B$60),-1),_xlfn.SEQUENCE(10)),"")</f>
        <v/>
      </c>
      <c r="G473" s="13" t="str" cm="1">
        <f t="array" ref="G473:G482">IFERROR(INDEX(_xlfn.SORTBY(_xlfn._xlws.FILTER(tblConsorcios[Produto],tblConsorcios[Parcela Mensal (R$)]&lt;=Clientes!$B$61),_xlfn._xlws.FILTER(tblConsorcios[Parcela Mensal (R$)],tblConsorcios[Parcela Mensal (R$)]&lt;=Clientes!$B$61),-1),_xlfn.SEQUENCE(10)),"")</f>
        <v/>
      </c>
      <c r="H473" s="22" t="str" cm="1">
        <f t="array" ref="H473:H482">IFERROR(INDEX(_xlfn.SORTBY(_xlfn._xlws.FILTER(tblConsorcios[Valor da Carta (R$)],tblConsorcios[Parcela Mensal (R$)]&lt;=Clientes!$B$61),_xlfn._xlws.FILTER(tblConsorcios[Parcela Mensal (R$)],tblConsorcios[Parcela Mensal (R$)]&lt;=Clientes!$B$61),-1),_xlfn.SEQUENCE(10)),"")</f>
        <v/>
      </c>
      <c r="I473" s="22" t="str" cm="1">
        <f t="array" ref="I473:I482">IFERROR(INDEX(_xlfn.SORTBY(_xlfn._xlws.FILTER(tblConsorcios[Parcela Mensal (R$)],tblConsorcios[Parcela Mensal (R$)]&lt;=Clientes!$B$61),_xlfn._xlws.FILTER(tblConsorcios[Parcela Mensal (R$)],tblConsorcios[Parcela Mensal (R$)]&lt;=Clientes!$B$61),-1),_xlfn.SEQUENCE(10)),"")</f>
        <v/>
      </c>
      <c r="J473" s="23" t="str" cm="1">
        <f t="array" ref="J473:J482">IFERROR(Clientes!$B$61-INDEX(_xlfn.SORTBY(_xlfn._xlws.FILTER(tblConsorcios[Parcela Mensal (R$)],tblConsorcios[Parcela Mensal (R$)]&lt;=Clientes!$B$61),_xlfn._xlws.FILTER(tblConsorcios[Parcela Mensal (R$)],tblConsorcios[Parcela Mensal (R$)]&lt;=Clientes!$B$61),-1),_xlfn.SEQUENCE(10)),"")</f>
        <v/>
      </c>
    </row>
    <row r="474" spans="2:10" x14ac:dyDescent="0.2">
      <c r="B474" s="13" t="str">
        <v/>
      </c>
      <c r="C474" s="22" t="str">
        <v/>
      </c>
      <c r="D474" s="22" t="str">
        <v/>
      </c>
      <c r="E474" s="23" t="str">
        <v/>
      </c>
      <c r="G474" s="13" t="str">
        <v/>
      </c>
      <c r="H474" s="22" t="str">
        <v/>
      </c>
      <c r="I474" s="22" t="str">
        <v/>
      </c>
      <c r="J474" s="23" t="str">
        <v/>
      </c>
    </row>
    <row r="475" spans="2:10" x14ac:dyDescent="0.2">
      <c r="B475" s="13" t="str">
        <v/>
      </c>
      <c r="C475" s="22" t="str">
        <v/>
      </c>
      <c r="D475" s="22" t="str">
        <v/>
      </c>
      <c r="E475" s="23" t="str">
        <v/>
      </c>
      <c r="G475" s="13" t="str">
        <v/>
      </c>
      <c r="H475" s="22" t="str">
        <v/>
      </c>
      <c r="I475" s="22" t="str">
        <v/>
      </c>
      <c r="J475" s="23" t="str">
        <v/>
      </c>
    </row>
    <row r="476" spans="2:10" x14ac:dyDescent="0.2">
      <c r="B476" s="13" t="str">
        <v/>
      </c>
      <c r="C476" s="22" t="str">
        <v/>
      </c>
      <c r="D476" s="22" t="str">
        <v/>
      </c>
      <c r="E476" s="23" t="str">
        <v/>
      </c>
      <c r="G476" s="13" t="str">
        <v/>
      </c>
      <c r="H476" s="22" t="str">
        <v/>
      </c>
      <c r="I476" s="22" t="str">
        <v/>
      </c>
      <c r="J476" s="23" t="str">
        <v/>
      </c>
    </row>
    <row r="477" spans="2:10" x14ac:dyDescent="0.2">
      <c r="B477" s="13" t="str">
        <v/>
      </c>
      <c r="C477" s="22" t="str">
        <v/>
      </c>
      <c r="D477" s="22" t="str">
        <v/>
      </c>
      <c r="E477" s="23" t="str">
        <v/>
      </c>
      <c r="G477" s="13" t="str">
        <v/>
      </c>
      <c r="H477" s="22" t="str">
        <v/>
      </c>
      <c r="I477" s="22" t="str">
        <v/>
      </c>
      <c r="J477" s="23" t="str">
        <v/>
      </c>
    </row>
    <row r="478" spans="2:10" x14ac:dyDescent="0.2">
      <c r="B478" s="13" t="str">
        <v/>
      </c>
      <c r="C478" s="22" t="str">
        <v/>
      </c>
      <c r="D478" s="22" t="str">
        <v/>
      </c>
      <c r="E478" s="23" t="str">
        <v/>
      </c>
      <c r="G478" s="13" t="str">
        <v/>
      </c>
      <c r="H478" s="22" t="str">
        <v/>
      </c>
      <c r="I478" s="22" t="str">
        <v/>
      </c>
      <c r="J478" s="23" t="str">
        <v/>
      </c>
    </row>
    <row r="479" spans="2:10" x14ac:dyDescent="0.2">
      <c r="B479" s="13" t="str">
        <v/>
      </c>
      <c r="C479" s="22" t="str">
        <v/>
      </c>
      <c r="D479" s="22" t="str">
        <v/>
      </c>
      <c r="E479" s="23" t="str">
        <v/>
      </c>
      <c r="G479" s="13" t="str">
        <v/>
      </c>
      <c r="H479" s="22" t="str">
        <v/>
      </c>
      <c r="I479" s="22" t="str">
        <v/>
      </c>
      <c r="J479" s="23" t="str">
        <v/>
      </c>
    </row>
    <row r="480" spans="2:10" x14ac:dyDescent="0.2">
      <c r="B480" s="13" t="str">
        <v/>
      </c>
      <c r="C480" s="22" t="str">
        <v/>
      </c>
      <c r="D480" s="22" t="str">
        <v/>
      </c>
      <c r="E480" s="23" t="str">
        <v/>
      </c>
      <c r="G480" s="13" t="str">
        <v/>
      </c>
      <c r="H480" s="22" t="str">
        <v/>
      </c>
      <c r="I480" s="22" t="str">
        <v/>
      </c>
      <c r="J480" s="23" t="str">
        <v/>
      </c>
    </row>
    <row r="481" spans="2:10" x14ac:dyDescent="0.2">
      <c r="B481" s="13" t="str">
        <v/>
      </c>
      <c r="C481" s="22" t="str">
        <v/>
      </c>
      <c r="D481" s="22" t="str">
        <v/>
      </c>
      <c r="E481" s="23" t="str">
        <v/>
      </c>
      <c r="G481" s="13" t="str">
        <v/>
      </c>
      <c r="H481" s="22" t="str">
        <v/>
      </c>
      <c r="I481" s="22" t="str">
        <v/>
      </c>
      <c r="J481" s="23" t="str">
        <v/>
      </c>
    </row>
    <row r="482" spans="2:10" ht="17" thickBot="1" x14ac:dyDescent="0.25">
      <c r="B482" s="14" t="str">
        <v/>
      </c>
      <c r="C482" s="24" t="str">
        <v/>
      </c>
      <c r="D482" s="24" t="str">
        <v/>
      </c>
      <c r="E482" s="25" t="str">
        <v/>
      </c>
      <c r="G482" s="14" t="str">
        <v/>
      </c>
      <c r="H482" s="24" t="str">
        <v/>
      </c>
      <c r="I482" s="24" t="str">
        <v/>
      </c>
      <c r="J482" s="25" t="str">
        <v/>
      </c>
    </row>
    <row r="483" spans="2:10" ht="17" thickBot="1" x14ac:dyDescent="0.25"/>
    <row r="484" spans="2:10" ht="28" customHeight="1" x14ac:dyDescent="0.2">
      <c r="B484" s="74" t="str">
        <f>IF(Clientes!A62="","— aguardando dados —",Clientes!A62)</f>
        <v>— aguardando dados —</v>
      </c>
      <c r="C484" s="75"/>
      <c r="D484" s="75"/>
      <c r="E484" s="76"/>
      <c r="G484" s="74" t="str">
        <f>IF(Clientes!A63="","— aguardando dados —",Clientes!A63)</f>
        <v>— aguardando dados —</v>
      </c>
      <c r="H484" s="75"/>
      <c r="I484" s="75"/>
      <c r="J484" s="76"/>
    </row>
    <row r="485" spans="2:10" ht="20" customHeight="1" x14ac:dyDescent="0.2">
      <c r="B485" s="77" t="s">
        <v>20</v>
      </c>
      <c r="C485" s="67"/>
      <c r="D485" s="78" t="str">
        <f>IF(Clientes!A62="","",Clientes!B62)</f>
        <v/>
      </c>
      <c r="E485" s="79"/>
      <c r="G485" s="77" t="s">
        <v>20</v>
      </c>
      <c r="H485" s="67"/>
      <c r="I485" s="78" t="str">
        <f>IF(Clientes!A63="","",Clientes!B63)</f>
        <v/>
      </c>
      <c r="J485" s="79"/>
    </row>
    <row r="486" spans="2:10" ht="20" customHeight="1" x14ac:dyDescent="0.2">
      <c r="B486" s="77" t="s">
        <v>21</v>
      </c>
      <c r="C486" s="67"/>
      <c r="D486" s="78" t="str">
        <f>IF(Clientes!A62="","",Clientes!C62)</f>
        <v/>
      </c>
      <c r="E486" s="79"/>
      <c r="G486" s="77" t="s">
        <v>21</v>
      </c>
      <c r="H486" s="67"/>
      <c r="I486" s="78" t="str">
        <f>IF(Clientes!A63="","",Clientes!C63)</f>
        <v/>
      </c>
      <c r="J486" s="79"/>
    </row>
    <row r="487" spans="2:10" ht="20" customHeight="1" x14ac:dyDescent="0.2">
      <c r="B487" s="77" t="s">
        <v>22</v>
      </c>
      <c r="C487" s="67"/>
      <c r="D487" s="80" t="str">
        <f>IF(Clientes!A62="","",Clientes!D62)</f>
        <v/>
      </c>
      <c r="E487" s="79"/>
      <c r="G487" s="77" t="s">
        <v>22</v>
      </c>
      <c r="H487" s="67"/>
      <c r="I487" s="80" t="str">
        <f>IF(Clientes!A63="","",Clientes!D63)</f>
        <v/>
      </c>
      <c r="J487" s="79"/>
    </row>
    <row r="488" spans="2:10" x14ac:dyDescent="0.2">
      <c r="B488" s="12" t="s">
        <v>23</v>
      </c>
      <c r="C488" s="11" t="s">
        <v>116</v>
      </c>
      <c r="D488" s="11" t="s">
        <v>24</v>
      </c>
      <c r="E488" s="15" t="s">
        <v>25</v>
      </c>
      <c r="G488" s="12" t="s">
        <v>23</v>
      </c>
      <c r="H488" s="11" t="s">
        <v>116</v>
      </c>
      <c r="I488" s="11" t="s">
        <v>24</v>
      </c>
      <c r="J488" s="15" t="s">
        <v>25</v>
      </c>
    </row>
    <row r="489" spans="2:10" x14ac:dyDescent="0.2">
      <c r="B489" s="13" t="str" cm="1">
        <f t="array" ref="B489:B498">IFERROR(INDEX(_xlfn.SORTBY(_xlfn._xlws.FILTER(tblConsorcios[Produto],tblConsorcios[Parcela Mensal (R$)]&lt;=Clientes!$B$62),_xlfn._xlws.FILTER(tblConsorcios[Parcela Mensal (R$)],tblConsorcios[Parcela Mensal (R$)]&lt;=Clientes!$B$62),-1),_xlfn.SEQUENCE(10)),"")</f>
        <v/>
      </c>
      <c r="C489" s="22" t="str" cm="1">
        <f t="array" ref="C489:C498">IFERROR(INDEX(_xlfn.SORTBY(_xlfn._xlws.FILTER(tblConsorcios[Valor da Carta (R$)],tblConsorcios[Parcela Mensal (R$)]&lt;=Clientes!$B$62),_xlfn._xlws.FILTER(tblConsorcios[Parcela Mensal (R$)],tblConsorcios[Parcela Mensal (R$)]&lt;=Clientes!$B$62),-1),_xlfn.SEQUENCE(10)),"")</f>
        <v/>
      </c>
      <c r="D489" s="22" t="str" cm="1">
        <f t="array" ref="D489:D498">IFERROR(INDEX(_xlfn.SORTBY(_xlfn._xlws.FILTER(tblConsorcios[Parcela Mensal (R$)],tblConsorcios[Parcela Mensal (R$)]&lt;=Clientes!$B$62),_xlfn._xlws.FILTER(tblConsorcios[Parcela Mensal (R$)],tblConsorcios[Parcela Mensal (R$)]&lt;=Clientes!$B$62),-1),_xlfn.SEQUENCE(10)),"")</f>
        <v/>
      </c>
      <c r="E489" s="23" t="str" cm="1">
        <f t="array" ref="E489:E498">IFERROR(Clientes!$B$62-INDEX(_xlfn.SORTBY(_xlfn._xlws.FILTER(tblConsorcios[Parcela Mensal (R$)],tblConsorcios[Parcela Mensal (R$)]&lt;=Clientes!$B$62),_xlfn._xlws.FILTER(tblConsorcios[Parcela Mensal (R$)],tblConsorcios[Parcela Mensal (R$)]&lt;=Clientes!$B$62),-1),_xlfn.SEQUENCE(10)),"")</f>
        <v/>
      </c>
      <c r="G489" s="13" t="str" cm="1">
        <f t="array" ref="G489:G498">IFERROR(INDEX(_xlfn.SORTBY(_xlfn._xlws.FILTER(tblConsorcios[Produto],tblConsorcios[Parcela Mensal (R$)]&lt;=Clientes!$B$63),_xlfn._xlws.FILTER(tblConsorcios[Parcela Mensal (R$)],tblConsorcios[Parcela Mensal (R$)]&lt;=Clientes!$B$63),-1),_xlfn.SEQUENCE(10)),"")</f>
        <v/>
      </c>
      <c r="H489" s="22" t="str" cm="1">
        <f t="array" ref="H489:H498">IFERROR(INDEX(_xlfn.SORTBY(_xlfn._xlws.FILTER(tblConsorcios[Valor da Carta (R$)],tblConsorcios[Parcela Mensal (R$)]&lt;=Clientes!$B$63),_xlfn._xlws.FILTER(tblConsorcios[Parcela Mensal (R$)],tblConsorcios[Parcela Mensal (R$)]&lt;=Clientes!$B$63),-1),_xlfn.SEQUENCE(10)),"")</f>
        <v/>
      </c>
      <c r="I489" s="22" t="str" cm="1">
        <f t="array" ref="I489:I498">IFERROR(INDEX(_xlfn.SORTBY(_xlfn._xlws.FILTER(tblConsorcios[Parcela Mensal (R$)],tblConsorcios[Parcela Mensal (R$)]&lt;=Clientes!$B$63),_xlfn._xlws.FILTER(tblConsorcios[Parcela Mensal (R$)],tblConsorcios[Parcela Mensal (R$)]&lt;=Clientes!$B$63),-1),_xlfn.SEQUENCE(10)),"")</f>
        <v/>
      </c>
      <c r="J489" s="23" t="str" cm="1">
        <f t="array" ref="J489:J498">IFERROR(Clientes!$B$63-INDEX(_xlfn.SORTBY(_xlfn._xlws.FILTER(tblConsorcios[Parcela Mensal (R$)],tblConsorcios[Parcela Mensal (R$)]&lt;=Clientes!$B$63),_xlfn._xlws.FILTER(tblConsorcios[Parcela Mensal (R$)],tblConsorcios[Parcela Mensal (R$)]&lt;=Clientes!$B$63),-1),_xlfn.SEQUENCE(10)),"")</f>
        <v/>
      </c>
    </row>
    <row r="490" spans="2:10" x14ac:dyDescent="0.2">
      <c r="B490" s="13" t="str">
        <v/>
      </c>
      <c r="C490" s="22" t="str">
        <v/>
      </c>
      <c r="D490" s="22" t="str">
        <v/>
      </c>
      <c r="E490" s="23" t="str">
        <v/>
      </c>
      <c r="G490" s="13" t="str">
        <v/>
      </c>
      <c r="H490" s="22" t="str">
        <v/>
      </c>
      <c r="I490" s="22" t="str">
        <v/>
      </c>
      <c r="J490" s="23" t="str">
        <v/>
      </c>
    </row>
    <row r="491" spans="2:10" x14ac:dyDescent="0.2">
      <c r="B491" s="13" t="str">
        <v/>
      </c>
      <c r="C491" s="22" t="str">
        <v/>
      </c>
      <c r="D491" s="22" t="str">
        <v/>
      </c>
      <c r="E491" s="23" t="str">
        <v/>
      </c>
      <c r="G491" s="13" t="str">
        <v/>
      </c>
      <c r="H491" s="22" t="str">
        <v/>
      </c>
      <c r="I491" s="22" t="str">
        <v/>
      </c>
      <c r="J491" s="23" t="str">
        <v/>
      </c>
    </row>
    <row r="492" spans="2:10" x14ac:dyDescent="0.2">
      <c r="B492" s="13" t="str">
        <v/>
      </c>
      <c r="C492" s="22" t="str">
        <v/>
      </c>
      <c r="D492" s="22" t="str">
        <v/>
      </c>
      <c r="E492" s="23" t="str">
        <v/>
      </c>
      <c r="G492" s="13" t="str">
        <v/>
      </c>
      <c r="H492" s="22" t="str">
        <v/>
      </c>
      <c r="I492" s="22" t="str">
        <v/>
      </c>
      <c r="J492" s="23" t="str">
        <v/>
      </c>
    </row>
    <row r="493" spans="2:10" x14ac:dyDescent="0.2">
      <c r="B493" s="13" t="str">
        <v/>
      </c>
      <c r="C493" s="22" t="str">
        <v/>
      </c>
      <c r="D493" s="22" t="str">
        <v/>
      </c>
      <c r="E493" s="23" t="str">
        <v/>
      </c>
      <c r="G493" s="13" t="str">
        <v/>
      </c>
      <c r="H493" s="22" t="str">
        <v/>
      </c>
      <c r="I493" s="22" t="str">
        <v/>
      </c>
      <c r="J493" s="23" t="str">
        <v/>
      </c>
    </row>
    <row r="494" spans="2:10" x14ac:dyDescent="0.2">
      <c r="B494" s="13" t="str">
        <v/>
      </c>
      <c r="C494" s="22" t="str">
        <v/>
      </c>
      <c r="D494" s="22" t="str">
        <v/>
      </c>
      <c r="E494" s="23" t="str">
        <v/>
      </c>
      <c r="G494" s="13" t="str">
        <v/>
      </c>
      <c r="H494" s="22" t="str">
        <v/>
      </c>
      <c r="I494" s="22" t="str">
        <v/>
      </c>
      <c r="J494" s="23" t="str">
        <v/>
      </c>
    </row>
    <row r="495" spans="2:10" x14ac:dyDescent="0.2">
      <c r="B495" s="13" t="str">
        <v/>
      </c>
      <c r="C495" s="22" t="str">
        <v/>
      </c>
      <c r="D495" s="22" t="str">
        <v/>
      </c>
      <c r="E495" s="23" t="str">
        <v/>
      </c>
      <c r="G495" s="13" t="str">
        <v/>
      </c>
      <c r="H495" s="22" t="str">
        <v/>
      </c>
      <c r="I495" s="22" t="str">
        <v/>
      </c>
      <c r="J495" s="23" t="str">
        <v/>
      </c>
    </row>
    <row r="496" spans="2:10" x14ac:dyDescent="0.2">
      <c r="B496" s="13" t="str">
        <v/>
      </c>
      <c r="C496" s="22" t="str">
        <v/>
      </c>
      <c r="D496" s="22" t="str">
        <v/>
      </c>
      <c r="E496" s="23" t="str">
        <v/>
      </c>
      <c r="G496" s="13" t="str">
        <v/>
      </c>
      <c r="H496" s="22" t="str">
        <v/>
      </c>
      <c r="I496" s="22" t="str">
        <v/>
      </c>
      <c r="J496" s="23" t="str">
        <v/>
      </c>
    </row>
    <row r="497" spans="2:10" x14ac:dyDescent="0.2">
      <c r="B497" s="13" t="str">
        <v/>
      </c>
      <c r="C497" s="22" t="str">
        <v/>
      </c>
      <c r="D497" s="22" t="str">
        <v/>
      </c>
      <c r="E497" s="23" t="str">
        <v/>
      </c>
      <c r="G497" s="13" t="str">
        <v/>
      </c>
      <c r="H497" s="22" t="str">
        <v/>
      </c>
      <c r="I497" s="22" t="str">
        <v/>
      </c>
      <c r="J497" s="23" t="str">
        <v/>
      </c>
    </row>
    <row r="498" spans="2:10" ht="17" thickBot="1" x14ac:dyDescent="0.25">
      <c r="B498" s="14" t="str">
        <v/>
      </c>
      <c r="C498" s="24" t="str">
        <v/>
      </c>
      <c r="D498" s="24" t="str">
        <v/>
      </c>
      <c r="E498" s="25" t="str">
        <v/>
      </c>
      <c r="G498" s="14" t="str">
        <v/>
      </c>
      <c r="H498" s="24" t="str">
        <v/>
      </c>
      <c r="I498" s="24" t="str">
        <v/>
      </c>
      <c r="J498" s="25" t="str">
        <v/>
      </c>
    </row>
    <row r="499" spans="2:10" ht="17" thickBot="1" x14ac:dyDescent="0.25"/>
    <row r="500" spans="2:10" ht="28" customHeight="1" x14ac:dyDescent="0.2">
      <c r="B500" s="74" t="str">
        <f>IF(Clientes!A64="","— aguardando dados —",Clientes!A64)</f>
        <v>— aguardando dados —</v>
      </c>
      <c r="C500" s="75"/>
      <c r="D500" s="75"/>
      <c r="E500" s="76"/>
      <c r="G500" s="74" t="str">
        <f>IF(Clientes!A65="","— aguardando dados —",Clientes!A65)</f>
        <v>— aguardando dados —</v>
      </c>
      <c r="H500" s="75"/>
      <c r="I500" s="75"/>
      <c r="J500" s="76"/>
    </row>
    <row r="501" spans="2:10" ht="20" customHeight="1" x14ac:dyDescent="0.2">
      <c r="B501" s="77" t="s">
        <v>20</v>
      </c>
      <c r="C501" s="67"/>
      <c r="D501" s="78" t="str">
        <f>IF(Clientes!A64="","",Clientes!B64)</f>
        <v/>
      </c>
      <c r="E501" s="79"/>
      <c r="G501" s="77" t="s">
        <v>20</v>
      </c>
      <c r="H501" s="67"/>
      <c r="I501" s="78" t="str">
        <f>IF(Clientes!A65="","",Clientes!B65)</f>
        <v/>
      </c>
      <c r="J501" s="79"/>
    </row>
    <row r="502" spans="2:10" ht="20" customHeight="1" x14ac:dyDescent="0.2">
      <c r="B502" s="77" t="s">
        <v>21</v>
      </c>
      <c r="C502" s="67"/>
      <c r="D502" s="78" t="str">
        <f>IF(Clientes!A64="","",Clientes!C64)</f>
        <v/>
      </c>
      <c r="E502" s="79"/>
      <c r="G502" s="77" t="s">
        <v>21</v>
      </c>
      <c r="H502" s="67"/>
      <c r="I502" s="78" t="str">
        <f>IF(Clientes!A65="","",Clientes!C65)</f>
        <v/>
      </c>
      <c r="J502" s="79"/>
    </row>
    <row r="503" spans="2:10" ht="20" customHeight="1" x14ac:dyDescent="0.2">
      <c r="B503" s="77" t="s">
        <v>22</v>
      </c>
      <c r="C503" s="67"/>
      <c r="D503" s="80" t="str">
        <f>IF(Clientes!A64="","",Clientes!D64)</f>
        <v/>
      </c>
      <c r="E503" s="79"/>
      <c r="G503" s="77" t="s">
        <v>22</v>
      </c>
      <c r="H503" s="67"/>
      <c r="I503" s="80" t="str">
        <f>IF(Clientes!A65="","",Clientes!D65)</f>
        <v/>
      </c>
      <c r="J503" s="79"/>
    </row>
    <row r="504" spans="2:10" x14ac:dyDescent="0.2">
      <c r="B504" s="12" t="s">
        <v>23</v>
      </c>
      <c r="C504" s="11" t="s">
        <v>116</v>
      </c>
      <c r="D504" s="11" t="s">
        <v>24</v>
      </c>
      <c r="E504" s="15" t="s">
        <v>25</v>
      </c>
      <c r="G504" s="12" t="s">
        <v>23</v>
      </c>
      <c r="H504" s="11" t="s">
        <v>116</v>
      </c>
      <c r="I504" s="11" t="s">
        <v>24</v>
      </c>
      <c r="J504" s="15" t="s">
        <v>25</v>
      </c>
    </row>
    <row r="505" spans="2:10" x14ac:dyDescent="0.2">
      <c r="B505" s="13" t="str" cm="1">
        <f t="array" ref="B505:B514">IFERROR(INDEX(_xlfn.SORTBY(_xlfn._xlws.FILTER(tblConsorcios[Produto],tblConsorcios[Parcela Mensal (R$)]&lt;=Clientes!$B$64),_xlfn._xlws.FILTER(tblConsorcios[Parcela Mensal (R$)],tblConsorcios[Parcela Mensal (R$)]&lt;=Clientes!$B$64),-1),_xlfn.SEQUENCE(10)),"")</f>
        <v/>
      </c>
      <c r="C505" s="22" t="str" cm="1">
        <f t="array" ref="C505:C514">IFERROR(INDEX(_xlfn.SORTBY(_xlfn._xlws.FILTER(tblConsorcios[Valor da Carta (R$)],tblConsorcios[Parcela Mensal (R$)]&lt;=Clientes!$B$64),_xlfn._xlws.FILTER(tblConsorcios[Parcela Mensal (R$)],tblConsorcios[Parcela Mensal (R$)]&lt;=Clientes!$B$64),-1),_xlfn.SEQUENCE(10)),"")</f>
        <v/>
      </c>
      <c r="D505" s="22" t="str" cm="1">
        <f t="array" ref="D505:D514">IFERROR(INDEX(_xlfn.SORTBY(_xlfn._xlws.FILTER(tblConsorcios[Parcela Mensal (R$)],tblConsorcios[Parcela Mensal (R$)]&lt;=Clientes!$B$64),_xlfn._xlws.FILTER(tblConsorcios[Parcela Mensal (R$)],tblConsorcios[Parcela Mensal (R$)]&lt;=Clientes!$B$64),-1),_xlfn.SEQUENCE(10)),"")</f>
        <v/>
      </c>
      <c r="E505" s="23" t="str" cm="1">
        <f t="array" ref="E505:E514">IFERROR(Clientes!$B$64-INDEX(_xlfn.SORTBY(_xlfn._xlws.FILTER(tblConsorcios[Parcela Mensal (R$)],tblConsorcios[Parcela Mensal (R$)]&lt;=Clientes!$B$64),_xlfn._xlws.FILTER(tblConsorcios[Parcela Mensal (R$)],tblConsorcios[Parcela Mensal (R$)]&lt;=Clientes!$B$64),-1),_xlfn.SEQUENCE(10)),"")</f>
        <v/>
      </c>
      <c r="G505" s="13" t="str" cm="1">
        <f t="array" ref="G505:G514">IFERROR(INDEX(_xlfn.SORTBY(_xlfn._xlws.FILTER(tblConsorcios[Produto],tblConsorcios[Parcela Mensal (R$)]&lt;=Clientes!$B$65),_xlfn._xlws.FILTER(tblConsorcios[Parcela Mensal (R$)],tblConsorcios[Parcela Mensal (R$)]&lt;=Clientes!$B$65),-1),_xlfn.SEQUENCE(10)),"")</f>
        <v/>
      </c>
      <c r="H505" s="22" t="str" cm="1">
        <f t="array" ref="H505:H514">IFERROR(INDEX(_xlfn.SORTBY(_xlfn._xlws.FILTER(tblConsorcios[Valor da Carta (R$)],tblConsorcios[Parcela Mensal (R$)]&lt;=Clientes!$B$65),_xlfn._xlws.FILTER(tblConsorcios[Parcela Mensal (R$)],tblConsorcios[Parcela Mensal (R$)]&lt;=Clientes!$B$65),-1),_xlfn.SEQUENCE(10)),"")</f>
        <v/>
      </c>
      <c r="I505" s="22" t="str" cm="1">
        <f t="array" ref="I505:I514">IFERROR(INDEX(_xlfn.SORTBY(_xlfn._xlws.FILTER(tblConsorcios[Parcela Mensal (R$)],tblConsorcios[Parcela Mensal (R$)]&lt;=Clientes!$B$65),_xlfn._xlws.FILTER(tblConsorcios[Parcela Mensal (R$)],tblConsorcios[Parcela Mensal (R$)]&lt;=Clientes!$B$65),-1),_xlfn.SEQUENCE(10)),"")</f>
        <v/>
      </c>
      <c r="J505" s="23" t="str" cm="1">
        <f t="array" ref="J505:J514">IFERROR(Clientes!$B$65-INDEX(_xlfn.SORTBY(_xlfn._xlws.FILTER(tblConsorcios[Parcela Mensal (R$)],tblConsorcios[Parcela Mensal (R$)]&lt;=Clientes!$B$65),_xlfn._xlws.FILTER(tblConsorcios[Parcela Mensal (R$)],tblConsorcios[Parcela Mensal (R$)]&lt;=Clientes!$B$65),-1),_xlfn.SEQUENCE(10)),"")</f>
        <v/>
      </c>
    </row>
    <row r="506" spans="2:10" x14ac:dyDescent="0.2">
      <c r="B506" s="13" t="str">
        <v/>
      </c>
      <c r="C506" s="22" t="str">
        <v/>
      </c>
      <c r="D506" s="22" t="str">
        <v/>
      </c>
      <c r="E506" s="23" t="str">
        <v/>
      </c>
      <c r="G506" s="13" t="str">
        <v/>
      </c>
      <c r="H506" s="22" t="str">
        <v/>
      </c>
      <c r="I506" s="22" t="str">
        <v/>
      </c>
      <c r="J506" s="23" t="str">
        <v/>
      </c>
    </row>
    <row r="507" spans="2:10" x14ac:dyDescent="0.2">
      <c r="B507" s="13" t="str">
        <v/>
      </c>
      <c r="C507" s="22" t="str">
        <v/>
      </c>
      <c r="D507" s="22" t="str">
        <v/>
      </c>
      <c r="E507" s="23" t="str">
        <v/>
      </c>
      <c r="G507" s="13" t="str">
        <v/>
      </c>
      <c r="H507" s="22" t="str">
        <v/>
      </c>
      <c r="I507" s="22" t="str">
        <v/>
      </c>
      <c r="J507" s="23" t="str">
        <v/>
      </c>
    </row>
    <row r="508" spans="2:10" x14ac:dyDescent="0.2">
      <c r="B508" s="13" t="str">
        <v/>
      </c>
      <c r="C508" s="22" t="str">
        <v/>
      </c>
      <c r="D508" s="22" t="str">
        <v/>
      </c>
      <c r="E508" s="23" t="str">
        <v/>
      </c>
      <c r="G508" s="13" t="str">
        <v/>
      </c>
      <c r="H508" s="22" t="str">
        <v/>
      </c>
      <c r="I508" s="22" t="str">
        <v/>
      </c>
      <c r="J508" s="23" t="str">
        <v/>
      </c>
    </row>
    <row r="509" spans="2:10" x14ac:dyDescent="0.2">
      <c r="B509" s="13" t="str">
        <v/>
      </c>
      <c r="C509" s="22" t="str">
        <v/>
      </c>
      <c r="D509" s="22" t="str">
        <v/>
      </c>
      <c r="E509" s="23" t="str">
        <v/>
      </c>
      <c r="G509" s="13" t="str">
        <v/>
      </c>
      <c r="H509" s="22" t="str">
        <v/>
      </c>
      <c r="I509" s="22" t="str">
        <v/>
      </c>
      <c r="J509" s="23" t="str">
        <v/>
      </c>
    </row>
    <row r="510" spans="2:10" x14ac:dyDescent="0.2">
      <c r="B510" s="13" t="str">
        <v/>
      </c>
      <c r="C510" s="22" t="str">
        <v/>
      </c>
      <c r="D510" s="22" t="str">
        <v/>
      </c>
      <c r="E510" s="23" t="str">
        <v/>
      </c>
      <c r="G510" s="13" t="str">
        <v/>
      </c>
      <c r="H510" s="22" t="str">
        <v/>
      </c>
      <c r="I510" s="22" t="str">
        <v/>
      </c>
      <c r="J510" s="23" t="str">
        <v/>
      </c>
    </row>
    <row r="511" spans="2:10" x14ac:dyDescent="0.2">
      <c r="B511" s="13" t="str">
        <v/>
      </c>
      <c r="C511" s="22" t="str">
        <v/>
      </c>
      <c r="D511" s="22" t="str">
        <v/>
      </c>
      <c r="E511" s="23" t="str">
        <v/>
      </c>
      <c r="G511" s="13" t="str">
        <v/>
      </c>
      <c r="H511" s="22" t="str">
        <v/>
      </c>
      <c r="I511" s="22" t="str">
        <v/>
      </c>
      <c r="J511" s="23" t="str">
        <v/>
      </c>
    </row>
    <row r="512" spans="2:10" x14ac:dyDescent="0.2">
      <c r="B512" s="13" t="str">
        <v/>
      </c>
      <c r="C512" s="22" t="str">
        <v/>
      </c>
      <c r="D512" s="22" t="str">
        <v/>
      </c>
      <c r="E512" s="23" t="str">
        <v/>
      </c>
      <c r="G512" s="13" t="str">
        <v/>
      </c>
      <c r="H512" s="22" t="str">
        <v/>
      </c>
      <c r="I512" s="22" t="str">
        <v/>
      </c>
      <c r="J512" s="23" t="str">
        <v/>
      </c>
    </row>
    <row r="513" spans="2:10" x14ac:dyDescent="0.2">
      <c r="B513" s="13" t="str">
        <v/>
      </c>
      <c r="C513" s="22" t="str">
        <v/>
      </c>
      <c r="D513" s="22" t="str">
        <v/>
      </c>
      <c r="E513" s="23" t="str">
        <v/>
      </c>
      <c r="G513" s="13" t="str">
        <v/>
      </c>
      <c r="H513" s="22" t="str">
        <v/>
      </c>
      <c r="I513" s="22" t="str">
        <v/>
      </c>
      <c r="J513" s="23" t="str">
        <v/>
      </c>
    </row>
    <row r="514" spans="2:10" ht="17" thickBot="1" x14ac:dyDescent="0.25">
      <c r="B514" s="14" t="str">
        <v/>
      </c>
      <c r="C514" s="24" t="str">
        <v/>
      </c>
      <c r="D514" s="24" t="str">
        <v/>
      </c>
      <c r="E514" s="25" t="str">
        <v/>
      </c>
      <c r="G514" s="14" t="str">
        <v/>
      </c>
      <c r="H514" s="24" t="str">
        <v/>
      </c>
      <c r="I514" s="24" t="str">
        <v/>
      </c>
      <c r="J514" s="25" t="str">
        <v/>
      </c>
    </row>
    <row r="515" spans="2:10" ht="17" thickBot="1" x14ac:dyDescent="0.25"/>
    <row r="516" spans="2:10" ht="28" customHeight="1" x14ac:dyDescent="0.2">
      <c r="B516" s="74" t="str">
        <f>IF(Clientes!A66="","— aguardando dados —",Clientes!A66)</f>
        <v>— aguardando dados —</v>
      </c>
      <c r="C516" s="75"/>
      <c r="D516" s="75"/>
      <c r="E516" s="76"/>
      <c r="G516" s="74" t="str">
        <f>IF(Clientes!A67="","— aguardando dados —",Clientes!A67)</f>
        <v>— aguardando dados —</v>
      </c>
      <c r="H516" s="75"/>
      <c r="I516" s="75"/>
      <c r="J516" s="76"/>
    </row>
    <row r="517" spans="2:10" ht="20" customHeight="1" x14ac:dyDescent="0.2">
      <c r="B517" s="77" t="s">
        <v>20</v>
      </c>
      <c r="C517" s="67"/>
      <c r="D517" s="78" t="str">
        <f>IF(Clientes!A66="","",Clientes!B66)</f>
        <v/>
      </c>
      <c r="E517" s="79"/>
      <c r="G517" s="77" t="s">
        <v>20</v>
      </c>
      <c r="H517" s="67"/>
      <c r="I517" s="78" t="str">
        <f>IF(Clientes!A67="","",Clientes!B67)</f>
        <v/>
      </c>
      <c r="J517" s="79"/>
    </row>
    <row r="518" spans="2:10" ht="20" customHeight="1" x14ac:dyDescent="0.2">
      <c r="B518" s="77" t="s">
        <v>21</v>
      </c>
      <c r="C518" s="67"/>
      <c r="D518" s="78" t="str">
        <f>IF(Clientes!A66="","",Clientes!C66)</f>
        <v/>
      </c>
      <c r="E518" s="79"/>
      <c r="G518" s="77" t="s">
        <v>21</v>
      </c>
      <c r="H518" s="67"/>
      <c r="I518" s="78" t="str">
        <f>IF(Clientes!A67="","",Clientes!C67)</f>
        <v/>
      </c>
      <c r="J518" s="79"/>
    </row>
    <row r="519" spans="2:10" ht="20" customHeight="1" x14ac:dyDescent="0.2">
      <c r="B519" s="77" t="s">
        <v>22</v>
      </c>
      <c r="C519" s="67"/>
      <c r="D519" s="80" t="str">
        <f>IF(Clientes!A66="","",Clientes!D66)</f>
        <v/>
      </c>
      <c r="E519" s="79"/>
      <c r="G519" s="77" t="s">
        <v>22</v>
      </c>
      <c r="H519" s="67"/>
      <c r="I519" s="80" t="str">
        <f>IF(Clientes!A67="","",Clientes!D67)</f>
        <v/>
      </c>
      <c r="J519" s="79"/>
    </row>
    <row r="520" spans="2:10" x14ac:dyDescent="0.2">
      <c r="B520" s="12" t="s">
        <v>23</v>
      </c>
      <c r="C520" s="11" t="s">
        <v>116</v>
      </c>
      <c r="D520" s="11" t="s">
        <v>24</v>
      </c>
      <c r="E520" s="15" t="s">
        <v>25</v>
      </c>
      <c r="G520" s="12" t="s">
        <v>23</v>
      </c>
      <c r="H520" s="11" t="s">
        <v>116</v>
      </c>
      <c r="I520" s="11" t="s">
        <v>24</v>
      </c>
      <c r="J520" s="15" t="s">
        <v>25</v>
      </c>
    </row>
    <row r="521" spans="2:10" x14ac:dyDescent="0.2">
      <c r="B521" s="13" t="str" cm="1">
        <f t="array" ref="B521:B530">IFERROR(INDEX(_xlfn.SORTBY(_xlfn._xlws.FILTER(tblConsorcios[Produto],tblConsorcios[Parcela Mensal (R$)]&lt;=Clientes!$B$66),_xlfn._xlws.FILTER(tblConsorcios[Parcela Mensal (R$)],tblConsorcios[Parcela Mensal (R$)]&lt;=Clientes!$B$66),-1),_xlfn.SEQUENCE(10)),"")</f>
        <v/>
      </c>
      <c r="C521" s="22" t="str" cm="1">
        <f t="array" ref="C521:C530">IFERROR(INDEX(_xlfn.SORTBY(_xlfn._xlws.FILTER(tblConsorcios[Valor da Carta (R$)],tblConsorcios[Parcela Mensal (R$)]&lt;=Clientes!$B$66),_xlfn._xlws.FILTER(tblConsorcios[Parcela Mensal (R$)],tblConsorcios[Parcela Mensal (R$)]&lt;=Clientes!$B$66),-1),_xlfn.SEQUENCE(10)),"")</f>
        <v/>
      </c>
      <c r="D521" s="22" t="str" cm="1">
        <f t="array" ref="D521:D530">IFERROR(INDEX(_xlfn.SORTBY(_xlfn._xlws.FILTER(tblConsorcios[Parcela Mensal (R$)],tblConsorcios[Parcela Mensal (R$)]&lt;=Clientes!$B$66),_xlfn._xlws.FILTER(tblConsorcios[Parcela Mensal (R$)],tblConsorcios[Parcela Mensal (R$)]&lt;=Clientes!$B$66),-1),_xlfn.SEQUENCE(10)),"")</f>
        <v/>
      </c>
      <c r="E521" s="23" t="str" cm="1">
        <f t="array" ref="E521:E530">IFERROR(Clientes!$B$66-INDEX(_xlfn.SORTBY(_xlfn._xlws.FILTER(tblConsorcios[Parcela Mensal (R$)],tblConsorcios[Parcela Mensal (R$)]&lt;=Clientes!$B$66),_xlfn._xlws.FILTER(tblConsorcios[Parcela Mensal (R$)],tblConsorcios[Parcela Mensal (R$)]&lt;=Clientes!$B$66),-1),_xlfn.SEQUENCE(10)),"")</f>
        <v/>
      </c>
      <c r="G521" s="13" t="str" cm="1">
        <f t="array" ref="G521:G530">IFERROR(INDEX(_xlfn.SORTBY(_xlfn._xlws.FILTER(tblConsorcios[Produto],tblConsorcios[Parcela Mensal (R$)]&lt;=Clientes!$B$67),_xlfn._xlws.FILTER(tblConsorcios[Parcela Mensal (R$)],tblConsorcios[Parcela Mensal (R$)]&lt;=Clientes!$B$67),-1),_xlfn.SEQUENCE(10)),"")</f>
        <v/>
      </c>
      <c r="H521" s="22" t="str" cm="1">
        <f t="array" ref="H521:H530">IFERROR(INDEX(_xlfn.SORTBY(_xlfn._xlws.FILTER(tblConsorcios[Valor da Carta (R$)],tblConsorcios[Parcela Mensal (R$)]&lt;=Clientes!$B$67),_xlfn._xlws.FILTER(tblConsorcios[Parcela Mensal (R$)],tblConsorcios[Parcela Mensal (R$)]&lt;=Clientes!$B$67),-1),_xlfn.SEQUENCE(10)),"")</f>
        <v/>
      </c>
      <c r="I521" s="22" t="str" cm="1">
        <f t="array" ref="I521:I530">IFERROR(INDEX(_xlfn.SORTBY(_xlfn._xlws.FILTER(tblConsorcios[Parcela Mensal (R$)],tblConsorcios[Parcela Mensal (R$)]&lt;=Clientes!$B$67),_xlfn._xlws.FILTER(tblConsorcios[Parcela Mensal (R$)],tblConsorcios[Parcela Mensal (R$)]&lt;=Clientes!$B$67),-1),_xlfn.SEQUENCE(10)),"")</f>
        <v/>
      </c>
      <c r="J521" s="23" t="str" cm="1">
        <f t="array" ref="J521:J530">IFERROR(Clientes!$B$67-INDEX(_xlfn.SORTBY(_xlfn._xlws.FILTER(tblConsorcios[Parcela Mensal (R$)],tblConsorcios[Parcela Mensal (R$)]&lt;=Clientes!$B$67),_xlfn._xlws.FILTER(tblConsorcios[Parcela Mensal (R$)],tblConsorcios[Parcela Mensal (R$)]&lt;=Clientes!$B$67),-1),_xlfn.SEQUENCE(10)),"")</f>
        <v/>
      </c>
    </row>
    <row r="522" spans="2:10" x14ac:dyDescent="0.2">
      <c r="B522" s="13" t="str">
        <v/>
      </c>
      <c r="C522" s="22" t="str">
        <v/>
      </c>
      <c r="D522" s="22" t="str">
        <v/>
      </c>
      <c r="E522" s="23" t="str">
        <v/>
      </c>
      <c r="G522" s="13" t="str">
        <v/>
      </c>
      <c r="H522" s="22" t="str">
        <v/>
      </c>
      <c r="I522" s="22" t="str">
        <v/>
      </c>
      <c r="J522" s="23" t="str">
        <v/>
      </c>
    </row>
    <row r="523" spans="2:10" x14ac:dyDescent="0.2">
      <c r="B523" s="13" t="str">
        <v/>
      </c>
      <c r="C523" s="22" t="str">
        <v/>
      </c>
      <c r="D523" s="22" t="str">
        <v/>
      </c>
      <c r="E523" s="23" t="str">
        <v/>
      </c>
      <c r="G523" s="13" t="str">
        <v/>
      </c>
      <c r="H523" s="22" t="str">
        <v/>
      </c>
      <c r="I523" s="22" t="str">
        <v/>
      </c>
      <c r="J523" s="23" t="str">
        <v/>
      </c>
    </row>
    <row r="524" spans="2:10" x14ac:dyDescent="0.2">
      <c r="B524" s="13" t="str">
        <v/>
      </c>
      <c r="C524" s="22" t="str">
        <v/>
      </c>
      <c r="D524" s="22" t="str">
        <v/>
      </c>
      <c r="E524" s="23" t="str">
        <v/>
      </c>
      <c r="G524" s="13" t="str">
        <v/>
      </c>
      <c r="H524" s="22" t="str">
        <v/>
      </c>
      <c r="I524" s="22" t="str">
        <v/>
      </c>
      <c r="J524" s="23" t="str">
        <v/>
      </c>
    </row>
    <row r="525" spans="2:10" x14ac:dyDescent="0.2">
      <c r="B525" s="13" t="str">
        <v/>
      </c>
      <c r="C525" s="22" t="str">
        <v/>
      </c>
      <c r="D525" s="22" t="str">
        <v/>
      </c>
      <c r="E525" s="23" t="str">
        <v/>
      </c>
      <c r="G525" s="13" t="str">
        <v/>
      </c>
      <c r="H525" s="22" t="str">
        <v/>
      </c>
      <c r="I525" s="22" t="str">
        <v/>
      </c>
      <c r="J525" s="23" t="str">
        <v/>
      </c>
    </row>
    <row r="526" spans="2:10" x14ac:dyDescent="0.2">
      <c r="B526" s="13" t="str">
        <v/>
      </c>
      <c r="C526" s="22" t="str">
        <v/>
      </c>
      <c r="D526" s="22" t="str">
        <v/>
      </c>
      <c r="E526" s="23" t="str">
        <v/>
      </c>
      <c r="G526" s="13" t="str">
        <v/>
      </c>
      <c r="H526" s="22" t="str">
        <v/>
      </c>
      <c r="I526" s="22" t="str">
        <v/>
      </c>
      <c r="J526" s="23" t="str">
        <v/>
      </c>
    </row>
    <row r="527" spans="2:10" x14ac:dyDescent="0.2">
      <c r="B527" s="13" t="str">
        <v/>
      </c>
      <c r="C527" s="22" t="str">
        <v/>
      </c>
      <c r="D527" s="22" t="str">
        <v/>
      </c>
      <c r="E527" s="23" t="str">
        <v/>
      </c>
      <c r="G527" s="13" t="str">
        <v/>
      </c>
      <c r="H527" s="22" t="str">
        <v/>
      </c>
      <c r="I527" s="22" t="str">
        <v/>
      </c>
      <c r="J527" s="23" t="str">
        <v/>
      </c>
    </row>
    <row r="528" spans="2:10" x14ac:dyDescent="0.2">
      <c r="B528" s="13" t="str">
        <v/>
      </c>
      <c r="C528" s="22" t="str">
        <v/>
      </c>
      <c r="D528" s="22" t="str">
        <v/>
      </c>
      <c r="E528" s="23" t="str">
        <v/>
      </c>
      <c r="G528" s="13" t="str">
        <v/>
      </c>
      <c r="H528" s="22" t="str">
        <v/>
      </c>
      <c r="I528" s="22" t="str">
        <v/>
      </c>
      <c r="J528" s="23" t="str">
        <v/>
      </c>
    </row>
    <row r="529" spans="2:10" x14ac:dyDescent="0.2">
      <c r="B529" s="13" t="str">
        <v/>
      </c>
      <c r="C529" s="22" t="str">
        <v/>
      </c>
      <c r="D529" s="22" t="str">
        <v/>
      </c>
      <c r="E529" s="23" t="str">
        <v/>
      </c>
      <c r="G529" s="13" t="str">
        <v/>
      </c>
      <c r="H529" s="22" t="str">
        <v/>
      </c>
      <c r="I529" s="22" t="str">
        <v/>
      </c>
      <c r="J529" s="23" t="str">
        <v/>
      </c>
    </row>
    <row r="530" spans="2:10" ht="17" thickBot="1" x14ac:dyDescent="0.25">
      <c r="B530" s="14" t="str">
        <v/>
      </c>
      <c r="C530" s="24" t="str">
        <v/>
      </c>
      <c r="D530" s="24" t="str">
        <v/>
      </c>
      <c r="E530" s="25" t="str">
        <v/>
      </c>
      <c r="G530" s="14" t="str">
        <v/>
      </c>
      <c r="H530" s="24" t="str">
        <v/>
      </c>
      <c r="I530" s="24" t="str">
        <v/>
      </c>
      <c r="J530" s="25" t="str">
        <v/>
      </c>
    </row>
    <row r="531" spans="2:10" ht="17" thickBot="1" x14ac:dyDescent="0.25"/>
    <row r="532" spans="2:10" ht="28" customHeight="1" x14ac:dyDescent="0.2">
      <c r="B532" s="74" t="str">
        <f>IF(Clientes!A68="","— aguardando dados —",Clientes!A68)</f>
        <v>— aguardando dados —</v>
      </c>
      <c r="C532" s="75"/>
      <c r="D532" s="75"/>
      <c r="E532" s="76"/>
      <c r="G532" s="74" t="str">
        <f>IF(Clientes!A69="","— aguardando dados —",Clientes!A69)</f>
        <v>— aguardando dados —</v>
      </c>
      <c r="H532" s="75"/>
      <c r="I532" s="75"/>
      <c r="J532" s="76"/>
    </row>
    <row r="533" spans="2:10" ht="20" customHeight="1" x14ac:dyDescent="0.2">
      <c r="B533" s="77" t="s">
        <v>20</v>
      </c>
      <c r="C533" s="67"/>
      <c r="D533" s="78" t="str">
        <f>IF(Clientes!A68="","",Clientes!B68)</f>
        <v/>
      </c>
      <c r="E533" s="79"/>
      <c r="G533" s="77" t="s">
        <v>20</v>
      </c>
      <c r="H533" s="67"/>
      <c r="I533" s="78" t="str">
        <f>IF(Clientes!A69="","",Clientes!B69)</f>
        <v/>
      </c>
      <c r="J533" s="79"/>
    </row>
    <row r="534" spans="2:10" ht="20" customHeight="1" x14ac:dyDescent="0.2">
      <c r="B534" s="77" t="s">
        <v>21</v>
      </c>
      <c r="C534" s="67"/>
      <c r="D534" s="78" t="str">
        <f>IF(Clientes!A68="","",Clientes!C68)</f>
        <v/>
      </c>
      <c r="E534" s="79"/>
      <c r="G534" s="77" t="s">
        <v>21</v>
      </c>
      <c r="H534" s="67"/>
      <c r="I534" s="78" t="str">
        <f>IF(Clientes!A69="","",Clientes!C69)</f>
        <v/>
      </c>
      <c r="J534" s="79"/>
    </row>
    <row r="535" spans="2:10" ht="20" customHeight="1" x14ac:dyDescent="0.2">
      <c r="B535" s="77" t="s">
        <v>22</v>
      </c>
      <c r="C535" s="67"/>
      <c r="D535" s="80" t="str">
        <f>IF(Clientes!A68="","",Clientes!D68)</f>
        <v/>
      </c>
      <c r="E535" s="79"/>
      <c r="G535" s="77" t="s">
        <v>22</v>
      </c>
      <c r="H535" s="67"/>
      <c r="I535" s="80" t="str">
        <f>IF(Clientes!A69="","",Clientes!D69)</f>
        <v/>
      </c>
      <c r="J535" s="79"/>
    </row>
    <row r="536" spans="2:10" x14ac:dyDescent="0.2">
      <c r="B536" s="12" t="s">
        <v>23</v>
      </c>
      <c r="C536" s="11" t="s">
        <v>116</v>
      </c>
      <c r="D536" s="11" t="s">
        <v>24</v>
      </c>
      <c r="E536" s="15" t="s">
        <v>25</v>
      </c>
      <c r="G536" s="12" t="s">
        <v>23</v>
      </c>
      <c r="H536" s="11" t="s">
        <v>116</v>
      </c>
      <c r="I536" s="11" t="s">
        <v>24</v>
      </c>
      <c r="J536" s="15" t="s">
        <v>25</v>
      </c>
    </row>
    <row r="537" spans="2:10" x14ac:dyDescent="0.2">
      <c r="B537" s="13" t="str" cm="1">
        <f t="array" ref="B537:B546">IFERROR(INDEX(_xlfn.SORTBY(_xlfn._xlws.FILTER(tblConsorcios[Produto],tblConsorcios[Parcela Mensal (R$)]&lt;=Clientes!$B$68),_xlfn._xlws.FILTER(tblConsorcios[Parcela Mensal (R$)],tblConsorcios[Parcela Mensal (R$)]&lt;=Clientes!$B$68),-1),_xlfn.SEQUENCE(10)),"")</f>
        <v/>
      </c>
      <c r="C537" s="22" t="str" cm="1">
        <f t="array" ref="C537:C546">IFERROR(INDEX(_xlfn.SORTBY(_xlfn._xlws.FILTER(tblConsorcios[Valor da Carta (R$)],tblConsorcios[Parcela Mensal (R$)]&lt;=Clientes!$B$68),_xlfn._xlws.FILTER(tblConsorcios[Parcela Mensal (R$)],tblConsorcios[Parcela Mensal (R$)]&lt;=Clientes!$B$68),-1),_xlfn.SEQUENCE(10)),"")</f>
        <v/>
      </c>
      <c r="D537" s="22" t="str" cm="1">
        <f t="array" ref="D537:D546">IFERROR(INDEX(_xlfn.SORTBY(_xlfn._xlws.FILTER(tblConsorcios[Parcela Mensal (R$)],tblConsorcios[Parcela Mensal (R$)]&lt;=Clientes!$B$68),_xlfn._xlws.FILTER(tblConsorcios[Parcela Mensal (R$)],tblConsorcios[Parcela Mensal (R$)]&lt;=Clientes!$B$68),-1),_xlfn.SEQUENCE(10)),"")</f>
        <v/>
      </c>
      <c r="E537" s="23" t="str" cm="1">
        <f t="array" ref="E537:E546">IFERROR(Clientes!$B$68-INDEX(_xlfn.SORTBY(_xlfn._xlws.FILTER(tblConsorcios[Parcela Mensal (R$)],tblConsorcios[Parcela Mensal (R$)]&lt;=Clientes!$B$68),_xlfn._xlws.FILTER(tblConsorcios[Parcela Mensal (R$)],tblConsorcios[Parcela Mensal (R$)]&lt;=Clientes!$B$68),-1),_xlfn.SEQUENCE(10)),"")</f>
        <v/>
      </c>
      <c r="G537" s="13" t="str" cm="1">
        <f t="array" ref="G537:G546">IFERROR(INDEX(_xlfn.SORTBY(_xlfn._xlws.FILTER(tblConsorcios[Produto],tblConsorcios[Parcela Mensal (R$)]&lt;=Clientes!$B$69),_xlfn._xlws.FILTER(tblConsorcios[Parcela Mensal (R$)],tblConsorcios[Parcela Mensal (R$)]&lt;=Clientes!$B$69),-1),_xlfn.SEQUENCE(10)),"")</f>
        <v/>
      </c>
      <c r="H537" s="22" t="str" cm="1">
        <f t="array" ref="H537:H546">IFERROR(INDEX(_xlfn.SORTBY(_xlfn._xlws.FILTER(tblConsorcios[Valor da Carta (R$)],tblConsorcios[Parcela Mensal (R$)]&lt;=Clientes!$B$69),_xlfn._xlws.FILTER(tblConsorcios[Parcela Mensal (R$)],tblConsorcios[Parcela Mensal (R$)]&lt;=Clientes!$B$69),-1),_xlfn.SEQUENCE(10)),"")</f>
        <v/>
      </c>
      <c r="I537" s="22" t="str" cm="1">
        <f t="array" ref="I537:I546">IFERROR(INDEX(_xlfn.SORTBY(_xlfn._xlws.FILTER(tblConsorcios[Parcela Mensal (R$)],tblConsorcios[Parcela Mensal (R$)]&lt;=Clientes!$B$69),_xlfn._xlws.FILTER(tblConsorcios[Parcela Mensal (R$)],tblConsorcios[Parcela Mensal (R$)]&lt;=Clientes!$B$69),-1),_xlfn.SEQUENCE(10)),"")</f>
        <v/>
      </c>
      <c r="J537" s="23" t="str" cm="1">
        <f t="array" ref="J537:J546">IFERROR(Clientes!$B$69-INDEX(_xlfn.SORTBY(_xlfn._xlws.FILTER(tblConsorcios[Parcela Mensal (R$)],tblConsorcios[Parcela Mensal (R$)]&lt;=Clientes!$B$69),_xlfn._xlws.FILTER(tblConsorcios[Parcela Mensal (R$)],tblConsorcios[Parcela Mensal (R$)]&lt;=Clientes!$B$69),-1),_xlfn.SEQUENCE(10)),"")</f>
        <v/>
      </c>
    </row>
    <row r="538" spans="2:10" x14ac:dyDescent="0.2">
      <c r="B538" s="13" t="str">
        <v/>
      </c>
      <c r="C538" s="22" t="str">
        <v/>
      </c>
      <c r="D538" s="22" t="str">
        <v/>
      </c>
      <c r="E538" s="23" t="str">
        <v/>
      </c>
      <c r="G538" s="13" t="str">
        <v/>
      </c>
      <c r="H538" s="22" t="str">
        <v/>
      </c>
      <c r="I538" s="22" t="str">
        <v/>
      </c>
      <c r="J538" s="23" t="str">
        <v/>
      </c>
    </row>
    <row r="539" spans="2:10" x14ac:dyDescent="0.2">
      <c r="B539" s="13" t="str">
        <v/>
      </c>
      <c r="C539" s="22" t="str">
        <v/>
      </c>
      <c r="D539" s="22" t="str">
        <v/>
      </c>
      <c r="E539" s="23" t="str">
        <v/>
      </c>
      <c r="G539" s="13" t="str">
        <v/>
      </c>
      <c r="H539" s="22" t="str">
        <v/>
      </c>
      <c r="I539" s="22" t="str">
        <v/>
      </c>
      <c r="J539" s="23" t="str">
        <v/>
      </c>
    </row>
    <row r="540" spans="2:10" x14ac:dyDescent="0.2">
      <c r="B540" s="13" t="str">
        <v/>
      </c>
      <c r="C540" s="22" t="str">
        <v/>
      </c>
      <c r="D540" s="22" t="str">
        <v/>
      </c>
      <c r="E540" s="23" t="str">
        <v/>
      </c>
      <c r="G540" s="13" t="str">
        <v/>
      </c>
      <c r="H540" s="22" t="str">
        <v/>
      </c>
      <c r="I540" s="22" t="str">
        <v/>
      </c>
      <c r="J540" s="23" t="str">
        <v/>
      </c>
    </row>
    <row r="541" spans="2:10" x14ac:dyDescent="0.2">
      <c r="B541" s="13" t="str">
        <v/>
      </c>
      <c r="C541" s="22" t="str">
        <v/>
      </c>
      <c r="D541" s="22" t="str">
        <v/>
      </c>
      <c r="E541" s="23" t="str">
        <v/>
      </c>
      <c r="G541" s="13" t="str">
        <v/>
      </c>
      <c r="H541" s="22" t="str">
        <v/>
      </c>
      <c r="I541" s="22" t="str">
        <v/>
      </c>
      <c r="J541" s="23" t="str">
        <v/>
      </c>
    </row>
    <row r="542" spans="2:10" x14ac:dyDescent="0.2">
      <c r="B542" s="13" t="str">
        <v/>
      </c>
      <c r="C542" s="22" t="str">
        <v/>
      </c>
      <c r="D542" s="22" t="str">
        <v/>
      </c>
      <c r="E542" s="23" t="str">
        <v/>
      </c>
      <c r="G542" s="13" t="str">
        <v/>
      </c>
      <c r="H542" s="22" t="str">
        <v/>
      </c>
      <c r="I542" s="22" t="str">
        <v/>
      </c>
      <c r="J542" s="23" t="str">
        <v/>
      </c>
    </row>
    <row r="543" spans="2:10" x14ac:dyDescent="0.2">
      <c r="B543" s="13" t="str">
        <v/>
      </c>
      <c r="C543" s="22" t="str">
        <v/>
      </c>
      <c r="D543" s="22" t="str">
        <v/>
      </c>
      <c r="E543" s="23" t="str">
        <v/>
      </c>
      <c r="G543" s="13" t="str">
        <v/>
      </c>
      <c r="H543" s="22" t="str">
        <v/>
      </c>
      <c r="I543" s="22" t="str">
        <v/>
      </c>
      <c r="J543" s="23" t="str">
        <v/>
      </c>
    </row>
    <row r="544" spans="2:10" x14ac:dyDescent="0.2">
      <c r="B544" s="13" t="str">
        <v/>
      </c>
      <c r="C544" s="22" t="str">
        <v/>
      </c>
      <c r="D544" s="22" t="str">
        <v/>
      </c>
      <c r="E544" s="23" t="str">
        <v/>
      </c>
      <c r="G544" s="13" t="str">
        <v/>
      </c>
      <c r="H544" s="22" t="str">
        <v/>
      </c>
      <c r="I544" s="22" t="str">
        <v/>
      </c>
      <c r="J544" s="23" t="str">
        <v/>
      </c>
    </row>
    <row r="545" spans="2:10" x14ac:dyDescent="0.2">
      <c r="B545" s="13" t="str">
        <v/>
      </c>
      <c r="C545" s="22" t="str">
        <v/>
      </c>
      <c r="D545" s="22" t="str">
        <v/>
      </c>
      <c r="E545" s="23" t="str">
        <v/>
      </c>
      <c r="G545" s="13" t="str">
        <v/>
      </c>
      <c r="H545" s="22" t="str">
        <v/>
      </c>
      <c r="I545" s="22" t="str">
        <v/>
      </c>
      <c r="J545" s="23" t="str">
        <v/>
      </c>
    </row>
    <row r="546" spans="2:10" ht="17" thickBot="1" x14ac:dyDescent="0.25">
      <c r="B546" s="14" t="str">
        <v/>
      </c>
      <c r="C546" s="24" t="str">
        <v/>
      </c>
      <c r="D546" s="24" t="str">
        <v/>
      </c>
      <c r="E546" s="25" t="str">
        <v/>
      </c>
      <c r="G546" s="14" t="str">
        <v/>
      </c>
      <c r="H546" s="24" t="str">
        <v/>
      </c>
      <c r="I546" s="24" t="str">
        <v/>
      </c>
      <c r="J546" s="25" t="str">
        <v/>
      </c>
    </row>
    <row r="547" spans="2:10" ht="17" thickBot="1" x14ac:dyDescent="0.25"/>
    <row r="548" spans="2:10" ht="28" customHeight="1" x14ac:dyDescent="0.2">
      <c r="B548" s="74" t="str">
        <f>IF(Clientes!A70="","— aguardando dados —",Clientes!A70)</f>
        <v>— aguardando dados —</v>
      </c>
      <c r="C548" s="75"/>
      <c r="D548" s="75"/>
      <c r="E548" s="76"/>
      <c r="G548" s="74" t="str">
        <f>IF(Clientes!A71="","— aguardando dados —",Clientes!A71)</f>
        <v>— aguardando dados —</v>
      </c>
      <c r="H548" s="75"/>
      <c r="I548" s="75"/>
      <c r="J548" s="76"/>
    </row>
    <row r="549" spans="2:10" ht="20" customHeight="1" x14ac:dyDescent="0.2">
      <c r="B549" s="77" t="s">
        <v>20</v>
      </c>
      <c r="C549" s="67"/>
      <c r="D549" s="78" t="str">
        <f>IF(Clientes!A70="","",Clientes!B70)</f>
        <v/>
      </c>
      <c r="E549" s="79"/>
      <c r="G549" s="77" t="s">
        <v>20</v>
      </c>
      <c r="H549" s="67"/>
      <c r="I549" s="78" t="str">
        <f>IF(Clientes!A71="","",Clientes!B71)</f>
        <v/>
      </c>
      <c r="J549" s="79"/>
    </row>
    <row r="550" spans="2:10" ht="20" customHeight="1" x14ac:dyDescent="0.2">
      <c r="B550" s="77" t="s">
        <v>21</v>
      </c>
      <c r="C550" s="67"/>
      <c r="D550" s="78" t="str">
        <f>IF(Clientes!A70="","",Clientes!C70)</f>
        <v/>
      </c>
      <c r="E550" s="79"/>
      <c r="G550" s="77" t="s">
        <v>21</v>
      </c>
      <c r="H550" s="67"/>
      <c r="I550" s="78" t="str">
        <f>IF(Clientes!A71="","",Clientes!C71)</f>
        <v/>
      </c>
      <c r="J550" s="79"/>
    </row>
    <row r="551" spans="2:10" ht="20" customHeight="1" x14ac:dyDescent="0.2">
      <c r="B551" s="77" t="s">
        <v>22</v>
      </c>
      <c r="C551" s="67"/>
      <c r="D551" s="80" t="str">
        <f>IF(Clientes!A70="","",Clientes!D70)</f>
        <v/>
      </c>
      <c r="E551" s="79"/>
      <c r="G551" s="77" t="s">
        <v>22</v>
      </c>
      <c r="H551" s="67"/>
      <c r="I551" s="80" t="str">
        <f>IF(Clientes!A71="","",Clientes!D71)</f>
        <v/>
      </c>
      <c r="J551" s="79"/>
    </row>
    <row r="552" spans="2:10" x14ac:dyDescent="0.2">
      <c r="B552" s="12" t="s">
        <v>23</v>
      </c>
      <c r="C552" s="11" t="s">
        <v>116</v>
      </c>
      <c r="D552" s="11" t="s">
        <v>24</v>
      </c>
      <c r="E552" s="15" t="s">
        <v>25</v>
      </c>
      <c r="G552" s="12" t="s">
        <v>23</v>
      </c>
      <c r="H552" s="11" t="s">
        <v>116</v>
      </c>
      <c r="I552" s="11" t="s">
        <v>24</v>
      </c>
      <c r="J552" s="15" t="s">
        <v>25</v>
      </c>
    </row>
    <row r="553" spans="2:10" x14ac:dyDescent="0.2">
      <c r="B553" s="13" t="str" cm="1">
        <f t="array" ref="B553:B562">IFERROR(INDEX(_xlfn.SORTBY(_xlfn._xlws.FILTER(tblConsorcios[Produto],tblConsorcios[Parcela Mensal (R$)]&lt;=Clientes!$B$70),_xlfn._xlws.FILTER(tblConsorcios[Parcela Mensal (R$)],tblConsorcios[Parcela Mensal (R$)]&lt;=Clientes!$B$70),-1),_xlfn.SEQUENCE(10)),"")</f>
        <v/>
      </c>
      <c r="C553" s="22" t="str" cm="1">
        <f t="array" ref="C553:C562">IFERROR(INDEX(_xlfn.SORTBY(_xlfn._xlws.FILTER(tblConsorcios[Valor da Carta (R$)],tblConsorcios[Parcela Mensal (R$)]&lt;=Clientes!$B$70),_xlfn._xlws.FILTER(tblConsorcios[Parcela Mensal (R$)],tblConsorcios[Parcela Mensal (R$)]&lt;=Clientes!$B$70),-1),_xlfn.SEQUENCE(10)),"")</f>
        <v/>
      </c>
      <c r="D553" s="22" t="str" cm="1">
        <f t="array" ref="D553:D562">IFERROR(INDEX(_xlfn.SORTBY(_xlfn._xlws.FILTER(tblConsorcios[Parcela Mensal (R$)],tblConsorcios[Parcela Mensal (R$)]&lt;=Clientes!$B$70),_xlfn._xlws.FILTER(tblConsorcios[Parcela Mensal (R$)],tblConsorcios[Parcela Mensal (R$)]&lt;=Clientes!$B$70),-1),_xlfn.SEQUENCE(10)),"")</f>
        <v/>
      </c>
      <c r="E553" s="23" t="str" cm="1">
        <f t="array" ref="E553:E562">IFERROR(Clientes!$B$70-INDEX(_xlfn.SORTBY(_xlfn._xlws.FILTER(tblConsorcios[Parcela Mensal (R$)],tblConsorcios[Parcela Mensal (R$)]&lt;=Clientes!$B$70),_xlfn._xlws.FILTER(tblConsorcios[Parcela Mensal (R$)],tblConsorcios[Parcela Mensal (R$)]&lt;=Clientes!$B$70),-1),_xlfn.SEQUENCE(10)),"")</f>
        <v/>
      </c>
      <c r="G553" s="13" t="str" cm="1">
        <f t="array" ref="G553:G562">IFERROR(INDEX(_xlfn.SORTBY(_xlfn._xlws.FILTER(tblConsorcios[Produto],tblConsorcios[Parcela Mensal (R$)]&lt;=Clientes!$B$71),_xlfn._xlws.FILTER(tblConsorcios[Parcela Mensal (R$)],tblConsorcios[Parcela Mensal (R$)]&lt;=Clientes!$B$71),-1),_xlfn.SEQUENCE(10)),"")</f>
        <v/>
      </c>
      <c r="H553" s="22" t="str" cm="1">
        <f t="array" ref="H553:H562">IFERROR(INDEX(_xlfn.SORTBY(_xlfn._xlws.FILTER(tblConsorcios[Valor da Carta (R$)],tblConsorcios[Parcela Mensal (R$)]&lt;=Clientes!$B$71),_xlfn._xlws.FILTER(tblConsorcios[Parcela Mensal (R$)],tblConsorcios[Parcela Mensal (R$)]&lt;=Clientes!$B$71),-1),_xlfn.SEQUENCE(10)),"")</f>
        <v/>
      </c>
      <c r="I553" s="22" t="str" cm="1">
        <f t="array" ref="I553:I562">IFERROR(INDEX(_xlfn.SORTBY(_xlfn._xlws.FILTER(tblConsorcios[Parcela Mensal (R$)],tblConsorcios[Parcela Mensal (R$)]&lt;=Clientes!$B$71),_xlfn._xlws.FILTER(tblConsorcios[Parcela Mensal (R$)],tblConsorcios[Parcela Mensal (R$)]&lt;=Clientes!$B$71),-1),_xlfn.SEQUENCE(10)),"")</f>
        <v/>
      </c>
      <c r="J553" s="23" t="str" cm="1">
        <f t="array" ref="J553:J562">IFERROR(Clientes!$B$71-INDEX(_xlfn.SORTBY(_xlfn._xlws.FILTER(tblConsorcios[Parcela Mensal (R$)],tblConsorcios[Parcela Mensal (R$)]&lt;=Clientes!$B$71),_xlfn._xlws.FILTER(tblConsorcios[Parcela Mensal (R$)],tblConsorcios[Parcela Mensal (R$)]&lt;=Clientes!$B$71),-1),_xlfn.SEQUENCE(10)),"")</f>
        <v/>
      </c>
    </row>
    <row r="554" spans="2:10" x14ac:dyDescent="0.2">
      <c r="B554" s="13" t="str">
        <v/>
      </c>
      <c r="C554" s="22" t="str">
        <v/>
      </c>
      <c r="D554" s="22" t="str">
        <v/>
      </c>
      <c r="E554" s="23" t="str">
        <v/>
      </c>
      <c r="G554" s="13" t="str">
        <v/>
      </c>
      <c r="H554" s="22" t="str">
        <v/>
      </c>
      <c r="I554" s="22" t="str">
        <v/>
      </c>
      <c r="J554" s="23" t="str">
        <v/>
      </c>
    </row>
    <row r="555" spans="2:10" x14ac:dyDescent="0.2">
      <c r="B555" s="13" t="str">
        <v/>
      </c>
      <c r="C555" s="22" t="str">
        <v/>
      </c>
      <c r="D555" s="22" t="str">
        <v/>
      </c>
      <c r="E555" s="23" t="str">
        <v/>
      </c>
      <c r="G555" s="13" t="str">
        <v/>
      </c>
      <c r="H555" s="22" t="str">
        <v/>
      </c>
      <c r="I555" s="22" t="str">
        <v/>
      </c>
      <c r="J555" s="23" t="str">
        <v/>
      </c>
    </row>
    <row r="556" spans="2:10" x14ac:dyDescent="0.2">
      <c r="B556" s="13" t="str">
        <v/>
      </c>
      <c r="C556" s="22" t="str">
        <v/>
      </c>
      <c r="D556" s="22" t="str">
        <v/>
      </c>
      <c r="E556" s="23" t="str">
        <v/>
      </c>
      <c r="G556" s="13" t="str">
        <v/>
      </c>
      <c r="H556" s="22" t="str">
        <v/>
      </c>
      <c r="I556" s="22" t="str">
        <v/>
      </c>
      <c r="J556" s="23" t="str">
        <v/>
      </c>
    </row>
    <row r="557" spans="2:10" x14ac:dyDescent="0.2">
      <c r="B557" s="13" t="str">
        <v/>
      </c>
      <c r="C557" s="22" t="str">
        <v/>
      </c>
      <c r="D557" s="22" t="str">
        <v/>
      </c>
      <c r="E557" s="23" t="str">
        <v/>
      </c>
      <c r="G557" s="13" t="str">
        <v/>
      </c>
      <c r="H557" s="22" t="str">
        <v/>
      </c>
      <c r="I557" s="22" t="str">
        <v/>
      </c>
      <c r="J557" s="23" t="str">
        <v/>
      </c>
    </row>
    <row r="558" spans="2:10" x14ac:dyDescent="0.2">
      <c r="B558" s="13" t="str">
        <v/>
      </c>
      <c r="C558" s="22" t="str">
        <v/>
      </c>
      <c r="D558" s="22" t="str">
        <v/>
      </c>
      <c r="E558" s="23" t="str">
        <v/>
      </c>
      <c r="G558" s="13" t="str">
        <v/>
      </c>
      <c r="H558" s="22" t="str">
        <v/>
      </c>
      <c r="I558" s="22" t="str">
        <v/>
      </c>
      <c r="J558" s="23" t="str">
        <v/>
      </c>
    </row>
    <row r="559" spans="2:10" x14ac:dyDescent="0.2">
      <c r="B559" s="13" t="str">
        <v/>
      </c>
      <c r="C559" s="22" t="str">
        <v/>
      </c>
      <c r="D559" s="22" t="str">
        <v/>
      </c>
      <c r="E559" s="23" t="str">
        <v/>
      </c>
      <c r="G559" s="13" t="str">
        <v/>
      </c>
      <c r="H559" s="22" t="str">
        <v/>
      </c>
      <c r="I559" s="22" t="str">
        <v/>
      </c>
      <c r="J559" s="23" t="str">
        <v/>
      </c>
    </row>
    <row r="560" spans="2:10" x14ac:dyDescent="0.2">
      <c r="B560" s="13" t="str">
        <v/>
      </c>
      <c r="C560" s="22" t="str">
        <v/>
      </c>
      <c r="D560" s="22" t="str">
        <v/>
      </c>
      <c r="E560" s="23" t="str">
        <v/>
      </c>
      <c r="G560" s="13" t="str">
        <v/>
      </c>
      <c r="H560" s="22" t="str">
        <v/>
      </c>
      <c r="I560" s="22" t="str">
        <v/>
      </c>
      <c r="J560" s="23" t="str">
        <v/>
      </c>
    </row>
    <row r="561" spans="2:10" x14ac:dyDescent="0.2">
      <c r="B561" s="13" t="str">
        <v/>
      </c>
      <c r="C561" s="22" t="str">
        <v/>
      </c>
      <c r="D561" s="22" t="str">
        <v/>
      </c>
      <c r="E561" s="23" t="str">
        <v/>
      </c>
      <c r="G561" s="13" t="str">
        <v/>
      </c>
      <c r="H561" s="22" t="str">
        <v/>
      </c>
      <c r="I561" s="22" t="str">
        <v/>
      </c>
      <c r="J561" s="23" t="str">
        <v/>
      </c>
    </row>
    <row r="562" spans="2:10" ht="17" thickBot="1" x14ac:dyDescent="0.25">
      <c r="B562" s="14" t="str">
        <v/>
      </c>
      <c r="C562" s="24" t="str">
        <v/>
      </c>
      <c r="D562" s="24" t="str">
        <v/>
      </c>
      <c r="E562" s="25" t="str">
        <v/>
      </c>
      <c r="G562" s="14" t="str">
        <v/>
      </c>
      <c r="H562" s="24" t="str">
        <v/>
      </c>
      <c r="I562" s="24" t="str">
        <v/>
      </c>
      <c r="J562" s="25" t="str">
        <v/>
      </c>
    </row>
    <row r="563" spans="2:10" ht="17" thickBot="1" x14ac:dyDescent="0.25"/>
    <row r="564" spans="2:10" ht="28" customHeight="1" x14ac:dyDescent="0.2">
      <c r="B564" s="74" t="str">
        <f>IF(Clientes!A72="","— aguardando dados —",Clientes!A72)</f>
        <v>— aguardando dados —</v>
      </c>
      <c r="C564" s="75"/>
      <c r="D564" s="75"/>
      <c r="E564" s="76"/>
      <c r="G564" s="74" t="str">
        <f>IF(Clientes!A73="","— aguardando dados —",Clientes!A73)</f>
        <v>— aguardando dados —</v>
      </c>
      <c r="H564" s="75"/>
      <c r="I564" s="75"/>
      <c r="J564" s="76"/>
    </row>
    <row r="565" spans="2:10" ht="20" customHeight="1" x14ac:dyDescent="0.2">
      <c r="B565" s="77" t="s">
        <v>20</v>
      </c>
      <c r="C565" s="67"/>
      <c r="D565" s="78" t="str">
        <f>IF(Clientes!A72="","",Clientes!B72)</f>
        <v/>
      </c>
      <c r="E565" s="79"/>
      <c r="G565" s="77" t="s">
        <v>20</v>
      </c>
      <c r="H565" s="67"/>
      <c r="I565" s="78" t="str">
        <f>IF(Clientes!A73="","",Clientes!B73)</f>
        <v/>
      </c>
      <c r="J565" s="79"/>
    </row>
    <row r="566" spans="2:10" ht="20" customHeight="1" x14ac:dyDescent="0.2">
      <c r="B566" s="77" t="s">
        <v>21</v>
      </c>
      <c r="C566" s="67"/>
      <c r="D566" s="78" t="str">
        <f>IF(Clientes!A72="","",Clientes!C72)</f>
        <v/>
      </c>
      <c r="E566" s="79"/>
      <c r="G566" s="77" t="s">
        <v>21</v>
      </c>
      <c r="H566" s="67"/>
      <c r="I566" s="78" t="str">
        <f>IF(Clientes!A73="","",Clientes!C73)</f>
        <v/>
      </c>
      <c r="J566" s="79"/>
    </row>
    <row r="567" spans="2:10" ht="20" customHeight="1" x14ac:dyDescent="0.2">
      <c r="B567" s="77" t="s">
        <v>22</v>
      </c>
      <c r="C567" s="67"/>
      <c r="D567" s="80" t="str">
        <f>IF(Clientes!A72="","",Clientes!D72)</f>
        <v/>
      </c>
      <c r="E567" s="79"/>
      <c r="G567" s="77" t="s">
        <v>22</v>
      </c>
      <c r="H567" s="67"/>
      <c r="I567" s="80" t="str">
        <f>IF(Clientes!A73="","",Clientes!D73)</f>
        <v/>
      </c>
      <c r="J567" s="79"/>
    </row>
    <row r="568" spans="2:10" x14ac:dyDescent="0.2">
      <c r="B568" s="12" t="s">
        <v>23</v>
      </c>
      <c r="C568" s="11" t="s">
        <v>116</v>
      </c>
      <c r="D568" s="11" t="s">
        <v>24</v>
      </c>
      <c r="E568" s="15" t="s">
        <v>25</v>
      </c>
      <c r="G568" s="12" t="s">
        <v>23</v>
      </c>
      <c r="H568" s="11" t="s">
        <v>116</v>
      </c>
      <c r="I568" s="11" t="s">
        <v>24</v>
      </c>
      <c r="J568" s="15" t="s">
        <v>25</v>
      </c>
    </row>
    <row r="569" spans="2:10" x14ac:dyDescent="0.2">
      <c r="B569" s="13" t="str" cm="1">
        <f t="array" ref="B569:B578">IFERROR(INDEX(_xlfn.SORTBY(_xlfn._xlws.FILTER(tblConsorcios[Produto],tblConsorcios[Parcela Mensal (R$)]&lt;=Clientes!$B$72),_xlfn._xlws.FILTER(tblConsorcios[Parcela Mensal (R$)],tblConsorcios[Parcela Mensal (R$)]&lt;=Clientes!$B$72),-1),_xlfn.SEQUENCE(10)),"")</f>
        <v/>
      </c>
      <c r="C569" s="22" t="str" cm="1">
        <f t="array" ref="C569:C578">IFERROR(INDEX(_xlfn.SORTBY(_xlfn._xlws.FILTER(tblConsorcios[Valor da Carta (R$)],tblConsorcios[Parcela Mensal (R$)]&lt;=Clientes!$B$72),_xlfn._xlws.FILTER(tblConsorcios[Parcela Mensal (R$)],tblConsorcios[Parcela Mensal (R$)]&lt;=Clientes!$B$72),-1),_xlfn.SEQUENCE(10)),"")</f>
        <v/>
      </c>
      <c r="D569" s="22" t="str" cm="1">
        <f t="array" ref="D569:D578">IFERROR(INDEX(_xlfn.SORTBY(_xlfn._xlws.FILTER(tblConsorcios[Parcela Mensal (R$)],tblConsorcios[Parcela Mensal (R$)]&lt;=Clientes!$B$72),_xlfn._xlws.FILTER(tblConsorcios[Parcela Mensal (R$)],tblConsorcios[Parcela Mensal (R$)]&lt;=Clientes!$B$72),-1),_xlfn.SEQUENCE(10)),"")</f>
        <v/>
      </c>
      <c r="E569" s="23" t="str" cm="1">
        <f t="array" ref="E569:E578">IFERROR(Clientes!$B$72-INDEX(_xlfn.SORTBY(_xlfn._xlws.FILTER(tblConsorcios[Parcela Mensal (R$)],tblConsorcios[Parcela Mensal (R$)]&lt;=Clientes!$B$72),_xlfn._xlws.FILTER(tblConsorcios[Parcela Mensal (R$)],tblConsorcios[Parcela Mensal (R$)]&lt;=Clientes!$B$72),-1),_xlfn.SEQUENCE(10)),"")</f>
        <v/>
      </c>
      <c r="G569" s="13" t="str" cm="1">
        <f t="array" ref="G569:G578">IFERROR(INDEX(_xlfn.SORTBY(_xlfn._xlws.FILTER(tblConsorcios[Produto],tblConsorcios[Parcela Mensal (R$)]&lt;=Clientes!$B$73),_xlfn._xlws.FILTER(tblConsorcios[Parcela Mensal (R$)],tblConsorcios[Parcela Mensal (R$)]&lt;=Clientes!$B$73),-1),_xlfn.SEQUENCE(10)),"")</f>
        <v/>
      </c>
      <c r="H569" s="22" t="str" cm="1">
        <f t="array" ref="H569:H578">IFERROR(INDEX(_xlfn.SORTBY(_xlfn._xlws.FILTER(tblConsorcios[Valor da Carta (R$)],tblConsorcios[Parcela Mensal (R$)]&lt;=Clientes!$B$73),_xlfn._xlws.FILTER(tblConsorcios[Parcela Mensal (R$)],tblConsorcios[Parcela Mensal (R$)]&lt;=Clientes!$B$73),-1),_xlfn.SEQUENCE(10)),"")</f>
        <v/>
      </c>
      <c r="I569" s="22" t="str" cm="1">
        <f t="array" ref="I569:I578">IFERROR(INDEX(_xlfn.SORTBY(_xlfn._xlws.FILTER(tblConsorcios[Parcela Mensal (R$)],tblConsorcios[Parcela Mensal (R$)]&lt;=Clientes!$B$73),_xlfn._xlws.FILTER(tblConsorcios[Parcela Mensal (R$)],tblConsorcios[Parcela Mensal (R$)]&lt;=Clientes!$B$73),-1),_xlfn.SEQUENCE(10)),"")</f>
        <v/>
      </c>
      <c r="J569" s="23" t="str" cm="1">
        <f t="array" ref="J569:J578">IFERROR(Clientes!$B$73-INDEX(_xlfn.SORTBY(_xlfn._xlws.FILTER(tblConsorcios[Parcela Mensal (R$)],tblConsorcios[Parcela Mensal (R$)]&lt;=Clientes!$B$73),_xlfn._xlws.FILTER(tblConsorcios[Parcela Mensal (R$)],tblConsorcios[Parcela Mensal (R$)]&lt;=Clientes!$B$73),-1),_xlfn.SEQUENCE(10)),"")</f>
        <v/>
      </c>
    </row>
    <row r="570" spans="2:10" x14ac:dyDescent="0.2">
      <c r="B570" s="13" t="str">
        <v/>
      </c>
      <c r="C570" s="22" t="str">
        <v/>
      </c>
      <c r="D570" s="22" t="str">
        <v/>
      </c>
      <c r="E570" s="23" t="str">
        <v/>
      </c>
      <c r="G570" s="13" t="str">
        <v/>
      </c>
      <c r="H570" s="22" t="str">
        <v/>
      </c>
      <c r="I570" s="22" t="str">
        <v/>
      </c>
      <c r="J570" s="23" t="str">
        <v/>
      </c>
    </row>
    <row r="571" spans="2:10" x14ac:dyDescent="0.2">
      <c r="B571" s="13" t="str">
        <v/>
      </c>
      <c r="C571" s="22" t="str">
        <v/>
      </c>
      <c r="D571" s="22" t="str">
        <v/>
      </c>
      <c r="E571" s="23" t="str">
        <v/>
      </c>
      <c r="G571" s="13" t="str">
        <v/>
      </c>
      <c r="H571" s="22" t="str">
        <v/>
      </c>
      <c r="I571" s="22" t="str">
        <v/>
      </c>
      <c r="J571" s="23" t="str">
        <v/>
      </c>
    </row>
    <row r="572" spans="2:10" x14ac:dyDescent="0.2">
      <c r="B572" s="13" t="str">
        <v/>
      </c>
      <c r="C572" s="22" t="str">
        <v/>
      </c>
      <c r="D572" s="22" t="str">
        <v/>
      </c>
      <c r="E572" s="23" t="str">
        <v/>
      </c>
      <c r="G572" s="13" t="str">
        <v/>
      </c>
      <c r="H572" s="22" t="str">
        <v/>
      </c>
      <c r="I572" s="22" t="str">
        <v/>
      </c>
      <c r="J572" s="23" t="str">
        <v/>
      </c>
    </row>
    <row r="573" spans="2:10" x14ac:dyDescent="0.2">
      <c r="B573" s="13" t="str">
        <v/>
      </c>
      <c r="C573" s="22" t="str">
        <v/>
      </c>
      <c r="D573" s="22" t="str">
        <v/>
      </c>
      <c r="E573" s="23" t="str">
        <v/>
      </c>
      <c r="G573" s="13" t="str">
        <v/>
      </c>
      <c r="H573" s="22" t="str">
        <v/>
      </c>
      <c r="I573" s="22" t="str">
        <v/>
      </c>
      <c r="J573" s="23" t="str">
        <v/>
      </c>
    </row>
    <row r="574" spans="2:10" x14ac:dyDescent="0.2">
      <c r="B574" s="13" t="str">
        <v/>
      </c>
      <c r="C574" s="22" t="str">
        <v/>
      </c>
      <c r="D574" s="22" t="str">
        <v/>
      </c>
      <c r="E574" s="23" t="str">
        <v/>
      </c>
      <c r="G574" s="13" t="str">
        <v/>
      </c>
      <c r="H574" s="22" t="str">
        <v/>
      </c>
      <c r="I574" s="22" t="str">
        <v/>
      </c>
      <c r="J574" s="23" t="str">
        <v/>
      </c>
    </row>
    <row r="575" spans="2:10" x14ac:dyDescent="0.2">
      <c r="B575" s="13" t="str">
        <v/>
      </c>
      <c r="C575" s="22" t="str">
        <v/>
      </c>
      <c r="D575" s="22" t="str">
        <v/>
      </c>
      <c r="E575" s="23" t="str">
        <v/>
      </c>
      <c r="G575" s="13" t="str">
        <v/>
      </c>
      <c r="H575" s="22" t="str">
        <v/>
      </c>
      <c r="I575" s="22" t="str">
        <v/>
      </c>
      <c r="J575" s="23" t="str">
        <v/>
      </c>
    </row>
    <row r="576" spans="2:10" x14ac:dyDescent="0.2">
      <c r="B576" s="13" t="str">
        <v/>
      </c>
      <c r="C576" s="22" t="str">
        <v/>
      </c>
      <c r="D576" s="22" t="str">
        <v/>
      </c>
      <c r="E576" s="23" t="str">
        <v/>
      </c>
      <c r="G576" s="13" t="str">
        <v/>
      </c>
      <c r="H576" s="22" t="str">
        <v/>
      </c>
      <c r="I576" s="22" t="str">
        <v/>
      </c>
      <c r="J576" s="23" t="str">
        <v/>
      </c>
    </row>
    <row r="577" spans="2:10" x14ac:dyDescent="0.2">
      <c r="B577" s="13" t="str">
        <v/>
      </c>
      <c r="C577" s="22" t="str">
        <v/>
      </c>
      <c r="D577" s="22" t="str">
        <v/>
      </c>
      <c r="E577" s="23" t="str">
        <v/>
      </c>
      <c r="G577" s="13" t="str">
        <v/>
      </c>
      <c r="H577" s="22" t="str">
        <v/>
      </c>
      <c r="I577" s="22" t="str">
        <v/>
      </c>
      <c r="J577" s="23" t="str">
        <v/>
      </c>
    </row>
    <row r="578" spans="2:10" ht="17" thickBot="1" x14ac:dyDescent="0.25">
      <c r="B578" s="14" t="str">
        <v/>
      </c>
      <c r="C578" s="24" t="str">
        <v/>
      </c>
      <c r="D578" s="24" t="str">
        <v/>
      </c>
      <c r="E578" s="25" t="str">
        <v/>
      </c>
      <c r="G578" s="14" t="str">
        <v/>
      </c>
      <c r="H578" s="24" t="str">
        <v/>
      </c>
      <c r="I578" s="24" t="str">
        <v/>
      </c>
      <c r="J578" s="25" t="str">
        <v/>
      </c>
    </row>
    <row r="579" spans="2:10" ht="17" thickBot="1" x14ac:dyDescent="0.25"/>
    <row r="580" spans="2:10" ht="28" customHeight="1" x14ac:dyDescent="0.2">
      <c r="B580" s="74" t="str">
        <f>IF(Clientes!A74="","— aguardando dados —",Clientes!A74)</f>
        <v>— aguardando dados —</v>
      </c>
      <c r="C580" s="75"/>
      <c r="D580" s="75"/>
      <c r="E580" s="76"/>
      <c r="G580" s="74" t="str">
        <f>IF(Clientes!A75="","— aguardando dados —",Clientes!A75)</f>
        <v>— aguardando dados —</v>
      </c>
      <c r="H580" s="75"/>
      <c r="I580" s="75"/>
      <c r="J580" s="76"/>
    </row>
    <row r="581" spans="2:10" ht="20" customHeight="1" x14ac:dyDescent="0.2">
      <c r="B581" s="77" t="s">
        <v>20</v>
      </c>
      <c r="C581" s="67"/>
      <c r="D581" s="78" t="str">
        <f>IF(Clientes!A74="","",Clientes!B74)</f>
        <v/>
      </c>
      <c r="E581" s="79"/>
      <c r="G581" s="77" t="s">
        <v>20</v>
      </c>
      <c r="H581" s="67"/>
      <c r="I581" s="78" t="str">
        <f>IF(Clientes!A75="","",Clientes!B75)</f>
        <v/>
      </c>
      <c r="J581" s="79"/>
    </row>
    <row r="582" spans="2:10" ht="20" customHeight="1" x14ac:dyDescent="0.2">
      <c r="B582" s="77" t="s">
        <v>21</v>
      </c>
      <c r="C582" s="67"/>
      <c r="D582" s="78" t="str">
        <f>IF(Clientes!A74="","",Clientes!C74)</f>
        <v/>
      </c>
      <c r="E582" s="79"/>
      <c r="G582" s="77" t="s">
        <v>21</v>
      </c>
      <c r="H582" s="67"/>
      <c r="I582" s="78" t="str">
        <f>IF(Clientes!A75="","",Clientes!C75)</f>
        <v/>
      </c>
      <c r="J582" s="79"/>
    </row>
    <row r="583" spans="2:10" ht="20" customHeight="1" x14ac:dyDescent="0.2">
      <c r="B583" s="77" t="s">
        <v>22</v>
      </c>
      <c r="C583" s="67"/>
      <c r="D583" s="80" t="str">
        <f>IF(Clientes!A74="","",Clientes!D74)</f>
        <v/>
      </c>
      <c r="E583" s="79"/>
      <c r="G583" s="77" t="s">
        <v>22</v>
      </c>
      <c r="H583" s="67"/>
      <c r="I583" s="80" t="str">
        <f>IF(Clientes!A75="","",Clientes!D75)</f>
        <v/>
      </c>
      <c r="J583" s="79"/>
    </row>
    <row r="584" spans="2:10" x14ac:dyDescent="0.2">
      <c r="B584" s="12" t="s">
        <v>23</v>
      </c>
      <c r="C584" s="11" t="s">
        <v>116</v>
      </c>
      <c r="D584" s="11" t="s">
        <v>24</v>
      </c>
      <c r="E584" s="15" t="s">
        <v>25</v>
      </c>
      <c r="G584" s="12" t="s">
        <v>23</v>
      </c>
      <c r="H584" s="11" t="s">
        <v>116</v>
      </c>
      <c r="I584" s="11" t="s">
        <v>24</v>
      </c>
      <c r="J584" s="15" t="s">
        <v>25</v>
      </c>
    </row>
    <row r="585" spans="2:10" x14ac:dyDescent="0.2">
      <c r="B585" s="13" t="str" cm="1">
        <f t="array" ref="B585:B594">IFERROR(INDEX(_xlfn.SORTBY(_xlfn._xlws.FILTER(tblConsorcios[Produto],tblConsorcios[Parcela Mensal (R$)]&lt;=Clientes!$B$74),_xlfn._xlws.FILTER(tblConsorcios[Parcela Mensal (R$)],tblConsorcios[Parcela Mensal (R$)]&lt;=Clientes!$B$74),-1),_xlfn.SEQUENCE(10)),"")</f>
        <v/>
      </c>
      <c r="C585" s="22" t="str" cm="1">
        <f t="array" ref="C585:C594">IFERROR(INDEX(_xlfn.SORTBY(_xlfn._xlws.FILTER(tblConsorcios[Valor da Carta (R$)],tblConsorcios[Parcela Mensal (R$)]&lt;=Clientes!$B$74),_xlfn._xlws.FILTER(tblConsorcios[Parcela Mensal (R$)],tblConsorcios[Parcela Mensal (R$)]&lt;=Clientes!$B$74),-1),_xlfn.SEQUENCE(10)),"")</f>
        <v/>
      </c>
      <c r="D585" s="22" t="str" cm="1">
        <f t="array" ref="D585:D594">IFERROR(INDEX(_xlfn.SORTBY(_xlfn._xlws.FILTER(tblConsorcios[Parcela Mensal (R$)],tblConsorcios[Parcela Mensal (R$)]&lt;=Clientes!$B$74),_xlfn._xlws.FILTER(tblConsorcios[Parcela Mensal (R$)],tblConsorcios[Parcela Mensal (R$)]&lt;=Clientes!$B$74),-1),_xlfn.SEQUENCE(10)),"")</f>
        <v/>
      </c>
      <c r="E585" s="23" t="str" cm="1">
        <f t="array" ref="E585:E594">IFERROR(Clientes!$B$74-INDEX(_xlfn.SORTBY(_xlfn._xlws.FILTER(tblConsorcios[Parcela Mensal (R$)],tblConsorcios[Parcela Mensal (R$)]&lt;=Clientes!$B$74),_xlfn._xlws.FILTER(tblConsorcios[Parcela Mensal (R$)],tblConsorcios[Parcela Mensal (R$)]&lt;=Clientes!$B$74),-1),_xlfn.SEQUENCE(10)),"")</f>
        <v/>
      </c>
      <c r="G585" s="13" t="str" cm="1">
        <f t="array" ref="G585:G594">IFERROR(INDEX(_xlfn.SORTBY(_xlfn._xlws.FILTER(tblConsorcios[Produto],tblConsorcios[Parcela Mensal (R$)]&lt;=Clientes!$B$75),_xlfn._xlws.FILTER(tblConsorcios[Parcela Mensal (R$)],tblConsorcios[Parcela Mensal (R$)]&lt;=Clientes!$B$75),-1),_xlfn.SEQUENCE(10)),"")</f>
        <v/>
      </c>
      <c r="H585" s="22" t="str" cm="1">
        <f t="array" ref="H585:H594">IFERROR(INDEX(_xlfn.SORTBY(_xlfn._xlws.FILTER(tblConsorcios[Valor da Carta (R$)],tblConsorcios[Parcela Mensal (R$)]&lt;=Clientes!$B$75),_xlfn._xlws.FILTER(tblConsorcios[Parcela Mensal (R$)],tblConsorcios[Parcela Mensal (R$)]&lt;=Clientes!$B$75),-1),_xlfn.SEQUENCE(10)),"")</f>
        <v/>
      </c>
      <c r="I585" s="22" t="str" cm="1">
        <f t="array" ref="I585:I594">IFERROR(INDEX(_xlfn.SORTBY(_xlfn._xlws.FILTER(tblConsorcios[Parcela Mensal (R$)],tblConsorcios[Parcela Mensal (R$)]&lt;=Clientes!$B$75),_xlfn._xlws.FILTER(tblConsorcios[Parcela Mensal (R$)],tblConsorcios[Parcela Mensal (R$)]&lt;=Clientes!$B$75),-1),_xlfn.SEQUENCE(10)),"")</f>
        <v/>
      </c>
      <c r="J585" s="23" t="str" cm="1">
        <f t="array" ref="J585:J594">IFERROR(Clientes!$B$75-INDEX(_xlfn.SORTBY(_xlfn._xlws.FILTER(tblConsorcios[Parcela Mensal (R$)],tblConsorcios[Parcela Mensal (R$)]&lt;=Clientes!$B$75),_xlfn._xlws.FILTER(tblConsorcios[Parcela Mensal (R$)],tblConsorcios[Parcela Mensal (R$)]&lt;=Clientes!$B$75),-1),_xlfn.SEQUENCE(10)),"")</f>
        <v/>
      </c>
    </row>
    <row r="586" spans="2:10" x14ac:dyDescent="0.2">
      <c r="B586" s="13" t="str">
        <v/>
      </c>
      <c r="C586" s="22" t="str">
        <v/>
      </c>
      <c r="D586" s="22" t="str">
        <v/>
      </c>
      <c r="E586" s="23" t="str">
        <v/>
      </c>
      <c r="G586" s="13" t="str">
        <v/>
      </c>
      <c r="H586" s="22" t="str">
        <v/>
      </c>
      <c r="I586" s="22" t="str">
        <v/>
      </c>
      <c r="J586" s="23" t="str">
        <v/>
      </c>
    </row>
    <row r="587" spans="2:10" x14ac:dyDescent="0.2">
      <c r="B587" s="13" t="str">
        <v/>
      </c>
      <c r="C587" s="22" t="str">
        <v/>
      </c>
      <c r="D587" s="22" t="str">
        <v/>
      </c>
      <c r="E587" s="23" t="str">
        <v/>
      </c>
      <c r="G587" s="13" t="str">
        <v/>
      </c>
      <c r="H587" s="22" t="str">
        <v/>
      </c>
      <c r="I587" s="22" t="str">
        <v/>
      </c>
      <c r="J587" s="23" t="str">
        <v/>
      </c>
    </row>
    <row r="588" spans="2:10" x14ac:dyDescent="0.2">
      <c r="B588" s="13" t="str">
        <v/>
      </c>
      <c r="C588" s="22" t="str">
        <v/>
      </c>
      <c r="D588" s="22" t="str">
        <v/>
      </c>
      <c r="E588" s="23" t="str">
        <v/>
      </c>
      <c r="G588" s="13" t="str">
        <v/>
      </c>
      <c r="H588" s="22" t="str">
        <v/>
      </c>
      <c r="I588" s="22" t="str">
        <v/>
      </c>
      <c r="J588" s="23" t="str">
        <v/>
      </c>
    </row>
    <row r="589" spans="2:10" x14ac:dyDescent="0.2">
      <c r="B589" s="13" t="str">
        <v/>
      </c>
      <c r="C589" s="22" t="str">
        <v/>
      </c>
      <c r="D589" s="22" t="str">
        <v/>
      </c>
      <c r="E589" s="23" t="str">
        <v/>
      </c>
      <c r="G589" s="13" t="str">
        <v/>
      </c>
      <c r="H589" s="22" t="str">
        <v/>
      </c>
      <c r="I589" s="22" t="str">
        <v/>
      </c>
      <c r="J589" s="23" t="str">
        <v/>
      </c>
    </row>
    <row r="590" spans="2:10" x14ac:dyDescent="0.2">
      <c r="B590" s="13" t="str">
        <v/>
      </c>
      <c r="C590" s="22" t="str">
        <v/>
      </c>
      <c r="D590" s="22" t="str">
        <v/>
      </c>
      <c r="E590" s="23" t="str">
        <v/>
      </c>
      <c r="G590" s="13" t="str">
        <v/>
      </c>
      <c r="H590" s="22" t="str">
        <v/>
      </c>
      <c r="I590" s="22" t="str">
        <v/>
      </c>
      <c r="J590" s="23" t="str">
        <v/>
      </c>
    </row>
    <row r="591" spans="2:10" x14ac:dyDescent="0.2">
      <c r="B591" s="13" t="str">
        <v/>
      </c>
      <c r="C591" s="22" t="str">
        <v/>
      </c>
      <c r="D591" s="22" t="str">
        <v/>
      </c>
      <c r="E591" s="23" t="str">
        <v/>
      </c>
      <c r="G591" s="13" t="str">
        <v/>
      </c>
      <c r="H591" s="22" t="str">
        <v/>
      </c>
      <c r="I591" s="22" t="str">
        <v/>
      </c>
      <c r="J591" s="23" t="str">
        <v/>
      </c>
    </row>
    <row r="592" spans="2:10" x14ac:dyDescent="0.2">
      <c r="B592" s="13" t="str">
        <v/>
      </c>
      <c r="C592" s="22" t="str">
        <v/>
      </c>
      <c r="D592" s="22" t="str">
        <v/>
      </c>
      <c r="E592" s="23" t="str">
        <v/>
      </c>
      <c r="G592" s="13" t="str">
        <v/>
      </c>
      <c r="H592" s="22" t="str">
        <v/>
      </c>
      <c r="I592" s="22" t="str">
        <v/>
      </c>
      <c r="J592" s="23" t="str">
        <v/>
      </c>
    </row>
    <row r="593" spans="2:10" x14ac:dyDescent="0.2">
      <c r="B593" s="13" t="str">
        <v/>
      </c>
      <c r="C593" s="22" t="str">
        <v/>
      </c>
      <c r="D593" s="22" t="str">
        <v/>
      </c>
      <c r="E593" s="23" t="str">
        <v/>
      </c>
      <c r="G593" s="13" t="str">
        <v/>
      </c>
      <c r="H593" s="22" t="str">
        <v/>
      </c>
      <c r="I593" s="22" t="str">
        <v/>
      </c>
      <c r="J593" s="23" t="str">
        <v/>
      </c>
    </row>
    <row r="594" spans="2:10" ht="17" thickBot="1" x14ac:dyDescent="0.25">
      <c r="B594" s="14" t="str">
        <v/>
      </c>
      <c r="C594" s="24" t="str">
        <v/>
      </c>
      <c r="D594" s="24" t="str">
        <v/>
      </c>
      <c r="E594" s="25" t="str">
        <v/>
      </c>
      <c r="G594" s="14" t="str">
        <v/>
      </c>
      <c r="H594" s="24" t="str">
        <v/>
      </c>
      <c r="I594" s="24" t="str">
        <v/>
      </c>
      <c r="J594" s="25" t="str">
        <v/>
      </c>
    </row>
    <row r="595" spans="2:10" ht="17" thickBot="1" x14ac:dyDescent="0.25"/>
    <row r="596" spans="2:10" ht="28" customHeight="1" x14ac:dyDescent="0.2">
      <c r="B596" s="74" t="str">
        <f>IF(Clientes!A76="","— aguardando dados —",Clientes!A76)</f>
        <v>— aguardando dados —</v>
      </c>
      <c r="C596" s="75"/>
      <c r="D596" s="75"/>
      <c r="E596" s="76"/>
      <c r="G596" s="74" t="str">
        <f>IF(Clientes!A77="","— aguardando dados —",Clientes!A77)</f>
        <v>— aguardando dados —</v>
      </c>
      <c r="H596" s="75"/>
      <c r="I596" s="75"/>
      <c r="J596" s="76"/>
    </row>
    <row r="597" spans="2:10" ht="20" customHeight="1" x14ac:dyDescent="0.2">
      <c r="B597" s="77" t="s">
        <v>20</v>
      </c>
      <c r="C597" s="67"/>
      <c r="D597" s="78" t="str">
        <f>IF(Clientes!A76="","",Clientes!B76)</f>
        <v/>
      </c>
      <c r="E597" s="79"/>
      <c r="G597" s="77" t="s">
        <v>20</v>
      </c>
      <c r="H597" s="67"/>
      <c r="I597" s="78" t="str">
        <f>IF(Clientes!A77="","",Clientes!B77)</f>
        <v/>
      </c>
      <c r="J597" s="79"/>
    </row>
    <row r="598" spans="2:10" ht="20" customHeight="1" x14ac:dyDescent="0.2">
      <c r="B598" s="77" t="s">
        <v>21</v>
      </c>
      <c r="C598" s="67"/>
      <c r="D598" s="78" t="str">
        <f>IF(Clientes!A76="","",Clientes!C76)</f>
        <v/>
      </c>
      <c r="E598" s="79"/>
      <c r="G598" s="77" t="s">
        <v>21</v>
      </c>
      <c r="H598" s="67"/>
      <c r="I598" s="78" t="str">
        <f>IF(Clientes!A77="","",Clientes!C77)</f>
        <v/>
      </c>
      <c r="J598" s="79"/>
    </row>
    <row r="599" spans="2:10" ht="20" customHeight="1" x14ac:dyDescent="0.2">
      <c r="B599" s="77" t="s">
        <v>22</v>
      </c>
      <c r="C599" s="67"/>
      <c r="D599" s="80" t="str">
        <f>IF(Clientes!A76="","",Clientes!D76)</f>
        <v/>
      </c>
      <c r="E599" s="79"/>
      <c r="G599" s="77" t="s">
        <v>22</v>
      </c>
      <c r="H599" s="67"/>
      <c r="I599" s="80" t="str">
        <f>IF(Clientes!A77="","",Clientes!D77)</f>
        <v/>
      </c>
      <c r="J599" s="79"/>
    </row>
    <row r="600" spans="2:10" x14ac:dyDescent="0.2">
      <c r="B600" s="12" t="s">
        <v>23</v>
      </c>
      <c r="C600" s="11" t="s">
        <v>116</v>
      </c>
      <c r="D600" s="11" t="s">
        <v>24</v>
      </c>
      <c r="E600" s="15" t="s">
        <v>25</v>
      </c>
      <c r="G600" s="12" t="s">
        <v>23</v>
      </c>
      <c r="H600" s="11" t="s">
        <v>116</v>
      </c>
      <c r="I600" s="11" t="s">
        <v>24</v>
      </c>
      <c r="J600" s="15" t="s">
        <v>25</v>
      </c>
    </row>
    <row r="601" spans="2:10" x14ac:dyDescent="0.2">
      <c r="B601" s="13" t="str" cm="1">
        <f t="array" ref="B601:B610">IFERROR(INDEX(_xlfn.SORTBY(_xlfn._xlws.FILTER(tblConsorcios[Produto],tblConsorcios[Parcela Mensal (R$)]&lt;=Clientes!$B$76),_xlfn._xlws.FILTER(tblConsorcios[Parcela Mensal (R$)],tblConsorcios[Parcela Mensal (R$)]&lt;=Clientes!$B$76),-1),_xlfn.SEQUENCE(10)),"")</f>
        <v/>
      </c>
      <c r="C601" s="22" t="str" cm="1">
        <f t="array" ref="C601:C610">IFERROR(INDEX(_xlfn.SORTBY(_xlfn._xlws.FILTER(tblConsorcios[Valor da Carta (R$)],tblConsorcios[Parcela Mensal (R$)]&lt;=Clientes!$B$76),_xlfn._xlws.FILTER(tblConsorcios[Parcela Mensal (R$)],tblConsorcios[Parcela Mensal (R$)]&lt;=Clientes!$B$76),-1),_xlfn.SEQUENCE(10)),"")</f>
        <v/>
      </c>
      <c r="D601" s="22" t="str" cm="1">
        <f t="array" ref="D601:D610">IFERROR(INDEX(_xlfn.SORTBY(_xlfn._xlws.FILTER(tblConsorcios[Parcela Mensal (R$)],tblConsorcios[Parcela Mensal (R$)]&lt;=Clientes!$B$76),_xlfn._xlws.FILTER(tblConsorcios[Parcela Mensal (R$)],tblConsorcios[Parcela Mensal (R$)]&lt;=Clientes!$B$76),-1),_xlfn.SEQUENCE(10)),"")</f>
        <v/>
      </c>
      <c r="E601" s="23" t="str" cm="1">
        <f t="array" ref="E601:E610">IFERROR(Clientes!$B$76-INDEX(_xlfn.SORTBY(_xlfn._xlws.FILTER(tblConsorcios[Parcela Mensal (R$)],tblConsorcios[Parcela Mensal (R$)]&lt;=Clientes!$B$76),_xlfn._xlws.FILTER(tblConsorcios[Parcela Mensal (R$)],tblConsorcios[Parcela Mensal (R$)]&lt;=Clientes!$B$76),-1),_xlfn.SEQUENCE(10)),"")</f>
        <v/>
      </c>
      <c r="G601" s="13" t="str" cm="1">
        <f t="array" ref="G601:G610">IFERROR(INDEX(_xlfn.SORTBY(_xlfn._xlws.FILTER(tblConsorcios[Produto],tblConsorcios[Parcela Mensal (R$)]&lt;=Clientes!$B$77),_xlfn._xlws.FILTER(tblConsorcios[Parcela Mensal (R$)],tblConsorcios[Parcela Mensal (R$)]&lt;=Clientes!$B$77),-1),_xlfn.SEQUENCE(10)),"")</f>
        <v/>
      </c>
      <c r="H601" s="22" t="str" cm="1">
        <f t="array" ref="H601:H610">IFERROR(INDEX(_xlfn.SORTBY(_xlfn._xlws.FILTER(tblConsorcios[Valor da Carta (R$)],tblConsorcios[Parcela Mensal (R$)]&lt;=Clientes!$B$77),_xlfn._xlws.FILTER(tblConsorcios[Parcela Mensal (R$)],tblConsorcios[Parcela Mensal (R$)]&lt;=Clientes!$B$77),-1),_xlfn.SEQUENCE(10)),"")</f>
        <v/>
      </c>
      <c r="I601" s="22" t="str" cm="1">
        <f t="array" ref="I601:I610">IFERROR(INDEX(_xlfn.SORTBY(_xlfn._xlws.FILTER(tblConsorcios[Parcela Mensal (R$)],tblConsorcios[Parcela Mensal (R$)]&lt;=Clientes!$B$77),_xlfn._xlws.FILTER(tblConsorcios[Parcela Mensal (R$)],tblConsorcios[Parcela Mensal (R$)]&lt;=Clientes!$B$77),-1),_xlfn.SEQUENCE(10)),"")</f>
        <v/>
      </c>
      <c r="J601" s="23" t="str" cm="1">
        <f t="array" ref="J601:J610">IFERROR(Clientes!$B$77-INDEX(_xlfn.SORTBY(_xlfn._xlws.FILTER(tblConsorcios[Parcela Mensal (R$)],tblConsorcios[Parcela Mensal (R$)]&lt;=Clientes!$B$77),_xlfn._xlws.FILTER(tblConsorcios[Parcela Mensal (R$)],tblConsorcios[Parcela Mensal (R$)]&lt;=Clientes!$B$77),-1),_xlfn.SEQUENCE(10)),"")</f>
        <v/>
      </c>
    </row>
    <row r="602" spans="2:10" x14ac:dyDescent="0.2">
      <c r="B602" s="13" t="str">
        <v/>
      </c>
      <c r="C602" s="22" t="str">
        <v/>
      </c>
      <c r="D602" s="22" t="str">
        <v/>
      </c>
      <c r="E602" s="23" t="str">
        <v/>
      </c>
      <c r="G602" s="13" t="str">
        <v/>
      </c>
      <c r="H602" s="22" t="str">
        <v/>
      </c>
      <c r="I602" s="22" t="str">
        <v/>
      </c>
      <c r="J602" s="23" t="str">
        <v/>
      </c>
    </row>
    <row r="603" spans="2:10" x14ac:dyDescent="0.2">
      <c r="B603" s="13" t="str">
        <v/>
      </c>
      <c r="C603" s="22" t="str">
        <v/>
      </c>
      <c r="D603" s="22" t="str">
        <v/>
      </c>
      <c r="E603" s="23" t="str">
        <v/>
      </c>
      <c r="G603" s="13" t="str">
        <v/>
      </c>
      <c r="H603" s="22" t="str">
        <v/>
      </c>
      <c r="I603" s="22" t="str">
        <v/>
      </c>
      <c r="J603" s="23" t="str">
        <v/>
      </c>
    </row>
    <row r="604" spans="2:10" x14ac:dyDescent="0.2">
      <c r="B604" s="13" t="str">
        <v/>
      </c>
      <c r="C604" s="22" t="str">
        <v/>
      </c>
      <c r="D604" s="22" t="str">
        <v/>
      </c>
      <c r="E604" s="23" t="str">
        <v/>
      </c>
      <c r="G604" s="13" t="str">
        <v/>
      </c>
      <c r="H604" s="22" t="str">
        <v/>
      </c>
      <c r="I604" s="22" t="str">
        <v/>
      </c>
      <c r="J604" s="23" t="str">
        <v/>
      </c>
    </row>
    <row r="605" spans="2:10" x14ac:dyDescent="0.2">
      <c r="B605" s="13" t="str">
        <v/>
      </c>
      <c r="C605" s="22" t="str">
        <v/>
      </c>
      <c r="D605" s="22" t="str">
        <v/>
      </c>
      <c r="E605" s="23" t="str">
        <v/>
      </c>
      <c r="G605" s="13" t="str">
        <v/>
      </c>
      <c r="H605" s="22" t="str">
        <v/>
      </c>
      <c r="I605" s="22" t="str">
        <v/>
      </c>
      <c r="J605" s="23" t="str">
        <v/>
      </c>
    </row>
    <row r="606" spans="2:10" x14ac:dyDescent="0.2">
      <c r="B606" s="13" t="str">
        <v/>
      </c>
      <c r="C606" s="22" t="str">
        <v/>
      </c>
      <c r="D606" s="22" t="str">
        <v/>
      </c>
      <c r="E606" s="23" t="str">
        <v/>
      </c>
      <c r="G606" s="13" t="str">
        <v/>
      </c>
      <c r="H606" s="22" t="str">
        <v/>
      </c>
      <c r="I606" s="22" t="str">
        <v/>
      </c>
      <c r="J606" s="23" t="str">
        <v/>
      </c>
    </row>
    <row r="607" spans="2:10" x14ac:dyDescent="0.2">
      <c r="B607" s="13" t="str">
        <v/>
      </c>
      <c r="C607" s="22" t="str">
        <v/>
      </c>
      <c r="D607" s="22" t="str">
        <v/>
      </c>
      <c r="E607" s="23" t="str">
        <v/>
      </c>
      <c r="G607" s="13" t="str">
        <v/>
      </c>
      <c r="H607" s="22" t="str">
        <v/>
      </c>
      <c r="I607" s="22" t="str">
        <v/>
      </c>
      <c r="J607" s="23" t="str">
        <v/>
      </c>
    </row>
    <row r="608" spans="2:10" x14ac:dyDescent="0.2">
      <c r="B608" s="13" t="str">
        <v/>
      </c>
      <c r="C608" s="22" t="str">
        <v/>
      </c>
      <c r="D608" s="22" t="str">
        <v/>
      </c>
      <c r="E608" s="23" t="str">
        <v/>
      </c>
      <c r="G608" s="13" t="str">
        <v/>
      </c>
      <c r="H608" s="22" t="str">
        <v/>
      </c>
      <c r="I608" s="22" t="str">
        <v/>
      </c>
      <c r="J608" s="23" t="str">
        <v/>
      </c>
    </row>
    <row r="609" spans="2:10" x14ac:dyDescent="0.2">
      <c r="B609" s="13" t="str">
        <v/>
      </c>
      <c r="C609" s="22" t="str">
        <v/>
      </c>
      <c r="D609" s="22" t="str">
        <v/>
      </c>
      <c r="E609" s="23" t="str">
        <v/>
      </c>
      <c r="G609" s="13" t="str">
        <v/>
      </c>
      <c r="H609" s="22" t="str">
        <v/>
      </c>
      <c r="I609" s="22" t="str">
        <v/>
      </c>
      <c r="J609" s="23" t="str">
        <v/>
      </c>
    </row>
    <row r="610" spans="2:10" ht="17" thickBot="1" x14ac:dyDescent="0.25">
      <c r="B610" s="14" t="str">
        <v/>
      </c>
      <c r="C610" s="24" t="str">
        <v/>
      </c>
      <c r="D610" s="24" t="str">
        <v/>
      </c>
      <c r="E610" s="25" t="str">
        <v/>
      </c>
      <c r="G610" s="14" t="str">
        <v/>
      </c>
      <c r="H610" s="24" t="str">
        <v/>
      </c>
      <c r="I610" s="24" t="str">
        <v/>
      </c>
      <c r="J610" s="25" t="str">
        <v/>
      </c>
    </row>
    <row r="611" spans="2:10" ht="17" thickBot="1" x14ac:dyDescent="0.25"/>
    <row r="612" spans="2:10" ht="28" customHeight="1" x14ac:dyDescent="0.2">
      <c r="B612" s="74" t="str">
        <f>IF(Clientes!A78="","— aguardando dados —",Clientes!A78)</f>
        <v>— aguardando dados —</v>
      </c>
      <c r="C612" s="75"/>
      <c r="D612" s="75"/>
      <c r="E612" s="76"/>
      <c r="G612" s="74" t="str">
        <f>IF(Clientes!A79="","— aguardando dados —",Clientes!A79)</f>
        <v>— aguardando dados —</v>
      </c>
      <c r="H612" s="75"/>
      <c r="I612" s="75"/>
      <c r="J612" s="76"/>
    </row>
    <row r="613" spans="2:10" ht="20" customHeight="1" x14ac:dyDescent="0.2">
      <c r="B613" s="77" t="s">
        <v>20</v>
      </c>
      <c r="C613" s="67"/>
      <c r="D613" s="78" t="str">
        <f>IF(Clientes!A78="","",Clientes!B78)</f>
        <v/>
      </c>
      <c r="E613" s="79"/>
      <c r="G613" s="77" t="s">
        <v>20</v>
      </c>
      <c r="H613" s="67"/>
      <c r="I613" s="78" t="str">
        <f>IF(Clientes!A79="","",Clientes!B79)</f>
        <v/>
      </c>
      <c r="J613" s="79"/>
    </row>
    <row r="614" spans="2:10" ht="20" customHeight="1" x14ac:dyDescent="0.2">
      <c r="B614" s="77" t="s">
        <v>21</v>
      </c>
      <c r="C614" s="67"/>
      <c r="D614" s="78" t="str">
        <f>IF(Clientes!A78="","",Clientes!C78)</f>
        <v/>
      </c>
      <c r="E614" s="79"/>
      <c r="G614" s="77" t="s">
        <v>21</v>
      </c>
      <c r="H614" s="67"/>
      <c r="I614" s="78" t="str">
        <f>IF(Clientes!A79="","",Clientes!C79)</f>
        <v/>
      </c>
      <c r="J614" s="79"/>
    </row>
    <row r="615" spans="2:10" ht="20" customHeight="1" x14ac:dyDescent="0.2">
      <c r="B615" s="77" t="s">
        <v>22</v>
      </c>
      <c r="C615" s="67"/>
      <c r="D615" s="80" t="str">
        <f>IF(Clientes!A78="","",Clientes!D78)</f>
        <v/>
      </c>
      <c r="E615" s="79"/>
      <c r="G615" s="77" t="s">
        <v>22</v>
      </c>
      <c r="H615" s="67"/>
      <c r="I615" s="80" t="str">
        <f>IF(Clientes!A79="","",Clientes!D79)</f>
        <v/>
      </c>
      <c r="J615" s="79"/>
    </row>
    <row r="616" spans="2:10" x14ac:dyDescent="0.2">
      <c r="B616" s="12" t="s">
        <v>23</v>
      </c>
      <c r="C616" s="11" t="s">
        <v>116</v>
      </c>
      <c r="D616" s="11" t="s">
        <v>24</v>
      </c>
      <c r="E616" s="15" t="s">
        <v>25</v>
      </c>
      <c r="G616" s="12" t="s">
        <v>23</v>
      </c>
      <c r="H616" s="11" t="s">
        <v>116</v>
      </c>
      <c r="I616" s="11" t="s">
        <v>24</v>
      </c>
      <c r="J616" s="15" t="s">
        <v>25</v>
      </c>
    </row>
    <row r="617" spans="2:10" x14ac:dyDescent="0.2">
      <c r="B617" s="13" t="str" cm="1">
        <f t="array" ref="B617:B626">IFERROR(INDEX(_xlfn.SORTBY(_xlfn._xlws.FILTER(tblConsorcios[Produto],tblConsorcios[Parcela Mensal (R$)]&lt;=Clientes!$B$78),_xlfn._xlws.FILTER(tblConsorcios[Parcela Mensal (R$)],tblConsorcios[Parcela Mensal (R$)]&lt;=Clientes!$B$78),-1),_xlfn.SEQUENCE(10)),"")</f>
        <v/>
      </c>
      <c r="C617" s="22" t="str" cm="1">
        <f t="array" ref="C617:C626">IFERROR(INDEX(_xlfn.SORTBY(_xlfn._xlws.FILTER(tblConsorcios[Valor da Carta (R$)],tblConsorcios[Parcela Mensal (R$)]&lt;=Clientes!$B$78),_xlfn._xlws.FILTER(tblConsorcios[Parcela Mensal (R$)],tblConsorcios[Parcela Mensal (R$)]&lt;=Clientes!$B$78),-1),_xlfn.SEQUENCE(10)),"")</f>
        <v/>
      </c>
      <c r="D617" s="22" t="str" cm="1">
        <f t="array" ref="D617:D626">IFERROR(INDEX(_xlfn.SORTBY(_xlfn._xlws.FILTER(tblConsorcios[Parcela Mensal (R$)],tblConsorcios[Parcela Mensal (R$)]&lt;=Clientes!$B$78),_xlfn._xlws.FILTER(tblConsorcios[Parcela Mensal (R$)],tblConsorcios[Parcela Mensal (R$)]&lt;=Clientes!$B$78),-1),_xlfn.SEQUENCE(10)),"")</f>
        <v/>
      </c>
      <c r="E617" s="23" t="str" cm="1">
        <f t="array" ref="E617:E626">IFERROR(Clientes!$B$78-INDEX(_xlfn.SORTBY(_xlfn._xlws.FILTER(tblConsorcios[Parcela Mensal (R$)],tblConsorcios[Parcela Mensal (R$)]&lt;=Clientes!$B$78),_xlfn._xlws.FILTER(tblConsorcios[Parcela Mensal (R$)],tblConsorcios[Parcela Mensal (R$)]&lt;=Clientes!$B$78),-1),_xlfn.SEQUENCE(10)),"")</f>
        <v/>
      </c>
      <c r="G617" s="13" t="str" cm="1">
        <f t="array" ref="G617:G626">IFERROR(INDEX(_xlfn.SORTBY(_xlfn._xlws.FILTER(tblConsorcios[Produto],tblConsorcios[Parcela Mensal (R$)]&lt;=Clientes!$B$79),_xlfn._xlws.FILTER(tblConsorcios[Parcela Mensal (R$)],tblConsorcios[Parcela Mensal (R$)]&lt;=Clientes!$B$79),-1),_xlfn.SEQUENCE(10)),"")</f>
        <v/>
      </c>
      <c r="H617" s="22" t="str" cm="1">
        <f t="array" ref="H617:H626">IFERROR(INDEX(_xlfn.SORTBY(_xlfn._xlws.FILTER(tblConsorcios[Valor da Carta (R$)],tblConsorcios[Parcela Mensal (R$)]&lt;=Clientes!$B$79),_xlfn._xlws.FILTER(tblConsorcios[Parcela Mensal (R$)],tblConsorcios[Parcela Mensal (R$)]&lt;=Clientes!$B$79),-1),_xlfn.SEQUENCE(10)),"")</f>
        <v/>
      </c>
      <c r="I617" s="22" t="str" cm="1">
        <f t="array" ref="I617:I626">IFERROR(INDEX(_xlfn.SORTBY(_xlfn._xlws.FILTER(tblConsorcios[Parcela Mensal (R$)],tblConsorcios[Parcela Mensal (R$)]&lt;=Clientes!$B$79),_xlfn._xlws.FILTER(tblConsorcios[Parcela Mensal (R$)],tblConsorcios[Parcela Mensal (R$)]&lt;=Clientes!$B$79),-1),_xlfn.SEQUENCE(10)),"")</f>
        <v/>
      </c>
      <c r="J617" s="23" t="str" cm="1">
        <f t="array" ref="J617:J626">IFERROR(Clientes!$B$79-INDEX(_xlfn.SORTBY(_xlfn._xlws.FILTER(tblConsorcios[Parcela Mensal (R$)],tblConsorcios[Parcela Mensal (R$)]&lt;=Clientes!$B$79),_xlfn._xlws.FILTER(tblConsorcios[Parcela Mensal (R$)],tblConsorcios[Parcela Mensal (R$)]&lt;=Clientes!$B$79),-1),_xlfn.SEQUENCE(10)),"")</f>
        <v/>
      </c>
    </row>
    <row r="618" spans="2:10" x14ac:dyDescent="0.2">
      <c r="B618" s="13" t="str">
        <v/>
      </c>
      <c r="C618" s="22" t="str">
        <v/>
      </c>
      <c r="D618" s="22" t="str">
        <v/>
      </c>
      <c r="E618" s="23" t="str">
        <v/>
      </c>
      <c r="G618" s="13" t="str">
        <v/>
      </c>
      <c r="H618" s="22" t="str">
        <v/>
      </c>
      <c r="I618" s="22" t="str">
        <v/>
      </c>
      <c r="J618" s="23" t="str">
        <v/>
      </c>
    </row>
    <row r="619" spans="2:10" x14ac:dyDescent="0.2">
      <c r="B619" s="13" t="str">
        <v/>
      </c>
      <c r="C619" s="22" t="str">
        <v/>
      </c>
      <c r="D619" s="22" t="str">
        <v/>
      </c>
      <c r="E619" s="23" t="str">
        <v/>
      </c>
      <c r="G619" s="13" t="str">
        <v/>
      </c>
      <c r="H619" s="22" t="str">
        <v/>
      </c>
      <c r="I619" s="22" t="str">
        <v/>
      </c>
      <c r="J619" s="23" t="str">
        <v/>
      </c>
    </row>
    <row r="620" spans="2:10" x14ac:dyDescent="0.2">
      <c r="B620" s="13" t="str">
        <v/>
      </c>
      <c r="C620" s="22" t="str">
        <v/>
      </c>
      <c r="D620" s="22" t="str">
        <v/>
      </c>
      <c r="E620" s="23" t="str">
        <v/>
      </c>
      <c r="G620" s="13" t="str">
        <v/>
      </c>
      <c r="H620" s="22" t="str">
        <v/>
      </c>
      <c r="I620" s="22" t="str">
        <v/>
      </c>
      <c r="J620" s="23" t="str">
        <v/>
      </c>
    </row>
    <row r="621" spans="2:10" x14ac:dyDescent="0.2">
      <c r="B621" s="13" t="str">
        <v/>
      </c>
      <c r="C621" s="22" t="str">
        <v/>
      </c>
      <c r="D621" s="22" t="str">
        <v/>
      </c>
      <c r="E621" s="23" t="str">
        <v/>
      </c>
      <c r="G621" s="13" t="str">
        <v/>
      </c>
      <c r="H621" s="22" t="str">
        <v/>
      </c>
      <c r="I621" s="22" t="str">
        <v/>
      </c>
      <c r="J621" s="23" t="str">
        <v/>
      </c>
    </row>
    <row r="622" spans="2:10" x14ac:dyDescent="0.2">
      <c r="B622" s="13" t="str">
        <v/>
      </c>
      <c r="C622" s="22" t="str">
        <v/>
      </c>
      <c r="D622" s="22" t="str">
        <v/>
      </c>
      <c r="E622" s="23" t="str">
        <v/>
      </c>
      <c r="G622" s="13" t="str">
        <v/>
      </c>
      <c r="H622" s="22" t="str">
        <v/>
      </c>
      <c r="I622" s="22" t="str">
        <v/>
      </c>
      <c r="J622" s="23" t="str">
        <v/>
      </c>
    </row>
    <row r="623" spans="2:10" x14ac:dyDescent="0.2">
      <c r="B623" s="13" t="str">
        <v/>
      </c>
      <c r="C623" s="22" t="str">
        <v/>
      </c>
      <c r="D623" s="22" t="str">
        <v/>
      </c>
      <c r="E623" s="23" t="str">
        <v/>
      </c>
      <c r="G623" s="13" t="str">
        <v/>
      </c>
      <c r="H623" s="22" t="str">
        <v/>
      </c>
      <c r="I623" s="22" t="str">
        <v/>
      </c>
      <c r="J623" s="23" t="str">
        <v/>
      </c>
    </row>
    <row r="624" spans="2:10" x14ac:dyDescent="0.2">
      <c r="B624" s="13" t="str">
        <v/>
      </c>
      <c r="C624" s="22" t="str">
        <v/>
      </c>
      <c r="D624" s="22" t="str">
        <v/>
      </c>
      <c r="E624" s="23" t="str">
        <v/>
      </c>
      <c r="G624" s="13" t="str">
        <v/>
      </c>
      <c r="H624" s="22" t="str">
        <v/>
      </c>
      <c r="I624" s="22" t="str">
        <v/>
      </c>
      <c r="J624" s="23" t="str">
        <v/>
      </c>
    </row>
    <row r="625" spans="2:10" x14ac:dyDescent="0.2">
      <c r="B625" s="13" t="str">
        <v/>
      </c>
      <c r="C625" s="22" t="str">
        <v/>
      </c>
      <c r="D625" s="22" t="str">
        <v/>
      </c>
      <c r="E625" s="23" t="str">
        <v/>
      </c>
      <c r="G625" s="13" t="str">
        <v/>
      </c>
      <c r="H625" s="22" t="str">
        <v/>
      </c>
      <c r="I625" s="22" t="str">
        <v/>
      </c>
      <c r="J625" s="23" t="str">
        <v/>
      </c>
    </row>
    <row r="626" spans="2:10" ht="17" thickBot="1" x14ac:dyDescent="0.25">
      <c r="B626" s="14" t="str">
        <v/>
      </c>
      <c r="C626" s="24" t="str">
        <v/>
      </c>
      <c r="D626" s="24" t="str">
        <v/>
      </c>
      <c r="E626" s="25" t="str">
        <v/>
      </c>
      <c r="G626" s="14" t="str">
        <v/>
      </c>
      <c r="H626" s="24" t="str">
        <v/>
      </c>
      <c r="I626" s="24" t="str">
        <v/>
      </c>
      <c r="J626" s="25" t="str">
        <v/>
      </c>
    </row>
    <row r="627" spans="2:10" ht="17" thickBot="1" x14ac:dyDescent="0.25"/>
    <row r="628" spans="2:10" ht="28" customHeight="1" x14ac:dyDescent="0.2">
      <c r="B628" s="74" t="str">
        <f>IF(Clientes!A80="","— aguardando dados —",Clientes!A80)</f>
        <v>— aguardando dados —</v>
      </c>
      <c r="C628" s="75"/>
      <c r="D628" s="75"/>
      <c r="E628" s="76"/>
      <c r="G628" s="74" t="str">
        <f>IF(Clientes!A81="","— aguardando dados —",Clientes!A81)</f>
        <v>— aguardando dados —</v>
      </c>
      <c r="H628" s="75"/>
      <c r="I628" s="75"/>
      <c r="J628" s="76"/>
    </row>
    <row r="629" spans="2:10" ht="20" customHeight="1" x14ac:dyDescent="0.2">
      <c r="B629" s="77" t="s">
        <v>20</v>
      </c>
      <c r="C629" s="67"/>
      <c r="D629" s="78" t="str">
        <f>IF(Clientes!A80="","",Clientes!B80)</f>
        <v/>
      </c>
      <c r="E629" s="79"/>
      <c r="G629" s="77" t="s">
        <v>20</v>
      </c>
      <c r="H629" s="67"/>
      <c r="I629" s="78" t="str">
        <f>IF(Clientes!A81="","",Clientes!B81)</f>
        <v/>
      </c>
      <c r="J629" s="79"/>
    </row>
    <row r="630" spans="2:10" ht="20" customHeight="1" x14ac:dyDescent="0.2">
      <c r="B630" s="77" t="s">
        <v>21</v>
      </c>
      <c r="C630" s="67"/>
      <c r="D630" s="78" t="str">
        <f>IF(Clientes!A80="","",Clientes!C80)</f>
        <v/>
      </c>
      <c r="E630" s="79"/>
      <c r="G630" s="77" t="s">
        <v>21</v>
      </c>
      <c r="H630" s="67"/>
      <c r="I630" s="78" t="str">
        <f>IF(Clientes!A81="","",Clientes!C81)</f>
        <v/>
      </c>
      <c r="J630" s="79"/>
    </row>
    <row r="631" spans="2:10" ht="20" customHeight="1" x14ac:dyDescent="0.2">
      <c r="B631" s="77" t="s">
        <v>22</v>
      </c>
      <c r="C631" s="67"/>
      <c r="D631" s="80" t="str">
        <f>IF(Clientes!A80="","",Clientes!D80)</f>
        <v/>
      </c>
      <c r="E631" s="79"/>
      <c r="G631" s="77" t="s">
        <v>22</v>
      </c>
      <c r="H631" s="67"/>
      <c r="I631" s="80" t="str">
        <f>IF(Clientes!A81="","",Clientes!D81)</f>
        <v/>
      </c>
      <c r="J631" s="79"/>
    </row>
    <row r="632" spans="2:10" x14ac:dyDescent="0.2">
      <c r="B632" s="12" t="s">
        <v>23</v>
      </c>
      <c r="C632" s="11" t="s">
        <v>116</v>
      </c>
      <c r="D632" s="11" t="s">
        <v>24</v>
      </c>
      <c r="E632" s="15" t="s">
        <v>25</v>
      </c>
      <c r="G632" s="12" t="s">
        <v>23</v>
      </c>
      <c r="H632" s="11" t="s">
        <v>116</v>
      </c>
      <c r="I632" s="11" t="s">
        <v>24</v>
      </c>
      <c r="J632" s="15" t="s">
        <v>25</v>
      </c>
    </row>
    <row r="633" spans="2:10" x14ac:dyDescent="0.2">
      <c r="B633" s="13" t="str" cm="1">
        <f t="array" ref="B633:B642">IFERROR(INDEX(_xlfn.SORTBY(_xlfn._xlws.FILTER(tblConsorcios[Produto],tblConsorcios[Parcela Mensal (R$)]&lt;=Clientes!$B$80),_xlfn._xlws.FILTER(tblConsorcios[Parcela Mensal (R$)],tblConsorcios[Parcela Mensal (R$)]&lt;=Clientes!$B$80),-1),_xlfn.SEQUENCE(10)),"")</f>
        <v/>
      </c>
      <c r="C633" s="22" t="str" cm="1">
        <f t="array" ref="C633:C642">IFERROR(INDEX(_xlfn.SORTBY(_xlfn._xlws.FILTER(tblConsorcios[Valor da Carta (R$)],tblConsorcios[Parcela Mensal (R$)]&lt;=Clientes!$B$80),_xlfn._xlws.FILTER(tblConsorcios[Parcela Mensal (R$)],tblConsorcios[Parcela Mensal (R$)]&lt;=Clientes!$B$80),-1),_xlfn.SEQUENCE(10)),"")</f>
        <v/>
      </c>
      <c r="D633" s="22" t="str" cm="1">
        <f t="array" ref="D633:D642">IFERROR(INDEX(_xlfn.SORTBY(_xlfn._xlws.FILTER(tblConsorcios[Parcela Mensal (R$)],tblConsorcios[Parcela Mensal (R$)]&lt;=Clientes!$B$80),_xlfn._xlws.FILTER(tblConsorcios[Parcela Mensal (R$)],tblConsorcios[Parcela Mensal (R$)]&lt;=Clientes!$B$80),-1),_xlfn.SEQUENCE(10)),"")</f>
        <v/>
      </c>
      <c r="E633" s="23" t="str" cm="1">
        <f t="array" ref="E633:E642">IFERROR(Clientes!$B$80-INDEX(_xlfn.SORTBY(_xlfn._xlws.FILTER(tblConsorcios[Parcela Mensal (R$)],tblConsorcios[Parcela Mensal (R$)]&lt;=Clientes!$B$80),_xlfn._xlws.FILTER(tblConsorcios[Parcela Mensal (R$)],tblConsorcios[Parcela Mensal (R$)]&lt;=Clientes!$B$80),-1),_xlfn.SEQUENCE(10)),"")</f>
        <v/>
      </c>
      <c r="G633" s="13" t="str" cm="1">
        <f t="array" ref="G633:G642">IFERROR(INDEX(_xlfn.SORTBY(_xlfn._xlws.FILTER(tblConsorcios[Produto],tblConsorcios[Parcela Mensal (R$)]&lt;=Clientes!$B$81),_xlfn._xlws.FILTER(tblConsorcios[Parcela Mensal (R$)],tblConsorcios[Parcela Mensal (R$)]&lt;=Clientes!$B$81),-1),_xlfn.SEQUENCE(10)),"")</f>
        <v/>
      </c>
      <c r="H633" s="22" t="str" cm="1">
        <f t="array" ref="H633:H642">IFERROR(INDEX(_xlfn.SORTBY(_xlfn._xlws.FILTER(tblConsorcios[Valor da Carta (R$)],tblConsorcios[Parcela Mensal (R$)]&lt;=Clientes!$B$81),_xlfn._xlws.FILTER(tblConsorcios[Parcela Mensal (R$)],tblConsorcios[Parcela Mensal (R$)]&lt;=Clientes!$B$81),-1),_xlfn.SEQUENCE(10)),"")</f>
        <v/>
      </c>
      <c r="I633" s="22" t="str" cm="1">
        <f t="array" ref="I633:I642">IFERROR(INDEX(_xlfn.SORTBY(_xlfn._xlws.FILTER(tblConsorcios[Parcela Mensal (R$)],tblConsorcios[Parcela Mensal (R$)]&lt;=Clientes!$B$81),_xlfn._xlws.FILTER(tblConsorcios[Parcela Mensal (R$)],tblConsorcios[Parcela Mensal (R$)]&lt;=Clientes!$B$81),-1),_xlfn.SEQUENCE(10)),"")</f>
        <v/>
      </c>
      <c r="J633" s="23" t="str" cm="1">
        <f t="array" ref="J633:J642">IFERROR(Clientes!$B$81-INDEX(_xlfn.SORTBY(_xlfn._xlws.FILTER(tblConsorcios[Parcela Mensal (R$)],tblConsorcios[Parcela Mensal (R$)]&lt;=Clientes!$B$81),_xlfn._xlws.FILTER(tblConsorcios[Parcela Mensal (R$)],tblConsorcios[Parcela Mensal (R$)]&lt;=Clientes!$B$81),-1),_xlfn.SEQUENCE(10)),"")</f>
        <v/>
      </c>
    </row>
    <row r="634" spans="2:10" x14ac:dyDescent="0.2">
      <c r="B634" s="13" t="str">
        <v/>
      </c>
      <c r="C634" s="22" t="str">
        <v/>
      </c>
      <c r="D634" s="22" t="str">
        <v/>
      </c>
      <c r="E634" s="23" t="str">
        <v/>
      </c>
      <c r="G634" s="13" t="str">
        <v/>
      </c>
      <c r="H634" s="22" t="str">
        <v/>
      </c>
      <c r="I634" s="22" t="str">
        <v/>
      </c>
      <c r="J634" s="23" t="str">
        <v/>
      </c>
    </row>
    <row r="635" spans="2:10" x14ac:dyDescent="0.2">
      <c r="B635" s="13" t="str">
        <v/>
      </c>
      <c r="C635" s="22" t="str">
        <v/>
      </c>
      <c r="D635" s="22" t="str">
        <v/>
      </c>
      <c r="E635" s="23" t="str">
        <v/>
      </c>
      <c r="G635" s="13" t="str">
        <v/>
      </c>
      <c r="H635" s="22" t="str">
        <v/>
      </c>
      <c r="I635" s="22" t="str">
        <v/>
      </c>
      <c r="J635" s="23" t="str">
        <v/>
      </c>
    </row>
    <row r="636" spans="2:10" x14ac:dyDescent="0.2">
      <c r="B636" s="13" t="str">
        <v/>
      </c>
      <c r="C636" s="22" t="str">
        <v/>
      </c>
      <c r="D636" s="22" t="str">
        <v/>
      </c>
      <c r="E636" s="23" t="str">
        <v/>
      </c>
      <c r="G636" s="13" t="str">
        <v/>
      </c>
      <c r="H636" s="22" t="str">
        <v/>
      </c>
      <c r="I636" s="22" t="str">
        <v/>
      </c>
      <c r="J636" s="23" t="str">
        <v/>
      </c>
    </row>
    <row r="637" spans="2:10" x14ac:dyDescent="0.2">
      <c r="B637" s="13" t="str">
        <v/>
      </c>
      <c r="C637" s="22" t="str">
        <v/>
      </c>
      <c r="D637" s="22" t="str">
        <v/>
      </c>
      <c r="E637" s="23" t="str">
        <v/>
      </c>
      <c r="G637" s="13" t="str">
        <v/>
      </c>
      <c r="H637" s="22" t="str">
        <v/>
      </c>
      <c r="I637" s="22" t="str">
        <v/>
      </c>
      <c r="J637" s="23" t="str">
        <v/>
      </c>
    </row>
    <row r="638" spans="2:10" x14ac:dyDescent="0.2">
      <c r="B638" s="13" t="str">
        <v/>
      </c>
      <c r="C638" s="22" t="str">
        <v/>
      </c>
      <c r="D638" s="22" t="str">
        <v/>
      </c>
      <c r="E638" s="23" t="str">
        <v/>
      </c>
      <c r="G638" s="13" t="str">
        <v/>
      </c>
      <c r="H638" s="22" t="str">
        <v/>
      </c>
      <c r="I638" s="22" t="str">
        <v/>
      </c>
      <c r="J638" s="23" t="str">
        <v/>
      </c>
    </row>
    <row r="639" spans="2:10" x14ac:dyDescent="0.2">
      <c r="B639" s="13" t="str">
        <v/>
      </c>
      <c r="C639" s="22" t="str">
        <v/>
      </c>
      <c r="D639" s="22" t="str">
        <v/>
      </c>
      <c r="E639" s="23" t="str">
        <v/>
      </c>
      <c r="G639" s="13" t="str">
        <v/>
      </c>
      <c r="H639" s="22" t="str">
        <v/>
      </c>
      <c r="I639" s="22" t="str">
        <v/>
      </c>
      <c r="J639" s="23" t="str">
        <v/>
      </c>
    </row>
    <row r="640" spans="2:10" x14ac:dyDescent="0.2">
      <c r="B640" s="13" t="str">
        <v/>
      </c>
      <c r="C640" s="22" t="str">
        <v/>
      </c>
      <c r="D640" s="22" t="str">
        <v/>
      </c>
      <c r="E640" s="23" t="str">
        <v/>
      </c>
      <c r="G640" s="13" t="str">
        <v/>
      </c>
      <c r="H640" s="22" t="str">
        <v/>
      </c>
      <c r="I640" s="22" t="str">
        <v/>
      </c>
      <c r="J640" s="23" t="str">
        <v/>
      </c>
    </row>
    <row r="641" spans="2:10" x14ac:dyDescent="0.2">
      <c r="B641" s="13" t="str">
        <v/>
      </c>
      <c r="C641" s="22" t="str">
        <v/>
      </c>
      <c r="D641" s="22" t="str">
        <v/>
      </c>
      <c r="E641" s="23" t="str">
        <v/>
      </c>
      <c r="G641" s="13" t="str">
        <v/>
      </c>
      <c r="H641" s="22" t="str">
        <v/>
      </c>
      <c r="I641" s="22" t="str">
        <v/>
      </c>
      <c r="J641" s="23" t="str">
        <v/>
      </c>
    </row>
    <row r="642" spans="2:10" ht="17" thickBot="1" x14ac:dyDescent="0.25">
      <c r="B642" s="14" t="str">
        <v/>
      </c>
      <c r="C642" s="24" t="str">
        <v/>
      </c>
      <c r="D642" s="24" t="str">
        <v/>
      </c>
      <c r="E642" s="25" t="str">
        <v/>
      </c>
      <c r="G642" s="14" t="str">
        <v/>
      </c>
      <c r="H642" s="24" t="str">
        <v/>
      </c>
      <c r="I642" s="24" t="str">
        <v/>
      </c>
      <c r="J642" s="25" t="str">
        <v/>
      </c>
    </row>
    <row r="643" spans="2:10" ht="17" thickBot="1" x14ac:dyDescent="0.25"/>
    <row r="644" spans="2:10" ht="28" customHeight="1" x14ac:dyDescent="0.2">
      <c r="B644" s="74" t="str">
        <f>IF(Clientes!A82="","— aguardando dados —",Clientes!A82)</f>
        <v>— aguardando dados —</v>
      </c>
      <c r="C644" s="75"/>
      <c r="D644" s="75"/>
      <c r="E644" s="76"/>
      <c r="G644" s="74" t="str">
        <f>IF(Clientes!A83="","— aguardando dados —",Clientes!A83)</f>
        <v>— aguardando dados —</v>
      </c>
      <c r="H644" s="75"/>
      <c r="I644" s="75"/>
      <c r="J644" s="76"/>
    </row>
    <row r="645" spans="2:10" ht="20" customHeight="1" x14ac:dyDescent="0.2">
      <c r="B645" s="77" t="s">
        <v>20</v>
      </c>
      <c r="C645" s="67"/>
      <c r="D645" s="78" t="str">
        <f>IF(Clientes!A82="","",Clientes!B82)</f>
        <v/>
      </c>
      <c r="E645" s="79"/>
      <c r="G645" s="77" t="s">
        <v>20</v>
      </c>
      <c r="H645" s="67"/>
      <c r="I645" s="78" t="str">
        <f>IF(Clientes!A83="","",Clientes!B83)</f>
        <v/>
      </c>
      <c r="J645" s="79"/>
    </row>
    <row r="646" spans="2:10" ht="20" customHeight="1" x14ac:dyDescent="0.2">
      <c r="B646" s="77" t="s">
        <v>21</v>
      </c>
      <c r="C646" s="67"/>
      <c r="D646" s="78" t="str">
        <f>IF(Clientes!A82="","",Clientes!C82)</f>
        <v/>
      </c>
      <c r="E646" s="79"/>
      <c r="G646" s="77" t="s">
        <v>21</v>
      </c>
      <c r="H646" s="67"/>
      <c r="I646" s="78" t="str">
        <f>IF(Clientes!A83="","",Clientes!C83)</f>
        <v/>
      </c>
      <c r="J646" s="79"/>
    </row>
    <row r="647" spans="2:10" ht="20" customHeight="1" x14ac:dyDescent="0.2">
      <c r="B647" s="77" t="s">
        <v>22</v>
      </c>
      <c r="C647" s="67"/>
      <c r="D647" s="80" t="str">
        <f>IF(Clientes!A82="","",Clientes!D82)</f>
        <v/>
      </c>
      <c r="E647" s="79"/>
      <c r="G647" s="77" t="s">
        <v>22</v>
      </c>
      <c r="H647" s="67"/>
      <c r="I647" s="80" t="str">
        <f>IF(Clientes!A83="","",Clientes!D83)</f>
        <v/>
      </c>
      <c r="J647" s="79"/>
    </row>
    <row r="648" spans="2:10" x14ac:dyDescent="0.2">
      <c r="B648" s="12" t="s">
        <v>23</v>
      </c>
      <c r="C648" s="11" t="s">
        <v>116</v>
      </c>
      <c r="D648" s="11" t="s">
        <v>24</v>
      </c>
      <c r="E648" s="15" t="s">
        <v>25</v>
      </c>
      <c r="G648" s="12" t="s">
        <v>23</v>
      </c>
      <c r="H648" s="11" t="s">
        <v>116</v>
      </c>
      <c r="I648" s="11" t="s">
        <v>24</v>
      </c>
      <c r="J648" s="15" t="s">
        <v>25</v>
      </c>
    </row>
    <row r="649" spans="2:10" x14ac:dyDescent="0.2">
      <c r="B649" s="13" t="str" cm="1">
        <f t="array" ref="B649:B658">IFERROR(INDEX(_xlfn.SORTBY(_xlfn._xlws.FILTER(tblConsorcios[Produto],tblConsorcios[Parcela Mensal (R$)]&lt;=Clientes!$B$82),_xlfn._xlws.FILTER(tblConsorcios[Parcela Mensal (R$)],tblConsorcios[Parcela Mensal (R$)]&lt;=Clientes!$B$82),-1),_xlfn.SEQUENCE(10)),"")</f>
        <v/>
      </c>
      <c r="C649" s="22" t="str" cm="1">
        <f t="array" ref="C649:C658">IFERROR(INDEX(_xlfn.SORTBY(_xlfn._xlws.FILTER(tblConsorcios[Valor da Carta (R$)],tblConsorcios[Parcela Mensal (R$)]&lt;=Clientes!$B$82),_xlfn._xlws.FILTER(tblConsorcios[Parcela Mensal (R$)],tblConsorcios[Parcela Mensal (R$)]&lt;=Clientes!$B$82),-1),_xlfn.SEQUENCE(10)),"")</f>
        <v/>
      </c>
      <c r="D649" s="22" t="str" cm="1">
        <f t="array" ref="D649:D658">IFERROR(INDEX(_xlfn.SORTBY(_xlfn._xlws.FILTER(tblConsorcios[Parcela Mensal (R$)],tblConsorcios[Parcela Mensal (R$)]&lt;=Clientes!$B$82),_xlfn._xlws.FILTER(tblConsorcios[Parcela Mensal (R$)],tblConsorcios[Parcela Mensal (R$)]&lt;=Clientes!$B$82),-1),_xlfn.SEQUENCE(10)),"")</f>
        <v/>
      </c>
      <c r="E649" s="23" t="str" cm="1">
        <f t="array" ref="E649:E658">IFERROR(Clientes!$B$82-INDEX(_xlfn.SORTBY(_xlfn._xlws.FILTER(tblConsorcios[Parcela Mensal (R$)],tblConsorcios[Parcela Mensal (R$)]&lt;=Clientes!$B$82),_xlfn._xlws.FILTER(tblConsorcios[Parcela Mensal (R$)],tblConsorcios[Parcela Mensal (R$)]&lt;=Clientes!$B$82),-1),_xlfn.SEQUENCE(10)),"")</f>
        <v/>
      </c>
      <c r="G649" s="13" t="str" cm="1">
        <f t="array" ref="G649:G658">IFERROR(INDEX(_xlfn.SORTBY(_xlfn._xlws.FILTER(tblConsorcios[Produto],tblConsorcios[Parcela Mensal (R$)]&lt;=Clientes!$B$83),_xlfn._xlws.FILTER(tblConsorcios[Parcela Mensal (R$)],tblConsorcios[Parcela Mensal (R$)]&lt;=Clientes!$B$83),-1),_xlfn.SEQUENCE(10)),"")</f>
        <v/>
      </c>
      <c r="H649" s="22" t="str" cm="1">
        <f t="array" ref="H649:H658">IFERROR(INDEX(_xlfn.SORTBY(_xlfn._xlws.FILTER(tblConsorcios[Valor da Carta (R$)],tblConsorcios[Parcela Mensal (R$)]&lt;=Clientes!$B$83),_xlfn._xlws.FILTER(tblConsorcios[Parcela Mensal (R$)],tblConsorcios[Parcela Mensal (R$)]&lt;=Clientes!$B$83),-1),_xlfn.SEQUENCE(10)),"")</f>
        <v/>
      </c>
      <c r="I649" s="22" t="str" cm="1">
        <f t="array" ref="I649:I658">IFERROR(INDEX(_xlfn.SORTBY(_xlfn._xlws.FILTER(tblConsorcios[Parcela Mensal (R$)],tblConsorcios[Parcela Mensal (R$)]&lt;=Clientes!$B$83),_xlfn._xlws.FILTER(tblConsorcios[Parcela Mensal (R$)],tblConsorcios[Parcela Mensal (R$)]&lt;=Clientes!$B$83),-1),_xlfn.SEQUENCE(10)),"")</f>
        <v/>
      </c>
      <c r="J649" s="23" t="str" cm="1">
        <f t="array" ref="J649:J658">IFERROR(Clientes!$B$83-INDEX(_xlfn.SORTBY(_xlfn._xlws.FILTER(tblConsorcios[Parcela Mensal (R$)],tblConsorcios[Parcela Mensal (R$)]&lt;=Clientes!$B$83),_xlfn._xlws.FILTER(tblConsorcios[Parcela Mensal (R$)],tblConsorcios[Parcela Mensal (R$)]&lt;=Clientes!$B$83),-1),_xlfn.SEQUENCE(10)),"")</f>
        <v/>
      </c>
    </row>
    <row r="650" spans="2:10" x14ac:dyDescent="0.2">
      <c r="B650" s="13" t="str">
        <v/>
      </c>
      <c r="C650" s="22" t="str">
        <v/>
      </c>
      <c r="D650" s="22" t="str">
        <v/>
      </c>
      <c r="E650" s="23" t="str">
        <v/>
      </c>
      <c r="G650" s="13" t="str">
        <v/>
      </c>
      <c r="H650" s="22" t="str">
        <v/>
      </c>
      <c r="I650" s="22" t="str">
        <v/>
      </c>
      <c r="J650" s="23" t="str">
        <v/>
      </c>
    </row>
    <row r="651" spans="2:10" x14ac:dyDescent="0.2">
      <c r="B651" s="13" t="str">
        <v/>
      </c>
      <c r="C651" s="22" t="str">
        <v/>
      </c>
      <c r="D651" s="22" t="str">
        <v/>
      </c>
      <c r="E651" s="23" t="str">
        <v/>
      </c>
      <c r="G651" s="13" t="str">
        <v/>
      </c>
      <c r="H651" s="22" t="str">
        <v/>
      </c>
      <c r="I651" s="22" t="str">
        <v/>
      </c>
      <c r="J651" s="23" t="str">
        <v/>
      </c>
    </row>
    <row r="652" spans="2:10" x14ac:dyDescent="0.2">
      <c r="B652" s="13" t="str">
        <v/>
      </c>
      <c r="C652" s="22" t="str">
        <v/>
      </c>
      <c r="D652" s="22" t="str">
        <v/>
      </c>
      <c r="E652" s="23" t="str">
        <v/>
      </c>
      <c r="G652" s="13" t="str">
        <v/>
      </c>
      <c r="H652" s="22" t="str">
        <v/>
      </c>
      <c r="I652" s="22" t="str">
        <v/>
      </c>
      <c r="J652" s="23" t="str">
        <v/>
      </c>
    </row>
    <row r="653" spans="2:10" x14ac:dyDescent="0.2">
      <c r="B653" s="13" t="str">
        <v/>
      </c>
      <c r="C653" s="22" t="str">
        <v/>
      </c>
      <c r="D653" s="22" t="str">
        <v/>
      </c>
      <c r="E653" s="23" t="str">
        <v/>
      </c>
      <c r="G653" s="13" t="str">
        <v/>
      </c>
      <c r="H653" s="22" t="str">
        <v/>
      </c>
      <c r="I653" s="22" t="str">
        <v/>
      </c>
      <c r="J653" s="23" t="str">
        <v/>
      </c>
    </row>
    <row r="654" spans="2:10" x14ac:dyDescent="0.2">
      <c r="B654" s="13" t="str">
        <v/>
      </c>
      <c r="C654" s="22" t="str">
        <v/>
      </c>
      <c r="D654" s="22" t="str">
        <v/>
      </c>
      <c r="E654" s="23" t="str">
        <v/>
      </c>
      <c r="G654" s="13" t="str">
        <v/>
      </c>
      <c r="H654" s="22" t="str">
        <v/>
      </c>
      <c r="I654" s="22" t="str">
        <v/>
      </c>
      <c r="J654" s="23" t="str">
        <v/>
      </c>
    </row>
    <row r="655" spans="2:10" x14ac:dyDescent="0.2">
      <c r="B655" s="13" t="str">
        <v/>
      </c>
      <c r="C655" s="22" t="str">
        <v/>
      </c>
      <c r="D655" s="22" t="str">
        <v/>
      </c>
      <c r="E655" s="23" t="str">
        <v/>
      </c>
      <c r="G655" s="13" t="str">
        <v/>
      </c>
      <c r="H655" s="22" t="str">
        <v/>
      </c>
      <c r="I655" s="22" t="str">
        <v/>
      </c>
      <c r="J655" s="23" t="str">
        <v/>
      </c>
    </row>
    <row r="656" spans="2:10" x14ac:dyDescent="0.2">
      <c r="B656" s="13" t="str">
        <v/>
      </c>
      <c r="C656" s="22" t="str">
        <v/>
      </c>
      <c r="D656" s="22" t="str">
        <v/>
      </c>
      <c r="E656" s="23" t="str">
        <v/>
      </c>
      <c r="G656" s="13" t="str">
        <v/>
      </c>
      <c r="H656" s="22" t="str">
        <v/>
      </c>
      <c r="I656" s="22" t="str">
        <v/>
      </c>
      <c r="J656" s="23" t="str">
        <v/>
      </c>
    </row>
    <row r="657" spans="2:10" x14ac:dyDescent="0.2">
      <c r="B657" s="13" t="str">
        <v/>
      </c>
      <c r="C657" s="22" t="str">
        <v/>
      </c>
      <c r="D657" s="22" t="str">
        <v/>
      </c>
      <c r="E657" s="23" t="str">
        <v/>
      </c>
      <c r="G657" s="13" t="str">
        <v/>
      </c>
      <c r="H657" s="22" t="str">
        <v/>
      </c>
      <c r="I657" s="22" t="str">
        <v/>
      </c>
      <c r="J657" s="23" t="str">
        <v/>
      </c>
    </row>
    <row r="658" spans="2:10" ht="17" thickBot="1" x14ac:dyDescent="0.25">
      <c r="B658" s="14" t="str">
        <v/>
      </c>
      <c r="C658" s="24" t="str">
        <v/>
      </c>
      <c r="D658" s="24" t="str">
        <v/>
      </c>
      <c r="E658" s="25" t="str">
        <v/>
      </c>
      <c r="G658" s="14" t="str">
        <v/>
      </c>
      <c r="H658" s="24" t="str">
        <v/>
      </c>
      <c r="I658" s="24" t="str">
        <v/>
      </c>
      <c r="J658" s="25" t="str">
        <v/>
      </c>
    </row>
    <row r="659" spans="2:10" ht="17" thickBot="1" x14ac:dyDescent="0.25"/>
    <row r="660" spans="2:10" ht="28" customHeight="1" x14ac:dyDescent="0.2">
      <c r="B660" s="74" t="str">
        <f>IF(Clientes!A84="","— aguardando dados —",Clientes!A84)</f>
        <v>— aguardando dados —</v>
      </c>
      <c r="C660" s="75"/>
      <c r="D660" s="75"/>
      <c r="E660" s="76"/>
      <c r="G660" s="74" t="str">
        <f>IF(Clientes!A85="","— aguardando dados —",Clientes!A85)</f>
        <v>— aguardando dados —</v>
      </c>
      <c r="H660" s="75"/>
      <c r="I660" s="75"/>
      <c r="J660" s="76"/>
    </row>
    <row r="661" spans="2:10" ht="20" customHeight="1" x14ac:dyDescent="0.2">
      <c r="B661" s="77" t="s">
        <v>20</v>
      </c>
      <c r="C661" s="67"/>
      <c r="D661" s="78" t="str">
        <f>IF(Clientes!A84="","",Clientes!B84)</f>
        <v/>
      </c>
      <c r="E661" s="79"/>
      <c r="G661" s="77" t="s">
        <v>20</v>
      </c>
      <c r="H661" s="67"/>
      <c r="I661" s="78" t="str">
        <f>IF(Clientes!A85="","",Clientes!B85)</f>
        <v/>
      </c>
      <c r="J661" s="79"/>
    </row>
    <row r="662" spans="2:10" ht="20" customHeight="1" x14ac:dyDescent="0.2">
      <c r="B662" s="77" t="s">
        <v>21</v>
      </c>
      <c r="C662" s="67"/>
      <c r="D662" s="78" t="str">
        <f>IF(Clientes!A84="","",Clientes!C84)</f>
        <v/>
      </c>
      <c r="E662" s="79"/>
      <c r="G662" s="77" t="s">
        <v>21</v>
      </c>
      <c r="H662" s="67"/>
      <c r="I662" s="78" t="str">
        <f>IF(Clientes!A85="","",Clientes!C85)</f>
        <v/>
      </c>
      <c r="J662" s="79"/>
    </row>
    <row r="663" spans="2:10" ht="20" customHeight="1" x14ac:dyDescent="0.2">
      <c r="B663" s="77" t="s">
        <v>22</v>
      </c>
      <c r="C663" s="67"/>
      <c r="D663" s="80" t="str">
        <f>IF(Clientes!A84="","",Clientes!D84)</f>
        <v/>
      </c>
      <c r="E663" s="79"/>
      <c r="G663" s="77" t="s">
        <v>22</v>
      </c>
      <c r="H663" s="67"/>
      <c r="I663" s="80" t="str">
        <f>IF(Clientes!A85="","",Clientes!D85)</f>
        <v/>
      </c>
      <c r="J663" s="79"/>
    </row>
    <row r="664" spans="2:10" x14ac:dyDescent="0.2">
      <c r="B664" s="12" t="s">
        <v>23</v>
      </c>
      <c r="C664" s="11" t="s">
        <v>116</v>
      </c>
      <c r="D664" s="11" t="s">
        <v>24</v>
      </c>
      <c r="E664" s="15" t="s">
        <v>25</v>
      </c>
      <c r="G664" s="12" t="s">
        <v>23</v>
      </c>
      <c r="H664" s="11" t="s">
        <v>116</v>
      </c>
      <c r="I664" s="11" t="s">
        <v>24</v>
      </c>
      <c r="J664" s="15" t="s">
        <v>25</v>
      </c>
    </row>
    <row r="665" spans="2:10" x14ac:dyDescent="0.2">
      <c r="B665" s="13" t="str" cm="1">
        <f t="array" ref="B665:B674">IFERROR(INDEX(_xlfn.SORTBY(_xlfn._xlws.FILTER(tblConsorcios[Produto],tblConsorcios[Parcela Mensal (R$)]&lt;=Clientes!$B$84),_xlfn._xlws.FILTER(tblConsorcios[Parcela Mensal (R$)],tblConsorcios[Parcela Mensal (R$)]&lt;=Clientes!$B$84),-1),_xlfn.SEQUENCE(10)),"")</f>
        <v/>
      </c>
      <c r="C665" s="22" t="str" cm="1">
        <f t="array" ref="C665:C674">IFERROR(INDEX(_xlfn.SORTBY(_xlfn._xlws.FILTER(tblConsorcios[Valor da Carta (R$)],tblConsorcios[Parcela Mensal (R$)]&lt;=Clientes!$B$84),_xlfn._xlws.FILTER(tblConsorcios[Parcela Mensal (R$)],tblConsorcios[Parcela Mensal (R$)]&lt;=Clientes!$B$84),-1),_xlfn.SEQUENCE(10)),"")</f>
        <v/>
      </c>
      <c r="D665" s="22" t="str" cm="1">
        <f t="array" ref="D665:D674">IFERROR(INDEX(_xlfn.SORTBY(_xlfn._xlws.FILTER(tblConsorcios[Parcela Mensal (R$)],tblConsorcios[Parcela Mensal (R$)]&lt;=Clientes!$B$84),_xlfn._xlws.FILTER(tblConsorcios[Parcela Mensal (R$)],tblConsorcios[Parcela Mensal (R$)]&lt;=Clientes!$B$84),-1),_xlfn.SEQUENCE(10)),"")</f>
        <v/>
      </c>
      <c r="E665" s="23" t="str" cm="1">
        <f t="array" ref="E665:E674">IFERROR(Clientes!$B$84-INDEX(_xlfn.SORTBY(_xlfn._xlws.FILTER(tblConsorcios[Parcela Mensal (R$)],tblConsorcios[Parcela Mensal (R$)]&lt;=Clientes!$B$84),_xlfn._xlws.FILTER(tblConsorcios[Parcela Mensal (R$)],tblConsorcios[Parcela Mensal (R$)]&lt;=Clientes!$B$84),-1),_xlfn.SEQUENCE(10)),"")</f>
        <v/>
      </c>
      <c r="G665" s="13" t="str" cm="1">
        <f t="array" ref="G665:G674">IFERROR(INDEX(_xlfn.SORTBY(_xlfn._xlws.FILTER(tblConsorcios[Produto],tblConsorcios[Parcela Mensal (R$)]&lt;=Clientes!$B$85),_xlfn._xlws.FILTER(tblConsorcios[Parcela Mensal (R$)],tblConsorcios[Parcela Mensal (R$)]&lt;=Clientes!$B$85),-1),_xlfn.SEQUENCE(10)),"")</f>
        <v/>
      </c>
      <c r="H665" s="22" t="str" cm="1">
        <f t="array" ref="H665:H674">IFERROR(INDEX(_xlfn.SORTBY(_xlfn._xlws.FILTER(tblConsorcios[Valor da Carta (R$)],tblConsorcios[Parcela Mensal (R$)]&lt;=Clientes!$B$85),_xlfn._xlws.FILTER(tblConsorcios[Parcela Mensal (R$)],tblConsorcios[Parcela Mensal (R$)]&lt;=Clientes!$B$85),-1),_xlfn.SEQUENCE(10)),"")</f>
        <v/>
      </c>
      <c r="I665" s="22" t="str" cm="1">
        <f t="array" ref="I665:I674">IFERROR(INDEX(_xlfn.SORTBY(_xlfn._xlws.FILTER(tblConsorcios[Parcela Mensal (R$)],tblConsorcios[Parcela Mensal (R$)]&lt;=Clientes!$B$85),_xlfn._xlws.FILTER(tblConsorcios[Parcela Mensal (R$)],tblConsorcios[Parcela Mensal (R$)]&lt;=Clientes!$B$85),-1),_xlfn.SEQUENCE(10)),"")</f>
        <v/>
      </c>
      <c r="J665" s="23" t="str" cm="1">
        <f t="array" ref="J665:J674">IFERROR(Clientes!$B$85-INDEX(_xlfn.SORTBY(_xlfn._xlws.FILTER(tblConsorcios[Parcela Mensal (R$)],tblConsorcios[Parcela Mensal (R$)]&lt;=Clientes!$B$85),_xlfn._xlws.FILTER(tblConsorcios[Parcela Mensal (R$)],tblConsorcios[Parcela Mensal (R$)]&lt;=Clientes!$B$85),-1),_xlfn.SEQUENCE(10)),"")</f>
        <v/>
      </c>
    </row>
    <row r="666" spans="2:10" x14ac:dyDescent="0.2">
      <c r="B666" s="13" t="str">
        <v/>
      </c>
      <c r="C666" s="22" t="str">
        <v/>
      </c>
      <c r="D666" s="22" t="str">
        <v/>
      </c>
      <c r="E666" s="23" t="str">
        <v/>
      </c>
      <c r="G666" s="13" t="str">
        <v/>
      </c>
      <c r="H666" s="22" t="str">
        <v/>
      </c>
      <c r="I666" s="22" t="str">
        <v/>
      </c>
      <c r="J666" s="23" t="str">
        <v/>
      </c>
    </row>
    <row r="667" spans="2:10" x14ac:dyDescent="0.2">
      <c r="B667" s="13" t="str">
        <v/>
      </c>
      <c r="C667" s="22" t="str">
        <v/>
      </c>
      <c r="D667" s="22" t="str">
        <v/>
      </c>
      <c r="E667" s="23" t="str">
        <v/>
      </c>
      <c r="G667" s="13" t="str">
        <v/>
      </c>
      <c r="H667" s="22" t="str">
        <v/>
      </c>
      <c r="I667" s="22" t="str">
        <v/>
      </c>
      <c r="J667" s="23" t="str">
        <v/>
      </c>
    </row>
    <row r="668" spans="2:10" x14ac:dyDescent="0.2">
      <c r="B668" s="13" t="str">
        <v/>
      </c>
      <c r="C668" s="22" t="str">
        <v/>
      </c>
      <c r="D668" s="22" t="str">
        <v/>
      </c>
      <c r="E668" s="23" t="str">
        <v/>
      </c>
      <c r="G668" s="13" t="str">
        <v/>
      </c>
      <c r="H668" s="22" t="str">
        <v/>
      </c>
      <c r="I668" s="22" t="str">
        <v/>
      </c>
      <c r="J668" s="23" t="str">
        <v/>
      </c>
    </row>
    <row r="669" spans="2:10" x14ac:dyDescent="0.2">
      <c r="B669" s="13" t="str">
        <v/>
      </c>
      <c r="C669" s="22" t="str">
        <v/>
      </c>
      <c r="D669" s="22" t="str">
        <v/>
      </c>
      <c r="E669" s="23" t="str">
        <v/>
      </c>
      <c r="G669" s="13" t="str">
        <v/>
      </c>
      <c r="H669" s="22" t="str">
        <v/>
      </c>
      <c r="I669" s="22" t="str">
        <v/>
      </c>
      <c r="J669" s="23" t="str">
        <v/>
      </c>
    </row>
    <row r="670" spans="2:10" x14ac:dyDescent="0.2">
      <c r="B670" s="13" t="str">
        <v/>
      </c>
      <c r="C670" s="22" t="str">
        <v/>
      </c>
      <c r="D670" s="22" t="str">
        <v/>
      </c>
      <c r="E670" s="23" t="str">
        <v/>
      </c>
      <c r="G670" s="13" t="str">
        <v/>
      </c>
      <c r="H670" s="22" t="str">
        <v/>
      </c>
      <c r="I670" s="22" t="str">
        <v/>
      </c>
      <c r="J670" s="23" t="str">
        <v/>
      </c>
    </row>
    <row r="671" spans="2:10" x14ac:dyDescent="0.2">
      <c r="B671" s="13" t="str">
        <v/>
      </c>
      <c r="C671" s="22" t="str">
        <v/>
      </c>
      <c r="D671" s="22" t="str">
        <v/>
      </c>
      <c r="E671" s="23" t="str">
        <v/>
      </c>
      <c r="G671" s="13" t="str">
        <v/>
      </c>
      <c r="H671" s="22" t="str">
        <v/>
      </c>
      <c r="I671" s="22" t="str">
        <v/>
      </c>
      <c r="J671" s="23" t="str">
        <v/>
      </c>
    </row>
    <row r="672" spans="2:10" x14ac:dyDescent="0.2">
      <c r="B672" s="13" t="str">
        <v/>
      </c>
      <c r="C672" s="22" t="str">
        <v/>
      </c>
      <c r="D672" s="22" t="str">
        <v/>
      </c>
      <c r="E672" s="23" t="str">
        <v/>
      </c>
      <c r="G672" s="13" t="str">
        <v/>
      </c>
      <c r="H672" s="22" t="str">
        <v/>
      </c>
      <c r="I672" s="22" t="str">
        <v/>
      </c>
      <c r="J672" s="23" t="str">
        <v/>
      </c>
    </row>
    <row r="673" spans="2:10" x14ac:dyDescent="0.2">
      <c r="B673" s="13" t="str">
        <v/>
      </c>
      <c r="C673" s="22" t="str">
        <v/>
      </c>
      <c r="D673" s="22" t="str">
        <v/>
      </c>
      <c r="E673" s="23" t="str">
        <v/>
      </c>
      <c r="G673" s="13" t="str">
        <v/>
      </c>
      <c r="H673" s="22" t="str">
        <v/>
      </c>
      <c r="I673" s="22" t="str">
        <v/>
      </c>
      <c r="J673" s="23" t="str">
        <v/>
      </c>
    </row>
    <row r="674" spans="2:10" ht="17" thickBot="1" x14ac:dyDescent="0.25">
      <c r="B674" s="14" t="str">
        <v/>
      </c>
      <c r="C674" s="24" t="str">
        <v/>
      </c>
      <c r="D674" s="24" t="str">
        <v/>
      </c>
      <c r="E674" s="25" t="str">
        <v/>
      </c>
      <c r="G674" s="14" t="str">
        <v/>
      </c>
      <c r="H674" s="24" t="str">
        <v/>
      </c>
      <c r="I674" s="24" t="str">
        <v/>
      </c>
      <c r="J674" s="25" t="str">
        <v/>
      </c>
    </row>
    <row r="675" spans="2:10" ht="17" thickBot="1" x14ac:dyDescent="0.25"/>
    <row r="676" spans="2:10" ht="28" customHeight="1" x14ac:dyDescent="0.2">
      <c r="B676" s="74" t="str">
        <f>IF(Clientes!A86="","— aguardando dados —",Clientes!A86)</f>
        <v>— aguardando dados —</v>
      </c>
      <c r="C676" s="75"/>
      <c r="D676" s="75"/>
      <c r="E676" s="76"/>
      <c r="G676" s="74" t="str">
        <f>IF(Clientes!A87="","— aguardando dados —",Clientes!A87)</f>
        <v>— aguardando dados —</v>
      </c>
      <c r="H676" s="75"/>
      <c r="I676" s="75"/>
      <c r="J676" s="76"/>
    </row>
    <row r="677" spans="2:10" ht="20" customHeight="1" x14ac:dyDescent="0.2">
      <c r="B677" s="77" t="s">
        <v>20</v>
      </c>
      <c r="C677" s="67"/>
      <c r="D677" s="78" t="str">
        <f>IF(Clientes!A86="","",Clientes!B86)</f>
        <v/>
      </c>
      <c r="E677" s="79"/>
      <c r="G677" s="77" t="s">
        <v>20</v>
      </c>
      <c r="H677" s="67"/>
      <c r="I677" s="78" t="str">
        <f>IF(Clientes!A87="","",Clientes!B87)</f>
        <v/>
      </c>
      <c r="J677" s="79"/>
    </row>
    <row r="678" spans="2:10" ht="20" customHeight="1" x14ac:dyDescent="0.2">
      <c r="B678" s="77" t="s">
        <v>21</v>
      </c>
      <c r="C678" s="67"/>
      <c r="D678" s="78" t="str">
        <f>IF(Clientes!A86="","",Clientes!C86)</f>
        <v/>
      </c>
      <c r="E678" s="79"/>
      <c r="G678" s="77" t="s">
        <v>21</v>
      </c>
      <c r="H678" s="67"/>
      <c r="I678" s="78" t="str">
        <f>IF(Clientes!A87="","",Clientes!C87)</f>
        <v/>
      </c>
      <c r="J678" s="79"/>
    </row>
    <row r="679" spans="2:10" ht="20" customHeight="1" x14ac:dyDescent="0.2">
      <c r="B679" s="77" t="s">
        <v>22</v>
      </c>
      <c r="C679" s="67"/>
      <c r="D679" s="80" t="str">
        <f>IF(Clientes!A86="","",Clientes!D86)</f>
        <v/>
      </c>
      <c r="E679" s="79"/>
      <c r="G679" s="77" t="s">
        <v>22</v>
      </c>
      <c r="H679" s="67"/>
      <c r="I679" s="80" t="str">
        <f>IF(Clientes!A87="","",Clientes!D87)</f>
        <v/>
      </c>
      <c r="J679" s="79"/>
    </row>
    <row r="680" spans="2:10" x14ac:dyDescent="0.2">
      <c r="B680" s="12" t="s">
        <v>23</v>
      </c>
      <c r="C680" s="11" t="s">
        <v>116</v>
      </c>
      <c r="D680" s="11" t="s">
        <v>24</v>
      </c>
      <c r="E680" s="15" t="s">
        <v>25</v>
      </c>
      <c r="G680" s="12" t="s">
        <v>23</v>
      </c>
      <c r="H680" s="11" t="s">
        <v>116</v>
      </c>
      <c r="I680" s="11" t="s">
        <v>24</v>
      </c>
      <c r="J680" s="15" t="s">
        <v>25</v>
      </c>
    </row>
    <row r="681" spans="2:10" x14ac:dyDescent="0.2">
      <c r="B681" s="13" t="str" cm="1">
        <f t="array" ref="B681:B690">IFERROR(INDEX(_xlfn.SORTBY(_xlfn._xlws.FILTER(tblConsorcios[Produto],tblConsorcios[Parcela Mensal (R$)]&lt;=Clientes!$B$86),_xlfn._xlws.FILTER(tblConsorcios[Parcela Mensal (R$)],tblConsorcios[Parcela Mensal (R$)]&lt;=Clientes!$B$86),-1),_xlfn.SEQUENCE(10)),"")</f>
        <v/>
      </c>
      <c r="C681" s="22" t="str" cm="1">
        <f t="array" ref="C681:C690">IFERROR(INDEX(_xlfn.SORTBY(_xlfn._xlws.FILTER(tblConsorcios[Valor da Carta (R$)],tblConsorcios[Parcela Mensal (R$)]&lt;=Clientes!$B$86),_xlfn._xlws.FILTER(tblConsorcios[Parcela Mensal (R$)],tblConsorcios[Parcela Mensal (R$)]&lt;=Clientes!$B$86),-1),_xlfn.SEQUENCE(10)),"")</f>
        <v/>
      </c>
      <c r="D681" s="22" t="str" cm="1">
        <f t="array" ref="D681:D690">IFERROR(INDEX(_xlfn.SORTBY(_xlfn._xlws.FILTER(tblConsorcios[Parcela Mensal (R$)],tblConsorcios[Parcela Mensal (R$)]&lt;=Clientes!$B$86),_xlfn._xlws.FILTER(tblConsorcios[Parcela Mensal (R$)],tblConsorcios[Parcela Mensal (R$)]&lt;=Clientes!$B$86),-1),_xlfn.SEQUENCE(10)),"")</f>
        <v/>
      </c>
      <c r="E681" s="23" t="str" cm="1">
        <f t="array" ref="E681:E690">IFERROR(Clientes!$B$86-INDEX(_xlfn.SORTBY(_xlfn._xlws.FILTER(tblConsorcios[Parcela Mensal (R$)],tblConsorcios[Parcela Mensal (R$)]&lt;=Clientes!$B$86),_xlfn._xlws.FILTER(tblConsorcios[Parcela Mensal (R$)],tblConsorcios[Parcela Mensal (R$)]&lt;=Clientes!$B$86),-1),_xlfn.SEQUENCE(10)),"")</f>
        <v/>
      </c>
      <c r="G681" s="13" t="str" cm="1">
        <f t="array" ref="G681:G690">IFERROR(INDEX(_xlfn.SORTBY(_xlfn._xlws.FILTER(tblConsorcios[Produto],tblConsorcios[Parcela Mensal (R$)]&lt;=Clientes!$B$87),_xlfn._xlws.FILTER(tblConsorcios[Parcela Mensal (R$)],tblConsorcios[Parcela Mensal (R$)]&lt;=Clientes!$B$87),-1),_xlfn.SEQUENCE(10)),"")</f>
        <v/>
      </c>
      <c r="H681" s="22" t="str" cm="1">
        <f t="array" ref="H681:H690">IFERROR(INDEX(_xlfn.SORTBY(_xlfn._xlws.FILTER(tblConsorcios[Valor da Carta (R$)],tblConsorcios[Parcela Mensal (R$)]&lt;=Clientes!$B$87),_xlfn._xlws.FILTER(tblConsorcios[Parcela Mensal (R$)],tblConsorcios[Parcela Mensal (R$)]&lt;=Clientes!$B$87),-1),_xlfn.SEQUENCE(10)),"")</f>
        <v/>
      </c>
      <c r="I681" s="22" t="str" cm="1">
        <f t="array" ref="I681:I690">IFERROR(INDEX(_xlfn.SORTBY(_xlfn._xlws.FILTER(tblConsorcios[Parcela Mensal (R$)],tblConsorcios[Parcela Mensal (R$)]&lt;=Clientes!$B$87),_xlfn._xlws.FILTER(tblConsorcios[Parcela Mensal (R$)],tblConsorcios[Parcela Mensal (R$)]&lt;=Clientes!$B$87),-1),_xlfn.SEQUENCE(10)),"")</f>
        <v/>
      </c>
      <c r="J681" s="23" t="str" cm="1">
        <f t="array" ref="J681:J690">IFERROR(Clientes!$B$87-INDEX(_xlfn.SORTBY(_xlfn._xlws.FILTER(tblConsorcios[Parcela Mensal (R$)],tblConsorcios[Parcela Mensal (R$)]&lt;=Clientes!$B$87),_xlfn._xlws.FILTER(tblConsorcios[Parcela Mensal (R$)],tblConsorcios[Parcela Mensal (R$)]&lt;=Clientes!$B$87),-1),_xlfn.SEQUENCE(10)),"")</f>
        <v/>
      </c>
    </row>
    <row r="682" spans="2:10" x14ac:dyDescent="0.2">
      <c r="B682" s="13" t="str">
        <v/>
      </c>
      <c r="C682" s="22" t="str">
        <v/>
      </c>
      <c r="D682" s="22" t="str">
        <v/>
      </c>
      <c r="E682" s="23" t="str">
        <v/>
      </c>
      <c r="G682" s="13" t="str">
        <v/>
      </c>
      <c r="H682" s="22" t="str">
        <v/>
      </c>
      <c r="I682" s="22" t="str">
        <v/>
      </c>
      <c r="J682" s="23" t="str">
        <v/>
      </c>
    </row>
    <row r="683" spans="2:10" x14ac:dyDescent="0.2">
      <c r="B683" s="13" t="str">
        <v/>
      </c>
      <c r="C683" s="22" t="str">
        <v/>
      </c>
      <c r="D683" s="22" t="str">
        <v/>
      </c>
      <c r="E683" s="23" t="str">
        <v/>
      </c>
      <c r="G683" s="13" t="str">
        <v/>
      </c>
      <c r="H683" s="22" t="str">
        <v/>
      </c>
      <c r="I683" s="22" t="str">
        <v/>
      </c>
      <c r="J683" s="23" t="str">
        <v/>
      </c>
    </row>
    <row r="684" spans="2:10" x14ac:dyDescent="0.2">
      <c r="B684" s="13" t="str">
        <v/>
      </c>
      <c r="C684" s="22" t="str">
        <v/>
      </c>
      <c r="D684" s="22" t="str">
        <v/>
      </c>
      <c r="E684" s="23" t="str">
        <v/>
      </c>
      <c r="G684" s="13" t="str">
        <v/>
      </c>
      <c r="H684" s="22" t="str">
        <v/>
      </c>
      <c r="I684" s="22" t="str">
        <v/>
      </c>
      <c r="J684" s="23" t="str">
        <v/>
      </c>
    </row>
    <row r="685" spans="2:10" x14ac:dyDescent="0.2">
      <c r="B685" s="13" t="str">
        <v/>
      </c>
      <c r="C685" s="22" t="str">
        <v/>
      </c>
      <c r="D685" s="22" t="str">
        <v/>
      </c>
      <c r="E685" s="23" t="str">
        <v/>
      </c>
      <c r="G685" s="13" t="str">
        <v/>
      </c>
      <c r="H685" s="22" t="str">
        <v/>
      </c>
      <c r="I685" s="22" t="str">
        <v/>
      </c>
      <c r="J685" s="23" t="str">
        <v/>
      </c>
    </row>
    <row r="686" spans="2:10" x14ac:dyDescent="0.2">
      <c r="B686" s="13" t="str">
        <v/>
      </c>
      <c r="C686" s="22" t="str">
        <v/>
      </c>
      <c r="D686" s="22" t="str">
        <v/>
      </c>
      <c r="E686" s="23" t="str">
        <v/>
      </c>
      <c r="G686" s="13" t="str">
        <v/>
      </c>
      <c r="H686" s="22" t="str">
        <v/>
      </c>
      <c r="I686" s="22" t="str">
        <v/>
      </c>
      <c r="J686" s="23" t="str">
        <v/>
      </c>
    </row>
    <row r="687" spans="2:10" x14ac:dyDescent="0.2">
      <c r="B687" s="13" t="str">
        <v/>
      </c>
      <c r="C687" s="22" t="str">
        <v/>
      </c>
      <c r="D687" s="22" t="str">
        <v/>
      </c>
      <c r="E687" s="23" t="str">
        <v/>
      </c>
      <c r="G687" s="13" t="str">
        <v/>
      </c>
      <c r="H687" s="22" t="str">
        <v/>
      </c>
      <c r="I687" s="22" t="str">
        <v/>
      </c>
      <c r="J687" s="23" t="str">
        <v/>
      </c>
    </row>
    <row r="688" spans="2:10" x14ac:dyDescent="0.2">
      <c r="B688" s="13" t="str">
        <v/>
      </c>
      <c r="C688" s="22" t="str">
        <v/>
      </c>
      <c r="D688" s="22" t="str">
        <v/>
      </c>
      <c r="E688" s="23" t="str">
        <v/>
      </c>
      <c r="G688" s="13" t="str">
        <v/>
      </c>
      <c r="H688" s="22" t="str">
        <v/>
      </c>
      <c r="I688" s="22" t="str">
        <v/>
      </c>
      <c r="J688" s="23" t="str">
        <v/>
      </c>
    </row>
    <row r="689" spans="2:10" x14ac:dyDescent="0.2">
      <c r="B689" s="13" t="str">
        <v/>
      </c>
      <c r="C689" s="22" t="str">
        <v/>
      </c>
      <c r="D689" s="22" t="str">
        <v/>
      </c>
      <c r="E689" s="23" t="str">
        <v/>
      </c>
      <c r="G689" s="13" t="str">
        <v/>
      </c>
      <c r="H689" s="22" t="str">
        <v/>
      </c>
      <c r="I689" s="22" t="str">
        <v/>
      </c>
      <c r="J689" s="23" t="str">
        <v/>
      </c>
    </row>
    <row r="690" spans="2:10" ht="17" thickBot="1" x14ac:dyDescent="0.25">
      <c r="B690" s="14" t="str">
        <v/>
      </c>
      <c r="C690" s="24" t="str">
        <v/>
      </c>
      <c r="D690" s="24" t="str">
        <v/>
      </c>
      <c r="E690" s="25" t="str">
        <v/>
      </c>
      <c r="G690" s="14" t="str">
        <v/>
      </c>
      <c r="H690" s="24" t="str">
        <v/>
      </c>
      <c r="I690" s="24" t="str">
        <v/>
      </c>
      <c r="J690" s="25" t="str">
        <v/>
      </c>
    </row>
    <row r="691" spans="2:10" ht="17" thickBot="1" x14ac:dyDescent="0.25"/>
    <row r="692" spans="2:10" ht="28" customHeight="1" x14ac:dyDescent="0.2">
      <c r="B692" s="74" t="str">
        <f>IF(Clientes!A88="","— aguardando dados —",Clientes!A88)</f>
        <v>— aguardando dados —</v>
      </c>
      <c r="C692" s="75"/>
      <c r="D692" s="75"/>
      <c r="E692" s="76"/>
      <c r="G692" s="74" t="str">
        <f>IF(Clientes!A89="","— aguardando dados —",Clientes!A89)</f>
        <v>— aguardando dados —</v>
      </c>
      <c r="H692" s="75"/>
      <c r="I692" s="75"/>
      <c r="J692" s="76"/>
    </row>
    <row r="693" spans="2:10" ht="20" customHeight="1" x14ac:dyDescent="0.2">
      <c r="B693" s="77" t="s">
        <v>20</v>
      </c>
      <c r="C693" s="67"/>
      <c r="D693" s="78" t="str">
        <f>IF(Clientes!A88="","",Clientes!B88)</f>
        <v/>
      </c>
      <c r="E693" s="79"/>
      <c r="G693" s="77" t="s">
        <v>20</v>
      </c>
      <c r="H693" s="67"/>
      <c r="I693" s="78" t="str">
        <f>IF(Clientes!A89="","",Clientes!B89)</f>
        <v/>
      </c>
      <c r="J693" s="79"/>
    </row>
    <row r="694" spans="2:10" ht="20" customHeight="1" x14ac:dyDescent="0.2">
      <c r="B694" s="77" t="s">
        <v>21</v>
      </c>
      <c r="C694" s="67"/>
      <c r="D694" s="78" t="str">
        <f>IF(Clientes!A88="","",Clientes!C88)</f>
        <v/>
      </c>
      <c r="E694" s="79"/>
      <c r="G694" s="77" t="s">
        <v>21</v>
      </c>
      <c r="H694" s="67"/>
      <c r="I694" s="78" t="str">
        <f>IF(Clientes!A89="","",Clientes!C89)</f>
        <v/>
      </c>
      <c r="J694" s="79"/>
    </row>
    <row r="695" spans="2:10" ht="20" customHeight="1" x14ac:dyDescent="0.2">
      <c r="B695" s="77" t="s">
        <v>22</v>
      </c>
      <c r="C695" s="67"/>
      <c r="D695" s="80" t="str">
        <f>IF(Clientes!A88="","",Clientes!D88)</f>
        <v/>
      </c>
      <c r="E695" s="79"/>
      <c r="G695" s="77" t="s">
        <v>22</v>
      </c>
      <c r="H695" s="67"/>
      <c r="I695" s="80" t="str">
        <f>IF(Clientes!A89="","",Clientes!D89)</f>
        <v/>
      </c>
      <c r="J695" s="79"/>
    </row>
    <row r="696" spans="2:10" x14ac:dyDescent="0.2">
      <c r="B696" s="12" t="s">
        <v>23</v>
      </c>
      <c r="C696" s="11" t="s">
        <v>116</v>
      </c>
      <c r="D696" s="11" t="s">
        <v>24</v>
      </c>
      <c r="E696" s="15" t="s">
        <v>25</v>
      </c>
      <c r="G696" s="12" t="s">
        <v>23</v>
      </c>
      <c r="H696" s="11" t="s">
        <v>116</v>
      </c>
      <c r="I696" s="11" t="s">
        <v>24</v>
      </c>
      <c r="J696" s="15" t="s">
        <v>25</v>
      </c>
    </row>
    <row r="697" spans="2:10" x14ac:dyDescent="0.2">
      <c r="B697" s="13" t="str" cm="1">
        <f t="array" ref="B697:B706">IFERROR(INDEX(_xlfn.SORTBY(_xlfn._xlws.FILTER(tblConsorcios[Produto],tblConsorcios[Parcela Mensal (R$)]&lt;=Clientes!$B$88),_xlfn._xlws.FILTER(tblConsorcios[Parcela Mensal (R$)],tblConsorcios[Parcela Mensal (R$)]&lt;=Clientes!$B$88),-1),_xlfn.SEQUENCE(10)),"")</f>
        <v/>
      </c>
      <c r="C697" s="22" t="str" cm="1">
        <f t="array" ref="C697:C706">IFERROR(INDEX(_xlfn.SORTBY(_xlfn._xlws.FILTER(tblConsorcios[Valor da Carta (R$)],tblConsorcios[Parcela Mensal (R$)]&lt;=Clientes!$B$88),_xlfn._xlws.FILTER(tblConsorcios[Parcela Mensal (R$)],tblConsorcios[Parcela Mensal (R$)]&lt;=Clientes!$B$88),-1),_xlfn.SEQUENCE(10)),"")</f>
        <v/>
      </c>
      <c r="D697" s="22" t="str" cm="1">
        <f t="array" ref="D697:D706">IFERROR(INDEX(_xlfn.SORTBY(_xlfn._xlws.FILTER(tblConsorcios[Parcela Mensal (R$)],tblConsorcios[Parcela Mensal (R$)]&lt;=Clientes!$B$88),_xlfn._xlws.FILTER(tblConsorcios[Parcela Mensal (R$)],tblConsorcios[Parcela Mensal (R$)]&lt;=Clientes!$B$88),-1),_xlfn.SEQUENCE(10)),"")</f>
        <v/>
      </c>
      <c r="E697" s="23" t="str" cm="1">
        <f t="array" ref="E697:E706">IFERROR(Clientes!$B$88-INDEX(_xlfn.SORTBY(_xlfn._xlws.FILTER(tblConsorcios[Parcela Mensal (R$)],tblConsorcios[Parcela Mensal (R$)]&lt;=Clientes!$B$88),_xlfn._xlws.FILTER(tblConsorcios[Parcela Mensal (R$)],tblConsorcios[Parcela Mensal (R$)]&lt;=Clientes!$B$88),-1),_xlfn.SEQUENCE(10)),"")</f>
        <v/>
      </c>
      <c r="G697" s="13" t="str" cm="1">
        <f t="array" ref="G697:G706">IFERROR(INDEX(_xlfn.SORTBY(_xlfn._xlws.FILTER(tblConsorcios[Produto],tblConsorcios[Parcela Mensal (R$)]&lt;=Clientes!$B$89),_xlfn._xlws.FILTER(tblConsorcios[Parcela Mensal (R$)],tblConsorcios[Parcela Mensal (R$)]&lt;=Clientes!$B$89),-1),_xlfn.SEQUENCE(10)),"")</f>
        <v/>
      </c>
      <c r="H697" s="22" t="str" cm="1">
        <f t="array" ref="H697:H706">IFERROR(INDEX(_xlfn.SORTBY(_xlfn._xlws.FILTER(tblConsorcios[Valor da Carta (R$)],tblConsorcios[Parcela Mensal (R$)]&lt;=Clientes!$B$89),_xlfn._xlws.FILTER(tblConsorcios[Parcela Mensal (R$)],tblConsorcios[Parcela Mensal (R$)]&lt;=Clientes!$B$89),-1),_xlfn.SEQUENCE(10)),"")</f>
        <v/>
      </c>
      <c r="I697" s="22" t="str" cm="1">
        <f t="array" ref="I697:I706">IFERROR(INDEX(_xlfn.SORTBY(_xlfn._xlws.FILTER(tblConsorcios[Parcela Mensal (R$)],tblConsorcios[Parcela Mensal (R$)]&lt;=Clientes!$B$89),_xlfn._xlws.FILTER(tblConsorcios[Parcela Mensal (R$)],tblConsorcios[Parcela Mensal (R$)]&lt;=Clientes!$B$89),-1),_xlfn.SEQUENCE(10)),"")</f>
        <v/>
      </c>
      <c r="J697" s="23" t="str" cm="1">
        <f t="array" ref="J697:J706">IFERROR(Clientes!$B$89-INDEX(_xlfn.SORTBY(_xlfn._xlws.FILTER(tblConsorcios[Parcela Mensal (R$)],tblConsorcios[Parcela Mensal (R$)]&lt;=Clientes!$B$89),_xlfn._xlws.FILTER(tblConsorcios[Parcela Mensal (R$)],tblConsorcios[Parcela Mensal (R$)]&lt;=Clientes!$B$89),-1),_xlfn.SEQUENCE(10)),"")</f>
        <v/>
      </c>
    </row>
    <row r="698" spans="2:10" x14ac:dyDescent="0.2">
      <c r="B698" s="13" t="str">
        <v/>
      </c>
      <c r="C698" s="22" t="str">
        <v/>
      </c>
      <c r="D698" s="22" t="str">
        <v/>
      </c>
      <c r="E698" s="23" t="str">
        <v/>
      </c>
      <c r="G698" s="13" t="str">
        <v/>
      </c>
      <c r="H698" s="22" t="str">
        <v/>
      </c>
      <c r="I698" s="22" t="str">
        <v/>
      </c>
      <c r="J698" s="23" t="str">
        <v/>
      </c>
    </row>
    <row r="699" spans="2:10" x14ac:dyDescent="0.2">
      <c r="B699" s="13" t="str">
        <v/>
      </c>
      <c r="C699" s="22" t="str">
        <v/>
      </c>
      <c r="D699" s="22" t="str">
        <v/>
      </c>
      <c r="E699" s="23" t="str">
        <v/>
      </c>
      <c r="G699" s="13" t="str">
        <v/>
      </c>
      <c r="H699" s="22" t="str">
        <v/>
      </c>
      <c r="I699" s="22" t="str">
        <v/>
      </c>
      <c r="J699" s="23" t="str">
        <v/>
      </c>
    </row>
    <row r="700" spans="2:10" x14ac:dyDescent="0.2">
      <c r="B700" s="13" t="str">
        <v/>
      </c>
      <c r="C700" s="22" t="str">
        <v/>
      </c>
      <c r="D700" s="22" t="str">
        <v/>
      </c>
      <c r="E700" s="23" t="str">
        <v/>
      </c>
      <c r="G700" s="13" t="str">
        <v/>
      </c>
      <c r="H700" s="22" t="str">
        <v/>
      </c>
      <c r="I700" s="22" t="str">
        <v/>
      </c>
      <c r="J700" s="23" t="str">
        <v/>
      </c>
    </row>
    <row r="701" spans="2:10" x14ac:dyDescent="0.2">
      <c r="B701" s="13" t="str">
        <v/>
      </c>
      <c r="C701" s="22" t="str">
        <v/>
      </c>
      <c r="D701" s="22" t="str">
        <v/>
      </c>
      <c r="E701" s="23" t="str">
        <v/>
      </c>
      <c r="G701" s="13" t="str">
        <v/>
      </c>
      <c r="H701" s="22" t="str">
        <v/>
      </c>
      <c r="I701" s="22" t="str">
        <v/>
      </c>
      <c r="J701" s="23" t="str">
        <v/>
      </c>
    </row>
    <row r="702" spans="2:10" x14ac:dyDescent="0.2">
      <c r="B702" s="13" t="str">
        <v/>
      </c>
      <c r="C702" s="22" t="str">
        <v/>
      </c>
      <c r="D702" s="22" t="str">
        <v/>
      </c>
      <c r="E702" s="23" t="str">
        <v/>
      </c>
      <c r="G702" s="13" t="str">
        <v/>
      </c>
      <c r="H702" s="22" t="str">
        <v/>
      </c>
      <c r="I702" s="22" t="str">
        <v/>
      </c>
      <c r="J702" s="23" t="str">
        <v/>
      </c>
    </row>
    <row r="703" spans="2:10" x14ac:dyDescent="0.2">
      <c r="B703" s="13" t="str">
        <v/>
      </c>
      <c r="C703" s="22" t="str">
        <v/>
      </c>
      <c r="D703" s="22" t="str">
        <v/>
      </c>
      <c r="E703" s="23" t="str">
        <v/>
      </c>
      <c r="G703" s="13" t="str">
        <v/>
      </c>
      <c r="H703" s="22" t="str">
        <v/>
      </c>
      <c r="I703" s="22" t="str">
        <v/>
      </c>
      <c r="J703" s="23" t="str">
        <v/>
      </c>
    </row>
    <row r="704" spans="2:10" x14ac:dyDescent="0.2">
      <c r="B704" s="13" t="str">
        <v/>
      </c>
      <c r="C704" s="22" t="str">
        <v/>
      </c>
      <c r="D704" s="22" t="str">
        <v/>
      </c>
      <c r="E704" s="23" t="str">
        <v/>
      </c>
      <c r="G704" s="13" t="str">
        <v/>
      </c>
      <c r="H704" s="22" t="str">
        <v/>
      </c>
      <c r="I704" s="22" t="str">
        <v/>
      </c>
      <c r="J704" s="23" t="str">
        <v/>
      </c>
    </row>
    <row r="705" spans="2:10" x14ac:dyDescent="0.2">
      <c r="B705" s="13" t="str">
        <v/>
      </c>
      <c r="C705" s="22" t="str">
        <v/>
      </c>
      <c r="D705" s="22" t="str">
        <v/>
      </c>
      <c r="E705" s="23" t="str">
        <v/>
      </c>
      <c r="G705" s="13" t="str">
        <v/>
      </c>
      <c r="H705" s="22" t="str">
        <v/>
      </c>
      <c r="I705" s="22" t="str">
        <v/>
      </c>
      <c r="J705" s="23" t="str">
        <v/>
      </c>
    </row>
    <row r="706" spans="2:10" ht="17" thickBot="1" x14ac:dyDescent="0.25">
      <c r="B706" s="14" t="str">
        <v/>
      </c>
      <c r="C706" s="24" t="str">
        <v/>
      </c>
      <c r="D706" s="24" t="str">
        <v/>
      </c>
      <c r="E706" s="25" t="str">
        <v/>
      </c>
      <c r="G706" s="14" t="str">
        <v/>
      </c>
      <c r="H706" s="24" t="str">
        <v/>
      </c>
      <c r="I706" s="24" t="str">
        <v/>
      </c>
      <c r="J706" s="25" t="str">
        <v/>
      </c>
    </row>
    <row r="707" spans="2:10" ht="17" thickBot="1" x14ac:dyDescent="0.25"/>
    <row r="708" spans="2:10" ht="28" customHeight="1" x14ac:dyDescent="0.2">
      <c r="B708" s="74" t="str">
        <f>IF(Clientes!A90="","— aguardando dados —",Clientes!A90)</f>
        <v>— aguardando dados —</v>
      </c>
      <c r="C708" s="75"/>
      <c r="D708" s="75"/>
      <c r="E708" s="76"/>
      <c r="G708" s="74" t="str">
        <f>IF(Clientes!A91="","— aguardando dados —",Clientes!A91)</f>
        <v>— aguardando dados —</v>
      </c>
      <c r="H708" s="75"/>
      <c r="I708" s="75"/>
      <c r="J708" s="76"/>
    </row>
    <row r="709" spans="2:10" ht="20" customHeight="1" x14ac:dyDescent="0.2">
      <c r="B709" s="77" t="s">
        <v>20</v>
      </c>
      <c r="C709" s="67"/>
      <c r="D709" s="78" t="str">
        <f>IF(Clientes!A90="","",Clientes!B90)</f>
        <v/>
      </c>
      <c r="E709" s="79"/>
      <c r="G709" s="77" t="s">
        <v>20</v>
      </c>
      <c r="H709" s="67"/>
      <c r="I709" s="78" t="str">
        <f>IF(Clientes!A91="","",Clientes!B91)</f>
        <v/>
      </c>
      <c r="J709" s="79"/>
    </row>
    <row r="710" spans="2:10" ht="20" customHeight="1" x14ac:dyDescent="0.2">
      <c r="B710" s="77" t="s">
        <v>21</v>
      </c>
      <c r="C710" s="67"/>
      <c r="D710" s="78" t="str">
        <f>IF(Clientes!A90="","",Clientes!C90)</f>
        <v/>
      </c>
      <c r="E710" s="79"/>
      <c r="G710" s="77" t="s">
        <v>21</v>
      </c>
      <c r="H710" s="67"/>
      <c r="I710" s="78" t="str">
        <f>IF(Clientes!A91="","",Clientes!C91)</f>
        <v/>
      </c>
      <c r="J710" s="79"/>
    </row>
    <row r="711" spans="2:10" ht="20" customHeight="1" x14ac:dyDescent="0.2">
      <c r="B711" s="77" t="s">
        <v>22</v>
      </c>
      <c r="C711" s="67"/>
      <c r="D711" s="80" t="str">
        <f>IF(Clientes!A90="","",Clientes!D90)</f>
        <v/>
      </c>
      <c r="E711" s="79"/>
      <c r="G711" s="77" t="s">
        <v>22</v>
      </c>
      <c r="H711" s="67"/>
      <c r="I711" s="80" t="str">
        <f>IF(Clientes!A91="","",Clientes!D91)</f>
        <v/>
      </c>
      <c r="J711" s="79"/>
    </row>
    <row r="712" spans="2:10" x14ac:dyDescent="0.2">
      <c r="B712" s="12" t="s">
        <v>23</v>
      </c>
      <c r="C712" s="11" t="s">
        <v>116</v>
      </c>
      <c r="D712" s="11" t="s">
        <v>24</v>
      </c>
      <c r="E712" s="15" t="s">
        <v>25</v>
      </c>
      <c r="G712" s="12" t="s">
        <v>23</v>
      </c>
      <c r="H712" s="11" t="s">
        <v>116</v>
      </c>
      <c r="I712" s="11" t="s">
        <v>24</v>
      </c>
      <c r="J712" s="15" t="s">
        <v>25</v>
      </c>
    </row>
    <row r="713" spans="2:10" x14ac:dyDescent="0.2">
      <c r="B713" s="13" t="str" cm="1">
        <f t="array" ref="B713:B722">IFERROR(INDEX(_xlfn.SORTBY(_xlfn._xlws.FILTER(tblConsorcios[Produto],tblConsorcios[Parcela Mensal (R$)]&lt;=Clientes!$B$90),_xlfn._xlws.FILTER(tblConsorcios[Parcela Mensal (R$)],tblConsorcios[Parcela Mensal (R$)]&lt;=Clientes!$B$90),-1),_xlfn.SEQUENCE(10)),"")</f>
        <v/>
      </c>
      <c r="C713" s="22" t="str" cm="1">
        <f t="array" ref="C713:C722">IFERROR(INDEX(_xlfn.SORTBY(_xlfn._xlws.FILTER(tblConsorcios[Valor da Carta (R$)],tblConsorcios[Parcela Mensal (R$)]&lt;=Clientes!$B$90),_xlfn._xlws.FILTER(tblConsorcios[Parcela Mensal (R$)],tblConsorcios[Parcela Mensal (R$)]&lt;=Clientes!$B$90),-1),_xlfn.SEQUENCE(10)),"")</f>
        <v/>
      </c>
      <c r="D713" s="22" t="str" cm="1">
        <f t="array" ref="D713:D722">IFERROR(INDEX(_xlfn.SORTBY(_xlfn._xlws.FILTER(tblConsorcios[Parcela Mensal (R$)],tblConsorcios[Parcela Mensal (R$)]&lt;=Clientes!$B$90),_xlfn._xlws.FILTER(tblConsorcios[Parcela Mensal (R$)],tblConsorcios[Parcela Mensal (R$)]&lt;=Clientes!$B$90),-1),_xlfn.SEQUENCE(10)),"")</f>
        <v/>
      </c>
      <c r="E713" s="23" t="str" cm="1">
        <f t="array" ref="E713:E722">IFERROR(Clientes!$B$90-INDEX(_xlfn.SORTBY(_xlfn._xlws.FILTER(tblConsorcios[Parcela Mensal (R$)],tblConsorcios[Parcela Mensal (R$)]&lt;=Clientes!$B$90),_xlfn._xlws.FILTER(tblConsorcios[Parcela Mensal (R$)],tblConsorcios[Parcela Mensal (R$)]&lt;=Clientes!$B$90),-1),_xlfn.SEQUENCE(10)),"")</f>
        <v/>
      </c>
      <c r="G713" s="13" t="str" cm="1">
        <f t="array" ref="G713:G722">IFERROR(INDEX(_xlfn.SORTBY(_xlfn._xlws.FILTER(tblConsorcios[Produto],tblConsorcios[Parcela Mensal (R$)]&lt;=Clientes!$B$91),_xlfn._xlws.FILTER(tblConsorcios[Parcela Mensal (R$)],tblConsorcios[Parcela Mensal (R$)]&lt;=Clientes!$B$91),-1),_xlfn.SEQUENCE(10)),"")</f>
        <v/>
      </c>
      <c r="H713" s="22" t="str" cm="1">
        <f t="array" ref="H713:H722">IFERROR(INDEX(_xlfn.SORTBY(_xlfn._xlws.FILTER(tblConsorcios[Valor da Carta (R$)],tblConsorcios[Parcela Mensal (R$)]&lt;=Clientes!$B$91),_xlfn._xlws.FILTER(tblConsorcios[Parcela Mensal (R$)],tblConsorcios[Parcela Mensal (R$)]&lt;=Clientes!$B$91),-1),_xlfn.SEQUENCE(10)),"")</f>
        <v/>
      </c>
      <c r="I713" s="22" t="str" cm="1">
        <f t="array" ref="I713:I722">IFERROR(INDEX(_xlfn.SORTBY(_xlfn._xlws.FILTER(tblConsorcios[Parcela Mensal (R$)],tblConsorcios[Parcela Mensal (R$)]&lt;=Clientes!$B$91),_xlfn._xlws.FILTER(tblConsorcios[Parcela Mensal (R$)],tblConsorcios[Parcela Mensal (R$)]&lt;=Clientes!$B$91),-1),_xlfn.SEQUENCE(10)),"")</f>
        <v/>
      </c>
      <c r="J713" s="23" t="str" cm="1">
        <f t="array" ref="J713:J722">IFERROR(Clientes!$B$91-INDEX(_xlfn.SORTBY(_xlfn._xlws.FILTER(tblConsorcios[Parcela Mensal (R$)],tblConsorcios[Parcela Mensal (R$)]&lt;=Clientes!$B$91),_xlfn._xlws.FILTER(tblConsorcios[Parcela Mensal (R$)],tblConsorcios[Parcela Mensal (R$)]&lt;=Clientes!$B$91),-1),_xlfn.SEQUENCE(10)),"")</f>
        <v/>
      </c>
    </row>
    <row r="714" spans="2:10" x14ac:dyDescent="0.2">
      <c r="B714" s="13" t="str">
        <v/>
      </c>
      <c r="C714" s="22" t="str">
        <v/>
      </c>
      <c r="D714" s="22" t="str">
        <v/>
      </c>
      <c r="E714" s="23" t="str">
        <v/>
      </c>
      <c r="G714" s="13" t="str">
        <v/>
      </c>
      <c r="H714" s="22" t="str">
        <v/>
      </c>
      <c r="I714" s="22" t="str">
        <v/>
      </c>
      <c r="J714" s="23" t="str">
        <v/>
      </c>
    </row>
    <row r="715" spans="2:10" x14ac:dyDescent="0.2">
      <c r="B715" s="13" t="str">
        <v/>
      </c>
      <c r="C715" s="22" t="str">
        <v/>
      </c>
      <c r="D715" s="22" t="str">
        <v/>
      </c>
      <c r="E715" s="23" t="str">
        <v/>
      </c>
      <c r="G715" s="13" t="str">
        <v/>
      </c>
      <c r="H715" s="22" t="str">
        <v/>
      </c>
      <c r="I715" s="22" t="str">
        <v/>
      </c>
      <c r="J715" s="23" t="str">
        <v/>
      </c>
    </row>
    <row r="716" spans="2:10" x14ac:dyDescent="0.2">
      <c r="B716" s="13" t="str">
        <v/>
      </c>
      <c r="C716" s="22" t="str">
        <v/>
      </c>
      <c r="D716" s="22" t="str">
        <v/>
      </c>
      <c r="E716" s="23" t="str">
        <v/>
      </c>
      <c r="G716" s="13" t="str">
        <v/>
      </c>
      <c r="H716" s="22" t="str">
        <v/>
      </c>
      <c r="I716" s="22" t="str">
        <v/>
      </c>
      <c r="J716" s="23" t="str">
        <v/>
      </c>
    </row>
    <row r="717" spans="2:10" x14ac:dyDescent="0.2">
      <c r="B717" s="13" t="str">
        <v/>
      </c>
      <c r="C717" s="22" t="str">
        <v/>
      </c>
      <c r="D717" s="22" t="str">
        <v/>
      </c>
      <c r="E717" s="23" t="str">
        <v/>
      </c>
      <c r="G717" s="13" t="str">
        <v/>
      </c>
      <c r="H717" s="22" t="str">
        <v/>
      </c>
      <c r="I717" s="22" t="str">
        <v/>
      </c>
      <c r="J717" s="23" t="str">
        <v/>
      </c>
    </row>
    <row r="718" spans="2:10" x14ac:dyDescent="0.2">
      <c r="B718" s="13" t="str">
        <v/>
      </c>
      <c r="C718" s="22" t="str">
        <v/>
      </c>
      <c r="D718" s="22" t="str">
        <v/>
      </c>
      <c r="E718" s="23" t="str">
        <v/>
      </c>
      <c r="G718" s="13" t="str">
        <v/>
      </c>
      <c r="H718" s="22" t="str">
        <v/>
      </c>
      <c r="I718" s="22" t="str">
        <v/>
      </c>
      <c r="J718" s="23" t="str">
        <v/>
      </c>
    </row>
    <row r="719" spans="2:10" x14ac:dyDescent="0.2">
      <c r="B719" s="13" t="str">
        <v/>
      </c>
      <c r="C719" s="22" t="str">
        <v/>
      </c>
      <c r="D719" s="22" t="str">
        <v/>
      </c>
      <c r="E719" s="23" t="str">
        <v/>
      </c>
      <c r="G719" s="13" t="str">
        <v/>
      </c>
      <c r="H719" s="22" t="str">
        <v/>
      </c>
      <c r="I719" s="22" t="str">
        <v/>
      </c>
      <c r="J719" s="23" t="str">
        <v/>
      </c>
    </row>
    <row r="720" spans="2:10" x14ac:dyDescent="0.2">
      <c r="B720" s="13" t="str">
        <v/>
      </c>
      <c r="C720" s="22" t="str">
        <v/>
      </c>
      <c r="D720" s="22" t="str">
        <v/>
      </c>
      <c r="E720" s="23" t="str">
        <v/>
      </c>
      <c r="G720" s="13" t="str">
        <v/>
      </c>
      <c r="H720" s="22" t="str">
        <v/>
      </c>
      <c r="I720" s="22" t="str">
        <v/>
      </c>
      <c r="J720" s="23" t="str">
        <v/>
      </c>
    </row>
    <row r="721" spans="2:10" x14ac:dyDescent="0.2">
      <c r="B721" s="13" t="str">
        <v/>
      </c>
      <c r="C721" s="22" t="str">
        <v/>
      </c>
      <c r="D721" s="22" t="str">
        <v/>
      </c>
      <c r="E721" s="23" t="str">
        <v/>
      </c>
      <c r="G721" s="13" t="str">
        <v/>
      </c>
      <c r="H721" s="22" t="str">
        <v/>
      </c>
      <c r="I721" s="22" t="str">
        <v/>
      </c>
      <c r="J721" s="23" t="str">
        <v/>
      </c>
    </row>
    <row r="722" spans="2:10" ht="17" thickBot="1" x14ac:dyDescent="0.25">
      <c r="B722" s="14" t="str">
        <v/>
      </c>
      <c r="C722" s="24" t="str">
        <v/>
      </c>
      <c r="D722" s="24" t="str">
        <v/>
      </c>
      <c r="E722" s="25" t="str">
        <v/>
      </c>
      <c r="G722" s="14" t="str">
        <v/>
      </c>
      <c r="H722" s="24" t="str">
        <v/>
      </c>
      <c r="I722" s="24" t="str">
        <v/>
      </c>
      <c r="J722" s="25" t="str">
        <v/>
      </c>
    </row>
    <row r="723" spans="2:10" ht="17" thickBot="1" x14ac:dyDescent="0.25"/>
    <row r="724" spans="2:10" ht="28" customHeight="1" x14ac:dyDescent="0.2">
      <c r="B724" s="74" t="str">
        <f>IF(Clientes!A92="","— aguardando dados —",Clientes!A92)</f>
        <v>— aguardando dados —</v>
      </c>
      <c r="C724" s="75"/>
      <c r="D724" s="75"/>
      <c r="E724" s="76"/>
      <c r="G724" s="74" t="str">
        <f>IF(Clientes!A93="","— aguardando dados —",Clientes!A93)</f>
        <v>— aguardando dados —</v>
      </c>
      <c r="H724" s="75"/>
      <c r="I724" s="75"/>
      <c r="J724" s="76"/>
    </row>
    <row r="725" spans="2:10" ht="20" customHeight="1" x14ac:dyDescent="0.2">
      <c r="B725" s="77" t="s">
        <v>20</v>
      </c>
      <c r="C725" s="67"/>
      <c r="D725" s="78" t="str">
        <f>IF(Clientes!A92="","",Clientes!B92)</f>
        <v/>
      </c>
      <c r="E725" s="79"/>
      <c r="G725" s="77" t="s">
        <v>20</v>
      </c>
      <c r="H725" s="67"/>
      <c r="I725" s="78" t="str">
        <f>IF(Clientes!A93="","",Clientes!B93)</f>
        <v/>
      </c>
      <c r="J725" s="79"/>
    </row>
    <row r="726" spans="2:10" ht="20" customHeight="1" x14ac:dyDescent="0.2">
      <c r="B726" s="77" t="s">
        <v>21</v>
      </c>
      <c r="C726" s="67"/>
      <c r="D726" s="78" t="str">
        <f>IF(Clientes!A92="","",Clientes!C92)</f>
        <v/>
      </c>
      <c r="E726" s="79"/>
      <c r="G726" s="77" t="s">
        <v>21</v>
      </c>
      <c r="H726" s="67"/>
      <c r="I726" s="78" t="str">
        <f>IF(Clientes!A93="","",Clientes!C93)</f>
        <v/>
      </c>
      <c r="J726" s="79"/>
    </row>
    <row r="727" spans="2:10" ht="20" customHeight="1" x14ac:dyDescent="0.2">
      <c r="B727" s="77" t="s">
        <v>22</v>
      </c>
      <c r="C727" s="67"/>
      <c r="D727" s="80" t="str">
        <f>IF(Clientes!A92="","",Clientes!D92)</f>
        <v/>
      </c>
      <c r="E727" s="79"/>
      <c r="G727" s="77" t="s">
        <v>22</v>
      </c>
      <c r="H727" s="67"/>
      <c r="I727" s="80" t="str">
        <f>IF(Clientes!A93="","",Clientes!D93)</f>
        <v/>
      </c>
      <c r="J727" s="79"/>
    </row>
    <row r="728" spans="2:10" x14ac:dyDescent="0.2">
      <c r="B728" s="12" t="s">
        <v>23</v>
      </c>
      <c r="C728" s="11" t="s">
        <v>116</v>
      </c>
      <c r="D728" s="11" t="s">
        <v>24</v>
      </c>
      <c r="E728" s="15" t="s">
        <v>25</v>
      </c>
      <c r="G728" s="12" t="s">
        <v>23</v>
      </c>
      <c r="H728" s="11" t="s">
        <v>116</v>
      </c>
      <c r="I728" s="11" t="s">
        <v>24</v>
      </c>
      <c r="J728" s="15" t="s">
        <v>25</v>
      </c>
    </row>
    <row r="729" spans="2:10" x14ac:dyDescent="0.2">
      <c r="B729" s="13" t="str" cm="1">
        <f t="array" ref="B729:B738">IFERROR(INDEX(_xlfn.SORTBY(_xlfn._xlws.FILTER(tblConsorcios[Produto],tblConsorcios[Parcela Mensal (R$)]&lt;=Clientes!$B$92),_xlfn._xlws.FILTER(tblConsorcios[Parcela Mensal (R$)],tblConsorcios[Parcela Mensal (R$)]&lt;=Clientes!$B$92),-1),_xlfn.SEQUENCE(10)),"")</f>
        <v/>
      </c>
      <c r="C729" s="22" t="str" cm="1">
        <f t="array" ref="C729:C738">IFERROR(INDEX(_xlfn.SORTBY(_xlfn._xlws.FILTER(tblConsorcios[Valor da Carta (R$)],tblConsorcios[Parcela Mensal (R$)]&lt;=Clientes!$B$92),_xlfn._xlws.FILTER(tblConsorcios[Parcela Mensal (R$)],tblConsorcios[Parcela Mensal (R$)]&lt;=Clientes!$B$92),-1),_xlfn.SEQUENCE(10)),"")</f>
        <v/>
      </c>
      <c r="D729" s="22" t="str" cm="1">
        <f t="array" ref="D729:D738">IFERROR(INDEX(_xlfn.SORTBY(_xlfn._xlws.FILTER(tblConsorcios[Parcela Mensal (R$)],tblConsorcios[Parcela Mensal (R$)]&lt;=Clientes!$B$92),_xlfn._xlws.FILTER(tblConsorcios[Parcela Mensal (R$)],tblConsorcios[Parcela Mensal (R$)]&lt;=Clientes!$B$92),-1),_xlfn.SEQUENCE(10)),"")</f>
        <v/>
      </c>
      <c r="E729" s="23" t="str" cm="1">
        <f t="array" ref="E729:E738">IFERROR(Clientes!$B$92-INDEX(_xlfn.SORTBY(_xlfn._xlws.FILTER(tblConsorcios[Parcela Mensal (R$)],tblConsorcios[Parcela Mensal (R$)]&lt;=Clientes!$B$92),_xlfn._xlws.FILTER(tblConsorcios[Parcela Mensal (R$)],tblConsorcios[Parcela Mensal (R$)]&lt;=Clientes!$B$92),-1),_xlfn.SEQUENCE(10)),"")</f>
        <v/>
      </c>
      <c r="G729" s="13" t="str" cm="1">
        <f t="array" ref="G729:G738">IFERROR(INDEX(_xlfn.SORTBY(_xlfn._xlws.FILTER(tblConsorcios[Produto],tblConsorcios[Parcela Mensal (R$)]&lt;=Clientes!$B$93),_xlfn._xlws.FILTER(tblConsorcios[Parcela Mensal (R$)],tblConsorcios[Parcela Mensal (R$)]&lt;=Clientes!$B$93),-1),_xlfn.SEQUENCE(10)),"")</f>
        <v/>
      </c>
      <c r="H729" s="22" t="str" cm="1">
        <f t="array" ref="H729:H738">IFERROR(INDEX(_xlfn.SORTBY(_xlfn._xlws.FILTER(tblConsorcios[Valor da Carta (R$)],tblConsorcios[Parcela Mensal (R$)]&lt;=Clientes!$B$93),_xlfn._xlws.FILTER(tblConsorcios[Parcela Mensal (R$)],tblConsorcios[Parcela Mensal (R$)]&lt;=Clientes!$B$93),-1),_xlfn.SEQUENCE(10)),"")</f>
        <v/>
      </c>
      <c r="I729" s="22" t="str" cm="1">
        <f t="array" ref="I729:I738">IFERROR(INDEX(_xlfn.SORTBY(_xlfn._xlws.FILTER(tblConsorcios[Parcela Mensal (R$)],tblConsorcios[Parcela Mensal (R$)]&lt;=Clientes!$B$93),_xlfn._xlws.FILTER(tblConsorcios[Parcela Mensal (R$)],tblConsorcios[Parcela Mensal (R$)]&lt;=Clientes!$B$93),-1),_xlfn.SEQUENCE(10)),"")</f>
        <v/>
      </c>
      <c r="J729" s="23" t="str" cm="1">
        <f t="array" ref="J729:J738">IFERROR(Clientes!$B$93-INDEX(_xlfn.SORTBY(_xlfn._xlws.FILTER(tblConsorcios[Parcela Mensal (R$)],tblConsorcios[Parcela Mensal (R$)]&lt;=Clientes!$B$93),_xlfn._xlws.FILTER(tblConsorcios[Parcela Mensal (R$)],tblConsorcios[Parcela Mensal (R$)]&lt;=Clientes!$B$93),-1),_xlfn.SEQUENCE(10)),"")</f>
        <v/>
      </c>
    </row>
    <row r="730" spans="2:10" x14ac:dyDescent="0.2">
      <c r="B730" s="13" t="str">
        <v/>
      </c>
      <c r="C730" s="22" t="str">
        <v/>
      </c>
      <c r="D730" s="22" t="str">
        <v/>
      </c>
      <c r="E730" s="23" t="str">
        <v/>
      </c>
      <c r="G730" s="13" t="str">
        <v/>
      </c>
      <c r="H730" s="22" t="str">
        <v/>
      </c>
      <c r="I730" s="22" t="str">
        <v/>
      </c>
      <c r="J730" s="23" t="str">
        <v/>
      </c>
    </row>
    <row r="731" spans="2:10" x14ac:dyDescent="0.2">
      <c r="B731" s="13" t="str">
        <v/>
      </c>
      <c r="C731" s="22" t="str">
        <v/>
      </c>
      <c r="D731" s="22" t="str">
        <v/>
      </c>
      <c r="E731" s="23" t="str">
        <v/>
      </c>
      <c r="G731" s="13" t="str">
        <v/>
      </c>
      <c r="H731" s="22" t="str">
        <v/>
      </c>
      <c r="I731" s="22" t="str">
        <v/>
      </c>
      <c r="J731" s="23" t="str">
        <v/>
      </c>
    </row>
    <row r="732" spans="2:10" x14ac:dyDescent="0.2">
      <c r="B732" s="13" t="str">
        <v/>
      </c>
      <c r="C732" s="22" t="str">
        <v/>
      </c>
      <c r="D732" s="22" t="str">
        <v/>
      </c>
      <c r="E732" s="23" t="str">
        <v/>
      </c>
      <c r="G732" s="13" t="str">
        <v/>
      </c>
      <c r="H732" s="22" t="str">
        <v/>
      </c>
      <c r="I732" s="22" t="str">
        <v/>
      </c>
      <c r="J732" s="23" t="str">
        <v/>
      </c>
    </row>
    <row r="733" spans="2:10" x14ac:dyDescent="0.2">
      <c r="B733" s="13" t="str">
        <v/>
      </c>
      <c r="C733" s="22" t="str">
        <v/>
      </c>
      <c r="D733" s="22" t="str">
        <v/>
      </c>
      <c r="E733" s="23" t="str">
        <v/>
      </c>
      <c r="G733" s="13" t="str">
        <v/>
      </c>
      <c r="H733" s="22" t="str">
        <v/>
      </c>
      <c r="I733" s="22" t="str">
        <v/>
      </c>
      <c r="J733" s="23" t="str">
        <v/>
      </c>
    </row>
    <row r="734" spans="2:10" x14ac:dyDescent="0.2">
      <c r="B734" s="13" t="str">
        <v/>
      </c>
      <c r="C734" s="22" t="str">
        <v/>
      </c>
      <c r="D734" s="22" t="str">
        <v/>
      </c>
      <c r="E734" s="23" t="str">
        <v/>
      </c>
      <c r="G734" s="13" t="str">
        <v/>
      </c>
      <c r="H734" s="22" t="str">
        <v/>
      </c>
      <c r="I734" s="22" t="str">
        <v/>
      </c>
      <c r="J734" s="23" t="str">
        <v/>
      </c>
    </row>
    <row r="735" spans="2:10" x14ac:dyDescent="0.2">
      <c r="B735" s="13" t="str">
        <v/>
      </c>
      <c r="C735" s="22" t="str">
        <v/>
      </c>
      <c r="D735" s="22" t="str">
        <v/>
      </c>
      <c r="E735" s="23" t="str">
        <v/>
      </c>
      <c r="G735" s="13" t="str">
        <v/>
      </c>
      <c r="H735" s="22" t="str">
        <v/>
      </c>
      <c r="I735" s="22" t="str">
        <v/>
      </c>
      <c r="J735" s="23" t="str">
        <v/>
      </c>
    </row>
    <row r="736" spans="2:10" x14ac:dyDescent="0.2">
      <c r="B736" s="13" t="str">
        <v/>
      </c>
      <c r="C736" s="22" t="str">
        <v/>
      </c>
      <c r="D736" s="22" t="str">
        <v/>
      </c>
      <c r="E736" s="23" t="str">
        <v/>
      </c>
      <c r="G736" s="13" t="str">
        <v/>
      </c>
      <c r="H736" s="22" t="str">
        <v/>
      </c>
      <c r="I736" s="22" t="str">
        <v/>
      </c>
      <c r="J736" s="23" t="str">
        <v/>
      </c>
    </row>
    <row r="737" spans="2:10" x14ac:dyDescent="0.2">
      <c r="B737" s="13" t="str">
        <v/>
      </c>
      <c r="C737" s="22" t="str">
        <v/>
      </c>
      <c r="D737" s="22" t="str">
        <v/>
      </c>
      <c r="E737" s="23" t="str">
        <v/>
      </c>
      <c r="G737" s="13" t="str">
        <v/>
      </c>
      <c r="H737" s="22" t="str">
        <v/>
      </c>
      <c r="I737" s="22" t="str">
        <v/>
      </c>
      <c r="J737" s="23" t="str">
        <v/>
      </c>
    </row>
    <row r="738" spans="2:10" ht="17" thickBot="1" x14ac:dyDescent="0.25">
      <c r="B738" s="14" t="str">
        <v/>
      </c>
      <c r="C738" s="24" t="str">
        <v/>
      </c>
      <c r="D738" s="24" t="str">
        <v/>
      </c>
      <c r="E738" s="25" t="str">
        <v/>
      </c>
      <c r="G738" s="14" t="str">
        <v/>
      </c>
      <c r="H738" s="24" t="str">
        <v/>
      </c>
      <c r="I738" s="24" t="str">
        <v/>
      </c>
      <c r="J738" s="25" t="str">
        <v/>
      </c>
    </row>
    <row r="739" spans="2:10" ht="17" thickBot="1" x14ac:dyDescent="0.25"/>
    <row r="740" spans="2:10" ht="28" customHeight="1" x14ac:dyDescent="0.2">
      <c r="B740" s="74" t="str">
        <f>IF(Clientes!A94="","— aguardando dados —",Clientes!A94)</f>
        <v>— aguardando dados —</v>
      </c>
      <c r="C740" s="75"/>
      <c r="D740" s="75"/>
      <c r="E740" s="76"/>
      <c r="G740" s="74" t="str">
        <f>IF(Clientes!A95="","— aguardando dados —",Clientes!A95)</f>
        <v>— aguardando dados —</v>
      </c>
      <c r="H740" s="75"/>
      <c r="I740" s="75"/>
      <c r="J740" s="76"/>
    </row>
    <row r="741" spans="2:10" ht="20" customHeight="1" x14ac:dyDescent="0.2">
      <c r="B741" s="77" t="s">
        <v>20</v>
      </c>
      <c r="C741" s="67"/>
      <c r="D741" s="78" t="str">
        <f>IF(Clientes!A94="","",Clientes!B94)</f>
        <v/>
      </c>
      <c r="E741" s="79"/>
      <c r="G741" s="77" t="s">
        <v>20</v>
      </c>
      <c r="H741" s="67"/>
      <c r="I741" s="78" t="str">
        <f>IF(Clientes!A95="","",Clientes!B95)</f>
        <v/>
      </c>
      <c r="J741" s="79"/>
    </row>
    <row r="742" spans="2:10" ht="20" customHeight="1" x14ac:dyDescent="0.2">
      <c r="B742" s="77" t="s">
        <v>21</v>
      </c>
      <c r="C742" s="67"/>
      <c r="D742" s="78" t="str">
        <f>IF(Clientes!A94="","",Clientes!C94)</f>
        <v/>
      </c>
      <c r="E742" s="79"/>
      <c r="G742" s="77" t="s">
        <v>21</v>
      </c>
      <c r="H742" s="67"/>
      <c r="I742" s="78" t="str">
        <f>IF(Clientes!A95="","",Clientes!C95)</f>
        <v/>
      </c>
      <c r="J742" s="79"/>
    </row>
    <row r="743" spans="2:10" ht="20" customHeight="1" x14ac:dyDescent="0.2">
      <c r="B743" s="77" t="s">
        <v>22</v>
      </c>
      <c r="C743" s="67"/>
      <c r="D743" s="80" t="str">
        <f>IF(Clientes!A94="","",Clientes!D94)</f>
        <v/>
      </c>
      <c r="E743" s="79"/>
      <c r="G743" s="77" t="s">
        <v>22</v>
      </c>
      <c r="H743" s="67"/>
      <c r="I743" s="80" t="str">
        <f>IF(Clientes!A95="","",Clientes!D95)</f>
        <v/>
      </c>
      <c r="J743" s="79"/>
    </row>
    <row r="744" spans="2:10" x14ac:dyDescent="0.2">
      <c r="B744" s="12" t="s">
        <v>23</v>
      </c>
      <c r="C744" s="11" t="s">
        <v>116</v>
      </c>
      <c r="D744" s="11" t="s">
        <v>24</v>
      </c>
      <c r="E744" s="15" t="s">
        <v>25</v>
      </c>
      <c r="G744" s="12" t="s">
        <v>23</v>
      </c>
      <c r="H744" s="11" t="s">
        <v>116</v>
      </c>
      <c r="I744" s="11" t="s">
        <v>24</v>
      </c>
      <c r="J744" s="15" t="s">
        <v>25</v>
      </c>
    </row>
    <row r="745" spans="2:10" x14ac:dyDescent="0.2">
      <c r="B745" s="13" t="str" cm="1">
        <f t="array" ref="B745:B754">IFERROR(INDEX(_xlfn.SORTBY(_xlfn._xlws.FILTER(tblConsorcios[Produto],tblConsorcios[Parcela Mensal (R$)]&lt;=Clientes!$B$94),_xlfn._xlws.FILTER(tblConsorcios[Parcela Mensal (R$)],tblConsorcios[Parcela Mensal (R$)]&lt;=Clientes!$B$94),-1),_xlfn.SEQUENCE(10)),"")</f>
        <v/>
      </c>
      <c r="C745" s="22" t="str" cm="1">
        <f t="array" ref="C745:C754">IFERROR(INDEX(_xlfn.SORTBY(_xlfn._xlws.FILTER(tblConsorcios[Valor da Carta (R$)],tblConsorcios[Parcela Mensal (R$)]&lt;=Clientes!$B$94),_xlfn._xlws.FILTER(tblConsorcios[Parcela Mensal (R$)],tblConsorcios[Parcela Mensal (R$)]&lt;=Clientes!$B$94),-1),_xlfn.SEQUENCE(10)),"")</f>
        <v/>
      </c>
      <c r="D745" s="22" t="str" cm="1">
        <f t="array" ref="D745:D754">IFERROR(INDEX(_xlfn.SORTBY(_xlfn._xlws.FILTER(tblConsorcios[Parcela Mensal (R$)],tblConsorcios[Parcela Mensal (R$)]&lt;=Clientes!$B$94),_xlfn._xlws.FILTER(tblConsorcios[Parcela Mensal (R$)],tblConsorcios[Parcela Mensal (R$)]&lt;=Clientes!$B$94),-1),_xlfn.SEQUENCE(10)),"")</f>
        <v/>
      </c>
      <c r="E745" s="23" t="str" cm="1">
        <f t="array" ref="E745:E754">IFERROR(Clientes!$B$94-INDEX(_xlfn.SORTBY(_xlfn._xlws.FILTER(tblConsorcios[Parcela Mensal (R$)],tblConsorcios[Parcela Mensal (R$)]&lt;=Clientes!$B$94),_xlfn._xlws.FILTER(tblConsorcios[Parcela Mensal (R$)],tblConsorcios[Parcela Mensal (R$)]&lt;=Clientes!$B$94),-1),_xlfn.SEQUENCE(10)),"")</f>
        <v/>
      </c>
      <c r="G745" s="13" t="str" cm="1">
        <f t="array" ref="G745:G754">IFERROR(INDEX(_xlfn.SORTBY(_xlfn._xlws.FILTER(tblConsorcios[Produto],tblConsorcios[Parcela Mensal (R$)]&lt;=Clientes!$B$95),_xlfn._xlws.FILTER(tblConsorcios[Parcela Mensal (R$)],tblConsorcios[Parcela Mensal (R$)]&lt;=Clientes!$B$95),-1),_xlfn.SEQUENCE(10)),"")</f>
        <v/>
      </c>
      <c r="H745" s="22" t="str" cm="1">
        <f t="array" ref="H745:H754">IFERROR(INDEX(_xlfn.SORTBY(_xlfn._xlws.FILTER(tblConsorcios[Valor da Carta (R$)],tblConsorcios[Parcela Mensal (R$)]&lt;=Clientes!$B$95),_xlfn._xlws.FILTER(tblConsorcios[Parcela Mensal (R$)],tblConsorcios[Parcela Mensal (R$)]&lt;=Clientes!$B$95),-1),_xlfn.SEQUENCE(10)),"")</f>
        <v/>
      </c>
      <c r="I745" s="22" t="str" cm="1">
        <f t="array" ref="I745:I754">IFERROR(INDEX(_xlfn.SORTBY(_xlfn._xlws.FILTER(tblConsorcios[Parcela Mensal (R$)],tblConsorcios[Parcela Mensal (R$)]&lt;=Clientes!$B$95),_xlfn._xlws.FILTER(tblConsorcios[Parcela Mensal (R$)],tblConsorcios[Parcela Mensal (R$)]&lt;=Clientes!$B$95),-1),_xlfn.SEQUENCE(10)),"")</f>
        <v/>
      </c>
      <c r="J745" s="23" t="str" cm="1">
        <f t="array" ref="J745:J754">IFERROR(Clientes!$B$95-INDEX(_xlfn.SORTBY(_xlfn._xlws.FILTER(tblConsorcios[Parcela Mensal (R$)],tblConsorcios[Parcela Mensal (R$)]&lt;=Clientes!$B$95),_xlfn._xlws.FILTER(tblConsorcios[Parcela Mensal (R$)],tblConsorcios[Parcela Mensal (R$)]&lt;=Clientes!$B$95),-1),_xlfn.SEQUENCE(10)),"")</f>
        <v/>
      </c>
    </row>
    <row r="746" spans="2:10" x14ac:dyDescent="0.2">
      <c r="B746" s="13" t="str">
        <v/>
      </c>
      <c r="C746" s="22" t="str">
        <v/>
      </c>
      <c r="D746" s="22" t="str">
        <v/>
      </c>
      <c r="E746" s="23" t="str">
        <v/>
      </c>
      <c r="G746" s="13" t="str">
        <v/>
      </c>
      <c r="H746" s="22" t="str">
        <v/>
      </c>
      <c r="I746" s="22" t="str">
        <v/>
      </c>
      <c r="J746" s="23" t="str">
        <v/>
      </c>
    </row>
    <row r="747" spans="2:10" x14ac:dyDescent="0.2">
      <c r="B747" s="13" t="str">
        <v/>
      </c>
      <c r="C747" s="22" t="str">
        <v/>
      </c>
      <c r="D747" s="22" t="str">
        <v/>
      </c>
      <c r="E747" s="23" t="str">
        <v/>
      </c>
      <c r="G747" s="13" t="str">
        <v/>
      </c>
      <c r="H747" s="22" t="str">
        <v/>
      </c>
      <c r="I747" s="22" t="str">
        <v/>
      </c>
      <c r="J747" s="23" t="str">
        <v/>
      </c>
    </row>
    <row r="748" spans="2:10" x14ac:dyDescent="0.2">
      <c r="B748" s="13" t="str">
        <v/>
      </c>
      <c r="C748" s="22" t="str">
        <v/>
      </c>
      <c r="D748" s="22" t="str">
        <v/>
      </c>
      <c r="E748" s="23" t="str">
        <v/>
      </c>
      <c r="G748" s="13" t="str">
        <v/>
      </c>
      <c r="H748" s="22" t="str">
        <v/>
      </c>
      <c r="I748" s="22" t="str">
        <v/>
      </c>
      <c r="J748" s="23" t="str">
        <v/>
      </c>
    </row>
    <row r="749" spans="2:10" x14ac:dyDescent="0.2">
      <c r="B749" s="13" t="str">
        <v/>
      </c>
      <c r="C749" s="22" t="str">
        <v/>
      </c>
      <c r="D749" s="22" t="str">
        <v/>
      </c>
      <c r="E749" s="23" t="str">
        <v/>
      </c>
      <c r="G749" s="13" t="str">
        <v/>
      </c>
      <c r="H749" s="22" t="str">
        <v/>
      </c>
      <c r="I749" s="22" t="str">
        <v/>
      </c>
      <c r="J749" s="23" t="str">
        <v/>
      </c>
    </row>
    <row r="750" spans="2:10" x14ac:dyDescent="0.2">
      <c r="B750" s="13" t="str">
        <v/>
      </c>
      <c r="C750" s="22" t="str">
        <v/>
      </c>
      <c r="D750" s="22" t="str">
        <v/>
      </c>
      <c r="E750" s="23" t="str">
        <v/>
      </c>
      <c r="G750" s="13" t="str">
        <v/>
      </c>
      <c r="H750" s="22" t="str">
        <v/>
      </c>
      <c r="I750" s="22" t="str">
        <v/>
      </c>
      <c r="J750" s="23" t="str">
        <v/>
      </c>
    </row>
    <row r="751" spans="2:10" x14ac:dyDescent="0.2">
      <c r="B751" s="13" t="str">
        <v/>
      </c>
      <c r="C751" s="22" t="str">
        <v/>
      </c>
      <c r="D751" s="22" t="str">
        <v/>
      </c>
      <c r="E751" s="23" t="str">
        <v/>
      </c>
      <c r="G751" s="13" t="str">
        <v/>
      </c>
      <c r="H751" s="22" t="str">
        <v/>
      </c>
      <c r="I751" s="22" t="str">
        <v/>
      </c>
      <c r="J751" s="23" t="str">
        <v/>
      </c>
    </row>
    <row r="752" spans="2:10" x14ac:dyDescent="0.2">
      <c r="B752" s="13" t="str">
        <v/>
      </c>
      <c r="C752" s="22" t="str">
        <v/>
      </c>
      <c r="D752" s="22" t="str">
        <v/>
      </c>
      <c r="E752" s="23" t="str">
        <v/>
      </c>
      <c r="G752" s="13" t="str">
        <v/>
      </c>
      <c r="H752" s="22" t="str">
        <v/>
      </c>
      <c r="I752" s="22" t="str">
        <v/>
      </c>
      <c r="J752" s="23" t="str">
        <v/>
      </c>
    </row>
    <row r="753" spans="2:10" x14ac:dyDescent="0.2">
      <c r="B753" s="13" t="str">
        <v/>
      </c>
      <c r="C753" s="22" t="str">
        <v/>
      </c>
      <c r="D753" s="22" t="str">
        <v/>
      </c>
      <c r="E753" s="23" t="str">
        <v/>
      </c>
      <c r="G753" s="13" t="str">
        <v/>
      </c>
      <c r="H753" s="22" t="str">
        <v/>
      </c>
      <c r="I753" s="22" t="str">
        <v/>
      </c>
      <c r="J753" s="23" t="str">
        <v/>
      </c>
    </row>
    <row r="754" spans="2:10" ht="17" thickBot="1" x14ac:dyDescent="0.25">
      <c r="B754" s="14" t="str">
        <v/>
      </c>
      <c r="C754" s="24" t="str">
        <v/>
      </c>
      <c r="D754" s="24" t="str">
        <v/>
      </c>
      <c r="E754" s="25" t="str">
        <v/>
      </c>
      <c r="G754" s="14" t="str">
        <v/>
      </c>
      <c r="H754" s="24" t="str">
        <v/>
      </c>
      <c r="I754" s="24" t="str">
        <v/>
      </c>
      <c r="J754" s="25" t="str">
        <v/>
      </c>
    </row>
    <row r="755" spans="2:10" ht="17" thickBot="1" x14ac:dyDescent="0.25"/>
    <row r="756" spans="2:10" ht="28" customHeight="1" x14ac:dyDescent="0.2">
      <c r="B756" s="74" t="str">
        <f>IF(Clientes!A96="","— aguardando dados —",Clientes!A96)</f>
        <v>— aguardando dados —</v>
      </c>
      <c r="C756" s="75"/>
      <c r="D756" s="75"/>
      <c r="E756" s="76"/>
      <c r="G756" s="74" t="str">
        <f>IF(Clientes!A97="","— aguardando dados —",Clientes!A97)</f>
        <v>— aguardando dados —</v>
      </c>
      <c r="H756" s="75"/>
      <c r="I756" s="75"/>
      <c r="J756" s="76"/>
    </row>
    <row r="757" spans="2:10" ht="20" customHeight="1" x14ac:dyDescent="0.2">
      <c r="B757" s="77" t="s">
        <v>20</v>
      </c>
      <c r="C757" s="67"/>
      <c r="D757" s="78" t="str">
        <f>IF(Clientes!A96="","",Clientes!B96)</f>
        <v/>
      </c>
      <c r="E757" s="79"/>
      <c r="G757" s="77" t="s">
        <v>20</v>
      </c>
      <c r="H757" s="67"/>
      <c r="I757" s="78" t="str">
        <f>IF(Clientes!A97="","",Clientes!B97)</f>
        <v/>
      </c>
      <c r="J757" s="79"/>
    </row>
    <row r="758" spans="2:10" ht="20" customHeight="1" x14ac:dyDescent="0.2">
      <c r="B758" s="77" t="s">
        <v>21</v>
      </c>
      <c r="C758" s="67"/>
      <c r="D758" s="78" t="str">
        <f>IF(Clientes!A96="","",Clientes!C96)</f>
        <v/>
      </c>
      <c r="E758" s="79"/>
      <c r="G758" s="77" t="s">
        <v>21</v>
      </c>
      <c r="H758" s="67"/>
      <c r="I758" s="78" t="str">
        <f>IF(Clientes!A97="","",Clientes!C97)</f>
        <v/>
      </c>
      <c r="J758" s="79"/>
    </row>
    <row r="759" spans="2:10" ht="20" customHeight="1" x14ac:dyDescent="0.2">
      <c r="B759" s="77" t="s">
        <v>22</v>
      </c>
      <c r="C759" s="67"/>
      <c r="D759" s="80" t="str">
        <f>IF(Clientes!A96="","",Clientes!D96)</f>
        <v/>
      </c>
      <c r="E759" s="79"/>
      <c r="G759" s="77" t="s">
        <v>22</v>
      </c>
      <c r="H759" s="67"/>
      <c r="I759" s="80" t="str">
        <f>IF(Clientes!A97="","",Clientes!D97)</f>
        <v/>
      </c>
      <c r="J759" s="79"/>
    </row>
    <row r="760" spans="2:10" x14ac:dyDescent="0.2">
      <c r="B760" s="12" t="s">
        <v>23</v>
      </c>
      <c r="C760" s="11" t="s">
        <v>116</v>
      </c>
      <c r="D760" s="11" t="s">
        <v>24</v>
      </c>
      <c r="E760" s="15" t="s">
        <v>25</v>
      </c>
      <c r="G760" s="12" t="s">
        <v>23</v>
      </c>
      <c r="H760" s="11" t="s">
        <v>116</v>
      </c>
      <c r="I760" s="11" t="s">
        <v>24</v>
      </c>
      <c r="J760" s="15" t="s">
        <v>25</v>
      </c>
    </row>
    <row r="761" spans="2:10" x14ac:dyDescent="0.2">
      <c r="B761" s="13" t="str" cm="1">
        <f t="array" ref="B761:B770">IFERROR(INDEX(_xlfn.SORTBY(_xlfn._xlws.FILTER(tblConsorcios[Produto],tblConsorcios[Parcela Mensal (R$)]&lt;=Clientes!$B$96),_xlfn._xlws.FILTER(tblConsorcios[Parcela Mensal (R$)],tblConsorcios[Parcela Mensal (R$)]&lt;=Clientes!$B$96),-1),_xlfn.SEQUENCE(10)),"")</f>
        <v/>
      </c>
      <c r="C761" s="22" t="str" cm="1">
        <f t="array" ref="C761:C770">IFERROR(INDEX(_xlfn.SORTBY(_xlfn._xlws.FILTER(tblConsorcios[Valor da Carta (R$)],tblConsorcios[Parcela Mensal (R$)]&lt;=Clientes!$B$96),_xlfn._xlws.FILTER(tblConsorcios[Parcela Mensal (R$)],tblConsorcios[Parcela Mensal (R$)]&lt;=Clientes!$B$96),-1),_xlfn.SEQUENCE(10)),"")</f>
        <v/>
      </c>
      <c r="D761" s="22" t="str" cm="1">
        <f t="array" ref="D761:D770">IFERROR(INDEX(_xlfn.SORTBY(_xlfn._xlws.FILTER(tblConsorcios[Parcela Mensal (R$)],tblConsorcios[Parcela Mensal (R$)]&lt;=Clientes!$B$96),_xlfn._xlws.FILTER(tblConsorcios[Parcela Mensal (R$)],tblConsorcios[Parcela Mensal (R$)]&lt;=Clientes!$B$96),-1),_xlfn.SEQUENCE(10)),"")</f>
        <v/>
      </c>
      <c r="E761" s="23" t="str" cm="1">
        <f t="array" ref="E761:E770">IFERROR(Clientes!$B$96-INDEX(_xlfn.SORTBY(_xlfn._xlws.FILTER(tblConsorcios[Parcela Mensal (R$)],tblConsorcios[Parcela Mensal (R$)]&lt;=Clientes!$B$96),_xlfn._xlws.FILTER(tblConsorcios[Parcela Mensal (R$)],tblConsorcios[Parcela Mensal (R$)]&lt;=Clientes!$B$96),-1),_xlfn.SEQUENCE(10)),"")</f>
        <v/>
      </c>
      <c r="G761" s="13" t="str" cm="1">
        <f t="array" ref="G761:G770">IFERROR(INDEX(_xlfn.SORTBY(_xlfn._xlws.FILTER(tblConsorcios[Produto],tblConsorcios[Parcela Mensal (R$)]&lt;=Clientes!$B$97),_xlfn._xlws.FILTER(tblConsorcios[Parcela Mensal (R$)],tblConsorcios[Parcela Mensal (R$)]&lt;=Clientes!$B$97),-1),_xlfn.SEQUENCE(10)),"")</f>
        <v/>
      </c>
      <c r="H761" s="22" t="str" cm="1">
        <f t="array" ref="H761:H770">IFERROR(INDEX(_xlfn.SORTBY(_xlfn._xlws.FILTER(tblConsorcios[Valor da Carta (R$)],tblConsorcios[Parcela Mensal (R$)]&lt;=Clientes!$B$97),_xlfn._xlws.FILTER(tblConsorcios[Parcela Mensal (R$)],tblConsorcios[Parcela Mensal (R$)]&lt;=Clientes!$B$97),-1),_xlfn.SEQUENCE(10)),"")</f>
        <v/>
      </c>
      <c r="I761" s="22" t="str" cm="1">
        <f t="array" ref="I761:I770">IFERROR(INDEX(_xlfn.SORTBY(_xlfn._xlws.FILTER(tblConsorcios[Parcela Mensal (R$)],tblConsorcios[Parcela Mensal (R$)]&lt;=Clientes!$B$97),_xlfn._xlws.FILTER(tblConsorcios[Parcela Mensal (R$)],tblConsorcios[Parcela Mensal (R$)]&lt;=Clientes!$B$97),-1),_xlfn.SEQUENCE(10)),"")</f>
        <v/>
      </c>
      <c r="J761" s="23" t="str" cm="1">
        <f t="array" ref="J761:J770">IFERROR(Clientes!$B$97-INDEX(_xlfn.SORTBY(_xlfn._xlws.FILTER(tblConsorcios[Parcela Mensal (R$)],tblConsorcios[Parcela Mensal (R$)]&lt;=Clientes!$B$97),_xlfn._xlws.FILTER(tblConsorcios[Parcela Mensal (R$)],tblConsorcios[Parcela Mensal (R$)]&lt;=Clientes!$B$97),-1),_xlfn.SEQUENCE(10)),"")</f>
        <v/>
      </c>
    </row>
    <row r="762" spans="2:10" x14ac:dyDescent="0.2">
      <c r="B762" s="13" t="str">
        <v/>
      </c>
      <c r="C762" s="22" t="str">
        <v/>
      </c>
      <c r="D762" s="22" t="str">
        <v/>
      </c>
      <c r="E762" s="23" t="str">
        <v/>
      </c>
      <c r="G762" s="13" t="str">
        <v/>
      </c>
      <c r="H762" s="22" t="str">
        <v/>
      </c>
      <c r="I762" s="22" t="str">
        <v/>
      </c>
      <c r="J762" s="23" t="str">
        <v/>
      </c>
    </row>
    <row r="763" spans="2:10" x14ac:dyDescent="0.2">
      <c r="B763" s="13" t="str">
        <v/>
      </c>
      <c r="C763" s="22" t="str">
        <v/>
      </c>
      <c r="D763" s="22" t="str">
        <v/>
      </c>
      <c r="E763" s="23" t="str">
        <v/>
      </c>
      <c r="G763" s="13" t="str">
        <v/>
      </c>
      <c r="H763" s="22" t="str">
        <v/>
      </c>
      <c r="I763" s="22" t="str">
        <v/>
      </c>
      <c r="J763" s="23" t="str">
        <v/>
      </c>
    </row>
    <row r="764" spans="2:10" x14ac:dyDescent="0.2">
      <c r="B764" s="13" t="str">
        <v/>
      </c>
      <c r="C764" s="22" t="str">
        <v/>
      </c>
      <c r="D764" s="22" t="str">
        <v/>
      </c>
      <c r="E764" s="23" t="str">
        <v/>
      </c>
      <c r="G764" s="13" t="str">
        <v/>
      </c>
      <c r="H764" s="22" t="str">
        <v/>
      </c>
      <c r="I764" s="22" t="str">
        <v/>
      </c>
      <c r="J764" s="23" t="str">
        <v/>
      </c>
    </row>
    <row r="765" spans="2:10" x14ac:dyDescent="0.2">
      <c r="B765" s="13" t="str">
        <v/>
      </c>
      <c r="C765" s="22" t="str">
        <v/>
      </c>
      <c r="D765" s="22" t="str">
        <v/>
      </c>
      <c r="E765" s="23" t="str">
        <v/>
      </c>
      <c r="G765" s="13" t="str">
        <v/>
      </c>
      <c r="H765" s="22" t="str">
        <v/>
      </c>
      <c r="I765" s="22" t="str">
        <v/>
      </c>
      <c r="J765" s="23" t="str">
        <v/>
      </c>
    </row>
    <row r="766" spans="2:10" x14ac:dyDescent="0.2">
      <c r="B766" s="13" t="str">
        <v/>
      </c>
      <c r="C766" s="22" t="str">
        <v/>
      </c>
      <c r="D766" s="22" t="str">
        <v/>
      </c>
      <c r="E766" s="23" t="str">
        <v/>
      </c>
      <c r="G766" s="13" t="str">
        <v/>
      </c>
      <c r="H766" s="22" t="str">
        <v/>
      </c>
      <c r="I766" s="22" t="str">
        <v/>
      </c>
      <c r="J766" s="23" t="str">
        <v/>
      </c>
    </row>
    <row r="767" spans="2:10" x14ac:dyDescent="0.2">
      <c r="B767" s="13" t="str">
        <v/>
      </c>
      <c r="C767" s="22" t="str">
        <v/>
      </c>
      <c r="D767" s="22" t="str">
        <v/>
      </c>
      <c r="E767" s="23" t="str">
        <v/>
      </c>
      <c r="G767" s="13" t="str">
        <v/>
      </c>
      <c r="H767" s="22" t="str">
        <v/>
      </c>
      <c r="I767" s="22" t="str">
        <v/>
      </c>
      <c r="J767" s="23" t="str">
        <v/>
      </c>
    </row>
    <row r="768" spans="2:10" x14ac:dyDescent="0.2">
      <c r="B768" s="13" t="str">
        <v/>
      </c>
      <c r="C768" s="22" t="str">
        <v/>
      </c>
      <c r="D768" s="22" t="str">
        <v/>
      </c>
      <c r="E768" s="23" t="str">
        <v/>
      </c>
      <c r="G768" s="13" t="str">
        <v/>
      </c>
      <c r="H768" s="22" t="str">
        <v/>
      </c>
      <c r="I768" s="22" t="str">
        <v/>
      </c>
      <c r="J768" s="23" t="str">
        <v/>
      </c>
    </row>
    <row r="769" spans="2:10" x14ac:dyDescent="0.2">
      <c r="B769" s="13" t="str">
        <v/>
      </c>
      <c r="C769" s="22" t="str">
        <v/>
      </c>
      <c r="D769" s="22" t="str">
        <v/>
      </c>
      <c r="E769" s="23" t="str">
        <v/>
      </c>
      <c r="G769" s="13" t="str">
        <v/>
      </c>
      <c r="H769" s="22" t="str">
        <v/>
      </c>
      <c r="I769" s="22" t="str">
        <v/>
      </c>
      <c r="J769" s="23" t="str">
        <v/>
      </c>
    </row>
    <row r="770" spans="2:10" ht="17" thickBot="1" x14ac:dyDescent="0.25">
      <c r="B770" s="14" t="str">
        <v/>
      </c>
      <c r="C770" s="24" t="str">
        <v/>
      </c>
      <c r="D770" s="24" t="str">
        <v/>
      </c>
      <c r="E770" s="25" t="str">
        <v/>
      </c>
      <c r="G770" s="14" t="str">
        <v/>
      </c>
      <c r="H770" s="24" t="str">
        <v/>
      </c>
      <c r="I770" s="24" t="str">
        <v/>
      </c>
      <c r="J770" s="25" t="str">
        <v/>
      </c>
    </row>
    <row r="771" spans="2:10" ht="17" thickBot="1" x14ac:dyDescent="0.25"/>
    <row r="772" spans="2:10" ht="28" customHeight="1" x14ac:dyDescent="0.2">
      <c r="B772" s="74" t="str">
        <f>IF(Clientes!A98="","— aguardando dados —",Clientes!A98)</f>
        <v>— aguardando dados —</v>
      </c>
      <c r="C772" s="75"/>
      <c r="D772" s="75"/>
      <c r="E772" s="76"/>
      <c r="G772" s="74" t="str">
        <f>IF(Clientes!A99="","— aguardando dados —",Clientes!A99)</f>
        <v>— aguardando dados —</v>
      </c>
      <c r="H772" s="75"/>
      <c r="I772" s="75"/>
      <c r="J772" s="76"/>
    </row>
    <row r="773" spans="2:10" ht="20" customHeight="1" x14ac:dyDescent="0.2">
      <c r="B773" s="77" t="s">
        <v>20</v>
      </c>
      <c r="C773" s="67"/>
      <c r="D773" s="78" t="str">
        <f>IF(Clientes!A98="","",Clientes!B98)</f>
        <v/>
      </c>
      <c r="E773" s="79"/>
      <c r="G773" s="77" t="s">
        <v>20</v>
      </c>
      <c r="H773" s="67"/>
      <c r="I773" s="78" t="str">
        <f>IF(Clientes!A99="","",Clientes!B99)</f>
        <v/>
      </c>
      <c r="J773" s="79"/>
    </row>
    <row r="774" spans="2:10" ht="20" customHeight="1" x14ac:dyDescent="0.2">
      <c r="B774" s="77" t="s">
        <v>21</v>
      </c>
      <c r="C774" s="67"/>
      <c r="D774" s="78" t="str">
        <f>IF(Clientes!A98="","",Clientes!C98)</f>
        <v/>
      </c>
      <c r="E774" s="79"/>
      <c r="G774" s="77" t="s">
        <v>21</v>
      </c>
      <c r="H774" s="67"/>
      <c r="I774" s="78" t="str">
        <f>IF(Clientes!A99="","",Clientes!C99)</f>
        <v/>
      </c>
      <c r="J774" s="79"/>
    </row>
    <row r="775" spans="2:10" ht="20" customHeight="1" x14ac:dyDescent="0.2">
      <c r="B775" s="77" t="s">
        <v>22</v>
      </c>
      <c r="C775" s="67"/>
      <c r="D775" s="80" t="str">
        <f>IF(Clientes!A98="","",Clientes!D98)</f>
        <v/>
      </c>
      <c r="E775" s="79"/>
      <c r="G775" s="77" t="s">
        <v>22</v>
      </c>
      <c r="H775" s="67"/>
      <c r="I775" s="80" t="str">
        <f>IF(Clientes!A99="","",Clientes!D99)</f>
        <v/>
      </c>
      <c r="J775" s="79"/>
    </row>
    <row r="776" spans="2:10" x14ac:dyDescent="0.2">
      <c r="B776" s="12" t="s">
        <v>23</v>
      </c>
      <c r="C776" s="11" t="s">
        <v>116</v>
      </c>
      <c r="D776" s="11" t="s">
        <v>24</v>
      </c>
      <c r="E776" s="15" t="s">
        <v>25</v>
      </c>
      <c r="G776" s="12" t="s">
        <v>23</v>
      </c>
      <c r="H776" s="11" t="s">
        <v>116</v>
      </c>
      <c r="I776" s="11" t="s">
        <v>24</v>
      </c>
      <c r="J776" s="15" t="s">
        <v>25</v>
      </c>
    </row>
    <row r="777" spans="2:10" x14ac:dyDescent="0.2">
      <c r="B777" s="13" t="str" cm="1">
        <f t="array" ref="B777:B786">IFERROR(INDEX(_xlfn.SORTBY(_xlfn._xlws.FILTER(tblConsorcios[Produto],tblConsorcios[Parcela Mensal (R$)]&lt;=Clientes!$B$98),_xlfn._xlws.FILTER(tblConsorcios[Parcela Mensal (R$)],tblConsorcios[Parcela Mensal (R$)]&lt;=Clientes!$B$98),-1),_xlfn.SEQUENCE(10)),"")</f>
        <v/>
      </c>
      <c r="C777" s="22" t="str" cm="1">
        <f t="array" ref="C777:C786">IFERROR(INDEX(_xlfn.SORTBY(_xlfn._xlws.FILTER(tblConsorcios[Valor da Carta (R$)],tblConsorcios[Parcela Mensal (R$)]&lt;=Clientes!$B$98),_xlfn._xlws.FILTER(tblConsorcios[Parcela Mensal (R$)],tblConsorcios[Parcela Mensal (R$)]&lt;=Clientes!$B$98),-1),_xlfn.SEQUENCE(10)),"")</f>
        <v/>
      </c>
      <c r="D777" s="22" t="str" cm="1">
        <f t="array" ref="D777:D786">IFERROR(INDEX(_xlfn.SORTBY(_xlfn._xlws.FILTER(tblConsorcios[Parcela Mensal (R$)],tblConsorcios[Parcela Mensal (R$)]&lt;=Clientes!$B$98),_xlfn._xlws.FILTER(tblConsorcios[Parcela Mensal (R$)],tblConsorcios[Parcela Mensal (R$)]&lt;=Clientes!$B$98),-1),_xlfn.SEQUENCE(10)),"")</f>
        <v/>
      </c>
      <c r="E777" s="23" t="str" cm="1">
        <f t="array" ref="E777:E786">IFERROR(Clientes!$B$98-INDEX(_xlfn.SORTBY(_xlfn._xlws.FILTER(tblConsorcios[Parcela Mensal (R$)],tblConsorcios[Parcela Mensal (R$)]&lt;=Clientes!$B$98),_xlfn._xlws.FILTER(tblConsorcios[Parcela Mensal (R$)],tblConsorcios[Parcela Mensal (R$)]&lt;=Clientes!$B$98),-1),_xlfn.SEQUENCE(10)),"")</f>
        <v/>
      </c>
      <c r="G777" s="13" t="str" cm="1">
        <f t="array" ref="G777:G786">IFERROR(INDEX(_xlfn.SORTBY(_xlfn._xlws.FILTER(tblConsorcios[Produto],tblConsorcios[Parcela Mensal (R$)]&lt;=Clientes!$B$99),_xlfn._xlws.FILTER(tblConsorcios[Parcela Mensal (R$)],tblConsorcios[Parcela Mensal (R$)]&lt;=Clientes!$B$99),-1),_xlfn.SEQUENCE(10)),"")</f>
        <v/>
      </c>
      <c r="H777" s="22" t="str" cm="1">
        <f t="array" ref="H777:H786">IFERROR(INDEX(_xlfn.SORTBY(_xlfn._xlws.FILTER(tblConsorcios[Valor da Carta (R$)],tblConsorcios[Parcela Mensal (R$)]&lt;=Clientes!$B$99),_xlfn._xlws.FILTER(tblConsorcios[Parcela Mensal (R$)],tblConsorcios[Parcela Mensal (R$)]&lt;=Clientes!$B$99),-1),_xlfn.SEQUENCE(10)),"")</f>
        <v/>
      </c>
      <c r="I777" s="22" t="str" cm="1">
        <f t="array" ref="I777:I786">IFERROR(INDEX(_xlfn.SORTBY(_xlfn._xlws.FILTER(tblConsorcios[Parcela Mensal (R$)],tblConsorcios[Parcela Mensal (R$)]&lt;=Clientes!$B$99),_xlfn._xlws.FILTER(tblConsorcios[Parcela Mensal (R$)],tblConsorcios[Parcela Mensal (R$)]&lt;=Clientes!$B$99),-1),_xlfn.SEQUENCE(10)),"")</f>
        <v/>
      </c>
      <c r="J777" s="23" t="str" cm="1">
        <f t="array" ref="J777:J786">IFERROR(Clientes!$B$99-INDEX(_xlfn.SORTBY(_xlfn._xlws.FILTER(tblConsorcios[Parcela Mensal (R$)],tblConsorcios[Parcela Mensal (R$)]&lt;=Clientes!$B$99),_xlfn._xlws.FILTER(tblConsorcios[Parcela Mensal (R$)],tblConsorcios[Parcela Mensal (R$)]&lt;=Clientes!$B$99),-1),_xlfn.SEQUENCE(10)),"")</f>
        <v/>
      </c>
    </row>
    <row r="778" spans="2:10" x14ac:dyDescent="0.2">
      <c r="B778" s="13" t="str">
        <v/>
      </c>
      <c r="C778" s="22" t="str">
        <v/>
      </c>
      <c r="D778" s="22" t="str">
        <v/>
      </c>
      <c r="E778" s="23" t="str">
        <v/>
      </c>
      <c r="G778" s="13" t="str">
        <v/>
      </c>
      <c r="H778" s="22" t="str">
        <v/>
      </c>
      <c r="I778" s="22" t="str">
        <v/>
      </c>
      <c r="J778" s="23" t="str">
        <v/>
      </c>
    </row>
    <row r="779" spans="2:10" x14ac:dyDescent="0.2">
      <c r="B779" s="13" t="str">
        <v/>
      </c>
      <c r="C779" s="22" t="str">
        <v/>
      </c>
      <c r="D779" s="22" t="str">
        <v/>
      </c>
      <c r="E779" s="23" t="str">
        <v/>
      </c>
      <c r="G779" s="13" t="str">
        <v/>
      </c>
      <c r="H779" s="22" t="str">
        <v/>
      </c>
      <c r="I779" s="22" t="str">
        <v/>
      </c>
      <c r="J779" s="23" t="str">
        <v/>
      </c>
    </row>
    <row r="780" spans="2:10" x14ac:dyDescent="0.2">
      <c r="B780" s="13" t="str">
        <v/>
      </c>
      <c r="C780" s="22" t="str">
        <v/>
      </c>
      <c r="D780" s="22" t="str">
        <v/>
      </c>
      <c r="E780" s="23" t="str">
        <v/>
      </c>
      <c r="G780" s="13" t="str">
        <v/>
      </c>
      <c r="H780" s="22" t="str">
        <v/>
      </c>
      <c r="I780" s="22" t="str">
        <v/>
      </c>
      <c r="J780" s="23" t="str">
        <v/>
      </c>
    </row>
    <row r="781" spans="2:10" x14ac:dyDescent="0.2">
      <c r="B781" s="13" t="str">
        <v/>
      </c>
      <c r="C781" s="22" t="str">
        <v/>
      </c>
      <c r="D781" s="22" t="str">
        <v/>
      </c>
      <c r="E781" s="23" t="str">
        <v/>
      </c>
      <c r="G781" s="13" t="str">
        <v/>
      </c>
      <c r="H781" s="22" t="str">
        <v/>
      </c>
      <c r="I781" s="22" t="str">
        <v/>
      </c>
      <c r="J781" s="23" t="str">
        <v/>
      </c>
    </row>
    <row r="782" spans="2:10" x14ac:dyDescent="0.2">
      <c r="B782" s="13" t="str">
        <v/>
      </c>
      <c r="C782" s="22" t="str">
        <v/>
      </c>
      <c r="D782" s="22" t="str">
        <v/>
      </c>
      <c r="E782" s="23" t="str">
        <v/>
      </c>
      <c r="G782" s="13" t="str">
        <v/>
      </c>
      <c r="H782" s="22" t="str">
        <v/>
      </c>
      <c r="I782" s="22" t="str">
        <v/>
      </c>
      <c r="J782" s="23" t="str">
        <v/>
      </c>
    </row>
    <row r="783" spans="2:10" x14ac:dyDescent="0.2">
      <c r="B783" s="13" t="str">
        <v/>
      </c>
      <c r="C783" s="22" t="str">
        <v/>
      </c>
      <c r="D783" s="22" t="str">
        <v/>
      </c>
      <c r="E783" s="23" t="str">
        <v/>
      </c>
      <c r="G783" s="13" t="str">
        <v/>
      </c>
      <c r="H783" s="22" t="str">
        <v/>
      </c>
      <c r="I783" s="22" t="str">
        <v/>
      </c>
      <c r="J783" s="23" t="str">
        <v/>
      </c>
    </row>
    <row r="784" spans="2:10" x14ac:dyDescent="0.2">
      <c r="B784" s="13" t="str">
        <v/>
      </c>
      <c r="C784" s="22" t="str">
        <v/>
      </c>
      <c r="D784" s="22" t="str">
        <v/>
      </c>
      <c r="E784" s="23" t="str">
        <v/>
      </c>
      <c r="G784" s="13" t="str">
        <v/>
      </c>
      <c r="H784" s="22" t="str">
        <v/>
      </c>
      <c r="I784" s="22" t="str">
        <v/>
      </c>
      <c r="J784" s="23" t="str">
        <v/>
      </c>
    </row>
    <row r="785" spans="2:10" x14ac:dyDescent="0.2">
      <c r="B785" s="13" t="str">
        <v/>
      </c>
      <c r="C785" s="22" t="str">
        <v/>
      </c>
      <c r="D785" s="22" t="str">
        <v/>
      </c>
      <c r="E785" s="23" t="str">
        <v/>
      </c>
      <c r="G785" s="13" t="str">
        <v/>
      </c>
      <c r="H785" s="22" t="str">
        <v/>
      </c>
      <c r="I785" s="22" t="str">
        <v/>
      </c>
      <c r="J785" s="23" t="str">
        <v/>
      </c>
    </row>
    <row r="786" spans="2:10" ht="17" thickBot="1" x14ac:dyDescent="0.25">
      <c r="B786" s="14" t="str">
        <v/>
      </c>
      <c r="C786" s="24" t="str">
        <v/>
      </c>
      <c r="D786" s="24" t="str">
        <v/>
      </c>
      <c r="E786" s="25" t="str">
        <v/>
      </c>
      <c r="G786" s="14" t="str">
        <v/>
      </c>
      <c r="H786" s="24" t="str">
        <v/>
      </c>
      <c r="I786" s="24" t="str">
        <v/>
      </c>
      <c r="J786" s="25" t="str">
        <v/>
      </c>
    </row>
    <row r="787" spans="2:10" ht="17" thickBot="1" x14ac:dyDescent="0.25"/>
    <row r="788" spans="2:10" ht="28" customHeight="1" x14ac:dyDescent="0.2">
      <c r="B788" s="74" t="str">
        <f>IF(Clientes!A100="","— aguardando dados —",Clientes!A100)</f>
        <v>— aguardando dados —</v>
      </c>
      <c r="C788" s="75"/>
      <c r="D788" s="75"/>
      <c r="E788" s="76"/>
      <c r="G788" s="74" t="str">
        <f>IF(Clientes!A101="","— aguardando dados —",Clientes!A101)</f>
        <v>— aguardando dados —</v>
      </c>
      <c r="H788" s="75"/>
      <c r="I788" s="75"/>
      <c r="J788" s="76"/>
    </row>
    <row r="789" spans="2:10" ht="20" customHeight="1" x14ac:dyDescent="0.2">
      <c r="B789" s="77" t="s">
        <v>20</v>
      </c>
      <c r="C789" s="67"/>
      <c r="D789" s="78" t="str">
        <f>IF(Clientes!A100="","",Clientes!B100)</f>
        <v/>
      </c>
      <c r="E789" s="79"/>
      <c r="G789" s="77" t="s">
        <v>20</v>
      </c>
      <c r="H789" s="67"/>
      <c r="I789" s="78" t="str">
        <f>IF(Clientes!A101="","",Clientes!B101)</f>
        <v/>
      </c>
      <c r="J789" s="79"/>
    </row>
    <row r="790" spans="2:10" ht="20" customHeight="1" x14ac:dyDescent="0.2">
      <c r="B790" s="77" t="s">
        <v>21</v>
      </c>
      <c r="C790" s="67"/>
      <c r="D790" s="78" t="str">
        <f>IF(Clientes!A100="","",Clientes!C100)</f>
        <v/>
      </c>
      <c r="E790" s="79"/>
      <c r="G790" s="77" t="s">
        <v>21</v>
      </c>
      <c r="H790" s="67"/>
      <c r="I790" s="78" t="str">
        <f>IF(Clientes!A101="","",Clientes!C101)</f>
        <v/>
      </c>
      <c r="J790" s="79"/>
    </row>
    <row r="791" spans="2:10" ht="20" customHeight="1" x14ac:dyDescent="0.2">
      <c r="B791" s="77" t="s">
        <v>22</v>
      </c>
      <c r="C791" s="67"/>
      <c r="D791" s="80" t="str">
        <f>IF(Clientes!A100="","",Clientes!D100)</f>
        <v/>
      </c>
      <c r="E791" s="79"/>
      <c r="G791" s="77" t="s">
        <v>22</v>
      </c>
      <c r="H791" s="67"/>
      <c r="I791" s="80" t="str">
        <f>IF(Clientes!A101="","",Clientes!D101)</f>
        <v/>
      </c>
      <c r="J791" s="79"/>
    </row>
    <row r="792" spans="2:10" x14ac:dyDescent="0.2">
      <c r="B792" s="12" t="s">
        <v>23</v>
      </c>
      <c r="C792" s="11" t="s">
        <v>116</v>
      </c>
      <c r="D792" s="11" t="s">
        <v>24</v>
      </c>
      <c r="E792" s="15" t="s">
        <v>25</v>
      </c>
      <c r="G792" s="12" t="s">
        <v>23</v>
      </c>
      <c r="H792" s="11" t="s">
        <v>116</v>
      </c>
      <c r="I792" s="11" t="s">
        <v>24</v>
      </c>
      <c r="J792" s="15" t="s">
        <v>25</v>
      </c>
    </row>
    <row r="793" spans="2:10" x14ac:dyDescent="0.2">
      <c r="B793" s="13" t="str" cm="1">
        <f t="array" ref="B793:B802">IFERROR(INDEX(_xlfn.SORTBY(_xlfn._xlws.FILTER(tblConsorcios[Produto],tblConsorcios[Parcela Mensal (R$)]&lt;=Clientes!$B$100),_xlfn._xlws.FILTER(tblConsorcios[Parcela Mensal (R$)],tblConsorcios[Parcela Mensal (R$)]&lt;=Clientes!$B$100),-1),_xlfn.SEQUENCE(10)),"")</f>
        <v/>
      </c>
      <c r="C793" s="22" t="str" cm="1">
        <f t="array" ref="C793:C802">IFERROR(INDEX(_xlfn.SORTBY(_xlfn._xlws.FILTER(tblConsorcios[Valor da Carta (R$)],tblConsorcios[Parcela Mensal (R$)]&lt;=Clientes!$B$100),_xlfn._xlws.FILTER(tblConsorcios[Parcela Mensal (R$)],tblConsorcios[Parcela Mensal (R$)]&lt;=Clientes!$B$100),-1),_xlfn.SEQUENCE(10)),"")</f>
        <v/>
      </c>
      <c r="D793" s="22" t="str" cm="1">
        <f t="array" ref="D793:D802">IFERROR(INDEX(_xlfn.SORTBY(_xlfn._xlws.FILTER(tblConsorcios[Parcela Mensal (R$)],tblConsorcios[Parcela Mensal (R$)]&lt;=Clientes!$B$100),_xlfn._xlws.FILTER(tblConsorcios[Parcela Mensal (R$)],tblConsorcios[Parcela Mensal (R$)]&lt;=Clientes!$B$100),-1),_xlfn.SEQUENCE(10)),"")</f>
        <v/>
      </c>
      <c r="E793" s="23" t="str" cm="1">
        <f t="array" ref="E793:E802">IFERROR(Clientes!$B$100-INDEX(_xlfn.SORTBY(_xlfn._xlws.FILTER(tblConsorcios[Parcela Mensal (R$)],tblConsorcios[Parcela Mensal (R$)]&lt;=Clientes!$B$100),_xlfn._xlws.FILTER(tblConsorcios[Parcela Mensal (R$)],tblConsorcios[Parcela Mensal (R$)]&lt;=Clientes!$B$100),-1),_xlfn.SEQUENCE(10)),"")</f>
        <v/>
      </c>
      <c r="G793" s="13" t="str" cm="1">
        <f t="array" ref="G793:G802">IFERROR(INDEX(_xlfn.SORTBY(_xlfn._xlws.FILTER(tblConsorcios[Produto],tblConsorcios[Parcela Mensal (R$)]&lt;=Clientes!$B$101),_xlfn._xlws.FILTER(tblConsorcios[Parcela Mensal (R$)],tblConsorcios[Parcela Mensal (R$)]&lt;=Clientes!$B$101),-1),_xlfn.SEQUENCE(10)),"")</f>
        <v/>
      </c>
      <c r="H793" s="22" t="str" cm="1">
        <f t="array" ref="H793:H802">IFERROR(INDEX(_xlfn.SORTBY(_xlfn._xlws.FILTER(tblConsorcios[Valor da Carta (R$)],tblConsorcios[Parcela Mensal (R$)]&lt;=Clientes!$B$101),_xlfn._xlws.FILTER(tblConsorcios[Parcela Mensal (R$)],tblConsorcios[Parcela Mensal (R$)]&lt;=Clientes!$B$101),-1),_xlfn.SEQUENCE(10)),"")</f>
        <v/>
      </c>
      <c r="I793" s="22" t="str" cm="1">
        <f t="array" ref="I793:I802">IFERROR(INDEX(_xlfn.SORTBY(_xlfn._xlws.FILTER(tblConsorcios[Parcela Mensal (R$)],tblConsorcios[Parcela Mensal (R$)]&lt;=Clientes!$B$101),_xlfn._xlws.FILTER(tblConsorcios[Parcela Mensal (R$)],tblConsorcios[Parcela Mensal (R$)]&lt;=Clientes!$B$101),-1),_xlfn.SEQUENCE(10)),"")</f>
        <v/>
      </c>
      <c r="J793" s="23" t="str" cm="1">
        <f t="array" ref="J793:J802">IFERROR(Clientes!$B$101-INDEX(_xlfn.SORTBY(_xlfn._xlws.FILTER(tblConsorcios[Parcela Mensal (R$)],tblConsorcios[Parcela Mensal (R$)]&lt;=Clientes!$B$101),_xlfn._xlws.FILTER(tblConsorcios[Parcela Mensal (R$)],tblConsorcios[Parcela Mensal (R$)]&lt;=Clientes!$B$101),-1),_xlfn.SEQUENCE(10)),"")</f>
        <v/>
      </c>
    </row>
    <row r="794" spans="2:10" x14ac:dyDescent="0.2">
      <c r="B794" s="13" t="str">
        <v/>
      </c>
      <c r="C794" s="22" t="str">
        <v/>
      </c>
      <c r="D794" s="22" t="str">
        <v/>
      </c>
      <c r="E794" s="23" t="str">
        <v/>
      </c>
      <c r="G794" s="13" t="str">
        <v/>
      </c>
      <c r="H794" s="22" t="str">
        <v/>
      </c>
      <c r="I794" s="22" t="str">
        <v/>
      </c>
      <c r="J794" s="23" t="str">
        <v/>
      </c>
    </row>
    <row r="795" spans="2:10" x14ac:dyDescent="0.2">
      <c r="B795" s="13" t="str">
        <v/>
      </c>
      <c r="C795" s="22" t="str">
        <v/>
      </c>
      <c r="D795" s="22" t="str">
        <v/>
      </c>
      <c r="E795" s="23" t="str">
        <v/>
      </c>
      <c r="G795" s="13" t="str">
        <v/>
      </c>
      <c r="H795" s="22" t="str">
        <v/>
      </c>
      <c r="I795" s="22" t="str">
        <v/>
      </c>
      <c r="J795" s="23" t="str">
        <v/>
      </c>
    </row>
    <row r="796" spans="2:10" x14ac:dyDescent="0.2">
      <c r="B796" s="13" t="str">
        <v/>
      </c>
      <c r="C796" s="22" t="str">
        <v/>
      </c>
      <c r="D796" s="22" t="str">
        <v/>
      </c>
      <c r="E796" s="23" t="str">
        <v/>
      </c>
      <c r="G796" s="13" t="str">
        <v/>
      </c>
      <c r="H796" s="22" t="str">
        <v/>
      </c>
      <c r="I796" s="22" t="str">
        <v/>
      </c>
      <c r="J796" s="23" t="str">
        <v/>
      </c>
    </row>
    <row r="797" spans="2:10" x14ac:dyDescent="0.2">
      <c r="B797" s="13" t="str">
        <v/>
      </c>
      <c r="C797" s="22" t="str">
        <v/>
      </c>
      <c r="D797" s="22" t="str">
        <v/>
      </c>
      <c r="E797" s="23" t="str">
        <v/>
      </c>
      <c r="G797" s="13" t="str">
        <v/>
      </c>
      <c r="H797" s="22" t="str">
        <v/>
      </c>
      <c r="I797" s="22" t="str">
        <v/>
      </c>
      <c r="J797" s="23" t="str">
        <v/>
      </c>
    </row>
    <row r="798" spans="2:10" x14ac:dyDescent="0.2">
      <c r="B798" s="13" t="str">
        <v/>
      </c>
      <c r="C798" s="22" t="str">
        <v/>
      </c>
      <c r="D798" s="22" t="str">
        <v/>
      </c>
      <c r="E798" s="23" t="str">
        <v/>
      </c>
      <c r="G798" s="13" t="str">
        <v/>
      </c>
      <c r="H798" s="22" t="str">
        <v/>
      </c>
      <c r="I798" s="22" t="str">
        <v/>
      </c>
      <c r="J798" s="23" t="str">
        <v/>
      </c>
    </row>
    <row r="799" spans="2:10" x14ac:dyDescent="0.2">
      <c r="B799" s="13" t="str">
        <v/>
      </c>
      <c r="C799" s="22" t="str">
        <v/>
      </c>
      <c r="D799" s="22" t="str">
        <v/>
      </c>
      <c r="E799" s="23" t="str">
        <v/>
      </c>
      <c r="G799" s="13" t="str">
        <v/>
      </c>
      <c r="H799" s="22" t="str">
        <v/>
      </c>
      <c r="I799" s="22" t="str">
        <v/>
      </c>
      <c r="J799" s="23" t="str">
        <v/>
      </c>
    </row>
    <row r="800" spans="2:10" x14ac:dyDescent="0.2">
      <c r="B800" s="13" t="str">
        <v/>
      </c>
      <c r="C800" s="22" t="str">
        <v/>
      </c>
      <c r="D800" s="22" t="str">
        <v/>
      </c>
      <c r="E800" s="23" t="str">
        <v/>
      </c>
      <c r="G800" s="13" t="str">
        <v/>
      </c>
      <c r="H800" s="22" t="str">
        <v/>
      </c>
      <c r="I800" s="22" t="str">
        <v/>
      </c>
      <c r="J800" s="23" t="str">
        <v/>
      </c>
    </row>
    <row r="801" spans="2:10" x14ac:dyDescent="0.2">
      <c r="B801" s="13" t="str">
        <v/>
      </c>
      <c r="C801" s="22" t="str">
        <v/>
      </c>
      <c r="D801" s="22" t="str">
        <v/>
      </c>
      <c r="E801" s="23" t="str">
        <v/>
      </c>
      <c r="G801" s="13" t="str">
        <v/>
      </c>
      <c r="H801" s="22" t="str">
        <v/>
      </c>
      <c r="I801" s="22" t="str">
        <v/>
      </c>
      <c r="J801" s="23" t="str">
        <v/>
      </c>
    </row>
    <row r="802" spans="2:10" ht="17" thickBot="1" x14ac:dyDescent="0.25">
      <c r="B802" s="14" t="str">
        <v/>
      </c>
      <c r="C802" s="24" t="str">
        <v/>
      </c>
      <c r="D802" s="24" t="str">
        <v/>
      </c>
      <c r="E802" s="25" t="str">
        <v/>
      </c>
      <c r="G802" s="14" t="str">
        <v/>
      </c>
      <c r="H802" s="24" t="str">
        <v/>
      </c>
      <c r="I802" s="24" t="str">
        <v/>
      </c>
      <c r="J802" s="25" t="str">
        <v/>
      </c>
    </row>
    <row r="803" spans="2:10" ht="17" thickBot="1" x14ac:dyDescent="0.25"/>
    <row r="804" spans="2:10" ht="28" customHeight="1" x14ac:dyDescent="0.2">
      <c r="B804" s="74" t="str">
        <f>IF(Clientes!A102="","— aguardando dados —",Clientes!A102)</f>
        <v>— aguardando dados —</v>
      </c>
      <c r="C804" s="75"/>
      <c r="D804" s="75"/>
      <c r="E804" s="76"/>
      <c r="G804" s="74" t="str">
        <f>IF(Clientes!A103="","— aguardando dados —",Clientes!A103)</f>
        <v>— aguardando dados —</v>
      </c>
      <c r="H804" s="75"/>
      <c r="I804" s="75"/>
      <c r="J804" s="76"/>
    </row>
    <row r="805" spans="2:10" ht="20" customHeight="1" x14ac:dyDescent="0.2">
      <c r="B805" s="77" t="s">
        <v>20</v>
      </c>
      <c r="C805" s="67"/>
      <c r="D805" s="78" t="str">
        <f>IF(Clientes!A102="","",Clientes!B102)</f>
        <v/>
      </c>
      <c r="E805" s="79"/>
      <c r="G805" s="77" t="s">
        <v>20</v>
      </c>
      <c r="H805" s="67"/>
      <c r="I805" s="78" t="str">
        <f>IF(Clientes!A103="","",Clientes!B103)</f>
        <v/>
      </c>
      <c r="J805" s="79"/>
    </row>
    <row r="806" spans="2:10" ht="20" customHeight="1" x14ac:dyDescent="0.2">
      <c r="B806" s="77" t="s">
        <v>21</v>
      </c>
      <c r="C806" s="67"/>
      <c r="D806" s="78" t="str">
        <f>IF(Clientes!A102="","",Clientes!C102)</f>
        <v/>
      </c>
      <c r="E806" s="79"/>
      <c r="G806" s="77" t="s">
        <v>21</v>
      </c>
      <c r="H806" s="67"/>
      <c r="I806" s="78" t="str">
        <f>IF(Clientes!A103="","",Clientes!C103)</f>
        <v/>
      </c>
      <c r="J806" s="79"/>
    </row>
    <row r="807" spans="2:10" ht="20" customHeight="1" x14ac:dyDescent="0.2">
      <c r="B807" s="77" t="s">
        <v>22</v>
      </c>
      <c r="C807" s="67"/>
      <c r="D807" s="80" t="str">
        <f>IF(Clientes!A102="","",Clientes!D102)</f>
        <v/>
      </c>
      <c r="E807" s="79"/>
      <c r="G807" s="77" t="s">
        <v>22</v>
      </c>
      <c r="H807" s="67"/>
      <c r="I807" s="80" t="str">
        <f>IF(Clientes!A103="","",Clientes!D103)</f>
        <v/>
      </c>
      <c r="J807" s="79"/>
    </row>
    <row r="808" spans="2:10" x14ac:dyDescent="0.2">
      <c r="B808" s="12" t="s">
        <v>23</v>
      </c>
      <c r="C808" s="11" t="s">
        <v>116</v>
      </c>
      <c r="D808" s="11" t="s">
        <v>24</v>
      </c>
      <c r="E808" s="15" t="s">
        <v>25</v>
      </c>
      <c r="G808" s="12" t="s">
        <v>23</v>
      </c>
      <c r="H808" s="11" t="s">
        <v>116</v>
      </c>
      <c r="I808" s="11" t="s">
        <v>24</v>
      </c>
      <c r="J808" s="15" t="s">
        <v>25</v>
      </c>
    </row>
    <row r="809" spans="2:10" x14ac:dyDescent="0.2">
      <c r="B809" s="13" t="str" cm="1">
        <f t="array" ref="B809:B818">IFERROR(INDEX(_xlfn.SORTBY(_xlfn._xlws.FILTER(tblConsorcios[Produto],tblConsorcios[Parcela Mensal (R$)]&lt;=Clientes!$B$102),_xlfn._xlws.FILTER(tblConsorcios[Parcela Mensal (R$)],tblConsorcios[Parcela Mensal (R$)]&lt;=Clientes!$B$102),-1),_xlfn.SEQUENCE(10)),"")</f>
        <v/>
      </c>
      <c r="C809" s="22" t="str" cm="1">
        <f t="array" ref="C809:C818">IFERROR(INDEX(_xlfn.SORTBY(_xlfn._xlws.FILTER(tblConsorcios[Valor da Carta (R$)],tblConsorcios[Parcela Mensal (R$)]&lt;=Clientes!$B$102),_xlfn._xlws.FILTER(tblConsorcios[Parcela Mensal (R$)],tblConsorcios[Parcela Mensal (R$)]&lt;=Clientes!$B$102),-1),_xlfn.SEQUENCE(10)),"")</f>
        <v/>
      </c>
      <c r="D809" s="22" t="str" cm="1">
        <f t="array" ref="D809:D818">IFERROR(INDEX(_xlfn.SORTBY(_xlfn._xlws.FILTER(tblConsorcios[Parcela Mensal (R$)],tblConsorcios[Parcela Mensal (R$)]&lt;=Clientes!$B$102),_xlfn._xlws.FILTER(tblConsorcios[Parcela Mensal (R$)],tblConsorcios[Parcela Mensal (R$)]&lt;=Clientes!$B$102),-1),_xlfn.SEQUENCE(10)),"")</f>
        <v/>
      </c>
      <c r="E809" s="23" t="str" cm="1">
        <f t="array" ref="E809:E818">IFERROR(Clientes!$B$102-INDEX(_xlfn.SORTBY(_xlfn._xlws.FILTER(tblConsorcios[Parcela Mensal (R$)],tblConsorcios[Parcela Mensal (R$)]&lt;=Clientes!$B$102),_xlfn._xlws.FILTER(tblConsorcios[Parcela Mensal (R$)],tblConsorcios[Parcela Mensal (R$)]&lt;=Clientes!$B$102),-1),_xlfn.SEQUENCE(10)),"")</f>
        <v/>
      </c>
      <c r="G809" s="13" t="str" cm="1">
        <f t="array" ref="G809:G818">IFERROR(INDEX(_xlfn.SORTBY(_xlfn._xlws.FILTER(tblConsorcios[Produto],tblConsorcios[Parcela Mensal (R$)]&lt;=Clientes!$B$103),_xlfn._xlws.FILTER(tblConsorcios[Parcela Mensal (R$)],tblConsorcios[Parcela Mensal (R$)]&lt;=Clientes!$B$103),-1),_xlfn.SEQUENCE(10)),"")</f>
        <v/>
      </c>
      <c r="H809" s="22" t="str" cm="1">
        <f t="array" ref="H809:H818">IFERROR(INDEX(_xlfn.SORTBY(_xlfn._xlws.FILTER(tblConsorcios[Valor da Carta (R$)],tblConsorcios[Parcela Mensal (R$)]&lt;=Clientes!$B$103),_xlfn._xlws.FILTER(tblConsorcios[Parcela Mensal (R$)],tblConsorcios[Parcela Mensal (R$)]&lt;=Clientes!$B$103),-1),_xlfn.SEQUENCE(10)),"")</f>
        <v/>
      </c>
      <c r="I809" s="22" t="str" cm="1">
        <f t="array" ref="I809:I818">IFERROR(INDEX(_xlfn.SORTBY(_xlfn._xlws.FILTER(tblConsorcios[Parcela Mensal (R$)],tblConsorcios[Parcela Mensal (R$)]&lt;=Clientes!$B$103),_xlfn._xlws.FILTER(tblConsorcios[Parcela Mensal (R$)],tblConsorcios[Parcela Mensal (R$)]&lt;=Clientes!$B$103),-1),_xlfn.SEQUENCE(10)),"")</f>
        <v/>
      </c>
      <c r="J809" s="23" t="str" cm="1">
        <f t="array" ref="J809:J818">IFERROR(Clientes!$B$103-INDEX(_xlfn.SORTBY(_xlfn._xlws.FILTER(tblConsorcios[Parcela Mensal (R$)],tblConsorcios[Parcela Mensal (R$)]&lt;=Clientes!$B$103),_xlfn._xlws.FILTER(tblConsorcios[Parcela Mensal (R$)],tblConsorcios[Parcela Mensal (R$)]&lt;=Clientes!$B$103),-1),_xlfn.SEQUENCE(10)),"")</f>
        <v/>
      </c>
    </row>
    <row r="810" spans="2:10" x14ac:dyDescent="0.2">
      <c r="B810" s="13" t="str">
        <v/>
      </c>
      <c r="C810" s="22" t="str">
        <v/>
      </c>
      <c r="D810" s="22" t="str">
        <v/>
      </c>
      <c r="E810" s="23" t="str">
        <v/>
      </c>
      <c r="G810" s="13" t="str">
        <v/>
      </c>
      <c r="H810" s="22" t="str">
        <v/>
      </c>
      <c r="I810" s="22" t="str">
        <v/>
      </c>
      <c r="J810" s="23" t="str">
        <v/>
      </c>
    </row>
    <row r="811" spans="2:10" x14ac:dyDescent="0.2">
      <c r="B811" s="13" t="str">
        <v/>
      </c>
      <c r="C811" s="22" t="str">
        <v/>
      </c>
      <c r="D811" s="22" t="str">
        <v/>
      </c>
      <c r="E811" s="23" t="str">
        <v/>
      </c>
      <c r="G811" s="13" t="str">
        <v/>
      </c>
      <c r="H811" s="22" t="str">
        <v/>
      </c>
      <c r="I811" s="22" t="str">
        <v/>
      </c>
      <c r="J811" s="23" t="str">
        <v/>
      </c>
    </row>
    <row r="812" spans="2:10" x14ac:dyDescent="0.2">
      <c r="B812" s="13" t="str">
        <v/>
      </c>
      <c r="C812" s="22" t="str">
        <v/>
      </c>
      <c r="D812" s="22" t="str">
        <v/>
      </c>
      <c r="E812" s="23" t="str">
        <v/>
      </c>
      <c r="G812" s="13" t="str">
        <v/>
      </c>
      <c r="H812" s="22" t="str">
        <v/>
      </c>
      <c r="I812" s="22" t="str">
        <v/>
      </c>
      <c r="J812" s="23" t="str">
        <v/>
      </c>
    </row>
    <row r="813" spans="2:10" x14ac:dyDescent="0.2">
      <c r="B813" s="13" t="str">
        <v/>
      </c>
      <c r="C813" s="22" t="str">
        <v/>
      </c>
      <c r="D813" s="22" t="str">
        <v/>
      </c>
      <c r="E813" s="23" t="str">
        <v/>
      </c>
      <c r="G813" s="13" t="str">
        <v/>
      </c>
      <c r="H813" s="22" t="str">
        <v/>
      </c>
      <c r="I813" s="22" t="str">
        <v/>
      </c>
      <c r="J813" s="23" t="str">
        <v/>
      </c>
    </row>
    <row r="814" spans="2:10" x14ac:dyDescent="0.2">
      <c r="B814" s="13" t="str">
        <v/>
      </c>
      <c r="C814" s="22" t="str">
        <v/>
      </c>
      <c r="D814" s="22" t="str">
        <v/>
      </c>
      <c r="E814" s="23" t="str">
        <v/>
      </c>
      <c r="G814" s="13" t="str">
        <v/>
      </c>
      <c r="H814" s="22" t="str">
        <v/>
      </c>
      <c r="I814" s="22" t="str">
        <v/>
      </c>
      <c r="J814" s="23" t="str">
        <v/>
      </c>
    </row>
    <row r="815" spans="2:10" x14ac:dyDescent="0.2">
      <c r="B815" s="13" t="str">
        <v/>
      </c>
      <c r="C815" s="22" t="str">
        <v/>
      </c>
      <c r="D815" s="22" t="str">
        <v/>
      </c>
      <c r="E815" s="23" t="str">
        <v/>
      </c>
      <c r="G815" s="13" t="str">
        <v/>
      </c>
      <c r="H815" s="22" t="str">
        <v/>
      </c>
      <c r="I815" s="22" t="str">
        <v/>
      </c>
      <c r="J815" s="23" t="str">
        <v/>
      </c>
    </row>
    <row r="816" spans="2:10" x14ac:dyDescent="0.2">
      <c r="B816" s="13" t="str">
        <v/>
      </c>
      <c r="C816" s="22" t="str">
        <v/>
      </c>
      <c r="D816" s="22" t="str">
        <v/>
      </c>
      <c r="E816" s="23" t="str">
        <v/>
      </c>
      <c r="G816" s="13" t="str">
        <v/>
      </c>
      <c r="H816" s="22" t="str">
        <v/>
      </c>
      <c r="I816" s="22" t="str">
        <v/>
      </c>
      <c r="J816" s="23" t="str">
        <v/>
      </c>
    </row>
    <row r="817" spans="2:10" x14ac:dyDescent="0.2">
      <c r="B817" s="13" t="str">
        <v/>
      </c>
      <c r="C817" s="22" t="str">
        <v/>
      </c>
      <c r="D817" s="22" t="str">
        <v/>
      </c>
      <c r="E817" s="23" t="str">
        <v/>
      </c>
      <c r="G817" s="13" t="str">
        <v/>
      </c>
      <c r="H817" s="22" t="str">
        <v/>
      </c>
      <c r="I817" s="22" t="str">
        <v/>
      </c>
      <c r="J817" s="23" t="str">
        <v/>
      </c>
    </row>
    <row r="818" spans="2:10" ht="17" thickBot="1" x14ac:dyDescent="0.25">
      <c r="B818" s="14" t="str">
        <v/>
      </c>
      <c r="C818" s="24" t="str">
        <v/>
      </c>
      <c r="D818" s="24" t="str">
        <v/>
      </c>
      <c r="E818" s="25" t="str">
        <v/>
      </c>
      <c r="G818" s="14" t="str">
        <v/>
      </c>
      <c r="H818" s="24" t="str">
        <v/>
      </c>
      <c r="I818" s="24" t="str">
        <v/>
      </c>
      <c r="J818" s="25" t="str">
        <v/>
      </c>
    </row>
    <row r="819" spans="2:10" ht="17" thickBot="1" x14ac:dyDescent="0.25"/>
    <row r="820" spans="2:10" ht="28" customHeight="1" x14ac:dyDescent="0.2">
      <c r="B820" s="74" t="str">
        <f>IF(Clientes!A104="","— aguardando dados —",Clientes!A104)</f>
        <v>— aguardando dados —</v>
      </c>
      <c r="C820" s="75"/>
      <c r="D820" s="75"/>
      <c r="E820" s="76"/>
      <c r="G820" s="74" t="str">
        <f>IF(Clientes!A105="","— aguardando dados —",Clientes!A105)</f>
        <v>— aguardando dados —</v>
      </c>
      <c r="H820" s="75"/>
      <c r="I820" s="75"/>
      <c r="J820" s="76"/>
    </row>
    <row r="821" spans="2:10" ht="20" customHeight="1" x14ac:dyDescent="0.2">
      <c r="B821" s="77" t="s">
        <v>20</v>
      </c>
      <c r="C821" s="67"/>
      <c r="D821" s="78" t="str">
        <f>IF(Clientes!A104="","",Clientes!B104)</f>
        <v/>
      </c>
      <c r="E821" s="79"/>
      <c r="G821" s="77" t="s">
        <v>20</v>
      </c>
      <c r="H821" s="67"/>
      <c r="I821" s="78" t="str">
        <f>IF(Clientes!A105="","",Clientes!B105)</f>
        <v/>
      </c>
      <c r="J821" s="79"/>
    </row>
    <row r="822" spans="2:10" ht="20" customHeight="1" x14ac:dyDescent="0.2">
      <c r="B822" s="77" t="s">
        <v>21</v>
      </c>
      <c r="C822" s="67"/>
      <c r="D822" s="78" t="str">
        <f>IF(Clientes!A104="","",Clientes!C104)</f>
        <v/>
      </c>
      <c r="E822" s="79"/>
      <c r="G822" s="77" t="s">
        <v>21</v>
      </c>
      <c r="H822" s="67"/>
      <c r="I822" s="78" t="str">
        <f>IF(Clientes!A105="","",Clientes!C105)</f>
        <v/>
      </c>
      <c r="J822" s="79"/>
    </row>
    <row r="823" spans="2:10" ht="20" customHeight="1" x14ac:dyDescent="0.2">
      <c r="B823" s="77" t="s">
        <v>22</v>
      </c>
      <c r="C823" s="67"/>
      <c r="D823" s="80" t="str">
        <f>IF(Clientes!A104="","",Clientes!D104)</f>
        <v/>
      </c>
      <c r="E823" s="79"/>
      <c r="G823" s="77" t="s">
        <v>22</v>
      </c>
      <c r="H823" s="67"/>
      <c r="I823" s="80" t="str">
        <f>IF(Clientes!A105="","",Clientes!D105)</f>
        <v/>
      </c>
      <c r="J823" s="79"/>
    </row>
    <row r="824" spans="2:10" x14ac:dyDescent="0.2">
      <c r="B824" s="12" t="s">
        <v>23</v>
      </c>
      <c r="C824" s="11" t="s">
        <v>116</v>
      </c>
      <c r="D824" s="11" t="s">
        <v>24</v>
      </c>
      <c r="E824" s="15" t="s">
        <v>25</v>
      </c>
      <c r="G824" s="12" t="s">
        <v>23</v>
      </c>
      <c r="H824" s="11" t="s">
        <v>116</v>
      </c>
      <c r="I824" s="11" t="s">
        <v>24</v>
      </c>
      <c r="J824" s="15" t="s">
        <v>25</v>
      </c>
    </row>
    <row r="825" spans="2:10" x14ac:dyDescent="0.2">
      <c r="B825" s="13" t="str" cm="1">
        <f t="array" ref="B825:B834">IFERROR(INDEX(_xlfn.SORTBY(_xlfn._xlws.FILTER(tblConsorcios[Produto],tblConsorcios[Parcela Mensal (R$)]&lt;=Clientes!$B$104),_xlfn._xlws.FILTER(tblConsorcios[Parcela Mensal (R$)],tblConsorcios[Parcela Mensal (R$)]&lt;=Clientes!$B$104),-1),_xlfn.SEQUENCE(10)),"")</f>
        <v/>
      </c>
      <c r="C825" s="22" t="str" cm="1">
        <f t="array" ref="C825:C834">IFERROR(INDEX(_xlfn.SORTBY(_xlfn._xlws.FILTER(tblConsorcios[Valor da Carta (R$)],tblConsorcios[Parcela Mensal (R$)]&lt;=Clientes!$B$104),_xlfn._xlws.FILTER(tblConsorcios[Parcela Mensal (R$)],tblConsorcios[Parcela Mensal (R$)]&lt;=Clientes!$B$104),-1),_xlfn.SEQUENCE(10)),"")</f>
        <v/>
      </c>
      <c r="D825" s="22" t="str" cm="1">
        <f t="array" ref="D825:D834">IFERROR(INDEX(_xlfn.SORTBY(_xlfn._xlws.FILTER(tblConsorcios[Parcela Mensal (R$)],tblConsorcios[Parcela Mensal (R$)]&lt;=Clientes!$B$104),_xlfn._xlws.FILTER(tblConsorcios[Parcela Mensal (R$)],tblConsorcios[Parcela Mensal (R$)]&lt;=Clientes!$B$104),-1),_xlfn.SEQUENCE(10)),"")</f>
        <v/>
      </c>
      <c r="E825" s="23" t="str" cm="1">
        <f t="array" ref="E825:E834">IFERROR(Clientes!$B$104-INDEX(_xlfn.SORTBY(_xlfn._xlws.FILTER(tblConsorcios[Parcela Mensal (R$)],tblConsorcios[Parcela Mensal (R$)]&lt;=Clientes!$B$104),_xlfn._xlws.FILTER(tblConsorcios[Parcela Mensal (R$)],tblConsorcios[Parcela Mensal (R$)]&lt;=Clientes!$B$104),-1),_xlfn.SEQUENCE(10)),"")</f>
        <v/>
      </c>
      <c r="G825" s="13" t="str" cm="1">
        <f t="array" ref="G825:G834">IFERROR(INDEX(_xlfn.SORTBY(_xlfn._xlws.FILTER(tblConsorcios[Produto],tblConsorcios[Parcela Mensal (R$)]&lt;=Clientes!$B$105),_xlfn._xlws.FILTER(tblConsorcios[Parcela Mensal (R$)],tblConsorcios[Parcela Mensal (R$)]&lt;=Clientes!$B$105),-1),_xlfn.SEQUENCE(10)),"")</f>
        <v/>
      </c>
      <c r="H825" s="22" t="str" cm="1">
        <f t="array" ref="H825:H834">IFERROR(INDEX(_xlfn.SORTBY(_xlfn._xlws.FILTER(tblConsorcios[Valor da Carta (R$)],tblConsorcios[Parcela Mensal (R$)]&lt;=Clientes!$B$105),_xlfn._xlws.FILTER(tblConsorcios[Parcela Mensal (R$)],tblConsorcios[Parcela Mensal (R$)]&lt;=Clientes!$B$105),-1),_xlfn.SEQUENCE(10)),"")</f>
        <v/>
      </c>
      <c r="I825" s="22" t="str" cm="1">
        <f t="array" ref="I825:I834">IFERROR(INDEX(_xlfn.SORTBY(_xlfn._xlws.FILTER(tblConsorcios[Parcela Mensal (R$)],tblConsorcios[Parcela Mensal (R$)]&lt;=Clientes!$B$105),_xlfn._xlws.FILTER(tblConsorcios[Parcela Mensal (R$)],tblConsorcios[Parcela Mensal (R$)]&lt;=Clientes!$B$105),-1),_xlfn.SEQUENCE(10)),"")</f>
        <v/>
      </c>
      <c r="J825" s="23" t="str" cm="1">
        <f t="array" ref="J825:J834">IFERROR(Clientes!$B$105-INDEX(_xlfn.SORTBY(_xlfn._xlws.FILTER(tblConsorcios[Parcela Mensal (R$)],tblConsorcios[Parcela Mensal (R$)]&lt;=Clientes!$B$105),_xlfn._xlws.FILTER(tblConsorcios[Parcela Mensal (R$)],tblConsorcios[Parcela Mensal (R$)]&lt;=Clientes!$B$105),-1),_xlfn.SEQUENCE(10)),"")</f>
        <v/>
      </c>
    </row>
    <row r="826" spans="2:10" x14ac:dyDescent="0.2">
      <c r="B826" s="13" t="str">
        <v/>
      </c>
      <c r="C826" s="22" t="str">
        <v/>
      </c>
      <c r="D826" s="22" t="str">
        <v/>
      </c>
      <c r="E826" s="23" t="str">
        <v/>
      </c>
      <c r="G826" s="13" t="str">
        <v/>
      </c>
      <c r="H826" s="22" t="str">
        <v/>
      </c>
      <c r="I826" s="22" t="str">
        <v/>
      </c>
      <c r="J826" s="23" t="str">
        <v/>
      </c>
    </row>
    <row r="827" spans="2:10" x14ac:dyDescent="0.2">
      <c r="B827" s="13" t="str">
        <v/>
      </c>
      <c r="C827" s="22" t="str">
        <v/>
      </c>
      <c r="D827" s="22" t="str">
        <v/>
      </c>
      <c r="E827" s="23" t="str">
        <v/>
      </c>
      <c r="G827" s="13" t="str">
        <v/>
      </c>
      <c r="H827" s="22" t="str">
        <v/>
      </c>
      <c r="I827" s="22" t="str">
        <v/>
      </c>
      <c r="J827" s="23" t="str">
        <v/>
      </c>
    </row>
    <row r="828" spans="2:10" x14ac:dyDescent="0.2">
      <c r="B828" s="13" t="str">
        <v/>
      </c>
      <c r="C828" s="22" t="str">
        <v/>
      </c>
      <c r="D828" s="22" t="str">
        <v/>
      </c>
      <c r="E828" s="23" t="str">
        <v/>
      </c>
      <c r="G828" s="13" t="str">
        <v/>
      </c>
      <c r="H828" s="22" t="str">
        <v/>
      </c>
      <c r="I828" s="22" t="str">
        <v/>
      </c>
      <c r="J828" s="23" t="str">
        <v/>
      </c>
    </row>
    <row r="829" spans="2:10" x14ac:dyDescent="0.2">
      <c r="B829" s="13" t="str">
        <v/>
      </c>
      <c r="C829" s="22" t="str">
        <v/>
      </c>
      <c r="D829" s="22" t="str">
        <v/>
      </c>
      <c r="E829" s="23" t="str">
        <v/>
      </c>
      <c r="G829" s="13" t="str">
        <v/>
      </c>
      <c r="H829" s="22" t="str">
        <v/>
      </c>
      <c r="I829" s="22" t="str">
        <v/>
      </c>
      <c r="J829" s="23" t="str">
        <v/>
      </c>
    </row>
    <row r="830" spans="2:10" x14ac:dyDescent="0.2">
      <c r="B830" s="13" t="str">
        <v/>
      </c>
      <c r="C830" s="22" t="str">
        <v/>
      </c>
      <c r="D830" s="22" t="str">
        <v/>
      </c>
      <c r="E830" s="23" t="str">
        <v/>
      </c>
      <c r="G830" s="13" t="str">
        <v/>
      </c>
      <c r="H830" s="22" t="str">
        <v/>
      </c>
      <c r="I830" s="22" t="str">
        <v/>
      </c>
      <c r="J830" s="23" t="str">
        <v/>
      </c>
    </row>
    <row r="831" spans="2:10" x14ac:dyDescent="0.2">
      <c r="B831" s="13" t="str">
        <v/>
      </c>
      <c r="C831" s="22" t="str">
        <v/>
      </c>
      <c r="D831" s="22" t="str">
        <v/>
      </c>
      <c r="E831" s="23" t="str">
        <v/>
      </c>
      <c r="G831" s="13" t="str">
        <v/>
      </c>
      <c r="H831" s="22" t="str">
        <v/>
      </c>
      <c r="I831" s="22" t="str">
        <v/>
      </c>
      <c r="J831" s="23" t="str">
        <v/>
      </c>
    </row>
    <row r="832" spans="2:10" x14ac:dyDescent="0.2">
      <c r="B832" s="13" t="str">
        <v/>
      </c>
      <c r="C832" s="22" t="str">
        <v/>
      </c>
      <c r="D832" s="22" t="str">
        <v/>
      </c>
      <c r="E832" s="23" t="str">
        <v/>
      </c>
      <c r="G832" s="13" t="str">
        <v/>
      </c>
      <c r="H832" s="22" t="str">
        <v/>
      </c>
      <c r="I832" s="22" t="str">
        <v/>
      </c>
      <c r="J832" s="23" t="str">
        <v/>
      </c>
    </row>
    <row r="833" spans="2:10" x14ac:dyDescent="0.2">
      <c r="B833" s="13" t="str">
        <v/>
      </c>
      <c r="C833" s="22" t="str">
        <v/>
      </c>
      <c r="D833" s="22" t="str">
        <v/>
      </c>
      <c r="E833" s="23" t="str">
        <v/>
      </c>
      <c r="G833" s="13" t="str">
        <v/>
      </c>
      <c r="H833" s="22" t="str">
        <v/>
      </c>
      <c r="I833" s="22" t="str">
        <v/>
      </c>
      <c r="J833" s="23" t="str">
        <v/>
      </c>
    </row>
    <row r="834" spans="2:10" ht="17" thickBot="1" x14ac:dyDescent="0.25">
      <c r="B834" s="14" t="str">
        <v/>
      </c>
      <c r="C834" s="24" t="str">
        <v/>
      </c>
      <c r="D834" s="24" t="str">
        <v/>
      </c>
      <c r="E834" s="25" t="str">
        <v/>
      </c>
      <c r="G834" s="14" t="str">
        <v/>
      </c>
      <c r="H834" s="24" t="str">
        <v/>
      </c>
      <c r="I834" s="24" t="str">
        <v/>
      </c>
      <c r="J834" s="25" t="str">
        <v/>
      </c>
    </row>
    <row r="835" spans="2:10" ht="17" thickBot="1" x14ac:dyDescent="0.25"/>
    <row r="836" spans="2:10" ht="28" customHeight="1" x14ac:dyDescent="0.2">
      <c r="B836" s="74" t="str">
        <f>IF(Clientes!A106="","— aguardando dados —",Clientes!A106)</f>
        <v>— aguardando dados —</v>
      </c>
      <c r="C836" s="75"/>
      <c r="D836" s="75"/>
      <c r="E836" s="76"/>
      <c r="G836" s="74" t="str">
        <f>IF(Clientes!A107="","— aguardando dados —",Clientes!A107)</f>
        <v>— aguardando dados —</v>
      </c>
      <c r="H836" s="75"/>
      <c r="I836" s="75"/>
      <c r="J836" s="76"/>
    </row>
    <row r="837" spans="2:10" ht="20" customHeight="1" x14ac:dyDescent="0.2">
      <c r="B837" s="77" t="s">
        <v>20</v>
      </c>
      <c r="C837" s="67"/>
      <c r="D837" s="78" t="str">
        <f>IF(Clientes!A106="","",Clientes!B106)</f>
        <v/>
      </c>
      <c r="E837" s="79"/>
      <c r="G837" s="77" t="s">
        <v>20</v>
      </c>
      <c r="H837" s="67"/>
      <c r="I837" s="78" t="str">
        <f>IF(Clientes!A107="","",Clientes!B107)</f>
        <v/>
      </c>
      <c r="J837" s="79"/>
    </row>
    <row r="838" spans="2:10" ht="20" customHeight="1" x14ac:dyDescent="0.2">
      <c r="B838" s="77" t="s">
        <v>21</v>
      </c>
      <c r="C838" s="67"/>
      <c r="D838" s="78" t="str">
        <f>IF(Clientes!A106="","",Clientes!C106)</f>
        <v/>
      </c>
      <c r="E838" s="79"/>
      <c r="G838" s="77" t="s">
        <v>21</v>
      </c>
      <c r="H838" s="67"/>
      <c r="I838" s="78" t="str">
        <f>IF(Clientes!A107="","",Clientes!C107)</f>
        <v/>
      </c>
      <c r="J838" s="79"/>
    </row>
    <row r="839" spans="2:10" ht="20" customHeight="1" x14ac:dyDescent="0.2">
      <c r="B839" s="77" t="s">
        <v>22</v>
      </c>
      <c r="C839" s="67"/>
      <c r="D839" s="80" t="str">
        <f>IF(Clientes!A106="","",Clientes!D106)</f>
        <v/>
      </c>
      <c r="E839" s="79"/>
      <c r="G839" s="77" t="s">
        <v>22</v>
      </c>
      <c r="H839" s="67"/>
      <c r="I839" s="80" t="str">
        <f>IF(Clientes!A107="","",Clientes!D107)</f>
        <v/>
      </c>
      <c r="J839" s="79"/>
    </row>
    <row r="840" spans="2:10" x14ac:dyDescent="0.2">
      <c r="B840" s="12" t="s">
        <v>23</v>
      </c>
      <c r="C840" s="11" t="s">
        <v>116</v>
      </c>
      <c r="D840" s="11" t="s">
        <v>24</v>
      </c>
      <c r="E840" s="15" t="s">
        <v>25</v>
      </c>
      <c r="G840" s="12" t="s">
        <v>23</v>
      </c>
      <c r="H840" s="11" t="s">
        <v>116</v>
      </c>
      <c r="I840" s="11" t="s">
        <v>24</v>
      </c>
      <c r="J840" s="15" t="s">
        <v>25</v>
      </c>
    </row>
    <row r="841" spans="2:10" x14ac:dyDescent="0.2">
      <c r="B841" s="13" t="str" cm="1">
        <f t="array" ref="B841:B850">IFERROR(INDEX(_xlfn.SORTBY(_xlfn._xlws.FILTER(tblConsorcios[Produto],tblConsorcios[Parcela Mensal (R$)]&lt;=Clientes!$B$106),_xlfn._xlws.FILTER(tblConsorcios[Parcela Mensal (R$)],tblConsorcios[Parcela Mensal (R$)]&lt;=Clientes!$B$106),-1),_xlfn.SEQUENCE(10)),"")</f>
        <v/>
      </c>
      <c r="C841" s="22" t="str" cm="1">
        <f t="array" ref="C841:C850">IFERROR(INDEX(_xlfn.SORTBY(_xlfn._xlws.FILTER(tblConsorcios[Valor da Carta (R$)],tblConsorcios[Parcela Mensal (R$)]&lt;=Clientes!$B$106),_xlfn._xlws.FILTER(tblConsorcios[Parcela Mensal (R$)],tblConsorcios[Parcela Mensal (R$)]&lt;=Clientes!$B$106),-1),_xlfn.SEQUENCE(10)),"")</f>
        <v/>
      </c>
      <c r="D841" s="22" t="str" cm="1">
        <f t="array" ref="D841:D850">IFERROR(INDEX(_xlfn.SORTBY(_xlfn._xlws.FILTER(tblConsorcios[Parcela Mensal (R$)],tblConsorcios[Parcela Mensal (R$)]&lt;=Clientes!$B$106),_xlfn._xlws.FILTER(tblConsorcios[Parcela Mensal (R$)],tblConsorcios[Parcela Mensal (R$)]&lt;=Clientes!$B$106),-1),_xlfn.SEQUENCE(10)),"")</f>
        <v/>
      </c>
      <c r="E841" s="23" t="str" cm="1">
        <f t="array" ref="E841:E850">IFERROR(Clientes!$B$106-INDEX(_xlfn.SORTBY(_xlfn._xlws.FILTER(tblConsorcios[Parcela Mensal (R$)],tblConsorcios[Parcela Mensal (R$)]&lt;=Clientes!$B$106),_xlfn._xlws.FILTER(tblConsorcios[Parcela Mensal (R$)],tblConsorcios[Parcela Mensal (R$)]&lt;=Clientes!$B$106),-1),_xlfn.SEQUENCE(10)),"")</f>
        <v/>
      </c>
      <c r="G841" s="13" t="str" cm="1">
        <f t="array" ref="G841:G850">IFERROR(INDEX(_xlfn.SORTBY(_xlfn._xlws.FILTER(tblConsorcios[Produto],tblConsorcios[Parcela Mensal (R$)]&lt;=Clientes!$B$107),_xlfn._xlws.FILTER(tblConsorcios[Parcela Mensal (R$)],tblConsorcios[Parcela Mensal (R$)]&lt;=Clientes!$B$107),-1),_xlfn.SEQUENCE(10)),"")</f>
        <v/>
      </c>
      <c r="H841" s="22" t="str" cm="1">
        <f t="array" ref="H841:H850">IFERROR(INDEX(_xlfn.SORTBY(_xlfn._xlws.FILTER(tblConsorcios[Valor da Carta (R$)],tblConsorcios[Parcela Mensal (R$)]&lt;=Clientes!$B$107),_xlfn._xlws.FILTER(tblConsorcios[Parcela Mensal (R$)],tblConsorcios[Parcela Mensal (R$)]&lt;=Clientes!$B$107),-1),_xlfn.SEQUENCE(10)),"")</f>
        <v/>
      </c>
      <c r="I841" s="22" t="str" cm="1">
        <f t="array" ref="I841:I850">IFERROR(INDEX(_xlfn.SORTBY(_xlfn._xlws.FILTER(tblConsorcios[Parcela Mensal (R$)],tblConsorcios[Parcela Mensal (R$)]&lt;=Clientes!$B$107),_xlfn._xlws.FILTER(tblConsorcios[Parcela Mensal (R$)],tblConsorcios[Parcela Mensal (R$)]&lt;=Clientes!$B$107),-1),_xlfn.SEQUENCE(10)),"")</f>
        <v/>
      </c>
      <c r="J841" s="23" t="str" cm="1">
        <f t="array" ref="J841:J850">IFERROR(Clientes!$B$107-INDEX(_xlfn.SORTBY(_xlfn._xlws.FILTER(tblConsorcios[Parcela Mensal (R$)],tblConsorcios[Parcela Mensal (R$)]&lt;=Clientes!$B$107),_xlfn._xlws.FILTER(tblConsorcios[Parcela Mensal (R$)],tblConsorcios[Parcela Mensal (R$)]&lt;=Clientes!$B$107),-1),_xlfn.SEQUENCE(10)),"")</f>
        <v/>
      </c>
    </row>
    <row r="842" spans="2:10" x14ac:dyDescent="0.2">
      <c r="B842" s="13" t="str">
        <v/>
      </c>
      <c r="C842" s="22" t="str">
        <v/>
      </c>
      <c r="D842" s="22" t="str">
        <v/>
      </c>
      <c r="E842" s="23" t="str">
        <v/>
      </c>
      <c r="G842" s="13" t="str">
        <v/>
      </c>
      <c r="H842" s="22" t="str">
        <v/>
      </c>
      <c r="I842" s="22" t="str">
        <v/>
      </c>
      <c r="J842" s="23" t="str">
        <v/>
      </c>
    </row>
    <row r="843" spans="2:10" x14ac:dyDescent="0.2">
      <c r="B843" s="13" t="str">
        <v/>
      </c>
      <c r="C843" s="22" t="str">
        <v/>
      </c>
      <c r="D843" s="22" t="str">
        <v/>
      </c>
      <c r="E843" s="23" t="str">
        <v/>
      </c>
      <c r="G843" s="13" t="str">
        <v/>
      </c>
      <c r="H843" s="22" t="str">
        <v/>
      </c>
      <c r="I843" s="22" t="str">
        <v/>
      </c>
      <c r="J843" s="23" t="str">
        <v/>
      </c>
    </row>
    <row r="844" spans="2:10" x14ac:dyDescent="0.2">
      <c r="B844" s="13" t="str">
        <v/>
      </c>
      <c r="C844" s="22" t="str">
        <v/>
      </c>
      <c r="D844" s="22" t="str">
        <v/>
      </c>
      <c r="E844" s="23" t="str">
        <v/>
      </c>
      <c r="G844" s="13" t="str">
        <v/>
      </c>
      <c r="H844" s="22" t="str">
        <v/>
      </c>
      <c r="I844" s="22" t="str">
        <v/>
      </c>
      <c r="J844" s="23" t="str">
        <v/>
      </c>
    </row>
    <row r="845" spans="2:10" x14ac:dyDescent="0.2">
      <c r="B845" s="13" t="str">
        <v/>
      </c>
      <c r="C845" s="22" t="str">
        <v/>
      </c>
      <c r="D845" s="22" t="str">
        <v/>
      </c>
      <c r="E845" s="23" t="str">
        <v/>
      </c>
      <c r="G845" s="13" t="str">
        <v/>
      </c>
      <c r="H845" s="22" t="str">
        <v/>
      </c>
      <c r="I845" s="22" t="str">
        <v/>
      </c>
      <c r="J845" s="23" t="str">
        <v/>
      </c>
    </row>
    <row r="846" spans="2:10" x14ac:dyDescent="0.2">
      <c r="B846" s="13" t="str">
        <v/>
      </c>
      <c r="C846" s="22" t="str">
        <v/>
      </c>
      <c r="D846" s="22" t="str">
        <v/>
      </c>
      <c r="E846" s="23" t="str">
        <v/>
      </c>
      <c r="G846" s="13" t="str">
        <v/>
      </c>
      <c r="H846" s="22" t="str">
        <v/>
      </c>
      <c r="I846" s="22" t="str">
        <v/>
      </c>
      <c r="J846" s="23" t="str">
        <v/>
      </c>
    </row>
    <row r="847" spans="2:10" x14ac:dyDescent="0.2">
      <c r="B847" s="13" t="str">
        <v/>
      </c>
      <c r="C847" s="22" t="str">
        <v/>
      </c>
      <c r="D847" s="22" t="str">
        <v/>
      </c>
      <c r="E847" s="23" t="str">
        <v/>
      </c>
      <c r="G847" s="13" t="str">
        <v/>
      </c>
      <c r="H847" s="22" t="str">
        <v/>
      </c>
      <c r="I847" s="22" t="str">
        <v/>
      </c>
      <c r="J847" s="23" t="str">
        <v/>
      </c>
    </row>
    <row r="848" spans="2:10" x14ac:dyDescent="0.2">
      <c r="B848" s="13" t="str">
        <v/>
      </c>
      <c r="C848" s="22" t="str">
        <v/>
      </c>
      <c r="D848" s="22" t="str">
        <v/>
      </c>
      <c r="E848" s="23" t="str">
        <v/>
      </c>
      <c r="G848" s="13" t="str">
        <v/>
      </c>
      <c r="H848" s="22" t="str">
        <v/>
      </c>
      <c r="I848" s="22" t="str">
        <v/>
      </c>
      <c r="J848" s="23" t="str">
        <v/>
      </c>
    </row>
    <row r="849" spans="2:10" x14ac:dyDescent="0.2">
      <c r="B849" s="13" t="str">
        <v/>
      </c>
      <c r="C849" s="22" t="str">
        <v/>
      </c>
      <c r="D849" s="22" t="str">
        <v/>
      </c>
      <c r="E849" s="23" t="str">
        <v/>
      </c>
      <c r="G849" s="13" t="str">
        <v/>
      </c>
      <c r="H849" s="22" t="str">
        <v/>
      </c>
      <c r="I849" s="22" t="str">
        <v/>
      </c>
      <c r="J849" s="23" t="str">
        <v/>
      </c>
    </row>
    <row r="850" spans="2:10" ht="17" thickBot="1" x14ac:dyDescent="0.25">
      <c r="B850" s="14" t="str">
        <v/>
      </c>
      <c r="C850" s="24" t="str">
        <v/>
      </c>
      <c r="D850" s="24" t="str">
        <v/>
      </c>
      <c r="E850" s="25" t="str">
        <v/>
      </c>
      <c r="G850" s="14" t="str">
        <v/>
      </c>
      <c r="H850" s="24" t="str">
        <v/>
      </c>
      <c r="I850" s="24" t="str">
        <v/>
      </c>
      <c r="J850" s="25" t="str">
        <v/>
      </c>
    </row>
    <row r="851" spans="2:10" ht="17" thickBot="1" x14ac:dyDescent="0.25"/>
    <row r="852" spans="2:10" ht="28" customHeight="1" x14ac:dyDescent="0.2">
      <c r="B852" s="74" t="str">
        <f>IF(Clientes!A108="","— aguardando dados —",Clientes!A108)</f>
        <v>— aguardando dados —</v>
      </c>
      <c r="C852" s="75"/>
      <c r="D852" s="75"/>
      <c r="E852" s="76"/>
      <c r="G852" s="74" t="str">
        <f>IF(Clientes!A109="","— aguardando dados —",Clientes!A109)</f>
        <v>— aguardando dados —</v>
      </c>
      <c r="H852" s="75"/>
      <c r="I852" s="75"/>
      <c r="J852" s="76"/>
    </row>
    <row r="853" spans="2:10" ht="20" customHeight="1" x14ac:dyDescent="0.2">
      <c r="B853" s="77" t="s">
        <v>20</v>
      </c>
      <c r="C853" s="67"/>
      <c r="D853" s="78" t="str">
        <f>IF(Clientes!A108="","",Clientes!B108)</f>
        <v/>
      </c>
      <c r="E853" s="79"/>
      <c r="G853" s="77" t="s">
        <v>20</v>
      </c>
      <c r="H853" s="67"/>
      <c r="I853" s="78" t="str">
        <f>IF(Clientes!A109="","",Clientes!B109)</f>
        <v/>
      </c>
      <c r="J853" s="79"/>
    </row>
    <row r="854" spans="2:10" ht="20" customHeight="1" x14ac:dyDescent="0.2">
      <c r="B854" s="77" t="s">
        <v>21</v>
      </c>
      <c r="C854" s="67"/>
      <c r="D854" s="78" t="str">
        <f>IF(Clientes!A108="","",Clientes!C108)</f>
        <v/>
      </c>
      <c r="E854" s="79"/>
      <c r="G854" s="77" t="s">
        <v>21</v>
      </c>
      <c r="H854" s="67"/>
      <c r="I854" s="78" t="str">
        <f>IF(Clientes!A109="","",Clientes!C109)</f>
        <v/>
      </c>
      <c r="J854" s="79"/>
    </row>
    <row r="855" spans="2:10" ht="20" customHeight="1" x14ac:dyDescent="0.2">
      <c r="B855" s="77" t="s">
        <v>22</v>
      </c>
      <c r="C855" s="67"/>
      <c r="D855" s="80" t="str">
        <f>IF(Clientes!A108="","",Clientes!D108)</f>
        <v/>
      </c>
      <c r="E855" s="79"/>
      <c r="G855" s="77" t="s">
        <v>22</v>
      </c>
      <c r="H855" s="67"/>
      <c r="I855" s="80" t="str">
        <f>IF(Clientes!A109="","",Clientes!D109)</f>
        <v/>
      </c>
      <c r="J855" s="79"/>
    </row>
    <row r="856" spans="2:10" x14ac:dyDescent="0.2">
      <c r="B856" s="12" t="s">
        <v>23</v>
      </c>
      <c r="C856" s="11" t="s">
        <v>116</v>
      </c>
      <c r="D856" s="11" t="s">
        <v>24</v>
      </c>
      <c r="E856" s="15" t="s">
        <v>25</v>
      </c>
      <c r="G856" s="12" t="s">
        <v>23</v>
      </c>
      <c r="H856" s="11" t="s">
        <v>116</v>
      </c>
      <c r="I856" s="11" t="s">
        <v>24</v>
      </c>
      <c r="J856" s="15" t="s">
        <v>25</v>
      </c>
    </row>
    <row r="857" spans="2:10" x14ac:dyDescent="0.2">
      <c r="B857" s="13" t="str" cm="1">
        <f t="array" ref="B857:B866">IFERROR(INDEX(_xlfn.SORTBY(_xlfn._xlws.FILTER(tblConsorcios[Produto],tblConsorcios[Parcela Mensal (R$)]&lt;=Clientes!$B$108),_xlfn._xlws.FILTER(tblConsorcios[Parcela Mensal (R$)],tblConsorcios[Parcela Mensal (R$)]&lt;=Clientes!$B$108),-1),_xlfn.SEQUENCE(10)),"")</f>
        <v/>
      </c>
      <c r="C857" s="22" t="str" cm="1">
        <f t="array" ref="C857:C866">IFERROR(INDEX(_xlfn.SORTBY(_xlfn._xlws.FILTER(tblConsorcios[Valor da Carta (R$)],tblConsorcios[Parcela Mensal (R$)]&lt;=Clientes!$B$108),_xlfn._xlws.FILTER(tblConsorcios[Parcela Mensal (R$)],tblConsorcios[Parcela Mensal (R$)]&lt;=Clientes!$B$108),-1),_xlfn.SEQUENCE(10)),"")</f>
        <v/>
      </c>
      <c r="D857" s="22" t="str" cm="1">
        <f t="array" ref="D857:D866">IFERROR(INDEX(_xlfn.SORTBY(_xlfn._xlws.FILTER(tblConsorcios[Parcela Mensal (R$)],tblConsorcios[Parcela Mensal (R$)]&lt;=Clientes!$B$108),_xlfn._xlws.FILTER(tblConsorcios[Parcela Mensal (R$)],tblConsorcios[Parcela Mensal (R$)]&lt;=Clientes!$B$108),-1),_xlfn.SEQUENCE(10)),"")</f>
        <v/>
      </c>
      <c r="E857" s="23" t="str" cm="1">
        <f t="array" ref="E857:E866">IFERROR(Clientes!$B$108-INDEX(_xlfn.SORTBY(_xlfn._xlws.FILTER(tblConsorcios[Parcela Mensal (R$)],tblConsorcios[Parcela Mensal (R$)]&lt;=Clientes!$B$108),_xlfn._xlws.FILTER(tblConsorcios[Parcela Mensal (R$)],tblConsorcios[Parcela Mensal (R$)]&lt;=Clientes!$B$108),-1),_xlfn.SEQUENCE(10)),"")</f>
        <v/>
      </c>
      <c r="G857" s="13" t="str" cm="1">
        <f t="array" ref="G857:G866">IFERROR(INDEX(_xlfn.SORTBY(_xlfn._xlws.FILTER(tblConsorcios[Produto],tblConsorcios[Parcela Mensal (R$)]&lt;=Clientes!$B$109),_xlfn._xlws.FILTER(tblConsorcios[Parcela Mensal (R$)],tblConsorcios[Parcela Mensal (R$)]&lt;=Clientes!$B$109),-1),_xlfn.SEQUENCE(10)),"")</f>
        <v/>
      </c>
      <c r="H857" s="22" t="str" cm="1">
        <f t="array" ref="H857:H866">IFERROR(INDEX(_xlfn.SORTBY(_xlfn._xlws.FILTER(tblConsorcios[Valor da Carta (R$)],tblConsorcios[Parcela Mensal (R$)]&lt;=Clientes!$B$109),_xlfn._xlws.FILTER(tblConsorcios[Parcela Mensal (R$)],tblConsorcios[Parcela Mensal (R$)]&lt;=Clientes!$B$109),-1),_xlfn.SEQUENCE(10)),"")</f>
        <v/>
      </c>
      <c r="I857" s="22" t="str" cm="1">
        <f t="array" ref="I857:I866">IFERROR(INDEX(_xlfn.SORTBY(_xlfn._xlws.FILTER(tblConsorcios[Parcela Mensal (R$)],tblConsorcios[Parcela Mensal (R$)]&lt;=Clientes!$B$109),_xlfn._xlws.FILTER(tblConsorcios[Parcela Mensal (R$)],tblConsorcios[Parcela Mensal (R$)]&lt;=Clientes!$B$109),-1),_xlfn.SEQUENCE(10)),"")</f>
        <v/>
      </c>
      <c r="J857" s="23" t="str" cm="1">
        <f t="array" ref="J857:J866">IFERROR(Clientes!$B$109-INDEX(_xlfn.SORTBY(_xlfn._xlws.FILTER(tblConsorcios[Parcela Mensal (R$)],tblConsorcios[Parcela Mensal (R$)]&lt;=Clientes!$B$109),_xlfn._xlws.FILTER(tblConsorcios[Parcela Mensal (R$)],tblConsorcios[Parcela Mensal (R$)]&lt;=Clientes!$B$109),-1),_xlfn.SEQUENCE(10)),"")</f>
        <v/>
      </c>
    </row>
    <row r="858" spans="2:10" x14ac:dyDescent="0.2">
      <c r="B858" s="13" t="str">
        <v/>
      </c>
      <c r="C858" s="22" t="str">
        <v/>
      </c>
      <c r="D858" s="22" t="str">
        <v/>
      </c>
      <c r="E858" s="23" t="str">
        <v/>
      </c>
      <c r="G858" s="13" t="str">
        <v/>
      </c>
      <c r="H858" s="22" t="str">
        <v/>
      </c>
      <c r="I858" s="22" t="str">
        <v/>
      </c>
      <c r="J858" s="23" t="str">
        <v/>
      </c>
    </row>
    <row r="859" spans="2:10" x14ac:dyDescent="0.2">
      <c r="B859" s="13" t="str">
        <v/>
      </c>
      <c r="C859" s="22" t="str">
        <v/>
      </c>
      <c r="D859" s="22" t="str">
        <v/>
      </c>
      <c r="E859" s="23" t="str">
        <v/>
      </c>
      <c r="G859" s="13" t="str">
        <v/>
      </c>
      <c r="H859" s="22" t="str">
        <v/>
      </c>
      <c r="I859" s="22" t="str">
        <v/>
      </c>
      <c r="J859" s="23" t="str">
        <v/>
      </c>
    </row>
    <row r="860" spans="2:10" x14ac:dyDescent="0.2">
      <c r="B860" s="13" t="str">
        <v/>
      </c>
      <c r="C860" s="22" t="str">
        <v/>
      </c>
      <c r="D860" s="22" t="str">
        <v/>
      </c>
      <c r="E860" s="23" t="str">
        <v/>
      </c>
      <c r="G860" s="13" t="str">
        <v/>
      </c>
      <c r="H860" s="22" t="str">
        <v/>
      </c>
      <c r="I860" s="22" t="str">
        <v/>
      </c>
      <c r="J860" s="23" t="str">
        <v/>
      </c>
    </row>
    <row r="861" spans="2:10" x14ac:dyDescent="0.2">
      <c r="B861" s="13" t="str">
        <v/>
      </c>
      <c r="C861" s="22" t="str">
        <v/>
      </c>
      <c r="D861" s="22" t="str">
        <v/>
      </c>
      <c r="E861" s="23" t="str">
        <v/>
      </c>
      <c r="G861" s="13" t="str">
        <v/>
      </c>
      <c r="H861" s="22" t="str">
        <v/>
      </c>
      <c r="I861" s="22" t="str">
        <v/>
      </c>
      <c r="J861" s="23" t="str">
        <v/>
      </c>
    </row>
    <row r="862" spans="2:10" x14ac:dyDescent="0.2">
      <c r="B862" s="13" t="str">
        <v/>
      </c>
      <c r="C862" s="22" t="str">
        <v/>
      </c>
      <c r="D862" s="22" t="str">
        <v/>
      </c>
      <c r="E862" s="23" t="str">
        <v/>
      </c>
      <c r="G862" s="13" t="str">
        <v/>
      </c>
      <c r="H862" s="22" t="str">
        <v/>
      </c>
      <c r="I862" s="22" t="str">
        <v/>
      </c>
      <c r="J862" s="23" t="str">
        <v/>
      </c>
    </row>
    <row r="863" spans="2:10" x14ac:dyDescent="0.2">
      <c r="B863" s="13" t="str">
        <v/>
      </c>
      <c r="C863" s="22" t="str">
        <v/>
      </c>
      <c r="D863" s="22" t="str">
        <v/>
      </c>
      <c r="E863" s="23" t="str">
        <v/>
      </c>
      <c r="G863" s="13" t="str">
        <v/>
      </c>
      <c r="H863" s="22" t="str">
        <v/>
      </c>
      <c r="I863" s="22" t="str">
        <v/>
      </c>
      <c r="J863" s="23" t="str">
        <v/>
      </c>
    </row>
    <row r="864" spans="2:10" x14ac:dyDescent="0.2">
      <c r="B864" s="13" t="str">
        <v/>
      </c>
      <c r="C864" s="22" t="str">
        <v/>
      </c>
      <c r="D864" s="22" t="str">
        <v/>
      </c>
      <c r="E864" s="23" t="str">
        <v/>
      </c>
      <c r="G864" s="13" t="str">
        <v/>
      </c>
      <c r="H864" s="22" t="str">
        <v/>
      </c>
      <c r="I864" s="22" t="str">
        <v/>
      </c>
      <c r="J864" s="23" t="str">
        <v/>
      </c>
    </row>
    <row r="865" spans="2:10" x14ac:dyDescent="0.2">
      <c r="B865" s="13" t="str">
        <v/>
      </c>
      <c r="C865" s="22" t="str">
        <v/>
      </c>
      <c r="D865" s="22" t="str">
        <v/>
      </c>
      <c r="E865" s="23" t="str">
        <v/>
      </c>
      <c r="G865" s="13" t="str">
        <v/>
      </c>
      <c r="H865" s="22" t="str">
        <v/>
      </c>
      <c r="I865" s="22" t="str">
        <v/>
      </c>
      <c r="J865" s="23" t="str">
        <v/>
      </c>
    </row>
    <row r="866" spans="2:10" ht="17" thickBot="1" x14ac:dyDescent="0.25">
      <c r="B866" s="14" t="str">
        <v/>
      </c>
      <c r="C866" s="24" t="str">
        <v/>
      </c>
      <c r="D866" s="24" t="str">
        <v/>
      </c>
      <c r="E866" s="25" t="str">
        <v/>
      </c>
      <c r="G866" s="14" t="str">
        <v/>
      </c>
      <c r="H866" s="24" t="str">
        <v/>
      </c>
      <c r="I866" s="24" t="str">
        <v/>
      </c>
      <c r="J866" s="25" t="str">
        <v/>
      </c>
    </row>
    <row r="867" spans="2:10" ht="17" thickBot="1" x14ac:dyDescent="0.25"/>
    <row r="868" spans="2:10" ht="28" customHeight="1" x14ac:dyDescent="0.2">
      <c r="B868" s="74" t="str">
        <f>IF(Clientes!A110="","— aguardando dados —",Clientes!A110)</f>
        <v>— aguardando dados —</v>
      </c>
      <c r="C868" s="75"/>
      <c r="D868" s="75"/>
      <c r="E868" s="76"/>
      <c r="G868" s="74" t="str">
        <f>IF(Clientes!A111="","— aguardando dados —",Clientes!A111)</f>
        <v>— aguardando dados —</v>
      </c>
      <c r="H868" s="75"/>
      <c r="I868" s="75"/>
      <c r="J868" s="76"/>
    </row>
    <row r="869" spans="2:10" ht="20" customHeight="1" x14ac:dyDescent="0.2">
      <c r="B869" s="77" t="s">
        <v>20</v>
      </c>
      <c r="C869" s="67"/>
      <c r="D869" s="78" t="str">
        <f>IF(Clientes!A110="","",Clientes!B110)</f>
        <v/>
      </c>
      <c r="E869" s="79"/>
      <c r="G869" s="77" t="s">
        <v>20</v>
      </c>
      <c r="H869" s="67"/>
      <c r="I869" s="78" t="str">
        <f>IF(Clientes!A111="","",Clientes!B111)</f>
        <v/>
      </c>
      <c r="J869" s="79"/>
    </row>
    <row r="870" spans="2:10" ht="20" customHeight="1" x14ac:dyDescent="0.2">
      <c r="B870" s="77" t="s">
        <v>21</v>
      </c>
      <c r="C870" s="67"/>
      <c r="D870" s="78" t="str">
        <f>IF(Clientes!A110="","",Clientes!C110)</f>
        <v/>
      </c>
      <c r="E870" s="79"/>
      <c r="G870" s="77" t="s">
        <v>21</v>
      </c>
      <c r="H870" s="67"/>
      <c r="I870" s="78" t="str">
        <f>IF(Clientes!A111="","",Clientes!C111)</f>
        <v/>
      </c>
      <c r="J870" s="79"/>
    </row>
    <row r="871" spans="2:10" ht="20" customHeight="1" x14ac:dyDescent="0.2">
      <c r="B871" s="77" t="s">
        <v>22</v>
      </c>
      <c r="C871" s="67"/>
      <c r="D871" s="80" t="str">
        <f>IF(Clientes!A110="","",Clientes!D110)</f>
        <v/>
      </c>
      <c r="E871" s="79"/>
      <c r="G871" s="77" t="s">
        <v>22</v>
      </c>
      <c r="H871" s="67"/>
      <c r="I871" s="80" t="str">
        <f>IF(Clientes!A111="","",Clientes!D111)</f>
        <v/>
      </c>
      <c r="J871" s="79"/>
    </row>
    <row r="872" spans="2:10" x14ac:dyDescent="0.2">
      <c r="B872" s="12" t="s">
        <v>23</v>
      </c>
      <c r="C872" s="11" t="s">
        <v>116</v>
      </c>
      <c r="D872" s="11" t="s">
        <v>24</v>
      </c>
      <c r="E872" s="15" t="s">
        <v>25</v>
      </c>
      <c r="G872" s="12" t="s">
        <v>23</v>
      </c>
      <c r="H872" s="11" t="s">
        <v>116</v>
      </c>
      <c r="I872" s="11" t="s">
        <v>24</v>
      </c>
      <c r="J872" s="15" t="s">
        <v>25</v>
      </c>
    </row>
    <row r="873" spans="2:10" x14ac:dyDescent="0.2">
      <c r="B873" s="13" t="str" cm="1">
        <f t="array" ref="B873:B882">IFERROR(INDEX(_xlfn.SORTBY(_xlfn._xlws.FILTER(tblConsorcios[Produto],tblConsorcios[Parcela Mensal (R$)]&lt;=Clientes!$B$110),_xlfn._xlws.FILTER(tblConsorcios[Parcela Mensal (R$)],tblConsorcios[Parcela Mensal (R$)]&lt;=Clientes!$B$110),-1),_xlfn.SEQUENCE(10)),"")</f>
        <v/>
      </c>
      <c r="C873" s="22" t="str" cm="1">
        <f t="array" ref="C873:C882">IFERROR(INDEX(_xlfn.SORTBY(_xlfn._xlws.FILTER(tblConsorcios[Valor da Carta (R$)],tblConsorcios[Parcela Mensal (R$)]&lt;=Clientes!$B$110),_xlfn._xlws.FILTER(tblConsorcios[Parcela Mensal (R$)],tblConsorcios[Parcela Mensal (R$)]&lt;=Clientes!$B$110),-1),_xlfn.SEQUENCE(10)),"")</f>
        <v/>
      </c>
      <c r="D873" s="22" t="str" cm="1">
        <f t="array" ref="D873:D882">IFERROR(INDEX(_xlfn.SORTBY(_xlfn._xlws.FILTER(tblConsorcios[Parcela Mensal (R$)],tblConsorcios[Parcela Mensal (R$)]&lt;=Clientes!$B$110),_xlfn._xlws.FILTER(tblConsorcios[Parcela Mensal (R$)],tblConsorcios[Parcela Mensal (R$)]&lt;=Clientes!$B$110),-1),_xlfn.SEQUENCE(10)),"")</f>
        <v/>
      </c>
      <c r="E873" s="23" t="str" cm="1">
        <f t="array" ref="E873:E882">IFERROR(Clientes!$B$110-INDEX(_xlfn.SORTBY(_xlfn._xlws.FILTER(tblConsorcios[Parcela Mensal (R$)],tblConsorcios[Parcela Mensal (R$)]&lt;=Clientes!$B$110),_xlfn._xlws.FILTER(tblConsorcios[Parcela Mensal (R$)],tblConsorcios[Parcela Mensal (R$)]&lt;=Clientes!$B$110),-1),_xlfn.SEQUENCE(10)),"")</f>
        <v/>
      </c>
      <c r="G873" s="13" t="str" cm="1">
        <f t="array" ref="G873:G882">IFERROR(INDEX(_xlfn.SORTBY(_xlfn._xlws.FILTER(tblConsorcios[Produto],tblConsorcios[Parcela Mensal (R$)]&lt;=Clientes!$B$111),_xlfn._xlws.FILTER(tblConsorcios[Parcela Mensal (R$)],tblConsorcios[Parcela Mensal (R$)]&lt;=Clientes!$B$111),-1),_xlfn.SEQUENCE(10)),"")</f>
        <v/>
      </c>
      <c r="H873" s="22" t="str" cm="1">
        <f t="array" ref="H873:H882">IFERROR(INDEX(_xlfn.SORTBY(_xlfn._xlws.FILTER(tblConsorcios[Valor da Carta (R$)],tblConsorcios[Parcela Mensal (R$)]&lt;=Clientes!$B$111),_xlfn._xlws.FILTER(tblConsorcios[Parcela Mensal (R$)],tblConsorcios[Parcela Mensal (R$)]&lt;=Clientes!$B$111),-1),_xlfn.SEQUENCE(10)),"")</f>
        <v/>
      </c>
      <c r="I873" s="22" t="str" cm="1">
        <f t="array" ref="I873:I882">IFERROR(INDEX(_xlfn.SORTBY(_xlfn._xlws.FILTER(tblConsorcios[Parcela Mensal (R$)],tblConsorcios[Parcela Mensal (R$)]&lt;=Clientes!$B$111),_xlfn._xlws.FILTER(tblConsorcios[Parcela Mensal (R$)],tblConsorcios[Parcela Mensal (R$)]&lt;=Clientes!$B$111),-1),_xlfn.SEQUENCE(10)),"")</f>
        <v/>
      </c>
      <c r="J873" s="23" t="str" cm="1">
        <f t="array" ref="J873:J882">IFERROR(Clientes!$B$111-INDEX(_xlfn.SORTBY(_xlfn._xlws.FILTER(tblConsorcios[Parcela Mensal (R$)],tblConsorcios[Parcela Mensal (R$)]&lt;=Clientes!$B$111),_xlfn._xlws.FILTER(tblConsorcios[Parcela Mensal (R$)],tblConsorcios[Parcela Mensal (R$)]&lt;=Clientes!$B$111),-1),_xlfn.SEQUENCE(10)),"")</f>
        <v/>
      </c>
    </row>
    <row r="874" spans="2:10" x14ac:dyDescent="0.2">
      <c r="B874" s="13" t="str">
        <v/>
      </c>
      <c r="C874" s="22" t="str">
        <v/>
      </c>
      <c r="D874" s="22" t="str">
        <v/>
      </c>
      <c r="E874" s="23" t="str">
        <v/>
      </c>
      <c r="G874" s="13" t="str">
        <v/>
      </c>
      <c r="H874" s="22" t="str">
        <v/>
      </c>
      <c r="I874" s="22" t="str">
        <v/>
      </c>
      <c r="J874" s="23" t="str">
        <v/>
      </c>
    </row>
    <row r="875" spans="2:10" x14ac:dyDescent="0.2">
      <c r="B875" s="13" t="str">
        <v/>
      </c>
      <c r="C875" s="22" t="str">
        <v/>
      </c>
      <c r="D875" s="22" t="str">
        <v/>
      </c>
      <c r="E875" s="23" t="str">
        <v/>
      </c>
      <c r="G875" s="13" t="str">
        <v/>
      </c>
      <c r="H875" s="22" t="str">
        <v/>
      </c>
      <c r="I875" s="22" t="str">
        <v/>
      </c>
      <c r="J875" s="23" t="str">
        <v/>
      </c>
    </row>
    <row r="876" spans="2:10" x14ac:dyDescent="0.2">
      <c r="B876" s="13" t="str">
        <v/>
      </c>
      <c r="C876" s="22" t="str">
        <v/>
      </c>
      <c r="D876" s="22" t="str">
        <v/>
      </c>
      <c r="E876" s="23" t="str">
        <v/>
      </c>
      <c r="G876" s="13" t="str">
        <v/>
      </c>
      <c r="H876" s="22" t="str">
        <v/>
      </c>
      <c r="I876" s="22" t="str">
        <v/>
      </c>
      <c r="J876" s="23" t="str">
        <v/>
      </c>
    </row>
    <row r="877" spans="2:10" x14ac:dyDescent="0.2">
      <c r="B877" s="13" t="str">
        <v/>
      </c>
      <c r="C877" s="22" t="str">
        <v/>
      </c>
      <c r="D877" s="22" t="str">
        <v/>
      </c>
      <c r="E877" s="23" t="str">
        <v/>
      </c>
      <c r="G877" s="13" t="str">
        <v/>
      </c>
      <c r="H877" s="22" t="str">
        <v/>
      </c>
      <c r="I877" s="22" t="str">
        <v/>
      </c>
      <c r="J877" s="23" t="str">
        <v/>
      </c>
    </row>
    <row r="878" spans="2:10" x14ac:dyDescent="0.2">
      <c r="B878" s="13" t="str">
        <v/>
      </c>
      <c r="C878" s="22" t="str">
        <v/>
      </c>
      <c r="D878" s="22" t="str">
        <v/>
      </c>
      <c r="E878" s="23" t="str">
        <v/>
      </c>
      <c r="G878" s="13" t="str">
        <v/>
      </c>
      <c r="H878" s="22" t="str">
        <v/>
      </c>
      <c r="I878" s="22" t="str">
        <v/>
      </c>
      <c r="J878" s="23" t="str">
        <v/>
      </c>
    </row>
    <row r="879" spans="2:10" x14ac:dyDescent="0.2">
      <c r="B879" s="13" t="str">
        <v/>
      </c>
      <c r="C879" s="22" t="str">
        <v/>
      </c>
      <c r="D879" s="22" t="str">
        <v/>
      </c>
      <c r="E879" s="23" t="str">
        <v/>
      </c>
      <c r="G879" s="13" t="str">
        <v/>
      </c>
      <c r="H879" s="22" t="str">
        <v/>
      </c>
      <c r="I879" s="22" t="str">
        <v/>
      </c>
      <c r="J879" s="23" t="str">
        <v/>
      </c>
    </row>
    <row r="880" spans="2:10" x14ac:dyDescent="0.2">
      <c r="B880" s="13" t="str">
        <v/>
      </c>
      <c r="C880" s="22" t="str">
        <v/>
      </c>
      <c r="D880" s="22" t="str">
        <v/>
      </c>
      <c r="E880" s="23" t="str">
        <v/>
      </c>
      <c r="G880" s="13" t="str">
        <v/>
      </c>
      <c r="H880" s="22" t="str">
        <v/>
      </c>
      <c r="I880" s="22" t="str">
        <v/>
      </c>
      <c r="J880" s="23" t="str">
        <v/>
      </c>
    </row>
    <row r="881" spans="2:10" x14ac:dyDescent="0.2">
      <c r="B881" s="13" t="str">
        <v/>
      </c>
      <c r="C881" s="22" t="str">
        <v/>
      </c>
      <c r="D881" s="22" t="str">
        <v/>
      </c>
      <c r="E881" s="23" t="str">
        <v/>
      </c>
      <c r="G881" s="13" t="str">
        <v/>
      </c>
      <c r="H881" s="22" t="str">
        <v/>
      </c>
      <c r="I881" s="22" t="str">
        <v/>
      </c>
      <c r="J881" s="23" t="str">
        <v/>
      </c>
    </row>
    <row r="882" spans="2:10" ht="17" thickBot="1" x14ac:dyDescent="0.25">
      <c r="B882" s="14" t="str">
        <v/>
      </c>
      <c r="C882" s="24" t="str">
        <v/>
      </c>
      <c r="D882" s="24" t="str">
        <v/>
      </c>
      <c r="E882" s="25" t="str">
        <v/>
      </c>
      <c r="G882" s="14" t="str">
        <v/>
      </c>
      <c r="H882" s="24" t="str">
        <v/>
      </c>
      <c r="I882" s="24" t="str">
        <v/>
      </c>
      <c r="J882" s="25" t="str">
        <v/>
      </c>
    </row>
    <row r="883" spans="2:10" ht="17" thickBot="1" x14ac:dyDescent="0.25"/>
    <row r="884" spans="2:10" ht="28" customHeight="1" x14ac:dyDescent="0.2">
      <c r="B884" s="74" t="str">
        <f>IF(Clientes!A112="","— aguardando dados —",Clientes!A112)</f>
        <v>— aguardando dados —</v>
      </c>
      <c r="C884" s="75"/>
      <c r="D884" s="75"/>
      <c r="E884" s="76"/>
      <c r="G884" s="74" t="str">
        <f>IF(Clientes!A113="","— aguardando dados —",Clientes!A113)</f>
        <v>— aguardando dados —</v>
      </c>
      <c r="H884" s="75"/>
      <c r="I884" s="75"/>
      <c r="J884" s="76"/>
    </row>
    <row r="885" spans="2:10" ht="20" customHeight="1" x14ac:dyDescent="0.2">
      <c r="B885" s="77" t="s">
        <v>20</v>
      </c>
      <c r="C885" s="67"/>
      <c r="D885" s="78" t="str">
        <f>IF(Clientes!A112="","",Clientes!B112)</f>
        <v/>
      </c>
      <c r="E885" s="79"/>
      <c r="G885" s="77" t="s">
        <v>20</v>
      </c>
      <c r="H885" s="67"/>
      <c r="I885" s="78" t="str">
        <f>IF(Clientes!A113="","",Clientes!B113)</f>
        <v/>
      </c>
      <c r="J885" s="79"/>
    </row>
    <row r="886" spans="2:10" ht="20" customHeight="1" x14ac:dyDescent="0.2">
      <c r="B886" s="77" t="s">
        <v>21</v>
      </c>
      <c r="C886" s="67"/>
      <c r="D886" s="78" t="str">
        <f>IF(Clientes!A112="","",Clientes!C112)</f>
        <v/>
      </c>
      <c r="E886" s="79"/>
      <c r="G886" s="77" t="s">
        <v>21</v>
      </c>
      <c r="H886" s="67"/>
      <c r="I886" s="78" t="str">
        <f>IF(Clientes!A113="","",Clientes!C113)</f>
        <v/>
      </c>
      <c r="J886" s="79"/>
    </row>
    <row r="887" spans="2:10" ht="20" customHeight="1" x14ac:dyDescent="0.2">
      <c r="B887" s="77" t="s">
        <v>22</v>
      </c>
      <c r="C887" s="67"/>
      <c r="D887" s="80" t="str">
        <f>IF(Clientes!A112="","",Clientes!D112)</f>
        <v/>
      </c>
      <c r="E887" s="79"/>
      <c r="G887" s="77" t="s">
        <v>22</v>
      </c>
      <c r="H887" s="67"/>
      <c r="I887" s="80" t="str">
        <f>IF(Clientes!A113="","",Clientes!D113)</f>
        <v/>
      </c>
      <c r="J887" s="79"/>
    </row>
    <row r="888" spans="2:10" x14ac:dyDescent="0.2">
      <c r="B888" s="12" t="s">
        <v>23</v>
      </c>
      <c r="C888" s="11" t="s">
        <v>116</v>
      </c>
      <c r="D888" s="11" t="s">
        <v>24</v>
      </c>
      <c r="E888" s="15" t="s">
        <v>25</v>
      </c>
      <c r="G888" s="12" t="s">
        <v>23</v>
      </c>
      <c r="H888" s="11" t="s">
        <v>116</v>
      </c>
      <c r="I888" s="11" t="s">
        <v>24</v>
      </c>
      <c r="J888" s="15" t="s">
        <v>25</v>
      </c>
    </row>
    <row r="889" spans="2:10" x14ac:dyDescent="0.2">
      <c r="B889" s="13" t="str" cm="1">
        <f t="array" ref="B889:B898">IFERROR(INDEX(_xlfn.SORTBY(_xlfn._xlws.FILTER(tblConsorcios[Produto],tblConsorcios[Parcela Mensal (R$)]&lt;=Clientes!$B$112),_xlfn._xlws.FILTER(tblConsorcios[Parcela Mensal (R$)],tblConsorcios[Parcela Mensal (R$)]&lt;=Clientes!$B$112),-1),_xlfn.SEQUENCE(10)),"")</f>
        <v/>
      </c>
      <c r="C889" s="22" t="str" cm="1">
        <f t="array" ref="C889:C898">IFERROR(INDEX(_xlfn.SORTBY(_xlfn._xlws.FILTER(tblConsorcios[Valor da Carta (R$)],tblConsorcios[Parcela Mensal (R$)]&lt;=Clientes!$B$112),_xlfn._xlws.FILTER(tblConsorcios[Parcela Mensal (R$)],tblConsorcios[Parcela Mensal (R$)]&lt;=Clientes!$B$112),-1),_xlfn.SEQUENCE(10)),"")</f>
        <v/>
      </c>
      <c r="D889" s="22" t="str" cm="1">
        <f t="array" ref="D889:D898">IFERROR(INDEX(_xlfn.SORTBY(_xlfn._xlws.FILTER(tblConsorcios[Parcela Mensal (R$)],tblConsorcios[Parcela Mensal (R$)]&lt;=Clientes!$B$112),_xlfn._xlws.FILTER(tblConsorcios[Parcela Mensal (R$)],tblConsorcios[Parcela Mensal (R$)]&lt;=Clientes!$B$112),-1),_xlfn.SEQUENCE(10)),"")</f>
        <v/>
      </c>
      <c r="E889" s="23" t="str" cm="1">
        <f t="array" ref="E889:E898">IFERROR(Clientes!$B$112-INDEX(_xlfn.SORTBY(_xlfn._xlws.FILTER(tblConsorcios[Parcela Mensal (R$)],tblConsorcios[Parcela Mensal (R$)]&lt;=Clientes!$B$112),_xlfn._xlws.FILTER(tblConsorcios[Parcela Mensal (R$)],tblConsorcios[Parcela Mensal (R$)]&lt;=Clientes!$B$112),-1),_xlfn.SEQUENCE(10)),"")</f>
        <v/>
      </c>
      <c r="G889" s="13" t="str" cm="1">
        <f t="array" ref="G889:G898">IFERROR(INDEX(_xlfn.SORTBY(_xlfn._xlws.FILTER(tblConsorcios[Produto],tblConsorcios[Parcela Mensal (R$)]&lt;=Clientes!$B$113),_xlfn._xlws.FILTER(tblConsorcios[Parcela Mensal (R$)],tblConsorcios[Parcela Mensal (R$)]&lt;=Clientes!$B$113),-1),_xlfn.SEQUENCE(10)),"")</f>
        <v/>
      </c>
      <c r="H889" s="22" t="str" cm="1">
        <f t="array" ref="H889:H898">IFERROR(INDEX(_xlfn.SORTBY(_xlfn._xlws.FILTER(tblConsorcios[Valor da Carta (R$)],tblConsorcios[Parcela Mensal (R$)]&lt;=Clientes!$B$113),_xlfn._xlws.FILTER(tblConsorcios[Parcela Mensal (R$)],tblConsorcios[Parcela Mensal (R$)]&lt;=Clientes!$B$113),-1),_xlfn.SEQUENCE(10)),"")</f>
        <v/>
      </c>
      <c r="I889" s="22" t="str" cm="1">
        <f t="array" ref="I889:I898">IFERROR(INDEX(_xlfn.SORTBY(_xlfn._xlws.FILTER(tblConsorcios[Parcela Mensal (R$)],tblConsorcios[Parcela Mensal (R$)]&lt;=Clientes!$B$113),_xlfn._xlws.FILTER(tblConsorcios[Parcela Mensal (R$)],tblConsorcios[Parcela Mensal (R$)]&lt;=Clientes!$B$113),-1),_xlfn.SEQUENCE(10)),"")</f>
        <v/>
      </c>
      <c r="J889" s="23" t="str" cm="1">
        <f t="array" ref="J889:J898">IFERROR(Clientes!$B$113-INDEX(_xlfn.SORTBY(_xlfn._xlws.FILTER(tblConsorcios[Parcela Mensal (R$)],tblConsorcios[Parcela Mensal (R$)]&lt;=Clientes!$B$113),_xlfn._xlws.FILTER(tblConsorcios[Parcela Mensal (R$)],tblConsorcios[Parcela Mensal (R$)]&lt;=Clientes!$B$113),-1),_xlfn.SEQUENCE(10)),"")</f>
        <v/>
      </c>
    </row>
    <row r="890" spans="2:10" x14ac:dyDescent="0.2">
      <c r="B890" s="13" t="str">
        <v/>
      </c>
      <c r="C890" s="22" t="str">
        <v/>
      </c>
      <c r="D890" s="22" t="str">
        <v/>
      </c>
      <c r="E890" s="23" t="str">
        <v/>
      </c>
      <c r="G890" s="13" t="str">
        <v/>
      </c>
      <c r="H890" s="22" t="str">
        <v/>
      </c>
      <c r="I890" s="22" t="str">
        <v/>
      </c>
      <c r="J890" s="23" t="str">
        <v/>
      </c>
    </row>
    <row r="891" spans="2:10" x14ac:dyDescent="0.2">
      <c r="B891" s="13" t="str">
        <v/>
      </c>
      <c r="C891" s="22" t="str">
        <v/>
      </c>
      <c r="D891" s="22" t="str">
        <v/>
      </c>
      <c r="E891" s="23" t="str">
        <v/>
      </c>
      <c r="G891" s="13" t="str">
        <v/>
      </c>
      <c r="H891" s="22" t="str">
        <v/>
      </c>
      <c r="I891" s="22" t="str">
        <v/>
      </c>
      <c r="J891" s="23" t="str">
        <v/>
      </c>
    </row>
    <row r="892" spans="2:10" x14ac:dyDescent="0.2">
      <c r="B892" s="13" t="str">
        <v/>
      </c>
      <c r="C892" s="22" t="str">
        <v/>
      </c>
      <c r="D892" s="22" t="str">
        <v/>
      </c>
      <c r="E892" s="23" t="str">
        <v/>
      </c>
      <c r="G892" s="13" t="str">
        <v/>
      </c>
      <c r="H892" s="22" t="str">
        <v/>
      </c>
      <c r="I892" s="22" t="str">
        <v/>
      </c>
      <c r="J892" s="23" t="str">
        <v/>
      </c>
    </row>
    <row r="893" spans="2:10" x14ac:dyDescent="0.2">
      <c r="B893" s="13" t="str">
        <v/>
      </c>
      <c r="C893" s="22" t="str">
        <v/>
      </c>
      <c r="D893" s="22" t="str">
        <v/>
      </c>
      <c r="E893" s="23" t="str">
        <v/>
      </c>
      <c r="G893" s="13" t="str">
        <v/>
      </c>
      <c r="H893" s="22" t="str">
        <v/>
      </c>
      <c r="I893" s="22" t="str">
        <v/>
      </c>
      <c r="J893" s="23" t="str">
        <v/>
      </c>
    </row>
    <row r="894" spans="2:10" x14ac:dyDescent="0.2">
      <c r="B894" s="13" t="str">
        <v/>
      </c>
      <c r="C894" s="22" t="str">
        <v/>
      </c>
      <c r="D894" s="22" t="str">
        <v/>
      </c>
      <c r="E894" s="23" t="str">
        <v/>
      </c>
      <c r="G894" s="13" t="str">
        <v/>
      </c>
      <c r="H894" s="22" t="str">
        <v/>
      </c>
      <c r="I894" s="22" t="str">
        <v/>
      </c>
      <c r="J894" s="23" t="str">
        <v/>
      </c>
    </row>
    <row r="895" spans="2:10" x14ac:dyDescent="0.2">
      <c r="B895" s="13" t="str">
        <v/>
      </c>
      <c r="C895" s="22" t="str">
        <v/>
      </c>
      <c r="D895" s="22" t="str">
        <v/>
      </c>
      <c r="E895" s="23" t="str">
        <v/>
      </c>
      <c r="G895" s="13" t="str">
        <v/>
      </c>
      <c r="H895" s="22" t="str">
        <v/>
      </c>
      <c r="I895" s="22" t="str">
        <v/>
      </c>
      <c r="J895" s="23" t="str">
        <v/>
      </c>
    </row>
    <row r="896" spans="2:10" x14ac:dyDescent="0.2">
      <c r="B896" s="13" t="str">
        <v/>
      </c>
      <c r="C896" s="22" t="str">
        <v/>
      </c>
      <c r="D896" s="22" t="str">
        <v/>
      </c>
      <c r="E896" s="23" t="str">
        <v/>
      </c>
      <c r="G896" s="13" t="str">
        <v/>
      </c>
      <c r="H896" s="22" t="str">
        <v/>
      </c>
      <c r="I896" s="22" t="str">
        <v/>
      </c>
      <c r="J896" s="23" t="str">
        <v/>
      </c>
    </row>
    <row r="897" spans="2:10" x14ac:dyDescent="0.2">
      <c r="B897" s="13" t="str">
        <v/>
      </c>
      <c r="C897" s="22" t="str">
        <v/>
      </c>
      <c r="D897" s="22" t="str">
        <v/>
      </c>
      <c r="E897" s="23" t="str">
        <v/>
      </c>
      <c r="G897" s="13" t="str">
        <v/>
      </c>
      <c r="H897" s="22" t="str">
        <v/>
      </c>
      <c r="I897" s="22" t="str">
        <v/>
      </c>
      <c r="J897" s="23" t="str">
        <v/>
      </c>
    </row>
    <row r="898" spans="2:10" ht="17" thickBot="1" x14ac:dyDescent="0.25">
      <c r="B898" s="14" t="str">
        <v/>
      </c>
      <c r="C898" s="24" t="str">
        <v/>
      </c>
      <c r="D898" s="24" t="str">
        <v/>
      </c>
      <c r="E898" s="25" t="str">
        <v/>
      </c>
      <c r="G898" s="14" t="str">
        <v/>
      </c>
      <c r="H898" s="24" t="str">
        <v/>
      </c>
      <c r="I898" s="24" t="str">
        <v/>
      </c>
      <c r="J898" s="25" t="str">
        <v/>
      </c>
    </row>
    <row r="899" spans="2:10" ht="17" thickBot="1" x14ac:dyDescent="0.25"/>
    <row r="900" spans="2:10" ht="28" customHeight="1" x14ac:dyDescent="0.2">
      <c r="B900" s="74" t="str">
        <f>IF(Clientes!A114="","— aguardando dados —",Clientes!A114)</f>
        <v>— aguardando dados —</v>
      </c>
      <c r="C900" s="75"/>
      <c r="D900" s="75"/>
      <c r="E900" s="76"/>
      <c r="G900" s="74" t="str">
        <f>IF(Clientes!A115="","— aguardando dados —",Clientes!A115)</f>
        <v>— aguardando dados —</v>
      </c>
      <c r="H900" s="75"/>
      <c r="I900" s="75"/>
      <c r="J900" s="76"/>
    </row>
    <row r="901" spans="2:10" ht="20" customHeight="1" x14ac:dyDescent="0.2">
      <c r="B901" s="77" t="s">
        <v>20</v>
      </c>
      <c r="C901" s="67"/>
      <c r="D901" s="78" t="str">
        <f>IF(Clientes!A114="","",Clientes!B114)</f>
        <v/>
      </c>
      <c r="E901" s="79"/>
      <c r="G901" s="77" t="s">
        <v>20</v>
      </c>
      <c r="H901" s="67"/>
      <c r="I901" s="78" t="str">
        <f>IF(Clientes!A115="","",Clientes!B115)</f>
        <v/>
      </c>
      <c r="J901" s="79"/>
    </row>
    <row r="902" spans="2:10" ht="20" customHeight="1" x14ac:dyDescent="0.2">
      <c r="B902" s="77" t="s">
        <v>21</v>
      </c>
      <c r="C902" s="67"/>
      <c r="D902" s="78" t="str">
        <f>IF(Clientes!A114="","",Clientes!C114)</f>
        <v/>
      </c>
      <c r="E902" s="79"/>
      <c r="G902" s="77" t="s">
        <v>21</v>
      </c>
      <c r="H902" s="67"/>
      <c r="I902" s="78" t="str">
        <f>IF(Clientes!A115="","",Clientes!C115)</f>
        <v/>
      </c>
      <c r="J902" s="79"/>
    </row>
    <row r="903" spans="2:10" ht="20" customHeight="1" x14ac:dyDescent="0.2">
      <c r="B903" s="77" t="s">
        <v>22</v>
      </c>
      <c r="C903" s="67"/>
      <c r="D903" s="80" t="str">
        <f>IF(Clientes!A114="","",Clientes!D114)</f>
        <v/>
      </c>
      <c r="E903" s="79"/>
      <c r="G903" s="77" t="s">
        <v>22</v>
      </c>
      <c r="H903" s="67"/>
      <c r="I903" s="80" t="str">
        <f>IF(Clientes!A115="","",Clientes!D115)</f>
        <v/>
      </c>
      <c r="J903" s="79"/>
    </row>
    <row r="904" spans="2:10" x14ac:dyDescent="0.2">
      <c r="B904" s="12" t="s">
        <v>23</v>
      </c>
      <c r="C904" s="11" t="s">
        <v>116</v>
      </c>
      <c r="D904" s="11" t="s">
        <v>24</v>
      </c>
      <c r="E904" s="15" t="s">
        <v>25</v>
      </c>
      <c r="G904" s="12" t="s">
        <v>23</v>
      </c>
      <c r="H904" s="11" t="s">
        <v>116</v>
      </c>
      <c r="I904" s="11" t="s">
        <v>24</v>
      </c>
      <c r="J904" s="15" t="s">
        <v>25</v>
      </c>
    </row>
    <row r="905" spans="2:10" x14ac:dyDescent="0.2">
      <c r="B905" s="13" t="str" cm="1">
        <f t="array" ref="B905:B914">IFERROR(INDEX(_xlfn.SORTBY(_xlfn._xlws.FILTER(tblConsorcios[Produto],tblConsorcios[Parcela Mensal (R$)]&lt;=Clientes!$B$114),_xlfn._xlws.FILTER(tblConsorcios[Parcela Mensal (R$)],tblConsorcios[Parcela Mensal (R$)]&lt;=Clientes!$B$114),-1),_xlfn.SEQUENCE(10)),"")</f>
        <v/>
      </c>
      <c r="C905" s="22" t="str" cm="1">
        <f t="array" ref="C905:C914">IFERROR(INDEX(_xlfn.SORTBY(_xlfn._xlws.FILTER(tblConsorcios[Valor da Carta (R$)],tblConsorcios[Parcela Mensal (R$)]&lt;=Clientes!$B$114),_xlfn._xlws.FILTER(tblConsorcios[Parcela Mensal (R$)],tblConsorcios[Parcela Mensal (R$)]&lt;=Clientes!$B$114),-1),_xlfn.SEQUENCE(10)),"")</f>
        <v/>
      </c>
      <c r="D905" s="22" t="str" cm="1">
        <f t="array" ref="D905:D914">IFERROR(INDEX(_xlfn.SORTBY(_xlfn._xlws.FILTER(tblConsorcios[Parcela Mensal (R$)],tblConsorcios[Parcela Mensal (R$)]&lt;=Clientes!$B$114),_xlfn._xlws.FILTER(tblConsorcios[Parcela Mensal (R$)],tblConsorcios[Parcela Mensal (R$)]&lt;=Clientes!$B$114),-1),_xlfn.SEQUENCE(10)),"")</f>
        <v/>
      </c>
      <c r="E905" s="23" t="str" cm="1">
        <f t="array" ref="E905:E914">IFERROR(Clientes!$B$114-INDEX(_xlfn.SORTBY(_xlfn._xlws.FILTER(tblConsorcios[Parcela Mensal (R$)],tblConsorcios[Parcela Mensal (R$)]&lt;=Clientes!$B$114),_xlfn._xlws.FILTER(tblConsorcios[Parcela Mensal (R$)],tblConsorcios[Parcela Mensal (R$)]&lt;=Clientes!$B$114),-1),_xlfn.SEQUENCE(10)),"")</f>
        <v/>
      </c>
      <c r="G905" s="13" t="str" cm="1">
        <f t="array" ref="G905:G914">IFERROR(INDEX(_xlfn.SORTBY(_xlfn._xlws.FILTER(tblConsorcios[Produto],tblConsorcios[Parcela Mensal (R$)]&lt;=Clientes!$B$115),_xlfn._xlws.FILTER(tblConsorcios[Parcela Mensal (R$)],tblConsorcios[Parcela Mensal (R$)]&lt;=Clientes!$B$115),-1),_xlfn.SEQUENCE(10)),"")</f>
        <v/>
      </c>
      <c r="H905" s="22" t="str" cm="1">
        <f t="array" ref="H905:H914">IFERROR(INDEX(_xlfn.SORTBY(_xlfn._xlws.FILTER(tblConsorcios[Valor da Carta (R$)],tblConsorcios[Parcela Mensal (R$)]&lt;=Clientes!$B$115),_xlfn._xlws.FILTER(tblConsorcios[Parcela Mensal (R$)],tblConsorcios[Parcela Mensal (R$)]&lt;=Clientes!$B$115),-1),_xlfn.SEQUENCE(10)),"")</f>
        <v/>
      </c>
      <c r="I905" s="22" t="str" cm="1">
        <f t="array" ref="I905:I914">IFERROR(INDEX(_xlfn.SORTBY(_xlfn._xlws.FILTER(tblConsorcios[Parcela Mensal (R$)],tblConsorcios[Parcela Mensal (R$)]&lt;=Clientes!$B$115),_xlfn._xlws.FILTER(tblConsorcios[Parcela Mensal (R$)],tblConsorcios[Parcela Mensal (R$)]&lt;=Clientes!$B$115),-1),_xlfn.SEQUENCE(10)),"")</f>
        <v/>
      </c>
      <c r="J905" s="23" t="str" cm="1">
        <f t="array" ref="J905:J914">IFERROR(Clientes!$B$115-INDEX(_xlfn.SORTBY(_xlfn._xlws.FILTER(tblConsorcios[Parcela Mensal (R$)],tblConsorcios[Parcela Mensal (R$)]&lt;=Clientes!$B$115),_xlfn._xlws.FILTER(tblConsorcios[Parcela Mensal (R$)],tblConsorcios[Parcela Mensal (R$)]&lt;=Clientes!$B$115),-1),_xlfn.SEQUENCE(10)),"")</f>
        <v/>
      </c>
    </row>
    <row r="906" spans="2:10" x14ac:dyDescent="0.2">
      <c r="B906" s="13" t="str">
        <v/>
      </c>
      <c r="C906" s="22" t="str">
        <v/>
      </c>
      <c r="D906" s="22" t="str">
        <v/>
      </c>
      <c r="E906" s="23" t="str">
        <v/>
      </c>
      <c r="G906" s="13" t="str">
        <v/>
      </c>
      <c r="H906" s="22" t="str">
        <v/>
      </c>
      <c r="I906" s="22" t="str">
        <v/>
      </c>
      <c r="J906" s="23" t="str">
        <v/>
      </c>
    </row>
    <row r="907" spans="2:10" x14ac:dyDescent="0.2">
      <c r="B907" s="13" t="str">
        <v/>
      </c>
      <c r="C907" s="22" t="str">
        <v/>
      </c>
      <c r="D907" s="22" t="str">
        <v/>
      </c>
      <c r="E907" s="23" t="str">
        <v/>
      </c>
      <c r="G907" s="13" t="str">
        <v/>
      </c>
      <c r="H907" s="22" t="str">
        <v/>
      </c>
      <c r="I907" s="22" t="str">
        <v/>
      </c>
      <c r="J907" s="23" t="str">
        <v/>
      </c>
    </row>
    <row r="908" spans="2:10" x14ac:dyDescent="0.2">
      <c r="B908" s="13" t="str">
        <v/>
      </c>
      <c r="C908" s="22" t="str">
        <v/>
      </c>
      <c r="D908" s="22" t="str">
        <v/>
      </c>
      <c r="E908" s="23" t="str">
        <v/>
      </c>
      <c r="G908" s="13" t="str">
        <v/>
      </c>
      <c r="H908" s="22" t="str">
        <v/>
      </c>
      <c r="I908" s="22" t="str">
        <v/>
      </c>
      <c r="J908" s="23" t="str">
        <v/>
      </c>
    </row>
    <row r="909" spans="2:10" x14ac:dyDescent="0.2">
      <c r="B909" s="13" t="str">
        <v/>
      </c>
      <c r="C909" s="22" t="str">
        <v/>
      </c>
      <c r="D909" s="22" t="str">
        <v/>
      </c>
      <c r="E909" s="23" t="str">
        <v/>
      </c>
      <c r="G909" s="13" t="str">
        <v/>
      </c>
      <c r="H909" s="22" t="str">
        <v/>
      </c>
      <c r="I909" s="22" t="str">
        <v/>
      </c>
      <c r="J909" s="23" t="str">
        <v/>
      </c>
    </row>
    <row r="910" spans="2:10" x14ac:dyDescent="0.2">
      <c r="B910" s="13" t="str">
        <v/>
      </c>
      <c r="C910" s="22" t="str">
        <v/>
      </c>
      <c r="D910" s="22" t="str">
        <v/>
      </c>
      <c r="E910" s="23" t="str">
        <v/>
      </c>
      <c r="G910" s="13" t="str">
        <v/>
      </c>
      <c r="H910" s="22" t="str">
        <v/>
      </c>
      <c r="I910" s="22" t="str">
        <v/>
      </c>
      <c r="J910" s="23" t="str">
        <v/>
      </c>
    </row>
    <row r="911" spans="2:10" x14ac:dyDescent="0.2">
      <c r="B911" s="13" t="str">
        <v/>
      </c>
      <c r="C911" s="22" t="str">
        <v/>
      </c>
      <c r="D911" s="22" t="str">
        <v/>
      </c>
      <c r="E911" s="23" t="str">
        <v/>
      </c>
      <c r="G911" s="13" t="str">
        <v/>
      </c>
      <c r="H911" s="22" t="str">
        <v/>
      </c>
      <c r="I911" s="22" t="str">
        <v/>
      </c>
      <c r="J911" s="23" t="str">
        <v/>
      </c>
    </row>
    <row r="912" spans="2:10" x14ac:dyDescent="0.2">
      <c r="B912" s="13" t="str">
        <v/>
      </c>
      <c r="C912" s="22" t="str">
        <v/>
      </c>
      <c r="D912" s="22" t="str">
        <v/>
      </c>
      <c r="E912" s="23" t="str">
        <v/>
      </c>
      <c r="G912" s="13" t="str">
        <v/>
      </c>
      <c r="H912" s="22" t="str">
        <v/>
      </c>
      <c r="I912" s="22" t="str">
        <v/>
      </c>
      <c r="J912" s="23" t="str">
        <v/>
      </c>
    </row>
    <row r="913" spans="2:10" x14ac:dyDescent="0.2">
      <c r="B913" s="13" t="str">
        <v/>
      </c>
      <c r="C913" s="22" t="str">
        <v/>
      </c>
      <c r="D913" s="22" t="str">
        <v/>
      </c>
      <c r="E913" s="23" t="str">
        <v/>
      </c>
      <c r="G913" s="13" t="str">
        <v/>
      </c>
      <c r="H913" s="22" t="str">
        <v/>
      </c>
      <c r="I913" s="22" t="str">
        <v/>
      </c>
      <c r="J913" s="23" t="str">
        <v/>
      </c>
    </row>
    <row r="914" spans="2:10" ht="17" thickBot="1" x14ac:dyDescent="0.25">
      <c r="B914" s="14" t="str">
        <v/>
      </c>
      <c r="C914" s="24" t="str">
        <v/>
      </c>
      <c r="D914" s="24" t="str">
        <v/>
      </c>
      <c r="E914" s="25" t="str">
        <v/>
      </c>
      <c r="G914" s="14" t="str">
        <v/>
      </c>
      <c r="H914" s="24" t="str">
        <v/>
      </c>
      <c r="I914" s="24" t="str">
        <v/>
      </c>
      <c r="J914" s="25" t="str">
        <v/>
      </c>
    </row>
    <row r="915" spans="2:10" ht="17" thickBot="1" x14ac:dyDescent="0.25"/>
    <row r="916" spans="2:10" ht="28" customHeight="1" x14ac:dyDescent="0.2">
      <c r="B916" s="74" t="str">
        <f>IF(Clientes!A116="","— aguardando dados —",Clientes!A116)</f>
        <v>— aguardando dados —</v>
      </c>
      <c r="C916" s="75"/>
      <c r="D916" s="75"/>
      <c r="E916" s="76"/>
      <c r="G916" s="74" t="str">
        <f>IF(Clientes!A117="","— aguardando dados —",Clientes!A117)</f>
        <v>— aguardando dados —</v>
      </c>
      <c r="H916" s="75"/>
      <c r="I916" s="75"/>
      <c r="J916" s="76"/>
    </row>
    <row r="917" spans="2:10" ht="20" customHeight="1" x14ac:dyDescent="0.2">
      <c r="B917" s="77" t="s">
        <v>20</v>
      </c>
      <c r="C917" s="67"/>
      <c r="D917" s="78" t="str">
        <f>IF(Clientes!A116="","",Clientes!B116)</f>
        <v/>
      </c>
      <c r="E917" s="79"/>
      <c r="G917" s="77" t="s">
        <v>20</v>
      </c>
      <c r="H917" s="67"/>
      <c r="I917" s="78" t="str">
        <f>IF(Clientes!A117="","",Clientes!B117)</f>
        <v/>
      </c>
      <c r="J917" s="79"/>
    </row>
    <row r="918" spans="2:10" ht="20" customHeight="1" x14ac:dyDescent="0.2">
      <c r="B918" s="77" t="s">
        <v>21</v>
      </c>
      <c r="C918" s="67"/>
      <c r="D918" s="78" t="str">
        <f>IF(Clientes!A116="","",Clientes!C116)</f>
        <v/>
      </c>
      <c r="E918" s="79"/>
      <c r="G918" s="77" t="s">
        <v>21</v>
      </c>
      <c r="H918" s="67"/>
      <c r="I918" s="78" t="str">
        <f>IF(Clientes!A117="","",Clientes!C117)</f>
        <v/>
      </c>
      <c r="J918" s="79"/>
    </row>
    <row r="919" spans="2:10" ht="20" customHeight="1" x14ac:dyDescent="0.2">
      <c r="B919" s="77" t="s">
        <v>22</v>
      </c>
      <c r="C919" s="67"/>
      <c r="D919" s="80" t="str">
        <f>IF(Clientes!A116="","",Clientes!D116)</f>
        <v/>
      </c>
      <c r="E919" s="79"/>
      <c r="G919" s="77" t="s">
        <v>22</v>
      </c>
      <c r="H919" s="67"/>
      <c r="I919" s="80" t="str">
        <f>IF(Clientes!A117="","",Clientes!D117)</f>
        <v/>
      </c>
      <c r="J919" s="79"/>
    </row>
    <row r="920" spans="2:10" x14ac:dyDescent="0.2">
      <c r="B920" s="12" t="s">
        <v>23</v>
      </c>
      <c r="C920" s="11" t="s">
        <v>116</v>
      </c>
      <c r="D920" s="11" t="s">
        <v>24</v>
      </c>
      <c r="E920" s="15" t="s">
        <v>25</v>
      </c>
      <c r="G920" s="12" t="s">
        <v>23</v>
      </c>
      <c r="H920" s="11" t="s">
        <v>116</v>
      </c>
      <c r="I920" s="11" t="s">
        <v>24</v>
      </c>
      <c r="J920" s="15" t="s">
        <v>25</v>
      </c>
    </row>
    <row r="921" spans="2:10" x14ac:dyDescent="0.2">
      <c r="B921" s="13" t="str" cm="1">
        <f t="array" ref="B921:B930">IFERROR(INDEX(_xlfn.SORTBY(_xlfn._xlws.FILTER(tblConsorcios[Produto],tblConsorcios[Parcela Mensal (R$)]&lt;=Clientes!$B$116),_xlfn._xlws.FILTER(tblConsorcios[Parcela Mensal (R$)],tblConsorcios[Parcela Mensal (R$)]&lt;=Clientes!$B$116),-1),_xlfn.SEQUENCE(10)),"")</f>
        <v/>
      </c>
      <c r="C921" s="22" t="str" cm="1">
        <f t="array" ref="C921:C930">IFERROR(INDEX(_xlfn.SORTBY(_xlfn._xlws.FILTER(tblConsorcios[Valor da Carta (R$)],tblConsorcios[Parcela Mensal (R$)]&lt;=Clientes!$B$116),_xlfn._xlws.FILTER(tblConsorcios[Parcela Mensal (R$)],tblConsorcios[Parcela Mensal (R$)]&lt;=Clientes!$B$116),-1),_xlfn.SEQUENCE(10)),"")</f>
        <v/>
      </c>
      <c r="D921" s="22" t="str" cm="1">
        <f t="array" ref="D921:D930">IFERROR(INDEX(_xlfn.SORTBY(_xlfn._xlws.FILTER(tblConsorcios[Parcela Mensal (R$)],tblConsorcios[Parcela Mensal (R$)]&lt;=Clientes!$B$116),_xlfn._xlws.FILTER(tblConsorcios[Parcela Mensal (R$)],tblConsorcios[Parcela Mensal (R$)]&lt;=Clientes!$B$116),-1),_xlfn.SEQUENCE(10)),"")</f>
        <v/>
      </c>
      <c r="E921" s="23" t="str" cm="1">
        <f t="array" ref="E921:E930">IFERROR(Clientes!$B$116-INDEX(_xlfn.SORTBY(_xlfn._xlws.FILTER(tblConsorcios[Parcela Mensal (R$)],tblConsorcios[Parcela Mensal (R$)]&lt;=Clientes!$B$116),_xlfn._xlws.FILTER(tblConsorcios[Parcela Mensal (R$)],tblConsorcios[Parcela Mensal (R$)]&lt;=Clientes!$B$116),-1),_xlfn.SEQUENCE(10)),"")</f>
        <v/>
      </c>
      <c r="G921" s="13" t="str" cm="1">
        <f t="array" ref="G921:G930">IFERROR(INDEX(_xlfn.SORTBY(_xlfn._xlws.FILTER(tblConsorcios[Produto],tblConsorcios[Parcela Mensal (R$)]&lt;=Clientes!$B$117),_xlfn._xlws.FILTER(tblConsorcios[Parcela Mensal (R$)],tblConsorcios[Parcela Mensal (R$)]&lt;=Clientes!$B$117),-1),_xlfn.SEQUENCE(10)),"")</f>
        <v/>
      </c>
      <c r="H921" s="22" t="str" cm="1">
        <f t="array" ref="H921:H930">IFERROR(INDEX(_xlfn.SORTBY(_xlfn._xlws.FILTER(tblConsorcios[Valor da Carta (R$)],tblConsorcios[Parcela Mensal (R$)]&lt;=Clientes!$B$117),_xlfn._xlws.FILTER(tblConsorcios[Parcela Mensal (R$)],tblConsorcios[Parcela Mensal (R$)]&lt;=Clientes!$B$117),-1),_xlfn.SEQUENCE(10)),"")</f>
        <v/>
      </c>
      <c r="I921" s="22" t="str" cm="1">
        <f t="array" ref="I921:I930">IFERROR(INDEX(_xlfn.SORTBY(_xlfn._xlws.FILTER(tblConsorcios[Parcela Mensal (R$)],tblConsorcios[Parcela Mensal (R$)]&lt;=Clientes!$B$117),_xlfn._xlws.FILTER(tblConsorcios[Parcela Mensal (R$)],tblConsorcios[Parcela Mensal (R$)]&lt;=Clientes!$B$117),-1),_xlfn.SEQUENCE(10)),"")</f>
        <v/>
      </c>
      <c r="J921" s="23" t="str" cm="1">
        <f t="array" ref="J921:J930">IFERROR(Clientes!$B$117-INDEX(_xlfn.SORTBY(_xlfn._xlws.FILTER(tblConsorcios[Parcela Mensal (R$)],tblConsorcios[Parcela Mensal (R$)]&lt;=Clientes!$B$117),_xlfn._xlws.FILTER(tblConsorcios[Parcela Mensal (R$)],tblConsorcios[Parcela Mensal (R$)]&lt;=Clientes!$B$117),-1),_xlfn.SEQUENCE(10)),"")</f>
        <v/>
      </c>
    </row>
    <row r="922" spans="2:10" x14ac:dyDescent="0.2">
      <c r="B922" s="13" t="str">
        <v/>
      </c>
      <c r="C922" s="22" t="str">
        <v/>
      </c>
      <c r="D922" s="22" t="str">
        <v/>
      </c>
      <c r="E922" s="23" t="str">
        <v/>
      </c>
      <c r="G922" s="13" t="str">
        <v/>
      </c>
      <c r="H922" s="22" t="str">
        <v/>
      </c>
      <c r="I922" s="22" t="str">
        <v/>
      </c>
      <c r="J922" s="23" t="str">
        <v/>
      </c>
    </row>
    <row r="923" spans="2:10" x14ac:dyDescent="0.2">
      <c r="B923" s="13" t="str">
        <v/>
      </c>
      <c r="C923" s="22" t="str">
        <v/>
      </c>
      <c r="D923" s="22" t="str">
        <v/>
      </c>
      <c r="E923" s="23" t="str">
        <v/>
      </c>
      <c r="G923" s="13" t="str">
        <v/>
      </c>
      <c r="H923" s="22" t="str">
        <v/>
      </c>
      <c r="I923" s="22" t="str">
        <v/>
      </c>
      <c r="J923" s="23" t="str">
        <v/>
      </c>
    </row>
    <row r="924" spans="2:10" x14ac:dyDescent="0.2">
      <c r="B924" s="13" t="str">
        <v/>
      </c>
      <c r="C924" s="22" t="str">
        <v/>
      </c>
      <c r="D924" s="22" t="str">
        <v/>
      </c>
      <c r="E924" s="23" t="str">
        <v/>
      </c>
      <c r="G924" s="13" t="str">
        <v/>
      </c>
      <c r="H924" s="22" t="str">
        <v/>
      </c>
      <c r="I924" s="22" t="str">
        <v/>
      </c>
      <c r="J924" s="23" t="str">
        <v/>
      </c>
    </row>
    <row r="925" spans="2:10" x14ac:dyDescent="0.2">
      <c r="B925" s="13" t="str">
        <v/>
      </c>
      <c r="C925" s="22" t="str">
        <v/>
      </c>
      <c r="D925" s="22" t="str">
        <v/>
      </c>
      <c r="E925" s="23" t="str">
        <v/>
      </c>
      <c r="G925" s="13" t="str">
        <v/>
      </c>
      <c r="H925" s="22" t="str">
        <v/>
      </c>
      <c r="I925" s="22" t="str">
        <v/>
      </c>
      <c r="J925" s="23" t="str">
        <v/>
      </c>
    </row>
    <row r="926" spans="2:10" x14ac:dyDescent="0.2">
      <c r="B926" s="13" t="str">
        <v/>
      </c>
      <c r="C926" s="22" t="str">
        <v/>
      </c>
      <c r="D926" s="22" t="str">
        <v/>
      </c>
      <c r="E926" s="23" t="str">
        <v/>
      </c>
      <c r="G926" s="13" t="str">
        <v/>
      </c>
      <c r="H926" s="22" t="str">
        <v/>
      </c>
      <c r="I926" s="22" t="str">
        <v/>
      </c>
      <c r="J926" s="23" t="str">
        <v/>
      </c>
    </row>
    <row r="927" spans="2:10" x14ac:dyDescent="0.2">
      <c r="B927" s="13" t="str">
        <v/>
      </c>
      <c r="C927" s="22" t="str">
        <v/>
      </c>
      <c r="D927" s="22" t="str">
        <v/>
      </c>
      <c r="E927" s="23" t="str">
        <v/>
      </c>
      <c r="G927" s="13" t="str">
        <v/>
      </c>
      <c r="H927" s="22" t="str">
        <v/>
      </c>
      <c r="I927" s="22" t="str">
        <v/>
      </c>
      <c r="J927" s="23" t="str">
        <v/>
      </c>
    </row>
    <row r="928" spans="2:10" x14ac:dyDescent="0.2">
      <c r="B928" s="13" t="str">
        <v/>
      </c>
      <c r="C928" s="22" t="str">
        <v/>
      </c>
      <c r="D928" s="22" t="str">
        <v/>
      </c>
      <c r="E928" s="23" t="str">
        <v/>
      </c>
      <c r="G928" s="13" t="str">
        <v/>
      </c>
      <c r="H928" s="22" t="str">
        <v/>
      </c>
      <c r="I928" s="22" t="str">
        <v/>
      </c>
      <c r="J928" s="23" t="str">
        <v/>
      </c>
    </row>
    <row r="929" spans="2:10" x14ac:dyDescent="0.2">
      <c r="B929" s="13" t="str">
        <v/>
      </c>
      <c r="C929" s="22" t="str">
        <v/>
      </c>
      <c r="D929" s="22" t="str">
        <v/>
      </c>
      <c r="E929" s="23" t="str">
        <v/>
      </c>
      <c r="G929" s="13" t="str">
        <v/>
      </c>
      <c r="H929" s="22" t="str">
        <v/>
      </c>
      <c r="I929" s="22" t="str">
        <v/>
      </c>
      <c r="J929" s="23" t="str">
        <v/>
      </c>
    </row>
    <row r="930" spans="2:10" ht="17" thickBot="1" x14ac:dyDescent="0.25">
      <c r="B930" s="14" t="str">
        <v/>
      </c>
      <c r="C930" s="24" t="str">
        <v/>
      </c>
      <c r="D930" s="24" t="str">
        <v/>
      </c>
      <c r="E930" s="25" t="str">
        <v/>
      </c>
      <c r="G930" s="14" t="str">
        <v/>
      </c>
      <c r="H930" s="24" t="str">
        <v/>
      </c>
      <c r="I930" s="24" t="str">
        <v/>
      </c>
      <c r="J930" s="25" t="str">
        <v/>
      </c>
    </row>
    <row r="931" spans="2:10" ht="17" thickBot="1" x14ac:dyDescent="0.25"/>
    <row r="932" spans="2:10" ht="28" customHeight="1" x14ac:dyDescent="0.2">
      <c r="B932" s="74" t="str">
        <f>IF(Clientes!A118="","— aguardando dados —",Clientes!A118)</f>
        <v>— aguardando dados —</v>
      </c>
      <c r="C932" s="75"/>
      <c r="D932" s="75"/>
      <c r="E932" s="76"/>
      <c r="G932" s="74" t="str">
        <f>IF(Clientes!A119="","— aguardando dados —",Clientes!A119)</f>
        <v>— aguardando dados —</v>
      </c>
      <c r="H932" s="75"/>
      <c r="I932" s="75"/>
      <c r="J932" s="76"/>
    </row>
    <row r="933" spans="2:10" ht="20" customHeight="1" x14ac:dyDescent="0.2">
      <c r="B933" s="77" t="s">
        <v>20</v>
      </c>
      <c r="C933" s="67"/>
      <c r="D933" s="78" t="str">
        <f>IF(Clientes!A118="","",Clientes!B118)</f>
        <v/>
      </c>
      <c r="E933" s="79"/>
      <c r="G933" s="77" t="s">
        <v>20</v>
      </c>
      <c r="H933" s="67"/>
      <c r="I933" s="78" t="str">
        <f>IF(Clientes!A119="","",Clientes!B119)</f>
        <v/>
      </c>
      <c r="J933" s="79"/>
    </row>
    <row r="934" spans="2:10" ht="20" customHeight="1" x14ac:dyDescent="0.2">
      <c r="B934" s="77" t="s">
        <v>21</v>
      </c>
      <c r="C934" s="67"/>
      <c r="D934" s="78" t="str">
        <f>IF(Clientes!A118="","",Clientes!C118)</f>
        <v/>
      </c>
      <c r="E934" s="79"/>
      <c r="G934" s="77" t="s">
        <v>21</v>
      </c>
      <c r="H934" s="67"/>
      <c r="I934" s="78" t="str">
        <f>IF(Clientes!A119="","",Clientes!C119)</f>
        <v/>
      </c>
      <c r="J934" s="79"/>
    </row>
    <row r="935" spans="2:10" ht="20" customHeight="1" x14ac:dyDescent="0.2">
      <c r="B935" s="77" t="s">
        <v>22</v>
      </c>
      <c r="C935" s="67"/>
      <c r="D935" s="80" t="str">
        <f>IF(Clientes!A118="","",Clientes!D118)</f>
        <v/>
      </c>
      <c r="E935" s="79"/>
      <c r="G935" s="77" t="s">
        <v>22</v>
      </c>
      <c r="H935" s="67"/>
      <c r="I935" s="80" t="str">
        <f>IF(Clientes!A119="","",Clientes!D119)</f>
        <v/>
      </c>
      <c r="J935" s="79"/>
    </row>
    <row r="936" spans="2:10" x14ac:dyDescent="0.2">
      <c r="B936" s="12" t="s">
        <v>23</v>
      </c>
      <c r="C936" s="11" t="s">
        <v>116</v>
      </c>
      <c r="D936" s="11" t="s">
        <v>24</v>
      </c>
      <c r="E936" s="15" t="s">
        <v>25</v>
      </c>
      <c r="G936" s="12" t="s">
        <v>23</v>
      </c>
      <c r="H936" s="11" t="s">
        <v>116</v>
      </c>
      <c r="I936" s="11" t="s">
        <v>24</v>
      </c>
      <c r="J936" s="15" t="s">
        <v>25</v>
      </c>
    </row>
    <row r="937" spans="2:10" x14ac:dyDescent="0.2">
      <c r="B937" s="13" t="str" cm="1">
        <f t="array" ref="B937:B946">IFERROR(INDEX(_xlfn.SORTBY(_xlfn._xlws.FILTER(tblConsorcios[Produto],tblConsorcios[Parcela Mensal (R$)]&lt;=Clientes!$B$118),_xlfn._xlws.FILTER(tblConsorcios[Parcela Mensal (R$)],tblConsorcios[Parcela Mensal (R$)]&lt;=Clientes!$B$118),-1),_xlfn.SEQUENCE(10)),"")</f>
        <v/>
      </c>
      <c r="C937" s="22" t="str" cm="1">
        <f t="array" ref="C937:C946">IFERROR(INDEX(_xlfn.SORTBY(_xlfn._xlws.FILTER(tblConsorcios[Valor da Carta (R$)],tblConsorcios[Parcela Mensal (R$)]&lt;=Clientes!$B$118),_xlfn._xlws.FILTER(tblConsorcios[Parcela Mensal (R$)],tblConsorcios[Parcela Mensal (R$)]&lt;=Clientes!$B$118),-1),_xlfn.SEQUENCE(10)),"")</f>
        <v/>
      </c>
      <c r="D937" s="22" t="str" cm="1">
        <f t="array" ref="D937:D946">IFERROR(INDEX(_xlfn.SORTBY(_xlfn._xlws.FILTER(tblConsorcios[Parcela Mensal (R$)],tblConsorcios[Parcela Mensal (R$)]&lt;=Clientes!$B$118),_xlfn._xlws.FILTER(tblConsorcios[Parcela Mensal (R$)],tblConsorcios[Parcela Mensal (R$)]&lt;=Clientes!$B$118),-1),_xlfn.SEQUENCE(10)),"")</f>
        <v/>
      </c>
      <c r="E937" s="23" t="str" cm="1">
        <f t="array" ref="E937:E946">IFERROR(Clientes!$B$118-INDEX(_xlfn.SORTBY(_xlfn._xlws.FILTER(tblConsorcios[Parcela Mensal (R$)],tblConsorcios[Parcela Mensal (R$)]&lt;=Clientes!$B$118),_xlfn._xlws.FILTER(tblConsorcios[Parcela Mensal (R$)],tblConsorcios[Parcela Mensal (R$)]&lt;=Clientes!$B$118),-1),_xlfn.SEQUENCE(10)),"")</f>
        <v/>
      </c>
      <c r="G937" s="13" t="str" cm="1">
        <f t="array" ref="G937:G946">IFERROR(INDEX(_xlfn.SORTBY(_xlfn._xlws.FILTER(tblConsorcios[Produto],tblConsorcios[Parcela Mensal (R$)]&lt;=Clientes!$B$119),_xlfn._xlws.FILTER(tblConsorcios[Parcela Mensal (R$)],tblConsorcios[Parcela Mensal (R$)]&lt;=Clientes!$B$119),-1),_xlfn.SEQUENCE(10)),"")</f>
        <v/>
      </c>
      <c r="H937" s="22" t="str" cm="1">
        <f t="array" ref="H937:H946">IFERROR(INDEX(_xlfn.SORTBY(_xlfn._xlws.FILTER(tblConsorcios[Valor da Carta (R$)],tblConsorcios[Parcela Mensal (R$)]&lt;=Clientes!$B$119),_xlfn._xlws.FILTER(tblConsorcios[Parcela Mensal (R$)],tblConsorcios[Parcela Mensal (R$)]&lt;=Clientes!$B$119),-1),_xlfn.SEQUENCE(10)),"")</f>
        <v/>
      </c>
      <c r="I937" s="22" t="str" cm="1">
        <f t="array" ref="I937:I946">IFERROR(INDEX(_xlfn.SORTBY(_xlfn._xlws.FILTER(tblConsorcios[Parcela Mensal (R$)],tblConsorcios[Parcela Mensal (R$)]&lt;=Clientes!$B$119),_xlfn._xlws.FILTER(tblConsorcios[Parcela Mensal (R$)],tblConsorcios[Parcela Mensal (R$)]&lt;=Clientes!$B$119),-1),_xlfn.SEQUENCE(10)),"")</f>
        <v/>
      </c>
      <c r="J937" s="23" t="str" cm="1">
        <f t="array" ref="J937:J946">IFERROR(Clientes!$B$119-INDEX(_xlfn.SORTBY(_xlfn._xlws.FILTER(tblConsorcios[Parcela Mensal (R$)],tblConsorcios[Parcela Mensal (R$)]&lt;=Clientes!$B$119),_xlfn._xlws.FILTER(tblConsorcios[Parcela Mensal (R$)],tblConsorcios[Parcela Mensal (R$)]&lt;=Clientes!$B$119),-1),_xlfn.SEQUENCE(10)),"")</f>
        <v/>
      </c>
    </row>
    <row r="938" spans="2:10" x14ac:dyDescent="0.2">
      <c r="B938" s="13" t="str">
        <v/>
      </c>
      <c r="C938" s="22" t="str">
        <v/>
      </c>
      <c r="D938" s="22" t="str">
        <v/>
      </c>
      <c r="E938" s="23" t="str">
        <v/>
      </c>
      <c r="G938" s="13" t="str">
        <v/>
      </c>
      <c r="H938" s="22" t="str">
        <v/>
      </c>
      <c r="I938" s="22" t="str">
        <v/>
      </c>
      <c r="J938" s="23" t="str">
        <v/>
      </c>
    </row>
    <row r="939" spans="2:10" x14ac:dyDescent="0.2">
      <c r="B939" s="13" t="str">
        <v/>
      </c>
      <c r="C939" s="22" t="str">
        <v/>
      </c>
      <c r="D939" s="22" t="str">
        <v/>
      </c>
      <c r="E939" s="23" t="str">
        <v/>
      </c>
      <c r="G939" s="13" t="str">
        <v/>
      </c>
      <c r="H939" s="22" t="str">
        <v/>
      </c>
      <c r="I939" s="22" t="str">
        <v/>
      </c>
      <c r="J939" s="23" t="str">
        <v/>
      </c>
    </row>
    <row r="940" spans="2:10" x14ac:dyDescent="0.2">
      <c r="B940" s="13" t="str">
        <v/>
      </c>
      <c r="C940" s="22" t="str">
        <v/>
      </c>
      <c r="D940" s="22" t="str">
        <v/>
      </c>
      <c r="E940" s="23" t="str">
        <v/>
      </c>
      <c r="G940" s="13" t="str">
        <v/>
      </c>
      <c r="H940" s="22" t="str">
        <v/>
      </c>
      <c r="I940" s="22" t="str">
        <v/>
      </c>
      <c r="J940" s="23" t="str">
        <v/>
      </c>
    </row>
    <row r="941" spans="2:10" x14ac:dyDescent="0.2">
      <c r="B941" s="13" t="str">
        <v/>
      </c>
      <c r="C941" s="22" t="str">
        <v/>
      </c>
      <c r="D941" s="22" t="str">
        <v/>
      </c>
      <c r="E941" s="23" t="str">
        <v/>
      </c>
      <c r="G941" s="13" t="str">
        <v/>
      </c>
      <c r="H941" s="22" t="str">
        <v/>
      </c>
      <c r="I941" s="22" t="str">
        <v/>
      </c>
      <c r="J941" s="23" t="str">
        <v/>
      </c>
    </row>
    <row r="942" spans="2:10" x14ac:dyDescent="0.2">
      <c r="B942" s="13" t="str">
        <v/>
      </c>
      <c r="C942" s="22" t="str">
        <v/>
      </c>
      <c r="D942" s="22" t="str">
        <v/>
      </c>
      <c r="E942" s="23" t="str">
        <v/>
      </c>
      <c r="G942" s="13" t="str">
        <v/>
      </c>
      <c r="H942" s="22" t="str">
        <v/>
      </c>
      <c r="I942" s="22" t="str">
        <v/>
      </c>
      <c r="J942" s="23" t="str">
        <v/>
      </c>
    </row>
    <row r="943" spans="2:10" x14ac:dyDescent="0.2">
      <c r="B943" s="13" t="str">
        <v/>
      </c>
      <c r="C943" s="22" t="str">
        <v/>
      </c>
      <c r="D943" s="22" t="str">
        <v/>
      </c>
      <c r="E943" s="23" t="str">
        <v/>
      </c>
      <c r="G943" s="13" t="str">
        <v/>
      </c>
      <c r="H943" s="22" t="str">
        <v/>
      </c>
      <c r="I943" s="22" t="str">
        <v/>
      </c>
      <c r="J943" s="23" t="str">
        <v/>
      </c>
    </row>
    <row r="944" spans="2:10" x14ac:dyDescent="0.2">
      <c r="B944" s="13" t="str">
        <v/>
      </c>
      <c r="C944" s="22" t="str">
        <v/>
      </c>
      <c r="D944" s="22" t="str">
        <v/>
      </c>
      <c r="E944" s="23" t="str">
        <v/>
      </c>
      <c r="G944" s="13" t="str">
        <v/>
      </c>
      <c r="H944" s="22" t="str">
        <v/>
      </c>
      <c r="I944" s="22" t="str">
        <v/>
      </c>
      <c r="J944" s="23" t="str">
        <v/>
      </c>
    </row>
    <row r="945" spans="2:10" x14ac:dyDescent="0.2">
      <c r="B945" s="13" t="str">
        <v/>
      </c>
      <c r="C945" s="22" t="str">
        <v/>
      </c>
      <c r="D945" s="22" t="str">
        <v/>
      </c>
      <c r="E945" s="23" t="str">
        <v/>
      </c>
      <c r="G945" s="13" t="str">
        <v/>
      </c>
      <c r="H945" s="22" t="str">
        <v/>
      </c>
      <c r="I945" s="22" t="str">
        <v/>
      </c>
      <c r="J945" s="23" t="str">
        <v/>
      </c>
    </row>
    <row r="946" spans="2:10" ht="17" thickBot="1" x14ac:dyDescent="0.25">
      <c r="B946" s="14" t="str">
        <v/>
      </c>
      <c r="C946" s="24" t="str">
        <v/>
      </c>
      <c r="D946" s="24" t="str">
        <v/>
      </c>
      <c r="E946" s="25" t="str">
        <v/>
      </c>
      <c r="G946" s="14" t="str">
        <v/>
      </c>
      <c r="H946" s="24" t="str">
        <v/>
      </c>
      <c r="I946" s="24" t="str">
        <v/>
      </c>
      <c r="J946" s="25" t="str">
        <v/>
      </c>
    </row>
    <row r="947" spans="2:10" ht="17" thickBot="1" x14ac:dyDescent="0.25"/>
    <row r="948" spans="2:10" ht="28" customHeight="1" x14ac:dyDescent="0.2">
      <c r="B948" s="74" t="str">
        <f>IF(Clientes!A120="","— aguardando dados —",Clientes!A120)</f>
        <v>— aguardando dados —</v>
      </c>
      <c r="C948" s="75"/>
      <c r="D948" s="75"/>
      <c r="E948" s="76"/>
      <c r="G948" s="74" t="str">
        <f>IF(Clientes!A121="","— aguardando dados —",Clientes!A121)</f>
        <v>— aguardando dados —</v>
      </c>
      <c r="H948" s="75"/>
      <c r="I948" s="75"/>
      <c r="J948" s="76"/>
    </row>
    <row r="949" spans="2:10" ht="20" customHeight="1" x14ac:dyDescent="0.2">
      <c r="B949" s="77" t="s">
        <v>20</v>
      </c>
      <c r="C949" s="67"/>
      <c r="D949" s="78" t="str">
        <f>IF(Clientes!A120="","",Clientes!B120)</f>
        <v/>
      </c>
      <c r="E949" s="79"/>
      <c r="G949" s="77" t="s">
        <v>20</v>
      </c>
      <c r="H949" s="67"/>
      <c r="I949" s="78" t="str">
        <f>IF(Clientes!A121="","",Clientes!B121)</f>
        <v/>
      </c>
      <c r="J949" s="79"/>
    </row>
    <row r="950" spans="2:10" ht="20" customHeight="1" x14ac:dyDescent="0.2">
      <c r="B950" s="77" t="s">
        <v>21</v>
      </c>
      <c r="C950" s="67"/>
      <c r="D950" s="78" t="str">
        <f>IF(Clientes!A120="","",Clientes!C120)</f>
        <v/>
      </c>
      <c r="E950" s="79"/>
      <c r="G950" s="77" t="s">
        <v>21</v>
      </c>
      <c r="H950" s="67"/>
      <c r="I950" s="78" t="str">
        <f>IF(Clientes!A121="","",Clientes!C121)</f>
        <v/>
      </c>
      <c r="J950" s="79"/>
    </row>
    <row r="951" spans="2:10" ht="20" customHeight="1" x14ac:dyDescent="0.2">
      <c r="B951" s="77" t="s">
        <v>22</v>
      </c>
      <c r="C951" s="67"/>
      <c r="D951" s="80" t="str">
        <f>IF(Clientes!A120="","",Clientes!D120)</f>
        <v/>
      </c>
      <c r="E951" s="79"/>
      <c r="G951" s="77" t="s">
        <v>22</v>
      </c>
      <c r="H951" s="67"/>
      <c r="I951" s="80" t="str">
        <f>IF(Clientes!A121="","",Clientes!D121)</f>
        <v/>
      </c>
      <c r="J951" s="79"/>
    </row>
    <row r="952" spans="2:10" x14ac:dyDescent="0.2">
      <c r="B952" s="12" t="s">
        <v>23</v>
      </c>
      <c r="C952" s="11" t="s">
        <v>116</v>
      </c>
      <c r="D952" s="11" t="s">
        <v>24</v>
      </c>
      <c r="E952" s="15" t="s">
        <v>25</v>
      </c>
      <c r="G952" s="12" t="s">
        <v>23</v>
      </c>
      <c r="H952" s="11" t="s">
        <v>116</v>
      </c>
      <c r="I952" s="11" t="s">
        <v>24</v>
      </c>
      <c r="J952" s="15" t="s">
        <v>25</v>
      </c>
    </row>
    <row r="953" spans="2:10" x14ac:dyDescent="0.2">
      <c r="B953" s="13" t="str" cm="1">
        <f t="array" ref="B953:B962">IFERROR(INDEX(_xlfn.SORTBY(_xlfn._xlws.FILTER(tblConsorcios[Produto],tblConsorcios[Parcela Mensal (R$)]&lt;=Clientes!$B$120),_xlfn._xlws.FILTER(tblConsorcios[Parcela Mensal (R$)],tblConsorcios[Parcela Mensal (R$)]&lt;=Clientes!$B$120),-1),_xlfn.SEQUENCE(10)),"")</f>
        <v/>
      </c>
      <c r="C953" s="22" t="str" cm="1">
        <f t="array" ref="C953:C962">IFERROR(INDEX(_xlfn.SORTBY(_xlfn._xlws.FILTER(tblConsorcios[Valor da Carta (R$)],tblConsorcios[Parcela Mensal (R$)]&lt;=Clientes!$B$120),_xlfn._xlws.FILTER(tblConsorcios[Parcela Mensal (R$)],tblConsorcios[Parcela Mensal (R$)]&lt;=Clientes!$B$120),-1),_xlfn.SEQUENCE(10)),"")</f>
        <v/>
      </c>
      <c r="D953" s="22" t="str" cm="1">
        <f t="array" ref="D953:D962">IFERROR(INDEX(_xlfn.SORTBY(_xlfn._xlws.FILTER(tblConsorcios[Parcela Mensal (R$)],tblConsorcios[Parcela Mensal (R$)]&lt;=Clientes!$B$120),_xlfn._xlws.FILTER(tblConsorcios[Parcela Mensal (R$)],tblConsorcios[Parcela Mensal (R$)]&lt;=Clientes!$B$120),-1),_xlfn.SEQUENCE(10)),"")</f>
        <v/>
      </c>
      <c r="E953" s="23" t="str" cm="1">
        <f t="array" ref="E953:E962">IFERROR(Clientes!$B$120-INDEX(_xlfn.SORTBY(_xlfn._xlws.FILTER(tblConsorcios[Parcela Mensal (R$)],tblConsorcios[Parcela Mensal (R$)]&lt;=Clientes!$B$120),_xlfn._xlws.FILTER(tblConsorcios[Parcela Mensal (R$)],tblConsorcios[Parcela Mensal (R$)]&lt;=Clientes!$B$120),-1),_xlfn.SEQUENCE(10)),"")</f>
        <v/>
      </c>
      <c r="G953" s="13" t="str" cm="1">
        <f t="array" ref="G953:G962">IFERROR(INDEX(_xlfn.SORTBY(_xlfn._xlws.FILTER(tblConsorcios[Produto],tblConsorcios[Parcela Mensal (R$)]&lt;=Clientes!$B$121),_xlfn._xlws.FILTER(tblConsorcios[Parcela Mensal (R$)],tblConsorcios[Parcela Mensal (R$)]&lt;=Clientes!$B$121),-1),_xlfn.SEQUENCE(10)),"")</f>
        <v/>
      </c>
      <c r="H953" s="22" t="str" cm="1">
        <f t="array" ref="H953:H962">IFERROR(INDEX(_xlfn.SORTBY(_xlfn._xlws.FILTER(tblConsorcios[Valor da Carta (R$)],tblConsorcios[Parcela Mensal (R$)]&lt;=Clientes!$B$121),_xlfn._xlws.FILTER(tblConsorcios[Parcela Mensal (R$)],tblConsorcios[Parcela Mensal (R$)]&lt;=Clientes!$B$121),-1),_xlfn.SEQUENCE(10)),"")</f>
        <v/>
      </c>
      <c r="I953" s="22" t="str" cm="1">
        <f t="array" ref="I953:I962">IFERROR(INDEX(_xlfn.SORTBY(_xlfn._xlws.FILTER(tblConsorcios[Parcela Mensal (R$)],tblConsorcios[Parcela Mensal (R$)]&lt;=Clientes!$B$121),_xlfn._xlws.FILTER(tblConsorcios[Parcela Mensal (R$)],tblConsorcios[Parcela Mensal (R$)]&lt;=Clientes!$B$121),-1),_xlfn.SEQUENCE(10)),"")</f>
        <v/>
      </c>
      <c r="J953" s="23" t="str" cm="1">
        <f t="array" ref="J953:J962">IFERROR(Clientes!$B$121-INDEX(_xlfn.SORTBY(_xlfn._xlws.FILTER(tblConsorcios[Parcela Mensal (R$)],tblConsorcios[Parcela Mensal (R$)]&lt;=Clientes!$B$121),_xlfn._xlws.FILTER(tblConsorcios[Parcela Mensal (R$)],tblConsorcios[Parcela Mensal (R$)]&lt;=Clientes!$B$121),-1),_xlfn.SEQUENCE(10)),"")</f>
        <v/>
      </c>
    </row>
    <row r="954" spans="2:10" x14ac:dyDescent="0.2">
      <c r="B954" s="13" t="str">
        <v/>
      </c>
      <c r="C954" s="22" t="str">
        <v/>
      </c>
      <c r="D954" s="22" t="str">
        <v/>
      </c>
      <c r="E954" s="23" t="str">
        <v/>
      </c>
      <c r="G954" s="13" t="str">
        <v/>
      </c>
      <c r="H954" s="22" t="str">
        <v/>
      </c>
      <c r="I954" s="22" t="str">
        <v/>
      </c>
      <c r="J954" s="23" t="str">
        <v/>
      </c>
    </row>
    <row r="955" spans="2:10" x14ac:dyDescent="0.2">
      <c r="B955" s="13" t="str">
        <v/>
      </c>
      <c r="C955" s="22" t="str">
        <v/>
      </c>
      <c r="D955" s="22" t="str">
        <v/>
      </c>
      <c r="E955" s="23" t="str">
        <v/>
      </c>
      <c r="G955" s="13" t="str">
        <v/>
      </c>
      <c r="H955" s="22" t="str">
        <v/>
      </c>
      <c r="I955" s="22" t="str">
        <v/>
      </c>
      <c r="J955" s="23" t="str">
        <v/>
      </c>
    </row>
    <row r="956" spans="2:10" x14ac:dyDescent="0.2">
      <c r="B956" s="13" t="str">
        <v/>
      </c>
      <c r="C956" s="22" t="str">
        <v/>
      </c>
      <c r="D956" s="22" t="str">
        <v/>
      </c>
      <c r="E956" s="23" t="str">
        <v/>
      </c>
      <c r="G956" s="13" t="str">
        <v/>
      </c>
      <c r="H956" s="22" t="str">
        <v/>
      </c>
      <c r="I956" s="22" t="str">
        <v/>
      </c>
      <c r="J956" s="23" t="str">
        <v/>
      </c>
    </row>
    <row r="957" spans="2:10" x14ac:dyDescent="0.2">
      <c r="B957" s="13" t="str">
        <v/>
      </c>
      <c r="C957" s="22" t="str">
        <v/>
      </c>
      <c r="D957" s="22" t="str">
        <v/>
      </c>
      <c r="E957" s="23" t="str">
        <v/>
      </c>
      <c r="G957" s="13" t="str">
        <v/>
      </c>
      <c r="H957" s="22" t="str">
        <v/>
      </c>
      <c r="I957" s="22" t="str">
        <v/>
      </c>
      <c r="J957" s="23" t="str">
        <v/>
      </c>
    </row>
    <row r="958" spans="2:10" x14ac:dyDescent="0.2">
      <c r="B958" s="13" t="str">
        <v/>
      </c>
      <c r="C958" s="22" t="str">
        <v/>
      </c>
      <c r="D958" s="22" t="str">
        <v/>
      </c>
      <c r="E958" s="23" t="str">
        <v/>
      </c>
      <c r="G958" s="13" t="str">
        <v/>
      </c>
      <c r="H958" s="22" t="str">
        <v/>
      </c>
      <c r="I958" s="22" t="str">
        <v/>
      </c>
      <c r="J958" s="23" t="str">
        <v/>
      </c>
    </row>
    <row r="959" spans="2:10" x14ac:dyDescent="0.2">
      <c r="B959" s="13" t="str">
        <v/>
      </c>
      <c r="C959" s="22" t="str">
        <v/>
      </c>
      <c r="D959" s="22" t="str">
        <v/>
      </c>
      <c r="E959" s="23" t="str">
        <v/>
      </c>
      <c r="G959" s="13" t="str">
        <v/>
      </c>
      <c r="H959" s="22" t="str">
        <v/>
      </c>
      <c r="I959" s="22" t="str">
        <v/>
      </c>
      <c r="J959" s="23" t="str">
        <v/>
      </c>
    </row>
    <row r="960" spans="2:10" x14ac:dyDescent="0.2">
      <c r="B960" s="13" t="str">
        <v/>
      </c>
      <c r="C960" s="22" t="str">
        <v/>
      </c>
      <c r="D960" s="22" t="str">
        <v/>
      </c>
      <c r="E960" s="23" t="str">
        <v/>
      </c>
      <c r="G960" s="13" t="str">
        <v/>
      </c>
      <c r="H960" s="22" t="str">
        <v/>
      </c>
      <c r="I960" s="22" t="str">
        <v/>
      </c>
      <c r="J960" s="23" t="str">
        <v/>
      </c>
    </row>
    <row r="961" spans="2:10" x14ac:dyDescent="0.2">
      <c r="B961" s="13" t="str">
        <v/>
      </c>
      <c r="C961" s="22" t="str">
        <v/>
      </c>
      <c r="D961" s="22" t="str">
        <v/>
      </c>
      <c r="E961" s="23" t="str">
        <v/>
      </c>
      <c r="G961" s="13" t="str">
        <v/>
      </c>
      <c r="H961" s="22" t="str">
        <v/>
      </c>
      <c r="I961" s="22" t="str">
        <v/>
      </c>
      <c r="J961" s="23" t="str">
        <v/>
      </c>
    </row>
    <row r="962" spans="2:10" ht="17" thickBot="1" x14ac:dyDescent="0.25">
      <c r="B962" s="14" t="str">
        <v/>
      </c>
      <c r="C962" s="24" t="str">
        <v/>
      </c>
      <c r="D962" s="24" t="str">
        <v/>
      </c>
      <c r="E962" s="25" t="str">
        <v/>
      </c>
      <c r="G962" s="14" t="str">
        <v/>
      </c>
      <c r="H962" s="24" t="str">
        <v/>
      </c>
      <c r="I962" s="24" t="str">
        <v/>
      </c>
      <c r="J962" s="25" t="str">
        <v/>
      </c>
    </row>
  </sheetData>
  <mergeCells count="842">
    <mergeCell ref="B1:J1"/>
    <mergeCell ref="B2:J2"/>
    <mergeCell ref="B4:E4"/>
    <mergeCell ref="B5:C5"/>
    <mergeCell ref="D5:E5"/>
    <mergeCell ref="B6:C6"/>
    <mergeCell ref="D6:E6"/>
    <mergeCell ref="B7:C7"/>
    <mergeCell ref="D7:E7"/>
    <mergeCell ref="G4:J4"/>
    <mergeCell ref="G5:H5"/>
    <mergeCell ref="I5:J5"/>
    <mergeCell ref="G6:H6"/>
    <mergeCell ref="I6:J6"/>
    <mergeCell ref="G7:H7"/>
    <mergeCell ref="I7:J7"/>
    <mergeCell ref="G20:J20"/>
    <mergeCell ref="G21:H21"/>
    <mergeCell ref="I21:J21"/>
    <mergeCell ref="G22:H22"/>
    <mergeCell ref="I22:J22"/>
    <mergeCell ref="G23:H23"/>
    <mergeCell ref="I23:J23"/>
    <mergeCell ref="B20:E20"/>
    <mergeCell ref="B21:C21"/>
    <mergeCell ref="D21:E21"/>
    <mergeCell ref="B22:C22"/>
    <mergeCell ref="D22:E22"/>
    <mergeCell ref="B23:C23"/>
    <mergeCell ref="D23:E23"/>
    <mergeCell ref="G36:J36"/>
    <mergeCell ref="G37:H37"/>
    <mergeCell ref="I37:J37"/>
    <mergeCell ref="G38:H38"/>
    <mergeCell ref="I38:J38"/>
    <mergeCell ref="G39:H39"/>
    <mergeCell ref="I39:J39"/>
    <mergeCell ref="B36:E36"/>
    <mergeCell ref="B37:C37"/>
    <mergeCell ref="D37:E37"/>
    <mergeCell ref="B38:C38"/>
    <mergeCell ref="D38:E38"/>
    <mergeCell ref="B39:C39"/>
    <mergeCell ref="D39:E39"/>
    <mergeCell ref="G52:J52"/>
    <mergeCell ref="G53:H53"/>
    <mergeCell ref="I53:J53"/>
    <mergeCell ref="G54:H54"/>
    <mergeCell ref="I54:J54"/>
    <mergeCell ref="G55:H55"/>
    <mergeCell ref="I55:J55"/>
    <mergeCell ref="B52:E52"/>
    <mergeCell ref="B53:C53"/>
    <mergeCell ref="D53:E53"/>
    <mergeCell ref="B54:C54"/>
    <mergeCell ref="D54:E54"/>
    <mergeCell ref="B55:C55"/>
    <mergeCell ref="D55:E55"/>
    <mergeCell ref="G68:J68"/>
    <mergeCell ref="G69:H69"/>
    <mergeCell ref="I69:J69"/>
    <mergeCell ref="G70:H70"/>
    <mergeCell ref="I70:J70"/>
    <mergeCell ref="G71:H71"/>
    <mergeCell ref="I71:J71"/>
    <mergeCell ref="B68:E68"/>
    <mergeCell ref="B69:C69"/>
    <mergeCell ref="D69:E69"/>
    <mergeCell ref="B70:C70"/>
    <mergeCell ref="D70:E70"/>
    <mergeCell ref="B71:C71"/>
    <mergeCell ref="D71:E71"/>
    <mergeCell ref="G84:J84"/>
    <mergeCell ref="G85:H85"/>
    <mergeCell ref="I85:J85"/>
    <mergeCell ref="G86:H86"/>
    <mergeCell ref="I86:J86"/>
    <mergeCell ref="G87:H87"/>
    <mergeCell ref="I87:J87"/>
    <mergeCell ref="B84:E84"/>
    <mergeCell ref="B85:C85"/>
    <mergeCell ref="D85:E85"/>
    <mergeCell ref="B86:C86"/>
    <mergeCell ref="D86:E86"/>
    <mergeCell ref="B87:C87"/>
    <mergeCell ref="D87:E87"/>
    <mergeCell ref="G100:J100"/>
    <mergeCell ref="G101:H101"/>
    <mergeCell ref="I101:J101"/>
    <mergeCell ref="G102:H102"/>
    <mergeCell ref="I102:J102"/>
    <mergeCell ref="G103:H103"/>
    <mergeCell ref="I103:J103"/>
    <mergeCell ref="B100:E100"/>
    <mergeCell ref="B101:C101"/>
    <mergeCell ref="D101:E101"/>
    <mergeCell ref="B102:C102"/>
    <mergeCell ref="D102:E102"/>
    <mergeCell ref="B103:C103"/>
    <mergeCell ref="D103:E103"/>
    <mergeCell ref="G116:J116"/>
    <mergeCell ref="G117:H117"/>
    <mergeCell ref="I117:J117"/>
    <mergeCell ref="G118:H118"/>
    <mergeCell ref="I118:J118"/>
    <mergeCell ref="G119:H119"/>
    <mergeCell ref="I119:J119"/>
    <mergeCell ref="B116:E116"/>
    <mergeCell ref="B117:C117"/>
    <mergeCell ref="D117:E117"/>
    <mergeCell ref="B118:C118"/>
    <mergeCell ref="D118:E118"/>
    <mergeCell ref="B119:C119"/>
    <mergeCell ref="D119:E119"/>
    <mergeCell ref="G132:J132"/>
    <mergeCell ref="G133:H133"/>
    <mergeCell ref="I133:J133"/>
    <mergeCell ref="G134:H134"/>
    <mergeCell ref="I134:J134"/>
    <mergeCell ref="G135:H135"/>
    <mergeCell ref="I135:J135"/>
    <mergeCell ref="B132:E132"/>
    <mergeCell ref="B133:C133"/>
    <mergeCell ref="D133:E133"/>
    <mergeCell ref="B134:C134"/>
    <mergeCell ref="D134:E134"/>
    <mergeCell ref="B135:C135"/>
    <mergeCell ref="D135:E135"/>
    <mergeCell ref="G148:J148"/>
    <mergeCell ref="G149:H149"/>
    <mergeCell ref="I149:J149"/>
    <mergeCell ref="G150:H150"/>
    <mergeCell ref="I150:J150"/>
    <mergeCell ref="G151:H151"/>
    <mergeCell ref="I151:J151"/>
    <mergeCell ref="B148:E148"/>
    <mergeCell ref="B149:C149"/>
    <mergeCell ref="D149:E149"/>
    <mergeCell ref="B150:C150"/>
    <mergeCell ref="D150:E150"/>
    <mergeCell ref="B151:C151"/>
    <mergeCell ref="D151:E151"/>
    <mergeCell ref="G164:J164"/>
    <mergeCell ref="G165:H165"/>
    <mergeCell ref="I165:J165"/>
    <mergeCell ref="G166:H166"/>
    <mergeCell ref="I166:J166"/>
    <mergeCell ref="G167:H167"/>
    <mergeCell ref="I167:J167"/>
    <mergeCell ref="B164:E164"/>
    <mergeCell ref="B165:C165"/>
    <mergeCell ref="D165:E165"/>
    <mergeCell ref="B166:C166"/>
    <mergeCell ref="D166:E166"/>
    <mergeCell ref="B167:C167"/>
    <mergeCell ref="D167:E167"/>
    <mergeCell ref="G180:J180"/>
    <mergeCell ref="G181:H181"/>
    <mergeCell ref="I181:J181"/>
    <mergeCell ref="G182:H182"/>
    <mergeCell ref="I182:J182"/>
    <mergeCell ref="G183:H183"/>
    <mergeCell ref="I183:J183"/>
    <mergeCell ref="B180:E180"/>
    <mergeCell ref="B181:C181"/>
    <mergeCell ref="D181:E181"/>
    <mergeCell ref="B182:C182"/>
    <mergeCell ref="D182:E182"/>
    <mergeCell ref="B183:C183"/>
    <mergeCell ref="D183:E183"/>
    <mergeCell ref="G196:J196"/>
    <mergeCell ref="G197:H197"/>
    <mergeCell ref="I197:J197"/>
    <mergeCell ref="G198:H198"/>
    <mergeCell ref="I198:J198"/>
    <mergeCell ref="G199:H199"/>
    <mergeCell ref="I199:J199"/>
    <mergeCell ref="B196:E196"/>
    <mergeCell ref="B197:C197"/>
    <mergeCell ref="D197:E197"/>
    <mergeCell ref="B198:C198"/>
    <mergeCell ref="D198:E198"/>
    <mergeCell ref="B199:C199"/>
    <mergeCell ref="D199:E199"/>
    <mergeCell ref="G212:J212"/>
    <mergeCell ref="G213:H213"/>
    <mergeCell ref="I213:J213"/>
    <mergeCell ref="G214:H214"/>
    <mergeCell ref="I214:J214"/>
    <mergeCell ref="G215:H215"/>
    <mergeCell ref="I215:J215"/>
    <mergeCell ref="B212:E212"/>
    <mergeCell ref="B213:C213"/>
    <mergeCell ref="D213:E213"/>
    <mergeCell ref="B214:C214"/>
    <mergeCell ref="D214:E214"/>
    <mergeCell ref="B215:C215"/>
    <mergeCell ref="D215:E215"/>
    <mergeCell ref="G228:J228"/>
    <mergeCell ref="G229:H229"/>
    <mergeCell ref="I229:J229"/>
    <mergeCell ref="G230:H230"/>
    <mergeCell ref="I230:J230"/>
    <mergeCell ref="G231:H231"/>
    <mergeCell ref="I231:J231"/>
    <mergeCell ref="B228:E228"/>
    <mergeCell ref="B229:C229"/>
    <mergeCell ref="D229:E229"/>
    <mergeCell ref="B230:C230"/>
    <mergeCell ref="D230:E230"/>
    <mergeCell ref="B231:C231"/>
    <mergeCell ref="D231:E231"/>
    <mergeCell ref="G244:J244"/>
    <mergeCell ref="G245:H245"/>
    <mergeCell ref="I245:J245"/>
    <mergeCell ref="G246:H246"/>
    <mergeCell ref="I246:J246"/>
    <mergeCell ref="G247:H247"/>
    <mergeCell ref="I247:J247"/>
    <mergeCell ref="B244:E244"/>
    <mergeCell ref="B245:C245"/>
    <mergeCell ref="D245:E245"/>
    <mergeCell ref="B246:C246"/>
    <mergeCell ref="D246:E246"/>
    <mergeCell ref="B247:C247"/>
    <mergeCell ref="D247:E247"/>
    <mergeCell ref="G260:J260"/>
    <mergeCell ref="G261:H261"/>
    <mergeCell ref="I261:J261"/>
    <mergeCell ref="G262:H262"/>
    <mergeCell ref="I262:J262"/>
    <mergeCell ref="G263:H263"/>
    <mergeCell ref="I263:J263"/>
    <mergeCell ref="B260:E260"/>
    <mergeCell ref="B261:C261"/>
    <mergeCell ref="D261:E261"/>
    <mergeCell ref="B262:C262"/>
    <mergeCell ref="D262:E262"/>
    <mergeCell ref="B263:C263"/>
    <mergeCell ref="D263:E263"/>
    <mergeCell ref="G276:J276"/>
    <mergeCell ref="G277:H277"/>
    <mergeCell ref="I277:J277"/>
    <mergeCell ref="G278:H278"/>
    <mergeCell ref="I278:J278"/>
    <mergeCell ref="G279:H279"/>
    <mergeCell ref="I279:J279"/>
    <mergeCell ref="B276:E276"/>
    <mergeCell ref="B277:C277"/>
    <mergeCell ref="D277:E277"/>
    <mergeCell ref="B278:C278"/>
    <mergeCell ref="D278:E278"/>
    <mergeCell ref="B279:C279"/>
    <mergeCell ref="D279:E279"/>
    <mergeCell ref="G292:J292"/>
    <mergeCell ref="G293:H293"/>
    <mergeCell ref="I293:J293"/>
    <mergeCell ref="G294:H294"/>
    <mergeCell ref="I294:J294"/>
    <mergeCell ref="G295:H295"/>
    <mergeCell ref="I295:J295"/>
    <mergeCell ref="B292:E292"/>
    <mergeCell ref="B293:C293"/>
    <mergeCell ref="D293:E293"/>
    <mergeCell ref="B294:C294"/>
    <mergeCell ref="D294:E294"/>
    <mergeCell ref="B295:C295"/>
    <mergeCell ref="D295:E295"/>
    <mergeCell ref="G308:J308"/>
    <mergeCell ref="G309:H309"/>
    <mergeCell ref="I309:J309"/>
    <mergeCell ref="G310:H310"/>
    <mergeCell ref="I310:J310"/>
    <mergeCell ref="G311:H311"/>
    <mergeCell ref="I311:J311"/>
    <mergeCell ref="B308:E308"/>
    <mergeCell ref="B309:C309"/>
    <mergeCell ref="D309:E309"/>
    <mergeCell ref="B310:C310"/>
    <mergeCell ref="D310:E310"/>
    <mergeCell ref="B311:C311"/>
    <mergeCell ref="D311:E311"/>
    <mergeCell ref="G324:J324"/>
    <mergeCell ref="G325:H325"/>
    <mergeCell ref="I325:J325"/>
    <mergeCell ref="G326:H326"/>
    <mergeCell ref="I326:J326"/>
    <mergeCell ref="G327:H327"/>
    <mergeCell ref="I327:J327"/>
    <mergeCell ref="B324:E324"/>
    <mergeCell ref="B325:C325"/>
    <mergeCell ref="D325:E325"/>
    <mergeCell ref="B326:C326"/>
    <mergeCell ref="D326:E326"/>
    <mergeCell ref="B327:C327"/>
    <mergeCell ref="D327:E327"/>
    <mergeCell ref="G340:J340"/>
    <mergeCell ref="G341:H341"/>
    <mergeCell ref="I341:J341"/>
    <mergeCell ref="G342:H342"/>
    <mergeCell ref="I342:J342"/>
    <mergeCell ref="G343:H343"/>
    <mergeCell ref="I343:J343"/>
    <mergeCell ref="B340:E340"/>
    <mergeCell ref="B341:C341"/>
    <mergeCell ref="D341:E341"/>
    <mergeCell ref="B342:C342"/>
    <mergeCell ref="D342:E342"/>
    <mergeCell ref="B343:C343"/>
    <mergeCell ref="D343:E343"/>
    <mergeCell ref="G356:J356"/>
    <mergeCell ref="G357:H357"/>
    <mergeCell ref="I357:J357"/>
    <mergeCell ref="G358:H358"/>
    <mergeCell ref="I358:J358"/>
    <mergeCell ref="G359:H359"/>
    <mergeCell ref="I359:J359"/>
    <mergeCell ref="B356:E356"/>
    <mergeCell ref="B357:C357"/>
    <mergeCell ref="D357:E357"/>
    <mergeCell ref="B358:C358"/>
    <mergeCell ref="D358:E358"/>
    <mergeCell ref="B359:C359"/>
    <mergeCell ref="D359:E359"/>
    <mergeCell ref="G372:J372"/>
    <mergeCell ref="G373:H373"/>
    <mergeCell ref="I373:J373"/>
    <mergeCell ref="G374:H374"/>
    <mergeCell ref="I374:J374"/>
    <mergeCell ref="G375:H375"/>
    <mergeCell ref="I375:J375"/>
    <mergeCell ref="B372:E372"/>
    <mergeCell ref="B373:C373"/>
    <mergeCell ref="D373:E373"/>
    <mergeCell ref="B374:C374"/>
    <mergeCell ref="D374:E374"/>
    <mergeCell ref="B375:C375"/>
    <mergeCell ref="D375:E375"/>
    <mergeCell ref="G388:J388"/>
    <mergeCell ref="G389:H389"/>
    <mergeCell ref="I389:J389"/>
    <mergeCell ref="G390:H390"/>
    <mergeCell ref="I390:J390"/>
    <mergeCell ref="G391:H391"/>
    <mergeCell ref="I391:J391"/>
    <mergeCell ref="B388:E388"/>
    <mergeCell ref="B389:C389"/>
    <mergeCell ref="D389:E389"/>
    <mergeCell ref="B390:C390"/>
    <mergeCell ref="D390:E390"/>
    <mergeCell ref="B391:C391"/>
    <mergeCell ref="D391:E391"/>
    <mergeCell ref="G404:J404"/>
    <mergeCell ref="G405:H405"/>
    <mergeCell ref="I405:J405"/>
    <mergeCell ref="G406:H406"/>
    <mergeCell ref="I406:J406"/>
    <mergeCell ref="G407:H407"/>
    <mergeCell ref="I407:J407"/>
    <mergeCell ref="B404:E404"/>
    <mergeCell ref="B405:C405"/>
    <mergeCell ref="D405:E405"/>
    <mergeCell ref="B406:C406"/>
    <mergeCell ref="D406:E406"/>
    <mergeCell ref="B407:C407"/>
    <mergeCell ref="D407:E407"/>
    <mergeCell ref="G420:J420"/>
    <mergeCell ref="G421:H421"/>
    <mergeCell ref="I421:J421"/>
    <mergeCell ref="G422:H422"/>
    <mergeCell ref="I422:J422"/>
    <mergeCell ref="G423:H423"/>
    <mergeCell ref="I423:J423"/>
    <mergeCell ref="B420:E420"/>
    <mergeCell ref="B421:C421"/>
    <mergeCell ref="D421:E421"/>
    <mergeCell ref="B422:C422"/>
    <mergeCell ref="D422:E422"/>
    <mergeCell ref="B423:C423"/>
    <mergeCell ref="D423:E423"/>
    <mergeCell ref="G436:J436"/>
    <mergeCell ref="G437:H437"/>
    <mergeCell ref="I437:J437"/>
    <mergeCell ref="G438:H438"/>
    <mergeCell ref="I438:J438"/>
    <mergeCell ref="G439:H439"/>
    <mergeCell ref="I439:J439"/>
    <mergeCell ref="B436:E436"/>
    <mergeCell ref="B437:C437"/>
    <mergeCell ref="D437:E437"/>
    <mergeCell ref="B438:C438"/>
    <mergeCell ref="D438:E438"/>
    <mergeCell ref="B439:C439"/>
    <mergeCell ref="D439:E439"/>
    <mergeCell ref="G452:J452"/>
    <mergeCell ref="G453:H453"/>
    <mergeCell ref="I453:J453"/>
    <mergeCell ref="G454:H454"/>
    <mergeCell ref="I454:J454"/>
    <mergeCell ref="G455:H455"/>
    <mergeCell ref="I455:J455"/>
    <mergeCell ref="B452:E452"/>
    <mergeCell ref="B453:C453"/>
    <mergeCell ref="D453:E453"/>
    <mergeCell ref="B454:C454"/>
    <mergeCell ref="D454:E454"/>
    <mergeCell ref="B455:C455"/>
    <mergeCell ref="D455:E455"/>
    <mergeCell ref="G468:J468"/>
    <mergeCell ref="G469:H469"/>
    <mergeCell ref="I469:J469"/>
    <mergeCell ref="G470:H470"/>
    <mergeCell ref="I470:J470"/>
    <mergeCell ref="G471:H471"/>
    <mergeCell ref="I471:J471"/>
    <mergeCell ref="B468:E468"/>
    <mergeCell ref="B469:C469"/>
    <mergeCell ref="D469:E469"/>
    <mergeCell ref="B470:C470"/>
    <mergeCell ref="D470:E470"/>
    <mergeCell ref="B471:C471"/>
    <mergeCell ref="D471:E471"/>
    <mergeCell ref="G484:J484"/>
    <mergeCell ref="G485:H485"/>
    <mergeCell ref="I485:J485"/>
    <mergeCell ref="G486:H486"/>
    <mergeCell ref="I486:J486"/>
    <mergeCell ref="G487:H487"/>
    <mergeCell ref="I487:J487"/>
    <mergeCell ref="B484:E484"/>
    <mergeCell ref="B485:C485"/>
    <mergeCell ref="D485:E485"/>
    <mergeCell ref="B486:C486"/>
    <mergeCell ref="D486:E486"/>
    <mergeCell ref="B487:C487"/>
    <mergeCell ref="D487:E487"/>
    <mergeCell ref="G500:J500"/>
    <mergeCell ref="G501:H501"/>
    <mergeCell ref="I501:J501"/>
    <mergeCell ref="G502:H502"/>
    <mergeCell ref="I502:J502"/>
    <mergeCell ref="G503:H503"/>
    <mergeCell ref="I503:J503"/>
    <mergeCell ref="B500:E500"/>
    <mergeCell ref="B501:C501"/>
    <mergeCell ref="D501:E501"/>
    <mergeCell ref="B502:C502"/>
    <mergeCell ref="D502:E502"/>
    <mergeCell ref="B503:C503"/>
    <mergeCell ref="D503:E503"/>
    <mergeCell ref="G516:J516"/>
    <mergeCell ref="G517:H517"/>
    <mergeCell ref="I517:J517"/>
    <mergeCell ref="G518:H518"/>
    <mergeCell ref="I518:J518"/>
    <mergeCell ref="G519:H519"/>
    <mergeCell ref="I519:J519"/>
    <mergeCell ref="B516:E516"/>
    <mergeCell ref="B517:C517"/>
    <mergeCell ref="D517:E517"/>
    <mergeCell ref="B518:C518"/>
    <mergeCell ref="D518:E518"/>
    <mergeCell ref="B519:C519"/>
    <mergeCell ref="D519:E519"/>
    <mergeCell ref="G532:J532"/>
    <mergeCell ref="G533:H533"/>
    <mergeCell ref="I533:J533"/>
    <mergeCell ref="G534:H534"/>
    <mergeCell ref="I534:J534"/>
    <mergeCell ref="G535:H535"/>
    <mergeCell ref="I535:J535"/>
    <mergeCell ref="B532:E532"/>
    <mergeCell ref="B533:C533"/>
    <mergeCell ref="D533:E533"/>
    <mergeCell ref="B534:C534"/>
    <mergeCell ref="D534:E534"/>
    <mergeCell ref="B535:C535"/>
    <mergeCell ref="D535:E535"/>
    <mergeCell ref="G548:J548"/>
    <mergeCell ref="G549:H549"/>
    <mergeCell ref="I549:J549"/>
    <mergeCell ref="G550:H550"/>
    <mergeCell ref="I550:J550"/>
    <mergeCell ref="G551:H551"/>
    <mergeCell ref="I551:J551"/>
    <mergeCell ref="B548:E548"/>
    <mergeCell ref="B549:C549"/>
    <mergeCell ref="D549:E549"/>
    <mergeCell ref="B550:C550"/>
    <mergeCell ref="D550:E550"/>
    <mergeCell ref="B551:C551"/>
    <mergeCell ref="D551:E551"/>
    <mergeCell ref="G564:J564"/>
    <mergeCell ref="G565:H565"/>
    <mergeCell ref="I565:J565"/>
    <mergeCell ref="G566:H566"/>
    <mergeCell ref="I566:J566"/>
    <mergeCell ref="G567:H567"/>
    <mergeCell ref="I567:J567"/>
    <mergeCell ref="B564:E564"/>
    <mergeCell ref="B565:C565"/>
    <mergeCell ref="D565:E565"/>
    <mergeCell ref="B566:C566"/>
    <mergeCell ref="D566:E566"/>
    <mergeCell ref="B567:C567"/>
    <mergeCell ref="D567:E567"/>
    <mergeCell ref="G580:J580"/>
    <mergeCell ref="G581:H581"/>
    <mergeCell ref="I581:J581"/>
    <mergeCell ref="G582:H582"/>
    <mergeCell ref="I582:J582"/>
    <mergeCell ref="G583:H583"/>
    <mergeCell ref="I583:J583"/>
    <mergeCell ref="B580:E580"/>
    <mergeCell ref="B581:C581"/>
    <mergeCell ref="D581:E581"/>
    <mergeCell ref="B582:C582"/>
    <mergeCell ref="D582:E582"/>
    <mergeCell ref="B583:C583"/>
    <mergeCell ref="D583:E583"/>
    <mergeCell ref="G596:J596"/>
    <mergeCell ref="G597:H597"/>
    <mergeCell ref="I597:J597"/>
    <mergeCell ref="G598:H598"/>
    <mergeCell ref="I598:J598"/>
    <mergeCell ref="G599:H599"/>
    <mergeCell ref="I599:J599"/>
    <mergeCell ref="B596:E596"/>
    <mergeCell ref="B597:C597"/>
    <mergeCell ref="D597:E597"/>
    <mergeCell ref="B598:C598"/>
    <mergeCell ref="D598:E598"/>
    <mergeCell ref="B599:C599"/>
    <mergeCell ref="D599:E599"/>
    <mergeCell ref="G612:J612"/>
    <mergeCell ref="G613:H613"/>
    <mergeCell ref="I613:J613"/>
    <mergeCell ref="G614:H614"/>
    <mergeCell ref="I614:J614"/>
    <mergeCell ref="G615:H615"/>
    <mergeCell ref="I615:J615"/>
    <mergeCell ref="B612:E612"/>
    <mergeCell ref="B613:C613"/>
    <mergeCell ref="D613:E613"/>
    <mergeCell ref="B614:C614"/>
    <mergeCell ref="D614:E614"/>
    <mergeCell ref="B615:C615"/>
    <mergeCell ref="D615:E615"/>
    <mergeCell ref="G628:J628"/>
    <mergeCell ref="G629:H629"/>
    <mergeCell ref="I629:J629"/>
    <mergeCell ref="G630:H630"/>
    <mergeCell ref="I630:J630"/>
    <mergeCell ref="G631:H631"/>
    <mergeCell ref="I631:J631"/>
    <mergeCell ref="B628:E628"/>
    <mergeCell ref="B629:C629"/>
    <mergeCell ref="D629:E629"/>
    <mergeCell ref="B630:C630"/>
    <mergeCell ref="D630:E630"/>
    <mergeCell ref="B631:C631"/>
    <mergeCell ref="D631:E631"/>
    <mergeCell ref="G644:J644"/>
    <mergeCell ref="G645:H645"/>
    <mergeCell ref="I645:J645"/>
    <mergeCell ref="G646:H646"/>
    <mergeCell ref="I646:J646"/>
    <mergeCell ref="G647:H647"/>
    <mergeCell ref="I647:J647"/>
    <mergeCell ref="B644:E644"/>
    <mergeCell ref="B645:C645"/>
    <mergeCell ref="D645:E645"/>
    <mergeCell ref="B646:C646"/>
    <mergeCell ref="D646:E646"/>
    <mergeCell ref="B647:C647"/>
    <mergeCell ref="D647:E647"/>
    <mergeCell ref="G660:J660"/>
    <mergeCell ref="G661:H661"/>
    <mergeCell ref="I661:J661"/>
    <mergeCell ref="G662:H662"/>
    <mergeCell ref="I662:J662"/>
    <mergeCell ref="G663:H663"/>
    <mergeCell ref="I663:J663"/>
    <mergeCell ref="B660:E660"/>
    <mergeCell ref="B661:C661"/>
    <mergeCell ref="D661:E661"/>
    <mergeCell ref="B662:C662"/>
    <mergeCell ref="D662:E662"/>
    <mergeCell ref="B663:C663"/>
    <mergeCell ref="D663:E663"/>
    <mergeCell ref="G676:J676"/>
    <mergeCell ref="G677:H677"/>
    <mergeCell ref="I677:J677"/>
    <mergeCell ref="G678:H678"/>
    <mergeCell ref="I678:J678"/>
    <mergeCell ref="G679:H679"/>
    <mergeCell ref="I679:J679"/>
    <mergeCell ref="B676:E676"/>
    <mergeCell ref="B677:C677"/>
    <mergeCell ref="D677:E677"/>
    <mergeCell ref="B678:C678"/>
    <mergeCell ref="D678:E678"/>
    <mergeCell ref="B679:C679"/>
    <mergeCell ref="D679:E679"/>
    <mergeCell ref="G692:J692"/>
    <mergeCell ref="G693:H693"/>
    <mergeCell ref="I693:J693"/>
    <mergeCell ref="G694:H694"/>
    <mergeCell ref="I694:J694"/>
    <mergeCell ref="G695:H695"/>
    <mergeCell ref="I695:J695"/>
    <mergeCell ref="B692:E692"/>
    <mergeCell ref="B693:C693"/>
    <mergeCell ref="D693:E693"/>
    <mergeCell ref="B694:C694"/>
    <mergeCell ref="D694:E694"/>
    <mergeCell ref="B695:C695"/>
    <mergeCell ref="D695:E695"/>
    <mergeCell ref="G708:J708"/>
    <mergeCell ref="G709:H709"/>
    <mergeCell ref="I709:J709"/>
    <mergeCell ref="G710:H710"/>
    <mergeCell ref="I710:J710"/>
    <mergeCell ref="G711:H711"/>
    <mergeCell ref="I711:J711"/>
    <mergeCell ref="B708:E708"/>
    <mergeCell ref="B709:C709"/>
    <mergeCell ref="D709:E709"/>
    <mergeCell ref="B710:C710"/>
    <mergeCell ref="D710:E710"/>
    <mergeCell ref="B711:C711"/>
    <mergeCell ref="D711:E711"/>
    <mergeCell ref="G724:J724"/>
    <mergeCell ref="G725:H725"/>
    <mergeCell ref="I725:J725"/>
    <mergeCell ref="G726:H726"/>
    <mergeCell ref="I726:J726"/>
    <mergeCell ref="G727:H727"/>
    <mergeCell ref="I727:J727"/>
    <mergeCell ref="B724:E724"/>
    <mergeCell ref="B725:C725"/>
    <mergeCell ref="D725:E725"/>
    <mergeCell ref="B726:C726"/>
    <mergeCell ref="D726:E726"/>
    <mergeCell ref="B727:C727"/>
    <mergeCell ref="D727:E727"/>
    <mergeCell ref="G740:J740"/>
    <mergeCell ref="G741:H741"/>
    <mergeCell ref="I741:J741"/>
    <mergeCell ref="G742:H742"/>
    <mergeCell ref="I742:J742"/>
    <mergeCell ref="G743:H743"/>
    <mergeCell ref="I743:J743"/>
    <mergeCell ref="B740:E740"/>
    <mergeCell ref="B741:C741"/>
    <mergeCell ref="D741:E741"/>
    <mergeCell ref="B742:C742"/>
    <mergeCell ref="D742:E742"/>
    <mergeCell ref="B743:C743"/>
    <mergeCell ref="D743:E743"/>
    <mergeCell ref="G756:J756"/>
    <mergeCell ref="G757:H757"/>
    <mergeCell ref="I757:J757"/>
    <mergeCell ref="G758:H758"/>
    <mergeCell ref="I758:J758"/>
    <mergeCell ref="G759:H759"/>
    <mergeCell ref="I759:J759"/>
    <mergeCell ref="B756:E756"/>
    <mergeCell ref="B757:C757"/>
    <mergeCell ref="D757:E757"/>
    <mergeCell ref="B758:C758"/>
    <mergeCell ref="D758:E758"/>
    <mergeCell ref="B759:C759"/>
    <mergeCell ref="D759:E759"/>
    <mergeCell ref="G772:J772"/>
    <mergeCell ref="G773:H773"/>
    <mergeCell ref="I773:J773"/>
    <mergeCell ref="G774:H774"/>
    <mergeCell ref="I774:J774"/>
    <mergeCell ref="G775:H775"/>
    <mergeCell ref="I775:J775"/>
    <mergeCell ref="B772:E772"/>
    <mergeCell ref="B773:C773"/>
    <mergeCell ref="D773:E773"/>
    <mergeCell ref="B774:C774"/>
    <mergeCell ref="D774:E774"/>
    <mergeCell ref="B775:C775"/>
    <mergeCell ref="D775:E775"/>
    <mergeCell ref="G788:J788"/>
    <mergeCell ref="G789:H789"/>
    <mergeCell ref="I789:J789"/>
    <mergeCell ref="G790:H790"/>
    <mergeCell ref="I790:J790"/>
    <mergeCell ref="G791:H791"/>
    <mergeCell ref="I791:J791"/>
    <mergeCell ref="B788:E788"/>
    <mergeCell ref="B789:C789"/>
    <mergeCell ref="D789:E789"/>
    <mergeCell ref="B790:C790"/>
    <mergeCell ref="D790:E790"/>
    <mergeCell ref="B791:C791"/>
    <mergeCell ref="D791:E791"/>
    <mergeCell ref="G804:J804"/>
    <mergeCell ref="G805:H805"/>
    <mergeCell ref="I805:J805"/>
    <mergeCell ref="G806:H806"/>
    <mergeCell ref="I806:J806"/>
    <mergeCell ref="G807:H807"/>
    <mergeCell ref="I807:J807"/>
    <mergeCell ref="B804:E804"/>
    <mergeCell ref="B805:C805"/>
    <mergeCell ref="D805:E805"/>
    <mergeCell ref="B806:C806"/>
    <mergeCell ref="D806:E806"/>
    <mergeCell ref="B807:C807"/>
    <mergeCell ref="D807:E807"/>
    <mergeCell ref="G820:J820"/>
    <mergeCell ref="G821:H821"/>
    <mergeCell ref="I821:J821"/>
    <mergeCell ref="G822:H822"/>
    <mergeCell ref="I822:J822"/>
    <mergeCell ref="G823:H823"/>
    <mergeCell ref="I823:J823"/>
    <mergeCell ref="B820:E820"/>
    <mergeCell ref="B821:C821"/>
    <mergeCell ref="D821:E821"/>
    <mergeCell ref="B822:C822"/>
    <mergeCell ref="D822:E822"/>
    <mergeCell ref="B823:C823"/>
    <mergeCell ref="D823:E823"/>
    <mergeCell ref="G836:J836"/>
    <mergeCell ref="G837:H837"/>
    <mergeCell ref="I837:J837"/>
    <mergeCell ref="G838:H838"/>
    <mergeCell ref="I838:J838"/>
    <mergeCell ref="G839:H839"/>
    <mergeCell ref="I839:J839"/>
    <mergeCell ref="B836:E836"/>
    <mergeCell ref="B837:C837"/>
    <mergeCell ref="D837:E837"/>
    <mergeCell ref="B838:C838"/>
    <mergeCell ref="D838:E838"/>
    <mergeCell ref="B839:C839"/>
    <mergeCell ref="D839:E839"/>
    <mergeCell ref="G852:J852"/>
    <mergeCell ref="G853:H853"/>
    <mergeCell ref="I853:J853"/>
    <mergeCell ref="G854:H854"/>
    <mergeCell ref="I854:J854"/>
    <mergeCell ref="G855:H855"/>
    <mergeCell ref="I855:J855"/>
    <mergeCell ref="B852:E852"/>
    <mergeCell ref="B853:C853"/>
    <mergeCell ref="D853:E853"/>
    <mergeCell ref="B854:C854"/>
    <mergeCell ref="D854:E854"/>
    <mergeCell ref="B855:C855"/>
    <mergeCell ref="D855:E855"/>
    <mergeCell ref="G868:J868"/>
    <mergeCell ref="G869:H869"/>
    <mergeCell ref="I869:J869"/>
    <mergeCell ref="G870:H870"/>
    <mergeCell ref="I870:J870"/>
    <mergeCell ref="G871:H871"/>
    <mergeCell ref="I871:J871"/>
    <mergeCell ref="B868:E868"/>
    <mergeCell ref="B869:C869"/>
    <mergeCell ref="D869:E869"/>
    <mergeCell ref="B870:C870"/>
    <mergeCell ref="D870:E870"/>
    <mergeCell ref="B871:C871"/>
    <mergeCell ref="D871:E871"/>
    <mergeCell ref="G884:J884"/>
    <mergeCell ref="G885:H885"/>
    <mergeCell ref="I885:J885"/>
    <mergeCell ref="G886:H886"/>
    <mergeCell ref="I886:J886"/>
    <mergeCell ref="G887:H887"/>
    <mergeCell ref="I887:J887"/>
    <mergeCell ref="B884:E884"/>
    <mergeCell ref="B885:C885"/>
    <mergeCell ref="D885:E885"/>
    <mergeCell ref="B886:C886"/>
    <mergeCell ref="D886:E886"/>
    <mergeCell ref="B887:C887"/>
    <mergeCell ref="D887:E887"/>
    <mergeCell ref="G900:J900"/>
    <mergeCell ref="G901:H901"/>
    <mergeCell ref="I901:J901"/>
    <mergeCell ref="G902:H902"/>
    <mergeCell ref="I902:J902"/>
    <mergeCell ref="G903:H903"/>
    <mergeCell ref="I903:J903"/>
    <mergeCell ref="B900:E900"/>
    <mergeCell ref="B901:C901"/>
    <mergeCell ref="D901:E901"/>
    <mergeCell ref="B902:C902"/>
    <mergeCell ref="D902:E902"/>
    <mergeCell ref="B903:C903"/>
    <mergeCell ref="D903:E903"/>
    <mergeCell ref="G916:J916"/>
    <mergeCell ref="G917:H917"/>
    <mergeCell ref="I917:J917"/>
    <mergeCell ref="G918:H918"/>
    <mergeCell ref="I918:J918"/>
    <mergeCell ref="G919:H919"/>
    <mergeCell ref="I919:J919"/>
    <mergeCell ref="B916:E916"/>
    <mergeCell ref="B917:C917"/>
    <mergeCell ref="D917:E917"/>
    <mergeCell ref="B918:C918"/>
    <mergeCell ref="D918:E918"/>
    <mergeCell ref="B919:C919"/>
    <mergeCell ref="D919:E919"/>
    <mergeCell ref="G932:J932"/>
    <mergeCell ref="G933:H933"/>
    <mergeCell ref="I933:J933"/>
    <mergeCell ref="G934:H934"/>
    <mergeCell ref="I934:J934"/>
    <mergeCell ref="G935:H935"/>
    <mergeCell ref="I935:J935"/>
    <mergeCell ref="B932:E932"/>
    <mergeCell ref="B933:C933"/>
    <mergeCell ref="D933:E933"/>
    <mergeCell ref="B934:C934"/>
    <mergeCell ref="D934:E934"/>
    <mergeCell ref="B935:C935"/>
    <mergeCell ref="D935:E935"/>
    <mergeCell ref="G948:J948"/>
    <mergeCell ref="G949:H949"/>
    <mergeCell ref="I949:J949"/>
    <mergeCell ref="G950:H950"/>
    <mergeCell ref="I950:J950"/>
    <mergeCell ref="G951:H951"/>
    <mergeCell ref="I951:J951"/>
    <mergeCell ref="B948:E948"/>
    <mergeCell ref="B949:C949"/>
    <mergeCell ref="D949:E949"/>
    <mergeCell ref="B950:C950"/>
    <mergeCell ref="D950:E950"/>
    <mergeCell ref="B951:C951"/>
    <mergeCell ref="D951:E951"/>
  </mergeCells>
  <conditionalFormatting sqref="E9:E18">
    <cfRule type="dataBar" priority="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{808F59D6-7BC1-E642-BA96-EDA8943AE436}</x14:id>
        </ext>
      </extLst>
    </cfRule>
  </conditionalFormatting>
  <conditionalFormatting sqref="E25:E34">
    <cfRule type="dataBar" priority="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{B9FEF0E3-282E-7B48-B84F-28156B2C2770}</x14:id>
        </ext>
      </extLst>
    </cfRule>
  </conditionalFormatting>
  <conditionalFormatting sqref="E41:E50">
    <cfRule type="dataBar" priority="1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{53D0A05C-1669-134E-BAF5-5427BF6F8705}</x14:id>
        </ext>
      </extLst>
    </cfRule>
  </conditionalFormatting>
  <conditionalFormatting sqref="E57:E66">
    <cfRule type="dataBar" priority="2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{2BE10907-C354-8F4C-AD2C-BABF7C04CCC9}</x14:id>
        </ext>
      </extLst>
    </cfRule>
  </conditionalFormatting>
  <conditionalFormatting sqref="E73:E82">
    <cfRule type="dataBar" priority="2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{EDDC908C-F790-6D4A-BA88-D7D9DBFF719F}</x14:id>
        </ext>
      </extLst>
    </cfRule>
  </conditionalFormatting>
  <conditionalFormatting sqref="E89:E98">
    <cfRule type="dataBar" priority="3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{6E0995CE-8381-494E-9DCA-3BA97B54D4D3}</x14:id>
        </ext>
      </extLst>
    </cfRule>
  </conditionalFormatting>
  <conditionalFormatting sqref="E105:E114">
    <cfRule type="dataBar" priority="3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{413ABAE2-4E22-A64B-B548-47A87D1AF673}</x14:id>
        </ext>
      </extLst>
    </cfRule>
  </conditionalFormatting>
  <conditionalFormatting sqref="E121:E130">
    <cfRule type="dataBar" priority="4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{EA72112A-2AC2-E045-8BDD-35930AA44998}</x14:id>
        </ext>
      </extLst>
    </cfRule>
  </conditionalFormatting>
  <conditionalFormatting sqref="E137:E146">
    <cfRule type="dataBar" priority="5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{E9A24B3C-8859-FB4C-809B-11EFF3173AC5}</x14:id>
        </ext>
      </extLst>
    </cfRule>
  </conditionalFormatting>
  <conditionalFormatting sqref="E153:E162">
    <cfRule type="dataBar" priority="5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{6D6BD8C1-05D3-9147-A786-21BF6787A399}</x14:id>
        </ext>
      </extLst>
    </cfRule>
  </conditionalFormatting>
  <conditionalFormatting sqref="E169:E178">
    <cfRule type="dataBar" priority="6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{1426E0AF-3DBA-A643-8582-7A8B814B204E}</x14:id>
        </ext>
      </extLst>
    </cfRule>
  </conditionalFormatting>
  <conditionalFormatting sqref="E185:E194">
    <cfRule type="dataBar" priority="6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{929D327D-BB0C-D44F-9C43-C07F8AB1E0E0}</x14:id>
        </ext>
      </extLst>
    </cfRule>
  </conditionalFormatting>
  <conditionalFormatting sqref="E201:E210">
    <cfRule type="dataBar" priority="7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{1A34C534-BAC1-224F-8D79-51EAAA8BB60D}</x14:id>
        </ext>
      </extLst>
    </cfRule>
  </conditionalFormatting>
  <conditionalFormatting sqref="E217:E226">
    <cfRule type="dataBar" priority="8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{BDE73095-8212-E249-A20E-56C04DF0BBC2}</x14:id>
        </ext>
      </extLst>
    </cfRule>
  </conditionalFormatting>
  <conditionalFormatting sqref="E233:E242">
    <cfRule type="dataBar" priority="8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{5B10CC75-4848-3343-B006-33F870F6027E}</x14:id>
        </ext>
      </extLst>
    </cfRule>
  </conditionalFormatting>
  <conditionalFormatting sqref="E249:E258">
    <cfRule type="dataBar" priority="9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{95E9EFFF-4CAC-E247-9B72-10FF113B967A}</x14:id>
        </ext>
      </extLst>
    </cfRule>
  </conditionalFormatting>
  <conditionalFormatting sqref="E265:E274">
    <cfRule type="dataBar" priority="9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{CE34A8F9-CA9F-034F-8632-CC606C33C90C}</x14:id>
        </ext>
      </extLst>
    </cfRule>
  </conditionalFormatting>
  <conditionalFormatting sqref="E281:E290">
    <cfRule type="dataBar" priority="10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{5ABA6639-1920-2B40-91F2-B75D663061E5}</x14:id>
        </ext>
      </extLst>
    </cfRule>
  </conditionalFormatting>
  <conditionalFormatting sqref="E297:E306">
    <cfRule type="dataBar" priority="11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{2398C835-A21F-BC42-AE82-7C75FD75F914}</x14:id>
        </ext>
      </extLst>
    </cfRule>
  </conditionalFormatting>
  <conditionalFormatting sqref="E313:E322">
    <cfRule type="dataBar" priority="11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{74A100DC-B624-7D41-91B1-605DA05D9559}</x14:id>
        </ext>
      </extLst>
    </cfRule>
  </conditionalFormatting>
  <conditionalFormatting sqref="E329:E338">
    <cfRule type="dataBar" priority="12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{9D062961-6865-524D-A0C2-EDE90B74A1CA}</x14:id>
        </ext>
      </extLst>
    </cfRule>
  </conditionalFormatting>
  <conditionalFormatting sqref="E345:E354">
    <cfRule type="dataBar" priority="12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{C6594D30-2541-054A-ACDE-66692DD22F86}</x14:id>
        </ext>
      </extLst>
    </cfRule>
  </conditionalFormatting>
  <conditionalFormatting sqref="E361:E370">
    <cfRule type="dataBar" priority="13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{E239932D-33AE-CB48-B88C-931F97A7ACB0}</x14:id>
        </ext>
      </extLst>
    </cfRule>
  </conditionalFormatting>
  <conditionalFormatting sqref="E377:E386">
    <cfRule type="dataBar" priority="14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{AA857529-6AEB-ED4F-97F2-138A5589F62E}</x14:id>
        </ext>
      </extLst>
    </cfRule>
  </conditionalFormatting>
  <conditionalFormatting sqref="E393:E402">
    <cfRule type="dataBar" priority="14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{6D1FED8F-7B26-8547-8352-D92EC9D97C26}</x14:id>
        </ext>
      </extLst>
    </cfRule>
  </conditionalFormatting>
  <conditionalFormatting sqref="E409:E418">
    <cfRule type="dataBar" priority="15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{FC747FA8-96CA-2440-A8FE-2F3A7368E38C}</x14:id>
        </ext>
      </extLst>
    </cfRule>
  </conditionalFormatting>
  <conditionalFormatting sqref="E425:E434">
    <cfRule type="dataBar" priority="15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{FD32B8D5-AACA-1E44-901A-3FF90E055CF6}</x14:id>
        </ext>
      </extLst>
    </cfRule>
  </conditionalFormatting>
  <conditionalFormatting sqref="E441:E450">
    <cfRule type="dataBar" priority="16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{2C06468C-372D-874C-9A87-D54C6EE355E5}</x14:id>
        </ext>
      </extLst>
    </cfRule>
  </conditionalFormatting>
  <conditionalFormatting sqref="E457:E466">
    <cfRule type="dataBar" priority="17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{55B4EB41-1889-7C44-803D-ABCEE434794F}</x14:id>
        </ext>
      </extLst>
    </cfRule>
  </conditionalFormatting>
  <conditionalFormatting sqref="E473:E482">
    <cfRule type="dataBar" priority="17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{6657453A-820D-CE4A-97C3-1CBF31AF53D5}</x14:id>
        </ext>
      </extLst>
    </cfRule>
  </conditionalFormatting>
  <conditionalFormatting sqref="E489:E498">
    <cfRule type="dataBar" priority="18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{E2EAB89A-26C1-BE43-AD32-40845021505E}</x14:id>
        </ext>
      </extLst>
    </cfRule>
  </conditionalFormatting>
  <conditionalFormatting sqref="E505:E514">
    <cfRule type="dataBar" priority="18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{AA37953E-E215-7642-97BD-56BBC08FFDBA}</x14:id>
        </ext>
      </extLst>
    </cfRule>
  </conditionalFormatting>
  <conditionalFormatting sqref="E521:E530">
    <cfRule type="dataBar" priority="19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{CEC2007D-438A-3846-8C51-100734FF2BE8}</x14:id>
        </ext>
      </extLst>
    </cfRule>
  </conditionalFormatting>
  <conditionalFormatting sqref="E537:E546">
    <cfRule type="dataBar" priority="20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{5886C58F-D4EF-464D-8047-A604F38B763B}</x14:id>
        </ext>
      </extLst>
    </cfRule>
  </conditionalFormatting>
  <conditionalFormatting sqref="E553:E562">
    <cfRule type="dataBar" priority="20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{EF4ABB17-A4A4-E942-A003-513CE0B172B5}</x14:id>
        </ext>
      </extLst>
    </cfRule>
  </conditionalFormatting>
  <conditionalFormatting sqref="E569:E578">
    <cfRule type="dataBar" priority="21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{874E33B3-569E-FF4E-AD12-DFAFCD6EF6B2}</x14:id>
        </ext>
      </extLst>
    </cfRule>
  </conditionalFormatting>
  <conditionalFormatting sqref="E585:E594">
    <cfRule type="dataBar" priority="21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{90387B5D-E9EE-5A4A-B00E-AF500E90D9B4}</x14:id>
        </ext>
      </extLst>
    </cfRule>
  </conditionalFormatting>
  <conditionalFormatting sqref="E601:E610">
    <cfRule type="dataBar" priority="22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{639F9FFA-304C-1A42-B4A5-768C3E303055}</x14:id>
        </ext>
      </extLst>
    </cfRule>
  </conditionalFormatting>
  <conditionalFormatting sqref="E617:E626">
    <cfRule type="dataBar" priority="23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{ACEAFCF5-C839-A04A-A5F9-C103093832B0}</x14:id>
        </ext>
      </extLst>
    </cfRule>
  </conditionalFormatting>
  <conditionalFormatting sqref="E633:E642">
    <cfRule type="dataBar" priority="23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{19D6ABDE-D1ED-4C49-99B1-AA66AD2B5AAF}</x14:id>
        </ext>
      </extLst>
    </cfRule>
  </conditionalFormatting>
  <conditionalFormatting sqref="E649:E658">
    <cfRule type="dataBar" priority="24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{1B0247A8-FD0B-9245-9B5C-E5F2BCB06B18}</x14:id>
        </ext>
      </extLst>
    </cfRule>
  </conditionalFormatting>
  <conditionalFormatting sqref="E665:E674">
    <cfRule type="dataBar" priority="24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{BE888E21-1787-D84A-8327-CFFC23F898AE}</x14:id>
        </ext>
      </extLst>
    </cfRule>
  </conditionalFormatting>
  <conditionalFormatting sqref="E681:E690">
    <cfRule type="dataBar" priority="25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{C28E20AD-0A99-6E4E-8023-A123AEDF7EE6}</x14:id>
        </ext>
      </extLst>
    </cfRule>
  </conditionalFormatting>
  <conditionalFormatting sqref="E697:E706">
    <cfRule type="dataBar" priority="26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{F5A23FDD-BBB4-A449-8AF7-9E1B44FDE50A}</x14:id>
        </ext>
      </extLst>
    </cfRule>
  </conditionalFormatting>
  <conditionalFormatting sqref="E713:E722">
    <cfRule type="dataBar" priority="26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{711C7279-95BB-044A-9476-0DFFE69F41FC}</x14:id>
        </ext>
      </extLst>
    </cfRule>
  </conditionalFormatting>
  <conditionalFormatting sqref="E729:E738">
    <cfRule type="dataBar" priority="27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{8A6A2313-D805-AF47-A478-8739562AB877}</x14:id>
        </ext>
      </extLst>
    </cfRule>
  </conditionalFormatting>
  <conditionalFormatting sqref="E745:E754">
    <cfRule type="dataBar" priority="27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{6A1F70C5-CA88-6B4C-A39A-BE12B36A7FAB}</x14:id>
        </ext>
      </extLst>
    </cfRule>
  </conditionalFormatting>
  <conditionalFormatting sqref="E761:E770">
    <cfRule type="dataBar" priority="28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{DB3D8679-D60F-8B4D-8492-EF573A384CF5}</x14:id>
        </ext>
      </extLst>
    </cfRule>
  </conditionalFormatting>
  <conditionalFormatting sqref="E777:E786">
    <cfRule type="dataBar" priority="29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{C5365C9F-2F91-2C42-B597-4EE5983A0CFF}</x14:id>
        </ext>
      </extLst>
    </cfRule>
  </conditionalFormatting>
  <conditionalFormatting sqref="E793:E802">
    <cfRule type="dataBar" priority="29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{017B3916-6BC4-B740-A949-1586461F8CAE}</x14:id>
        </ext>
      </extLst>
    </cfRule>
  </conditionalFormatting>
  <conditionalFormatting sqref="E809:E818">
    <cfRule type="dataBar" priority="30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{2FCA28C7-9BC8-5342-AE61-7D13778D3A01}</x14:id>
        </ext>
      </extLst>
    </cfRule>
  </conditionalFormatting>
  <conditionalFormatting sqref="E825:E834">
    <cfRule type="dataBar" priority="30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{4D6E4145-9429-6545-98D9-3ED323F122B4}</x14:id>
        </ext>
      </extLst>
    </cfRule>
  </conditionalFormatting>
  <conditionalFormatting sqref="E841:E850">
    <cfRule type="dataBar" priority="31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{9CF8764D-0984-8445-8DEC-EF94A8E21B7D}</x14:id>
        </ext>
      </extLst>
    </cfRule>
  </conditionalFormatting>
  <conditionalFormatting sqref="E857:E866">
    <cfRule type="dataBar" priority="32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{C10B7F0E-305B-E640-9B0A-44BCDD9572A1}</x14:id>
        </ext>
      </extLst>
    </cfRule>
  </conditionalFormatting>
  <conditionalFormatting sqref="E873:E882">
    <cfRule type="dataBar" priority="32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{7C94C45A-4361-3A48-8770-2077BE5281FB}</x14:id>
        </ext>
      </extLst>
    </cfRule>
  </conditionalFormatting>
  <conditionalFormatting sqref="E889:E898">
    <cfRule type="dataBar" priority="333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{D75D699C-A7AA-C74E-9BB8-601FC1E45D37}</x14:id>
        </ext>
      </extLst>
    </cfRule>
  </conditionalFormatting>
  <conditionalFormatting sqref="E905:E914">
    <cfRule type="dataBar" priority="339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{F6DE0F58-8D6B-CC4C-9A5D-85ADB2DE5849}</x14:id>
        </ext>
      </extLst>
    </cfRule>
  </conditionalFormatting>
  <conditionalFormatting sqref="E921:E930">
    <cfRule type="dataBar" priority="345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{F8CD0D80-7BBC-A245-A457-20A7453D9C8F}</x14:id>
        </ext>
      </extLst>
    </cfRule>
  </conditionalFormatting>
  <conditionalFormatting sqref="E937:E946">
    <cfRule type="dataBar" priority="351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{1DBFA7A9-55F4-4644-A6BE-A89C8B546E34}</x14:id>
        </ext>
      </extLst>
    </cfRule>
  </conditionalFormatting>
  <conditionalFormatting sqref="E953:E962">
    <cfRule type="dataBar" priority="357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{50625AEA-F49E-F348-A152-EEFA71DD905B}</x14:id>
        </ext>
      </extLst>
    </cfRule>
  </conditionalFormatting>
  <conditionalFormatting sqref="J9:J18">
    <cfRule type="dataBar" priority="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{70E6BEAD-B22C-4D46-827F-6CEB2FBC2AA1}</x14:id>
        </ext>
      </extLst>
    </cfRule>
  </conditionalFormatting>
  <conditionalFormatting sqref="J25:J34">
    <cfRule type="dataBar" priority="1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{E1A8719E-7BC4-564E-B4C6-BF367308B211}</x14:id>
        </ext>
      </extLst>
    </cfRule>
  </conditionalFormatting>
  <conditionalFormatting sqref="J41:J50">
    <cfRule type="dataBar" priority="1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{AE097FEE-BA5D-A749-AD99-773774DECE36}</x14:id>
        </ext>
      </extLst>
    </cfRule>
  </conditionalFormatting>
  <conditionalFormatting sqref="J57:J66">
    <cfRule type="dataBar" priority="2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{12305C3C-FE5C-A34B-B00F-EAF29E092EC9}</x14:id>
        </ext>
      </extLst>
    </cfRule>
  </conditionalFormatting>
  <conditionalFormatting sqref="J73:J82">
    <cfRule type="dataBar" priority="3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{5849976D-56D1-8F4E-96BE-785BE91310FF}</x14:id>
        </ext>
      </extLst>
    </cfRule>
  </conditionalFormatting>
  <conditionalFormatting sqref="J89:J98">
    <cfRule type="dataBar" priority="3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{FF7D9F26-7992-CD44-9732-E3EBEC0319DD}</x14:id>
        </ext>
      </extLst>
    </cfRule>
  </conditionalFormatting>
  <conditionalFormatting sqref="J105:J114">
    <cfRule type="dataBar" priority="4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{5F423366-225C-414C-95DA-8957B7F55128}</x14:id>
        </ext>
      </extLst>
    </cfRule>
  </conditionalFormatting>
  <conditionalFormatting sqref="J121:J130">
    <cfRule type="dataBar" priority="4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{EB88938E-62FE-F14D-A9F8-108B0AA0AE46}</x14:id>
        </ext>
      </extLst>
    </cfRule>
  </conditionalFormatting>
  <conditionalFormatting sqref="J137:J146">
    <cfRule type="dataBar" priority="5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{1780DA47-AA6A-C848-8FC2-28196981E8BA}</x14:id>
        </ext>
      </extLst>
    </cfRule>
  </conditionalFormatting>
  <conditionalFormatting sqref="J153:J162">
    <cfRule type="dataBar" priority="6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{6060D62D-BEF8-6649-889A-AC26D857233B}</x14:id>
        </ext>
      </extLst>
    </cfRule>
  </conditionalFormatting>
  <conditionalFormatting sqref="J169:J178">
    <cfRule type="dataBar" priority="6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{5CE8AF52-CF6B-514A-827C-78BE1605AAB2}</x14:id>
        </ext>
      </extLst>
    </cfRule>
  </conditionalFormatting>
  <conditionalFormatting sqref="J185:J194">
    <cfRule type="dataBar" priority="7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{AE06C3D1-49AD-2146-95DB-09F79C9F121A}</x14:id>
        </ext>
      </extLst>
    </cfRule>
  </conditionalFormatting>
  <conditionalFormatting sqref="J201:J210">
    <cfRule type="dataBar" priority="7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{30D2BAB4-C335-384F-8862-A41A66676B47}</x14:id>
        </ext>
      </extLst>
    </cfRule>
  </conditionalFormatting>
  <conditionalFormatting sqref="J217:J226">
    <cfRule type="dataBar" priority="8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{D7D923BE-7F55-E043-9995-3FC0F2E96645}</x14:id>
        </ext>
      </extLst>
    </cfRule>
  </conditionalFormatting>
  <conditionalFormatting sqref="J233:J242">
    <cfRule type="dataBar" priority="9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{DC8A474A-C021-DE45-BEBA-FEC70136128A}</x14:id>
        </ext>
      </extLst>
    </cfRule>
  </conditionalFormatting>
  <conditionalFormatting sqref="J249:J258">
    <cfRule type="dataBar" priority="9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{D56407E1-09B2-114F-ABDA-EEBA9C02F374}</x14:id>
        </ext>
      </extLst>
    </cfRule>
  </conditionalFormatting>
  <conditionalFormatting sqref="J265:J274">
    <cfRule type="dataBar" priority="10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{3663658D-C363-344F-875F-01C1E0B5C697}</x14:id>
        </ext>
      </extLst>
    </cfRule>
  </conditionalFormatting>
  <conditionalFormatting sqref="J281:J290">
    <cfRule type="dataBar" priority="10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{A2358957-1CDD-9A46-8415-EAD786311BC4}</x14:id>
        </ext>
      </extLst>
    </cfRule>
  </conditionalFormatting>
  <conditionalFormatting sqref="J297:J306">
    <cfRule type="dataBar" priority="11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{C0FB4BF6-8530-744F-8927-151AEB653E13}</x14:id>
        </ext>
      </extLst>
    </cfRule>
  </conditionalFormatting>
  <conditionalFormatting sqref="J313:J322">
    <cfRule type="dataBar" priority="12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{94B51D45-15BB-5246-87D1-424FE1E1F245}</x14:id>
        </ext>
      </extLst>
    </cfRule>
  </conditionalFormatting>
  <conditionalFormatting sqref="J329:J338">
    <cfRule type="dataBar" priority="12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{C33F302D-8357-B241-B4EB-FFF36D618809}</x14:id>
        </ext>
      </extLst>
    </cfRule>
  </conditionalFormatting>
  <conditionalFormatting sqref="J345:J354">
    <cfRule type="dataBar" priority="13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{3ADE19BD-5D97-FB45-AE22-B4FAA31F31AC}</x14:id>
        </ext>
      </extLst>
    </cfRule>
  </conditionalFormatting>
  <conditionalFormatting sqref="J361:J370">
    <cfRule type="dataBar" priority="13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{33CC23FA-AF04-7F45-8CD2-30AFD960FE24}</x14:id>
        </ext>
      </extLst>
    </cfRule>
  </conditionalFormatting>
  <conditionalFormatting sqref="J377:J386">
    <cfRule type="dataBar" priority="14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{EC0A760C-4B2D-E54A-86C8-CA5529A87109}</x14:id>
        </ext>
      </extLst>
    </cfRule>
  </conditionalFormatting>
  <conditionalFormatting sqref="J393:J402">
    <cfRule type="dataBar" priority="15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{99582108-73CE-1E44-82FD-354250190688}</x14:id>
        </ext>
      </extLst>
    </cfRule>
  </conditionalFormatting>
  <conditionalFormatting sqref="J409:J418">
    <cfRule type="dataBar" priority="15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{389C2388-65EF-CD46-BA06-59B937274037}</x14:id>
        </ext>
      </extLst>
    </cfRule>
  </conditionalFormatting>
  <conditionalFormatting sqref="J425:J434">
    <cfRule type="dataBar" priority="16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{9DC226AF-AE11-6A4C-9A07-38BDA62C6746}</x14:id>
        </ext>
      </extLst>
    </cfRule>
  </conditionalFormatting>
  <conditionalFormatting sqref="J441:J450">
    <cfRule type="dataBar" priority="16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{10C5436E-5C79-4649-BEE0-0336C032C689}</x14:id>
        </ext>
      </extLst>
    </cfRule>
  </conditionalFormatting>
  <conditionalFormatting sqref="J457:J466">
    <cfRule type="dataBar" priority="17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{8E83FAE9-F8F1-164B-97E8-C759191CFDE8}</x14:id>
        </ext>
      </extLst>
    </cfRule>
  </conditionalFormatting>
  <conditionalFormatting sqref="J473:J482">
    <cfRule type="dataBar" priority="18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{823AA42A-2FC3-8249-B502-338061B13A0D}</x14:id>
        </ext>
      </extLst>
    </cfRule>
  </conditionalFormatting>
  <conditionalFormatting sqref="J489:J498">
    <cfRule type="dataBar" priority="18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{0D176412-BE3A-4D4B-ADF4-DBDBE0CEE324}</x14:id>
        </ext>
      </extLst>
    </cfRule>
  </conditionalFormatting>
  <conditionalFormatting sqref="J505:J514">
    <cfRule type="dataBar" priority="19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{7B394374-9CC8-6648-8D86-522E88D185C0}</x14:id>
        </ext>
      </extLst>
    </cfRule>
  </conditionalFormatting>
  <conditionalFormatting sqref="J521:J530">
    <cfRule type="dataBar" priority="19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{DB980F8D-9674-3A4E-8E67-F91CD8BC1582}</x14:id>
        </ext>
      </extLst>
    </cfRule>
  </conditionalFormatting>
  <conditionalFormatting sqref="J537:J546">
    <cfRule type="dataBar" priority="20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{3242CF38-E3F2-C241-BF89-3C7951A73936}</x14:id>
        </ext>
      </extLst>
    </cfRule>
  </conditionalFormatting>
  <conditionalFormatting sqref="J553:J562">
    <cfRule type="dataBar" priority="21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{7D340E95-7E65-314A-B743-1E1106627AE9}</x14:id>
        </ext>
      </extLst>
    </cfRule>
  </conditionalFormatting>
  <conditionalFormatting sqref="J569:J578">
    <cfRule type="dataBar" priority="21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{CB99D966-3033-D644-9C2B-FF2860C41C63}</x14:id>
        </ext>
      </extLst>
    </cfRule>
  </conditionalFormatting>
  <conditionalFormatting sqref="J585:J594">
    <cfRule type="dataBar" priority="22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{268352F5-8C85-944B-82CE-E6CADF451CA5}</x14:id>
        </ext>
      </extLst>
    </cfRule>
  </conditionalFormatting>
  <conditionalFormatting sqref="J601:J610">
    <cfRule type="dataBar" priority="22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{C4CE1DB1-7C00-0D43-A5AD-E4A3E8C0B6E0}</x14:id>
        </ext>
      </extLst>
    </cfRule>
  </conditionalFormatting>
  <conditionalFormatting sqref="J617:J626">
    <cfRule type="dataBar" priority="23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{C1292372-4518-9C42-B9F6-9C88B654BE9C}</x14:id>
        </ext>
      </extLst>
    </cfRule>
  </conditionalFormatting>
  <conditionalFormatting sqref="J633:J642">
    <cfRule type="dataBar" priority="24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{A22E7967-EC3E-BC4D-B500-A68E940086F7}</x14:id>
        </ext>
      </extLst>
    </cfRule>
  </conditionalFormatting>
  <conditionalFormatting sqref="J649:J658">
    <cfRule type="dataBar" priority="24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{A2116AC3-C428-A24B-BFE9-D4552952D353}</x14:id>
        </ext>
      </extLst>
    </cfRule>
  </conditionalFormatting>
  <conditionalFormatting sqref="J665:J674">
    <cfRule type="dataBar" priority="25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{A04291E8-3FD7-7642-B482-3999E43A772A}</x14:id>
        </ext>
      </extLst>
    </cfRule>
  </conditionalFormatting>
  <conditionalFormatting sqref="J681:J690">
    <cfRule type="dataBar" priority="25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{093656A5-BB02-EB4A-ABF8-6B819696A1B2}</x14:id>
        </ext>
      </extLst>
    </cfRule>
  </conditionalFormatting>
  <conditionalFormatting sqref="J697:J706">
    <cfRule type="dataBar" priority="26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{EBB064B8-B126-5243-A0A6-7CA1A7C9E563}</x14:id>
        </ext>
      </extLst>
    </cfRule>
  </conditionalFormatting>
  <conditionalFormatting sqref="J713:J722">
    <cfRule type="dataBar" priority="27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{10E0986B-B0BF-B441-B9F6-ABECB4044587}</x14:id>
        </ext>
      </extLst>
    </cfRule>
  </conditionalFormatting>
  <conditionalFormatting sqref="J729:J738">
    <cfRule type="dataBar" priority="27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{5476C8C6-DAD4-F845-94D4-E30DFAAFCA04}</x14:id>
        </ext>
      </extLst>
    </cfRule>
  </conditionalFormatting>
  <conditionalFormatting sqref="J745:J754">
    <cfRule type="dataBar" priority="28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{E5EB76F5-B216-2F41-8A88-CF055BB2841E}</x14:id>
        </ext>
      </extLst>
    </cfRule>
  </conditionalFormatting>
  <conditionalFormatting sqref="J761:J770">
    <cfRule type="dataBar" priority="28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{204D325C-2828-C344-B3EB-6B6DEDA15F07}</x14:id>
        </ext>
      </extLst>
    </cfRule>
  </conditionalFormatting>
  <conditionalFormatting sqref="J777:J786">
    <cfRule type="dataBar" priority="29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{1936C27F-0566-E647-8CDF-4EE9F9EEE55F}</x14:id>
        </ext>
      </extLst>
    </cfRule>
  </conditionalFormatting>
  <conditionalFormatting sqref="J793:J802">
    <cfRule type="dataBar" priority="30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{6E819516-FF73-5148-A73C-ED22F556A721}</x14:id>
        </ext>
      </extLst>
    </cfRule>
  </conditionalFormatting>
  <conditionalFormatting sqref="J809:J818">
    <cfRule type="dataBar" priority="30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{2764D0D2-C4E1-2A41-B136-796A8850EE44}</x14:id>
        </ext>
      </extLst>
    </cfRule>
  </conditionalFormatting>
  <conditionalFormatting sqref="J825:J834">
    <cfRule type="dataBar" priority="31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{9CB5242D-04FB-714D-B98A-E5748E150E0E}</x14:id>
        </ext>
      </extLst>
    </cfRule>
  </conditionalFormatting>
  <conditionalFormatting sqref="J841:J850">
    <cfRule type="dataBar" priority="31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{C7A767CF-ED79-5243-BFE7-C183ADF38830}</x14:id>
        </ext>
      </extLst>
    </cfRule>
  </conditionalFormatting>
  <conditionalFormatting sqref="J857:J866">
    <cfRule type="dataBar" priority="32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{522B9592-EA71-7642-94C3-C7407BFBE436}</x14:id>
        </ext>
      </extLst>
    </cfRule>
  </conditionalFormatting>
  <conditionalFormatting sqref="J873:J882">
    <cfRule type="dataBar" priority="33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{11C878EB-B325-6B47-8DBF-D1B80ABCED0D}</x14:id>
        </ext>
      </extLst>
    </cfRule>
  </conditionalFormatting>
  <conditionalFormatting sqref="J889:J898">
    <cfRule type="dataBar" priority="336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{FED433A0-BF6C-2743-A99E-88C0A4B64FC3}</x14:id>
        </ext>
      </extLst>
    </cfRule>
  </conditionalFormatting>
  <conditionalFormatting sqref="J905:J914">
    <cfRule type="dataBar" priority="34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{C06A8E35-E993-104C-938D-EE438AEC5585}</x14:id>
        </ext>
      </extLst>
    </cfRule>
  </conditionalFormatting>
  <conditionalFormatting sqref="J921:J930">
    <cfRule type="dataBar" priority="348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{3EA12E37-DFE8-6B4E-A796-21694E6E504D}</x14:id>
        </ext>
      </extLst>
    </cfRule>
  </conditionalFormatting>
  <conditionalFormatting sqref="J937:J946">
    <cfRule type="dataBar" priority="354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{F2E3E06B-148C-1042-A3DB-684BB47B73EE}</x14:id>
        </ext>
      </extLst>
    </cfRule>
  </conditionalFormatting>
  <conditionalFormatting sqref="J953:J962">
    <cfRule type="dataBar" priority="360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{834D30D3-604A-884B-9918-F453991DE923}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FD6AB68-754F-5A4F-9F8F-97B2260C806E}">
            <xm:f>AND(Clientes!$A$2&lt;&gt;"",Clientes!$D$2&gt;0)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" id="{2A7F29B0-57CD-B542-B441-61BCC9D8D250}">
            <xm:f>AND(Clientes!$A$2&lt;&gt;"",Clientes!$D$2=0)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expression" priority="7" id="{457AF44B-984C-9D48-B233-0D846C042BDB}">
            <xm:f>AND(Clientes!$A$4&lt;&gt;"",Clientes!$D$4&gt;0)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8" id="{2B58AB90-56BF-6547-A35A-FEF0E4B4D8A9}">
            <xm:f>AND(Clientes!$A$4&lt;&gt;"",Clientes!$D$4=0)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13" id="{2342A7B0-339E-6F4D-AC26-5FFA5FC5A933}">
            <xm:f>AND(Clientes!$A$6&lt;&gt;"",Clientes!$D$6&gt;0)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4" id="{ECB8BCF7-ED2A-9D46-BF3C-CBB245B72A66}">
            <xm:f>AND(Clientes!$A$6&lt;&gt;"",Clientes!$D$6=0)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20" id="{E2F9E110-DAE4-D14E-9DB1-3A76AC528E75}">
            <xm:f>AND(Clientes!$A$8&lt;&gt;"",Clientes!$D$8=0)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9" id="{A90FF028-552C-D442-8872-06EC5644ECEA}">
            <xm:f>AND(Clientes!$A$8&lt;&gt;"",Clientes!$D$8&gt;0)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B52</xm:sqref>
        </x14:conditionalFormatting>
        <x14:conditionalFormatting xmlns:xm="http://schemas.microsoft.com/office/excel/2006/main">
          <x14:cfRule type="expression" priority="26" id="{49A8522A-81BC-D848-90C2-D29928E4930C}">
            <xm:f>AND(Clientes!$A$10&lt;&gt;"",Clientes!$D$10=0)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5" id="{D2DA2295-738E-FF4B-B020-4C9CCE83C6AA}">
            <xm:f>AND(Clientes!$A$10&lt;&gt;"",Clientes!$D$10&gt;0)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B68</xm:sqref>
        </x14:conditionalFormatting>
        <x14:conditionalFormatting xmlns:xm="http://schemas.microsoft.com/office/excel/2006/main">
          <x14:cfRule type="expression" priority="32" id="{AD747BE1-E97F-7448-A022-0AE3C715A8B5}">
            <xm:f>AND(Clientes!$A$12&lt;&gt;"",Clientes!$D$12=0)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1" id="{E4DC147E-B053-5944-BA7D-E7C6306ACF52}">
            <xm:f>AND(Clientes!$A$12&lt;&gt;"",Clientes!$D$12&gt;0)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B84</xm:sqref>
        </x14:conditionalFormatting>
        <x14:conditionalFormatting xmlns:xm="http://schemas.microsoft.com/office/excel/2006/main">
          <x14:cfRule type="expression" priority="38" id="{DEF217F8-BF42-6B43-AD56-E423F811040D}">
            <xm:f>AND(Clientes!$A$14&lt;&gt;"",Clientes!$D$14=0)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7" id="{735F5047-3012-EA42-8614-0CB1E44F000C}">
            <xm:f>AND(Clientes!$A$14&lt;&gt;"",Clientes!$D$14&gt;0)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expression" priority="44" id="{83AC6349-1EE2-3B43-BE56-DFCE54A60A62}">
            <xm:f>AND(Clientes!$A$16&lt;&gt;"",Clientes!$D$16=0)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43" id="{AEAC5D96-AA26-0D4B-A214-7FC5CC3D639C}">
            <xm:f>AND(Clientes!$A$16&lt;&gt;"",Clientes!$D$16&gt;0)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B116</xm:sqref>
        </x14:conditionalFormatting>
        <x14:conditionalFormatting xmlns:xm="http://schemas.microsoft.com/office/excel/2006/main">
          <x14:cfRule type="expression" priority="49" id="{DF73B750-2F1D-CB48-A721-486B88E75D84}">
            <xm:f>AND(Clientes!$A$18&lt;&gt;"",Clientes!$D$18&gt;0)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50" id="{B8A0BBBB-D258-3E4F-BE79-C00DCBBEE71F}">
            <xm:f>AND(Clientes!$A$18&lt;&gt;"",Clientes!$D$18=0)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B132</xm:sqref>
        </x14:conditionalFormatting>
        <x14:conditionalFormatting xmlns:xm="http://schemas.microsoft.com/office/excel/2006/main">
          <x14:cfRule type="expression" priority="55" id="{8314E17B-BB74-7B47-92B3-C7C3454F4556}">
            <xm:f>AND(Clientes!$A$20&lt;&gt;"",Clientes!$D$20&gt;0)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56" id="{C787DF9E-E57B-A74F-948E-E94ABAA25323}">
            <xm:f>AND(Clientes!$A$20&lt;&gt;"",Clientes!$D$20=0)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B148</xm:sqref>
        </x14:conditionalFormatting>
        <x14:conditionalFormatting xmlns:xm="http://schemas.microsoft.com/office/excel/2006/main">
          <x14:cfRule type="expression" priority="61" id="{13CEE075-5845-4A43-BA18-EA93214783B8}">
            <xm:f>AND(Clientes!$A$22&lt;&gt;"",Clientes!$D$22&gt;0)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62" id="{FBE16EC4-2C84-B64C-9DCB-89B12DF038BA}">
            <xm:f>AND(Clientes!$A$22&lt;&gt;"",Clientes!$D$22=0)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B164</xm:sqref>
        </x14:conditionalFormatting>
        <x14:conditionalFormatting xmlns:xm="http://schemas.microsoft.com/office/excel/2006/main">
          <x14:cfRule type="expression" priority="67" id="{8FAFA83E-8854-A843-866B-78252CAAA8B0}">
            <xm:f>AND(Clientes!$A$24&lt;&gt;"",Clientes!$D$24&gt;0)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68" id="{5B94ED9E-8DC0-6C4E-B9E3-F0AA9191E72D}">
            <xm:f>AND(Clientes!$A$24&lt;&gt;"",Clientes!$D$24=0)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B180</xm:sqref>
        </x14:conditionalFormatting>
        <x14:conditionalFormatting xmlns:xm="http://schemas.microsoft.com/office/excel/2006/main">
          <x14:cfRule type="expression" priority="74" id="{AB24341D-235A-B045-9083-ED44C5576659}">
            <xm:f>AND(Clientes!$A$26&lt;&gt;"",Clientes!$D$26=0)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73" id="{E1C4F758-F581-0E40-8862-411F745D61E6}">
            <xm:f>AND(Clientes!$A$26&lt;&gt;"",Clientes!$D$26&gt;0)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B196</xm:sqref>
        </x14:conditionalFormatting>
        <x14:conditionalFormatting xmlns:xm="http://schemas.microsoft.com/office/excel/2006/main">
          <x14:cfRule type="expression" priority="80" id="{2C9492A1-1740-2749-BADB-1C010FB518DD}">
            <xm:f>AND(Clientes!$A$28&lt;&gt;"",Clientes!$D$28=0)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79" id="{FC7A41C3-B60E-4A44-859F-93619B5192E0}">
            <xm:f>AND(Clientes!$A$28&lt;&gt;"",Clientes!$D$28&gt;0)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B212</xm:sqref>
        </x14:conditionalFormatting>
        <x14:conditionalFormatting xmlns:xm="http://schemas.microsoft.com/office/excel/2006/main">
          <x14:cfRule type="expression" priority="85" id="{C21BC124-16E4-8849-ADAE-06518F97C979}">
            <xm:f>AND(Clientes!$A$30&lt;&gt;"",Clientes!$D$30&gt;0)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86" id="{501D0C20-4059-0B41-ADF5-F42B1FD08D0F}">
            <xm:f>AND(Clientes!$A$30&lt;&gt;"",Clientes!$D$30=0)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B228</xm:sqref>
        </x14:conditionalFormatting>
        <x14:conditionalFormatting xmlns:xm="http://schemas.microsoft.com/office/excel/2006/main">
          <x14:cfRule type="expression" priority="92" id="{7CD33561-324C-6A40-AFB0-DF2D21139818}">
            <xm:f>AND(Clientes!$A$32&lt;&gt;"",Clientes!$D$32=0)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91" id="{AEE4BCFF-1672-1547-8F0A-F7D132FC2655}">
            <xm:f>AND(Clientes!$A$32&lt;&gt;"",Clientes!$D$32&gt;0)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B244</xm:sqref>
        </x14:conditionalFormatting>
        <x14:conditionalFormatting xmlns:xm="http://schemas.microsoft.com/office/excel/2006/main">
          <x14:cfRule type="expression" priority="98" id="{A858DB80-0BA0-A144-9EF9-189CCF2186DA}">
            <xm:f>AND(Clientes!$A$34&lt;&gt;"",Clientes!$D$34=0)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97" id="{F2D6C873-C000-9043-BD64-675C505771BF}">
            <xm:f>AND(Clientes!$A$34&lt;&gt;"",Clientes!$D$34&gt;0)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B260</xm:sqref>
        </x14:conditionalFormatting>
        <x14:conditionalFormatting xmlns:xm="http://schemas.microsoft.com/office/excel/2006/main">
          <x14:cfRule type="expression" priority="104" id="{F68AC7B8-0D32-DA48-AC28-AD3AD2008FE2}">
            <xm:f>AND(Clientes!$A$36&lt;&gt;"",Clientes!$D$36=0)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03" id="{8939F42A-25A3-7247-A3CE-20688F7B0EF4}">
            <xm:f>AND(Clientes!$A$36&lt;&gt;"",Clientes!$D$36&gt;0)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B276</xm:sqref>
        </x14:conditionalFormatting>
        <x14:conditionalFormatting xmlns:xm="http://schemas.microsoft.com/office/excel/2006/main">
          <x14:cfRule type="expression" priority="109" id="{96A09798-242A-6045-B9AC-E095626D786C}">
            <xm:f>AND(Clientes!$A$38&lt;&gt;"",Clientes!$D$38&gt;0)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10" id="{67B2A150-0572-9B41-BDA3-F911275B3289}">
            <xm:f>AND(Clientes!$A$38&lt;&gt;"",Clientes!$D$38=0)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B292</xm:sqref>
        </x14:conditionalFormatting>
        <x14:conditionalFormatting xmlns:xm="http://schemas.microsoft.com/office/excel/2006/main">
          <x14:cfRule type="expression" priority="115" id="{2695E8D1-71A6-8342-BAD8-306D174AAAEB}">
            <xm:f>AND(Clientes!$A$40&lt;&gt;"",Clientes!$D$40&gt;0)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16" id="{8DA3461C-D3F0-AD4E-9FAF-7D880C376A09}">
            <xm:f>AND(Clientes!$A$40&lt;&gt;"",Clientes!$D$40=0)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B308</xm:sqref>
        </x14:conditionalFormatting>
        <x14:conditionalFormatting xmlns:xm="http://schemas.microsoft.com/office/excel/2006/main">
          <x14:cfRule type="expression" priority="121" id="{3166D5D0-8C6D-7442-8884-8B7655B4F927}">
            <xm:f>AND(Clientes!$A$42&lt;&gt;"",Clientes!$D$42&gt;0)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22" id="{DCB28E76-FB76-8148-BB58-CA4F56691A8E}">
            <xm:f>AND(Clientes!$A$42&lt;&gt;"",Clientes!$D$42=0)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B324</xm:sqref>
        </x14:conditionalFormatting>
        <x14:conditionalFormatting xmlns:xm="http://schemas.microsoft.com/office/excel/2006/main">
          <x14:cfRule type="expression" priority="127" id="{6AAA13AB-2838-1F44-8D84-2470761556DA}">
            <xm:f>AND(Clientes!$A$44&lt;&gt;"",Clientes!$D$44&gt;0)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28" id="{18C2A942-A529-804F-BCED-8701198A0649}">
            <xm:f>AND(Clientes!$A$44&lt;&gt;"",Clientes!$D$44=0)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B340</xm:sqref>
        </x14:conditionalFormatting>
        <x14:conditionalFormatting xmlns:xm="http://schemas.microsoft.com/office/excel/2006/main">
          <x14:cfRule type="expression" priority="133" id="{5AC70C87-2305-D843-A6D6-3C16E110A4B0}">
            <xm:f>AND(Clientes!$A$46&lt;&gt;"",Clientes!$D$46&gt;0)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34" id="{A867BB83-160A-E34C-8390-FF5A99089E83}">
            <xm:f>AND(Clientes!$A$46&lt;&gt;"",Clientes!$D$46=0)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B356</xm:sqref>
        </x14:conditionalFormatting>
        <x14:conditionalFormatting xmlns:xm="http://schemas.microsoft.com/office/excel/2006/main">
          <x14:cfRule type="expression" priority="139" id="{C2B0C5FC-AD09-894E-8620-43398318D8BB}">
            <xm:f>AND(Clientes!$A$48&lt;&gt;"",Clientes!$D$48&gt;0)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40" id="{F462D8A5-2DE8-EA40-865E-2438A50AE422}">
            <xm:f>AND(Clientes!$A$48&lt;&gt;"",Clientes!$D$48=0)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B372</xm:sqref>
        </x14:conditionalFormatting>
        <x14:conditionalFormatting xmlns:xm="http://schemas.microsoft.com/office/excel/2006/main">
          <x14:cfRule type="expression" priority="145" id="{BBFE1A77-B9B6-8747-90AD-AF5E0BE0A3BA}">
            <xm:f>AND(Clientes!$A$50&lt;&gt;"",Clientes!$D$50&gt;0)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46" id="{B4D365A8-20D3-394F-A26F-2BC5B88CBEAC}">
            <xm:f>AND(Clientes!$A$50&lt;&gt;"",Clientes!$D$50=0)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B388</xm:sqref>
        </x14:conditionalFormatting>
        <x14:conditionalFormatting xmlns:xm="http://schemas.microsoft.com/office/excel/2006/main">
          <x14:cfRule type="expression" priority="152" id="{F69EC1F9-775B-C046-B236-6EFAA48C80A4}">
            <xm:f>AND(Clientes!$A$52&lt;&gt;"",Clientes!$D$52=0)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51" id="{2D042278-7C4C-F645-ACE8-F08BA3D114B7}">
            <xm:f>AND(Clientes!$A$52&lt;&gt;"",Clientes!$D$52&gt;0)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B404</xm:sqref>
        </x14:conditionalFormatting>
        <x14:conditionalFormatting xmlns:xm="http://schemas.microsoft.com/office/excel/2006/main">
          <x14:cfRule type="expression" priority="158" id="{D21B8822-F679-844D-B908-76DF770DC79D}">
            <xm:f>AND(Clientes!$A$54&lt;&gt;"",Clientes!$D$54=0)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57" id="{69938B27-8578-634B-A304-3B9591051932}">
            <xm:f>AND(Clientes!$A$54&lt;&gt;"",Clientes!$D$54&gt;0)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B420</xm:sqref>
        </x14:conditionalFormatting>
        <x14:conditionalFormatting xmlns:xm="http://schemas.microsoft.com/office/excel/2006/main">
          <x14:cfRule type="expression" priority="163" id="{9BFEAD89-3987-6D41-8774-B3131951D41C}">
            <xm:f>AND(Clientes!$A$56&lt;&gt;"",Clientes!$D$56&gt;0)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64" id="{7024AD79-E8E1-BC47-BF45-8A2C0F5AAEE9}">
            <xm:f>AND(Clientes!$A$56&lt;&gt;"",Clientes!$D$56=0)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B436</xm:sqref>
        </x14:conditionalFormatting>
        <x14:conditionalFormatting xmlns:xm="http://schemas.microsoft.com/office/excel/2006/main">
          <x14:cfRule type="expression" priority="169" id="{F7E2B631-1251-9747-B0EA-581E5364095E}">
            <xm:f>AND(Clientes!$A$58&lt;&gt;"",Clientes!$D$58&gt;0)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70" id="{18ECDA71-7C54-8348-A514-FAA0B2A0697E}">
            <xm:f>AND(Clientes!$A$58&lt;&gt;"",Clientes!$D$58=0)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B452</xm:sqref>
        </x14:conditionalFormatting>
        <x14:conditionalFormatting xmlns:xm="http://schemas.microsoft.com/office/excel/2006/main">
          <x14:cfRule type="expression" priority="175" id="{72F8D2B0-AF86-C444-9D93-FE71E2A732D0}">
            <xm:f>AND(Clientes!$A$60&lt;&gt;"",Clientes!$D$60&gt;0)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76" id="{92EBE626-D0A8-9A47-910B-97554BE7307F}">
            <xm:f>AND(Clientes!$A$60&lt;&gt;"",Clientes!$D$60=0)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B468</xm:sqref>
        </x14:conditionalFormatting>
        <x14:conditionalFormatting xmlns:xm="http://schemas.microsoft.com/office/excel/2006/main">
          <x14:cfRule type="expression" priority="182" id="{A8D2FD22-A3C4-B84E-B9AD-C4B953DD23A3}">
            <xm:f>AND(Clientes!$A$62&lt;&gt;"",Clientes!$D$62=0)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81" id="{430EC346-0722-7540-BC94-90ADA5DC9176}">
            <xm:f>AND(Clientes!$A$62&lt;&gt;"",Clientes!$D$62&gt;0)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B484</xm:sqref>
        </x14:conditionalFormatting>
        <x14:conditionalFormatting xmlns:xm="http://schemas.microsoft.com/office/excel/2006/main">
          <x14:cfRule type="expression" priority="187" id="{3B07C2A5-D0BB-D547-96E4-0DD2D7BD648D}">
            <xm:f>AND(Clientes!$A$64&lt;&gt;"",Clientes!$D$64&gt;0)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88" id="{90FC5986-A949-9F4E-B9E2-A76875BDCCC3}">
            <xm:f>AND(Clientes!$A$64&lt;&gt;"",Clientes!$D$64=0)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B500</xm:sqref>
        </x14:conditionalFormatting>
        <x14:conditionalFormatting xmlns:xm="http://schemas.microsoft.com/office/excel/2006/main">
          <x14:cfRule type="expression" priority="193" id="{5150B84E-C47E-FD46-852E-434E3FF83930}">
            <xm:f>AND(Clientes!$A$66&lt;&gt;"",Clientes!$D$66&gt;0)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94" id="{2D4427D6-4FA6-E04B-A4ED-7B338F5107FA}">
            <xm:f>AND(Clientes!$A$66&lt;&gt;"",Clientes!$D$66=0)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B516</xm:sqref>
        </x14:conditionalFormatting>
        <x14:conditionalFormatting xmlns:xm="http://schemas.microsoft.com/office/excel/2006/main">
          <x14:cfRule type="expression" priority="199" id="{FF7C8FCD-73E7-944A-9C3D-7979F85CBCEA}">
            <xm:f>AND(Clientes!$A$68&lt;&gt;"",Clientes!$D$68&gt;0)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00" id="{4E622300-E098-E14C-B0E2-5183194BEC54}">
            <xm:f>AND(Clientes!$A$68&lt;&gt;"",Clientes!$D$68=0)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B532</xm:sqref>
        </x14:conditionalFormatting>
        <x14:conditionalFormatting xmlns:xm="http://schemas.microsoft.com/office/excel/2006/main">
          <x14:cfRule type="expression" priority="205" id="{E903BC7F-0BD9-1640-8BF6-2B821961784E}">
            <xm:f>AND(Clientes!$A$70&lt;&gt;"",Clientes!$D$70&gt;0)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06" id="{A0140979-7F35-EB4C-9F6C-D32E4DEF7D83}">
            <xm:f>AND(Clientes!$A$70&lt;&gt;"",Clientes!$D$70=0)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B548</xm:sqref>
        </x14:conditionalFormatting>
        <x14:conditionalFormatting xmlns:xm="http://schemas.microsoft.com/office/excel/2006/main">
          <x14:cfRule type="expression" priority="212" id="{C53A9115-CAE0-2447-8668-9550D85781AE}">
            <xm:f>AND(Clientes!$A$72&lt;&gt;"",Clientes!$D$72=0)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11" id="{1A7F0D52-B746-4B4A-B75A-3ED4B3E90331}">
            <xm:f>AND(Clientes!$A$72&lt;&gt;"",Clientes!$D$72&gt;0)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B564</xm:sqref>
        </x14:conditionalFormatting>
        <x14:conditionalFormatting xmlns:xm="http://schemas.microsoft.com/office/excel/2006/main">
          <x14:cfRule type="expression" priority="218" id="{3E4783C2-5574-9B45-928D-19AC13043D7C}">
            <xm:f>AND(Clientes!$A$74&lt;&gt;"",Clientes!$D$74=0)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17" id="{03603471-8CDD-764A-8314-5EF7E150C0C7}">
            <xm:f>AND(Clientes!$A$74&lt;&gt;"",Clientes!$D$74&gt;0)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B580</xm:sqref>
        </x14:conditionalFormatting>
        <x14:conditionalFormatting xmlns:xm="http://schemas.microsoft.com/office/excel/2006/main">
          <x14:cfRule type="expression" priority="223" id="{D5929BC0-2E36-1448-A4FA-BB7091A555CA}">
            <xm:f>AND(Clientes!$A$76&lt;&gt;"",Clientes!$D$76&gt;0)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24" id="{137554B0-ED5F-D042-BEFF-A68CD12438CA}">
            <xm:f>AND(Clientes!$A$76&lt;&gt;"",Clientes!$D$76=0)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B596</xm:sqref>
        </x14:conditionalFormatting>
        <x14:conditionalFormatting xmlns:xm="http://schemas.microsoft.com/office/excel/2006/main">
          <x14:cfRule type="expression" priority="229" id="{DB5EB00F-FA79-5C47-800A-984538777570}">
            <xm:f>AND(Clientes!$A$78&lt;&gt;"",Clientes!$D$78&gt;0)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30" id="{741170A2-48FE-4D45-8573-C264706F238D}">
            <xm:f>AND(Clientes!$A$78&lt;&gt;"",Clientes!$D$78=0)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B612</xm:sqref>
        </x14:conditionalFormatting>
        <x14:conditionalFormatting xmlns:xm="http://schemas.microsoft.com/office/excel/2006/main">
          <x14:cfRule type="expression" priority="236" id="{323E6303-C984-6140-8CE4-4FC7294ED773}">
            <xm:f>AND(Clientes!$A$80&lt;&gt;"",Clientes!$D$80=0)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35" id="{334DF5C2-A121-5346-AA75-8D0212E1EE71}">
            <xm:f>AND(Clientes!$A$80&lt;&gt;"",Clientes!$D$80&gt;0)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B628</xm:sqref>
        </x14:conditionalFormatting>
        <x14:conditionalFormatting xmlns:xm="http://schemas.microsoft.com/office/excel/2006/main">
          <x14:cfRule type="expression" priority="242" id="{53FFC8FD-9288-CC4D-8D58-403A376B20A8}">
            <xm:f>AND(Clientes!$A$82&lt;&gt;"",Clientes!$D$82=0)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41" id="{F1831847-1B61-424D-AFA5-50D4A3D0306F}">
            <xm:f>AND(Clientes!$A$82&lt;&gt;"",Clientes!$D$82&gt;0)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B644</xm:sqref>
        </x14:conditionalFormatting>
        <x14:conditionalFormatting xmlns:xm="http://schemas.microsoft.com/office/excel/2006/main">
          <x14:cfRule type="expression" priority="248" id="{544E620A-2B0B-744A-BEA0-2C6B4E43F7B9}">
            <xm:f>AND(Clientes!$A$84&lt;&gt;"",Clientes!$D$84=0)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47" id="{153F98BF-B16B-DF4D-B141-555C3B1CBFD9}">
            <xm:f>AND(Clientes!$A$84&lt;&gt;"",Clientes!$D$84&gt;0)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B660</xm:sqref>
        </x14:conditionalFormatting>
        <x14:conditionalFormatting xmlns:xm="http://schemas.microsoft.com/office/excel/2006/main">
          <x14:cfRule type="expression" priority="254" id="{EEE517A9-C51C-E843-9BC4-E823AFA2FFC8}">
            <xm:f>AND(Clientes!$A$86&lt;&gt;"",Clientes!$D$86=0)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53" id="{AED03D6A-7BFC-0946-9E91-26296915521E}">
            <xm:f>AND(Clientes!$A$86&lt;&gt;"",Clientes!$D$86&gt;0)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B676</xm:sqref>
        </x14:conditionalFormatting>
        <x14:conditionalFormatting xmlns:xm="http://schemas.microsoft.com/office/excel/2006/main">
          <x14:cfRule type="expression" priority="260" id="{36760DD8-8F18-5846-A7C2-8273028F8436}">
            <xm:f>AND(Clientes!$A$88&lt;&gt;"",Clientes!$D$88=0)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59" id="{A9039564-110F-1F4F-ACC7-0AB2529A2876}">
            <xm:f>AND(Clientes!$A$88&lt;&gt;"",Clientes!$D$88&gt;0)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B692</xm:sqref>
        </x14:conditionalFormatting>
        <x14:conditionalFormatting xmlns:xm="http://schemas.microsoft.com/office/excel/2006/main">
          <x14:cfRule type="expression" priority="266" id="{10CCDBD5-AE52-4F4F-8D3C-AA2FC587DF29}">
            <xm:f>AND(Clientes!$A$90&lt;&gt;"",Clientes!$D$90=0)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65" id="{795C1EDE-5FFD-7249-884B-2739BC39912A}">
            <xm:f>AND(Clientes!$A$90&lt;&gt;"",Clientes!$D$90&gt;0)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B708</xm:sqref>
        </x14:conditionalFormatting>
        <x14:conditionalFormatting xmlns:xm="http://schemas.microsoft.com/office/excel/2006/main">
          <x14:cfRule type="expression" priority="272" id="{5F9F9B1E-8B24-064D-B78E-C235F313FF89}">
            <xm:f>AND(Clientes!$A$92&lt;&gt;"",Clientes!$D$92=0)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71" id="{4CA9F131-828A-474B-B562-57663B83EF13}">
            <xm:f>AND(Clientes!$A$92&lt;&gt;"",Clientes!$D$92&gt;0)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B724</xm:sqref>
        </x14:conditionalFormatting>
        <x14:conditionalFormatting xmlns:xm="http://schemas.microsoft.com/office/excel/2006/main">
          <x14:cfRule type="expression" priority="277" id="{18BC8745-B5BB-B649-95E2-D70AE7EDD513}">
            <xm:f>AND(Clientes!$A$94&lt;&gt;"",Clientes!$D$94&gt;0)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78" id="{0795141A-87AF-534D-9086-BC47D0EF5B6C}">
            <xm:f>AND(Clientes!$A$94&lt;&gt;"",Clientes!$D$94=0)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B740</xm:sqref>
        </x14:conditionalFormatting>
        <x14:conditionalFormatting xmlns:xm="http://schemas.microsoft.com/office/excel/2006/main">
          <x14:cfRule type="expression" priority="283" id="{EB0CE00C-3601-7B4B-9EC5-5B98CCA8F8E4}">
            <xm:f>AND(Clientes!$A$96&lt;&gt;"",Clientes!$D$96&gt;0)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84" id="{B19107EF-F43C-D141-A0BB-3E6837AAF444}">
            <xm:f>AND(Clientes!$A$96&lt;&gt;"",Clientes!$D$96=0)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B756</xm:sqref>
        </x14:conditionalFormatting>
        <x14:conditionalFormatting xmlns:xm="http://schemas.microsoft.com/office/excel/2006/main">
          <x14:cfRule type="expression" priority="289" id="{6B0E7511-5A8F-984E-9223-6CF12E3DE390}">
            <xm:f>AND(Clientes!$A$98&lt;&gt;"",Clientes!$D$98&gt;0)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90" id="{9CD78D7F-B767-3449-A73D-CE2F2342AA3A}">
            <xm:f>AND(Clientes!$A$98&lt;&gt;"",Clientes!$D$98=0)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B772</xm:sqref>
        </x14:conditionalFormatting>
        <x14:conditionalFormatting xmlns:xm="http://schemas.microsoft.com/office/excel/2006/main">
          <x14:cfRule type="expression" priority="296" id="{B4F7A0EE-2EDA-564D-A508-D101E1C37135}">
            <xm:f>AND(Clientes!$A$100&lt;&gt;"",Clientes!$D$100=0)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95" id="{0EEF5AD3-820D-DB40-9F98-AFD35E052FFB}">
            <xm:f>AND(Clientes!$A$100&lt;&gt;"",Clientes!$D$100&gt;0)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B788</xm:sqref>
        </x14:conditionalFormatting>
        <x14:conditionalFormatting xmlns:xm="http://schemas.microsoft.com/office/excel/2006/main">
          <x14:cfRule type="expression" priority="301" id="{B85BF159-FEB7-A044-8865-C687A25FFE7B}">
            <xm:f>AND(Clientes!$A$102&lt;&gt;"",Clientes!$D$102&gt;0)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02" id="{E3415DAF-1F6C-074D-A394-C3FF0DA2EC2D}">
            <xm:f>AND(Clientes!$A$102&lt;&gt;"",Clientes!$D$102=0)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B804</xm:sqref>
        </x14:conditionalFormatting>
        <x14:conditionalFormatting xmlns:xm="http://schemas.microsoft.com/office/excel/2006/main">
          <x14:cfRule type="expression" priority="307" id="{CAA8C431-19FA-EA49-A270-A3775B77F61F}">
            <xm:f>AND(Clientes!$A$104&lt;&gt;"",Clientes!$D$104&gt;0)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08" id="{546EB1F9-6A82-ED47-AF2C-F9DDE88050FD}">
            <xm:f>AND(Clientes!$A$104&lt;&gt;"",Clientes!$D$104=0)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B820</xm:sqref>
        </x14:conditionalFormatting>
        <x14:conditionalFormatting xmlns:xm="http://schemas.microsoft.com/office/excel/2006/main">
          <x14:cfRule type="expression" priority="313" id="{72FBD803-927D-544B-90C9-D5E85EACD692}">
            <xm:f>AND(Clientes!$A$106&lt;&gt;"",Clientes!$D$106&gt;0)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14" id="{FBE0AB80-BCC5-C040-AE49-3B50973928FF}">
            <xm:f>AND(Clientes!$A$106&lt;&gt;"",Clientes!$D$106=0)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B836</xm:sqref>
        </x14:conditionalFormatting>
        <x14:conditionalFormatting xmlns:xm="http://schemas.microsoft.com/office/excel/2006/main">
          <x14:cfRule type="expression" priority="319" id="{BFB1F993-C0F1-8343-AED5-2254165BD6EF}">
            <xm:f>AND(Clientes!$A$108&lt;&gt;"",Clientes!$D$108&gt;0)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20" id="{77DE12C7-7552-D449-A377-9D0633BD1525}">
            <xm:f>AND(Clientes!$A$108&lt;&gt;"",Clientes!$D$108=0)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B852</xm:sqref>
        </x14:conditionalFormatting>
        <x14:conditionalFormatting xmlns:xm="http://schemas.microsoft.com/office/excel/2006/main">
          <x14:cfRule type="expression" priority="326" id="{EDE6549B-77D7-0940-A75A-2ED114B395EB}">
            <xm:f>AND(Clientes!$A$110&lt;&gt;"",Clientes!$D$110=0)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25" id="{C74CAE06-8875-9341-AF5F-75C814A2C4A7}">
            <xm:f>AND(Clientes!$A$110&lt;&gt;"",Clientes!$D$110&gt;0)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B868</xm:sqref>
        </x14:conditionalFormatting>
        <x14:conditionalFormatting xmlns:xm="http://schemas.microsoft.com/office/excel/2006/main">
          <x14:cfRule type="expression" priority="332" id="{BE17AA1B-78A5-1E4E-8CFD-AA217857A1FB}">
            <xm:f>AND(Clientes!$A$112&lt;&gt;"",Clientes!$D$112=0)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31" id="{3A2FBD4B-09CB-D54A-BFCD-20DD41B22E04}">
            <xm:f>AND(Clientes!$A$112&lt;&gt;"",Clientes!$D$112&gt;0)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B884</xm:sqref>
        </x14:conditionalFormatting>
        <x14:conditionalFormatting xmlns:xm="http://schemas.microsoft.com/office/excel/2006/main">
          <x14:cfRule type="expression" priority="338" id="{2CE84E44-14DC-024A-94D6-E2B35757D2B2}">
            <xm:f>AND(Clientes!$A$114&lt;&gt;"",Clientes!$D$114=0)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37" id="{9A808E90-1AD5-624D-A0C2-E9C1D3C7DD30}">
            <xm:f>AND(Clientes!$A$114&lt;&gt;"",Clientes!$D$114&gt;0)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B900</xm:sqref>
        </x14:conditionalFormatting>
        <x14:conditionalFormatting xmlns:xm="http://schemas.microsoft.com/office/excel/2006/main">
          <x14:cfRule type="expression" priority="343" id="{5ACAD138-CB2D-6A42-BC09-56F27CBC542D}">
            <xm:f>AND(Clientes!$A$116&lt;&gt;"",Clientes!$D$116&gt;0)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44" id="{CA9DCB68-5702-0645-B8E9-2E06E1864417}">
            <xm:f>AND(Clientes!$A$116&lt;&gt;"",Clientes!$D$116=0)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B916</xm:sqref>
        </x14:conditionalFormatting>
        <x14:conditionalFormatting xmlns:xm="http://schemas.microsoft.com/office/excel/2006/main">
          <x14:cfRule type="expression" priority="349" id="{49EC76AF-A737-984C-8C6A-32D5301FC602}">
            <xm:f>AND(Clientes!$A$118&lt;&gt;"",Clientes!$D$118&gt;0)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50" id="{73BC9DEA-E779-EE47-B8D4-F5BD9808D075}">
            <xm:f>AND(Clientes!$A$118&lt;&gt;"",Clientes!$D$118=0)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B932</xm:sqref>
        </x14:conditionalFormatting>
        <x14:conditionalFormatting xmlns:xm="http://schemas.microsoft.com/office/excel/2006/main">
          <x14:cfRule type="expression" priority="355" id="{5223EBEC-7298-964F-8BCD-21BBF22E0C99}">
            <xm:f>AND(Clientes!$A$120&lt;&gt;"",Clientes!$D$120&gt;0)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56" id="{174F87F0-1A1B-2341-A579-E14A1BB88E1D}">
            <xm:f>AND(Clientes!$A$120&lt;&gt;"",Clientes!$D$120=0)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B948</xm:sqref>
        </x14:conditionalFormatting>
        <x14:conditionalFormatting xmlns:xm="http://schemas.microsoft.com/office/excel/2006/main">
          <x14:cfRule type="dataBar" id="{808F59D6-7BC1-E642-BA96-EDA8943AE43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E9:E18</xm:sqref>
        </x14:conditionalFormatting>
        <x14:conditionalFormatting xmlns:xm="http://schemas.microsoft.com/office/excel/2006/main">
          <x14:cfRule type="dataBar" id="{B9FEF0E3-282E-7B48-B84F-28156B2C277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E25:E34</xm:sqref>
        </x14:conditionalFormatting>
        <x14:conditionalFormatting xmlns:xm="http://schemas.microsoft.com/office/excel/2006/main">
          <x14:cfRule type="dataBar" id="{53D0A05C-1669-134E-BAF5-5427BF6F870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E41:E50</xm:sqref>
        </x14:conditionalFormatting>
        <x14:conditionalFormatting xmlns:xm="http://schemas.microsoft.com/office/excel/2006/main">
          <x14:cfRule type="dataBar" id="{2BE10907-C354-8F4C-AD2C-BABF7C04CCC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E57:E66</xm:sqref>
        </x14:conditionalFormatting>
        <x14:conditionalFormatting xmlns:xm="http://schemas.microsoft.com/office/excel/2006/main">
          <x14:cfRule type="dataBar" id="{EDDC908C-F790-6D4A-BA88-D7D9DBFF719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E73:E82</xm:sqref>
        </x14:conditionalFormatting>
        <x14:conditionalFormatting xmlns:xm="http://schemas.microsoft.com/office/excel/2006/main">
          <x14:cfRule type="dataBar" id="{6E0995CE-8381-494E-9DCA-3BA97B54D4D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E89:E98</xm:sqref>
        </x14:conditionalFormatting>
        <x14:conditionalFormatting xmlns:xm="http://schemas.microsoft.com/office/excel/2006/main">
          <x14:cfRule type="dataBar" id="{413ABAE2-4E22-A64B-B548-47A87D1AF67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E105:E114</xm:sqref>
        </x14:conditionalFormatting>
        <x14:conditionalFormatting xmlns:xm="http://schemas.microsoft.com/office/excel/2006/main">
          <x14:cfRule type="dataBar" id="{EA72112A-2AC2-E045-8BDD-35930AA4499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E121:E130</xm:sqref>
        </x14:conditionalFormatting>
        <x14:conditionalFormatting xmlns:xm="http://schemas.microsoft.com/office/excel/2006/main">
          <x14:cfRule type="dataBar" id="{E9A24B3C-8859-FB4C-809B-11EFF3173AC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E137:E146</xm:sqref>
        </x14:conditionalFormatting>
        <x14:conditionalFormatting xmlns:xm="http://schemas.microsoft.com/office/excel/2006/main">
          <x14:cfRule type="dataBar" id="{6D6BD8C1-05D3-9147-A786-21BF6787A39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E153:E162</xm:sqref>
        </x14:conditionalFormatting>
        <x14:conditionalFormatting xmlns:xm="http://schemas.microsoft.com/office/excel/2006/main">
          <x14:cfRule type="dataBar" id="{1426E0AF-3DBA-A643-8582-7A8B814B204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E169:E178</xm:sqref>
        </x14:conditionalFormatting>
        <x14:conditionalFormatting xmlns:xm="http://schemas.microsoft.com/office/excel/2006/main">
          <x14:cfRule type="dataBar" id="{929D327D-BB0C-D44F-9C43-C07F8AB1E0E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E185:E194</xm:sqref>
        </x14:conditionalFormatting>
        <x14:conditionalFormatting xmlns:xm="http://schemas.microsoft.com/office/excel/2006/main">
          <x14:cfRule type="dataBar" id="{1A34C534-BAC1-224F-8D79-51EAAA8BB60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E201:E210</xm:sqref>
        </x14:conditionalFormatting>
        <x14:conditionalFormatting xmlns:xm="http://schemas.microsoft.com/office/excel/2006/main">
          <x14:cfRule type="dataBar" id="{BDE73095-8212-E249-A20E-56C04DF0BBC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E217:E226</xm:sqref>
        </x14:conditionalFormatting>
        <x14:conditionalFormatting xmlns:xm="http://schemas.microsoft.com/office/excel/2006/main">
          <x14:cfRule type="dataBar" id="{5B10CC75-4848-3343-B006-33F870F6027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E233:E242</xm:sqref>
        </x14:conditionalFormatting>
        <x14:conditionalFormatting xmlns:xm="http://schemas.microsoft.com/office/excel/2006/main">
          <x14:cfRule type="dataBar" id="{95E9EFFF-4CAC-E247-9B72-10FF113B967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E249:E258</xm:sqref>
        </x14:conditionalFormatting>
        <x14:conditionalFormatting xmlns:xm="http://schemas.microsoft.com/office/excel/2006/main">
          <x14:cfRule type="dataBar" id="{CE34A8F9-CA9F-034F-8632-CC606C33C90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E265:E274</xm:sqref>
        </x14:conditionalFormatting>
        <x14:conditionalFormatting xmlns:xm="http://schemas.microsoft.com/office/excel/2006/main">
          <x14:cfRule type="dataBar" id="{5ABA6639-1920-2B40-91F2-B75D663061E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E281:E290</xm:sqref>
        </x14:conditionalFormatting>
        <x14:conditionalFormatting xmlns:xm="http://schemas.microsoft.com/office/excel/2006/main">
          <x14:cfRule type="dataBar" id="{2398C835-A21F-BC42-AE82-7C75FD75F91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E297:E306</xm:sqref>
        </x14:conditionalFormatting>
        <x14:conditionalFormatting xmlns:xm="http://schemas.microsoft.com/office/excel/2006/main">
          <x14:cfRule type="dataBar" id="{74A100DC-B624-7D41-91B1-605DA05D955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E313:E322</xm:sqref>
        </x14:conditionalFormatting>
        <x14:conditionalFormatting xmlns:xm="http://schemas.microsoft.com/office/excel/2006/main">
          <x14:cfRule type="dataBar" id="{9D062961-6865-524D-A0C2-EDE90B74A1C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E329:E338</xm:sqref>
        </x14:conditionalFormatting>
        <x14:conditionalFormatting xmlns:xm="http://schemas.microsoft.com/office/excel/2006/main">
          <x14:cfRule type="dataBar" id="{C6594D30-2541-054A-ACDE-66692DD22F8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E345:E354</xm:sqref>
        </x14:conditionalFormatting>
        <x14:conditionalFormatting xmlns:xm="http://schemas.microsoft.com/office/excel/2006/main">
          <x14:cfRule type="dataBar" id="{E239932D-33AE-CB48-B88C-931F97A7ACB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E361:E370</xm:sqref>
        </x14:conditionalFormatting>
        <x14:conditionalFormatting xmlns:xm="http://schemas.microsoft.com/office/excel/2006/main">
          <x14:cfRule type="dataBar" id="{AA857529-6AEB-ED4F-97F2-138A5589F62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E377:E386</xm:sqref>
        </x14:conditionalFormatting>
        <x14:conditionalFormatting xmlns:xm="http://schemas.microsoft.com/office/excel/2006/main">
          <x14:cfRule type="dataBar" id="{6D1FED8F-7B26-8547-8352-D92EC9D97C2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E393:E402</xm:sqref>
        </x14:conditionalFormatting>
        <x14:conditionalFormatting xmlns:xm="http://schemas.microsoft.com/office/excel/2006/main">
          <x14:cfRule type="dataBar" id="{FC747FA8-96CA-2440-A8FE-2F3A7368E38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E409:E418</xm:sqref>
        </x14:conditionalFormatting>
        <x14:conditionalFormatting xmlns:xm="http://schemas.microsoft.com/office/excel/2006/main">
          <x14:cfRule type="dataBar" id="{FD32B8D5-AACA-1E44-901A-3FF90E055CF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E425:E434</xm:sqref>
        </x14:conditionalFormatting>
        <x14:conditionalFormatting xmlns:xm="http://schemas.microsoft.com/office/excel/2006/main">
          <x14:cfRule type="dataBar" id="{2C06468C-372D-874C-9A87-D54C6EE355E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E441:E450</xm:sqref>
        </x14:conditionalFormatting>
        <x14:conditionalFormatting xmlns:xm="http://schemas.microsoft.com/office/excel/2006/main">
          <x14:cfRule type="dataBar" id="{55B4EB41-1889-7C44-803D-ABCEE434794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E457:E466</xm:sqref>
        </x14:conditionalFormatting>
        <x14:conditionalFormatting xmlns:xm="http://schemas.microsoft.com/office/excel/2006/main">
          <x14:cfRule type="dataBar" id="{6657453A-820D-CE4A-97C3-1CBF31AF53D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E473:E482</xm:sqref>
        </x14:conditionalFormatting>
        <x14:conditionalFormatting xmlns:xm="http://schemas.microsoft.com/office/excel/2006/main">
          <x14:cfRule type="dataBar" id="{E2EAB89A-26C1-BE43-AD32-40845021505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E489:E498</xm:sqref>
        </x14:conditionalFormatting>
        <x14:conditionalFormatting xmlns:xm="http://schemas.microsoft.com/office/excel/2006/main">
          <x14:cfRule type="dataBar" id="{AA37953E-E215-7642-97BD-56BBC08FFDB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E505:E514</xm:sqref>
        </x14:conditionalFormatting>
        <x14:conditionalFormatting xmlns:xm="http://schemas.microsoft.com/office/excel/2006/main">
          <x14:cfRule type="dataBar" id="{CEC2007D-438A-3846-8C51-100734FF2BE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E521:E530</xm:sqref>
        </x14:conditionalFormatting>
        <x14:conditionalFormatting xmlns:xm="http://schemas.microsoft.com/office/excel/2006/main">
          <x14:cfRule type="dataBar" id="{5886C58F-D4EF-464D-8047-A604F38B763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E537:E546</xm:sqref>
        </x14:conditionalFormatting>
        <x14:conditionalFormatting xmlns:xm="http://schemas.microsoft.com/office/excel/2006/main">
          <x14:cfRule type="dataBar" id="{EF4ABB17-A4A4-E942-A003-513CE0B172B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E553:E562</xm:sqref>
        </x14:conditionalFormatting>
        <x14:conditionalFormatting xmlns:xm="http://schemas.microsoft.com/office/excel/2006/main">
          <x14:cfRule type="dataBar" id="{874E33B3-569E-FF4E-AD12-DFAFCD6EF6B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E569:E578</xm:sqref>
        </x14:conditionalFormatting>
        <x14:conditionalFormatting xmlns:xm="http://schemas.microsoft.com/office/excel/2006/main">
          <x14:cfRule type="dataBar" id="{90387B5D-E9EE-5A4A-B00E-AF500E90D9B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E585:E594</xm:sqref>
        </x14:conditionalFormatting>
        <x14:conditionalFormatting xmlns:xm="http://schemas.microsoft.com/office/excel/2006/main">
          <x14:cfRule type="dataBar" id="{639F9FFA-304C-1A42-B4A5-768C3E30305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E601:E610</xm:sqref>
        </x14:conditionalFormatting>
        <x14:conditionalFormatting xmlns:xm="http://schemas.microsoft.com/office/excel/2006/main">
          <x14:cfRule type="dataBar" id="{ACEAFCF5-C839-A04A-A5F9-C103093832B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E617:E626</xm:sqref>
        </x14:conditionalFormatting>
        <x14:conditionalFormatting xmlns:xm="http://schemas.microsoft.com/office/excel/2006/main">
          <x14:cfRule type="dataBar" id="{19D6ABDE-D1ED-4C49-99B1-AA66AD2B5AA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E633:E642</xm:sqref>
        </x14:conditionalFormatting>
        <x14:conditionalFormatting xmlns:xm="http://schemas.microsoft.com/office/excel/2006/main">
          <x14:cfRule type="dataBar" id="{1B0247A8-FD0B-9245-9B5C-E5F2BCB06B1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E649:E658</xm:sqref>
        </x14:conditionalFormatting>
        <x14:conditionalFormatting xmlns:xm="http://schemas.microsoft.com/office/excel/2006/main">
          <x14:cfRule type="dataBar" id="{BE888E21-1787-D84A-8327-CFFC23F898A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E665:E674</xm:sqref>
        </x14:conditionalFormatting>
        <x14:conditionalFormatting xmlns:xm="http://schemas.microsoft.com/office/excel/2006/main">
          <x14:cfRule type="dataBar" id="{C28E20AD-0A99-6E4E-8023-A123AEDF7EE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E681:E690</xm:sqref>
        </x14:conditionalFormatting>
        <x14:conditionalFormatting xmlns:xm="http://schemas.microsoft.com/office/excel/2006/main">
          <x14:cfRule type="dataBar" id="{F5A23FDD-BBB4-A449-8AF7-9E1B44FDE50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E697:E706</xm:sqref>
        </x14:conditionalFormatting>
        <x14:conditionalFormatting xmlns:xm="http://schemas.microsoft.com/office/excel/2006/main">
          <x14:cfRule type="dataBar" id="{711C7279-95BB-044A-9476-0DFFE69F41F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E713:E722</xm:sqref>
        </x14:conditionalFormatting>
        <x14:conditionalFormatting xmlns:xm="http://schemas.microsoft.com/office/excel/2006/main">
          <x14:cfRule type="dataBar" id="{8A6A2313-D805-AF47-A478-8739562AB87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E729:E738</xm:sqref>
        </x14:conditionalFormatting>
        <x14:conditionalFormatting xmlns:xm="http://schemas.microsoft.com/office/excel/2006/main">
          <x14:cfRule type="dataBar" id="{6A1F70C5-CA88-6B4C-A39A-BE12B36A7FA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E745:E754</xm:sqref>
        </x14:conditionalFormatting>
        <x14:conditionalFormatting xmlns:xm="http://schemas.microsoft.com/office/excel/2006/main">
          <x14:cfRule type="dataBar" id="{DB3D8679-D60F-8B4D-8492-EF573A384CF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E761:E770</xm:sqref>
        </x14:conditionalFormatting>
        <x14:conditionalFormatting xmlns:xm="http://schemas.microsoft.com/office/excel/2006/main">
          <x14:cfRule type="dataBar" id="{C5365C9F-2F91-2C42-B597-4EE5983A0CF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E777:E786</xm:sqref>
        </x14:conditionalFormatting>
        <x14:conditionalFormatting xmlns:xm="http://schemas.microsoft.com/office/excel/2006/main">
          <x14:cfRule type="dataBar" id="{017B3916-6BC4-B740-A949-1586461F8CA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E793:E802</xm:sqref>
        </x14:conditionalFormatting>
        <x14:conditionalFormatting xmlns:xm="http://schemas.microsoft.com/office/excel/2006/main">
          <x14:cfRule type="dataBar" id="{2FCA28C7-9BC8-5342-AE61-7D13778D3A0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E809:E818</xm:sqref>
        </x14:conditionalFormatting>
        <x14:conditionalFormatting xmlns:xm="http://schemas.microsoft.com/office/excel/2006/main">
          <x14:cfRule type="dataBar" id="{4D6E4145-9429-6545-98D9-3ED323F122B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E825:E834</xm:sqref>
        </x14:conditionalFormatting>
        <x14:conditionalFormatting xmlns:xm="http://schemas.microsoft.com/office/excel/2006/main">
          <x14:cfRule type="dataBar" id="{9CF8764D-0984-8445-8DEC-EF94A8E21B7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E841:E850</xm:sqref>
        </x14:conditionalFormatting>
        <x14:conditionalFormatting xmlns:xm="http://schemas.microsoft.com/office/excel/2006/main">
          <x14:cfRule type="dataBar" id="{C10B7F0E-305B-E640-9B0A-44BCDD9572A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E857:E866</xm:sqref>
        </x14:conditionalFormatting>
        <x14:conditionalFormatting xmlns:xm="http://schemas.microsoft.com/office/excel/2006/main">
          <x14:cfRule type="dataBar" id="{7C94C45A-4361-3A48-8770-2077BE5281F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E873:E882</xm:sqref>
        </x14:conditionalFormatting>
        <x14:conditionalFormatting xmlns:xm="http://schemas.microsoft.com/office/excel/2006/main">
          <x14:cfRule type="dataBar" id="{D75D699C-A7AA-C74E-9BB8-601FC1E45D3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E889:E898</xm:sqref>
        </x14:conditionalFormatting>
        <x14:conditionalFormatting xmlns:xm="http://schemas.microsoft.com/office/excel/2006/main">
          <x14:cfRule type="dataBar" id="{F6DE0F58-8D6B-CC4C-9A5D-85ADB2DE584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E905:E914</xm:sqref>
        </x14:conditionalFormatting>
        <x14:conditionalFormatting xmlns:xm="http://schemas.microsoft.com/office/excel/2006/main">
          <x14:cfRule type="dataBar" id="{F8CD0D80-7BBC-A245-A457-20A7453D9C8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E921:E930</xm:sqref>
        </x14:conditionalFormatting>
        <x14:conditionalFormatting xmlns:xm="http://schemas.microsoft.com/office/excel/2006/main">
          <x14:cfRule type="dataBar" id="{1DBFA7A9-55F4-4644-A6BE-A89C8B546E3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E937:E946</xm:sqref>
        </x14:conditionalFormatting>
        <x14:conditionalFormatting xmlns:xm="http://schemas.microsoft.com/office/excel/2006/main">
          <x14:cfRule type="dataBar" id="{50625AEA-F49E-F348-A152-EEFA71DD905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E953:E962</xm:sqref>
        </x14:conditionalFormatting>
        <x14:conditionalFormatting xmlns:xm="http://schemas.microsoft.com/office/excel/2006/main">
          <x14:cfRule type="expression" priority="4" id="{9CD79845-EF42-6144-8AE4-644914E7AD62}">
            <xm:f>AND(Clientes!$A$3&lt;&gt;"",Clientes!$D$3&gt;0)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5" id="{6F0D5ED0-BE22-D04B-B580-786DE734C06E}">
            <xm:f>AND(Clientes!$A$3&lt;&gt;"",Clientes!$D$3=0)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expression" priority="11" id="{CC7BAC0A-7FE1-8846-B7D2-2A4B439DE9B3}">
            <xm:f>AND(Clientes!$A$5&lt;&gt;"",Clientes!$D$5=0)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0" id="{A7520CA7-D704-2641-87CD-2F159A8B88A6}">
            <xm:f>AND(Clientes!$A$5&lt;&gt;"",Clientes!$D$5&gt;0)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expression" priority="17" id="{B8469BED-73DA-FF49-B6C0-280F5D6F035B}">
            <xm:f>AND(Clientes!$A$7&lt;&gt;"",Clientes!$D$7=0)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6" id="{47678266-2281-E849-B879-42C1F669857E}">
            <xm:f>AND(Clientes!$A$7&lt;&gt;"",Clientes!$D$7&gt;0)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G36</xm:sqref>
        </x14:conditionalFormatting>
        <x14:conditionalFormatting xmlns:xm="http://schemas.microsoft.com/office/excel/2006/main">
          <x14:cfRule type="expression" priority="23" id="{7062BC06-969B-0745-8E35-9B12C7FE36DB}">
            <xm:f>AND(Clientes!$A$9&lt;&gt;"",Clientes!$D$9=0)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2" id="{95592690-DC77-2947-8A09-8C9C47490924}">
            <xm:f>AND(Clientes!$A$9&lt;&gt;"",Clientes!$D$9&gt;0)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G52</xm:sqref>
        </x14:conditionalFormatting>
        <x14:conditionalFormatting xmlns:xm="http://schemas.microsoft.com/office/excel/2006/main">
          <x14:cfRule type="expression" priority="28" id="{37EE5FE8-DA2D-BF4B-B9ED-93B1DED5AAF6}">
            <xm:f>AND(Clientes!$A$11&lt;&gt;"",Clientes!$D$11&gt;0)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9" id="{3A0F967C-3ABA-1C43-BE21-A7B5E1B55059}">
            <xm:f>AND(Clientes!$A$11&lt;&gt;"",Clientes!$D$11=0)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expression" priority="34" id="{03FB6467-C6F5-1B41-9152-FB3444B2E8A6}">
            <xm:f>AND(Clientes!$A$13&lt;&gt;"",Clientes!$D$13&gt;0)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5" id="{3BE02A07-BA14-B34A-BA7E-7BC89E1A6F68}">
            <xm:f>AND(Clientes!$A$13&lt;&gt;"",Clientes!$D$13=0)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G84</xm:sqref>
        </x14:conditionalFormatting>
        <x14:conditionalFormatting xmlns:xm="http://schemas.microsoft.com/office/excel/2006/main">
          <x14:cfRule type="expression" priority="41" id="{AE0CA01D-EBAE-014B-8ABC-D6F7F7D43EA3}">
            <xm:f>AND(Clientes!$A$15&lt;&gt;"",Clientes!$D$15=0)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40" id="{D8844A27-F2E2-874D-95CB-5BF8EBD7B57D}">
            <xm:f>AND(Clientes!$A$15&lt;&gt;"",Clientes!$D$15&gt;0)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G100</xm:sqref>
        </x14:conditionalFormatting>
        <x14:conditionalFormatting xmlns:xm="http://schemas.microsoft.com/office/excel/2006/main">
          <x14:cfRule type="expression" priority="47" id="{37F4ED46-32A3-5541-AF42-B3D48CA03967}">
            <xm:f>AND(Clientes!$A$17&lt;&gt;"",Clientes!$D$17=0)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46" id="{EC76A1EF-E06F-4F40-B529-D43EFC79B08C}">
            <xm:f>AND(Clientes!$A$17&lt;&gt;"",Clientes!$D$17&gt;0)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G116</xm:sqref>
        </x14:conditionalFormatting>
        <x14:conditionalFormatting xmlns:xm="http://schemas.microsoft.com/office/excel/2006/main">
          <x14:cfRule type="expression" priority="53" id="{7A7FA3AF-CFB0-A143-AA9C-F83912AC0349}">
            <xm:f>AND(Clientes!$A$19&lt;&gt;"",Clientes!$D$19=0)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52" id="{0CE33944-B9D1-AE41-833F-B8EBBE62C3B7}">
            <xm:f>AND(Clientes!$A$19&lt;&gt;"",Clientes!$D$19&gt;0)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G132</xm:sqref>
        </x14:conditionalFormatting>
        <x14:conditionalFormatting xmlns:xm="http://schemas.microsoft.com/office/excel/2006/main">
          <x14:cfRule type="expression" priority="59" id="{924DE008-20F5-9143-B8C4-656C098F35EA}">
            <xm:f>AND(Clientes!$A$21&lt;&gt;"",Clientes!$D$21=0)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58" id="{408365A5-ACEC-F44B-885E-8CDD5C23B63F}">
            <xm:f>AND(Clientes!$A$21&lt;&gt;"",Clientes!$D$21&gt;0)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G148</xm:sqref>
        </x14:conditionalFormatting>
        <x14:conditionalFormatting xmlns:xm="http://schemas.microsoft.com/office/excel/2006/main">
          <x14:cfRule type="expression" priority="65" id="{3DE04A0F-3055-1945-BA19-1C3B60E9D679}">
            <xm:f>AND(Clientes!$A$23&lt;&gt;"",Clientes!$D$23=0)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64" id="{1CA6DB80-2612-864A-ACA0-90C328CAFFEF}">
            <xm:f>AND(Clientes!$A$23&lt;&gt;"",Clientes!$D$23&gt;0)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G164</xm:sqref>
        </x14:conditionalFormatting>
        <x14:conditionalFormatting xmlns:xm="http://schemas.microsoft.com/office/excel/2006/main">
          <x14:cfRule type="expression" priority="70" id="{5B964E5F-2AC3-854B-AAA9-8B08B979E12F}">
            <xm:f>AND(Clientes!$A$25&lt;&gt;"",Clientes!$D$25&gt;0)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71" id="{23041BBE-560F-5041-B048-9D03311AE727}">
            <xm:f>AND(Clientes!$A$25&lt;&gt;"",Clientes!$D$25=0)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G180</xm:sqref>
        </x14:conditionalFormatting>
        <x14:conditionalFormatting xmlns:xm="http://schemas.microsoft.com/office/excel/2006/main">
          <x14:cfRule type="expression" priority="77" id="{883D95EE-98A1-CE4D-A234-4DD9D8D5C7E3}">
            <xm:f>AND(Clientes!$A$27&lt;&gt;"",Clientes!$D$27=0)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76" id="{D7D4CF7C-C61E-414C-9C33-E086878E5EA8}">
            <xm:f>AND(Clientes!$A$27&lt;&gt;"",Clientes!$D$27&gt;0)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G196</xm:sqref>
        </x14:conditionalFormatting>
        <x14:conditionalFormatting xmlns:xm="http://schemas.microsoft.com/office/excel/2006/main">
          <x14:cfRule type="expression" priority="83" id="{67246121-F090-C140-AF0A-44B4341D4909}">
            <xm:f>AND(Clientes!$A$29&lt;&gt;"",Clientes!$D$29=0)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82" id="{2F444941-3E9B-EC49-956F-B9CC8BA59070}">
            <xm:f>AND(Clientes!$A$29&lt;&gt;"",Clientes!$D$29&gt;0)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G212</xm:sqref>
        </x14:conditionalFormatting>
        <x14:conditionalFormatting xmlns:xm="http://schemas.microsoft.com/office/excel/2006/main">
          <x14:cfRule type="expression" priority="88" id="{1E8B3B65-B156-BE46-B898-73233A0B87CA}">
            <xm:f>AND(Clientes!$A$31&lt;&gt;"",Clientes!$D$31&gt;0)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89" id="{0039F962-8E3B-4444-988A-678978D3026F}">
            <xm:f>AND(Clientes!$A$31&lt;&gt;"",Clientes!$D$31=0)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G228</xm:sqref>
        </x14:conditionalFormatting>
        <x14:conditionalFormatting xmlns:xm="http://schemas.microsoft.com/office/excel/2006/main">
          <x14:cfRule type="expression" priority="94" id="{64534FE1-8D7A-2847-AF07-3152178332DF}">
            <xm:f>AND(Clientes!$A$33&lt;&gt;"",Clientes!$D$33&gt;0)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95" id="{253074F7-0BC7-0C4A-92CD-FB423B46C4FD}">
            <xm:f>AND(Clientes!$A$33&lt;&gt;"",Clientes!$D$33=0)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G244</xm:sqref>
        </x14:conditionalFormatting>
        <x14:conditionalFormatting xmlns:xm="http://schemas.microsoft.com/office/excel/2006/main">
          <x14:cfRule type="expression" priority="101" id="{DAD77531-729D-BC4E-9363-A277598E4F7C}">
            <xm:f>AND(Clientes!$A$35&lt;&gt;"",Clientes!$D$35=0)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00" id="{45159E16-C011-0148-9112-21F58980CB3F}">
            <xm:f>AND(Clientes!$A$35&lt;&gt;"",Clientes!$D$35&gt;0)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G260</xm:sqref>
        </x14:conditionalFormatting>
        <x14:conditionalFormatting xmlns:xm="http://schemas.microsoft.com/office/excel/2006/main">
          <x14:cfRule type="expression" priority="107" id="{5571E3BE-4EC4-6A49-AE05-6ED2FBED767B}">
            <xm:f>AND(Clientes!$A$37&lt;&gt;"",Clientes!$D$37=0)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06" id="{9A269D38-A741-FA43-A685-48914A4B2CD1}">
            <xm:f>AND(Clientes!$A$37&lt;&gt;"",Clientes!$D$37&gt;0)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G276</xm:sqref>
        </x14:conditionalFormatting>
        <x14:conditionalFormatting xmlns:xm="http://schemas.microsoft.com/office/excel/2006/main">
          <x14:cfRule type="expression" priority="112" id="{3FFF4A8B-2F61-9442-AA3D-DF2CDD31A9E1}">
            <xm:f>AND(Clientes!$A$39&lt;&gt;"",Clientes!$D$39&gt;0)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13" id="{C892FA61-FA75-E344-8245-ACFE6A80BA14}">
            <xm:f>AND(Clientes!$A$39&lt;&gt;"",Clientes!$D$39=0)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G292</xm:sqref>
        </x14:conditionalFormatting>
        <x14:conditionalFormatting xmlns:xm="http://schemas.microsoft.com/office/excel/2006/main">
          <x14:cfRule type="expression" priority="119" id="{88EF3BFC-B92A-624A-8E8D-CB676E997DF0}">
            <xm:f>AND(Clientes!$A$41&lt;&gt;"",Clientes!$D$41=0)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18" id="{CD835E50-5B6A-8945-98DC-204DF3DDD04C}">
            <xm:f>AND(Clientes!$A$41&lt;&gt;"",Clientes!$D$41&gt;0)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G308</xm:sqref>
        </x14:conditionalFormatting>
        <x14:conditionalFormatting xmlns:xm="http://schemas.microsoft.com/office/excel/2006/main">
          <x14:cfRule type="expression" priority="125" id="{58B50566-4FA1-8342-A769-61C85664CD2A}">
            <xm:f>AND(Clientes!$A$43&lt;&gt;"",Clientes!$D$43=0)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24" id="{5AAE1489-B594-D44D-9CCC-2840FE65B4A7}">
            <xm:f>AND(Clientes!$A$43&lt;&gt;"",Clientes!$D$43&gt;0)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G324</xm:sqref>
        </x14:conditionalFormatting>
        <x14:conditionalFormatting xmlns:xm="http://schemas.microsoft.com/office/excel/2006/main">
          <x14:cfRule type="expression" priority="131" id="{36035EC0-0036-7840-BCC6-4596EC0B11E7}">
            <xm:f>AND(Clientes!$A$45&lt;&gt;"",Clientes!$D$45=0)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30" id="{4B4395E6-7380-B849-B076-75E3DEC13B28}">
            <xm:f>AND(Clientes!$A$45&lt;&gt;"",Clientes!$D$45&gt;0)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G340</xm:sqref>
        </x14:conditionalFormatting>
        <x14:conditionalFormatting xmlns:xm="http://schemas.microsoft.com/office/excel/2006/main">
          <x14:cfRule type="expression" priority="137" id="{6D4A6CEA-9F2B-2644-8749-C924E6DC2FA2}">
            <xm:f>AND(Clientes!$A$47&lt;&gt;"",Clientes!$D$47=0)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36" id="{CB478262-1D01-8A42-9324-9D8778A92021}">
            <xm:f>AND(Clientes!$A$47&lt;&gt;"",Clientes!$D$47&gt;0)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G356</xm:sqref>
        </x14:conditionalFormatting>
        <x14:conditionalFormatting xmlns:xm="http://schemas.microsoft.com/office/excel/2006/main">
          <x14:cfRule type="expression" priority="142" id="{4F317D93-5512-8D45-9A71-72D9329093ED}">
            <xm:f>AND(Clientes!$A$49&lt;&gt;"",Clientes!$D$49&gt;0)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43" id="{EC9AE8CE-B247-A14D-931A-793013F918E0}">
            <xm:f>AND(Clientes!$A$49&lt;&gt;"",Clientes!$D$49=0)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G372</xm:sqref>
        </x14:conditionalFormatting>
        <x14:conditionalFormatting xmlns:xm="http://schemas.microsoft.com/office/excel/2006/main">
          <x14:cfRule type="expression" priority="148" id="{C6E4B7AC-DC0E-584E-8654-0A14E0292018}">
            <xm:f>AND(Clientes!$A$51&lt;&gt;"",Clientes!$D$51&gt;0)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49" id="{A6316F62-F39F-AF49-802E-CE576C61FB8B}">
            <xm:f>AND(Clientes!$A$51&lt;&gt;"",Clientes!$D$51=0)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G388</xm:sqref>
        </x14:conditionalFormatting>
        <x14:conditionalFormatting xmlns:xm="http://schemas.microsoft.com/office/excel/2006/main">
          <x14:cfRule type="expression" priority="155" id="{38B71D7A-F752-9B43-96C9-C7BCD6FB99A7}">
            <xm:f>AND(Clientes!$A$53&lt;&gt;"",Clientes!$D$53=0)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54" id="{27A6DFCA-09D9-F94D-9824-6A390B00AD20}">
            <xm:f>AND(Clientes!$A$53&lt;&gt;"",Clientes!$D$53&gt;0)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G404</xm:sqref>
        </x14:conditionalFormatting>
        <x14:conditionalFormatting xmlns:xm="http://schemas.microsoft.com/office/excel/2006/main">
          <x14:cfRule type="expression" priority="160" id="{B2D556BE-CD00-5448-874B-1C8F286E3EA6}">
            <xm:f>AND(Clientes!$A$55&lt;&gt;"",Clientes!$D$55&gt;0)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61" id="{006B7BC6-1B20-224C-802A-B13D009D35C0}">
            <xm:f>AND(Clientes!$A$55&lt;&gt;"",Clientes!$D$55=0)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G420</xm:sqref>
        </x14:conditionalFormatting>
        <x14:conditionalFormatting xmlns:xm="http://schemas.microsoft.com/office/excel/2006/main">
          <x14:cfRule type="expression" priority="166" id="{EAAD283A-8E55-3A47-A5D0-68B094C2A62B}">
            <xm:f>AND(Clientes!$A$57&lt;&gt;"",Clientes!$D$57&gt;0)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67" id="{ECB0FB58-9058-3A4A-916E-DC7F4E0D41A9}">
            <xm:f>AND(Clientes!$A$57&lt;&gt;"",Clientes!$D$57=0)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G436</xm:sqref>
        </x14:conditionalFormatting>
        <x14:conditionalFormatting xmlns:xm="http://schemas.microsoft.com/office/excel/2006/main">
          <x14:cfRule type="expression" priority="172" id="{21A3FDB1-B881-1644-9BF7-10B4BCFA37A5}">
            <xm:f>AND(Clientes!$A$59&lt;&gt;"",Clientes!$D$59&gt;0)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73" id="{B07C3532-F097-4B47-9D3F-55D7C3E71FAC}">
            <xm:f>AND(Clientes!$A$59&lt;&gt;"",Clientes!$D$59=0)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G452</xm:sqref>
        </x14:conditionalFormatting>
        <x14:conditionalFormatting xmlns:xm="http://schemas.microsoft.com/office/excel/2006/main">
          <x14:cfRule type="expression" priority="178" id="{9444F99A-9235-5645-8414-E23CCC771E3A}">
            <xm:f>AND(Clientes!$A$61&lt;&gt;"",Clientes!$D$61&gt;0)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79" id="{C3CFE023-16AE-AE42-BF2A-7B6060D0210F}">
            <xm:f>AND(Clientes!$A$61&lt;&gt;"",Clientes!$D$61=0)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G468</xm:sqref>
        </x14:conditionalFormatting>
        <x14:conditionalFormatting xmlns:xm="http://schemas.microsoft.com/office/excel/2006/main">
          <x14:cfRule type="expression" priority="184" id="{E7A2E66C-FB7E-5849-92C8-28BD1919F970}">
            <xm:f>AND(Clientes!$A$63&lt;&gt;"",Clientes!$D$63&gt;0)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85" id="{31ED687C-14C1-4D43-8316-5A8E38B8A91F}">
            <xm:f>AND(Clientes!$A$63&lt;&gt;"",Clientes!$D$63=0)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G484</xm:sqref>
        </x14:conditionalFormatting>
        <x14:conditionalFormatting xmlns:xm="http://schemas.microsoft.com/office/excel/2006/main">
          <x14:cfRule type="expression" priority="190" id="{A29EC8FB-136B-2C44-BBBF-F6E449E82D59}">
            <xm:f>AND(Clientes!$A$65&lt;&gt;"",Clientes!$D$65&gt;0)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191" id="{E66386D0-543E-2B4A-98CA-E79DE454BE80}">
            <xm:f>AND(Clientes!$A$65&lt;&gt;"",Clientes!$D$65=0)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G500</xm:sqref>
        </x14:conditionalFormatting>
        <x14:conditionalFormatting xmlns:xm="http://schemas.microsoft.com/office/excel/2006/main">
          <x14:cfRule type="expression" priority="197" id="{732B98A6-1405-234D-A23C-C1E73DB89A0D}">
            <xm:f>AND(Clientes!$A$67&lt;&gt;"",Clientes!$D$67=0)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196" id="{C1A7272E-6AE3-8C4A-B748-25AE77FF80C8}">
            <xm:f>AND(Clientes!$A$67&lt;&gt;"",Clientes!$D$67&gt;0)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G516</xm:sqref>
        </x14:conditionalFormatting>
        <x14:conditionalFormatting xmlns:xm="http://schemas.microsoft.com/office/excel/2006/main">
          <x14:cfRule type="expression" priority="203" id="{9999A84D-1749-F14A-95BE-84EF0D0FAA04}">
            <xm:f>AND(Clientes!$A$69&lt;&gt;"",Clientes!$D$69=0)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02" id="{200CE2E3-27D8-F64B-A5A2-99A53671A292}">
            <xm:f>AND(Clientes!$A$69&lt;&gt;"",Clientes!$D$69&gt;0)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G532</xm:sqref>
        </x14:conditionalFormatting>
        <x14:conditionalFormatting xmlns:xm="http://schemas.microsoft.com/office/excel/2006/main">
          <x14:cfRule type="expression" priority="209" id="{9932E887-F453-9B4F-9B84-758420E00EA3}">
            <xm:f>AND(Clientes!$A$71&lt;&gt;"",Clientes!$D$71=0)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08" id="{53F58AAC-A6B4-4842-9187-7B7F8327E788}">
            <xm:f>AND(Clientes!$A$71&lt;&gt;"",Clientes!$D$71&gt;0)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G548</xm:sqref>
        </x14:conditionalFormatting>
        <x14:conditionalFormatting xmlns:xm="http://schemas.microsoft.com/office/excel/2006/main">
          <x14:cfRule type="expression" priority="214" id="{D34308E4-CA93-C74B-BF63-FBFC95869AD0}">
            <xm:f>AND(Clientes!$A$73&lt;&gt;"",Clientes!$D$73&gt;0)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15" id="{ED8B25DF-8BDD-034F-8D6F-20CA4CC55846}">
            <xm:f>AND(Clientes!$A$73&lt;&gt;"",Clientes!$D$73=0)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G564</xm:sqref>
        </x14:conditionalFormatting>
        <x14:conditionalFormatting xmlns:xm="http://schemas.microsoft.com/office/excel/2006/main">
          <x14:cfRule type="expression" priority="221" id="{4EDD7DD3-8A0D-3346-A3BA-DE2460CDEDC1}">
            <xm:f>AND(Clientes!$A$75&lt;&gt;"",Clientes!$D$75=0)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20" id="{89A946C8-5E50-784A-8C0C-4AA573642197}">
            <xm:f>AND(Clientes!$A$75&lt;&gt;"",Clientes!$D$75&gt;0)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G580</xm:sqref>
        </x14:conditionalFormatting>
        <x14:conditionalFormatting xmlns:xm="http://schemas.microsoft.com/office/excel/2006/main">
          <x14:cfRule type="expression" priority="226" id="{F680708B-EA92-8D47-9D4C-7541C90EE69E}">
            <xm:f>AND(Clientes!$A$77&lt;&gt;"",Clientes!$D$77&gt;0)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27" id="{B9033507-C2F9-EC48-ADDB-B5BB63229550}">
            <xm:f>AND(Clientes!$A$77&lt;&gt;"",Clientes!$D$77=0)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G596</xm:sqref>
        </x14:conditionalFormatting>
        <x14:conditionalFormatting xmlns:xm="http://schemas.microsoft.com/office/excel/2006/main">
          <x14:cfRule type="expression" priority="233" id="{9845EF11-6CD1-664E-BF2B-87F5AF0F1B7B}">
            <xm:f>AND(Clientes!$A$79&lt;&gt;"",Clientes!$D$79=0)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32" id="{3047BB4D-0297-C248-9897-A8BD12346671}">
            <xm:f>AND(Clientes!$A$79&lt;&gt;"",Clientes!$D$79&gt;0)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G612</xm:sqref>
        </x14:conditionalFormatting>
        <x14:conditionalFormatting xmlns:xm="http://schemas.microsoft.com/office/excel/2006/main">
          <x14:cfRule type="expression" priority="239" id="{53BA9BE1-CDFA-0F42-A2AC-C39F42ED3AB5}">
            <xm:f>AND(Clientes!$A$81&lt;&gt;"",Clientes!$D$81=0)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38" id="{92C6ED8E-1A8C-A141-BA22-6B5E514AA334}">
            <xm:f>AND(Clientes!$A$81&lt;&gt;"",Clientes!$D$81&gt;0)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G628</xm:sqref>
        </x14:conditionalFormatting>
        <x14:conditionalFormatting xmlns:xm="http://schemas.microsoft.com/office/excel/2006/main">
          <x14:cfRule type="expression" priority="245" id="{4E478074-2179-FB42-A51F-A57C4982F123}">
            <xm:f>AND(Clientes!$A$83&lt;&gt;"",Clientes!$D$83=0)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44" id="{A0E4E04A-590C-B84F-A613-860F1F113509}">
            <xm:f>AND(Clientes!$A$83&lt;&gt;"",Clientes!$D$83&gt;0)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G644</xm:sqref>
        </x14:conditionalFormatting>
        <x14:conditionalFormatting xmlns:xm="http://schemas.microsoft.com/office/excel/2006/main">
          <x14:cfRule type="expression" priority="250" id="{FE236BE8-6B39-CD48-A592-0F2C514234F0}">
            <xm:f>AND(Clientes!$A$85&lt;&gt;"",Clientes!$D$85&gt;0)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51" id="{6115FA11-24CA-DB40-A275-C96898D68E2F}">
            <xm:f>AND(Clientes!$A$85&lt;&gt;"",Clientes!$D$85=0)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G660</xm:sqref>
        </x14:conditionalFormatting>
        <x14:conditionalFormatting xmlns:xm="http://schemas.microsoft.com/office/excel/2006/main">
          <x14:cfRule type="expression" priority="256" id="{F3E0C9D1-BCBA-DB47-A4CB-1E19CA5C27A8}">
            <xm:f>AND(Clientes!$A$87&lt;&gt;"",Clientes!$D$87&gt;0)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57" id="{B5A47754-AF3D-1C40-AACD-079BA5E783E8}">
            <xm:f>AND(Clientes!$A$87&lt;&gt;"",Clientes!$D$87=0)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G676</xm:sqref>
        </x14:conditionalFormatting>
        <x14:conditionalFormatting xmlns:xm="http://schemas.microsoft.com/office/excel/2006/main">
          <x14:cfRule type="expression" priority="262" id="{9DFE2979-7FB7-7A43-88AE-230EB9CF8A92}">
            <xm:f>AND(Clientes!$A$89&lt;&gt;"",Clientes!$D$89&gt;0)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63" id="{40D657C0-6450-B84B-956E-C9188F94A64C}">
            <xm:f>AND(Clientes!$A$89&lt;&gt;"",Clientes!$D$89=0)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G692</xm:sqref>
        </x14:conditionalFormatting>
        <x14:conditionalFormatting xmlns:xm="http://schemas.microsoft.com/office/excel/2006/main">
          <x14:cfRule type="expression" priority="268" id="{91D7FC80-6932-B94A-8499-83817B343920}">
            <xm:f>AND(Clientes!$A$91&lt;&gt;"",Clientes!$D$91&gt;0)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69" id="{EF1AD5DA-7E37-464F-943E-46EFD32C1FEF}">
            <xm:f>AND(Clientes!$A$91&lt;&gt;"",Clientes!$D$91=0)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G708</xm:sqref>
        </x14:conditionalFormatting>
        <x14:conditionalFormatting xmlns:xm="http://schemas.microsoft.com/office/excel/2006/main">
          <x14:cfRule type="expression" priority="274" id="{06C96030-69F1-D745-8F62-0AD07B718558}">
            <xm:f>AND(Clientes!$A$93&lt;&gt;"",Clientes!$D$93&gt;0)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75" id="{EE512F70-1E1A-1D49-8666-064FF208ADBB}">
            <xm:f>AND(Clientes!$A$93&lt;&gt;"",Clientes!$D$93=0)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G724</xm:sqref>
        </x14:conditionalFormatting>
        <x14:conditionalFormatting xmlns:xm="http://schemas.microsoft.com/office/excel/2006/main">
          <x14:cfRule type="expression" priority="281" id="{6163727D-95B6-9D4E-B02E-A299E6B9C811}">
            <xm:f>AND(Clientes!$A$95&lt;&gt;"",Clientes!$D$95=0)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280" id="{B3F1CC80-BA1E-0C45-BE7A-CDD8DD128C91}">
            <xm:f>AND(Clientes!$A$95&lt;&gt;"",Clientes!$D$95&gt;0)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G740</xm:sqref>
        </x14:conditionalFormatting>
        <x14:conditionalFormatting xmlns:xm="http://schemas.microsoft.com/office/excel/2006/main">
          <x14:cfRule type="expression" priority="286" id="{3E927EBD-55AA-CD40-B554-DE0447891F38}">
            <xm:f>AND(Clientes!$A$97&lt;&gt;"",Clientes!$D$97&gt;0)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87" id="{09308A14-8CED-D449-A8D5-625261F3C102}">
            <xm:f>AND(Clientes!$A$97&lt;&gt;"",Clientes!$D$97=0)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G756</xm:sqref>
        </x14:conditionalFormatting>
        <x14:conditionalFormatting xmlns:xm="http://schemas.microsoft.com/office/excel/2006/main">
          <x14:cfRule type="expression" priority="292" id="{89EA7D75-3191-3546-A5E1-CB543F2D6FAB}">
            <xm:f>AND(Clientes!$A$99&lt;&gt;"",Clientes!$D$99&gt;0)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93" id="{2284666B-FD85-8649-98C5-FC15E5EFEBAE}">
            <xm:f>AND(Clientes!$A$99&lt;&gt;"",Clientes!$D$99=0)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G772</xm:sqref>
        </x14:conditionalFormatting>
        <x14:conditionalFormatting xmlns:xm="http://schemas.microsoft.com/office/excel/2006/main">
          <x14:cfRule type="expression" priority="298" id="{5D94E4CF-03EB-5849-A0DE-37DF0EB0A3CC}">
            <xm:f>AND(Clientes!$A$101&lt;&gt;"",Clientes!$D$101&gt;0)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299" id="{2C98C9B4-47EF-B945-8EAE-5DBE414030DD}">
            <xm:f>AND(Clientes!$A$101&lt;&gt;"",Clientes!$D$101=0)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G788</xm:sqref>
        </x14:conditionalFormatting>
        <x14:conditionalFormatting xmlns:xm="http://schemas.microsoft.com/office/excel/2006/main">
          <x14:cfRule type="expression" priority="305" id="{439E2860-7F19-5E49-8FD4-3205FA5182D1}">
            <xm:f>AND(Clientes!$A$103&lt;&gt;"",Clientes!$D$103=0)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04" id="{17163A83-2B6B-2D40-A13F-539CAF4C6D0C}">
            <xm:f>AND(Clientes!$A$103&lt;&gt;"",Clientes!$D$103&gt;0)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G804</xm:sqref>
        </x14:conditionalFormatting>
        <x14:conditionalFormatting xmlns:xm="http://schemas.microsoft.com/office/excel/2006/main">
          <x14:cfRule type="expression" priority="310" id="{FDF805F9-4D1F-1649-825A-31AA35F85B83}">
            <xm:f>AND(Clientes!$A$105&lt;&gt;"",Clientes!$D$105&gt;0)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11" id="{344EC8B5-1281-8C48-9179-01462DE6EC19}">
            <xm:f>AND(Clientes!$A$105&lt;&gt;"",Clientes!$D$105=0)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G820</xm:sqref>
        </x14:conditionalFormatting>
        <x14:conditionalFormatting xmlns:xm="http://schemas.microsoft.com/office/excel/2006/main">
          <x14:cfRule type="expression" priority="317" id="{83A4B663-9F35-AD41-9CAB-159936A531AC}">
            <xm:f>AND(Clientes!$A$107&lt;&gt;"",Clientes!$D$107=0)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16" id="{63963596-9021-EA4B-A1AC-61BCB2FCEC5A}">
            <xm:f>AND(Clientes!$A$107&lt;&gt;"",Clientes!$D$107&gt;0)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G836</xm:sqref>
        </x14:conditionalFormatting>
        <x14:conditionalFormatting xmlns:xm="http://schemas.microsoft.com/office/excel/2006/main">
          <x14:cfRule type="expression" priority="323" id="{3784ED1E-BA47-474D-9463-438629622799}">
            <xm:f>AND(Clientes!$A$109&lt;&gt;"",Clientes!$D$109=0)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22" id="{C7708573-DA2E-B641-A94D-E566B96EF301}">
            <xm:f>AND(Clientes!$A$109&lt;&gt;"",Clientes!$D$109&gt;0)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G852</xm:sqref>
        </x14:conditionalFormatting>
        <x14:conditionalFormatting xmlns:xm="http://schemas.microsoft.com/office/excel/2006/main">
          <x14:cfRule type="expression" priority="328" id="{B60884FE-77D4-F84B-AD56-ED281A4C8897}">
            <xm:f>AND(Clientes!$A$111&lt;&gt;"",Clientes!$D$111&gt;0)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29" id="{7E0F3883-4CEE-114B-87F7-2B0030CDF0A8}">
            <xm:f>AND(Clientes!$A$111&lt;&gt;"",Clientes!$D$111=0)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G868</xm:sqref>
        </x14:conditionalFormatting>
        <x14:conditionalFormatting xmlns:xm="http://schemas.microsoft.com/office/excel/2006/main">
          <x14:cfRule type="expression" priority="335" id="{CB45B62E-AD9E-9845-BEF4-5F025FBFDE60}">
            <xm:f>AND(Clientes!$A$113&lt;&gt;"",Clientes!$D$113=0)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34" id="{513EE281-B81E-8F4F-82D6-D684410522EE}">
            <xm:f>AND(Clientes!$A$113&lt;&gt;"",Clientes!$D$113&gt;0)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G884</xm:sqref>
        </x14:conditionalFormatting>
        <x14:conditionalFormatting xmlns:xm="http://schemas.microsoft.com/office/excel/2006/main">
          <x14:cfRule type="expression" priority="340" id="{21B1FB16-EB52-4C48-873D-756914F9BA67}">
            <xm:f>AND(Clientes!$A$115&lt;&gt;"",Clientes!$D$115&gt;0)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41" id="{57149BE3-F0E1-D142-97A7-35BE4D699077}">
            <xm:f>AND(Clientes!$A$115&lt;&gt;"",Clientes!$D$115=0)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G900</xm:sqref>
        </x14:conditionalFormatting>
        <x14:conditionalFormatting xmlns:xm="http://schemas.microsoft.com/office/excel/2006/main">
          <x14:cfRule type="expression" priority="347" id="{6878DB01-F1E9-9E45-B175-7C37FD2E6CFC}">
            <xm:f>AND(Clientes!$A$117&lt;&gt;"",Clientes!$D$117=0)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14:cfRule type="expression" priority="346" id="{2CCB2727-6649-124B-A0DD-3EB9EB23BCC8}">
            <xm:f>AND(Clientes!$A$117&lt;&gt;"",Clientes!$D$117&gt;0)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m:sqref>G916</xm:sqref>
        </x14:conditionalFormatting>
        <x14:conditionalFormatting xmlns:xm="http://schemas.microsoft.com/office/excel/2006/main">
          <x14:cfRule type="expression" priority="352" id="{259BC984-1240-7E4B-95E8-B8B5C301EADB}">
            <xm:f>AND(Clientes!$A$119&lt;&gt;"",Clientes!$D$119&gt;0)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53" id="{37EBFFF9-2ED3-AF4E-9CAD-F99D457E5475}">
            <xm:f>AND(Clientes!$A$119&lt;&gt;"",Clientes!$D$119=0)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G932</xm:sqref>
        </x14:conditionalFormatting>
        <x14:conditionalFormatting xmlns:xm="http://schemas.microsoft.com/office/excel/2006/main">
          <x14:cfRule type="expression" priority="358" id="{678E87B4-CA49-9B42-BD5D-FE048160F1AD}">
            <xm:f>AND(Clientes!$A$121&lt;&gt;"",Clientes!$D$121&gt;0)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2E7D32"/>
                </patternFill>
              </fill>
            </x14:dxf>
          </x14:cfRule>
          <x14:cfRule type="expression" priority="359" id="{AA0F2E65-C00D-9747-A891-1415BD776A76}">
            <xm:f>AND(Clientes!$A$121&lt;&gt;"",Clientes!$D$121=0)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62828"/>
                </patternFill>
              </fill>
            </x14:dxf>
          </x14:cfRule>
          <xm:sqref>G948</xm:sqref>
        </x14:conditionalFormatting>
        <x14:conditionalFormatting xmlns:xm="http://schemas.microsoft.com/office/excel/2006/main">
          <x14:cfRule type="dataBar" id="{70E6BEAD-B22C-4D46-827F-6CEB2FBC2AA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J9:J18</xm:sqref>
        </x14:conditionalFormatting>
        <x14:conditionalFormatting xmlns:xm="http://schemas.microsoft.com/office/excel/2006/main">
          <x14:cfRule type="dataBar" id="{E1A8719E-7BC4-564E-B4C6-BF367308B21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J25:J34</xm:sqref>
        </x14:conditionalFormatting>
        <x14:conditionalFormatting xmlns:xm="http://schemas.microsoft.com/office/excel/2006/main">
          <x14:cfRule type="dataBar" id="{AE097FEE-BA5D-A749-AD99-773774DECE3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J41:J50</xm:sqref>
        </x14:conditionalFormatting>
        <x14:conditionalFormatting xmlns:xm="http://schemas.microsoft.com/office/excel/2006/main">
          <x14:cfRule type="dataBar" id="{12305C3C-FE5C-A34B-B00F-EAF29E092EC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J57:J66</xm:sqref>
        </x14:conditionalFormatting>
        <x14:conditionalFormatting xmlns:xm="http://schemas.microsoft.com/office/excel/2006/main">
          <x14:cfRule type="dataBar" id="{5849976D-56D1-8F4E-96BE-785BE91310F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J73:J82</xm:sqref>
        </x14:conditionalFormatting>
        <x14:conditionalFormatting xmlns:xm="http://schemas.microsoft.com/office/excel/2006/main">
          <x14:cfRule type="dataBar" id="{FF7D9F26-7992-CD44-9732-E3EBEC0319D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J89:J98</xm:sqref>
        </x14:conditionalFormatting>
        <x14:conditionalFormatting xmlns:xm="http://schemas.microsoft.com/office/excel/2006/main">
          <x14:cfRule type="dataBar" id="{5F423366-225C-414C-95DA-8957B7F5512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J105:J114</xm:sqref>
        </x14:conditionalFormatting>
        <x14:conditionalFormatting xmlns:xm="http://schemas.microsoft.com/office/excel/2006/main">
          <x14:cfRule type="dataBar" id="{EB88938E-62FE-F14D-A9F8-108B0AA0AE4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J121:J130</xm:sqref>
        </x14:conditionalFormatting>
        <x14:conditionalFormatting xmlns:xm="http://schemas.microsoft.com/office/excel/2006/main">
          <x14:cfRule type="dataBar" id="{1780DA47-AA6A-C848-8FC2-28196981E8B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J137:J146</xm:sqref>
        </x14:conditionalFormatting>
        <x14:conditionalFormatting xmlns:xm="http://schemas.microsoft.com/office/excel/2006/main">
          <x14:cfRule type="dataBar" id="{6060D62D-BEF8-6649-889A-AC26D857233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J153:J162</xm:sqref>
        </x14:conditionalFormatting>
        <x14:conditionalFormatting xmlns:xm="http://schemas.microsoft.com/office/excel/2006/main">
          <x14:cfRule type="dataBar" id="{5CE8AF52-CF6B-514A-827C-78BE1605AAB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J169:J178</xm:sqref>
        </x14:conditionalFormatting>
        <x14:conditionalFormatting xmlns:xm="http://schemas.microsoft.com/office/excel/2006/main">
          <x14:cfRule type="dataBar" id="{AE06C3D1-49AD-2146-95DB-09F79C9F121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J185:J194</xm:sqref>
        </x14:conditionalFormatting>
        <x14:conditionalFormatting xmlns:xm="http://schemas.microsoft.com/office/excel/2006/main">
          <x14:cfRule type="dataBar" id="{30D2BAB4-C335-384F-8862-A41A66676B4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J201:J210</xm:sqref>
        </x14:conditionalFormatting>
        <x14:conditionalFormatting xmlns:xm="http://schemas.microsoft.com/office/excel/2006/main">
          <x14:cfRule type="dataBar" id="{D7D923BE-7F55-E043-9995-3FC0F2E9664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J217:J226</xm:sqref>
        </x14:conditionalFormatting>
        <x14:conditionalFormatting xmlns:xm="http://schemas.microsoft.com/office/excel/2006/main">
          <x14:cfRule type="dataBar" id="{DC8A474A-C021-DE45-BEBA-FEC70136128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J233:J242</xm:sqref>
        </x14:conditionalFormatting>
        <x14:conditionalFormatting xmlns:xm="http://schemas.microsoft.com/office/excel/2006/main">
          <x14:cfRule type="dataBar" id="{D56407E1-09B2-114F-ABDA-EEBA9C02F37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J249:J258</xm:sqref>
        </x14:conditionalFormatting>
        <x14:conditionalFormatting xmlns:xm="http://schemas.microsoft.com/office/excel/2006/main">
          <x14:cfRule type="dataBar" id="{3663658D-C363-344F-875F-01C1E0B5C69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J265:J274</xm:sqref>
        </x14:conditionalFormatting>
        <x14:conditionalFormatting xmlns:xm="http://schemas.microsoft.com/office/excel/2006/main">
          <x14:cfRule type="dataBar" id="{A2358957-1CDD-9A46-8415-EAD786311BC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J281:J290</xm:sqref>
        </x14:conditionalFormatting>
        <x14:conditionalFormatting xmlns:xm="http://schemas.microsoft.com/office/excel/2006/main">
          <x14:cfRule type="dataBar" id="{C0FB4BF6-8530-744F-8927-151AEB653E1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J297:J306</xm:sqref>
        </x14:conditionalFormatting>
        <x14:conditionalFormatting xmlns:xm="http://schemas.microsoft.com/office/excel/2006/main">
          <x14:cfRule type="dataBar" id="{94B51D45-15BB-5246-87D1-424FE1E1F24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J313:J322</xm:sqref>
        </x14:conditionalFormatting>
        <x14:conditionalFormatting xmlns:xm="http://schemas.microsoft.com/office/excel/2006/main">
          <x14:cfRule type="dataBar" id="{C33F302D-8357-B241-B4EB-FFF36D61880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J329:J338</xm:sqref>
        </x14:conditionalFormatting>
        <x14:conditionalFormatting xmlns:xm="http://schemas.microsoft.com/office/excel/2006/main">
          <x14:cfRule type="dataBar" id="{3ADE19BD-5D97-FB45-AE22-B4FAA31F31A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J345:J354</xm:sqref>
        </x14:conditionalFormatting>
        <x14:conditionalFormatting xmlns:xm="http://schemas.microsoft.com/office/excel/2006/main">
          <x14:cfRule type="dataBar" id="{33CC23FA-AF04-7F45-8CD2-30AFD960FE2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J361:J370</xm:sqref>
        </x14:conditionalFormatting>
        <x14:conditionalFormatting xmlns:xm="http://schemas.microsoft.com/office/excel/2006/main">
          <x14:cfRule type="dataBar" id="{EC0A760C-4B2D-E54A-86C8-CA5529A8710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J377:J386</xm:sqref>
        </x14:conditionalFormatting>
        <x14:conditionalFormatting xmlns:xm="http://schemas.microsoft.com/office/excel/2006/main">
          <x14:cfRule type="dataBar" id="{99582108-73CE-1E44-82FD-35425019068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J393:J402</xm:sqref>
        </x14:conditionalFormatting>
        <x14:conditionalFormatting xmlns:xm="http://schemas.microsoft.com/office/excel/2006/main">
          <x14:cfRule type="dataBar" id="{389C2388-65EF-CD46-BA06-59B93727403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J409:J418</xm:sqref>
        </x14:conditionalFormatting>
        <x14:conditionalFormatting xmlns:xm="http://schemas.microsoft.com/office/excel/2006/main">
          <x14:cfRule type="dataBar" id="{9DC226AF-AE11-6A4C-9A07-38BDA62C674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J425:J434</xm:sqref>
        </x14:conditionalFormatting>
        <x14:conditionalFormatting xmlns:xm="http://schemas.microsoft.com/office/excel/2006/main">
          <x14:cfRule type="dataBar" id="{10C5436E-5C79-4649-BEE0-0336C032C68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J441:J450</xm:sqref>
        </x14:conditionalFormatting>
        <x14:conditionalFormatting xmlns:xm="http://schemas.microsoft.com/office/excel/2006/main">
          <x14:cfRule type="dataBar" id="{8E83FAE9-F8F1-164B-97E8-C759191CFDE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J457:J466</xm:sqref>
        </x14:conditionalFormatting>
        <x14:conditionalFormatting xmlns:xm="http://schemas.microsoft.com/office/excel/2006/main">
          <x14:cfRule type="dataBar" id="{823AA42A-2FC3-8249-B502-338061B13A0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J473:J482</xm:sqref>
        </x14:conditionalFormatting>
        <x14:conditionalFormatting xmlns:xm="http://schemas.microsoft.com/office/excel/2006/main">
          <x14:cfRule type="dataBar" id="{0D176412-BE3A-4D4B-ADF4-DBDBE0CEE32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J489:J498</xm:sqref>
        </x14:conditionalFormatting>
        <x14:conditionalFormatting xmlns:xm="http://schemas.microsoft.com/office/excel/2006/main">
          <x14:cfRule type="dataBar" id="{7B394374-9CC8-6648-8D86-522E88D185C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J505:J514</xm:sqref>
        </x14:conditionalFormatting>
        <x14:conditionalFormatting xmlns:xm="http://schemas.microsoft.com/office/excel/2006/main">
          <x14:cfRule type="dataBar" id="{DB980F8D-9674-3A4E-8E67-F91CD8BC158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J521:J530</xm:sqref>
        </x14:conditionalFormatting>
        <x14:conditionalFormatting xmlns:xm="http://schemas.microsoft.com/office/excel/2006/main">
          <x14:cfRule type="dataBar" id="{3242CF38-E3F2-C241-BF89-3C7951A7393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J537:J546</xm:sqref>
        </x14:conditionalFormatting>
        <x14:conditionalFormatting xmlns:xm="http://schemas.microsoft.com/office/excel/2006/main">
          <x14:cfRule type="dataBar" id="{7D340E95-7E65-314A-B743-1E1106627AE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J553:J562</xm:sqref>
        </x14:conditionalFormatting>
        <x14:conditionalFormatting xmlns:xm="http://schemas.microsoft.com/office/excel/2006/main">
          <x14:cfRule type="dataBar" id="{CB99D966-3033-D644-9C2B-FF2860C41C6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J569:J578</xm:sqref>
        </x14:conditionalFormatting>
        <x14:conditionalFormatting xmlns:xm="http://schemas.microsoft.com/office/excel/2006/main">
          <x14:cfRule type="dataBar" id="{268352F5-8C85-944B-82CE-E6CADF451CA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J585:J594</xm:sqref>
        </x14:conditionalFormatting>
        <x14:conditionalFormatting xmlns:xm="http://schemas.microsoft.com/office/excel/2006/main">
          <x14:cfRule type="dataBar" id="{C4CE1DB1-7C00-0D43-A5AD-E4A3E8C0B6E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J601:J610</xm:sqref>
        </x14:conditionalFormatting>
        <x14:conditionalFormatting xmlns:xm="http://schemas.microsoft.com/office/excel/2006/main">
          <x14:cfRule type="dataBar" id="{C1292372-4518-9C42-B9F6-9C88B654BE9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J617:J626</xm:sqref>
        </x14:conditionalFormatting>
        <x14:conditionalFormatting xmlns:xm="http://schemas.microsoft.com/office/excel/2006/main">
          <x14:cfRule type="dataBar" id="{A22E7967-EC3E-BC4D-B500-A68E940086F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J633:J642</xm:sqref>
        </x14:conditionalFormatting>
        <x14:conditionalFormatting xmlns:xm="http://schemas.microsoft.com/office/excel/2006/main">
          <x14:cfRule type="dataBar" id="{A2116AC3-C428-A24B-BFE9-D4552952D35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J649:J658</xm:sqref>
        </x14:conditionalFormatting>
        <x14:conditionalFormatting xmlns:xm="http://schemas.microsoft.com/office/excel/2006/main">
          <x14:cfRule type="dataBar" id="{A04291E8-3FD7-7642-B482-3999E43A772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J665:J674</xm:sqref>
        </x14:conditionalFormatting>
        <x14:conditionalFormatting xmlns:xm="http://schemas.microsoft.com/office/excel/2006/main">
          <x14:cfRule type="dataBar" id="{093656A5-BB02-EB4A-ABF8-6B819696A1B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J681:J690</xm:sqref>
        </x14:conditionalFormatting>
        <x14:conditionalFormatting xmlns:xm="http://schemas.microsoft.com/office/excel/2006/main">
          <x14:cfRule type="dataBar" id="{EBB064B8-B126-5243-A0A6-7CA1A7C9E56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J697:J706</xm:sqref>
        </x14:conditionalFormatting>
        <x14:conditionalFormatting xmlns:xm="http://schemas.microsoft.com/office/excel/2006/main">
          <x14:cfRule type="dataBar" id="{10E0986B-B0BF-B441-B9F6-ABECB404458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J713:J722</xm:sqref>
        </x14:conditionalFormatting>
        <x14:conditionalFormatting xmlns:xm="http://schemas.microsoft.com/office/excel/2006/main">
          <x14:cfRule type="dataBar" id="{5476C8C6-DAD4-F845-94D4-E30DFAAFCA0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J729:J738</xm:sqref>
        </x14:conditionalFormatting>
        <x14:conditionalFormatting xmlns:xm="http://schemas.microsoft.com/office/excel/2006/main">
          <x14:cfRule type="dataBar" id="{E5EB76F5-B216-2F41-8A88-CF055BB2841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J745:J754</xm:sqref>
        </x14:conditionalFormatting>
        <x14:conditionalFormatting xmlns:xm="http://schemas.microsoft.com/office/excel/2006/main">
          <x14:cfRule type="dataBar" id="{204D325C-2828-C344-B3EB-6B6DEDA15F0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J761:J770</xm:sqref>
        </x14:conditionalFormatting>
        <x14:conditionalFormatting xmlns:xm="http://schemas.microsoft.com/office/excel/2006/main">
          <x14:cfRule type="dataBar" id="{1936C27F-0566-E647-8CDF-4EE9F9EEE55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J777:J786</xm:sqref>
        </x14:conditionalFormatting>
        <x14:conditionalFormatting xmlns:xm="http://schemas.microsoft.com/office/excel/2006/main">
          <x14:cfRule type="dataBar" id="{6E819516-FF73-5148-A73C-ED22F556A72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J793:J802</xm:sqref>
        </x14:conditionalFormatting>
        <x14:conditionalFormatting xmlns:xm="http://schemas.microsoft.com/office/excel/2006/main">
          <x14:cfRule type="dataBar" id="{2764D0D2-C4E1-2A41-B136-796A8850EE4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J809:J818</xm:sqref>
        </x14:conditionalFormatting>
        <x14:conditionalFormatting xmlns:xm="http://schemas.microsoft.com/office/excel/2006/main">
          <x14:cfRule type="dataBar" id="{9CB5242D-04FB-714D-B98A-E5748E150E0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J825:J834</xm:sqref>
        </x14:conditionalFormatting>
        <x14:conditionalFormatting xmlns:xm="http://schemas.microsoft.com/office/excel/2006/main">
          <x14:cfRule type="dataBar" id="{C7A767CF-ED79-5243-BFE7-C183ADF3883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J841:J850</xm:sqref>
        </x14:conditionalFormatting>
        <x14:conditionalFormatting xmlns:xm="http://schemas.microsoft.com/office/excel/2006/main">
          <x14:cfRule type="dataBar" id="{522B9592-EA71-7642-94C3-C7407BFBE43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J857:J866</xm:sqref>
        </x14:conditionalFormatting>
        <x14:conditionalFormatting xmlns:xm="http://schemas.microsoft.com/office/excel/2006/main">
          <x14:cfRule type="dataBar" id="{11C878EB-B325-6B47-8DBF-D1B80ABCED0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J873:J882</xm:sqref>
        </x14:conditionalFormatting>
        <x14:conditionalFormatting xmlns:xm="http://schemas.microsoft.com/office/excel/2006/main">
          <x14:cfRule type="dataBar" id="{FED433A0-BF6C-2743-A99E-88C0A4B64FC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J889:J898</xm:sqref>
        </x14:conditionalFormatting>
        <x14:conditionalFormatting xmlns:xm="http://schemas.microsoft.com/office/excel/2006/main">
          <x14:cfRule type="dataBar" id="{C06A8E35-E993-104C-938D-EE438AEC558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J905:J914</xm:sqref>
        </x14:conditionalFormatting>
        <x14:conditionalFormatting xmlns:xm="http://schemas.microsoft.com/office/excel/2006/main">
          <x14:cfRule type="dataBar" id="{3EA12E37-DFE8-6B4E-A796-21694E6E504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J921:J930</xm:sqref>
        </x14:conditionalFormatting>
        <x14:conditionalFormatting xmlns:xm="http://schemas.microsoft.com/office/excel/2006/main">
          <x14:cfRule type="dataBar" id="{F2E3E06B-148C-1042-A3DB-684BB47B73E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J937:J946</xm:sqref>
        </x14:conditionalFormatting>
        <x14:conditionalFormatting xmlns:xm="http://schemas.microsoft.com/office/excel/2006/main">
          <x14:cfRule type="dataBar" id="{834D30D3-604A-884B-9918-F453991DE92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J953:J962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7E7F-AC89-E841-81F5-CED02639A9BD}">
  <sheetPr>
    <tabColor rgb="FF1F4E79"/>
  </sheetPr>
  <dimension ref="A1:G64"/>
  <sheetViews>
    <sheetView workbookViewId="0">
      <selection activeCell="A10" sqref="A10"/>
    </sheetView>
  </sheetViews>
  <sheetFormatPr baseColWidth="10" defaultRowHeight="16" x14ac:dyDescent="0.2"/>
  <cols>
    <col min="1" max="1" width="25" customWidth="1"/>
    <col min="2" max="2" width="10" customWidth="1"/>
    <col min="3" max="4" width="18.33203125" customWidth="1"/>
    <col min="5" max="5" width="19.1640625" bestFit="1" customWidth="1"/>
    <col min="6" max="6" width="20.6640625" bestFit="1" customWidth="1"/>
    <col min="7" max="7" width="20.33203125" bestFit="1" customWidth="1"/>
  </cols>
  <sheetData>
    <row r="1" spans="1:7" x14ac:dyDescent="0.2">
      <c r="A1" s="1" t="s">
        <v>0</v>
      </c>
      <c r="B1" s="1" t="s">
        <v>28</v>
      </c>
      <c r="C1" s="1" t="s">
        <v>1</v>
      </c>
      <c r="D1" s="1" t="s">
        <v>2</v>
      </c>
      <c r="E1" s="1" t="s">
        <v>29</v>
      </c>
      <c r="F1" s="1" t="s">
        <v>30</v>
      </c>
      <c r="G1" s="1" t="s">
        <v>3</v>
      </c>
    </row>
    <row r="2" spans="1:7" x14ac:dyDescent="0.2">
      <c r="A2" t="s">
        <v>31</v>
      </c>
      <c r="B2" t="s">
        <v>32</v>
      </c>
      <c r="C2" s="20">
        <v>600000</v>
      </c>
      <c r="D2" s="2">
        <v>240</v>
      </c>
      <c r="E2" s="10">
        <v>0.26800000000000002</v>
      </c>
      <c r="F2" s="20">
        <v>3820</v>
      </c>
      <c r="G2" s="20">
        <v>3220</v>
      </c>
    </row>
    <row r="3" spans="1:7" x14ac:dyDescent="0.2">
      <c r="A3" t="s">
        <v>33</v>
      </c>
      <c r="B3" t="s">
        <v>32</v>
      </c>
      <c r="C3" s="20">
        <v>600000</v>
      </c>
      <c r="D3" s="2">
        <v>220</v>
      </c>
      <c r="E3" s="10">
        <v>0.25800000000000001</v>
      </c>
      <c r="F3" s="20">
        <v>4085.45</v>
      </c>
      <c r="G3" s="20">
        <v>3485.45</v>
      </c>
    </row>
    <row r="4" spans="1:7" x14ac:dyDescent="0.2">
      <c r="A4" t="s">
        <v>34</v>
      </c>
      <c r="B4" t="s">
        <v>32</v>
      </c>
      <c r="C4" s="20">
        <v>600000</v>
      </c>
      <c r="D4" s="2">
        <v>200</v>
      </c>
      <c r="E4" s="10">
        <v>0.248</v>
      </c>
      <c r="F4" s="20">
        <v>4404</v>
      </c>
      <c r="G4" s="20">
        <v>3804</v>
      </c>
    </row>
    <row r="5" spans="1:7" x14ac:dyDescent="0.2">
      <c r="A5" t="s">
        <v>35</v>
      </c>
      <c r="B5" t="s">
        <v>36</v>
      </c>
      <c r="C5" s="20">
        <v>580000</v>
      </c>
      <c r="D5" s="2">
        <v>240</v>
      </c>
      <c r="E5" s="10">
        <v>0.26800000000000002</v>
      </c>
      <c r="F5" s="20">
        <v>3692.67</v>
      </c>
      <c r="G5" s="20">
        <v>3112.67</v>
      </c>
    </row>
    <row r="6" spans="1:7" x14ac:dyDescent="0.2">
      <c r="A6" t="s">
        <v>37</v>
      </c>
      <c r="B6" t="s">
        <v>36</v>
      </c>
      <c r="C6" s="20">
        <v>580000</v>
      </c>
      <c r="D6" s="2">
        <v>220</v>
      </c>
      <c r="E6" s="10">
        <v>0.25800000000000001</v>
      </c>
      <c r="F6" s="20">
        <v>3949.27</v>
      </c>
      <c r="G6" s="20">
        <v>3369.27</v>
      </c>
    </row>
    <row r="7" spans="1:7" x14ac:dyDescent="0.2">
      <c r="A7" t="s">
        <v>38</v>
      </c>
      <c r="B7" t="s">
        <v>36</v>
      </c>
      <c r="C7" s="20">
        <v>580000</v>
      </c>
      <c r="D7" s="2">
        <v>200</v>
      </c>
      <c r="E7" s="10">
        <v>0.248</v>
      </c>
      <c r="F7" s="20">
        <v>4257.2</v>
      </c>
      <c r="G7" s="20">
        <v>3677.2</v>
      </c>
    </row>
    <row r="8" spans="1:7" x14ac:dyDescent="0.2">
      <c r="A8" t="s">
        <v>39</v>
      </c>
      <c r="B8" t="s">
        <v>40</v>
      </c>
      <c r="C8" s="20">
        <v>550000</v>
      </c>
      <c r="D8" s="2">
        <v>240</v>
      </c>
      <c r="E8" s="10">
        <v>0.26800000000000002</v>
      </c>
      <c r="F8" s="20">
        <v>3501.67</v>
      </c>
      <c r="G8" s="20">
        <v>2951.67</v>
      </c>
    </row>
    <row r="9" spans="1:7" x14ac:dyDescent="0.2">
      <c r="A9" t="s">
        <v>41</v>
      </c>
      <c r="B9" t="s">
        <v>40</v>
      </c>
      <c r="C9" s="20">
        <v>550000</v>
      </c>
      <c r="D9" s="2">
        <v>220</v>
      </c>
      <c r="E9" s="10">
        <v>0.25800000000000001</v>
      </c>
      <c r="F9" s="20">
        <v>3745</v>
      </c>
      <c r="G9" s="20">
        <v>3195</v>
      </c>
    </row>
    <row r="10" spans="1:7" x14ac:dyDescent="0.2">
      <c r="A10" t="s">
        <v>42</v>
      </c>
      <c r="B10" t="s">
        <v>40</v>
      </c>
      <c r="C10" s="20">
        <v>550000</v>
      </c>
      <c r="D10" s="2">
        <v>200</v>
      </c>
      <c r="E10" s="10">
        <v>0.248</v>
      </c>
      <c r="F10" s="20">
        <v>4037</v>
      </c>
      <c r="G10" s="20">
        <v>3487</v>
      </c>
    </row>
    <row r="11" spans="1:7" x14ac:dyDescent="0.2">
      <c r="A11" t="s">
        <v>43</v>
      </c>
      <c r="B11" t="s">
        <v>44</v>
      </c>
      <c r="C11" s="20">
        <v>530000</v>
      </c>
      <c r="D11" s="2">
        <v>240</v>
      </c>
      <c r="E11" s="10">
        <v>0.26800000000000002</v>
      </c>
      <c r="F11" s="20">
        <v>3374.33</v>
      </c>
      <c r="G11" s="20">
        <v>2844.33</v>
      </c>
    </row>
    <row r="12" spans="1:7" x14ac:dyDescent="0.2">
      <c r="A12" t="s">
        <v>45</v>
      </c>
      <c r="B12" t="s">
        <v>44</v>
      </c>
      <c r="C12" s="20">
        <v>530000</v>
      </c>
      <c r="D12" s="2">
        <v>220</v>
      </c>
      <c r="E12" s="10">
        <v>0.25800000000000001</v>
      </c>
      <c r="F12" s="20">
        <v>3608.82</v>
      </c>
      <c r="G12" s="20">
        <v>3078.82</v>
      </c>
    </row>
    <row r="13" spans="1:7" x14ac:dyDescent="0.2">
      <c r="A13" t="s">
        <v>46</v>
      </c>
      <c r="B13" t="s">
        <v>44</v>
      </c>
      <c r="C13" s="20">
        <v>530000</v>
      </c>
      <c r="D13" s="2">
        <v>200</v>
      </c>
      <c r="E13" s="10">
        <v>0.248</v>
      </c>
      <c r="F13" s="20">
        <v>3890.2</v>
      </c>
      <c r="G13" s="20">
        <v>3360.2</v>
      </c>
    </row>
    <row r="14" spans="1:7" x14ac:dyDescent="0.2">
      <c r="A14" t="s">
        <v>47</v>
      </c>
      <c r="B14" t="s">
        <v>48</v>
      </c>
      <c r="C14" s="20">
        <v>500000</v>
      </c>
      <c r="D14" s="2">
        <v>240</v>
      </c>
      <c r="E14" s="10">
        <v>0.26800000000000002</v>
      </c>
      <c r="F14" s="20">
        <v>3183.33</v>
      </c>
      <c r="G14" s="20">
        <v>2683.33</v>
      </c>
    </row>
    <row r="15" spans="1:7" x14ac:dyDescent="0.2">
      <c r="A15" t="s">
        <v>49</v>
      </c>
      <c r="B15" t="s">
        <v>48</v>
      </c>
      <c r="C15" s="20">
        <v>500000</v>
      </c>
      <c r="D15" s="2">
        <v>220</v>
      </c>
      <c r="E15" s="10">
        <v>0.25800000000000001</v>
      </c>
      <c r="F15" s="20">
        <v>3404.55</v>
      </c>
      <c r="G15" s="20">
        <v>2904.55</v>
      </c>
    </row>
    <row r="16" spans="1:7" x14ac:dyDescent="0.2">
      <c r="A16" t="s">
        <v>50</v>
      </c>
      <c r="B16" t="s">
        <v>48</v>
      </c>
      <c r="C16" s="20">
        <v>500000</v>
      </c>
      <c r="D16" s="2">
        <v>200</v>
      </c>
      <c r="E16" s="10">
        <v>0.248</v>
      </c>
      <c r="F16" s="20">
        <v>3670</v>
      </c>
      <c r="G16" s="20">
        <v>3170</v>
      </c>
    </row>
    <row r="17" spans="1:7" x14ac:dyDescent="0.2">
      <c r="A17" t="s">
        <v>51</v>
      </c>
      <c r="B17" t="s">
        <v>52</v>
      </c>
      <c r="C17" s="20">
        <v>480000</v>
      </c>
      <c r="D17" s="2">
        <v>240</v>
      </c>
      <c r="E17" s="10">
        <v>0.26800000000000002</v>
      </c>
      <c r="F17" s="20">
        <v>3056</v>
      </c>
      <c r="G17" s="20">
        <v>2576</v>
      </c>
    </row>
    <row r="18" spans="1:7" x14ac:dyDescent="0.2">
      <c r="A18" t="s">
        <v>53</v>
      </c>
      <c r="B18" t="s">
        <v>52</v>
      </c>
      <c r="C18" s="20">
        <v>480000</v>
      </c>
      <c r="D18" s="2">
        <v>220</v>
      </c>
      <c r="E18" s="10">
        <v>0.25800000000000001</v>
      </c>
      <c r="F18" s="20">
        <v>3268.36</v>
      </c>
      <c r="G18" s="20">
        <v>2788.36</v>
      </c>
    </row>
    <row r="19" spans="1:7" x14ac:dyDescent="0.2">
      <c r="A19" t="s">
        <v>54</v>
      </c>
      <c r="B19" t="s">
        <v>52</v>
      </c>
      <c r="C19" s="20">
        <v>480000</v>
      </c>
      <c r="D19" s="2">
        <v>200</v>
      </c>
      <c r="E19" s="10">
        <v>0.248</v>
      </c>
      <c r="F19" s="20">
        <v>3523.2</v>
      </c>
      <c r="G19" s="20">
        <v>3043.2</v>
      </c>
    </row>
    <row r="20" spans="1:7" x14ac:dyDescent="0.2">
      <c r="A20" t="s">
        <v>55</v>
      </c>
      <c r="B20" t="s">
        <v>56</v>
      </c>
      <c r="C20" s="20">
        <v>450000</v>
      </c>
      <c r="D20" s="2">
        <v>240</v>
      </c>
      <c r="E20" s="10">
        <v>0.26800000000000002</v>
      </c>
      <c r="F20" s="20">
        <v>2865</v>
      </c>
      <c r="G20" s="20">
        <v>2415</v>
      </c>
    </row>
    <row r="21" spans="1:7" x14ac:dyDescent="0.2">
      <c r="A21" t="s">
        <v>57</v>
      </c>
      <c r="B21" t="s">
        <v>56</v>
      </c>
      <c r="C21" s="20">
        <v>450000</v>
      </c>
      <c r="D21" s="2">
        <v>220</v>
      </c>
      <c r="E21" s="10">
        <v>0.25800000000000001</v>
      </c>
      <c r="F21" s="20">
        <v>3064.09</v>
      </c>
      <c r="G21" s="20">
        <v>2614.09</v>
      </c>
    </row>
    <row r="22" spans="1:7" x14ac:dyDescent="0.2">
      <c r="A22" t="s">
        <v>58</v>
      </c>
      <c r="B22" t="s">
        <v>56</v>
      </c>
      <c r="C22" s="20">
        <v>450000</v>
      </c>
      <c r="D22" s="2">
        <v>200</v>
      </c>
      <c r="E22" s="10">
        <v>0.248</v>
      </c>
      <c r="F22" s="20">
        <v>3303</v>
      </c>
      <c r="G22" s="20">
        <v>2853</v>
      </c>
    </row>
    <row r="23" spans="1:7" x14ac:dyDescent="0.2">
      <c r="A23" t="s">
        <v>59</v>
      </c>
      <c r="B23" t="s">
        <v>60</v>
      </c>
      <c r="C23" s="20">
        <v>430000</v>
      </c>
      <c r="D23" s="2">
        <v>240</v>
      </c>
      <c r="E23" s="10">
        <v>0.26800000000000002</v>
      </c>
      <c r="F23" s="20">
        <v>2737.67</v>
      </c>
      <c r="G23" s="20">
        <v>2307.67</v>
      </c>
    </row>
    <row r="24" spans="1:7" x14ac:dyDescent="0.2">
      <c r="A24" t="s">
        <v>61</v>
      </c>
      <c r="B24" t="s">
        <v>60</v>
      </c>
      <c r="C24" s="20">
        <v>430000</v>
      </c>
      <c r="D24" s="2">
        <v>220</v>
      </c>
      <c r="E24" s="10">
        <v>0.25800000000000001</v>
      </c>
      <c r="F24" s="20">
        <v>2927.91</v>
      </c>
      <c r="G24" s="20">
        <v>2497.91</v>
      </c>
    </row>
    <row r="25" spans="1:7" x14ac:dyDescent="0.2">
      <c r="A25" t="s">
        <v>62</v>
      </c>
      <c r="B25" t="s">
        <v>60</v>
      </c>
      <c r="C25" s="20">
        <v>430000</v>
      </c>
      <c r="D25" s="2">
        <v>200</v>
      </c>
      <c r="E25" s="10">
        <v>0.248</v>
      </c>
      <c r="F25" s="20">
        <v>3156.2</v>
      </c>
      <c r="G25" s="20">
        <v>2726.2</v>
      </c>
    </row>
    <row r="26" spans="1:7" x14ac:dyDescent="0.2">
      <c r="A26" t="s">
        <v>63</v>
      </c>
      <c r="B26" t="s">
        <v>64</v>
      </c>
      <c r="C26" s="20">
        <v>400000</v>
      </c>
      <c r="D26" s="2">
        <v>240</v>
      </c>
      <c r="E26" s="10">
        <v>0.26800000000000002</v>
      </c>
      <c r="F26" s="20">
        <v>2546.67</v>
      </c>
      <c r="G26" s="20">
        <v>2146.67</v>
      </c>
    </row>
    <row r="27" spans="1:7" x14ac:dyDescent="0.2">
      <c r="A27" t="s">
        <v>65</v>
      </c>
      <c r="B27" t="s">
        <v>64</v>
      </c>
      <c r="C27" s="20">
        <v>400000</v>
      </c>
      <c r="D27" s="2">
        <v>220</v>
      </c>
      <c r="E27" s="10">
        <v>0.25800000000000001</v>
      </c>
      <c r="F27" s="20">
        <v>2723.64</v>
      </c>
      <c r="G27" s="20">
        <v>2323.64</v>
      </c>
    </row>
    <row r="28" spans="1:7" x14ac:dyDescent="0.2">
      <c r="A28" t="s">
        <v>66</v>
      </c>
      <c r="B28" t="s">
        <v>64</v>
      </c>
      <c r="C28" s="20">
        <v>400000</v>
      </c>
      <c r="D28" s="2">
        <v>200</v>
      </c>
      <c r="E28" s="10">
        <v>0.248</v>
      </c>
      <c r="F28" s="20">
        <v>2936</v>
      </c>
      <c r="G28" s="20">
        <v>2536</v>
      </c>
    </row>
    <row r="29" spans="1:7" x14ac:dyDescent="0.2">
      <c r="A29" t="s">
        <v>67</v>
      </c>
      <c r="B29" t="s">
        <v>68</v>
      </c>
      <c r="C29" s="20">
        <v>380000</v>
      </c>
      <c r="D29" s="2">
        <v>240</v>
      </c>
      <c r="E29" s="10">
        <v>0.26800000000000002</v>
      </c>
      <c r="F29" s="20">
        <v>2419.33</v>
      </c>
      <c r="G29" s="20">
        <v>2039.33</v>
      </c>
    </row>
    <row r="30" spans="1:7" x14ac:dyDescent="0.2">
      <c r="A30" t="s">
        <v>69</v>
      </c>
      <c r="B30" t="s">
        <v>68</v>
      </c>
      <c r="C30" s="20">
        <v>380000</v>
      </c>
      <c r="D30" s="2">
        <v>220</v>
      </c>
      <c r="E30" s="10">
        <v>0.25800000000000001</v>
      </c>
      <c r="F30" s="20">
        <v>2587.4499999999998</v>
      </c>
      <c r="G30" s="20">
        <v>2207.4499999999998</v>
      </c>
    </row>
    <row r="31" spans="1:7" x14ac:dyDescent="0.2">
      <c r="A31" t="s">
        <v>70</v>
      </c>
      <c r="B31" t="s">
        <v>68</v>
      </c>
      <c r="C31" s="20">
        <v>380000</v>
      </c>
      <c r="D31" s="2">
        <v>200</v>
      </c>
      <c r="E31" s="10">
        <v>0.248</v>
      </c>
      <c r="F31" s="20">
        <v>2789.2</v>
      </c>
      <c r="G31" s="20">
        <v>2409.1999999999998</v>
      </c>
    </row>
    <row r="32" spans="1:7" x14ac:dyDescent="0.2">
      <c r="A32" t="s">
        <v>71</v>
      </c>
      <c r="B32" t="s">
        <v>72</v>
      </c>
      <c r="C32" s="20">
        <v>350000</v>
      </c>
      <c r="D32" s="2">
        <v>240</v>
      </c>
      <c r="E32" s="10">
        <v>0.26800000000000002</v>
      </c>
      <c r="F32" s="20">
        <v>2228.33</v>
      </c>
      <c r="G32" s="20">
        <v>1878.33</v>
      </c>
    </row>
    <row r="33" spans="1:7" x14ac:dyDescent="0.2">
      <c r="A33" t="s">
        <v>73</v>
      </c>
      <c r="B33" t="s">
        <v>72</v>
      </c>
      <c r="C33" s="20">
        <v>350000</v>
      </c>
      <c r="D33" s="2">
        <v>220</v>
      </c>
      <c r="E33" s="10">
        <v>0.25800000000000001</v>
      </c>
      <c r="F33" s="20">
        <v>2383.1799999999998</v>
      </c>
      <c r="G33" s="20">
        <v>2033.18</v>
      </c>
    </row>
    <row r="34" spans="1:7" x14ac:dyDescent="0.2">
      <c r="A34" t="s">
        <v>74</v>
      </c>
      <c r="B34" t="s">
        <v>72</v>
      </c>
      <c r="C34" s="20">
        <v>350000</v>
      </c>
      <c r="D34" s="2">
        <v>200</v>
      </c>
      <c r="E34" s="10">
        <v>0.248</v>
      </c>
      <c r="F34" s="20">
        <v>2569</v>
      </c>
      <c r="G34" s="20">
        <v>2219</v>
      </c>
    </row>
    <row r="35" spans="1:7" x14ac:dyDescent="0.2">
      <c r="A35" t="s">
        <v>75</v>
      </c>
      <c r="B35" t="s">
        <v>76</v>
      </c>
      <c r="C35" s="20">
        <v>330000</v>
      </c>
      <c r="D35" s="2">
        <v>240</v>
      </c>
      <c r="E35" s="10">
        <v>0.26800000000000002</v>
      </c>
      <c r="F35" s="20">
        <v>2101</v>
      </c>
      <c r="G35" s="20">
        <v>1771</v>
      </c>
    </row>
    <row r="36" spans="1:7" x14ac:dyDescent="0.2">
      <c r="A36" t="s">
        <v>77</v>
      </c>
      <c r="B36" t="s">
        <v>76</v>
      </c>
      <c r="C36" s="20">
        <v>330000</v>
      </c>
      <c r="D36" s="2">
        <v>220</v>
      </c>
      <c r="E36" s="10">
        <v>0.25800000000000001</v>
      </c>
      <c r="F36" s="20">
        <v>2247</v>
      </c>
      <c r="G36" s="20">
        <v>1917</v>
      </c>
    </row>
    <row r="37" spans="1:7" x14ac:dyDescent="0.2">
      <c r="A37" t="s">
        <v>78</v>
      </c>
      <c r="B37" t="s">
        <v>76</v>
      </c>
      <c r="C37" s="20">
        <v>330000</v>
      </c>
      <c r="D37" s="2">
        <v>200</v>
      </c>
      <c r="E37" s="10">
        <v>0.248</v>
      </c>
      <c r="F37" s="20">
        <v>2422.1999999999998</v>
      </c>
      <c r="G37" s="20">
        <v>2092.1999999999998</v>
      </c>
    </row>
    <row r="38" spans="1:7" x14ac:dyDescent="0.2">
      <c r="A38" t="s">
        <v>79</v>
      </c>
      <c r="B38" t="s">
        <v>80</v>
      </c>
      <c r="C38" s="20">
        <v>300000</v>
      </c>
      <c r="D38" s="2">
        <v>240</v>
      </c>
      <c r="E38" s="10">
        <v>0.26800000000000002</v>
      </c>
      <c r="F38" s="20">
        <v>1910</v>
      </c>
      <c r="G38" s="20">
        <v>1610</v>
      </c>
    </row>
    <row r="39" spans="1:7" x14ac:dyDescent="0.2">
      <c r="A39" t="s">
        <v>81</v>
      </c>
      <c r="B39" t="s">
        <v>80</v>
      </c>
      <c r="C39" s="20">
        <v>300000</v>
      </c>
      <c r="D39" s="2">
        <v>220</v>
      </c>
      <c r="E39" s="10">
        <v>0.25800000000000001</v>
      </c>
      <c r="F39" s="20">
        <v>2042.73</v>
      </c>
      <c r="G39" s="20">
        <v>1742.73</v>
      </c>
    </row>
    <row r="40" spans="1:7" x14ac:dyDescent="0.2">
      <c r="A40" t="s">
        <v>82</v>
      </c>
      <c r="B40" t="s">
        <v>80</v>
      </c>
      <c r="C40" s="20">
        <v>300000</v>
      </c>
      <c r="D40" s="2">
        <v>200</v>
      </c>
      <c r="E40" s="10">
        <v>0.248</v>
      </c>
      <c r="F40" s="20">
        <v>2202</v>
      </c>
      <c r="G40" s="20">
        <v>1902</v>
      </c>
    </row>
    <row r="41" spans="1:7" x14ac:dyDescent="0.2">
      <c r="A41" t="s">
        <v>83</v>
      </c>
      <c r="B41" t="s">
        <v>84</v>
      </c>
      <c r="C41" s="20">
        <v>240000</v>
      </c>
      <c r="D41" s="2">
        <v>240</v>
      </c>
      <c r="E41" s="10">
        <v>0.26800000000000002</v>
      </c>
      <c r="F41" s="20">
        <v>1528</v>
      </c>
      <c r="G41" s="20">
        <v>1288</v>
      </c>
    </row>
    <row r="42" spans="1:7" x14ac:dyDescent="0.2">
      <c r="A42" t="s">
        <v>85</v>
      </c>
      <c r="B42" t="s">
        <v>84</v>
      </c>
      <c r="C42" s="20">
        <v>240000</v>
      </c>
      <c r="D42" s="2">
        <v>220</v>
      </c>
      <c r="E42" s="10">
        <v>0.25800000000000001</v>
      </c>
      <c r="F42" s="20">
        <v>1634.18</v>
      </c>
      <c r="G42" s="20">
        <v>1394.18</v>
      </c>
    </row>
    <row r="43" spans="1:7" x14ac:dyDescent="0.2">
      <c r="A43" t="s">
        <v>86</v>
      </c>
      <c r="B43" t="s">
        <v>84</v>
      </c>
      <c r="C43" s="20">
        <v>240000</v>
      </c>
      <c r="D43" s="2">
        <v>200</v>
      </c>
      <c r="E43" s="10">
        <v>0.248</v>
      </c>
      <c r="F43" s="20">
        <v>1761.6</v>
      </c>
      <c r="G43" s="20">
        <v>1521.6</v>
      </c>
    </row>
    <row r="44" spans="1:7" x14ac:dyDescent="0.2">
      <c r="A44" t="s">
        <v>87</v>
      </c>
      <c r="B44" t="s">
        <v>88</v>
      </c>
      <c r="C44" s="20">
        <v>230000</v>
      </c>
      <c r="D44" s="2">
        <v>240</v>
      </c>
      <c r="E44" s="10">
        <v>0.26800000000000002</v>
      </c>
      <c r="F44" s="20">
        <v>1464.33</v>
      </c>
      <c r="G44" s="20">
        <v>1234.33</v>
      </c>
    </row>
    <row r="45" spans="1:7" x14ac:dyDescent="0.2">
      <c r="A45" t="s">
        <v>89</v>
      </c>
      <c r="B45" t="s">
        <v>88</v>
      </c>
      <c r="C45" s="20">
        <v>230000</v>
      </c>
      <c r="D45" s="2">
        <v>220</v>
      </c>
      <c r="E45" s="10">
        <v>0.25800000000000001</v>
      </c>
      <c r="F45" s="20">
        <v>1566.09</v>
      </c>
      <c r="G45" s="20">
        <v>1336.09</v>
      </c>
    </row>
    <row r="46" spans="1:7" x14ac:dyDescent="0.2">
      <c r="A46" t="s">
        <v>90</v>
      </c>
      <c r="B46" t="s">
        <v>88</v>
      </c>
      <c r="C46" s="20">
        <v>230000</v>
      </c>
      <c r="D46" s="2">
        <v>200</v>
      </c>
      <c r="E46" s="10">
        <v>0.248</v>
      </c>
      <c r="F46" s="20">
        <v>1688.2</v>
      </c>
      <c r="G46" s="20">
        <v>1458.2</v>
      </c>
    </row>
    <row r="47" spans="1:7" x14ac:dyDescent="0.2">
      <c r="A47" t="s">
        <v>91</v>
      </c>
      <c r="B47" t="s">
        <v>92</v>
      </c>
      <c r="C47" s="20">
        <v>220000</v>
      </c>
      <c r="D47" s="2">
        <v>240</v>
      </c>
      <c r="E47" s="10">
        <v>0.26800000000000002</v>
      </c>
      <c r="F47" s="20">
        <v>1400.67</v>
      </c>
      <c r="G47" s="20">
        <v>1180.67</v>
      </c>
    </row>
    <row r="48" spans="1:7" x14ac:dyDescent="0.2">
      <c r="A48" t="s">
        <v>93</v>
      </c>
      <c r="B48" t="s">
        <v>92</v>
      </c>
      <c r="C48" s="20">
        <v>220000</v>
      </c>
      <c r="D48" s="2">
        <v>220</v>
      </c>
      <c r="E48" s="10">
        <v>0.25800000000000001</v>
      </c>
      <c r="F48" s="20">
        <v>1498</v>
      </c>
      <c r="G48" s="20">
        <v>1278</v>
      </c>
    </row>
    <row r="49" spans="1:7" x14ac:dyDescent="0.2">
      <c r="A49" t="s">
        <v>94</v>
      </c>
      <c r="B49" t="s">
        <v>92</v>
      </c>
      <c r="C49" s="20">
        <v>220000</v>
      </c>
      <c r="D49" s="2">
        <v>200</v>
      </c>
      <c r="E49" s="10">
        <v>0.248</v>
      </c>
      <c r="F49" s="20">
        <v>1614.8</v>
      </c>
      <c r="G49" s="20">
        <v>1394.8</v>
      </c>
    </row>
    <row r="50" spans="1:7" x14ac:dyDescent="0.2">
      <c r="A50" t="s">
        <v>95</v>
      </c>
      <c r="B50" t="s">
        <v>96</v>
      </c>
      <c r="C50" s="20">
        <v>200000</v>
      </c>
      <c r="D50" s="2">
        <v>240</v>
      </c>
      <c r="E50" s="10">
        <v>0.26800000000000002</v>
      </c>
      <c r="F50" s="20">
        <v>1273.33</v>
      </c>
      <c r="G50" s="20">
        <v>1073.33</v>
      </c>
    </row>
    <row r="51" spans="1:7" x14ac:dyDescent="0.2">
      <c r="A51" t="s">
        <v>97</v>
      </c>
      <c r="B51" t="s">
        <v>96</v>
      </c>
      <c r="C51" s="20">
        <v>200000</v>
      </c>
      <c r="D51" s="2">
        <v>220</v>
      </c>
      <c r="E51" s="10">
        <v>0.25800000000000001</v>
      </c>
      <c r="F51" s="20">
        <v>1361.82</v>
      </c>
      <c r="G51" s="20">
        <v>1161.82</v>
      </c>
    </row>
    <row r="52" spans="1:7" x14ac:dyDescent="0.2">
      <c r="A52" t="s">
        <v>98</v>
      </c>
      <c r="B52" t="s">
        <v>96</v>
      </c>
      <c r="C52" s="20">
        <v>200000</v>
      </c>
      <c r="D52" s="2">
        <v>200</v>
      </c>
      <c r="E52" s="10">
        <v>0.248</v>
      </c>
      <c r="F52" s="20">
        <v>1468</v>
      </c>
      <c r="G52" s="20">
        <v>1268</v>
      </c>
    </row>
    <row r="53" spans="1:7" x14ac:dyDescent="0.2">
      <c r="A53" t="s">
        <v>99</v>
      </c>
      <c r="B53" t="s">
        <v>100</v>
      </c>
      <c r="C53" s="20">
        <v>150000</v>
      </c>
      <c r="D53" s="2">
        <v>240</v>
      </c>
      <c r="E53" s="10">
        <v>0.26800000000000002</v>
      </c>
      <c r="F53" s="20">
        <v>955</v>
      </c>
      <c r="G53" s="20">
        <v>805</v>
      </c>
    </row>
    <row r="54" spans="1:7" x14ac:dyDescent="0.2">
      <c r="A54" t="s">
        <v>101</v>
      </c>
      <c r="B54" t="s">
        <v>100</v>
      </c>
      <c r="C54" s="20">
        <v>150000</v>
      </c>
      <c r="D54" s="2">
        <v>220</v>
      </c>
      <c r="E54" s="10">
        <v>0.25800000000000001</v>
      </c>
      <c r="F54" s="20">
        <v>1021.36</v>
      </c>
      <c r="G54" s="20">
        <v>871.36</v>
      </c>
    </row>
    <row r="55" spans="1:7" x14ac:dyDescent="0.2">
      <c r="A55" t="s">
        <v>102</v>
      </c>
      <c r="B55" t="s">
        <v>100</v>
      </c>
      <c r="C55" s="20">
        <v>150000</v>
      </c>
      <c r="D55" s="2">
        <v>200</v>
      </c>
      <c r="E55" s="10">
        <v>0.248</v>
      </c>
      <c r="F55" s="20">
        <v>1101</v>
      </c>
      <c r="G55" s="20">
        <v>951</v>
      </c>
    </row>
    <row r="56" spans="1:7" x14ac:dyDescent="0.2">
      <c r="A56" t="s">
        <v>103</v>
      </c>
      <c r="B56" t="s">
        <v>104</v>
      </c>
      <c r="C56" s="20">
        <v>140000</v>
      </c>
      <c r="D56" s="2">
        <v>240</v>
      </c>
      <c r="E56" s="10">
        <v>0.26800000000000002</v>
      </c>
      <c r="F56" s="20">
        <v>891.33</v>
      </c>
      <c r="G56" s="20">
        <v>751.33</v>
      </c>
    </row>
    <row r="57" spans="1:7" x14ac:dyDescent="0.2">
      <c r="A57" t="s">
        <v>105</v>
      </c>
      <c r="B57" t="s">
        <v>104</v>
      </c>
      <c r="C57" s="20">
        <v>140000</v>
      </c>
      <c r="D57" s="2">
        <v>220</v>
      </c>
      <c r="E57" s="10">
        <v>0.25800000000000001</v>
      </c>
      <c r="F57" s="20">
        <v>953.27</v>
      </c>
      <c r="G57" s="20">
        <v>813.27</v>
      </c>
    </row>
    <row r="58" spans="1:7" x14ac:dyDescent="0.2">
      <c r="A58" t="s">
        <v>106</v>
      </c>
      <c r="B58" t="s">
        <v>104</v>
      </c>
      <c r="C58" s="20">
        <v>140000</v>
      </c>
      <c r="D58" s="2">
        <v>200</v>
      </c>
      <c r="E58" s="10">
        <v>0.248</v>
      </c>
      <c r="F58" s="20">
        <v>1027.5999999999999</v>
      </c>
      <c r="G58" s="20">
        <v>887.6</v>
      </c>
    </row>
    <row r="59" spans="1:7" x14ac:dyDescent="0.2">
      <c r="A59" t="s">
        <v>107</v>
      </c>
      <c r="B59" t="s">
        <v>108</v>
      </c>
      <c r="C59" s="20">
        <v>130000</v>
      </c>
      <c r="D59" s="2">
        <v>240</v>
      </c>
      <c r="E59" s="10">
        <v>0.26800000000000002</v>
      </c>
      <c r="F59" s="20">
        <v>827.67</v>
      </c>
      <c r="G59" s="20">
        <v>697.67</v>
      </c>
    </row>
    <row r="60" spans="1:7" x14ac:dyDescent="0.2">
      <c r="A60" t="s">
        <v>109</v>
      </c>
      <c r="B60" t="s">
        <v>108</v>
      </c>
      <c r="C60" s="20">
        <v>130000</v>
      </c>
      <c r="D60" s="2">
        <v>220</v>
      </c>
      <c r="E60" s="10">
        <v>0.25800000000000001</v>
      </c>
      <c r="F60" s="20">
        <v>885.18</v>
      </c>
      <c r="G60" s="20">
        <v>755.18</v>
      </c>
    </row>
    <row r="61" spans="1:7" x14ac:dyDescent="0.2">
      <c r="A61" t="s">
        <v>110</v>
      </c>
      <c r="B61" t="s">
        <v>108</v>
      </c>
      <c r="C61" s="20">
        <v>130000</v>
      </c>
      <c r="D61" s="2">
        <v>200</v>
      </c>
      <c r="E61" s="10">
        <v>0.248</v>
      </c>
      <c r="F61" s="20">
        <v>954.2</v>
      </c>
      <c r="G61" s="20">
        <v>824.2</v>
      </c>
    </row>
    <row r="62" spans="1:7" x14ac:dyDescent="0.2">
      <c r="A62" t="s">
        <v>111</v>
      </c>
      <c r="B62" t="s">
        <v>112</v>
      </c>
      <c r="C62" s="20">
        <v>120000</v>
      </c>
      <c r="D62" s="2">
        <v>240</v>
      </c>
      <c r="E62" s="10">
        <v>0.26800000000000002</v>
      </c>
      <c r="F62" s="20">
        <v>764</v>
      </c>
      <c r="G62" s="20">
        <v>644</v>
      </c>
    </row>
    <row r="63" spans="1:7" x14ac:dyDescent="0.2">
      <c r="A63" t="s">
        <v>113</v>
      </c>
      <c r="B63" t="s">
        <v>112</v>
      </c>
      <c r="C63" s="20">
        <v>120000</v>
      </c>
      <c r="D63" s="2">
        <v>220</v>
      </c>
      <c r="E63" s="10">
        <v>0.25800000000000001</v>
      </c>
      <c r="F63" s="20">
        <v>817.09</v>
      </c>
      <c r="G63" s="20">
        <v>697.09</v>
      </c>
    </row>
    <row r="64" spans="1:7" x14ac:dyDescent="0.2">
      <c r="A64" t="s">
        <v>114</v>
      </c>
      <c r="B64" t="s">
        <v>112</v>
      </c>
      <c r="C64" s="20">
        <v>120000</v>
      </c>
      <c r="D64" s="2">
        <v>200</v>
      </c>
      <c r="E64" s="10">
        <v>0.248</v>
      </c>
      <c r="F64" s="20">
        <v>880.8</v>
      </c>
      <c r="G64" s="20">
        <v>760.8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7F50-3170-1747-9561-EF001184FEB5}">
  <sheetPr>
    <tabColor rgb="FF2E7D32"/>
  </sheetPr>
  <dimension ref="A1:D1000"/>
  <sheetViews>
    <sheetView zoomScale="248" workbookViewId="0">
      <selection activeCell="C5" sqref="C5"/>
    </sheetView>
  </sheetViews>
  <sheetFormatPr baseColWidth="10" defaultRowHeight="16" x14ac:dyDescent="0.2"/>
  <cols>
    <col min="1" max="1" width="15.5" bestFit="1" customWidth="1"/>
    <col min="2" max="2" width="24.6640625" bestFit="1" customWidth="1"/>
    <col min="3" max="3" width="26.6640625" bestFit="1" customWidth="1"/>
    <col min="4" max="4" width="21.5" bestFit="1" customWidth="1"/>
  </cols>
  <sheetData>
    <row r="1" spans="1:4" x14ac:dyDescent="0.2">
      <c r="A1" s="3" t="s">
        <v>4</v>
      </c>
      <c r="B1" s="4" t="s">
        <v>5</v>
      </c>
      <c r="C1" s="4" t="s">
        <v>6</v>
      </c>
      <c r="D1" s="4" t="s">
        <v>7</v>
      </c>
    </row>
    <row r="2" spans="1:4" x14ac:dyDescent="0.2">
      <c r="A2" t="s">
        <v>8</v>
      </c>
      <c r="B2" s="20">
        <v>1500</v>
      </c>
      <c r="C2" s="20">
        <f>_xlfn.MAXIFS(tblConsorcios[Valor da Carta (R$)],tblConsorcios[Parcela Mensal (R$)],"&lt;="&amp;tblClientes[[#This Row],[Dividendo Mensal (R$)]])</f>
        <v>240000</v>
      </c>
      <c r="D2" s="2">
        <f>COUNTIFS(tblConsorcios[Parcela Mensal (R$)],"&lt;="&amp;tblClientes[[#This Row],[Dividendo Mensal (R$)]])</f>
        <v>23</v>
      </c>
    </row>
    <row r="3" spans="1:4" x14ac:dyDescent="0.2">
      <c r="A3" t="s">
        <v>9</v>
      </c>
      <c r="B3" s="20">
        <v>3200</v>
      </c>
      <c r="C3" s="20">
        <f>_xlfn.MAXIFS(tblConsorcios[Valor da Carta (R$)],tblConsorcios[Parcela Mensal (R$)],"&lt;="&amp;tblClientes[[#This Row],[Dividendo Mensal (R$)]])</f>
        <v>580000</v>
      </c>
      <c r="D3" s="2">
        <f>COUNTIFS(tblConsorcios[Parcela Mensal (R$)],"&lt;="&amp;tblClientes[[#This Row],[Dividendo Mensal (R$)]])</f>
        <v>56</v>
      </c>
    </row>
    <row r="4" spans="1:4" x14ac:dyDescent="0.2">
      <c r="A4" t="s">
        <v>10</v>
      </c>
      <c r="B4" s="20">
        <v>800</v>
      </c>
      <c r="C4" s="20">
        <f>_xlfn.MAXIFS(tblConsorcios[Valor da Carta (R$)],tblConsorcios[Parcela Mensal (R$)],"&lt;="&amp;tblClientes[[#This Row],[Dividendo Mensal (R$)]])</f>
        <v>140000</v>
      </c>
      <c r="D4" s="2">
        <f>COUNTIFS(tblConsorcios[Parcela Mensal (R$)],"&lt;="&amp;tblClientes[[#This Row],[Dividendo Mensal (R$)]])</f>
        <v>6</v>
      </c>
    </row>
    <row r="5" spans="1:4" x14ac:dyDescent="0.2">
      <c r="A5" t="s">
        <v>124</v>
      </c>
      <c r="B5" s="20">
        <v>4550</v>
      </c>
      <c r="C5" s="20">
        <f>_xlfn.MAXIFS(tblConsorcios[Valor da Carta (R$)],tblConsorcios[Parcela Mensal (R$)],"&lt;="&amp;tblClientes[[#This Row],[Dividendo Mensal (R$)]])</f>
        <v>600000</v>
      </c>
      <c r="D5" s="2">
        <f>COUNTIFS(tblConsorcios[Parcela Mensal (R$)],"&lt;="&amp;tblClientes[[#This Row],[Dividendo Mensal (R$)]])</f>
        <v>63</v>
      </c>
    </row>
    <row r="6" spans="1:4" x14ac:dyDescent="0.2">
      <c r="B6" s="20"/>
      <c r="C6" s="20">
        <f>_xlfn.MAXIFS(tblConsorcios[Valor da Carta (R$)],tblConsorcios[Parcela Mensal (R$)],"&lt;="&amp;tblClientes[[#This Row],[Dividendo Mensal (R$)]])</f>
        <v>0</v>
      </c>
      <c r="D6" s="2">
        <f>COUNTIFS(tblConsorcios[Parcela Mensal (R$)],"&lt;="&amp;tblClientes[[#This Row],[Dividendo Mensal (R$)]])</f>
        <v>0</v>
      </c>
    </row>
    <row r="7" spans="1:4" x14ac:dyDescent="0.2">
      <c r="B7" s="20"/>
      <c r="C7" s="20">
        <f>_xlfn.MAXIFS(tblConsorcios[Valor da Carta (R$)],tblConsorcios[Parcela Mensal (R$)],"&lt;="&amp;tblClientes[[#This Row],[Dividendo Mensal (R$)]])</f>
        <v>0</v>
      </c>
      <c r="D7" s="2">
        <f>COUNTIFS(tblConsorcios[Parcela Mensal (R$)],"&lt;="&amp;tblClientes[[#This Row],[Dividendo Mensal (R$)]])</f>
        <v>0</v>
      </c>
    </row>
    <row r="8" spans="1:4" x14ac:dyDescent="0.2">
      <c r="B8" s="20"/>
      <c r="C8" s="20">
        <f>_xlfn.MAXIFS(tblConsorcios[Valor da Carta (R$)],tblConsorcios[Parcela Mensal (R$)],"&lt;="&amp;tblClientes[[#This Row],[Dividendo Mensal (R$)]])</f>
        <v>0</v>
      </c>
      <c r="D8" s="2">
        <f>COUNTIFS(tblConsorcios[Parcela Mensal (R$)],"&lt;="&amp;tblClientes[[#This Row],[Dividendo Mensal (R$)]])</f>
        <v>0</v>
      </c>
    </row>
    <row r="9" spans="1:4" x14ac:dyDescent="0.2">
      <c r="B9" s="20"/>
      <c r="C9" s="20">
        <f>_xlfn.MAXIFS(tblConsorcios[Valor da Carta (R$)],tblConsorcios[Parcela Mensal (R$)],"&lt;="&amp;tblClientes[[#This Row],[Dividendo Mensal (R$)]])</f>
        <v>0</v>
      </c>
      <c r="D9" s="2">
        <f>COUNTIFS(tblConsorcios[Parcela Mensal (R$)],"&lt;="&amp;tblClientes[[#This Row],[Dividendo Mensal (R$)]])</f>
        <v>0</v>
      </c>
    </row>
    <row r="10" spans="1:4" x14ac:dyDescent="0.2">
      <c r="B10" s="20"/>
      <c r="C10" s="20">
        <f>_xlfn.MAXIFS(tblConsorcios[Valor da Carta (R$)],tblConsorcios[Parcela Mensal (R$)],"&lt;="&amp;tblClientes[[#This Row],[Dividendo Mensal (R$)]])</f>
        <v>0</v>
      </c>
      <c r="D10" s="2">
        <f>COUNTIFS(tblConsorcios[Parcela Mensal (R$)],"&lt;="&amp;tblClientes[[#This Row],[Dividendo Mensal (R$)]])</f>
        <v>0</v>
      </c>
    </row>
    <row r="11" spans="1:4" x14ac:dyDescent="0.2">
      <c r="B11" s="20"/>
      <c r="C11" s="20">
        <f>_xlfn.MAXIFS(tblConsorcios[Valor da Carta (R$)],tblConsorcios[Parcela Mensal (R$)],"&lt;="&amp;tblClientes[[#This Row],[Dividendo Mensal (R$)]])</f>
        <v>0</v>
      </c>
      <c r="D11" s="2">
        <f>COUNTIFS(tblConsorcios[Parcela Mensal (R$)],"&lt;="&amp;tblClientes[[#This Row],[Dividendo Mensal (R$)]])</f>
        <v>0</v>
      </c>
    </row>
    <row r="12" spans="1:4" x14ac:dyDescent="0.2">
      <c r="B12" s="20"/>
      <c r="C12" s="20">
        <f>_xlfn.MAXIFS(tblConsorcios[Valor da Carta (R$)],tblConsorcios[Parcela Mensal (R$)],"&lt;="&amp;tblClientes[[#This Row],[Dividendo Mensal (R$)]])</f>
        <v>0</v>
      </c>
      <c r="D12">
        <f>COUNTIFS(tblConsorcios[Parcela Mensal (R$)],"&lt;="&amp;tblClientes[[#This Row],[Dividendo Mensal (R$)]])</f>
        <v>0</v>
      </c>
    </row>
    <row r="13" spans="1:4" x14ac:dyDescent="0.2">
      <c r="B13" s="20"/>
      <c r="C13" s="20">
        <f>_xlfn.MAXIFS(tblConsorcios[Valor da Carta (R$)],tblConsorcios[Parcela Mensal (R$)],"&lt;="&amp;tblClientes[[#This Row],[Dividendo Mensal (R$)]])</f>
        <v>0</v>
      </c>
      <c r="D13">
        <f>COUNTIFS(tblConsorcios[Parcela Mensal (R$)],"&lt;="&amp;tblClientes[[#This Row],[Dividendo Mensal (R$)]])</f>
        <v>0</v>
      </c>
    </row>
    <row r="14" spans="1:4" x14ac:dyDescent="0.2">
      <c r="B14" s="20"/>
      <c r="C14" s="20">
        <f>_xlfn.MAXIFS(tblConsorcios[Valor da Carta (R$)],tblConsorcios[Parcela Mensal (R$)],"&lt;="&amp;tblClientes[[#This Row],[Dividendo Mensal (R$)]])</f>
        <v>0</v>
      </c>
      <c r="D14">
        <f>COUNTIFS(tblConsorcios[Parcela Mensal (R$)],"&lt;="&amp;tblClientes[[#This Row],[Dividendo Mensal (R$)]])</f>
        <v>0</v>
      </c>
    </row>
    <row r="15" spans="1:4" x14ac:dyDescent="0.2">
      <c r="B15" s="20"/>
      <c r="C15" s="20">
        <f>_xlfn.MAXIFS(tblConsorcios[Valor da Carta (R$)],tblConsorcios[Parcela Mensal (R$)],"&lt;="&amp;tblClientes[[#This Row],[Dividendo Mensal (R$)]])</f>
        <v>0</v>
      </c>
      <c r="D15">
        <f>COUNTIFS(tblConsorcios[Parcela Mensal (R$)],"&lt;="&amp;tblClientes[[#This Row],[Dividendo Mensal (R$)]])</f>
        <v>0</v>
      </c>
    </row>
    <row r="16" spans="1:4" x14ac:dyDescent="0.2">
      <c r="B16" s="20"/>
      <c r="C16" s="20"/>
    </row>
    <row r="17" spans="2:3" x14ac:dyDescent="0.2">
      <c r="B17" s="20"/>
      <c r="C17" s="20"/>
    </row>
    <row r="18" spans="2:3" x14ac:dyDescent="0.2">
      <c r="B18" s="20"/>
      <c r="C18" s="20"/>
    </row>
    <row r="19" spans="2:3" x14ac:dyDescent="0.2">
      <c r="B19" s="20"/>
      <c r="C19" s="20"/>
    </row>
    <row r="20" spans="2:3" x14ac:dyDescent="0.2">
      <c r="B20" s="20"/>
      <c r="C20" s="20"/>
    </row>
    <row r="21" spans="2:3" x14ac:dyDescent="0.2">
      <c r="B21" s="20"/>
      <c r="C21" s="20"/>
    </row>
    <row r="22" spans="2:3" x14ac:dyDescent="0.2">
      <c r="B22" s="20"/>
      <c r="C22" s="20"/>
    </row>
    <row r="23" spans="2:3" x14ac:dyDescent="0.2">
      <c r="B23" s="20"/>
      <c r="C23" s="20"/>
    </row>
    <row r="24" spans="2:3" x14ac:dyDescent="0.2">
      <c r="B24" s="20"/>
      <c r="C24" s="20"/>
    </row>
    <row r="25" spans="2:3" x14ac:dyDescent="0.2">
      <c r="B25" s="20"/>
      <c r="C25" s="20"/>
    </row>
    <row r="26" spans="2:3" x14ac:dyDescent="0.2">
      <c r="B26" s="20"/>
      <c r="C26" s="20"/>
    </row>
    <row r="27" spans="2:3" x14ac:dyDescent="0.2">
      <c r="B27" s="20"/>
      <c r="C27" s="20"/>
    </row>
    <row r="28" spans="2:3" x14ac:dyDescent="0.2">
      <c r="B28" s="20"/>
      <c r="C28" s="20"/>
    </row>
    <row r="29" spans="2:3" x14ac:dyDescent="0.2">
      <c r="B29" s="20"/>
      <c r="C29" s="20"/>
    </row>
    <row r="30" spans="2:3" x14ac:dyDescent="0.2">
      <c r="B30" s="20"/>
      <c r="C30" s="20"/>
    </row>
    <row r="31" spans="2:3" x14ac:dyDescent="0.2">
      <c r="B31" s="20"/>
      <c r="C31" s="20"/>
    </row>
    <row r="32" spans="2:3" x14ac:dyDescent="0.2">
      <c r="B32" s="20"/>
      <c r="C32" s="20"/>
    </row>
    <row r="33" spans="2:3" x14ac:dyDescent="0.2">
      <c r="B33" s="20"/>
      <c r="C33" s="20"/>
    </row>
    <row r="34" spans="2:3" x14ac:dyDescent="0.2">
      <c r="B34" s="20"/>
      <c r="C34" s="20"/>
    </row>
    <row r="35" spans="2:3" x14ac:dyDescent="0.2">
      <c r="B35" s="20"/>
      <c r="C35" s="20"/>
    </row>
    <row r="36" spans="2:3" x14ac:dyDescent="0.2">
      <c r="B36" s="20"/>
      <c r="C36" s="20"/>
    </row>
    <row r="37" spans="2:3" x14ac:dyDescent="0.2">
      <c r="B37" s="20"/>
      <c r="C37" s="20"/>
    </row>
    <row r="38" spans="2:3" x14ac:dyDescent="0.2">
      <c r="B38" s="20"/>
      <c r="C38" s="20"/>
    </row>
    <row r="39" spans="2:3" x14ac:dyDescent="0.2">
      <c r="B39" s="20"/>
      <c r="C39" s="20"/>
    </row>
    <row r="40" spans="2:3" x14ac:dyDescent="0.2">
      <c r="B40" s="20"/>
      <c r="C40" s="20"/>
    </row>
    <row r="41" spans="2:3" x14ac:dyDescent="0.2">
      <c r="B41" s="20"/>
      <c r="C41" s="20"/>
    </row>
    <row r="42" spans="2:3" x14ac:dyDescent="0.2">
      <c r="B42" s="20"/>
      <c r="C42" s="20"/>
    </row>
    <row r="43" spans="2:3" x14ac:dyDescent="0.2">
      <c r="B43" s="20"/>
      <c r="C43" s="20"/>
    </row>
    <row r="44" spans="2:3" x14ac:dyDescent="0.2">
      <c r="B44" s="20"/>
      <c r="C44" s="20"/>
    </row>
    <row r="45" spans="2:3" x14ac:dyDescent="0.2">
      <c r="B45" s="20"/>
      <c r="C45" s="20"/>
    </row>
    <row r="46" spans="2:3" x14ac:dyDescent="0.2">
      <c r="B46" s="20"/>
      <c r="C46" s="20"/>
    </row>
    <row r="47" spans="2:3" x14ac:dyDescent="0.2">
      <c r="B47" s="20"/>
      <c r="C47" s="20"/>
    </row>
    <row r="48" spans="2:3" x14ac:dyDescent="0.2">
      <c r="B48" s="20"/>
      <c r="C48" s="20"/>
    </row>
    <row r="49" spans="2:3" x14ac:dyDescent="0.2">
      <c r="B49" s="20"/>
      <c r="C49" s="20"/>
    </row>
    <row r="50" spans="2:3" x14ac:dyDescent="0.2">
      <c r="B50" s="20"/>
      <c r="C50" s="20"/>
    </row>
    <row r="51" spans="2:3" x14ac:dyDescent="0.2">
      <c r="B51" s="20"/>
      <c r="C51" s="20"/>
    </row>
    <row r="52" spans="2:3" x14ac:dyDescent="0.2">
      <c r="B52" s="20"/>
      <c r="C52" s="20"/>
    </row>
    <row r="53" spans="2:3" x14ac:dyDescent="0.2">
      <c r="B53" s="20"/>
      <c r="C53" s="20"/>
    </row>
    <row r="54" spans="2:3" x14ac:dyDescent="0.2">
      <c r="B54" s="20"/>
      <c r="C54" s="20"/>
    </row>
    <row r="55" spans="2:3" x14ac:dyDescent="0.2">
      <c r="B55" s="20"/>
      <c r="C55" s="20"/>
    </row>
    <row r="56" spans="2:3" x14ac:dyDescent="0.2">
      <c r="B56" s="20"/>
      <c r="C56" s="20"/>
    </row>
    <row r="57" spans="2:3" x14ac:dyDescent="0.2">
      <c r="B57" s="20"/>
      <c r="C57" s="20"/>
    </row>
    <row r="58" spans="2:3" x14ac:dyDescent="0.2">
      <c r="B58" s="20"/>
      <c r="C58" s="20"/>
    </row>
    <row r="59" spans="2:3" x14ac:dyDescent="0.2">
      <c r="B59" s="20"/>
      <c r="C59" s="20"/>
    </row>
    <row r="60" spans="2:3" x14ac:dyDescent="0.2">
      <c r="B60" s="20"/>
      <c r="C60" s="20"/>
    </row>
    <row r="61" spans="2:3" x14ac:dyDescent="0.2">
      <c r="B61" s="20"/>
      <c r="C61" s="20"/>
    </row>
    <row r="62" spans="2:3" x14ac:dyDescent="0.2">
      <c r="B62" s="20"/>
      <c r="C62" s="20"/>
    </row>
    <row r="63" spans="2:3" x14ac:dyDescent="0.2">
      <c r="B63" s="20"/>
      <c r="C63" s="20"/>
    </row>
    <row r="64" spans="2:3" x14ac:dyDescent="0.2">
      <c r="B64" s="20"/>
      <c r="C64" s="20"/>
    </row>
    <row r="65" spans="2:3" x14ac:dyDescent="0.2">
      <c r="B65" s="20"/>
      <c r="C65" s="20"/>
    </row>
    <row r="66" spans="2:3" x14ac:dyDescent="0.2">
      <c r="B66" s="20"/>
      <c r="C66" s="20"/>
    </row>
    <row r="67" spans="2:3" x14ac:dyDescent="0.2">
      <c r="B67" s="20"/>
      <c r="C67" s="20"/>
    </row>
    <row r="68" spans="2:3" x14ac:dyDescent="0.2">
      <c r="B68" s="20"/>
      <c r="C68" s="20"/>
    </row>
    <row r="69" spans="2:3" x14ac:dyDescent="0.2">
      <c r="B69" s="20"/>
      <c r="C69" s="20"/>
    </row>
    <row r="70" spans="2:3" x14ac:dyDescent="0.2">
      <c r="B70" s="20"/>
      <c r="C70" s="20"/>
    </row>
    <row r="71" spans="2:3" x14ac:dyDescent="0.2">
      <c r="B71" s="20"/>
      <c r="C71" s="20"/>
    </row>
    <row r="72" spans="2:3" x14ac:dyDescent="0.2">
      <c r="B72" s="20"/>
      <c r="C72" s="20"/>
    </row>
    <row r="73" spans="2:3" x14ac:dyDescent="0.2">
      <c r="B73" s="20"/>
      <c r="C73" s="20"/>
    </row>
    <row r="74" spans="2:3" x14ac:dyDescent="0.2">
      <c r="B74" s="20"/>
      <c r="C74" s="20"/>
    </row>
    <row r="75" spans="2:3" x14ac:dyDescent="0.2">
      <c r="B75" s="20"/>
      <c r="C75" s="20"/>
    </row>
    <row r="76" spans="2:3" x14ac:dyDescent="0.2">
      <c r="B76" s="20"/>
      <c r="C76" s="20"/>
    </row>
    <row r="77" spans="2:3" x14ac:dyDescent="0.2">
      <c r="B77" s="20"/>
      <c r="C77" s="20"/>
    </row>
    <row r="78" spans="2:3" x14ac:dyDescent="0.2">
      <c r="B78" s="20"/>
      <c r="C78" s="20"/>
    </row>
    <row r="79" spans="2:3" x14ac:dyDescent="0.2">
      <c r="B79" s="20"/>
      <c r="C79" s="20"/>
    </row>
    <row r="80" spans="2:3" x14ac:dyDescent="0.2">
      <c r="B80" s="20"/>
      <c r="C80" s="20"/>
    </row>
    <row r="81" spans="2:3" x14ac:dyDescent="0.2">
      <c r="B81" s="20"/>
      <c r="C81" s="20"/>
    </row>
    <row r="82" spans="2:3" x14ac:dyDescent="0.2">
      <c r="B82" s="20"/>
      <c r="C82" s="20"/>
    </row>
    <row r="83" spans="2:3" x14ac:dyDescent="0.2">
      <c r="B83" s="20"/>
      <c r="C83" s="20"/>
    </row>
    <row r="84" spans="2:3" x14ac:dyDescent="0.2">
      <c r="B84" s="20"/>
      <c r="C84" s="20"/>
    </row>
    <row r="85" spans="2:3" x14ac:dyDescent="0.2">
      <c r="B85" s="20"/>
      <c r="C85" s="20"/>
    </row>
    <row r="86" spans="2:3" x14ac:dyDescent="0.2">
      <c r="B86" s="20"/>
      <c r="C86" s="20"/>
    </row>
    <row r="87" spans="2:3" x14ac:dyDescent="0.2">
      <c r="B87" s="20"/>
      <c r="C87" s="20"/>
    </row>
    <row r="88" spans="2:3" x14ac:dyDescent="0.2">
      <c r="B88" s="20"/>
      <c r="C88" s="20"/>
    </row>
    <row r="89" spans="2:3" x14ac:dyDescent="0.2">
      <c r="B89" s="20"/>
      <c r="C89" s="20"/>
    </row>
    <row r="90" spans="2:3" x14ac:dyDescent="0.2">
      <c r="B90" s="20"/>
      <c r="C90" s="20"/>
    </row>
    <row r="91" spans="2:3" x14ac:dyDescent="0.2">
      <c r="B91" s="20"/>
      <c r="C91" s="20"/>
    </row>
    <row r="92" spans="2:3" x14ac:dyDescent="0.2">
      <c r="B92" s="20"/>
      <c r="C92" s="20"/>
    </row>
    <row r="93" spans="2:3" x14ac:dyDescent="0.2">
      <c r="B93" s="20"/>
      <c r="C93" s="20"/>
    </row>
    <row r="94" spans="2:3" x14ac:dyDescent="0.2">
      <c r="B94" s="20"/>
      <c r="C94" s="20"/>
    </row>
    <row r="95" spans="2:3" x14ac:dyDescent="0.2">
      <c r="B95" s="20"/>
      <c r="C95" s="20"/>
    </row>
    <row r="96" spans="2:3" x14ac:dyDescent="0.2">
      <c r="B96" s="20"/>
      <c r="C96" s="20"/>
    </row>
    <row r="97" spans="2:3" x14ac:dyDescent="0.2">
      <c r="B97" s="20"/>
      <c r="C97" s="20"/>
    </row>
    <row r="98" spans="2:3" x14ac:dyDescent="0.2">
      <c r="B98" s="20"/>
      <c r="C98" s="20"/>
    </row>
    <row r="99" spans="2:3" x14ac:dyDescent="0.2">
      <c r="B99" s="20"/>
      <c r="C99" s="20"/>
    </row>
    <row r="100" spans="2:3" x14ac:dyDescent="0.2">
      <c r="B100" s="20"/>
      <c r="C100" s="20"/>
    </row>
    <row r="101" spans="2:3" x14ac:dyDescent="0.2">
      <c r="B101" s="20"/>
      <c r="C101" s="20"/>
    </row>
    <row r="102" spans="2:3" x14ac:dyDescent="0.2">
      <c r="B102" s="20"/>
      <c r="C102" s="20"/>
    </row>
    <row r="103" spans="2:3" x14ac:dyDescent="0.2">
      <c r="B103" s="20"/>
      <c r="C103" s="20"/>
    </row>
    <row r="104" spans="2:3" x14ac:dyDescent="0.2">
      <c r="B104" s="20"/>
      <c r="C104" s="20"/>
    </row>
    <row r="105" spans="2:3" x14ac:dyDescent="0.2">
      <c r="B105" s="20"/>
      <c r="C105" s="20"/>
    </row>
    <row r="106" spans="2:3" x14ac:dyDescent="0.2">
      <c r="B106" s="20"/>
      <c r="C106" s="20"/>
    </row>
    <row r="107" spans="2:3" x14ac:dyDescent="0.2">
      <c r="B107" s="20"/>
      <c r="C107" s="20"/>
    </row>
    <row r="108" spans="2:3" x14ac:dyDescent="0.2">
      <c r="B108" s="20"/>
      <c r="C108" s="20"/>
    </row>
    <row r="109" spans="2:3" x14ac:dyDescent="0.2">
      <c r="B109" s="20"/>
      <c r="C109" s="20"/>
    </row>
    <row r="110" spans="2:3" x14ac:dyDescent="0.2">
      <c r="B110" s="20"/>
      <c r="C110" s="20"/>
    </row>
    <row r="111" spans="2:3" x14ac:dyDescent="0.2">
      <c r="B111" s="20"/>
      <c r="C111" s="20"/>
    </row>
    <row r="112" spans="2:3" x14ac:dyDescent="0.2">
      <c r="B112" s="20"/>
      <c r="C112" s="20"/>
    </row>
    <row r="113" spans="2:3" x14ac:dyDescent="0.2">
      <c r="B113" s="20"/>
      <c r="C113" s="20"/>
    </row>
    <row r="114" spans="2:3" x14ac:dyDescent="0.2">
      <c r="B114" s="20"/>
      <c r="C114" s="20"/>
    </row>
    <row r="115" spans="2:3" x14ac:dyDescent="0.2">
      <c r="B115" s="20"/>
      <c r="C115" s="20"/>
    </row>
    <row r="116" spans="2:3" x14ac:dyDescent="0.2">
      <c r="B116" s="20"/>
      <c r="C116" s="20"/>
    </row>
    <row r="117" spans="2:3" x14ac:dyDescent="0.2">
      <c r="B117" s="20"/>
      <c r="C117" s="20"/>
    </row>
    <row r="118" spans="2:3" x14ac:dyDescent="0.2">
      <c r="B118" s="20"/>
      <c r="C118" s="20"/>
    </row>
    <row r="119" spans="2:3" x14ac:dyDescent="0.2">
      <c r="B119" s="20"/>
      <c r="C119" s="20"/>
    </row>
    <row r="120" spans="2:3" x14ac:dyDescent="0.2">
      <c r="B120" s="20"/>
      <c r="C120" s="20"/>
    </row>
    <row r="121" spans="2:3" x14ac:dyDescent="0.2">
      <c r="B121" s="20"/>
      <c r="C121" s="20"/>
    </row>
    <row r="122" spans="2:3" x14ac:dyDescent="0.2">
      <c r="B122" s="20"/>
      <c r="C122" s="20"/>
    </row>
    <row r="123" spans="2:3" x14ac:dyDescent="0.2">
      <c r="B123" s="20"/>
      <c r="C123" s="20"/>
    </row>
    <row r="124" spans="2:3" x14ac:dyDescent="0.2">
      <c r="B124" s="20"/>
      <c r="C124" s="20"/>
    </row>
    <row r="125" spans="2:3" x14ac:dyDescent="0.2">
      <c r="B125" s="20"/>
      <c r="C125" s="20"/>
    </row>
    <row r="126" spans="2:3" x14ac:dyDescent="0.2">
      <c r="B126" s="20"/>
      <c r="C126" s="20"/>
    </row>
    <row r="127" spans="2:3" x14ac:dyDescent="0.2">
      <c r="B127" s="20"/>
      <c r="C127" s="20"/>
    </row>
    <row r="128" spans="2:3" x14ac:dyDescent="0.2">
      <c r="B128" s="20"/>
      <c r="C128" s="20"/>
    </row>
    <row r="129" spans="2:3" x14ac:dyDescent="0.2">
      <c r="B129" s="20"/>
      <c r="C129" s="20"/>
    </row>
    <row r="130" spans="2:3" x14ac:dyDescent="0.2">
      <c r="B130" s="20"/>
      <c r="C130" s="20"/>
    </row>
    <row r="131" spans="2:3" x14ac:dyDescent="0.2">
      <c r="B131" s="20"/>
      <c r="C131" s="20"/>
    </row>
    <row r="132" spans="2:3" x14ac:dyDescent="0.2">
      <c r="B132" s="20"/>
      <c r="C132" s="20"/>
    </row>
    <row r="133" spans="2:3" x14ac:dyDescent="0.2">
      <c r="B133" s="20"/>
      <c r="C133" s="20"/>
    </row>
    <row r="134" spans="2:3" x14ac:dyDescent="0.2">
      <c r="B134" s="20"/>
      <c r="C134" s="20"/>
    </row>
    <row r="135" spans="2:3" x14ac:dyDescent="0.2">
      <c r="B135" s="20"/>
      <c r="C135" s="20"/>
    </row>
    <row r="136" spans="2:3" x14ac:dyDescent="0.2">
      <c r="B136" s="20"/>
      <c r="C136" s="20"/>
    </row>
    <row r="137" spans="2:3" x14ac:dyDescent="0.2">
      <c r="B137" s="20"/>
      <c r="C137" s="20"/>
    </row>
    <row r="138" spans="2:3" x14ac:dyDescent="0.2">
      <c r="B138" s="20"/>
      <c r="C138" s="20"/>
    </row>
    <row r="139" spans="2:3" x14ac:dyDescent="0.2">
      <c r="B139" s="20"/>
      <c r="C139" s="20"/>
    </row>
    <row r="140" spans="2:3" x14ac:dyDescent="0.2">
      <c r="B140" s="20"/>
      <c r="C140" s="20"/>
    </row>
    <row r="141" spans="2:3" x14ac:dyDescent="0.2">
      <c r="B141" s="20"/>
      <c r="C141" s="20"/>
    </row>
    <row r="142" spans="2:3" x14ac:dyDescent="0.2">
      <c r="B142" s="20"/>
      <c r="C142" s="20"/>
    </row>
    <row r="143" spans="2:3" x14ac:dyDescent="0.2">
      <c r="B143" s="20"/>
      <c r="C143" s="20"/>
    </row>
    <row r="144" spans="2:3" x14ac:dyDescent="0.2">
      <c r="B144" s="20"/>
      <c r="C144" s="20"/>
    </row>
    <row r="145" spans="2:3" x14ac:dyDescent="0.2">
      <c r="B145" s="20"/>
      <c r="C145" s="20"/>
    </row>
    <row r="146" spans="2:3" x14ac:dyDescent="0.2">
      <c r="B146" s="20"/>
      <c r="C146" s="20"/>
    </row>
    <row r="147" spans="2:3" x14ac:dyDescent="0.2">
      <c r="B147" s="20"/>
      <c r="C147" s="20"/>
    </row>
    <row r="148" spans="2:3" x14ac:dyDescent="0.2">
      <c r="B148" s="20"/>
      <c r="C148" s="20"/>
    </row>
    <row r="149" spans="2:3" x14ac:dyDescent="0.2">
      <c r="B149" s="20"/>
      <c r="C149" s="20"/>
    </row>
    <row r="150" spans="2:3" x14ac:dyDescent="0.2">
      <c r="B150" s="20"/>
      <c r="C150" s="20"/>
    </row>
    <row r="151" spans="2:3" x14ac:dyDescent="0.2">
      <c r="B151" s="20"/>
      <c r="C151" s="20"/>
    </row>
    <row r="152" spans="2:3" x14ac:dyDescent="0.2">
      <c r="B152" s="20"/>
      <c r="C152" s="20"/>
    </row>
    <row r="153" spans="2:3" x14ac:dyDescent="0.2">
      <c r="B153" s="20"/>
      <c r="C153" s="20"/>
    </row>
    <row r="154" spans="2:3" x14ac:dyDescent="0.2">
      <c r="B154" s="20"/>
      <c r="C154" s="20"/>
    </row>
    <row r="155" spans="2:3" x14ac:dyDescent="0.2">
      <c r="B155" s="20"/>
      <c r="C155" s="20"/>
    </row>
    <row r="156" spans="2:3" x14ac:dyDescent="0.2">
      <c r="B156" s="20"/>
      <c r="C156" s="20"/>
    </row>
    <row r="157" spans="2:3" x14ac:dyDescent="0.2">
      <c r="B157" s="20"/>
      <c r="C157" s="20"/>
    </row>
    <row r="158" spans="2:3" x14ac:dyDescent="0.2">
      <c r="B158" s="20"/>
      <c r="C158" s="20"/>
    </row>
    <row r="159" spans="2:3" x14ac:dyDescent="0.2">
      <c r="B159" s="20"/>
      <c r="C159" s="20"/>
    </row>
    <row r="160" spans="2:3" x14ac:dyDescent="0.2">
      <c r="B160" s="20"/>
      <c r="C160" s="20"/>
    </row>
    <row r="161" spans="2:3" x14ac:dyDescent="0.2">
      <c r="B161" s="20"/>
      <c r="C161" s="20"/>
    </row>
    <row r="162" spans="2:3" x14ac:dyDescent="0.2">
      <c r="B162" s="20"/>
      <c r="C162" s="20"/>
    </row>
    <row r="163" spans="2:3" x14ac:dyDescent="0.2">
      <c r="B163" s="20"/>
      <c r="C163" s="20"/>
    </row>
    <row r="164" spans="2:3" x14ac:dyDescent="0.2">
      <c r="B164" s="20"/>
      <c r="C164" s="20"/>
    </row>
    <row r="165" spans="2:3" x14ac:dyDescent="0.2">
      <c r="B165" s="20"/>
      <c r="C165" s="20"/>
    </row>
    <row r="166" spans="2:3" x14ac:dyDescent="0.2">
      <c r="B166" s="20"/>
      <c r="C166" s="20"/>
    </row>
    <row r="167" spans="2:3" x14ac:dyDescent="0.2">
      <c r="B167" s="20"/>
      <c r="C167" s="20"/>
    </row>
    <row r="168" spans="2:3" x14ac:dyDescent="0.2">
      <c r="B168" s="20"/>
      <c r="C168" s="20"/>
    </row>
    <row r="169" spans="2:3" x14ac:dyDescent="0.2">
      <c r="B169" s="20"/>
      <c r="C169" s="20"/>
    </row>
    <row r="170" spans="2:3" x14ac:dyDescent="0.2">
      <c r="B170" s="20"/>
      <c r="C170" s="20"/>
    </row>
    <row r="171" spans="2:3" x14ac:dyDescent="0.2">
      <c r="B171" s="20"/>
      <c r="C171" s="20"/>
    </row>
    <row r="172" spans="2:3" x14ac:dyDescent="0.2">
      <c r="B172" s="20"/>
      <c r="C172" s="20"/>
    </row>
    <row r="173" spans="2:3" x14ac:dyDescent="0.2">
      <c r="B173" s="20"/>
      <c r="C173" s="20"/>
    </row>
    <row r="174" spans="2:3" x14ac:dyDescent="0.2">
      <c r="B174" s="20"/>
      <c r="C174" s="20"/>
    </row>
    <row r="175" spans="2:3" x14ac:dyDescent="0.2">
      <c r="B175" s="20"/>
      <c r="C175" s="20"/>
    </row>
    <row r="176" spans="2:3" x14ac:dyDescent="0.2">
      <c r="B176" s="20"/>
      <c r="C176" s="20"/>
    </row>
    <row r="177" spans="2:3" x14ac:dyDescent="0.2">
      <c r="B177" s="20"/>
      <c r="C177" s="20"/>
    </row>
    <row r="178" spans="2:3" x14ac:dyDescent="0.2">
      <c r="B178" s="20"/>
      <c r="C178" s="20"/>
    </row>
    <row r="179" spans="2:3" x14ac:dyDescent="0.2">
      <c r="B179" s="20"/>
      <c r="C179" s="20"/>
    </row>
    <row r="180" spans="2:3" x14ac:dyDescent="0.2">
      <c r="B180" s="20"/>
      <c r="C180" s="20"/>
    </row>
    <row r="181" spans="2:3" x14ac:dyDescent="0.2">
      <c r="B181" s="20"/>
      <c r="C181" s="20"/>
    </row>
    <row r="182" spans="2:3" x14ac:dyDescent="0.2">
      <c r="B182" s="20"/>
      <c r="C182" s="20"/>
    </row>
    <row r="183" spans="2:3" x14ac:dyDescent="0.2">
      <c r="B183" s="20"/>
      <c r="C183" s="20"/>
    </row>
    <row r="184" spans="2:3" x14ac:dyDescent="0.2">
      <c r="B184" s="20"/>
      <c r="C184" s="20"/>
    </row>
    <row r="185" spans="2:3" x14ac:dyDescent="0.2">
      <c r="B185" s="20"/>
      <c r="C185" s="20"/>
    </row>
    <row r="186" spans="2:3" x14ac:dyDescent="0.2">
      <c r="B186" s="20"/>
      <c r="C186" s="20"/>
    </row>
    <row r="187" spans="2:3" x14ac:dyDescent="0.2">
      <c r="B187" s="20"/>
      <c r="C187" s="20"/>
    </row>
    <row r="188" spans="2:3" x14ac:dyDescent="0.2">
      <c r="B188" s="20"/>
      <c r="C188" s="20"/>
    </row>
    <row r="189" spans="2:3" x14ac:dyDescent="0.2">
      <c r="B189" s="20"/>
      <c r="C189" s="20"/>
    </row>
    <row r="190" spans="2:3" x14ac:dyDescent="0.2">
      <c r="B190" s="20"/>
      <c r="C190" s="20"/>
    </row>
    <row r="191" spans="2:3" x14ac:dyDescent="0.2">
      <c r="B191" s="20"/>
      <c r="C191" s="20"/>
    </row>
    <row r="192" spans="2:3" x14ac:dyDescent="0.2">
      <c r="B192" s="20"/>
      <c r="C192" s="20"/>
    </row>
    <row r="193" spans="2:3" x14ac:dyDescent="0.2">
      <c r="B193" s="20"/>
      <c r="C193" s="20"/>
    </row>
    <row r="194" spans="2:3" x14ac:dyDescent="0.2">
      <c r="B194" s="20"/>
      <c r="C194" s="20"/>
    </row>
    <row r="195" spans="2:3" x14ac:dyDescent="0.2">
      <c r="B195" s="20"/>
      <c r="C195" s="20"/>
    </row>
    <row r="196" spans="2:3" x14ac:dyDescent="0.2">
      <c r="B196" s="20"/>
      <c r="C196" s="20"/>
    </row>
    <row r="197" spans="2:3" x14ac:dyDescent="0.2">
      <c r="B197" s="20"/>
      <c r="C197" s="20"/>
    </row>
    <row r="198" spans="2:3" x14ac:dyDescent="0.2">
      <c r="B198" s="20"/>
      <c r="C198" s="20"/>
    </row>
    <row r="199" spans="2:3" x14ac:dyDescent="0.2">
      <c r="B199" s="20"/>
      <c r="C199" s="20"/>
    </row>
    <row r="200" spans="2:3" x14ac:dyDescent="0.2">
      <c r="B200" s="20"/>
      <c r="C200" s="20"/>
    </row>
    <row r="201" spans="2:3" x14ac:dyDescent="0.2">
      <c r="B201" s="20"/>
      <c r="C201" s="20"/>
    </row>
    <row r="202" spans="2:3" x14ac:dyDescent="0.2">
      <c r="B202" s="20"/>
      <c r="C202" s="20"/>
    </row>
    <row r="203" spans="2:3" x14ac:dyDescent="0.2">
      <c r="B203" s="20"/>
      <c r="C203" s="20"/>
    </row>
    <row r="204" spans="2:3" x14ac:dyDescent="0.2">
      <c r="B204" s="20"/>
      <c r="C204" s="20"/>
    </row>
    <row r="205" spans="2:3" x14ac:dyDescent="0.2">
      <c r="B205" s="20"/>
      <c r="C205" s="20"/>
    </row>
    <row r="206" spans="2:3" x14ac:dyDescent="0.2">
      <c r="B206" s="20"/>
      <c r="C206" s="20"/>
    </row>
    <row r="207" spans="2:3" x14ac:dyDescent="0.2">
      <c r="B207" s="20"/>
      <c r="C207" s="20"/>
    </row>
    <row r="208" spans="2:3" x14ac:dyDescent="0.2">
      <c r="B208" s="20"/>
      <c r="C208" s="20"/>
    </row>
    <row r="209" spans="2:3" x14ac:dyDescent="0.2">
      <c r="B209" s="20"/>
      <c r="C209" s="20"/>
    </row>
    <row r="210" spans="2:3" x14ac:dyDescent="0.2">
      <c r="B210" s="20"/>
      <c r="C210" s="20"/>
    </row>
    <row r="211" spans="2:3" x14ac:dyDescent="0.2">
      <c r="B211" s="20"/>
      <c r="C211" s="20"/>
    </row>
    <row r="212" spans="2:3" x14ac:dyDescent="0.2">
      <c r="B212" s="20"/>
      <c r="C212" s="20"/>
    </row>
    <row r="213" spans="2:3" x14ac:dyDescent="0.2">
      <c r="B213" s="20"/>
      <c r="C213" s="20"/>
    </row>
    <row r="214" spans="2:3" x14ac:dyDescent="0.2">
      <c r="B214" s="20"/>
      <c r="C214" s="20"/>
    </row>
    <row r="215" spans="2:3" x14ac:dyDescent="0.2">
      <c r="B215" s="20"/>
      <c r="C215" s="20"/>
    </row>
    <row r="216" spans="2:3" x14ac:dyDescent="0.2">
      <c r="B216" s="20"/>
      <c r="C216" s="20"/>
    </row>
    <row r="217" spans="2:3" x14ac:dyDescent="0.2">
      <c r="B217" s="20"/>
      <c r="C217" s="20"/>
    </row>
    <row r="218" spans="2:3" x14ac:dyDescent="0.2">
      <c r="B218" s="20"/>
      <c r="C218" s="20"/>
    </row>
    <row r="219" spans="2:3" x14ac:dyDescent="0.2">
      <c r="B219" s="20"/>
      <c r="C219" s="20"/>
    </row>
    <row r="220" spans="2:3" x14ac:dyDescent="0.2">
      <c r="B220" s="20"/>
      <c r="C220" s="20"/>
    </row>
    <row r="221" spans="2:3" x14ac:dyDescent="0.2">
      <c r="B221" s="20"/>
      <c r="C221" s="20"/>
    </row>
    <row r="222" spans="2:3" x14ac:dyDescent="0.2">
      <c r="B222" s="20"/>
      <c r="C222" s="20"/>
    </row>
    <row r="223" spans="2:3" x14ac:dyDescent="0.2">
      <c r="B223" s="20"/>
      <c r="C223" s="20"/>
    </row>
    <row r="224" spans="2:3" x14ac:dyDescent="0.2">
      <c r="B224" s="20"/>
      <c r="C224" s="20"/>
    </row>
    <row r="225" spans="2:3" x14ac:dyDescent="0.2">
      <c r="B225" s="20"/>
      <c r="C225" s="20"/>
    </row>
    <row r="226" spans="2:3" x14ac:dyDescent="0.2">
      <c r="B226" s="20"/>
      <c r="C226" s="20"/>
    </row>
    <row r="227" spans="2:3" x14ac:dyDescent="0.2">
      <c r="B227" s="20"/>
      <c r="C227" s="20"/>
    </row>
    <row r="228" spans="2:3" x14ac:dyDescent="0.2">
      <c r="B228" s="20"/>
      <c r="C228" s="20"/>
    </row>
    <row r="229" spans="2:3" x14ac:dyDescent="0.2">
      <c r="B229" s="20"/>
      <c r="C229" s="20"/>
    </row>
    <row r="230" spans="2:3" x14ac:dyDescent="0.2">
      <c r="B230" s="20"/>
      <c r="C230" s="20"/>
    </row>
    <row r="231" spans="2:3" x14ac:dyDescent="0.2">
      <c r="B231" s="20"/>
      <c r="C231" s="20"/>
    </row>
    <row r="232" spans="2:3" x14ac:dyDescent="0.2">
      <c r="B232" s="20"/>
      <c r="C232" s="20"/>
    </row>
    <row r="233" spans="2:3" x14ac:dyDescent="0.2">
      <c r="B233" s="20"/>
      <c r="C233" s="20"/>
    </row>
    <row r="234" spans="2:3" x14ac:dyDescent="0.2">
      <c r="B234" s="20"/>
      <c r="C234" s="20"/>
    </row>
    <row r="235" spans="2:3" x14ac:dyDescent="0.2">
      <c r="B235" s="20"/>
      <c r="C235" s="20"/>
    </row>
    <row r="236" spans="2:3" x14ac:dyDescent="0.2">
      <c r="B236" s="20"/>
      <c r="C236" s="20"/>
    </row>
    <row r="237" spans="2:3" x14ac:dyDescent="0.2">
      <c r="B237" s="20"/>
      <c r="C237" s="20"/>
    </row>
    <row r="238" spans="2:3" x14ac:dyDescent="0.2">
      <c r="B238" s="20"/>
      <c r="C238" s="20"/>
    </row>
    <row r="239" spans="2:3" x14ac:dyDescent="0.2">
      <c r="B239" s="20"/>
      <c r="C239" s="20"/>
    </row>
    <row r="240" spans="2:3" x14ac:dyDescent="0.2">
      <c r="B240" s="20"/>
      <c r="C240" s="20"/>
    </row>
    <row r="241" spans="2:3" x14ac:dyDescent="0.2">
      <c r="B241" s="20"/>
      <c r="C241" s="20"/>
    </row>
    <row r="242" spans="2:3" x14ac:dyDescent="0.2">
      <c r="B242" s="20"/>
      <c r="C242" s="20"/>
    </row>
    <row r="243" spans="2:3" x14ac:dyDescent="0.2">
      <c r="B243" s="20"/>
      <c r="C243" s="20"/>
    </row>
    <row r="244" spans="2:3" x14ac:dyDescent="0.2">
      <c r="B244" s="20"/>
      <c r="C244" s="20"/>
    </row>
    <row r="245" spans="2:3" x14ac:dyDescent="0.2">
      <c r="B245" s="20"/>
      <c r="C245" s="20"/>
    </row>
    <row r="246" spans="2:3" x14ac:dyDescent="0.2">
      <c r="B246" s="20"/>
      <c r="C246" s="20"/>
    </row>
    <row r="247" spans="2:3" x14ac:dyDescent="0.2">
      <c r="B247" s="20"/>
      <c r="C247" s="20"/>
    </row>
    <row r="248" spans="2:3" x14ac:dyDescent="0.2">
      <c r="B248" s="20"/>
      <c r="C248" s="20"/>
    </row>
    <row r="249" spans="2:3" x14ac:dyDescent="0.2">
      <c r="B249" s="20"/>
      <c r="C249" s="20"/>
    </row>
    <row r="250" spans="2:3" x14ac:dyDescent="0.2">
      <c r="B250" s="20"/>
      <c r="C250" s="20"/>
    </row>
    <row r="251" spans="2:3" x14ac:dyDescent="0.2">
      <c r="B251" s="20"/>
      <c r="C251" s="20"/>
    </row>
    <row r="252" spans="2:3" x14ac:dyDescent="0.2">
      <c r="B252" s="20"/>
      <c r="C252" s="20"/>
    </row>
    <row r="253" spans="2:3" x14ac:dyDescent="0.2">
      <c r="B253" s="20"/>
      <c r="C253" s="20"/>
    </row>
    <row r="254" spans="2:3" x14ac:dyDescent="0.2">
      <c r="B254" s="20"/>
      <c r="C254" s="20"/>
    </row>
    <row r="255" spans="2:3" x14ac:dyDescent="0.2">
      <c r="B255" s="20"/>
      <c r="C255" s="20"/>
    </row>
    <row r="256" spans="2:3" x14ac:dyDescent="0.2">
      <c r="B256" s="20"/>
      <c r="C256" s="20"/>
    </row>
    <row r="257" spans="2:3" x14ac:dyDescent="0.2">
      <c r="B257" s="20"/>
      <c r="C257" s="20"/>
    </row>
    <row r="258" spans="2:3" x14ac:dyDescent="0.2">
      <c r="B258" s="20"/>
      <c r="C258" s="20"/>
    </row>
    <row r="259" spans="2:3" x14ac:dyDescent="0.2">
      <c r="B259" s="20"/>
      <c r="C259" s="20"/>
    </row>
    <row r="260" spans="2:3" x14ac:dyDescent="0.2">
      <c r="B260" s="20"/>
      <c r="C260" s="20"/>
    </row>
    <row r="261" spans="2:3" x14ac:dyDescent="0.2">
      <c r="B261" s="20"/>
      <c r="C261" s="20"/>
    </row>
    <row r="262" spans="2:3" x14ac:dyDescent="0.2">
      <c r="B262" s="20"/>
      <c r="C262" s="20"/>
    </row>
    <row r="263" spans="2:3" x14ac:dyDescent="0.2">
      <c r="B263" s="20"/>
      <c r="C263" s="20"/>
    </row>
    <row r="264" spans="2:3" x14ac:dyDescent="0.2">
      <c r="B264" s="20"/>
      <c r="C264" s="20"/>
    </row>
    <row r="265" spans="2:3" x14ac:dyDescent="0.2">
      <c r="B265" s="20"/>
      <c r="C265" s="20"/>
    </row>
    <row r="266" spans="2:3" x14ac:dyDescent="0.2">
      <c r="B266" s="20"/>
      <c r="C266" s="20"/>
    </row>
    <row r="267" spans="2:3" x14ac:dyDescent="0.2">
      <c r="B267" s="20"/>
      <c r="C267" s="20"/>
    </row>
    <row r="268" spans="2:3" x14ac:dyDescent="0.2">
      <c r="B268" s="20"/>
      <c r="C268" s="20"/>
    </row>
    <row r="269" spans="2:3" x14ac:dyDescent="0.2">
      <c r="B269" s="20"/>
      <c r="C269" s="20"/>
    </row>
    <row r="270" spans="2:3" x14ac:dyDescent="0.2">
      <c r="B270" s="20"/>
      <c r="C270" s="20"/>
    </row>
    <row r="271" spans="2:3" x14ac:dyDescent="0.2">
      <c r="B271" s="20"/>
      <c r="C271" s="20"/>
    </row>
    <row r="272" spans="2:3" x14ac:dyDescent="0.2">
      <c r="B272" s="20"/>
      <c r="C272" s="20"/>
    </row>
    <row r="273" spans="2:3" x14ac:dyDescent="0.2">
      <c r="B273" s="20"/>
      <c r="C273" s="20"/>
    </row>
    <row r="274" spans="2:3" x14ac:dyDescent="0.2">
      <c r="B274" s="20"/>
      <c r="C274" s="20"/>
    </row>
    <row r="275" spans="2:3" x14ac:dyDescent="0.2">
      <c r="B275" s="20"/>
      <c r="C275" s="20"/>
    </row>
    <row r="276" spans="2:3" x14ac:dyDescent="0.2">
      <c r="B276" s="20"/>
      <c r="C276" s="20"/>
    </row>
    <row r="277" spans="2:3" x14ac:dyDescent="0.2">
      <c r="B277" s="20"/>
      <c r="C277" s="20"/>
    </row>
    <row r="278" spans="2:3" x14ac:dyDescent="0.2">
      <c r="B278" s="20"/>
      <c r="C278" s="20"/>
    </row>
    <row r="279" spans="2:3" x14ac:dyDescent="0.2">
      <c r="B279" s="20"/>
      <c r="C279" s="20"/>
    </row>
    <row r="280" spans="2:3" x14ac:dyDescent="0.2">
      <c r="B280" s="20"/>
      <c r="C280" s="20"/>
    </row>
    <row r="281" spans="2:3" x14ac:dyDescent="0.2">
      <c r="B281" s="20"/>
      <c r="C281" s="20"/>
    </row>
    <row r="282" spans="2:3" x14ac:dyDescent="0.2">
      <c r="B282" s="20"/>
      <c r="C282" s="20"/>
    </row>
    <row r="283" spans="2:3" x14ac:dyDescent="0.2">
      <c r="B283" s="20"/>
      <c r="C283" s="20"/>
    </row>
    <row r="284" spans="2:3" x14ac:dyDescent="0.2">
      <c r="B284" s="20"/>
      <c r="C284" s="20"/>
    </row>
    <row r="285" spans="2:3" x14ac:dyDescent="0.2">
      <c r="B285" s="20"/>
      <c r="C285" s="20"/>
    </row>
    <row r="286" spans="2:3" x14ac:dyDescent="0.2">
      <c r="B286" s="20"/>
      <c r="C286" s="20"/>
    </row>
    <row r="287" spans="2:3" x14ac:dyDescent="0.2">
      <c r="B287" s="20"/>
      <c r="C287" s="20"/>
    </row>
    <row r="288" spans="2:3" x14ac:dyDescent="0.2">
      <c r="B288" s="20"/>
      <c r="C288" s="20"/>
    </row>
    <row r="289" spans="2:3" x14ac:dyDescent="0.2">
      <c r="B289" s="20"/>
      <c r="C289" s="20"/>
    </row>
    <row r="290" spans="2:3" x14ac:dyDescent="0.2">
      <c r="B290" s="20"/>
      <c r="C290" s="20"/>
    </row>
    <row r="291" spans="2:3" x14ac:dyDescent="0.2">
      <c r="B291" s="20"/>
      <c r="C291" s="20"/>
    </row>
    <row r="292" spans="2:3" x14ac:dyDescent="0.2">
      <c r="B292" s="20"/>
      <c r="C292" s="20"/>
    </row>
    <row r="293" spans="2:3" x14ac:dyDescent="0.2">
      <c r="B293" s="20"/>
      <c r="C293" s="20"/>
    </row>
    <row r="294" spans="2:3" x14ac:dyDescent="0.2">
      <c r="B294" s="20"/>
      <c r="C294" s="20"/>
    </row>
    <row r="295" spans="2:3" x14ac:dyDescent="0.2">
      <c r="B295" s="20"/>
      <c r="C295" s="20"/>
    </row>
    <row r="296" spans="2:3" x14ac:dyDescent="0.2">
      <c r="B296" s="20"/>
      <c r="C296" s="20"/>
    </row>
    <row r="297" spans="2:3" x14ac:dyDescent="0.2">
      <c r="B297" s="20"/>
      <c r="C297" s="20"/>
    </row>
    <row r="298" spans="2:3" x14ac:dyDescent="0.2">
      <c r="B298" s="20"/>
      <c r="C298" s="20"/>
    </row>
    <row r="299" spans="2:3" x14ac:dyDescent="0.2">
      <c r="B299" s="20"/>
      <c r="C299" s="20"/>
    </row>
    <row r="300" spans="2:3" x14ac:dyDescent="0.2">
      <c r="B300" s="20"/>
      <c r="C300" s="20"/>
    </row>
    <row r="301" spans="2:3" x14ac:dyDescent="0.2">
      <c r="B301" s="20"/>
      <c r="C301" s="20"/>
    </row>
    <row r="302" spans="2:3" x14ac:dyDescent="0.2">
      <c r="B302" s="20"/>
      <c r="C302" s="20"/>
    </row>
    <row r="303" spans="2:3" x14ac:dyDescent="0.2">
      <c r="B303" s="20"/>
      <c r="C303" s="20"/>
    </row>
    <row r="304" spans="2:3" x14ac:dyDescent="0.2">
      <c r="B304" s="20"/>
      <c r="C304" s="20"/>
    </row>
    <row r="305" spans="2:3" x14ac:dyDescent="0.2">
      <c r="B305" s="20"/>
      <c r="C305" s="20"/>
    </row>
    <row r="306" spans="2:3" x14ac:dyDescent="0.2">
      <c r="B306" s="20"/>
      <c r="C306" s="20"/>
    </row>
    <row r="307" spans="2:3" x14ac:dyDescent="0.2">
      <c r="B307" s="20"/>
      <c r="C307" s="20"/>
    </row>
    <row r="308" spans="2:3" x14ac:dyDescent="0.2">
      <c r="B308" s="20"/>
      <c r="C308" s="20"/>
    </row>
    <row r="309" spans="2:3" x14ac:dyDescent="0.2">
      <c r="B309" s="20"/>
      <c r="C309" s="20"/>
    </row>
    <row r="310" spans="2:3" x14ac:dyDescent="0.2">
      <c r="B310" s="20"/>
      <c r="C310" s="20"/>
    </row>
    <row r="311" spans="2:3" x14ac:dyDescent="0.2">
      <c r="B311" s="20"/>
      <c r="C311" s="20"/>
    </row>
    <row r="312" spans="2:3" x14ac:dyDescent="0.2">
      <c r="B312" s="20"/>
      <c r="C312" s="20"/>
    </row>
    <row r="313" spans="2:3" x14ac:dyDescent="0.2">
      <c r="B313" s="20"/>
      <c r="C313" s="20"/>
    </row>
    <row r="314" spans="2:3" x14ac:dyDescent="0.2">
      <c r="B314" s="20"/>
      <c r="C314" s="20"/>
    </row>
    <row r="315" spans="2:3" x14ac:dyDescent="0.2">
      <c r="B315" s="20"/>
      <c r="C315" s="20"/>
    </row>
    <row r="316" spans="2:3" x14ac:dyDescent="0.2">
      <c r="B316" s="20"/>
      <c r="C316" s="20"/>
    </row>
    <row r="317" spans="2:3" x14ac:dyDescent="0.2">
      <c r="B317" s="20"/>
      <c r="C317" s="20"/>
    </row>
    <row r="318" spans="2:3" x14ac:dyDescent="0.2">
      <c r="B318" s="20"/>
      <c r="C318" s="20"/>
    </row>
    <row r="319" spans="2:3" x14ac:dyDescent="0.2">
      <c r="B319" s="20"/>
      <c r="C319" s="20"/>
    </row>
    <row r="320" spans="2:3" x14ac:dyDescent="0.2">
      <c r="B320" s="20"/>
      <c r="C320" s="20"/>
    </row>
    <row r="321" spans="2:3" x14ac:dyDescent="0.2">
      <c r="B321" s="20"/>
      <c r="C321" s="20"/>
    </row>
    <row r="322" spans="2:3" x14ac:dyDescent="0.2">
      <c r="B322" s="20"/>
      <c r="C322" s="20"/>
    </row>
    <row r="323" spans="2:3" x14ac:dyDescent="0.2">
      <c r="B323" s="20"/>
      <c r="C323" s="20"/>
    </row>
    <row r="324" spans="2:3" x14ac:dyDescent="0.2">
      <c r="B324" s="20"/>
      <c r="C324" s="20"/>
    </row>
    <row r="325" spans="2:3" x14ac:dyDescent="0.2">
      <c r="B325" s="20"/>
      <c r="C325" s="20"/>
    </row>
    <row r="326" spans="2:3" x14ac:dyDescent="0.2">
      <c r="B326" s="20"/>
      <c r="C326" s="20"/>
    </row>
    <row r="327" spans="2:3" x14ac:dyDescent="0.2">
      <c r="B327" s="20"/>
      <c r="C327" s="20"/>
    </row>
    <row r="328" spans="2:3" x14ac:dyDescent="0.2">
      <c r="B328" s="20"/>
      <c r="C328" s="20"/>
    </row>
    <row r="329" spans="2:3" x14ac:dyDescent="0.2">
      <c r="B329" s="20"/>
      <c r="C329" s="20"/>
    </row>
    <row r="330" spans="2:3" x14ac:dyDescent="0.2">
      <c r="B330" s="20"/>
      <c r="C330" s="20"/>
    </row>
    <row r="331" spans="2:3" x14ac:dyDescent="0.2">
      <c r="B331" s="20"/>
      <c r="C331" s="20"/>
    </row>
    <row r="332" spans="2:3" x14ac:dyDescent="0.2">
      <c r="B332" s="20"/>
      <c r="C332" s="20"/>
    </row>
    <row r="333" spans="2:3" x14ac:dyDescent="0.2">
      <c r="B333" s="20"/>
      <c r="C333" s="20"/>
    </row>
    <row r="334" spans="2:3" x14ac:dyDescent="0.2">
      <c r="B334" s="20"/>
      <c r="C334" s="20"/>
    </row>
    <row r="335" spans="2:3" x14ac:dyDescent="0.2">
      <c r="B335" s="20"/>
      <c r="C335" s="20"/>
    </row>
    <row r="336" spans="2:3" x14ac:dyDescent="0.2">
      <c r="B336" s="20"/>
      <c r="C336" s="20"/>
    </row>
    <row r="337" spans="2:3" x14ac:dyDescent="0.2">
      <c r="B337" s="20"/>
      <c r="C337" s="20"/>
    </row>
    <row r="338" spans="2:3" x14ac:dyDescent="0.2">
      <c r="B338" s="20"/>
      <c r="C338" s="20"/>
    </row>
    <row r="339" spans="2:3" x14ac:dyDescent="0.2">
      <c r="B339" s="20"/>
      <c r="C339" s="20"/>
    </row>
    <row r="340" spans="2:3" x14ac:dyDescent="0.2">
      <c r="B340" s="20"/>
      <c r="C340" s="20"/>
    </row>
    <row r="341" spans="2:3" x14ac:dyDescent="0.2">
      <c r="B341" s="20"/>
      <c r="C341" s="20"/>
    </row>
    <row r="342" spans="2:3" x14ac:dyDescent="0.2">
      <c r="B342" s="20"/>
      <c r="C342" s="20"/>
    </row>
    <row r="343" spans="2:3" x14ac:dyDescent="0.2">
      <c r="B343" s="20"/>
      <c r="C343" s="20"/>
    </row>
    <row r="344" spans="2:3" x14ac:dyDescent="0.2">
      <c r="B344" s="20"/>
      <c r="C344" s="20"/>
    </row>
    <row r="345" spans="2:3" x14ac:dyDescent="0.2">
      <c r="B345" s="20"/>
      <c r="C345" s="20"/>
    </row>
    <row r="346" spans="2:3" x14ac:dyDescent="0.2">
      <c r="B346" s="20"/>
      <c r="C346" s="20"/>
    </row>
    <row r="347" spans="2:3" x14ac:dyDescent="0.2">
      <c r="B347" s="20"/>
      <c r="C347" s="20"/>
    </row>
    <row r="348" spans="2:3" x14ac:dyDescent="0.2">
      <c r="B348" s="20"/>
      <c r="C348" s="20"/>
    </row>
    <row r="349" spans="2:3" x14ac:dyDescent="0.2">
      <c r="B349" s="20"/>
      <c r="C349" s="20"/>
    </row>
    <row r="350" spans="2:3" x14ac:dyDescent="0.2">
      <c r="B350" s="20"/>
      <c r="C350" s="20"/>
    </row>
    <row r="351" spans="2:3" x14ac:dyDescent="0.2">
      <c r="B351" s="20"/>
      <c r="C351" s="20"/>
    </row>
    <row r="352" spans="2:3" x14ac:dyDescent="0.2">
      <c r="B352" s="20"/>
      <c r="C352" s="20"/>
    </row>
    <row r="353" spans="2:3" x14ac:dyDescent="0.2">
      <c r="B353" s="20"/>
      <c r="C353" s="20"/>
    </row>
    <row r="354" spans="2:3" x14ac:dyDescent="0.2">
      <c r="B354" s="20"/>
      <c r="C354" s="20"/>
    </row>
    <row r="355" spans="2:3" x14ac:dyDescent="0.2">
      <c r="B355" s="20"/>
      <c r="C355" s="20"/>
    </row>
    <row r="356" spans="2:3" x14ac:dyDescent="0.2">
      <c r="B356" s="20"/>
      <c r="C356" s="20"/>
    </row>
    <row r="357" spans="2:3" x14ac:dyDescent="0.2">
      <c r="B357" s="20"/>
      <c r="C357" s="20"/>
    </row>
    <row r="358" spans="2:3" x14ac:dyDescent="0.2">
      <c r="B358" s="20"/>
      <c r="C358" s="20"/>
    </row>
    <row r="359" spans="2:3" x14ac:dyDescent="0.2">
      <c r="B359" s="20"/>
      <c r="C359" s="20"/>
    </row>
    <row r="360" spans="2:3" x14ac:dyDescent="0.2">
      <c r="B360" s="20"/>
      <c r="C360" s="20"/>
    </row>
    <row r="361" spans="2:3" x14ac:dyDescent="0.2">
      <c r="B361" s="20"/>
      <c r="C361" s="20"/>
    </row>
    <row r="362" spans="2:3" x14ac:dyDescent="0.2">
      <c r="B362" s="20"/>
      <c r="C362" s="20"/>
    </row>
    <row r="363" spans="2:3" x14ac:dyDescent="0.2">
      <c r="B363" s="20"/>
      <c r="C363" s="20"/>
    </row>
    <row r="364" spans="2:3" x14ac:dyDescent="0.2">
      <c r="B364" s="20"/>
      <c r="C364" s="20"/>
    </row>
    <row r="365" spans="2:3" x14ac:dyDescent="0.2">
      <c r="B365" s="20"/>
      <c r="C365" s="20"/>
    </row>
    <row r="366" spans="2:3" x14ac:dyDescent="0.2">
      <c r="B366" s="20"/>
      <c r="C366" s="20"/>
    </row>
    <row r="367" spans="2:3" x14ac:dyDescent="0.2">
      <c r="B367" s="20"/>
      <c r="C367" s="20"/>
    </row>
    <row r="368" spans="2:3" x14ac:dyDescent="0.2">
      <c r="B368" s="20"/>
      <c r="C368" s="20"/>
    </row>
    <row r="369" spans="2:3" x14ac:dyDescent="0.2">
      <c r="B369" s="20"/>
      <c r="C369" s="20"/>
    </row>
    <row r="370" spans="2:3" x14ac:dyDescent="0.2">
      <c r="B370" s="20"/>
      <c r="C370" s="20"/>
    </row>
    <row r="371" spans="2:3" x14ac:dyDescent="0.2">
      <c r="B371" s="20"/>
      <c r="C371" s="20"/>
    </row>
    <row r="372" spans="2:3" x14ac:dyDescent="0.2">
      <c r="B372" s="20"/>
      <c r="C372" s="20"/>
    </row>
    <row r="373" spans="2:3" x14ac:dyDescent="0.2">
      <c r="B373" s="20"/>
      <c r="C373" s="20"/>
    </row>
    <row r="374" spans="2:3" x14ac:dyDescent="0.2">
      <c r="B374" s="20"/>
      <c r="C374" s="20"/>
    </row>
    <row r="375" spans="2:3" x14ac:dyDescent="0.2">
      <c r="B375" s="20"/>
      <c r="C375" s="20"/>
    </row>
    <row r="376" spans="2:3" x14ac:dyDescent="0.2">
      <c r="B376" s="20"/>
      <c r="C376" s="20"/>
    </row>
    <row r="377" spans="2:3" x14ac:dyDescent="0.2">
      <c r="B377" s="20"/>
      <c r="C377" s="20"/>
    </row>
    <row r="378" spans="2:3" x14ac:dyDescent="0.2">
      <c r="B378" s="20"/>
      <c r="C378" s="20"/>
    </row>
    <row r="379" spans="2:3" x14ac:dyDescent="0.2">
      <c r="B379" s="20"/>
      <c r="C379" s="20"/>
    </row>
    <row r="380" spans="2:3" x14ac:dyDescent="0.2">
      <c r="B380" s="20"/>
      <c r="C380" s="20"/>
    </row>
    <row r="381" spans="2:3" x14ac:dyDescent="0.2">
      <c r="B381" s="20"/>
      <c r="C381" s="20"/>
    </row>
    <row r="382" spans="2:3" x14ac:dyDescent="0.2">
      <c r="B382" s="20"/>
      <c r="C382" s="20"/>
    </row>
    <row r="383" spans="2:3" x14ac:dyDescent="0.2">
      <c r="B383" s="20"/>
      <c r="C383" s="20"/>
    </row>
    <row r="384" spans="2:3" x14ac:dyDescent="0.2">
      <c r="B384" s="20"/>
      <c r="C384" s="20"/>
    </row>
    <row r="385" spans="2:3" x14ac:dyDescent="0.2">
      <c r="B385" s="20"/>
      <c r="C385" s="20"/>
    </row>
    <row r="386" spans="2:3" x14ac:dyDescent="0.2">
      <c r="B386" s="20"/>
      <c r="C386" s="20"/>
    </row>
    <row r="387" spans="2:3" x14ac:dyDescent="0.2">
      <c r="B387" s="20"/>
      <c r="C387" s="20"/>
    </row>
    <row r="388" spans="2:3" x14ac:dyDescent="0.2">
      <c r="B388" s="20"/>
      <c r="C388" s="20"/>
    </row>
    <row r="389" spans="2:3" x14ac:dyDescent="0.2">
      <c r="B389" s="20"/>
      <c r="C389" s="20"/>
    </row>
    <row r="390" spans="2:3" x14ac:dyDescent="0.2">
      <c r="B390" s="20"/>
      <c r="C390" s="20"/>
    </row>
    <row r="391" spans="2:3" x14ac:dyDescent="0.2">
      <c r="B391" s="20"/>
      <c r="C391" s="20"/>
    </row>
    <row r="392" spans="2:3" x14ac:dyDescent="0.2">
      <c r="B392" s="20"/>
      <c r="C392" s="20"/>
    </row>
    <row r="393" spans="2:3" x14ac:dyDescent="0.2">
      <c r="B393" s="20"/>
      <c r="C393" s="20"/>
    </row>
    <row r="394" spans="2:3" x14ac:dyDescent="0.2">
      <c r="B394" s="20"/>
      <c r="C394" s="20"/>
    </row>
    <row r="395" spans="2:3" x14ac:dyDescent="0.2">
      <c r="B395" s="20"/>
      <c r="C395" s="20"/>
    </row>
    <row r="396" spans="2:3" x14ac:dyDescent="0.2">
      <c r="B396" s="20"/>
      <c r="C396" s="20"/>
    </row>
    <row r="397" spans="2:3" x14ac:dyDescent="0.2">
      <c r="B397" s="20"/>
      <c r="C397" s="20"/>
    </row>
    <row r="398" spans="2:3" x14ac:dyDescent="0.2">
      <c r="B398" s="20"/>
      <c r="C398" s="20"/>
    </row>
    <row r="399" spans="2:3" x14ac:dyDescent="0.2">
      <c r="B399" s="20"/>
      <c r="C399" s="20"/>
    </row>
    <row r="400" spans="2:3" x14ac:dyDescent="0.2">
      <c r="B400" s="20"/>
      <c r="C400" s="20"/>
    </row>
    <row r="401" spans="2:3" x14ac:dyDescent="0.2">
      <c r="B401" s="20"/>
      <c r="C401" s="20"/>
    </row>
    <row r="402" spans="2:3" x14ac:dyDescent="0.2">
      <c r="B402" s="20"/>
      <c r="C402" s="20"/>
    </row>
    <row r="403" spans="2:3" x14ac:dyDescent="0.2">
      <c r="B403" s="20"/>
      <c r="C403" s="20"/>
    </row>
    <row r="404" spans="2:3" x14ac:dyDescent="0.2">
      <c r="B404" s="20"/>
      <c r="C404" s="20"/>
    </row>
    <row r="405" spans="2:3" x14ac:dyDescent="0.2">
      <c r="B405" s="20"/>
      <c r="C405" s="20"/>
    </row>
    <row r="406" spans="2:3" x14ac:dyDescent="0.2">
      <c r="B406" s="20"/>
      <c r="C406" s="20"/>
    </row>
    <row r="407" spans="2:3" x14ac:dyDescent="0.2">
      <c r="B407" s="20"/>
      <c r="C407" s="20"/>
    </row>
    <row r="408" spans="2:3" x14ac:dyDescent="0.2">
      <c r="B408" s="20"/>
      <c r="C408" s="20"/>
    </row>
    <row r="409" spans="2:3" x14ac:dyDescent="0.2">
      <c r="B409" s="20"/>
      <c r="C409" s="20"/>
    </row>
    <row r="410" spans="2:3" x14ac:dyDescent="0.2">
      <c r="B410" s="20"/>
      <c r="C410" s="20"/>
    </row>
    <row r="411" spans="2:3" x14ac:dyDescent="0.2">
      <c r="B411" s="20"/>
      <c r="C411" s="20"/>
    </row>
    <row r="412" spans="2:3" x14ac:dyDescent="0.2">
      <c r="B412" s="20"/>
      <c r="C412" s="20"/>
    </row>
    <row r="413" spans="2:3" x14ac:dyDescent="0.2">
      <c r="B413" s="20"/>
      <c r="C413" s="20"/>
    </row>
    <row r="414" spans="2:3" x14ac:dyDescent="0.2">
      <c r="B414" s="20"/>
      <c r="C414" s="20"/>
    </row>
    <row r="415" spans="2:3" x14ac:dyDescent="0.2">
      <c r="B415" s="20"/>
      <c r="C415" s="20"/>
    </row>
    <row r="416" spans="2:3" x14ac:dyDescent="0.2">
      <c r="B416" s="20"/>
      <c r="C416" s="20"/>
    </row>
    <row r="417" spans="2:3" x14ac:dyDescent="0.2">
      <c r="B417" s="20"/>
      <c r="C417" s="20"/>
    </row>
    <row r="418" spans="2:3" x14ac:dyDescent="0.2">
      <c r="B418" s="20"/>
      <c r="C418" s="20"/>
    </row>
    <row r="419" spans="2:3" x14ac:dyDescent="0.2">
      <c r="B419" s="20"/>
      <c r="C419" s="20"/>
    </row>
    <row r="420" spans="2:3" x14ac:dyDescent="0.2">
      <c r="B420" s="20"/>
      <c r="C420" s="20"/>
    </row>
    <row r="421" spans="2:3" x14ac:dyDescent="0.2">
      <c r="B421" s="20"/>
      <c r="C421" s="20"/>
    </row>
    <row r="422" spans="2:3" x14ac:dyDescent="0.2">
      <c r="B422" s="20"/>
      <c r="C422" s="20"/>
    </row>
    <row r="423" spans="2:3" x14ac:dyDescent="0.2">
      <c r="B423" s="20"/>
      <c r="C423" s="20"/>
    </row>
    <row r="424" spans="2:3" x14ac:dyDescent="0.2">
      <c r="B424" s="20"/>
      <c r="C424" s="20"/>
    </row>
    <row r="425" spans="2:3" x14ac:dyDescent="0.2">
      <c r="B425" s="20"/>
      <c r="C425" s="20"/>
    </row>
    <row r="426" spans="2:3" x14ac:dyDescent="0.2">
      <c r="B426" s="20"/>
      <c r="C426" s="20"/>
    </row>
    <row r="427" spans="2:3" x14ac:dyDescent="0.2">
      <c r="B427" s="20"/>
      <c r="C427" s="20"/>
    </row>
    <row r="428" spans="2:3" x14ac:dyDescent="0.2">
      <c r="B428" s="20"/>
      <c r="C428" s="20"/>
    </row>
    <row r="429" spans="2:3" x14ac:dyDescent="0.2">
      <c r="B429" s="20"/>
      <c r="C429" s="20"/>
    </row>
    <row r="430" spans="2:3" x14ac:dyDescent="0.2">
      <c r="B430" s="20"/>
      <c r="C430" s="20"/>
    </row>
    <row r="431" spans="2:3" x14ac:dyDescent="0.2">
      <c r="B431" s="20"/>
      <c r="C431" s="20"/>
    </row>
    <row r="432" spans="2:3" x14ac:dyDescent="0.2">
      <c r="B432" s="20"/>
      <c r="C432" s="20"/>
    </row>
    <row r="433" spans="2:3" x14ac:dyDescent="0.2">
      <c r="B433" s="20"/>
      <c r="C433" s="20"/>
    </row>
    <row r="434" spans="2:3" x14ac:dyDescent="0.2">
      <c r="B434" s="20"/>
      <c r="C434" s="20"/>
    </row>
    <row r="435" spans="2:3" x14ac:dyDescent="0.2">
      <c r="B435" s="20"/>
      <c r="C435" s="20"/>
    </row>
    <row r="436" spans="2:3" x14ac:dyDescent="0.2">
      <c r="B436" s="20"/>
      <c r="C436" s="20"/>
    </row>
    <row r="437" spans="2:3" x14ac:dyDescent="0.2">
      <c r="B437" s="20"/>
      <c r="C437" s="20"/>
    </row>
    <row r="438" spans="2:3" x14ac:dyDescent="0.2">
      <c r="B438" s="20"/>
      <c r="C438" s="20"/>
    </row>
    <row r="439" spans="2:3" x14ac:dyDescent="0.2">
      <c r="B439" s="20"/>
      <c r="C439" s="20"/>
    </row>
    <row r="440" spans="2:3" x14ac:dyDescent="0.2">
      <c r="B440" s="20"/>
      <c r="C440" s="20"/>
    </row>
    <row r="441" spans="2:3" x14ac:dyDescent="0.2">
      <c r="B441" s="20"/>
      <c r="C441" s="20"/>
    </row>
    <row r="442" spans="2:3" x14ac:dyDescent="0.2">
      <c r="B442" s="20"/>
      <c r="C442" s="20"/>
    </row>
    <row r="443" spans="2:3" x14ac:dyDescent="0.2">
      <c r="B443" s="20"/>
      <c r="C443" s="20"/>
    </row>
    <row r="444" spans="2:3" x14ac:dyDescent="0.2">
      <c r="B444" s="20"/>
      <c r="C444" s="20"/>
    </row>
    <row r="445" spans="2:3" x14ac:dyDescent="0.2">
      <c r="B445" s="20"/>
      <c r="C445" s="20"/>
    </row>
    <row r="446" spans="2:3" x14ac:dyDescent="0.2">
      <c r="B446" s="20"/>
      <c r="C446" s="20"/>
    </row>
    <row r="447" spans="2:3" x14ac:dyDescent="0.2">
      <c r="B447" s="20"/>
      <c r="C447" s="20"/>
    </row>
    <row r="448" spans="2:3" x14ac:dyDescent="0.2">
      <c r="B448" s="20"/>
      <c r="C448" s="20"/>
    </row>
    <row r="449" spans="2:3" x14ac:dyDescent="0.2">
      <c r="B449" s="20"/>
      <c r="C449" s="20"/>
    </row>
    <row r="450" spans="2:3" x14ac:dyDescent="0.2">
      <c r="B450" s="20"/>
      <c r="C450" s="20"/>
    </row>
    <row r="451" spans="2:3" x14ac:dyDescent="0.2">
      <c r="B451" s="20"/>
      <c r="C451" s="20"/>
    </row>
    <row r="452" spans="2:3" x14ac:dyDescent="0.2">
      <c r="B452" s="20"/>
      <c r="C452" s="20"/>
    </row>
    <row r="453" spans="2:3" x14ac:dyDescent="0.2">
      <c r="B453" s="20"/>
      <c r="C453" s="20"/>
    </row>
    <row r="454" spans="2:3" x14ac:dyDescent="0.2">
      <c r="B454" s="20"/>
      <c r="C454" s="20"/>
    </row>
    <row r="455" spans="2:3" x14ac:dyDescent="0.2">
      <c r="B455" s="20"/>
      <c r="C455" s="20"/>
    </row>
    <row r="456" spans="2:3" x14ac:dyDescent="0.2">
      <c r="B456" s="20"/>
      <c r="C456" s="20"/>
    </row>
    <row r="457" spans="2:3" x14ac:dyDescent="0.2">
      <c r="B457" s="20"/>
      <c r="C457" s="20"/>
    </row>
    <row r="458" spans="2:3" x14ac:dyDescent="0.2">
      <c r="B458" s="20"/>
      <c r="C458" s="20"/>
    </row>
    <row r="459" spans="2:3" x14ac:dyDescent="0.2">
      <c r="B459" s="20"/>
      <c r="C459" s="20"/>
    </row>
    <row r="460" spans="2:3" x14ac:dyDescent="0.2">
      <c r="B460" s="20"/>
      <c r="C460" s="20"/>
    </row>
    <row r="461" spans="2:3" x14ac:dyDescent="0.2">
      <c r="B461" s="20"/>
      <c r="C461" s="20"/>
    </row>
    <row r="462" spans="2:3" x14ac:dyDescent="0.2">
      <c r="B462" s="20"/>
      <c r="C462" s="20"/>
    </row>
    <row r="463" spans="2:3" x14ac:dyDescent="0.2">
      <c r="B463" s="20"/>
      <c r="C463" s="20"/>
    </row>
    <row r="464" spans="2:3" x14ac:dyDescent="0.2">
      <c r="B464" s="20"/>
      <c r="C464" s="20"/>
    </row>
    <row r="465" spans="2:3" x14ac:dyDescent="0.2">
      <c r="B465" s="20"/>
      <c r="C465" s="20"/>
    </row>
    <row r="466" spans="2:3" x14ac:dyDescent="0.2">
      <c r="B466" s="20"/>
      <c r="C466" s="20"/>
    </row>
    <row r="467" spans="2:3" x14ac:dyDescent="0.2">
      <c r="B467" s="20"/>
      <c r="C467" s="20"/>
    </row>
    <row r="468" spans="2:3" x14ac:dyDescent="0.2">
      <c r="B468" s="20"/>
      <c r="C468" s="20"/>
    </row>
    <row r="469" spans="2:3" x14ac:dyDescent="0.2">
      <c r="B469" s="20"/>
      <c r="C469" s="20"/>
    </row>
    <row r="470" spans="2:3" x14ac:dyDescent="0.2">
      <c r="B470" s="20"/>
      <c r="C470" s="20"/>
    </row>
    <row r="471" spans="2:3" x14ac:dyDescent="0.2">
      <c r="B471" s="20"/>
      <c r="C471" s="20"/>
    </row>
    <row r="472" spans="2:3" x14ac:dyDescent="0.2">
      <c r="B472" s="20"/>
      <c r="C472" s="20"/>
    </row>
    <row r="473" spans="2:3" x14ac:dyDescent="0.2">
      <c r="B473" s="20"/>
      <c r="C473" s="20"/>
    </row>
    <row r="474" spans="2:3" x14ac:dyDescent="0.2">
      <c r="B474" s="20"/>
      <c r="C474" s="20"/>
    </row>
    <row r="475" spans="2:3" x14ac:dyDescent="0.2">
      <c r="B475" s="20"/>
      <c r="C475" s="20"/>
    </row>
    <row r="476" spans="2:3" x14ac:dyDescent="0.2">
      <c r="B476" s="20"/>
      <c r="C476" s="20"/>
    </row>
    <row r="477" spans="2:3" x14ac:dyDescent="0.2">
      <c r="B477" s="20"/>
      <c r="C477" s="20"/>
    </row>
    <row r="478" spans="2:3" x14ac:dyDescent="0.2">
      <c r="B478" s="20"/>
      <c r="C478" s="20"/>
    </row>
    <row r="479" spans="2:3" x14ac:dyDescent="0.2">
      <c r="B479" s="20"/>
      <c r="C479" s="20"/>
    </row>
    <row r="480" spans="2:3" x14ac:dyDescent="0.2">
      <c r="B480" s="20"/>
      <c r="C480" s="20"/>
    </row>
    <row r="481" spans="2:3" x14ac:dyDescent="0.2">
      <c r="B481" s="20"/>
      <c r="C481" s="20"/>
    </row>
    <row r="482" spans="2:3" x14ac:dyDescent="0.2">
      <c r="B482" s="20"/>
      <c r="C482" s="20"/>
    </row>
    <row r="483" spans="2:3" x14ac:dyDescent="0.2">
      <c r="B483" s="20"/>
      <c r="C483" s="20"/>
    </row>
    <row r="484" spans="2:3" x14ac:dyDescent="0.2">
      <c r="B484" s="20"/>
      <c r="C484" s="20"/>
    </row>
    <row r="485" spans="2:3" x14ac:dyDescent="0.2">
      <c r="B485" s="20"/>
      <c r="C485" s="20"/>
    </row>
    <row r="486" spans="2:3" x14ac:dyDescent="0.2">
      <c r="B486" s="20"/>
      <c r="C486" s="20"/>
    </row>
    <row r="487" spans="2:3" x14ac:dyDescent="0.2">
      <c r="B487" s="20"/>
      <c r="C487" s="20"/>
    </row>
    <row r="488" spans="2:3" x14ac:dyDescent="0.2">
      <c r="B488" s="20"/>
      <c r="C488" s="20"/>
    </row>
    <row r="489" spans="2:3" x14ac:dyDescent="0.2">
      <c r="B489" s="20"/>
      <c r="C489" s="20"/>
    </row>
    <row r="490" spans="2:3" x14ac:dyDescent="0.2">
      <c r="B490" s="20"/>
      <c r="C490" s="20"/>
    </row>
    <row r="491" spans="2:3" x14ac:dyDescent="0.2">
      <c r="B491" s="20"/>
      <c r="C491" s="20"/>
    </row>
    <row r="492" spans="2:3" x14ac:dyDescent="0.2">
      <c r="B492" s="20"/>
      <c r="C492" s="20"/>
    </row>
    <row r="493" spans="2:3" x14ac:dyDescent="0.2">
      <c r="B493" s="20"/>
      <c r="C493" s="20"/>
    </row>
    <row r="494" spans="2:3" x14ac:dyDescent="0.2">
      <c r="B494" s="20"/>
      <c r="C494" s="20"/>
    </row>
    <row r="495" spans="2:3" x14ac:dyDescent="0.2">
      <c r="B495" s="20"/>
      <c r="C495" s="20"/>
    </row>
    <row r="496" spans="2:3" x14ac:dyDescent="0.2">
      <c r="B496" s="20"/>
      <c r="C496" s="20"/>
    </row>
    <row r="497" spans="2:3" x14ac:dyDescent="0.2">
      <c r="B497" s="20"/>
      <c r="C497" s="20"/>
    </row>
    <row r="498" spans="2:3" x14ac:dyDescent="0.2">
      <c r="B498" s="20"/>
      <c r="C498" s="20"/>
    </row>
    <row r="499" spans="2:3" x14ac:dyDescent="0.2">
      <c r="B499" s="20"/>
      <c r="C499" s="20"/>
    </row>
    <row r="500" spans="2:3" x14ac:dyDescent="0.2">
      <c r="B500" s="20"/>
      <c r="C500" s="20"/>
    </row>
    <row r="501" spans="2:3" x14ac:dyDescent="0.2">
      <c r="B501" s="20"/>
      <c r="C501" s="20"/>
    </row>
    <row r="502" spans="2:3" x14ac:dyDescent="0.2">
      <c r="B502" s="20"/>
      <c r="C502" s="20"/>
    </row>
    <row r="503" spans="2:3" x14ac:dyDescent="0.2">
      <c r="B503" s="20"/>
      <c r="C503" s="20"/>
    </row>
    <row r="504" spans="2:3" x14ac:dyDescent="0.2">
      <c r="B504" s="20"/>
      <c r="C504" s="20"/>
    </row>
    <row r="505" spans="2:3" x14ac:dyDescent="0.2">
      <c r="B505" s="20"/>
      <c r="C505" s="20"/>
    </row>
    <row r="506" spans="2:3" x14ac:dyDescent="0.2">
      <c r="B506" s="20"/>
      <c r="C506" s="20"/>
    </row>
    <row r="507" spans="2:3" x14ac:dyDescent="0.2">
      <c r="B507" s="20"/>
      <c r="C507" s="20"/>
    </row>
    <row r="508" spans="2:3" x14ac:dyDescent="0.2">
      <c r="B508" s="20"/>
      <c r="C508" s="20"/>
    </row>
    <row r="509" spans="2:3" x14ac:dyDescent="0.2">
      <c r="B509" s="20"/>
      <c r="C509" s="20"/>
    </row>
    <row r="510" spans="2:3" x14ac:dyDescent="0.2">
      <c r="B510" s="20"/>
      <c r="C510" s="20"/>
    </row>
    <row r="511" spans="2:3" x14ac:dyDescent="0.2">
      <c r="B511" s="20"/>
      <c r="C511" s="20"/>
    </row>
    <row r="512" spans="2:3" x14ac:dyDescent="0.2">
      <c r="B512" s="20"/>
      <c r="C512" s="20"/>
    </row>
    <row r="513" spans="2:3" x14ac:dyDescent="0.2">
      <c r="B513" s="20"/>
      <c r="C513" s="20"/>
    </row>
    <row r="514" spans="2:3" x14ac:dyDescent="0.2">
      <c r="B514" s="20"/>
      <c r="C514" s="20"/>
    </row>
    <row r="515" spans="2:3" x14ac:dyDescent="0.2">
      <c r="B515" s="20"/>
      <c r="C515" s="20"/>
    </row>
    <row r="516" spans="2:3" x14ac:dyDescent="0.2">
      <c r="B516" s="20"/>
      <c r="C516" s="20"/>
    </row>
    <row r="517" spans="2:3" x14ac:dyDescent="0.2">
      <c r="B517" s="20"/>
      <c r="C517" s="20"/>
    </row>
    <row r="518" spans="2:3" x14ac:dyDescent="0.2">
      <c r="B518" s="20"/>
      <c r="C518" s="20"/>
    </row>
    <row r="519" spans="2:3" x14ac:dyDescent="0.2">
      <c r="B519" s="20"/>
      <c r="C519" s="20"/>
    </row>
    <row r="520" spans="2:3" x14ac:dyDescent="0.2">
      <c r="B520" s="20"/>
      <c r="C520" s="20"/>
    </row>
    <row r="521" spans="2:3" x14ac:dyDescent="0.2">
      <c r="B521" s="20"/>
      <c r="C521" s="20"/>
    </row>
    <row r="522" spans="2:3" x14ac:dyDescent="0.2">
      <c r="B522" s="20"/>
      <c r="C522" s="20"/>
    </row>
    <row r="523" spans="2:3" x14ac:dyDescent="0.2">
      <c r="B523" s="20"/>
      <c r="C523" s="20"/>
    </row>
    <row r="524" spans="2:3" x14ac:dyDescent="0.2">
      <c r="B524" s="20"/>
      <c r="C524" s="20"/>
    </row>
    <row r="525" spans="2:3" x14ac:dyDescent="0.2">
      <c r="B525" s="20"/>
      <c r="C525" s="20"/>
    </row>
    <row r="526" spans="2:3" x14ac:dyDescent="0.2">
      <c r="B526" s="20"/>
      <c r="C526" s="20"/>
    </row>
    <row r="527" spans="2:3" x14ac:dyDescent="0.2">
      <c r="B527" s="20"/>
      <c r="C527" s="20"/>
    </row>
    <row r="528" spans="2:3" x14ac:dyDescent="0.2">
      <c r="B528" s="20"/>
      <c r="C528" s="20"/>
    </row>
    <row r="529" spans="2:3" x14ac:dyDescent="0.2">
      <c r="B529" s="20"/>
      <c r="C529" s="20"/>
    </row>
    <row r="530" spans="2:3" x14ac:dyDescent="0.2">
      <c r="B530" s="20"/>
      <c r="C530" s="20"/>
    </row>
    <row r="531" spans="2:3" x14ac:dyDescent="0.2">
      <c r="B531" s="20"/>
      <c r="C531" s="20"/>
    </row>
    <row r="532" spans="2:3" x14ac:dyDescent="0.2">
      <c r="B532" s="20"/>
      <c r="C532" s="20"/>
    </row>
    <row r="533" spans="2:3" x14ac:dyDescent="0.2">
      <c r="B533" s="20"/>
      <c r="C533" s="20"/>
    </row>
    <row r="534" spans="2:3" x14ac:dyDescent="0.2">
      <c r="B534" s="20"/>
      <c r="C534" s="20"/>
    </row>
    <row r="535" spans="2:3" x14ac:dyDescent="0.2">
      <c r="B535" s="20"/>
      <c r="C535" s="20"/>
    </row>
    <row r="536" spans="2:3" x14ac:dyDescent="0.2">
      <c r="B536" s="20"/>
      <c r="C536" s="20"/>
    </row>
    <row r="537" spans="2:3" x14ac:dyDescent="0.2">
      <c r="B537" s="20"/>
      <c r="C537" s="20"/>
    </row>
    <row r="538" spans="2:3" x14ac:dyDescent="0.2">
      <c r="B538" s="20"/>
      <c r="C538" s="20"/>
    </row>
    <row r="539" spans="2:3" x14ac:dyDescent="0.2">
      <c r="B539" s="20"/>
      <c r="C539" s="20"/>
    </row>
    <row r="540" spans="2:3" x14ac:dyDescent="0.2">
      <c r="B540" s="20"/>
      <c r="C540" s="20"/>
    </row>
    <row r="541" spans="2:3" x14ac:dyDescent="0.2">
      <c r="B541" s="20"/>
      <c r="C541" s="20"/>
    </row>
    <row r="542" spans="2:3" x14ac:dyDescent="0.2">
      <c r="B542" s="20"/>
      <c r="C542" s="20"/>
    </row>
    <row r="543" spans="2:3" x14ac:dyDescent="0.2">
      <c r="B543" s="20"/>
      <c r="C543" s="20"/>
    </row>
    <row r="544" spans="2:3" x14ac:dyDescent="0.2">
      <c r="B544" s="20"/>
      <c r="C544" s="20"/>
    </row>
    <row r="545" spans="2:3" x14ac:dyDescent="0.2">
      <c r="B545" s="20"/>
      <c r="C545" s="20"/>
    </row>
    <row r="546" spans="2:3" x14ac:dyDescent="0.2">
      <c r="B546" s="20"/>
      <c r="C546" s="20"/>
    </row>
    <row r="547" spans="2:3" x14ac:dyDescent="0.2">
      <c r="B547" s="20"/>
      <c r="C547" s="20"/>
    </row>
    <row r="548" spans="2:3" x14ac:dyDescent="0.2">
      <c r="B548" s="20"/>
      <c r="C548" s="20"/>
    </row>
    <row r="549" spans="2:3" x14ac:dyDescent="0.2">
      <c r="B549" s="20"/>
      <c r="C549" s="20"/>
    </row>
    <row r="550" spans="2:3" x14ac:dyDescent="0.2">
      <c r="B550" s="20"/>
      <c r="C550" s="20"/>
    </row>
    <row r="551" spans="2:3" x14ac:dyDescent="0.2">
      <c r="B551" s="20"/>
      <c r="C551" s="20"/>
    </row>
    <row r="552" spans="2:3" x14ac:dyDescent="0.2">
      <c r="B552" s="20"/>
      <c r="C552" s="20"/>
    </row>
    <row r="553" spans="2:3" x14ac:dyDescent="0.2">
      <c r="B553" s="20"/>
      <c r="C553" s="20"/>
    </row>
    <row r="554" spans="2:3" x14ac:dyDescent="0.2">
      <c r="B554" s="20"/>
      <c r="C554" s="20"/>
    </row>
    <row r="555" spans="2:3" x14ac:dyDescent="0.2">
      <c r="B555" s="20"/>
      <c r="C555" s="20"/>
    </row>
    <row r="556" spans="2:3" x14ac:dyDescent="0.2">
      <c r="B556" s="20"/>
      <c r="C556" s="20"/>
    </row>
    <row r="557" spans="2:3" x14ac:dyDescent="0.2">
      <c r="B557" s="20"/>
      <c r="C557" s="20"/>
    </row>
    <row r="558" spans="2:3" x14ac:dyDescent="0.2">
      <c r="B558" s="20"/>
      <c r="C558" s="20"/>
    </row>
    <row r="559" spans="2:3" x14ac:dyDescent="0.2">
      <c r="B559" s="20"/>
      <c r="C559" s="20"/>
    </row>
    <row r="560" spans="2:3" x14ac:dyDescent="0.2">
      <c r="B560" s="20"/>
      <c r="C560" s="20"/>
    </row>
    <row r="561" spans="2:3" x14ac:dyDescent="0.2">
      <c r="B561" s="20"/>
      <c r="C561" s="20"/>
    </row>
    <row r="562" spans="2:3" x14ac:dyDescent="0.2">
      <c r="B562" s="20"/>
      <c r="C562" s="20"/>
    </row>
    <row r="563" spans="2:3" x14ac:dyDescent="0.2">
      <c r="B563" s="20"/>
      <c r="C563" s="20"/>
    </row>
    <row r="564" spans="2:3" x14ac:dyDescent="0.2">
      <c r="B564" s="20"/>
      <c r="C564" s="20"/>
    </row>
    <row r="565" spans="2:3" x14ac:dyDescent="0.2">
      <c r="B565" s="20"/>
      <c r="C565" s="20"/>
    </row>
    <row r="566" spans="2:3" x14ac:dyDescent="0.2">
      <c r="B566" s="20"/>
      <c r="C566" s="20"/>
    </row>
    <row r="567" spans="2:3" x14ac:dyDescent="0.2">
      <c r="B567" s="20"/>
      <c r="C567" s="20"/>
    </row>
    <row r="568" spans="2:3" x14ac:dyDescent="0.2">
      <c r="B568" s="20"/>
      <c r="C568" s="20"/>
    </row>
    <row r="569" spans="2:3" x14ac:dyDescent="0.2">
      <c r="B569" s="20"/>
      <c r="C569" s="20"/>
    </row>
    <row r="570" spans="2:3" x14ac:dyDescent="0.2">
      <c r="B570" s="20"/>
      <c r="C570" s="20"/>
    </row>
    <row r="571" spans="2:3" x14ac:dyDescent="0.2">
      <c r="B571" s="20"/>
      <c r="C571" s="20"/>
    </row>
    <row r="572" spans="2:3" x14ac:dyDescent="0.2">
      <c r="B572" s="20"/>
      <c r="C572" s="20"/>
    </row>
    <row r="573" spans="2:3" x14ac:dyDescent="0.2">
      <c r="B573" s="20"/>
      <c r="C573" s="20"/>
    </row>
    <row r="574" spans="2:3" x14ac:dyDescent="0.2">
      <c r="B574" s="20"/>
      <c r="C574" s="20"/>
    </row>
    <row r="575" spans="2:3" x14ac:dyDescent="0.2">
      <c r="B575" s="20"/>
      <c r="C575" s="20"/>
    </row>
    <row r="576" spans="2:3" x14ac:dyDescent="0.2">
      <c r="B576" s="20"/>
      <c r="C576" s="20"/>
    </row>
    <row r="577" spans="2:3" x14ac:dyDescent="0.2">
      <c r="B577" s="20"/>
      <c r="C577" s="20"/>
    </row>
    <row r="578" spans="2:3" x14ac:dyDescent="0.2">
      <c r="B578" s="20"/>
      <c r="C578" s="20"/>
    </row>
    <row r="579" spans="2:3" x14ac:dyDescent="0.2">
      <c r="B579" s="20"/>
      <c r="C579" s="20"/>
    </row>
    <row r="580" spans="2:3" x14ac:dyDescent="0.2">
      <c r="B580" s="20"/>
      <c r="C580" s="20"/>
    </row>
    <row r="581" spans="2:3" x14ac:dyDescent="0.2">
      <c r="B581" s="20"/>
      <c r="C581" s="20"/>
    </row>
    <row r="582" spans="2:3" x14ac:dyDescent="0.2">
      <c r="B582" s="20"/>
      <c r="C582" s="20"/>
    </row>
    <row r="583" spans="2:3" x14ac:dyDescent="0.2">
      <c r="B583" s="20"/>
      <c r="C583" s="20"/>
    </row>
    <row r="584" spans="2:3" x14ac:dyDescent="0.2">
      <c r="B584" s="20"/>
      <c r="C584" s="20"/>
    </row>
    <row r="585" spans="2:3" x14ac:dyDescent="0.2">
      <c r="B585" s="20"/>
      <c r="C585" s="20"/>
    </row>
    <row r="586" spans="2:3" x14ac:dyDescent="0.2">
      <c r="B586" s="20"/>
      <c r="C586" s="20"/>
    </row>
    <row r="587" spans="2:3" x14ac:dyDescent="0.2">
      <c r="B587" s="20"/>
      <c r="C587" s="20"/>
    </row>
    <row r="588" spans="2:3" x14ac:dyDescent="0.2">
      <c r="B588" s="20"/>
      <c r="C588" s="20"/>
    </row>
    <row r="589" spans="2:3" x14ac:dyDescent="0.2">
      <c r="B589" s="20"/>
      <c r="C589" s="20"/>
    </row>
    <row r="590" spans="2:3" x14ac:dyDescent="0.2">
      <c r="B590" s="20"/>
      <c r="C590" s="20"/>
    </row>
    <row r="591" spans="2:3" x14ac:dyDescent="0.2">
      <c r="B591" s="20"/>
      <c r="C591" s="20"/>
    </row>
    <row r="592" spans="2:3" x14ac:dyDescent="0.2">
      <c r="B592" s="20"/>
      <c r="C592" s="20"/>
    </row>
    <row r="593" spans="2:3" x14ac:dyDescent="0.2">
      <c r="B593" s="20"/>
      <c r="C593" s="20"/>
    </row>
    <row r="594" spans="2:3" x14ac:dyDescent="0.2">
      <c r="B594" s="20"/>
      <c r="C594" s="20"/>
    </row>
    <row r="595" spans="2:3" x14ac:dyDescent="0.2">
      <c r="B595" s="20"/>
      <c r="C595" s="20"/>
    </row>
    <row r="596" spans="2:3" x14ac:dyDescent="0.2">
      <c r="B596" s="20"/>
      <c r="C596" s="20"/>
    </row>
    <row r="597" spans="2:3" x14ac:dyDescent="0.2">
      <c r="B597" s="20"/>
      <c r="C597" s="20"/>
    </row>
    <row r="598" spans="2:3" x14ac:dyDescent="0.2">
      <c r="B598" s="20"/>
      <c r="C598" s="20"/>
    </row>
    <row r="599" spans="2:3" x14ac:dyDescent="0.2">
      <c r="B599" s="20"/>
      <c r="C599" s="20"/>
    </row>
    <row r="600" spans="2:3" x14ac:dyDescent="0.2">
      <c r="B600" s="20"/>
      <c r="C600" s="20"/>
    </row>
    <row r="601" spans="2:3" x14ac:dyDescent="0.2">
      <c r="B601" s="20"/>
      <c r="C601" s="20"/>
    </row>
    <row r="602" spans="2:3" x14ac:dyDescent="0.2">
      <c r="B602" s="20"/>
      <c r="C602" s="20"/>
    </row>
    <row r="603" spans="2:3" x14ac:dyDescent="0.2">
      <c r="B603" s="20"/>
      <c r="C603" s="20"/>
    </row>
    <row r="604" spans="2:3" x14ac:dyDescent="0.2">
      <c r="B604" s="20"/>
      <c r="C604" s="20"/>
    </row>
    <row r="605" spans="2:3" x14ac:dyDescent="0.2">
      <c r="B605" s="20"/>
      <c r="C605" s="20"/>
    </row>
    <row r="606" spans="2:3" x14ac:dyDescent="0.2">
      <c r="B606" s="20"/>
      <c r="C606" s="20"/>
    </row>
    <row r="607" spans="2:3" x14ac:dyDescent="0.2">
      <c r="B607" s="20"/>
      <c r="C607" s="20"/>
    </row>
    <row r="608" spans="2:3" x14ac:dyDescent="0.2">
      <c r="B608" s="20"/>
      <c r="C608" s="20"/>
    </row>
    <row r="609" spans="2:3" x14ac:dyDescent="0.2">
      <c r="B609" s="20"/>
      <c r="C609" s="20"/>
    </row>
    <row r="610" spans="2:3" x14ac:dyDescent="0.2">
      <c r="B610" s="20"/>
      <c r="C610" s="20"/>
    </row>
    <row r="611" spans="2:3" x14ac:dyDescent="0.2">
      <c r="B611" s="20"/>
      <c r="C611" s="20"/>
    </row>
    <row r="612" spans="2:3" x14ac:dyDescent="0.2">
      <c r="B612" s="20"/>
      <c r="C612" s="20"/>
    </row>
    <row r="613" spans="2:3" x14ac:dyDescent="0.2">
      <c r="B613" s="20"/>
      <c r="C613" s="20"/>
    </row>
    <row r="614" spans="2:3" x14ac:dyDescent="0.2">
      <c r="B614" s="20"/>
      <c r="C614" s="20"/>
    </row>
    <row r="615" spans="2:3" x14ac:dyDescent="0.2">
      <c r="B615" s="20"/>
      <c r="C615" s="20"/>
    </row>
    <row r="616" spans="2:3" x14ac:dyDescent="0.2">
      <c r="B616" s="20"/>
      <c r="C616" s="20"/>
    </row>
    <row r="617" spans="2:3" x14ac:dyDescent="0.2">
      <c r="B617" s="20"/>
      <c r="C617" s="20"/>
    </row>
    <row r="618" spans="2:3" x14ac:dyDescent="0.2">
      <c r="B618" s="20"/>
      <c r="C618" s="20"/>
    </row>
    <row r="619" spans="2:3" x14ac:dyDescent="0.2">
      <c r="B619" s="20"/>
      <c r="C619" s="20"/>
    </row>
    <row r="620" spans="2:3" x14ac:dyDescent="0.2">
      <c r="B620" s="20"/>
      <c r="C620" s="20"/>
    </row>
    <row r="621" spans="2:3" x14ac:dyDescent="0.2">
      <c r="B621" s="20"/>
      <c r="C621" s="20"/>
    </row>
    <row r="622" spans="2:3" x14ac:dyDescent="0.2">
      <c r="B622" s="20"/>
      <c r="C622" s="20"/>
    </row>
    <row r="623" spans="2:3" x14ac:dyDescent="0.2">
      <c r="B623" s="20"/>
      <c r="C623" s="20"/>
    </row>
    <row r="624" spans="2:3" x14ac:dyDescent="0.2">
      <c r="B624" s="20"/>
      <c r="C624" s="20"/>
    </row>
    <row r="625" spans="2:3" x14ac:dyDescent="0.2">
      <c r="B625" s="20"/>
      <c r="C625" s="20"/>
    </row>
    <row r="626" spans="2:3" x14ac:dyDescent="0.2">
      <c r="B626" s="20"/>
      <c r="C626" s="20"/>
    </row>
    <row r="627" spans="2:3" x14ac:dyDescent="0.2">
      <c r="B627" s="20"/>
      <c r="C627" s="20"/>
    </row>
    <row r="628" spans="2:3" x14ac:dyDescent="0.2">
      <c r="B628" s="20"/>
      <c r="C628" s="20"/>
    </row>
    <row r="629" spans="2:3" x14ac:dyDescent="0.2">
      <c r="B629" s="20"/>
      <c r="C629" s="20"/>
    </row>
    <row r="630" spans="2:3" x14ac:dyDescent="0.2">
      <c r="B630" s="20"/>
      <c r="C630" s="20"/>
    </row>
    <row r="631" spans="2:3" x14ac:dyDescent="0.2">
      <c r="B631" s="20"/>
      <c r="C631" s="20"/>
    </row>
    <row r="632" spans="2:3" x14ac:dyDescent="0.2">
      <c r="B632" s="20"/>
      <c r="C632" s="20"/>
    </row>
    <row r="633" spans="2:3" x14ac:dyDescent="0.2">
      <c r="B633" s="20"/>
      <c r="C633" s="20"/>
    </row>
    <row r="634" spans="2:3" x14ac:dyDescent="0.2">
      <c r="B634" s="20"/>
      <c r="C634" s="20"/>
    </row>
    <row r="635" spans="2:3" x14ac:dyDescent="0.2">
      <c r="B635" s="20"/>
      <c r="C635" s="20"/>
    </row>
    <row r="636" spans="2:3" x14ac:dyDescent="0.2">
      <c r="B636" s="20"/>
      <c r="C636" s="20"/>
    </row>
    <row r="637" spans="2:3" x14ac:dyDescent="0.2">
      <c r="B637" s="20"/>
      <c r="C637" s="20"/>
    </row>
    <row r="638" spans="2:3" x14ac:dyDescent="0.2">
      <c r="B638" s="20"/>
      <c r="C638" s="20"/>
    </row>
    <row r="639" spans="2:3" x14ac:dyDescent="0.2">
      <c r="B639" s="20"/>
      <c r="C639" s="20"/>
    </row>
    <row r="640" spans="2:3" x14ac:dyDescent="0.2">
      <c r="B640" s="20"/>
      <c r="C640" s="20"/>
    </row>
    <row r="641" spans="2:3" x14ac:dyDescent="0.2">
      <c r="B641" s="20"/>
      <c r="C641" s="20"/>
    </row>
    <row r="642" spans="2:3" x14ac:dyDescent="0.2">
      <c r="B642" s="20"/>
      <c r="C642" s="20"/>
    </row>
    <row r="643" spans="2:3" x14ac:dyDescent="0.2">
      <c r="B643" s="20"/>
      <c r="C643" s="20"/>
    </row>
    <row r="644" spans="2:3" x14ac:dyDescent="0.2">
      <c r="B644" s="20"/>
      <c r="C644" s="20"/>
    </row>
    <row r="645" spans="2:3" x14ac:dyDescent="0.2">
      <c r="B645" s="20"/>
      <c r="C645" s="20"/>
    </row>
    <row r="646" spans="2:3" x14ac:dyDescent="0.2">
      <c r="B646" s="20"/>
      <c r="C646" s="20"/>
    </row>
    <row r="647" spans="2:3" x14ac:dyDescent="0.2">
      <c r="B647" s="20"/>
      <c r="C647" s="20"/>
    </row>
    <row r="648" spans="2:3" x14ac:dyDescent="0.2">
      <c r="B648" s="20"/>
      <c r="C648" s="20"/>
    </row>
    <row r="649" spans="2:3" x14ac:dyDescent="0.2">
      <c r="B649" s="20"/>
      <c r="C649" s="20"/>
    </row>
    <row r="650" spans="2:3" x14ac:dyDescent="0.2">
      <c r="B650" s="20"/>
      <c r="C650" s="20"/>
    </row>
    <row r="651" spans="2:3" x14ac:dyDescent="0.2">
      <c r="B651" s="20"/>
      <c r="C651" s="20"/>
    </row>
    <row r="652" spans="2:3" x14ac:dyDescent="0.2">
      <c r="B652" s="20"/>
      <c r="C652" s="20"/>
    </row>
    <row r="653" spans="2:3" x14ac:dyDescent="0.2">
      <c r="B653" s="20"/>
      <c r="C653" s="20"/>
    </row>
    <row r="654" spans="2:3" x14ac:dyDescent="0.2">
      <c r="B654" s="20"/>
      <c r="C654" s="20"/>
    </row>
    <row r="655" spans="2:3" x14ac:dyDescent="0.2">
      <c r="B655" s="20"/>
      <c r="C655" s="20"/>
    </row>
    <row r="656" spans="2:3" x14ac:dyDescent="0.2">
      <c r="B656" s="20"/>
      <c r="C656" s="20"/>
    </row>
    <row r="657" spans="2:3" x14ac:dyDescent="0.2">
      <c r="B657" s="20"/>
      <c r="C657" s="20"/>
    </row>
    <row r="658" spans="2:3" x14ac:dyDescent="0.2">
      <c r="B658" s="20"/>
      <c r="C658" s="20"/>
    </row>
    <row r="659" spans="2:3" x14ac:dyDescent="0.2">
      <c r="B659" s="20"/>
      <c r="C659" s="20"/>
    </row>
    <row r="660" spans="2:3" x14ac:dyDescent="0.2">
      <c r="B660" s="20"/>
      <c r="C660" s="20"/>
    </row>
    <row r="661" spans="2:3" x14ac:dyDescent="0.2">
      <c r="B661" s="20"/>
      <c r="C661" s="20"/>
    </row>
    <row r="662" spans="2:3" x14ac:dyDescent="0.2">
      <c r="B662" s="20"/>
      <c r="C662" s="20"/>
    </row>
    <row r="663" spans="2:3" x14ac:dyDescent="0.2">
      <c r="B663" s="20"/>
      <c r="C663" s="20"/>
    </row>
    <row r="664" spans="2:3" x14ac:dyDescent="0.2">
      <c r="B664" s="20"/>
      <c r="C664" s="20"/>
    </row>
    <row r="665" spans="2:3" x14ac:dyDescent="0.2">
      <c r="B665" s="20"/>
      <c r="C665" s="20"/>
    </row>
    <row r="666" spans="2:3" x14ac:dyDescent="0.2">
      <c r="B666" s="20"/>
      <c r="C666" s="20"/>
    </row>
    <row r="667" spans="2:3" x14ac:dyDescent="0.2">
      <c r="B667" s="20"/>
      <c r="C667" s="20"/>
    </row>
    <row r="668" spans="2:3" x14ac:dyDescent="0.2">
      <c r="B668" s="20"/>
      <c r="C668" s="20"/>
    </row>
    <row r="669" spans="2:3" x14ac:dyDescent="0.2">
      <c r="B669" s="20"/>
      <c r="C669" s="20"/>
    </row>
    <row r="670" spans="2:3" x14ac:dyDescent="0.2">
      <c r="B670" s="20"/>
      <c r="C670" s="20"/>
    </row>
    <row r="671" spans="2:3" x14ac:dyDescent="0.2">
      <c r="B671" s="20"/>
      <c r="C671" s="20"/>
    </row>
    <row r="672" spans="2:3" x14ac:dyDescent="0.2">
      <c r="B672" s="20"/>
      <c r="C672" s="20"/>
    </row>
    <row r="673" spans="2:3" x14ac:dyDescent="0.2">
      <c r="B673" s="20"/>
      <c r="C673" s="20"/>
    </row>
    <row r="674" spans="2:3" x14ac:dyDescent="0.2">
      <c r="B674" s="20"/>
      <c r="C674" s="20"/>
    </row>
    <row r="675" spans="2:3" x14ac:dyDescent="0.2">
      <c r="B675" s="20"/>
      <c r="C675" s="20"/>
    </row>
    <row r="676" spans="2:3" x14ac:dyDescent="0.2">
      <c r="B676" s="20"/>
      <c r="C676" s="20"/>
    </row>
    <row r="677" spans="2:3" x14ac:dyDescent="0.2">
      <c r="B677" s="20"/>
      <c r="C677" s="20"/>
    </row>
    <row r="678" spans="2:3" x14ac:dyDescent="0.2">
      <c r="B678" s="20"/>
      <c r="C678" s="20"/>
    </row>
    <row r="679" spans="2:3" x14ac:dyDescent="0.2">
      <c r="B679" s="20"/>
      <c r="C679" s="20"/>
    </row>
    <row r="680" spans="2:3" x14ac:dyDescent="0.2">
      <c r="B680" s="20"/>
      <c r="C680" s="20"/>
    </row>
    <row r="681" spans="2:3" x14ac:dyDescent="0.2">
      <c r="B681" s="20"/>
      <c r="C681" s="20"/>
    </row>
    <row r="682" spans="2:3" x14ac:dyDescent="0.2">
      <c r="B682" s="20"/>
      <c r="C682" s="20"/>
    </row>
    <row r="683" spans="2:3" x14ac:dyDescent="0.2">
      <c r="B683" s="20"/>
      <c r="C683" s="20"/>
    </row>
    <row r="684" spans="2:3" x14ac:dyDescent="0.2">
      <c r="B684" s="20"/>
      <c r="C684" s="20"/>
    </row>
    <row r="685" spans="2:3" x14ac:dyDescent="0.2">
      <c r="B685" s="20"/>
      <c r="C685" s="20"/>
    </row>
    <row r="686" spans="2:3" x14ac:dyDescent="0.2">
      <c r="B686" s="20"/>
      <c r="C686" s="20"/>
    </row>
    <row r="687" spans="2:3" x14ac:dyDescent="0.2">
      <c r="B687" s="20"/>
      <c r="C687" s="20"/>
    </row>
    <row r="688" spans="2:3" x14ac:dyDescent="0.2">
      <c r="B688" s="20"/>
      <c r="C688" s="20"/>
    </row>
    <row r="689" spans="2:3" x14ac:dyDescent="0.2">
      <c r="B689" s="20"/>
      <c r="C689" s="20"/>
    </row>
    <row r="690" spans="2:3" x14ac:dyDescent="0.2">
      <c r="B690" s="20"/>
      <c r="C690" s="20"/>
    </row>
    <row r="691" spans="2:3" x14ac:dyDescent="0.2">
      <c r="B691" s="20"/>
      <c r="C691" s="20"/>
    </row>
    <row r="692" spans="2:3" x14ac:dyDescent="0.2">
      <c r="B692" s="20"/>
      <c r="C692" s="20"/>
    </row>
    <row r="693" spans="2:3" x14ac:dyDescent="0.2">
      <c r="B693" s="20"/>
      <c r="C693" s="20"/>
    </row>
    <row r="694" spans="2:3" x14ac:dyDescent="0.2">
      <c r="B694" s="20"/>
      <c r="C694" s="20"/>
    </row>
    <row r="695" spans="2:3" x14ac:dyDescent="0.2">
      <c r="B695" s="20"/>
      <c r="C695" s="20"/>
    </row>
    <row r="696" spans="2:3" x14ac:dyDescent="0.2">
      <c r="B696" s="20"/>
      <c r="C696" s="20"/>
    </row>
    <row r="697" spans="2:3" x14ac:dyDescent="0.2">
      <c r="B697" s="20"/>
      <c r="C697" s="20"/>
    </row>
    <row r="698" spans="2:3" x14ac:dyDescent="0.2">
      <c r="B698" s="20"/>
      <c r="C698" s="20"/>
    </row>
    <row r="699" spans="2:3" x14ac:dyDescent="0.2">
      <c r="B699" s="20"/>
      <c r="C699" s="20"/>
    </row>
    <row r="700" spans="2:3" x14ac:dyDescent="0.2">
      <c r="B700" s="20"/>
      <c r="C700" s="20"/>
    </row>
    <row r="701" spans="2:3" x14ac:dyDescent="0.2">
      <c r="B701" s="20"/>
      <c r="C701" s="20"/>
    </row>
    <row r="702" spans="2:3" x14ac:dyDescent="0.2">
      <c r="B702" s="20"/>
      <c r="C702" s="20"/>
    </row>
    <row r="703" spans="2:3" x14ac:dyDescent="0.2">
      <c r="B703" s="20"/>
      <c r="C703" s="20"/>
    </row>
    <row r="704" spans="2:3" x14ac:dyDescent="0.2">
      <c r="B704" s="20"/>
      <c r="C704" s="20"/>
    </row>
    <row r="705" spans="2:3" x14ac:dyDescent="0.2">
      <c r="B705" s="20"/>
      <c r="C705" s="20"/>
    </row>
    <row r="706" spans="2:3" x14ac:dyDescent="0.2">
      <c r="B706" s="20"/>
      <c r="C706" s="20"/>
    </row>
    <row r="707" spans="2:3" x14ac:dyDescent="0.2">
      <c r="B707" s="20"/>
      <c r="C707" s="20"/>
    </row>
    <row r="708" spans="2:3" x14ac:dyDescent="0.2">
      <c r="B708" s="20"/>
      <c r="C708" s="20"/>
    </row>
    <row r="709" spans="2:3" x14ac:dyDescent="0.2">
      <c r="B709" s="20"/>
      <c r="C709" s="20"/>
    </row>
    <row r="710" spans="2:3" x14ac:dyDescent="0.2">
      <c r="B710" s="20"/>
      <c r="C710" s="20"/>
    </row>
    <row r="711" spans="2:3" x14ac:dyDescent="0.2">
      <c r="B711" s="20"/>
      <c r="C711" s="20"/>
    </row>
    <row r="712" spans="2:3" x14ac:dyDescent="0.2">
      <c r="B712" s="20"/>
      <c r="C712" s="20"/>
    </row>
    <row r="713" spans="2:3" x14ac:dyDescent="0.2">
      <c r="B713" s="20"/>
      <c r="C713" s="20"/>
    </row>
    <row r="714" spans="2:3" x14ac:dyDescent="0.2">
      <c r="B714" s="20"/>
      <c r="C714" s="20"/>
    </row>
    <row r="715" spans="2:3" x14ac:dyDescent="0.2">
      <c r="B715" s="20"/>
      <c r="C715" s="20"/>
    </row>
    <row r="716" spans="2:3" x14ac:dyDescent="0.2">
      <c r="B716" s="20"/>
      <c r="C716" s="20"/>
    </row>
    <row r="717" spans="2:3" x14ac:dyDescent="0.2">
      <c r="B717" s="20"/>
      <c r="C717" s="20"/>
    </row>
    <row r="718" spans="2:3" x14ac:dyDescent="0.2">
      <c r="B718" s="20"/>
      <c r="C718" s="20"/>
    </row>
    <row r="719" spans="2:3" x14ac:dyDescent="0.2">
      <c r="B719" s="20"/>
      <c r="C719" s="20"/>
    </row>
    <row r="720" spans="2:3" x14ac:dyDescent="0.2">
      <c r="B720" s="20"/>
      <c r="C720" s="20"/>
    </row>
    <row r="721" spans="2:3" x14ac:dyDescent="0.2">
      <c r="B721" s="20"/>
      <c r="C721" s="20"/>
    </row>
    <row r="722" spans="2:3" x14ac:dyDescent="0.2">
      <c r="B722" s="20"/>
      <c r="C722" s="20"/>
    </row>
    <row r="723" spans="2:3" x14ac:dyDescent="0.2">
      <c r="B723" s="20"/>
      <c r="C723" s="20"/>
    </row>
    <row r="724" spans="2:3" x14ac:dyDescent="0.2">
      <c r="B724" s="20"/>
      <c r="C724" s="20"/>
    </row>
    <row r="725" spans="2:3" x14ac:dyDescent="0.2">
      <c r="B725" s="20"/>
      <c r="C725" s="20"/>
    </row>
    <row r="726" spans="2:3" x14ac:dyDescent="0.2">
      <c r="B726" s="20"/>
      <c r="C726" s="20"/>
    </row>
    <row r="727" spans="2:3" x14ac:dyDescent="0.2">
      <c r="B727" s="20"/>
      <c r="C727" s="20"/>
    </row>
    <row r="728" spans="2:3" x14ac:dyDescent="0.2">
      <c r="B728" s="20"/>
      <c r="C728" s="20"/>
    </row>
    <row r="729" spans="2:3" x14ac:dyDescent="0.2">
      <c r="B729" s="20"/>
      <c r="C729" s="20"/>
    </row>
    <row r="730" spans="2:3" x14ac:dyDescent="0.2">
      <c r="B730" s="20"/>
      <c r="C730" s="20"/>
    </row>
    <row r="731" spans="2:3" x14ac:dyDescent="0.2">
      <c r="B731" s="20"/>
      <c r="C731" s="20"/>
    </row>
    <row r="732" spans="2:3" x14ac:dyDescent="0.2">
      <c r="B732" s="20"/>
      <c r="C732" s="20"/>
    </row>
    <row r="733" spans="2:3" x14ac:dyDescent="0.2">
      <c r="B733" s="20"/>
      <c r="C733" s="20"/>
    </row>
    <row r="734" spans="2:3" x14ac:dyDescent="0.2">
      <c r="B734" s="20"/>
      <c r="C734" s="20"/>
    </row>
    <row r="735" spans="2:3" x14ac:dyDescent="0.2">
      <c r="B735" s="20"/>
      <c r="C735" s="20"/>
    </row>
    <row r="736" spans="2:3" x14ac:dyDescent="0.2">
      <c r="B736" s="20"/>
      <c r="C736" s="20"/>
    </row>
    <row r="737" spans="2:3" x14ac:dyDescent="0.2">
      <c r="B737" s="20"/>
      <c r="C737" s="20"/>
    </row>
    <row r="738" spans="2:3" x14ac:dyDescent="0.2">
      <c r="B738" s="20"/>
      <c r="C738" s="20"/>
    </row>
    <row r="739" spans="2:3" x14ac:dyDescent="0.2">
      <c r="B739" s="20"/>
      <c r="C739" s="20"/>
    </row>
    <row r="740" spans="2:3" x14ac:dyDescent="0.2">
      <c r="B740" s="20"/>
      <c r="C740" s="20"/>
    </row>
    <row r="741" spans="2:3" x14ac:dyDescent="0.2">
      <c r="B741" s="20"/>
      <c r="C741" s="20"/>
    </row>
    <row r="742" spans="2:3" x14ac:dyDescent="0.2">
      <c r="B742" s="20"/>
      <c r="C742" s="20"/>
    </row>
    <row r="743" spans="2:3" x14ac:dyDescent="0.2">
      <c r="B743" s="20"/>
      <c r="C743" s="20"/>
    </row>
    <row r="744" spans="2:3" x14ac:dyDescent="0.2">
      <c r="B744" s="20"/>
      <c r="C744" s="20"/>
    </row>
    <row r="745" spans="2:3" x14ac:dyDescent="0.2">
      <c r="B745" s="20"/>
      <c r="C745" s="20"/>
    </row>
    <row r="746" spans="2:3" x14ac:dyDescent="0.2">
      <c r="B746" s="20"/>
      <c r="C746" s="20"/>
    </row>
    <row r="747" spans="2:3" x14ac:dyDescent="0.2">
      <c r="B747" s="20"/>
      <c r="C747" s="20"/>
    </row>
    <row r="748" spans="2:3" x14ac:dyDescent="0.2">
      <c r="B748" s="20"/>
      <c r="C748" s="20"/>
    </row>
    <row r="749" spans="2:3" x14ac:dyDescent="0.2">
      <c r="B749" s="20"/>
      <c r="C749" s="20"/>
    </row>
    <row r="750" spans="2:3" x14ac:dyDescent="0.2">
      <c r="B750" s="20"/>
      <c r="C750" s="20"/>
    </row>
    <row r="751" spans="2:3" x14ac:dyDescent="0.2">
      <c r="B751" s="20"/>
      <c r="C751" s="20"/>
    </row>
    <row r="752" spans="2:3" x14ac:dyDescent="0.2">
      <c r="B752" s="20"/>
      <c r="C752" s="20"/>
    </row>
    <row r="753" spans="2:3" x14ac:dyDescent="0.2">
      <c r="B753" s="20"/>
      <c r="C753" s="20"/>
    </row>
    <row r="754" spans="2:3" x14ac:dyDescent="0.2">
      <c r="B754" s="20"/>
      <c r="C754" s="20"/>
    </row>
    <row r="755" spans="2:3" x14ac:dyDescent="0.2">
      <c r="B755" s="20"/>
      <c r="C755" s="20"/>
    </row>
    <row r="756" spans="2:3" x14ac:dyDescent="0.2">
      <c r="B756" s="20"/>
      <c r="C756" s="20"/>
    </row>
    <row r="757" spans="2:3" x14ac:dyDescent="0.2">
      <c r="B757" s="20"/>
      <c r="C757" s="20"/>
    </row>
    <row r="758" spans="2:3" x14ac:dyDescent="0.2">
      <c r="B758" s="20"/>
      <c r="C758" s="20"/>
    </row>
    <row r="759" spans="2:3" x14ac:dyDescent="0.2">
      <c r="B759" s="20"/>
      <c r="C759" s="20"/>
    </row>
    <row r="760" spans="2:3" x14ac:dyDescent="0.2">
      <c r="B760" s="20"/>
      <c r="C760" s="20"/>
    </row>
    <row r="761" spans="2:3" x14ac:dyDescent="0.2">
      <c r="B761" s="20"/>
      <c r="C761" s="20"/>
    </row>
    <row r="762" spans="2:3" x14ac:dyDescent="0.2">
      <c r="B762" s="20"/>
      <c r="C762" s="20"/>
    </row>
    <row r="763" spans="2:3" x14ac:dyDescent="0.2">
      <c r="B763" s="20"/>
      <c r="C763" s="20"/>
    </row>
    <row r="764" spans="2:3" x14ac:dyDescent="0.2">
      <c r="B764" s="20"/>
      <c r="C764" s="20"/>
    </row>
    <row r="765" spans="2:3" x14ac:dyDescent="0.2">
      <c r="B765" s="20"/>
      <c r="C765" s="20"/>
    </row>
    <row r="766" spans="2:3" x14ac:dyDescent="0.2">
      <c r="B766" s="20"/>
      <c r="C766" s="20"/>
    </row>
    <row r="767" spans="2:3" x14ac:dyDescent="0.2">
      <c r="B767" s="20"/>
      <c r="C767" s="20"/>
    </row>
    <row r="768" spans="2:3" x14ac:dyDescent="0.2">
      <c r="B768" s="20"/>
      <c r="C768" s="20"/>
    </row>
    <row r="769" spans="2:3" x14ac:dyDescent="0.2">
      <c r="B769" s="20"/>
      <c r="C769" s="20"/>
    </row>
    <row r="770" spans="2:3" x14ac:dyDescent="0.2">
      <c r="B770" s="20"/>
      <c r="C770" s="20"/>
    </row>
    <row r="771" spans="2:3" x14ac:dyDescent="0.2">
      <c r="B771" s="20"/>
      <c r="C771" s="20"/>
    </row>
    <row r="772" spans="2:3" x14ac:dyDescent="0.2">
      <c r="B772" s="20"/>
      <c r="C772" s="20"/>
    </row>
    <row r="773" spans="2:3" x14ac:dyDescent="0.2">
      <c r="B773" s="20"/>
      <c r="C773" s="20"/>
    </row>
    <row r="774" spans="2:3" x14ac:dyDescent="0.2">
      <c r="B774" s="20"/>
      <c r="C774" s="20"/>
    </row>
    <row r="775" spans="2:3" x14ac:dyDescent="0.2">
      <c r="B775" s="20"/>
      <c r="C775" s="20"/>
    </row>
    <row r="776" spans="2:3" x14ac:dyDescent="0.2">
      <c r="B776" s="20"/>
      <c r="C776" s="20"/>
    </row>
    <row r="777" spans="2:3" x14ac:dyDescent="0.2">
      <c r="B777" s="20"/>
      <c r="C777" s="20"/>
    </row>
    <row r="778" spans="2:3" x14ac:dyDescent="0.2">
      <c r="B778" s="20"/>
      <c r="C778" s="20"/>
    </row>
    <row r="779" spans="2:3" x14ac:dyDescent="0.2">
      <c r="B779" s="20"/>
      <c r="C779" s="20"/>
    </row>
    <row r="780" spans="2:3" x14ac:dyDescent="0.2">
      <c r="B780" s="20"/>
      <c r="C780" s="20"/>
    </row>
    <row r="781" spans="2:3" x14ac:dyDescent="0.2">
      <c r="B781" s="20"/>
      <c r="C781" s="20"/>
    </row>
    <row r="782" spans="2:3" x14ac:dyDescent="0.2">
      <c r="B782" s="20"/>
      <c r="C782" s="20"/>
    </row>
    <row r="783" spans="2:3" x14ac:dyDescent="0.2">
      <c r="B783" s="20"/>
      <c r="C783" s="20"/>
    </row>
    <row r="784" spans="2:3" x14ac:dyDescent="0.2">
      <c r="B784" s="20"/>
      <c r="C784" s="20"/>
    </row>
    <row r="785" spans="2:3" x14ac:dyDescent="0.2">
      <c r="B785" s="20"/>
      <c r="C785" s="20"/>
    </row>
    <row r="786" spans="2:3" x14ac:dyDescent="0.2">
      <c r="B786" s="20"/>
      <c r="C786" s="20"/>
    </row>
    <row r="787" spans="2:3" x14ac:dyDescent="0.2">
      <c r="B787" s="20"/>
      <c r="C787" s="20"/>
    </row>
    <row r="788" spans="2:3" x14ac:dyDescent="0.2">
      <c r="B788" s="20"/>
      <c r="C788" s="20"/>
    </row>
    <row r="789" spans="2:3" x14ac:dyDescent="0.2">
      <c r="B789" s="20"/>
      <c r="C789" s="20"/>
    </row>
    <row r="790" spans="2:3" x14ac:dyDescent="0.2">
      <c r="B790" s="20"/>
      <c r="C790" s="20"/>
    </row>
    <row r="791" spans="2:3" x14ac:dyDescent="0.2">
      <c r="B791" s="20"/>
      <c r="C791" s="20"/>
    </row>
    <row r="792" spans="2:3" x14ac:dyDescent="0.2">
      <c r="B792" s="20"/>
      <c r="C792" s="20"/>
    </row>
    <row r="793" spans="2:3" x14ac:dyDescent="0.2">
      <c r="B793" s="20"/>
      <c r="C793" s="20"/>
    </row>
    <row r="794" spans="2:3" x14ac:dyDescent="0.2">
      <c r="B794" s="20"/>
      <c r="C794" s="20"/>
    </row>
    <row r="795" spans="2:3" x14ac:dyDescent="0.2">
      <c r="B795" s="20"/>
      <c r="C795" s="20"/>
    </row>
    <row r="796" spans="2:3" x14ac:dyDescent="0.2">
      <c r="B796" s="20"/>
      <c r="C796" s="20"/>
    </row>
    <row r="797" spans="2:3" x14ac:dyDescent="0.2">
      <c r="B797" s="20"/>
      <c r="C797" s="20"/>
    </row>
    <row r="798" spans="2:3" x14ac:dyDescent="0.2">
      <c r="B798" s="20"/>
      <c r="C798" s="20"/>
    </row>
    <row r="799" spans="2:3" x14ac:dyDescent="0.2">
      <c r="B799" s="20"/>
      <c r="C799" s="20"/>
    </row>
    <row r="800" spans="2:3" x14ac:dyDescent="0.2">
      <c r="B800" s="20"/>
      <c r="C800" s="20"/>
    </row>
    <row r="801" spans="2:3" x14ac:dyDescent="0.2">
      <c r="B801" s="20"/>
      <c r="C801" s="20"/>
    </row>
    <row r="802" spans="2:3" x14ac:dyDescent="0.2">
      <c r="B802" s="20"/>
      <c r="C802" s="20"/>
    </row>
    <row r="803" spans="2:3" x14ac:dyDescent="0.2">
      <c r="B803" s="20"/>
      <c r="C803" s="20"/>
    </row>
    <row r="804" spans="2:3" x14ac:dyDescent="0.2">
      <c r="B804" s="20"/>
      <c r="C804" s="20"/>
    </row>
    <row r="805" spans="2:3" x14ac:dyDescent="0.2">
      <c r="B805" s="20"/>
      <c r="C805" s="20"/>
    </row>
    <row r="806" spans="2:3" x14ac:dyDescent="0.2">
      <c r="B806" s="20"/>
      <c r="C806" s="20"/>
    </row>
    <row r="807" spans="2:3" x14ac:dyDescent="0.2">
      <c r="B807" s="20"/>
      <c r="C807" s="20"/>
    </row>
    <row r="808" spans="2:3" x14ac:dyDescent="0.2">
      <c r="B808" s="20"/>
      <c r="C808" s="20"/>
    </row>
    <row r="809" spans="2:3" x14ac:dyDescent="0.2">
      <c r="B809" s="20"/>
      <c r="C809" s="20"/>
    </row>
    <row r="810" spans="2:3" x14ac:dyDescent="0.2">
      <c r="B810" s="20"/>
      <c r="C810" s="20"/>
    </row>
    <row r="811" spans="2:3" x14ac:dyDescent="0.2">
      <c r="B811" s="20"/>
      <c r="C811" s="20"/>
    </row>
    <row r="812" spans="2:3" x14ac:dyDescent="0.2">
      <c r="B812" s="20"/>
      <c r="C812" s="20"/>
    </row>
    <row r="813" spans="2:3" x14ac:dyDescent="0.2">
      <c r="B813" s="20"/>
      <c r="C813" s="20"/>
    </row>
    <row r="814" spans="2:3" x14ac:dyDescent="0.2">
      <c r="B814" s="20"/>
      <c r="C814" s="20"/>
    </row>
    <row r="815" spans="2:3" x14ac:dyDescent="0.2">
      <c r="B815" s="20"/>
      <c r="C815" s="20"/>
    </row>
    <row r="816" spans="2:3" x14ac:dyDescent="0.2">
      <c r="B816" s="20"/>
      <c r="C816" s="20"/>
    </row>
    <row r="817" spans="2:3" x14ac:dyDescent="0.2">
      <c r="B817" s="20"/>
      <c r="C817" s="20"/>
    </row>
    <row r="818" spans="2:3" x14ac:dyDescent="0.2">
      <c r="B818" s="20"/>
      <c r="C818" s="20"/>
    </row>
    <row r="819" spans="2:3" x14ac:dyDescent="0.2">
      <c r="B819" s="20"/>
      <c r="C819" s="20"/>
    </row>
    <row r="820" spans="2:3" x14ac:dyDescent="0.2">
      <c r="B820" s="20"/>
      <c r="C820" s="20"/>
    </row>
    <row r="821" spans="2:3" x14ac:dyDescent="0.2">
      <c r="B821" s="20"/>
      <c r="C821" s="20"/>
    </row>
    <row r="822" spans="2:3" x14ac:dyDescent="0.2">
      <c r="B822" s="20"/>
      <c r="C822" s="20"/>
    </row>
    <row r="823" spans="2:3" x14ac:dyDescent="0.2">
      <c r="B823" s="20"/>
      <c r="C823" s="20"/>
    </row>
    <row r="824" spans="2:3" x14ac:dyDescent="0.2">
      <c r="B824" s="20"/>
      <c r="C824" s="20"/>
    </row>
    <row r="825" spans="2:3" x14ac:dyDescent="0.2">
      <c r="B825" s="20"/>
      <c r="C825" s="20"/>
    </row>
    <row r="826" spans="2:3" x14ac:dyDescent="0.2">
      <c r="B826" s="20"/>
      <c r="C826" s="20"/>
    </row>
    <row r="827" spans="2:3" x14ac:dyDescent="0.2">
      <c r="B827" s="20"/>
      <c r="C827" s="20"/>
    </row>
    <row r="828" spans="2:3" x14ac:dyDescent="0.2">
      <c r="B828" s="20"/>
      <c r="C828" s="20"/>
    </row>
    <row r="829" spans="2:3" x14ac:dyDescent="0.2">
      <c r="B829" s="20"/>
      <c r="C829" s="20"/>
    </row>
    <row r="830" spans="2:3" x14ac:dyDescent="0.2">
      <c r="B830" s="20"/>
      <c r="C830" s="20"/>
    </row>
    <row r="831" spans="2:3" x14ac:dyDescent="0.2">
      <c r="B831" s="20"/>
      <c r="C831" s="20"/>
    </row>
    <row r="832" spans="2:3" x14ac:dyDescent="0.2">
      <c r="B832" s="20"/>
      <c r="C832" s="20"/>
    </row>
    <row r="833" spans="2:3" x14ac:dyDescent="0.2">
      <c r="B833" s="20"/>
      <c r="C833" s="20"/>
    </row>
    <row r="834" spans="2:3" x14ac:dyDescent="0.2">
      <c r="B834" s="20"/>
      <c r="C834" s="20"/>
    </row>
    <row r="835" spans="2:3" x14ac:dyDescent="0.2">
      <c r="B835" s="20"/>
      <c r="C835" s="20"/>
    </row>
    <row r="836" spans="2:3" x14ac:dyDescent="0.2">
      <c r="B836" s="20"/>
      <c r="C836" s="20"/>
    </row>
    <row r="837" spans="2:3" x14ac:dyDescent="0.2">
      <c r="B837" s="20"/>
      <c r="C837" s="20"/>
    </row>
    <row r="838" spans="2:3" x14ac:dyDescent="0.2">
      <c r="B838" s="20"/>
      <c r="C838" s="20"/>
    </row>
    <row r="839" spans="2:3" x14ac:dyDescent="0.2">
      <c r="B839" s="20"/>
      <c r="C839" s="20"/>
    </row>
    <row r="840" spans="2:3" x14ac:dyDescent="0.2">
      <c r="B840" s="20"/>
      <c r="C840" s="20"/>
    </row>
    <row r="841" spans="2:3" x14ac:dyDescent="0.2">
      <c r="B841" s="20"/>
      <c r="C841" s="20"/>
    </row>
    <row r="842" spans="2:3" x14ac:dyDescent="0.2">
      <c r="B842" s="20"/>
      <c r="C842" s="20"/>
    </row>
    <row r="843" spans="2:3" x14ac:dyDescent="0.2">
      <c r="B843" s="20"/>
      <c r="C843" s="20"/>
    </row>
    <row r="844" spans="2:3" x14ac:dyDescent="0.2">
      <c r="B844" s="20"/>
      <c r="C844" s="20"/>
    </row>
    <row r="845" spans="2:3" x14ac:dyDescent="0.2">
      <c r="B845" s="20"/>
      <c r="C845" s="20"/>
    </row>
    <row r="846" spans="2:3" x14ac:dyDescent="0.2">
      <c r="B846" s="20"/>
      <c r="C846" s="20"/>
    </row>
    <row r="847" spans="2:3" x14ac:dyDescent="0.2">
      <c r="B847" s="20"/>
      <c r="C847" s="20"/>
    </row>
    <row r="848" spans="2:3" x14ac:dyDescent="0.2">
      <c r="B848" s="20"/>
      <c r="C848" s="20"/>
    </row>
    <row r="849" spans="2:3" x14ac:dyDescent="0.2">
      <c r="B849" s="20"/>
      <c r="C849" s="20"/>
    </row>
    <row r="850" spans="2:3" x14ac:dyDescent="0.2">
      <c r="B850" s="20"/>
      <c r="C850" s="20"/>
    </row>
    <row r="851" spans="2:3" x14ac:dyDescent="0.2">
      <c r="B851" s="20"/>
      <c r="C851" s="20"/>
    </row>
    <row r="852" spans="2:3" x14ac:dyDescent="0.2">
      <c r="B852" s="20"/>
      <c r="C852" s="20"/>
    </row>
    <row r="853" spans="2:3" x14ac:dyDescent="0.2">
      <c r="B853" s="20"/>
      <c r="C853" s="20"/>
    </row>
    <row r="854" spans="2:3" x14ac:dyDescent="0.2">
      <c r="B854" s="20"/>
      <c r="C854" s="20"/>
    </row>
    <row r="855" spans="2:3" x14ac:dyDescent="0.2">
      <c r="B855" s="20"/>
      <c r="C855" s="20"/>
    </row>
    <row r="856" spans="2:3" x14ac:dyDescent="0.2">
      <c r="B856" s="20"/>
      <c r="C856" s="20"/>
    </row>
    <row r="857" spans="2:3" x14ac:dyDescent="0.2">
      <c r="B857" s="20"/>
      <c r="C857" s="20"/>
    </row>
    <row r="858" spans="2:3" x14ac:dyDescent="0.2">
      <c r="B858" s="20"/>
      <c r="C858" s="20"/>
    </row>
    <row r="859" spans="2:3" x14ac:dyDescent="0.2">
      <c r="B859" s="20"/>
      <c r="C859" s="20"/>
    </row>
    <row r="860" spans="2:3" x14ac:dyDescent="0.2">
      <c r="B860" s="20"/>
      <c r="C860" s="20"/>
    </row>
    <row r="861" spans="2:3" x14ac:dyDescent="0.2">
      <c r="B861" s="20"/>
      <c r="C861" s="20"/>
    </row>
    <row r="862" spans="2:3" x14ac:dyDescent="0.2">
      <c r="B862" s="20"/>
      <c r="C862" s="20"/>
    </row>
    <row r="863" spans="2:3" x14ac:dyDescent="0.2">
      <c r="B863" s="20"/>
      <c r="C863" s="20"/>
    </row>
    <row r="864" spans="2:3" x14ac:dyDescent="0.2">
      <c r="B864" s="20"/>
      <c r="C864" s="20"/>
    </row>
    <row r="865" spans="2:3" x14ac:dyDescent="0.2">
      <c r="B865" s="20"/>
      <c r="C865" s="20"/>
    </row>
    <row r="866" spans="2:3" x14ac:dyDescent="0.2">
      <c r="B866" s="20"/>
      <c r="C866" s="20"/>
    </row>
    <row r="867" spans="2:3" x14ac:dyDescent="0.2">
      <c r="B867" s="20"/>
      <c r="C867" s="20"/>
    </row>
    <row r="868" spans="2:3" x14ac:dyDescent="0.2">
      <c r="B868" s="20"/>
      <c r="C868" s="20"/>
    </row>
    <row r="869" spans="2:3" x14ac:dyDescent="0.2">
      <c r="B869" s="20"/>
      <c r="C869" s="20"/>
    </row>
    <row r="870" spans="2:3" x14ac:dyDescent="0.2">
      <c r="B870" s="20"/>
      <c r="C870" s="20"/>
    </row>
    <row r="871" spans="2:3" x14ac:dyDescent="0.2">
      <c r="B871" s="20"/>
      <c r="C871" s="20"/>
    </row>
    <row r="872" spans="2:3" x14ac:dyDescent="0.2">
      <c r="B872" s="20"/>
      <c r="C872" s="20"/>
    </row>
    <row r="873" spans="2:3" x14ac:dyDescent="0.2">
      <c r="B873" s="20"/>
      <c r="C873" s="20"/>
    </row>
    <row r="874" spans="2:3" x14ac:dyDescent="0.2">
      <c r="B874" s="20"/>
      <c r="C874" s="20"/>
    </row>
    <row r="875" spans="2:3" x14ac:dyDescent="0.2">
      <c r="B875" s="20"/>
      <c r="C875" s="20"/>
    </row>
    <row r="876" spans="2:3" x14ac:dyDescent="0.2">
      <c r="B876" s="20"/>
      <c r="C876" s="20"/>
    </row>
    <row r="877" spans="2:3" x14ac:dyDescent="0.2">
      <c r="B877" s="20"/>
      <c r="C877" s="20"/>
    </row>
    <row r="878" spans="2:3" x14ac:dyDescent="0.2">
      <c r="B878" s="20"/>
      <c r="C878" s="20"/>
    </row>
    <row r="879" spans="2:3" x14ac:dyDescent="0.2">
      <c r="B879" s="20"/>
      <c r="C879" s="20"/>
    </row>
    <row r="880" spans="2:3" x14ac:dyDescent="0.2">
      <c r="B880" s="20"/>
      <c r="C880" s="20"/>
    </row>
    <row r="881" spans="2:3" x14ac:dyDescent="0.2">
      <c r="B881" s="20"/>
      <c r="C881" s="20"/>
    </row>
    <row r="882" spans="2:3" x14ac:dyDescent="0.2">
      <c r="B882" s="20"/>
      <c r="C882" s="20"/>
    </row>
    <row r="883" spans="2:3" x14ac:dyDescent="0.2">
      <c r="B883" s="20"/>
      <c r="C883" s="20"/>
    </row>
    <row r="884" spans="2:3" x14ac:dyDescent="0.2">
      <c r="B884" s="20"/>
      <c r="C884" s="20"/>
    </row>
    <row r="885" spans="2:3" x14ac:dyDescent="0.2">
      <c r="B885" s="20"/>
      <c r="C885" s="20"/>
    </row>
    <row r="886" spans="2:3" x14ac:dyDescent="0.2">
      <c r="B886" s="20"/>
      <c r="C886" s="20"/>
    </row>
    <row r="887" spans="2:3" x14ac:dyDescent="0.2">
      <c r="B887" s="20"/>
      <c r="C887" s="20"/>
    </row>
    <row r="888" spans="2:3" x14ac:dyDescent="0.2">
      <c r="B888" s="20"/>
      <c r="C888" s="20"/>
    </row>
    <row r="889" spans="2:3" x14ac:dyDescent="0.2">
      <c r="B889" s="20"/>
      <c r="C889" s="20"/>
    </row>
    <row r="890" spans="2:3" x14ac:dyDescent="0.2">
      <c r="B890" s="20"/>
      <c r="C890" s="20"/>
    </row>
    <row r="891" spans="2:3" x14ac:dyDescent="0.2">
      <c r="B891" s="20"/>
      <c r="C891" s="20"/>
    </row>
    <row r="892" spans="2:3" x14ac:dyDescent="0.2">
      <c r="B892" s="20"/>
      <c r="C892" s="20"/>
    </row>
    <row r="893" spans="2:3" x14ac:dyDescent="0.2">
      <c r="B893" s="20"/>
      <c r="C893" s="20"/>
    </row>
    <row r="894" spans="2:3" x14ac:dyDescent="0.2">
      <c r="B894" s="20"/>
      <c r="C894" s="20"/>
    </row>
    <row r="895" spans="2:3" x14ac:dyDescent="0.2">
      <c r="B895" s="20"/>
      <c r="C895" s="20"/>
    </row>
    <row r="896" spans="2:3" x14ac:dyDescent="0.2">
      <c r="B896" s="20"/>
      <c r="C896" s="20"/>
    </row>
    <row r="897" spans="2:3" x14ac:dyDescent="0.2">
      <c r="B897" s="20"/>
      <c r="C897" s="20"/>
    </row>
    <row r="898" spans="2:3" x14ac:dyDescent="0.2">
      <c r="B898" s="20"/>
      <c r="C898" s="20"/>
    </row>
    <row r="899" spans="2:3" x14ac:dyDescent="0.2">
      <c r="B899" s="20"/>
      <c r="C899" s="20"/>
    </row>
    <row r="900" spans="2:3" x14ac:dyDescent="0.2">
      <c r="B900" s="20"/>
      <c r="C900" s="20"/>
    </row>
    <row r="901" spans="2:3" x14ac:dyDescent="0.2">
      <c r="B901" s="20"/>
      <c r="C901" s="20"/>
    </row>
    <row r="902" spans="2:3" x14ac:dyDescent="0.2">
      <c r="B902" s="20"/>
      <c r="C902" s="20"/>
    </row>
    <row r="903" spans="2:3" x14ac:dyDescent="0.2">
      <c r="B903" s="20"/>
      <c r="C903" s="20"/>
    </row>
    <row r="904" spans="2:3" x14ac:dyDescent="0.2">
      <c r="B904" s="20"/>
      <c r="C904" s="20"/>
    </row>
    <row r="905" spans="2:3" x14ac:dyDescent="0.2">
      <c r="B905" s="20"/>
      <c r="C905" s="20"/>
    </row>
    <row r="906" spans="2:3" x14ac:dyDescent="0.2">
      <c r="B906" s="20"/>
      <c r="C906" s="20"/>
    </row>
    <row r="907" spans="2:3" x14ac:dyDescent="0.2">
      <c r="B907" s="20"/>
      <c r="C907" s="20"/>
    </row>
    <row r="908" spans="2:3" x14ac:dyDescent="0.2">
      <c r="B908" s="20"/>
      <c r="C908" s="20"/>
    </row>
    <row r="909" spans="2:3" x14ac:dyDescent="0.2">
      <c r="B909" s="20"/>
      <c r="C909" s="20"/>
    </row>
    <row r="910" spans="2:3" x14ac:dyDescent="0.2">
      <c r="B910" s="20"/>
      <c r="C910" s="20"/>
    </row>
    <row r="911" spans="2:3" x14ac:dyDescent="0.2">
      <c r="B911" s="20"/>
      <c r="C911" s="20"/>
    </row>
    <row r="912" spans="2:3" x14ac:dyDescent="0.2">
      <c r="B912" s="20"/>
      <c r="C912" s="20"/>
    </row>
    <row r="913" spans="2:3" x14ac:dyDescent="0.2">
      <c r="B913" s="20"/>
      <c r="C913" s="20"/>
    </row>
    <row r="914" spans="2:3" x14ac:dyDescent="0.2">
      <c r="B914" s="20"/>
      <c r="C914" s="20"/>
    </row>
    <row r="915" spans="2:3" x14ac:dyDescent="0.2">
      <c r="B915" s="20"/>
      <c r="C915" s="20"/>
    </row>
    <row r="916" spans="2:3" x14ac:dyDescent="0.2">
      <c r="B916" s="20"/>
      <c r="C916" s="20"/>
    </row>
    <row r="917" spans="2:3" x14ac:dyDescent="0.2">
      <c r="B917" s="20"/>
      <c r="C917" s="20"/>
    </row>
    <row r="918" spans="2:3" x14ac:dyDescent="0.2">
      <c r="B918" s="20"/>
      <c r="C918" s="20"/>
    </row>
    <row r="919" spans="2:3" x14ac:dyDescent="0.2">
      <c r="B919" s="20"/>
      <c r="C919" s="20"/>
    </row>
    <row r="920" spans="2:3" x14ac:dyDescent="0.2">
      <c r="B920" s="20"/>
      <c r="C920" s="20"/>
    </row>
    <row r="921" spans="2:3" x14ac:dyDescent="0.2">
      <c r="B921" s="20"/>
      <c r="C921" s="20"/>
    </row>
    <row r="922" spans="2:3" x14ac:dyDescent="0.2">
      <c r="B922" s="20"/>
      <c r="C922" s="20"/>
    </row>
    <row r="923" spans="2:3" x14ac:dyDescent="0.2">
      <c r="B923" s="20"/>
      <c r="C923" s="20"/>
    </row>
    <row r="924" spans="2:3" x14ac:dyDescent="0.2">
      <c r="B924" s="20"/>
      <c r="C924" s="20"/>
    </row>
    <row r="925" spans="2:3" x14ac:dyDescent="0.2">
      <c r="B925" s="20"/>
      <c r="C925" s="20"/>
    </row>
    <row r="926" spans="2:3" x14ac:dyDescent="0.2">
      <c r="B926" s="20"/>
      <c r="C926" s="20"/>
    </row>
    <row r="927" spans="2:3" x14ac:dyDescent="0.2">
      <c r="B927" s="20"/>
      <c r="C927" s="20"/>
    </row>
    <row r="928" spans="2:3" x14ac:dyDescent="0.2">
      <c r="B928" s="20"/>
      <c r="C928" s="20"/>
    </row>
    <row r="929" spans="2:3" x14ac:dyDescent="0.2">
      <c r="B929" s="20"/>
      <c r="C929" s="20"/>
    </row>
    <row r="930" spans="2:3" x14ac:dyDescent="0.2">
      <c r="B930" s="20"/>
      <c r="C930" s="20"/>
    </row>
    <row r="931" spans="2:3" x14ac:dyDescent="0.2">
      <c r="B931" s="20"/>
      <c r="C931" s="20"/>
    </row>
    <row r="932" spans="2:3" x14ac:dyDescent="0.2">
      <c r="B932" s="20"/>
      <c r="C932" s="20"/>
    </row>
    <row r="933" spans="2:3" x14ac:dyDescent="0.2">
      <c r="B933" s="20"/>
      <c r="C933" s="20"/>
    </row>
    <row r="934" spans="2:3" x14ac:dyDescent="0.2">
      <c r="B934" s="20"/>
      <c r="C934" s="20"/>
    </row>
    <row r="935" spans="2:3" x14ac:dyDescent="0.2">
      <c r="B935" s="20"/>
      <c r="C935" s="20"/>
    </row>
    <row r="936" spans="2:3" x14ac:dyDescent="0.2">
      <c r="B936" s="20"/>
      <c r="C936" s="20"/>
    </row>
    <row r="937" spans="2:3" x14ac:dyDescent="0.2">
      <c r="B937" s="20"/>
      <c r="C937" s="20"/>
    </row>
    <row r="938" spans="2:3" x14ac:dyDescent="0.2">
      <c r="B938" s="20"/>
      <c r="C938" s="20"/>
    </row>
    <row r="939" spans="2:3" x14ac:dyDescent="0.2">
      <c r="B939" s="20"/>
      <c r="C939" s="20"/>
    </row>
    <row r="940" spans="2:3" x14ac:dyDescent="0.2">
      <c r="B940" s="20"/>
      <c r="C940" s="20"/>
    </row>
    <row r="941" spans="2:3" x14ac:dyDescent="0.2">
      <c r="B941" s="20"/>
      <c r="C941" s="20"/>
    </row>
    <row r="942" spans="2:3" x14ac:dyDescent="0.2">
      <c r="B942" s="20"/>
      <c r="C942" s="20"/>
    </row>
    <row r="943" spans="2:3" x14ac:dyDescent="0.2">
      <c r="B943" s="20"/>
      <c r="C943" s="20"/>
    </row>
    <row r="944" spans="2:3" x14ac:dyDescent="0.2">
      <c r="B944" s="20"/>
      <c r="C944" s="20"/>
    </row>
    <row r="945" spans="2:3" x14ac:dyDescent="0.2">
      <c r="B945" s="20"/>
      <c r="C945" s="20"/>
    </row>
    <row r="946" spans="2:3" x14ac:dyDescent="0.2">
      <c r="B946" s="20"/>
      <c r="C946" s="20"/>
    </row>
    <row r="947" spans="2:3" x14ac:dyDescent="0.2">
      <c r="B947" s="20"/>
      <c r="C947" s="20"/>
    </row>
    <row r="948" spans="2:3" x14ac:dyDescent="0.2">
      <c r="B948" s="20"/>
      <c r="C948" s="20"/>
    </row>
    <row r="949" spans="2:3" x14ac:dyDescent="0.2">
      <c r="B949" s="20"/>
      <c r="C949" s="20"/>
    </row>
    <row r="950" spans="2:3" x14ac:dyDescent="0.2">
      <c r="B950" s="20"/>
      <c r="C950" s="20"/>
    </row>
    <row r="951" spans="2:3" x14ac:dyDescent="0.2">
      <c r="B951" s="20"/>
      <c r="C951" s="20"/>
    </row>
    <row r="952" spans="2:3" x14ac:dyDescent="0.2">
      <c r="B952" s="20"/>
      <c r="C952" s="20"/>
    </row>
    <row r="953" spans="2:3" x14ac:dyDescent="0.2">
      <c r="B953" s="20"/>
      <c r="C953" s="20"/>
    </row>
    <row r="954" spans="2:3" x14ac:dyDescent="0.2">
      <c r="B954" s="20"/>
      <c r="C954" s="20"/>
    </row>
    <row r="955" spans="2:3" x14ac:dyDescent="0.2">
      <c r="B955" s="20"/>
      <c r="C955" s="20"/>
    </row>
    <row r="956" spans="2:3" x14ac:dyDescent="0.2">
      <c r="B956" s="20"/>
      <c r="C956" s="20"/>
    </row>
    <row r="957" spans="2:3" x14ac:dyDescent="0.2">
      <c r="B957" s="20"/>
      <c r="C957" s="20"/>
    </row>
    <row r="958" spans="2:3" x14ac:dyDescent="0.2">
      <c r="B958" s="20"/>
      <c r="C958" s="20"/>
    </row>
    <row r="959" spans="2:3" x14ac:dyDescent="0.2">
      <c r="B959" s="20"/>
      <c r="C959" s="20"/>
    </row>
    <row r="960" spans="2:3" x14ac:dyDescent="0.2">
      <c r="B960" s="20"/>
      <c r="C960" s="20"/>
    </row>
    <row r="961" spans="2:3" x14ac:dyDescent="0.2">
      <c r="B961" s="20"/>
      <c r="C961" s="20"/>
    </row>
    <row r="962" spans="2:3" x14ac:dyDescent="0.2">
      <c r="B962" s="20"/>
      <c r="C962" s="20"/>
    </row>
    <row r="963" spans="2:3" x14ac:dyDescent="0.2">
      <c r="B963" s="20"/>
      <c r="C963" s="20"/>
    </row>
    <row r="964" spans="2:3" x14ac:dyDescent="0.2">
      <c r="B964" s="20"/>
      <c r="C964" s="20"/>
    </row>
    <row r="965" spans="2:3" x14ac:dyDescent="0.2">
      <c r="B965" s="20"/>
      <c r="C965" s="20"/>
    </row>
    <row r="966" spans="2:3" x14ac:dyDescent="0.2">
      <c r="B966" s="20"/>
      <c r="C966" s="20"/>
    </row>
    <row r="967" spans="2:3" x14ac:dyDescent="0.2">
      <c r="B967" s="20"/>
      <c r="C967" s="20"/>
    </row>
    <row r="968" spans="2:3" x14ac:dyDescent="0.2">
      <c r="B968" s="20"/>
      <c r="C968" s="20"/>
    </row>
    <row r="969" spans="2:3" x14ac:dyDescent="0.2">
      <c r="B969" s="20"/>
      <c r="C969" s="20"/>
    </row>
    <row r="970" spans="2:3" x14ac:dyDescent="0.2">
      <c r="B970" s="20"/>
      <c r="C970" s="20"/>
    </row>
    <row r="971" spans="2:3" x14ac:dyDescent="0.2">
      <c r="B971" s="20"/>
      <c r="C971" s="20"/>
    </row>
    <row r="972" spans="2:3" x14ac:dyDescent="0.2">
      <c r="B972" s="20"/>
      <c r="C972" s="20"/>
    </row>
    <row r="973" spans="2:3" x14ac:dyDescent="0.2">
      <c r="B973" s="20"/>
      <c r="C973" s="20"/>
    </row>
    <row r="974" spans="2:3" x14ac:dyDescent="0.2">
      <c r="B974" s="20"/>
      <c r="C974" s="20"/>
    </row>
    <row r="975" spans="2:3" x14ac:dyDescent="0.2">
      <c r="B975" s="20"/>
      <c r="C975" s="20"/>
    </row>
    <row r="976" spans="2:3" x14ac:dyDescent="0.2">
      <c r="B976" s="20"/>
      <c r="C976" s="20"/>
    </row>
    <row r="977" spans="2:3" x14ac:dyDescent="0.2">
      <c r="B977" s="20"/>
      <c r="C977" s="20"/>
    </row>
    <row r="978" spans="2:3" x14ac:dyDescent="0.2">
      <c r="B978" s="20"/>
      <c r="C978" s="20"/>
    </row>
    <row r="979" spans="2:3" x14ac:dyDescent="0.2">
      <c r="B979" s="20"/>
      <c r="C979" s="20"/>
    </row>
    <row r="980" spans="2:3" x14ac:dyDescent="0.2">
      <c r="B980" s="20"/>
      <c r="C980" s="20"/>
    </row>
    <row r="981" spans="2:3" x14ac:dyDescent="0.2">
      <c r="B981" s="20"/>
      <c r="C981" s="20"/>
    </row>
    <row r="982" spans="2:3" x14ac:dyDescent="0.2">
      <c r="B982" s="20"/>
      <c r="C982" s="20"/>
    </row>
    <row r="983" spans="2:3" x14ac:dyDescent="0.2">
      <c r="B983" s="20"/>
      <c r="C983" s="20"/>
    </row>
    <row r="984" spans="2:3" x14ac:dyDescent="0.2">
      <c r="B984" s="20"/>
      <c r="C984" s="20"/>
    </row>
    <row r="985" spans="2:3" x14ac:dyDescent="0.2">
      <c r="B985" s="20"/>
      <c r="C985" s="20"/>
    </row>
    <row r="986" spans="2:3" x14ac:dyDescent="0.2">
      <c r="B986" s="20"/>
      <c r="C986" s="20"/>
    </row>
    <row r="987" spans="2:3" x14ac:dyDescent="0.2">
      <c r="B987" s="20"/>
      <c r="C987" s="20"/>
    </row>
    <row r="988" spans="2:3" x14ac:dyDescent="0.2">
      <c r="B988" s="20"/>
      <c r="C988" s="20"/>
    </row>
    <row r="989" spans="2:3" x14ac:dyDescent="0.2">
      <c r="B989" s="20"/>
      <c r="C989" s="20"/>
    </row>
    <row r="990" spans="2:3" x14ac:dyDescent="0.2">
      <c r="B990" s="20"/>
      <c r="C990" s="20"/>
    </row>
    <row r="991" spans="2:3" x14ac:dyDescent="0.2">
      <c r="B991" s="20"/>
      <c r="C991" s="20"/>
    </row>
    <row r="992" spans="2:3" x14ac:dyDescent="0.2">
      <c r="B992" s="20"/>
      <c r="C992" s="20"/>
    </row>
    <row r="993" spans="2:3" x14ac:dyDescent="0.2">
      <c r="B993" s="20"/>
      <c r="C993" s="20"/>
    </row>
    <row r="994" spans="2:3" x14ac:dyDescent="0.2">
      <c r="B994" s="20"/>
      <c r="C994" s="20"/>
    </row>
    <row r="995" spans="2:3" x14ac:dyDescent="0.2">
      <c r="B995" s="20"/>
      <c r="C995" s="20"/>
    </row>
    <row r="996" spans="2:3" x14ac:dyDescent="0.2">
      <c r="B996" s="20"/>
      <c r="C996" s="20"/>
    </row>
    <row r="997" spans="2:3" x14ac:dyDescent="0.2">
      <c r="B997" s="20"/>
      <c r="C997" s="20"/>
    </row>
    <row r="998" spans="2:3" x14ac:dyDescent="0.2">
      <c r="B998" s="20"/>
      <c r="C998" s="20"/>
    </row>
    <row r="999" spans="2:3" x14ac:dyDescent="0.2">
      <c r="B999" s="20"/>
      <c r="C999" s="20"/>
    </row>
    <row r="1000" spans="2:3" x14ac:dyDescent="0.2">
      <c r="B1000" s="20"/>
      <c r="C1000" s="2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D60A-697E-A74F-B0AD-D6E9CD4ADA4B}">
  <sheetPr>
    <tabColor rgb="FFC55A11"/>
  </sheetPr>
  <dimension ref="A1:S9451"/>
  <sheetViews>
    <sheetView workbookViewId="0">
      <pane ySplit="8" topLeftCell="A15" activePane="bottomLeft" state="frozen"/>
      <selection pane="bottomLeft" activeCell="F17" sqref="F17"/>
    </sheetView>
  </sheetViews>
  <sheetFormatPr baseColWidth="10" defaultRowHeight="16" outlineLevelCol="3" x14ac:dyDescent="0.2"/>
  <cols>
    <col min="1" max="1" width="5.6640625" customWidth="1"/>
    <col min="2" max="3" width="21.6640625" customWidth="1"/>
    <col min="4" max="8" width="20" customWidth="1"/>
    <col min="10" max="10" width="0" hidden="1" customWidth="1" outlineLevel="3"/>
    <col min="11" max="11" width="14.33203125" hidden="1" customWidth="1" outlineLevel="3"/>
    <col min="12" max="12" width="17.5" hidden="1" customWidth="1" outlineLevel="3"/>
    <col min="13" max="13" width="16.6640625" hidden="1" customWidth="1" outlineLevel="3"/>
    <col min="14" max="14" width="12.5" hidden="1" customWidth="1" outlineLevel="3"/>
    <col min="15" max="15" width="17.5" hidden="1" customWidth="1" outlineLevel="3"/>
    <col min="16" max="16" width="19.5" hidden="1" customWidth="1" outlineLevel="3"/>
    <col min="17" max="17" width="15.5" hidden="1" customWidth="1" outlineLevel="3"/>
    <col min="18" max="18" width="0" hidden="1" customWidth="1" outlineLevel="3"/>
    <col min="19" max="19" width="10.83203125" collapsed="1"/>
  </cols>
  <sheetData>
    <row r="1" spans="1:18" ht="26" customHeight="1" x14ac:dyDescent="0.3">
      <c r="A1" s="83" t="s">
        <v>14</v>
      </c>
      <c r="B1" s="83"/>
      <c r="C1" s="83"/>
      <c r="D1" s="83"/>
      <c r="E1" s="83"/>
      <c r="F1" s="83"/>
      <c r="G1" s="83"/>
      <c r="H1" s="83"/>
      <c r="J1" t="s">
        <v>11</v>
      </c>
      <c r="K1" t="s">
        <v>4</v>
      </c>
      <c r="L1" t="s">
        <v>0</v>
      </c>
      <c r="M1" t="s">
        <v>1</v>
      </c>
      <c r="N1" t="s">
        <v>2</v>
      </c>
      <c r="O1" t="s">
        <v>3</v>
      </c>
      <c r="P1" t="s">
        <v>5</v>
      </c>
      <c r="Q1" t="s">
        <v>12</v>
      </c>
      <c r="R1" t="s">
        <v>13</v>
      </c>
    </row>
    <row r="2" spans="1:18" x14ac:dyDescent="0.2">
      <c r="A2" s="84" t="s">
        <v>19</v>
      </c>
      <c r="B2" s="84"/>
      <c r="C2" s="84"/>
      <c r="D2" s="84"/>
      <c r="E2" s="84"/>
      <c r="F2" s="84"/>
      <c r="G2" s="84"/>
      <c r="H2" s="84"/>
      <c r="J2">
        <f>ROW()-2</f>
        <v>0</v>
      </c>
      <c r="K2" t="str" cm="1">
        <f t="array" ref="K2">IFERROR(INDEX(tblClientes[Cliente],INT($J2/ROWS(tblConsorcios[Produto]))+1),"")</f>
        <v>João Silva</v>
      </c>
      <c r="L2" t="str" cm="1">
        <f t="array" ref="L2">IFERROR(INDEX(tblConsorcios[Produto],MOD($J2,ROWS(tblConsorcios[Produto]))+1),"")</f>
        <v>Imóvel IE600 – 240m</v>
      </c>
      <c r="M2" s="20" cm="1">
        <f t="array" ref="M2">IFERROR(INDEX(tblConsorcios[Valor da Carta (R$)],MOD($J2,ROWS(tblConsorcios[Produto]))+1),"")</f>
        <v>600000</v>
      </c>
      <c r="N2" s="2" cm="1">
        <f t="array" ref="N2">IFERROR(INDEX(tblConsorcios[Prazo (meses)],MOD($J2,ROWS(tblConsorcios[Produto]))+1),"")</f>
        <v>240</v>
      </c>
      <c r="O2" s="20" cm="1">
        <f t="array" ref="O2">IFERROR(INDEX(tblConsorcios[Parcela Mensal (R$)],MOD($J2,ROWS(tblConsorcios[Produto]))+1),"")</f>
        <v>3220</v>
      </c>
      <c r="P2" s="20" cm="1">
        <f t="array" ref="P2">IFERROR(INDEX(tblClientes[Dividendo Mensal (R$)],INT($J2/ROWS(tblConsorcios[Produto]))+1),"")</f>
        <v>1500</v>
      </c>
      <c r="Q2" s="20">
        <f>IF(AND(ISNUMBER(O2),ISNUMBER(P2)),P2-O2,"")</f>
        <v>-1720</v>
      </c>
      <c r="R2">
        <f>IF(AND(ISNUMBER(O2),ISNUMBER(P2),O2&lt;=P2),1,0)</f>
        <v>0</v>
      </c>
    </row>
    <row r="3" spans="1:18" x14ac:dyDescent="0.2">
      <c r="J3">
        <f t="shared" ref="J3:J66" si="0">ROW()-2</f>
        <v>1</v>
      </c>
      <c r="K3" t="str" cm="1">
        <f t="array" ref="K3">IFERROR(INDEX(tblClientes[Cliente],INT($J3/ROWS(tblConsorcios[Produto]))+1),"")</f>
        <v>João Silva</v>
      </c>
      <c r="L3" t="str" cm="1">
        <f t="array" ref="L3">IFERROR(INDEX(tblConsorcios[Produto],MOD($J3,ROWS(tblConsorcios[Produto]))+1),"")</f>
        <v>Imóvel IE600 – 220m</v>
      </c>
      <c r="M3" s="20" cm="1">
        <f t="array" ref="M3">IFERROR(INDEX(tblConsorcios[Valor da Carta (R$)],MOD($J3,ROWS(tblConsorcios[Produto]))+1),"")</f>
        <v>600000</v>
      </c>
      <c r="N3" s="2" cm="1">
        <f t="array" ref="N3">IFERROR(INDEX(tblConsorcios[Prazo (meses)],MOD($J3,ROWS(tblConsorcios[Produto]))+1),"")</f>
        <v>220</v>
      </c>
      <c r="O3" s="20" cm="1">
        <f t="array" ref="O3">IFERROR(INDEX(tblConsorcios[Parcela Mensal (R$)],MOD($J3,ROWS(tblConsorcios[Produto]))+1),"")</f>
        <v>3485.45</v>
      </c>
      <c r="P3" s="20" cm="1">
        <f t="array" ref="P3">IFERROR(INDEX(tblClientes[Dividendo Mensal (R$)],INT($J3/ROWS(tblConsorcios[Produto]))+1),"")</f>
        <v>1500</v>
      </c>
      <c r="Q3" s="20">
        <f t="shared" ref="Q3:Q66" si="1">IF(AND(ISNUMBER(O3),ISNUMBER(P3)),P3-O3,"")</f>
        <v>-1985.4499999999998</v>
      </c>
      <c r="R3">
        <f t="shared" ref="R3:R66" si="2">IF(AND(ISNUMBER(O3),ISNUMBER(P3),O3&lt;=P3),1,0)</f>
        <v>0</v>
      </c>
    </row>
    <row r="4" spans="1:18" x14ac:dyDescent="0.2">
      <c r="A4" s="5" t="s">
        <v>15</v>
      </c>
      <c r="C4" s="6">
        <f>SUM(R2:R9451)</f>
        <v>148</v>
      </c>
      <c r="J4">
        <f t="shared" si="0"/>
        <v>2</v>
      </c>
      <c r="K4" t="str" cm="1">
        <f t="array" ref="K4">IFERROR(INDEX(tblClientes[Cliente],INT($J4/ROWS(tblConsorcios[Produto]))+1),"")</f>
        <v>João Silva</v>
      </c>
      <c r="L4" t="str" cm="1">
        <f t="array" ref="L4">IFERROR(INDEX(tblConsorcios[Produto],MOD($J4,ROWS(tblConsorcios[Produto]))+1),"")</f>
        <v>Imóvel IE600 – 200m</v>
      </c>
      <c r="M4" s="20" cm="1">
        <f t="array" ref="M4">IFERROR(INDEX(tblConsorcios[Valor da Carta (R$)],MOD($J4,ROWS(tblConsorcios[Produto]))+1),"")</f>
        <v>600000</v>
      </c>
      <c r="N4" s="2" cm="1">
        <f t="array" ref="N4">IFERROR(INDEX(tblConsorcios[Prazo (meses)],MOD($J4,ROWS(tblConsorcios[Produto]))+1),"")</f>
        <v>200</v>
      </c>
      <c r="O4" s="20" cm="1">
        <f t="array" ref="O4">IFERROR(INDEX(tblConsorcios[Parcela Mensal (R$)],MOD($J4,ROWS(tblConsorcios[Produto]))+1),"")</f>
        <v>3804</v>
      </c>
      <c r="P4" s="20" cm="1">
        <f t="array" ref="P4">IFERROR(INDEX(tblClientes[Dividendo Mensal (R$)],INT($J4/ROWS(tblConsorcios[Produto]))+1),"")</f>
        <v>1500</v>
      </c>
      <c r="Q4" s="20">
        <f t="shared" si="1"/>
        <v>-2304</v>
      </c>
      <c r="R4">
        <f t="shared" si="2"/>
        <v>0</v>
      </c>
    </row>
    <row r="5" spans="1:18" x14ac:dyDescent="0.2">
      <c r="A5" s="5" t="s">
        <v>16</v>
      </c>
      <c r="C5" s="6">
        <f>COUNTIF(tblClientes[Produtos Elegíveis],"&gt;0")</f>
        <v>4</v>
      </c>
      <c r="J5">
        <f t="shared" si="0"/>
        <v>3</v>
      </c>
      <c r="K5" t="str" cm="1">
        <f t="array" ref="K5">IFERROR(INDEX(tblClientes[Cliente],INT($J5/ROWS(tblConsorcios[Produto]))+1),"")</f>
        <v>João Silva</v>
      </c>
      <c r="L5" t="str" cm="1">
        <f t="array" ref="L5">IFERROR(INDEX(tblConsorcios[Produto],MOD($J5,ROWS(tblConsorcios[Produto]))+1),"")</f>
        <v>Imóvel IE580 – 240m</v>
      </c>
      <c r="M5" s="20" cm="1">
        <f t="array" ref="M5">IFERROR(INDEX(tblConsorcios[Valor da Carta (R$)],MOD($J5,ROWS(tblConsorcios[Produto]))+1),"")</f>
        <v>580000</v>
      </c>
      <c r="N5" s="2" cm="1">
        <f t="array" ref="N5">IFERROR(INDEX(tblConsorcios[Prazo (meses)],MOD($J5,ROWS(tblConsorcios[Produto]))+1),"")</f>
        <v>240</v>
      </c>
      <c r="O5" s="20" cm="1">
        <f t="array" ref="O5">IFERROR(INDEX(tblConsorcios[Parcela Mensal (R$)],MOD($J5,ROWS(tblConsorcios[Produto]))+1),"")</f>
        <v>3112.67</v>
      </c>
      <c r="P5" s="20" cm="1">
        <f t="array" ref="P5">IFERROR(INDEX(tblClientes[Dividendo Mensal (R$)],INT($J5/ROWS(tblConsorcios[Produto]))+1),"")</f>
        <v>1500</v>
      </c>
      <c r="Q5" s="20">
        <f t="shared" si="1"/>
        <v>-1612.67</v>
      </c>
      <c r="R5">
        <f t="shared" si="2"/>
        <v>0</v>
      </c>
    </row>
    <row r="6" spans="1:18" x14ac:dyDescent="0.2">
      <c r="A6" s="5" t="s">
        <v>17</v>
      </c>
      <c r="C6" s="21">
        <f>SUMIFS(M2:M9451,R2:R9451,1)</f>
        <v>44630000</v>
      </c>
      <c r="J6">
        <f t="shared" si="0"/>
        <v>4</v>
      </c>
      <c r="K6" t="str" cm="1">
        <f t="array" ref="K6">IFERROR(INDEX(tblClientes[Cliente],INT($J6/ROWS(tblConsorcios[Produto]))+1),"")</f>
        <v>João Silva</v>
      </c>
      <c r="L6" t="str" cm="1">
        <f t="array" ref="L6">IFERROR(INDEX(tblConsorcios[Produto],MOD($J6,ROWS(tblConsorcios[Produto]))+1),"")</f>
        <v>Imóvel IE580 – 220m</v>
      </c>
      <c r="M6" s="20" cm="1">
        <f t="array" ref="M6">IFERROR(INDEX(tblConsorcios[Valor da Carta (R$)],MOD($J6,ROWS(tblConsorcios[Produto]))+1),"")</f>
        <v>580000</v>
      </c>
      <c r="N6" s="2" cm="1">
        <f t="array" ref="N6">IFERROR(INDEX(tblConsorcios[Prazo (meses)],MOD($J6,ROWS(tblConsorcios[Produto]))+1),"")</f>
        <v>220</v>
      </c>
      <c r="O6" s="20" cm="1">
        <f t="array" ref="O6">IFERROR(INDEX(tblConsorcios[Parcela Mensal (R$)],MOD($J6,ROWS(tblConsorcios[Produto]))+1),"")</f>
        <v>3369.27</v>
      </c>
      <c r="P6" s="20" cm="1">
        <f t="array" ref="P6">IFERROR(INDEX(tblClientes[Dividendo Mensal (R$)],INT($J6/ROWS(tblConsorcios[Produto]))+1),"")</f>
        <v>1500</v>
      </c>
      <c r="Q6" s="20">
        <f t="shared" si="1"/>
        <v>-1869.27</v>
      </c>
      <c r="R6">
        <f t="shared" si="2"/>
        <v>0</v>
      </c>
    </row>
    <row r="7" spans="1:18" x14ac:dyDescent="0.2">
      <c r="J7">
        <f t="shared" si="0"/>
        <v>5</v>
      </c>
      <c r="K7" t="str" cm="1">
        <f t="array" ref="K7">IFERROR(INDEX(tblClientes[Cliente],INT($J7/ROWS(tblConsorcios[Produto]))+1),"")</f>
        <v>João Silva</v>
      </c>
      <c r="L7" t="str" cm="1">
        <f t="array" ref="L7">IFERROR(INDEX(tblConsorcios[Produto],MOD($J7,ROWS(tblConsorcios[Produto]))+1),"")</f>
        <v>Imóvel IE580 – 200m</v>
      </c>
      <c r="M7" s="20" cm="1">
        <f t="array" ref="M7">IFERROR(INDEX(tblConsorcios[Valor da Carta (R$)],MOD($J7,ROWS(tblConsorcios[Produto]))+1),"")</f>
        <v>580000</v>
      </c>
      <c r="N7" s="2" cm="1">
        <f t="array" ref="N7">IFERROR(INDEX(tblConsorcios[Prazo (meses)],MOD($J7,ROWS(tblConsorcios[Produto]))+1),"")</f>
        <v>200</v>
      </c>
      <c r="O7" s="20" cm="1">
        <f t="array" ref="O7">IFERROR(INDEX(tblConsorcios[Parcela Mensal (R$)],MOD($J7,ROWS(tblConsorcios[Produto]))+1),"")</f>
        <v>3677.2</v>
      </c>
      <c r="P7" s="20" cm="1">
        <f t="array" ref="P7">IFERROR(INDEX(tblClientes[Dividendo Mensal (R$)],INT($J7/ROWS(tblConsorcios[Produto]))+1),"")</f>
        <v>1500</v>
      </c>
      <c r="Q7" s="20">
        <f t="shared" si="1"/>
        <v>-2177.1999999999998</v>
      </c>
      <c r="R7">
        <f t="shared" si="2"/>
        <v>0</v>
      </c>
    </row>
    <row r="8" spans="1:18" x14ac:dyDescent="0.2">
      <c r="A8" s="8" t="s">
        <v>18</v>
      </c>
      <c r="B8" s="7" t="s">
        <v>4</v>
      </c>
      <c r="C8" s="7" t="s">
        <v>0</v>
      </c>
      <c r="D8" s="8" t="s">
        <v>1</v>
      </c>
      <c r="E8" s="8" t="s">
        <v>2</v>
      </c>
      <c r="F8" s="8" t="s">
        <v>3</v>
      </c>
      <c r="G8" s="8" t="s">
        <v>5</v>
      </c>
      <c r="H8" s="8" t="s">
        <v>12</v>
      </c>
      <c r="J8">
        <f t="shared" si="0"/>
        <v>6</v>
      </c>
      <c r="K8" t="str" cm="1">
        <f t="array" ref="K8">IFERROR(INDEX(tblClientes[Cliente],INT($J8/ROWS(tblConsorcios[Produto]))+1),"")</f>
        <v>João Silva</v>
      </c>
      <c r="L8" t="str" cm="1">
        <f t="array" ref="L8">IFERROR(INDEX(tblConsorcios[Produto],MOD($J8,ROWS(tblConsorcios[Produto]))+1),"")</f>
        <v>Imóvel IE550 – 240m</v>
      </c>
      <c r="M8" s="20" cm="1">
        <f t="array" ref="M8">IFERROR(INDEX(tblConsorcios[Valor da Carta (R$)],MOD($J8,ROWS(tblConsorcios[Produto]))+1),"")</f>
        <v>550000</v>
      </c>
      <c r="N8" s="2" cm="1">
        <f t="array" ref="N8">IFERROR(INDEX(tblConsorcios[Prazo (meses)],MOD($J8,ROWS(tblConsorcios[Produto]))+1),"")</f>
        <v>240</v>
      </c>
      <c r="O8" s="20" cm="1">
        <f t="array" ref="O8">IFERROR(INDEX(tblConsorcios[Parcela Mensal (R$)],MOD($J8,ROWS(tblConsorcios[Produto]))+1),"")</f>
        <v>2951.67</v>
      </c>
      <c r="P8" s="20" cm="1">
        <f t="array" ref="P8">IFERROR(INDEX(tblClientes[Dividendo Mensal (R$)],INT($J8/ROWS(tblConsorcios[Produto]))+1),"")</f>
        <v>1500</v>
      </c>
      <c r="Q8" s="20">
        <f t="shared" si="1"/>
        <v>-1451.67</v>
      </c>
      <c r="R8">
        <f t="shared" si="2"/>
        <v>0</v>
      </c>
    </row>
    <row r="9" spans="1:18" x14ac:dyDescent="0.2">
      <c r="A9" s="9" cm="1">
        <f t="array" ref="A9:A156">_xlfn.SEQUENCE(ROWS(_xlfn.ANCHORARRAY(B9)))</f>
        <v>1</v>
      </c>
      <c r="B9" t="str" cm="1">
        <f t="array" ref="B9:H156">_xlfn._xlws.SORT(_xlfn._xlws.FILTER(K2:Q9451,R2:R9451=1),7,-1)</f>
        <v>JANDIRINHA</v>
      </c>
      <c r="C9" t="str">
        <v>Imóvel IE120 – 240m</v>
      </c>
      <c r="D9" s="20">
        <v>120000</v>
      </c>
      <c r="E9" s="2">
        <v>240</v>
      </c>
      <c r="F9" s="20">
        <v>644</v>
      </c>
      <c r="G9" s="20">
        <v>4550</v>
      </c>
      <c r="H9" s="20">
        <v>3906</v>
      </c>
      <c r="J9">
        <f t="shared" si="0"/>
        <v>7</v>
      </c>
      <c r="K9" t="str" cm="1">
        <f t="array" ref="K9">IFERROR(INDEX(tblClientes[Cliente],INT($J9/ROWS(tblConsorcios[Produto]))+1),"")</f>
        <v>João Silva</v>
      </c>
      <c r="L9" t="str" cm="1">
        <f t="array" ref="L9">IFERROR(INDEX(tblConsorcios[Produto],MOD($J9,ROWS(tblConsorcios[Produto]))+1),"")</f>
        <v>Imóvel IE550 – 220m</v>
      </c>
      <c r="M9" s="20" cm="1">
        <f t="array" ref="M9">IFERROR(INDEX(tblConsorcios[Valor da Carta (R$)],MOD($J9,ROWS(tblConsorcios[Produto]))+1),"")</f>
        <v>550000</v>
      </c>
      <c r="N9" s="2" cm="1">
        <f t="array" ref="N9">IFERROR(INDEX(tblConsorcios[Prazo (meses)],MOD($J9,ROWS(tblConsorcios[Produto]))+1),"")</f>
        <v>220</v>
      </c>
      <c r="O9" s="20" cm="1">
        <f t="array" ref="O9">IFERROR(INDEX(tblConsorcios[Parcela Mensal (R$)],MOD($J9,ROWS(tblConsorcios[Produto]))+1),"")</f>
        <v>3195</v>
      </c>
      <c r="P9" s="20" cm="1">
        <f t="array" ref="P9">IFERROR(INDEX(tblClientes[Dividendo Mensal (R$)],INT($J9/ROWS(tblConsorcios[Produto]))+1),"")</f>
        <v>1500</v>
      </c>
      <c r="Q9" s="20">
        <f t="shared" si="1"/>
        <v>-1695</v>
      </c>
      <c r="R9">
        <f t="shared" si="2"/>
        <v>0</v>
      </c>
    </row>
    <row r="10" spans="1:18" x14ac:dyDescent="0.2">
      <c r="A10">
        <v>2</v>
      </c>
      <c r="B10" t="str">
        <v>JANDIRINHA</v>
      </c>
      <c r="C10" t="str">
        <v>Imóvel IE120 – 220m</v>
      </c>
      <c r="D10" s="20">
        <v>120000</v>
      </c>
      <c r="E10" s="2">
        <v>220</v>
      </c>
      <c r="F10" s="20">
        <v>697.09</v>
      </c>
      <c r="G10" s="20">
        <v>4550</v>
      </c>
      <c r="H10" s="20">
        <v>3852.91</v>
      </c>
      <c r="J10">
        <f t="shared" si="0"/>
        <v>8</v>
      </c>
      <c r="K10" t="str" cm="1">
        <f t="array" ref="K10">IFERROR(INDEX(tblClientes[Cliente],INT($J10/ROWS(tblConsorcios[Produto]))+1),"")</f>
        <v>João Silva</v>
      </c>
      <c r="L10" t="str" cm="1">
        <f t="array" ref="L10">IFERROR(INDEX(tblConsorcios[Produto],MOD($J10,ROWS(tblConsorcios[Produto]))+1),"")</f>
        <v>Imóvel IE550 – 200m</v>
      </c>
      <c r="M10" s="20" cm="1">
        <f t="array" ref="M10">IFERROR(INDEX(tblConsorcios[Valor da Carta (R$)],MOD($J10,ROWS(tblConsorcios[Produto]))+1),"")</f>
        <v>550000</v>
      </c>
      <c r="N10" s="2" cm="1">
        <f t="array" ref="N10">IFERROR(INDEX(tblConsorcios[Prazo (meses)],MOD($J10,ROWS(tblConsorcios[Produto]))+1),"")</f>
        <v>200</v>
      </c>
      <c r="O10" s="20" cm="1">
        <f t="array" ref="O10">IFERROR(INDEX(tblConsorcios[Parcela Mensal (R$)],MOD($J10,ROWS(tblConsorcios[Produto]))+1),"")</f>
        <v>3487</v>
      </c>
      <c r="P10" s="20" cm="1">
        <f t="array" ref="P10">IFERROR(INDEX(tblClientes[Dividendo Mensal (R$)],INT($J10/ROWS(tblConsorcios[Produto]))+1),"")</f>
        <v>1500</v>
      </c>
      <c r="Q10" s="20">
        <f t="shared" si="1"/>
        <v>-1987</v>
      </c>
      <c r="R10">
        <f t="shared" si="2"/>
        <v>0</v>
      </c>
    </row>
    <row r="11" spans="1:18" x14ac:dyDescent="0.2">
      <c r="A11">
        <v>3</v>
      </c>
      <c r="B11" t="str">
        <v>JANDIRINHA</v>
      </c>
      <c r="C11" t="str">
        <v>Imóvel IE130 – 240m</v>
      </c>
      <c r="D11" s="20">
        <v>130000</v>
      </c>
      <c r="E11" s="2">
        <v>240</v>
      </c>
      <c r="F11" s="20">
        <v>697.67</v>
      </c>
      <c r="G11" s="20">
        <v>4550</v>
      </c>
      <c r="H11" s="20">
        <v>3852.33</v>
      </c>
      <c r="J11">
        <f t="shared" si="0"/>
        <v>9</v>
      </c>
      <c r="K11" t="str" cm="1">
        <f t="array" ref="K11">IFERROR(INDEX(tblClientes[Cliente],INT($J11/ROWS(tblConsorcios[Produto]))+1),"")</f>
        <v>João Silva</v>
      </c>
      <c r="L11" t="str" cm="1">
        <f t="array" ref="L11">IFERROR(INDEX(tblConsorcios[Produto],MOD($J11,ROWS(tblConsorcios[Produto]))+1),"")</f>
        <v>Imóvel IE530 – 240m</v>
      </c>
      <c r="M11" s="20" cm="1">
        <f t="array" ref="M11">IFERROR(INDEX(tblConsorcios[Valor da Carta (R$)],MOD($J11,ROWS(tblConsorcios[Produto]))+1),"")</f>
        <v>530000</v>
      </c>
      <c r="N11" s="2" cm="1">
        <f t="array" ref="N11">IFERROR(INDEX(tblConsorcios[Prazo (meses)],MOD($J11,ROWS(tblConsorcios[Produto]))+1),"")</f>
        <v>240</v>
      </c>
      <c r="O11" s="20" cm="1">
        <f t="array" ref="O11">IFERROR(INDEX(tblConsorcios[Parcela Mensal (R$)],MOD($J11,ROWS(tblConsorcios[Produto]))+1),"")</f>
        <v>2844.33</v>
      </c>
      <c r="P11" s="20" cm="1">
        <f t="array" ref="P11">IFERROR(INDEX(tblClientes[Dividendo Mensal (R$)],INT($J11/ROWS(tblConsorcios[Produto]))+1),"")</f>
        <v>1500</v>
      </c>
      <c r="Q11" s="20">
        <f t="shared" si="1"/>
        <v>-1344.33</v>
      </c>
      <c r="R11">
        <f t="shared" si="2"/>
        <v>0</v>
      </c>
    </row>
    <row r="12" spans="1:18" x14ac:dyDescent="0.2">
      <c r="A12">
        <v>4</v>
      </c>
      <c r="B12" t="str">
        <v>JANDIRINHA</v>
      </c>
      <c r="C12" t="str">
        <v>Imóvel IE140 – 240m</v>
      </c>
      <c r="D12" s="20">
        <v>140000</v>
      </c>
      <c r="E12" s="2">
        <v>240</v>
      </c>
      <c r="F12" s="20">
        <v>751.33</v>
      </c>
      <c r="G12" s="20">
        <v>4550</v>
      </c>
      <c r="H12" s="20">
        <v>3798.67</v>
      </c>
      <c r="J12">
        <f t="shared" si="0"/>
        <v>10</v>
      </c>
      <c r="K12" t="str" cm="1">
        <f t="array" ref="K12">IFERROR(INDEX(tblClientes[Cliente],INT($J12/ROWS(tblConsorcios[Produto]))+1),"")</f>
        <v>João Silva</v>
      </c>
      <c r="L12" t="str" cm="1">
        <f t="array" ref="L12">IFERROR(INDEX(tblConsorcios[Produto],MOD($J12,ROWS(tblConsorcios[Produto]))+1),"")</f>
        <v>Imóvel IE530 – 220m</v>
      </c>
      <c r="M12" s="20" cm="1">
        <f t="array" ref="M12">IFERROR(INDEX(tblConsorcios[Valor da Carta (R$)],MOD($J12,ROWS(tblConsorcios[Produto]))+1),"")</f>
        <v>530000</v>
      </c>
      <c r="N12" s="2" cm="1">
        <f t="array" ref="N12">IFERROR(INDEX(tblConsorcios[Prazo (meses)],MOD($J12,ROWS(tblConsorcios[Produto]))+1),"")</f>
        <v>220</v>
      </c>
      <c r="O12" s="20" cm="1">
        <f t="array" ref="O12">IFERROR(INDEX(tblConsorcios[Parcela Mensal (R$)],MOD($J12,ROWS(tblConsorcios[Produto]))+1),"")</f>
        <v>3078.82</v>
      </c>
      <c r="P12" s="20" cm="1">
        <f t="array" ref="P12">IFERROR(INDEX(tblClientes[Dividendo Mensal (R$)],INT($J12/ROWS(tblConsorcios[Produto]))+1),"")</f>
        <v>1500</v>
      </c>
      <c r="Q12" s="20">
        <f t="shared" si="1"/>
        <v>-1578.8200000000002</v>
      </c>
      <c r="R12">
        <f t="shared" si="2"/>
        <v>0</v>
      </c>
    </row>
    <row r="13" spans="1:18" x14ac:dyDescent="0.2">
      <c r="A13">
        <v>5</v>
      </c>
      <c r="B13" t="str">
        <v>JANDIRINHA</v>
      </c>
      <c r="C13" t="str">
        <v>Imóvel IE130 – 220m</v>
      </c>
      <c r="D13" s="20">
        <v>130000</v>
      </c>
      <c r="E13" s="2">
        <v>220</v>
      </c>
      <c r="F13" s="20">
        <v>755.18</v>
      </c>
      <c r="G13" s="20">
        <v>4550</v>
      </c>
      <c r="H13" s="20">
        <v>3794.82</v>
      </c>
      <c r="J13">
        <f t="shared" si="0"/>
        <v>11</v>
      </c>
      <c r="K13" t="str" cm="1">
        <f t="array" ref="K13">IFERROR(INDEX(tblClientes[Cliente],INT($J13/ROWS(tblConsorcios[Produto]))+1),"")</f>
        <v>João Silva</v>
      </c>
      <c r="L13" t="str" cm="1">
        <f t="array" ref="L13">IFERROR(INDEX(tblConsorcios[Produto],MOD($J13,ROWS(tblConsorcios[Produto]))+1),"")</f>
        <v>Imóvel IE530 – 200m</v>
      </c>
      <c r="M13" s="20" cm="1">
        <f t="array" ref="M13">IFERROR(INDEX(tblConsorcios[Valor da Carta (R$)],MOD($J13,ROWS(tblConsorcios[Produto]))+1),"")</f>
        <v>530000</v>
      </c>
      <c r="N13" s="2" cm="1">
        <f t="array" ref="N13">IFERROR(INDEX(tblConsorcios[Prazo (meses)],MOD($J13,ROWS(tblConsorcios[Produto]))+1),"")</f>
        <v>200</v>
      </c>
      <c r="O13" s="20" cm="1">
        <f t="array" ref="O13">IFERROR(INDEX(tblConsorcios[Parcela Mensal (R$)],MOD($J13,ROWS(tblConsorcios[Produto]))+1),"")</f>
        <v>3360.2</v>
      </c>
      <c r="P13" s="20" cm="1">
        <f t="array" ref="P13">IFERROR(INDEX(tblClientes[Dividendo Mensal (R$)],INT($J13/ROWS(tblConsorcios[Produto]))+1),"")</f>
        <v>1500</v>
      </c>
      <c r="Q13" s="20">
        <f t="shared" si="1"/>
        <v>-1860.1999999999998</v>
      </c>
      <c r="R13">
        <f t="shared" si="2"/>
        <v>0</v>
      </c>
    </row>
    <row r="14" spans="1:18" x14ac:dyDescent="0.2">
      <c r="A14">
        <v>6</v>
      </c>
      <c r="B14" t="str">
        <v>JANDIRINHA</v>
      </c>
      <c r="C14" t="str">
        <v>Imóvel IE120 – 200m</v>
      </c>
      <c r="D14" s="20">
        <v>120000</v>
      </c>
      <c r="E14" s="2">
        <v>200</v>
      </c>
      <c r="F14" s="20">
        <v>760.8</v>
      </c>
      <c r="G14" s="20">
        <v>4550</v>
      </c>
      <c r="H14" s="20">
        <v>3789.2</v>
      </c>
      <c r="J14">
        <f t="shared" si="0"/>
        <v>12</v>
      </c>
      <c r="K14" t="str" cm="1">
        <f t="array" ref="K14">IFERROR(INDEX(tblClientes[Cliente],INT($J14/ROWS(tblConsorcios[Produto]))+1),"")</f>
        <v>João Silva</v>
      </c>
      <c r="L14" t="str" cm="1">
        <f t="array" ref="L14">IFERROR(INDEX(tblConsorcios[Produto],MOD($J14,ROWS(tblConsorcios[Produto]))+1),"")</f>
        <v>Imóvel IE500 – 240m</v>
      </c>
      <c r="M14" s="20" cm="1">
        <f t="array" ref="M14">IFERROR(INDEX(tblConsorcios[Valor da Carta (R$)],MOD($J14,ROWS(tblConsorcios[Produto]))+1),"")</f>
        <v>500000</v>
      </c>
      <c r="N14" s="2" cm="1">
        <f t="array" ref="N14">IFERROR(INDEX(tblConsorcios[Prazo (meses)],MOD($J14,ROWS(tblConsorcios[Produto]))+1),"")</f>
        <v>240</v>
      </c>
      <c r="O14" s="20" cm="1">
        <f t="array" ref="O14">IFERROR(INDEX(tblConsorcios[Parcela Mensal (R$)],MOD($J14,ROWS(tblConsorcios[Produto]))+1),"")</f>
        <v>2683.33</v>
      </c>
      <c r="P14" s="20" cm="1">
        <f t="array" ref="P14">IFERROR(INDEX(tblClientes[Dividendo Mensal (R$)],INT($J14/ROWS(tblConsorcios[Produto]))+1),"")</f>
        <v>1500</v>
      </c>
      <c r="Q14" s="20">
        <f t="shared" si="1"/>
        <v>-1183.33</v>
      </c>
      <c r="R14">
        <f t="shared" si="2"/>
        <v>0</v>
      </c>
    </row>
    <row r="15" spans="1:18" x14ac:dyDescent="0.2">
      <c r="A15">
        <v>7</v>
      </c>
      <c r="B15" t="str">
        <v>JANDIRINHA</v>
      </c>
      <c r="C15" t="str">
        <v>Imóvel IE150 – 240m</v>
      </c>
      <c r="D15" s="20">
        <v>150000</v>
      </c>
      <c r="E15" s="2">
        <v>240</v>
      </c>
      <c r="F15" s="20">
        <v>805</v>
      </c>
      <c r="G15" s="20">
        <v>4550</v>
      </c>
      <c r="H15" s="20">
        <v>3745</v>
      </c>
      <c r="J15">
        <f t="shared" si="0"/>
        <v>13</v>
      </c>
      <c r="K15" t="str" cm="1">
        <f t="array" ref="K15">IFERROR(INDEX(tblClientes[Cliente],INT($J15/ROWS(tblConsorcios[Produto]))+1),"")</f>
        <v>João Silva</v>
      </c>
      <c r="L15" t="str" cm="1">
        <f t="array" ref="L15">IFERROR(INDEX(tblConsorcios[Produto],MOD($J15,ROWS(tblConsorcios[Produto]))+1),"")</f>
        <v>Imóvel IE500 – 220m</v>
      </c>
      <c r="M15" s="20" cm="1">
        <f t="array" ref="M15">IFERROR(INDEX(tblConsorcios[Valor da Carta (R$)],MOD($J15,ROWS(tblConsorcios[Produto]))+1),"")</f>
        <v>500000</v>
      </c>
      <c r="N15" s="2" cm="1">
        <f t="array" ref="N15">IFERROR(INDEX(tblConsorcios[Prazo (meses)],MOD($J15,ROWS(tblConsorcios[Produto]))+1),"")</f>
        <v>220</v>
      </c>
      <c r="O15" s="20" cm="1">
        <f t="array" ref="O15">IFERROR(INDEX(tblConsorcios[Parcela Mensal (R$)],MOD($J15,ROWS(tblConsorcios[Produto]))+1),"")</f>
        <v>2904.55</v>
      </c>
      <c r="P15" s="20" cm="1">
        <f t="array" ref="P15">IFERROR(INDEX(tblClientes[Dividendo Mensal (R$)],INT($J15/ROWS(tblConsorcios[Produto]))+1),"")</f>
        <v>1500</v>
      </c>
      <c r="Q15" s="20">
        <f t="shared" si="1"/>
        <v>-1404.5500000000002</v>
      </c>
      <c r="R15">
        <f t="shared" si="2"/>
        <v>0</v>
      </c>
    </row>
    <row r="16" spans="1:18" x14ac:dyDescent="0.2">
      <c r="A16">
        <v>8</v>
      </c>
      <c r="B16" t="str">
        <v>JANDIRINHA</v>
      </c>
      <c r="C16" t="str">
        <v>Imóvel IE140 – 220m</v>
      </c>
      <c r="D16" s="20">
        <v>140000</v>
      </c>
      <c r="E16" s="2">
        <v>220</v>
      </c>
      <c r="F16" s="20">
        <v>813.27</v>
      </c>
      <c r="G16" s="20">
        <v>4550</v>
      </c>
      <c r="H16" s="20">
        <v>3736.73</v>
      </c>
      <c r="J16">
        <f t="shared" si="0"/>
        <v>14</v>
      </c>
      <c r="K16" t="str" cm="1">
        <f t="array" ref="K16">IFERROR(INDEX(tblClientes[Cliente],INT($J16/ROWS(tblConsorcios[Produto]))+1),"")</f>
        <v>João Silva</v>
      </c>
      <c r="L16" t="str" cm="1">
        <f t="array" ref="L16">IFERROR(INDEX(tblConsorcios[Produto],MOD($J16,ROWS(tblConsorcios[Produto]))+1),"")</f>
        <v>Imóvel IE500 – 200m</v>
      </c>
      <c r="M16" s="20" cm="1">
        <f t="array" ref="M16">IFERROR(INDEX(tblConsorcios[Valor da Carta (R$)],MOD($J16,ROWS(tblConsorcios[Produto]))+1),"")</f>
        <v>500000</v>
      </c>
      <c r="N16" s="2" cm="1">
        <f t="array" ref="N16">IFERROR(INDEX(tblConsorcios[Prazo (meses)],MOD($J16,ROWS(tblConsorcios[Produto]))+1),"")</f>
        <v>200</v>
      </c>
      <c r="O16" s="20" cm="1">
        <f t="array" ref="O16">IFERROR(INDEX(tblConsorcios[Parcela Mensal (R$)],MOD($J16,ROWS(tblConsorcios[Produto]))+1),"")</f>
        <v>3170</v>
      </c>
      <c r="P16" s="20" cm="1">
        <f t="array" ref="P16">IFERROR(INDEX(tblClientes[Dividendo Mensal (R$)],INT($J16/ROWS(tblConsorcios[Produto]))+1),"")</f>
        <v>1500</v>
      </c>
      <c r="Q16" s="20">
        <f t="shared" si="1"/>
        <v>-1670</v>
      </c>
      <c r="R16">
        <f t="shared" si="2"/>
        <v>0</v>
      </c>
    </row>
    <row r="17" spans="1:18" x14ac:dyDescent="0.2">
      <c r="A17">
        <v>9</v>
      </c>
      <c r="B17" t="str">
        <v>JANDIRINHA</v>
      </c>
      <c r="C17" t="str">
        <v>Imóvel IE130 – 200m</v>
      </c>
      <c r="D17" s="20">
        <v>130000</v>
      </c>
      <c r="E17" s="2">
        <v>200</v>
      </c>
      <c r="F17" s="20">
        <v>824.2</v>
      </c>
      <c r="G17" s="20">
        <v>4550</v>
      </c>
      <c r="H17" s="20">
        <v>3725.8</v>
      </c>
      <c r="J17">
        <f t="shared" si="0"/>
        <v>15</v>
      </c>
      <c r="K17" t="str" cm="1">
        <f t="array" ref="K17">IFERROR(INDEX(tblClientes[Cliente],INT($J17/ROWS(tblConsorcios[Produto]))+1),"")</f>
        <v>João Silva</v>
      </c>
      <c r="L17" t="str" cm="1">
        <f t="array" ref="L17">IFERROR(INDEX(tblConsorcios[Produto],MOD($J17,ROWS(tblConsorcios[Produto]))+1),"")</f>
        <v>Imóvel IE480 – 240m</v>
      </c>
      <c r="M17" s="20" cm="1">
        <f t="array" ref="M17">IFERROR(INDEX(tblConsorcios[Valor da Carta (R$)],MOD($J17,ROWS(tblConsorcios[Produto]))+1),"")</f>
        <v>480000</v>
      </c>
      <c r="N17" s="2" cm="1">
        <f t="array" ref="N17">IFERROR(INDEX(tblConsorcios[Prazo (meses)],MOD($J17,ROWS(tblConsorcios[Produto]))+1),"")</f>
        <v>240</v>
      </c>
      <c r="O17" s="20" cm="1">
        <f t="array" ref="O17">IFERROR(INDEX(tblConsorcios[Parcela Mensal (R$)],MOD($J17,ROWS(tblConsorcios[Produto]))+1),"")</f>
        <v>2576</v>
      </c>
      <c r="P17" s="20" cm="1">
        <f t="array" ref="P17">IFERROR(INDEX(tblClientes[Dividendo Mensal (R$)],INT($J17/ROWS(tblConsorcios[Produto]))+1),"")</f>
        <v>1500</v>
      </c>
      <c r="Q17" s="20">
        <f t="shared" si="1"/>
        <v>-1076</v>
      </c>
      <c r="R17">
        <f t="shared" si="2"/>
        <v>0</v>
      </c>
    </row>
    <row r="18" spans="1:18" x14ac:dyDescent="0.2">
      <c r="A18">
        <v>10</v>
      </c>
      <c r="B18" t="str">
        <v>JANDIRINHA</v>
      </c>
      <c r="C18" t="str">
        <v>Imóvel IE150 – 220m</v>
      </c>
      <c r="D18" s="20">
        <v>150000</v>
      </c>
      <c r="E18" s="2">
        <v>220</v>
      </c>
      <c r="F18" s="20">
        <v>871.36</v>
      </c>
      <c r="G18" s="20">
        <v>4550</v>
      </c>
      <c r="H18" s="20">
        <v>3678.64</v>
      </c>
      <c r="J18">
        <f t="shared" si="0"/>
        <v>16</v>
      </c>
      <c r="K18" t="str" cm="1">
        <f t="array" ref="K18">IFERROR(INDEX(tblClientes[Cliente],INT($J18/ROWS(tblConsorcios[Produto]))+1),"")</f>
        <v>João Silva</v>
      </c>
      <c r="L18" t="str" cm="1">
        <f t="array" ref="L18">IFERROR(INDEX(tblConsorcios[Produto],MOD($J18,ROWS(tblConsorcios[Produto]))+1),"")</f>
        <v>Imóvel IE480 – 220m</v>
      </c>
      <c r="M18" s="20" cm="1">
        <f t="array" ref="M18">IFERROR(INDEX(tblConsorcios[Valor da Carta (R$)],MOD($J18,ROWS(tblConsorcios[Produto]))+1),"")</f>
        <v>480000</v>
      </c>
      <c r="N18" s="2" cm="1">
        <f t="array" ref="N18">IFERROR(INDEX(tblConsorcios[Prazo (meses)],MOD($J18,ROWS(tblConsorcios[Produto]))+1),"")</f>
        <v>220</v>
      </c>
      <c r="O18" s="20" cm="1">
        <f t="array" ref="O18">IFERROR(INDEX(tblConsorcios[Parcela Mensal (R$)],MOD($J18,ROWS(tblConsorcios[Produto]))+1),"")</f>
        <v>2788.36</v>
      </c>
      <c r="P18" s="20" cm="1">
        <f t="array" ref="P18">IFERROR(INDEX(tblClientes[Dividendo Mensal (R$)],INT($J18/ROWS(tblConsorcios[Produto]))+1),"")</f>
        <v>1500</v>
      </c>
      <c r="Q18" s="20">
        <f t="shared" si="1"/>
        <v>-1288.3600000000001</v>
      </c>
      <c r="R18">
        <f t="shared" si="2"/>
        <v>0</v>
      </c>
    </row>
    <row r="19" spans="1:18" x14ac:dyDescent="0.2">
      <c r="A19">
        <v>11</v>
      </c>
      <c r="B19" t="str">
        <v>JANDIRINHA</v>
      </c>
      <c r="C19" t="str">
        <v>Imóvel IE140 – 200m</v>
      </c>
      <c r="D19" s="20">
        <v>140000</v>
      </c>
      <c r="E19" s="2">
        <v>200</v>
      </c>
      <c r="F19" s="20">
        <v>887.6</v>
      </c>
      <c r="G19" s="20">
        <v>4550</v>
      </c>
      <c r="H19" s="20">
        <v>3662.4</v>
      </c>
      <c r="J19">
        <f t="shared" si="0"/>
        <v>17</v>
      </c>
      <c r="K19" t="str" cm="1">
        <f t="array" ref="K19">IFERROR(INDEX(tblClientes[Cliente],INT($J19/ROWS(tblConsorcios[Produto]))+1),"")</f>
        <v>João Silva</v>
      </c>
      <c r="L19" t="str" cm="1">
        <f t="array" ref="L19">IFERROR(INDEX(tblConsorcios[Produto],MOD($J19,ROWS(tblConsorcios[Produto]))+1),"")</f>
        <v>Imóvel IE480 – 200m</v>
      </c>
      <c r="M19" s="20" cm="1">
        <f t="array" ref="M19">IFERROR(INDEX(tblConsorcios[Valor da Carta (R$)],MOD($J19,ROWS(tblConsorcios[Produto]))+1),"")</f>
        <v>480000</v>
      </c>
      <c r="N19" s="2" cm="1">
        <f t="array" ref="N19">IFERROR(INDEX(tblConsorcios[Prazo (meses)],MOD($J19,ROWS(tblConsorcios[Produto]))+1),"")</f>
        <v>200</v>
      </c>
      <c r="O19" s="20" cm="1">
        <f t="array" ref="O19">IFERROR(INDEX(tblConsorcios[Parcela Mensal (R$)],MOD($J19,ROWS(tblConsorcios[Produto]))+1),"")</f>
        <v>3043.2</v>
      </c>
      <c r="P19" s="20" cm="1">
        <f t="array" ref="P19">IFERROR(INDEX(tblClientes[Dividendo Mensal (R$)],INT($J19/ROWS(tblConsorcios[Produto]))+1),"")</f>
        <v>1500</v>
      </c>
      <c r="Q19" s="20">
        <f t="shared" si="1"/>
        <v>-1543.1999999999998</v>
      </c>
      <c r="R19">
        <f t="shared" si="2"/>
        <v>0</v>
      </c>
    </row>
    <row r="20" spans="1:18" x14ac:dyDescent="0.2">
      <c r="A20">
        <v>12</v>
      </c>
      <c r="B20" t="str">
        <v>JANDIRINHA</v>
      </c>
      <c r="C20" t="str">
        <v>Imóvel IE150 – 200m</v>
      </c>
      <c r="D20" s="20">
        <v>150000</v>
      </c>
      <c r="E20" s="2">
        <v>200</v>
      </c>
      <c r="F20" s="20">
        <v>951</v>
      </c>
      <c r="G20" s="20">
        <v>4550</v>
      </c>
      <c r="H20" s="20">
        <v>3599</v>
      </c>
      <c r="J20">
        <f t="shared" si="0"/>
        <v>18</v>
      </c>
      <c r="K20" t="str" cm="1">
        <f t="array" ref="K20">IFERROR(INDEX(tblClientes[Cliente],INT($J20/ROWS(tblConsorcios[Produto]))+1),"")</f>
        <v>João Silva</v>
      </c>
      <c r="L20" t="str" cm="1">
        <f t="array" ref="L20">IFERROR(INDEX(tblConsorcios[Produto],MOD($J20,ROWS(tblConsorcios[Produto]))+1),"")</f>
        <v>Imóvel IE450 – 240m</v>
      </c>
      <c r="M20" s="20" cm="1">
        <f t="array" ref="M20">IFERROR(INDEX(tblConsorcios[Valor da Carta (R$)],MOD($J20,ROWS(tblConsorcios[Produto]))+1),"")</f>
        <v>450000</v>
      </c>
      <c r="N20" s="2" cm="1">
        <f t="array" ref="N20">IFERROR(INDEX(tblConsorcios[Prazo (meses)],MOD($J20,ROWS(tblConsorcios[Produto]))+1),"")</f>
        <v>240</v>
      </c>
      <c r="O20" s="20" cm="1">
        <f t="array" ref="O20">IFERROR(INDEX(tblConsorcios[Parcela Mensal (R$)],MOD($J20,ROWS(tblConsorcios[Produto]))+1),"")</f>
        <v>2415</v>
      </c>
      <c r="P20" s="20" cm="1">
        <f t="array" ref="P20">IFERROR(INDEX(tblClientes[Dividendo Mensal (R$)],INT($J20/ROWS(tblConsorcios[Produto]))+1),"")</f>
        <v>1500</v>
      </c>
      <c r="Q20" s="20">
        <f t="shared" si="1"/>
        <v>-915</v>
      </c>
      <c r="R20">
        <f t="shared" si="2"/>
        <v>0</v>
      </c>
    </row>
    <row r="21" spans="1:18" x14ac:dyDescent="0.2">
      <c r="A21">
        <v>13</v>
      </c>
      <c r="B21" t="str">
        <v>JANDIRINHA</v>
      </c>
      <c r="C21" t="str">
        <v>Imóvel IE200 – 240m</v>
      </c>
      <c r="D21" s="20">
        <v>200000</v>
      </c>
      <c r="E21" s="2">
        <v>240</v>
      </c>
      <c r="F21" s="20">
        <v>1073.33</v>
      </c>
      <c r="G21" s="20">
        <v>4550</v>
      </c>
      <c r="H21" s="20">
        <v>3476.67</v>
      </c>
      <c r="J21">
        <f t="shared" si="0"/>
        <v>19</v>
      </c>
      <c r="K21" t="str" cm="1">
        <f t="array" ref="K21">IFERROR(INDEX(tblClientes[Cliente],INT($J21/ROWS(tblConsorcios[Produto]))+1),"")</f>
        <v>João Silva</v>
      </c>
      <c r="L21" t="str" cm="1">
        <f t="array" ref="L21">IFERROR(INDEX(tblConsorcios[Produto],MOD($J21,ROWS(tblConsorcios[Produto]))+1),"")</f>
        <v>Imóvel IE450 – 220m</v>
      </c>
      <c r="M21" s="20" cm="1">
        <f t="array" ref="M21">IFERROR(INDEX(tblConsorcios[Valor da Carta (R$)],MOD($J21,ROWS(tblConsorcios[Produto]))+1),"")</f>
        <v>450000</v>
      </c>
      <c r="N21" s="2" cm="1">
        <f t="array" ref="N21">IFERROR(INDEX(tblConsorcios[Prazo (meses)],MOD($J21,ROWS(tblConsorcios[Produto]))+1),"")</f>
        <v>220</v>
      </c>
      <c r="O21" s="20" cm="1">
        <f t="array" ref="O21">IFERROR(INDEX(tblConsorcios[Parcela Mensal (R$)],MOD($J21,ROWS(tblConsorcios[Produto]))+1),"")</f>
        <v>2614.09</v>
      </c>
      <c r="P21" s="20" cm="1">
        <f t="array" ref="P21">IFERROR(INDEX(tblClientes[Dividendo Mensal (R$)],INT($J21/ROWS(tblConsorcios[Produto]))+1),"")</f>
        <v>1500</v>
      </c>
      <c r="Q21" s="20">
        <f t="shared" si="1"/>
        <v>-1114.0900000000001</v>
      </c>
      <c r="R21">
        <f t="shared" si="2"/>
        <v>0</v>
      </c>
    </row>
    <row r="22" spans="1:18" x14ac:dyDescent="0.2">
      <c r="A22">
        <v>14</v>
      </c>
      <c r="B22" t="str">
        <v>JANDIRINHA</v>
      </c>
      <c r="C22" t="str">
        <v>Imóvel IE200 – 220m</v>
      </c>
      <c r="D22" s="20">
        <v>200000</v>
      </c>
      <c r="E22" s="2">
        <v>220</v>
      </c>
      <c r="F22" s="20">
        <v>1161.82</v>
      </c>
      <c r="G22" s="20">
        <v>4550</v>
      </c>
      <c r="H22" s="20">
        <v>3388.1800000000003</v>
      </c>
      <c r="J22">
        <f t="shared" si="0"/>
        <v>20</v>
      </c>
      <c r="K22" t="str" cm="1">
        <f t="array" ref="K22">IFERROR(INDEX(tblClientes[Cliente],INT($J22/ROWS(tblConsorcios[Produto]))+1),"")</f>
        <v>João Silva</v>
      </c>
      <c r="L22" t="str" cm="1">
        <f t="array" ref="L22">IFERROR(INDEX(tblConsorcios[Produto],MOD($J22,ROWS(tblConsorcios[Produto]))+1),"")</f>
        <v>Imóvel IE450 – 200m</v>
      </c>
      <c r="M22" s="20" cm="1">
        <f t="array" ref="M22">IFERROR(INDEX(tblConsorcios[Valor da Carta (R$)],MOD($J22,ROWS(tblConsorcios[Produto]))+1),"")</f>
        <v>450000</v>
      </c>
      <c r="N22" s="2" cm="1">
        <f t="array" ref="N22">IFERROR(INDEX(tblConsorcios[Prazo (meses)],MOD($J22,ROWS(tblConsorcios[Produto]))+1),"")</f>
        <v>200</v>
      </c>
      <c r="O22" s="20" cm="1">
        <f t="array" ref="O22">IFERROR(INDEX(tblConsorcios[Parcela Mensal (R$)],MOD($J22,ROWS(tblConsorcios[Produto]))+1),"")</f>
        <v>2853</v>
      </c>
      <c r="P22" s="20" cm="1">
        <f t="array" ref="P22">IFERROR(INDEX(tblClientes[Dividendo Mensal (R$)],INT($J22/ROWS(tblConsorcios[Produto]))+1),"")</f>
        <v>1500</v>
      </c>
      <c r="Q22" s="20">
        <f t="shared" si="1"/>
        <v>-1353</v>
      </c>
      <c r="R22">
        <f t="shared" si="2"/>
        <v>0</v>
      </c>
    </row>
    <row r="23" spans="1:18" x14ac:dyDescent="0.2">
      <c r="A23">
        <v>15</v>
      </c>
      <c r="B23" t="str">
        <v>JANDIRINHA</v>
      </c>
      <c r="C23" t="str">
        <v>Imóvel IE220 – 240m</v>
      </c>
      <c r="D23" s="20">
        <v>220000</v>
      </c>
      <c r="E23" s="2">
        <v>240</v>
      </c>
      <c r="F23" s="20">
        <v>1180.67</v>
      </c>
      <c r="G23" s="20">
        <v>4550</v>
      </c>
      <c r="H23" s="20">
        <v>3369.33</v>
      </c>
      <c r="J23">
        <f t="shared" si="0"/>
        <v>21</v>
      </c>
      <c r="K23" t="str" cm="1">
        <f t="array" ref="K23">IFERROR(INDEX(tblClientes[Cliente],INT($J23/ROWS(tblConsorcios[Produto]))+1),"")</f>
        <v>João Silva</v>
      </c>
      <c r="L23" t="str" cm="1">
        <f t="array" ref="L23">IFERROR(INDEX(tblConsorcios[Produto],MOD($J23,ROWS(tblConsorcios[Produto]))+1),"")</f>
        <v>Imóvel IE430 – 240m</v>
      </c>
      <c r="M23" s="20" cm="1">
        <f t="array" ref="M23">IFERROR(INDEX(tblConsorcios[Valor da Carta (R$)],MOD($J23,ROWS(tblConsorcios[Produto]))+1),"")</f>
        <v>430000</v>
      </c>
      <c r="N23" s="2" cm="1">
        <f t="array" ref="N23">IFERROR(INDEX(tblConsorcios[Prazo (meses)],MOD($J23,ROWS(tblConsorcios[Produto]))+1),"")</f>
        <v>240</v>
      </c>
      <c r="O23" s="20" cm="1">
        <f t="array" ref="O23">IFERROR(INDEX(tblConsorcios[Parcela Mensal (R$)],MOD($J23,ROWS(tblConsorcios[Produto]))+1),"")</f>
        <v>2307.67</v>
      </c>
      <c r="P23" s="20" cm="1">
        <f t="array" ref="P23">IFERROR(INDEX(tblClientes[Dividendo Mensal (R$)],INT($J23/ROWS(tblConsorcios[Produto]))+1),"")</f>
        <v>1500</v>
      </c>
      <c r="Q23" s="20">
        <f t="shared" si="1"/>
        <v>-807.67000000000007</v>
      </c>
      <c r="R23">
        <f t="shared" si="2"/>
        <v>0</v>
      </c>
    </row>
    <row r="24" spans="1:18" x14ac:dyDescent="0.2">
      <c r="A24">
        <v>16</v>
      </c>
      <c r="B24" t="str">
        <v>JANDIRINHA</v>
      </c>
      <c r="C24" t="str">
        <v>Imóvel IE230 – 240m</v>
      </c>
      <c r="D24" s="20">
        <v>230000</v>
      </c>
      <c r="E24" s="2">
        <v>240</v>
      </c>
      <c r="F24" s="20">
        <v>1234.33</v>
      </c>
      <c r="G24" s="20">
        <v>4550</v>
      </c>
      <c r="H24" s="20">
        <v>3315.67</v>
      </c>
      <c r="J24">
        <f t="shared" si="0"/>
        <v>22</v>
      </c>
      <c r="K24" t="str" cm="1">
        <f t="array" ref="K24">IFERROR(INDEX(tblClientes[Cliente],INT($J24/ROWS(tblConsorcios[Produto]))+1),"")</f>
        <v>João Silva</v>
      </c>
      <c r="L24" t="str" cm="1">
        <f t="array" ref="L24">IFERROR(INDEX(tblConsorcios[Produto],MOD($J24,ROWS(tblConsorcios[Produto]))+1),"")</f>
        <v>Imóvel IE430 – 220m</v>
      </c>
      <c r="M24" s="20" cm="1">
        <f t="array" ref="M24">IFERROR(INDEX(tblConsorcios[Valor da Carta (R$)],MOD($J24,ROWS(tblConsorcios[Produto]))+1),"")</f>
        <v>430000</v>
      </c>
      <c r="N24" s="2" cm="1">
        <f t="array" ref="N24">IFERROR(INDEX(tblConsorcios[Prazo (meses)],MOD($J24,ROWS(tblConsorcios[Produto]))+1),"")</f>
        <v>220</v>
      </c>
      <c r="O24" s="20" cm="1">
        <f t="array" ref="O24">IFERROR(INDEX(tblConsorcios[Parcela Mensal (R$)],MOD($J24,ROWS(tblConsorcios[Produto]))+1),"")</f>
        <v>2497.91</v>
      </c>
      <c r="P24" s="20" cm="1">
        <f t="array" ref="P24">IFERROR(INDEX(tblClientes[Dividendo Mensal (R$)],INT($J24/ROWS(tblConsorcios[Produto]))+1),"")</f>
        <v>1500</v>
      </c>
      <c r="Q24" s="20">
        <f t="shared" si="1"/>
        <v>-997.90999999999985</v>
      </c>
      <c r="R24">
        <f t="shared" si="2"/>
        <v>0</v>
      </c>
    </row>
    <row r="25" spans="1:18" x14ac:dyDescent="0.2">
      <c r="A25">
        <v>17</v>
      </c>
      <c r="B25" t="str">
        <v>JANDIRINHA</v>
      </c>
      <c r="C25" t="str">
        <v>Imóvel IE200 – 200m</v>
      </c>
      <c r="D25" s="20">
        <v>200000</v>
      </c>
      <c r="E25" s="2">
        <v>200</v>
      </c>
      <c r="F25" s="20">
        <v>1268</v>
      </c>
      <c r="G25" s="20">
        <v>4550</v>
      </c>
      <c r="H25" s="20">
        <v>3282</v>
      </c>
      <c r="J25">
        <f t="shared" si="0"/>
        <v>23</v>
      </c>
      <c r="K25" t="str" cm="1">
        <f t="array" ref="K25">IFERROR(INDEX(tblClientes[Cliente],INT($J25/ROWS(tblConsorcios[Produto]))+1),"")</f>
        <v>João Silva</v>
      </c>
      <c r="L25" t="str" cm="1">
        <f t="array" ref="L25">IFERROR(INDEX(tblConsorcios[Produto],MOD($J25,ROWS(tblConsorcios[Produto]))+1),"")</f>
        <v>Imóvel IE430 – 200m</v>
      </c>
      <c r="M25" s="20" cm="1">
        <f t="array" ref="M25">IFERROR(INDEX(tblConsorcios[Valor da Carta (R$)],MOD($J25,ROWS(tblConsorcios[Produto]))+1),"")</f>
        <v>430000</v>
      </c>
      <c r="N25" s="2" cm="1">
        <f t="array" ref="N25">IFERROR(INDEX(tblConsorcios[Prazo (meses)],MOD($J25,ROWS(tblConsorcios[Produto]))+1),"")</f>
        <v>200</v>
      </c>
      <c r="O25" s="20" cm="1">
        <f t="array" ref="O25">IFERROR(INDEX(tblConsorcios[Parcela Mensal (R$)],MOD($J25,ROWS(tblConsorcios[Produto]))+1),"")</f>
        <v>2726.2</v>
      </c>
      <c r="P25" s="20" cm="1">
        <f t="array" ref="P25">IFERROR(INDEX(tblClientes[Dividendo Mensal (R$)],INT($J25/ROWS(tblConsorcios[Produto]))+1),"")</f>
        <v>1500</v>
      </c>
      <c r="Q25" s="20">
        <f t="shared" si="1"/>
        <v>-1226.1999999999998</v>
      </c>
      <c r="R25">
        <f t="shared" si="2"/>
        <v>0</v>
      </c>
    </row>
    <row r="26" spans="1:18" x14ac:dyDescent="0.2">
      <c r="A26">
        <v>18</v>
      </c>
      <c r="B26" t="str">
        <v>JANDIRINHA</v>
      </c>
      <c r="C26" t="str">
        <v>Imóvel IE220 – 220m</v>
      </c>
      <c r="D26" s="20">
        <v>220000</v>
      </c>
      <c r="E26" s="2">
        <v>220</v>
      </c>
      <c r="F26" s="20">
        <v>1278</v>
      </c>
      <c r="G26" s="20">
        <v>4550</v>
      </c>
      <c r="H26" s="20">
        <v>3272</v>
      </c>
      <c r="J26">
        <f t="shared" si="0"/>
        <v>24</v>
      </c>
      <c r="K26" t="str" cm="1">
        <f t="array" ref="K26">IFERROR(INDEX(tblClientes[Cliente],INT($J26/ROWS(tblConsorcios[Produto]))+1),"")</f>
        <v>João Silva</v>
      </c>
      <c r="L26" t="str" cm="1">
        <f t="array" ref="L26">IFERROR(INDEX(tblConsorcios[Produto],MOD($J26,ROWS(tblConsorcios[Produto]))+1),"")</f>
        <v>Imóvel IE400 – 240m</v>
      </c>
      <c r="M26" s="20" cm="1">
        <f t="array" ref="M26">IFERROR(INDEX(tblConsorcios[Valor da Carta (R$)],MOD($J26,ROWS(tblConsorcios[Produto]))+1),"")</f>
        <v>400000</v>
      </c>
      <c r="N26" s="2" cm="1">
        <f t="array" ref="N26">IFERROR(INDEX(tblConsorcios[Prazo (meses)],MOD($J26,ROWS(tblConsorcios[Produto]))+1),"")</f>
        <v>240</v>
      </c>
      <c r="O26" s="20" cm="1">
        <f t="array" ref="O26">IFERROR(INDEX(tblConsorcios[Parcela Mensal (R$)],MOD($J26,ROWS(tblConsorcios[Produto]))+1),"")</f>
        <v>2146.67</v>
      </c>
      <c r="P26" s="20" cm="1">
        <f t="array" ref="P26">IFERROR(INDEX(tblClientes[Dividendo Mensal (R$)],INT($J26/ROWS(tblConsorcios[Produto]))+1),"")</f>
        <v>1500</v>
      </c>
      <c r="Q26" s="20">
        <f t="shared" si="1"/>
        <v>-646.67000000000007</v>
      </c>
      <c r="R26">
        <f t="shared" si="2"/>
        <v>0</v>
      </c>
    </row>
    <row r="27" spans="1:18" x14ac:dyDescent="0.2">
      <c r="A27">
        <v>19</v>
      </c>
      <c r="B27" t="str">
        <v>JANDIRINHA</v>
      </c>
      <c r="C27" t="str">
        <v>Imóvel IE240 – 240m</v>
      </c>
      <c r="D27" s="20">
        <v>240000</v>
      </c>
      <c r="E27" s="2">
        <v>240</v>
      </c>
      <c r="F27" s="20">
        <v>1288</v>
      </c>
      <c r="G27" s="20">
        <v>4550</v>
      </c>
      <c r="H27" s="20">
        <v>3262</v>
      </c>
      <c r="J27">
        <f t="shared" si="0"/>
        <v>25</v>
      </c>
      <c r="K27" t="str" cm="1">
        <f t="array" ref="K27">IFERROR(INDEX(tblClientes[Cliente],INT($J27/ROWS(tblConsorcios[Produto]))+1),"")</f>
        <v>João Silva</v>
      </c>
      <c r="L27" t="str" cm="1">
        <f t="array" ref="L27">IFERROR(INDEX(tblConsorcios[Produto],MOD($J27,ROWS(tblConsorcios[Produto]))+1),"")</f>
        <v>Imóvel IE400 – 220m</v>
      </c>
      <c r="M27" s="20" cm="1">
        <f t="array" ref="M27">IFERROR(INDEX(tblConsorcios[Valor da Carta (R$)],MOD($J27,ROWS(tblConsorcios[Produto]))+1),"")</f>
        <v>400000</v>
      </c>
      <c r="N27" s="2" cm="1">
        <f t="array" ref="N27">IFERROR(INDEX(tblConsorcios[Prazo (meses)],MOD($J27,ROWS(tblConsorcios[Produto]))+1),"")</f>
        <v>220</v>
      </c>
      <c r="O27" s="20" cm="1">
        <f t="array" ref="O27">IFERROR(INDEX(tblConsorcios[Parcela Mensal (R$)],MOD($J27,ROWS(tblConsorcios[Produto]))+1),"")</f>
        <v>2323.64</v>
      </c>
      <c r="P27" s="20" cm="1">
        <f t="array" ref="P27">IFERROR(INDEX(tblClientes[Dividendo Mensal (R$)],INT($J27/ROWS(tblConsorcios[Produto]))+1),"")</f>
        <v>1500</v>
      </c>
      <c r="Q27" s="20">
        <f t="shared" si="1"/>
        <v>-823.63999999999987</v>
      </c>
      <c r="R27">
        <f t="shared" si="2"/>
        <v>0</v>
      </c>
    </row>
    <row r="28" spans="1:18" x14ac:dyDescent="0.2">
      <c r="A28">
        <v>20</v>
      </c>
      <c r="B28" t="str">
        <v>JANDIRINHA</v>
      </c>
      <c r="C28" t="str">
        <v>Imóvel IE230 – 220m</v>
      </c>
      <c r="D28" s="20">
        <v>230000</v>
      </c>
      <c r="E28" s="2">
        <v>220</v>
      </c>
      <c r="F28" s="20">
        <v>1336.09</v>
      </c>
      <c r="G28" s="20">
        <v>4550</v>
      </c>
      <c r="H28" s="20">
        <v>3213.91</v>
      </c>
      <c r="J28">
        <f t="shared" si="0"/>
        <v>26</v>
      </c>
      <c r="K28" t="str" cm="1">
        <f t="array" ref="K28">IFERROR(INDEX(tblClientes[Cliente],INT($J28/ROWS(tblConsorcios[Produto]))+1),"")</f>
        <v>João Silva</v>
      </c>
      <c r="L28" t="str" cm="1">
        <f t="array" ref="L28">IFERROR(INDEX(tblConsorcios[Produto],MOD($J28,ROWS(tblConsorcios[Produto]))+1),"")</f>
        <v>Imóvel IE400 – 200m</v>
      </c>
      <c r="M28" s="20" cm="1">
        <f t="array" ref="M28">IFERROR(INDEX(tblConsorcios[Valor da Carta (R$)],MOD($J28,ROWS(tblConsorcios[Produto]))+1),"")</f>
        <v>400000</v>
      </c>
      <c r="N28" s="2" cm="1">
        <f t="array" ref="N28">IFERROR(INDEX(tblConsorcios[Prazo (meses)],MOD($J28,ROWS(tblConsorcios[Produto]))+1),"")</f>
        <v>200</v>
      </c>
      <c r="O28" s="20" cm="1">
        <f t="array" ref="O28">IFERROR(INDEX(tblConsorcios[Parcela Mensal (R$)],MOD($J28,ROWS(tblConsorcios[Produto]))+1),"")</f>
        <v>2536</v>
      </c>
      <c r="P28" s="20" cm="1">
        <f t="array" ref="P28">IFERROR(INDEX(tblClientes[Dividendo Mensal (R$)],INT($J28/ROWS(tblConsorcios[Produto]))+1),"")</f>
        <v>1500</v>
      </c>
      <c r="Q28" s="20">
        <f t="shared" si="1"/>
        <v>-1036</v>
      </c>
      <c r="R28">
        <f t="shared" si="2"/>
        <v>0</v>
      </c>
    </row>
    <row r="29" spans="1:18" x14ac:dyDescent="0.2">
      <c r="A29">
        <v>21</v>
      </c>
      <c r="B29" t="str">
        <v>JANDIRINHA</v>
      </c>
      <c r="C29" t="str">
        <v>Imóvel IE240 – 220m</v>
      </c>
      <c r="D29" s="20">
        <v>240000</v>
      </c>
      <c r="E29" s="2">
        <v>220</v>
      </c>
      <c r="F29" s="20">
        <v>1394.18</v>
      </c>
      <c r="G29" s="20">
        <v>4550</v>
      </c>
      <c r="H29" s="20">
        <v>3155.8199999999997</v>
      </c>
      <c r="J29">
        <f t="shared" si="0"/>
        <v>27</v>
      </c>
      <c r="K29" t="str" cm="1">
        <f t="array" ref="K29">IFERROR(INDEX(tblClientes[Cliente],INT($J29/ROWS(tblConsorcios[Produto]))+1),"")</f>
        <v>João Silva</v>
      </c>
      <c r="L29" t="str" cm="1">
        <f t="array" ref="L29">IFERROR(INDEX(tblConsorcios[Produto],MOD($J29,ROWS(tblConsorcios[Produto]))+1),"")</f>
        <v>Imóvel IE380 – 240m</v>
      </c>
      <c r="M29" s="20" cm="1">
        <f t="array" ref="M29">IFERROR(INDEX(tblConsorcios[Valor da Carta (R$)],MOD($J29,ROWS(tblConsorcios[Produto]))+1),"")</f>
        <v>380000</v>
      </c>
      <c r="N29" s="2" cm="1">
        <f t="array" ref="N29">IFERROR(INDEX(tblConsorcios[Prazo (meses)],MOD($J29,ROWS(tblConsorcios[Produto]))+1),"")</f>
        <v>240</v>
      </c>
      <c r="O29" s="20" cm="1">
        <f t="array" ref="O29">IFERROR(INDEX(tblConsorcios[Parcela Mensal (R$)],MOD($J29,ROWS(tblConsorcios[Produto]))+1),"")</f>
        <v>2039.33</v>
      </c>
      <c r="P29" s="20" cm="1">
        <f t="array" ref="P29">IFERROR(INDEX(tblClientes[Dividendo Mensal (R$)],INT($J29/ROWS(tblConsorcios[Produto]))+1),"")</f>
        <v>1500</v>
      </c>
      <c r="Q29" s="20">
        <f t="shared" si="1"/>
        <v>-539.32999999999993</v>
      </c>
      <c r="R29">
        <f t="shared" si="2"/>
        <v>0</v>
      </c>
    </row>
    <row r="30" spans="1:18" x14ac:dyDescent="0.2">
      <c r="A30">
        <v>22</v>
      </c>
      <c r="B30" t="str">
        <v>JANDIRINHA</v>
      </c>
      <c r="C30" t="str">
        <v>Imóvel IE220 – 200m</v>
      </c>
      <c r="D30" s="20">
        <v>220000</v>
      </c>
      <c r="E30" s="2">
        <v>200</v>
      </c>
      <c r="F30" s="20">
        <v>1394.8</v>
      </c>
      <c r="G30" s="20">
        <v>4550</v>
      </c>
      <c r="H30" s="20">
        <v>3155.2</v>
      </c>
      <c r="J30">
        <f t="shared" si="0"/>
        <v>28</v>
      </c>
      <c r="K30" t="str" cm="1">
        <f t="array" ref="K30">IFERROR(INDEX(tblClientes[Cliente],INT($J30/ROWS(tblConsorcios[Produto]))+1),"")</f>
        <v>João Silva</v>
      </c>
      <c r="L30" t="str" cm="1">
        <f t="array" ref="L30">IFERROR(INDEX(tblConsorcios[Produto],MOD($J30,ROWS(tblConsorcios[Produto]))+1),"")</f>
        <v>Imóvel IE380 – 220m</v>
      </c>
      <c r="M30" s="20" cm="1">
        <f t="array" ref="M30">IFERROR(INDEX(tblConsorcios[Valor da Carta (R$)],MOD($J30,ROWS(tblConsorcios[Produto]))+1),"")</f>
        <v>380000</v>
      </c>
      <c r="N30" s="2" cm="1">
        <f t="array" ref="N30">IFERROR(INDEX(tblConsorcios[Prazo (meses)],MOD($J30,ROWS(tblConsorcios[Produto]))+1),"")</f>
        <v>220</v>
      </c>
      <c r="O30" s="20" cm="1">
        <f t="array" ref="O30">IFERROR(INDEX(tblConsorcios[Parcela Mensal (R$)],MOD($J30,ROWS(tblConsorcios[Produto]))+1),"")</f>
        <v>2207.4499999999998</v>
      </c>
      <c r="P30" s="20" cm="1">
        <f t="array" ref="P30">IFERROR(INDEX(tblClientes[Dividendo Mensal (R$)],INT($J30/ROWS(tblConsorcios[Produto]))+1),"")</f>
        <v>1500</v>
      </c>
      <c r="Q30" s="20">
        <f t="shared" si="1"/>
        <v>-707.44999999999982</v>
      </c>
      <c r="R30">
        <f t="shared" si="2"/>
        <v>0</v>
      </c>
    </row>
    <row r="31" spans="1:18" x14ac:dyDescent="0.2">
      <c r="A31">
        <v>23</v>
      </c>
      <c r="B31" t="str">
        <v>JANDIRINHA</v>
      </c>
      <c r="C31" t="str">
        <v>Imóvel IE230 – 200m</v>
      </c>
      <c r="D31" s="20">
        <v>230000</v>
      </c>
      <c r="E31" s="2">
        <v>200</v>
      </c>
      <c r="F31" s="20">
        <v>1458.2</v>
      </c>
      <c r="G31" s="20">
        <v>4550</v>
      </c>
      <c r="H31" s="20">
        <v>3091.8</v>
      </c>
      <c r="J31">
        <f t="shared" si="0"/>
        <v>29</v>
      </c>
      <c r="K31" t="str" cm="1">
        <f t="array" ref="K31">IFERROR(INDEX(tblClientes[Cliente],INT($J31/ROWS(tblConsorcios[Produto]))+1),"")</f>
        <v>João Silva</v>
      </c>
      <c r="L31" t="str" cm="1">
        <f t="array" ref="L31">IFERROR(INDEX(tblConsorcios[Produto],MOD($J31,ROWS(tblConsorcios[Produto]))+1),"")</f>
        <v>Imóvel IE380 – 200m</v>
      </c>
      <c r="M31" s="20" cm="1">
        <f t="array" ref="M31">IFERROR(INDEX(tblConsorcios[Valor da Carta (R$)],MOD($J31,ROWS(tblConsorcios[Produto]))+1),"")</f>
        <v>380000</v>
      </c>
      <c r="N31" s="2" cm="1">
        <f t="array" ref="N31">IFERROR(INDEX(tblConsorcios[Prazo (meses)],MOD($J31,ROWS(tblConsorcios[Produto]))+1),"")</f>
        <v>200</v>
      </c>
      <c r="O31" s="20" cm="1">
        <f t="array" ref="O31">IFERROR(INDEX(tblConsorcios[Parcela Mensal (R$)],MOD($J31,ROWS(tblConsorcios[Produto]))+1),"")</f>
        <v>2409.1999999999998</v>
      </c>
      <c r="P31" s="20" cm="1">
        <f t="array" ref="P31">IFERROR(INDEX(tblClientes[Dividendo Mensal (R$)],INT($J31/ROWS(tblConsorcios[Produto]))+1),"")</f>
        <v>1500</v>
      </c>
      <c r="Q31" s="20">
        <f t="shared" si="1"/>
        <v>-909.19999999999982</v>
      </c>
      <c r="R31">
        <f t="shared" si="2"/>
        <v>0</v>
      </c>
    </row>
    <row r="32" spans="1:18" x14ac:dyDescent="0.2">
      <c r="A32">
        <v>24</v>
      </c>
      <c r="B32" t="str">
        <v>JANDIRINHA</v>
      </c>
      <c r="C32" t="str">
        <v>Imóvel IE240 – 200m</v>
      </c>
      <c r="D32" s="20">
        <v>240000</v>
      </c>
      <c r="E32" s="2">
        <v>200</v>
      </c>
      <c r="F32" s="20">
        <v>1521.6</v>
      </c>
      <c r="G32" s="20">
        <v>4550</v>
      </c>
      <c r="H32" s="20">
        <v>3028.4</v>
      </c>
      <c r="J32">
        <f t="shared" si="0"/>
        <v>30</v>
      </c>
      <c r="K32" t="str" cm="1">
        <f t="array" ref="K32">IFERROR(INDEX(tblClientes[Cliente],INT($J32/ROWS(tblConsorcios[Produto]))+1),"")</f>
        <v>João Silva</v>
      </c>
      <c r="L32" t="str" cm="1">
        <f t="array" ref="L32">IFERROR(INDEX(tblConsorcios[Produto],MOD($J32,ROWS(tblConsorcios[Produto]))+1),"")</f>
        <v>Imóvel IE350 – 240m</v>
      </c>
      <c r="M32" s="20" cm="1">
        <f t="array" ref="M32">IFERROR(INDEX(tblConsorcios[Valor da Carta (R$)],MOD($J32,ROWS(tblConsorcios[Produto]))+1),"")</f>
        <v>350000</v>
      </c>
      <c r="N32" s="2" cm="1">
        <f t="array" ref="N32">IFERROR(INDEX(tblConsorcios[Prazo (meses)],MOD($J32,ROWS(tblConsorcios[Produto]))+1),"")</f>
        <v>240</v>
      </c>
      <c r="O32" s="20" cm="1">
        <f t="array" ref="O32">IFERROR(INDEX(tblConsorcios[Parcela Mensal (R$)],MOD($J32,ROWS(tblConsorcios[Produto]))+1),"")</f>
        <v>1878.33</v>
      </c>
      <c r="P32" s="20" cm="1">
        <f t="array" ref="P32">IFERROR(INDEX(tblClientes[Dividendo Mensal (R$)],INT($J32/ROWS(tblConsorcios[Produto]))+1),"")</f>
        <v>1500</v>
      </c>
      <c r="Q32" s="20">
        <f t="shared" si="1"/>
        <v>-378.32999999999993</v>
      </c>
      <c r="R32">
        <f t="shared" si="2"/>
        <v>0</v>
      </c>
    </row>
    <row r="33" spans="1:18" x14ac:dyDescent="0.2">
      <c r="A33">
        <v>25</v>
      </c>
      <c r="B33" t="str">
        <v>JANDIRINHA</v>
      </c>
      <c r="C33" t="str">
        <v>Imóvel IE300 – 240m</v>
      </c>
      <c r="D33" s="20">
        <v>300000</v>
      </c>
      <c r="E33" s="2">
        <v>240</v>
      </c>
      <c r="F33" s="20">
        <v>1610</v>
      </c>
      <c r="G33" s="20">
        <v>4550</v>
      </c>
      <c r="H33" s="20">
        <v>2940</v>
      </c>
      <c r="J33">
        <f t="shared" si="0"/>
        <v>31</v>
      </c>
      <c r="K33" t="str" cm="1">
        <f t="array" ref="K33">IFERROR(INDEX(tblClientes[Cliente],INT($J33/ROWS(tblConsorcios[Produto]))+1),"")</f>
        <v>João Silva</v>
      </c>
      <c r="L33" t="str" cm="1">
        <f t="array" ref="L33">IFERROR(INDEX(tblConsorcios[Produto],MOD($J33,ROWS(tblConsorcios[Produto]))+1),"")</f>
        <v>Imóvel IE350 – 220m</v>
      </c>
      <c r="M33" s="20" cm="1">
        <f t="array" ref="M33">IFERROR(INDEX(tblConsorcios[Valor da Carta (R$)],MOD($J33,ROWS(tblConsorcios[Produto]))+1),"")</f>
        <v>350000</v>
      </c>
      <c r="N33" s="2" cm="1">
        <f t="array" ref="N33">IFERROR(INDEX(tblConsorcios[Prazo (meses)],MOD($J33,ROWS(tblConsorcios[Produto]))+1),"")</f>
        <v>220</v>
      </c>
      <c r="O33" s="20" cm="1">
        <f t="array" ref="O33">IFERROR(INDEX(tblConsorcios[Parcela Mensal (R$)],MOD($J33,ROWS(tblConsorcios[Produto]))+1),"")</f>
        <v>2033.18</v>
      </c>
      <c r="P33" s="20" cm="1">
        <f t="array" ref="P33">IFERROR(INDEX(tblClientes[Dividendo Mensal (R$)],INT($J33/ROWS(tblConsorcios[Produto]))+1),"")</f>
        <v>1500</v>
      </c>
      <c r="Q33" s="20">
        <f t="shared" si="1"/>
        <v>-533.18000000000006</v>
      </c>
      <c r="R33">
        <f t="shared" si="2"/>
        <v>0</v>
      </c>
    </row>
    <row r="34" spans="1:18" x14ac:dyDescent="0.2">
      <c r="A34">
        <v>26</v>
      </c>
      <c r="B34" t="str">
        <v>JANDIRINHA</v>
      </c>
      <c r="C34" t="str">
        <v>Imóvel IE300 – 220m</v>
      </c>
      <c r="D34" s="20">
        <v>300000</v>
      </c>
      <c r="E34" s="2">
        <v>220</v>
      </c>
      <c r="F34" s="20">
        <v>1742.73</v>
      </c>
      <c r="G34" s="20">
        <v>4550</v>
      </c>
      <c r="H34" s="20">
        <v>2807.27</v>
      </c>
      <c r="J34">
        <f t="shared" si="0"/>
        <v>32</v>
      </c>
      <c r="K34" t="str" cm="1">
        <f t="array" ref="K34">IFERROR(INDEX(tblClientes[Cliente],INT($J34/ROWS(tblConsorcios[Produto]))+1),"")</f>
        <v>João Silva</v>
      </c>
      <c r="L34" t="str" cm="1">
        <f t="array" ref="L34">IFERROR(INDEX(tblConsorcios[Produto],MOD($J34,ROWS(tblConsorcios[Produto]))+1),"")</f>
        <v>Imóvel IE350 – 200m</v>
      </c>
      <c r="M34" s="20" cm="1">
        <f t="array" ref="M34">IFERROR(INDEX(tblConsorcios[Valor da Carta (R$)],MOD($J34,ROWS(tblConsorcios[Produto]))+1),"")</f>
        <v>350000</v>
      </c>
      <c r="N34" s="2" cm="1">
        <f t="array" ref="N34">IFERROR(INDEX(tblConsorcios[Prazo (meses)],MOD($J34,ROWS(tblConsorcios[Produto]))+1),"")</f>
        <v>200</v>
      </c>
      <c r="O34" s="20" cm="1">
        <f t="array" ref="O34">IFERROR(INDEX(tblConsorcios[Parcela Mensal (R$)],MOD($J34,ROWS(tblConsorcios[Produto]))+1),"")</f>
        <v>2219</v>
      </c>
      <c r="P34" s="20" cm="1">
        <f t="array" ref="P34">IFERROR(INDEX(tblClientes[Dividendo Mensal (R$)],INT($J34/ROWS(tblConsorcios[Produto]))+1),"")</f>
        <v>1500</v>
      </c>
      <c r="Q34" s="20">
        <f t="shared" si="1"/>
        <v>-719</v>
      </c>
      <c r="R34">
        <f t="shared" si="2"/>
        <v>0</v>
      </c>
    </row>
    <row r="35" spans="1:18" x14ac:dyDescent="0.2">
      <c r="A35">
        <v>27</v>
      </c>
      <c r="B35" t="str">
        <v>JANDIRINHA</v>
      </c>
      <c r="C35" t="str">
        <v>Imóvel IE330 – 240m</v>
      </c>
      <c r="D35" s="20">
        <v>330000</v>
      </c>
      <c r="E35" s="2">
        <v>240</v>
      </c>
      <c r="F35" s="20">
        <v>1771</v>
      </c>
      <c r="G35" s="20">
        <v>4550</v>
      </c>
      <c r="H35" s="20">
        <v>2779</v>
      </c>
      <c r="J35">
        <f t="shared" si="0"/>
        <v>33</v>
      </c>
      <c r="K35" t="str" cm="1">
        <f t="array" ref="K35">IFERROR(INDEX(tblClientes[Cliente],INT($J35/ROWS(tblConsorcios[Produto]))+1),"")</f>
        <v>João Silva</v>
      </c>
      <c r="L35" t="str" cm="1">
        <f t="array" ref="L35">IFERROR(INDEX(tblConsorcios[Produto],MOD($J35,ROWS(tblConsorcios[Produto]))+1),"")</f>
        <v>Imóvel IE330 – 240m</v>
      </c>
      <c r="M35" s="20" cm="1">
        <f t="array" ref="M35">IFERROR(INDEX(tblConsorcios[Valor da Carta (R$)],MOD($J35,ROWS(tblConsorcios[Produto]))+1),"")</f>
        <v>330000</v>
      </c>
      <c r="N35" s="2" cm="1">
        <f t="array" ref="N35">IFERROR(INDEX(tblConsorcios[Prazo (meses)],MOD($J35,ROWS(tblConsorcios[Produto]))+1),"")</f>
        <v>240</v>
      </c>
      <c r="O35" s="20" cm="1">
        <f t="array" ref="O35">IFERROR(INDEX(tblConsorcios[Parcela Mensal (R$)],MOD($J35,ROWS(tblConsorcios[Produto]))+1),"")</f>
        <v>1771</v>
      </c>
      <c r="P35" s="20" cm="1">
        <f t="array" ref="P35">IFERROR(INDEX(tblClientes[Dividendo Mensal (R$)],INT($J35/ROWS(tblConsorcios[Produto]))+1),"")</f>
        <v>1500</v>
      </c>
      <c r="Q35" s="20">
        <f t="shared" si="1"/>
        <v>-271</v>
      </c>
      <c r="R35">
        <f t="shared" si="2"/>
        <v>0</v>
      </c>
    </row>
    <row r="36" spans="1:18" x14ac:dyDescent="0.2">
      <c r="A36">
        <v>28</v>
      </c>
      <c r="B36" t="str">
        <v>JANDIRINHA</v>
      </c>
      <c r="C36" t="str">
        <v>Imóvel IE350 – 240m</v>
      </c>
      <c r="D36" s="20">
        <v>350000</v>
      </c>
      <c r="E36" s="2">
        <v>240</v>
      </c>
      <c r="F36" s="20">
        <v>1878.33</v>
      </c>
      <c r="G36" s="20">
        <v>4550</v>
      </c>
      <c r="H36" s="20">
        <v>2671.67</v>
      </c>
      <c r="J36">
        <f t="shared" si="0"/>
        <v>34</v>
      </c>
      <c r="K36" t="str" cm="1">
        <f t="array" ref="K36">IFERROR(INDEX(tblClientes[Cliente],INT($J36/ROWS(tblConsorcios[Produto]))+1),"")</f>
        <v>João Silva</v>
      </c>
      <c r="L36" t="str" cm="1">
        <f t="array" ref="L36">IFERROR(INDEX(tblConsorcios[Produto],MOD($J36,ROWS(tblConsorcios[Produto]))+1),"")</f>
        <v>Imóvel IE330 – 220m</v>
      </c>
      <c r="M36" s="20" cm="1">
        <f t="array" ref="M36">IFERROR(INDEX(tblConsorcios[Valor da Carta (R$)],MOD($J36,ROWS(tblConsorcios[Produto]))+1),"")</f>
        <v>330000</v>
      </c>
      <c r="N36" s="2" cm="1">
        <f t="array" ref="N36">IFERROR(INDEX(tblConsorcios[Prazo (meses)],MOD($J36,ROWS(tblConsorcios[Produto]))+1),"")</f>
        <v>220</v>
      </c>
      <c r="O36" s="20" cm="1">
        <f t="array" ref="O36">IFERROR(INDEX(tblConsorcios[Parcela Mensal (R$)],MOD($J36,ROWS(tblConsorcios[Produto]))+1),"")</f>
        <v>1917</v>
      </c>
      <c r="P36" s="20" cm="1">
        <f t="array" ref="P36">IFERROR(INDEX(tblClientes[Dividendo Mensal (R$)],INT($J36/ROWS(tblConsorcios[Produto]))+1),"")</f>
        <v>1500</v>
      </c>
      <c r="Q36" s="20">
        <f t="shared" si="1"/>
        <v>-417</v>
      </c>
      <c r="R36">
        <f t="shared" si="2"/>
        <v>0</v>
      </c>
    </row>
    <row r="37" spans="1:18" x14ac:dyDescent="0.2">
      <c r="A37">
        <v>29</v>
      </c>
      <c r="B37" t="str">
        <v>JANDIRINHA</v>
      </c>
      <c r="C37" t="str">
        <v>Imóvel IE300 – 200m</v>
      </c>
      <c r="D37" s="20">
        <v>300000</v>
      </c>
      <c r="E37" s="2">
        <v>200</v>
      </c>
      <c r="F37" s="20">
        <v>1902</v>
      </c>
      <c r="G37" s="20">
        <v>4550</v>
      </c>
      <c r="H37" s="20">
        <v>2648</v>
      </c>
      <c r="J37">
        <f t="shared" si="0"/>
        <v>35</v>
      </c>
      <c r="K37" t="str" cm="1">
        <f t="array" ref="K37">IFERROR(INDEX(tblClientes[Cliente],INT($J37/ROWS(tblConsorcios[Produto]))+1),"")</f>
        <v>João Silva</v>
      </c>
      <c r="L37" t="str" cm="1">
        <f t="array" ref="L37">IFERROR(INDEX(tblConsorcios[Produto],MOD($J37,ROWS(tblConsorcios[Produto]))+1),"")</f>
        <v>Imóvel IE330 – 200m</v>
      </c>
      <c r="M37" s="20" cm="1">
        <f t="array" ref="M37">IFERROR(INDEX(tblConsorcios[Valor da Carta (R$)],MOD($J37,ROWS(tblConsorcios[Produto]))+1),"")</f>
        <v>330000</v>
      </c>
      <c r="N37" s="2" cm="1">
        <f t="array" ref="N37">IFERROR(INDEX(tblConsorcios[Prazo (meses)],MOD($J37,ROWS(tblConsorcios[Produto]))+1),"")</f>
        <v>200</v>
      </c>
      <c r="O37" s="20" cm="1">
        <f t="array" ref="O37">IFERROR(INDEX(tblConsorcios[Parcela Mensal (R$)],MOD($J37,ROWS(tblConsorcios[Produto]))+1),"")</f>
        <v>2092.1999999999998</v>
      </c>
      <c r="P37" s="20" cm="1">
        <f t="array" ref="P37">IFERROR(INDEX(tblClientes[Dividendo Mensal (R$)],INT($J37/ROWS(tblConsorcios[Produto]))+1),"")</f>
        <v>1500</v>
      </c>
      <c r="Q37" s="20">
        <f t="shared" si="1"/>
        <v>-592.19999999999982</v>
      </c>
      <c r="R37">
        <f t="shared" si="2"/>
        <v>0</v>
      </c>
    </row>
    <row r="38" spans="1:18" x14ac:dyDescent="0.2">
      <c r="A38">
        <v>30</v>
      </c>
      <c r="B38" t="str">
        <v>JANDIRINHA</v>
      </c>
      <c r="C38" t="str">
        <v>Imóvel IE330 – 220m</v>
      </c>
      <c r="D38" s="20">
        <v>330000</v>
      </c>
      <c r="E38" s="2">
        <v>220</v>
      </c>
      <c r="F38" s="20">
        <v>1917</v>
      </c>
      <c r="G38" s="20">
        <v>4550</v>
      </c>
      <c r="H38" s="20">
        <v>2633</v>
      </c>
      <c r="J38">
        <f t="shared" si="0"/>
        <v>36</v>
      </c>
      <c r="K38" t="str" cm="1">
        <f t="array" ref="K38">IFERROR(INDEX(tblClientes[Cliente],INT($J38/ROWS(tblConsorcios[Produto]))+1),"")</f>
        <v>João Silva</v>
      </c>
      <c r="L38" t="str" cm="1">
        <f t="array" ref="L38">IFERROR(INDEX(tblConsorcios[Produto],MOD($J38,ROWS(tblConsorcios[Produto]))+1),"")</f>
        <v>Imóvel IE300 – 240m</v>
      </c>
      <c r="M38" s="20" cm="1">
        <f t="array" ref="M38">IFERROR(INDEX(tblConsorcios[Valor da Carta (R$)],MOD($J38,ROWS(tblConsorcios[Produto]))+1),"")</f>
        <v>300000</v>
      </c>
      <c r="N38" s="2" cm="1">
        <f t="array" ref="N38">IFERROR(INDEX(tblConsorcios[Prazo (meses)],MOD($J38,ROWS(tblConsorcios[Produto]))+1),"")</f>
        <v>240</v>
      </c>
      <c r="O38" s="20" cm="1">
        <f t="array" ref="O38">IFERROR(INDEX(tblConsorcios[Parcela Mensal (R$)],MOD($J38,ROWS(tblConsorcios[Produto]))+1),"")</f>
        <v>1610</v>
      </c>
      <c r="P38" s="20" cm="1">
        <f t="array" ref="P38">IFERROR(INDEX(tblClientes[Dividendo Mensal (R$)],INT($J38/ROWS(tblConsorcios[Produto]))+1),"")</f>
        <v>1500</v>
      </c>
      <c r="Q38" s="20">
        <f t="shared" si="1"/>
        <v>-110</v>
      </c>
      <c r="R38">
        <f t="shared" si="2"/>
        <v>0</v>
      </c>
    </row>
    <row r="39" spans="1:18" x14ac:dyDescent="0.2">
      <c r="A39">
        <v>31</v>
      </c>
      <c r="B39" t="str">
        <v>Maria Souza</v>
      </c>
      <c r="C39" t="str">
        <v>Imóvel IE120 – 240m</v>
      </c>
      <c r="D39" s="20">
        <v>120000</v>
      </c>
      <c r="E39" s="2">
        <v>240</v>
      </c>
      <c r="F39" s="20">
        <v>644</v>
      </c>
      <c r="G39" s="20">
        <v>3200</v>
      </c>
      <c r="H39" s="20">
        <v>2556</v>
      </c>
      <c r="J39">
        <f t="shared" si="0"/>
        <v>37</v>
      </c>
      <c r="K39" t="str" cm="1">
        <f t="array" ref="K39">IFERROR(INDEX(tblClientes[Cliente],INT($J39/ROWS(tblConsorcios[Produto]))+1),"")</f>
        <v>João Silva</v>
      </c>
      <c r="L39" t="str" cm="1">
        <f t="array" ref="L39">IFERROR(INDEX(tblConsorcios[Produto],MOD($J39,ROWS(tblConsorcios[Produto]))+1),"")</f>
        <v>Imóvel IE300 – 220m</v>
      </c>
      <c r="M39" s="20" cm="1">
        <f t="array" ref="M39">IFERROR(INDEX(tblConsorcios[Valor da Carta (R$)],MOD($J39,ROWS(tblConsorcios[Produto]))+1),"")</f>
        <v>300000</v>
      </c>
      <c r="N39" s="2" cm="1">
        <f t="array" ref="N39">IFERROR(INDEX(tblConsorcios[Prazo (meses)],MOD($J39,ROWS(tblConsorcios[Produto]))+1),"")</f>
        <v>220</v>
      </c>
      <c r="O39" s="20" cm="1">
        <f t="array" ref="O39">IFERROR(INDEX(tblConsorcios[Parcela Mensal (R$)],MOD($J39,ROWS(tblConsorcios[Produto]))+1),"")</f>
        <v>1742.73</v>
      </c>
      <c r="P39" s="20" cm="1">
        <f t="array" ref="P39">IFERROR(INDEX(tblClientes[Dividendo Mensal (R$)],INT($J39/ROWS(tblConsorcios[Produto]))+1),"")</f>
        <v>1500</v>
      </c>
      <c r="Q39" s="20">
        <f t="shared" si="1"/>
        <v>-242.73000000000002</v>
      </c>
      <c r="R39">
        <f t="shared" si="2"/>
        <v>0</v>
      </c>
    </row>
    <row r="40" spans="1:18" x14ac:dyDescent="0.2">
      <c r="A40">
        <v>32</v>
      </c>
      <c r="B40" t="str">
        <v>JANDIRINHA</v>
      </c>
      <c r="C40" t="str">
        <v>Imóvel IE350 – 220m</v>
      </c>
      <c r="D40" s="20">
        <v>350000</v>
      </c>
      <c r="E40" s="2">
        <v>220</v>
      </c>
      <c r="F40" s="20">
        <v>2033.18</v>
      </c>
      <c r="G40" s="20">
        <v>4550</v>
      </c>
      <c r="H40" s="20">
        <v>2516.8199999999997</v>
      </c>
      <c r="J40">
        <f t="shared" si="0"/>
        <v>38</v>
      </c>
      <c r="K40" t="str" cm="1">
        <f t="array" ref="K40">IFERROR(INDEX(tblClientes[Cliente],INT($J40/ROWS(tblConsorcios[Produto]))+1),"")</f>
        <v>João Silva</v>
      </c>
      <c r="L40" t="str" cm="1">
        <f t="array" ref="L40">IFERROR(INDEX(tblConsorcios[Produto],MOD($J40,ROWS(tblConsorcios[Produto]))+1),"")</f>
        <v>Imóvel IE300 – 200m</v>
      </c>
      <c r="M40" s="20" cm="1">
        <f t="array" ref="M40">IFERROR(INDEX(tblConsorcios[Valor da Carta (R$)],MOD($J40,ROWS(tblConsorcios[Produto]))+1),"")</f>
        <v>300000</v>
      </c>
      <c r="N40" s="2" cm="1">
        <f t="array" ref="N40">IFERROR(INDEX(tblConsorcios[Prazo (meses)],MOD($J40,ROWS(tblConsorcios[Produto]))+1),"")</f>
        <v>200</v>
      </c>
      <c r="O40" s="20" cm="1">
        <f t="array" ref="O40">IFERROR(INDEX(tblConsorcios[Parcela Mensal (R$)],MOD($J40,ROWS(tblConsorcios[Produto]))+1),"")</f>
        <v>1902</v>
      </c>
      <c r="P40" s="20" cm="1">
        <f t="array" ref="P40">IFERROR(INDEX(tblClientes[Dividendo Mensal (R$)],INT($J40/ROWS(tblConsorcios[Produto]))+1),"")</f>
        <v>1500</v>
      </c>
      <c r="Q40" s="20">
        <f t="shared" si="1"/>
        <v>-402</v>
      </c>
      <c r="R40">
        <f t="shared" si="2"/>
        <v>0</v>
      </c>
    </row>
    <row r="41" spans="1:18" x14ac:dyDescent="0.2">
      <c r="A41">
        <v>33</v>
      </c>
      <c r="B41" t="str">
        <v>JANDIRINHA</v>
      </c>
      <c r="C41" t="str">
        <v>Imóvel IE380 – 240m</v>
      </c>
      <c r="D41" s="20">
        <v>380000</v>
      </c>
      <c r="E41" s="2">
        <v>240</v>
      </c>
      <c r="F41" s="20">
        <v>2039.33</v>
      </c>
      <c r="G41" s="20">
        <v>4550</v>
      </c>
      <c r="H41" s="20">
        <v>2510.67</v>
      </c>
      <c r="J41">
        <f t="shared" si="0"/>
        <v>39</v>
      </c>
      <c r="K41" t="str" cm="1">
        <f t="array" ref="K41">IFERROR(INDEX(tblClientes[Cliente],INT($J41/ROWS(tblConsorcios[Produto]))+1),"")</f>
        <v>João Silva</v>
      </c>
      <c r="L41" t="str" cm="1">
        <f t="array" ref="L41">IFERROR(INDEX(tblConsorcios[Produto],MOD($J41,ROWS(tblConsorcios[Produto]))+1),"")</f>
        <v>Imóvel IE240 – 240m</v>
      </c>
      <c r="M41" s="20" cm="1">
        <f t="array" ref="M41">IFERROR(INDEX(tblConsorcios[Valor da Carta (R$)],MOD($J41,ROWS(tblConsorcios[Produto]))+1),"")</f>
        <v>240000</v>
      </c>
      <c r="N41" s="2" cm="1">
        <f t="array" ref="N41">IFERROR(INDEX(tblConsorcios[Prazo (meses)],MOD($J41,ROWS(tblConsorcios[Produto]))+1),"")</f>
        <v>240</v>
      </c>
      <c r="O41" s="20" cm="1">
        <f t="array" ref="O41">IFERROR(INDEX(tblConsorcios[Parcela Mensal (R$)],MOD($J41,ROWS(tblConsorcios[Produto]))+1),"")</f>
        <v>1288</v>
      </c>
      <c r="P41" s="20" cm="1">
        <f t="array" ref="P41">IFERROR(INDEX(tblClientes[Dividendo Mensal (R$)],INT($J41/ROWS(tblConsorcios[Produto]))+1),"")</f>
        <v>1500</v>
      </c>
      <c r="Q41" s="20">
        <f t="shared" si="1"/>
        <v>212</v>
      </c>
      <c r="R41">
        <f t="shared" si="2"/>
        <v>1</v>
      </c>
    </row>
    <row r="42" spans="1:18" x14ac:dyDescent="0.2">
      <c r="A42">
        <v>34</v>
      </c>
      <c r="B42" t="str">
        <v>Maria Souza</v>
      </c>
      <c r="C42" t="str">
        <v>Imóvel IE120 – 220m</v>
      </c>
      <c r="D42" s="20">
        <v>120000</v>
      </c>
      <c r="E42" s="2">
        <v>220</v>
      </c>
      <c r="F42" s="20">
        <v>697.09</v>
      </c>
      <c r="G42" s="20">
        <v>3200</v>
      </c>
      <c r="H42" s="20">
        <v>2502.91</v>
      </c>
      <c r="J42">
        <f t="shared" si="0"/>
        <v>40</v>
      </c>
      <c r="K42" t="str" cm="1">
        <f t="array" ref="K42">IFERROR(INDEX(tblClientes[Cliente],INT($J42/ROWS(tblConsorcios[Produto]))+1),"")</f>
        <v>João Silva</v>
      </c>
      <c r="L42" t="str" cm="1">
        <f t="array" ref="L42">IFERROR(INDEX(tblConsorcios[Produto],MOD($J42,ROWS(tblConsorcios[Produto]))+1),"")</f>
        <v>Imóvel IE240 – 220m</v>
      </c>
      <c r="M42" s="20" cm="1">
        <f t="array" ref="M42">IFERROR(INDEX(tblConsorcios[Valor da Carta (R$)],MOD($J42,ROWS(tblConsorcios[Produto]))+1),"")</f>
        <v>240000</v>
      </c>
      <c r="N42" s="2" cm="1">
        <f t="array" ref="N42">IFERROR(INDEX(tblConsorcios[Prazo (meses)],MOD($J42,ROWS(tblConsorcios[Produto]))+1),"")</f>
        <v>220</v>
      </c>
      <c r="O42" s="20" cm="1">
        <f t="array" ref="O42">IFERROR(INDEX(tblConsorcios[Parcela Mensal (R$)],MOD($J42,ROWS(tblConsorcios[Produto]))+1),"")</f>
        <v>1394.18</v>
      </c>
      <c r="P42" s="20" cm="1">
        <f t="array" ref="P42">IFERROR(INDEX(tblClientes[Dividendo Mensal (R$)],INT($J42/ROWS(tblConsorcios[Produto]))+1),"")</f>
        <v>1500</v>
      </c>
      <c r="Q42" s="20">
        <f t="shared" si="1"/>
        <v>105.81999999999994</v>
      </c>
      <c r="R42">
        <f t="shared" si="2"/>
        <v>1</v>
      </c>
    </row>
    <row r="43" spans="1:18" x14ac:dyDescent="0.2">
      <c r="A43">
        <v>35</v>
      </c>
      <c r="B43" t="str">
        <v>Maria Souza</v>
      </c>
      <c r="C43" t="str">
        <v>Imóvel IE130 – 240m</v>
      </c>
      <c r="D43" s="20">
        <v>130000</v>
      </c>
      <c r="E43" s="2">
        <v>240</v>
      </c>
      <c r="F43" s="20">
        <v>697.67</v>
      </c>
      <c r="G43" s="20">
        <v>3200</v>
      </c>
      <c r="H43" s="20">
        <v>2502.33</v>
      </c>
      <c r="J43">
        <f t="shared" si="0"/>
        <v>41</v>
      </c>
      <c r="K43" t="str" cm="1">
        <f t="array" ref="K43">IFERROR(INDEX(tblClientes[Cliente],INT($J43/ROWS(tblConsorcios[Produto]))+1),"")</f>
        <v>João Silva</v>
      </c>
      <c r="L43" t="str" cm="1">
        <f t="array" ref="L43">IFERROR(INDEX(tblConsorcios[Produto],MOD($J43,ROWS(tblConsorcios[Produto]))+1),"")</f>
        <v>Imóvel IE240 – 200m</v>
      </c>
      <c r="M43" s="20" cm="1">
        <f t="array" ref="M43">IFERROR(INDEX(tblConsorcios[Valor da Carta (R$)],MOD($J43,ROWS(tblConsorcios[Produto]))+1),"")</f>
        <v>240000</v>
      </c>
      <c r="N43" s="2" cm="1">
        <f t="array" ref="N43">IFERROR(INDEX(tblConsorcios[Prazo (meses)],MOD($J43,ROWS(tblConsorcios[Produto]))+1),"")</f>
        <v>200</v>
      </c>
      <c r="O43" s="20" cm="1">
        <f t="array" ref="O43">IFERROR(INDEX(tblConsorcios[Parcela Mensal (R$)],MOD($J43,ROWS(tblConsorcios[Produto]))+1),"")</f>
        <v>1521.6</v>
      </c>
      <c r="P43" s="20" cm="1">
        <f t="array" ref="P43">IFERROR(INDEX(tblClientes[Dividendo Mensal (R$)],INT($J43/ROWS(tblConsorcios[Produto]))+1),"")</f>
        <v>1500</v>
      </c>
      <c r="Q43" s="20">
        <f t="shared" si="1"/>
        <v>-21.599999999999909</v>
      </c>
      <c r="R43">
        <f t="shared" si="2"/>
        <v>0</v>
      </c>
    </row>
    <row r="44" spans="1:18" x14ac:dyDescent="0.2">
      <c r="A44">
        <v>36</v>
      </c>
      <c r="B44" t="str">
        <v>JANDIRINHA</v>
      </c>
      <c r="C44" t="str">
        <v>Imóvel IE330 – 200m</v>
      </c>
      <c r="D44" s="20">
        <v>330000</v>
      </c>
      <c r="E44" s="2">
        <v>200</v>
      </c>
      <c r="F44" s="20">
        <v>2092.1999999999998</v>
      </c>
      <c r="G44" s="20">
        <v>4550</v>
      </c>
      <c r="H44" s="20">
        <v>2457.8000000000002</v>
      </c>
      <c r="J44">
        <f t="shared" si="0"/>
        <v>42</v>
      </c>
      <c r="K44" t="str" cm="1">
        <f t="array" ref="K44">IFERROR(INDEX(tblClientes[Cliente],INT($J44/ROWS(tblConsorcios[Produto]))+1),"")</f>
        <v>João Silva</v>
      </c>
      <c r="L44" t="str" cm="1">
        <f t="array" ref="L44">IFERROR(INDEX(tblConsorcios[Produto],MOD($J44,ROWS(tblConsorcios[Produto]))+1),"")</f>
        <v>Imóvel IE230 – 240m</v>
      </c>
      <c r="M44" s="20" cm="1">
        <f t="array" ref="M44">IFERROR(INDEX(tblConsorcios[Valor da Carta (R$)],MOD($J44,ROWS(tblConsorcios[Produto]))+1),"")</f>
        <v>230000</v>
      </c>
      <c r="N44" s="2" cm="1">
        <f t="array" ref="N44">IFERROR(INDEX(tblConsorcios[Prazo (meses)],MOD($J44,ROWS(tblConsorcios[Produto]))+1),"")</f>
        <v>240</v>
      </c>
      <c r="O44" s="20" cm="1">
        <f t="array" ref="O44">IFERROR(INDEX(tblConsorcios[Parcela Mensal (R$)],MOD($J44,ROWS(tblConsorcios[Produto]))+1),"")</f>
        <v>1234.33</v>
      </c>
      <c r="P44" s="20" cm="1">
        <f t="array" ref="P44">IFERROR(INDEX(tblClientes[Dividendo Mensal (R$)],INT($J44/ROWS(tblConsorcios[Produto]))+1),"")</f>
        <v>1500</v>
      </c>
      <c r="Q44" s="20">
        <f t="shared" si="1"/>
        <v>265.67000000000007</v>
      </c>
      <c r="R44">
        <f t="shared" si="2"/>
        <v>1</v>
      </c>
    </row>
    <row r="45" spans="1:18" x14ac:dyDescent="0.2">
      <c r="A45">
        <v>37</v>
      </c>
      <c r="B45" t="str">
        <v>Maria Souza</v>
      </c>
      <c r="C45" t="str">
        <v>Imóvel IE140 – 240m</v>
      </c>
      <c r="D45" s="20">
        <v>140000</v>
      </c>
      <c r="E45" s="2">
        <v>240</v>
      </c>
      <c r="F45" s="20">
        <v>751.33</v>
      </c>
      <c r="G45" s="20">
        <v>3200</v>
      </c>
      <c r="H45" s="20">
        <v>2448.67</v>
      </c>
      <c r="J45">
        <f t="shared" si="0"/>
        <v>43</v>
      </c>
      <c r="K45" t="str" cm="1">
        <f t="array" ref="K45">IFERROR(INDEX(tblClientes[Cliente],INT($J45/ROWS(tblConsorcios[Produto]))+1),"")</f>
        <v>João Silva</v>
      </c>
      <c r="L45" t="str" cm="1">
        <f t="array" ref="L45">IFERROR(INDEX(tblConsorcios[Produto],MOD($J45,ROWS(tblConsorcios[Produto]))+1),"")</f>
        <v>Imóvel IE230 – 220m</v>
      </c>
      <c r="M45" s="20" cm="1">
        <f t="array" ref="M45">IFERROR(INDEX(tblConsorcios[Valor da Carta (R$)],MOD($J45,ROWS(tblConsorcios[Produto]))+1),"")</f>
        <v>230000</v>
      </c>
      <c r="N45" s="2" cm="1">
        <f t="array" ref="N45">IFERROR(INDEX(tblConsorcios[Prazo (meses)],MOD($J45,ROWS(tblConsorcios[Produto]))+1),"")</f>
        <v>220</v>
      </c>
      <c r="O45" s="20" cm="1">
        <f t="array" ref="O45">IFERROR(INDEX(tblConsorcios[Parcela Mensal (R$)],MOD($J45,ROWS(tblConsorcios[Produto]))+1),"")</f>
        <v>1336.09</v>
      </c>
      <c r="P45" s="20" cm="1">
        <f t="array" ref="P45">IFERROR(INDEX(tblClientes[Dividendo Mensal (R$)],INT($J45/ROWS(tblConsorcios[Produto]))+1),"")</f>
        <v>1500</v>
      </c>
      <c r="Q45" s="20">
        <f t="shared" si="1"/>
        <v>163.91000000000008</v>
      </c>
      <c r="R45">
        <f t="shared" si="2"/>
        <v>1</v>
      </c>
    </row>
    <row r="46" spans="1:18" x14ac:dyDescent="0.2">
      <c r="A46">
        <v>38</v>
      </c>
      <c r="B46" t="str">
        <v>Maria Souza</v>
      </c>
      <c r="C46" t="str">
        <v>Imóvel IE130 – 220m</v>
      </c>
      <c r="D46" s="20">
        <v>130000</v>
      </c>
      <c r="E46" s="2">
        <v>220</v>
      </c>
      <c r="F46" s="20">
        <v>755.18</v>
      </c>
      <c r="G46" s="20">
        <v>3200</v>
      </c>
      <c r="H46" s="20">
        <v>2444.8200000000002</v>
      </c>
      <c r="J46">
        <f t="shared" si="0"/>
        <v>44</v>
      </c>
      <c r="K46" t="str" cm="1">
        <f t="array" ref="K46">IFERROR(INDEX(tblClientes[Cliente],INT($J46/ROWS(tblConsorcios[Produto]))+1),"")</f>
        <v>João Silva</v>
      </c>
      <c r="L46" t="str" cm="1">
        <f t="array" ref="L46">IFERROR(INDEX(tblConsorcios[Produto],MOD($J46,ROWS(tblConsorcios[Produto]))+1),"")</f>
        <v>Imóvel IE230 – 200m</v>
      </c>
      <c r="M46" s="20" cm="1">
        <f t="array" ref="M46">IFERROR(INDEX(tblConsorcios[Valor da Carta (R$)],MOD($J46,ROWS(tblConsorcios[Produto]))+1),"")</f>
        <v>230000</v>
      </c>
      <c r="N46" s="2" cm="1">
        <f t="array" ref="N46">IFERROR(INDEX(tblConsorcios[Prazo (meses)],MOD($J46,ROWS(tblConsorcios[Produto]))+1),"")</f>
        <v>200</v>
      </c>
      <c r="O46" s="20" cm="1">
        <f t="array" ref="O46">IFERROR(INDEX(tblConsorcios[Parcela Mensal (R$)],MOD($J46,ROWS(tblConsorcios[Produto]))+1),"")</f>
        <v>1458.2</v>
      </c>
      <c r="P46" s="20" cm="1">
        <f t="array" ref="P46">IFERROR(INDEX(tblClientes[Dividendo Mensal (R$)],INT($J46/ROWS(tblConsorcios[Produto]))+1),"")</f>
        <v>1500</v>
      </c>
      <c r="Q46" s="20">
        <f t="shared" si="1"/>
        <v>41.799999999999955</v>
      </c>
      <c r="R46">
        <f t="shared" si="2"/>
        <v>1</v>
      </c>
    </row>
    <row r="47" spans="1:18" x14ac:dyDescent="0.2">
      <c r="A47">
        <v>39</v>
      </c>
      <c r="B47" t="str">
        <v>Maria Souza</v>
      </c>
      <c r="C47" t="str">
        <v>Imóvel IE120 – 200m</v>
      </c>
      <c r="D47" s="20">
        <v>120000</v>
      </c>
      <c r="E47" s="2">
        <v>200</v>
      </c>
      <c r="F47" s="20">
        <v>760.8</v>
      </c>
      <c r="G47" s="20">
        <v>3200</v>
      </c>
      <c r="H47" s="20">
        <v>2439.1999999999998</v>
      </c>
      <c r="J47">
        <f t="shared" si="0"/>
        <v>45</v>
      </c>
      <c r="K47" t="str" cm="1">
        <f t="array" ref="K47">IFERROR(INDEX(tblClientes[Cliente],INT($J47/ROWS(tblConsorcios[Produto]))+1),"")</f>
        <v>João Silva</v>
      </c>
      <c r="L47" t="str" cm="1">
        <f t="array" ref="L47">IFERROR(INDEX(tblConsorcios[Produto],MOD($J47,ROWS(tblConsorcios[Produto]))+1),"")</f>
        <v>Imóvel IE220 – 240m</v>
      </c>
      <c r="M47" s="20" cm="1">
        <f t="array" ref="M47">IFERROR(INDEX(tblConsorcios[Valor da Carta (R$)],MOD($J47,ROWS(tblConsorcios[Produto]))+1),"")</f>
        <v>220000</v>
      </c>
      <c r="N47" s="2" cm="1">
        <f t="array" ref="N47">IFERROR(INDEX(tblConsorcios[Prazo (meses)],MOD($J47,ROWS(tblConsorcios[Produto]))+1),"")</f>
        <v>240</v>
      </c>
      <c r="O47" s="20" cm="1">
        <f t="array" ref="O47">IFERROR(INDEX(tblConsorcios[Parcela Mensal (R$)],MOD($J47,ROWS(tblConsorcios[Produto]))+1),"")</f>
        <v>1180.67</v>
      </c>
      <c r="P47" s="20" cm="1">
        <f t="array" ref="P47">IFERROR(INDEX(tblClientes[Dividendo Mensal (R$)],INT($J47/ROWS(tblConsorcios[Produto]))+1),"")</f>
        <v>1500</v>
      </c>
      <c r="Q47" s="20">
        <f t="shared" si="1"/>
        <v>319.32999999999993</v>
      </c>
      <c r="R47">
        <f t="shared" si="2"/>
        <v>1</v>
      </c>
    </row>
    <row r="48" spans="1:18" x14ac:dyDescent="0.2">
      <c r="A48">
        <v>40</v>
      </c>
      <c r="B48" t="str">
        <v>JANDIRINHA</v>
      </c>
      <c r="C48" t="str">
        <v>Imóvel IE400 – 240m</v>
      </c>
      <c r="D48" s="20">
        <v>400000</v>
      </c>
      <c r="E48" s="2">
        <v>240</v>
      </c>
      <c r="F48" s="20">
        <v>2146.67</v>
      </c>
      <c r="G48" s="20">
        <v>4550</v>
      </c>
      <c r="H48" s="20">
        <v>2403.33</v>
      </c>
      <c r="J48">
        <f t="shared" si="0"/>
        <v>46</v>
      </c>
      <c r="K48" t="str" cm="1">
        <f t="array" ref="K48">IFERROR(INDEX(tblClientes[Cliente],INT($J48/ROWS(tblConsorcios[Produto]))+1),"")</f>
        <v>João Silva</v>
      </c>
      <c r="L48" t="str" cm="1">
        <f t="array" ref="L48">IFERROR(INDEX(tblConsorcios[Produto],MOD($J48,ROWS(tblConsorcios[Produto]))+1),"")</f>
        <v>Imóvel IE220 – 220m</v>
      </c>
      <c r="M48" s="20" cm="1">
        <f t="array" ref="M48">IFERROR(INDEX(tblConsorcios[Valor da Carta (R$)],MOD($J48,ROWS(tblConsorcios[Produto]))+1),"")</f>
        <v>220000</v>
      </c>
      <c r="N48" s="2" cm="1">
        <f t="array" ref="N48">IFERROR(INDEX(tblConsorcios[Prazo (meses)],MOD($J48,ROWS(tblConsorcios[Produto]))+1),"")</f>
        <v>220</v>
      </c>
      <c r="O48" s="20" cm="1">
        <f t="array" ref="O48">IFERROR(INDEX(tblConsorcios[Parcela Mensal (R$)],MOD($J48,ROWS(tblConsorcios[Produto]))+1),"")</f>
        <v>1278</v>
      </c>
      <c r="P48" s="20" cm="1">
        <f t="array" ref="P48">IFERROR(INDEX(tblClientes[Dividendo Mensal (R$)],INT($J48/ROWS(tblConsorcios[Produto]))+1),"")</f>
        <v>1500</v>
      </c>
      <c r="Q48" s="20">
        <f t="shared" si="1"/>
        <v>222</v>
      </c>
      <c r="R48">
        <f t="shared" si="2"/>
        <v>1</v>
      </c>
    </row>
    <row r="49" spans="1:18" x14ac:dyDescent="0.2">
      <c r="A49">
        <v>41</v>
      </c>
      <c r="B49" t="str">
        <v>Maria Souza</v>
      </c>
      <c r="C49" t="str">
        <v>Imóvel IE150 – 240m</v>
      </c>
      <c r="D49" s="20">
        <v>150000</v>
      </c>
      <c r="E49" s="2">
        <v>240</v>
      </c>
      <c r="F49" s="20">
        <v>805</v>
      </c>
      <c r="G49" s="20">
        <v>3200</v>
      </c>
      <c r="H49" s="20">
        <v>2395</v>
      </c>
      <c r="J49">
        <f t="shared" si="0"/>
        <v>47</v>
      </c>
      <c r="K49" t="str" cm="1">
        <f t="array" ref="K49">IFERROR(INDEX(tblClientes[Cliente],INT($J49/ROWS(tblConsorcios[Produto]))+1),"")</f>
        <v>João Silva</v>
      </c>
      <c r="L49" t="str" cm="1">
        <f t="array" ref="L49">IFERROR(INDEX(tblConsorcios[Produto],MOD($J49,ROWS(tblConsorcios[Produto]))+1),"")</f>
        <v>Imóvel IE220 – 200m</v>
      </c>
      <c r="M49" s="20" cm="1">
        <f t="array" ref="M49">IFERROR(INDEX(tblConsorcios[Valor da Carta (R$)],MOD($J49,ROWS(tblConsorcios[Produto]))+1),"")</f>
        <v>220000</v>
      </c>
      <c r="N49" s="2" cm="1">
        <f t="array" ref="N49">IFERROR(INDEX(tblConsorcios[Prazo (meses)],MOD($J49,ROWS(tblConsorcios[Produto]))+1),"")</f>
        <v>200</v>
      </c>
      <c r="O49" s="20" cm="1">
        <f t="array" ref="O49">IFERROR(INDEX(tblConsorcios[Parcela Mensal (R$)],MOD($J49,ROWS(tblConsorcios[Produto]))+1),"")</f>
        <v>1394.8</v>
      </c>
      <c r="P49" s="20" cm="1">
        <f t="array" ref="P49">IFERROR(INDEX(tblClientes[Dividendo Mensal (R$)],INT($J49/ROWS(tblConsorcios[Produto]))+1),"")</f>
        <v>1500</v>
      </c>
      <c r="Q49" s="20">
        <f t="shared" si="1"/>
        <v>105.20000000000005</v>
      </c>
      <c r="R49">
        <f t="shared" si="2"/>
        <v>1</v>
      </c>
    </row>
    <row r="50" spans="1:18" x14ac:dyDescent="0.2">
      <c r="A50">
        <v>42</v>
      </c>
      <c r="B50" t="str">
        <v>Maria Souza</v>
      </c>
      <c r="C50" t="str">
        <v>Imóvel IE140 – 220m</v>
      </c>
      <c r="D50" s="20">
        <v>140000</v>
      </c>
      <c r="E50" s="2">
        <v>220</v>
      </c>
      <c r="F50" s="20">
        <v>813.27</v>
      </c>
      <c r="G50" s="20">
        <v>3200</v>
      </c>
      <c r="H50" s="20">
        <v>2386.73</v>
      </c>
      <c r="J50">
        <f t="shared" si="0"/>
        <v>48</v>
      </c>
      <c r="K50" t="str" cm="1">
        <f t="array" ref="K50">IFERROR(INDEX(tblClientes[Cliente],INT($J50/ROWS(tblConsorcios[Produto]))+1),"")</f>
        <v>João Silva</v>
      </c>
      <c r="L50" t="str" cm="1">
        <f t="array" ref="L50">IFERROR(INDEX(tblConsorcios[Produto],MOD($J50,ROWS(tblConsorcios[Produto]))+1),"")</f>
        <v>Imóvel IE200 – 240m</v>
      </c>
      <c r="M50" s="20" cm="1">
        <f t="array" ref="M50">IFERROR(INDEX(tblConsorcios[Valor da Carta (R$)],MOD($J50,ROWS(tblConsorcios[Produto]))+1),"")</f>
        <v>200000</v>
      </c>
      <c r="N50" s="2" cm="1">
        <f t="array" ref="N50">IFERROR(INDEX(tblConsorcios[Prazo (meses)],MOD($J50,ROWS(tblConsorcios[Produto]))+1),"")</f>
        <v>240</v>
      </c>
      <c r="O50" s="20" cm="1">
        <f t="array" ref="O50">IFERROR(INDEX(tblConsorcios[Parcela Mensal (R$)],MOD($J50,ROWS(tblConsorcios[Produto]))+1),"")</f>
        <v>1073.33</v>
      </c>
      <c r="P50" s="20" cm="1">
        <f t="array" ref="P50">IFERROR(INDEX(tblClientes[Dividendo Mensal (R$)],INT($J50/ROWS(tblConsorcios[Produto]))+1),"")</f>
        <v>1500</v>
      </c>
      <c r="Q50" s="20">
        <f t="shared" si="1"/>
        <v>426.67000000000007</v>
      </c>
      <c r="R50">
        <f t="shared" si="2"/>
        <v>1</v>
      </c>
    </row>
    <row r="51" spans="1:18" x14ac:dyDescent="0.2">
      <c r="A51">
        <v>43</v>
      </c>
      <c r="B51" t="str">
        <v>Maria Souza</v>
      </c>
      <c r="C51" t="str">
        <v>Imóvel IE130 – 200m</v>
      </c>
      <c r="D51" s="20">
        <v>130000</v>
      </c>
      <c r="E51" s="2">
        <v>200</v>
      </c>
      <c r="F51" s="20">
        <v>824.2</v>
      </c>
      <c r="G51" s="20">
        <v>3200</v>
      </c>
      <c r="H51" s="20">
        <v>2375.8000000000002</v>
      </c>
      <c r="J51">
        <f t="shared" si="0"/>
        <v>49</v>
      </c>
      <c r="K51" t="str" cm="1">
        <f t="array" ref="K51">IFERROR(INDEX(tblClientes[Cliente],INT($J51/ROWS(tblConsorcios[Produto]))+1),"")</f>
        <v>João Silva</v>
      </c>
      <c r="L51" t="str" cm="1">
        <f t="array" ref="L51">IFERROR(INDEX(tblConsorcios[Produto],MOD($J51,ROWS(tblConsorcios[Produto]))+1),"")</f>
        <v>Imóvel IE200 – 220m</v>
      </c>
      <c r="M51" s="20" cm="1">
        <f t="array" ref="M51">IFERROR(INDEX(tblConsorcios[Valor da Carta (R$)],MOD($J51,ROWS(tblConsorcios[Produto]))+1),"")</f>
        <v>200000</v>
      </c>
      <c r="N51" s="2" cm="1">
        <f t="array" ref="N51">IFERROR(INDEX(tblConsorcios[Prazo (meses)],MOD($J51,ROWS(tblConsorcios[Produto]))+1),"")</f>
        <v>220</v>
      </c>
      <c r="O51" s="20" cm="1">
        <f t="array" ref="O51">IFERROR(INDEX(tblConsorcios[Parcela Mensal (R$)],MOD($J51,ROWS(tblConsorcios[Produto]))+1),"")</f>
        <v>1161.82</v>
      </c>
      <c r="P51" s="20" cm="1">
        <f t="array" ref="P51">IFERROR(INDEX(tblClientes[Dividendo Mensal (R$)],INT($J51/ROWS(tblConsorcios[Produto]))+1),"")</f>
        <v>1500</v>
      </c>
      <c r="Q51" s="20">
        <f t="shared" si="1"/>
        <v>338.18000000000006</v>
      </c>
      <c r="R51">
        <f t="shared" si="2"/>
        <v>1</v>
      </c>
    </row>
    <row r="52" spans="1:18" x14ac:dyDescent="0.2">
      <c r="A52">
        <v>44</v>
      </c>
      <c r="B52" t="str">
        <v>JANDIRINHA</v>
      </c>
      <c r="C52" t="str">
        <v>Imóvel IE380 – 220m</v>
      </c>
      <c r="D52" s="20">
        <v>380000</v>
      </c>
      <c r="E52" s="2">
        <v>220</v>
      </c>
      <c r="F52" s="20">
        <v>2207.4499999999998</v>
      </c>
      <c r="G52" s="20">
        <v>4550</v>
      </c>
      <c r="H52" s="20">
        <v>2342.5500000000002</v>
      </c>
      <c r="J52">
        <f t="shared" si="0"/>
        <v>50</v>
      </c>
      <c r="K52" t="str" cm="1">
        <f t="array" ref="K52">IFERROR(INDEX(tblClientes[Cliente],INT($J52/ROWS(tblConsorcios[Produto]))+1),"")</f>
        <v>João Silva</v>
      </c>
      <c r="L52" t="str" cm="1">
        <f t="array" ref="L52">IFERROR(INDEX(tblConsorcios[Produto],MOD($J52,ROWS(tblConsorcios[Produto]))+1),"")</f>
        <v>Imóvel IE200 – 200m</v>
      </c>
      <c r="M52" s="20" cm="1">
        <f t="array" ref="M52">IFERROR(INDEX(tblConsorcios[Valor da Carta (R$)],MOD($J52,ROWS(tblConsorcios[Produto]))+1),"")</f>
        <v>200000</v>
      </c>
      <c r="N52" s="2" cm="1">
        <f t="array" ref="N52">IFERROR(INDEX(tblConsorcios[Prazo (meses)],MOD($J52,ROWS(tblConsorcios[Produto]))+1),"")</f>
        <v>200</v>
      </c>
      <c r="O52" s="20" cm="1">
        <f t="array" ref="O52">IFERROR(INDEX(tblConsorcios[Parcela Mensal (R$)],MOD($J52,ROWS(tblConsorcios[Produto]))+1),"")</f>
        <v>1268</v>
      </c>
      <c r="P52" s="20" cm="1">
        <f t="array" ref="P52">IFERROR(INDEX(tblClientes[Dividendo Mensal (R$)],INT($J52/ROWS(tblConsorcios[Produto]))+1),"")</f>
        <v>1500</v>
      </c>
      <c r="Q52" s="20">
        <f t="shared" si="1"/>
        <v>232</v>
      </c>
      <c r="R52">
        <f t="shared" si="2"/>
        <v>1</v>
      </c>
    </row>
    <row r="53" spans="1:18" x14ac:dyDescent="0.2">
      <c r="A53">
        <v>45</v>
      </c>
      <c r="B53" t="str">
        <v>JANDIRINHA</v>
      </c>
      <c r="C53" t="str">
        <v>Imóvel IE350 – 200m</v>
      </c>
      <c r="D53" s="20">
        <v>350000</v>
      </c>
      <c r="E53" s="2">
        <v>200</v>
      </c>
      <c r="F53" s="20">
        <v>2219</v>
      </c>
      <c r="G53" s="20">
        <v>4550</v>
      </c>
      <c r="H53" s="20">
        <v>2331</v>
      </c>
      <c r="J53">
        <f t="shared" si="0"/>
        <v>51</v>
      </c>
      <c r="K53" t="str" cm="1">
        <f t="array" ref="K53">IFERROR(INDEX(tblClientes[Cliente],INT($J53/ROWS(tblConsorcios[Produto]))+1),"")</f>
        <v>João Silva</v>
      </c>
      <c r="L53" t="str" cm="1">
        <f t="array" ref="L53">IFERROR(INDEX(tblConsorcios[Produto],MOD($J53,ROWS(tblConsorcios[Produto]))+1),"")</f>
        <v>Imóvel IE150 – 240m</v>
      </c>
      <c r="M53" s="20" cm="1">
        <f t="array" ref="M53">IFERROR(INDEX(tblConsorcios[Valor da Carta (R$)],MOD($J53,ROWS(tblConsorcios[Produto]))+1),"")</f>
        <v>150000</v>
      </c>
      <c r="N53" s="2" cm="1">
        <f t="array" ref="N53">IFERROR(INDEX(tblConsorcios[Prazo (meses)],MOD($J53,ROWS(tblConsorcios[Produto]))+1),"")</f>
        <v>240</v>
      </c>
      <c r="O53" s="20" cm="1">
        <f t="array" ref="O53">IFERROR(INDEX(tblConsorcios[Parcela Mensal (R$)],MOD($J53,ROWS(tblConsorcios[Produto]))+1),"")</f>
        <v>805</v>
      </c>
      <c r="P53" s="20" cm="1">
        <f t="array" ref="P53">IFERROR(INDEX(tblClientes[Dividendo Mensal (R$)],INT($J53/ROWS(tblConsorcios[Produto]))+1),"")</f>
        <v>1500</v>
      </c>
      <c r="Q53" s="20">
        <f t="shared" si="1"/>
        <v>695</v>
      </c>
      <c r="R53">
        <f t="shared" si="2"/>
        <v>1</v>
      </c>
    </row>
    <row r="54" spans="1:18" x14ac:dyDescent="0.2">
      <c r="A54">
        <v>46</v>
      </c>
      <c r="B54" t="str">
        <v>Maria Souza</v>
      </c>
      <c r="C54" t="str">
        <v>Imóvel IE150 – 220m</v>
      </c>
      <c r="D54" s="20">
        <v>150000</v>
      </c>
      <c r="E54" s="2">
        <v>220</v>
      </c>
      <c r="F54" s="20">
        <v>871.36</v>
      </c>
      <c r="G54" s="20">
        <v>3200</v>
      </c>
      <c r="H54" s="20">
        <v>2328.64</v>
      </c>
      <c r="J54">
        <f t="shared" si="0"/>
        <v>52</v>
      </c>
      <c r="K54" t="str" cm="1">
        <f t="array" ref="K54">IFERROR(INDEX(tblClientes[Cliente],INT($J54/ROWS(tblConsorcios[Produto]))+1),"")</f>
        <v>João Silva</v>
      </c>
      <c r="L54" t="str" cm="1">
        <f t="array" ref="L54">IFERROR(INDEX(tblConsorcios[Produto],MOD($J54,ROWS(tblConsorcios[Produto]))+1),"")</f>
        <v>Imóvel IE150 – 220m</v>
      </c>
      <c r="M54" s="20" cm="1">
        <f t="array" ref="M54">IFERROR(INDEX(tblConsorcios[Valor da Carta (R$)],MOD($J54,ROWS(tblConsorcios[Produto]))+1),"")</f>
        <v>150000</v>
      </c>
      <c r="N54" s="2" cm="1">
        <f t="array" ref="N54">IFERROR(INDEX(tblConsorcios[Prazo (meses)],MOD($J54,ROWS(tblConsorcios[Produto]))+1),"")</f>
        <v>220</v>
      </c>
      <c r="O54" s="20" cm="1">
        <f t="array" ref="O54">IFERROR(INDEX(tblConsorcios[Parcela Mensal (R$)],MOD($J54,ROWS(tblConsorcios[Produto]))+1),"")</f>
        <v>871.36</v>
      </c>
      <c r="P54" s="20" cm="1">
        <f t="array" ref="P54">IFERROR(INDEX(tblClientes[Dividendo Mensal (R$)],INT($J54/ROWS(tblConsorcios[Produto]))+1),"")</f>
        <v>1500</v>
      </c>
      <c r="Q54" s="20">
        <f t="shared" si="1"/>
        <v>628.64</v>
      </c>
      <c r="R54">
        <f t="shared" si="2"/>
        <v>1</v>
      </c>
    </row>
    <row r="55" spans="1:18" x14ac:dyDescent="0.2">
      <c r="A55">
        <v>47</v>
      </c>
      <c r="B55" t="str">
        <v>Maria Souza</v>
      </c>
      <c r="C55" t="str">
        <v>Imóvel IE140 – 200m</v>
      </c>
      <c r="D55" s="20">
        <v>140000</v>
      </c>
      <c r="E55" s="2">
        <v>200</v>
      </c>
      <c r="F55" s="20">
        <v>887.6</v>
      </c>
      <c r="G55" s="20">
        <v>3200</v>
      </c>
      <c r="H55" s="20">
        <v>2312.4</v>
      </c>
      <c r="J55">
        <f t="shared" si="0"/>
        <v>53</v>
      </c>
      <c r="K55" t="str" cm="1">
        <f t="array" ref="K55">IFERROR(INDEX(tblClientes[Cliente],INT($J55/ROWS(tblConsorcios[Produto]))+1),"")</f>
        <v>João Silva</v>
      </c>
      <c r="L55" t="str" cm="1">
        <f t="array" ref="L55">IFERROR(INDEX(tblConsorcios[Produto],MOD($J55,ROWS(tblConsorcios[Produto]))+1),"")</f>
        <v>Imóvel IE150 – 200m</v>
      </c>
      <c r="M55" s="20" cm="1">
        <f t="array" ref="M55">IFERROR(INDEX(tblConsorcios[Valor da Carta (R$)],MOD($J55,ROWS(tblConsorcios[Produto]))+1),"")</f>
        <v>150000</v>
      </c>
      <c r="N55" s="2" cm="1">
        <f t="array" ref="N55">IFERROR(INDEX(tblConsorcios[Prazo (meses)],MOD($J55,ROWS(tblConsorcios[Produto]))+1),"")</f>
        <v>200</v>
      </c>
      <c r="O55" s="20" cm="1">
        <f t="array" ref="O55">IFERROR(INDEX(tblConsorcios[Parcela Mensal (R$)],MOD($J55,ROWS(tblConsorcios[Produto]))+1),"")</f>
        <v>951</v>
      </c>
      <c r="P55" s="20" cm="1">
        <f t="array" ref="P55">IFERROR(INDEX(tblClientes[Dividendo Mensal (R$)],INT($J55/ROWS(tblConsorcios[Produto]))+1),"")</f>
        <v>1500</v>
      </c>
      <c r="Q55" s="20">
        <f t="shared" si="1"/>
        <v>549</v>
      </c>
      <c r="R55">
        <f t="shared" si="2"/>
        <v>1</v>
      </c>
    </row>
    <row r="56" spans="1:18" x14ac:dyDescent="0.2">
      <c r="A56">
        <v>48</v>
      </c>
      <c r="B56" t="str">
        <v>Maria Souza</v>
      </c>
      <c r="C56" t="str">
        <v>Imóvel IE150 – 200m</v>
      </c>
      <c r="D56" s="20">
        <v>150000</v>
      </c>
      <c r="E56" s="2">
        <v>200</v>
      </c>
      <c r="F56" s="20">
        <v>951</v>
      </c>
      <c r="G56" s="20">
        <v>3200</v>
      </c>
      <c r="H56" s="20">
        <v>2249</v>
      </c>
      <c r="J56">
        <f t="shared" si="0"/>
        <v>54</v>
      </c>
      <c r="K56" t="str" cm="1">
        <f t="array" ref="K56">IFERROR(INDEX(tblClientes[Cliente],INT($J56/ROWS(tblConsorcios[Produto]))+1),"")</f>
        <v>João Silva</v>
      </c>
      <c r="L56" t="str" cm="1">
        <f t="array" ref="L56">IFERROR(INDEX(tblConsorcios[Produto],MOD($J56,ROWS(tblConsorcios[Produto]))+1),"")</f>
        <v>Imóvel IE140 – 240m</v>
      </c>
      <c r="M56" s="20" cm="1">
        <f t="array" ref="M56">IFERROR(INDEX(tblConsorcios[Valor da Carta (R$)],MOD($J56,ROWS(tblConsorcios[Produto]))+1),"")</f>
        <v>140000</v>
      </c>
      <c r="N56" s="2" cm="1">
        <f t="array" ref="N56">IFERROR(INDEX(tblConsorcios[Prazo (meses)],MOD($J56,ROWS(tblConsorcios[Produto]))+1),"")</f>
        <v>240</v>
      </c>
      <c r="O56" s="20" cm="1">
        <f t="array" ref="O56">IFERROR(INDEX(tblConsorcios[Parcela Mensal (R$)],MOD($J56,ROWS(tblConsorcios[Produto]))+1),"")</f>
        <v>751.33</v>
      </c>
      <c r="P56" s="20" cm="1">
        <f t="array" ref="P56">IFERROR(INDEX(tblClientes[Dividendo Mensal (R$)],INT($J56/ROWS(tblConsorcios[Produto]))+1),"")</f>
        <v>1500</v>
      </c>
      <c r="Q56" s="20">
        <f t="shared" si="1"/>
        <v>748.67</v>
      </c>
      <c r="R56">
        <f t="shared" si="2"/>
        <v>1</v>
      </c>
    </row>
    <row r="57" spans="1:18" x14ac:dyDescent="0.2">
      <c r="A57">
        <v>49</v>
      </c>
      <c r="B57" t="str">
        <v>JANDIRINHA</v>
      </c>
      <c r="C57" t="str">
        <v>Imóvel IE430 – 240m</v>
      </c>
      <c r="D57" s="20">
        <v>430000</v>
      </c>
      <c r="E57" s="2">
        <v>240</v>
      </c>
      <c r="F57" s="20">
        <v>2307.67</v>
      </c>
      <c r="G57" s="20">
        <v>4550</v>
      </c>
      <c r="H57" s="20">
        <v>2242.33</v>
      </c>
      <c r="J57">
        <f t="shared" si="0"/>
        <v>55</v>
      </c>
      <c r="K57" t="str" cm="1">
        <f t="array" ref="K57">IFERROR(INDEX(tblClientes[Cliente],INT($J57/ROWS(tblConsorcios[Produto]))+1),"")</f>
        <v>João Silva</v>
      </c>
      <c r="L57" t="str" cm="1">
        <f t="array" ref="L57">IFERROR(INDEX(tblConsorcios[Produto],MOD($J57,ROWS(tblConsorcios[Produto]))+1),"")</f>
        <v>Imóvel IE140 – 220m</v>
      </c>
      <c r="M57" s="20" cm="1">
        <f t="array" ref="M57">IFERROR(INDEX(tblConsorcios[Valor da Carta (R$)],MOD($J57,ROWS(tblConsorcios[Produto]))+1),"")</f>
        <v>140000</v>
      </c>
      <c r="N57" s="2" cm="1">
        <f t="array" ref="N57">IFERROR(INDEX(tblConsorcios[Prazo (meses)],MOD($J57,ROWS(tblConsorcios[Produto]))+1),"")</f>
        <v>220</v>
      </c>
      <c r="O57" s="20" cm="1">
        <f t="array" ref="O57">IFERROR(INDEX(tblConsorcios[Parcela Mensal (R$)],MOD($J57,ROWS(tblConsorcios[Produto]))+1),"")</f>
        <v>813.27</v>
      </c>
      <c r="P57" s="20" cm="1">
        <f t="array" ref="P57">IFERROR(INDEX(tblClientes[Dividendo Mensal (R$)],INT($J57/ROWS(tblConsorcios[Produto]))+1),"")</f>
        <v>1500</v>
      </c>
      <c r="Q57" s="20">
        <f t="shared" si="1"/>
        <v>686.73</v>
      </c>
      <c r="R57">
        <f t="shared" si="2"/>
        <v>1</v>
      </c>
    </row>
    <row r="58" spans="1:18" x14ac:dyDescent="0.2">
      <c r="A58">
        <v>50</v>
      </c>
      <c r="B58" t="str">
        <v>JANDIRINHA</v>
      </c>
      <c r="C58" t="str">
        <v>Imóvel IE400 – 220m</v>
      </c>
      <c r="D58" s="20">
        <v>400000</v>
      </c>
      <c r="E58" s="2">
        <v>220</v>
      </c>
      <c r="F58" s="20">
        <v>2323.64</v>
      </c>
      <c r="G58" s="20">
        <v>4550</v>
      </c>
      <c r="H58" s="20">
        <v>2226.36</v>
      </c>
      <c r="J58">
        <f t="shared" si="0"/>
        <v>56</v>
      </c>
      <c r="K58" t="str" cm="1">
        <f t="array" ref="K58">IFERROR(INDEX(tblClientes[Cliente],INT($J58/ROWS(tblConsorcios[Produto]))+1),"")</f>
        <v>João Silva</v>
      </c>
      <c r="L58" t="str" cm="1">
        <f t="array" ref="L58">IFERROR(INDEX(tblConsorcios[Produto],MOD($J58,ROWS(tblConsorcios[Produto]))+1),"")</f>
        <v>Imóvel IE140 – 200m</v>
      </c>
      <c r="M58" s="20" cm="1">
        <f t="array" ref="M58">IFERROR(INDEX(tblConsorcios[Valor da Carta (R$)],MOD($J58,ROWS(tblConsorcios[Produto]))+1),"")</f>
        <v>140000</v>
      </c>
      <c r="N58" s="2" cm="1">
        <f t="array" ref="N58">IFERROR(INDEX(tblConsorcios[Prazo (meses)],MOD($J58,ROWS(tblConsorcios[Produto]))+1),"")</f>
        <v>200</v>
      </c>
      <c r="O58" s="20" cm="1">
        <f t="array" ref="O58">IFERROR(INDEX(tblConsorcios[Parcela Mensal (R$)],MOD($J58,ROWS(tblConsorcios[Produto]))+1),"")</f>
        <v>887.6</v>
      </c>
      <c r="P58" s="20" cm="1">
        <f t="array" ref="P58">IFERROR(INDEX(tblClientes[Dividendo Mensal (R$)],INT($J58/ROWS(tblConsorcios[Produto]))+1),"")</f>
        <v>1500</v>
      </c>
      <c r="Q58" s="20">
        <f t="shared" si="1"/>
        <v>612.4</v>
      </c>
      <c r="R58">
        <f t="shared" si="2"/>
        <v>1</v>
      </c>
    </row>
    <row r="59" spans="1:18" x14ac:dyDescent="0.2">
      <c r="A59">
        <v>51</v>
      </c>
      <c r="B59" t="str">
        <v>JANDIRINHA</v>
      </c>
      <c r="C59" t="str">
        <v>Imóvel IE380 – 200m</v>
      </c>
      <c r="D59" s="20">
        <v>380000</v>
      </c>
      <c r="E59" s="2">
        <v>200</v>
      </c>
      <c r="F59" s="20">
        <v>2409.1999999999998</v>
      </c>
      <c r="G59" s="20">
        <v>4550</v>
      </c>
      <c r="H59" s="20">
        <v>2140.8000000000002</v>
      </c>
      <c r="J59">
        <f t="shared" si="0"/>
        <v>57</v>
      </c>
      <c r="K59" t="str" cm="1">
        <f t="array" ref="K59">IFERROR(INDEX(tblClientes[Cliente],INT($J59/ROWS(tblConsorcios[Produto]))+1),"")</f>
        <v>João Silva</v>
      </c>
      <c r="L59" t="str" cm="1">
        <f t="array" ref="L59">IFERROR(INDEX(tblConsorcios[Produto],MOD($J59,ROWS(tblConsorcios[Produto]))+1),"")</f>
        <v>Imóvel IE130 – 240m</v>
      </c>
      <c r="M59" s="20" cm="1">
        <f t="array" ref="M59">IFERROR(INDEX(tblConsorcios[Valor da Carta (R$)],MOD($J59,ROWS(tblConsorcios[Produto]))+1),"")</f>
        <v>130000</v>
      </c>
      <c r="N59" s="2" cm="1">
        <f t="array" ref="N59">IFERROR(INDEX(tblConsorcios[Prazo (meses)],MOD($J59,ROWS(tblConsorcios[Produto]))+1),"")</f>
        <v>240</v>
      </c>
      <c r="O59" s="20" cm="1">
        <f t="array" ref="O59">IFERROR(INDEX(tblConsorcios[Parcela Mensal (R$)],MOD($J59,ROWS(tblConsorcios[Produto]))+1),"")</f>
        <v>697.67</v>
      </c>
      <c r="P59" s="20" cm="1">
        <f t="array" ref="P59">IFERROR(INDEX(tblClientes[Dividendo Mensal (R$)],INT($J59/ROWS(tblConsorcios[Produto]))+1),"")</f>
        <v>1500</v>
      </c>
      <c r="Q59" s="20">
        <f t="shared" si="1"/>
        <v>802.33</v>
      </c>
      <c r="R59">
        <f t="shared" si="2"/>
        <v>1</v>
      </c>
    </row>
    <row r="60" spans="1:18" x14ac:dyDescent="0.2">
      <c r="A60">
        <v>52</v>
      </c>
      <c r="B60" t="str">
        <v>JANDIRINHA</v>
      </c>
      <c r="C60" t="str">
        <v>Imóvel IE450 – 240m</v>
      </c>
      <c r="D60" s="20">
        <v>450000</v>
      </c>
      <c r="E60" s="2">
        <v>240</v>
      </c>
      <c r="F60" s="20">
        <v>2415</v>
      </c>
      <c r="G60" s="20">
        <v>4550</v>
      </c>
      <c r="H60" s="20">
        <v>2135</v>
      </c>
      <c r="J60">
        <f t="shared" si="0"/>
        <v>58</v>
      </c>
      <c r="K60" t="str" cm="1">
        <f t="array" ref="K60">IFERROR(INDEX(tblClientes[Cliente],INT($J60/ROWS(tblConsorcios[Produto]))+1),"")</f>
        <v>João Silva</v>
      </c>
      <c r="L60" t="str" cm="1">
        <f t="array" ref="L60">IFERROR(INDEX(tblConsorcios[Produto],MOD($J60,ROWS(tblConsorcios[Produto]))+1),"")</f>
        <v>Imóvel IE130 – 220m</v>
      </c>
      <c r="M60" s="20" cm="1">
        <f t="array" ref="M60">IFERROR(INDEX(tblConsorcios[Valor da Carta (R$)],MOD($J60,ROWS(tblConsorcios[Produto]))+1),"")</f>
        <v>130000</v>
      </c>
      <c r="N60" s="2" cm="1">
        <f t="array" ref="N60">IFERROR(INDEX(tblConsorcios[Prazo (meses)],MOD($J60,ROWS(tblConsorcios[Produto]))+1),"")</f>
        <v>220</v>
      </c>
      <c r="O60" s="20" cm="1">
        <f t="array" ref="O60">IFERROR(INDEX(tblConsorcios[Parcela Mensal (R$)],MOD($J60,ROWS(tblConsorcios[Produto]))+1),"")</f>
        <v>755.18</v>
      </c>
      <c r="P60" s="20" cm="1">
        <f t="array" ref="P60">IFERROR(INDEX(tblClientes[Dividendo Mensal (R$)],INT($J60/ROWS(tblConsorcios[Produto]))+1),"")</f>
        <v>1500</v>
      </c>
      <c r="Q60" s="20">
        <f t="shared" si="1"/>
        <v>744.82</v>
      </c>
      <c r="R60">
        <f t="shared" si="2"/>
        <v>1</v>
      </c>
    </row>
    <row r="61" spans="1:18" x14ac:dyDescent="0.2">
      <c r="A61">
        <v>53</v>
      </c>
      <c r="B61" t="str">
        <v>Maria Souza</v>
      </c>
      <c r="C61" t="str">
        <v>Imóvel IE200 – 240m</v>
      </c>
      <c r="D61" s="20">
        <v>200000</v>
      </c>
      <c r="E61" s="2">
        <v>240</v>
      </c>
      <c r="F61" s="20">
        <v>1073.33</v>
      </c>
      <c r="G61" s="20">
        <v>3200</v>
      </c>
      <c r="H61" s="20">
        <v>2126.67</v>
      </c>
      <c r="J61">
        <f t="shared" si="0"/>
        <v>59</v>
      </c>
      <c r="K61" t="str" cm="1">
        <f t="array" ref="K61">IFERROR(INDEX(tblClientes[Cliente],INT($J61/ROWS(tblConsorcios[Produto]))+1),"")</f>
        <v>João Silva</v>
      </c>
      <c r="L61" t="str" cm="1">
        <f t="array" ref="L61">IFERROR(INDEX(tblConsorcios[Produto],MOD($J61,ROWS(tblConsorcios[Produto]))+1),"")</f>
        <v>Imóvel IE130 – 200m</v>
      </c>
      <c r="M61" s="20" cm="1">
        <f t="array" ref="M61">IFERROR(INDEX(tblConsorcios[Valor da Carta (R$)],MOD($J61,ROWS(tblConsorcios[Produto]))+1),"")</f>
        <v>130000</v>
      </c>
      <c r="N61" s="2" cm="1">
        <f t="array" ref="N61">IFERROR(INDEX(tblConsorcios[Prazo (meses)],MOD($J61,ROWS(tblConsorcios[Produto]))+1),"")</f>
        <v>200</v>
      </c>
      <c r="O61" s="20" cm="1">
        <f t="array" ref="O61">IFERROR(INDEX(tblConsorcios[Parcela Mensal (R$)],MOD($J61,ROWS(tblConsorcios[Produto]))+1),"")</f>
        <v>824.2</v>
      </c>
      <c r="P61" s="20" cm="1">
        <f t="array" ref="P61">IFERROR(INDEX(tblClientes[Dividendo Mensal (R$)],INT($J61/ROWS(tblConsorcios[Produto]))+1),"")</f>
        <v>1500</v>
      </c>
      <c r="Q61" s="20">
        <f t="shared" si="1"/>
        <v>675.8</v>
      </c>
      <c r="R61">
        <f t="shared" si="2"/>
        <v>1</v>
      </c>
    </row>
    <row r="62" spans="1:18" x14ac:dyDescent="0.2">
      <c r="A62">
        <v>54</v>
      </c>
      <c r="B62" t="str">
        <v>JANDIRINHA</v>
      </c>
      <c r="C62" t="str">
        <v>Imóvel IE430 – 220m</v>
      </c>
      <c r="D62" s="20">
        <v>430000</v>
      </c>
      <c r="E62" s="2">
        <v>220</v>
      </c>
      <c r="F62" s="20">
        <v>2497.91</v>
      </c>
      <c r="G62" s="20">
        <v>4550</v>
      </c>
      <c r="H62" s="20">
        <v>2052.09</v>
      </c>
      <c r="J62">
        <f t="shared" si="0"/>
        <v>60</v>
      </c>
      <c r="K62" t="str" cm="1">
        <f t="array" ref="K62">IFERROR(INDEX(tblClientes[Cliente],INT($J62/ROWS(tblConsorcios[Produto]))+1),"")</f>
        <v>João Silva</v>
      </c>
      <c r="L62" t="str" cm="1">
        <f t="array" ref="L62">IFERROR(INDEX(tblConsorcios[Produto],MOD($J62,ROWS(tblConsorcios[Produto]))+1),"")</f>
        <v>Imóvel IE120 – 240m</v>
      </c>
      <c r="M62" s="20" cm="1">
        <f t="array" ref="M62">IFERROR(INDEX(tblConsorcios[Valor da Carta (R$)],MOD($J62,ROWS(tblConsorcios[Produto]))+1),"")</f>
        <v>120000</v>
      </c>
      <c r="N62" s="2" cm="1">
        <f t="array" ref="N62">IFERROR(INDEX(tblConsorcios[Prazo (meses)],MOD($J62,ROWS(tblConsorcios[Produto]))+1),"")</f>
        <v>240</v>
      </c>
      <c r="O62" s="20" cm="1">
        <f t="array" ref="O62">IFERROR(INDEX(tblConsorcios[Parcela Mensal (R$)],MOD($J62,ROWS(tblConsorcios[Produto]))+1),"")</f>
        <v>644</v>
      </c>
      <c r="P62" s="20" cm="1">
        <f t="array" ref="P62">IFERROR(INDEX(tblClientes[Dividendo Mensal (R$)],INT($J62/ROWS(tblConsorcios[Produto]))+1),"")</f>
        <v>1500</v>
      </c>
      <c r="Q62" s="20">
        <f t="shared" si="1"/>
        <v>856</v>
      </c>
      <c r="R62">
        <f t="shared" si="2"/>
        <v>1</v>
      </c>
    </row>
    <row r="63" spans="1:18" x14ac:dyDescent="0.2">
      <c r="A63">
        <v>55</v>
      </c>
      <c r="B63" t="str">
        <v>Maria Souza</v>
      </c>
      <c r="C63" t="str">
        <v>Imóvel IE200 – 220m</v>
      </c>
      <c r="D63" s="20">
        <v>200000</v>
      </c>
      <c r="E63" s="2">
        <v>220</v>
      </c>
      <c r="F63" s="20">
        <v>1161.82</v>
      </c>
      <c r="G63" s="20">
        <v>3200</v>
      </c>
      <c r="H63" s="20">
        <v>2038.18</v>
      </c>
      <c r="J63">
        <f t="shared" si="0"/>
        <v>61</v>
      </c>
      <c r="K63" t="str" cm="1">
        <f t="array" ref="K63">IFERROR(INDEX(tblClientes[Cliente],INT($J63/ROWS(tblConsorcios[Produto]))+1),"")</f>
        <v>João Silva</v>
      </c>
      <c r="L63" t="str" cm="1">
        <f t="array" ref="L63">IFERROR(INDEX(tblConsorcios[Produto],MOD($J63,ROWS(tblConsorcios[Produto]))+1),"")</f>
        <v>Imóvel IE120 – 220m</v>
      </c>
      <c r="M63" s="20" cm="1">
        <f t="array" ref="M63">IFERROR(INDEX(tblConsorcios[Valor da Carta (R$)],MOD($J63,ROWS(tblConsorcios[Produto]))+1),"")</f>
        <v>120000</v>
      </c>
      <c r="N63" s="2" cm="1">
        <f t="array" ref="N63">IFERROR(INDEX(tblConsorcios[Prazo (meses)],MOD($J63,ROWS(tblConsorcios[Produto]))+1),"")</f>
        <v>220</v>
      </c>
      <c r="O63" s="20" cm="1">
        <f t="array" ref="O63">IFERROR(INDEX(tblConsorcios[Parcela Mensal (R$)],MOD($J63,ROWS(tblConsorcios[Produto]))+1),"")</f>
        <v>697.09</v>
      </c>
      <c r="P63" s="20" cm="1">
        <f t="array" ref="P63">IFERROR(INDEX(tblClientes[Dividendo Mensal (R$)],INT($J63/ROWS(tblConsorcios[Produto]))+1),"")</f>
        <v>1500</v>
      </c>
      <c r="Q63" s="20">
        <f t="shared" si="1"/>
        <v>802.91</v>
      </c>
      <c r="R63">
        <f t="shared" si="2"/>
        <v>1</v>
      </c>
    </row>
    <row r="64" spans="1:18" x14ac:dyDescent="0.2">
      <c r="A64">
        <v>56</v>
      </c>
      <c r="B64" t="str">
        <v>Maria Souza</v>
      </c>
      <c r="C64" t="str">
        <v>Imóvel IE220 – 240m</v>
      </c>
      <c r="D64" s="20">
        <v>220000</v>
      </c>
      <c r="E64" s="2">
        <v>240</v>
      </c>
      <c r="F64" s="20">
        <v>1180.67</v>
      </c>
      <c r="G64" s="20">
        <v>3200</v>
      </c>
      <c r="H64" s="20">
        <v>2019.33</v>
      </c>
      <c r="J64">
        <f t="shared" si="0"/>
        <v>62</v>
      </c>
      <c r="K64" t="str" cm="1">
        <f t="array" ref="K64">IFERROR(INDEX(tblClientes[Cliente],INT($J64/ROWS(tblConsorcios[Produto]))+1),"")</f>
        <v>João Silva</v>
      </c>
      <c r="L64" t="str" cm="1">
        <f t="array" ref="L64">IFERROR(INDEX(tblConsorcios[Produto],MOD($J64,ROWS(tblConsorcios[Produto]))+1),"")</f>
        <v>Imóvel IE120 – 200m</v>
      </c>
      <c r="M64" s="20" cm="1">
        <f t="array" ref="M64">IFERROR(INDEX(tblConsorcios[Valor da Carta (R$)],MOD($J64,ROWS(tblConsorcios[Produto]))+1),"")</f>
        <v>120000</v>
      </c>
      <c r="N64" s="2" cm="1">
        <f t="array" ref="N64">IFERROR(INDEX(tblConsorcios[Prazo (meses)],MOD($J64,ROWS(tblConsorcios[Produto]))+1),"")</f>
        <v>200</v>
      </c>
      <c r="O64" s="20" cm="1">
        <f t="array" ref="O64">IFERROR(INDEX(tblConsorcios[Parcela Mensal (R$)],MOD($J64,ROWS(tblConsorcios[Produto]))+1),"")</f>
        <v>760.8</v>
      </c>
      <c r="P64" s="20" cm="1">
        <f t="array" ref="P64">IFERROR(INDEX(tblClientes[Dividendo Mensal (R$)],INT($J64/ROWS(tblConsorcios[Produto]))+1),"")</f>
        <v>1500</v>
      </c>
      <c r="Q64" s="20">
        <f t="shared" si="1"/>
        <v>739.2</v>
      </c>
      <c r="R64">
        <f t="shared" si="2"/>
        <v>1</v>
      </c>
    </row>
    <row r="65" spans="1:18" x14ac:dyDescent="0.2">
      <c r="A65">
        <v>57</v>
      </c>
      <c r="B65" t="str">
        <v>JANDIRINHA</v>
      </c>
      <c r="C65" t="str">
        <v>Imóvel IE400 – 200m</v>
      </c>
      <c r="D65" s="20">
        <v>400000</v>
      </c>
      <c r="E65" s="2">
        <v>200</v>
      </c>
      <c r="F65" s="20">
        <v>2536</v>
      </c>
      <c r="G65" s="20">
        <v>4550</v>
      </c>
      <c r="H65" s="20">
        <v>2014</v>
      </c>
      <c r="J65">
        <f t="shared" si="0"/>
        <v>63</v>
      </c>
      <c r="K65" t="str" cm="1">
        <f t="array" ref="K65">IFERROR(INDEX(tblClientes[Cliente],INT($J65/ROWS(tblConsorcios[Produto]))+1),"")</f>
        <v>Maria Souza</v>
      </c>
      <c r="L65" t="str" cm="1">
        <f t="array" ref="L65">IFERROR(INDEX(tblConsorcios[Produto],MOD($J65,ROWS(tblConsorcios[Produto]))+1),"")</f>
        <v>Imóvel IE600 – 240m</v>
      </c>
      <c r="M65" s="20" cm="1">
        <f t="array" ref="M65">IFERROR(INDEX(tblConsorcios[Valor da Carta (R$)],MOD($J65,ROWS(tblConsorcios[Produto]))+1),"")</f>
        <v>600000</v>
      </c>
      <c r="N65" s="2" cm="1">
        <f t="array" ref="N65">IFERROR(INDEX(tblConsorcios[Prazo (meses)],MOD($J65,ROWS(tblConsorcios[Produto]))+1),"")</f>
        <v>240</v>
      </c>
      <c r="O65" s="20" cm="1">
        <f t="array" ref="O65">IFERROR(INDEX(tblConsorcios[Parcela Mensal (R$)],MOD($J65,ROWS(tblConsorcios[Produto]))+1),"")</f>
        <v>3220</v>
      </c>
      <c r="P65" s="20" cm="1">
        <f t="array" ref="P65">IFERROR(INDEX(tblClientes[Dividendo Mensal (R$)],INT($J65/ROWS(tblConsorcios[Produto]))+1),"")</f>
        <v>3200</v>
      </c>
      <c r="Q65" s="20">
        <f t="shared" si="1"/>
        <v>-20</v>
      </c>
      <c r="R65">
        <f t="shared" si="2"/>
        <v>0</v>
      </c>
    </row>
    <row r="66" spans="1:18" x14ac:dyDescent="0.2">
      <c r="A66">
        <v>58</v>
      </c>
      <c r="B66" t="str">
        <v>JANDIRINHA</v>
      </c>
      <c r="C66" t="str">
        <v>Imóvel IE480 – 240m</v>
      </c>
      <c r="D66" s="20">
        <v>480000</v>
      </c>
      <c r="E66" s="2">
        <v>240</v>
      </c>
      <c r="F66" s="20">
        <v>2576</v>
      </c>
      <c r="G66" s="20">
        <v>4550</v>
      </c>
      <c r="H66" s="20">
        <v>1974</v>
      </c>
      <c r="J66">
        <f t="shared" si="0"/>
        <v>64</v>
      </c>
      <c r="K66" t="str" cm="1">
        <f t="array" ref="K66">IFERROR(INDEX(tblClientes[Cliente],INT($J66/ROWS(tblConsorcios[Produto]))+1),"")</f>
        <v>Maria Souza</v>
      </c>
      <c r="L66" t="str" cm="1">
        <f t="array" ref="L66">IFERROR(INDEX(tblConsorcios[Produto],MOD($J66,ROWS(tblConsorcios[Produto]))+1),"")</f>
        <v>Imóvel IE600 – 220m</v>
      </c>
      <c r="M66" s="20" cm="1">
        <f t="array" ref="M66">IFERROR(INDEX(tblConsorcios[Valor da Carta (R$)],MOD($J66,ROWS(tblConsorcios[Produto]))+1),"")</f>
        <v>600000</v>
      </c>
      <c r="N66" s="2" cm="1">
        <f t="array" ref="N66">IFERROR(INDEX(tblConsorcios[Prazo (meses)],MOD($J66,ROWS(tblConsorcios[Produto]))+1),"")</f>
        <v>220</v>
      </c>
      <c r="O66" s="20" cm="1">
        <f t="array" ref="O66">IFERROR(INDEX(tblConsorcios[Parcela Mensal (R$)],MOD($J66,ROWS(tblConsorcios[Produto]))+1),"")</f>
        <v>3485.45</v>
      </c>
      <c r="P66" s="20" cm="1">
        <f t="array" ref="P66">IFERROR(INDEX(tblClientes[Dividendo Mensal (R$)],INT($J66/ROWS(tblConsorcios[Produto]))+1),"")</f>
        <v>3200</v>
      </c>
      <c r="Q66" s="20">
        <f t="shared" si="1"/>
        <v>-285.44999999999982</v>
      </c>
      <c r="R66">
        <f t="shared" si="2"/>
        <v>0</v>
      </c>
    </row>
    <row r="67" spans="1:18" x14ac:dyDescent="0.2">
      <c r="A67">
        <v>59</v>
      </c>
      <c r="B67" t="str">
        <v>Maria Souza</v>
      </c>
      <c r="C67" t="str">
        <v>Imóvel IE230 – 240m</v>
      </c>
      <c r="D67" s="20">
        <v>230000</v>
      </c>
      <c r="E67" s="2">
        <v>240</v>
      </c>
      <c r="F67" s="20">
        <v>1234.33</v>
      </c>
      <c r="G67" s="20">
        <v>3200</v>
      </c>
      <c r="H67" s="20">
        <v>1965.67</v>
      </c>
      <c r="J67">
        <f t="shared" ref="J67:J130" si="3">ROW()-2</f>
        <v>65</v>
      </c>
      <c r="K67" t="str" cm="1">
        <f t="array" ref="K67">IFERROR(INDEX(tblClientes[Cliente],INT($J67/ROWS(tblConsorcios[Produto]))+1),"")</f>
        <v>Maria Souza</v>
      </c>
      <c r="L67" t="str" cm="1">
        <f t="array" ref="L67">IFERROR(INDEX(tblConsorcios[Produto],MOD($J67,ROWS(tblConsorcios[Produto]))+1),"")</f>
        <v>Imóvel IE600 – 200m</v>
      </c>
      <c r="M67" s="20" cm="1">
        <f t="array" ref="M67">IFERROR(INDEX(tblConsorcios[Valor da Carta (R$)],MOD($J67,ROWS(tblConsorcios[Produto]))+1),"")</f>
        <v>600000</v>
      </c>
      <c r="N67" s="2" cm="1">
        <f t="array" ref="N67">IFERROR(INDEX(tblConsorcios[Prazo (meses)],MOD($J67,ROWS(tblConsorcios[Produto]))+1),"")</f>
        <v>200</v>
      </c>
      <c r="O67" s="20" cm="1">
        <f t="array" ref="O67">IFERROR(INDEX(tblConsorcios[Parcela Mensal (R$)],MOD($J67,ROWS(tblConsorcios[Produto]))+1),"")</f>
        <v>3804</v>
      </c>
      <c r="P67" s="20" cm="1">
        <f t="array" ref="P67">IFERROR(INDEX(tblClientes[Dividendo Mensal (R$)],INT($J67/ROWS(tblConsorcios[Produto]))+1),"")</f>
        <v>3200</v>
      </c>
      <c r="Q67" s="20">
        <f t="shared" ref="Q67:Q130" si="4">IF(AND(ISNUMBER(O67),ISNUMBER(P67)),P67-O67,"")</f>
        <v>-604</v>
      </c>
      <c r="R67">
        <f t="shared" ref="R67:R130" si="5">IF(AND(ISNUMBER(O67),ISNUMBER(P67),O67&lt;=P67),1,0)</f>
        <v>0</v>
      </c>
    </row>
    <row r="68" spans="1:18" x14ac:dyDescent="0.2">
      <c r="A68">
        <v>60</v>
      </c>
      <c r="B68" t="str">
        <v>JANDIRINHA</v>
      </c>
      <c r="C68" t="str">
        <v>Imóvel IE450 – 220m</v>
      </c>
      <c r="D68" s="20">
        <v>450000</v>
      </c>
      <c r="E68" s="2">
        <v>220</v>
      </c>
      <c r="F68" s="20">
        <v>2614.09</v>
      </c>
      <c r="G68" s="20">
        <v>4550</v>
      </c>
      <c r="H68" s="20">
        <v>1935.9099999999999</v>
      </c>
      <c r="J68">
        <f t="shared" si="3"/>
        <v>66</v>
      </c>
      <c r="K68" t="str" cm="1">
        <f t="array" ref="K68">IFERROR(INDEX(tblClientes[Cliente],INT($J68/ROWS(tblConsorcios[Produto]))+1),"")</f>
        <v>Maria Souza</v>
      </c>
      <c r="L68" t="str" cm="1">
        <f t="array" ref="L68">IFERROR(INDEX(tblConsorcios[Produto],MOD($J68,ROWS(tblConsorcios[Produto]))+1),"")</f>
        <v>Imóvel IE580 – 240m</v>
      </c>
      <c r="M68" s="20" cm="1">
        <f t="array" ref="M68">IFERROR(INDEX(tblConsorcios[Valor da Carta (R$)],MOD($J68,ROWS(tblConsorcios[Produto]))+1),"")</f>
        <v>580000</v>
      </c>
      <c r="N68" s="2" cm="1">
        <f t="array" ref="N68">IFERROR(INDEX(tblConsorcios[Prazo (meses)],MOD($J68,ROWS(tblConsorcios[Produto]))+1),"")</f>
        <v>240</v>
      </c>
      <c r="O68" s="20" cm="1">
        <f t="array" ref="O68">IFERROR(INDEX(tblConsorcios[Parcela Mensal (R$)],MOD($J68,ROWS(tblConsorcios[Produto]))+1),"")</f>
        <v>3112.67</v>
      </c>
      <c r="P68" s="20" cm="1">
        <f t="array" ref="P68">IFERROR(INDEX(tblClientes[Dividendo Mensal (R$)],INT($J68/ROWS(tblConsorcios[Produto]))+1),"")</f>
        <v>3200</v>
      </c>
      <c r="Q68" s="20">
        <f t="shared" si="4"/>
        <v>87.329999999999927</v>
      </c>
      <c r="R68">
        <f t="shared" si="5"/>
        <v>1</v>
      </c>
    </row>
    <row r="69" spans="1:18" x14ac:dyDescent="0.2">
      <c r="A69">
        <v>61</v>
      </c>
      <c r="B69" t="str">
        <v>Maria Souza</v>
      </c>
      <c r="C69" t="str">
        <v>Imóvel IE200 – 200m</v>
      </c>
      <c r="D69" s="20">
        <v>200000</v>
      </c>
      <c r="E69" s="2">
        <v>200</v>
      </c>
      <c r="F69" s="20">
        <v>1268</v>
      </c>
      <c r="G69" s="20">
        <v>3200</v>
      </c>
      <c r="H69" s="20">
        <v>1932</v>
      </c>
      <c r="J69">
        <f t="shared" si="3"/>
        <v>67</v>
      </c>
      <c r="K69" t="str" cm="1">
        <f t="array" ref="K69">IFERROR(INDEX(tblClientes[Cliente],INT($J69/ROWS(tblConsorcios[Produto]))+1),"")</f>
        <v>Maria Souza</v>
      </c>
      <c r="L69" t="str" cm="1">
        <f t="array" ref="L69">IFERROR(INDEX(tblConsorcios[Produto],MOD($J69,ROWS(tblConsorcios[Produto]))+1),"")</f>
        <v>Imóvel IE580 – 220m</v>
      </c>
      <c r="M69" s="20" cm="1">
        <f t="array" ref="M69">IFERROR(INDEX(tblConsorcios[Valor da Carta (R$)],MOD($J69,ROWS(tblConsorcios[Produto]))+1),"")</f>
        <v>580000</v>
      </c>
      <c r="N69" s="2" cm="1">
        <f t="array" ref="N69">IFERROR(INDEX(tblConsorcios[Prazo (meses)],MOD($J69,ROWS(tblConsorcios[Produto]))+1),"")</f>
        <v>220</v>
      </c>
      <c r="O69" s="20" cm="1">
        <f t="array" ref="O69">IFERROR(INDEX(tblConsorcios[Parcela Mensal (R$)],MOD($J69,ROWS(tblConsorcios[Produto]))+1),"")</f>
        <v>3369.27</v>
      </c>
      <c r="P69" s="20" cm="1">
        <f t="array" ref="P69">IFERROR(INDEX(tblClientes[Dividendo Mensal (R$)],INT($J69/ROWS(tblConsorcios[Produto]))+1),"")</f>
        <v>3200</v>
      </c>
      <c r="Q69" s="20">
        <f t="shared" si="4"/>
        <v>-169.26999999999998</v>
      </c>
      <c r="R69">
        <f t="shared" si="5"/>
        <v>0</v>
      </c>
    </row>
    <row r="70" spans="1:18" x14ac:dyDescent="0.2">
      <c r="A70">
        <v>62</v>
      </c>
      <c r="B70" t="str">
        <v>Maria Souza</v>
      </c>
      <c r="C70" t="str">
        <v>Imóvel IE220 – 220m</v>
      </c>
      <c r="D70" s="20">
        <v>220000</v>
      </c>
      <c r="E70" s="2">
        <v>220</v>
      </c>
      <c r="F70" s="20">
        <v>1278</v>
      </c>
      <c r="G70" s="20">
        <v>3200</v>
      </c>
      <c r="H70" s="20">
        <v>1922</v>
      </c>
      <c r="J70">
        <f t="shared" si="3"/>
        <v>68</v>
      </c>
      <c r="K70" t="str" cm="1">
        <f t="array" ref="K70">IFERROR(INDEX(tblClientes[Cliente],INT($J70/ROWS(tblConsorcios[Produto]))+1),"")</f>
        <v>Maria Souza</v>
      </c>
      <c r="L70" t="str" cm="1">
        <f t="array" ref="L70">IFERROR(INDEX(tblConsorcios[Produto],MOD($J70,ROWS(tblConsorcios[Produto]))+1),"")</f>
        <v>Imóvel IE580 – 200m</v>
      </c>
      <c r="M70" s="20" cm="1">
        <f t="array" ref="M70">IFERROR(INDEX(tblConsorcios[Valor da Carta (R$)],MOD($J70,ROWS(tblConsorcios[Produto]))+1),"")</f>
        <v>580000</v>
      </c>
      <c r="N70" s="2" cm="1">
        <f t="array" ref="N70">IFERROR(INDEX(tblConsorcios[Prazo (meses)],MOD($J70,ROWS(tblConsorcios[Produto]))+1),"")</f>
        <v>200</v>
      </c>
      <c r="O70" s="20" cm="1">
        <f t="array" ref="O70">IFERROR(INDEX(tblConsorcios[Parcela Mensal (R$)],MOD($J70,ROWS(tblConsorcios[Produto]))+1),"")</f>
        <v>3677.2</v>
      </c>
      <c r="P70" s="20" cm="1">
        <f t="array" ref="P70">IFERROR(INDEX(tblClientes[Dividendo Mensal (R$)],INT($J70/ROWS(tblConsorcios[Produto]))+1),"")</f>
        <v>3200</v>
      </c>
      <c r="Q70" s="20">
        <f t="shared" si="4"/>
        <v>-477.19999999999982</v>
      </c>
      <c r="R70">
        <f t="shared" si="5"/>
        <v>0</v>
      </c>
    </row>
    <row r="71" spans="1:18" x14ac:dyDescent="0.2">
      <c r="A71">
        <v>63</v>
      </c>
      <c r="B71" t="str">
        <v>Maria Souza</v>
      </c>
      <c r="C71" t="str">
        <v>Imóvel IE240 – 240m</v>
      </c>
      <c r="D71" s="20">
        <v>240000</v>
      </c>
      <c r="E71" s="2">
        <v>240</v>
      </c>
      <c r="F71" s="20">
        <v>1288</v>
      </c>
      <c r="G71" s="20">
        <v>3200</v>
      </c>
      <c r="H71" s="20">
        <v>1912</v>
      </c>
      <c r="J71">
        <f t="shared" si="3"/>
        <v>69</v>
      </c>
      <c r="K71" t="str" cm="1">
        <f t="array" ref="K71">IFERROR(INDEX(tblClientes[Cliente],INT($J71/ROWS(tblConsorcios[Produto]))+1),"")</f>
        <v>Maria Souza</v>
      </c>
      <c r="L71" t="str" cm="1">
        <f t="array" ref="L71">IFERROR(INDEX(tblConsorcios[Produto],MOD($J71,ROWS(tblConsorcios[Produto]))+1),"")</f>
        <v>Imóvel IE550 – 240m</v>
      </c>
      <c r="M71" s="20" cm="1">
        <f t="array" ref="M71">IFERROR(INDEX(tblConsorcios[Valor da Carta (R$)],MOD($J71,ROWS(tblConsorcios[Produto]))+1),"")</f>
        <v>550000</v>
      </c>
      <c r="N71" s="2" cm="1">
        <f t="array" ref="N71">IFERROR(INDEX(tblConsorcios[Prazo (meses)],MOD($J71,ROWS(tblConsorcios[Produto]))+1),"")</f>
        <v>240</v>
      </c>
      <c r="O71" s="20" cm="1">
        <f t="array" ref="O71">IFERROR(INDEX(tblConsorcios[Parcela Mensal (R$)],MOD($J71,ROWS(tblConsorcios[Produto]))+1),"")</f>
        <v>2951.67</v>
      </c>
      <c r="P71" s="20" cm="1">
        <f t="array" ref="P71">IFERROR(INDEX(tblClientes[Dividendo Mensal (R$)],INT($J71/ROWS(tblConsorcios[Produto]))+1),"")</f>
        <v>3200</v>
      </c>
      <c r="Q71" s="20">
        <f t="shared" si="4"/>
        <v>248.32999999999993</v>
      </c>
      <c r="R71">
        <f t="shared" si="5"/>
        <v>1</v>
      </c>
    </row>
    <row r="72" spans="1:18" x14ac:dyDescent="0.2">
      <c r="A72">
        <v>64</v>
      </c>
      <c r="B72" t="str">
        <v>JANDIRINHA</v>
      </c>
      <c r="C72" t="str">
        <v>Imóvel IE500 – 240m</v>
      </c>
      <c r="D72" s="20">
        <v>500000</v>
      </c>
      <c r="E72" s="2">
        <v>240</v>
      </c>
      <c r="F72" s="20">
        <v>2683.33</v>
      </c>
      <c r="G72" s="20">
        <v>4550</v>
      </c>
      <c r="H72" s="20">
        <v>1866.67</v>
      </c>
      <c r="J72">
        <f t="shared" si="3"/>
        <v>70</v>
      </c>
      <c r="K72" t="str" cm="1">
        <f t="array" ref="K72">IFERROR(INDEX(tblClientes[Cliente],INT($J72/ROWS(tblConsorcios[Produto]))+1),"")</f>
        <v>Maria Souza</v>
      </c>
      <c r="L72" t="str" cm="1">
        <f t="array" ref="L72">IFERROR(INDEX(tblConsorcios[Produto],MOD($J72,ROWS(tblConsorcios[Produto]))+1),"")</f>
        <v>Imóvel IE550 – 220m</v>
      </c>
      <c r="M72" s="20" cm="1">
        <f t="array" ref="M72">IFERROR(INDEX(tblConsorcios[Valor da Carta (R$)],MOD($J72,ROWS(tblConsorcios[Produto]))+1),"")</f>
        <v>550000</v>
      </c>
      <c r="N72" s="2" cm="1">
        <f t="array" ref="N72">IFERROR(INDEX(tblConsorcios[Prazo (meses)],MOD($J72,ROWS(tblConsorcios[Produto]))+1),"")</f>
        <v>220</v>
      </c>
      <c r="O72" s="20" cm="1">
        <f t="array" ref="O72">IFERROR(INDEX(tblConsorcios[Parcela Mensal (R$)],MOD($J72,ROWS(tblConsorcios[Produto]))+1),"")</f>
        <v>3195</v>
      </c>
      <c r="P72" s="20" cm="1">
        <f t="array" ref="P72">IFERROR(INDEX(tblClientes[Dividendo Mensal (R$)],INT($J72/ROWS(tblConsorcios[Produto]))+1),"")</f>
        <v>3200</v>
      </c>
      <c r="Q72" s="20">
        <f t="shared" si="4"/>
        <v>5</v>
      </c>
      <c r="R72">
        <f t="shared" si="5"/>
        <v>1</v>
      </c>
    </row>
    <row r="73" spans="1:18" x14ac:dyDescent="0.2">
      <c r="A73">
        <v>65</v>
      </c>
      <c r="B73" t="str">
        <v>Maria Souza</v>
      </c>
      <c r="C73" t="str">
        <v>Imóvel IE230 – 220m</v>
      </c>
      <c r="D73" s="20">
        <v>230000</v>
      </c>
      <c r="E73" s="2">
        <v>220</v>
      </c>
      <c r="F73" s="20">
        <v>1336.09</v>
      </c>
      <c r="G73" s="20">
        <v>3200</v>
      </c>
      <c r="H73" s="20">
        <v>1863.91</v>
      </c>
      <c r="J73">
        <f t="shared" si="3"/>
        <v>71</v>
      </c>
      <c r="K73" t="str" cm="1">
        <f t="array" ref="K73">IFERROR(INDEX(tblClientes[Cliente],INT($J73/ROWS(tblConsorcios[Produto]))+1),"")</f>
        <v>Maria Souza</v>
      </c>
      <c r="L73" t="str" cm="1">
        <f t="array" ref="L73">IFERROR(INDEX(tblConsorcios[Produto],MOD($J73,ROWS(tblConsorcios[Produto]))+1),"")</f>
        <v>Imóvel IE550 – 200m</v>
      </c>
      <c r="M73" s="20" cm="1">
        <f t="array" ref="M73">IFERROR(INDEX(tblConsorcios[Valor da Carta (R$)],MOD($J73,ROWS(tblConsorcios[Produto]))+1),"")</f>
        <v>550000</v>
      </c>
      <c r="N73" s="2" cm="1">
        <f t="array" ref="N73">IFERROR(INDEX(tblConsorcios[Prazo (meses)],MOD($J73,ROWS(tblConsorcios[Produto]))+1),"")</f>
        <v>200</v>
      </c>
      <c r="O73" s="20" cm="1">
        <f t="array" ref="O73">IFERROR(INDEX(tblConsorcios[Parcela Mensal (R$)],MOD($J73,ROWS(tblConsorcios[Produto]))+1),"")</f>
        <v>3487</v>
      </c>
      <c r="P73" s="20" cm="1">
        <f t="array" ref="P73">IFERROR(INDEX(tblClientes[Dividendo Mensal (R$)],INT($J73/ROWS(tblConsorcios[Produto]))+1),"")</f>
        <v>3200</v>
      </c>
      <c r="Q73" s="20">
        <f t="shared" si="4"/>
        <v>-287</v>
      </c>
      <c r="R73">
        <f t="shared" si="5"/>
        <v>0</v>
      </c>
    </row>
    <row r="74" spans="1:18" x14ac:dyDescent="0.2">
      <c r="A74">
        <v>66</v>
      </c>
      <c r="B74" t="str">
        <v>JANDIRINHA</v>
      </c>
      <c r="C74" t="str">
        <v>Imóvel IE430 – 200m</v>
      </c>
      <c r="D74" s="20">
        <v>430000</v>
      </c>
      <c r="E74" s="2">
        <v>200</v>
      </c>
      <c r="F74" s="20">
        <v>2726.2</v>
      </c>
      <c r="G74" s="20">
        <v>4550</v>
      </c>
      <c r="H74" s="20">
        <v>1823.8000000000002</v>
      </c>
      <c r="J74">
        <f t="shared" si="3"/>
        <v>72</v>
      </c>
      <c r="K74" t="str" cm="1">
        <f t="array" ref="K74">IFERROR(INDEX(tblClientes[Cliente],INT($J74/ROWS(tblConsorcios[Produto]))+1),"")</f>
        <v>Maria Souza</v>
      </c>
      <c r="L74" t="str" cm="1">
        <f t="array" ref="L74">IFERROR(INDEX(tblConsorcios[Produto],MOD($J74,ROWS(tblConsorcios[Produto]))+1),"")</f>
        <v>Imóvel IE530 – 240m</v>
      </c>
      <c r="M74" s="20" cm="1">
        <f t="array" ref="M74">IFERROR(INDEX(tblConsorcios[Valor da Carta (R$)],MOD($J74,ROWS(tblConsorcios[Produto]))+1),"")</f>
        <v>530000</v>
      </c>
      <c r="N74" s="2" cm="1">
        <f t="array" ref="N74">IFERROR(INDEX(tblConsorcios[Prazo (meses)],MOD($J74,ROWS(tblConsorcios[Produto]))+1),"")</f>
        <v>240</v>
      </c>
      <c r="O74" s="20" cm="1">
        <f t="array" ref="O74">IFERROR(INDEX(tblConsorcios[Parcela Mensal (R$)],MOD($J74,ROWS(tblConsorcios[Produto]))+1),"")</f>
        <v>2844.33</v>
      </c>
      <c r="P74" s="20" cm="1">
        <f t="array" ref="P74">IFERROR(INDEX(tblClientes[Dividendo Mensal (R$)],INT($J74/ROWS(tblConsorcios[Produto]))+1),"")</f>
        <v>3200</v>
      </c>
      <c r="Q74" s="20">
        <f t="shared" si="4"/>
        <v>355.67000000000007</v>
      </c>
      <c r="R74">
        <f t="shared" si="5"/>
        <v>1</v>
      </c>
    </row>
    <row r="75" spans="1:18" x14ac:dyDescent="0.2">
      <c r="A75">
        <v>67</v>
      </c>
      <c r="B75" t="str">
        <v>Maria Souza</v>
      </c>
      <c r="C75" t="str">
        <v>Imóvel IE240 – 220m</v>
      </c>
      <c r="D75" s="20">
        <v>240000</v>
      </c>
      <c r="E75" s="2">
        <v>220</v>
      </c>
      <c r="F75" s="20">
        <v>1394.18</v>
      </c>
      <c r="G75" s="20">
        <v>3200</v>
      </c>
      <c r="H75" s="20">
        <v>1805.82</v>
      </c>
      <c r="J75">
        <f t="shared" si="3"/>
        <v>73</v>
      </c>
      <c r="K75" t="str" cm="1">
        <f t="array" ref="K75">IFERROR(INDEX(tblClientes[Cliente],INT($J75/ROWS(tblConsorcios[Produto]))+1),"")</f>
        <v>Maria Souza</v>
      </c>
      <c r="L75" t="str" cm="1">
        <f t="array" ref="L75">IFERROR(INDEX(tblConsorcios[Produto],MOD($J75,ROWS(tblConsorcios[Produto]))+1),"")</f>
        <v>Imóvel IE530 – 220m</v>
      </c>
      <c r="M75" s="20" cm="1">
        <f t="array" ref="M75">IFERROR(INDEX(tblConsorcios[Valor da Carta (R$)],MOD($J75,ROWS(tblConsorcios[Produto]))+1),"")</f>
        <v>530000</v>
      </c>
      <c r="N75" s="2" cm="1">
        <f t="array" ref="N75">IFERROR(INDEX(tblConsorcios[Prazo (meses)],MOD($J75,ROWS(tblConsorcios[Produto]))+1),"")</f>
        <v>220</v>
      </c>
      <c r="O75" s="20" cm="1">
        <f t="array" ref="O75">IFERROR(INDEX(tblConsorcios[Parcela Mensal (R$)],MOD($J75,ROWS(tblConsorcios[Produto]))+1),"")</f>
        <v>3078.82</v>
      </c>
      <c r="P75" s="20" cm="1">
        <f t="array" ref="P75">IFERROR(INDEX(tblClientes[Dividendo Mensal (R$)],INT($J75/ROWS(tblConsorcios[Produto]))+1),"")</f>
        <v>3200</v>
      </c>
      <c r="Q75" s="20">
        <f t="shared" si="4"/>
        <v>121.17999999999984</v>
      </c>
      <c r="R75">
        <f t="shared" si="5"/>
        <v>1</v>
      </c>
    </row>
    <row r="76" spans="1:18" x14ac:dyDescent="0.2">
      <c r="A76">
        <v>68</v>
      </c>
      <c r="B76" t="str">
        <v>Maria Souza</v>
      </c>
      <c r="C76" t="str">
        <v>Imóvel IE220 – 200m</v>
      </c>
      <c r="D76" s="20">
        <v>220000</v>
      </c>
      <c r="E76" s="2">
        <v>200</v>
      </c>
      <c r="F76" s="20">
        <v>1394.8</v>
      </c>
      <c r="G76" s="20">
        <v>3200</v>
      </c>
      <c r="H76" s="20">
        <v>1805.2</v>
      </c>
      <c r="J76">
        <f t="shared" si="3"/>
        <v>74</v>
      </c>
      <c r="K76" t="str" cm="1">
        <f t="array" ref="K76">IFERROR(INDEX(tblClientes[Cliente],INT($J76/ROWS(tblConsorcios[Produto]))+1),"")</f>
        <v>Maria Souza</v>
      </c>
      <c r="L76" t="str" cm="1">
        <f t="array" ref="L76">IFERROR(INDEX(tblConsorcios[Produto],MOD($J76,ROWS(tblConsorcios[Produto]))+1),"")</f>
        <v>Imóvel IE530 – 200m</v>
      </c>
      <c r="M76" s="20" cm="1">
        <f t="array" ref="M76">IFERROR(INDEX(tblConsorcios[Valor da Carta (R$)],MOD($J76,ROWS(tblConsorcios[Produto]))+1),"")</f>
        <v>530000</v>
      </c>
      <c r="N76" s="2" cm="1">
        <f t="array" ref="N76">IFERROR(INDEX(tblConsorcios[Prazo (meses)],MOD($J76,ROWS(tblConsorcios[Produto]))+1),"")</f>
        <v>200</v>
      </c>
      <c r="O76" s="20" cm="1">
        <f t="array" ref="O76">IFERROR(INDEX(tblConsorcios[Parcela Mensal (R$)],MOD($J76,ROWS(tblConsorcios[Produto]))+1),"")</f>
        <v>3360.2</v>
      </c>
      <c r="P76" s="20" cm="1">
        <f t="array" ref="P76">IFERROR(INDEX(tblClientes[Dividendo Mensal (R$)],INT($J76/ROWS(tblConsorcios[Produto]))+1),"")</f>
        <v>3200</v>
      </c>
      <c r="Q76" s="20">
        <f t="shared" si="4"/>
        <v>-160.19999999999982</v>
      </c>
      <c r="R76">
        <f t="shared" si="5"/>
        <v>0</v>
      </c>
    </row>
    <row r="77" spans="1:18" x14ac:dyDescent="0.2">
      <c r="A77">
        <v>69</v>
      </c>
      <c r="B77" t="str">
        <v>JANDIRINHA</v>
      </c>
      <c r="C77" t="str">
        <v>Imóvel IE480 – 220m</v>
      </c>
      <c r="D77" s="20">
        <v>480000</v>
      </c>
      <c r="E77" s="2">
        <v>220</v>
      </c>
      <c r="F77" s="20">
        <v>2788.36</v>
      </c>
      <c r="G77" s="20">
        <v>4550</v>
      </c>
      <c r="H77" s="20">
        <v>1761.6399999999999</v>
      </c>
      <c r="J77">
        <f t="shared" si="3"/>
        <v>75</v>
      </c>
      <c r="K77" t="str" cm="1">
        <f t="array" ref="K77">IFERROR(INDEX(tblClientes[Cliente],INT($J77/ROWS(tblConsorcios[Produto]))+1),"")</f>
        <v>Maria Souza</v>
      </c>
      <c r="L77" t="str" cm="1">
        <f t="array" ref="L77">IFERROR(INDEX(tblConsorcios[Produto],MOD($J77,ROWS(tblConsorcios[Produto]))+1),"")</f>
        <v>Imóvel IE500 – 240m</v>
      </c>
      <c r="M77" s="20" cm="1">
        <f t="array" ref="M77">IFERROR(INDEX(tblConsorcios[Valor da Carta (R$)],MOD($J77,ROWS(tblConsorcios[Produto]))+1),"")</f>
        <v>500000</v>
      </c>
      <c r="N77" s="2" cm="1">
        <f t="array" ref="N77">IFERROR(INDEX(tblConsorcios[Prazo (meses)],MOD($J77,ROWS(tblConsorcios[Produto]))+1),"")</f>
        <v>240</v>
      </c>
      <c r="O77" s="20" cm="1">
        <f t="array" ref="O77">IFERROR(INDEX(tblConsorcios[Parcela Mensal (R$)],MOD($J77,ROWS(tblConsorcios[Produto]))+1),"")</f>
        <v>2683.33</v>
      </c>
      <c r="P77" s="20" cm="1">
        <f t="array" ref="P77">IFERROR(INDEX(tblClientes[Dividendo Mensal (R$)],INT($J77/ROWS(tblConsorcios[Produto]))+1),"")</f>
        <v>3200</v>
      </c>
      <c r="Q77" s="20">
        <f t="shared" si="4"/>
        <v>516.67000000000007</v>
      </c>
      <c r="R77">
        <f t="shared" si="5"/>
        <v>1</v>
      </c>
    </row>
    <row r="78" spans="1:18" x14ac:dyDescent="0.2">
      <c r="A78">
        <v>70</v>
      </c>
      <c r="B78" t="str">
        <v>Maria Souza</v>
      </c>
      <c r="C78" t="str">
        <v>Imóvel IE230 – 200m</v>
      </c>
      <c r="D78" s="20">
        <v>230000</v>
      </c>
      <c r="E78" s="2">
        <v>200</v>
      </c>
      <c r="F78" s="20">
        <v>1458.2</v>
      </c>
      <c r="G78" s="20">
        <v>3200</v>
      </c>
      <c r="H78" s="20">
        <v>1741.8</v>
      </c>
      <c r="J78">
        <f t="shared" si="3"/>
        <v>76</v>
      </c>
      <c r="K78" t="str" cm="1">
        <f t="array" ref="K78">IFERROR(INDEX(tblClientes[Cliente],INT($J78/ROWS(tblConsorcios[Produto]))+1),"")</f>
        <v>Maria Souza</v>
      </c>
      <c r="L78" t="str" cm="1">
        <f t="array" ref="L78">IFERROR(INDEX(tblConsorcios[Produto],MOD($J78,ROWS(tblConsorcios[Produto]))+1),"")</f>
        <v>Imóvel IE500 – 220m</v>
      </c>
      <c r="M78" s="20" cm="1">
        <f t="array" ref="M78">IFERROR(INDEX(tblConsorcios[Valor da Carta (R$)],MOD($J78,ROWS(tblConsorcios[Produto]))+1),"")</f>
        <v>500000</v>
      </c>
      <c r="N78" s="2" cm="1">
        <f t="array" ref="N78">IFERROR(INDEX(tblConsorcios[Prazo (meses)],MOD($J78,ROWS(tblConsorcios[Produto]))+1),"")</f>
        <v>220</v>
      </c>
      <c r="O78" s="20" cm="1">
        <f t="array" ref="O78">IFERROR(INDEX(tblConsorcios[Parcela Mensal (R$)],MOD($J78,ROWS(tblConsorcios[Produto]))+1),"")</f>
        <v>2904.55</v>
      </c>
      <c r="P78" s="20" cm="1">
        <f t="array" ref="P78">IFERROR(INDEX(tblClientes[Dividendo Mensal (R$)],INT($J78/ROWS(tblConsorcios[Produto]))+1),"")</f>
        <v>3200</v>
      </c>
      <c r="Q78" s="20">
        <f t="shared" si="4"/>
        <v>295.44999999999982</v>
      </c>
      <c r="R78">
        <f t="shared" si="5"/>
        <v>1</v>
      </c>
    </row>
    <row r="79" spans="1:18" x14ac:dyDescent="0.2">
      <c r="A79">
        <v>71</v>
      </c>
      <c r="B79" t="str">
        <v>JANDIRINHA</v>
      </c>
      <c r="C79" t="str">
        <v>Imóvel IE530 – 240m</v>
      </c>
      <c r="D79" s="20">
        <v>530000</v>
      </c>
      <c r="E79" s="2">
        <v>240</v>
      </c>
      <c r="F79" s="20">
        <v>2844.33</v>
      </c>
      <c r="G79" s="20">
        <v>4550</v>
      </c>
      <c r="H79" s="20">
        <v>1705.67</v>
      </c>
      <c r="J79">
        <f t="shared" si="3"/>
        <v>77</v>
      </c>
      <c r="K79" t="str" cm="1">
        <f t="array" ref="K79">IFERROR(INDEX(tblClientes[Cliente],INT($J79/ROWS(tblConsorcios[Produto]))+1),"")</f>
        <v>Maria Souza</v>
      </c>
      <c r="L79" t="str" cm="1">
        <f t="array" ref="L79">IFERROR(INDEX(tblConsorcios[Produto],MOD($J79,ROWS(tblConsorcios[Produto]))+1),"")</f>
        <v>Imóvel IE500 – 200m</v>
      </c>
      <c r="M79" s="20" cm="1">
        <f t="array" ref="M79">IFERROR(INDEX(tblConsorcios[Valor da Carta (R$)],MOD($J79,ROWS(tblConsorcios[Produto]))+1),"")</f>
        <v>500000</v>
      </c>
      <c r="N79" s="2" cm="1">
        <f t="array" ref="N79">IFERROR(INDEX(tblConsorcios[Prazo (meses)],MOD($J79,ROWS(tblConsorcios[Produto]))+1),"")</f>
        <v>200</v>
      </c>
      <c r="O79" s="20" cm="1">
        <f t="array" ref="O79">IFERROR(INDEX(tblConsorcios[Parcela Mensal (R$)],MOD($J79,ROWS(tblConsorcios[Produto]))+1),"")</f>
        <v>3170</v>
      </c>
      <c r="P79" s="20" cm="1">
        <f t="array" ref="P79">IFERROR(INDEX(tblClientes[Dividendo Mensal (R$)],INT($J79/ROWS(tblConsorcios[Produto]))+1),"")</f>
        <v>3200</v>
      </c>
      <c r="Q79" s="20">
        <f t="shared" si="4"/>
        <v>30</v>
      </c>
      <c r="R79">
        <f t="shared" si="5"/>
        <v>1</v>
      </c>
    </row>
    <row r="80" spans="1:18" x14ac:dyDescent="0.2">
      <c r="A80">
        <v>72</v>
      </c>
      <c r="B80" t="str">
        <v>JANDIRINHA</v>
      </c>
      <c r="C80" t="str">
        <v>Imóvel IE450 – 200m</v>
      </c>
      <c r="D80" s="20">
        <v>450000</v>
      </c>
      <c r="E80" s="2">
        <v>200</v>
      </c>
      <c r="F80" s="20">
        <v>2853</v>
      </c>
      <c r="G80" s="20">
        <v>4550</v>
      </c>
      <c r="H80" s="20">
        <v>1697</v>
      </c>
      <c r="J80">
        <f t="shared" si="3"/>
        <v>78</v>
      </c>
      <c r="K80" t="str" cm="1">
        <f t="array" ref="K80">IFERROR(INDEX(tblClientes[Cliente],INT($J80/ROWS(tblConsorcios[Produto]))+1),"")</f>
        <v>Maria Souza</v>
      </c>
      <c r="L80" t="str" cm="1">
        <f t="array" ref="L80">IFERROR(INDEX(tblConsorcios[Produto],MOD($J80,ROWS(tblConsorcios[Produto]))+1),"")</f>
        <v>Imóvel IE480 – 240m</v>
      </c>
      <c r="M80" s="20" cm="1">
        <f t="array" ref="M80">IFERROR(INDEX(tblConsorcios[Valor da Carta (R$)],MOD($J80,ROWS(tblConsorcios[Produto]))+1),"")</f>
        <v>480000</v>
      </c>
      <c r="N80" s="2" cm="1">
        <f t="array" ref="N80">IFERROR(INDEX(tblConsorcios[Prazo (meses)],MOD($J80,ROWS(tblConsorcios[Produto]))+1),"")</f>
        <v>240</v>
      </c>
      <c r="O80" s="20" cm="1">
        <f t="array" ref="O80">IFERROR(INDEX(tblConsorcios[Parcela Mensal (R$)],MOD($J80,ROWS(tblConsorcios[Produto]))+1),"")</f>
        <v>2576</v>
      </c>
      <c r="P80" s="20" cm="1">
        <f t="array" ref="P80">IFERROR(INDEX(tblClientes[Dividendo Mensal (R$)],INT($J80/ROWS(tblConsorcios[Produto]))+1),"")</f>
        <v>3200</v>
      </c>
      <c r="Q80" s="20">
        <f t="shared" si="4"/>
        <v>624</v>
      </c>
      <c r="R80">
        <f t="shared" si="5"/>
        <v>1</v>
      </c>
    </row>
    <row r="81" spans="1:18" x14ac:dyDescent="0.2">
      <c r="A81">
        <v>73</v>
      </c>
      <c r="B81" t="str">
        <v>Maria Souza</v>
      </c>
      <c r="C81" t="str">
        <v>Imóvel IE240 – 200m</v>
      </c>
      <c r="D81" s="20">
        <v>240000</v>
      </c>
      <c r="E81">
        <v>200</v>
      </c>
      <c r="F81" s="20">
        <v>1521.6</v>
      </c>
      <c r="G81" s="20">
        <v>3200</v>
      </c>
      <c r="H81" s="20">
        <v>1678.4</v>
      </c>
      <c r="J81">
        <f t="shared" si="3"/>
        <v>79</v>
      </c>
      <c r="K81" t="str" cm="1">
        <f t="array" ref="K81">IFERROR(INDEX(tblClientes[Cliente],INT($J81/ROWS(tblConsorcios[Produto]))+1),"")</f>
        <v>Maria Souza</v>
      </c>
      <c r="L81" t="str" cm="1">
        <f t="array" ref="L81">IFERROR(INDEX(tblConsorcios[Produto],MOD($J81,ROWS(tblConsorcios[Produto]))+1),"")</f>
        <v>Imóvel IE480 – 220m</v>
      </c>
      <c r="M81" s="20" cm="1">
        <f t="array" ref="M81">IFERROR(INDEX(tblConsorcios[Valor da Carta (R$)],MOD($J81,ROWS(tblConsorcios[Produto]))+1),"")</f>
        <v>480000</v>
      </c>
      <c r="N81" s="2" cm="1">
        <f t="array" ref="N81">IFERROR(INDEX(tblConsorcios[Prazo (meses)],MOD($J81,ROWS(tblConsorcios[Produto]))+1),"")</f>
        <v>220</v>
      </c>
      <c r="O81" s="20" cm="1">
        <f t="array" ref="O81">IFERROR(INDEX(tblConsorcios[Parcela Mensal (R$)],MOD($J81,ROWS(tblConsorcios[Produto]))+1),"")</f>
        <v>2788.36</v>
      </c>
      <c r="P81" s="20" cm="1">
        <f t="array" ref="P81">IFERROR(INDEX(tblClientes[Dividendo Mensal (R$)],INT($J81/ROWS(tblConsorcios[Produto]))+1),"")</f>
        <v>3200</v>
      </c>
      <c r="Q81" s="20">
        <f t="shared" si="4"/>
        <v>411.63999999999987</v>
      </c>
      <c r="R81">
        <f t="shared" si="5"/>
        <v>1</v>
      </c>
    </row>
    <row r="82" spans="1:18" x14ac:dyDescent="0.2">
      <c r="A82">
        <v>74</v>
      </c>
      <c r="B82" t="str">
        <v>JANDIRINHA</v>
      </c>
      <c r="C82" t="str">
        <v>Imóvel IE500 – 220m</v>
      </c>
      <c r="D82" s="20">
        <v>500000</v>
      </c>
      <c r="E82">
        <v>220</v>
      </c>
      <c r="F82" s="20">
        <v>2904.55</v>
      </c>
      <c r="G82" s="20">
        <v>4550</v>
      </c>
      <c r="H82" s="20">
        <v>1645.4499999999998</v>
      </c>
      <c r="J82">
        <f t="shared" si="3"/>
        <v>80</v>
      </c>
      <c r="K82" t="str" cm="1">
        <f t="array" ref="K82">IFERROR(INDEX(tblClientes[Cliente],INT($J82/ROWS(tblConsorcios[Produto]))+1),"")</f>
        <v>Maria Souza</v>
      </c>
      <c r="L82" t="str" cm="1">
        <f t="array" ref="L82">IFERROR(INDEX(tblConsorcios[Produto],MOD($J82,ROWS(tblConsorcios[Produto]))+1),"")</f>
        <v>Imóvel IE480 – 200m</v>
      </c>
      <c r="M82" s="20" cm="1">
        <f t="array" ref="M82">IFERROR(INDEX(tblConsorcios[Valor da Carta (R$)],MOD($J82,ROWS(tblConsorcios[Produto]))+1),"")</f>
        <v>480000</v>
      </c>
      <c r="N82" s="2" cm="1">
        <f t="array" ref="N82">IFERROR(INDEX(tblConsorcios[Prazo (meses)],MOD($J82,ROWS(tblConsorcios[Produto]))+1),"")</f>
        <v>200</v>
      </c>
      <c r="O82" s="20" cm="1">
        <f t="array" ref="O82">IFERROR(INDEX(tblConsorcios[Parcela Mensal (R$)],MOD($J82,ROWS(tblConsorcios[Produto]))+1),"")</f>
        <v>3043.2</v>
      </c>
      <c r="P82" s="20" cm="1">
        <f t="array" ref="P82">IFERROR(INDEX(tblClientes[Dividendo Mensal (R$)],INT($J82/ROWS(tblConsorcios[Produto]))+1),"")</f>
        <v>3200</v>
      </c>
      <c r="Q82" s="20">
        <f t="shared" si="4"/>
        <v>156.80000000000018</v>
      </c>
      <c r="R82">
        <f t="shared" si="5"/>
        <v>1</v>
      </c>
    </row>
    <row r="83" spans="1:18" x14ac:dyDescent="0.2">
      <c r="A83">
        <v>75</v>
      </c>
      <c r="B83" t="str">
        <v>JANDIRINHA</v>
      </c>
      <c r="C83" t="str">
        <v>Imóvel IE550 – 240m</v>
      </c>
      <c r="D83" s="20">
        <v>550000</v>
      </c>
      <c r="E83">
        <v>240</v>
      </c>
      <c r="F83" s="20">
        <v>2951.67</v>
      </c>
      <c r="G83" s="20">
        <v>4550</v>
      </c>
      <c r="H83" s="20">
        <v>1598.33</v>
      </c>
      <c r="J83">
        <f t="shared" si="3"/>
        <v>81</v>
      </c>
      <c r="K83" t="str" cm="1">
        <f t="array" ref="K83">IFERROR(INDEX(tblClientes[Cliente],INT($J83/ROWS(tblConsorcios[Produto]))+1),"")</f>
        <v>Maria Souza</v>
      </c>
      <c r="L83" t="str" cm="1">
        <f t="array" ref="L83">IFERROR(INDEX(tblConsorcios[Produto],MOD($J83,ROWS(tblConsorcios[Produto]))+1),"")</f>
        <v>Imóvel IE450 – 240m</v>
      </c>
      <c r="M83" s="20" cm="1">
        <f t="array" ref="M83">IFERROR(INDEX(tblConsorcios[Valor da Carta (R$)],MOD($J83,ROWS(tblConsorcios[Produto]))+1),"")</f>
        <v>450000</v>
      </c>
      <c r="N83" s="2" cm="1">
        <f t="array" ref="N83">IFERROR(INDEX(tblConsorcios[Prazo (meses)],MOD($J83,ROWS(tblConsorcios[Produto]))+1),"")</f>
        <v>240</v>
      </c>
      <c r="O83" s="20" cm="1">
        <f t="array" ref="O83">IFERROR(INDEX(tblConsorcios[Parcela Mensal (R$)],MOD($J83,ROWS(tblConsorcios[Produto]))+1),"")</f>
        <v>2415</v>
      </c>
      <c r="P83" s="20" cm="1">
        <f t="array" ref="P83">IFERROR(INDEX(tblClientes[Dividendo Mensal (R$)],INT($J83/ROWS(tblConsorcios[Produto]))+1),"")</f>
        <v>3200</v>
      </c>
      <c r="Q83" s="20">
        <f t="shared" si="4"/>
        <v>785</v>
      </c>
      <c r="R83">
        <f t="shared" si="5"/>
        <v>1</v>
      </c>
    </row>
    <row r="84" spans="1:18" x14ac:dyDescent="0.2">
      <c r="A84">
        <v>76</v>
      </c>
      <c r="B84" t="str">
        <v>Maria Souza</v>
      </c>
      <c r="C84" t="str">
        <v>Imóvel IE300 – 240m</v>
      </c>
      <c r="D84" s="20">
        <v>300000</v>
      </c>
      <c r="E84">
        <v>240</v>
      </c>
      <c r="F84" s="20">
        <v>1610</v>
      </c>
      <c r="G84" s="20">
        <v>3200</v>
      </c>
      <c r="H84" s="20">
        <v>1590</v>
      </c>
      <c r="J84">
        <f t="shared" si="3"/>
        <v>82</v>
      </c>
      <c r="K84" t="str" cm="1">
        <f t="array" ref="K84">IFERROR(INDEX(tblClientes[Cliente],INT($J84/ROWS(tblConsorcios[Produto]))+1),"")</f>
        <v>Maria Souza</v>
      </c>
      <c r="L84" t="str" cm="1">
        <f t="array" ref="L84">IFERROR(INDEX(tblConsorcios[Produto],MOD($J84,ROWS(tblConsorcios[Produto]))+1),"")</f>
        <v>Imóvel IE450 – 220m</v>
      </c>
      <c r="M84" s="20" cm="1">
        <f t="array" ref="M84">IFERROR(INDEX(tblConsorcios[Valor da Carta (R$)],MOD($J84,ROWS(tblConsorcios[Produto]))+1),"")</f>
        <v>450000</v>
      </c>
      <c r="N84" s="2" cm="1">
        <f t="array" ref="N84">IFERROR(INDEX(tblConsorcios[Prazo (meses)],MOD($J84,ROWS(tblConsorcios[Produto]))+1),"")</f>
        <v>220</v>
      </c>
      <c r="O84" s="20" cm="1">
        <f t="array" ref="O84">IFERROR(INDEX(tblConsorcios[Parcela Mensal (R$)],MOD($J84,ROWS(tblConsorcios[Produto]))+1),"")</f>
        <v>2614.09</v>
      </c>
      <c r="P84" s="20" cm="1">
        <f t="array" ref="P84">IFERROR(INDEX(tblClientes[Dividendo Mensal (R$)],INT($J84/ROWS(tblConsorcios[Produto]))+1),"")</f>
        <v>3200</v>
      </c>
      <c r="Q84" s="20">
        <f t="shared" si="4"/>
        <v>585.90999999999985</v>
      </c>
      <c r="R84">
        <f t="shared" si="5"/>
        <v>1</v>
      </c>
    </row>
    <row r="85" spans="1:18" x14ac:dyDescent="0.2">
      <c r="A85">
        <v>77</v>
      </c>
      <c r="B85" t="str">
        <v>JANDIRINHA</v>
      </c>
      <c r="C85" t="str">
        <v>Imóvel IE480 – 200m</v>
      </c>
      <c r="D85" s="20">
        <v>480000</v>
      </c>
      <c r="E85">
        <v>200</v>
      </c>
      <c r="F85" s="20">
        <v>3043.2</v>
      </c>
      <c r="G85" s="20">
        <v>4550</v>
      </c>
      <c r="H85" s="20">
        <v>1506.8000000000002</v>
      </c>
      <c r="J85">
        <f t="shared" si="3"/>
        <v>83</v>
      </c>
      <c r="K85" t="str" cm="1">
        <f t="array" ref="K85">IFERROR(INDEX(tblClientes[Cliente],INT($J85/ROWS(tblConsorcios[Produto]))+1),"")</f>
        <v>Maria Souza</v>
      </c>
      <c r="L85" t="str" cm="1">
        <f t="array" ref="L85">IFERROR(INDEX(tblConsorcios[Produto],MOD($J85,ROWS(tblConsorcios[Produto]))+1),"")</f>
        <v>Imóvel IE450 – 200m</v>
      </c>
      <c r="M85" s="20" cm="1">
        <f t="array" ref="M85">IFERROR(INDEX(tblConsorcios[Valor da Carta (R$)],MOD($J85,ROWS(tblConsorcios[Produto]))+1),"")</f>
        <v>450000</v>
      </c>
      <c r="N85" s="2" cm="1">
        <f t="array" ref="N85">IFERROR(INDEX(tblConsorcios[Prazo (meses)],MOD($J85,ROWS(tblConsorcios[Produto]))+1),"")</f>
        <v>200</v>
      </c>
      <c r="O85" s="20" cm="1">
        <f t="array" ref="O85">IFERROR(INDEX(tblConsorcios[Parcela Mensal (R$)],MOD($J85,ROWS(tblConsorcios[Produto]))+1),"")</f>
        <v>2853</v>
      </c>
      <c r="P85" s="20" cm="1">
        <f t="array" ref="P85">IFERROR(INDEX(tblClientes[Dividendo Mensal (R$)],INT($J85/ROWS(tblConsorcios[Produto]))+1),"")</f>
        <v>3200</v>
      </c>
      <c r="Q85" s="20">
        <f t="shared" si="4"/>
        <v>347</v>
      </c>
      <c r="R85">
        <f t="shared" si="5"/>
        <v>1</v>
      </c>
    </row>
    <row r="86" spans="1:18" x14ac:dyDescent="0.2">
      <c r="A86">
        <v>78</v>
      </c>
      <c r="B86" t="str">
        <v>JANDIRINHA</v>
      </c>
      <c r="C86" t="str">
        <v>Imóvel IE530 – 220m</v>
      </c>
      <c r="D86" s="20">
        <v>530000</v>
      </c>
      <c r="E86">
        <v>220</v>
      </c>
      <c r="F86" s="20">
        <v>3078.82</v>
      </c>
      <c r="G86" s="20">
        <v>4550</v>
      </c>
      <c r="H86" s="20">
        <v>1471.1799999999998</v>
      </c>
      <c r="J86">
        <f t="shared" si="3"/>
        <v>84</v>
      </c>
      <c r="K86" t="str" cm="1">
        <f t="array" ref="K86">IFERROR(INDEX(tblClientes[Cliente],INT($J86/ROWS(tblConsorcios[Produto]))+1),"")</f>
        <v>Maria Souza</v>
      </c>
      <c r="L86" t="str" cm="1">
        <f t="array" ref="L86">IFERROR(INDEX(tblConsorcios[Produto],MOD($J86,ROWS(tblConsorcios[Produto]))+1),"")</f>
        <v>Imóvel IE430 – 240m</v>
      </c>
      <c r="M86" s="20" cm="1">
        <f t="array" ref="M86">IFERROR(INDEX(tblConsorcios[Valor da Carta (R$)],MOD($J86,ROWS(tblConsorcios[Produto]))+1),"")</f>
        <v>430000</v>
      </c>
      <c r="N86" s="2" cm="1">
        <f t="array" ref="N86">IFERROR(INDEX(tblConsorcios[Prazo (meses)],MOD($J86,ROWS(tblConsorcios[Produto]))+1),"")</f>
        <v>240</v>
      </c>
      <c r="O86" s="20" cm="1">
        <f t="array" ref="O86">IFERROR(INDEX(tblConsorcios[Parcela Mensal (R$)],MOD($J86,ROWS(tblConsorcios[Produto]))+1),"")</f>
        <v>2307.67</v>
      </c>
      <c r="P86" s="20" cm="1">
        <f t="array" ref="P86">IFERROR(INDEX(tblClientes[Dividendo Mensal (R$)],INT($J86/ROWS(tblConsorcios[Produto]))+1),"")</f>
        <v>3200</v>
      </c>
      <c r="Q86" s="20">
        <f t="shared" si="4"/>
        <v>892.32999999999993</v>
      </c>
      <c r="R86">
        <f t="shared" si="5"/>
        <v>1</v>
      </c>
    </row>
    <row r="87" spans="1:18" x14ac:dyDescent="0.2">
      <c r="A87">
        <v>79</v>
      </c>
      <c r="B87" t="str">
        <v>Maria Souza</v>
      </c>
      <c r="C87" t="str">
        <v>Imóvel IE300 – 220m</v>
      </c>
      <c r="D87" s="20">
        <v>300000</v>
      </c>
      <c r="E87">
        <v>220</v>
      </c>
      <c r="F87" s="20">
        <v>1742.73</v>
      </c>
      <c r="G87" s="20">
        <v>3200</v>
      </c>
      <c r="H87" s="20">
        <v>1457.27</v>
      </c>
      <c r="J87">
        <f t="shared" si="3"/>
        <v>85</v>
      </c>
      <c r="K87" t="str" cm="1">
        <f t="array" ref="K87">IFERROR(INDEX(tblClientes[Cliente],INT($J87/ROWS(tblConsorcios[Produto]))+1),"")</f>
        <v>Maria Souza</v>
      </c>
      <c r="L87" t="str" cm="1">
        <f t="array" ref="L87">IFERROR(INDEX(tblConsorcios[Produto],MOD($J87,ROWS(tblConsorcios[Produto]))+1),"")</f>
        <v>Imóvel IE430 – 220m</v>
      </c>
      <c r="M87" s="20" cm="1">
        <f t="array" ref="M87">IFERROR(INDEX(tblConsorcios[Valor da Carta (R$)],MOD($J87,ROWS(tblConsorcios[Produto]))+1),"")</f>
        <v>430000</v>
      </c>
      <c r="N87" s="2" cm="1">
        <f t="array" ref="N87">IFERROR(INDEX(tblConsorcios[Prazo (meses)],MOD($J87,ROWS(tblConsorcios[Produto]))+1),"")</f>
        <v>220</v>
      </c>
      <c r="O87" s="20" cm="1">
        <f t="array" ref="O87">IFERROR(INDEX(tblConsorcios[Parcela Mensal (R$)],MOD($J87,ROWS(tblConsorcios[Produto]))+1),"")</f>
        <v>2497.91</v>
      </c>
      <c r="P87" s="20" cm="1">
        <f t="array" ref="P87">IFERROR(INDEX(tblClientes[Dividendo Mensal (R$)],INT($J87/ROWS(tblConsorcios[Produto]))+1),"")</f>
        <v>3200</v>
      </c>
      <c r="Q87" s="20">
        <f t="shared" si="4"/>
        <v>702.09000000000015</v>
      </c>
      <c r="R87">
        <f t="shared" si="5"/>
        <v>1</v>
      </c>
    </row>
    <row r="88" spans="1:18" x14ac:dyDescent="0.2">
      <c r="A88">
        <v>80</v>
      </c>
      <c r="B88" t="str">
        <v>JANDIRINHA</v>
      </c>
      <c r="C88" t="str">
        <v>Imóvel IE580 – 240m</v>
      </c>
      <c r="D88" s="20">
        <v>580000</v>
      </c>
      <c r="E88">
        <v>240</v>
      </c>
      <c r="F88" s="20">
        <v>3112.67</v>
      </c>
      <c r="G88" s="20">
        <v>4550</v>
      </c>
      <c r="H88" s="20">
        <v>1437.33</v>
      </c>
      <c r="J88">
        <f t="shared" si="3"/>
        <v>86</v>
      </c>
      <c r="K88" t="str" cm="1">
        <f t="array" ref="K88">IFERROR(INDEX(tblClientes[Cliente],INT($J88/ROWS(tblConsorcios[Produto]))+1),"")</f>
        <v>Maria Souza</v>
      </c>
      <c r="L88" t="str" cm="1">
        <f t="array" ref="L88">IFERROR(INDEX(tblConsorcios[Produto],MOD($J88,ROWS(tblConsorcios[Produto]))+1),"")</f>
        <v>Imóvel IE430 – 200m</v>
      </c>
      <c r="M88" s="20" cm="1">
        <f t="array" ref="M88">IFERROR(INDEX(tblConsorcios[Valor da Carta (R$)],MOD($J88,ROWS(tblConsorcios[Produto]))+1),"")</f>
        <v>430000</v>
      </c>
      <c r="N88" s="2" cm="1">
        <f t="array" ref="N88">IFERROR(INDEX(tblConsorcios[Prazo (meses)],MOD($J88,ROWS(tblConsorcios[Produto]))+1),"")</f>
        <v>200</v>
      </c>
      <c r="O88" s="20" cm="1">
        <f t="array" ref="O88">IFERROR(INDEX(tblConsorcios[Parcela Mensal (R$)],MOD($J88,ROWS(tblConsorcios[Produto]))+1),"")</f>
        <v>2726.2</v>
      </c>
      <c r="P88" s="20" cm="1">
        <f t="array" ref="P88">IFERROR(INDEX(tblClientes[Dividendo Mensal (R$)],INT($J88/ROWS(tblConsorcios[Produto]))+1),"")</f>
        <v>3200</v>
      </c>
      <c r="Q88" s="20">
        <f t="shared" si="4"/>
        <v>473.80000000000018</v>
      </c>
      <c r="R88">
        <f t="shared" si="5"/>
        <v>1</v>
      </c>
    </row>
    <row r="89" spans="1:18" x14ac:dyDescent="0.2">
      <c r="A89">
        <v>81</v>
      </c>
      <c r="B89" t="str">
        <v>Maria Souza</v>
      </c>
      <c r="C89" t="str">
        <v>Imóvel IE330 – 240m</v>
      </c>
      <c r="D89" s="20">
        <v>330000</v>
      </c>
      <c r="E89">
        <v>240</v>
      </c>
      <c r="F89" s="20">
        <v>1771</v>
      </c>
      <c r="G89" s="20">
        <v>3200</v>
      </c>
      <c r="H89" s="20">
        <v>1429</v>
      </c>
      <c r="J89">
        <f t="shared" si="3"/>
        <v>87</v>
      </c>
      <c r="K89" t="str" cm="1">
        <f t="array" ref="K89">IFERROR(INDEX(tblClientes[Cliente],INT($J89/ROWS(tblConsorcios[Produto]))+1),"")</f>
        <v>Maria Souza</v>
      </c>
      <c r="L89" t="str" cm="1">
        <f t="array" ref="L89">IFERROR(INDEX(tblConsorcios[Produto],MOD($J89,ROWS(tblConsorcios[Produto]))+1),"")</f>
        <v>Imóvel IE400 – 240m</v>
      </c>
      <c r="M89" s="20" cm="1">
        <f t="array" ref="M89">IFERROR(INDEX(tblConsorcios[Valor da Carta (R$)],MOD($J89,ROWS(tblConsorcios[Produto]))+1),"")</f>
        <v>400000</v>
      </c>
      <c r="N89" s="2" cm="1">
        <f t="array" ref="N89">IFERROR(INDEX(tblConsorcios[Prazo (meses)],MOD($J89,ROWS(tblConsorcios[Produto]))+1),"")</f>
        <v>240</v>
      </c>
      <c r="O89" s="20" cm="1">
        <f t="array" ref="O89">IFERROR(INDEX(tblConsorcios[Parcela Mensal (R$)],MOD($J89,ROWS(tblConsorcios[Produto]))+1),"")</f>
        <v>2146.67</v>
      </c>
      <c r="P89" s="20" cm="1">
        <f t="array" ref="P89">IFERROR(INDEX(tblClientes[Dividendo Mensal (R$)],INT($J89/ROWS(tblConsorcios[Produto]))+1),"")</f>
        <v>3200</v>
      </c>
      <c r="Q89" s="20">
        <f t="shared" si="4"/>
        <v>1053.33</v>
      </c>
      <c r="R89">
        <f t="shared" si="5"/>
        <v>1</v>
      </c>
    </row>
    <row r="90" spans="1:18" x14ac:dyDescent="0.2">
      <c r="A90">
        <v>82</v>
      </c>
      <c r="B90" t="str">
        <v>JANDIRINHA</v>
      </c>
      <c r="C90" t="str">
        <v>Imóvel IE500 – 200m</v>
      </c>
      <c r="D90" s="20">
        <v>500000</v>
      </c>
      <c r="E90">
        <v>200</v>
      </c>
      <c r="F90" s="20">
        <v>3170</v>
      </c>
      <c r="G90" s="20">
        <v>4550</v>
      </c>
      <c r="H90" s="20">
        <v>1380</v>
      </c>
      <c r="J90">
        <f t="shared" si="3"/>
        <v>88</v>
      </c>
      <c r="K90" t="str" cm="1">
        <f t="array" ref="K90">IFERROR(INDEX(tblClientes[Cliente],INT($J90/ROWS(tblConsorcios[Produto]))+1),"")</f>
        <v>Maria Souza</v>
      </c>
      <c r="L90" t="str" cm="1">
        <f t="array" ref="L90">IFERROR(INDEX(tblConsorcios[Produto],MOD($J90,ROWS(tblConsorcios[Produto]))+1),"")</f>
        <v>Imóvel IE400 – 220m</v>
      </c>
      <c r="M90" s="20" cm="1">
        <f t="array" ref="M90">IFERROR(INDEX(tblConsorcios[Valor da Carta (R$)],MOD($J90,ROWS(tblConsorcios[Produto]))+1),"")</f>
        <v>400000</v>
      </c>
      <c r="N90" s="2" cm="1">
        <f t="array" ref="N90">IFERROR(INDEX(tblConsorcios[Prazo (meses)],MOD($J90,ROWS(tblConsorcios[Produto]))+1),"")</f>
        <v>220</v>
      </c>
      <c r="O90" s="20" cm="1">
        <f t="array" ref="O90">IFERROR(INDEX(tblConsorcios[Parcela Mensal (R$)],MOD($J90,ROWS(tblConsorcios[Produto]))+1),"")</f>
        <v>2323.64</v>
      </c>
      <c r="P90" s="20" cm="1">
        <f t="array" ref="P90">IFERROR(INDEX(tblClientes[Dividendo Mensal (R$)],INT($J90/ROWS(tblConsorcios[Produto]))+1),"")</f>
        <v>3200</v>
      </c>
      <c r="Q90" s="20">
        <f t="shared" si="4"/>
        <v>876.36000000000013</v>
      </c>
      <c r="R90">
        <f t="shared" si="5"/>
        <v>1</v>
      </c>
    </row>
    <row r="91" spans="1:18" x14ac:dyDescent="0.2">
      <c r="A91">
        <v>83</v>
      </c>
      <c r="B91" t="str">
        <v>JANDIRINHA</v>
      </c>
      <c r="C91" t="str">
        <v>Imóvel IE550 – 220m</v>
      </c>
      <c r="D91" s="20">
        <v>550000</v>
      </c>
      <c r="E91">
        <v>220</v>
      </c>
      <c r="F91" s="20">
        <v>3195</v>
      </c>
      <c r="G91" s="20">
        <v>4550</v>
      </c>
      <c r="H91" s="20">
        <v>1355</v>
      </c>
      <c r="J91">
        <f t="shared" si="3"/>
        <v>89</v>
      </c>
      <c r="K91" t="str" cm="1">
        <f t="array" ref="K91">IFERROR(INDEX(tblClientes[Cliente],INT($J91/ROWS(tblConsorcios[Produto]))+1),"")</f>
        <v>Maria Souza</v>
      </c>
      <c r="L91" t="str" cm="1">
        <f t="array" ref="L91">IFERROR(INDEX(tblConsorcios[Produto],MOD($J91,ROWS(tblConsorcios[Produto]))+1),"")</f>
        <v>Imóvel IE400 – 200m</v>
      </c>
      <c r="M91" s="20" cm="1">
        <f t="array" ref="M91">IFERROR(INDEX(tblConsorcios[Valor da Carta (R$)],MOD($J91,ROWS(tblConsorcios[Produto]))+1),"")</f>
        <v>400000</v>
      </c>
      <c r="N91" s="2" cm="1">
        <f t="array" ref="N91">IFERROR(INDEX(tblConsorcios[Prazo (meses)],MOD($J91,ROWS(tblConsorcios[Produto]))+1),"")</f>
        <v>200</v>
      </c>
      <c r="O91" s="20" cm="1">
        <f t="array" ref="O91">IFERROR(INDEX(tblConsorcios[Parcela Mensal (R$)],MOD($J91,ROWS(tblConsorcios[Produto]))+1),"")</f>
        <v>2536</v>
      </c>
      <c r="P91" s="20" cm="1">
        <f t="array" ref="P91">IFERROR(INDEX(tblClientes[Dividendo Mensal (R$)],INT($J91/ROWS(tblConsorcios[Produto]))+1),"")</f>
        <v>3200</v>
      </c>
      <c r="Q91" s="20">
        <f t="shared" si="4"/>
        <v>664</v>
      </c>
      <c r="R91">
        <f t="shared" si="5"/>
        <v>1</v>
      </c>
    </row>
    <row r="92" spans="1:18" x14ac:dyDescent="0.2">
      <c r="A92">
        <v>84</v>
      </c>
      <c r="B92" t="str">
        <v>JANDIRINHA</v>
      </c>
      <c r="C92" t="str">
        <v>Imóvel IE600 – 240m</v>
      </c>
      <c r="D92" s="20">
        <v>600000</v>
      </c>
      <c r="E92">
        <v>240</v>
      </c>
      <c r="F92" s="20">
        <v>3220</v>
      </c>
      <c r="G92" s="20">
        <v>4550</v>
      </c>
      <c r="H92" s="20">
        <v>1330</v>
      </c>
      <c r="J92">
        <f t="shared" si="3"/>
        <v>90</v>
      </c>
      <c r="K92" t="str" cm="1">
        <f t="array" ref="K92">IFERROR(INDEX(tblClientes[Cliente],INT($J92/ROWS(tblConsorcios[Produto]))+1),"")</f>
        <v>Maria Souza</v>
      </c>
      <c r="L92" t="str" cm="1">
        <f t="array" ref="L92">IFERROR(INDEX(tblConsorcios[Produto],MOD($J92,ROWS(tblConsorcios[Produto]))+1),"")</f>
        <v>Imóvel IE380 – 240m</v>
      </c>
      <c r="M92" s="20" cm="1">
        <f t="array" ref="M92">IFERROR(INDEX(tblConsorcios[Valor da Carta (R$)],MOD($J92,ROWS(tblConsorcios[Produto]))+1),"")</f>
        <v>380000</v>
      </c>
      <c r="N92" s="2" cm="1">
        <f t="array" ref="N92">IFERROR(INDEX(tblConsorcios[Prazo (meses)],MOD($J92,ROWS(tblConsorcios[Produto]))+1),"")</f>
        <v>240</v>
      </c>
      <c r="O92" s="20" cm="1">
        <f t="array" ref="O92">IFERROR(INDEX(tblConsorcios[Parcela Mensal (R$)],MOD($J92,ROWS(tblConsorcios[Produto]))+1),"")</f>
        <v>2039.33</v>
      </c>
      <c r="P92" s="20" cm="1">
        <f t="array" ref="P92">IFERROR(INDEX(tblClientes[Dividendo Mensal (R$)],INT($J92/ROWS(tblConsorcios[Produto]))+1),"")</f>
        <v>3200</v>
      </c>
      <c r="Q92" s="20">
        <f t="shared" si="4"/>
        <v>1160.67</v>
      </c>
      <c r="R92">
        <f t="shared" si="5"/>
        <v>1</v>
      </c>
    </row>
    <row r="93" spans="1:18" x14ac:dyDescent="0.2">
      <c r="A93">
        <v>85</v>
      </c>
      <c r="B93" t="str">
        <v>Maria Souza</v>
      </c>
      <c r="C93" t="str">
        <v>Imóvel IE350 – 240m</v>
      </c>
      <c r="D93" s="20">
        <v>350000</v>
      </c>
      <c r="E93">
        <v>240</v>
      </c>
      <c r="F93" s="20">
        <v>1878.33</v>
      </c>
      <c r="G93" s="20">
        <v>3200</v>
      </c>
      <c r="H93" s="20">
        <v>1321.67</v>
      </c>
      <c r="J93">
        <f t="shared" si="3"/>
        <v>91</v>
      </c>
      <c r="K93" t="str" cm="1">
        <f t="array" ref="K93">IFERROR(INDEX(tblClientes[Cliente],INT($J93/ROWS(tblConsorcios[Produto]))+1),"")</f>
        <v>Maria Souza</v>
      </c>
      <c r="L93" t="str" cm="1">
        <f t="array" ref="L93">IFERROR(INDEX(tblConsorcios[Produto],MOD($J93,ROWS(tblConsorcios[Produto]))+1),"")</f>
        <v>Imóvel IE380 – 220m</v>
      </c>
      <c r="M93" s="20" cm="1">
        <f t="array" ref="M93">IFERROR(INDEX(tblConsorcios[Valor da Carta (R$)],MOD($J93,ROWS(tblConsorcios[Produto]))+1),"")</f>
        <v>380000</v>
      </c>
      <c r="N93" s="2" cm="1">
        <f t="array" ref="N93">IFERROR(INDEX(tblConsorcios[Prazo (meses)],MOD($J93,ROWS(tblConsorcios[Produto]))+1),"")</f>
        <v>220</v>
      </c>
      <c r="O93" s="20" cm="1">
        <f t="array" ref="O93">IFERROR(INDEX(tblConsorcios[Parcela Mensal (R$)],MOD($J93,ROWS(tblConsorcios[Produto]))+1),"")</f>
        <v>2207.4499999999998</v>
      </c>
      <c r="P93" s="20" cm="1">
        <f t="array" ref="P93">IFERROR(INDEX(tblClientes[Dividendo Mensal (R$)],INT($J93/ROWS(tblConsorcios[Produto]))+1),"")</f>
        <v>3200</v>
      </c>
      <c r="Q93" s="20">
        <f t="shared" si="4"/>
        <v>992.55000000000018</v>
      </c>
      <c r="R93">
        <f t="shared" si="5"/>
        <v>1</v>
      </c>
    </row>
    <row r="94" spans="1:18" x14ac:dyDescent="0.2">
      <c r="A94">
        <v>86</v>
      </c>
      <c r="B94" t="str">
        <v>Maria Souza</v>
      </c>
      <c r="C94" t="str">
        <v>Imóvel IE300 – 200m</v>
      </c>
      <c r="D94" s="20">
        <v>300000</v>
      </c>
      <c r="E94">
        <v>200</v>
      </c>
      <c r="F94" s="20">
        <v>1902</v>
      </c>
      <c r="G94" s="20">
        <v>3200</v>
      </c>
      <c r="H94" s="20">
        <v>1298</v>
      </c>
      <c r="J94">
        <f t="shared" si="3"/>
        <v>92</v>
      </c>
      <c r="K94" t="str" cm="1">
        <f t="array" ref="K94">IFERROR(INDEX(tblClientes[Cliente],INT($J94/ROWS(tblConsorcios[Produto]))+1),"")</f>
        <v>Maria Souza</v>
      </c>
      <c r="L94" t="str" cm="1">
        <f t="array" ref="L94">IFERROR(INDEX(tblConsorcios[Produto],MOD($J94,ROWS(tblConsorcios[Produto]))+1),"")</f>
        <v>Imóvel IE380 – 200m</v>
      </c>
      <c r="M94" s="20" cm="1">
        <f t="array" ref="M94">IFERROR(INDEX(tblConsorcios[Valor da Carta (R$)],MOD($J94,ROWS(tblConsorcios[Produto]))+1),"")</f>
        <v>380000</v>
      </c>
      <c r="N94" s="2" cm="1">
        <f t="array" ref="N94">IFERROR(INDEX(tblConsorcios[Prazo (meses)],MOD($J94,ROWS(tblConsorcios[Produto]))+1),"")</f>
        <v>200</v>
      </c>
      <c r="O94" s="20" cm="1">
        <f t="array" ref="O94">IFERROR(INDEX(tblConsorcios[Parcela Mensal (R$)],MOD($J94,ROWS(tblConsorcios[Produto]))+1),"")</f>
        <v>2409.1999999999998</v>
      </c>
      <c r="P94" s="20" cm="1">
        <f t="array" ref="P94">IFERROR(INDEX(tblClientes[Dividendo Mensal (R$)],INT($J94/ROWS(tblConsorcios[Produto]))+1),"")</f>
        <v>3200</v>
      </c>
      <c r="Q94" s="20">
        <f t="shared" si="4"/>
        <v>790.80000000000018</v>
      </c>
      <c r="R94">
        <f t="shared" si="5"/>
        <v>1</v>
      </c>
    </row>
    <row r="95" spans="1:18" x14ac:dyDescent="0.2">
      <c r="A95">
        <v>87</v>
      </c>
      <c r="B95" t="str">
        <v>Maria Souza</v>
      </c>
      <c r="C95" t="str">
        <v>Imóvel IE330 – 220m</v>
      </c>
      <c r="D95" s="20">
        <v>330000</v>
      </c>
      <c r="E95">
        <v>220</v>
      </c>
      <c r="F95" s="20">
        <v>1917</v>
      </c>
      <c r="G95" s="20">
        <v>3200</v>
      </c>
      <c r="H95" s="20">
        <v>1283</v>
      </c>
      <c r="J95">
        <f t="shared" si="3"/>
        <v>93</v>
      </c>
      <c r="K95" t="str" cm="1">
        <f t="array" ref="K95">IFERROR(INDEX(tblClientes[Cliente],INT($J95/ROWS(tblConsorcios[Produto]))+1),"")</f>
        <v>Maria Souza</v>
      </c>
      <c r="L95" t="str" cm="1">
        <f t="array" ref="L95">IFERROR(INDEX(tblConsorcios[Produto],MOD($J95,ROWS(tblConsorcios[Produto]))+1),"")</f>
        <v>Imóvel IE350 – 240m</v>
      </c>
      <c r="M95" s="20" cm="1">
        <f t="array" ref="M95">IFERROR(INDEX(tblConsorcios[Valor da Carta (R$)],MOD($J95,ROWS(tblConsorcios[Produto]))+1),"")</f>
        <v>350000</v>
      </c>
      <c r="N95" s="2" cm="1">
        <f t="array" ref="N95">IFERROR(INDEX(tblConsorcios[Prazo (meses)],MOD($J95,ROWS(tblConsorcios[Produto]))+1),"")</f>
        <v>240</v>
      </c>
      <c r="O95" s="20" cm="1">
        <f t="array" ref="O95">IFERROR(INDEX(tblConsorcios[Parcela Mensal (R$)],MOD($J95,ROWS(tblConsorcios[Produto]))+1),"")</f>
        <v>1878.33</v>
      </c>
      <c r="P95" s="20" cm="1">
        <f t="array" ref="P95">IFERROR(INDEX(tblClientes[Dividendo Mensal (R$)],INT($J95/ROWS(tblConsorcios[Produto]))+1),"")</f>
        <v>3200</v>
      </c>
      <c r="Q95" s="20">
        <f t="shared" si="4"/>
        <v>1321.67</v>
      </c>
      <c r="R95">
        <f t="shared" si="5"/>
        <v>1</v>
      </c>
    </row>
    <row r="96" spans="1:18" x14ac:dyDescent="0.2">
      <c r="A96">
        <v>88</v>
      </c>
      <c r="B96" t="str">
        <v>JANDIRINHA</v>
      </c>
      <c r="C96" t="str">
        <v>Imóvel IE530 – 200m</v>
      </c>
      <c r="D96" s="20">
        <v>530000</v>
      </c>
      <c r="E96">
        <v>200</v>
      </c>
      <c r="F96" s="20">
        <v>3360.2</v>
      </c>
      <c r="G96" s="20">
        <v>4550</v>
      </c>
      <c r="H96" s="20">
        <v>1189.8000000000002</v>
      </c>
      <c r="J96">
        <f t="shared" si="3"/>
        <v>94</v>
      </c>
      <c r="K96" t="str" cm="1">
        <f t="array" ref="K96">IFERROR(INDEX(tblClientes[Cliente],INT($J96/ROWS(tblConsorcios[Produto]))+1),"")</f>
        <v>Maria Souza</v>
      </c>
      <c r="L96" t="str" cm="1">
        <f t="array" ref="L96">IFERROR(INDEX(tblConsorcios[Produto],MOD($J96,ROWS(tblConsorcios[Produto]))+1),"")</f>
        <v>Imóvel IE350 – 220m</v>
      </c>
      <c r="M96" s="20" cm="1">
        <f t="array" ref="M96">IFERROR(INDEX(tblConsorcios[Valor da Carta (R$)],MOD($J96,ROWS(tblConsorcios[Produto]))+1),"")</f>
        <v>350000</v>
      </c>
      <c r="N96" s="2" cm="1">
        <f t="array" ref="N96">IFERROR(INDEX(tblConsorcios[Prazo (meses)],MOD($J96,ROWS(tblConsorcios[Produto]))+1),"")</f>
        <v>220</v>
      </c>
      <c r="O96" s="20" cm="1">
        <f t="array" ref="O96">IFERROR(INDEX(tblConsorcios[Parcela Mensal (R$)],MOD($J96,ROWS(tblConsorcios[Produto]))+1),"")</f>
        <v>2033.18</v>
      </c>
      <c r="P96" s="20" cm="1">
        <f t="array" ref="P96">IFERROR(INDEX(tblClientes[Dividendo Mensal (R$)],INT($J96/ROWS(tblConsorcios[Produto]))+1),"")</f>
        <v>3200</v>
      </c>
      <c r="Q96" s="20">
        <f t="shared" si="4"/>
        <v>1166.82</v>
      </c>
      <c r="R96">
        <f t="shared" si="5"/>
        <v>1</v>
      </c>
    </row>
    <row r="97" spans="1:18" x14ac:dyDescent="0.2">
      <c r="A97">
        <v>89</v>
      </c>
      <c r="B97" t="str">
        <v>JANDIRINHA</v>
      </c>
      <c r="C97" t="str">
        <v>Imóvel IE580 – 220m</v>
      </c>
      <c r="D97" s="20">
        <v>580000</v>
      </c>
      <c r="E97">
        <v>220</v>
      </c>
      <c r="F97" s="20">
        <v>3369.27</v>
      </c>
      <c r="G97" s="20">
        <v>4550</v>
      </c>
      <c r="H97" s="20">
        <v>1180.73</v>
      </c>
      <c r="J97">
        <f t="shared" si="3"/>
        <v>95</v>
      </c>
      <c r="K97" t="str" cm="1">
        <f t="array" ref="K97">IFERROR(INDEX(tblClientes[Cliente],INT($J97/ROWS(tblConsorcios[Produto]))+1),"")</f>
        <v>Maria Souza</v>
      </c>
      <c r="L97" t="str" cm="1">
        <f t="array" ref="L97">IFERROR(INDEX(tblConsorcios[Produto],MOD($J97,ROWS(tblConsorcios[Produto]))+1),"")</f>
        <v>Imóvel IE350 – 200m</v>
      </c>
      <c r="M97" s="20" cm="1">
        <f t="array" ref="M97">IFERROR(INDEX(tblConsorcios[Valor da Carta (R$)],MOD($J97,ROWS(tblConsorcios[Produto]))+1),"")</f>
        <v>350000</v>
      </c>
      <c r="N97" s="2" cm="1">
        <f t="array" ref="N97">IFERROR(INDEX(tblConsorcios[Prazo (meses)],MOD($J97,ROWS(tblConsorcios[Produto]))+1),"")</f>
        <v>200</v>
      </c>
      <c r="O97" s="20" cm="1">
        <f t="array" ref="O97">IFERROR(INDEX(tblConsorcios[Parcela Mensal (R$)],MOD($J97,ROWS(tblConsorcios[Produto]))+1),"")</f>
        <v>2219</v>
      </c>
      <c r="P97" s="20" cm="1">
        <f t="array" ref="P97">IFERROR(INDEX(tblClientes[Dividendo Mensal (R$)],INT($J97/ROWS(tblConsorcios[Produto]))+1),"")</f>
        <v>3200</v>
      </c>
      <c r="Q97" s="20">
        <f t="shared" si="4"/>
        <v>981</v>
      </c>
      <c r="R97">
        <f t="shared" si="5"/>
        <v>1</v>
      </c>
    </row>
    <row r="98" spans="1:18" x14ac:dyDescent="0.2">
      <c r="A98">
        <v>90</v>
      </c>
      <c r="B98" t="str">
        <v>Maria Souza</v>
      </c>
      <c r="C98" t="str">
        <v>Imóvel IE350 – 220m</v>
      </c>
      <c r="D98" s="20">
        <v>350000</v>
      </c>
      <c r="E98">
        <v>220</v>
      </c>
      <c r="F98" s="20">
        <v>2033.18</v>
      </c>
      <c r="G98" s="20">
        <v>3200</v>
      </c>
      <c r="H98" s="20">
        <v>1166.82</v>
      </c>
      <c r="J98">
        <f t="shared" si="3"/>
        <v>96</v>
      </c>
      <c r="K98" t="str" cm="1">
        <f t="array" ref="K98">IFERROR(INDEX(tblClientes[Cliente],INT($J98/ROWS(tblConsorcios[Produto]))+1),"")</f>
        <v>Maria Souza</v>
      </c>
      <c r="L98" t="str" cm="1">
        <f t="array" ref="L98">IFERROR(INDEX(tblConsorcios[Produto],MOD($J98,ROWS(tblConsorcios[Produto]))+1),"")</f>
        <v>Imóvel IE330 – 240m</v>
      </c>
      <c r="M98" s="20" cm="1">
        <f t="array" ref="M98">IFERROR(INDEX(tblConsorcios[Valor da Carta (R$)],MOD($J98,ROWS(tblConsorcios[Produto]))+1),"")</f>
        <v>330000</v>
      </c>
      <c r="N98" s="2" cm="1">
        <f t="array" ref="N98">IFERROR(INDEX(tblConsorcios[Prazo (meses)],MOD($J98,ROWS(tblConsorcios[Produto]))+1),"")</f>
        <v>240</v>
      </c>
      <c r="O98" s="20" cm="1">
        <f t="array" ref="O98">IFERROR(INDEX(tblConsorcios[Parcela Mensal (R$)],MOD($J98,ROWS(tblConsorcios[Produto]))+1),"")</f>
        <v>1771</v>
      </c>
      <c r="P98" s="20" cm="1">
        <f t="array" ref="P98">IFERROR(INDEX(tblClientes[Dividendo Mensal (R$)],INT($J98/ROWS(tblConsorcios[Produto]))+1),"")</f>
        <v>3200</v>
      </c>
      <c r="Q98" s="20">
        <f t="shared" si="4"/>
        <v>1429</v>
      </c>
      <c r="R98">
        <f t="shared" si="5"/>
        <v>1</v>
      </c>
    </row>
    <row r="99" spans="1:18" x14ac:dyDescent="0.2">
      <c r="A99">
        <v>91</v>
      </c>
      <c r="B99" t="str">
        <v>Maria Souza</v>
      </c>
      <c r="C99" t="str">
        <v>Imóvel IE380 – 240m</v>
      </c>
      <c r="D99" s="20">
        <v>380000</v>
      </c>
      <c r="E99">
        <v>240</v>
      </c>
      <c r="F99" s="20">
        <v>2039.33</v>
      </c>
      <c r="G99" s="20">
        <v>3200</v>
      </c>
      <c r="H99" s="20">
        <v>1160.67</v>
      </c>
      <c r="J99">
        <f t="shared" si="3"/>
        <v>97</v>
      </c>
      <c r="K99" t="str" cm="1">
        <f t="array" ref="K99">IFERROR(INDEX(tblClientes[Cliente],INT($J99/ROWS(tblConsorcios[Produto]))+1),"")</f>
        <v>Maria Souza</v>
      </c>
      <c r="L99" t="str" cm="1">
        <f t="array" ref="L99">IFERROR(INDEX(tblConsorcios[Produto],MOD($J99,ROWS(tblConsorcios[Produto]))+1),"")</f>
        <v>Imóvel IE330 – 220m</v>
      </c>
      <c r="M99" s="20" cm="1">
        <f t="array" ref="M99">IFERROR(INDEX(tblConsorcios[Valor da Carta (R$)],MOD($J99,ROWS(tblConsorcios[Produto]))+1),"")</f>
        <v>330000</v>
      </c>
      <c r="N99" s="2" cm="1">
        <f t="array" ref="N99">IFERROR(INDEX(tblConsorcios[Prazo (meses)],MOD($J99,ROWS(tblConsorcios[Produto]))+1),"")</f>
        <v>220</v>
      </c>
      <c r="O99" s="20" cm="1">
        <f t="array" ref="O99">IFERROR(INDEX(tblConsorcios[Parcela Mensal (R$)],MOD($J99,ROWS(tblConsorcios[Produto]))+1),"")</f>
        <v>1917</v>
      </c>
      <c r="P99" s="20" cm="1">
        <f t="array" ref="P99">IFERROR(INDEX(tblClientes[Dividendo Mensal (R$)],INT($J99/ROWS(tblConsorcios[Produto]))+1),"")</f>
        <v>3200</v>
      </c>
      <c r="Q99" s="20">
        <f t="shared" si="4"/>
        <v>1283</v>
      </c>
      <c r="R99">
        <f t="shared" si="5"/>
        <v>1</v>
      </c>
    </row>
    <row r="100" spans="1:18" x14ac:dyDescent="0.2">
      <c r="A100">
        <v>92</v>
      </c>
      <c r="B100" t="str">
        <v>Maria Souza</v>
      </c>
      <c r="C100" t="str">
        <v>Imóvel IE330 – 200m</v>
      </c>
      <c r="D100" s="20">
        <v>330000</v>
      </c>
      <c r="E100">
        <v>200</v>
      </c>
      <c r="F100" s="20">
        <v>2092.1999999999998</v>
      </c>
      <c r="G100" s="20">
        <v>3200</v>
      </c>
      <c r="H100" s="20">
        <v>1107.8000000000002</v>
      </c>
      <c r="J100">
        <f t="shared" si="3"/>
        <v>98</v>
      </c>
      <c r="K100" t="str" cm="1">
        <f t="array" ref="K100">IFERROR(INDEX(tblClientes[Cliente],INT($J100/ROWS(tblConsorcios[Produto]))+1),"")</f>
        <v>Maria Souza</v>
      </c>
      <c r="L100" t="str" cm="1">
        <f t="array" ref="L100">IFERROR(INDEX(tblConsorcios[Produto],MOD($J100,ROWS(tblConsorcios[Produto]))+1),"")</f>
        <v>Imóvel IE330 – 200m</v>
      </c>
      <c r="M100" s="20" cm="1">
        <f t="array" ref="M100">IFERROR(INDEX(tblConsorcios[Valor da Carta (R$)],MOD($J100,ROWS(tblConsorcios[Produto]))+1),"")</f>
        <v>330000</v>
      </c>
      <c r="N100" s="2" cm="1">
        <f t="array" ref="N100">IFERROR(INDEX(tblConsorcios[Prazo (meses)],MOD($J100,ROWS(tblConsorcios[Produto]))+1),"")</f>
        <v>200</v>
      </c>
      <c r="O100" s="20" cm="1">
        <f t="array" ref="O100">IFERROR(INDEX(tblConsorcios[Parcela Mensal (R$)],MOD($J100,ROWS(tblConsorcios[Produto]))+1),"")</f>
        <v>2092.1999999999998</v>
      </c>
      <c r="P100" s="20" cm="1">
        <f t="array" ref="P100">IFERROR(INDEX(tblClientes[Dividendo Mensal (R$)],INT($J100/ROWS(tblConsorcios[Produto]))+1),"")</f>
        <v>3200</v>
      </c>
      <c r="Q100" s="20">
        <f t="shared" si="4"/>
        <v>1107.8000000000002</v>
      </c>
      <c r="R100">
        <f t="shared" si="5"/>
        <v>1</v>
      </c>
    </row>
    <row r="101" spans="1:18" x14ac:dyDescent="0.2">
      <c r="A101">
        <v>93</v>
      </c>
      <c r="B101" t="str">
        <v>JANDIRINHA</v>
      </c>
      <c r="C101" t="str">
        <v>Imóvel IE600 – 220m</v>
      </c>
      <c r="D101" s="20">
        <v>600000</v>
      </c>
      <c r="E101">
        <v>220</v>
      </c>
      <c r="F101" s="20">
        <v>3485.45</v>
      </c>
      <c r="G101" s="20">
        <v>4550</v>
      </c>
      <c r="H101" s="20">
        <v>1064.5500000000002</v>
      </c>
      <c r="J101">
        <f t="shared" si="3"/>
        <v>99</v>
      </c>
      <c r="K101" t="str" cm="1">
        <f t="array" ref="K101">IFERROR(INDEX(tblClientes[Cliente],INT($J101/ROWS(tblConsorcios[Produto]))+1),"")</f>
        <v>Maria Souza</v>
      </c>
      <c r="L101" t="str" cm="1">
        <f t="array" ref="L101">IFERROR(INDEX(tblConsorcios[Produto],MOD($J101,ROWS(tblConsorcios[Produto]))+1),"")</f>
        <v>Imóvel IE300 – 240m</v>
      </c>
      <c r="M101" s="20" cm="1">
        <f t="array" ref="M101">IFERROR(INDEX(tblConsorcios[Valor da Carta (R$)],MOD($J101,ROWS(tblConsorcios[Produto]))+1),"")</f>
        <v>300000</v>
      </c>
      <c r="N101" s="2" cm="1">
        <f t="array" ref="N101">IFERROR(INDEX(tblConsorcios[Prazo (meses)],MOD($J101,ROWS(tblConsorcios[Produto]))+1),"")</f>
        <v>240</v>
      </c>
      <c r="O101" s="20" cm="1">
        <f t="array" ref="O101">IFERROR(INDEX(tblConsorcios[Parcela Mensal (R$)],MOD($J101,ROWS(tblConsorcios[Produto]))+1),"")</f>
        <v>1610</v>
      </c>
      <c r="P101" s="20" cm="1">
        <f t="array" ref="P101">IFERROR(INDEX(tblClientes[Dividendo Mensal (R$)],INT($J101/ROWS(tblConsorcios[Produto]))+1),"")</f>
        <v>3200</v>
      </c>
      <c r="Q101" s="20">
        <f t="shared" si="4"/>
        <v>1590</v>
      </c>
      <c r="R101">
        <f t="shared" si="5"/>
        <v>1</v>
      </c>
    </row>
    <row r="102" spans="1:18" x14ac:dyDescent="0.2">
      <c r="A102">
        <v>94</v>
      </c>
      <c r="B102" t="str">
        <v>JANDIRINHA</v>
      </c>
      <c r="C102" t="str">
        <v>Imóvel IE550 – 200m</v>
      </c>
      <c r="D102" s="20">
        <v>550000</v>
      </c>
      <c r="E102">
        <v>200</v>
      </c>
      <c r="F102" s="20">
        <v>3487</v>
      </c>
      <c r="G102" s="20">
        <v>4550</v>
      </c>
      <c r="H102" s="20">
        <v>1063</v>
      </c>
      <c r="J102">
        <f t="shared" si="3"/>
        <v>100</v>
      </c>
      <c r="K102" t="str" cm="1">
        <f t="array" ref="K102">IFERROR(INDEX(tblClientes[Cliente],INT($J102/ROWS(tblConsorcios[Produto]))+1),"")</f>
        <v>Maria Souza</v>
      </c>
      <c r="L102" t="str" cm="1">
        <f t="array" ref="L102">IFERROR(INDEX(tblConsorcios[Produto],MOD($J102,ROWS(tblConsorcios[Produto]))+1),"")</f>
        <v>Imóvel IE300 – 220m</v>
      </c>
      <c r="M102" s="20" cm="1">
        <f t="array" ref="M102">IFERROR(INDEX(tblConsorcios[Valor da Carta (R$)],MOD($J102,ROWS(tblConsorcios[Produto]))+1),"")</f>
        <v>300000</v>
      </c>
      <c r="N102" s="2" cm="1">
        <f t="array" ref="N102">IFERROR(INDEX(tblConsorcios[Prazo (meses)],MOD($J102,ROWS(tblConsorcios[Produto]))+1),"")</f>
        <v>220</v>
      </c>
      <c r="O102" s="20" cm="1">
        <f t="array" ref="O102">IFERROR(INDEX(tblConsorcios[Parcela Mensal (R$)],MOD($J102,ROWS(tblConsorcios[Produto]))+1),"")</f>
        <v>1742.73</v>
      </c>
      <c r="P102" s="20" cm="1">
        <f t="array" ref="P102">IFERROR(INDEX(tblClientes[Dividendo Mensal (R$)],INT($J102/ROWS(tblConsorcios[Produto]))+1),"")</f>
        <v>3200</v>
      </c>
      <c r="Q102" s="20">
        <f t="shared" si="4"/>
        <v>1457.27</v>
      </c>
      <c r="R102">
        <f t="shared" si="5"/>
        <v>1</v>
      </c>
    </row>
    <row r="103" spans="1:18" x14ac:dyDescent="0.2">
      <c r="A103">
        <v>95</v>
      </c>
      <c r="B103" t="str">
        <v>Maria Souza</v>
      </c>
      <c r="C103" t="str">
        <v>Imóvel IE400 – 240m</v>
      </c>
      <c r="D103" s="20">
        <v>400000</v>
      </c>
      <c r="E103">
        <v>240</v>
      </c>
      <c r="F103" s="20">
        <v>2146.67</v>
      </c>
      <c r="G103" s="20">
        <v>3200</v>
      </c>
      <c r="H103" s="20">
        <v>1053.33</v>
      </c>
      <c r="J103">
        <f t="shared" si="3"/>
        <v>101</v>
      </c>
      <c r="K103" t="str" cm="1">
        <f t="array" ref="K103">IFERROR(INDEX(tblClientes[Cliente],INT($J103/ROWS(tblConsorcios[Produto]))+1),"")</f>
        <v>Maria Souza</v>
      </c>
      <c r="L103" t="str" cm="1">
        <f t="array" ref="L103">IFERROR(INDEX(tblConsorcios[Produto],MOD($J103,ROWS(tblConsorcios[Produto]))+1),"")</f>
        <v>Imóvel IE300 – 200m</v>
      </c>
      <c r="M103" s="20" cm="1">
        <f t="array" ref="M103">IFERROR(INDEX(tblConsorcios[Valor da Carta (R$)],MOD($J103,ROWS(tblConsorcios[Produto]))+1),"")</f>
        <v>300000</v>
      </c>
      <c r="N103" s="2" cm="1">
        <f t="array" ref="N103">IFERROR(INDEX(tblConsorcios[Prazo (meses)],MOD($J103,ROWS(tblConsorcios[Produto]))+1),"")</f>
        <v>200</v>
      </c>
      <c r="O103" s="20" cm="1">
        <f t="array" ref="O103">IFERROR(INDEX(tblConsorcios[Parcela Mensal (R$)],MOD($J103,ROWS(tblConsorcios[Produto]))+1),"")</f>
        <v>1902</v>
      </c>
      <c r="P103" s="20" cm="1">
        <f t="array" ref="P103">IFERROR(INDEX(tblClientes[Dividendo Mensal (R$)],INT($J103/ROWS(tblConsorcios[Produto]))+1),"")</f>
        <v>3200</v>
      </c>
      <c r="Q103" s="20">
        <f t="shared" si="4"/>
        <v>1298</v>
      </c>
      <c r="R103">
        <f t="shared" si="5"/>
        <v>1</v>
      </c>
    </row>
    <row r="104" spans="1:18" x14ac:dyDescent="0.2">
      <c r="A104">
        <v>96</v>
      </c>
      <c r="B104" t="str">
        <v>Maria Souza</v>
      </c>
      <c r="C104" t="str">
        <v>Imóvel IE380 – 220m</v>
      </c>
      <c r="D104" s="20">
        <v>380000</v>
      </c>
      <c r="E104">
        <v>220</v>
      </c>
      <c r="F104" s="20">
        <v>2207.4499999999998</v>
      </c>
      <c r="G104" s="20">
        <v>3200</v>
      </c>
      <c r="H104" s="20">
        <v>992.55000000000018</v>
      </c>
      <c r="J104">
        <f t="shared" si="3"/>
        <v>102</v>
      </c>
      <c r="K104" t="str" cm="1">
        <f t="array" ref="K104">IFERROR(INDEX(tblClientes[Cliente],INT($J104/ROWS(tblConsorcios[Produto]))+1),"")</f>
        <v>Maria Souza</v>
      </c>
      <c r="L104" t="str" cm="1">
        <f t="array" ref="L104">IFERROR(INDEX(tblConsorcios[Produto],MOD($J104,ROWS(tblConsorcios[Produto]))+1),"")</f>
        <v>Imóvel IE240 – 240m</v>
      </c>
      <c r="M104" s="20" cm="1">
        <f t="array" ref="M104">IFERROR(INDEX(tblConsorcios[Valor da Carta (R$)],MOD($J104,ROWS(tblConsorcios[Produto]))+1),"")</f>
        <v>240000</v>
      </c>
      <c r="N104" s="2" cm="1">
        <f t="array" ref="N104">IFERROR(INDEX(tblConsorcios[Prazo (meses)],MOD($J104,ROWS(tblConsorcios[Produto]))+1),"")</f>
        <v>240</v>
      </c>
      <c r="O104" s="20" cm="1">
        <f t="array" ref="O104">IFERROR(INDEX(tblConsorcios[Parcela Mensal (R$)],MOD($J104,ROWS(tblConsorcios[Produto]))+1),"")</f>
        <v>1288</v>
      </c>
      <c r="P104" s="20" cm="1">
        <f t="array" ref="P104">IFERROR(INDEX(tblClientes[Dividendo Mensal (R$)],INT($J104/ROWS(tblConsorcios[Produto]))+1),"")</f>
        <v>3200</v>
      </c>
      <c r="Q104" s="20">
        <f t="shared" si="4"/>
        <v>1912</v>
      </c>
      <c r="R104">
        <f t="shared" si="5"/>
        <v>1</v>
      </c>
    </row>
    <row r="105" spans="1:18" x14ac:dyDescent="0.2">
      <c r="A105">
        <v>97</v>
      </c>
      <c r="B105" t="str">
        <v>Maria Souza</v>
      </c>
      <c r="C105" t="str">
        <v>Imóvel IE350 – 200m</v>
      </c>
      <c r="D105" s="20">
        <v>350000</v>
      </c>
      <c r="E105">
        <v>200</v>
      </c>
      <c r="F105" s="20">
        <v>2219</v>
      </c>
      <c r="G105" s="20">
        <v>3200</v>
      </c>
      <c r="H105" s="20">
        <v>981</v>
      </c>
      <c r="J105">
        <f t="shared" si="3"/>
        <v>103</v>
      </c>
      <c r="K105" t="str" cm="1">
        <f t="array" ref="K105">IFERROR(INDEX(tblClientes[Cliente],INT($J105/ROWS(tblConsorcios[Produto]))+1),"")</f>
        <v>Maria Souza</v>
      </c>
      <c r="L105" t="str" cm="1">
        <f t="array" ref="L105">IFERROR(INDEX(tblConsorcios[Produto],MOD($J105,ROWS(tblConsorcios[Produto]))+1),"")</f>
        <v>Imóvel IE240 – 220m</v>
      </c>
      <c r="M105" s="20" cm="1">
        <f t="array" ref="M105">IFERROR(INDEX(tblConsorcios[Valor da Carta (R$)],MOD($J105,ROWS(tblConsorcios[Produto]))+1),"")</f>
        <v>240000</v>
      </c>
      <c r="N105" s="2" cm="1">
        <f t="array" ref="N105">IFERROR(INDEX(tblConsorcios[Prazo (meses)],MOD($J105,ROWS(tblConsorcios[Produto]))+1),"")</f>
        <v>220</v>
      </c>
      <c r="O105" s="20" cm="1">
        <f t="array" ref="O105">IFERROR(INDEX(tblConsorcios[Parcela Mensal (R$)],MOD($J105,ROWS(tblConsorcios[Produto]))+1),"")</f>
        <v>1394.18</v>
      </c>
      <c r="P105" s="20" cm="1">
        <f t="array" ref="P105">IFERROR(INDEX(tblClientes[Dividendo Mensal (R$)],INT($J105/ROWS(tblConsorcios[Produto]))+1),"")</f>
        <v>3200</v>
      </c>
      <c r="Q105" s="20">
        <f t="shared" si="4"/>
        <v>1805.82</v>
      </c>
      <c r="R105">
        <f t="shared" si="5"/>
        <v>1</v>
      </c>
    </row>
    <row r="106" spans="1:18" x14ac:dyDescent="0.2">
      <c r="A106">
        <v>98</v>
      </c>
      <c r="B106" t="str">
        <v>Maria Souza</v>
      </c>
      <c r="C106" t="str">
        <v>Imóvel IE430 – 240m</v>
      </c>
      <c r="D106" s="20">
        <v>430000</v>
      </c>
      <c r="E106">
        <v>240</v>
      </c>
      <c r="F106" s="20">
        <v>2307.67</v>
      </c>
      <c r="G106" s="20">
        <v>3200</v>
      </c>
      <c r="H106" s="20">
        <v>892.32999999999993</v>
      </c>
      <c r="J106">
        <f t="shared" si="3"/>
        <v>104</v>
      </c>
      <c r="K106" t="str" cm="1">
        <f t="array" ref="K106">IFERROR(INDEX(tblClientes[Cliente],INT($J106/ROWS(tblConsorcios[Produto]))+1),"")</f>
        <v>Maria Souza</v>
      </c>
      <c r="L106" t="str" cm="1">
        <f t="array" ref="L106">IFERROR(INDEX(tblConsorcios[Produto],MOD($J106,ROWS(tblConsorcios[Produto]))+1),"")</f>
        <v>Imóvel IE240 – 200m</v>
      </c>
      <c r="M106" s="20" cm="1">
        <f t="array" ref="M106">IFERROR(INDEX(tblConsorcios[Valor da Carta (R$)],MOD($J106,ROWS(tblConsorcios[Produto]))+1),"")</f>
        <v>240000</v>
      </c>
      <c r="N106" s="2" cm="1">
        <f t="array" ref="N106">IFERROR(INDEX(tblConsorcios[Prazo (meses)],MOD($J106,ROWS(tblConsorcios[Produto]))+1),"")</f>
        <v>200</v>
      </c>
      <c r="O106" s="20" cm="1">
        <f t="array" ref="O106">IFERROR(INDEX(tblConsorcios[Parcela Mensal (R$)],MOD($J106,ROWS(tblConsorcios[Produto]))+1),"")</f>
        <v>1521.6</v>
      </c>
      <c r="P106" s="20" cm="1">
        <f t="array" ref="P106">IFERROR(INDEX(tblClientes[Dividendo Mensal (R$)],INT($J106/ROWS(tblConsorcios[Produto]))+1),"")</f>
        <v>3200</v>
      </c>
      <c r="Q106" s="20">
        <f t="shared" si="4"/>
        <v>1678.4</v>
      </c>
      <c r="R106">
        <f t="shared" si="5"/>
        <v>1</v>
      </c>
    </row>
    <row r="107" spans="1:18" x14ac:dyDescent="0.2">
      <c r="A107">
        <v>99</v>
      </c>
      <c r="B107" t="str">
        <v>Maria Souza</v>
      </c>
      <c r="C107" t="str">
        <v>Imóvel IE400 – 220m</v>
      </c>
      <c r="D107" s="20">
        <v>400000</v>
      </c>
      <c r="E107">
        <v>220</v>
      </c>
      <c r="F107" s="20">
        <v>2323.64</v>
      </c>
      <c r="G107" s="20">
        <v>3200</v>
      </c>
      <c r="H107" s="20">
        <v>876.36000000000013</v>
      </c>
      <c r="J107">
        <f t="shared" si="3"/>
        <v>105</v>
      </c>
      <c r="K107" t="str" cm="1">
        <f t="array" ref="K107">IFERROR(INDEX(tblClientes[Cliente],INT($J107/ROWS(tblConsorcios[Produto]))+1),"")</f>
        <v>Maria Souza</v>
      </c>
      <c r="L107" t="str" cm="1">
        <f t="array" ref="L107">IFERROR(INDEX(tblConsorcios[Produto],MOD($J107,ROWS(tblConsorcios[Produto]))+1),"")</f>
        <v>Imóvel IE230 – 240m</v>
      </c>
      <c r="M107" s="20" cm="1">
        <f t="array" ref="M107">IFERROR(INDEX(tblConsorcios[Valor da Carta (R$)],MOD($J107,ROWS(tblConsorcios[Produto]))+1),"")</f>
        <v>230000</v>
      </c>
      <c r="N107" s="2" cm="1">
        <f t="array" ref="N107">IFERROR(INDEX(tblConsorcios[Prazo (meses)],MOD($J107,ROWS(tblConsorcios[Produto]))+1),"")</f>
        <v>240</v>
      </c>
      <c r="O107" s="20" cm="1">
        <f t="array" ref="O107">IFERROR(INDEX(tblConsorcios[Parcela Mensal (R$)],MOD($J107,ROWS(tblConsorcios[Produto]))+1),"")</f>
        <v>1234.33</v>
      </c>
      <c r="P107" s="20" cm="1">
        <f t="array" ref="P107">IFERROR(INDEX(tblClientes[Dividendo Mensal (R$)],INT($J107/ROWS(tblConsorcios[Produto]))+1),"")</f>
        <v>3200</v>
      </c>
      <c r="Q107" s="20">
        <f t="shared" si="4"/>
        <v>1965.67</v>
      </c>
      <c r="R107">
        <f t="shared" si="5"/>
        <v>1</v>
      </c>
    </row>
    <row r="108" spans="1:18" x14ac:dyDescent="0.2">
      <c r="A108">
        <v>100</v>
      </c>
      <c r="B108" t="str">
        <v>JANDIRINHA</v>
      </c>
      <c r="C108" t="str">
        <v>Imóvel IE580 – 200m</v>
      </c>
      <c r="D108" s="20">
        <v>580000</v>
      </c>
      <c r="E108">
        <v>200</v>
      </c>
      <c r="F108" s="20">
        <v>3677.2</v>
      </c>
      <c r="G108" s="20">
        <v>4550</v>
      </c>
      <c r="H108" s="20">
        <v>872.80000000000018</v>
      </c>
      <c r="J108">
        <f t="shared" si="3"/>
        <v>106</v>
      </c>
      <c r="K108" t="str" cm="1">
        <f t="array" ref="K108">IFERROR(INDEX(tblClientes[Cliente],INT($J108/ROWS(tblConsorcios[Produto]))+1),"")</f>
        <v>Maria Souza</v>
      </c>
      <c r="L108" t="str" cm="1">
        <f t="array" ref="L108">IFERROR(INDEX(tblConsorcios[Produto],MOD($J108,ROWS(tblConsorcios[Produto]))+1),"")</f>
        <v>Imóvel IE230 – 220m</v>
      </c>
      <c r="M108" s="20" cm="1">
        <f t="array" ref="M108">IFERROR(INDEX(tblConsorcios[Valor da Carta (R$)],MOD($J108,ROWS(tblConsorcios[Produto]))+1),"")</f>
        <v>230000</v>
      </c>
      <c r="N108" s="2" cm="1">
        <f t="array" ref="N108">IFERROR(INDEX(tblConsorcios[Prazo (meses)],MOD($J108,ROWS(tblConsorcios[Produto]))+1),"")</f>
        <v>220</v>
      </c>
      <c r="O108" s="20" cm="1">
        <f t="array" ref="O108">IFERROR(INDEX(tblConsorcios[Parcela Mensal (R$)],MOD($J108,ROWS(tblConsorcios[Produto]))+1),"")</f>
        <v>1336.09</v>
      </c>
      <c r="P108" s="20" cm="1">
        <f t="array" ref="P108">IFERROR(INDEX(tblClientes[Dividendo Mensal (R$)],INT($J108/ROWS(tblConsorcios[Produto]))+1),"")</f>
        <v>3200</v>
      </c>
      <c r="Q108" s="20">
        <f t="shared" si="4"/>
        <v>1863.91</v>
      </c>
      <c r="R108">
        <f t="shared" si="5"/>
        <v>1</v>
      </c>
    </row>
    <row r="109" spans="1:18" x14ac:dyDescent="0.2">
      <c r="A109">
        <v>101</v>
      </c>
      <c r="B109" t="str">
        <v>João Silva</v>
      </c>
      <c r="C109" t="str">
        <v>Imóvel IE120 – 240m</v>
      </c>
      <c r="D109" s="20">
        <v>120000</v>
      </c>
      <c r="E109">
        <v>240</v>
      </c>
      <c r="F109" s="20">
        <v>644</v>
      </c>
      <c r="G109" s="20">
        <v>1500</v>
      </c>
      <c r="H109" s="20">
        <v>856</v>
      </c>
      <c r="J109">
        <f t="shared" si="3"/>
        <v>107</v>
      </c>
      <c r="K109" t="str" cm="1">
        <f t="array" ref="K109">IFERROR(INDEX(tblClientes[Cliente],INT($J109/ROWS(tblConsorcios[Produto]))+1),"")</f>
        <v>Maria Souza</v>
      </c>
      <c r="L109" t="str" cm="1">
        <f t="array" ref="L109">IFERROR(INDEX(tblConsorcios[Produto],MOD($J109,ROWS(tblConsorcios[Produto]))+1),"")</f>
        <v>Imóvel IE230 – 200m</v>
      </c>
      <c r="M109" s="20" cm="1">
        <f t="array" ref="M109">IFERROR(INDEX(tblConsorcios[Valor da Carta (R$)],MOD($J109,ROWS(tblConsorcios[Produto]))+1),"")</f>
        <v>230000</v>
      </c>
      <c r="N109" s="2" cm="1">
        <f t="array" ref="N109">IFERROR(INDEX(tblConsorcios[Prazo (meses)],MOD($J109,ROWS(tblConsorcios[Produto]))+1),"")</f>
        <v>200</v>
      </c>
      <c r="O109" s="20" cm="1">
        <f t="array" ref="O109">IFERROR(INDEX(tblConsorcios[Parcela Mensal (R$)],MOD($J109,ROWS(tblConsorcios[Produto]))+1),"")</f>
        <v>1458.2</v>
      </c>
      <c r="P109" s="20" cm="1">
        <f t="array" ref="P109">IFERROR(INDEX(tblClientes[Dividendo Mensal (R$)],INT($J109/ROWS(tblConsorcios[Produto]))+1),"")</f>
        <v>3200</v>
      </c>
      <c r="Q109" s="20">
        <f t="shared" si="4"/>
        <v>1741.8</v>
      </c>
      <c r="R109">
        <f t="shared" si="5"/>
        <v>1</v>
      </c>
    </row>
    <row r="110" spans="1:18" x14ac:dyDescent="0.2">
      <c r="A110">
        <v>102</v>
      </c>
      <c r="B110" t="str">
        <v>João Silva</v>
      </c>
      <c r="C110" t="str">
        <v>Imóvel IE120 – 220m</v>
      </c>
      <c r="D110" s="20">
        <v>120000</v>
      </c>
      <c r="E110">
        <v>220</v>
      </c>
      <c r="F110" s="20">
        <v>697.09</v>
      </c>
      <c r="G110" s="20">
        <v>1500</v>
      </c>
      <c r="H110" s="20">
        <v>802.91</v>
      </c>
      <c r="J110">
        <f t="shared" si="3"/>
        <v>108</v>
      </c>
      <c r="K110" t="str" cm="1">
        <f t="array" ref="K110">IFERROR(INDEX(tblClientes[Cliente],INT($J110/ROWS(tblConsorcios[Produto]))+1),"")</f>
        <v>Maria Souza</v>
      </c>
      <c r="L110" t="str" cm="1">
        <f t="array" ref="L110">IFERROR(INDEX(tblConsorcios[Produto],MOD($J110,ROWS(tblConsorcios[Produto]))+1),"")</f>
        <v>Imóvel IE220 – 240m</v>
      </c>
      <c r="M110" s="20" cm="1">
        <f t="array" ref="M110">IFERROR(INDEX(tblConsorcios[Valor da Carta (R$)],MOD($J110,ROWS(tblConsorcios[Produto]))+1),"")</f>
        <v>220000</v>
      </c>
      <c r="N110" s="2" cm="1">
        <f t="array" ref="N110">IFERROR(INDEX(tblConsorcios[Prazo (meses)],MOD($J110,ROWS(tblConsorcios[Produto]))+1),"")</f>
        <v>240</v>
      </c>
      <c r="O110" s="20" cm="1">
        <f t="array" ref="O110">IFERROR(INDEX(tblConsorcios[Parcela Mensal (R$)],MOD($J110,ROWS(tblConsorcios[Produto]))+1),"")</f>
        <v>1180.67</v>
      </c>
      <c r="P110" s="20" cm="1">
        <f t="array" ref="P110">IFERROR(INDEX(tblClientes[Dividendo Mensal (R$)],INT($J110/ROWS(tblConsorcios[Produto]))+1),"")</f>
        <v>3200</v>
      </c>
      <c r="Q110" s="20">
        <f t="shared" si="4"/>
        <v>2019.33</v>
      </c>
      <c r="R110">
        <f t="shared" si="5"/>
        <v>1</v>
      </c>
    </row>
    <row r="111" spans="1:18" x14ac:dyDescent="0.2">
      <c r="A111">
        <v>103</v>
      </c>
      <c r="B111" t="str">
        <v>João Silva</v>
      </c>
      <c r="C111" t="str">
        <v>Imóvel IE130 – 240m</v>
      </c>
      <c r="D111" s="20">
        <v>130000</v>
      </c>
      <c r="E111">
        <v>240</v>
      </c>
      <c r="F111" s="20">
        <v>697.67</v>
      </c>
      <c r="G111" s="20">
        <v>1500</v>
      </c>
      <c r="H111" s="20">
        <v>802.33</v>
      </c>
      <c r="J111">
        <f t="shared" si="3"/>
        <v>109</v>
      </c>
      <c r="K111" t="str" cm="1">
        <f t="array" ref="K111">IFERROR(INDEX(tblClientes[Cliente],INT($J111/ROWS(tblConsorcios[Produto]))+1),"")</f>
        <v>Maria Souza</v>
      </c>
      <c r="L111" t="str" cm="1">
        <f t="array" ref="L111">IFERROR(INDEX(tblConsorcios[Produto],MOD($J111,ROWS(tblConsorcios[Produto]))+1),"")</f>
        <v>Imóvel IE220 – 220m</v>
      </c>
      <c r="M111" s="20" cm="1">
        <f t="array" ref="M111">IFERROR(INDEX(tblConsorcios[Valor da Carta (R$)],MOD($J111,ROWS(tblConsorcios[Produto]))+1),"")</f>
        <v>220000</v>
      </c>
      <c r="N111" s="2" cm="1">
        <f t="array" ref="N111">IFERROR(INDEX(tblConsorcios[Prazo (meses)],MOD($J111,ROWS(tblConsorcios[Produto]))+1),"")</f>
        <v>220</v>
      </c>
      <c r="O111" s="20" cm="1">
        <f t="array" ref="O111">IFERROR(INDEX(tblConsorcios[Parcela Mensal (R$)],MOD($J111,ROWS(tblConsorcios[Produto]))+1),"")</f>
        <v>1278</v>
      </c>
      <c r="P111" s="20" cm="1">
        <f t="array" ref="P111">IFERROR(INDEX(tblClientes[Dividendo Mensal (R$)],INT($J111/ROWS(tblConsorcios[Produto]))+1),"")</f>
        <v>3200</v>
      </c>
      <c r="Q111" s="20">
        <f t="shared" si="4"/>
        <v>1922</v>
      </c>
      <c r="R111">
        <f t="shared" si="5"/>
        <v>1</v>
      </c>
    </row>
    <row r="112" spans="1:18" x14ac:dyDescent="0.2">
      <c r="A112">
        <v>104</v>
      </c>
      <c r="B112" t="str">
        <v>Maria Souza</v>
      </c>
      <c r="C112" t="str">
        <v>Imóvel IE380 – 200m</v>
      </c>
      <c r="D112" s="20">
        <v>380000</v>
      </c>
      <c r="E112">
        <v>200</v>
      </c>
      <c r="F112" s="20">
        <v>2409.1999999999998</v>
      </c>
      <c r="G112" s="20">
        <v>3200</v>
      </c>
      <c r="H112" s="20">
        <v>790.80000000000018</v>
      </c>
      <c r="J112">
        <f t="shared" si="3"/>
        <v>110</v>
      </c>
      <c r="K112" t="str" cm="1">
        <f t="array" ref="K112">IFERROR(INDEX(tblClientes[Cliente],INT($J112/ROWS(tblConsorcios[Produto]))+1),"")</f>
        <v>Maria Souza</v>
      </c>
      <c r="L112" t="str" cm="1">
        <f t="array" ref="L112">IFERROR(INDEX(tblConsorcios[Produto],MOD($J112,ROWS(tblConsorcios[Produto]))+1),"")</f>
        <v>Imóvel IE220 – 200m</v>
      </c>
      <c r="M112" s="20" cm="1">
        <f t="array" ref="M112">IFERROR(INDEX(tblConsorcios[Valor da Carta (R$)],MOD($J112,ROWS(tblConsorcios[Produto]))+1),"")</f>
        <v>220000</v>
      </c>
      <c r="N112" s="2" cm="1">
        <f t="array" ref="N112">IFERROR(INDEX(tblConsorcios[Prazo (meses)],MOD($J112,ROWS(tblConsorcios[Produto]))+1),"")</f>
        <v>200</v>
      </c>
      <c r="O112" s="20" cm="1">
        <f t="array" ref="O112">IFERROR(INDEX(tblConsorcios[Parcela Mensal (R$)],MOD($J112,ROWS(tblConsorcios[Produto]))+1),"")</f>
        <v>1394.8</v>
      </c>
      <c r="P112" s="20" cm="1">
        <f t="array" ref="P112">IFERROR(INDEX(tblClientes[Dividendo Mensal (R$)],INT($J112/ROWS(tblConsorcios[Produto]))+1),"")</f>
        <v>3200</v>
      </c>
      <c r="Q112" s="20">
        <f t="shared" si="4"/>
        <v>1805.2</v>
      </c>
      <c r="R112">
        <f t="shared" si="5"/>
        <v>1</v>
      </c>
    </row>
    <row r="113" spans="1:18" x14ac:dyDescent="0.2">
      <c r="A113">
        <v>105</v>
      </c>
      <c r="B113" t="str">
        <v>Maria Souza</v>
      </c>
      <c r="C113" t="str">
        <v>Imóvel IE450 – 240m</v>
      </c>
      <c r="D113" s="20">
        <v>450000</v>
      </c>
      <c r="E113">
        <v>240</v>
      </c>
      <c r="F113" s="20">
        <v>2415</v>
      </c>
      <c r="G113" s="20">
        <v>3200</v>
      </c>
      <c r="H113" s="20">
        <v>785</v>
      </c>
      <c r="J113">
        <f t="shared" si="3"/>
        <v>111</v>
      </c>
      <c r="K113" t="str" cm="1">
        <f t="array" ref="K113">IFERROR(INDEX(tblClientes[Cliente],INT($J113/ROWS(tblConsorcios[Produto]))+1),"")</f>
        <v>Maria Souza</v>
      </c>
      <c r="L113" t="str" cm="1">
        <f t="array" ref="L113">IFERROR(INDEX(tblConsorcios[Produto],MOD($J113,ROWS(tblConsorcios[Produto]))+1),"")</f>
        <v>Imóvel IE200 – 240m</v>
      </c>
      <c r="M113" s="20" cm="1">
        <f t="array" ref="M113">IFERROR(INDEX(tblConsorcios[Valor da Carta (R$)],MOD($J113,ROWS(tblConsorcios[Produto]))+1),"")</f>
        <v>200000</v>
      </c>
      <c r="N113" s="2" cm="1">
        <f t="array" ref="N113">IFERROR(INDEX(tblConsorcios[Prazo (meses)],MOD($J113,ROWS(tblConsorcios[Produto]))+1),"")</f>
        <v>240</v>
      </c>
      <c r="O113" s="20" cm="1">
        <f t="array" ref="O113">IFERROR(INDEX(tblConsorcios[Parcela Mensal (R$)],MOD($J113,ROWS(tblConsorcios[Produto]))+1),"")</f>
        <v>1073.33</v>
      </c>
      <c r="P113" s="20" cm="1">
        <f t="array" ref="P113">IFERROR(INDEX(tblClientes[Dividendo Mensal (R$)],INT($J113/ROWS(tblConsorcios[Produto]))+1),"")</f>
        <v>3200</v>
      </c>
      <c r="Q113" s="20">
        <f t="shared" si="4"/>
        <v>2126.67</v>
      </c>
      <c r="R113">
        <f t="shared" si="5"/>
        <v>1</v>
      </c>
    </row>
    <row r="114" spans="1:18" x14ac:dyDescent="0.2">
      <c r="A114">
        <v>106</v>
      </c>
      <c r="B114" t="str">
        <v>João Silva</v>
      </c>
      <c r="C114" t="str">
        <v>Imóvel IE140 – 240m</v>
      </c>
      <c r="D114" s="20">
        <v>140000</v>
      </c>
      <c r="E114">
        <v>240</v>
      </c>
      <c r="F114" s="20">
        <v>751.33</v>
      </c>
      <c r="G114" s="20">
        <v>1500</v>
      </c>
      <c r="H114" s="20">
        <v>748.67</v>
      </c>
      <c r="J114">
        <f t="shared" si="3"/>
        <v>112</v>
      </c>
      <c r="K114" t="str" cm="1">
        <f t="array" ref="K114">IFERROR(INDEX(tblClientes[Cliente],INT($J114/ROWS(tblConsorcios[Produto]))+1),"")</f>
        <v>Maria Souza</v>
      </c>
      <c r="L114" t="str" cm="1">
        <f t="array" ref="L114">IFERROR(INDEX(tblConsorcios[Produto],MOD($J114,ROWS(tblConsorcios[Produto]))+1),"")</f>
        <v>Imóvel IE200 – 220m</v>
      </c>
      <c r="M114" s="20" cm="1">
        <f t="array" ref="M114">IFERROR(INDEX(tblConsorcios[Valor da Carta (R$)],MOD($J114,ROWS(tblConsorcios[Produto]))+1),"")</f>
        <v>200000</v>
      </c>
      <c r="N114" s="2" cm="1">
        <f t="array" ref="N114">IFERROR(INDEX(tblConsorcios[Prazo (meses)],MOD($J114,ROWS(tblConsorcios[Produto]))+1),"")</f>
        <v>220</v>
      </c>
      <c r="O114" s="20" cm="1">
        <f t="array" ref="O114">IFERROR(INDEX(tblConsorcios[Parcela Mensal (R$)],MOD($J114,ROWS(tblConsorcios[Produto]))+1),"")</f>
        <v>1161.82</v>
      </c>
      <c r="P114" s="20" cm="1">
        <f t="array" ref="P114">IFERROR(INDEX(tblClientes[Dividendo Mensal (R$)],INT($J114/ROWS(tblConsorcios[Produto]))+1),"")</f>
        <v>3200</v>
      </c>
      <c r="Q114" s="20">
        <f t="shared" si="4"/>
        <v>2038.18</v>
      </c>
      <c r="R114">
        <f t="shared" si="5"/>
        <v>1</v>
      </c>
    </row>
    <row r="115" spans="1:18" x14ac:dyDescent="0.2">
      <c r="A115">
        <v>107</v>
      </c>
      <c r="B115" t="str">
        <v>JANDIRINHA</v>
      </c>
      <c r="C115" t="str">
        <v>Imóvel IE600 – 200m</v>
      </c>
      <c r="D115" s="20">
        <v>600000</v>
      </c>
      <c r="E115">
        <v>200</v>
      </c>
      <c r="F115" s="20">
        <v>3804</v>
      </c>
      <c r="G115" s="20">
        <v>4550</v>
      </c>
      <c r="H115" s="20">
        <v>746</v>
      </c>
      <c r="J115">
        <f t="shared" si="3"/>
        <v>113</v>
      </c>
      <c r="K115" t="str" cm="1">
        <f t="array" ref="K115">IFERROR(INDEX(tblClientes[Cliente],INT($J115/ROWS(tblConsorcios[Produto]))+1),"")</f>
        <v>Maria Souza</v>
      </c>
      <c r="L115" t="str" cm="1">
        <f t="array" ref="L115">IFERROR(INDEX(tblConsorcios[Produto],MOD($J115,ROWS(tblConsorcios[Produto]))+1),"")</f>
        <v>Imóvel IE200 – 200m</v>
      </c>
      <c r="M115" s="20" cm="1">
        <f t="array" ref="M115">IFERROR(INDEX(tblConsorcios[Valor da Carta (R$)],MOD($J115,ROWS(tblConsorcios[Produto]))+1),"")</f>
        <v>200000</v>
      </c>
      <c r="N115" s="2" cm="1">
        <f t="array" ref="N115">IFERROR(INDEX(tblConsorcios[Prazo (meses)],MOD($J115,ROWS(tblConsorcios[Produto]))+1),"")</f>
        <v>200</v>
      </c>
      <c r="O115" s="20" cm="1">
        <f t="array" ref="O115">IFERROR(INDEX(tblConsorcios[Parcela Mensal (R$)],MOD($J115,ROWS(tblConsorcios[Produto]))+1),"")</f>
        <v>1268</v>
      </c>
      <c r="P115" s="20" cm="1">
        <f t="array" ref="P115">IFERROR(INDEX(tblClientes[Dividendo Mensal (R$)],INT($J115/ROWS(tblConsorcios[Produto]))+1),"")</f>
        <v>3200</v>
      </c>
      <c r="Q115" s="20">
        <f t="shared" si="4"/>
        <v>1932</v>
      </c>
      <c r="R115">
        <f t="shared" si="5"/>
        <v>1</v>
      </c>
    </row>
    <row r="116" spans="1:18" x14ac:dyDescent="0.2">
      <c r="A116">
        <v>108</v>
      </c>
      <c r="B116" t="str">
        <v>João Silva</v>
      </c>
      <c r="C116" t="str">
        <v>Imóvel IE130 – 220m</v>
      </c>
      <c r="D116" s="20">
        <v>130000</v>
      </c>
      <c r="E116">
        <v>220</v>
      </c>
      <c r="F116" s="20">
        <v>755.18</v>
      </c>
      <c r="G116" s="20">
        <v>1500</v>
      </c>
      <c r="H116" s="20">
        <v>744.82</v>
      </c>
      <c r="J116">
        <f t="shared" si="3"/>
        <v>114</v>
      </c>
      <c r="K116" t="str" cm="1">
        <f t="array" ref="K116">IFERROR(INDEX(tblClientes[Cliente],INT($J116/ROWS(tblConsorcios[Produto]))+1),"")</f>
        <v>Maria Souza</v>
      </c>
      <c r="L116" t="str" cm="1">
        <f t="array" ref="L116">IFERROR(INDEX(tblConsorcios[Produto],MOD($J116,ROWS(tblConsorcios[Produto]))+1),"")</f>
        <v>Imóvel IE150 – 240m</v>
      </c>
      <c r="M116" s="20" cm="1">
        <f t="array" ref="M116">IFERROR(INDEX(tblConsorcios[Valor da Carta (R$)],MOD($J116,ROWS(tblConsorcios[Produto]))+1),"")</f>
        <v>150000</v>
      </c>
      <c r="N116" s="2" cm="1">
        <f t="array" ref="N116">IFERROR(INDEX(tblConsorcios[Prazo (meses)],MOD($J116,ROWS(tblConsorcios[Produto]))+1),"")</f>
        <v>240</v>
      </c>
      <c r="O116" s="20" cm="1">
        <f t="array" ref="O116">IFERROR(INDEX(tblConsorcios[Parcela Mensal (R$)],MOD($J116,ROWS(tblConsorcios[Produto]))+1),"")</f>
        <v>805</v>
      </c>
      <c r="P116" s="20" cm="1">
        <f t="array" ref="P116">IFERROR(INDEX(tblClientes[Dividendo Mensal (R$)],INT($J116/ROWS(tblConsorcios[Produto]))+1),"")</f>
        <v>3200</v>
      </c>
      <c r="Q116" s="20">
        <f t="shared" si="4"/>
        <v>2395</v>
      </c>
      <c r="R116">
        <f t="shared" si="5"/>
        <v>1</v>
      </c>
    </row>
    <row r="117" spans="1:18" x14ac:dyDescent="0.2">
      <c r="A117">
        <v>109</v>
      </c>
      <c r="B117" t="str">
        <v>João Silva</v>
      </c>
      <c r="C117" t="str">
        <v>Imóvel IE120 – 200m</v>
      </c>
      <c r="D117" s="20">
        <v>120000</v>
      </c>
      <c r="E117">
        <v>200</v>
      </c>
      <c r="F117" s="20">
        <v>760.8</v>
      </c>
      <c r="G117" s="20">
        <v>1500</v>
      </c>
      <c r="H117" s="20">
        <v>739.2</v>
      </c>
      <c r="J117">
        <f t="shared" si="3"/>
        <v>115</v>
      </c>
      <c r="K117" t="str" cm="1">
        <f t="array" ref="K117">IFERROR(INDEX(tblClientes[Cliente],INT($J117/ROWS(tblConsorcios[Produto]))+1),"")</f>
        <v>Maria Souza</v>
      </c>
      <c r="L117" t="str" cm="1">
        <f t="array" ref="L117">IFERROR(INDEX(tblConsorcios[Produto],MOD($J117,ROWS(tblConsorcios[Produto]))+1),"")</f>
        <v>Imóvel IE150 – 220m</v>
      </c>
      <c r="M117" s="20" cm="1">
        <f t="array" ref="M117">IFERROR(INDEX(tblConsorcios[Valor da Carta (R$)],MOD($J117,ROWS(tblConsorcios[Produto]))+1),"")</f>
        <v>150000</v>
      </c>
      <c r="N117" s="2" cm="1">
        <f t="array" ref="N117">IFERROR(INDEX(tblConsorcios[Prazo (meses)],MOD($J117,ROWS(tblConsorcios[Produto]))+1),"")</f>
        <v>220</v>
      </c>
      <c r="O117" s="20" cm="1">
        <f t="array" ref="O117">IFERROR(INDEX(tblConsorcios[Parcela Mensal (R$)],MOD($J117,ROWS(tblConsorcios[Produto]))+1),"")</f>
        <v>871.36</v>
      </c>
      <c r="P117" s="20" cm="1">
        <f t="array" ref="P117">IFERROR(INDEX(tblClientes[Dividendo Mensal (R$)],INT($J117/ROWS(tblConsorcios[Produto]))+1),"")</f>
        <v>3200</v>
      </c>
      <c r="Q117" s="20">
        <f t="shared" si="4"/>
        <v>2328.64</v>
      </c>
      <c r="R117">
        <f t="shared" si="5"/>
        <v>1</v>
      </c>
    </row>
    <row r="118" spans="1:18" x14ac:dyDescent="0.2">
      <c r="A118">
        <v>110</v>
      </c>
      <c r="B118" t="str">
        <v>Maria Souza</v>
      </c>
      <c r="C118" t="str">
        <v>Imóvel IE430 – 220m</v>
      </c>
      <c r="D118" s="20">
        <v>430000</v>
      </c>
      <c r="E118">
        <v>220</v>
      </c>
      <c r="F118" s="20">
        <v>2497.91</v>
      </c>
      <c r="G118" s="20">
        <v>3200</v>
      </c>
      <c r="H118" s="20">
        <v>702.09000000000015</v>
      </c>
      <c r="J118">
        <f t="shared" si="3"/>
        <v>116</v>
      </c>
      <c r="K118" t="str" cm="1">
        <f t="array" ref="K118">IFERROR(INDEX(tblClientes[Cliente],INT($J118/ROWS(tblConsorcios[Produto]))+1),"")</f>
        <v>Maria Souza</v>
      </c>
      <c r="L118" t="str" cm="1">
        <f t="array" ref="L118">IFERROR(INDEX(tblConsorcios[Produto],MOD($J118,ROWS(tblConsorcios[Produto]))+1),"")</f>
        <v>Imóvel IE150 – 200m</v>
      </c>
      <c r="M118" s="20" cm="1">
        <f t="array" ref="M118">IFERROR(INDEX(tblConsorcios[Valor da Carta (R$)],MOD($J118,ROWS(tblConsorcios[Produto]))+1),"")</f>
        <v>150000</v>
      </c>
      <c r="N118" s="2" cm="1">
        <f t="array" ref="N118">IFERROR(INDEX(tblConsorcios[Prazo (meses)],MOD($J118,ROWS(tblConsorcios[Produto]))+1),"")</f>
        <v>200</v>
      </c>
      <c r="O118" s="20" cm="1">
        <f t="array" ref="O118">IFERROR(INDEX(tblConsorcios[Parcela Mensal (R$)],MOD($J118,ROWS(tblConsorcios[Produto]))+1),"")</f>
        <v>951</v>
      </c>
      <c r="P118" s="20" cm="1">
        <f t="array" ref="P118">IFERROR(INDEX(tblClientes[Dividendo Mensal (R$)],INT($J118/ROWS(tblConsorcios[Produto]))+1),"")</f>
        <v>3200</v>
      </c>
      <c r="Q118" s="20">
        <f t="shared" si="4"/>
        <v>2249</v>
      </c>
      <c r="R118">
        <f t="shared" si="5"/>
        <v>1</v>
      </c>
    </row>
    <row r="119" spans="1:18" x14ac:dyDescent="0.2">
      <c r="A119">
        <v>111</v>
      </c>
      <c r="B119" t="str">
        <v>João Silva</v>
      </c>
      <c r="C119" t="str">
        <v>Imóvel IE150 – 240m</v>
      </c>
      <c r="D119" s="20">
        <v>150000</v>
      </c>
      <c r="E119">
        <v>240</v>
      </c>
      <c r="F119" s="20">
        <v>805</v>
      </c>
      <c r="G119" s="20">
        <v>1500</v>
      </c>
      <c r="H119" s="20">
        <v>695</v>
      </c>
      <c r="J119">
        <f t="shared" si="3"/>
        <v>117</v>
      </c>
      <c r="K119" t="str" cm="1">
        <f t="array" ref="K119">IFERROR(INDEX(tblClientes[Cliente],INT($J119/ROWS(tblConsorcios[Produto]))+1),"")</f>
        <v>Maria Souza</v>
      </c>
      <c r="L119" t="str" cm="1">
        <f t="array" ref="L119">IFERROR(INDEX(tblConsorcios[Produto],MOD($J119,ROWS(tblConsorcios[Produto]))+1),"")</f>
        <v>Imóvel IE140 – 240m</v>
      </c>
      <c r="M119" s="20" cm="1">
        <f t="array" ref="M119">IFERROR(INDEX(tblConsorcios[Valor da Carta (R$)],MOD($J119,ROWS(tblConsorcios[Produto]))+1),"")</f>
        <v>140000</v>
      </c>
      <c r="N119" s="2" cm="1">
        <f t="array" ref="N119">IFERROR(INDEX(tblConsorcios[Prazo (meses)],MOD($J119,ROWS(tblConsorcios[Produto]))+1),"")</f>
        <v>240</v>
      </c>
      <c r="O119" s="20" cm="1">
        <f t="array" ref="O119">IFERROR(INDEX(tblConsorcios[Parcela Mensal (R$)],MOD($J119,ROWS(tblConsorcios[Produto]))+1),"")</f>
        <v>751.33</v>
      </c>
      <c r="P119" s="20" cm="1">
        <f t="array" ref="P119">IFERROR(INDEX(tblClientes[Dividendo Mensal (R$)],INT($J119/ROWS(tblConsorcios[Produto]))+1),"")</f>
        <v>3200</v>
      </c>
      <c r="Q119" s="20">
        <f t="shared" si="4"/>
        <v>2448.67</v>
      </c>
      <c r="R119">
        <f t="shared" si="5"/>
        <v>1</v>
      </c>
    </row>
    <row r="120" spans="1:18" x14ac:dyDescent="0.2">
      <c r="A120">
        <v>112</v>
      </c>
      <c r="B120" t="str">
        <v>João Silva</v>
      </c>
      <c r="C120" t="str">
        <v>Imóvel IE140 – 220m</v>
      </c>
      <c r="D120" s="20">
        <v>140000</v>
      </c>
      <c r="E120">
        <v>220</v>
      </c>
      <c r="F120" s="20">
        <v>813.27</v>
      </c>
      <c r="G120" s="20">
        <v>1500</v>
      </c>
      <c r="H120" s="20">
        <v>686.73</v>
      </c>
      <c r="J120">
        <f t="shared" si="3"/>
        <v>118</v>
      </c>
      <c r="K120" t="str" cm="1">
        <f t="array" ref="K120">IFERROR(INDEX(tblClientes[Cliente],INT($J120/ROWS(tblConsorcios[Produto]))+1),"")</f>
        <v>Maria Souza</v>
      </c>
      <c r="L120" t="str" cm="1">
        <f t="array" ref="L120">IFERROR(INDEX(tblConsorcios[Produto],MOD($J120,ROWS(tblConsorcios[Produto]))+1),"")</f>
        <v>Imóvel IE140 – 220m</v>
      </c>
      <c r="M120" s="20" cm="1">
        <f t="array" ref="M120">IFERROR(INDEX(tblConsorcios[Valor da Carta (R$)],MOD($J120,ROWS(tblConsorcios[Produto]))+1),"")</f>
        <v>140000</v>
      </c>
      <c r="N120" s="2" cm="1">
        <f t="array" ref="N120">IFERROR(INDEX(tblConsorcios[Prazo (meses)],MOD($J120,ROWS(tblConsorcios[Produto]))+1),"")</f>
        <v>220</v>
      </c>
      <c r="O120" s="20" cm="1">
        <f t="array" ref="O120">IFERROR(INDEX(tblConsorcios[Parcela Mensal (R$)],MOD($J120,ROWS(tblConsorcios[Produto]))+1),"")</f>
        <v>813.27</v>
      </c>
      <c r="P120" s="20" cm="1">
        <f t="array" ref="P120">IFERROR(INDEX(tblClientes[Dividendo Mensal (R$)],INT($J120/ROWS(tblConsorcios[Produto]))+1),"")</f>
        <v>3200</v>
      </c>
      <c r="Q120" s="20">
        <f t="shared" si="4"/>
        <v>2386.73</v>
      </c>
      <c r="R120">
        <f t="shared" si="5"/>
        <v>1</v>
      </c>
    </row>
    <row r="121" spans="1:18" x14ac:dyDescent="0.2">
      <c r="A121">
        <v>113</v>
      </c>
      <c r="B121" t="str">
        <v>João Silva</v>
      </c>
      <c r="C121" t="str">
        <v>Imóvel IE130 – 200m</v>
      </c>
      <c r="D121" s="20">
        <v>130000</v>
      </c>
      <c r="E121">
        <v>200</v>
      </c>
      <c r="F121" s="20">
        <v>824.2</v>
      </c>
      <c r="G121" s="20">
        <v>1500</v>
      </c>
      <c r="H121" s="20">
        <v>675.8</v>
      </c>
      <c r="J121">
        <f t="shared" si="3"/>
        <v>119</v>
      </c>
      <c r="K121" t="str" cm="1">
        <f t="array" ref="K121">IFERROR(INDEX(tblClientes[Cliente],INT($J121/ROWS(tblConsorcios[Produto]))+1),"")</f>
        <v>Maria Souza</v>
      </c>
      <c r="L121" t="str" cm="1">
        <f t="array" ref="L121">IFERROR(INDEX(tblConsorcios[Produto],MOD($J121,ROWS(tblConsorcios[Produto]))+1),"")</f>
        <v>Imóvel IE140 – 200m</v>
      </c>
      <c r="M121" s="20" cm="1">
        <f t="array" ref="M121">IFERROR(INDEX(tblConsorcios[Valor da Carta (R$)],MOD($J121,ROWS(tblConsorcios[Produto]))+1),"")</f>
        <v>140000</v>
      </c>
      <c r="N121" s="2" cm="1">
        <f t="array" ref="N121">IFERROR(INDEX(tblConsorcios[Prazo (meses)],MOD($J121,ROWS(tblConsorcios[Produto]))+1),"")</f>
        <v>200</v>
      </c>
      <c r="O121" s="20" cm="1">
        <f t="array" ref="O121">IFERROR(INDEX(tblConsorcios[Parcela Mensal (R$)],MOD($J121,ROWS(tblConsorcios[Produto]))+1),"")</f>
        <v>887.6</v>
      </c>
      <c r="P121" s="20" cm="1">
        <f t="array" ref="P121">IFERROR(INDEX(tblClientes[Dividendo Mensal (R$)],INT($J121/ROWS(tblConsorcios[Produto]))+1),"")</f>
        <v>3200</v>
      </c>
      <c r="Q121" s="20">
        <f t="shared" si="4"/>
        <v>2312.4</v>
      </c>
      <c r="R121">
        <f t="shared" si="5"/>
        <v>1</v>
      </c>
    </row>
    <row r="122" spans="1:18" x14ac:dyDescent="0.2">
      <c r="A122">
        <v>114</v>
      </c>
      <c r="B122" t="str">
        <v>Maria Souza</v>
      </c>
      <c r="C122" t="str">
        <v>Imóvel IE400 – 200m</v>
      </c>
      <c r="D122" s="20">
        <v>400000</v>
      </c>
      <c r="E122">
        <v>200</v>
      </c>
      <c r="F122" s="20">
        <v>2536</v>
      </c>
      <c r="G122" s="20">
        <v>3200</v>
      </c>
      <c r="H122" s="20">
        <v>664</v>
      </c>
      <c r="J122">
        <f t="shared" si="3"/>
        <v>120</v>
      </c>
      <c r="K122" t="str" cm="1">
        <f t="array" ref="K122">IFERROR(INDEX(tblClientes[Cliente],INT($J122/ROWS(tblConsorcios[Produto]))+1),"")</f>
        <v>Maria Souza</v>
      </c>
      <c r="L122" t="str" cm="1">
        <f t="array" ref="L122">IFERROR(INDEX(tblConsorcios[Produto],MOD($J122,ROWS(tblConsorcios[Produto]))+1),"")</f>
        <v>Imóvel IE130 – 240m</v>
      </c>
      <c r="M122" s="20" cm="1">
        <f t="array" ref="M122">IFERROR(INDEX(tblConsorcios[Valor da Carta (R$)],MOD($J122,ROWS(tblConsorcios[Produto]))+1),"")</f>
        <v>130000</v>
      </c>
      <c r="N122" s="2" cm="1">
        <f t="array" ref="N122">IFERROR(INDEX(tblConsorcios[Prazo (meses)],MOD($J122,ROWS(tblConsorcios[Produto]))+1),"")</f>
        <v>240</v>
      </c>
      <c r="O122" s="20" cm="1">
        <f t="array" ref="O122">IFERROR(INDEX(tblConsorcios[Parcela Mensal (R$)],MOD($J122,ROWS(tblConsorcios[Produto]))+1),"")</f>
        <v>697.67</v>
      </c>
      <c r="P122" s="20" cm="1">
        <f t="array" ref="P122">IFERROR(INDEX(tblClientes[Dividendo Mensal (R$)],INT($J122/ROWS(tblConsorcios[Produto]))+1),"")</f>
        <v>3200</v>
      </c>
      <c r="Q122" s="20">
        <f t="shared" si="4"/>
        <v>2502.33</v>
      </c>
      <c r="R122">
        <f t="shared" si="5"/>
        <v>1</v>
      </c>
    </row>
    <row r="123" spans="1:18" x14ac:dyDescent="0.2">
      <c r="A123">
        <v>115</v>
      </c>
      <c r="B123" t="str">
        <v>João Silva</v>
      </c>
      <c r="C123" t="str">
        <v>Imóvel IE150 – 220m</v>
      </c>
      <c r="D123" s="20">
        <v>150000</v>
      </c>
      <c r="E123">
        <v>220</v>
      </c>
      <c r="F123" s="20">
        <v>871.36</v>
      </c>
      <c r="G123" s="20">
        <v>1500</v>
      </c>
      <c r="H123" s="20">
        <v>628.64</v>
      </c>
      <c r="J123">
        <f t="shared" si="3"/>
        <v>121</v>
      </c>
      <c r="K123" t="str" cm="1">
        <f t="array" ref="K123">IFERROR(INDEX(tblClientes[Cliente],INT($J123/ROWS(tblConsorcios[Produto]))+1),"")</f>
        <v>Maria Souza</v>
      </c>
      <c r="L123" t="str" cm="1">
        <f t="array" ref="L123">IFERROR(INDEX(tblConsorcios[Produto],MOD($J123,ROWS(tblConsorcios[Produto]))+1),"")</f>
        <v>Imóvel IE130 – 220m</v>
      </c>
      <c r="M123" s="20" cm="1">
        <f t="array" ref="M123">IFERROR(INDEX(tblConsorcios[Valor da Carta (R$)],MOD($J123,ROWS(tblConsorcios[Produto]))+1),"")</f>
        <v>130000</v>
      </c>
      <c r="N123" s="2" cm="1">
        <f t="array" ref="N123">IFERROR(INDEX(tblConsorcios[Prazo (meses)],MOD($J123,ROWS(tblConsorcios[Produto]))+1),"")</f>
        <v>220</v>
      </c>
      <c r="O123" s="20" cm="1">
        <f t="array" ref="O123">IFERROR(INDEX(tblConsorcios[Parcela Mensal (R$)],MOD($J123,ROWS(tblConsorcios[Produto]))+1),"")</f>
        <v>755.18</v>
      </c>
      <c r="P123" s="20" cm="1">
        <f t="array" ref="P123">IFERROR(INDEX(tblClientes[Dividendo Mensal (R$)],INT($J123/ROWS(tblConsorcios[Produto]))+1),"")</f>
        <v>3200</v>
      </c>
      <c r="Q123" s="20">
        <f t="shared" si="4"/>
        <v>2444.8200000000002</v>
      </c>
      <c r="R123">
        <f t="shared" si="5"/>
        <v>1</v>
      </c>
    </row>
    <row r="124" spans="1:18" x14ac:dyDescent="0.2">
      <c r="A124">
        <v>116</v>
      </c>
      <c r="B124" t="str">
        <v>Maria Souza</v>
      </c>
      <c r="C124" t="str">
        <v>Imóvel IE480 – 240m</v>
      </c>
      <c r="D124" s="20">
        <v>480000</v>
      </c>
      <c r="E124">
        <v>240</v>
      </c>
      <c r="F124" s="20">
        <v>2576</v>
      </c>
      <c r="G124" s="20">
        <v>3200</v>
      </c>
      <c r="H124" s="20">
        <v>624</v>
      </c>
      <c r="J124">
        <f t="shared" si="3"/>
        <v>122</v>
      </c>
      <c r="K124" t="str" cm="1">
        <f t="array" ref="K124">IFERROR(INDEX(tblClientes[Cliente],INT($J124/ROWS(tblConsorcios[Produto]))+1),"")</f>
        <v>Maria Souza</v>
      </c>
      <c r="L124" t="str" cm="1">
        <f t="array" ref="L124">IFERROR(INDEX(tblConsorcios[Produto],MOD($J124,ROWS(tblConsorcios[Produto]))+1),"")</f>
        <v>Imóvel IE130 – 200m</v>
      </c>
      <c r="M124" s="20" cm="1">
        <f t="array" ref="M124">IFERROR(INDEX(tblConsorcios[Valor da Carta (R$)],MOD($J124,ROWS(tblConsorcios[Produto]))+1),"")</f>
        <v>130000</v>
      </c>
      <c r="N124" s="2" cm="1">
        <f t="array" ref="N124">IFERROR(INDEX(tblConsorcios[Prazo (meses)],MOD($J124,ROWS(tblConsorcios[Produto]))+1),"")</f>
        <v>200</v>
      </c>
      <c r="O124" s="20" cm="1">
        <f t="array" ref="O124">IFERROR(INDEX(tblConsorcios[Parcela Mensal (R$)],MOD($J124,ROWS(tblConsorcios[Produto]))+1),"")</f>
        <v>824.2</v>
      </c>
      <c r="P124" s="20" cm="1">
        <f t="array" ref="P124">IFERROR(INDEX(tblClientes[Dividendo Mensal (R$)],INT($J124/ROWS(tblConsorcios[Produto]))+1),"")</f>
        <v>3200</v>
      </c>
      <c r="Q124" s="20">
        <f t="shared" si="4"/>
        <v>2375.8000000000002</v>
      </c>
      <c r="R124">
        <f t="shared" si="5"/>
        <v>1</v>
      </c>
    </row>
    <row r="125" spans="1:18" x14ac:dyDescent="0.2">
      <c r="A125">
        <v>117</v>
      </c>
      <c r="B125" t="str">
        <v>João Silva</v>
      </c>
      <c r="C125" t="str">
        <v>Imóvel IE140 – 200m</v>
      </c>
      <c r="D125" s="20">
        <v>140000</v>
      </c>
      <c r="E125">
        <v>200</v>
      </c>
      <c r="F125" s="20">
        <v>887.6</v>
      </c>
      <c r="G125" s="20">
        <v>1500</v>
      </c>
      <c r="H125" s="20">
        <v>612.4</v>
      </c>
      <c r="J125">
        <f t="shared" si="3"/>
        <v>123</v>
      </c>
      <c r="K125" t="str" cm="1">
        <f t="array" ref="K125">IFERROR(INDEX(tblClientes[Cliente],INT($J125/ROWS(tblConsorcios[Produto]))+1),"")</f>
        <v>Maria Souza</v>
      </c>
      <c r="L125" t="str" cm="1">
        <f t="array" ref="L125">IFERROR(INDEX(tblConsorcios[Produto],MOD($J125,ROWS(tblConsorcios[Produto]))+1),"")</f>
        <v>Imóvel IE120 – 240m</v>
      </c>
      <c r="M125" s="20" cm="1">
        <f t="array" ref="M125">IFERROR(INDEX(tblConsorcios[Valor da Carta (R$)],MOD($J125,ROWS(tblConsorcios[Produto]))+1),"")</f>
        <v>120000</v>
      </c>
      <c r="N125" s="2" cm="1">
        <f t="array" ref="N125">IFERROR(INDEX(tblConsorcios[Prazo (meses)],MOD($J125,ROWS(tblConsorcios[Produto]))+1),"")</f>
        <v>240</v>
      </c>
      <c r="O125" s="20" cm="1">
        <f t="array" ref="O125">IFERROR(INDEX(tblConsorcios[Parcela Mensal (R$)],MOD($J125,ROWS(tblConsorcios[Produto]))+1),"")</f>
        <v>644</v>
      </c>
      <c r="P125" s="20" cm="1">
        <f t="array" ref="P125">IFERROR(INDEX(tblClientes[Dividendo Mensal (R$)],INT($J125/ROWS(tblConsorcios[Produto]))+1),"")</f>
        <v>3200</v>
      </c>
      <c r="Q125" s="20">
        <f t="shared" si="4"/>
        <v>2556</v>
      </c>
      <c r="R125">
        <f t="shared" si="5"/>
        <v>1</v>
      </c>
    </row>
    <row r="126" spans="1:18" x14ac:dyDescent="0.2">
      <c r="A126">
        <v>118</v>
      </c>
      <c r="B126" t="str">
        <v>Maria Souza</v>
      </c>
      <c r="C126" t="str">
        <v>Imóvel IE450 – 220m</v>
      </c>
      <c r="D126" s="20">
        <v>450000</v>
      </c>
      <c r="E126">
        <v>220</v>
      </c>
      <c r="F126" s="20">
        <v>2614.09</v>
      </c>
      <c r="G126" s="20">
        <v>3200</v>
      </c>
      <c r="H126" s="20">
        <v>585.90999999999985</v>
      </c>
      <c r="J126">
        <f t="shared" si="3"/>
        <v>124</v>
      </c>
      <c r="K126" t="str" cm="1">
        <f t="array" ref="K126">IFERROR(INDEX(tblClientes[Cliente],INT($J126/ROWS(tblConsorcios[Produto]))+1),"")</f>
        <v>Maria Souza</v>
      </c>
      <c r="L126" t="str" cm="1">
        <f t="array" ref="L126">IFERROR(INDEX(tblConsorcios[Produto],MOD($J126,ROWS(tblConsorcios[Produto]))+1),"")</f>
        <v>Imóvel IE120 – 220m</v>
      </c>
      <c r="M126" s="20" cm="1">
        <f t="array" ref="M126">IFERROR(INDEX(tblConsorcios[Valor da Carta (R$)],MOD($J126,ROWS(tblConsorcios[Produto]))+1),"")</f>
        <v>120000</v>
      </c>
      <c r="N126" s="2" cm="1">
        <f t="array" ref="N126">IFERROR(INDEX(tblConsorcios[Prazo (meses)],MOD($J126,ROWS(tblConsorcios[Produto]))+1),"")</f>
        <v>220</v>
      </c>
      <c r="O126" s="20" cm="1">
        <f t="array" ref="O126">IFERROR(INDEX(tblConsorcios[Parcela Mensal (R$)],MOD($J126,ROWS(tblConsorcios[Produto]))+1),"")</f>
        <v>697.09</v>
      </c>
      <c r="P126" s="20" cm="1">
        <f t="array" ref="P126">IFERROR(INDEX(tblClientes[Dividendo Mensal (R$)],INT($J126/ROWS(tblConsorcios[Produto]))+1),"")</f>
        <v>3200</v>
      </c>
      <c r="Q126" s="20">
        <f t="shared" si="4"/>
        <v>2502.91</v>
      </c>
      <c r="R126">
        <f t="shared" si="5"/>
        <v>1</v>
      </c>
    </row>
    <row r="127" spans="1:18" x14ac:dyDescent="0.2">
      <c r="A127">
        <v>119</v>
      </c>
      <c r="B127" t="str">
        <v>João Silva</v>
      </c>
      <c r="C127" t="str">
        <v>Imóvel IE150 – 200m</v>
      </c>
      <c r="D127" s="20">
        <v>150000</v>
      </c>
      <c r="E127">
        <v>200</v>
      </c>
      <c r="F127" s="20">
        <v>951</v>
      </c>
      <c r="G127" s="20">
        <v>1500</v>
      </c>
      <c r="H127" s="20">
        <v>549</v>
      </c>
      <c r="J127">
        <f t="shared" si="3"/>
        <v>125</v>
      </c>
      <c r="K127" t="str" cm="1">
        <f t="array" ref="K127">IFERROR(INDEX(tblClientes[Cliente],INT($J127/ROWS(tblConsorcios[Produto]))+1),"")</f>
        <v>Maria Souza</v>
      </c>
      <c r="L127" t="str" cm="1">
        <f t="array" ref="L127">IFERROR(INDEX(tblConsorcios[Produto],MOD($J127,ROWS(tblConsorcios[Produto]))+1),"")</f>
        <v>Imóvel IE120 – 200m</v>
      </c>
      <c r="M127" s="20" cm="1">
        <f t="array" ref="M127">IFERROR(INDEX(tblConsorcios[Valor da Carta (R$)],MOD($J127,ROWS(tblConsorcios[Produto]))+1),"")</f>
        <v>120000</v>
      </c>
      <c r="N127" s="2" cm="1">
        <f t="array" ref="N127">IFERROR(INDEX(tblConsorcios[Prazo (meses)],MOD($J127,ROWS(tblConsorcios[Produto]))+1),"")</f>
        <v>200</v>
      </c>
      <c r="O127" s="20" cm="1">
        <f t="array" ref="O127">IFERROR(INDEX(tblConsorcios[Parcela Mensal (R$)],MOD($J127,ROWS(tblConsorcios[Produto]))+1),"")</f>
        <v>760.8</v>
      </c>
      <c r="P127" s="20" cm="1">
        <f t="array" ref="P127">IFERROR(INDEX(tblClientes[Dividendo Mensal (R$)],INT($J127/ROWS(tblConsorcios[Produto]))+1),"")</f>
        <v>3200</v>
      </c>
      <c r="Q127" s="20">
        <f t="shared" si="4"/>
        <v>2439.1999999999998</v>
      </c>
      <c r="R127">
        <f t="shared" si="5"/>
        <v>1</v>
      </c>
    </row>
    <row r="128" spans="1:18" x14ac:dyDescent="0.2">
      <c r="A128">
        <v>120</v>
      </c>
      <c r="B128" t="str">
        <v>Maria Souza</v>
      </c>
      <c r="C128" t="str">
        <v>Imóvel IE500 – 240m</v>
      </c>
      <c r="D128" s="20">
        <v>500000</v>
      </c>
      <c r="E128">
        <v>240</v>
      </c>
      <c r="F128" s="20">
        <v>2683.33</v>
      </c>
      <c r="G128" s="20">
        <v>3200</v>
      </c>
      <c r="H128" s="20">
        <v>516.67000000000007</v>
      </c>
      <c r="J128">
        <f t="shared" si="3"/>
        <v>126</v>
      </c>
      <c r="K128" t="str" cm="1">
        <f t="array" ref="K128">IFERROR(INDEX(tblClientes[Cliente],INT($J128/ROWS(tblConsorcios[Produto]))+1),"")</f>
        <v>Carlos Pereira</v>
      </c>
      <c r="L128" t="str" cm="1">
        <f t="array" ref="L128">IFERROR(INDEX(tblConsorcios[Produto],MOD($J128,ROWS(tblConsorcios[Produto]))+1),"")</f>
        <v>Imóvel IE600 – 240m</v>
      </c>
      <c r="M128" s="20" cm="1">
        <f t="array" ref="M128">IFERROR(INDEX(tblConsorcios[Valor da Carta (R$)],MOD($J128,ROWS(tblConsorcios[Produto]))+1),"")</f>
        <v>600000</v>
      </c>
      <c r="N128" s="2" cm="1">
        <f t="array" ref="N128">IFERROR(INDEX(tblConsorcios[Prazo (meses)],MOD($J128,ROWS(tblConsorcios[Produto]))+1),"")</f>
        <v>240</v>
      </c>
      <c r="O128" s="20" cm="1">
        <f t="array" ref="O128">IFERROR(INDEX(tblConsorcios[Parcela Mensal (R$)],MOD($J128,ROWS(tblConsorcios[Produto]))+1),"")</f>
        <v>3220</v>
      </c>
      <c r="P128" s="20" cm="1">
        <f t="array" ref="P128">IFERROR(INDEX(tblClientes[Dividendo Mensal (R$)],INT($J128/ROWS(tblConsorcios[Produto]))+1),"")</f>
        <v>800</v>
      </c>
      <c r="Q128" s="20">
        <f t="shared" si="4"/>
        <v>-2420</v>
      </c>
      <c r="R128">
        <f t="shared" si="5"/>
        <v>0</v>
      </c>
    </row>
    <row r="129" spans="1:18" x14ac:dyDescent="0.2">
      <c r="A129">
        <v>121</v>
      </c>
      <c r="B129" t="str">
        <v>Maria Souza</v>
      </c>
      <c r="C129" t="str">
        <v>Imóvel IE430 – 200m</v>
      </c>
      <c r="D129" s="20">
        <v>430000</v>
      </c>
      <c r="E129">
        <v>200</v>
      </c>
      <c r="F129" s="20">
        <v>2726.2</v>
      </c>
      <c r="G129" s="20">
        <v>3200</v>
      </c>
      <c r="H129" s="20">
        <v>473.80000000000018</v>
      </c>
      <c r="J129">
        <f t="shared" si="3"/>
        <v>127</v>
      </c>
      <c r="K129" t="str" cm="1">
        <f t="array" ref="K129">IFERROR(INDEX(tblClientes[Cliente],INT($J129/ROWS(tblConsorcios[Produto]))+1),"")</f>
        <v>Carlos Pereira</v>
      </c>
      <c r="L129" t="str" cm="1">
        <f t="array" ref="L129">IFERROR(INDEX(tblConsorcios[Produto],MOD($J129,ROWS(tblConsorcios[Produto]))+1),"")</f>
        <v>Imóvel IE600 – 220m</v>
      </c>
      <c r="M129" s="20" cm="1">
        <f t="array" ref="M129">IFERROR(INDEX(tblConsorcios[Valor da Carta (R$)],MOD($J129,ROWS(tblConsorcios[Produto]))+1),"")</f>
        <v>600000</v>
      </c>
      <c r="N129" s="2" cm="1">
        <f t="array" ref="N129">IFERROR(INDEX(tblConsorcios[Prazo (meses)],MOD($J129,ROWS(tblConsorcios[Produto]))+1),"")</f>
        <v>220</v>
      </c>
      <c r="O129" s="20" cm="1">
        <f t="array" ref="O129">IFERROR(INDEX(tblConsorcios[Parcela Mensal (R$)],MOD($J129,ROWS(tblConsorcios[Produto]))+1),"")</f>
        <v>3485.45</v>
      </c>
      <c r="P129" s="20" cm="1">
        <f t="array" ref="P129">IFERROR(INDEX(tblClientes[Dividendo Mensal (R$)],INT($J129/ROWS(tblConsorcios[Produto]))+1),"")</f>
        <v>800</v>
      </c>
      <c r="Q129" s="20">
        <f t="shared" si="4"/>
        <v>-2685.45</v>
      </c>
      <c r="R129">
        <f t="shared" si="5"/>
        <v>0</v>
      </c>
    </row>
    <row r="130" spans="1:18" x14ac:dyDescent="0.2">
      <c r="A130">
        <v>122</v>
      </c>
      <c r="B130" t="str">
        <v>João Silva</v>
      </c>
      <c r="C130" t="str">
        <v>Imóvel IE200 – 240m</v>
      </c>
      <c r="D130" s="20">
        <v>200000</v>
      </c>
      <c r="E130">
        <v>240</v>
      </c>
      <c r="F130" s="20">
        <v>1073.33</v>
      </c>
      <c r="G130" s="20">
        <v>1500</v>
      </c>
      <c r="H130" s="20">
        <v>426.67000000000007</v>
      </c>
      <c r="J130">
        <f t="shared" si="3"/>
        <v>128</v>
      </c>
      <c r="K130" t="str" cm="1">
        <f t="array" ref="K130">IFERROR(INDEX(tblClientes[Cliente],INT($J130/ROWS(tblConsorcios[Produto]))+1),"")</f>
        <v>Carlos Pereira</v>
      </c>
      <c r="L130" t="str" cm="1">
        <f t="array" ref="L130">IFERROR(INDEX(tblConsorcios[Produto],MOD($J130,ROWS(tblConsorcios[Produto]))+1),"")</f>
        <v>Imóvel IE600 – 200m</v>
      </c>
      <c r="M130" s="20" cm="1">
        <f t="array" ref="M130">IFERROR(INDEX(tblConsorcios[Valor da Carta (R$)],MOD($J130,ROWS(tblConsorcios[Produto]))+1),"")</f>
        <v>600000</v>
      </c>
      <c r="N130" s="2" cm="1">
        <f t="array" ref="N130">IFERROR(INDEX(tblConsorcios[Prazo (meses)],MOD($J130,ROWS(tblConsorcios[Produto]))+1),"")</f>
        <v>200</v>
      </c>
      <c r="O130" s="20" cm="1">
        <f t="array" ref="O130">IFERROR(INDEX(tblConsorcios[Parcela Mensal (R$)],MOD($J130,ROWS(tblConsorcios[Produto]))+1),"")</f>
        <v>3804</v>
      </c>
      <c r="P130" s="20" cm="1">
        <f t="array" ref="P130">IFERROR(INDEX(tblClientes[Dividendo Mensal (R$)],INT($J130/ROWS(tblConsorcios[Produto]))+1),"")</f>
        <v>800</v>
      </c>
      <c r="Q130" s="20">
        <f t="shared" si="4"/>
        <v>-3004</v>
      </c>
      <c r="R130">
        <f t="shared" si="5"/>
        <v>0</v>
      </c>
    </row>
    <row r="131" spans="1:18" x14ac:dyDescent="0.2">
      <c r="A131">
        <v>123</v>
      </c>
      <c r="B131" t="str">
        <v>Maria Souza</v>
      </c>
      <c r="C131" t="str">
        <v>Imóvel IE480 – 220m</v>
      </c>
      <c r="D131" s="20">
        <v>480000</v>
      </c>
      <c r="E131">
        <v>220</v>
      </c>
      <c r="F131" s="20">
        <v>2788.36</v>
      </c>
      <c r="G131" s="20">
        <v>3200</v>
      </c>
      <c r="H131" s="20">
        <v>411.63999999999987</v>
      </c>
      <c r="J131">
        <f t="shared" ref="J131:J194" si="6">ROW()-2</f>
        <v>129</v>
      </c>
      <c r="K131" t="str" cm="1">
        <f t="array" ref="K131">IFERROR(INDEX(tblClientes[Cliente],INT($J131/ROWS(tblConsorcios[Produto]))+1),"")</f>
        <v>Carlos Pereira</v>
      </c>
      <c r="L131" t="str" cm="1">
        <f t="array" ref="L131">IFERROR(INDEX(tblConsorcios[Produto],MOD($J131,ROWS(tblConsorcios[Produto]))+1),"")</f>
        <v>Imóvel IE580 – 240m</v>
      </c>
      <c r="M131" s="20" cm="1">
        <f t="array" ref="M131">IFERROR(INDEX(tblConsorcios[Valor da Carta (R$)],MOD($J131,ROWS(tblConsorcios[Produto]))+1),"")</f>
        <v>580000</v>
      </c>
      <c r="N131" s="2" cm="1">
        <f t="array" ref="N131">IFERROR(INDEX(tblConsorcios[Prazo (meses)],MOD($J131,ROWS(tblConsorcios[Produto]))+1),"")</f>
        <v>240</v>
      </c>
      <c r="O131" s="20" cm="1">
        <f t="array" ref="O131">IFERROR(INDEX(tblConsorcios[Parcela Mensal (R$)],MOD($J131,ROWS(tblConsorcios[Produto]))+1),"")</f>
        <v>3112.67</v>
      </c>
      <c r="P131" s="20" cm="1">
        <f t="array" ref="P131">IFERROR(INDEX(tblClientes[Dividendo Mensal (R$)],INT($J131/ROWS(tblConsorcios[Produto]))+1),"")</f>
        <v>800</v>
      </c>
      <c r="Q131" s="20">
        <f t="shared" ref="Q131:Q194" si="7">IF(AND(ISNUMBER(O131),ISNUMBER(P131)),P131-O131,"")</f>
        <v>-2312.67</v>
      </c>
      <c r="R131">
        <f t="shared" ref="R131:R194" si="8">IF(AND(ISNUMBER(O131),ISNUMBER(P131),O131&lt;=P131),1,0)</f>
        <v>0</v>
      </c>
    </row>
    <row r="132" spans="1:18" x14ac:dyDescent="0.2">
      <c r="A132">
        <v>124</v>
      </c>
      <c r="B132" t="str">
        <v>Maria Souza</v>
      </c>
      <c r="C132" t="str">
        <v>Imóvel IE530 – 240m</v>
      </c>
      <c r="D132" s="20">
        <v>530000</v>
      </c>
      <c r="E132">
        <v>240</v>
      </c>
      <c r="F132" s="20">
        <v>2844.33</v>
      </c>
      <c r="G132" s="20">
        <v>3200</v>
      </c>
      <c r="H132" s="20">
        <v>355.67000000000007</v>
      </c>
      <c r="J132">
        <f t="shared" si="6"/>
        <v>130</v>
      </c>
      <c r="K132" t="str" cm="1">
        <f t="array" ref="K132">IFERROR(INDEX(tblClientes[Cliente],INT($J132/ROWS(tblConsorcios[Produto]))+1),"")</f>
        <v>Carlos Pereira</v>
      </c>
      <c r="L132" t="str" cm="1">
        <f t="array" ref="L132">IFERROR(INDEX(tblConsorcios[Produto],MOD($J132,ROWS(tblConsorcios[Produto]))+1),"")</f>
        <v>Imóvel IE580 – 220m</v>
      </c>
      <c r="M132" s="20" cm="1">
        <f t="array" ref="M132">IFERROR(INDEX(tblConsorcios[Valor da Carta (R$)],MOD($J132,ROWS(tblConsorcios[Produto]))+1),"")</f>
        <v>580000</v>
      </c>
      <c r="N132" s="2" cm="1">
        <f t="array" ref="N132">IFERROR(INDEX(tblConsorcios[Prazo (meses)],MOD($J132,ROWS(tblConsorcios[Produto]))+1),"")</f>
        <v>220</v>
      </c>
      <c r="O132" s="20" cm="1">
        <f t="array" ref="O132">IFERROR(INDEX(tblConsorcios[Parcela Mensal (R$)],MOD($J132,ROWS(tblConsorcios[Produto]))+1),"")</f>
        <v>3369.27</v>
      </c>
      <c r="P132" s="20" cm="1">
        <f t="array" ref="P132">IFERROR(INDEX(tblClientes[Dividendo Mensal (R$)],INT($J132/ROWS(tblConsorcios[Produto]))+1),"")</f>
        <v>800</v>
      </c>
      <c r="Q132" s="20">
        <f t="shared" si="7"/>
        <v>-2569.27</v>
      </c>
      <c r="R132">
        <f t="shared" si="8"/>
        <v>0</v>
      </c>
    </row>
    <row r="133" spans="1:18" x14ac:dyDescent="0.2">
      <c r="A133">
        <v>125</v>
      </c>
      <c r="B133" t="str">
        <v>Maria Souza</v>
      </c>
      <c r="C133" t="str">
        <v>Imóvel IE450 – 200m</v>
      </c>
      <c r="D133" s="20">
        <v>450000</v>
      </c>
      <c r="E133">
        <v>200</v>
      </c>
      <c r="F133" s="20">
        <v>2853</v>
      </c>
      <c r="G133" s="20">
        <v>3200</v>
      </c>
      <c r="H133" s="20">
        <v>347</v>
      </c>
      <c r="J133">
        <f t="shared" si="6"/>
        <v>131</v>
      </c>
      <c r="K133" t="str" cm="1">
        <f t="array" ref="K133">IFERROR(INDEX(tblClientes[Cliente],INT($J133/ROWS(tblConsorcios[Produto]))+1),"")</f>
        <v>Carlos Pereira</v>
      </c>
      <c r="L133" t="str" cm="1">
        <f t="array" ref="L133">IFERROR(INDEX(tblConsorcios[Produto],MOD($J133,ROWS(tblConsorcios[Produto]))+1),"")</f>
        <v>Imóvel IE580 – 200m</v>
      </c>
      <c r="M133" s="20" cm="1">
        <f t="array" ref="M133">IFERROR(INDEX(tblConsorcios[Valor da Carta (R$)],MOD($J133,ROWS(tblConsorcios[Produto]))+1),"")</f>
        <v>580000</v>
      </c>
      <c r="N133" s="2" cm="1">
        <f t="array" ref="N133">IFERROR(INDEX(tblConsorcios[Prazo (meses)],MOD($J133,ROWS(tblConsorcios[Produto]))+1),"")</f>
        <v>200</v>
      </c>
      <c r="O133" s="20" cm="1">
        <f t="array" ref="O133">IFERROR(INDEX(tblConsorcios[Parcela Mensal (R$)],MOD($J133,ROWS(tblConsorcios[Produto]))+1),"")</f>
        <v>3677.2</v>
      </c>
      <c r="P133" s="20" cm="1">
        <f t="array" ref="P133">IFERROR(INDEX(tblClientes[Dividendo Mensal (R$)],INT($J133/ROWS(tblConsorcios[Produto]))+1),"")</f>
        <v>800</v>
      </c>
      <c r="Q133" s="20">
        <f t="shared" si="7"/>
        <v>-2877.2</v>
      </c>
      <c r="R133">
        <f t="shared" si="8"/>
        <v>0</v>
      </c>
    </row>
    <row r="134" spans="1:18" x14ac:dyDescent="0.2">
      <c r="A134">
        <v>126</v>
      </c>
      <c r="B134" t="str">
        <v>João Silva</v>
      </c>
      <c r="C134" t="str">
        <v>Imóvel IE200 – 220m</v>
      </c>
      <c r="D134" s="20">
        <v>200000</v>
      </c>
      <c r="E134">
        <v>220</v>
      </c>
      <c r="F134" s="20">
        <v>1161.82</v>
      </c>
      <c r="G134" s="20">
        <v>1500</v>
      </c>
      <c r="H134" s="20">
        <v>338.18000000000006</v>
      </c>
      <c r="J134">
        <f t="shared" si="6"/>
        <v>132</v>
      </c>
      <c r="K134" t="str" cm="1">
        <f t="array" ref="K134">IFERROR(INDEX(tblClientes[Cliente],INT($J134/ROWS(tblConsorcios[Produto]))+1),"")</f>
        <v>Carlos Pereira</v>
      </c>
      <c r="L134" t="str" cm="1">
        <f t="array" ref="L134">IFERROR(INDEX(tblConsorcios[Produto],MOD($J134,ROWS(tblConsorcios[Produto]))+1),"")</f>
        <v>Imóvel IE550 – 240m</v>
      </c>
      <c r="M134" s="20" cm="1">
        <f t="array" ref="M134">IFERROR(INDEX(tblConsorcios[Valor da Carta (R$)],MOD($J134,ROWS(tblConsorcios[Produto]))+1),"")</f>
        <v>550000</v>
      </c>
      <c r="N134" s="2" cm="1">
        <f t="array" ref="N134">IFERROR(INDEX(tblConsorcios[Prazo (meses)],MOD($J134,ROWS(tblConsorcios[Produto]))+1),"")</f>
        <v>240</v>
      </c>
      <c r="O134" s="20" cm="1">
        <f t="array" ref="O134">IFERROR(INDEX(tblConsorcios[Parcela Mensal (R$)],MOD($J134,ROWS(tblConsorcios[Produto]))+1),"")</f>
        <v>2951.67</v>
      </c>
      <c r="P134" s="20" cm="1">
        <f t="array" ref="P134">IFERROR(INDEX(tblClientes[Dividendo Mensal (R$)],INT($J134/ROWS(tblConsorcios[Produto]))+1),"")</f>
        <v>800</v>
      </c>
      <c r="Q134" s="20">
        <f t="shared" si="7"/>
        <v>-2151.67</v>
      </c>
      <c r="R134">
        <f t="shared" si="8"/>
        <v>0</v>
      </c>
    </row>
    <row r="135" spans="1:18" x14ac:dyDescent="0.2">
      <c r="A135">
        <v>127</v>
      </c>
      <c r="B135" t="str">
        <v>João Silva</v>
      </c>
      <c r="C135" t="str">
        <v>Imóvel IE220 – 240m</v>
      </c>
      <c r="D135" s="20">
        <v>220000</v>
      </c>
      <c r="E135">
        <v>240</v>
      </c>
      <c r="F135" s="20">
        <v>1180.67</v>
      </c>
      <c r="G135" s="20">
        <v>1500</v>
      </c>
      <c r="H135" s="20">
        <v>319.32999999999993</v>
      </c>
      <c r="J135">
        <f t="shared" si="6"/>
        <v>133</v>
      </c>
      <c r="K135" t="str" cm="1">
        <f t="array" ref="K135">IFERROR(INDEX(tblClientes[Cliente],INT($J135/ROWS(tblConsorcios[Produto]))+1),"")</f>
        <v>Carlos Pereira</v>
      </c>
      <c r="L135" t="str" cm="1">
        <f t="array" ref="L135">IFERROR(INDEX(tblConsorcios[Produto],MOD($J135,ROWS(tblConsorcios[Produto]))+1),"")</f>
        <v>Imóvel IE550 – 220m</v>
      </c>
      <c r="M135" s="20" cm="1">
        <f t="array" ref="M135">IFERROR(INDEX(tblConsorcios[Valor da Carta (R$)],MOD($J135,ROWS(tblConsorcios[Produto]))+1),"")</f>
        <v>550000</v>
      </c>
      <c r="N135" s="2" cm="1">
        <f t="array" ref="N135">IFERROR(INDEX(tblConsorcios[Prazo (meses)],MOD($J135,ROWS(tblConsorcios[Produto]))+1),"")</f>
        <v>220</v>
      </c>
      <c r="O135" s="20" cm="1">
        <f t="array" ref="O135">IFERROR(INDEX(tblConsorcios[Parcela Mensal (R$)],MOD($J135,ROWS(tblConsorcios[Produto]))+1),"")</f>
        <v>3195</v>
      </c>
      <c r="P135" s="20" cm="1">
        <f t="array" ref="P135">IFERROR(INDEX(tblClientes[Dividendo Mensal (R$)],INT($J135/ROWS(tblConsorcios[Produto]))+1),"")</f>
        <v>800</v>
      </c>
      <c r="Q135" s="20">
        <f t="shared" si="7"/>
        <v>-2395</v>
      </c>
      <c r="R135">
        <f t="shared" si="8"/>
        <v>0</v>
      </c>
    </row>
    <row r="136" spans="1:18" x14ac:dyDescent="0.2">
      <c r="A136">
        <v>128</v>
      </c>
      <c r="B136" t="str">
        <v>Maria Souza</v>
      </c>
      <c r="C136" t="str">
        <v>Imóvel IE500 – 220m</v>
      </c>
      <c r="D136" s="20">
        <v>500000</v>
      </c>
      <c r="E136">
        <v>220</v>
      </c>
      <c r="F136" s="20">
        <v>2904.55</v>
      </c>
      <c r="G136" s="20">
        <v>3200</v>
      </c>
      <c r="H136" s="20">
        <v>295.44999999999982</v>
      </c>
      <c r="J136">
        <f t="shared" si="6"/>
        <v>134</v>
      </c>
      <c r="K136" t="str" cm="1">
        <f t="array" ref="K136">IFERROR(INDEX(tblClientes[Cliente],INT($J136/ROWS(tblConsorcios[Produto]))+1),"")</f>
        <v>Carlos Pereira</v>
      </c>
      <c r="L136" t="str" cm="1">
        <f t="array" ref="L136">IFERROR(INDEX(tblConsorcios[Produto],MOD($J136,ROWS(tblConsorcios[Produto]))+1),"")</f>
        <v>Imóvel IE550 – 200m</v>
      </c>
      <c r="M136" s="20" cm="1">
        <f t="array" ref="M136">IFERROR(INDEX(tblConsorcios[Valor da Carta (R$)],MOD($J136,ROWS(tblConsorcios[Produto]))+1),"")</f>
        <v>550000</v>
      </c>
      <c r="N136" s="2" cm="1">
        <f t="array" ref="N136">IFERROR(INDEX(tblConsorcios[Prazo (meses)],MOD($J136,ROWS(tblConsorcios[Produto]))+1),"")</f>
        <v>200</v>
      </c>
      <c r="O136" s="20" cm="1">
        <f t="array" ref="O136">IFERROR(INDEX(tblConsorcios[Parcela Mensal (R$)],MOD($J136,ROWS(tblConsorcios[Produto]))+1),"")</f>
        <v>3487</v>
      </c>
      <c r="P136" s="20" cm="1">
        <f t="array" ref="P136">IFERROR(INDEX(tblClientes[Dividendo Mensal (R$)],INT($J136/ROWS(tblConsorcios[Produto]))+1),"")</f>
        <v>800</v>
      </c>
      <c r="Q136" s="20">
        <f t="shared" si="7"/>
        <v>-2687</v>
      </c>
      <c r="R136">
        <f t="shared" si="8"/>
        <v>0</v>
      </c>
    </row>
    <row r="137" spans="1:18" x14ac:dyDescent="0.2">
      <c r="A137">
        <v>129</v>
      </c>
      <c r="B137" t="str">
        <v>João Silva</v>
      </c>
      <c r="C137" t="str">
        <v>Imóvel IE230 – 240m</v>
      </c>
      <c r="D137" s="20">
        <v>230000</v>
      </c>
      <c r="E137">
        <v>240</v>
      </c>
      <c r="F137" s="20">
        <v>1234.33</v>
      </c>
      <c r="G137" s="20">
        <v>1500</v>
      </c>
      <c r="H137" s="20">
        <v>265.67000000000007</v>
      </c>
      <c r="J137">
        <f t="shared" si="6"/>
        <v>135</v>
      </c>
      <c r="K137" t="str" cm="1">
        <f t="array" ref="K137">IFERROR(INDEX(tblClientes[Cliente],INT($J137/ROWS(tblConsorcios[Produto]))+1),"")</f>
        <v>Carlos Pereira</v>
      </c>
      <c r="L137" t="str" cm="1">
        <f t="array" ref="L137">IFERROR(INDEX(tblConsorcios[Produto],MOD($J137,ROWS(tblConsorcios[Produto]))+1),"")</f>
        <v>Imóvel IE530 – 240m</v>
      </c>
      <c r="M137" s="20" cm="1">
        <f t="array" ref="M137">IFERROR(INDEX(tblConsorcios[Valor da Carta (R$)],MOD($J137,ROWS(tblConsorcios[Produto]))+1),"")</f>
        <v>530000</v>
      </c>
      <c r="N137" s="2" cm="1">
        <f t="array" ref="N137">IFERROR(INDEX(tblConsorcios[Prazo (meses)],MOD($J137,ROWS(tblConsorcios[Produto]))+1),"")</f>
        <v>240</v>
      </c>
      <c r="O137" s="20" cm="1">
        <f t="array" ref="O137">IFERROR(INDEX(tblConsorcios[Parcela Mensal (R$)],MOD($J137,ROWS(tblConsorcios[Produto]))+1),"")</f>
        <v>2844.33</v>
      </c>
      <c r="P137" s="20" cm="1">
        <f t="array" ref="P137">IFERROR(INDEX(tblClientes[Dividendo Mensal (R$)],INT($J137/ROWS(tblConsorcios[Produto]))+1),"")</f>
        <v>800</v>
      </c>
      <c r="Q137" s="20">
        <f t="shared" si="7"/>
        <v>-2044.33</v>
      </c>
      <c r="R137">
        <f t="shared" si="8"/>
        <v>0</v>
      </c>
    </row>
    <row r="138" spans="1:18" x14ac:dyDescent="0.2">
      <c r="A138">
        <v>130</v>
      </c>
      <c r="B138" t="str">
        <v>Maria Souza</v>
      </c>
      <c r="C138" t="str">
        <v>Imóvel IE550 – 240m</v>
      </c>
      <c r="D138" s="20">
        <v>550000</v>
      </c>
      <c r="E138">
        <v>240</v>
      </c>
      <c r="F138" s="20">
        <v>2951.67</v>
      </c>
      <c r="G138" s="20">
        <v>3200</v>
      </c>
      <c r="H138" s="20">
        <v>248.32999999999993</v>
      </c>
      <c r="J138">
        <f t="shared" si="6"/>
        <v>136</v>
      </c>
      <c r="K138" t="str" cm="1">
        <f t="array" ref="K138">IFERROR(INDEX(tblClientes[Cliente],INT($J138/ROWS(tblConsorcios[Produto]))+1),"")</f>
        <v>Carlos Pereira</v>
      </c>
      <c r="L138" t="str" cm="1">
        <f t="array" ref="L138">IFERROR(INDEX(tblConsorcios[Produto],MOD($J138,ROWS(tblConsorcios[Produto]))+1),"")</f>
        <v>Imóvel IE530 – 220m</v>
      </c>
      <c r="M138" s="20" cm="1">
        <f t="array" ref="M138">IFERROR(INDEX(tblConsorcios[Valor da Carta (R$)],MOD($J138,ROWS(tblConsorcios[Produto]))+1),"")</f>
        <v>530000</v>
      </c>
      <c r="N138" s="2" cm="1">
        <f t="array" ref="N138">IFERROR(INDEX(tblConsorcios[Prazo (meses)],MOD($J138,ROWS(tblConsorcios[Produto]))+1),"")</f>
        <v>220</v>
      </c>
      <c r="O138" s="20" cm="1">
        <f t="array" ref="O138">IFERROR(INDEX(tblConsorcios[Parcela Mensal (R$)],MOD($J138,ROWS(tblConsorcios[Produto]))+1),"")</f>
        <v>3078.82</v>
      </c>
      <c r="P138" s="20" cm="1">
        <f t="array" ref="P138">IFERROR(INDEX(tblClientes[Dividendo Mensal (R$)],INT($J138/ROWS(tblConsorcios[Produto]))+1),"")</f>
        <v>800</v>
      </c>
      <c r="Q138" s="20">
        <f t="shared" si="7"/>
        <v>-2278.8200000000002</v>
      </c>
      <c r="R138">
        <f t="shared" si="8"/>
        <v>0</v>
      </c>
    </row>
    <row r="139" spans="1:18" x14ac:dyDescent="0.2">
      <c r="A139">
        <v>131</v>
      </c>
      <c r="B139" t="str">
        <v>João Silva</v>
      </c>
      <c r="C139" t="str">
        <v>Imóvel IE200 – 200m</v>
      </c>
      <c r="D139" s="20">
        <v>200000</v>
      </c>
      <c r="E139">
        <v>200</v>
      </c>
      <c r="F139" s="20">
        <v>1268</v>
      </c>
      <c r="G139" s="20">
        <v>1500</v>
      </c>
      <c r="H139" s="20">
        <v>232</v>
      </c>
      <c r="J139">
        <f t="shared" si="6"/>
        <v>137</v>
      </c>
      <c r="K139" t="str" cm="1">
        <f t="array" ref="K139">IFERROR(INDEX(tblClientes[Cliente],INT($J139/ROWS(tblConsorcios[Produto]))+1),"")</f>
        <v>Carlos Pereira</v>
      </c>
      <c r="L139" t="str" cm="1">
        <f t="array" ref="L139">IFERROR(INDEX(tblConsorcios[Produto],MOD($J139,ROWS(tblConsorcios[Produto]))+1),"")</f>
        <v>Imóvel IE530 – 200m</v>
      </c>
      <c r="M139" s="20" cm="1">
        <f t="array" ref="M139">IFERROR(INDEX(tblConsorcios[Valor da Carta (R$)],MOD($J139,ROWS(tblConsorcios[Produto]))+1),"")</f>
        <v>530000</v>
      </c>
      <c r="N139" s="2" cm="1">
        <f t="array" ref="N139">IFERROR(INDEX(tblConsorcios[Prazo (meses)],MOD($J139,ROWS(tblConsorcios[Produto]))+1),"")</f>
        <v>200</v>
      </c>
      <c r="O139" s="20" cm="1">
        <f t="array" ref="O139">IFERROR(INDEX(tblConsorcios[Parcela Mensal (R$)],MOD($J139,ROWS(tblConsorcios[Produto]))+1),"")</f>
        <v>3360.2</v>
      </c>
      <c r="P139" s="20" cm="1">
        <f t="array" ref="P139">IFERROR(INDEX(tblClientes[Dividendo Mensal (R$)],INT($J139/ROWS(tblConsorcios[Produto]))+1),"")</f>
        <v>800</v>
      </c>
      <c r="Q139" s="20">
        <f t="shared" si="7"/>
        <v>-2560.1999999999998</v>
      </c>
      <c r="R139">
        <f t="shared" si="8"/>
        <v>0</v>
      </c>
    </row>
    <row r="140" spans="1:18" x14ac:dyDescent="0.2">
      <c r="A140">
        <v>132</v>
      </c>
      <c r="B140" t="str">
        <v>João Silva</v>
      </c>
      <c r="C140" t="str">
        <v>Imóvel IE220 – 220m</v>
      </c>
      <c r="D140" s="20">
        <v>220000</v>
      </c>
      <c r="E140">
        <v>220</v>
      </c>
      <c r="F140" s="20">
        <v>1278</v>
      </c>
      <c r="G140" s="20">
        <v>1500</v>
      </c>
      <c r="H140" s="20">
        <v>222</v>
      </c>
      <c r="J140">
        <f t="shared" si="6"/>
        <v>138</v>
      </c>
      <c r="K140" t="str" cm="1">
        <f t="array" ref="K140">IFERROR(INDEX(tblClientes[Cliente],INT($J140/ROWS(tblConsorcios[Produto]))+1),"")</f>
        <v>Carlos Pereira</v>
      </c>
      <c r="L140" t="str" cm="1">
        <f t="array" ref="L140">IFERROR(INDEX(tblConsorcios[Produto],MOD($J140,ROWS(tblConsorcios[Produto]))+1),"")</f>
        <v>Imóvel IE500 – 240m</v>
      </c>
      <c r="M140" s="20" cm="1">
        <f t="array" ref="M140">IFERROR(INDEX(tblConsorcios[Valor da Carta (R$)],MOD($J140,ROWS(tblConsorcios[Produto]))+1),"")</f>
        <v>500000</v>
      </c>
      <c r="N140" s="2" cm="1">
        <f t="array" ref="N140">IFERROR(INDEX(tblConsorcios[Prazo (meses)],MOD($J140,ROWS(tblConsorcios[Produto]))+1),"")</f>
        <v>240</v>
      </c>
      <c r="O140" s="20" cm="1">
        <f t="array" ref="O140">IFERROR(INDEX(tblConsorcios[Parcela Mensal (R$)],MOD($J140,ROWS(tblConsorcios[Produto]))+1),"")</f>
        <v>2683.33</v>
      </c>
      <c r="P140" s="20" cm="1">
        <f t="array" ref="P140">IFERROR(INDEX(tblClientes[Dividendo Mensal (R$)],INT($J140/ROWS(tblConsorcios[Produto]))+1),"")</f>
        <v>800</v>
      </c>
      <c r="Q140" s="20">
        <f t="shared" si="7"/>
        <v>-1883.33</v>
      </c>
      <c r="R140">
        <f t="shared" si="8"/>
        <v>0</v>
      </c>
    </row>
    <row r="141" spans="1:18" x14ac:dyDescent="0.2">
      <c r="A141">
        <v>133</v>
      </c>
      <c r="B141" t="str">
        <v>João Silva</v>
      </c>
      <c r="C141" t="str">
        <v>Imóvel IE240 – 240m</v>
      </c>
      <c r="D141" s="20">
        <v>240000</v>
      </c>
      <c r="E141">
        <v>240</v>
      </c>
      <c r="F141" s="20">
        <v>1288</v>
      </c>
      <c r="G141" s="20">
        <v>1500</v>
      </c>
      <c r="H141" s="20">
        <v>212</v>
      </c>
      <c r="J141">
        <f t="shared" si="6"/>
        <v>139</v>
      </c>
      <c r="K141" t="str" cm="1">
        <f t="array" ref="K141">IFERROR(INDEX(tblClientes[Cliente],INT($J141/ROWS(tblConsorcios[Produto]))+1),"")</f>
        <v>Carlos Pereira</v>
      </c>
      <c r="L141" t="str" cm="1">
        <f t="array" ref="L141">IFERROR(INDEX(tblConsorcios[Produto],MOD($J141,ROWS(tblConsorcios[Produto]))+1),"")</f>
        <v>Imóvel IE500 – 220m</v>
      </c>
      <c r="M141" s="20" cm="1">
        <f t="array" ref="M141">IFERROR(INDEX(tblConsorcios[Valor da Carta (R$)],MOD($J141,ROWS(tblConsorcios[Produto]))+1),"")</f>
        <v>500000</v>
      </c>
      <c r="N141" s="2" cm="1">
        <f t="array" ref="N141">IFERROR(INDEX(tblConsorcios[Prazo (meses)],MOD($J141,ROWS(tblConsorcios[Produto]))+1),"")</f>
        <v>220</v>
      </c>
      <c r="O141" s="20" cm="1">
        <f t="array" ref="O141">IFERROR(INDEX(tblConsorcios[Parcela Mensal (R$)],MOD($J141,ROWS(tblConsorcios[Produto]))+1),"")</f>
        <v>2904.55</v>
      </c>
      <c r="P141" s="20" cm="1">
        <f t="array" ref="P141">IFERROR(INDEX(tblClientes[Dividendo Mensal (R$)],INT($J141/ROWS(tblConsorcios[Produto]))+1),"")</f>
        <v>800</v>
      </c>
      <c r="Q141" s="20">
        <f t="shared" si="7"/>
        <v>-2104.5500000000002</v>
      </c>
      <c r="R141">
        <f t="shared" si="8"/>
        <v>0</v>
      </c>
    </row>
    <row r="142" spans="1:18" x14ac:dyDescent="0.2">
      <c r="A142">
        <v>134</v>
      </c>
      <c r="B142" t="str">
        <v>João Silva</v>
      </c>
      <c r="C142" t="str">
        <v>Imóvel IE230 – 220m</v>
      </c>
      <c r="D142" s="20">
        <v>230000</v>
      </c>
      <c r="E142">
        <v>220</v>
      </c>
      <c r="F142" s="20">
        <v>1336.09</v>
      </c>
      <c r="G142" s="20">
        <v>1500</v>
      </c>
      <c r="H142" s="20">
        <v>163.91000000000008</v>
      </c>
      <c r="J142">
        <f t="shared" si="6"/>
        <v>140</v>
      </c>
      <c r="K142" t="str" cm="1">
        <f t="array" ref="K142">IFERROR(INDEX(tblClientes[Cliente],INT($J142/ROWS(tblConsorcios[Produto]))+1),"")</f>
        <v>Carlos Pereira</v>
      </c>
      <c r="L142" t="str" cm="1">
        <f t="array" ref="L142">IFERROR(INDEX(tblConsorcios[Produto],MOD($J142,ROWS(tblConsorcios[Produto]))+1),"")</f>
        <v>Imóvel IE500 – 200m</v>
      </c>
      <c r="M142" s="20" cm="1">
        <f t="array" ref="M142">IFERROR(INDEX(tblConsorcios[Valor da Carta (R$)],MOD($J142,ROWS(tblConsorcios[Produto]))+1),"")</f>
        <v>500000</v>
      </c>
      <c r="N142" s="2" cm="1">
        <f t="array" ref="N142">IFERROR(INDEX(tblConsorcios[Prazo (meses)],MOD($J142,ROWS(tblConsorcios[Produto]))+1),"")</f>
        <v>200</v>
      </c>
      <c r="O142" s="20" cm="1">
        <f t="array" ref="O142">IFERROR(INDEX(tblConsorcios[Parcela Mensal (R$)],MOD($J142,ROWS(tblConsorcios[Produto]))+1),"")</f>
        <v>3170</v>
      </c>
      <c r="P142" s="20" cm="1">
        <f t="array" ref="P142">IFERROR(INDEX(tblClientes[Dividendo Mensal (R$)],INT($J142/ROWS(tblConsorcios[Produto]))+1),"")</f>
        <v>800</v>
      </c>
      <c r="Q142" s="20">
        <f t="shared" si="7"/>
        <v>-2370</v>
      </c>
      <c r="R142">
        <f t="shared" si="8"/>
        <v>0</v>
      </c>
    </row>
    <row r="143" spans="1:18" x14ac:dyDescent="0.2">
      <c r="A143">
        <v>135</v>
      </c>
      <c r="B143" t="str">
        <v>Maria Souza</v>
      </c>
      <c r="C143" t="str">
        <v>Imóvel IE480 – 200m</v>
      </c>
      <c r="D143" s="20">
        <v>480000</v>
      </c>
      <c r="E143">
        <v>200</v>
      </c>
      <c r="F143" s="20">
        <v>3043.2</v>
      </c>
      <c r="G143" s="20">
        <v>3200</v>
      </c>
      <c r="H143" s="20">
        <v>156.80000000000018</v>
      </c>
      <c r="J143">
        <f t="shared" si="6"/>
        <v>141</v>
      </c>
      <c r="K143" t="str" cm="1">
        <f t="array" ref="K143">IFERROR(INDEX(tblClientes[Cliente],INT($J143/ROWS(tblConsorcios[Produto]))+1),"")</f>
        <v>Carlos Pereira</v>
      </c>
      <c r="L143" t="str" cm="1">
        <f t="array" ref="L143">IFERROR(INDEX(tblConsorcios[Produto],MOD($J143,ROWS(tblConsorcios[Produto]))+1),"")</f>
        <v>Imóvel IE480 – 240m</v>
      </c>
      <c r="M143" s="20" cm="1">
        <f t="array" ref="M143">IFERROR(INDEX(tblConsorcios[Valor da Carta (R$)],MOD($J143,ROWS(tblConsorcios[Produto]))+1),"")</f>
        <v>480000</v>
      </c>
      <c r="N143" s="2" cm="1">
        <f t="array" ref="N143">IFERROR(INDEX(tblConsorcios[Prazo (meses)],MOD($J143,ROWS(tblConsorcios[Produto]))+1),"")</f>
        <v>240</v>
      </c>
      <c r="O143" s="20" cm="1">
        <f t="array" ref="O143">IFERROR(INDEX(tblConsorcios[Parcela Mensal (R$)],MOD($J143,ROWS(tblConsorcios[Produto]))+1),"")</f>
        <v>2576</v>
      </c>
      <c r="P143" s="20" cm="1">
        <f t="array" ref="P143">IFERROR(INDEX(tblClientes[Dividendo Mensal (R$)],INT($J143/ROWS(tblConsorcios[Produto]))+1),"")</f>
        <v>800</v>
      </c>
      <c r="Q143" s="20">
        <f t="shared" si="7"/>
        <v>-1776</v>
      </c>
      <c r="R143">
        <f t="shared" si="8"/>
        <v>0</v>
      </c>
    </row>
    <row r="144" spans="1:18" x14ac:dyDescent="0.2">
      <c r="A144">
        <v>136</v>
      </c>
      <c r="B144" t="str">
        <v>Carlos Pereira</v>
      </c>
      <c r="C144" t="str">
        <v>Imóvel IE120 – 240m</v>
      </c>
      <c r="D144" s="20">
        <v>120000</v>
      </c>
      <c r="E144">
        <v>240</v>
      </c>
      <c r="F144" s="20">
        <v>644</v>
      </c>
      <c r="G144" s="20">
        <v>800</v>
      </c>
      <c r="H144" s="20">
        <v>156</v>
      </c>
      <c r="J144">
        <f t="shared" si="6"/>
        <v>142</v>
      </c>
      <c r="K144" t="str" cm="1">
        <f t="array" ref="K144">IFERROR(INDEX(tblClientes[Cliente],INT($J144/ROWS(tblConsorcios[Produto]))+1),"")</f>
        <v>Carlos Pereira</v>
      </c>
      <c r="L144" t="str" cm="1">
        <f t="array" ref="L144">IFERROR(INDEX(tblConsorcios[Produto],MOD($J144,ROWS(tblConsorcios[Produto]))+1),"")</f>
        <v>Imóvel IE480 – 220m</v>
      </c>
      <c r="M144" s="20" cm="1">
        <f t="array" ref="M144">IFERROR(INDEX(tblConsorcios[Valor da Carta (R$)],MOD($J144,ROWS(tblConsorcios[Produto]))+1),"")</f>
        <v>480000</v>
      </c>
      <c r="N144" s="2" cm="1">
        <f t="array" ref="N144">IFERROR(INDEX(tblConsorcios[Prazo (meses)],MOD($J144,ROWS(tblConsorcios[Produto]))+1),"")</f>
        <v>220</v>
      </c>
      <c r="O144" s="20" cm="1">
        <f t="array" ref="O144">IFERROR(INDEX(tblConsorcios[Parcela Mensal (R$)],MOD($J144,ROWS(tblConsorcios[Produto]))+1),"")</f>
        <v>2788.36</v>
      </c>
      <c r="P144" s="20" cm="1">
        <f t="array" ref="P144">IFERROR(INDEX(tblClientes[Dividendo Mensal (R$)],INT($J144/ROWS(tblConsorcios[Produto]))+1),"")</f>
        <v>800</v>
      </c>
      <c r="Q144" s="20">
        <f t="shared" si="7"/>
        <v>-1988.3600000000001</v>
      </c>
      <c r="R144">
        <f t="shared" si="8"/>
        <v>0</v>
      </c>
    </row>
    <row r="145" spans="1:18" x14ac:dyDescent="0.2">
      <c r="A145">
        <v>137</v>
      </c>
      <c r="B145" t="str">
        <v>Maria Souza</v>
      </c>
      <c r="C145" t="str">
        <v>Imóvel IE530 – 220m</v>
      </c>
      <c r="D145" s="20">
        <v>530000</v>
      </c>
      <c r="E145">
        <v>220</v>
      </c>
      <c r="F145" s="20">
        <v>3078.82</v>
      </c>
      <c r="G145" s="20">
        <v>3200</v>
      </c>
      <c r="H145" s="20">
        <v>121.17999999999984</v>
      </c>
      <c r="J145">
        <f t="shared" si="6"/>
        <v>143</v>
      </c>
      <c r="K145" t="str" cm="1">
        <f t="array" ref="K145">IFERROR(INDEX(tblClientes[Cliente],INT($J145/ROWS(tblConsorcios[Produto]))+1),"")</f>
        <v>Carlos Pereira</v>
      </c>
      <c r="L145" t="str" cm="1">
        <f t="array" ref="L145">IFERROR(INDEX(tblConsorcios[Produto],MOD($J145,ROWS(tblConsorcios[Produto]))+1),"")</f>
        <v>Imóvel IE480 – 200m</v>
      </c>
      <c r="M145" s="20" cm="1">
        <f t="array" ref="M145">IFERROR(INDEX(tblConsorcios[Valor da Carta (R$)],MOD($J145,ROWS(tblConsorcios[Produto]))+1),"")</f>
        <v>480000</v>
      </c>
      <c r="N145" s="2" cm="1">
        <f t="array" ref="N145">IFERROR(INDEX(tblConsorcios[Prazo (meses)],MOD($J145,ROWS(tblConsorcios[Produto]))+1),"")</f>
        <v>200</v>
      </c>
      <c r="O145" s="20" cm="1">
        <f t="array" ref="O145">IFERROR(INDEX(tblConsorcios[Parcela Mensal (R$)],MOD($J145,ROWS(tblConsorcios[Produto]))+1),"")</f>
        <v>3043.2</v>
      </c>
      <c r="P145" s="20" cm="1">
        <f t="array" ref="P145">IFERROR(INDEX(tblClientes[Dividendo Mensal (R$)],INT($J145/ROWS(tblConsorcios[Produto]))+1),"")</f>
        <v>800</v>
      </c>
      <c r="Q145" s="20">
        <f t="shared" si="7"/>
        <v>-2243.1999999999998</v>
      </c>
      <c r="R145">
        <f t="shared" si="8"/>
        <v>0</v>
      </c>
    </row>
    <row r="146" spans="1:18" x14ac:dyDescent="0.2">
      <c r="A146">
        <v>138</v>
      </c>
      <c r="B146" t="str">
        <v>João Silva</v>
      </c>
      <c r="C146" t="str">
        <v>Imóvel IE240 – 220m</v>
      </c>
      <c r="D146" s="20">
        <v>240000</v>
      </c>
      <c r="E146">
        <v>220</v>
      </c>
      <c r="F146" s="20">
        <v>1394.18</v>
      </c>
      <c r="G146" s="20">
        <v>1500</v>
      </c>
      <c r="H146" s="20">
        <v>105.81999999999994</v>
      </c>
      <c r="J146">
        <f t="shared" si="6"/>
        <v>144</v>
      </c>
      <c r="K146" t="str" cm="1">
        <f t="array" ref="K146">IFERROR(INDEX(tblClientes[Cliente],INT($J146/ROWS(tblConsorcios[Produto]))+1),"")</f>
        <v>Carlos Pereira</v>
      </c>
      <c r="L146" t="str" cm="1">
        <f t="array" ref="L146">IFERROR(INDEX(tblConsorcios[Produto],MOD($J146,ROWS(tblConsorcios[Produto]))+1),"")</f>
        <v>Imóvel IE450 – 240m</v>
      </c>
      <c r="M146" s="20" cm="1">
        <f t="array" ref="M146">IFERROR(INDEX(tblConsorcios[Valor da Carta (R$)],MOD($J146,ROWS(tblConsorcios[Produto]))+1),"")</f>
        <v>450000</v>
      </c>
      <c r="N146" s="2" cm="1">
        <f t="array" ref="N146">IFERROR(INDEX(tblConsorcios[Prazo (meses)],MOD($J146,ROWS(tblConsorcios[Produto]))+1),"")</f>
        <v>240</v>
      </c>
      <c r="O146" s="20" cm="1">
        <f t="array" ref="O146">IFERROR(INDEX(tblConsorcios[Parcela Mensal (R$)],MOD($J146,ROWS(tblConsorcios[Produto]))+1),"")</f>
        <v>2415</v>
      </c>
      <c r="P146" s="20" cm="1">
        <f t="array" ref="P146">IFERROR(INDEX(tblClientes[Dividendo Mensal (R$)],INT($J146/ROWS(tblConsorcios[Produto]))+1),"")</f>
        <v>800</v>
      </c>
      <c r="Q146" s="20">
        <f t="shared" si="7"/>
        <v>-1615</v>
      </c>
      <c r="R146">
        <f t="shared" si="8"/>
        <v>0</v>
      </c>
    </row>
    <row r="147" spans="1:18" x14ac:dyDescent="0.2">
      <c r="A147">
        <v>139</v>
      </c>
      <c r="B147" t="str">
        <v>João Silva</v>
      </c>
      <c r="C147" t="str">
        <v>Imóvel IE220 – 200m</v>
      </c>
      <c r="D147" s="20">
        <v>220000</v>
      </c>
      <c r="E147">
        <v>200</v>
      </c>
      <c r="F147" s="20">
        <v>1394.8</v>
      </c>
      <c r="G147" s="20">
        <v>1500</v>
      </c>
      <c r="H147" s="20">
        <v>105.20000000000005</v>
      </c>
      <c r="J147">
        <f t="shared" si="6"/>
        <v>145</v>
      </c>
      <c r="K147" t="str" cm="1">
        <f t="array" ref="K147">IFERROR(INDEX(tblClientes[Cliente],INT($J147/ROWS(tblConsorcios[Produto]))+1),"")</f>
        <v>Carlos Pereira</v>
      </c>
      <c r="L147" t="str" cm="1">
        <f t="array" ref="L147">IFERROR(INDEX(tblConsorcios[Produto],MOD($J147,ROWS(tblConsorcios[Produto]))+1),"")</f>
        <v>Imóvel IE450 – 220m</v>
      </c>
      <c r="M147" s="20" cm="1">
        <f t="array" ref="M147">IFERROR(INDEX(tblConsorcios[Valor da Carta (R$)],MOD($J147,ROWS(tblConsorcios[Produto]))+1),"")</f>
        <v>450000</v>
      </c>
      <c r="N147" s="2" cm="1">
        <f t="array" ref="N147">IFERROR(INDEX(tblConsorcios[Prazo (meses)],MOD($J147,ROWS(tblConsorcios[Produto]))+1),"")</f>
        <v>220</v>
      </c>
      <c r="O147" s="20" cm="1">
        <f t="array" ref="O147">IFERROR(INDEX(tblConsorcios[Parcela Mensal (R$)],MOD($J147,ROWS(tblConsorcios[Produto]))+1),"")</f>
        <v>2614.09</v>
      </c>
      <c r="P147" s="20" cm="1">
        <f t="array" ref="P147">IFERROR(INDEX(tblClientes[Dividendo Mensal (R$)],INT($J147/ROWS(tblConsorcios[Produto]))+1),"")</f>
        <v>800</v>
      </c>
      <c r="Q147" s="20">
        <f t="shared" si="7"/>
        <v>-1814.0900000000001</v>
      </c>
      <c r="R147">
        <f t="shared" si="8"/>
        <v>0</v>
      </c>
    </row>
    <row r="148" spans="1:18" x14ac:dyDescent="0.2">
      <c r="A148">
        <v>140</v>
      </c>
      <c r="B148" t="str">
        <v>Carlos Pereira</v>
      </c>
      <c r="C148" t="str">
        <v>Imóvel IE120 – 220m</v>
      </c>
      <c r="D148" s="20">
        <v>120000</v>
      </c>
      <c r="E148">
        <v>220</v>
      </c>
      <c r="F148" s="20">
        <v>697.09</v>
      </c>
      <c r="G148" s="20">
        <v>800</v>
      </c>
      <c r="H148" s="20">
        <v>102.90999999999997</v>
      </c>
      <c r="J148">
        <f t="shared" si="6"/>
        <v>146</v>
      </c>
      <c r="K148" t="str" cm="1">
        <f t="array" ref="K148">IFERROR(INDEX(tblClientes[Cliente],INT($J148/ROWS(tblConsorcios[Produto]))+1),"")</f>
        <v>Carlos Pereira</v>
      </c>
      <c r="L148" t="str" cm="1">
        <f t="array" ref="L148">IFERROR(INDEX(tblConsorcios[Produto],MOD($J148,ROWS(tblConsorcios[Produto]))+1),"")</f>
        <v>Imóvel IE450 – 200m</v>
      </c>
      <c r="M148" s="20" cm="1">
        <f t="array" ref="M148">IFERROR(INDEX(tblConsorcios[Valor da Carta (R$)],MOD($J148,ROWS(tblConsorcios[Produto]))+1),"")</f>
        <v>450000</v>
      </c>
      <c r="N148" s="2" cm="1">
        <f t="array" ref="N148">IFERROR(INDEX(tblConsorcios[Prazo (meses)],MOD($J148,ROWS(tblConsorcios[Produto]))+1),"")</f>
        <v>200</v>
      </c>
      <c r="O148" s="20" cm="1">
        <f t="array" ref="O148">IFERROR(INDEX(tblConsorcios[Parcela Mensal (R$)],MOD($J148,ROWS(tblConsorcios[Produto]))+1),"")</f>
        <v>2853</v>
      </c>
      <c r="P148" s="20" cm="1">
        <f t="array" ref="P148">IFERROR(INDEX(tblClientes[Dividendo Mensal (R$)],INT($J148/ROWS(tblConsorcios[Produto]))+1),"")</f>
        <v>800</v>
      </c>
      <c r="Q148" s="20">
        <f t="shared" si="7"/>
        <v>-2053</v>
      </c>
      <c r="R148">
        <f t="shared" si="8"/>
        <v>0</v>
      </c>
    </row>
    <row r="149" spans="1:18" x14ac:dyDescent="0.2">
      <c r="A149">
        <v>141</v>
      </c>
      <c r="B149" t="str">
        <v>Carlos Pereira</v>
      </c>
      <c r="C149" t="str">
        <v>Imóvel IE130 – 240m</v>
      </c>
      <c r="D149" s="20">
        <v>130000</v>
      </c>
      <c r="E149">
        <v>240</v>
      </c>
      <c r="F149" s="20">
        <v>697.67</v>
      </c>
      <c r="G149" s="20">
        <v>800</v>
      </c>
      <c r="H149" s="20">
        <v>102.33000000000004</v>
      </c>
      <c r="J149">
        <f t="shared" si="6"/>
        <v>147</v>
      </c>
      <c r="K149" t="str" cm="1">
        <f t="array" ref="K149">IFERROR(INDEX(tblClientes[Cliente],INT($J149/ROWS(tblConsorcios[Produto]))+1),"")</f>
        <v>Carlos Pereira</v>
      </c>
      <c r="L149" t="str" cm="1">
        <f t="array" ref="L149">IFERROR(INDEX(tblConsorcios[Produto],MOD($J149,ROWS(tblConsorcios[Produto]))+1),"")</f>
        <v>Imóvel IE430 – 240m</v>
      </c>
      <c r="M149" s="20" cm="1">
        <f t="array" ref="M149">IFERROR(INDEX(tblConsorcios[Valor da Carta (R$)],MOD($J149,ROWS(tblConsorcios[Produto]))+1),"")</f>
        <v>430000</v>
      </c>
      <c r="N149" s="2" cm="1">
        <f t="array" ref="N149">IFERROR(INDEX(tblConsorcios[Prazo (meses)],MOD($J149,ROWS(tblConsorcios[Produto]))+1),"")</f>
        <v>240</v>
      </c>
      <c r="O149" s="20" cm="1">
        <f t="array" ref="O149">IFERROR(INDEX(tblConsorcios[Parcela Mensal (R$)],MOD($J149,ROWS(tblConsorcios[Produto]))+1),"")</f>
        <v>2307.67</v>
      </c>
      <c r="P149" s="20" cm="1">
        <f t="array" ref="P149">IFERROR(INDEX(tblClientes[Dividendo Mensal (R$)],INT($J149/ROWS(tblConsorcios[Produto]))+1),"")</f>
        <v>800</v>
      </c>
      <c r="Q149" s="20">
        <f t="shared" si="7"/>
        <v>-1507.67</v>
      </c>
      <c r="R149">
        <f t="shared" si="8"/>
        <v>0</v>
      </c>
    </row>
    <row r="150" spans="1:18" x14ac:dyDescent="0.2">
      <c r="A150">
        <v>142</v>
      </c>
      <c r="B150" t="str">
        <v>Maria Souza</v>
      </c>
      <c r="C150" t="str">
        <v>Imóvel IE580 – 240m</v>
      </c>
      <c r="D150" s="20">
        <v>580000</v>
      </c>
      <c r="E150">
        <v>240</v>
      </c>
      <c r="F150" s="20">
        <v>3112.67</v>
      </c>
      <c r="G150" s="20">
        <v>3200</v>
      </c>
      <c r="H150" s="20">
        <v>87.329999999999927</v>
      </c>
      <c r="J150">
        <f t="shared" si="6"/>
        <v>148</v>
      </c>
      <c r="K150" t="str" cm="1">
        <f t="array" ref="K150">IFERROR(INDEX(tblClientes[Cliente],INT($J150/ROWS(tblConsorcios[Produto]))+1),"")</f>
        <v>Carlos Pereira</v>
      </c>
      <c r="L150" t="str" cm="1">
        <f t="array" ref="L150">IFERROR(INDEX(tblConsorcios[Produto],MOD($J150,ROWS(tblConsorcios[Produto]))+1),"")</f>
        <v>Imóvel IE430 – 220m</v>
      </c>
      <c r="M150" s="20" cm="1">
        <f t="array" ref="M150">IFERROR(INDEX(tblConsorcios[Valor da Carta (R$)],MOD($J150,ROWS(tblConsorcios[Produto]))+1),"")</f>
        <v>430000</v>
      </c>
      <c r="N150" s="2" cm="1">
        <f t="array" ref="N150">IFERROR(INDEX(tblConsorcios[Prazo (meses)],MOD($J150,ROWS(tblConsorcios[Produto]))+1),"")</f>
        <v>220</v>
      </c>
      <c r="O150" s="20" cm="1">
        <f t="array" ref="O150">IFERROR(INDEX(tblConsorcios[Parcela Mensal (R$)],MOD($J150,ROWS(tblConsorcios[Produto]))+1),"")</f>
        <v>2497.91</v>
      </c>
      <c r="P150" s="20" cm="1">
        <f t="array" ref="P150">IFERROR(INDEX(tblClientes[Dividendo Mensal (R$)],INT($J150/ROWS(tblConsorcios[Produto]))+1),"")</f>
        <v>800</v>
      </c>
      <c r="Q150" s="20">
        <f t="shared" si="7"/>
        <v>-1697.9099999999999</v>
      </c>
      <c r="R150">
        <f t="shared" si="8"/>
        <v>0</v>
      </c>
    </row>
    <row r="151" spans="1:18" x14ac:dyDescent="0.2">
      <c r="A151">
        <v>143</v>
      </c>
      <c r="B151" t="str">
        <v>Carlos Pereira</v>
      </c>
      <c r="C151" t="str">
        <v>Imóvel IE140 – 240m</v>
      </c>
      <c r="D151" s="20">
        <v>140000</v>
      </c>
      <c r="E151">
        <v>240</v>
      </c>
      <c r="F151" s="20">
        <v>751.33</v>
      </c>
      <c r="G151" s="20">
        <v>800</v>
      </c>
      <c r="H151" s="20">
        <v>48.669999999999959</v>
      </c>
      <c r="J151">
        <f t="shared" si="6"/>
        <v>149</v>
      </c>
      <c r="K151" t="str" cm="1">
        <f t="array" ref="K151">IFERROR(INDEX(tblClientes[Cliente],INT($J151/ROWS(tblConsorcios[Produto]))+1),"")</f>
        <v>Carlos Pereira</v>
      </c>
      <c r="L151" t="str" cm="1">
        <f t="array" ref="L151">IFERROR(INDEX(tblConsorcios[Produto],MOD($J151,ROWS(tblConsorcios[Produto]))+1),"")</f>
        <v>Imóvel IE430 – 200m</v>
      </c>
      <c r="M151" s="20" cm="1">
        <f t="array" ref="M151">IFERROR(INDEX(tblConsorcios[Valor da Carta (R$)],MOD($J151,ROWS(tblConsorcios[Produto]))+1),"")</f>
        <v>430000</v>
      </c>
      <c r="N151" s="2" cm="1">
        <f t="array" ref="N151">IFERROR(INDEX(tblConsorcios[Prazo (meses)],MOD($J151,ROWS(tblConsorcios[Produto]))+1),"")</f>
        <v>200</v>
      </c>
      <c r="O151" s="20" cm="1">
        <f t="array" ref="O151">IFERROR(INDEX(tblConsorcios[Parcela Mensal (R$)],MOD($J151,ROWS(tblConsorcios[Produto]))+1),"")</f>
        <v>2726.2</v>
      </c>
      <c r="P151" s="20" cm="1">
        <f t="array" ref="P151">IFERROR(INDEX(tblClientes[Dividendo Mensal (R$)],INT($J151/ROWS(tblConsorcios[Produto]))+1),"")</f>
        <v>800</v>
      </c>
      <c r="Q151" s="20">
        <f t="shared" si="7"/>
        <v>-1926.1999999999998</v>
      </c>
      <c r="R151">
        <f t="shared" si="8"/>
        <v>0</v>
      </c>
    </row>
    <row r="152" spans="1:18" x14ac:dyDescent="0.2">
      <c r="A152">
        <v>144</v>
      </c>
      <c r="B152" t="str">
        <v>Carlos Pereira</v>
      </c>
      <c r="C152" t="str">
        <v>Imóvel IE130 – 220m</v>
      </c>
      <c r="D152" s="20">
        <v>130000</v>
      </c>
      <c r="E152">
        <v>220</v>
      </c>
      <c r="F152" s="20">
        <v>755.18</v>
      </c>
      <c r="G152" s="20">
        <v>800</v>
      </c>
      <c r="H152" s="20">
        <v>44.82000000000005</v>
      </c>
      <c r="J152">
        <f t="shared" si="6"/>
        <v>150</v>
      </c>
      <c r="K152" t="str" cm="1">
        <f t="array" ref="K152">IFERROR(INDEX(tblClientes[Cliente],INT($J152/ROWS(tblConsorcios[Produto]))+1),"")</f>
        <v>Carlos Pereira</v>
      </c>
      <c r="L152" t="str" cm="1">
        <f t="array" ref="L152">IFERROR(INDEX(tblConsorcios[Produto],MOD($J152,ROWS(tblConsorcios[Produto]))+1),"")</f>
        <v>Imóvel IE400 – 240m</v>
      </c>
      <c r="M152" s="20" cm="1">
        <f t="array" ref="M152">IFERROR(INDEX(tblConsorcios[Valor da Carta (R$)],MOD($J152,ROWS(tblConsorcios[Produto]))+1),"")</f>
        <v>400000</v>
      </c>
      <c r="N152" s="2" cm="1">
        <f t="array" ref="N152">IFERROR(INDEX(tblConsorcios[Prazo (meses)],MOD($J152,ROWS(tblConsorcios[Produto]))+1),"")</f>
        <v>240</v>
      </c>
      <c r="O152" s="20" cm="1">
        <f t="array" ref="O152">IFERROR(INDEX(tblConsorcios[Parcela Mensal (R$)],MOD($J152,ROWS(tblConsorcios[Produto]))+1),"")</f>
        <v>2146.67</v>
      </c>
      <c r="P152" s="20" cm="1">
        <f t="array" ref="P152">IFERROR(INDEX(tblClientes[Dividendo Mensal (R$)],INT($J152/ROWS(tblConsorcios[Produto]))+1),"")</f>
        <v>800</v>
      </c>
      <c r="Q152" s="20">
        <f t="shared" si="7"/>
        <v>-1346.67</v>
      </c>
      <c r="R152">
        <f t="shared" si="8"/>
        <v>0</v>
      </c>
    </row>
    <row r="153" spans="1:18" x14ac:dyDescent="0.2">
      <c r="A153">
        <v>145</v>
      </c>
      <c r="B153" t="str">
        <v>João Silva</v>
      </c>
      <c r="C153" t="str">
        <v>Imóvel IE230 – 200m</v>
      </c>
      <c r="D153" s="20">
        <v>230000</v>
      </c>
      <c r="E153">
        <v>200</v>
      </c>
      <c r="F153" s="20">
        <v>1458.2</v>
      </c>
      <c r="G153" s="20">
        <v>1500</v>
      </c>
      <c r="H153" s="20">
        <v>41.799999999999955</v>
      </c>
      <c r="J153">
        <f t="shared" si="6"/>
        <v>151</v>
      </c>
      <c r="K153" t="str" cm="1">
        <f t="array" ref="K153">IFERROR(INDEX(tblClientes[Cliente],INT($J153/ROWS(tblConsorcios[Produto]))+1),"")</f>
        <v>Carlos Pereira</v>
      </c>
      <c r="L153" t="str" cm="1">
        <f t="array" ref="L153">IFERROR(INDEX(tblConsorcios[Produto],MOD($J153,ROWS(tblConsorcios[Produto]))+1),"")</f>
        <v>Imóvel IE400 – 220m</v>
      </c>
      <c r="M153" s="20" cm="1">
        <f t="array" ref="M153">IFERROR(INDEX(tblConsorcios[Valor da Carta (R$)],MOD($J153,ROWS(tblConsorcios[Produto]))+1),"")</f>
        <v>400000</v>
      </c>
      <c r="N153" s="2" cm="1">
        <f t="array" ref="N153">IFERROR(INDEX(tblConsorcios[Prazo (meses)],MOD($J153,ROWS(tblConsorcios[Produto]))+1),"")</f>
        <v>220</v>
      </c>
      <c r="O153" s="20" cm="1">
        <f t="array" ref="O153">IFERROR(INDEX(tblConsorcios[Parcela Mensal (R$)],MOD($J153,ROWS(tblConsorcios[Produto]))+1),"")</f>
        <v>2323.64</v>
      </c>
      <c r="P153" s="20" cm="1">
        <f t="array" ref="P153">IFERROR(INDEX(tblClientes[Dividendo Mensal (R$)],INT($J153/ROWS(tblConsorcios[Produto]))+1),"")</f>
        <v>800</v>
      </c>
      <c r="Q153" s="20">
        <f t="shared" si="7"/>
        <v>-1523.6399999999999</v>
      </c>
      <c r="R153">
        <f t="shared" si="8"/>
        <v>0</v>
      </c>
    </row>
    <row r="154" spans="1:18" x14ac:dyDescent="0.2">
      <c r="A154">
        <v>146</v>
      </c>
      <c r="B154" t="str">
        <v>Carlos Pereira</v>
      </c>
      <c r="C154" t="str">
        <v>Imóvel IE120 – 200m</v>
      </c>
      <c r="D154" s="20">
        <v>120000</v>
      </c>
      <c r="E154">
        <v>200</v>
      </c>
      <c r="F154" s="20">
        <v>760.8</v>
      </c>
      <c r="G154" s="20">
        <v>800</v>
      </c>
      <c r="H154" s="20">
        <v>39.200000000000045</v>
      </c>
      <c r="J154">
        <f t="shared" si="6"/>
        <v>152</v>
      </c>
      <c r="K154" t="str" cm="1">
        <f t="array" ref="K154">IFERROR(INDEX(tblClientes[Cliente],INT($J154/ROWS(tblConsorcios[Produto]))+1),"")</f>
        <v>Carlos Pereira</v>
      </c>
      <c r="L154" t="str" cm="1">
        <f t="array" ref="L154">IFERROR(INDEX(tblConsorcios[Produto],MOD($J154,ROWS(tblConsorcios[Produto]))+1),"")</f>
        <v>Imóvel IE400 – 200m</v>
      </c>
      <c r="M154" s="20" cm="1">
        <f t="array" ref="M154">IFERROR(INDEX(tblConsorcios[Valor da Carta (R$)],MOD($J154,ROWS(tblConsorcios[Produto]))+1),"")</f>
        <v>400000</v>
      </c>
      <c r="N154" s="2" cm="1">
        <f t="array" ref="N154">IFERROR(INDEX(tblConsorcios[Prazo (meses)],MOD($J154,ROWS(tblConsorcios[Produto]))+1),"")</f>
        <v>200</v>
      </c>
      <c r="O154" s="20" cm="1">
        <f t="array" ref="O154">IFERROR(INDEX(tblConsorcios[Parcela Mensal (R$)],MOD($J154,ROWS(tblConsorcios[Produto]))+1),"")</f>
        <v>2536</v>
      </c>
      <c r="P154" s="20" cm="1">
        <f t="array" ref="P154">IFERROR(INDEX(tblClientes[Dividendo Mensal (R$)],INT($J154/ROWS(tblConsorcios[Produto]))+1),"")</f>
        <v>800</v>
      </c>
      <c r="Q154" s="20">
        <f t="shared" si="7"/>
        <v>-1736</v>
      </c>
      <c r="R154">
        <f t="shared" si="8"/>
        <v>0</v>
      </c>
    </row>
    <row r="155" spans="1:18" x14ac:dyDescent="0.2">
      <c r="A155">
        <v>147</v>
      </c>
      <c r="B155" t="str">
        <v>Maria Souza</v>
      </c>
      <c r="C155" t="str">
        <v>Imóvel IE500 – 200m</v>
      </c>
      <c r="D155" s="20">
        <v>500000</v>
      </c>
      <c r="E155">
        <v>200</v>
      </c>
      <c r="F155" s="20">
        <v>3170</v>
      </c>
      <c r="G155" s="20">
        <v>3200</v>
      </c>
      <c r="H155" s="20">
        <v>30</v>
      </c>
      <c r="J155">
        <f t="shared" si="6"/>
        <v>153</v>
      </c>
      <c r="K155" t="str" cm="1">
        <f t="array" ref="K155">IFERROR(INDEX(tblClientes[Cliente],INT($J155/ROWS(tblConsorcios[Produto]))+1),"")</f>
        <v>Carlos Pereira</v>
      </c>
      <c r="L155" t="str" cm="1">
        <f t="array" ref="L155">IFERROR(INDEX(tblConsorcios[Produto],MOD($J155,ROWS(tblConsorcios[Produto]))+1),"")</f>
        <v>Imóvel IE380 – 240m</v>
      </c>
      <c r="M155" s="20" cm="1">
        <f t="array" ref="M155">IFERROR(INDEX(tblConsorcios[Valor da Carta (R$)],MOD($J155,ROWS(tblConsorcios[Produto]))+1),"")</f>
        <v>380000</v>
      </c>
      <c r="N155" s="2" cm="1">
        <f t="array" ref="N155">IFERROR(INDEX(tblConsorcios[Prazo (meses)],MOD($J155,ROWS(tblConsorcios[Produto]))+1),"")</f>
        <v>240</v>
      </c>
      <c r="O155" s="20" cm="1">
        <f t="array" ref="O155">IFERROR(INDEX(tblConsorcios[Parcela Mensal (R$)],MOD($J155,ROWS(tblConsorcios[Produto]))+1),"")</f>
        <v>2039.33</v>
      </c>
      <c r="P155" s="20" cm="1">
        <f t="array" ref="P155">IFERROR(INDEX(tblClientes[Dividendo Mensal (R$)],INT($J155/ROWS(tblConsorcios[Produto]))+1),"")</f>
        <v>800</v>
      </c>
      <c r="Q155" s="20">
        <f t="shared" si="7"/>
        <v>-1239.33</v>
      </c>
      <c r="R155">
        <f t="shared" si="8"/>
        <v>0</v>
      </c>
    </row>
    <row r="156" spans="1:18" x14ac:dyDescent="0.2">
      <c r="A156">
        <v>148</v>
      </c>
      <c r="B156" t="str">
        <v>Maria Souza</v>
      </c>
      <c r="C156" t="str">
        <v>Imóvel IE550 – 220m</v>
      </c>
      <c r="D156" s="20">
        <v>550000</v>
      </c>
      <c r="E156">
        <v>220</v>
      </c>
      <c r="F156" s="20">
        <v>3195</v>
      </c>
      <c r="G156" s="20">
        <v>3200</v>
      </c>
      <c r="H156" s="20">
        <v>5</v>
      </c>
      <c r="J156">
        <f t="shared" si="6"/>
        <v>154</v>
      </c>
      <c r="K156" t="str" cm="1">
        <f t="array" ref="K156">IFERROR(INDEX(tblClientes[Cliente],INT($J156/ROWS(tblConsorcios[Produto]))+1),"")</f>
        <v>Carlos Pereira</v>
      </c>
      <c r="L156" t="str" cm="1">
        <f t="array" ref="L156">IFERROR(INDEX(tblConsorcios[Produto],MOD($J156,ROWS(tblConsorcios[Produto]))+1),"")</f>
        <v>Imóvel IE380 – 220m</v>
      </c>
      <c r="M156" s="20" cm="1">
        <f t="array" ref="M156">IFERROR(INDEX(tblConsorcios[Valor da Carta (R$)],MOD($J156,ROWS(tblConsorcios[Produto]))+1),"")</f>
        <v>380000</v>
      </c>
      <c r="N156" s="2" cm="1">
        <f t="array" ref="N156">IFERROR(INDEX(tblConsorcios[Prazo (meses)],MOD($J156,ROWS(tblConsorcios[Produto]))+1),"")</f>
        <v>220</v>
      </c>
      <c r="O156" s="20" cm="1">
        <f t="array" ref="O156">IFERROR(INDEX(tblConsorcios[Parcela Mensal (R$)],MOD($J156,ROWS(tblConsorcios[Produto]))+1),"")</f>
        <v>2207.4499999999998</v>
      </c>
      <c r="P156" s="20" cm="1">
        <f t="array" ref="P156">IFERROR(INDEX(tblClientes[Dividendo Mensal (R$)],INT($J156/ROWS(tblConsorcios[Produto]))+1),"")</f>
        <v>800</v>
      </c>
      <c r="Q156" s="20">
        <f t="shared" si="7"/>
        <v>-1407.4499999999998</v>
      </c>
      <c r="R156">
        <f t="shared" si="8"/>
        <v>0</v>
      </c>
    </row>
    <row r="157" spans="1:18" x14ac:dyDescent="0.2">
      <c r="D157" s="20"/>
      <c r="F157" s="20"/>
      <c r="G157" s="20"/>
      <c r="H157" s="20"/>
      <c r="J157">
        <f t="shared" si="6"/>
        <v>155</v>
      </c>
      <c r="K157" t="str" cm="1">
        <f t="array" ref="K157">IFERROR(INDEX(tblClientes[Cliente],INT($J157/ROWS(tblConsorcios[Produto]))+1),"")</f>
        <v>Carlos Pereira</v>
      </c>
      <c r="L157" t="str" cm="1">
        <f t="array" ref="L157">IFERROR(INDEX(tblConsorcios[Produto],MOD($J157,ROWS(tblConsorcios[Produto]))+1),"")</f>
        <v>Imóvel IE380 – 200m</v>
      </c>
      <c r="M157" s="20" cm="1">
        <f t="array" ref="M157">IFERROR(INDEX(tblConsorcios[Valor da Carta (R$)],MOD($J157,ROWS(tblConsorcios[Produto]))+1),"")</f>
        <v>380000</v>
      </c>
      <c r="N157" s="2" cm="1">
        <f t="array" ref="N157">IFERROR(INDEX(tblConsorcios[Prazo (meses)],MOD($J157,ROWS(tblConsorcios[Produto]))+1),"")</f>
        <v>200</v>
      </c>
      <c r="O157" s="20" cm="1">
        <f t="array" ref="O157">IFERROR(INDEX(tblConsorcios[Parcela Mensal (R$)],MOD($J157,ROWS(tblConsorcios[Produto]))+1),"")</f>
        <v>2409.1999999999998</v>
      </c>
      <c r="P157" s="20" cm="1">
        <f t="array" ref="P157">IFERROR(INDEX(tblClientes[Dividendo Mensal (R$)],INT($J157/ROWS(tblConsorcios[Produto]))+1),"")</f>
        <v>800</v>
      </c>
      <c r="Q157" s="20">
        <f t="shared" si="7"/>
        <v>-1609.1999999999998</v>
      </c>
      <c r="R157">
        <f t="shared" si="8"/>
        <v>0</v>
      </c>
    </row>
    <row r="158" spans="1:18" x14ac:dyDescent="0.2">
      <c r="D158" s="20"/>
      <c r="F158" s="20"/>
      <c r="G158" s="20"/>
      <c r="H158" s="20"/>
      <c r="J158">
        <f t="shared" si="6"/>
        <v>156</v>
      </c>
      <c r="K158" t="str" cm="1">
        <f t="array" ref="K158">IFERROR(INDEX(tblClientes[Cliente],INT($J158/ROWS(tblConsorcios[Produto]))+1),"")</f>
        <v>Carlos Pereira</v>
      </c>
      <c r="L158" t="str" cm="1">
        <f t="array" ref="L158">IFERROR(INDEX(tblConsorcios[Produto],MOD($J158,ROWS(tblConsorcios[Produto]))+1),"")</f>
        <v>Imóvel IE350 – 240m</v>
      </c>
      <c r="M158" s="20" cm="1">
        <f t="array" ref="M158">IFERROR(INDEX(tblConsorcios[Valor da Carta (R$)],MOD($J158,ROWS(tblConsorcios[Produto]))+1),"")</f>
        <v>350000</v>
      </c>
      <c r="N158" s="2" cm="1">
        <f t="array" ref="N158">IFERROR(INDEX(tblConsorcios[Prazo (meses)],MOD($J158,ROWS(tblConsorcios[Produto]))+1),"")</f>
        <v>240</v>
      </c>
      <c r="O158" s="20" cm="1">
        <f t="array" ref="O158">IFERROR(INDEX(tblConsorcios[Parcela Mensal (R$)],MOD($J158,ROWS(tblConsorcios[Produto]))+1),"")</f>
        <v>1878.33</v>
      </c>
      <c r="P158" s="20" cm="1">
        <f t="array" ref="P158">IFERROR(INDEX(tblClientes[Dividendo Mensal (R$)],INT($J158/ROWS(tblConsorcios[Produto]))+1),"")</f>
        <v>800</v>
      </c>
      <c r="Q158" s="20">
        <f t="shared" si="7"/>
        <v>-1078.33</v>
      </c>
      <c r="R158">
        <f t="shared" si="8"/>
        <v>0</v>
      </c>
    </row>
    <row r="159" spans="1:18" x14ac:dyDescent="0.2">
      <c r="D159" s="20"/>
      <c r="F159" s="20"/>
      <c r="G159" s="20"/>
      <c r="H159" s="20"/>
      <c r="J159">
        <f t="shared" si="6"/>
        <v>157</v>
      </c>
      <c r="K159" t="str" cm="1">
        <f t="array" ref="K159">IFERROR(INDEX(tblClientes[Cliente],INT($J159/ROWS(tblConsorcios[Produto]))+1),"")</f>
        <v>Carlos Pereira</v>
      </c>
      <c r="L159" t="str" cm="1">
        <f t="array" ref="L159">IFERROR(INDEX(tblConsorcios[Produto],MOD($J159,ROWS(tblConsorcios[Produto]))+1),"")</f>
        <v>Imóvel IE350 – 220m</v>
      </c>
      <c r="M159" s="20" cm="1">
        <f t="array" ref="M159">IFERROR(INDEX(tblConsorcios[Valor da Carta (R$)],MOD($J159,ROWS(tblConsorcios[Produto]))+1),"")</f>
        <v>350000</v>
      </c>
      <c r="N159" s="2" cm="1">
        <f t="array" ref="N159">IFERROR(INDEX(tblConsorcios[Prazo (meses)],MOD($J159,ROWS(tblConsorcios[Produto]))+1),"")</f>
        <v>220</v>
      </c>
      <c r="O159" s="20" cm="1">
        <f t="array" ref="O159">IFERROR(INDEX(tblConsorcios[Parcela Mensal (R$)],MOD($J159,ROWS(tblConsorcios[Produto]))+1),"")</f>
        <v>2033.18</v>
      </c>
      <c r="P159" s="20" cm="1">
        <f t="array" ref="P159">IFERROR(INDEX(tblClientes[Dividendo Mensal (R$)],INT($J159/ROWS(tblConsorcios[Produto]))+1),"")</f>
        <v>800</v>
      </c>
      <c r="Q159" s="20">
        <f t="shared" si="7"/>
        <v>-1233.18</v>
      </c>
      <c r="R159">
        <f t="shared" si="8"/>
        <v>0</v>
      </c>
    </row>
    <row r="160" spans="1:18" x14ac:dyDescent="0.2">
      <c r="D160" s="20"/>
      <c r="F160" s="20"/>
      <c r="G160" s="20"/>
      <c r="H160" s="20"/>
      <c r="J160">
        <f t="shared" si="6"/>
        <v>158</v>
      </c>
      <c r="K160" t="str" cm="1">
        <f t="array" ref="K160">IFERROR(INDEX(tblClientes[Cliente],INT($J160/ROWS(tblConsorcios[Produto]))+1),"")</f>
        <v>Carlos Pereira</v>
      </c>
      <c r="L160" t="str" cm="1">
        <f t="array" ref="L160">IFERROR(INDEX(tblConsorcios[Produto],MOD($J160,ROWS(tblConsorcios[Produto]))+1),"")</f>
        <v>Imóvel IE350 – 200m</v>
      </c>
      <c r="M160" s="20" cm="1">
        <f t="array" ref="M160">IFERROR(INDEX(tblConsorcios[Valor da Carta (R$)],MOD($J160,ROWS(tblConsorcios[Produto]))+1),"")</f>
        <v>350000</v>
      </c>
      <c r="N160" s="2" cm="1">
        <f t="array" ref="N160">IFERROR(INDEX(tblConsorcios[Prazo (meses)],MOD($J160,ROWS(tblConsorcios[Produto]))+1),"")</f>
        <v>200</v>
      </c>
      <c r="O160" s="20" cm="1">
        <f t="array" ref="O160">IFERROR(INDEX(tblConsorcios[Parcela Mensal (R$)],MOD($J160,ROWS(tblConsorcios[Produto]))+1),"")</f>
        <v>2219</v>
      </c>
      <c r="P160" s="20" cm="1">
        <f t="array" ref="P160">IFERROR(INDEX(tblClientes[Dividendo Mensal (R$)],INT($J160/ROWS(tblConsorcios[Produto]))+1),"")</f>
        <v>800</v>
      </c>
      <c r="Q160" s="20">
        <f t="shared" si="7"/>
        <v>-1419</v>
      </c>
      <c r="R160">
        <f t="shared" si="8"/>
        <v>0</v>
      </c>
    </row>
    <row r="161" spans="4:18" x14ac:dyDescent="0.2">
      <c r="D161" s="20"/>
      <c r="F161" s="20"/>
      <c r="G161" s="20"/>
      <c r="H161" s="20"/>
      <c r="J161">
        <f t="shared" si="6"/>
        <v>159</v>
      </c>
      <c r="K161" t="str" cm="1">
        <f t="array" ref="K161">IFERROR(INDEX(tblClientes[Cliente],INT($J161/ROWS(tblConsorcios[Produto]))+1),"")</f>
        <v>Carlos Pereira</v>
      </c>
      <c r="L161" t="str" cm="1">
        <f t="array" ref="L161">IFERROR(INDEX(tblConsorcios[Produto],MOD($J161,ROWS(tblConsorcios[Produto]))+1),"")</f>
        <v>Imóvel IE330 – 240m</v>
      </c>
      <c r="M161" s="20" cm="1">
        <f t="array" ref="M161">IFERROR(INDEX(tblConsorcios[Valor da Carta (R$)],MOD($J161,ROWS(tblConsorcios[Produto]))+1),"")</f>
        <v>330000</v>
      </c>
      <c r="N161" s="2" cm="1">
        <f t="array" ref="N161">IFERROR(INDEX(tblConsorcios[Prazo (meses)],MOD($J161,ROWS(tblConsorcios[Produto]))+1),"")</f>
        <v>240</v>
      </c>
      <c r="O161" s="20" cm="1">
        <f t="array" ref="O161">IFERROR(INDEX(tblConsorcios[Parcela Mensal (R$)],MOD($J161,ROWS(tblConsorcios[Produto]))+1),"")</f>
        <v>1771</v>
      </c>
      <c r="P161" s="20" cm="1">
        <f t="array" ref="P161">IFERROR(INDEX(tblClientes[Dividendo Mensal (R$)],INT($J161/ROWS(tblConsorcios[Produto]))+1),"")</f>
        <v>800</v>
      </c>
      <c r="Q161" s="20">
        <f t="shared" si="7"/>
        <v>-971</v>
      </c>
      <c r="R161">
        <f t="shared" si="8"/>
        <v>0</v>
      </c>
    </row>
    <row r="162" spans="4:18" x14ac:dyDescent="0.2">
      <c r="D162" s="20"/>
      <c r="F162" s="20"/>
      <c r="G162" s="20"/>
      <c r="H162" s="20"/>
      <c r="J162">
        <f t="shared" si="6"/>
        <v>160</v>
      </c>
      <c r="K162" t="str" cm="1">
        <f t="array" ref="K162">IFERROR(INDEX(tblClientes[Cliente],INT($J162/ROWS(tblConsorcios[Produto]))+1),"")</f>
        <v>Carlos Pereira</v>
      </c>
      <c r="L162" t="str" cm="1">
        <f t="array" ref="L162">IFERROR(INDEX(tblConsorcios[Produto],MOD($J162,ROWS(tblConsorcios[Produto]))+1),"")</f>
        <v>Imóvel IE330 – 220m</v>
      </c>
      <c r="M162" s="20" cm="1">
        <f t="array" ref="M162">IFERROR(INDEX(tblConsorcios[Valor da Carta (R$)],MOD($J162,ROWS(tblConsorcios[Produto]))+1),"")</f>
        <v>330000</v>
      </c>
      <c r="N162" s="2" cm="1">
        <f t="array" ref="N162">IFERROR(INDEX(tblConsorcios[Prazo (meses)],MOD($J162,ROWS(tblConsorcios[Produto]))+1),"")</f>
        <v>220</v>
      </c>
      <c r="O162" s="20" cm="1">
        <f t="array" ref="O162">IFERROR(INDEX(tblConsorcios[Parcela Mensal (R$)],MOD($J162,ROWS(tblConsorcios[Produto]))+1),"")</f>
        <v>1917</v>
      </c>
      <c r="P162" s="20" cm="1">
        <f t="array" ref="P162">IFERROR(INDEX(tblClientes[Dividendo Mensal (R$)],INT($J162/ROWS(tblConsorcios[Produto]))+1),"")</f>
        <v>800</v>
      </c>
      <c r="Q162" s="20">
        <f t="shared" si="7"/>
        <v>-1117</v>
      </c>
      <c r="R162">
        <f t="shared" si="8"/>
        <v>0</v>
      </c>
    </row>
    <row r="163" spans="4:18" x14ac:dyDescent="0.2">
      <c r="D163" s="20"/>
      <c r="F163" s="20"/>
      <c r="G163" s="20"/>
      <c r="H163" s="20"/>
      <c r="J163">
        <f t="shared" si="6"/>
        <v>161</v>
      </c>
      <c r="K163" t="str" cm="1">
        <f t="array" ref="K163">IFERROR(INDEX(tblClientes[Cliente],INT($J163/ROWS(tblConsorcios[Produto]))+1),"")</f>
        <v>Carlos Pereira</v>
      </c>
      <c r="L163" t="str" cm="1">
        <f t="array" ref="L163">IFERROR(INDEX(tblConsorcios[Produto],MOD($J163,ROWS(tblConsorcios[Produto]))+1),"")</f>
        <v>Imóvel IE330 – 200m</v>
      </c>
      <c r="M163" s="20" cm="1">
        <f t="array" ref="M163">IFERROR(INDEX(tblConsorcios[Valor da Carta (R$)],MOD($J163,ROWS(tblConsorcios[Produto]))+1),"")</f>
        <v>330000</v>
      </c>
      <c r="N163" s="2" cm="1">
        <f t="array" ref="N163">IFERROR(INDEX(tblConsorcios[Prazo (meses)],MOD($J163,ROWS(tblConsorcios[Produto]))+1),"")</f>
        <v>200</v>
      </c>
      <c r="O163" s="20" cm="1">
        <f t="array" ref="O163">IFERROR(INDEX(tblConsorcios[Parcela Mensal (R$)],MOD($J163,ROWS(tblConsorcios[Produto]))+1),"")</f>
        <v>2092.1999999999998</v>
      </c>
      <c r="P163" s="20" cm="1">
        <f t="array" ref="P163">IFERROR(INDEX(tblClientes[Dividendo Mensal (R$)],INT($J163/ROWS(tblConsorcios[Produto]))+1),"")</f>
        <v>800</v>
      </c>
      <c r="Q163" s="20">
        <f t="shared" si="7"/>
        <v>-1292.1999999999998</v>
      </c>
      <c r="R163">
        <f t="shared" si="8"/>
        <v>0</v>
      </c>
    </row>
    <row r="164" spans="4:18" x14ac:dyDescent="0.2">
      <c r="D164" s="20"/>
      <c r="F164" s="20"/>
      <c r="G164" s="20"/>
      <c r="H164" s="20"/>
      <c r="J164">
        <f t="shared" si="6"/>
        <v>162</v>
      </c>
      <c r="K164" t="str" cm="1">
        <f t="array" ref="K164">IFERROR(INDEX(tblClientes[Cliente],INT($J164/ROWS(tblConsorcios[Produto]))+1),"")</f>
        <v>Carlos Pereira</v>
      </c>
      <c r="L164" t="str" cm="1">
        <f t="array" ref="L164">IFERROR(INDEX(tblConsorcios[Produto],MOD($J164,ROWS(tblConsorcios[Produto]))+1),"")</f>
        <v>Imóvel IE300 – 240m</v>
      </c>
      <c r="M164" s="20" cm="1">
        <f t="array" ref="M164">IFERROR(INDEX(tblConsorcios[Valor da Carta (R$)],MOD($J164,ROWS(tblConsorcios[Produto]))+1),"")</f>
        <v>300000</v>
      </c>
      <c r="N164" s="2" cm="1">
        <f t="array" ref="N164">IFERROR(INDEX(tblConsorcios[Prazo (meses)],MOD($J164,ROWS(tblConsorcios[Produto]))+1),"")</f>
        <v>240</v>
      </c>
      <c r="O164" s="20" cm="1">
        <f t="array" ref="O164">IFERROR(INDEX(tblConsorcios[Parcela Mensal (R$)],MOD($J164,ROWS(tblConsorcios[Produto]))+1),"")</f>
        <v>1610</v>
      </c>
      <c r="P164" s="20" cm="1">
        <f t="array" ref="P164">IFERROR(INDEX(tblClientes[Dividendo Mensal (R$)],INT($J164/ROWS(tblConsorcios[Produto]))+1),"")</f>
        <v>800</v>
      </c>
      <c r="Q164" s="20">
        <f t="shared" si="7"/>
        <v>-810</v>
      </c>
      <c r="R164">
        <f t="shared" si="8"/>
        <v>0</v>
      </c>
    </row>
    <row r="165" spans="4:18" x14ac:dyDescent="0.2">
      <c r="D165" s="20"/>
      <c r="F165" s="20"/>
      <c r="G165" s="20"/>
      <c r="H165" s="20"/>
      <c r="J165">
        <f t="shared" si="6"/>
        <v>163</v>
      </c>
      <c r="K165" t="str" cm="1">
        <f t="array" ref="K165">IFERROR(INDEX(tblClientes[Cliente],INT($J165/ROWS(tblConsorcios[Produto]))+1),"")</f>
        <v>Carlos Pereira</v>
      </c>
      <c r="L165" t="str" cm="1">
        <f t="array" ref="L165">IFERROR(INDEX(tblConsorcios[Produto],MOD($J165,ROWS(tblConsorcios[Produto]))+1),"")</f>
        <v>Imóvel IE300 – 220m</v>
      </c>
      <c r="M165" s="20" cm="1">
        <f t="array" ref="M165">IFERROR(INDEX(tblConsorcios[Valor da Carta (R$)],MOD($J165,ROWS(tblConsorcios[Produto]))+1),"")</f>
        <v>300000</v>
      </c>
      <c r="N165" s="2" cm="1">
        <f t="array" ref="N165">IFERROR(INDEX(tblConsorcios[Prazo (meses)],MOD($J165,ROWS(tblConsorcios[Produto]))+1),"")</f>
        <v>220</v>
      </c>
      <c r="O165" s="20" cm="1">
        <f t="array" ref="O165">IFERROR(INDEX(tblConsorcios[Parcela Mensal (R$)],MOD($J165,ROWS(tblConsorcios[Produto]))+1),"")</f>
        <v>1742.73</v>
      </c>
      <c r="P165" s="20" cm="1">
        <f t="array" ref="P165">IFERROR(INDEX(tblClientes[Dividendo Mensal (R$)],INT($J165/ROWS(tblConsorcios[Produto]))+1),"")</f>
        <v>800</v>
      </c>
      <c r="Q165" s="20">
        <f t="shared" si="7"/>
        <v>-942.73</v>
      </c>
      <c r="R165">
        <f t="shared" si="8"/>
        <v>0</v>
      </c>
    </row>
    <row r="166" spans="4:18" x14ac:dyDescent="0.2">
      <c r="D166" s="20"/>
      <c r="F166" s="20"/>
      <c r="G166" s="20"/>
      <c r="H166" s="20"/>
      <c r="J166">
        <f t="shared" si="6"/>
        <v>164</v>
      </c>
      <c r="K166" t="str" cm="1">
        <f t="array" ref="K166">IFERROR(INDEX(tblClientes[Cliente],INT($J166/ROWS(tblConsorcios[Produto]))+1),"")</f>
        <v>Carlos Pereira</v>
      </c>
      <c r="L166" t="str" cm="1">
        <f t="array" ref="L166">IFERROR(INDEX(tblConsorcios[Produto],MOD($J166,ROWS(tblConsorcios[Produto]))+1),"")</f>
        <v>Imóvel IE300 – 200m</v>
      </c>
      <c r="M166" s="20" cm="1">
        <f t="array" ref="M166">IFERROR(INDEX(tblConsorcios[Valor da Carta (R$)],MOD($J166,ROWS(tblConsorcios[Produto]))+1),"")</f>
        <v>300000</v>
      </c>
      <c r="N166" s="2" cm="1">
        <f t="array" ref="N166">IFERROR(INDEX(tblConsorcios[Prazo (meses)],MOD($J166,ROWS(tblConsorcios[Produto]))+1),"")</f>
        <v>200</v>
      </c>
      <c r="O166" s="20" cm="1">
        <f t="array" ref="O166">IFERROR(INDEX(tblConsorcios[Parcela Mensal (R$)],MOD($J166,ROWS(tblConsorcios[Produto]))+1),"")</f>
        <v>1902</v>
      </c>
      <c r="P166" s="20" cm="1">
        <f t="array" ref="P166">IFERROR(INDEX(tblClientes[Dividendo Mensal (R$)],INT($J166/ROWS(tblConsorcios[Produto]))+1),"")</f>
        <v>800</v>
      </c>
      <c r="Q166" s="20">
        <f t="shared" si="7"/>
        <v>-1102</v>
      </c>
      <c r="R166">
        <f t="shared" si="8"/>
        <v>0</v>
      </c>
    </row>
    <row r="167" spans="4:18" x14ac:dyDescent="0.2">
      <c r="D167" s="20"/>
      <c r="F167" s="20"/>
      <c r="G167" s="20"/>
      <c r="H167" s="20"/>
      <c r="J167">
        <f t="shared" si="6"/>
        <v>165</v>
      </c>
      <c r="K167" t="str" cm="1">
        <f t="array" ref="K167">IFERROR(INDEX(tblClientes[Cliente],INT($J167/ROWS(tblConsorcios[Produto]))+1),"")</f>
        <v>Carlos Pereira</v>
      </c>
      <c r="L167" t="str" cm="1">
        <f t="array" ref="L167">IFERROR(INDEX(tblConsorcios[Produto],MOD($J167,ROWS(tblConsorcios[Produto]))+1),"")</f>
        <v>Imóvel IE240 – 240m</v>
      </c>
      <c r="M167" s="20" cm="1">
        <f t="array" ref="M167">IFERROR(INDEX(tblConsorcios[Valor da Carta (R$)],MOD($J167,ROWS(tblConsorcios[Produto]))+1),"")</f>
        <v>240000</v>
      </c>
      <c r="N167" s="2" cm="1">
        <f t="array" ref="N167">IFERROR(INDEX(tblConsorcios[Prazo (meses)],MOD($J167,ROWS(tblConsorcios[Produto]))+1),"")</f>
        <v>240</v>
      </c>
      <c r="O167" s="20" cm="1">
        <f t="array" ref="O167">IFERROR(INDEX(tblConsorcios[Parcela Mensal (R$)],MOD($J167,ROWS(tblConsorcios[Produto]))+1),"")</f>
        <v>1288</v>
      </c>
      <c r="P167" s="20" cm="1">
        <f t="array" ref="P167">IFERROR(INDEX(tblClientes[Dividendo Mensal (R$)],INT($J167/ROWS(tblConsorcios[Produto]))+1),"")</f>
        <v>800</v>
      </c>
      <c r="Q167" s="20">
        <f t="shared" si="7"/>
        <v>-488</v>
      </c>
      <c r="R167">
        <f t="shared" si="8"/>
        <v>0</v>
      </c>
    </row>
    <row r="168" spans="4:18" x14ac:dyDescent="0.2">
      <c r="D168" s="20"/>
      <c r="F168" s="20"/>
      <c r="G168" s="20"/>
      <c r="H168" s="20"/>
      <c r="J168">
        <f t="shared" si="6"/>
        <v>166</v>
      </c>
      <c r="K168" t="str" cm="1">
        <f t="array" ref="K168">IFERROR(INDEX(tblClientes[Cliente],INT($J168/ROWS(tblConsorcios[Produto]))+1),"")</f>
        <v>Carlos Pereira</v>
      </c>
      <c r="L168" t="str" cm="1">
        <f t="array" ref="L168">IFERROR(INDEX(tblConsorcios[Produto],MOD($J168,ROWS(tblConsorcios[Produto]))+1),"")</f>
        <v>Imóvel IE240 – 220m</v>
      </c>
      <c r="M168" s="20" cm="1">
        <f t="array" ref="M168">IFERROR(INDEX(tblConsorcios[Valor da Carta (R$)],MOD($J168,ROWS(tblConsorcios[Produto]))+1),"")</f>
        <v>240000</v>
      </c>
      <c r="N168" s="2" cm="1">
        <f t="array" ref="N168">IFERROR(INDEX(tblConsorcios[Prazo (meses)],MOD($J168,ROWS(tblConsorcios[Produto]))+1),"")</f>
        <v>220</v>
      </c>
      <c r="O168" s="20" cm="1">
        <f t="array" ref="O168">IFERROR(INDEX(tblConsorcios[Parcela Mensal (R$)],MOD($J168,ROWS(tblConsorcios[Produto]))+1),"")</f>
        <v>1394.18</v>
      </c>
      <c r="P168" s="20" cm="1">
        <f t="array" ref="P168">IFERROR(INDEX(tblClientes[Dividendo Mensal (R$)],INT($J168/ROWS(tblConsorcios[Produto]))+1),"")</f>
        <v>800</v>
      </c>
      <c r="Q168" s="20">
        <f t="shared" si="7"/>
        <v>-594.18000000000006</v>
      </c>
      <c r="R168">
        <f t="shared" si="8"/>
        <v>0</v>
      </c>
    </row>
    <row r="169" spans="4:18" x14ac:dyDescent="0.2">
      <c r="D169" s="20"/>
      <c r="F169" s="20"/>
      <c r="G169" s="20"/>
      <c r="H169" s="20"/>
      <c r="J169">
        <f t="shared" si="6"/>
        <v>167</v>
      </c>
      <c r="K169" t="str" cm="1">
        <f t="array" ref="K169">IFERROR(INDEX(tblClientes[Cliente],INT($J169/ROWS(tblConsorcios[Produto]))+1),"")</f>
        <v>Carlos Pereira</v>
      </c>
      <c r="L169" t="str" cm="1">
        <f t="array" ref="L169">IFERROR(INDEX(tblConsorcios[Produto],MOD($J169,ROWS(tblConsorcios[Produto]))+1),"")</f>
        <v>Imóvel IE240 – 200m</v>
      </c>
      <c r="M169" s="20" cm="1">
        <f t="array" ref="M169">IFERROR(INDEX(tblConsorcios[Valor da Carta (R$)],MOD($J169,ROWS(tblConsorcios[Produto]))+1),"")</f>
        <v>240000</v>
      </c>
      <c r="N169" s="2" cm="1">
        <f t="array" ref="N169">IFERROR(INDEX(tblConsorcios[Prazo (meses)],MOD($J169,ROWS(tblConsorcios[Produto]))+1),"")</f>
        <v>200</v>
      </c>
      <c r="O169" s="20" cm="1">
        <f t="array" ref="O169">IFERROR(INDEX(tblConsorcios[Parcela Mensal (R$)],MOD($J169,ROWS(tblConsorcios[Produto]))+1),"")</f>
        <v>1521.6</v>
      </c>
      <c r="P169" s="20" cm="1">
        <f t="array" ref="P169">IFERROR(INDEX(tblClientes[Dividendo Mensal (R$)],INT($J169/ROWS(tblConsorcios[Produto]))+1),"")</f>
        <v>800</v>
      </c>
      <c r="Q169" s="20">
        <f t="shared" si="7"/>
        <v>-721.59999999999991</v>
      </c>
      <c r="R169">
        <f t="shared" si="8"/>
        <v>0</v>
      </c>
    </row>
    <row r="170" spans="4:18" x14ac:dyDescent="0.2">
      <c r="D170" s="20"/>
      <c r="F170" s="20"/>
      <c r="G170" s="20"/>
      <c r="H170" s="20"/>
      <c r="J170">
        <f t="shared" si="6"/>
        <v>168</v>
      </c>
      <c r="K170" t="str" cm="1">
        <f t="array" ref="K170">IFERROR(INDEX(tblClientes[Cliente],INT($J170/ROWS(tblConsorcios[Produto]))+1),"")</f>
        <v>Carlos Pereira</v>
      </c>
      <c r="L170" t="str" cm="1">
        <f t="array" ref="L170">IFERROR(INDEX(tblConsorcios[Produto],MOD($J170,ROWS(tblConsorcios[Produto]))+1),"")</f>
        <v>Imóvel IE230 – 240m</v>
      </c>
      <c r="M170" s="20" cm="1">
        <f t="array" ref="M170">IFERROR(INDEX(tblConsorcios[Valor da Carta (R$)],MOD($J170,ROWS(tblConsorcios[Produto]))+1),"")</f>
        <v>230000</v>
      </c>
      <c r="N170" s="2" cm="1">
        <f t="array" ref="N170">IFERROR(INDEX(tblConsorcios[Prazo (meses)],MOD($J170,ROWS(tblConsorcios[Produto]))+1),"")</f>
        <v>240</v>
      </c>
      <c r="O170" s="20" cm="1">
        <f t="array" ref="O170">IFERROR(INDEX(tblConsorcios[Parcela Mensal (R$)],MOD($J170,ROWS(tblConsorcios[Produto]))+1),"")</f>
        <v>1234.33</v>
      </c>
      <c r="P170" s="20" cm="1">
        <f t="array" ref="P170">IFERROR(INDEX(tblClientes[Dividendo Mensal (R$)],INT($J170/ROWS(tblConsorcios[Produto]))+1),"")</f>
        <v>800</v>
      </c>
      <c r="Q170" s="20">
        <f t="shared" si="7"/>
        <v>-434.32999999999993</v>
      </c>
      <c r="R170">
        <f t="shared" si="8"/>
        <v>0</v>
      </c>
    </row>
    <row r="171" spans="4:18" x14ac:dyDescent="0.2">
      <c r="D171" s="20"/>
      <c r="F171" s="20"/>
      <c r="G171" s="20"/>
      <c r="H171" s="20"/>
      <c r="J171">
        <f t="shared" si="6"/>
        <v>169</v>
      </c>
      <c r="K171" t="str" cm="1">
        <f t="array" ref="K171">IFERROR(INDEX(tblClientes[Cliente],INT($J171/ROWS(tblConsorcios[Produto]))+1),"")</f>
        <v>Carlos Pereira</v>
      </c>
      <c r="L171" t="str" cm="1">
        <f t="array" ref="L171">IFERROR(INDEX(tblConsorcios[Produto],MOD($J171,ROWS(tblConsorcios[Produto]))+1),"")</f>
        <v>Imóvel IE230 – 220m</v>
      </c>
      <c r="M171" s="20" cm="1">
        <f t="array" ref="M171">IFERROR(INDEX(tblConsorcios[Valor da Carta (R$)],MOD($J171,ROWS(tblConsorcios[Produto]))+1),"")</f>
        <v>230000</v>
      </c>
      <c r="N171" s="2" cm="1">
        <f t="array" ref="N171">IFERROR(INDEX(tblConsorcios[Prazo (meses)],MOD($J171,ROWS(tblConsorcios[Produto]))+1),"")</f>
        <v>220</v>
      </c>
      <c r="O171" s="20" cm="1">
        <f t="array" ref="O171">IFERROR(INDEX(tblConsorcios[Parcela Mensal (R$)],MOD($J171,ROWS(tblConsorcios[Produto]))+1),"")</f>
        <v>1336.09</v>
      </c>
      <c r="P171" s="20" cm="1">
        <f t="array" ref="P171">IFERROR(INDEX(tblClientes[Dividendo Mensal (R$)],INT($J171/ROWS(tblConsorcios[Produto]))+1),"")</f>
        <v>800</v>
      </c>
      <c r="Q171" s="20">
        <f t="shared" si="7"/>
        <v>-536.08999999999992</v>
      </c>
      <c r="R171">
        <f t="shared" si="8"/>
        <v>0</v>
      </c>
    </row>
    <row r="172" spans="4:18" x14ac:dyDescent="0.2">
      <c r="D172" s="20"/>
      <c r="F172" s="20"/>
      <c r="G172" s="20"/>
      <c r="H172" s="20"/>
      <c r="J172">
        <f t="shared" si="6"/>
        <v>170</v>
      </c>
      <c r="K172" t="str" cm="1">
        <f t="array" ref="K172">IFERROR(INDEX(tblClientes[Cliente],INT($J172/ROWS(tblConsorcios[Produto]))+1),"")</f>
        <v>Carlos Pereira</v>
      </c>
      <c r="L172" t="str" cm="1">
        <f t="array" ref="L172">IFERROR(INDEX(tblConsorcios[Produto],MOD($J172,ROWS(tblConsorcios[Produto]))+1),"")</f>
        <v>Imóvel IE230 – 200m</v>
      </c>
      <c r="M172" s="20" cm="1">
        <f t="array" ref="M172">IFERROR(INDEX(tblConsorcios[Valor da Carta (R$)],MOD($J172,ROWS(tblConsorcios[Produto]))+1),"")</f>
        <v>230000</v>
      </c>
      <c r="N172" s="2" cm="1">
        <f t="array" ref="N172">IFERROR(INDEX(tblConsorcios[Prazo (meses)],MOD($J172,ROWS(tblConsorcios[Produto]))+1),"")</f>
        <v>200</v>
      </c>
      <c r="O172" s="20" cm="1">
        <f t="array" ref="O172">IFERROR(INDEX(tblConsorcios[Parcela Mensal (R$)],MOD($J172,ROWS(tblConsorcios[Produto]))+1),"")</f>
        <v>1458.2</v>
      </c>
      <c r="P172" s="20" cm="1">
        <f t="array" ref="P172">IFERROR(INDEX(tblClientes[Dividendo Mensal (R$)],INT($J172/ROWS(tblConsorcios[Produto]))+1),"")</f>
        <v>800</v>
      </c>
      <c r="Q172" s="20">
        <f t="shared" si="7"/>
        <v>-658.2</v>
      </c>
      <c r="R172">
        <f t="shared" si="8"/>
        <v>0</v>
      </c>
    </row>
    <row r="173" spans="4:18" x14ac:dyDescent="0.2">
      <c r="D173" s="20"/>
      <c r="F173" s="20"/>
      <c r="G173" s="20"/>
      <c r="H173" s="20"/>
      <c r="J173">
        <f t="shared" si="6"/>
        <v>171</v>
      </c>
      <c r="K173" t="str" cm="1">
        <f t="array" ref="K173">IFERROR(INDEX(tblClientes[Cliente],INT($J173/ROWS(tblConsorcios[Produto]))+1),"")</f>
        <v>Carlos Pereira</v>
      </c>
      <c r="L173" t="str" cm="1">
        <f t="array" ref="L173">IFERROR(INDEX(tblConsorcios[Produto],MOD($J173,ROWS(tblConsorcios[Produto]))+1),"")</f>
        <v>Imóvel IE220 – 240m</v>
      </c>
      <c r="M173" s="20" cm="1">
        <f t="array" ref="M173">IFERROR(INDEX(tblConsorcios[Valor da Carta (R$)],MOD($J173,ROWS(tblConsorcios[Produto]))+1),"")</f>
        <v>220000</v>
      </c>
      <c r="N173" s="2" cm="1">
        <f t="array" ref="N173">IFERROR(INDEX(tblConsorcios[Prazo (meses)],MOD($J173,ROWS(tblConsorcios[Produto]))+1),"")</f>
        <v>240</v>
      </c>
      <c r="O173" s="20" cm="1">
        <f t="array" ref="O173">IFERROR(INDEX(tblConsorcios[Parcela Mensal (R$)],MOD($J173,ROWS(tblConsorcios[Produto]))+1),"")</f>
        <v>1180.67</v>
      </c>
      <c r="P173" s="20" cm="1">
        <f t="array" ref="P173">IFERROR(INDEX(tblClientes[Dividendo Mensal (R$)],INT($J173/ROWS(tblConsorcios[Produto]))+1),"")</f>
        <v>800</v>
      </c>
      <c r="Q173" s="20">
        <f t="shared" si="7"/>
        <v>-380.67000000000007</v>
      </c>
      <c r="R173">
        <f t="shared" si="8"/>
        <v>0</v>
      </c>
    </row>
    <row r="174" spans="4:18" x14ac:dyDescent="0.2">
      <c r="D174" s="20"/>
      <c r="F174" s="20"/>
      <c r="G174" s="20"/>
      <c r="H174" s="20"/>
      <c r="J174">
        <f t="shared" si="6"/>
        <v>172</v>
      </c>
      <c r="K174" t="str" cm="1">
        <f t="array" ref="K174">IFERROR(INDEX(tblClientes[Cliente],INT($J174/ROWS(tblConsorcios[Produto]))+1),"")</f>
        <v>Carlos Pereira</v>
      </c>
      <c r="L174" t="str" cm="1">
        <f t="array" ref="L174">IFERROR(INDEX(tblConsorcios[Produto],MOD($J174,ROWS(tblConsorcios[Produto]))+1),"")</f>
        <v>Imóvel IE220 – 220m</v>
      </c>
      <c r="M174" s="20" cm="1">
        <f t="array" ref="M174">IFERROR(INDEX(tblConsorcios[Valor da Carta (R$)],MOD($J174,ROWS(tblConsorcios[Produto]))+1),"")</f>
        <v>220000</v>
      </c>
      <c r="N174" s="2" cm="1">
        <f t="array" ref="N174">IFERROR(INDEX(tblConsorcios[Prazo (meses)],MOD($J174,ROWS(tblConsorcios[Produto]))+1),"")</f>
        <v>220</v>
      </c>
      <c r="O174" s="20" cm="1">
        <f t="array" ref="O174">IFERROR(INDEX(tblConsorcios[Parcela Mensal (R$)],MOD($J174,ROWS(tblConsorcios[Produto]))+1),"")</f>
        <v>1278</v>
      </c>
      <c r="P174" s="20" cm="1">
        <f t="array" ref="P174">IFERROR(INDEX(tblClientes[Dividendo Mensal (R$)],INT($J174/ROWS(tblConsorcios[Produto]))+1),"")</f>
        <v>800</v>
      </c>
      <c r="Q174" s="20">
        <f t="shared" si="7"/>
        <v>-478</v>
      </c>
      <c r="R174">
        <f t="shared" si="8"/>
        <v>0</v>
      </c>
    </row>
    <row r="175" spans="4:18" x14ac:dyDescent="0.2">
      <c r="D175" s="20"/>
      <c r="F175" s="20"/>
      <c r="G175" s="20"/>
      <c r="H175" s="20"/>
      <c r="J175">
        <f t="shared" si="6"/>
        <v>173</v>
      </c>
      <c r="K175" t="str" cm="1">
        <f t="array" ref="K175">IFERROR(INDEX(tblClientes[Cliente],INT($J175/ROWS(tblConsorcios[Produto]))+1),"")</f>
        <v>Carlos Pereira</v>
      </c>
      <c r="L175" t="str" cm="1">
        <f t="array" ref="L175">IFERROR(INDEX(tblConsorcios[Produto],MOD($J175,ROWS(tblConsorcios[Produto]))+1),"")</f>
        <v>Imóvel IE220 – 200m</v>
      </c>
      <c r="M175" s="20" cm="1">
        <f t="array" ref="M175">IFERROR(INDEX(tblConsorcios[Valor da Carta (R$)],MOD($J175,ROWS(tblConsorcios[Produto]))+1),"")</f>
        <v>220000</v>
      </c>
      <c r="N175" s="2" cm="1">
        <f t="array" ref="N175">IFERROR(INDEX(tblConsorcios[Prazo (meses)],MOD($J175,ROWS(tblConsorcios[Produto]))+1),"")</f>
        <v>200</v>
      </c>
      <c r="O175" s="20" cm="1">
        <f t="array" ref="O175">IFERROR(INDEX(tblConsorcios[Parcela Mensal (R$)],MOD($J175,ROWS(tblConsorcios[Produto]))+1),"")</f>
        <v>1394.8</v>
      </c>
      <c r="P175" s="20" cm="1">
        <f t="array" ref="P175">IFERROR(INDEX(tblClientes[Dividendo Mensal (R$)],INT($J175/ROWS(tblConsorcios[Produto]))+1),"")</f>
        <v>800</v>
      </c>
      <c r="Q175" s="20">
        <f t="shared" si="7"/>
        <v>-594.79999999999995</v>
      </c>
      <c r="R175">
        <f t="shared" si="8"/>
        <v>0</v>
      </c>
    </row>
    <row r="176" spans="4:18" x14ac:dyDescent="0.2">
      <c r="D176" s="20"/>
      <c r="F176" s="20"/>
      <c r="G176" s="20"/>
      <c r="H176" s="20"/>
      <c r="J176">
        <f t="shared" si="6"/>
        <v>174</v>
      </c>
      <c r="K176" t="str" cm="1">
        <f t="array" ref="K176">IFERROR(INDEX(tblClientes[Cliente],INT($J176/ROWS(tblConsorcios[Produto]))+1),"")</f>
        <v>Carlos Pereira</v>
      </c>
      <c r="L176" t="str" cm="1">
        <f t="array" ref="L176">IFERROR(INDEX(tblConsorcios[Produto],MOD($J176,ROWS(tblConsorcios[Produto]))+1),"")</f>
        <v>Imóvel IE200 – 240m</v>
      </c>
      <c r="M176" s="20" cm="1">
        <f t="array" ref="M176">IFERROR(INDEX(tblConsorcios[Valor da Carta (R$)],MOD($J176,ROWS(tblConsorcios[Produto]))+1),"")</f>
        <v>200000</v>
      </c>
      <c r="N176" s="2" cm="1">
        <f t="array" ref="N176">IFERROR(INDEX(tblConsorcios[Prazo (meses)],MOD($J176,ROWS(tblConsorcios[Produto]))+1),"")</f>
        <v>240</v>
      </c>
      <c r="O176" s="20" cm="1">
        <f t="array" ref="O176">IFERROR(INDEX(tblConsorcios[Parcela Mensal (R$)],MOD($J176,ROWS(tblConsorcios[Produto]))+1),"")</f>
        <v>1073.33</v>
      </c>
      <c r="P176" s="20" cm="1">
        <f t="array" ref="P176">IFERROR(INDEX(tblClientes[Dividendo Mensal (R$)],INT($J176/ROWS(tblConsorcios[Produto]))+1),"")</f>
        <v>800</v>
      </c>
      <c r="Q176" s="20">
        <f t="shared" si="7"/>
        <v>-273.32999999999993</v>
      </c>
      <c r="R176">
        <f t="shared" si="8"/>
        <v>0</v>
      </c>
    </row>
    <row r="177" spans="4:18" x14ac:dyDescent="0.2">
      <c r="D177" s="20"/>
      <c r="F177" s="20"/>
      <c r="G177" s="20"/>
      <c r="H177" s="20"/>
      <c r="J177">
        <f t="shared" si="6"/>
        <v>175</v>
      </c>
      <c r="K177" t="str" cm="1">
        <f t="array" ref="K177">IFERROR(INDEX(tblClientes[Cliente],INT($J177/ROWS(tblConsorcios[Produto]))+1),"")</f>
        <v>Carlos Pereira</v>
      </c>
      <c r="L177" t="str" cm="1">
        <f t="array" ref="L177">IFERROR(INDEX(tblConsorcios[Produto],MOD($J177,ROWS(tblConsorcios[Produto]))+1),"")</f>
        <v>Imóvel IE200 – 220m</v>
      </c>
      <c r="M177" s="20" cm="1">
        <f t="array" ref="M177">IFERROR(INDEX(tblConsorcios[Valor da Carta (R$)],MOD($J177,ROWS(tblConsorcios[Produto]))+1),"")</f>
        <v>200000</v>
      </c>
      <c r="N177" s="2" cm="1">
        <f t="array" ref="N177">IFERROR(INDEX(tblConsorcios[Prazo (meses)],MOD($J177,ROWS(tblConsorcios[Produto]))+1),"")</f>
        <v>220</v>
      </c>
      <c r="O177" s="20" cm="1">
        <f t="array" ref="O177">IFERROR(INDEX(tblConsorcios[Parcela Mensal (R$)],MOD($J177,ROWS(tblConsorcios[Produto]))+1),"")</f>
        <v>1161.82</v>
      </c>
      <c r="P177" s="20" cm="1">
        <f t="array" ref="P177">IFERROR(INDEX(tblClientes[Dividendo Mensal (R$)],INT($J177/ROWS(tblConsorcios[Produto]))+1),"")</f>
        <v>800</v>
      </c>
      <c r="Q177" s="20">
        <f t="shared" si="7"/>
        <v>-361.81999999999994</v>
      </c>
      <c r="R177">
        <f t="shared" si="8"/>
        <v>0</v>
      </c>
    </row>
    <row r="178" spans="4:18" x14ac:dyDescent="0.2">
      <c r="D178" s="20"/>
      <c r="F178" s="20"/>
      <c r="G178" s="20"/>
      <c r="H178" s="20"/>
      <c r="J178">
        <f t="shared" si="6"/>
        <v>176</v>
      </c>
      <c r="K178" t="str" cm="1">
        <f t="array" ref="K178">IFERROR(INDEX(tblClientes[Cliente],INT($J178/ROWS(tblConsorcios[Produto]))+1),"")</f>
        <v>Carlos Pereira</v>
      </c>
      <c r="L178" t="str" cm="1">
        <f t="array" ref="L178">IFERROR(INDEX(tblConsorcios[Produto],MOD($J178,ROWS(tblConsorcios[Produto]))+1),"")</f>
        <v>Imóvel IE200 – 200m</v>
      </c>
      <c r="M178" s="20" cm="1">
        <f t="array" ref="M178">IFERROR(INDEX(tblConsorcios[Valor da Carta (R$)],MOD($J178,ROWS(tblConsorcios[Produto]))+1),"")</f>
        <v>200000</v>
      </c>
      <c r="N178" s="2" cm="1">
        <f t="array" ref="N178">IFERROR(INDEX(tblConsorcios[Prazo (meses)],MOD($J178,ROWS(tblConsorcios[Produto]))+1),"")</f>
        <v>200</v>
      </c>
      <c r="O178" s="20" cm="1">
        <f t="array" ref="O178">IFERROR(INDEX(tblConsorcios[Parcela Mensal (R$)],MOD($J178,ROWS(tblConsorcios[Produto]))+1),"")</f>
        <v>1268</v>
      </c>
      <c r="P178" s="20" cm="1">
        <f t="array" ref="P178">IFERROR(INDEX(tblClientes[Dividendo Mensal (R$)],INT($J178/ROWS(tblConsorcios[Produto]))+1),"")</f>
        <v>800</v>
      </c>
      <c r="Q178" s="20">
        <f t="shared" si="7"/>
        <v>-468</v>
      </c>
      <c r="R178">
        <f t="shared" si="8"/>
        <v>0</v>
      </c>
    </row>
    <row r="179" spans="4:18" x14ac:dyDescent="0.2">
      <c r="D179" s="20"/>
      <c r="F179" s="20"/>
      <c r="G179" s="20"/>
      <c r="H179" s="20"/>
      <c r="J179">
        <f t="shared" si="6"/>
        <v>177</v>
      </c>
      <c r="K179" t="str" cm="1">
        <f t="array" ref="K179">IFERROR(INDEX(tblClientes[Cliente],INT($J179/ROWS(tblConsorcios[Produto]))+1),"")</f>
        <v>Carlos Pereira</v>
      </c>
      <c r="L179" t="str" cm="1">
        <f t="array" ref="L179">IFERROR(INDEX(tblConsorcios[Produto],MOD($J179,ROWS(tblConsorcios[Produto]))+1),"")</f>
        <v>Imóvel IE150 – 240m</v>
      </c>
      <c r="M179" s="20" cm="1">
        <f t="array" ref="M179">IFERROR(INDEX(tblConsorcios[Valor da Carta (R$)],MOD($J179,ROWS(tblConsorcios[Produto]))+1),"")</f>
        <v>150000</v>
      </c>
      <c r="N179" s="2" cm="1">
        <f t="array" ref="N179">IFERROR(INDEX(tblConsorcios[Prazo (meses)],MOD($J179,ROWS(tblConsorcios[Produto]))+1),"")</f>
        <v>240</v>
      </c>
      <c r="O179" s="20" cm="1">
        <f t="array" ref="O179">IFERROR(INDEX(tblConsorcios[Parcela Mensal (R$)],MOD($J179,ROWS(tblConsorcios[Produto]))+1),"")</f>
        <v>805</v>
      </c>
      <c r="P179" s="20" cm="1">
        <f t="array" ref="P179">IFERROR(INDEX(tblClientes[Dividendo Mensal (R$)],INT($J179/ROWS(tblConsorcios[Produto]))+1),"")</f>
        <v>800</v>
      </c>
      <c r="Q179" s="20">
        <f t="shared" si="7"/>
        <v>-5</v>
      </c>
      <c r="R179">
        <f t="shared" si="8"/>
        <v>0</v>
      </c>
    </row>
    <row r="180" spans="4:18" x14ac:dyDescent="0.2">
      <c r="D180" s="20"/>
      <c r="F180" s="20"/>
      <c r="G180" s="20"/>
      <c r="H180" s="20"/>
      <c r="J180">
        <f t="shared" si="6"/>
        <v>178</v>
      </c>
      <c r="K180" t="str" cm="1">
        <f t="array" ref="K180">IFERROR(INDEX(tblClientes[Cliente],INT($J180/ROWS(tblConsorcios[Produto]))+1),"")</f>
        <v>Carlos Pereira</v>
      </c>
      <c r="L180" t="str" cm="1">
        <f t="array" ref="L180">IFERROR(INDEX(tblConsorcios[Produto],MOD($J180,ROWS(tblConsorcios[Produto]))+1),"")</f>
        <v>Imóvel IE150 – 220m</v>
      </c>
      <c r="M180" s="20" cm="1">
        <f t="array" ref="M180">IFERROR(INDEX(tblConsorcios[Valor da Carta (R$)],MOD($J180,ROWS(tblConsorcios[Produto]))+1),"")</f>
        <v>150000</v>
      </c>
      <c r="N180" s="2" cm="1">
        <f t="array" ref="N180">IFERROR(INDEX(tblConsorcios[Prazo (meses)],MOD($J180,ROWS(tblConsorcios[Produto]))+1),"")</f>
        <v>220</v>
      </c>
      <c r="O180" s="20" cm="1">
        <f t="array" ref="O180">IFERROR(INDEX(tblConsorcios[Parcela Mensal (R$)],MOD($J180,ROWS(tblConsorcios[Produto]))+1),"")</f>
        <v>871.36</v>
      </c>
      <c r="P180" s="20" cm="1">
        <f t="array" ref="P180">IFERROR(INDEX(tblClientes[Dividendo Mensal (R$)],INT($J180/ROWS(tblConsorcios[Produto]))+1),"")</f>
        <v>800</v>
      </c>
      <c r="Q180" s="20">
        <f t="shared" si="7"/>
        <v>-71.360000000000014</v>
      </c>
      <c r="R180">
        <f t="shared" si="8"/>
        <v>0</v>
      </c>
    </row>
    <row r="181" spans="4:18" x14ac:dyDescent="0.2">
      <c r="D181" s="20"/>
      <c r="F181" s="20"/>
      <c r="G181" s="20"/>
      <c r="H181" s="20"/>
      <c r="J181">
        <f t="shared" si="6"/>
        <v>179</v>
      </c>
      <c r="K181" t="str" cm="1">
        <f t="array" ref="K181">IFERROR(INDEX(tblClientes[Cliente],INT($J181/ROWS(tblConsorcios[Produto]))+1),"")</f>
        <v>Carlos Pereira</v>
      </c>
      <c r="L181" t="str" cm="1">
        <f t="array" ref="L181">IFERROR(INDEX(tblConsorcios[Produto],MOD($J181,ROWS(tblConsorcios[Produto]))+1),"")</f>
        <v>Imóvel IE150 – 200m</v>
      </c>
      <c r="M181" s="20" cm="1">
        <f t="array" ref="M181">IFERROR(INDEX(tblConsorcios[Valor da Carta (R$)],MOD($J181,ROWS(tblConsorcios[Produto]))+1),"")</f>
        <v>150000</v>
      </c>
      <c r="N181" s="2" cm="1">
        <f t="array" ref="N181">IFERROR(INDEX(tblConsorcios[Prazo (meses)],MOD($J181,ROWS(tblConsorcios[Produto]))+1),"")</f>
        <v>200</v>
      </c>
      <c r="O181" s="20" cm="1">
        <f t="array" ref="O181">IFERROR(INDEX(tblConsorcios[Parcela Mensal (R$)],MOD($J181,ROWS(tblConsorcios[Produto]))+1),"")</f>
        <v>951</v>
      </c>
      <c r="P181" s="20" cm="1">
        <f t="array" ref="P181">IFERROR(INDEX(tblClientes[Dividendo Mensal (R$)],INT($J181/ROWS(tblConsorcios[Produto]))+1),"")</f>
        <v>800</v>
      </c>
      <c r="Q181" s="20">
        <f t="shared" si="7"/>
        <v>-151</v>
      </c>
      <c r="R181">
        <f t="shared" si="8"/>
        <v>0</v>
      </c>
    </row>
    <row r="182" spans="4:18" x14ac:dyDescent="0.2">
      <c r="D182" s="20"/>
      <c r="F182" s="20"/>
      <c r="G182" s="20"/>
      <c r="H182" s="20"/>
      <c r="J182">
        <f t="shared" si="6"/>
        <v>180</v>
      </c>
      <c r="K182" t="str" cm="1">
        <f t="array" ref="K182">IFERROR(INDEX(tblClientes[Cliente],INT($J182/ROWS(tblConsorcios[Produto]))+1),"")</f>
        <v>Carlos Pereira</v>
      </c>
      <c r="L182" t="str" cm="1">
        <f t="array" ref="L182">IFERROR(INDEX(tblConsorcios[Produto],MOD($J182,ROWS(tblConsorcios[Produto]))+1),"")</f>
        <v>Imóvel IE140 – 240m</v>
      </c>
      <c r="M182" s="20" cm="1">
        <f t="array" ref="M182">IFERROR(INDEX(tblConsorcios[Valor da Carta (R$)],MOD($J182,ROWS(tblConsorcios[Produto]))+1),"")</f>
        <v>140000</v>
      </c>
      <c r="N182" s="2" cm="1">
        <f t="array" ref="N182">IFERROR(INDEX(tblConsorcios[Prazo (meses)],MOD($J182,ROWS(tblConsorcios[Produto]))+1),"")</f>
        <v>240</v>
      </c>
      <c r="O182" s="20" cm="1">
        <f t="array" ref="O182">IFERROR(INDEX(tblConsorcios[Parcela Mensal (R$)],MOD($J182,ROWS(tblConsorcios[Produto]))+1),"")</f>
        <v>751.33</v>
      </c>
      <c r="P182" s="20" cm="1">
        <f t="array" ref="P182">IFERROR(INDEX(tblClientes[Dividendo Mensal (R$)],INT($J182/ROWS(tblConsorcios[Produto]))+1),"")</f>
        <v>800</v>
      </c>
      <c r="Q182" s="20">
        <f t="shared" si="7"/>
        <v>48.669999999999959</v>
      </c>
      <c r="R182">
        <f t="shared" si="8"/>
        <v>1</v>
      </c>
    </row>
    <row r="183" spans="4:18" x14ac:dyDescent="0.2">
      <c r="D183" s="20"/>
      <c r="F183" s="20"/>
      <c r="G183" s="20"/>
      <c r="H183" s="20"/>
      <c r="J183">
        <f t="shared" si="6"/>
        <v>181</v>
      </c>
      <c r="K183" t="str" cm="1">
        <f t="array" ref="K183">IFERROR(INDEX(tblClientes[Cliente],INT($J183/ROWS(tblConsorcios[Produto]))+1),"")</f>
        <v>Carlos Pereira</v>
      </c>
      <c r="L183" t="str" cm="1">
        <f t="array" ref="L183">IFERROR(INDEX(tblConsorcios[Produto],MOD($J183,ROWS(tblConsorcios[Produto]))+1),"")</f>
        <v>Imóvel IE140 – 220m</v>
      </c>
      <c r="M183" s="20" cm="1">
        <f t="array" ref="M183">IFERROR(INDEX(tblConsorcios[Valor da Carta (R$)],MOD($J183,ROWS(tblConsorcios[Produto]))+1),"")</f>
        <v>140000</v>
      </c>
      <c r="N183" s="2" cm="1">
        <f t="array" ref="N183">IFERROR(INDEX(tblConsorcios[Prazo (meses)],MOD($J183,ROWS(tblConsorcios[Produto]))+1),"")</f>
        <v>220</v>
      </c>
      <c r="O183" s="20" cm="1">
        <f t="array" ref="O183">IFERROR(INDEX(tblConsorcios[Parcela Mensal (R$)],MOD($J183,ROWS(tblConsorcios[Produto]))+1),"")</f>
        <v>813.27</v>
      </c>
      <c r="P183" s="20" cm="1">
        <f t="array" ref="P183">IFERROR(INDEX(tblClientes[Dividendo Mensal (R$)],INT($J183/ROWS(tblConsorcios[Produto]))+1),"")</f>
        <v>800</v>
      </c>
      <c r="Q183" s="20">
        <f t="shared" si="7"/>
        <v>-13.269999999999982</v>
      </c>
      <c r="R183">
        <f t="shared" si="8"/>
        <v>0</v>
      </c>
    </row>
    <row r="184" spans="4:18" x14ac:dyDescent="0.2">
      <c r="D184" s="20"/>
      <c r="F184" s="20"/>
      <c r="G184" s="20"/>
      <c r="H184" s="20"/>
      <c r="J184">
        <f t="shared" si="6"/>
        <v>182</v>
      </c>
      <c r="K184" t="str" cm="1">
        <f t="array" ref="K184">IFERROR(INDEX(tblClientes[Cliente],INT($J184/ROWS(tblConsorcios[Produto]))+1),"")</f>
        <v>Carlos Pereira</v>
      </c>
      <c r="L184" t="str" cm="1">
        <f t="array" ref="L184">IFERROR(INDEX(tblConsorcios[Produto],MOD($J184,ROWS(tblConsorcios[Produto]))+1),"")</f>
        <v>Imóvel IE140 – 200m</v>
      </c>
      <c r="M184" s="20" cm="1">
        <f t="array" ref="M184">IFERROR(INDEX(tblConsorcios[Valor da Carta (R$)],MOD($J184,ROWS(tblConsorcios[Produto]))+1),"")</f>
        <v>140000</v>
      </c>
      <c r="N184" s="2" cm="1">
        <f t="array" ref="N184">IFERROR(INDEX(tblConsorcios[Prazo (meses)],MOD($J184,ROWS(tblConsorcios[Produto]))+1),"")</f>
        <v>200</v>
      </c>
      <c r="O184" s="20" cm="1">
        <f t="array" ref="O184">IFERROR(INDEX(tblConsorcios[Parcela Mensal (R$)],MOD($J184,ROWS(tblConsorcios[Produto]))+1),"")</f>
        <v>887.6</v>
      </c>
      <c r="P184" s="20" cm="1">
        <f t="array" ref="P184">IFERROR(INDEX(tblClientes[Dividendo Mensal (R$)],INT($J184/ROWS(tblConsorcios[Produto]))+1),"")</f>
        <v>800</v>
      </c>
      <c r="Q184" s="20">
        <f t="shared" si="7"/>
        <v>-87.600000000000023</v>
      </c>
      <c r="R184">
        <f t="shared" si="8"/>
        <v>0</v>
      </c>
    </row>
    <row r="185" spans="4:18" x14ac:dyDescent="0.2">
      <c r="D185" s="20"/>
      <c r="F185" s="20"/>
      <c r="G185" s="20"/>
      <c r="H185" s="20"/>
      <c r="J185">
        <f t="shared" si="6"/>
        <v>183</v>
      </c>
      <c r="K185" t="str" cm="1">
        <f t="array" ref="K185">IFERROR(INDEX(tblClientes[Cliente],INT($J185/ROWS(tblConsorcios[Produto]))+1),"")</f>
        <v>Carlos Pereira</v>
      </c>
      <c r="L185" t="str" cm="1">
        <f t="array" ref="L185">IFERROR(INDEX(tblConsorcios[Produto],MOD($J185,ROWS(tblConsorcios[Produto]))+1),"")</f>
        <v>Imóvel IE130 – 240m</v>
      </c>
      <c r="M185" s="20" cm="1">
        <f t="array" ref="M185">IFERROR(INDEX(tblConsorcios[Valor da Carta (R$)],MOD($J185,ROWS(tblConsorcios[Produto]))+1),"")</f>
        <v>130000</v>
      </c>
      <c r="N185" s="2" cm="1">
        <f t="array" ref="N185">IFERROR(INDEX(tblConsorcios[Prazo (meses)],MOD($J185,ROWS(tblConsorcios[Produto]))+1),"")</f>
        <v>240</v>
      </c>
      <c r="O185" s="20" cm="1">
        <f t="array" ref="O185">IFERROR(INDEX(tblConsorcios[Parcela Mensal (R$)],MOD($J185,ROWS(tblConsorcios[Produto]))+1),"")</f>
        <v>697.67</v>
      </c>
      <c r="P185" s="20" cm="1">
        <f t="array" ref="P185">IFERROR(INDEX(tblClientes[Dividendo Mensal (R$)],INT($J185/ROWS(tblConsorcios[Produto]))+1),"")</f>
        <v>800</v>
      </c>
      <c r="Q185" s="20">
        <f t="shared" si="7"/>
        <v>102.33000000000004</v>
      </c>
      <c r="R185">
        <f t="shared" si="8"/>
        <v>1</v>
      </c>
    </row>
    <row r="186" spans="4:18" x14ac:dyDescent="0.2">
      <c r="D186" s="20"/>
      <c r="F186" s="20"/>
      <c r="G186" s="20"/>
      <c r="H186" s="20"/>
      <c r="J186">
        <f t="shared" si="6"/>
        <v>184</v>
      </c>
      <c r="K186" t="str" cm="1">
        <f t="array" ref="K186">IFERROR(INDEX(tblClientes[Cliente],INT($J186/ROWS(tblConsorcios[Produto]))+1),"")</f>
        <v>Carlos Pereira</v>
      </c>
      <c r="L186" t="str" cm="1">
        <f t="array" ref="L186">IFERROR(INDEX(tblConsorcios[Produto],MOD($J186,ROWS(tblConsorcios[Produto]))+1),"")</f>
        <v>Imóvel IE130 – 220m</v>
      </c>
      <c r="M186" s="20" cm="1">
        <f t="array" ref="M186">IFERROR(INDEX(tblConsorcios[Valor da Carta (R$)],MOD($J186,ROWS(tblConsorcios[Produto]))+1),"")</f>
        <v>130000</v>
      </c>
      <c r="N186" s="2" cm="1">
        <f t="array" ref="N186">IFERROR(INDEX(tblConsorcios[Prazo (meses)],MOD($J186,ROWS(tblConsorcios[Produto]))+1),"")</f>
        <v>220</v>
      </c>
      <c r="O186" s="20" cm="1">
        <f t="array" ref="O186">IFERROR(INDEX(tblConsorcios[Parcela Mensal (R$)],MOD($J186,ROWS(tblConsorcios[Produto]))+1),"")</f>
        <v>755.18</v>
      </c>
      <c r="P186" s="20" cm="1">
        <f t="array" ref="P186">IFERROR(INDEX(tblClientes[Dividendo Mensal (R$)],INT($J186/ROWS(tblConsorcios[Produto]))+1),"")</f>
        <v>800</v>
      </c>
      <c r="Q186" s="20">
        <f t="shared" si="7"/>
        <v>44.82000000000005</v>
      </c>
      <c r="R186">
        <f t="shared" si="8"/>
        <v>1</v>
      </c>
    </row>
    <row r="187" spans="4:18" x14ac:dyDescent="0.2">
      <c r="D187" s="20"/>
      <c r="F187" s="20"/>
      <c r="G187" s="20"/>
      <c r="H187" s="20"/>
      <c r="J187">
        <f t="shared" si="6"/>
        <v>185</v>
      </c>
      <c r="K187" t="str" cm="1">
        <f t="array" ref="K187">IFERROR(INDEX(tblClientes[Cliente],INT($J187/ROWS(tblConsorcios[Produto]))+1),"")</f>
        <v>Carlos Pereira</v>
      </c>
      <c r="L187" t="str" cm="1">
        <f t="array" ref="L187">IFERROR(INDEX(tblConsorcios[Produto],MOD($J187,ROWS(tblConsorcios[Produto]))+1),"")</f>
        <v>Imóvel IE130 – 200m</v>
      </c>
      <c r="M187" s="20" cm="1">
        <f t="array" ref="M187">IFERROR(INDEX(tblConsorcios[Valor da Carta (R$)],MOD($J187,ROWS(tblConsorcios[Produto]))+1),"")</f>
        <v>130000</v>
      </c>
      <c r="N187" s="2" cm="1">
        <f t="array" ref="N187">IFERROR(INDEX(tblConsorcios[Prazo (meses)],MOD($J187,ROWS(tblConsorcios[Produto]))+1),"")</f>
        <v>200</v>
      </c>
      <c r="O187" s="20" cm="1">
        <f t="array" ref="O187">IFERROR(INDEX(tblConsorcios[Parcela Mensal (R$)],MOD($J187,ROWS(tblConsorcios[Produto]))+1),"")</f>
        <v>824.2</v>
      </c>
      <c r="P187" s="20" cm="1">
        <f t="array" ref="P187">IFERROR(INDEX(tblClientes[Dividendo Mensal (R$)],INT($J187/ROWS(tblConsorcios[Produto]))+1),"")</f>
        <v>800</v>
      </c>
      <c r="Q187" s="20">
        <f t="shared" si="7"/>
        <v>-24.200000000000045</v>
      </c>
      <c r="R187">
        <f t="shared" si="8"/>
        <v>0</v>
      </c>
    </row>
    <row r="188" spans="4:18" x14ac:dyDescent="0.2">
      <c r="D188" s="20"/>
      <c r="F188" s="20"/>
      <c r="G188" s="20"/>
      <c r="H188" s="20"/>
      <c r="J188">
        <f t="shared" si="6"/>
        <v>186</v>
      </c>
      <c r="K188" t="str" cm="1">
        <f t="array" ref="K188">IFERROR(INDEX(tblClientes[Cliente],INT($J188/ROWS(tblConsorcios[Produto]))+1),"")</f>
        <v>Carlos Pereira</v>
      </c>
      <c r="L188" t="str" cm="1">
        <f t="array" ref="L188">IFERROR(INDEX(tblConsorcios[Produto],MOD($J188,ROWS(tblConsorcios[Produto]))+1),"")</f>
        <v>Imóvel IE120 – 240m</v>
      </c>
      <c r="M188" s="20" cm="1">
        <f t="array" ref="M188">IFERROR(INDEX(tblConsorcios[Valor da Carta (R$)],MOD($J188,ROWS(tblConsorcios[Produto]))+1),"")</f>
        <v>120000</v>
      </c>
      <c r="N188" s="2" cm="1">
        <f t="array" ref="N188">IFERROR(INDEX(tblConsorcios[Prazo (meses)],MOD($J188,ROWS(tblConsorcios[Produto]))+1),"")</f>
        <v>240</v>
      </c>
      <c r="O188" s="20" cm="1">
        <f t="array" ref="O188">IFERROR(INDEX(tblConsorcios[Parcela Mensal (R$)],MOD($J188,ROWS(tblConsorcios[Produto]))+1),"")</f>
        <v>644</v>
      </c>
      <c r="P188" s="20" cm="1">
        <f t="array" ref="P188">IFERROR(INDEX(tblClientes[Dividendo Mensal (R$)],INT($J188/ROWS(tblConsorcios[Produto]))+1),"")</f>
        <v>800</v>
      </c>
      <c r="Q188" s="20">
        <f t="shared" si="7"/>
        <v>156</v>
      </c>
      <c r="R188">
        <f t="shared" si="8"/>
        <v>1</v>
      </c>
    </row>
    <row r="189" spans="4:18" x14ac:dyDescent="0.2">
      <c r="D189" s="20"/>
      <c r="F189" s="20"/>
      <c r="G189" s="20"/>
      <c r="H189" s="20"/>
      <c r="J189">
        <f t="shared" si="6"/>
        <v>187</v>
      </c>
      <c r="K189" t="str" cm="1">
        <f t="array" ref="K189">IFERROR(INDEX(tblClientes[Cliente],INT($J189/ROWS(tblConsorcios[Produto]))+1),"")</f>
        <v>Carlos Pereira</v>
      </c>
      <c r="L189" t="str" cm="1">
        <f t="array" ref="L189">IFERROR(INDEX(tblConsorcios[Produto],MOD($J189,ROWS(tblConsorcios[Produto]))+1),"")</f>
        <v>Imóvel IE120 – 220m</v>
      </c>
      <c r="M189" s="20" cm="1">
        <f t="array" ref="M189">IFERROR(INDEX(tblConsorcios[Valor da Carta (R$)],MOD($J189,ROWS(tblConsorcios[Produto]))+1),"")</f>
        <v>120000</v>
      </c>
      <c r="N189" s="2" cm="1">
        <f t="array" ref="N189">IFERROR(INDEX(tblConsorcios[Prazo (meses)],MOD($J189,ROWS(tblConsorcios[Produto]))+1),"")</f>
        <v>220</v>
      </c>
      <c r="O189" s="20" cm="1">
        <f t="array" ref="O189">IFERROR(INDEX(tblConsorcios[Parcela Mensal (R$)],MOD($J189,ROWS(tblConsorcios[Produto]))+1),"")</f>
        <v>697.09</v>
      </c>
      <c r="P189" s="20" cm="1">
        <f t="array" ref="P189">IFERROR(INDEX(tblClientes[Dividendo Mensal (R$)],INT($J189/ROWS(tblConsorcios[Produto]))+1),"")</f>
        <v>800</v>
      </c>
      <c r="Q189" s="20">
        <f t="shared" si="7"/>
        <v>102.90999999999997</v>
      </c>
      <c r="R189">
        <f t="shared" si="8"/>
        <v>1</v>
      </c>
    </row>
    <row r="190" spans="4:18" x14ac:dyDescent="0.2">
      <c r="D190" s="20"/>
      <c r="F190" s="20"/>
      <c r="G190" s="20"/>
      <c r="H190" s="20"/>
      <c r="J190">
        <f t="shared" si="6"/>
        <v>188</v>
      </c>
      <c r="K190" t="str" cm="1">
        <f t="array" ref="K190">IFERROR(INDEX(tblClientes[Cliente],INT($J190/ROWS(tblConsorcios[Produto]))+1),"")</f>
        <v>Carlos Pereira</v>
      </c>
      <c r="L190" t="str" cm="1">
        <f t="array" ref="L190">IFERROR(INDEX(tblConsorcios[Produto],MOD($J190,ROWS(tblConsorcios[Produto]))+1),"")</f>
        <v>Imóvel IE120 – 200m</v>
      </c>
      <c r="M190" s="20" cm="1">
        <f t="array" ref="M190">IFERROR(INDEX(tblConsorcios[Valor da Carta (R$)],MOD($J190,ROWS(tblConsorcios[Produto]))+1),"")</f>
        <v>120000</v>
      </c>
      <c r="N190" s="2" cm="1">
        <f t="array" ref="N190">IFERROR(INDEX(tblConsorcios[Prazo (meses)],MOD($J190,ROWS(tblConsorcios[Produto]))+1),"")</f>
        <v>200</v>
      </c>
      <c r="O190" s="20" cm="1">
        <f t="array" ref="O190">IFERROR(INDEX(tblConsorcios[Parcela Mensal (R$)],MOD($J190,ROWS(tblConsorcios[Produto]))+1),"")</f>
        <v>760.8</v>
      </c>
      <c r="P190" s="20" cm="1">
        <f t="array" ref="P190">IFERROR(INDEX(tblClientes[Dividendo Mensal (R$)],INT($J190/ROWS(tblConsorcios[Produto]))+1),"")</f>
        <v>800</v>
      </c>
      <c r="Q190" s="20">
        <f t="shared" si="7"/>
        <v>39.200000000000045</v>
      </c>
      <c r="R190">
        <f t="shared" si="8"/>
        <v>1</v>
      </c>
    </row>
    <row r="191" spans="4:18" x14ac:dyDescent="0.2">
      <c r="D191" s="20"/>
      <c r="F191" s="20"/>
      <c r="G191" s="20"/>
      <c r="H191" s="20"/>
      <c r="J191">
        <f t="shared" si="6"/>
        <v>189</v>
      </c>
      <c r="K191" t="str" cm="1">
        <f t="array" ref="K191">IFERROR(INDEX(tblClientes[Cliente],INT($J191/ROWS(tblConsorcios[Produto]))+1),"")</f>
        <v>JANDIRINHA</v>
      </c>
      <c r="L191" t="str" cm="1">
        <f t="array" ref="L191">IFERROR(INDEX(tblConsorcios[Produto],MOD($J191,ROWS(tblConsorcios[Produto]))+1),"")</f>
        <v>Imóvel IE600 – 240m</v>
      </c>
      <c r="M191" s="20" cm="1">
        <f t="array" ref="M191">IFERROR(INDEX(tblConsorcios[Valor da Carta (R$)],MOD($J191,ROWS(tblConsorcios[Produto]))+1),"")</f>
        <v>600000</v>
      </c>
      <c r="N191" s="2" cm="1">
        <f t="array" ref="N191">IFERROR(INDEX(tblConsorcios[Prazo (meses)],MOD($J191,ROWS(tblConsorcios[Produto]))+1),"")</f>
        <v>240</v>
      </c>
      <c r="O191" s="20" cm="1">
        <f t="array" ref="O191">IFERROR(INDEX(tblConsorcios[Parcela Mensal (R$)],MOD($J191,ROWS(tblConsorcios[Produto]))+1),"")</f>
        <v>3220</v>
      </c>
      <c r="P191" s="20" cm="1">
        <f t="array" ref="P191">IFERROR(INDEX(tblClientes[Dividendo Mensal (R$)],INT($J191/ROWS(tblConsorcios[Produto]))+1),"")</f>
        <v>4550</v>
      </c>
      <c r="Q191" s="20">
        <f t="shared" si="7"/>
        <v>1330</v>
      </c>
      <c r="R191">
        <f t="shared" si="8"/>
        <v>1</v>
      </c>
    </row>
    <row r="192" spans="4:18" x14ac:dyDescent="0.2">
      <c r="D192" s="20"/>
      <c r="F192" s="20"/>
      <c r="G192" s="20"/>
      <c r="H192" s="20"/>
      <c r="J192">
        <f t="shared" si="6"/>
        <v>190</v>
      </c>
      <c r="K192" t="str" cm="1">
        <f t="array" ref="K192">IFERROR(INDEX(tblClientes[Cliente],INT($J192/ROWS(tblConsorcios[Produto]))+1),"")</f>
        <v>JANDIRINHA</v>
      </c>
      <c r="L192" t="str" cm="1">
        <f t="array" ref="L192">IFERROR(INDEX(tblConsorcios[Produto],MOD($J192,ROWS(tblConsorcios[Produto]))+1),"")</f>
        <v>Imóvel IE600 – 220m</v>
      </c>
      <c r="M192" s="20" cm="1">
        <f t="array" ref="M192">IFERROR(INDEX(tblConsorcios[Valor da Carta (R$)],MOD($J192,ROWS(tblConsorcios[Produto]))+1),"")</f>
        <v>600000</v>
      </c>
      <c r="N192" s="2" cm="1">
        <f t="array" ref="N192">IFERROR(INDEX(tblConsorcios[Prazo (meses)],MOD($J192,ROWS(tblConsorcios[Produto]))+1),"")</f>
        <v>220</v>
      </c>
      <c r="O192" s="20" cm="1">
        <f t="array" ref="O192">IFERROR(INDEX(tblConsorcios[Parcela Mensal (R$)],MOD($J192,ROWS(tblConsorcios[Produto]))+1),"")</f>
        <v>3485.45</v>
      </c>
      <c r="P192" s="20" cm="1">
        <f t="array" ref="P192">IFERROR(INDEX(tblClientes[Dividendo Mensal (R$)],INT($J192/ROWS(tblConsorcios[Produto]))+1),"")</f>
        <v>4550</v>
      </c>
      <c r="Q192" s="20">
        <f t="shared" si="7"/>
        <v>1064.5500000000002</v>
      </c>
      <c r="R192">
        <f t="shared" si="8"/>
        <v>1</v>
      </c>
    </row>
    <row r="193" spans="4:18" x14ac:dyDescent="0.2">
      <c r="D193" s="20"/>
      <c r="F193" s="20"/>
      <c r="G193" s="20"/>
      <c r="H193" s="20"/>
      <c r="J193">
        <f t="shared" si="6"/>
        <v>191</v>
      </c>
      <c r="K193" t="str" cm="1">
        <f t="array" ref="K193">IFERROR(INDEX(tblClientes[Cliente],INT($J193/ROWS(tblConsorcios[Produto]))+1),"")</f>
        <v>JANDIRINHA</v>
      </c>
      <c r="L193" t="str" cm="1">
        <f t="array" ref="L193">IFERROR(INDEX(tblConsorcios[Produto],MOD($J193,ROWS(tblConsorcios[Produto]))+1),"")</f>
        <v>Imóvel IE600 – 200m</v>
      </c>
      <c r="M193" s="20" cm="1">
        <f t="array" ref="M193">IFERROR(INDEX(tblConsorcios[Valor da Carta (R$)],MOD($J193,ROWS(tblConsorcios[Produto]))+1),"")</f>
        <v>600000</v>
      </c>
      <c r="N193" s="2" cm="1">
        <f t="array" ref="N193">IFERROR(INDEX(tblConsorcios[Prazo (meses)],MOD($J193,ROWS(tblConsorcios[Produto]))+1),"")</f>
        <v>200</v>
      </c>
      <c r="O193" s="20" cm="1">
        <f t="array" ref="O193">IFERROR(INDEX(tblConsorcios[Parcela Mensal (R$)],MOD($J193,ROWS(tblConsorcios[Produto]))+1),"")</f>
        <v>3804</v>
      </c>
      <c r="P193" s="20" cm="1">
        <f t="array" ref="P193">IFERROR(INDEX(tblClientes[Dividendo Mensal (R$)],INT($J193/ROWS(tblConsorcios[Produto]))+1),"")</f>
        <v>4550</v>
      </c>
      <c r="Q193" s="20">
        <f t="shared" si="7"/>
        <v>746</v>
      </c>
      <c r="R193">
        <f t="shared" si="8"/>
        <v>1</v>
      </c>
    </row>
    <row r="194" spans="4:18" x14ac:dyDescent="0.2">
      <c r="D194" s="20"/>
      <c r="F194" s="20"/>
      <c r="G194" s="20"/>
      <c r="H194" s="20"/>
      <c r="J194">
        <f t="shared" si="6"/>
        <v>192</v>
      </c>
      <c r="K194" t="str" cm="1">
        <f t="array" ref="K194">IFERROR(INDEX(tblClientes[Cliente],INT($J194/ROWS(tblConsorcios[Produto]))+1),"")</f>
        <v>JANDIRINHA</v>
      </c>
      <c r="L194" t="str" cm="1">
        <f t="array" ref="L194">IFERROR(INDEX(tblConsorcios[Produto],MOD($J194,ROWS(tblConsorcios[Produto]))+1),"")</f>
        <v>Imóvel IE580 – 240m</v>
      </c>
      <c r="M194" s="20" cm="1">
        <f t="array" ref="M194">IFERROR(INDEX(tblConsorcios[Valor da Carta (R$)],MOD($J194,ROWS(tblConsorcios[Produto]))+1),"")</f>
        <v>580000</v>
      </c>
      <c r="N194" s="2" cm="1">
        <f t="array" ref="N194">IFERROR(INDEX(tblConsorcios[Prazo (meses)],MOD($J194,ROWS(tblConsorcios[Produto]))+1),"")</f>
        <v>240</v>
      </c>
      <c r="O194" s="20" cm="1">
        <f t="array" ref="O194">IFERROR(INDEX(tblConsorcios[Parcela Mensal (R$)],MOD($J194,ROWS(tblConsorcios[Produto]))+1),"")</f>
        <v>3112.67</v>
      </c>
      <c r="P194" s="20" cm="1">
        <f t="array" ref="P194">IFERROR(INDEX(tblClientes[Dividendo Mensal (R$)],INT($J194/ROWS(tblConsorcios[Produto]))+1),"")</f>
        <v>4550</v>
      </c>
      <c r="Q194" s="20">
        <f t="shared" si="7"/>
        <v>1437.33</v>
      </c>
      <c r="R194">
        <f t="shared" si="8"/>
        <v>1</v>
      </c>
    </row>
    <row r="195" spans="4:18" x14ac:dyDescent="0.2">
      <c r="D195" s="20"/>
      <c r="F195" s="20"/>
      <c r="G195" s="20"/>
      <c r="H195" s="20"/>
      <c r="J195">
        <f t="shared" ref="J195:J258" si="9">ROW()-2</f>
        <v>193</v>
      </c>
      <c r="K195" t="str" cm="1">
        <f t="array" ref="K195">IFERROR(INDEX(tblClientes[Cliente],INT($J195/ROWS(tblConsorcios[Produto]))+1),"")</f>
        <v>JANDIRINHA</v>
      </c>
      <c r="L195" t="str" cm="1">
        <f t="array" ref="L195">IFERROR(INDEX(tblConsorcios[Produto],MOD($J195,ROWS(tblConsorcios[Produto]))+1),"")</f>
        <v>Imóvel IE580 – 220m</v>
      </c>
      <c r="M195" s="20" cm="1">
        <f t="array" ref="M195">IFERROR(INDEX(tblConsorcios[Valor da Carta (R$)],MOD($J195,ROWS(tblConsorcios[Produto]))+1),"")</f>
        <v>580000</v>
      </c>
      <c r="N195" s="2" cm="1">
        <f t="array" ref="N195">IFERROR(INDEX(tblConsorcios[Prazo (meses)],MOD($J195,ROWS(tblConsorcios[Produto]))+1),"")</f>
        <v>220</v>
      </c>
      <c r="O195" s="20" cm="1">
        <f t="array" ref="O195">IFERROR(INDEX(tblConsorcios[Parcela Mensal (R$)],MOD($J195,ROWS(tblConsorcios[Produto]))+1),"")</f>
        <v>3369.27</v>
      </c>
      <c r="P195" s="20" cm="1">
        <f t="array" ref="P195">IFERROR(INDEX(tblClientes[Dividendo Mensal (R$)],INT($J195/ROWS(tblConsorcios[Produto]))+1),"")</f>
        <v>4550</v>
      </c>
      <c r="Q195" s="20">
        <f t="shared" ref="Q195:Q258" si="10">IF(AND(ISNUMBER(O195),ISNUMBER(P195)),P195-O195,"")</f>
        <v>1180.73</v>
      </c>
      <c r="R195">
        <f t="shared" ref="R195:R258" si="11">IF(AND(ISNUMBER(O195),ISNUMBER(P195),O195&lt;=P195),1,0)</f>
        <v>1</v>
      </c>
    </row>
    <row r="196" spans="4:18" x14ac:dyDescent="0.2">
      <c r="D196" s="20"/>
      <c r="F196" s="20"/>
      <c r="G196" s="20"/>
      <c r="H196" s="20"/>
      <c r="J196">
        <f t="shared" si="9"/>
        <v>194</v>
      </c>
      <c r="K196" t="str" cm="1">
        <f t="array" ref="K196">IFERROR(INDEX(tblClientes[Cliente],INT($J196/ROWS(tblConsorcios[Produto]))+1),"")</f>
        <v>JANDIRINHA</v>
      </c>
      <c r="L196" t="str" cm="1">
        <f t="array" ref="L196">IFERROR(INDEX(tblConsorcios[Produto],MOD($J196,ROWS(tblConsorcios[Produto]))+1),"")</f>
        <v>Imóvel IE580 – 200m</v>
      </c>
      <c r="M196" s="20" cm="1">
        <f t="array" ref="M196">IFERROR(INDEX(tblConsorcios[Valor da Carta (R$)],MOD($J196,ROWS(tblConsorcios[Produto]))+1),"")</f>
        <v>580000</v>
      </c>
      <c r="N196" s="2" cm="1">
        <f t="array" ref="N196">IFERROR(INDEX(tblConsorcios[Prazo (meses)],MOD($J196,ROWS(tblConsorcios[Produto]))+1),"")</f>
        <v>200</v>
      </c>
      <c r="O196" s="20" cm="1">
        <f t="array" ref="O196">IFERROR(INDEX(tblConsorcios[Parcela Mensal (R$)],MOD($J196,ROWS(tblConsorcios[Produto]))+1),"")</f>
        <v>3677.2</v>
      </c>
      <c r="P196" s="20" cm="1">
        <f t="array" ref="P196">IFERROR(INDEX(tblClientes[Dividendo Mensal (R$)],INT($J196/ROWS(tblConsorcios[Produto]))+1),"")</f>
        <v>4550</v>
      </c>
      <c r="Q196" s="20">
        <f t="shared" si="10"/>
        <v>872.80000000000018</v>
      </c>
      <c r="R196">
        <f t="shared" si="11"/>
        <v>1</v>
      </c>
    </row>
    <row r="197" spans="4:18" x14ac:dyDescent="0.2">
      <c r="D197" s="20"/>
      <c r="F197" s="20"/>
      <c r="G197" s="20"/>
      <c r="H197" s="20"/>
      <c r="J197">
        <f t="shared" si="9"/>
        <v>195</v>
      </c>
      <c r="K197" t="str" cm="1">
        <f t="array" ref="K197">IFERROR(INDEX(tblClientes[Cliente],INT($J197/ROWS(tblConsorcios[Produto]))+1),"")</f>
        <v>JANDIRINHA</v>
      </c>
      <c r="L197" t="str" cm="1">
        <f t="array" ref="L197">IFERROR(INDEX(tblConsorcios[Produto],MOD($J197,ROWS(tblConsorcios[Produto]))+1),"")</f>
        <v>Imóvel IE550 – 240m</v>
      </c>
      <c r="M197" s="20" cm="1">
        <f t="array" ref="M197">IFERROR(INDEX(tblConsorcios[Valor da Carta (R$)],MOD($J197,ROWS(tblConsorcios[Produto]))+1),"")</f>
        <v>550000</v>
      </c>
      <c r="N197" s="2" cm="1">
        <f t="array" ref="N197">IFERROR(INDEX(tblConsorcios[Prazo (meses)],MOD($J197,ROWS(tblConsorcios[Produto]))+1),"")</f>
        <v>240</v>
      </c>
      <c r="O197" s="20" cm="1">
        <f t="array" ref="O197">IFERROR(INDEX(tblConsorcios[Parcela Mensal (R$)],MOD($J197,ROWS(tblConsorcios[Produto]))+1),"")</f>
        <v>2951.67</v>
      </c>
      <c r="P197" s="20" cm="1">
        <f t="array" ref="P197">IFERROR(INDEX(tblClientes[Dividendo Mensal (R$)],INT($J197/ROWS(tblConsorcios[Produto]))+1),"")</f>
        <v>4550</v>
      </c>
      <c r="Q197" s="20">
        <f t="shared" si="10"/>
        <v>1598.33</v>
      </c>
      <c r="R197">
        <f t="shared" si="11"/>
        <v>1</v>
      </c>
    </row>
    <row r="198" spans="4:18" x14ac:dyDescent="0.2">
      <c r="D198" s="20"/>
      <c r="F198" s="20"/>
      <c r="G198" s="20"/>
      <c r="H198" s="20"/>
      <c r="J198">
        <f t="shared" si="9"/>
        <v>196</v>
      </c>
      <c r="K198" t="str" cm="1">
        <f t="array" ref="K198">IFERROR(INDEX(tblClientes[Cliente],INT($J198/ROWS(tblConsorcios[Produto]))+1),"")</f>
        <v>JANDIRINHA</v>
      </c>
      <c r="L198" t="str" cm="1">
        <f t="array" ref="L198">IFERROR(INDEX(tblConsorcios[Produto],MOD($J198,ROWS(tblConsorcios[Produto]))+1),"")</f>
        <v>Imóvel IE550 – 220m</v>
      </c>
      <c r="M198" s="20" cm="1">
        <f t="array" ref="M198">IFERROR(INDEX(tblConsorcios[Valor da Carta (R$)],MOD($J198,ROWS(tblConsorcios[Produto]))+1),"")</f>
        <v>550000</v>
      </c>
      <c r="N198" s="2" cm="1">
        <f t="array" ref="N198">IFERROR(INDEX(tblConsorcios[Prazo (meses)],MOD($J198,ROWS(tblConsorcios[Produto]))+1),"")</f>
        <v>220</v>
      </c>
      <c r="O198" s="20" cm="1">
        <f t="array" ref="O198">IFERROR(INDEX(tblConsorcios[Parcela Mensal (R$)],MOD($J198,ROWS(tblConsorcios[Produto]))+1),"")</f>
        <v>3195</v>
      </c>
      <c r="P198" s="20" cm="1">
        <f t="array" ref="P198">IFERROR(INDEX(tblClientes[Dividendo Mensal (R$)],INT($J198/ROWS(tblConsorcios[Produto]))+1),"")</f>
        <v>4550</v>
      </c>
      <c r="Q198" s="20">
        <f t="shared" si="10"/>
        <v>1355</v>
      </c>
      <c r="R198">
        <f t="shared" si="11"/>
        <v>1</v>
      </c>
    </row>
    <row r="199" spans="4:18" x14ac:dyDescent="0.2">
      <c r="D199" s="20"/>
      <c r="F199" s="20"/>
      <c r="G199" s="20"/>
      <c r="H199" s="20"/>
      <c r="J199">
        <f t="shared" si="9"/>
        <v>197</v>
      </c>
      <c r="K199" t="str" cm="1">
        <f t="array" ref="K199">IFERROR(INDEX(tblClientes[Cliente],INT($J199/ROWS(tblConsorcios[Produto]))+1),"")</f>
        <v>JANDIRINHA</v>
      </c>
      <c r="L199" t="str" cm="1">
        <f t="array" ref="L199">IFERROR(INDEX(tblConsorcios[Produto],MOD($J199,ROWS(tblConsorcios[Produto]))+1),"")</f>
        <v>Imóvel IE550 – 200m</v>
      </c>
      <c r="M199" s="20" cm="1">
        <f t="array" ref="M199">IFERROR(INDEX(tblConsorcios[Valor da Carta (R$)],MOD($J199,ROWS(tblConsorcios[Produto]))+1),"")</f>
        <v>550000</v>
      </c>
      <c r="N199" s="2" cm="1">
        <f t="array" ref="N199">IFERROR(INDEX(tblConsorcios[Prazo (meses)],MOD($J199,ROWS(tblConsorcios[Produto]))+1),"")</f>
        <v>200</v>
      </c>
      <c r="O199" s="20" cm="1">
        <f t="array" ref="O199">IFERROR(INDEX(tblConsorcios[Parcela Mensal (R$)],MOD($J199,ROWS(tblConsorcios[Produto]))+1),"")</f>
        <v>3487</v>
      </c>
      <c r="P199" s="20" cm="1">
        <f t="array" ref="P199">IFERROR(INDEX(tblClientes[Dividendo Mensal (R$)],INT($J199/ROWS(tblConsorcios[Produto]))+1),"")</f>
        <v>4550</v>
      </c>
      <c r="Q199" s="20">
        <f t="shared" si="10"/>
        <v>1063</v>
      </c>
      <c r="R199">
        <f t="shared" si="11"/>
        <v>1</v>
      </c>
    </row>
    <row r="200" spans="4:18" x14ac:dyDescent="0.2">
      <c r="D200" s="20"/>
      <c r="F200" s="20"/>
      <c r="G200" s="20"/>
      <c r="H200" s="20"/>
      <c r="J200">
        <f t="shared" si="9"/>
        <v>198</v>
      </c>
      <c r="K200" t="str" cm="1">
        <f t="array" ref="K200">IFERROR(INDEX(tblClientes[Cliente],INT($J200/ROWS(tblConsorcios[Produto]))+1),"")</f>
        <v>JANDIRINHA</v>
      </c>
      <c r="L200" t="str" cm="1">
        <f t="array" ref="L200">IFERROR(INDEX(tblConsorcios[Produto],MOD($J200,ROWS(tblConsorcios[Produto]))+1),"")</f>
        <v>Imóvel IE530 – 240m</v>
      </c>
      <c r="M200" s="20" cm="1">
        <f t="array" ref="M200">IFERROR(INDEX(tblConsorcios[Valor da Carta (R$)],MOD($J200,ROWS(tblConsorcios[Produto]))+1),"")</f>
        <v>530000</v>
      </c>
      <c r="N200" s="2" cm="1">
        <f t="array" ref="N200">IFERROR(INDEX(tblConsorcios[Prazo (meses)],MOD($J200,ROWS(tblConsorcios[Produto]))+1),"")</f>
        <v>240</v>
      </c>
      <c r="O200" s="20" cm="1">
        <f t="array" ref="O200">IFERROR(INDEX(tblConsorcios[Parcela Mensal (R$)],MOD($J200,ROWS(tblConsorcios[Produto]))+1),"")</f>
        <v>2844.33</v>
      </c>
      <c r="P200" s="20" cm="1">
        <f t="array" ref="P200">IFERROR(INDEX(tblClientes[Dividendo Mensal (R$)],INT($J200/ROWS(tblConsorcios[Produto]))+1),"")</f>
        <v>4550</v>
      </c>
      <c r="Q200" s="20">
        <f t="shared" si="10"/>
        <v>1705.67</v>
      </c>
      <c r="R200">
        <f t="shared" si="11"/>
        <v>1</v>
      </c>
    </row>
    <row r="201" spans="4:18" x14ac:dyDescent="0.2">
      <c r="D201" s="20"/>
      <c r="F201" s="20"/>
      <c r="G201" s="20"/>
      <c r="H201" s="20"/>
      <c r="J201">
        <f t="shared" si="9"/>
        <v>199</v>
      </c>
      <c r="K201" t="str" cm="1">
        <f t="array" ref="K201">IFERROR(INDEX(tblClientes[Cliente],INT($J201/ROWS(tblConsorcios[Produto]))+1),"")</f>
        <v>JANDIRINHA</v>
      </c>
      <c r="L201" t="str" cm="1">
        <f t="array" ref="L201">IFERROR(INDEX(tblConsorcios[Produto],MOD($J201,ROWS(tblConsorcios[Produto]))+1),"")</f>
        <v>Imóvel IE530 – 220m</v>
      </c>
      <c r="M201" s="20" cm="1">
        <f t="array" ref="M201">IFERROR(INDEX(tblConsorcios[Valor da Carta (R$)],MOD($J201,ROWS(tblConsorcios[Produto]))+1),"")</f>
        <v>530000</v>
      </c>
      <c r="N201" s="2" cm="1">
        <f t="array" ref="N201">IFERROR(INDEX(tblConsorcios[Prazo (meses)],MOD($J201,ROWS(tblConsorcios[Produto]))+1),"")</f>
        <v>220</v>
      </c>
      <c r="O201" s="20" cm="1">
        <f t="array" ref="O201">IFERROR(INDEX(tblConsorcios[Parcela Mensal (R$)],MOD($J201,ROWS(tblConsorcios[Produto]))+1),"")</f>
        <v>3078.82</v>
      </c>
      <c r="P201" s="20" cm="1">
        <f t="array" ref="P201">IFERROR(INDEX(tblClientes[Dividendo Mensal (R$)],INT($J201/ROWS(tblConsorcios[Produto]))+1),"")</f>
        <v>4550</v>
      </c>
      <c r="Q201" s="20">
        <f t="shared" si="10"/>
        <v>1471.1799999999998</v>
      </c>
      <c r="R201">
        <f t="shared" si="11"/>
        <v>1</v>
      </c>
    </row>
    <row r="202" spans="4:18" x14ac:dyDescent="0.2">
      <c r="D202" s="20"/>
      <c r="F202" s="20"/>
      <c r="G202" s="20"/>
      <c r="H202" s="20"/>
      <c r="J202">
        <f t="shared" si="9"/>
        <v>200</v>
      </c>
      <c r="K202" t="str" cm="1">
        <f t="array" ref="K202">IFERROR(INDEX(tblClientes[Cliente],INT($J202/ROWS(tblConsorcios[Produto]))+1),"")</f>
        <v>JANDIRINHA</v>
      </c>
      <c r="L202" t="str" cm="1">
        <f t="array" ref="L202">IFERROR(INDEX(tblConsorcios[Produto],MOD($J202,ROWS(tblConsorcios[Produto]))+1),"")</f>
        <v>Imóvel IE530 – 200m</v>
      </c>
      <c r="M202" s="20" cm="1">
        <f t="array" ref="M202">IFERROR(INDEX(tblConsorcios[Valor da Carta (R$)],MOD($J202,ROWS(tblConsorcios[Produto]))+1),"")</f>
        <v>530000</v>
      </c>
      <c r="N202" s="2" cm="1">
        <f t="array" ref="N202">IFERROR(INDEX(tblConsorcios[Prazo (meses)],MOD($J202,ROWS(tblConsorcios[Produto]))+1),"")</f>
        <v>200</v>
      </c>
      <c r="O202" s="20" cm="1">
        <f t="array" ref="O202">IFERROR(INDEX(tblConsorcios[Parcela Mensal (R$)],MOD($J202,ROWS(tblConsorcios[Produto]))+1),"")</f>
        <v>3360.2</v>
      </c>
      <c r="P202" s="20" cm="1">
        <f t="array" ref="P202">IFERROR(INDEX(tblClientes[Dividendo Mensal (R$)],INT($J202/ROWS(tblConsorcios[Produto]))+1),"")</f>
        <v>4550</v>
      </c>
      <c r="Q202" s="20">
        <f t="shared" si="10"/>
        <v>1189.8000000000002</v>
      </c>
      <c r="R202">
        <f t="shared" si="11"/>
        <v>1</v>
      </c>
    </row>
    <row r="203" spans="4:18" x14ac:dyDescent="0.2">
      <c r="D203" s="20"/>
      <c r="F203" s="20"/>
      <c r="G203" s="20"/>
      <c r="H203" s="20"/>
      <c r="J203">
        <f t="shared" si="9"/>
        <v>201</v>
      </c>
      <c r="K203" t="str" cm="1">
        <f t="array" ref="K203">IFERROR(INDEX(tblClientes[Cliente],INT($J203/ROWS(tblConsorcios[Produto]))+1),"")</f>
        <v>JANDIRINHA</v>
      </c>
      <c r="L203" t="str" cm="1">
        <f t="array" ref="L203">IFERROR(INDEX(tblConsorcios[Produto],MOD($J203,ROWS(tblConsorcios[Produto]))+1),"")</f>
        <v>Imóvel IE500 – 240m</v>
      </c>
      <c r="M203" s="20" cm="1">
        <f t="array" ref="M203">IFERROR(INDEX(tblConsorcios[Valor da Carta (R$)],MOD($J203,ROWS(tblConsorcios[Produto]))+1),"")</f>
        <v>500000</v>
      </c>
      <c r="N203" s="2" cm="1">
        <f t="array" ref="N203">IFERROR(INDEX(tblConsorcios[Prazo (meses)],MOD($J203,ROWS(tblConsorcios[Produto]))+1),"")</f>
        <v>240</v>
      </c>
      <c r="O203" s="20" cm="1">
        <f t="array" ref="O203">IFERROR(INDEX(tblConsorcios[Parcela Mensal (R$)],MOD($J203,ROWS(tblConsorcios[Produto]))+1),"")</f>
        <v>2683.33</v>
      </c>
      <c r="P203" s="20" cm="1">
        <f t="array" ref="P203">IFERROR(INDEX(tblClientes[Dividendo Mensal (R$)],INT($J203/ROWS(tblConsorcios[Produto]))+1),"")</f>
        <v>4550</v>
      </c>
      <c r="Q203" s="20">
        <f t="shared" si="10"/>
        <v>1866.67</v>
      </c>
      <c r="R203">
        <f t="shared" si="11"/>
        <v>1</v>
      </c>
    </row>
    <row r="204" spans="4:18" x14ac:dyDescent="0.2">
      <c r="D204" s="20"/>
      <c r="F204" s="20"/>
      <c r="G204" s="20"/>
      <c r="H204" s="20"/>
      <c r="J204">
        <f t="shared" si="9"/>
        <v>202</v>
      </c>
      <c r="K204" t="str" cm="1">
        <f t="array" ref="K204">IFERROR(INDEX(tblClientes[Cliente],INT($J204/ROWS(tblConsorcios[Produto]))+1),"")</f>
        <v>JANDIRINHA</v>
      </c>
      <c r="L204" t="str" cm="1">
        <f t="array" ref="L204">IFERROR(INDEX(tblConsorcios[Produto],MOD($J204,ROWS(tblConsorcios[Produto]))+1),"")</f>
        <v>Imóvel IE500 – 220m</v>
      </c>
      <c r="M204" s="20" cm="1">
        <f t="array" ref="M204">IFERROR(INDEX(tblConsorcios[Valor da Carta (R$)],MOD($J204,ROWS(tblConsorcios[Produto]))+1),"")</f>
        <v>500000</v>
      </c>
      <c r="N204" s="2" cm="1">
        <f t="array" ref="N204">IFERROR(INDEX(tblConsorcios[Prazo (meses)],MOD($J204,ROWS(tblConsorcios[Produto]))+1),"")</f>
        <v>220</v>
      </c>
      <c r="O204" s="20" cm="1">
        <f t="array" ref="O204">IFERROR(INDEX(tblConsorcios[Parcela Mensal (R$)],MOD($J204,ROWS(tblConsorcios[Produto]))+1),"")</f>
        <v>2904.55</v>
      </c>
      <c r="P204" s="20" cm="1">
        <f t="array" ref="P204">IFERROR(INDEX(tblClientes[Dividendo Mensal (R$)],INT($J204/ROWS(tblConsorcios[Produto]))+1),"")</f>
        <v>4550</v>
      </c>
      <c r="Q204" s="20">
        <f t="shared" si="10"/>
        <v>1645.4499999999998</v>
      </c>
      <c r="R204">
        <f t="shared" si="11"/>
        <v>1</v>
      </c>
    </row>
    <row r="205" spans="4:18" x14ac:dyDescent="0.2">
      <c r="D205" s="20"/>
      <c r="F205" s="20"/>
      <c r="G205" s="20"/>
      <c r="H205" s="20"/>
      <c r="J205">
        <f t="shared" si="9"/>
        <v>203</v>
      </c>
      <c r="K205" t="str" cm="1">
        <f t="array" ref="K205">IFERROR(INDEX(tblClientes[Cliente],INT($J205/ROWS(tblConsorcios[Produto]))+1),"")</f>
        <v>JANDIRINHA</v>
      </c>
      <c r="L205" t="str" cm="1">
        <f t="array" ref="L205">IFERROR(INDEX(tblConsorcios[Produto],MOD($J205,ROWS(tblConsorcios[Produto]))+1),"")</f>
        <v>Imóvel IE500 – 200m</v>
      </c>
      <c r="M205" s="20" cm="1">
        <f t="array" ref="M205">IFERROR(INDEX(tblConsorcios[Valor da Carta (R$)],MOD($J205,ROWS(tblConsorcios[Produto]))+1),"")</f>
        <v>500000</v>
      </c>
      <c r="N205" s="2" cm="1">
        <f t="array" ref="N205">IFERROR(INDEX(tblConsorcios[Prazo (meses)],MOD($J205,ROWS(tblConsorcios[Produto]))+1),"")</f>
        <v>200</v>
      </c>
      <c r="O205" s="20" cm="1">
        <f t="array" ref="O205">IFERROR(INDEX(tblConsorcios[Parcela Mensal (R$)],MOD($J205,ROWS(tblConsorcios[Produto]))+1),"")</f>
        <v>3170</v>
      </c>
      <c r="P205" s="20" cm="1">
        <f t="array" ref="P205">IFERROR(INDEX(tblClientes[Dividendo Mensal (R$)],INT($J205/ROWS(tblConsorcios[Produto]))+1),"")</f>
        <v>4550</v>
      </c>
      <c r="Q205" s="20">
        <f t="shared" si="10"/>
        <v>1380</v>
      </c>
      <c r="R205">
        <f t="shared" si="11"/>
        <v>1</v>
      </c>
    </row>
    <row r="206" spans="4:18" x14ac:dyDescent="0.2">
      <c r="D206" s="20"/>
      <c r="F206" s="20"/>
      <c r="G206" s="20"/>
      <c r="H206" s="20"/>
      <c r="J206">
        <f t="shared" si="9"/>
        <v>204</v>
      </c>
      <c r="K206" t="str" cm="1">
        <f t="array" ref="K206">IFERROR(INDEX(tblClientes[Cliente],INT($J206/ROWS(tblConsorcios[Produto]))+1),"")</f>
        <v>JANDIRINHA</v>
      </c>
      <c r="L206" t="str" cm="1">
        <f t="array" ref="L206">IFERROR(INDEX(tblConsorcios[Produto],MOD($J206,ROWS(tblConsorcios[Produto]))+1),"")</f>
        <v>Imóvel IE480 – 240m</v>
      </c>
      <c r="M206" s="20" cm="1">
        <f t="array" ref="M206">IFERROR(INDEX(tblConsorcios[Valor da Carta (R$)],MOD($J206,ROWS(tblConsorcios[Produto]))+1),"")</f>
        <v>480000</v>
      </c>
      <c r="N206" s="2" cm="1">
        <f t="array" ref="N206">IFERROR(INDEX(tblConsorcios[Prazo (meses)],MOD($J206,ROWS(tblConsorcios[Produto]))+1),"")</f>
        <v>240</v>
      </c>
      <c r="O206" s="20" cm="1">
        <f t="array" ref="O206">IFERROR(INDEX(tblConsorcios[Parcela Mensal (R$)],MOD($J206,ROWS(tblConsorcios[Produto]))+1),"")</f>
        <v>2576</v>
      </c>
      <c r="P206" s="20" cm="1">
        <f t="array" ref="P206">IFERROR(INDEX(tblClientes[Dividendo Mensal (R$)],INT($J206/ROWS(tblConsorcios[Produto]))+1),"")</f>
        <v>4550</v>
      </c>
      <c r="Q206" s="20">
        <f t="shared" si="10"/>
        <v>1974</v>
      </c>
      <c r="R206">
        <f t="shared" si="11"/>
        <v>1</v>
      </c>
    </row>
    <row r="207" spans="4:18" x14ac:dyDescent="0.2">
      <c r="D207" s="20"/>
      <c r="F207" s="20"/>
      <c r="G207" s="20"/>
      <c r="H207" s="20"/>
      <c r="J207">
        <f t="shared" si="9"/>
        <v>205</v>
      </c>
      <c r="K207" t="str" cm="1">
        <f t="array" ref="K207">IFERROR(INDEX(tblClientes[Cliente],INT($J207/ROWS(tblConsorcios[Produto]))+1),"")</f>
        <v>JANDIRINHA</v>
      </c>
      <c r="L207" t="str" cm="1">
        <f t="array" ref="L207">IFERROR(INDEX(tblConsorcios[Produto],MOD($J207,ROWS(tblConsorcios[Produto]))+1),"")</f>
        <v>Imóvel IE480 – 220m</v>
      </c>
      <c r="M207" s="20" cm="1">
        <f t="array" ref="M207">IFERROR(INDEX(tblConsorcios[Valor da Carta (R$)],MOD($J207,ROWS(tblConsorcios[Produto]))+1),"")</f>
        <v>480000</v>
      </c>
      <c r="N207" s="2" cm="1">
        <f t="array" ref="N207">IFERROR(INDEX(tblConsorcios[Prazo (meses)],MOD($J207,ROWS(tblConsorcios[Produto]))+1),"")</f>
        <v>220</v>
      </c>
      <c r="O207" s="20" cm="1">
        <f t="array" ref="O207">IFERROR(INDEX(tblConsorcios[Parcela Mensal (R$)],MOD($J207,ROWS(tblConsorcios[Produto]))+1),"")</f>
        <v>2788.36</v>
      </c>
      <c r="P207" s="20" cm="1">
        <f t="array" ref="P207">IFERROR(INDEX(tblClientes[Dividendo Mensal (R$)],INT($J207/ROWS(tblConsorcios[Produto]))+1),"")</f>
        <v>4550</v>
      </c>
      <c r="Q207" s="20">
        <f t="shared" si="10"/>
        <v>1761.6399999999999</v>
      </c>
      <c r="R207">
        <f t="shared" si="11"/>
        <v>1</v>
      </c>
    </row>
    <row r="208" spans="4:18" x14ac:dyDescent="0.2">
      <c r="D208" s="20"/>
      <c r="F208" s="20"/>
      <c r="G208" s="20"/>
      <c r="H208" s="20"/>
      <c r="J208">
        <f t="shared" si="9"/>
        <v>206</v>
      </c>
      <c r="K208" t="str" cm="1">
        <f t="array" ref="K208">IFERROR(INDEX(tblClientes[Cliente],INT($J208/ROWS(tblConsorcios[Produto]))+1),"")</f>
        <v>JANDIRINHA</v>
      </c>
      <c r="L208" t="str" cm="1">
        <f t="array" ref="L208">IFERROR(INDEX(tblConsorcios[Produto],MOD($J208,ROWS(tblConsorcios[Produto]))+1),"")</f>
        <v>Imóvel IE480 – 200m</v>
      </c>
      <c r="M208" s="20" cm="1">
        <f t="array" ref="M208">IFERROR(INDEX(tblConsorcios[Valor da Carta (R$)],MOD($J208,ROWS(tblConsorcios[Produto]))+1),"")</f>
        <v>480000</v>
      </c>
      <c r="N208" s="2" cm="1">
        <f t="array" ref="N208">IFERROR(INDEX(tblConsorcios[Prazo (meses)],MOD($J208,ROWS(tblConsorcios[Produto]))+1),"")</f>
        <v>200</v>
      </c>
      <c r="O208" s="20" cm="1">
        <f t="array" ref="O208">IFERROR(INDEX(tblConsorcios[Parcela Mensal (R$)],MOD($J208,ROWS(tblConsorcios[Produto]))+1),"")</f>
        <v>3043.2</v>
      </c>
      <c r="P208" s="20" cm="1">
        <f t="array" ref="P208">IFERROR(INDEX(tblClientes[Dividendo Mensal (R$)],INT($J208/ROWS(tblConsorcios[Produto]))+1),"")</f>
        <v>4550</v>
      </c>
      <c r="Q208" s="20">
        <f t="shared" si="10"/>
        <v>1506.8000000000002</v>
      </c>
      <c r="R208">
        <f t="shared" si="11"/>
        <v>1</v>
      </c>
    </row>
    <row r="209" spans="4:18" x14ac:dyDescent="0.2">
      <c r="D209" s="20"/>
      <c r="F209" s="20"/>
      <c r="G209" s="20"/>
      <c r="H209" s="20"/>
      <c r="J209">
        <f t="shared" si="9"/>
        <v>207</v>
      </c>
      <c r="K209" t="str" cm="1">
        <f t="array" ref="K209">IFERROR(INDEX(tblClientes[Cliente],INT($J209/ROWS(tblConsorcios[Produto]))+1),"")</f>
        <v>JANDIRINHA</v>
      </c>
      <c r="L209" t="str" cm="1">
        <f t="array" ref="L209">IFERROR(INDEX(tblConsorcios[Produto],MOD($J209,ROWS(tblConsorcios[Produto]))+1),"")</f>
        <v>Imóvel IE450 – 240m</v>
      </c>
      <c r="M209" s="20" cm="1">
        <f t="array" ref="M209">IFERROR(INDEX(tblConsorcios[Valor da Carta (R$)],MOD($J209,ROWS(tblConsorcios[Produto]))+1),"")</f>
        <v>450000</v>
      </c>
      <c r="N209" s="2" cm="1">
        <f t="array" ref="N209">IFERROR(INDEX(tblConsorcios[Prazo (meses)],MOD($J209,ROWS(tblConsorcios[Produto]))+1),"")</f>
        <v>240</v>
      </c>
      <c r="O209" s="20" cm="1">
        <f t="array" ref="O209">IFERROR(INDEX(tblConsorcios[Parcela Mensal (R$)],MOD($J209,ROWS(tblConsorcios[Produto]))+1),"")</f>
        <v>2415</v>
      </c>
      <c r="P209" s="20" cm="1">
        <f t="array" ref="P209">IFERROR(INDEX(tblClientes[Dividendo Mensal (R$)],INT($J209/ROWS(tblConsorcios[Produto]))+1),"")</f>
        <v>4550</v>
      </c>
      <c r="Q209" s="20">
        <f t="shared" si="10"/>
        <v>2135</v>
      </c>
      <c r="R209">
        <f t="shared" si="11"/>
        <v>1</v>
      </c>
    </row>
    <row r="210" spans="4:18" x14ac:dyDescent="0.2">
      <c r="D210" s="20"/>
      <c r="F210" s="20"/>
      <c r="G210" s="20"/>
      <c r="H210" s="20"/>
      <c r="J210">
        <f t="shared" si="9"/>
        <v>208</v>
      </c>
      <c r="K210" t="str" cm="1">
        <f t="array" ref="K210">IFERROR(INDEX(tblClientes[Cliente],INT($J210/ROWS(tblConsorcios[Produto]))+1),"")</f>
        <v>JANDIRINHA</v>
      </c>
      <c r="L210" t="str" cm="1">
        <f t="array" ref="L210">IFERROR(INDEX(tblConsorcios[Produto],MOD($J210,ROWS(tblConsorcios[Produto]))+1),"")</f>
        <v>Imóvel IE450 – 220m</v>
      </c>
      <c r="M210" s="20" cm="1">
        <f t="array" ref="M210">IFERROR(INDEX(tblConsorcios[Valor da Carta (R$)],MOD($J210,ROWS(tblConsorcios[Produto]))+1),"")</f>
        <v>450000</v>
      </c>
      <c r="N210" s="2" cm="1">
        <f t="array" ref="N210">IFERROR(INDEX(tblConsorcios[Prazo (meses)],MOD($J210,ROWS(tblConsorcios[Produto]))+1),"")</f>
        <v>220</v>
      </c>
      <c r="O210" s="20" cm="1">
        <f t="array" ref="O210">IFERROR(INDEX(tblConsorcios[Parcela Mensal (R$)],MOD($J210,ROWS(tblConsorcios[Produto]))+1),"")</f>
        <v>2614.09</v>
      </c>
      <c r="P210" s="20" cm="1">
        <f t="array" ref="P210">IFERROR(INDEX(tblClientes[Dividendo Mensal (R$)],INT($J210/ROWS(tblConsorcios[Produto]))+1),"")</f>
        <v>4550</v>
      </c>
      <c r="Q210" s="20">
        <f t="shared" si="10"/>
        <v>1935.9099999999999</v>
      </c>
      <c r="R210">
        <f t="shared" si="11"/>
        <v>1</v>
      </c>
    </row>
    <row r="211" spans="4:18" x14ac:dyDescent="0.2">
      <c r="D211" s="20"/>
      <c r="F211" s="20"/>
      <c r="G211" s="20"/>
      <c r="H211" s="20"/>
      <c r="J211">
        <f t="shared" si="9"/>
        <v>209</v>
      </c>
      <c r="K211" t="str" cm="1">
        <f t="array" ref="K211">IFERROR(INDEX(tblClientes[Cliente],INT($J211/ROWS(tblConsorcios[Produto]))+1),"")</f>
        <v>JANDIRINHA</v>
      </c>
      <c r="L211" t="str" cm="1">
        <f t="array" ref="L211">IFERROR(INDEX(tblConsorcios[Produto],MOD($J211,ROWS(tblConsorcios[Produto]))+1),"")</f>
        <v>Imóvel IE450 – 200m</v>
      </c>
      <c r="M211" s="20" cm="1">
        <f t="array" ref="M211">IFERROR(INDEX(tblConsorcios[Valor da Carta (R$)],MOD($J211,ROWS(tblConsorcios[Produto]))+1),"")</f>
        <v>450000</v>
      </c>
      <c r="N211" s="2" cm="1">
        <f t="array" ref="N211">IFERROR(INDEX(tblConsorcios[Prazo (meses)],MOD($J211,ROWS(tblConsorcios[Produto]))+1),"")</f>
        <v>200</v>
      </c>
      <c r="O211" s="20" cm="1">
        <f t="array" ref="O211">IFERROR(INDEX(tblConsorcios[Parcela Mensal (R$)],MOD($J211,ROWS(tblConsorcios[Produto]))+1),"")</f>
        <v>2853</v>
      </c>
      <c r="P211" s="20" cm="1">
        <f t="array" ref="P211">IFERROR(INDEX(tblClientes[Dividendo Mensal (R$)],INT($J211/ROWS(tblConsorcios[Produto]))+1),"")</f>
        <v>4550</v>
      </c>
      <c r="Q211" s="20">
        <f t="shared" si="10"/>
        <v>1697</v>
      </c>
      <c r="R211">
        <f t="shared" si="11"/>
        <v>1</v>
      </c>
    </row>
    <row r="212" spans="4:18" x14ac:dyDescent="0.2">
      <c r="D212" s="20"/>
      <c r="F212" s="20"/>
      <c r="G212" s="20"/>
      <c r="H212" s="20"/>
      <c r="J212">
        <f t="shared" si="9"/>
        <v>210</v>
      </c>
      <c r="K212" t="str" cm="1">
        <f t="array" ref="K212">IFERROR(INDEX(tblClientes[Cliente],INT($J212/ROWS(tblConsorcios[Produto]))+1),"")</f>
        <v>JANDIRINHA</v>
      </c>
      <c r="L212" t="str" cm="1">
        <f t="array" ref="L212">IFERROR(INDEX(tblConsorcios[Produto],MOD($J212,ROWS(tblConsorcios[Produto]))+1),"")</f>
        <v>Imóvel IE430 – 240m</v>
      </c>
      <c r="M212" s="20" cm="1">
        <f t="array" ref="M212">IFERROR(INDEX(tblConsorcios[Valor da Carta (R$)],MOD($J212,ROWS(tblConsorcios[Produto]))+1),"")</f>
        <v>430000</v>
      </c>
      <c r="N212" s="2" cm="1">
        <f t="array" ref="N212">IFERROR(INDEX(tblConsorcios[Prazo (meses)],MOD($J212,ROWS(tblConsorcios[Produto]))+1),"")</f>
        <v>240</v>
      </c>
      <c r="O212" s="20" cm="1">
        <f t="array" ref="O212">IFERROR(INDEX(tblConsorcios[Parcela Mensal (R$)],MOD($J212,ROWS(tblConsorcios[Produto]))+1),"")</f>
        <v>2307.67</v>
      </c>
      <c r="P212" s="20" cm="1">
        <f t="array" ref="P212">IFERROR(INDEX(tblClientes[Dividendo Mensal (R$)],INT($J212/ROWS(tblConsorcios[Produto]))+1),"")</f>
        <v>4550</v>
      </c>
      <c r="Q212" s="20">
        <f t="shared" si="10"/>
        <v>2242.33</v>
      </c>
      <c r="R212">
        <f t="shared" si="11"/>
        <v>1</v>
      </c>
    </row>
    <row r="213" spans="4:18" x14ac:dyDescent="0.2">
      <c r="D213" s="20"/>
      <c r="F213" s="20"/>
      <c r="G213" s="20"/>
      <c r="H213" s="20"/>
      <c r="J213">
        <f t="shared" si="9"/>
        <v>211</v>
      </c>
      <c r="K213" t="str" cm="1">
        <f t="array" ref="K213">IFERROR(INDEX(tblClientes[Cliente],INT($J213/ROWS(tblConsorcios[Produto]))+1),"")</f>
        <v>JANDIRINHA</v>
      </c>
      <c r="L213" t="str" cm="1">
        <f t="array" ref="L213">IFERROR(INDEX(tblConsorcios[Produto],MOD($J213,ROWS(tblConsorcios[Produto]))+1),"")</f>
        <v>Imóvel IE430 – 220m</v>
      </c>
      <c r="M213" s="20" cm="1">
        <f t="array" ref="M213">IFERROR(INDEX(tblConsorcios[Valor da Carta (R$)],MOD($J213,ROWS(tblConsorcios[Produto]))+1),"")</f>
        <v>430000</v>
      </c>
      <c r="N213" s="2" cm="1">
        <f t="array" ref="N213">IFERROR(INDEX(tblConsorcios[Prazo (meses)],MOD($J213,ROWS(tblConsorcios[Produto]))+1),"")</f>
        <v>220</v>
      </c>
      <c r="O213" s="20" cm="1">
        <f t="array" ref="O213">IFERROR(INDEX(tblConsorcios[Parcela Mensal (R$)],MOD($J213,ROWS(tblConsorcios[Produto]))+1),"")</f>
        <v>2497.91</v>
      </c>
      <c r="P213" s="20" cm="1">
        <f t="array" ref="P213">IFERROR(INDEX(tblClientes[Dividendo Mensal (R$)],INT($J213/ROWS(tblConsorcios[Produto]))+1),"")</f>
        <v>4550</v>
      </c>
      <c r="Q213" s="20">
        <f t="shared" si="10"/>
        <v>2052.09</v>
      </c>
      <c r="R213">
        <f t="shared" si="11"/>
        <v>1</v>
      </c>
    </row>
    <row r="214" spans="4:18" x14ac:dyDescent="0.2">
      <c r="D214" s="20"/>
      <c r="F214" s="20"/>
      <c r="G214" s="20"/>
      <c r="H214" s="20"/>
      <c r="J214">
        <f t="shared" si="9"/>
        <v>212</v>
      </c>
      <c r="K214" t="str" cm="1">
        <f t="array" ref="K214">IFERROR(INDEX(tblClientes[Cliente],INT($J214/ROWS(tblConsorcios[Produto]))+1),"")</f>
        <v>JANDIRINHA</v>
      </c>
      <c r="L214" t="str" cm="1">
        <f t="array" ref="L214">IFERROR(INDEX(tblConsorcios[Produto],MOD($J214,ROWS(tblConsorcios[Produto]))+1),"")</f>
        <v>Imóvel IE430 – 200m</v>
      </c>
      <c r="M214" s="20" cm="1">
        <f t="array" ref="M214">IFERROR(INDEX(tblConsorcios[Valor da Carta (R$)],MOD($J214,ROWS(tblConsorcios[Produto]))+1),"")</f>
        <v>430000</v>
      </c>
      <c r="N214" s="2" cm="1">
        <f t="array" ref="N214">IFERROR(INDEX(tblConsorcios[Prazo (meses)],MOD($J214,ROWS(tblConsorcios[Produto]))+1),"")</f>
        <v>200</v>
      </c>
      <c r="O214" s="20" cm="1">
        <f t="array" ref="O214">IFERROR(INDEX(tblConsorcios[Parcela Mensal (R$)],MOD($J214,ROWS(tblConsorcios[Produto]))+1),"")</f>
        <v>2726.2</v>
      </c>
      <c r="P214" s="20" cm="1">
        <f t="array" ref="P214">IFERROR(INDEX(tblClientes[Dividendo Mensal (R$)],INT($J214/ROWS(tblConsorcios[Produto]))+1),"")</f>
        <v>4550</v>
      </c>
      <c r="Q214" s="20">
        <f t="shared" si="10"/>
        <v>1823.8000000000002</v>
      </c>
      <c r="R214">
        <f t="shared" si="11"/>
        <v>1</v>
      </c>
    </row>
    <row r="215" spans="4:18" x14ac:dyDescent="0.2">
      <c r="D215" s="20"/>
      <c r="F215" s="20"/>
      <c r="G215" s="20"/>
      <c r="H215" s="20"/>
      <c r="J215">
        <f t="shared" si="9"/>
        <v>213</v>
      </c>
      <c r="K215" t="str" cm="1">
        <f t="array" ref="K215">IFERROR(INDEX(tblClientes[Cliente],INT($J215/ROWS(tblConsorcios[Produto]))+1),"")</f>
        <v>JANDIRINHA</v>
      </c>
      <c r="L215" t="str" cm="1">
        <f t="array" ref="L215">IFERROR(INDEX(tblConsorcios[Produto],MOD($J215,ROWS(tblConsorcios[Produto]))+1),"")</f>
        <v>Imóvel IE400 – 240m</v>
      </c>
      <c r="M215" s="20" cm="1">
        <f t="array" ref="M215">IFERROR(INDEX(tblConsorcios[Valor da Carta (R$)],MOD($J215,ROWS(tblConsorcios[Produto]))+1),"")</f>
        <v>400000</v>
      </c>
      <c r="N215" s="2" cm="1">
        <f t="array" ref="N215">IFERROR(INDEX(tblConsorcios[Prazo (meses)],MOD($J215,ROWS(tblConsorcios[Produto]))+1),"")</f>
        <v>240</v>
      </c>
      <c r="O215" s="20" cm="1">
        <f t="array" ref="O215">IFERROR(INDEX(tblConsorcios[Parcela Mensal (R$)],MOD($J215,ROWS(tblConsorcios[Produto]))+1),"")</f>
        <v>2146.67</v>
      </c>
      <c r="P215" s="20" cm="1">
        <f t="array" ref="P215">IFERROR(INDEX(tblClientes[Dividendo Mensal (R$)],INT($J215/ROWS(tblConsorcios[Produto]))+1),"")</f>
        <v>4550</v>
      </c>
      <c r="Q215" s="20">
        <f t="shared" si="10"/>
        <v>2403.33</v>
      </c>
      <c r="R215">
        <f t="shared" si="11"/>
        <v>1</v>
      </c>
    </row>
    <row r="216" spans="4:18" x14ac:dyDescent="0.2">
      <c r="D216" s="20"/>
      <c r="F216" s="20"/>
      <c r="G216" s="20"/>
      <c r="H216" s="20"/>
      <c r="J216">
        <f t="shared" si="9"/>
        <v>214</v>
      </c>
      <c r="K216" t="str" cm="1">
        <f t="array" ref="K216">IFERROR(INDEX(tblClientes[Cliente],INT($J216/ROWS(tblConsorcios[Produto]))+1),"")</f>
        <v>JANDIRINHA</v>
      </c>
      <c r="L216" t="str" cm="1">
        <f t="array" ref="L216">IFERROR(INDEX(tblConsorcios[Produto],MOD($J216,ROWS(tblConsorcios[Produto]))+1),"")</f>
        <v>Imóvel IE400 – 220m</v>
      </c>
      <c r="M216" s="20" cm="1">
        <f t="array" ref="M216">IFERROR(INDEX(tblConsorcios[Valor da Carta (R$)],MOD($J216,ROWS(tblConsorcios[Produto]))+1),"")</f>
        <v>400000</v>
      </c>
      <c r="N216" s="2" cm="1">
        <f t="array" ref="N216">IFERROR(INDEX(tblConsorcios[Prazo (meses)],MOD($J216,ROWS(tblConsorcios[Produto]))+1),"")</f>
        <v>220</v>
      </c>
      <c r="O216" s="20" cm="1">
        <f t="array" ref="O216">IFERROR(INDEX(tblConsorcios[Parcela Mensal (R$)],MOD($J216,ROWS(tblConsorcios[Produto]))+1),"")</f>
        <v>2323.64</v>
      </c>
      <c r="P216" s="20" cm="1">
        <f t="array" ref="P216">IFERROR(INDEX(tblClientes[Dividendo Mensal (R$)],INT($J216/ROWS(tblConsorcios[Produto]))+1),"")</f>
        <v>4550</v>
      </c>
      <c r="Q216" s="20">
        <f t="shared" si="10"/>
        <v>2226.36</v>
      </c>
      <c r="R216">
        <f t="shared" si="11"/>
        <v>1</v>
      </c>
    </row>
    <row r="217" spans="4:18" x14ac:dyDescent="0.2">
      <c r="D217" s="20"/>
      <c r="F217" s="20"/>
      <c r="G217" s="20"/>
      <c r="H217" s="20"/>
      <c r="J217">
        <f t="shared" si="9"/>
        <v>215</v>
      </c>
      <c r="K217" t="str" cm="1">
        <f t="array" ref="K217">IFERROR(INDEX(tblClientes[Cliente],INT($J217/ROWS(tblConsorcios[Produto]))+1),"")</f>
        <v>JANDIRINHA</v>
      </c>
      <c r="L217" t="str" cm="1">
        <f t="array" ref="L217">IFERROR(INDEX(tblConsorcios[Produto],MOD($J217,ROWS(tblConsorcios[Produto]))+1),"")</f>
        <v>Imóvel IE400 – 200m</v>
      </c>
      <c r="M217" s="20" cm="1">
        <f t="array" ref="M217">IFERROR(INDEX(tblConsorcios[Valor da Carta (R$)],MOD($J217,ROWS(tblConsorcios[Produto]))+1),"")</f>
        <v>400000</v>
      </c>
      <c r="N217" s="2" cm="1">
        <f t="array" ref="N217">IFERROR(INDEX(tblConsorcios[Prazo (meses)],MOD($J217,ROWS(tblConsorcios[Produto]))+1),"")</f>
        <v>200</v>
      </c>
      <c r="O217" s="20" cm="1">
        <f t="array" ref="O217">IFERROR(INDEX(tblConsorcios[Parcela Mensal (R$)],MOD($J217,ROWS(tblConsorcios[Produto]))+1),"")</f>
        <v>2536</v>
      </c>
      <c r="P217" s="20" cm="1">
        <f t="array" ref="P217">IFERROR(INDEX(tblClientes[Dividendo Mensal (R$)],INT($J217/ROWS(tblConsorcios[Produto]))+1),"")</f>
        <v>4550</v>
      </c>
      <c r="Q217" s="20">
        <f t="shared" si="10"/>
        <v>2014</v>
      </c>
      <c r="R217">
        <f t="shared" si="11"/>
        <v>1</v>
      </c>
    </row>
    <row r="218" spans="4:18" x14ac:dyDescent="0.2">
      <c r="D218" s="20"/>
      <c r="F218" s="20"/>
      <c r="G218" s="20"/>
      <c r="H218" s="20"/>
      <c r="J218">
        <f t="shared" si="9"/>
        <v>216</v>
      </c>
      <c r="K218" t="str" cm="1">
        <f t="array" ref="K218">IFERROR(INDEX(tblClientes[Cliente],INT($J218/ROWS(tblConsorcios[Produto]))+1),"")</f>
        <v>JANDIRINHA</v>
      </c>
      <c r="L218" t="str" cm="1">
        <f t="array" ref="L218">IFERROR(INDEX(tblConsorcios[Produto],MOD($J218,ROWS(tblConsorcios[Produto]))+1),"")</f>
        <v>Imóvel IE380 – 240m</v>
      </c>
      <c r="M218" s="20" cm="1">
        <f t="array" ref="M218">IFERROR(INDEX(tblConsorcios[Valor da Carta (R$)],MOD($J218,ROWS(tblConsorcios[Produto]))+1),"")</f>
        <v>380000</v>
      </c>
      <c r="N218" s="2" cm="1">
        <f t="array" ref="N218">IFERROR(INDEX(tblConsorcios[Prazo (meses)],MOD($J218,ROWS(tblConsorcios[Produto]))+1),"")</f>
        <v>240</v>
      </c>
      <c r="O218" s="20" cm="1">
        <f t="array" ref="O218">IFERROR(INDEX(tblConsorcios[Parcela Mensal (R$)],MOD($J218,ROWS(tblConsorcios[Produto]))+1),"")</f>
        <v>2039.33</v>
      </c>
      <c r="P218" s="20" cm="1">
        <f t="array" ref="P218">IFERROR(INDEX(tblClientes[Dividendo Mensal (R$)],INT($J218/ROWS(tblConsorcios[Produto]))+1),"")</f>
        <v>4550</v>
      </c>
      <c r="Q218" s="20">
        <f t="shared" si="10"/>
        <v>2510.67</v>
      </c>
      <c r="R218">
        <f t="shared" si="11"/>
        <v>1</v>
      </c>
    </row>
    <row r="219" spans="4:18" x14ac:dyDescent="0.2">
      <c r="D219" s="20"/>
      <c r="F219" s="20"/>
      <c r="G219" s="20"/>
      <c r="H219" s="20"/>
      <c r="J219">
        <f t="shared" si="9"/>
        <v>217</v>
      </c>
      <c r="K219" t="str" cm="1">
        <f t="array" ref="K219">IFERROR(INDEX(tblClientes[Cliente],INT($J219/ROWS(tblConsorcios[Produto]))+1),"")</f>
        <v>JANDIRINHA</v>
      </c>
      <c r="L219" t="str" cm="1">
        <f t="array" ref="L219">IFERROR(INDEX(tblConsorcios[Produto],MOD($J219,ROWS(tblConsorcios[Produto]))+1),"")</f>
        <v>Imóvel IE380 – 220m</v>
      </c>
      <c r="M219" s="20" cm="1">
        <f t="array" ref="M219">IFERROR(INDEX(tblConsorcios[Valor da Carta (R$)],MOD($J219,ROWS(tblConsorcios[Produto]))+1),"")</f>
        <v>380000</v>
      </c>
      <c r="N219" s="2" cm="1">
        <f t="array" ref="N219">IFERROR(INDEX(tblConsorcios[Prazo (meses)],MOD($J219,ROWS(tblConsorcios[Produto]))+1),"")</f>
        <v>220</v>
      </c>
      <c r="O219" s="20" cm="1">
        <f t="array" ref="O219">IFERROR(INDEX(tblConsorcios[Parcela Mensal (R$)],MOD($J219,ROWS(tblConsorcios[Produto]))+1),"")</f>
        <v>2207.4499999999998</v>
      </c>
      <c r="P219" s="20" cm="1">
        <f t="array" ref="P219">IFERROR(INDEX(tblClientes[Dividendo Mensal (R$)],INT($J219/ROWS(tblConsorcios[Produto]))+1),"")</f>
        <v>4550</v>
      </c>
      <c r="Q219" s="20">
        <f t="shared" si="10"/>
        <v>2342.5500000000002</v>
      </c>
      <c r="R219">
        <f t="shared" si="11"/>
        <v>1</v>
      </c>
    </row>
    <row r="220" spans="4:18" x14ac:dyDescent="0.2">
      <c r="D220" s="20"/>
      <c r="F220" s="20"/>
      <c r="G220" s="20"/>
      <c r="H220" s="20"/>
      <c r="J220">
        <f t="shared" si="9"/>
        <v>218</v>
      </c>
      <c r="K220" t="str" cm="1">
        <f t="array" ref="K220">IFERROR(INDEX(tblClientes[Cliente],INT($J220/ROWS(tblConsorcios[Produto]))+1),"")</f>
        <v>JANDIRINHA</v>
      </c>
      <c r="L220" t="str" cm="1">
        <f t="array" ref="L220">IFERROR(INDEX(tblConsorcios[Produto],MOD($J220,ROWS(tblConsorcios[Produto]))+1),"")</f>
        <v>Imóvel IE380 – 200m</v>
      </c>
      <c r="M220" s="20" cm="1">
        <f t="array" ref="M220">IFERROR(INDEX(tblConsorcios[Valor da Carta (R$)],MOD($J220,ROWS(tblConsorcios[Produto]))+1),"")</f>
        <v>380000</v>
      </c>
      <c r="N220" s="2" cm="1">
        <f t="array" ref="N220">IFERROR(INDEX(tblConsorcios[Prazo (meses)],MOD($J220,ROWS(tblConsorcios[Produto]))+1),"")</f>
        <v>200</v>
      </c>
      <c r="O220" s="20" cm="1">
        <f t="array" ref="O220">IFERROR(INDEX(tblConsorcios[Parcela Mensal (R$)],MOD($J220,ROWS(tblConsorcios[Produto]))+1),"")</f>
        <v>2409.1999999999998</v>
      </c>
      <c r="P220" s="20" cm="1">
        <f t="array" ref="P220">IFERROR(INDEX(tblClientes[Dividendo Mensal (R$)],INT($J220/ROWS(tblConsorcios[Produto]))+1),"")</f>
        <v>4550</v>
      </c>
      <c r="Q220" s="20">
        <f t="shared" si="10"/>
        <v>2140.8000000000002</v>
      </c>
      <c r="R220">
        <f t="shared" si="11"/>
        <v>1</v>
      </c>
    </row>
    <row r="221" spans="4:18" x14ac:dyDescent="0.2">
      <c r="D221" s="20"/>
      <c r="F221" s="20"/>
      <c r="G221" s="20"/>
      <c r="H221" s="20"/>
      <c r="J221">
        <f t="shared" si="9"/>
        <v>219</v>
      </c>
      <c r="K221" t="str" cm="1">
        <f t="array" ref="K221">IFERROR(INDEX(tblClientes[Cliente],INT($J221/ROWS(tblConsorcios[Produto]))+1),"")</f>
        <v>JANDIRINHA</v>
      </c>
      <c r="L221" t="str" cm="1">
        <f t="array" ref="L221">IFERROR(INDEX(tblConsorcios[Produto],MOD($J221,ROWS(tblConsorcios[Produto]))+1),"")</f>
        <v>Imóvel IE350 – 240m</v>
      </c>
      <c r="M221" s="20" cm="1">
        <f t="array" ref="M221">IFERROR(INDEX(tblConsorcios[Valor da Carta (R$)],MOD($J221,ROWS(tblConsorcios[Produto]))+1),"")</f>
        <v>350000</v>
      </c>
      <c r="N221" s="2" cm="1">
        <f t="array" ref="N221">IFERROR(INDEX(tblConsorcios[Prazo (meses)],MOD($J221,ROWS(tblConsorcios[Produto]))+1),"")</f>
        <v>240</v>
      </c>
      <c r="O221" s="20" cm="1">
        <f t="array" ref="O221">IFERROR(INDEX(tblConsorcios[Parcela Mensal (R$)],MOD($J221,ROWS(tblConsorcios[Produto]))+1),"")</f>
        <v>1878.33</v>
      </c>
      <c r="P221" s="20" cm="1">
        <f t="array" ref="P221">IFERROR(INDEX(tblClientes[Dividendo Mensal (R$)],INT($J221/ROWS(tblConsorcios[Produto]))+1),"")</f>
        <v>4550</v>
      </c>
      <c r="Q221" s="20">
        <f t="shared" si="10"/>
        <v>2671.67</v>
      </c>
      <c r="R221">
        <f t="shared" si="11"/>
        <v>1</v>
      </c>
    </row>
    <row r="222" spans="4:18" x14ac:dyDescent="0.2">
      <c r="D222" s="20"/>
      <c r="F222" s="20"/>
      <c r="G222" s="20"/>
      <c r="H222" s="20"/>
      <c r="J222">
        <f t="shared" si="9"/>
        <v>220</v>
      </c>
      <c r="K222" t="str" cm="1">
        <f t="array" ref="K222">IFERROR(INDEX(tblClientes[Cliente],INT($J222/ROWS(tblConsorcios[Produto]))+1),"")</f>
        <v>JANDIRINHA</v>
      </c>
      <c r="L222" t="str" cm="1">
        <f t="array" ref="L222">IFERROR(INDEX(tblConsorcios[Produto],MOD($J222,ROWS(tblConsorcios[Produto]))+1),"")</f>
        <v>Imóvel IE350 – 220m</v>
      </c>
      <c r="M222" s="20" cm="1">
        <f t="array" ref="M222">IFERROR(INDEX(tblConsorcios[Valor da Carta (R$)],MOD($J222,ROWS(tblConsorcios[Produto]))+1),"")</f>
        <v>350000</v>
      </c>
      <c r="N222" s="2" cm="1">
        <f t="array" ref="N222">IFERROR(INDEX(tblConsorcios[Prazo (meses)],MOD($J222,ROWS(tblConsorcios[Produto]))+1),"")</f>
        <v>220</v>
      </c>
      <c r="O222" s="20" cm="1">
        <f t="array" ref="O222">IFERROR(INDEX(tblConsorcios[Parcela Mensal (R$)],MOD($J222,ROWS(tblConsorcios[Produto]))+1),"")</f>
        <v>2033.18</v>
      </c>
      <c r="P222" s="20" cm="1">
        <f t="array" ref="P222">IFERROR(INDEX(tblClientes[Dividendo Mensal (R$)],INT($J222/ROWS(tblConsorcios[Produto]))+1),"")</f>
        <v>4550</v>
      </c>
      <c r="Q222" s="20">
        <f t="shared" si="10"/>
        <v>2516.8199999999997</v>
      </c>
      <c r="R222">
        <f t="shared" si="11"/>
        <v>1</v>
      </c>
    </row>
    <row r="223" spans="4:18" x14ac:dyDescent="0.2">
      <c r="D223" s="20"/>
      <c r="F223" s="20"/>
      <c r="G223" s="20"/>
      <c r="H223" s="20"/>
      <c r="J223">
        <f t="shared" si="9"/>
        <v>221</v>
      </c>
      <c r="K223" t="str" cm="1">
        <f t="array" ref="K223">IFERROR(INDEX(tblClientes[Cliente],INT($J223/ROWS(tblConsorcios[Produto]))+1),"")</f>
        <v>JANDIRINHA</v>
      </c>
      <c r="L223" t="str" cm="1">
        <f t="array" ref="L223">IFERROR(INDEX(tblConsorcios[Produto],MOD($J223,ROWS(tblConsorcios[Produto]))+1),"")</f>
        <v>Imóvel IE350 – 200m</v>
      </c>
      <c r="M223" s="20" cm="1">
        <f t="array" ref="M223">IFERROR(INDEX(tblConsorcios[Valor da Carta (R$)],MOD($J223,ROWS(tblConsorcios[Produto]))+1),"")</f>
        <v>350000</v>
      </c>
      <c r="N223" s="2" cm="1">
        <f t="array" ref="N223">IFERROR(INDEX(tblConsorcios[Prazo (meses)],MOD($J223,ROWS(tblConsorcios[Produto]))+1),"")</f>
        <v>200</v>
      </c>
      <c r="O223" s="20" cm="1">
        <f t="array" ref="O223">IFERROR(INDEX(tblConsorcios[Parcela Mensal (R$)],MOD($J223,ROWS(tblConsorcios[Produto]))+1),"")</f>
        <v>2219</v>
      </c>
      <c r="P223" s="20" cm="1">
        <f t="array" ref="P223">IFERROR(INDEX(tblClientes[Dividendo Mensal (R$)],INT($J223/ROWS(tblConsorcios[Produto]))+1),"")</f>
        <v>4550</v>
      </c>
      <c r="Q223" s="20">
        <f t="shared" si="10"/>
        <v>2331</v>
      </c>
      <c r="R223">
        <f t="shared" si="11"/>
        <v>1</v>
      </c>
    </row>
    <row r="224" spans="4:18" x14ac:dyDescent="0.2">
      <c r="D224" s="20"/>
      <c r="F224" s="20"/>
      <c r="G224" s="20"/>
      <c r="H224" s="20"/>
      <c r="J224">
        <f t="shared" si="9"/>
        <v>222</v>
      </c>
      <c r="K224" t="str" cm="1">
        <f t="array" ref="K224">IFERROR(INDEX(tblClientes[Cliente],INT($J224/ROWS(tblConsorcios[Produto]))+1),"")</f>
        <v>JANDIRINHA</v>
      </c>
      <c r="L224" t="str" cm="1">
        <f t="array" ref="L224">IFERROR(INDEX(tblConsorcios[Produto],MOD($J224,ROWS(tblConsorcios[Produto]))+1),"")</f>
        <v>Imóvel IE330 – 240m</v>
      </c>
      <c r="M224" s="20" cm="1">
        <f t="array" ref="M224">IFERROR(INDEX(tblConsorcios[Valor da Carta (R$)],MOD($J224,ROWS(tblConsorcios[Produto]))+1),"")</f>
        <v>330000</v>
      </c>
      <c r="N224" s="2" cm="1">
        <f t="array" ref="N224">IFERROR(INDEX(tblConsorcios[Prazo (meses)],MOD($J224,ROWS(tblConsorcios[Produto]))+1),"")</f>
        <v>240</v>
      </c>
      <c r="O224" s="20" cm="1">
        <f t="array" ref="O224">IFERROR(INDEX(tblConsorcios[Parcela Mensal (R$)],MOD($J224,ROWS(tblConsorcios[Produto]))+1),"")</f>
        <v>1771</v>
      </c>
      <c r="P224" s="20" cm="1">
        <f t="array" ref="P224">IFERROR(INDEX(tblClientes[Dividendo Mensal (R$)],INT($J224/ROWS(tblConsorcios[Produto]))+1),"")</f>
        <v>4550</v>
      </c>
      <c r="Q224" s="20">
        <f t="shared" si="10"/>
        <v>2779</v>
      </c>
      <c r="R224">
        <f t="shared" si="11"/>
        <v>1</v>
      </c>
    </row>
    <row r="225" spans="4:18" x14ac:dyDescent="0.2">
      <c r="D225" s="20"/>
      <c r="F225" s="20"/>
      <c r="G225" s="20"/>
      <c r="H225" s="20"/>
      <c r="J225">
        <f t="shared" si="9"/>
        <v>223</v>
      </c>
      <c r="K225" t="str" cm="1">
        <f t="array" ref="K225">IFERROR(INDEX(tblClientes[Cliente],INT($J225/ROWS(tblConsorcios[Produto]))+1),"")</f>
        <v>JANDIRINHA</v>
      </c>
      <c r="L225" t="str" cm="1">
        <f t="array" ref="L225">IFERROR(INDEX(tblConsorcios[Produto],MOD($J225,ROWS(tblConsorcios[Produto]))+1),"")</f>
        <v>Imóvel IE330 – 220m</v>
      </c>
      <c r="M225" s="20" cm="1">
        <f t="array" ref="M225">IFERROR(INDEX(tblConsorcios[Valor da Carta (R$)],MOD($J225,ROWS(tblConsorcios[Produto]))+1),"")</f>
        <v>330000</v>
      </c>
      <c r="N225" s="2" cm="1">
        <f t="array" ref="N225">IFERROR(INDEX(tblConsorcios[Prazo (meses)],MOD($J225,ROWS(tblConsorcios[Produto]))+1),"")</f>
        <v>220</v>
      </c>
      <c r="O225" s="20" cm="1">
        <f t="array" ref="O225">IFERROR(INDEX(tblConsorcios[Parcela Mensal (R$)],MOD($J225,ROWS(tblConsorcios[Produto]))+1),"")</f>
        <v>1917</v>
      </c>
      <c r="P225" s="20" cm="1">
        <f t="array" ref="P225">IFERROR(INDEX(tblClientes[Dividendo Mensal (R$)],INT($J225/ROWS(tblConsorcios[Produto]))+1),"")</f>
        <v>4550</v>
      </c>
      <c r="Q225" s="20">
        <f t="shared" si="10"/>
        <v>2633</v>
      </c>
      <c r="R225">
        <f t="shared" si="11"/>
        <v>1</v>
      </c>
    </row>
    <row r="226" spans="4:18" x14ac:dyDescent="0.2">
      <c r="D226" s="20"/>
      <c r="F226" s="20"/>
      <c r="G226" s="20"/>
      <c r="H226" s="20"/>
      <c r="J226">
        <f t="shared" si="9"/>
        <v>224</v>
      </c>
      <c r="K226" t="str" cm="1">
        <f t="array" ref="K226">IFERROR(INDEX(tblClientes[Cliente],INT($J226/ROWS(tblConsorcios[Produto]))+1),"")</f>
        <v>JANDIRINHA</v>
      </c>
      <c r="L226" t="str" cm="1">
        <f t="array" ref="L226">IFERROR(INDEX(tblConsorcios[Produto],MOD($J226,ROWS(tblConsorcios[Produto]))+1),"")</f>
        <v>Imóvel IE330 – 200m</v>
      </c>
      <c r="M226" s="20" cm="1">
        <f t="array" ref="M226">IFERROR(INDEX(tblConsorcios[Valor da Carta (R$)],MOD($J226,ROWS(tblConsorcios[Produto]))+1),"")</f>
        <v>330000</v>
      </c>
      <c r="N226" s="2" cm="1">
        <f t="array" ref="N226">IFERROR(INDEX(tblConsorcios[Prazo (meses)],MOD($J226,ROWS(tblConsorcios[Produto]))+1),"")</f>
        <v>200</v>
      </c>
      <c r="O226" s="20" cm="1">
        <f t="array" ref="O226">IFERROR(INDEX(tblConsorcios[Parcela Mensal (R$)],MOD($J226,ROWS(tblConsorcios[Produto]))+1),"")</f>
        <v>2092.1999999999998</v>
      </c>
      <c r="P226" s="20" cm="1">
        <f t="array" ref="P226">IFERROR(INDEX(tblClientes[Dividendo Mensal (R$)],INT($J226/ROWS(tblConsorcios[Produto]))+1),"")</f>
        <v>4550</v>
      </c>
      <c r="Q226" s="20">
        <f t="shared" si="10"/>
        <v>2457.8000000000002</v>
      </c>
      <c r="R226">
        <f t="shared" si="11"/>
        <v>1</v>
      </c>
    </row>
    <row r="227" spans="4:18" x14ac:dyDescent="0.2">
      <c r="D227" s="20"/>
      <c r="F227" s="20"/>
      <c r="G227" s="20"/>
      <c r="H227" s="20"/>
      <c r="J227">
        <f t="shared" si="9"/>
        <v>225</v>
      </c>
      <c r="K227" t="str" cm="1">
        <f t="array" ref="K227">IFERROR(INDEX(tblClientes[Cliente],INT($J227/ROWS(tblConsorcios[Produto]))+1),"")</f>
        <v>JANDIRINHA</v>
      </c>
      <c r="L227" t="str" cm="1">
        <f t="array" ref="L227">IFERROR(INDEX(tblConsorcios[Produto],MOD($J227,ROWS(tblConsorcios[Produto]))+1),"")</f>
        <v>Imóvel IE300 – 240m</v>
      </c>
      <c r="M227" s="20" cm="1">
        <f t="array" ref="M227">IFERROR(INDEX(tblConsorcios[Valor da Carta (R$)],MOD($J227,ROWS(tblConsorcios[Produto]))+1),"")</f>
        <v>300000</v>
      </c>
      <c r="N227" s="2" cm="1">
        <f t="array" ref="N227">IFERROR(INDEX(tblConsorcios[Prazo (meses)],MOD($J227,ROWS(tblConsorcios[Produto]))+1),"")</f>
        <v>240</v>
      </c>
      <c r="O227" s="20" cm="1">
        <f t="array" ref="O227">IFERROR(INDEX(tblConsorcios[Parcela Mensal (R$)],MOD($J227,ROWS(tblConsorcios[Produto]))+1),"")</f>
        <v>1610</v>
      </c>
      <c r="P227" s="20" cm="1">
        <f t="array" ref="P227">IFERROR(INDEX(tblClientes[Dividendo Mensal (R$)],INT($J227/ROWS(tblConsorcios[Produto]))+1),"")</f>
        <v>4550</v>
      </c>
      <c r="Q227" s="20">
        <f t="shared" si="10"/>
        <v>2940</v>
      </c>
      <c r="R227">
        <f t="shared" si="11"/>
        <v>1</v>
      </c>
    </row>
    <row r="228" spans="4:18" x14ac:dyDescent="0.2">
      <c r="D228" s="20"/>
      <c r="F228" s="20"/>
      <c r="G228" s="20"/>
      <c r="H228" s="20"/>
      <c r="J228">
        <f t="shared" si="9"/>
        <v>226</v>
      </c>
      <c r="K228" t="str" cm="1">
        <f t="array" ref="K228">IFERROR(INDEX(tblClientes[Cliente],INT($J228/ROWS(tblConsorcios[Produto]))+1),"")</f>
        <v>JANDIRINHA</v>
      </c>
      <c r="L228" t="str" cm="1">
        <f t="array" ref="L228">IFERROR(INDEX(tblConsorcios[Produto],MOD($J228,ROWS(tblConsorcios[Produto]))+1),"")</f>
        <v>Imóvel IE300 – 220m</v>
      </c>
      <c r="M228" s="20" cm="1">
        <f t="array" ref="M228">IFERROR(INDEX(tblConsorcios[Valor da Carta (R$)],MOD($J228,ROWS(tblConsorcios[Produto]))+1),"")</f>
        <v>300000</v>
      </c>
      <c r="N228" s="2" cm="1">
        <f t="array" ref="N228">IFERROR(INDEX(tblConsorcios[Prazo (meses)],MOD($J228,ROWS(tblConsorcios[Produto]))+1),"")</f>
        <v>220</v>
      </c>
      <c r="O228" s="20" cm="1">
        <f t="array" ref="O228">IFERROR(INDEX(tblConsorcios[Parcela Mensal (R$)],MOD($J228,ROWS(tblConsorcios[Produto]))+1),"")</f>
        <v>1742.73</v>
      </c>
      <c r="P228" s="20" cm="1">
        <f t="array" ref="P228">IFERROR(INDEX(tblClientes[Dividendo Mensal (R$)],INT($J228/ROWS(tblConsorcios[Produto]))+1),"")</f>
        <v>4550</v>
      </c>
      <c r="Q228" s="20">
        <f t="shared" si="10"/>
        <v>2807.27</v>
      </c>
      <c r="R228">
        <f t="shared" si="11"/>
        <v>1</v>
      </c>
    </row>
    <row r="229" spans="4:18" x14ac:dyDescent="0.2">
      <c r="D229" s="20"/>
      <c r="F229" s="20"/>
      <c r="G229" s="20"/>
      <c r="H229" s="20"/>
      <c r="J229">
        <f t="shared" si="9"/>
        <v>227</v>
      </c>
      <c r="K229" t="str" cm="1">
        <f t="array" ref="K229">IFERROR(INDEX(tblClientes[Cliente],INT($J229/ROWS(tblConsorcios[Produto]))+1),"")</f>
        <v>JANDIRINHA</v>
      </c>
      <c r="L229" t="str" cm="1">
        <f t="array" ref="L229">IFERROR(INDEX(tblConsorcios[Produto],MOD($J229,ROWS(tblConsorcios[Produto]))+1),"")</f>
        <v>Imóvel IE300 – 200m</v>
      </c>
      <c r="M229" s="20" cm="1">
        <f t="array" ref="M229">IFERROR(INDEX(tblConsorcios[Valor da Carta (R$)],MOD($J229,ROWS(tblConsorcios[Produto]))+1),"")</f>
        <v>300000</v>
      </c>
      <c r="N229" s="2" cm="1">
        <f t="array" ref="N229">IFERROR(INDEX(tblConsorcios[Prazo (meses)],MOD($J229,ROWS(tblConsorcios[Produto]))+1),"")</f>
        <v>200</v>
      </c>
      <c r="O229" s="20" cm="1">
        <f t="array" ref="O229">IFERROR(INDEX(tblConsorcios[Parcela Mensal (R$)],MOD($J229,ROWS(tblConsorcios[Produto]))+1),"")</f>
        <v>1902</v>
      </c>
      <c r="P229" s="20" cm="1">
        <f t="array" ref="P229">IFERROR(INDEX(tblClientes[Dividendo Mensal (R$)],INT($J229/ROWS(tblConsorcios[Produto]))+1),"")</f>
        <v>4550</v>
      </c>
      <c r="Q229" s="20">
        <f t="shared" si="10"/>
        <v>2648</v>
      </c>
      <c r="R229">
        <f t="shared" si="11"/>
        <v>1</v>
      </c>
    </row>
    <row r="230" spans="4:18" x14ac:dyDescent="0.2">
      <c r="D230" s="20"/>
      <c r="F230" s="20"/>
      <c r="G230" s="20"/>
      <c r="H230" s="20"/>
      <c r="J230">
        <f t="shared" si="9"/>
        <v>228</v>
      </c>
      <c r="K230" t="str" cm="1">
        <f t="array" ref="K230">IFERROR(INDEX(tblClientes[Cliente],INT($J230/ROWS(tblConsorcios[Produto]))+1),"")</f>
        <v>JANDIRINHA</v>
      </c>
      <c r="L230" t="str" cm="1">
        <f t="array" ref="L230">IFERROR(INDEX(tblConsorcios[Produto],MOD($J230,ROWS(tblConsorcios[Produto]))+1),"")</f>
        <v>Imóvel IE240 – 240m</v>
      </c>
      <c r="M230" s="20" cm="1">
        <f t="array" ref="M230">IFERROR(INDEX(tblConsorcios[Valor da Carta (R$)],MOD($J230,ROWS(tblConsorcios[Produto]))+1),"")</f>
        <v>240000</v>
      </c>
      <c r="N230" s="2" cm="1">
        <f t="array" ref="N230">IFERROR(INDEX(tblConsorcios[Prazo (meses)],MOD($J230,ROWS(tblConsorcios[Produto]))+1),"")</f>
        <v>240</v>
      </c>
      <c r="O230" s="20" cm="1">
        <f t="array" ref="O230">IFERROR(INDEX(tblConsorcios[Parcela Mensal (R$)],MOD($J230,ROWS(tblConsorcios[Produto]))+1),"")</f>
        <v>1288</v>
      </c>
      <c r="P230" s="20" cm="1">
        <f t="array" ref="P230">IFERROR(INDEX(tblClientes[Dividendo Mensal (R$)],INT($J230/ROWS(tblConsorcios[Produto]))+1),"")</f>
        <v>4550</v>
      </c>
      <c r="Q230" s="20">
        <f t="shared" si="10"/>
        <v>3262</v>
      </c>
      <c r="R230">
        <f t="shared" si="11"/>
        <v>1</v>
      </c>
    </row>
    <row r="231" spans="4:18" x14ac:dyDescent="0.2">
      <c r="D231" s="20"/>
      <c r="F231" s="20"/>
      <c r="G231" s="20"/>
      <c r="H231" s="20"/>
      <c r="J231">
        <f t="shared" si="9"/>
        <v>229</v>
      </c>
      <c r="K231" t="str" cm="1">
        <f t="array" ref="K231">IFERROR(INDEX(tblClientes[Cliente],INT($J231/ROWS(tblConsorcios[Produto]))+1),"")</f>
        <v>JANDIRINHA</v>
      </c>
      <c r="L231" t="str" cm="1">
        <f t="array" ref="L231">IFERROR(INDEX(tblConsorcios[Produto],MOD($J231,ROWS(tblConsorcios[Produto]))+1),"")</f>
        <v>Imóvel IE240 – 220m</v>
      </c>
      <c r="M231" s="20" cm="1">
        <f t="array" ref="M231">IFERROR(INDEX(tblConsorcios[Valor da Carta (R$)],MOD($J231,ROWS(tblConsorcios[Produto]))+1),"")</f>
        <v>240000</v>
      </c>
      <c r="N231" s="2" cm="1">
        <f t="array" ref="N231">IFERROR(INDEX(tblConsorcios[Prazo (meses)],MOD($J231,ROWS(tblConsorcios[Produto]))+1),"")</f>
        <v>220</v>
      </c>
      <c r="O231" s="20" cm="1">
        <f t="array" ref="O231">IFERROR(INDEX(tblConsorcios[Parcela Mensal (R$)],MOD($J231,ROWS(tblConsorcios[Produto]))+1),"")</f>
        <v>1394.18</v>
      </c>
      <c r="P231" s="20" cm="1">
        <f t="array" ref="P231">IFERROR(INDEX(tblClientes[Dividendo Mensal (R$)],INT($J231/ROWS(tblConsorcios[Produto]))+1),"")</f>
        <v>4550</v>
      </c>
      <c r="Q231" s="20">
        <f t="shared" si="10"/>
        <v>3155.8199999999997</v>
      </c>
      <c r="R231">
        <f t="shared" si="11"/>
        <v>1</v>
      </c>
    </row>
    <row r="232" spans="4:18" x14ac:dyDescent="0.2">
      <c r="D232" s="20"/>
      <c r="F232" s="20"/>
      <c r="G232" s="20"/>
      <c r="H232" s="20"/>
      <c r="J232">
        <f t="shared" si="9"/>
        <v>230</v>
      </c>
      <c r="K232" t="str" cm="1">
        <f t="array" ref="K232">IFERROR(INDEX(tblClientes[Cliente],INT($J232/ROWS(tblConsorcios[Produto]))+1),"")</f>
        <v>JANDIRINHA</v>
      </c>
      <c r="L232" t="str" cm="1">
        <f t="array" ref="L232">IFERROR(INDEX(tblConsorcios[Produto],MOD($J232,ROWS(tblConsorcios[Produto]))+1),"")</f>
        <v>Imóvel IE240 – 200m</v>
      </c>
      <c r="M232" s="20" cm="1">
        <f t="array" ref="M232">IFERROR(INDEX(tblConsorcios[Valor da Carta (R$)],MOD($J232,ROWS(tblConsorcios[Produto]))+1),"")</f>
        <v>240000</v>
      </c>
      <c r="N232" s="2" cm="1">
        <f t="array" ref="N232">IFERROR(INDEX(tblConsorcios[Prazo (meses)],MOD($J232,ROWS(tblConsorcios[Produto]))+1),"")</f>
        <v>200</v>
      </c>
      <c r="O232" s="20" cm="1">
        <f t="array" ref="O232">IFERROR(INDEX(tblConsorcios[Parcela Mensal (R$)],MOD($J232,ROWS(tblConsorcios[Produto]))+1),"")</f>
        <v>1521.6</v>
      </c>
      <c r="P232" s="20" cm="1">
        <f t="array" ref="P232">IFERROR(INDEX(tblClientes[Dividendo Mensal (R$)],INT($J232/ROWS(tblConsorcios[Produto]))+1),"")</f>
        <v>4550</v>
      </c>
      <c r="Q232" s="20">
        <f t="shared" si="10"/>
        <v>3028.4</v>
      </c>
      <c r="R232">
        <f t="shared" si="11"/>
        <v>1</v>
      </c>
    </row>
    <row r="233" spans="4:18" x14ac:dyDescent="0.2">
      <c r="D233" s="20"/>
      <c r="F233" s="20"/>
      <c r="G233" s="20"/>
      <c r="H233" s="20"/>
      <c r="J233">
        <f t="shared" si="9"/>
        <v>231</v>
      </c>
      <c r="K233" t="str" cm="1">
        <f t="array" ref="K233">IFERROR(INDEX(tblClientes[Cliente],INT($J233/ROWS(tblConsorcios[Produto]))+1),"")</f>
        <v>JANDIRINHA</v>
      </c>
      <c r="L233" t="str" cm="1">
        <f t="array" ref="L233">IFERROR(INDEX(tblConsorcios[Produto],MOD($J233,ROWS(tblConsorcios[Produto]))+1),"")</f>
        <v>Imóvel IE230 – 240m</v>
      </c>
      <c r="M233" s="20" cm="1">
        <f t="array" ref="M233">IFERROR(INDEX(tblConsorcios[Valor da Carta (R$)],MOD($J233,ROWS(tblConsorcios[Produto]))+1),"")</f>
        <v>230000</v>
      </c>
      <c r="N233" s="2" cm="1">
        <f t="array" ref="N233">IFERROR(INDEX(tblConsorcios[Prazo (meses)],MOD($J233,ROWS(tblConsorcios[Produto]))+1),"")</f>
        <v>240</v>
      </c>
      <c r="O233" s="20" cm="1">
        <f t="array" ref="O233">IFERROR(INDEX(tblConsorcios[Parcela Mensal (R$)],MOD($J233,ROWS(tblConsorcios[Produto]))+1),"")</f>
        <v>1234.33</v>
      </c>
      <c r="P233" s="20" cm="1">
        <f t="array" ref="P233">IFERROR(INDEX(tblClientes[Dividendo Mensal (R$)],INT($J233/ROWS(tblConsorcios[Produto]))+1),"")</f>
        <v>4550</v>
      </c>
      <c r="Q233" s="20">
        <f t="shared" si="10"/>
        <v>3315.67</v>
      </c>
      <c r="R233">
        <f t="shared" si="11"/>
        <v>1</v>
      </c>
    </row>
    <row r="234" spans="4:18" x14ac:dyDescent="0.2">
      <c r="D234" s="20"/>
      <c r="F234" s="20"/>
      <c r="G234" s="20"/>
      <c r="H234" s="20"/>
      <c r="J234">
        <f t="shared" si="9"/>
        <v>232</v>
      </c>
      <c r="K234" t="str" cm="1">
        <f t="array" ref="K234">IFERROR(INDEX(tblClientes[Cliente],INT($J234/ROWS(tblConsorcios[Produto]))+1),"")</f>
        <v>JANDIRINHA</v>
      </c>
      <c r="L234" t="str" cm="1">
        <f t="array" ref="L234">IFERROR(INDEX(tblConsorcios[Produto],MOD($J234,ROWS(tblConsorcios[Produto]))+1),"")</f>
        <v>Imóvel IE230 – 220m</v>
      </c>
      <c r="M234" s="20" cm="1">
        <f t="array" ref="M234">IFERROR(INDEX(tblConsorcios[Valor da Carta (R$)],MOD($J234,ROWS(tblConsorcios[Produto]))+1),"")</f>
        <v>230000</v>
      </c>
      <c r="N234" s="2" cm="1">
        <f t="array" ref="N234">IFERROR(INDEX(tblConsorcios[Prazo (meses)],MOD($J234,ROWS(tblConsorcios[Produto]))+1),"")</f>
        <v>220</v>
      </c>
      <c r="O234" s="20" cm="1">
        <f t="array" ref="O234">IFERROR(INDEX(tblConsorcios[Parcela Mensal (R$)],MOD($J234,ROWS(tblConsorcios[Produto]))+1),"")</f>
        <v>1336.09</v>
      </c>
      <c r="P234" s="20" cm="1">
        <f t="array" ref="P234">IFERROR(INDEX(tblClientes[Dividendo Mensal (R$)],INT($J234/ROWS(tblConsorcios[Produto]))+1),"")</f>
        <v>4550</v>
      </c>
      <c r="Q234" s="20">
        <f t="shared" si="10"/>
        <v>3213.91</v>
      </c>
      <c r="R234">
        <f t="shared" si="11"/>
        <v>1</v>
      </c>
    </row>
    <row r="235" spans="4:18" x14ac:dyDescent="0.2">
      <c r="D235" s="20"/>
      <c r="F235" s="20"/>
      <c r="G235" s="20"/>
      <c r="H235" s="20"/>
      <c r="J235">
        <f t="shared" si="9"/>
        <v>233</v>
      </c>
      <c r="K235" t="str" cm="1">
        <f t="array" ref="K235">IFERROR(INDEX(tblClientes[Cliente],INT($J235/ROWS(tblConsorcios[Produto]))+1),"")</f>
        <v>JANDIRINHA</v>
      </c>
      <c r="L235" t="str" cm="1">
        <f t="array" ref="L235">IFERROR(INDEX(tblConsorcios[Produto],MOD($J235,ROWS(tblConsorcios[Produto]))+1),"")</f>
        <v>Imóvel IE230 – 200m</v>
      </c>
      <c r="M235" s="20" cm="1">
        <f t="array" ref="M235">IFERROR(INDEX(tblConsorcios[Valor da Carta (R$)],MOD($J235,ROWS(tblConsorcios[Produto]))+1),"")</f>
        <v>230000</v>
      </c>
      <c r="N235" s="2" cm="1">
        <f t="array" ref="N235">IFERROR(INDEX(tblConsorcios[Prazo (meses)],MOD($J235,ROWS(tblConsorcios[Produto]))+1),"")</f>
        <v>200</v>
      </c>
      <c r="O235" s="20" cm="1">
        <f t="array" ref="O235">IFERROR(INDEX(tblConsorcios[Parcela Mensal (R$)],MOD($J235,ROWS(tblConsorcios[Produto]))+1),"")</f>
        <v>1458.2</v>
      </c>
      <c r="P235" s="20" cm="1">
        <f t="array" ref="P235">IFERROR(INDEX(tblClientes[Dividendo Mensal (R$)],INT($J235/ROWS(tblConsorcios[Produto]))+1),"")</f>
        <v>4550</v>
      </c>
      <c r="Q235" s="20">
        <f t="shared" si="10"/>
        <v>3091.8</v>
      </c>
      <c r="R235">
        <f t="shared" si="11"/>
        <v>1</v>
      </c>
    </row>
    <row r="236" spans="4:18" x14ac:dyDescent="0.2">
      <c r="D236" s="20"/>
      <c r="F236" s="20"/>
      <c r="G236" s="20"/>
      <c r="H236" s="20"/>
      <c r="J236">
        <f t="shared" si="9"/>
        <v>234</v>
      </c>
      <c r="K236" t="str" cm="1">
        <f t="array" ref="K236">IFERROR(INDEX(tblClientes[Cliente],INT($J236/ROWS(tblConsorcios[Produto]))+1),"")</f>
        <v>JANDIRINHA</v>
      </c>
      <c r="L236" t="str" cm="1">
        <f t="array" ref="L236">IFERROR(INDEX(tblConsorcios[Produto],MOD($J236,ROWS(tblConsorcios[Produto]))+1),"")</f>
        <v>Imóvel IE220 – 240m</v>
      </c>
      <c r="M236" s="20" cm="1">
        <f t="array" ref="M236">IFERROR(INDEX(tblConsorcios[Valor da Carta (R$)],MOD($J236,ROWS(tblConsorcios[Produto]))+1),"")</f>
        <v>220000</v>
      </c>
      <c r="N236" s="2" cm="1">
        <f t="array" ref="N236">IFERROR(INDEX(tblConsorcios[Prazo (meses)],MOD($J236,ROWS(tblConsorcios[Produto]))+1),"")</f>
        <v>240</v>
      </c>
      <c r="O236" s="20" cm="1">
        <f t="array" ref="O236">IFERROR(INDEX(tblConsorcios[Parcela Mensal (R$)],MOD($J236,ROWS(tblConsorcios[Produto]))+1),"")</f>
        <v>1180.67</v>
      </c>
      <c r="P236" s="20" cm="1">
        <f t="array" ref="P236">IFERROR(INDEX(tblClientes[Dividendo Mensal (R$)],INT($J236/ROWS(tblConsorcios[Produto]))+1),"")</f>
        <v>4550</v>
      </c>
      <c r="Q236" s="20">
        <f t="shared" si="10"/>
        <v>3369.33</v>
      </c>
      <c r="R236">
        <f t="shared" si="11"/>
        <v>1</v>
      </c>
    </row>
    <row r="237" spans="4:18" x14ac:dyDescent="0.2">
      <c r="D237" s="20"/>
      <c r="F237" s="20"/>
      <c r="G237" s="20"/>
      <c r="H237" s="20"/>
      <c r="J237">
        <f t="shared" si="9"/>
        <v>235</v>
      </c>
      <c r="K237" t="str" cm="1">
        <f t="array" ref="K237">IFERROR(INDEX(tblClientes[Cliente],INT($J237/ROWS(tblConsorcios[Produto]))+1),"")</f>
        <v>JANDIRINHA</v>
      </c>
      <c r="L237" t="str" cm="1">
        <f t="array" ref="L237">IFERROR(INDEX(tblConsorcios[Produto],MOD($J237,ROWS(tblConsorcios[Produto]))+1),"")</f>
        <v>Imóvel IE220 – 220m</v>
      </c>
      <c r="M237" s="20" cm="1">
        <f t="array" ref="M237">IFERROR(INDEX(tblConsorcios[Valor da Carta (R$)],MOD($J237,ROWS(tblConsorcios[Produto]))+1),"")</f>
        <v>220000</v>
      </c>
      <c r="N237" s="2" cm="1">
        <f t="array" ref="N237">IFERROR(INDEX(tblConsorcios[Prazo (meses)],MOD($J237,ROWS(tblConsorcios[Produto]))+1),"")</f>
        <v>220</v>
      </c>
      <c r="O237" s="20" cm="1">
        <f t="array" ref="O237">IFERROR(INDEX(tblConsorcios[Parcela Mensal (R$)],MOD($J237,ROWS(tblConsorcios[Produto]))+1),"")</f>
        <v>1278</v>
      </c>
      <c r="P237" s="20" cm="1">
        <f t="array" ref="P237">IFERROR(INDEX(tblClientes[Dividendo Mensal (R$)],INT($J237/ROWS(tblConsorcios[Produto]))+1),"")</f>
        <v>4550</v>
      </c>
      <c r="Q237" s="20">
        <f t="shared" si="10"/>
        <v>3272</v>
      </c>
      <c r="R237">
        <f t="shared" si="11"/>
        <v>1</v>
      </c>
    </row>
    <row r="238" spans="4:18" x14ac:dyDescent="0.2">
      <c r="D238" s="20"/>
      <c r="F238" s="20"/>
      <c r="G238" s="20"/>
      <c r="H238" s="20"/>
      <c r="J238">
        <f t="shared" si="9"/>
        <v>236</v>
      </c>
      <c r="K238" t="str" cm="1">
        <f t="array" ref="K238">IFERROR(INDEX(tblClientes[Cliente],INT($J238/ROWS(tblConsorcios[Produto]))+1),"")</f>
        <v>JANDIRINHA</v>
      </c>
      <c r="L238" t="str" cm="1">
        <f t="array" ref="L238">IFERROR(INDEX(tblConsorcios[Produto],MOD($J238,ROWS(tblConsorcios[Produto]))+1),"")</f>
        <v>Imóvel IE220 – 200m</v>
      </c>
      <c r="M238" s="20" cm="1">
        <f t="array" ref="M238">IFERROR(INDEX(tblConsorcios[Valor da Carta (R$)],MOD($J238,ROWS(tblConsorcios[Produto]))+1),"")</f>
        <v>220000</v>
      </c>
      <c r="N238" s="2" cm="1">
        <f t="array" ref="N238">IFERROR(INDEX(tblConsorcios[Prazo (meses)],MOD($J238,ROWS(tblConsorcios[Produto]))+1),"")</f>
        <v>200</v>
      </c>
      <c r="O238" s="20" cm="1">
        <f t="array" ref="O238">IFERROR(INDEX(tblConsorcios[Parcela Mensal (R$)],MOD($J238,ROWS(tblConsorcios[Produto]))+1),"")</f>
        <v>1394.8</v>
      </c>
      <c r="P238" s="20" cm="1">
        <f t="array" ref="P238">IFERROR(INDEX(tblClientes[Dividendo Mensal (R$)],INT($J238/ROWS(tblConsorcios[Produto]))+1),"")</f>
        <v>4550</v>
      </c>
      <c r="Q238" s="20">
        <f t="shared" si="10"/>
        <v>3155.2</v>
      </c>
      <c r="R238">
        <f t="shared" si="11"/>
        <v>1</v>
      </c>
    </row>
    <row r="239" spans="4:18" x14ac:dyDescent="0.2">
      <c r="D239" s="20"/>
      <c r="F239" s="20"/>
      <c r="G239" s="20"/>
      <c r="H239" s="20"/>
      <c r="J239">
        <f t="shared" si="9"/>
        <v>237</v>
      </c>
      <c r="K239" t="str" cm="1">
        <f t="array" ref="K239">IFERROR(INDEX(tblClientes[Cliente],INT($J239/ROWS(tblConsorcios[Produto]))+1),"")</f>
        <v>JANDIRINHA</v>
      </c>
      <c r="L239" t="str" cm="1">
        <f t="array" ref="L239">IFERROR(INDEX(tblConsorcios[Produto],MOD($J239,ROWS(tblConsorcios[Produto]))+1),"")</f>
        <v>Imóvel IE200 – 240m</v>
      </c>
      <c r="M239" s="20" cm="1">
        <f t="array" ref="M239">IFERROR(INDEX(tblConsorcios[Valor da Carta (R$)],MOD($J239,ROWS(tblConsorcios[Produto]))+1),"")</f>
        <v>200000</v>
      </c>
      <c r="N239" s="2" cm="1">
        <f t="array" ref="N239">IFERROR(INDEX(tblConsorcios[Prazo (meses)],MOD($J239,ROWS(tblConsorcios[Produto]))+1),"")</f>
        <v>240</v>
      </c>
      <c r="O239" s="20" cm="1">
        <f t="array" ref="O239">IFERROR(INDEX(tblConsorcios[Parcela Mensal (R$)],MOD($J239,ROWS(tblConsorcios[Produto]))+1),"")</f>
        <v>1073.33</v>
      </c>
      <c r="P239" s="20" cm="1">
        <f t="array" ref="P239">IFERROR(INDEX(tblClientes[Dividendo Mensal (R$)],INT($J239/ROWS(tblConsorcios[Produto]))+1),"")</f>
        <v>4550</v>
      </c>
      <c r="Q239" s="20">
        <f t="shared" si="10"/>
        <v>3476.67</v>
      </c>
      <c r="R239">
        <f t="shared" si="11"/>
        <v>1</v>
      </c>
    </row>
    <row r="240" spans="4:18" x14ac:dyDescent="0.2">
      <c r="D240" s="20"/>
      <c r="F240" s="20"/>
      <c r="G240" s="20"/>
      <c r="H240" s="20"/>
      <c r="J240">
        <f t="shared" si="9"/>
        <v>238</v>
      </c>
      <c r="K240" t="str" cm="1">
        <f t="array" ref="K240">IFERROR(INDEX(tblClientes[Cliente],INT($J240/ROWS(tblConsorcios[Produto]))+1),"")</f>
        <v>JANDIRINHA</v>
      </c>
      <c r="L240" t="str" cm="1">
        <f t="array" ref="L240">IFERROR(INDEX(tblConsorcios[Produto],MOD($J240,ROWS(tblConsorcios[Produto]))+1),"")</f>
        <v>Imóvel IE200 – 220m</v>
      </c>
      <c r="M240" s="20" cm="1">
        <f t="array" ref="M240">IFERROR(INDEX(tblConsorcios[Valor da Carta (R$)],MOD($J240,ROWS(tblConsorcios[Produto]))+1),"")</f>
        <v>200000</v>
      </c>
      <c r="N240" s="2" cm="1">
        <f t="array" ref="N240">IFERROR(INDEX(tblConsorcios[Prazo (meses)],MOD($J240,ROWS(tblConsorcios[Produto]))+1),"")</f>
        <v>220</v>
      </c>
      <c r="O240" s="20" cm="1">
        <f t="array" ref="O240">IFERROR(INDEX(tblConsorcios[Parcela Mensal (R$)],MOD($J240,ROWS(tblConsorcios[Produto]))+1),"")</f>
        <v>1161.82</v>
      </c>
      <c r="P240" s="20" cm="1">
        <f t="array" ref="P240">IFERROR(INDEX(tblClientes[Dividendo Mensal (R$)],INT($J240/ROWS(tblConsorcios[Produto]))+1),"")</f>
        <v>4550</v>
      </c>
      <c r="Q240" s="20">
        <f t="shared" si="10"/>
        <v>3388.1800000000003</v>
      </c>
      <c r="R240">
        <f t="shared" si="11"/>
        <v>1</v>
      </c>
    </row>
    <row r="241" spans="4:18" x14ac:dyDescent="0.2">
      <c r="D241" s="20"/>
      <c r="F241" s="20"/>
      <c r="G241" s="20"/>
      <c r="H241" s="20"/>
      <c r="J241">
        <f t="shared" si="9"/>
        <v>239</v>
      </c>
      <c r="K241" t="str" cm="1">
        <f t="array" ref="K241">IFERROR(INDEX(tblClientes[Cliente],INT($J241/ROWS(tblConsorcios[Produto]))+1),"")</f>
        <v>JANDIRINHA</v>
      </c>
      <c r="L241" t="str" cm="1">
        <f t="array" ref="L241">IFERROR(INDEX(tblConsorcios[Produto],MOD($J241,ROWS(tblConsorcios[Produto]))+1),"")</f>
        <v>Imóvel IE200 – 200m</v>
      </c>
      <c r="M241" s="20" cm="1">
        <f t="array" ref="M241">IFERROR(INDEX(tblConsorcios[Valor da Carta (R$)],MOD($J241,ROWS(tblConsorcios[Produto]))+1),"")</f>
        <v>200000</v>
      </c>
      <c r="N241" s="2" cm="1">
        <f t="array" ref="N241">IFERROR(INDEX(tblConsorcios[Prazo (meses)],MOD($J241,ROWS(tblConsorcios[Produto]))+1),"")</f>
        <v>200</v>
      </c>
      <c r="O241" s="20" cm="1">
        <f t="array" ref="O241">IFERROR(INDEX(tblConsorcios[Parcela Mensal (R$)],MOD($J241,ROWS(tblConsorcios[Produto]))+1),"")</f>
        <v>1268</v>
      </c>
      <c r="P241" s="20" cm="1">
        <f t="array" ref="P241">IFERROR(INDEX(tblClientes[Dividendo Mensal (R$)],INT($J241/ROWS(tblConsorcios[Produto]))+1),"")</f>
        <v>4550</v>
      </c>
      <c r="Q241" s="20">
        <f t="shared" si="10"/>
        <v>3282</v>
      </c>
      <c r="R241">
        <f t="shared" si="11"/>
        <v>1</v>
      </c>
    </row>
    <row r="242" spans="4:18" x14ac:dyDescent="0.2">
      <c r="D242" s="20"/>
      <c r="F242" s="20"/>
      <c r="G242" s="20"/>
      <c r="H242" s="20"/>
      <c r="J242">
        <f t="shared" si="9"/>
        <v>240</v>
      </c>
      <c r="K242" t="str" cm="1">
        <f t="array" ref="K242">IFERROR(INDEX(tblClientes[Cliente],INT($J242/ROWS(tblConsorcios[Produto]))+1),"")</f>
        <v>JANDIRINHA</v>
      </c>
      <c r="L242" t="str" cm="1">
        <f t="array" ref="L242">IFERROR(INDEX(tblConsorcios[Produto],MOD($J242,ROWS(tblConsorcios[Produto]))+1),"")</f>
        <v>Imóvel IE150 – 240m</v>
      </c>
      <c r="M242" s="20" cm="1">
        <f t="array" ref="M242">IFERROR(INDEX(tblConsorcios[Valor da Carta (R$)],MOD($J242,ROWS(tblConsorcios[Produto]))+1),"")</f>
        <v>150000</v>
      </c>
      <c r="N242" s="2" cm="1">
        <f t="array" ref="N242">IFERROR(INDEX(tblConsorcios[Prazo (meses)],MOD($J242,ROWS(tblConsorcios[Produto]))+1),"")</f>
        <v>240</v>
      </c>
      <c r="O242" s="20" cm="1">
        <f t="array" ref="O242">IFERROR(INDEX(tblConsorcios[Parcela Mensal (R$)],MOD($J242,ROWS(tblConsorcios[Produto]))+1),"")</f>
        <v>805</v>
      </c>
      <c r="P242" s="20" cm="1">
        <f t="array" ref="P242">IFERROR(INDEX(tblClientes[Dividendo Mensal (R$)],INT($J242/ROWS(tblConsorcios[Produto]))+1),"")</f>
        <v>4550</v>
      </c>
      <c r="Q242" s="20">
        <f t="shared" si="10"/>
        <v>3745</v>
      </c>
      <c r="R242">
        <f t="shared" si="11"/>
        <v>1</v>
      </c>
    </row>
    <row r="243" spans="4:18" x14ac:dyDescent="0.2">
      <c r="D243" s="20"/>
      <c r="F243" s="20"/>
      <c r="G243" s="20"/>
      <c r="H243" s="20"/>
      <c r="J243">
        <f t="shared" si="9"/>
        <v>241</v>
      </c>
      <c r="K243" t="str" cm="1">
        <f t="array" ref="K243">IFERROR(INDEX(tblClientes[Cliente],INT($J243/ROWS(tblConsorcios[Produto]))+1),"")</f>
        <v>JANDIRINHA</v>
      </c>
      <c r="L243" t="str" cm="1">
        <f t="array" ref="L243">IFERROR(INDEX(tblConsorcios[Produto],MOD($J243,ROWS(tblConsorcios[Produto]))+1),"")</f>
        <v>Imóvel IE150 – 220m</v>
      </c>
      <c r="M243" s="20" cm="1">
        <f t="array" ref="M243">IFERROR(INDEX(tblConsorcios[Valor da Carta (R$)],MOD($J243,ROWS(tblConsorcios[Produto]))+1),"")</f>
        <v>150000</v>
      </c>
      <c r="N243" s="2" cm="1">
        <f t="array" ref="N243">IFERROR(INDEX(tblConsorcios[Prazo (meses)],MOD($J243,ROWS(tblConsorcios[Produto]))+1),"")</f>
        <v>220</v>
      </c>
      <c r="O243" s="20" cm="1">
        <f t="array" ref="O243">IFERROR(INDEX(tblConsorcios[Parcela Mensal (R$)],MOD($J243,ROWS(tblConsorcios[Produto]))+1),"")</f>
        <v>871.36</v>
      </c>
      <c r="P243" s="20" cm="1">
        <f t="array" ref="P243">IFERROR(INDEX(tblClientes[Dividendo Mensal (R$)],INT($J243/ROWS(tblConsorcios[Produto]))+1),"")</f>
        <v>4550</v>
      </c>
      <c r="Q243" s="20">
        <f t="shared" si="10"/>
        <v>3678.64</v>
      </c>
      <c r="R243">
        <f t="shared" si="11"/>
        <v>1</v>
      </c>
    </row>
    <row r="244" spans="4:18" x14ac:dyDescent="0.2">
      <c r="D244" s="20"/>
      <c r="F244" s="20"/>
      <c r="G244" s="20"/>
      <c r="H244" s="20"/>
      <c r="J244">
        <f t="shared" si="9"/>
        <v>242</v>
      </c>
      <c r="K244" t="str" cm="1">
        <f t="array" ref="K244">IFERROR(INDEX(tblClientes[Cliente],INT($J244/ROWS(tblConsorcios[Produto]))+1),"")</f>
        <v>JANDIRINHA</v>
      </c>
      <c r="L244" t="str" cm="1">
        <f t="array" ref="L244">IFERROR(INDEX(tblConsorcios[Produto],MOD($J244,ROWS(tblConsorcios[Produto]))+1),"")</f>
        <v>Imóvel IE150 – 200m</v>
      </c>
      <c r="M244" s="20" cm="1">
        <f t="array" ref="M244">IFERROR(INDEX(tblConsorcios[Valor da Carta (R$)],MOD($J244,ROWS(tblConsorcios[Produto]))+1),"")</f>
        <v>150000</v>
      </c>
      <c r="N244" s="2" cm="1">
        <f t="array" ref="N244">IFERROR(INDEX(tblConsorcios[Prazo (meses)],MOD($J244,ROWS(tblConsorcios[Produto]))+1),"")</f>
        <v>200</v>
      </c>
      <c r="O244" s="20" cm="1">
        <f t="array" ref="O244">IFERROR(INDEX(tblConsorcios[Parcela Mensal (R$)],MOD($J244,ROWS(tblConsorcios[Produto]))+1),"")</f>
        <v>951</v>
      </c>
      <c r="P244" s="20" cm="1">
        <f t="array" ref="P244">IFERROR(INDEX(tblClientes[Dividendo Mensal (R$)],INT($J244/ROWS(tblConsorcios[Produto]))+1),"")</f>
        <v>4550</v>
      </c>
      <c r="Q244" s="20">
        <f t="shared" si="10"/>
        <v>3599</v>
      </c>
      <c r="R244">
        <f t="shared" si="11"/>
        <v>1</v>
      </c>
    </row>
    <row r="245" spans="4:18" x14ac:dyDescent="0.2">
      <c r="D245" s="20"/>
      <c r="F245" s="20"/>
      <c r="G245" s="20"/>
      <c r="H245" s="20"/>
      <c r="J245">
        <f t="shared" si="9"/>
        <v>243</v>
      </c>
      <c r="K245" t="str" cm="1">
        <f t="array" ref="K245">IFERROR(INDEX(tblClientes[Cliente],INT($J245/ROWS(tblConsorcios[Produto]))+1),"")</f>
        <v>JANDIRINHA</v>
      </c>
      <c r="L245" t="str" cm="1">
        <f t="array" ref="L245">IFERROR(INDEX(tblConsorcios[Produto],MOD($J245,ROWS(tblConsorcios[Produto]))+1),"")</f>
        <v>Imóvel IE140 – 240m</v>
      </c>
      <c r="M245" s="20" cm="1">
        <f t="array" ref="M245">IFERROR(INDEX(tblConsorcios[Valor da Carta (R$)],MOD($J245,ROWS(tblConsorcios[Produto]))+1),"")</f>
        <v>140000</v>
      </c>
      <c r="N245" s="2" cm="1">
        <f t="array" ref="N245">IFERROR(INDEX(tblConsorcios[Prazo (meses)],MOD($J245,ROWS(tblConsorcios[Produto]))+1),"")</f>
        <v>240</v>
      </c>
      <c r="O245" s="20" cm="1">
        <f t="array" ref="O245">IFERROR(INDEX(tblConsorcios[Parcela Mensal (R$)],MOD($J245,ROWS(tblConsorcios[Produto]))+1),"")</f>
        <v>751.33</v>
      </c>
      <c r="P245" s="20" cm="1">
        <f t="array" ref="P245">IFERROR(INDEX(tblClientes[Dividendo Mensal (R$)],INT($J245/ROWS(tblConsorcios[Produto]))+1),"")</f>
        <v>4550</v>
      </c>
      <c r="Q245" s="20">
        <f t="shared" si="10"/>
        <v>3798.67</v>
      </c>
      <c r="R245">
        <f t="shared" si="11"/>
        <v>1</v>
      </c>
    </row>
    <row r="246" spans="4:18" x14ac:dyDescent="0.2">
      <c r="D246" s="20"/>
      <c r="F246" s="20"/>
      <c r="G246" s="20"/>
      <c r="H246" s="20"/>
      <c r="J246">
        <f t="shared" si="9"/>
        <v>244</v>
      </c>
      <c r="K246" t="str" cm="1">
        <f t="array" ref="K246">IFERROR(INDEX(tblClientes[Cliente],INT($J246/ROWS(tblConsorcios[Produto]))+1),"")</f>
        <v>JANDIRINHA</v>
      </c>
      <c r="L246" t="str" cm="1">
        <f t="array" ref="L246">IFERROR(INDEX(tblConsorcios[Produto],MOD($J246,ROWS(tblConsorcios[Produto]))+1),"")</f>
        <v>Imóvel IE140 – 220m</v>
      </c>
      <c r="M246" s="20" cm="1">
        <f t="array" ref="M246">IFERROR(INDEX(tblConsorcios[Valor da Carta (R$)],MOD($J246,ROWS(tblConsorcios[Produto]))+1),"")</f>
        <v>140000</v>
      </c>
      <c r="N246" s="2" cm="1">
        <f t="array" ref="N246">IFERROR(INDEX(tblConsorcios[Prazo (meses)],MOD($J246,ROWS(tblConsorcios[Produto]))+1),"")</f>
        <v>220</v>
      </c>
      <c r="O246" s="20" cm="1">
        <f t="array" ref="O246">IFERROR(INDEX(tblConsorcios[Parcela Mensal (R$)],MOD($J246,ROWS(tblConsorcios[Produto]))+1),"")</f>
        <v>813.27</v>
      </c>
      <c r="P246" s="20" cm="1">
        <f t="array" ref="P246">IFERROR(INDEX(tblClientes[Dividendo Mensal (R$)],INT($J246/ROWS(tblConsorcios[Produto]))+1),"")</f>
        <v>4550</v>
      </c>
      <c r="Q246" s="20">
        <f t="shared" si="10"/>
        <v>3736.73</v>
      </c>
      <c r="R246">
        <f t="shared" si="11"/>
        <v>1</v>
      </c>
    </row>
    <row r="247" spans="4:18" x14ac:dyDescent="0.2">
      <c r="D247" s="20"/>
      <c r="F247" s="20"/>
      <c r="G247" s="20"/>
      <c r="H247" s="20"/>
      <c r="J247">
        <f t="shared" si="9"/>
        <v>245</v>
      </c>
      <c r="K247" t="str" cm="1">
        <f t="array" ref="K247">IFERROR(INDEX(tblClientes[Cliente],INT($J247/ROWS(tblConsorcios[Produto]))+1),"")</f>
        <v>JANDIRINHA</v>
      </c>
      <c r="L247" t="str" cm="1">
        <f t="array" ref="L247">IFERROR(INDEX(tblConsorcios[Produto],MOD($J247,ROWS(tblConsorcios[Produto]))+1),"")</f>
        <v>Imóvel IE140 – 200m</v>
      </c>
      <c r="M247" s="20" cm="1">
        <f t="array" ref="M247">IFERROR(INDEX(tblConsorcios[Valor da Carta (R$)],MOD($J247,ROWS(tblConsorcios[Produto]))+1),"")</f>
        <v>140000</v>
      </c>
      <c r="N247" s="2" cm="1">
        <f t="array" ref="N247">IFERROR(INDEX(tblConsorcios[Prazo (meses)],MOD($J247,ROWS(tblConsorcios[Produto]))+1),"")</f>
        <v>200</v>
      </c>
      <c r="O247" s="20" cm="1">
        <f t="array" ref="O247">IFERROR(INDEX(tblConsorcios[Parcela Mensal (R$)],MOD($J247,ROWS(tblConsorcios[Produto]))+1),"")</f>
        <v>887.6</v>
      </c>
      <c r="P247" s="20" cm="1">
        <f t="array" ref="P247">IFERROR(INDEX(tblClientes[Dividendo Mensal (R$)],INT($J247/ROWS(tblConsorcios[Produto]))+1),"")</f>
        <v>4550</v>
      </c>
      <c r="Q247" s="20">
        <f t="shared" si="10"/>
        <v>3662.4</v>
      </c>
      <c r="R247">
        <f t="shared" si="11"/>
        <v>1</v>
      </c>
    </row>
    <row r="248" spans="4:18" x14ac:dyDescent="0.2">
      <c r="D248" s="20"/>
      <c r="F248" s="20"/>
      <c r="G248" s="20"/>
      <c r="H248" s="20"/>
      <c r="J248">
        <f t="shared" si="9"/>
        <v>246</v>
      </c>
      <c r="K248" t="str" cm="1">
        <f t="array" ref="K248">IFERROR(INDEX(tblClientes[Cliente],INT($J248/ROWS(tblConsorcios[Produto]))+1),"")</f>
        <v>JANDIRINHA</v>
      </c>
      <c r="L248" t="str" cm="1">
        <f t="array" ref="L248">IFERROR(INDEX(tblConsorcios[Produto],MOD($J248,ROWS(tblConsorcios[Produto]))+1),"")</f>
        <v>Imóvel IE130 – 240m</v>
      </c>
      <c r="M248" s="20" cm="1">
        <f t="array" ref="M248">IFERROR(INDEX(tblConsorcios[Valor da Carta (R$)],MOD($J248,ROWS(tblConsorcios[Produto]))+1),"")</f>
        <v>130000</v>
      </c>
      <c r="N248" s="2" cm="1">
        <f t="array" ref="N248">IFERROR(INDEX(tblConsorcios[Prazo (meses)],MOD($J248,ROWS(tblConsorcios[Produto]))+1),"")</f>
        <v>240</v>
      </c>
      <c r="O248" s="20" cm="1">
        <f t="array" ref="O248">IFERROR(INDEX(tblConsorcios[Parcela Mensal (R$)],MOD($J248,ROWS(tblConsorcios[Produto]))+1),"")</f>
        <v>697.67</v>
      </c>
      <c r="P248" s="20" cm="1">
        <f t="array" ref="P248">IFERROR(INDEX(tblClientes[Dividendo Mensal (R$)],INT($J248/ROWS(tblConsorcios[Produto]))+1),"")</f>
        <v>4550</v>
      </c>
      <c r="Q248" s="20">
        <f t="shared" si="10"/>
        <v>3852.33</v>
      </c>
      <c r="R248">
        <f t="shared" si="11"/>
        <v>1</v>
      </c>
    </row>
    <row r="249" spans="4:18" x14ac:dyDescent="0.2">
      <c r="D249" s="20"/>
      <c r="F249" s="20"/>
      <c r="G249" s="20"/>
      <c r="H249" s="20"/>
      <c r="J249">
        <f t="shared" si="9"/>
        <v>247</v>
      </c>
      <c r="K249" t="str" cm="1">
        <f t="array" ref="K249">IFERROR(INDEX(tblClientes[Cliente],INT($J249/ROWS(tblConsorcios[Produto]))+1),"")</f>
        <v>JANDIRINHA</v>
      </c>
      <c r="L249" t="str" cm="1">
        <f t="array" ref="L249">IFERROR(INDEX(tblConsorcios[Produto],MOD($J249,ROWS(tblConsorcios[Produto]))+1),"")</f>
        <v>Imóvel IE130 – 220m</v>
      </c>
      <c r="M249" s="20" cm="1">
        <f t="array" ref="M249">IFERROR(INDEX(tblConsorcios[Valor da Carta (R$)],MOD($J249,ROWS(tblConsorcios[Produto]))+1),"")</f>
        <v>130000</v>
      </c>
      <c r="N249" s="2" cm="1">
        <f t="array" ref="N249">IFERROR(INDEX(tblConsorcios[Prazo (meses)],MOD($J249,ROWS(tblConsorcios[Produto]))+1),"")</f>
        <v>220</v>
      </c>
      <c r="O249" s="20" cm="1">
        <f t="array" ref="O249">IFERROR(INDEX(tblConsorcios[Parcela Mensal (R$)],MOD($J249,ROWS(tblConsorcios[Produto]))+1),"")</f>
        <v>755.18</v>
      </c>
      <c r="P249" s="20" cm="1">
        <f t="array" ref="P249">IFERROR(INDEX(tblClientes[Dividendo Mensal (R$)],INT($J249/ROWS(tblConsorcios[Produto]))+1),"")</f>
        <v>4550</v>
      </c>
      <c r="Q249" s="20">
        <f t="shared" si="10"/>
        <v>3794.82</v>
      </c>
      <c r="R249">
        <f t="shared" si="11"/>
        <v>1</v>
      </c>
    </row>
    <row r="250" spans="4:18" x14ac:dyDescent="0.2">
      <c r="D250" s="20"/>
      <c r="F250" s="20"/>
      <c r="G250" s="20"/>
      <c r="H250" s="20"/>
      <c r="J250">
        <f t="shared" si="9"/>
        <v>248</v>
      </c>
      <c r="K250" t="str" cm="1">
        <f t="array" ref="K250">IFERROR(INDEX(tblClientes[Cliente],INT($J250/ROWS(tblConsorcios[Produto]))+1),"")</f>
        <v>JANDIRINHA</v>
      </c>
      <c r="L250" t="str" cm="1">
        <f t="array" ref="L250">IFERROR(INDEX(tblConsorcios[Produto],MOD($J250,ROWS(tblConsorcios[Produto]))+1),"")</f>
        <v>Imóvel IE130 – 200m</v>
      </c>
      <c r="M250" s="20" cm="1">
        <f t="array" ref="M250">IFERROR(INDEX(tblConsorcios[Valor da Carta (R$)],MOD($J250,ROWS(tblConsorcios[Produto]))+1),"")</f>
        <v>130000</v>
      </c>
      <c r="N250" s="2" cm="1">
        <f t="array" ref="N250">IFERROR(INDEX(tblConsorcios[Prazo (meses)],MOD($J250,ROWS(tblConsorcios[Produto]))+1),"")</f>
        <v>200</v>
      </c>
      <c r="O250" s="20" cm="1">
        <f t="array" ref="O250">IFERROR(INDEX(tblConsorcios[Parcela Mensal (R$)],MOD($J250,ROWS(tblConsorcios[Produto]))+1),"")</f>
        <v>824.2</v>
      </c>
      <c r="P250" s="20" cm="1">
        <f t="array" ref="P250">IFERROR(INDEX(tblClientes[Dividendo Mensal (R$)],INT($J250/ROWS(tblConsorcios[Produto]))+1),"")</f>
        <v>4550</v>
      </c>
      <c r="Q250" s="20">
        <f t="shared" si="10"/>
        <v>3725.8</v>
      </c>
      <c r="R250">
        <f t="shared" si="11"/>
        <v>1</v>
      </c>
    </row>
    <row r="251" spans="4:18" x14ac:dyDescent="0.2">
      <c r="D251" s="20"/>
      <c r="F251" s="20"/>
      <c r="G251" s="20"/>
      <c r="H251" s="20"/>
      <c r="J251">
        <f t="shared" si="9"/>
        <v>249</v>
      </c>
      <c r="K251" t="str" cm="1">
        <f t="array" ref="K251">IFERROR(INDEX(tblClientes[Cliente],INT($J251/ROWS(tblConsorcios[Produto]))+1),"")</f>
        <v>JANDIRINHA</v>
      </c>
      <c r="L251" t="str" cm="1">
        <f t="array" ref="L251">IFERROR(INDEX(tblConsorcios[Produto],MOD($J251,ROWS(tblConsorcios[Produto]))+1),"")</f>
        <v>Imóvel IE120 – 240m</v>
      </c>
      <c r="M251" s="20" cm="1">
        <f t="array" ref="M251">IFERROR(INDEX(tblConsorcios[Valor da Carta (R$)],MOD($J251,ROWS(tblConsorcios[Produto]))+1),"")</f>
        <v>120000</v>
      </c>
      <c r="N251" s="2" cm="1">
        <f t="array" ref="N251">IFERROR(INDEX(tblConsorcios[Prazo (meses)],MOD($J251,ROWS(tblConsorcios[Produto]))+1),"")</f>
        <v>240</v>
      </c>
      <c r="O251" s="20" cm="1">
        <f t="array" ref="O251">IFERROR(INDEX(tblConsorcios[Parcela Mensal (R$)],MOD($J251,ROWS(tblConsorcios[Produto]))+1),"")</f>
        <v>644</v>
      </c>
      <c r="P251" s="20" cm="1">
        <f t="array" ref="P251">IFERROR(INDEX(tblClientes[Dividendo Mensal (R$)],INT($J251/ROWS(tblConsorcios[Produto]))+1),"")</f>
        <v>4550</v>
      </c>
      <c r="Q251" s="20">
        <f t="shared" si="10"/>
        <v>3906</v>
      </c>
      <c r="R251">
        <f t="shared" si="11"/>
        <v>1</v>
      </c>
    </row>
    <row r="252" spans="4:18" x14ac:dyDescent="0.2">
      <c r="D252" s="20"/>
      <c r="F252" s="20"/>
      <c r="G252" s="20"/>
      <c r="H252" s="20"/>
      <c r="J252">
        <f t="shared" si="9"/>
        <v>250</v>
      </c>
      <c r="K252" t="str" cm="1">
        <f t="array" ref="K252">IFERROR(INDEX(tblClientes[Cliente],INT($J252/ROWS(tblConsorcios[Produto]))+1),"")</f>
        <v>JANDIRINHA</v>
      </c>
      <c r="L252" t="str" cm="1">
        <f t="array" ref="L252">IFERROR(INDEX(tblConsorcios[Produto],MOD($J252,ROWS(tblConsorcios[Produto]))+1),"")</f>
        <v>Imóvel IE120 – 220m</v>
      </c>
      <c r="M252" s="20" cm="1">
        <f t="array" ref="M252">IFERROR(INDEX(tblConsorcios[Valor da Carta (R$)],MOD($J252,ROWS(tblConsorcios[Produto]))+1),"")</f>
        <v>120000</v>
      </c>
      <c r="N252" s="2" cm="1">
        <f t="array" ref="N252">IFERROR(INDEX(tblConsorcios[Prazo (meses)],MOD($J252,ROWS(tblConsorcios[Produto]))+1),"")</f>
        <v>220</v>
      </c>
      <c r="O252" s="20" cm="1">
        <f t="array" ref="O252">IFERROR(INDEX(tblConsorcios[Parcela Mensal (R$)],MOD($J252,ROWS(tblConsorcios[Produto]))+1),"")</f>
        <v>697.09</v>
      </c>
      <c r="P252" s="20" cm="1">
        <f t="array" ref="P252">IFERROR(INDEX(tblClientes[Dividendo Mensal (R$)],INT($J252/ROWS(tblConsorcios[Produto]))+1),"")</f>
        <v>4550</v>
      </c>
      <c r="Q252" s="20">
        <f t="shared" si="10"/>
        <v>3852.91</v>
      </c>
      <c r="R252">
        <f t="shared" si="11"/>
        <v>1</v>
      </c>
    </row>
    <row r="253" spans="4:18" x14ac:dyDescent="0.2">
      <c r="D253" s="20"/>
      <c r="F253" s="20"/>
      <c r="G253" s="20"/>
      <c r="H253" s="20"/>
      <c r="J253">
        <f t="shared" si="9"/>
        <v>251</v>
      </c>
      <c r="K253" t="str" cm="1">
        <f t="array" ref="K253">IFERROR(INDEX(tblClientes[Cliente],INT($J253/ROWS(tblConsorcios[Produto]))+1),"")</f>
        <v>JANDIRINHA</v>
      </c>
      <c r="L253" t="str" cm="1">
        <f t="array" ref="L253">IFERROR(INDEX(tblConsorcios[Produto],MOD($J253,ROWS(tblConsorcios[Produto]))+1),"")</f>
        <v>Imóvel IE120 – 200m</v>
      </c>
      <c r="M253" s="20" cm="1">
        <f t="array" ref="M253">IFERROR(INDEX(tblConsorcios[Valor da Carta (R$)],MOD($J253,ROWS(tblConsorcios[Produto]))+1),"")</f>
        <v>120000</v>
      </c>
      <c r="N253" s="2" cm="1">
        <f t="array" ref="N253">IFERROR(INDEX(tblConsorcios[Prazo (meses)],MOD($J253,ROWS(tblConsorcios[Produto]))+1),"")</f>
        <v>200</v>
      </c>
      <c r="O253" s="20" cm="1">
        <f t="array" ref="O253">IFERROR(INDEX(tblConsorcios[Parcela Mensal (R$)],MOD($J253,ROWS(tblConsorcios[Produto]))+1),"")</f>
        <v>760.8</v>
      </c>
      <c r="P253" s="20" cm="1">
        <f t="array" ref="P253">IFERROR(INDEX(tblClientes[Dividendo Mensal (R$)],INT($J253/ROWS(tblConsorcios[Produto]))+1),"")</f>
        <v>4550</v>
      </c>
      <c r="Q253" s="20">
        <f t="shared" si="10"/>
        <v>3789.2</v>
      </c>
      <c r="R253">
        <f t="shared" si="11"/>
        <v>1</v>
      </c>
    </row>
    <row r="254" spans="4:18" x14ac:dyDescent="0.2">
      <c r="D254" s="20"/>
      <c r="F254" s="20"/>
      <c r="G254" s="20"/>
      <c r="H254" s="20"/>
      <c r="J254">
        <f t="shared" si="9"/>
        <v>252</v>
      </c>
      <c r="K254" cm="1">
        <f t="array" ref="K254">IFERROR(INDEX(tblClientes[Cliente],INT($J254/ROWS(tblConsorcios[Produto]))+1),"")</f>
        <v>0</v>
      </c>
      <c r="L254" t="str" cm="1">
        <f t="array" ref="L254">IFERROR(INDEX(tblConsorcios[Produto],MOD($J254,ROWS(tblConsorcios[Produto]))+1),"")</f>
        <v>Imóvel IE600 – 240m</v>
      </c>
      <c r="M254" s="20" cm="1">
        <f t="array" ref="M254">IFERROR(INDEX(tblConsorcios[Valor da Carta (R$)],MOD($J254,ROWS(tblConsorcios[Produto]))+1),"")</f>
        <v>600000</v>
      </c>
      <c r="N254" s="2" cm="1">
        <f t="array" ref="N254">IFERROR(INDEX(tblConsorcios[Prazo (meses)],MOD($J254,ROWS(tblConsorcios[Produto]))+1),"")</f>
        <v>240</v>
      </c>
      <c r="O254" s="20" cm="1">
        <f t="array" ref="O254">IFERROR(INDEX(tblConsorcios[Parcela Mensal (R$)],MOD($J254,ROWS(tblConsorcios[Produto]))+1),"")</f>
        <v>3220</v>
      </c>
      <c r="P254" s="20" cm="1">
        <f t="array" ref="P254">IFERROR(INDEX(tblClientes[Dividendo Mensal (R$)],INT($J254/ROWS(tblConsorcios[Produto]))+1),"")</f>
        <v>0</v>
      </c>
      <c r="Q254" s="20">
        <f t="shared" si="10"/>
        <v>-3220</v>
      </c>
      <c r="R254">
        <f t="shared" si="11"/>
        <v>0</v>
      </c>
    </row>
    <row r="255" spans="4:18" x14ac:dyDescent="0.2">
      <c r="D255" s="20"/>
      <c r="F255" s="20"/>
      <c r="G255" s="20"/>
      <c r="H255" s="20"/>
      <c r="J255">
        <f t="shared" si="9"/>
        <v>253</v>
      </c>
      <c r="K255" cm="1">
        <f t="array" ref="K255">IFERROR(INDEX(tblClientes[Cliente],INT($J255/ROWS(tblConsorcios[Produto]))+1),"")</f>
        <v>0</v>
      </c>
      <c r="L255" t="str" cm="1">
        <f t="array" ref="L255">IFERROR(INDEX(tblConsorcios[Produto],MOD($J255,ROWS(tblConsorcios[Produto]))+1),"")</f>
        <v>Imóvel IE600 – 220m</v>
      </c>
      <c r="M255" s="20" cm="1">
        <f t="array" ref="M255">IFERROR(INDEX(tblConsorcios[Valor da Carta (R$)],MOD($J255,ROWS(tblConsorcios[Produto]))+1),"")</f>
        <v>600000</v>
      </c>
      <c r="N255" s="2" cm="1">
        <f t="array" ref="N255">IFERROR(INDEX(tblConsorcios[Prazo (meses)],MOD($J255,ROWS(tblConsorcios[Produto]))+1),"")</f>
        <v>220</v>
      </c>
      <c r="O255" s="20" cm="1">
        <f t="array" ref="O255">IFERROR(INDEX(tblConsorcios[Parcela Mensal (R$)],MOD($J255,ROWS(tblConsorcios[Produto]))+1),"")</f>
        <v>3485.45</v>
      </c>
      <c r="P255" s="20" cm="1">
        <f t="array" ref="P255">IFERROR(INDEX(tblClientes[Dividendo Mensal (R$)],INT($J255/ROWS(tblConsorcios[Produto]))+1),"")</f>
        <v>0</v>
      </c>
      <c r="Q255" s="20">
        <f t="shared" si="10"/>
        <v>-3485.45</v>
      </c>
      <c r="R255">
        <f t="shared" si="11"/>
        <v>0</v>
      </c>
    </row>
    <row r="256" spans="4:18" x14ac:dyDescent="0.2">
      <c r="D256" s="20"/>
      <c r="F256" s="20"/>
      <c r="G256" s="20"/>
      <c r="H256" s="20"/>
      <c r="J256">
        <f t="shared" si="9"/>
        <v>254</v>
      </c>
      <c r="K256" cm="1">
        <f t="array" ref="K256">IFERROR(INDEX(tblClientes[Cliente],INT($J256/ROWS(tblConsorcios[Produto]))+1),"")</f>
        <v>0</v>
      </c>
      <c r="L256" t="str" cm="1">
        <f t="array" ref="L256">IFERROR(INDEX(tblConsorcios[Produto],MOD($J256,ROWS(tblConsorcios[Produto]))+1),"")</f>
        <v>Imóvel IE600 – 200m</v>
      </c>
      <c r="M256" s="20" cm="1">
        <f t="array" ref="M256">IFERROR(INDEX(tblConsorcios[Valor da Carta (R$)],MOD($J256,ROWS(tblConsorcios[Produto]))+1),"")</f>
        <v>600000</v>
      </c>
      <c r="N256" s="2" cm="1">
        <f t="array" ref="N256">IFERROR(INDEX(tblConsorcios[Prazo (meses)],MOD($J256,ROWS(tblConsorcios[Produto]))+1),"")</f>
        <v>200</v>
      </c>
      <c r="O256" s="20" cm="1">
        <f t="array" ref="O256">IFERROR(INDEX(tblConsorcios[Parcela Mensal (R$)],MOD($J256,ROWS(tblConsorcios[Produto]))+1),"")</f>
        <v>3804</v>
      </c>
      <c r="P256" s="20" cm="1">
        <f t="array" ref="P256">IFERROR(INDEX(tblClientes[Dividendo Mensal (R$)],INT($J256/ROWS(tblConsorcios[Produto]))+1),"")</f>
        <v>0</v>
      </c>
      <c r="Q256" s="20">
        <f t="shared" si="10"/>
        <v>-3804</v>
      </c>
      <c r="R256">
        <f t="shared" si="11"/>
        <v>0</v>
      </c>
    </row>
    <row r="257" spans="4:18" x14ac:dyDescent="0.2">
      <c r="D257" s="20"/>
      <c r="F257" s="20"/>
      <c r="G257" s="20"/>
      <c r="H257" s="20"/>
      <c r="J257">
        <f t="shared" si="9"/>
        <v>255</v>
      </c>
      <c r="K257" cm="1">
        <f t="array" ref="K257">IFERROR(INDEX(tblClientes[Cliente],INT($J257/ROWS(tblConsorcios[Produto]))+1),"")</f>
        <v>0</v>
      </c>
      <c r="L257" t="str" cm="1">
        <f t="array" ref="L257">IFERROR(INDEX(tblConsorcios[Produto],MOD($J257,ROWS(tblConsorcios[Produto]))+1),"")</f>
        <v>Imóvel IE580 – 240m</v>
      </c>
      <c r="M257" s="20" cm="1">
        <f t="array" ref="M257">IFERROR(INDEX(tblConsorcios[Valor da Carta (R$)],MOD($J257,ROWS(tblConsorcios[Produto]))+1),"")</f>
        <v>580000</v>
      </c>
      <c r="N257" s="2" cm="1">
        <f t="array" ref="N257">IFERROR(INDEX(tblConsorcios[Prazo (meses)],MOD($J257,ROWS(tblConsorcios[Produto]))+1),"")</f>
        <v>240</v>
      </c>
      <c r="O257" s="20" cm="1">
        <f t="array" ref="O257">IFERROR(INDEX(tblConsorcios[Parcela Mensal (R$)],MOD($J257,ROWS(tblConsorcios[Produto]))+1),"")</f>
        <v>3112.67</v>
      </c>
      <c r="P257" s="20" cm="1">
        <f t="array" ref="P257">IFERROR(INDEX(tblClientes[Dividendo Mensal (R$)],INT($J257/ROWS(tblConsorcios[Produto]))+1),"")</f>
        <v>0</v>
      </c>
      <c r="Q257" s="20">
        <f t="shared" si="10"/>
        <v>-3112.67</v>
      </c>
      <c r="R257">
        <f t="shared" si="11"/>
        <v>0</v>
      </c>
    </row>
    <row r="258" spans="4:18" x14ac:dyDescent="0.2">
      <c r="D258" s="20"/>
      <c r="F258" s="20"/>
      <c r="G258" s="20"/>
      <c r="H258" s="20"/>
      <c r="J258">
        <f t="shared" si="9"/>
        <v>256</v>
      </c>
      <c r="K258" cm="1">
        <f t="array" ref="K258">IFERROR(INDEX(tblClientes[Cliente],INT($J258/ROWS(tblConsorcios[Produto]))+1),"")</f>
        <v>0</v>
      </c>
      <c r="L258" t="str" cm="1">
        <f t="array" ref="L258">IFERROR(INDEX(tblConsorcios[Produto],MOD($J258,ROWS(tblConsorcios[Produto]))+1),"")</f>
        <v>Imóvel IE580 – 220m</v>
      </c>
      <c r="M258" s="20" cm="1">
        <f t="array" ref="M258">IFERROR(INDEX(tblConsorcios[Valor da Carta (R$)],MOD($J258,ROWS(tblConsorcios[Produto]))+1),"")</f>
        <v>580000</v>
      </c>
      <c r="N258" s="2" cm="1">
        <f t="array" ref="N258">IFERROR(INDEX(tblConsorcios[Prazo (meses)],MOD($J258,ROWS(tblConsorcios[Produto]))+1),"")</f>
        <v>220</v>
      </c>
      <c r="O258" s="20" cm="1">
        <f t="array" ref="O258">IFERROR(INDEX(tblConsorcios[Parcela Mensal (R$)],MOD($J258,ROWS(tblConsorcios[Produto]))+1),"")</f>
        <v>3369.27</v>
      </c>
      <c r="P258" s="20" cm="1">
        <f t="array" ref="P258">IFERROR(INDEX(tblClientes[Dividendo Mensal (R$)],INT($J258/ROWS(tblConsorcios[Produto]))+1),"")</f>
        <v>0</v>
      </c>
      <c r="Q258" s="20">
        <f t="shared" si="10"/>
        <v>-3369.27</v>
      </c>
      <c r="R258">
        <f t="shared" si="11"/>
        <v>0</v>
      </c>
    </row>
    <row r="259" spans="4:18" x14ac:dyDescent="0.2">
      <c r="D259" s="20"/>
      <c r="F259" s="20"/>
      <c r="G259" s="20"/>
      <c r="H259" s="20"/>
      <c r="J259">
        <f t="shared" ref="J259:J322" si="12">ROW()-2</f>
        <v>257</v>
      </c>
      <c r="K259" cm="1">
        <f t="array" ref="K259">IFERROR(INDEX(tblClientes[Cliente],INT($J259/ROWS(tblConsorcios[Produto]))+1),"")</f>
        <v>0</v>
      </c>
      <c r="L259" t="str" cm="1">
        <f t="array" ref="L259">IFERROR(INDEX(tblConsorcios[Produto],MOD($J259,ROWS(tblConsorcios[Produto]))+1),"")</f>
        <v>Imóvel IE580 – 200m</v>
      </c>
      <c r="M259" s="20" cm="1">
        <f t="array" ref="M259">IFERROR(INDEX(tblConsorcios[Valor da Carta (R$)],MOD($J259,ROWS(tblConsorcios[Produto]))+1),"")</f>
        <v>580000</v>
      </c>
      <c r="N259" s="2" cm="1">
        <f t="array" ref="N259">IFERROR(INDEX(tblConsorcios[Prazo (meses)],MOD($J259,ROWS(tblConsorcios[Produto]))+1),"")</f>
        <v>200</v>
      </c>
      <c r="O259" s="20" cm="1">
        <f t="array" ref="O259">IFERROR(INDEX(tblConsorcios[Parcela Mensal (R$)],MOD($J259,ROWS(tblConsorcios[Produto]))+1),"")</f>
        <v>3677.2</v>
      </c>
      <c r="P259" s="20" cm="1">
        <f t="array" ref="P259">IFERROR(INDEX(tblClientes[Dividendo Mensal (R$)],INT($J259/ROWS(tblConsorcios[Produto]))+1),"")</f>
        <v>0</v>
      </c>
      <c r="Q259" s="20">
        <f t="shared" ref="Q259:Q322" si="13">IF(AND(ISNUMBER(O259),ISNUMBER(P259)),P259-O259,"")</f>
        <v>-3677.2</v>
      </c>
      <c r="R259">
        <f t="shared" ref="R259:R322" si="14">IF(AND(ISNUMBER(O259),ISNUMBER(P259),O259&lt;=P259),1,0)</f>
        <v>0</v>
      </c>
    </row>
    <row r="260" spans="4:18" x14ac:dyDescent="0.2">
      <c r="D260" s="20"/>
      <c r="F260" s="20"/>
      <c r="G260" s="20"/>
      <c r="H260" s="20"/>
      <c r="J260">
        <f t="shared" si="12"/>
        <v>258</v>
      </c>
      <c r="K260" cm="1">
        <f t="array" ref="K260">IFERROR(INDEX(tblClientes[Cliente],INT($J260/ROWS(tblConsorcios[Produto]))+1),"")</f>
        <v>0</v>
      </c>
      <c r="L260" t="str" cm="1">
        <f t="array" ref="L260">IFERROR(INDEX(tblConsorcios[Produto],MOD($J260,ROWS(tblConsorcios[Produto]))+1),"")</f>
        <v>Imóvel IE550 – 240m</v>
      </c>
      <c r="M260" s="20" cm="1">
        <f t="array" ref="M260">IFERROR(INDEX(tblConsorcios[Valor da Carta (R$)],MOD($J260,ROWS(tblConsorcios[Produto]))+1),"")</f>
        <v>550000</v>
      </c>
      <c r="N260" s="2" cm="1">
        <f t="array" ref="N260">IFERROR(INDEX(tblConsorcios[Prazo (meses)],MOD($J260,ROWS(tblConsorcios[Produto]))+1),"")</f>
        <v>240</v>
      </c>
      <c r="O260" s="20" cm="1">
        <f t="array" ref="O260">IFERROR(INDEX(tblConsorcios[Parcela Mensal (R$)],MOD($J260,ROWS(tblConsorcios[Produto]))+1),"")</f>
        <v>2951.67</v>
      </c>
      <c r="P260" s="20" cm="1">
        <f t="array" ref="P260">IFERROR(INDEX(tblClientes[Dividendo Mensal (R$)],INT($J260/ROWS(tblConsorcios[Produto]))+1),"")</f>
        <v>0</v>
      </c>
      <c r="Q260" s="20">
        <f t="shared" si="13"/>
        <v>-2951.67</v>
      </c>
      <c r="R260">
        <f t="shared" si="14"/>
        <v>0</v>
      </c>
    </row>
    <row r="261" spans="4:18" x14ac:dyDescent="0.2">
      <c r="D261" s="20"/>
      <c r="F261" s="20"/>
      <c r="G261" s="20"/>
      <c r="H261" s="20"/>
      <c r="J261">
        <f t="shared" si="12"/>
        <v>259</v>
      </c>
      <c r="K261" cm="1">
        <f t="array" ref="K261">IFERROR(INDEX(tblClientes[Cliente],INT($J261/ROWS(tblConsorcios[Produto]))+1),"")</f>
        <v>0</v>
      </c>
      <c r="L261" t="str" cm="1">
        <f t="array" ref="L261">IFERROR(INDEX(tblConsorcios[Produto],MOD($J261,ROWS(tblConsorcios[Produto]))+1),"")</f>
        <v>Imóvel IE550 – 220m</v>
      </c>
      <c r="M261" s="20" cm="1">
        <f t="array" ref="M261">IFERROR(INDEX(tblConsorcios[Valor da Carta (R$)],MOD($J261,ROWS(tblConsorcios[Produto]))+1),"")</f>
        <v>550000</v>
      </c>
      <c r="N261" s="2" cm="1">
        <f t="array" ref="N261">IFERROR(INDEX(tblConsorcios[Prazo (meses)],MOD($J261,ROWS(tblConsorcios[Produto]))+1),"")</f>
        <v>220</v>
      </c>
      <c r="O261" s="20" cm="1">
        <f t="array" ref="O261">IFERROR(INDEX(tblConsorcios[Parcela Mensal (R$)],MOD($J261,ROWS(tblConsorcios[Produto]))+1),"")</f>
        <v>3195</v>
      </c>
      <c r="P261" s="20" cm="1">
        <f t="array" ref="P261">IFERROR(INDEX(tblClientes[Dividendo Mensal (R$)],INT($J261/ROWS(tblConsorcios[Produto]))+1),"")</f>
        <v>0</v>
      </c>
      <c r="Q261" s="20">
        <f t="shared" si="13"/>
        <v>-3195</v>
      </c>
      <c r="R261">
        <f t="shared" si="14"/>
        <v>0</v>
      </c>
    </row>
    <row r="262" spans="4:18" x14ac:dyDescent="0.2">
      <c r="D262" s="20"/>
      <c r="F262" s="20"/>
      <c r="G262" s="20"/>
      <c r="H262" s="20"/>
      <c r="J262">
        <f t="shared" si="12"/>
        <v>260</v>
      </c>
      <c r="K262" cm="1">
        <f t="array" ref="K262">IFERROR(INDEX(tblClientes[Cliente],INT($J262/ROWS(tblConsorcios[Produto]))+1),"")</f>
        <v>0</v>
      </c>
      <c r="L262" t="str" cm="1">
        <f t="array" ref="L262">IFERROR(INDEX(tblConsorcios[Produto],MOD($J262,ROWS(tblConsorcios[Produto]))+1),"")</f>
        <v>Imóvel IE550 – 200m</v>
      </c>
      <c r="M262" s="20" cm="1">
        <f t="array" ref="M262">IFERROR(INDEX(tblConsorcios[Valor da Carta (R$)],MOD($J262,ROWS(tblConsorcios[Produto]))+1),"")</f>
        <v>550000</v>
      </c>
      <c r="N262" s="2" cm="1">
        <f t="array" ref="N262">IFERROR(INDEX(tblConsorcios[Prazo (meses)],MOD($J262,ROWS(tblConsorcios[Produto]))+1),"")</f>
        <v>200</v>
      </c>
      <c r="O262" s="20" cm="1">
        <f t="array" ref="O262">IFERROR(INDEX(tblConsorcios[Parcela Mensal (R$)],MOD($J262,ROWS(tblConsorcios[Produto]))+1),"")</f>
        <v>3487</v>
      </c>
      <c r="P262" s="20" cm="1">
        <f t="array" ref="P262">IFERROR(INDEX(tblClientes[Dividendo Mensal (R$)],INT($J262/ROWS(tblConsorcios[Produto]))+1),"")</f>
        <v>0</v>
      </c>
      <c r="Q262" s="20">
        <f t="shared" si="13"/>
        <v>-3487</v>
      </c>
      <c r="R262">
        <f t="shared" si="14"/>
        <v>0</v>
      </c>
    </row>
    <row r="263" spans="4:18" x14ac:dyDescent="0.2">
      <c r="D263" s="20"/>
      <c r="F263" s="20"/>
      <c r="G263" s="20"/>
      <c r="H263" s="20"/>
      <c r="J263">
        <f t="shared" si="12"/>
        <v>261</v>
      </c>
      <c r="K263" cm="1">
        <f t="array" ref="K263">IFERROR(INDEX(tblClientes[Cliente],INT($J263/ROWS(tblConsorcios[Produto]))+1),"")</f>
        <v>0</v>
      </c>
      <c r="L263" t="str" cm="1">
        <f t="array" ref="L263">IFERROR(INDEX(tblConsorcios[Produto],MOD($J263,ROWS(tblConsorcios[Produto]))+1),"")</f>
        <v>Imóvel IE530 – 240m</v>
      </c>
      <c r="M263" s="20" cm="1">
        <f t="array" ref="M263">IFERROR(INDEX(tblConsorcios[Valor da Carta (R$)],MOD($J263,ROWS(tblConsorcios[Produto]))+1),"")</f>
        <v>530000</v>
      </c>
      <c r="N263" s="2" cm="1">
        <f t="array" ref="N263">IFERROR(INDEX(tblConsorcios[Prazo (meses)],MOD($J263,ROWS(tblConsorcios[Produto]))+1),"")</f>
        <v>240</v>
      </c>
      <c r="O263" s="20" cm="1">
        <f t="array" ref="O263">IFERROR(INDEX(tblConsorcios[Parcela Mensal (R$)],MOD($J263,ROWS(tblConsorcios[Produto]))+1),"")</f>
        <v>2844.33</v>
      </c>
      <c r="P263" s="20" cm="1">
        <f t="array" ref="P263">IFERROR(INDEX(tblClientes[Dividendo Mensal (R$)],INT($J263/ROWS(tblConsorcios[Produto]))+1),"")</f>
        <v>0</v>
      </c>
      <c r="Q263" s="20">
        <f t="shared" si="13"/>
        <v>-2844.33</v>
      </c>
      <c r="R263">
        <f t="shared" si="14"/>
        <v>0</v>
      </c>
    </row>
    <row r="264" spans="4:18" x14ac:dyDescent="0.2">
      <c r="D264" s="20"/>
      <c r="F264" s="20"/>
      <c r="G264" s="20"/>
      <c r="H264" s="20"/>
      <c r="J264">
        <f t="shared" si="12"/>
        <v>262</v>
      </c>
      <c r="K264" cm="1">
        <f t="array" ref="K264">IFERROR(INDEX(tblClientes[Cliente],INT($J264/ROWS(tblConsorcios[Produto]))+1),"")</f>
        <v>0</v>
      </c>
      <c r="L264" t="str" cm="1">
        <f t="array" ref="L264">IFERROR(INDEX(tblConsorcios[Produto],MOD($J264,ROWS(tblConsorcios[Produto]))+1),"")</f>
        <v>Imóvel IE530 – 220m</v>
      </c>
      <c r="M264" s="20" cm="1">
        <f t="array" ref="M264">IFERROR(INDEX(tblConsorcios[Valor da Carta (R$)],MOD($J264,ROWS(tblConsorcios[Produto]))+1),"")</f>
        <v>530000</v>
      </c>
      <c r="N264" s="2" cm="1">
        <f t="array" ref="N264">IFERROR(INDEX(tblConsorcios[Prazo (meses)],MOD($J264,ROWS(tblConsorcios[Produto]))+1),"")</f>
        <v>220</v>
      </c>
      <c r="O264" s="20" cm="1">
        <f t="array" ref="O264">IFERROR(INDEX(tblConsorcios[Parcela Mensal (R$)],MOD($J264,ROWS(tblConsorcios[Produto]))+1),"")</f>
        <v>3078.82</v>
      </c>
      <c r="P264" s="20" cm="1">
        <f t="array" ref="P264">IFERROR(INDEX(tblClientes[Dividendo Mensal (R$)],INT($J264/ROWS(tblConsorcios[Produto]))+1),"")</f>
        <v>0</v>
      </c>
      <c r="Q264" s="20">
        <f t="shared" si="13"/>
        <v>-3078.82</v>
      </c>
      <c r="R264">
        <f t="shared" si="14"/>
        <v>0</v>
      </c>
    </row>
    <row r="265" spans="4:18" x14ac:dyDescent="0.2">
      <c r="D265" s="20"/>
      <c r="F265" s="20"/>
      <c r="G265" s="20"/>
      <c r="H265" s="20"/>
      <c r="J265">
        <f t="shared" si="12"/>
        <v>263</v>
      </c>
      <c r="K265" cm="1">
        <f t="array" ref="K265">IFERROR(INDEX(tblClientes[Cliente],INT($J265/ROWS(tblConsorcios[Produto]))+1),"")</f>
        <v>0</v>
      </c>
      <c r="L265" t="str" cm="1">
        <f t="array" ref="L265">IFERROR(INDEX(tblConsorcios[Produto],MOD($J265,ROWS(tblConsorcios[Produto]))+1),"")</f>
        <v>Imóvel IE530 – 200m</v>
      </c>
      <c r="M265" s="20" cm="1">
        <f t="array" ref="M265">IFERROR(INDEX(tblConsorcios[Valor da Carta (R$)],MOD($J265,ROWS(tblConsorcios[Produto]))+1),"")</f>
        <v>530000</v>
      </c>
      <c r="N265" s="2" cm="1">
        <f t="array" ref="N265">IFERROR(INDEX(tblConsorcios[Prazo (meses)],MOD($J265,ROWS(tblConsorcios[Produto]))+1),"")</f>
        <v>200</v>
      </c>
      <c r="O265" s="20" cm="1">
        <f t="array" ref="O265">IFERROR(INDEX(tblConsorcios[Parcela Mensal (R$)],MOD($J265,ROWS(tblConsorcios[Produto]))+1),"")</f>
        <v>3360.2</v>
      </c>
      <c r="P265" s="20" cm="1">
        <f t="array" ref="P265">IFERROR(INDEX(tblClientes[Dividendo Mensal (R$)],INT($J265/ROWS(tblConsorcios[Produto]))+1),"")</f>
        <v>0</v>
      </c>
      <c r="Q265" s="20">
        <f t="shared" si="13"/>
        <v>-3360.2</v>
      </c>
      <c r="R265">
        <f t="shared" si="14"/>
        <v>0</v>
      </c>
    </row>
    <row r="266" spans="4:18" x14ac:dyDescent="0.2">
      <c r="D266" s="20"/>
      <c r="F266" s="20"/>
      <c r="G266" s="20"/>
      <c r="H266" s="20"/>
      <c r="J266">
        <f t="shared" si="12"/>
        <v>264</v>
      </c>
      <c r="K266" cm="1">
        <f t="array" ref="K266">IFERROR(INDEX(tblClientes[Cliente],INT($J266/ROWS(tblConsorcios[Produto]))+1),"")</f>
        <v>0</v>
      </c>
      <c r="L266" t="str" cm="1">
        <f t="array" ref="L266">IFERROR(INDEX(tblConsorcios[Produto],MOD($J266,ROWS(tblConsorcios[Produto]))+1),"")</f>
        <v>Imóvel IE500 – 240m</v>
      </c>
      <c r="M266" s="20" cm="1">
        <f t="array" ref="M266">IFERROR(INDEX(tblConsorcios[Valor da Carta (R$)],MOD($J266,ROWS(tblConsorcios[Produto]))+1),"")</f>
        <v>500000</v>
      </c>
      <c r="N266" s="2" cm="1">
        <f t="array" ref="N266">IFERROR(INDEX(tblConsorcios[Prazo (meses)],MOD($J266,ROWS(tblConsorcios[Produto]))+1),"")</f>
        <v>240</v>
      </c>
      <c r="O266" s="20" cm="1">
        <f t="array" ref="O266">IFERROR(INDEX(tblConsorcios[Parcela Mensal (R$)],MOD($J266,ROWS(tblConsorcios[Produto]))+1),"")</f>
        <v>2683.33</v>
      </c>
      <c r="P266" s="20" cm="1">
        <f t="array" ref="P266">IFERROR(INDEX(tblClientes[Dividendo Mensal (R$)],INT($J266/ROWS(tblConsorcios[Produto]))+1),"")</f>
        <v>0</v>
      </c>
      <c r="Q266" s="20">
        <f t="shared" si="13"/>
        <v>-2683.33</v>
      </c>
      <c r="R266">
        <f t="shared" si="14"/>
        <v>0</v>
      </c>
    </row>
    <row r="267" spans="4:18" x14ac:dyDescent="0.2">
      <c r="D267" s="20"/>
      <c r="F267" s="20"/>
      <c r="G267" s="20"/>
      <c r="H267" s="20"/>
      <c r="J267">
        <f t="shared" si="12"/>
        <v>265</v>
      </c>
      <c r="K267" cm="1">
        <f t="array" ref="K267">IFERROR(INDEX(tblClientes[Cliente],INT($J267/ROWS(tblConsorcios[Produto]))+1),"")</f>
        <v>0</v>
      </c>
      <c r="L267" t="str" cm="1">
        <f t="array" ref="L267">IFERROR(INDEX(tblConsorcios[Produto],MOD($J267,ROWS(tblConsorcios[Produto]))+1),"")</f>
        <v>Imóvel IE500 – 220m</v>
      </c>
      <c r="M267" s="20" cm="1">
        <f t="array" ref="M267">IFERROR(INDEX(tblConsorcios[Valor da Carta (R$)],MOD($J267,ROWS(tblConsorcios[Produto]))+1),"")</f>
        <v>500000</v>
      </c>
      <c r="N267" s="2" cm="1">
        <f t="array" ref="N267">IFERROR(INDEX(tblConsorcios[Prazo (meses)],MOD($J267,ROWS(tblConsorcios[Produto]))+1),"")</f>
        <v>220</v>
      </c>
      <c r="O267" s="20" cm="1">
        <f t="array" ref="O267">IFERROR(INDEX(tblConsorcios[Parcela Mensal (R$)],MOD($J267,ROWS(tblConsorcios[Produto]))+1),"")</f>
        <v>2904.55</v>
      </c>
      <c r="P267" s="20" cm="1">
        <f t="array" ref="P267">IFERROR(INDEX(tblClientes[Dividendo Mensal (R$)],INT($J267/ROWS(tblConsorcios[Produto]))+1),"")</f>
        <v>0</v>
      </c>
      <c r="Q267" s="20">
        <f t="shared" si="13"/>
        <v>-2904.55</v>
      </c>
      <c r="R267">
        <f t="shared" si="14"/>
        <v>0</v>
      </c>
    </row>
    <row r="268" spans="4:18" x14ac:dyDescent="0.2">
      <c r="D268" s="20"/>
      <c r="F268" s="20"/>
      <c r="G268" s="20"/>
      <c r="H268" s="20"/>
      <c r="J268">
        <f t="shared" si="12"/>
        <v>266</v>
      </c>
      <c r="K268" cm="1">
        <f t="array" ref="K268">IFERROR(INDEX(tblClientes[Cliente],INT($J268/ROWS(tblConsorcios[Produto]))+1),"")</f>
        <v>0</v>
      </c>
      <c r="L268" t="str" cm="1">
        <f t="array" ref="L268">IFERROR(INDEX(tblConsorcios[Produto],MOD($J268,ROWS(tblConsorcios[Produto]))+1),"")</f>
        <v>Imóvel IE500 – 200m</v>
      </c>
      <c r="M268" s="20" cm="1">
        <f t="array" ref="M268">IFERROR(INDEX(tblConsorcios[Valor da Carta (R$)],MOD($J268,ROWS(tblConsorcios[Produto]))+1),"")</f>
        <v>500000</v>
      </c>
      <c r="N268" s="2" cm="1">
        <f t="array" ref="N268">IFERROR(INDEX(tblConsorcios[Prazo (meses)],MOD($J268,ROWS(tblConsorcios[Produto]))+1),"")</f>
        <v>200</v>
      </c>
      <c r="O268" s="20" cm="1">
        <f t="array" ref="O268">IFERROR(INDEX(tblConsorcios[Parcela Mensal (R$)],MOD($J268,ROWS(tblConsorcios[Produto]))+1),"")</f>
        <v>3170</v>
      </c>
      <c r="P268" s="20" cm="1">
        <f t="array" ref="P268">IFERROR(INDEX(tblClientes[Dividendo Mensal (R$)],INT($J268/ROWS(tblConsorcios[Produto]))+1),"")</f>
        <v>0</v>
      </c>
      <c r="Q268" s="20">
        <f t="shared" si="13"/>
        <v>-3170</v>
      </c>
      <c r="R268">
        <f t="shared" si="14"/>
        <v>0</v>
      </c>
    </row>
    <row r="269" spans="4:18" x14ac:dyDescent="0.2">
      <c r="D269" s="20"/>
      <c r="F269" s="20"/>
      <c r="G269" s="20"/>
      <c r="H269" s="20"/>
      <c r="J269">
        <f t="shared" si="12"/>
        <v>267</v>
      </c>
      <c r="K269" cm="1">
        <f t="array" ref="K269">IFERROR(INDEX(tblClientes[Cliente],INT($J269/ROWS(tblConsorcios[Produto]))+1),"")</f>
        <v>0</v>
      </c>
      <c r="L269" t="str" cm="1">
        <f t="array" ref="L269">IFERROR(INDEX(tblConsorcios[Produto],MOD($J269,ROWS(tblConsorcios[Produto]))+1),"")</f>
        <v>Imóvel IE480 – 240m</v>
      </c>
      <c r="M269" s="20" cm="1">
        <f t="array" ref="M269">IFERROR(INDEX(tblConsorcios[Valor da Carta (R$)],MOD($J269,ROWS(tblConsorcios[Produto]))+1),"")</f>
        <v>480000</v>
      </c>
      <c r="N269" s="2" cm="1">
        <f t="array" ref="N269">IFERROR(INDEX(tblConsorcios[Prazo (meses)],MOD($J269,ROWS(tblConsorcios[Produto]))+1),"")</f>
        <v>240</v>
      </c>
      <c r="O269" s="20" cm="1">
        <f t="array" ref="O269">IFERROR(INDEX(tblConsorcios[Parcela Mensal (R$)],MOD($J269,ROWS(tblConsorcios[Produto]))+1),"")</f>
        <v>2576</v>
      </c>
      <c r="P269" s="20" cm="1">
        <f t="array" ref="P269">IFERROR(INDEX(tblClientes[Dividendo Mensal (R$)],INT($J269/ROWS(tblConsorcios[Produto]))+1),"")</f>
        <v>0</v>
      </c>
      <c r="Q269" s="20">
        <f t="shared" si="13"/>
        <v>-2576</v>
      </c>
      <c r="R269">
        <f t="shared" si="14"/>
        <v>0</v>
      </c>
    </row>
    <row r="270" spans="4:18" x14ac:dyDescent="0.2">
      <c r="D270" s="20"/>
      <c r="F270" s="20"/>
      <c r="G270" s="20"/>
      <c r="H270" s="20"/>
      <c r="J270">
        <f t="shared" si="12"/>
        <v>268</v>
      </c>
      <c r="K270" cm="1">
        <f t="array" ref="K270">IFERROR(INDEX(tblClientes[Cliente],INT($J270/ROWS(tblConsorcios[Produto]))+1),"")</f>
        <v>0</v>
      </c>
      <c r="L270" t="str" cm="1">
        <f t="array" ref="L270">IFERROR(INDEX(tblConsorcios[Produto],MOD($J270,ROWS(tblConsorcios[Produto]))+1),"")</f>
        <v>Imóvel IE480 – 220m</v>
      </c>
      <c r="M270" s="20" cm="1">
        <f t="array" ref="M270">IFERROR(INDEX(tblConsorcios[Valor da Carta (R$)],MOD($J270,ROWS(tblConsorcios[Produto]))+1),"")</f>
        <v>480000</v>
      </c>
      <c r="N270" s="2" cm="1">
        <f t="array" ref="N270">IFERROR(INDEX(tblConsorcios[Prazo (meses)],MOD($J270,ROWS(tblConsorcios[Produto]))+1),"")</f>
        <v>220</v>
      </c>
      <c r="O270" s="20" cm="1">
        <f t="array" ref="O270">IFERROR(INDEX(tblConsorcios[Parcela Mensal (R$)],MOD($J270,ROWS(tblConsorcios[Produto]))+1),"")</f>
        <v>2788.36</v>
      </c>
      <c r="P270" s="20" cm="1">
        <f t="array" ref="P270">IFERROR(INDEX(tblClientes[Dividendo Mensal (R$)],INT($J270/ROWS(tblConsorcios[Produto]))+1),"")</f>
        <v>0</v>
      </c>
      <c r="Q270" s="20">
        <f t="shared" si="13"/>
        <v>-2788.36</v>
      </c>
      <c r="R270">
        <f t="shared" si="14"/>
        <v>0</v>
      </c>
    </row>
    <row r="271" spans="4:18" x14ac:dyDescent="0.2">
      <c r="D271" s="20"/>
      <c r="F271" s="20"/>
      <c r="G271" s="20"/>
      <c r="H271" s="20"/>
      <c r="J271">
        <f t="shared" si="12"/>
        <v>269</v>
      </c>
      <c r="K271" cm="1">
        <f t="array" ref="K271">IFERROR(INDEX(tblClientes[Cliente],INT($J271/ROWS(tblConsorcios[Produto]))+1),"")</f>
        <v>0</v>
      </c>
      <c r="L271" t="str" cm="1">
        <f t="array" ref="L271">IFERROR(INDEX(tblConsorcios[Produto],MOD($J271,ROWS(tblConsorcios[Produto]))+1),"")</f>
        <v>Imóvel IE480 – 200m</v>
      </c>
      <c r="M271" s="20" cm="1">
        <f t="array" ref="M271">IFERROR(INDEX(tblConsorcios[Valor da Carta (R$)],MOD($J271,ROWS(tblConsorcios[Produto]))+1),"")</f>
        <v>480000</v>
      </c>
      <c r="N271" s="2" cm="1">
        <f t="array" ref="N271">IFERROR(INDEX(tblConsorcios[Prazo (meses)],MOD($J271,ROWS(tblConsorcios[Produto]))+1),"")</f>
        <v>200</v>
      </c>
      <c r="O271" s="20" cm="1">
        <f t="array" ref="O271">IFERROR(INDEX(tblConsorcios[Parcela Mensal (R$)],MOD($J271,ROWS(tblConsorcios[Produto]))+1),"")</f>
        <v>3043.2</v>
      </c>
      <c r="P271" s="20" cm="1">
        <f t="array" ref="P271">IFERROR(INDEX(tblClientes[Dividendo Mensal (R$)],INT($J271/ROWS(tblConsorcios[Produto]))+1),"")</f>
        <v>0</v>
      </c>
      <c r="Q271" s="20">
        <f t="shared" si="13"/>
        <v>-3043.2</v>
      </c>
      <c r="R271">
        <f t="shared" si="14"/>
        <v>0</v>
      </c>
    </row>
    <row r="272" spans="4:18" x14ac:dyDescent="0.2">
      <c r="D272" s="20"/>
      <c r="F272" s="20"/>
      <c r="G272" s="20"/>
      <c r="H272" s="20"/>
      <c r="J272">
        <f t="shared" si="12"/>
        <v>270</v>
      </c>
      <c r="K272" cm="1">
        <f t="array" ref="K272">IFERROR(INDEX(tblClientes[Cliente],INT($J272/ROWS(tblConsorcios[Produto]))+1),"")</f>
        <v>0</v>
      </c>
      <c r="L272" t="str" cm="1">
        <f t="array" ref="L272">IFERROR(INDEX(tblConsorcios[Produto],MOD($J272,ROWS(tblConsorcios[Produto]))+1),"")</f>
        <v>Imóvel IE450 – 240m</v>
      </c>
      <c r="M272" s="20" cm="1">
        <f t="array" ref="M272">IFERROR(INDEX(tblConsorcios[Valor da Carta (R$)],MOD($J272,ROWS(tblConsorcios[Produto]))+1),"")</f>
        <v>450000</v>
      </c>
      <c r="N272" s="2" cm="1">
        <f t="array" ref="N272">IFERROR(INDEX(tblConsorcios[Prazo (meses)],MOD($J272,ROWS(tblConsorcios[Produto]))+1),"")</f>
        <v>240</v>
      </c>
      <c r="O272" s="20" cm="1">
        <f t="array" ref="O272">IFERROR(INDEX(tblConsorcios[Parcela Mensal (R$)],MOD($J272,ROWS(tblConsorcios[Produto]))+1),"")</f>
        <v>2415</v>
      </c>
      <c r="P272" s="20" cm="1">
        <f t="array" ref="P272">IFERROR(INDEX(tblClientes[Dividendo Mensal (R$)],INT($J272/ROWS(tblConsorcios[Produto]))+1),"")</f>
        <v>0</v>
      </c>
      <c r="Q272" s="20">
        <f t="shared" si="13"/>
        <v>-2415</v>
      </c>
      <c r="R272">
        <f t="shared" si="14"/>
        <v>0</v>
      </c>
    </row>
    <row r="273" spans="4:18" x14ac:dyDescent="0.2">
      <c r="D273" s="20"/>
      <c r="F273" s="20"/>
      <c r="G273" s="20"/>
      <c r="H273" s="20"/>
      <c r="J273">
        <f t="shared" si="12"/>
        <v>271</v>
      </c>
      <c r="K273" cm="1">
        <f t="array" ref="K273">IFERROR(INDEX(tblClientes[Cliente],INT($J273/ROWS(tblConsorcios[Produto]))+1),"")</f>
        <v>0</v>
      </c>
      <c r="L273" t="str" cm="1">
        <f t="array" ref="L273">IFERROR(INDEX(tblConsorcios[Produto],MOD($J273,ROWS(tblConsorcios[Produto]))+1),"")</f>
        <v>Imóvel IE450 – 220m</v>
      </c>
      <c r="M273" s="20" cm="1">
        <f t="array" ref="M273">IFERROR(INDEX(tblConsorcios[Valor da Carta (R$)],MOD($J273,ROWS(tblConsorcios[Produto]))+1),"")</f>
        <v>450000</v>
      </c>
      <c r="N273" s="2" cm="1">
        <f t="array" ref="N273">IFERROR(INDEX(tblConsorcios[Prazo (meses)],MOD($J273,ROWS(tblConsorcios[Produto]))+1),"")</f>
        <v>220</v>
      </c>
      <c r="O273" s="20" cm="1">
        <f t="array" ref="O273">IFERROR(INDEX(tblConsorcios[Parcela Mensal (R$)],MOD($J273,ROWS(tblConsorcios[Produto]))+1),"")</f>
        <v>2614.09</v>
      </c>
      <c r="P273" s="20" cm="1">
        <f t="array" ref="P273">IFERROR(INDEX(tblClientes[Dividendo Mensal (R$)],INT($J273/ROWS(tblConsorcios[Produto]))+1),"")</f>
        <v>0</v>
      </c>
      <c r="Q273" s="20">
        <f t="shared" si="13"/>
        <v>-2614.09</v>
      </c>
      <c r="R273">
        <f t="shared" si="14"/>
        <v>0</v>
      </c>
    </row>
    <row r="274" spans="4:18" x14ac:dyDescent="0.2">
      <c r="D274" s="20"/>
      <c r="F274" s="20"/>
      <c r="G274" s="20"/>
      <c r="H274" s="20"/>
      <c r="J274">
        <f t="shared" si="12"/>
        <v>272</v>
      </c>
      <c r="K274" cm="1">
        <f t="array" ref="K274">IFERROR(INDEX(tblClientes[Cliente],INT($J274/ROWS(tblConsorcios[Produto]))+1),"")</f>
        <v>0</v>
      </c>
      <c r="L274" t="str" cm="1">
        <f t="array" ref="L274">IFERROR(INDEX(tblConsorcios[Produto],MOD($J274,ROWS(tblConsorcios[Produto]))+1),"")</f>
        <v>Imóvel IE450 – 200m</v>
      </c>
      <c r="M274" s="20" cm="1">
        <f t="array" ref="M274">IFERROR(INDEX(tblConsorcios[Valor da Carta (R$)],MOD($J274,ROWS(tblConsorcios[Produto]))+1),"")</f>
        <v>450000</v>
      </c>
      <c r="N274" s="2" cm="1">
        <f t="array" ref="N274">IFERROR(INDEX(tblConsorcios[Prazo (meses)],MOD($J274,ROWS(tblConsorcios[Produto]))+1),"")</f>
        <v>200</v>
      </c>
      <c r="O274" s="20" cm="1">
        <f t="array" ref="O274">IFERROR(INDEX(tblConsorcios[Parcela Mensal (R$)],MOD($J274,ROWS(tblConsorcios[Produto]))+1),"")</f>
        <v>2853</v>
      </c>
      <c r="P274" s="20" cm="1">
        <f t="array" ref="P274">IFERROR(INDEX(tblClientes[Dividendo Mensal (R$)],INT($J274/ROWS(tblConsorcios[Produto]))+1),"")</f>
        <v>0</v>
      </c>
      <c r="Q274" s="20">
        <f t="shared" si="13"/>
        <v>-2853</v>
      </c>
      <c r="R274">
        <f t="shared" si="14"/>
        <v>0</v>
      </c>
    </row>
    <row r="275" spans="4:18" x14ac:dyDescent="0.2">
      <c r="D275" s="20"/>
      <c r="F275" s="20"/>
      <c r="G275" s="20"/>
      <c r="H275" s="20"/>
      <c r="J275">
        <f t="shared" si="12"/>
        <v>273</v>
      </c>
      <c r="K275" cm="1">
        <f t="array" ref="K275">IFERROR(INDEX(tblClientes[Cliente],INT($J275/ROWS(tblConsorcios[Produto]))+1),"")</f>
        <v>0</v>
      </c>
      <c r="L275" t="str" cm="1">
        <f t="array" ref="L275">IFERROR(INDEX(tblConsorcios[Produto],MOD($J275,ROWS(tblConsorcios[Produto]))+1),"")</f>
        <v>Imóvel IE430 – 240m</v>
      </c>
      <c r="M275" s="20" cm="1">
        <f t="array" ref="M275">IFERROR(INDEX(tblConsorcios[Valor da Carta (R$)],MOD($J275,ROWS(tblConsorcios[Produto]))+1),"")</f>
        <v>430000</v>
      </c>
      <c r="N275" s="2" cm="1">
        <f t="array" ref="N275">IFERROR(INDEX(tblConsorcios[Prazo (meses)],MOD($J275,ROWS(tblConsorcios[Produto]))+1),"")</f>
        <v>240</v>
      </c>
      <c r="O275" s="20" cm="1">
        <f t="array" ref="O275">IFERROR(INDEX(tblConsorcios[Parcela Mensal (R$)],MOD($J275,ROWS(tblConsorcios[Produto]))+1),"")</f>
        <v>2307.67</v>
      </c>
      <c r="P275" s="20" cm="1">
        <f t="array" ref="P275">IFERROR(INDEX(tblClientes[Dividendo Mensal (R$)],INT($J275/ROWS(tblConsorcios[Produto]))+1),"")</f>
        <v>0</v>
      </c>
      <c r="Q275" s="20">
        <f t="shared" si="13"/>
        <v>-2307.67</v>
      </c>
      <c r="R275">
        <f t="shared" si="14"/>
        <v>0</v>
      </c>
    </row>
    <row r="276" spans="4:18" x14ac:dyDescent="0.2">
      <c r="D276" s="20"/>
      <c r="F276" s="20"/>
      <c r="G276" s="20"/>
      <c r="H276" s="20"/>
      <c r="J276">
        <f t="shared" si="12"/>
        <v>274</v>
      </c>
      <c r="K276" cm="1">
        <f t="array" ref="K276">IFERROR(INDEX(tblClientes[Cliente],INT($J276/ROWS(tblConsorcios[Produto]))+1),"")</f>
        <v>0</v>
      </c>
      <c r="L276" t="str" cm="1">
        <f t="array" ref="L276">IFERROR(INDEX(tblConsorcios[Produto],MOD($J276,ROWS(tblConsorcios[Produto]))+1),"")</f>
        <v>Imóvel IE430 – 220m</v>
      </c>
      <c r="M276" s="20" cm="1">
        <f t="array" ref="M276">IFERROR(INDEX(tblConsorcios[Valor da Carta (R$)],MOD($J276,ROWS(tblConsorcios[Produto]))+1),"")</f>
        <v>430000</v>
      </c>
      <c r="N276" s="2" cm="1">
        <f t="array" ref="N276">IFERROR(INDEX(tblConsorcios[Prazo (meses)],MOD($J276,ROWS(tblConsorcios[Produto]))+1),"")</f>
        <v>220</v>
      </c>
      <c r="O276" s="20" cm="1">
        <f t="array" ref="O276">IFERROR(INDEX(tblConsorcios[Parcela Mensal (R$)],MOD($J276,ROWS(tblConsorcios[Produto]))+1),"")</f>
        <v>2497.91</v>
      </c>
      <c r="P276" s="20" cm="1">
        <f t="array" ref="P276">IFERROR(INDEX(tblClientes[Dividendo Mensal (R$)],INT($J276/ROWS(tblConsorcios[Produto]))+1),"")</f>
        <v>0</v>
      </c>
      <c r="Q276" s="20">
        <f t="shared" si="13"/>
        <v>-2497.91</v>
      </c>
      <c r="R276">
        <f t="shared" si="14"/>
        <v>0</v>
      </c>
    </row>
    <row r="277" spans="4:18" x14ac:dyDescent="0.2">
      <c r="D277" s="20"/>
      <c r="F277" s="20"/>
      <c r="G277" s="20"/>
      <c r="H277" s="20"/>
      <c r="J277">
        <f t="shared" si="12"/>
        <v>275</v>
      </c>
      <c r="K277" cm="1">
        <f t="array" ref="K277">IFERROR(INDEX(tblClientes[Cliente],INT($J277/ROWS(tblConsorcios[Produto]))+1),"")</f>
        <v>0</v>
      </c>
      <c r="L277" t="str" cm="1">
        <f t="array" ref="L277">IFERROR(INDEX(tblConsorcios[Produto],MOD($J277,ROWS(tblConsorcios[Produto]))+1),"")</f>
        <v>Imóvel IE430 – 200m</v>
      </c>
      <c r="M277" s="20" cm="1">
        <f t="array" ref="M277">IFERROR(INDEX(tblConsorcios[Valor da Carta (R$)],MOD($J277,ROWS(tblConsorcios[Produto]))+1),"")</f>
        <v>430000</v>
      </c>
      <c r="N277" s="2" cm="1">
        <f t="array" ref="N277">IFERROR(INDEX(tblConsorcios[Prazo (meses)],MOD($J277,ROWS(tblConsorcios[Produto]))+1),"")</f>
        <v>200</v>
      </c>
      <c r="O277" s="20" cm="1">
        <f t="array" ref="O277">IFERROR(INDEX(tblConsorcios[Parcela Mensal (R$)],MOD($J277,ROWS(tblConsorcios[Produto]))+1),"")</f>
        <v>2726.2</v>
      </c>
      <c r="P277" s="20" cm="1">
        <f t="array" ref="P277">IFERROR(INDEX(tblClientes[Dividendo Mensal (R$)],INT($J277/ROWS(tblConsorcios[Produto]))+1),"")</f>
        <v>0</v>
      </c>
      <c r="Q277" s="20">
        <f t="shared" si="13"/>
        <v>-2726.2</v>
      </c>
      <c r="R277">
        <f t="shared" si="14"/>
        <v>0</v>
      </c>
    </row>
    <row r="278" spans="4:18" x14ac:dyDescent="0.2">
      <c r="D278" s="20"/>
      <c r="F278" s="20"/>
      <c r="G278" s="20"/>
      <c r="H278" s="20"/>
      <c r="J278">
        <f t="shared" si="12"/>
        <v>276</v>
      </c>
      <c r="K278" cm="1">
        <f t="array" ref="K278">IFERROR(INDEX(tblClientes[Cliente],INT($J278/ROWS(tblConsorcios[Produto]))+1),"")</f>
        <v>0</v>
      </c>
      <c r="L278" t="str" cm="1">
        <f t="array" ref="L278">IFERROR(INDEX(tblConsorcios[Produto],MOD($J278,ROWS(tblConsorcios[Produto]))+1),"")</f>
        <v>Imóvel IE400 – 240m</v>
      </c>
      <c r="M278" s="20" cm="1">
        <f t="array" ref="M278">IFERROR(INDEX(tblConsorcios[Valor da Carta (R$)],MOD($J278,ROWS(tblConsorcios[Produto]))+1),"")</f>
        <v>400000</v>
      </c>
      <c r="N278" s="2" cm="1">
        <f t="array" ref="N278">IFERROR(INDEX(tblConsorcios[Prazo (meses)],MOD($J278,ROWS(tblConsorcios[Produto]))+1),"")</f>
        <v>240</v>
      </c>
      <c r="O278" s="20" cm="1">
        <f t="array" ref="O278">IFERROR(INDEX(tblConsorcios[Parcela Mensal (R$)],MOD($J278,ROWS(tblConsorcios[Produto]))+1),"")</f>
        <v>2146.67</v>
      </c>
      <c r="P278" s="20" cm="1">
        <f t="array" ref="P278">IFERROR(INDEX(tblClientes[Dividendo Mensal (R$)],INT($J278/ROWS(tblConsorcios[Produto]))+1),"")</f>
        <v>0</v>
      </c>
      <c r="Q278" s="20">
        <f t="shared" si="13"/>
        <v>-2146.67</v>
      </c>
      <c r="R278">
        <f t="shared" si="14"/>
        <v>0</v>
      </c>
    </row>
    <row r="279" spans="4:18" x14ac:dyDescent="0.2">
      <c r="D279" s="20"/>
      <c r="F279" s="20"/>
      <c r="G279" s="20"/>
      <c r="H279" s="20"/>
      <c r="J279">
        <f t="shared" si="12"/>
        <v>277</v>
      </c>
      <c r="K279" cm="1">
        <f t="array" ref="K279">IFERROR(INDEX(tblClientes[Cliente],INT($J279/ROWS(tblConsorcios[Produto]))+1),"")</f>
        <v>0</v>
      </c>
      <c r="L279" t="str" cm="1">
        <f t="array" ref="L279">IFERROR(INDEX(tblConsorcios[Produto],MOD($J279,ROWS(tblConsorcios[Produto]))+1),"")</f>
        <v>Imóvel IE400 – 220m</v>
      </c>
      <c r="M279" s="20" cm="1">
        <f t="array" ref="M279">IFERROR(INDEX(tblConsorcios[Valor da Carta (R$)],MOD($J279,ROWS(tblConsorcios[Produto]))+1),"")</f>
        <v>400000</v>
      </c>
      <c r="N279" s="2" cm="1">
        <f t="array" ref="N279">IFERROR(INDEX(tblConsorcios[Prazo (meses)],MOD($J279,ROWS(tblConsorcios[Produto]))+1),"")</f>
        <v>220</v>
      </c>
      <c r="O279" s="20" cm="1">
        <f t="array" ref="O279">IFERROR(INDEX(tblConsorcios[Parcela Mensal (R$)],MOD($J279,ROWS(tblConsorcios[Produto]))+1),"")</f>
        <v>2323.64</v>
      </c>
      <c r="P279" s="20" cm="1">
        <f t="array" ref="P279">IFERROR(INDEX(tblClientes[Dividendo Mensal (R$)],INT($J279/ROWS(tblConsorcios[Produto]))+1),"")</f>
        <v>0</v>
      </c>
      <c r="Q279" s="20">
        <f t="shared" si="13"/>
        <v>-2323.64</v>
      </c>
      <c r="R279">
        <f t="shared" si="14"/>
        <v>0</v>
      </c>
    </row>
    <row r="280" spans="4:18" x14ac:dyDescent="0.2">
      <c r="D280" s="20"/>
      <c r="F280" s="20"/>
      <c r="G280" s="20"/>
      <c r="H280" s="20"/>
      <c r="J280">
        <f t="shared" si="12"/>
        <v>278</v>
      </c>
      <c r="K280" cm="1">
        <f t="array" ref="K280">IFERROR(INDEX(tblClientes[Cliente],INT($J280/ROWS(tblConsorcios[Produto]))+1),"")</f>
        <v>0</v>
      </c>
      <c r="L280" t="str" cm="1">
        <f t="array" ref="L280">IFERROR(INDEX(tblConsorcios[Produto],MOD($J280,ROWS(tblConsorcios[Produto]))+1),"")</f>
        <v>Imóvel IE400 – 200m</v>
      </c>
      <c r="M280" s="20" cm="1">
        <f t="array" ref="M280">IFERROR(INDEX(tblConsorcios[Valor da Carta (R$)],MOD($J280,ROWS(tblConsorcios[Produto]))+1),"")</f>
        <v>400000</v>
      </c>
      <c r="N280" s="2" cm="1">
        <f t="array" ref="N280">IFERROR(INDEX(tblConsorcios[Prazo (meses)],MOD($J280,ROWS(tblConsorcios[Produto]))+1),"")</f>
        <v>200</v>
      </c>
      <c r="O280" s="20" cm="1">
        <f t="array" ref="O280">IFERROR(INDEX(tblConsorcios[Parcela Mensal (R$)],MOD($J280,ROWS(tblConsorcios[Produto]))+1),"")</f>
        <v>2536</v>
      </c>
      <c r="P280" s="20" cm="1">
        <f t="array" ref="P280">IFERROR(INDEX(tblClientes[Dividendo Mensal (R$)],INT($J280/ROWS(tblConsorcios[Produto]))+1),"")</f>
        <v>0</v>
      </c>
      <c r="Q280" s="20">
        <f t="shared" si="13"/>
        <v>-2536</v>
      </c>
      <c r="R280">
        <f t="shared" si="14"/>
        <v>0</v>
      </c>
    </row>
    <row r="281" spans="4:18" x14ac:dyDescent="0.2">
      <c r="D281" s="20"/>
      <c r="F281" s="20"/>
      <c r="G281" s="20"/>
      <c r="H281" s="20"/>
      <c r="J281">
        <f t="shared" si="12"/>
        <v>279</v>
      </c>
      <c r="K281" cm="1">
        <f t="array" ref="K281">IFERROR(INDEX(tblClientes[Cliente],INT($J281/ROWS(tblConsorcios[Produto]))+1),"")</f>
        <v>0</v>
      </c>
      <c r="L281" t="str" cm="1">
        <f t="array" ref="L281">IFERROR(INDEX(tblConsorcios[Produto],MOD($J281,ROWS(tblConsorcios[Produto]))+1),"")</f>
        <v>Imóvel IE380 – 240m</v>
      </c>
      <c r="M281" s="20" cm="1">
        <f t="array" ref="M281">IFERROR(INDEX(tblConsorcios[Valor da Carta (R$)],MOD($J281,ROWS(tblConsorcios[Produto]))+1),"")</f>
        <v>380000</v>
      </c>
      <c r="N281" s="2" cm="1">
        <f t="array" ref="N281">IFERROR(INDEX(tblConsorcios[Prazo (meses)],MOD($J281,ROWS(tblConsorcios[Produto]))+1),"")</f>
        <v>240</v>
      </c>
      <c r="O281" s="20" cm="1">
        <f t="array" ref="O281">IFERROR(INDEX(tblConsorcios[Parcela Mensal (R$)],MOD($J281,ROWS(tblConsorcios[Produto]))+1),"")</f>
        <v>2039.33</v>
      </c>
      <c r="P281" s="20" cm="1">
        <f t="array" ref="P281">IFERROR(INDEX(tblClientes[Dividendo Mensal (R$)],INT($J281/ROWS(tblConsorcios[Produto]))+1),"")</f>
        <v>0</v>
      </c>
      <c r="Q281" s="20">
        <f t="shared" si="13"/>
        <v>-2039.33</v>
      </c>
      <c r="R281">
        <f t="shared" si="14"/>
        <v>0</v>
      </c>
    </row>
    <row r="282" spans="4:18" x14ac:dyDescent="0.2">
      <c r="D282" s="20"/>
      <c r="F282" s="20"/>
      <c r="G282" s="20"/>
      <c r="H282" s="20"/>
      <c r="J282">
        <f t="shared" si="12"/>
        <v>280</v>
      </c>
      <c r="K282" cm="1">
        <f t="array" ref="K282">IFERROR(INDEX(tblClientes[Cliente],INT($J282/ROWS(tblConsorcios[Produto]))+1),"")</f>
        <v>0</v>
      </c>
      <c r="L282" t="str" cm="1">
        <f t="array" ref="L282">IFERROR(INDEX(tblConsorcios[Produto],MOD($J282,ROWS(tblConsorcios[Produto]))+1),"")</f>
        <v>Imóvel IE380 – 220m</v>
      </c>
      <c r="M282" s="20" cm="1">
        <f t="array" ref="M282">IFERROR(INDEX(tblConsorcios[Valor da Carta (R$)],MOD($J282,ROWS(tblConsorcios[Produto]))+1),"")</f>
        <v>380000</v>
      </c>
      <c r="N282" s="2" cm="1">
        <f t="array" ref="N282">IFERROR(INDEX(tblConsorcios[Prazo (meses)],MOD($J282,ROWS(tblConsorcios[Produto]))+1),"")</f>
        <v>220</v>
      </c>
      <c r="O282" s="20" cm="1">
        <f t="array" ref="O282">IFERROR(INDEX(tblConsorcios[Parcela Mensal (R$)],MOD($J282,ROWS(tblConsorcios[Produto]))+1),"")</f>
        <v>2207.4499999999998</v>
      </c>
      <c r="P282" s="20" cm="1">
        <f t="array" ref="P282">IFERROR(INDEX(tblClientes[Dividendo Mensal (R$)],INT($J282/ROWS(tblConsorcios[Produto]))+1),"")</f>
        <v>0</v>
      </c>
      <c r="Q282" s="20">
        <f t="shared" si="13"/>
        <v>-2207.4499999999998</v>
      </c>
      <c r="R282">
        <f t="shared" si="14"/>
        <v>0</v>
      </c>
    </row>
    <row r="283" spans="4:18" x14ac:dyDescent="0.2">
      <c r="D283" s="20"/>
      <c r="F283" s="20"/>
      <c r="G283" s="20"/>
      <c r="H283" s="20"/>
      <c r="J283">
        <f t="shared" si="12"/>
        <v>281</v>
      </c>
      <c r="K283" cm="1">
        <f t="array" ref="K283">IFERROR(INDEX(tblClientes[Cliente],INT($J283/ROWS(tblConsorcios[Produto]))+1),"")</f>
        <v>0</v>
      </c>
      <c r="L283" t="str" cm="1">
        <f t="array" ref="L283">IFERROR(INDEX(tblConsorcios[Produto],MOD($J283,ROWS(tblConsorcios[Produto]))+1),"")</f>
        <v>Imóvel IE380 – 200m</v>
      </c>
      <c r="M283" s="20" cm="1">
        <f t="array" ref="M283">IFERROR(INDEX(tblConsorcios[Valor da Carta (R$)],MOD($J283,ROWS(tblConsorcios[Produto]))+1),"")</f>
        <v>380000</v>
      </c>
      <c r="N283" s="2" cm="1">
        <f t="array" ref="N283">IFERROR(INDEX(tblConsorcios[Prazo (meses)],MOD($J283,ROWS(tblConsorcios[Produto]))+1),"")</f>
        <v>200</v>
      </c>
      <c r="O283" s="20" cm="1">
        <f t="array" ref="O283">IFERROR(INDEX(tblConsorcios[Parcela Mensal (R$)],MOD($J283,ROWS(tblConsorcios[Produto]))+1),"")</f>
        <v>2409.1999999999998</v>
      </c>
      <c r="P283" s="20" cm="1">
        <f t="array" ref="P283">IFERROR(INDEX(tblClientes[Dividendo Mensal (R$)],INT($J283/ROWS(tblConsorcios[Produto]))+1),"")</f>
        <v>0</v>
      </c>
      <c r="Q283" s="20">
        <f t="shared" si="13"/>
        <v>-2409.1999999999998</v>
      </c>
      <c r="R283">
        <f t="shared" si="14"/>
        <v>0</v>
      </c>
    </row>
    <row r="284" spans="4:18" x14ac:dyDescent="0.2">
      <c r="D284" s="20"/>
      <c r="F284" s="20"/>
      <c r="G284" s="20"/>
      <c r="H284" s="20"/>
      <c r="J284">
        <f t="shared" si="12"/>
        <v>282</v>
      </c>
      <c r="K284" cm="1">
        <f t="array" ref="K284">IFERROR(INDEX(tblClientes[Cliente],INT($J284/ROWS(tblConsorcios[Produto]))+1),"")</f>
        <v>0</v>
      </c>
      <c r="L284" t="str" cm="1">
        <f t="array" ref="L284">IFERROR(INDEX(tblConsorcios[Produto],MOD($J284,ROWS(tblConsorcios[Produto]))+1),"")</f>
        <v>Imóvel IE350 – 240m</v>
      </c>
      <c r="M284" s="20" cm="1">
        <f t="array" ref="M284">IFERROR(INDEX(tblConsorcios[Valor da Carta (R$)],MOD($J284,ROWS(tblConsorcios[Produto]))+1),"")</f>
        <v>350000</v>
      </c>
      <c r="N284" s="2" cm="1">
        <f t="array" ref="N284">IFERROR(INDEX(tblConsorcios[Prazo (meses)],MOD($J284,ROWS(tblConsorcios[Produto]))+1),"")</f>
        <v>240</v>
      </c>
      <c r="O284" s="20" cm="1">
        <f t="array" ref="O284">IFERROR(INDEX(tblConsorcios[Parcela Mensal (R$)],MOD($J284,ROWS(tblConsorcios[Produto]))+1),"")</f>
        <v>1878.33</v>
      </c>
      <c r="P284" s="20" cm="1">
        <f t="array" ref="P284">IFERROR(INDEX(tblClientes[Dividendo Mensal (R$)],INT($J284/ROWS(tblConsorcios[Produto]))+1),"")</f>
        <v>0</v>
      </c>
      <c r="Q284" s="20">
        <f t="shared" si="13"/>
        <v>-1878.33</v>
      </c>
      <c r="R284">
        <f t="shared" si="14"/>
        <v>0</v>
      </c>
    </row>
    <row r="285" spans="4:18" x14ac:dyDescent="0.2">
      <c r="D285" s="20"/>
      <c r="F285" s="20"/>
      <c r="G285" s="20"/>
      <c r="H285" s="20"/>
      <c r="J285">
        <f t="shared" si="12"/>
        <v>283</v>
      </c>
      <c r="K285" cm="1">
        <f t="array" ref="K285">IFERROR(INDEX(tblClientes[Cliente],INT($J285/ROWS(tblConsorcios[Produto]))+1),"")</f>
        <v>0</v>
      </c>
      <c r="L285" t="str" cm="1">
        <f t="array" ref="L285">IFERROR(INDEX(tblConsorcios[Produto],MOD($J285,ROWS(tblConsorcios[Produto]))+1),"")</f>
        <v>Imóvel IE350 – 220m</v>
      </c>
      <c r="M285" s="20" cm="1">
        <f t="array" ref="M285">IFERROR(INDEX(tblConsorcios[Valor da Carta (R$)],MOD($J285,ROWS(tblConsorcios[Produto]))+1),"")</f>
        <v>350000</v>
      </c>
      <c r="N285" s="2" cm="1">
        <f t="array" ref="N285">IFERROR(INDEX(tblConsorcios[Prazo (meses)],MOD($J285,ROWS(tblConsorcios[Produto]))+1),"")</f>
        <v>220</v>
      </c>
      <c r="O285" s="20" cm="1">
        <f t="array" ref="O285">IFERROR(INDEX(tblConsorcios[Parcela Mensal (R$)],MOD($J285,ROWS(tblConsorcios[Produto]))+1),"")</f>
        <v>2033.18</v>
      </c>
      <c r="P285" s="20" cm="1">
        <f t="array" ref="P285">IFERROR(INDEX(tblClientes[Dividendo Mensal (R$)],INT($J285/ROWS(tblConsorcios[Produto]))+1),"")</f>
        <v>0</v>
      </c>
      <c r="Q285" s="20">
        <f t="shared" si="13"/>
        <v>-2033.18</v>
      </c>
      <c r="R285">
        <f t="shared" si="14"/>
        <v>0</v>
      </c>
    </row>
    <row r="286" spans="4:18" x14ac:dyDescent="0.2">
      <c r="D286" s="20"/>
      <c r="F286" s="20"/>
      <c r="G286" s="20"/>
      <c r="H286" s="20"/>
      <c r="J286">
        <f t="shared" si="12"/>
        <v>284</v>
      </c>
      <c r="K286" cm="1">
        <f t="array" ref="K286">IFERROR(INDEX(tblClientes[Cliente],INT($J286/ROWS(tblConsorcios[Produto]))+1),"")</f>
        <v>0</v>
      </c>
      <c r="L286" t="str" cm="1">
        <f t="array" ref="L286">IFERROR(INDEX(tblConsorcios[Produto],MOD($J286,ROWS(tblConsorcios[Produto]))+1),"")</f>
        <v>Imóvel IE350 – 200m</v>
      </c>
      <c r="M286" s="20" cm="1">
        <f t="array" ref="M286">IFERROR(INDEX(tblConsorcios[Valor da Carta (R$)],MOD($J286,ROWS(tblConsorcios[Produto]))+1),"")</f>
        <v>350000</v>
      </c>
      <c r="N286" s="2" cm="1">
        <f t="array" ref="N286">IFERROR(INDEX(tblConsorcios[Prazo (meses)],MOD($J286,ROWS(tblConsorcios[Produto]))+1),"")</f>
        <v>200</v>
      </c>
      <c r="O286" s="20" cm="1">
        <f t="array" ref="O286">IFERROR(INDEX(tblConsorcios[Parcela Mensal (R$)],MOD($J286,ROWS(tblConsorcios[Produto]))+1),"")</f>
        <v>2219</v>
      </c>
      <c r="P286" s="20" cm="1">
        <f t="array" ref="P286">IFERROR(INDEX(tblClientes[Dividendo Mensal (R$)],INT($J286/ROWS(tblConsorcios[Produto]))+1),"")</f>
        <v>0</v>
      </c>
      <c r="Q286" s="20">
        <f t="shared" si="13"/>
        <v>-2219</v>
      </c>
      <c r="R286">
        <f t="shared" si="14"/>
        <v>0</v>
      </c>
    </row>
    <row r="287" spans="4:18" x14ac:dyDescent="0.2">
      <c r="D287" s="20"/>
      <c r="F287" s="20"/>
      <c r="G287" s="20"/>
      <c r="H287" s="20"/>
      <c r="J287">
        <f t="shared" si="12"/>
        <v>285</v>
      </c>
      <c r="K287" cm="1">
        <f t="array" ref="K287">IFERROR(INDEX(tblClientes[Cliente],INT($J287/ROWS(tblConsorcios[Produto]))+1),"")</f>
        <v>0</v>
      </c>
      <c r="L287" t="str" cm="1">
        <f t="array" ref="L287">IFERROR(INDEX(tblConsorcios[Produto],MOD($J287,ROWS(tblConsorcios[Produto]))+1),"")</f>
        <v>Imóvel IE330 – 240m</v>
      </c>
      <c r="M287" s="20" cm="1">
        <f t="array" ref="M287">IFERROR(INDEX(tblConsorcios[Valor da Carta (R$)],MOD($J287,ROWS(tblConsorcios[Produto]))+1),"")</f>
        <v>330000</v>
      </c>
      <c r="N287" s="2" cm="1">
        <f t="array" ref="N287">IFERROR(INDEX(tblConsorcios[Prazo (meses)],MOD($J287,ROWS(tblConsorcios[Produto]))+1),"")</f>
        <v>240</v>
      </c>
      <c r="O287" s="20" cm="1">
        <f t="array" ref="O287">IFERROR(INDEX(tblConsorcios[Parcela Mensal (R$)],MOD($J287,ROWS(tblConsorcios[Produto]))+1),"")</f>
        <v>1771</v>
      </c>
      <c r="P287" s="20" cm="1">
        <f t="array" ref="P287">IFERROR(INDEX(tblClientes[Dividendo Mensal (R$)],INT($J287/ROWS(tblConsorcios[Produto]))+1),"")</f>
        <v>0</v>
      </c>
      <c r="Q287" s="20">
        <f t="shared" si="13"/>
        <v>-1771</v>
      </c>
      <c r="R287">
        <f t="shared" si="14"/>
        <v>0</v>
      </c>
    </row>
    <row r="288" spans="4:18" x14ac:dyDescent="0.2">
      <c r="D288" s="20"/>
      <c r="F288" s="20"/>
      <c r="G288" s="20"/>
      <c r="H288" s="20"/>
      <c r="J288">
        <f t="shared" si="12"/>
        <v>286</v>
      </c>
      <c r="K288" cm="1">
        <f t="array" ref="K288">IFERROR(INDEX(tblClientes[Cliente],INT($J288/ROWS(tblConsorcios[Produto]))+1),"")</f>
        <v>0</v>
      </c>
      <c r="L288" t="str" cm="1">
        <f t="array" ref="L288">IFERROR(INDEX(tblConsorcios[Produto],MOD($J288,ROWS(tblConsorcios[Produto]))+1),"")</f>
        <v>Imóvel IE330 – 220m</v>
      </c>
      <c r="M288" s="20" cm="1">
        <f t="array" ref="M288">IFERROR(INDEX(tblConsorcios[Valor da Carta (R$)],MOD($J288,ROWS(tblConsorcios[Produto]))+1),"")</f>
        <v>330000</v>
      </c>
      <c r="N288" s="2" cm="1">
        <f t="array" ref="N288">IFERROR(INDEX(tblConsorcios[Prazo (meses)],MOD($J288,ROWS(tblConsorcios[Produto]))+1),"")</f>
        <v>220</v>
      </c>
      <c r="O288" s="20" cm="1">
        <f t="array" ref="O288">IFERROR(INDEX(tblConsorcios[Parcela Mensal (R$)],MOD($J288,ROWS(tblConsorcios[Produto]))+1),"")</f>
        <v>1917</v>
      </c>
      <c r="P288" s="20" cm="1">
        <f t="array" ref="P288">IFERROR(INDEX(tblClientes[Dividendo Mensal (R$)],INT($J288/ROWS(tblConsorcios[Produto]))+1),"")</f>
        <v>0</v>
      </c>
      <c r="Q288" s="20">
        <f t="shared" si="13"/>
        <v>-1917</v>
      </c>
      <c r="R288">
        <f t="shared" si="14"/>
        <v>0</v>
      </c>
    </row>
    <row r="289" spans="4:18" x14ac:dyDescent="0.2">
      <c r="D289" s="20"/>
      <c r="F289" s="20"/>
      <c r="G289" s="20"/>
      <c r="H289" s="20"/>
      <c r="J289">
        <f t="shared" si="12"/>
        <v>287</v>
      </c>
      <c r="K289" cm="1">
        <f t="array" ref="K289">IFERROR(INDEX(tblClientes[Cliente],INT($J289/ROWS(tblConsorcios[Produto]))+1),"")</f>
        <v>0</v>
      </c>
      <c r="L289" t="str" cm="1">
        <f t="array" ref="L289">IFERROR(INDEX(tblConsorcios[Produto],MOD($J289,ROWS(tblConsorcios[Produto]))+1),"")</f>
        <v>Imóvel IE330 – 200m</v>
      </c>
      <c r="M289" s="20" cm="1">
        <f t="array" ref="M289">IFERROR(INDEX(tblConsorcios[Valor da Carta (R$)],MOD($J289,ROWS(tblConsorcios[Produto]))+1),"")</f>
        <v>330000</v>
      </c>
      <c r="N289" s="2" cm="1">
        <f t="array" ref="N289">IFERROR(INDEX(tblConsorcios[Prazo (meses)],MOD($J289,ROWS(tblConsorcios[Produto]))+1),"")</f>
        <v>200</v>
      </c>
      <c r="O289" s="20" cm="1">
        <f t="array" ref="O289">IFERROR(INDEX(tblConsorcios[Parcela Mensal (R$)],MOD($J289,ROWS(tblConsorcios[Produto]))+1),"")</f>
        <v>2092.1999999999998</v>
      </c>
      <c r="P289" s="20" cm="1">
        <f t="array" ref="P289">IFERROR(INDEX(tblClientes[Dividendo Mensal (R$)],INT($J289/ROWS(tblConsorcios[Produto]))+1),"")</f>
        <v>0</v>
      </c>
      <c r="Q289" s="20">
        <f t="shared" si="13"/>
        <v>-2092.1999999999998</v>
      </c>
      <c r="R289">
        <f t="shared" si="14"/>
        <v>0</v>
      </c>
    </row>
    <row r="290" spans="4:18" x14ac:dyDescent="0.2">
      <c r="D290" s="20"/>
      <c r="F290" s="20"/>
      <c r="G290" s="20"/>
      <c r="H290" s="20"/>
      <c r="J290">
        <f t="shared" si="12"/>
        <v>288</v>
      </c>
      <c r="K290" cm="1">
        <f t="array" ref="K290">IFERROR(INDEX(tblClientes[Cliente],INT($J290/ROWS(tblConsorcios[Produto]))+1),"")</f>
        <v>0</v>
      </c>
      <c r="L290" t="str" cm="1">
        <f t="array" ref="L290">IFERROR(INDEX(tblConsorcios[Produto],MOD($J290,ROWS(tblConsorcios[Produto]))+1),"")</f>
        <v>Imóvel IE300 – 240m</v>
      </c>
      <c r="M290" s="20" cm="1">
        <f t="array" ref="M290">IFERROR(INDEX(tblConsorcios[Valor da Carta (R$)],MOD($J290,ROWS(tblConsorcios[Produto]))+1),"")</f>
        <v>300000</v>
      </c>
      <c r="N290" s="2" cm="1">
        <f t="array" ref="N290">IFERROR(INDEX(tblConsorcios[Prazo (meses)],MOD($J290,ROWS(tblConsorcios[Produto]))+1),"")</f>
        <v>240</v>
      </c>
      <c r="O290" s="20" cm="1">
        <f t="array" ref="O290">IFERROR(INDEX(tblConsorcios[Parcela Mensal (R$)],MOD($J290,ROWS(tblConsorcios[Produto]))+1),"")</f>
        <v>1610</v>
      </c>
      <c r="P290" s="20" cm="1">
        <f t="array" ref="P290">IFERROR(INDEX(tblClientes[Dividendo Mensal (R$)],INT($J290/ROWS(tblConsorcios[Produto]))+1),"")</f>
        <v>0</v>
      </c>
      <c r="Q290" s="20">
        <f t="shared" si="13"/>
        <v>-1610</v>
      </c>
      <c r="R290">
        <f t="shared" si="14"/>
        <v>0</v>
      </c>
    </row>
    <row r="291" spans="4:18" x14ac:dyDescent="0.2">
      <c r="D291" s="20"/>
      <c r="F291" s="20"/>
      <c r="G291" s="20"/>
      <c r="H291" s="20"/>
      <c r="J291">
        <f t="shared" si="12"/>
        <v>289</v>
      </c>
      <c r="K291" cm="1">
        <f t="array" ref="K291">IFERROR(INDEX(tblClientes[Cliente],INT($J291/ROWS(tblConsorcios[Produto]))+1),"")</f>
        <v>0</v>
      </c>
      <c r="L291" t="str" cm="1">
        <f t="array" ref="L291">IFERROR(INDEX(tblConsorcios[Produto],MOD($J291,ROWS(tblConsorcios[Produto]))+1),"")</f>
        <v>Imóvel IE300 – 220m</v>
      </c>
      <c r="M291" s="20" cm="1">
        <f t="array" ref="M291">IFERROR(INDEX(tblConsorcios[Valor da Carta (R$)],MOD($J291,ROWS(tblConsorcios[Produto]))+1),"")</f>
        <v>300000</v>
      </c>
      <c r="N291" s="2" cm="1">
        <f t="array" ref="N291">IFERROR(INDEX(tblConsorcios[Prazo (meses)],MOD($J291,ROWS(tblConsorcios[Produto]))+1),"")</f>
        <v>220</v>
      </c>
      <c r="O291" s="20" cm="1">
        <f t="array" ref="O291">IFERROR(INDEX(tblConsorcios[Parcela Mensal (R$)],MOD($J291,ROWS(tblConsorcios[Produto]))+1),"")</f>
        <v>1742.73</v>
      </c>
      <c r="P291" s="20" cm="1">
        <f t="array" ref="P291">IFERROR(INDEX(tblClientes[Dividendo Mensal (R$)],INT($J291/ROWS(tblConsorcios[Produto]))+1),"")</f>
        <v>0</v>
      </c>
      <c r="Q291" s="20">
        <f t="shared" si="13"/>
        <v>-1742.73</v>
      </c>
      <c r="R291">
        <f t="shared" si="14"/>
        <v>0</v>
      </c>
    </row>
    <row r="292" spans="4:18" x14ac:dyDescent="0.2">
      <c r="D292" s="20"/>
      <c r="F292" s="20"/>
      <c r="G292" s="20"/>
      <c r="H292" s="20"/>
      <c r="J292">
        <f t="shared" si="12"/>
        <v>290</v>
      </c>
      <c r="K292" cm="1">
        <f t="array" ref="K292">IFERROR(INDEX(tblClientes[Cliente],INT($J292/ROWS(tblConsorcios[Produto]))+1),"")</f>
        <v>0</v>
      </c>
      <c r="L292" t="str" cm="1">
        <f t="array" ref="L292">IFERROR(INDEX(tblConsorcios[Produto],MOD($J292,ROWS(tblConsorcios[Produto]))+1),"")</f>
        <v>Imóvel IE300 – 200m</v>
      </c>
      <c r="M292" s="20" cm="1">
        <f t="array" ref="M292">IFERROR(INDEX(tblConsorcios[Valor da Carta (R$)],MOD($J292,ROWS(tblConsorcios[Produto]))+1),"")</f>
        <v>300000</v>
      </c>
      <c r="N292" s="2" cm="1">
        <f t="array" ref="N292">IFERROR(INDEX(tblConsorcios[Prazo (meses)],MOD($J292,ROWS(tblConsorcios[Produto]))+1),"")</f>
        <v>200</v>
      </c>
      <c r="O292" s="20" cm="1">
        <f t="array" ref="O292">IFERROR(INDEX(tblConsorcios[Parcela Mensal (R$)],MOD($J292,ROWS(tblConsorcios[Produto]))+1),"")</f>
        <v>1902</v>
      </c>
      <c r="P292" s="20" cm="1">
        <f t="array" ref="P292">IFERROR(INDEX(tblClientes[Dividendo Mensal (R$)],INT($J292/ROWS(tblConsorcios[Produto]))+1),"")</f>
        <v>0</v>
      </c>
      <c r="Q292" s="20">
        <f t="shared" si="13"/>
        <v>-1902</v>
      </c>
      <c r="R292">
        <f t="shared" si="14"/>
        <v>0</v>
      </c>
    </row>
    <row r="293" spans="4:18" x14ac:dyDescent="0.2">
      <c r="D293" s="20"/>
      <c r="F293" s="20"/>
      <c r="G293" s="20"/>
      <c r="H293" s="20"/>
      <c r="J293">
        <f t="shared" si="12"/>
        <v>291</v>
      </c>
      <c r="K293" cm="1">
        <f t="array" ref="K293">IFERROR(INDEX(tblClientes[Cliente],INT($J293/ROWS(tblConsorcios[Produto]))+1),"")</f>
        <v>0</v>
      </c>
      <c r="L293" t="str" cm="1">
        <f t="array" ref="L293">IFERROR(INDEX(tblConsorcios[Produto],MOD($J293,ROWS(tblConsorcios[Produto]))+1),"")</f>
        <v>Imóvel IE240 – 240m</v>
      </c>
      <c r="M293" s="20" cm="1">
        <f t="array" ref="M293">IFERROR(INDEX(tblConsorcios[Valor da Carta (R$)],MOD($J293,ROWS(tblConsorcios[Produto]))+1),"")</f>
        <v>240000</v>
      </c>
      <c r="N293" s="2" cm="1">
        <f t="array" ref="N293">IFERROR(INDEX(tblConsorcios[Prazo (meses)],MOD($J293,ROWS(tblConsorcios[Produto]))+1),"")</f>
        <v>240</v>
      </c>
      <c r="O293" s="20" cm="1">
        <f t="array" ref="O293">IFERROR(INDEX(tblConsorcios[Parcela Mensal (R$)],MOD($J293,ROWS(tblConsorcios[Produto]))+1),"")</f>
        <v>1288</v>
      </c>
      <c r="P293" s="20" cm="1">
        <f t="array" ref="P293">IFERROR(INDEX(tblClientes[Dividendo Mensal (R$)],INT($J293/ROWS(tblConsorcios[Produto]))+1),"")</f>
        <v>0</v>
      </c>
      <c r="Q293" s="20">
        <f t="shared" si="13"/>
        <v>-1288</v>
      </c>
      <c r="R293">
        <f t="shared" si="14"/>
        <v>0</v>
      </c>
    </row>
    <row r="294" spans="4:18" x14ac:dyDescent="0.2">
      <c r="D294" s="20"/>
      <c r="F294" s="20"/>
      <c r="G294" s="20"/>
      <c r="H294" s="20"/>
      <c r="J294">
        <f t="shared" si="12"/>
        <v>292</v>
      </c>
      <c r="K294" cm="1">
        <f t="array" ref="K294">IFERROR(INDEX(tblClientes[Cliente],INT($J294/ROWS(tblConsorcios[Produto]))+1),"")</f>
        <v>0</v>
      </c>
      <c r="L294" t="str" cm="1">
        <f t="array" ref="L294">IFERROR(INDEX(tblConsorcios[Produto],MOD($J294,ROWS(tblConsorcios[Produto]))+1),"")</f>
        <v>Imóvel IE240 – 220m</v>
      </c>
      <c r="M294" s="20" cm="1">
        <f t="array" ref="M294">IFERROR(INDEX(tblConsorcios[Valor da Carta (R$)],MOD($J294,ROWS(tblConsorcios[Produto]))+1),"")</f>
        <v>240000</v>
      </c>
      <c r="N294" s="2" cm="1">
        <f t="array" ref="N294">IFERROR(INDEX(tblConsorcios[Prazo (meses)],MOD($J294,ROWS(tblConsorcios[Produto]))+1),"")</f>
        <v>220</v>
      </c>
      <c r="O294" s="20" cm="1">
        <f t="array" ref="O294">IFERROR(INDEX(tblConsorcios[Parcela Mensal (R$)],MOD($J294,ROWS(tblConsorcios[Produto]))+1),"")</f>
        <v>1394.18</v>
      </c>
      <c r="P294" s="20" cm="1">
        <f t="array" ref="P294">IFERROR(INDEX(tblClientes[Dividendo Mensal (R$)],INT($J294/ROWS(tblConsorcios[Produto]))+1),"")</f>
        <v>0</v>
      </c>
      <c r="Q294" s="20">
        <f t="shared" si="13"/>
        <v>-1394.18</v>
      </c>
      <c r="R294">
        <f t="shared" si="14"/>
        <v>0</v>
      </c>
    </row>
    <row r="295" spans="4:18" x14ac:dyDescent="0.2">
      <c r="D295" s="20"/>
      <c r="F295" s="20"/>
      <c r="G295" s="20"/>
      <c r="H295" s="20"/>
      <c r="J295">
        <f t="shared" si="12"/>
        <v>293</v>
      </c>
      <c r="K295" cm="1">
        <f t="array" ref="K295">IFERROR(INDEX(tblClientes[Cliente],INT($J295/ROWS(tblConsorcios[Produto]))+1),"")</f>
        <v>0</v>
      </c>
      <c r="L295" t="str" cm="1">
        <f t="array" ref="L295">IFERROR(INDEX(tblConsorcios[Produto],MOD($J295,ROWS(tblConsorcios[Produto]))+1),"")</f>
        <v>Imóvel IE240 – 200m</v>
      </c>
      <c r="M295" s="20" cm="1">
        <f t="array" ref="M295">IFERROR(INDEX(tblConsorcios[Valor da Carta (R$)],MOD($J295,ROWS(tblConsorcios[Produto]))+1),"")</f>
        <v>240000</v>
      </c>
      <c r="N295" s="2" cm="1">
        <f t="array" ref="N295">IFERROR(INDEX(tblConsorcios[Prazo (meses)],MOD($J295,ROWS(tblConsorcios[Produto]))+1),"")</f>
        <v>200</v>
      </c>
      <c r="O295" s="20" cm="1">
        <f t="array" ref="O295">IFERROR(INDEX(tblConsorcios[Parcela Mensal (R$)],MOD($J295,ROWS(tblConsorcios[Produto]))+1),"")</f>
        <v>1521.6</v>
      </c>
      <c r="P295" s="20" cm="1">
        <f t="array" ref="P295">IFERROR(INDEX(tblClientes[Dividendo Mensal (R$)],INT($J295/ROWS(tblConsorcios[Produto]))+1),"")</f>
        <v>0</v>
      </c>
      <c r="Q295" s="20">
        <f t="shared" si="13"/>
        <v>-1521.6</v>
      </c>
      <c r="R295">
        <f t="shared" si="14"/>
        <v>0</v>
      </c>
    </row>
    <row r="296" spans="4:18" x14ac:dyDescent="0.2">
      <c r="D296" s="20"/>
      <c r="F296" s="20"/>
      <c r="G296" s="20"/>
      <c r="H296" s="20"/>
      <c r="J296">
        <f t="shared" si="12"/>
        <v>294</v>
      </c>
      <c r="K296" cm="1">
        <f t="array" ref="K296">IFERROR(INDEX(tblClientes[Cliente],INT($J296/ROWS(tblConsorcios[Produto]))+1),"")</f>
        <v>0</v>
      </c>
      <c r="L296" t="str" cm="1">
        <f t="array" ref="L296">IFERROR(INDEX(tblConsorcios[Produto],MOD($J296,ROWS(tblConsorcios[Produto]))+1),"")</f>
        <v>Imóvel IE230 – 240m</v>
      </c>
      <c r="M296" s="20" cm="1">
        <f t="array" ref="M296">IFERROR(INDEX(tblConsorcios[Valor da Carta (R$)],MOD($J296,ROWS(tblConsorcios[Produto]))+1),"")</f>
        <v>230000</v>
      </c>
      <c r="N296" s="2" cm="1">
        <f t="array" ref="N296">IFERROR(INDEX(tblConsorcios[Prazo (meses)],MOD($J296,ROWS(tblConsorcios[Produto]))+1),"")</f>
        <v>240</v>
      </c>
      <c r="O296" s="20" cm="1">
        <f t="array" ref="O296">IFERROR(INDEX(tblConsorcios[Parcela Mensal (R$)],MOD($J296,ROWS(tblConsorcios[Produto]))+1),"")</f>
        <v>1234.33</v>
      </c>
      <c r="P296" s="20" cm="1">
        <f t="array" ref="P296">IFERROR(INDEX(tblClientes[Dividendo Mensal (R$)],INT($J296/ROWS(tblConsorcios[Produto]))+1),"")</f>
        <v>0</v>
      </c>
      <c r="Q296" s="20">
        <f t="shared" si="13"/>
        <v>-1234.33</v>
      </c>
      <c r="R296">
        <f t="shared" si="14"/>
        <v>0</v>
      </c>
    </row>
    <row r="297" spans="4:18" x14ac:dyDescent="0.2">
      <c r="D297" s="20"/>
      <c r="F297" s="20"/>
      <c r="G297" s="20"/>
      <c r="H297" s="20"/>
      <c r="J297">
        <f t="shared" si="12"/>
        <v>295</v>
      </c>
      <c r="K297" cm="1">
        <f t="array" ref="K297">IFERROR(INDEX(tblClientes[Cliente],INT($J297/ROWS(tblConsorcios[Produto]))+1),"")</f>
        <v>0</v>
      </c>
      <c r="L297" t="str" cm="1">
        <f t="array" ref="L297">IFERROR(INDEX(tblConsorcios[Produto],MOD($J297,ROWS(tblConsorcios[Produto]))+1),"")</f>
        <v>Imóvel IE230 – 220m</v>
      </c>
      <c r="M297" s="20" cm="1">
        <f t="array" ref="M297">IFERROR(INDEX(tblConsorcios[Valor da Carta (R$)],MOD($J297,ROWS(tblConsorcios[Produto]))+1),"")</f>
        <v>230000</v>
      </c>
      <c r="N297" s="2" cm="1">
        <f t="array" ref="N297">IFERROR(INDEX(tblConsorcios[Prazo (meses)],MOD($J297,ROWS(tblConsorcios[Produto]))+1),"")</f>
        <v>220</v>
      </c>
      <c r="O297" s="20" cm="1">
        <f t="array" ref="O297">IFERROR(INDEX(tblConsorcios[Parcela Mensal (R$)],MOD($J297,ROWS(tblConsorcios[Produto]))+1),"")</f>
        <v>1336.09</v>
      </c>
      <c r="P297" s="20" cm="1">
        <f t="array" ref="P297">IFERROR(INDEX(tblClientes[Dividendo Mensal (R$)],INT($J297/ROWS(tblConsorcios[Produto]))+1),"")</f>
        <v>0</v>
      </c>
      <c r="Q297" s="20">
        <f t="shared" si="13"/>
        <v>-1336.09</v>
      </c>
      <c r="R297">
        <f t="shared" si="14"/>
        <v>0</v>
      </c>
    </row>
    <row r="298" spans="4:18" x14ac:dyDescent="0.2">
      <c r="D298" s="20"/>
      <c r="F298" s="20"/>
      <c r="G298" s="20"/>
      <c r="H298" s="20"/>
      <c r="J298">
        <f t="shared" si="12"/>
        <v>296</v>
      </c>
      <c r="K298" cm="1">
        <f t="array" ref="K298">IFERROR(INDEX(tblClientes[Cliente],INT($J298/ROWS(tblConsorcios[Produto]))+1),"")</f>
        <v>0</v>
      </c>
      <c r="L298" t="str" cm="1">
        <f t="array" ref="L298">IFERROR(INDEX(tblConsorcios[Produto],MOD($J298,ROWS(tblConsorcios[Produto]))+1),"")</f>
        <v>Imóvel IE230 – 200m</v>
      </c>
      <c r="M298" s="20" cm="1">
        <f t="array" ref="M298">IFERROR(INDEX(tblConsorcios[Valor da Carta (R$)],MOD($J298,ROWS(tblConsorcios[Produto]))+1),"")</f>
        <v>230000</v>
      </c>
      <c r="N298" s="2" cm="1">
        <f t="array" ref="N298">IFERROR(INDEX(tblConsorcios[Prazo (meses)],MOD($J298,ROWS(tblConsorcios[Produto]))+1),"")</f>
        <v>200</v>
      </c>
      <c r="O298" s="20" cm="1">
        <f t="array" ref="O298">IFERROR(INDEX(tblConsorcios[Parcela Mensal (R$)],MOD($J298,ROWS(tblConsorcios[Produto]))+1),"")</f>
        <v>1458.2</v>
      </c>
      <c r="P298" s="20" cm="1">
        <f t="array" ref="P298">IFERROR(INDEX(tblClientes[Dividendo Mensal (R$)],INT($J298/ROWS(tblConsorcios[Produto]))+1),"")</f>
        <v>0</v>
      </c>
      <c r="Q298" s="20">
        <f t="shared" si="13"/>
        <v>-1458.2</v>
      </c>
      <c r="R298">
        <f t="shared" si="14"/>
        <v>0</v>
      </c>
    </row>
    <row r="299" spans="4:18" x14ac:dyDescent="0.2">
      <c r="D299" s="20"/>
      <c r="F299" s="20"/>
      <c r="G299" s="20"/>
      <c r="H299" s="20"/>
      <c r="J299">
        <f t="shared" si="12"/>
        <v>297</v>
      </c>
      <c r="K299" cm="1">
        <f t="array" ref="K299">IFERROR(INDEX(tblClientes[Cliente],INT($J299/ROWS(tblConsorcios[Produto]))+1),"")</f>
        <v>0</v>
      </c>
      <c r="L299" t="str" cm="1">
        <f t="array" ref="L299">IFERROR(INDEX(tblConsorcios[Produto],MOD($J299,ROWS(tblConsorcios[Produto]))+1),"")</f>
        <v>Imóvel IE220 – 240m</v>
      </c>
      <c r="M299" s="20" cm="1">
        <f t="array" ref="M299">IFERROR(INDEX(tblConsorcios[Valor da Carta (R$)],MOD($J299,ROWS(tblConsorcios[Produto]))+1),"")</f>
        <v>220000</v>
      </c>
      <c r="N299" s="2" cm="1">
        <f t="array" ref="N299">IFERROR(INDEX(tblConsorcios[Prazo (meses)],MOD($J299,ROWS(tblConsorcios[Produto]))+1),"")</f>
        <v>240</v>
      </c>
      <c r="O299" s="20" cm="1">
        <f t="array" ref="O299">IFERROR(INDEX(tblConsorcios[Parcela Mensal (R$)],MOD($J299,ROWS(tblConsorcios[Produto]))+1),"")</f>
        <v>1180.67</v>
      </c>
      <c r="P299" s="20" cm="1">
        <f t="array" ref="P299">IFERROR(INDEX(tblClientes[Dividendo Mensal (R$)],INT($J299/ROWS(tblConsorcios[Produto]))+1),"")</f>
        <v>0</v>
      </c>
      <c r="Q299" s="20">
        <f t="shared" si="13"/>
        <v>-1180.67</v>
      </c>
      <c r="R299">
        <f t="shared" si="14"/>
        <v>0</v>
      </c>
    </row>
    <row r="300" spans="4:18" x14ac:dyDescent="0.2">
      <c r="D300" s="20"/>
      <c r="F300" s="20"/>
      <c r="G300" s="20"/>
      <c r="H300" s="20"/>
      <c r="J300">
        <f t="shared" si="12"/>
        <v>298</v>
      </c>
      <c r="K300" cm="1">
        <f t="array" ref="K300">IFERROR(INDEX(tblClientes[Cliente],INT($J300/ROWS(tblConsorcios[Produto]))+1),"")</f>
        <v>0</v>
      </c>
      <c r="L300" t="str" cm="1">
        <f t="array" ref="L300">IFERROR(INDEX(tblConsorcios[Produto],MOD($J300,ROWS(tblConsorcios[Produto]))+1),"")</f>
        <v>Imóvel IE220 – 220m</v>
      </c>
      <c r="M300" s="20" cm="1">
        <f t="array" ref="M300">IFERROR(INDEX(tblConsorcios[Valor da Carta (R$)],MOD($J300,ROWS(tblConsorcios[Produto]))+1),"")</f>
        <v>220000</v>
      </c>
      <c r="N300" s="2" cm="1">
        <f t="array" ref="N300">IFERROR(INDEX(tblConsorcios[Prazo (meses)],MOD($J300,ROWS(tblConsorcios[Produto]))+1),"")</f>
        <v>220</v>
      </c>
      <c r="O300" s="20" cm="1">
        <f t="array" ref="O300">IFERROR(INDEX(tblConsorcios[Parcela Mensal (R$)],MOD($J300,ROWS(tblConsorcios[Produto]))+1),"")</f>
        <v>1278</v>
      </c>
      <c r="P300" s="20" cm="1">
        <f t="array" ref="P300">IFERROR(INDEX(tblClientes[Dividendo Mensal (R$)],INT($J300/ROWS(tblConsorcios[Produto]))+1),"")</f>
        <v>0</v>
      </c>
      <c r="Q300" s="20">
        <f t="shared" si="13"/>
        <v>-1278</v>
      </c>
      <c r="R300">
        <f t="shared" si="14"/>
        <v>0</v>
      </c>
    </row>
    <row r="301" spans="4:18" x14ac:dyDescent="0.2">
      <c r="J301">
        <f t="shared" si="12"/>
        <v>299</v>
      </c>
      <c r="K301" cm="1">
        <f t="array" ref="K301">IFERROR(INDEX(tblClientes[Cliente],INT($J301/ROWS(tblConsorcios[Produto]))+1),"")</f>
        <v>0</v>
      </c>
      <c r="L301" t="str" cm="1">
        <f t="array" ref="L301">IFERROR(INDEX(tblConsorcios[Produto],MOD($J301,ROWS(tblConsorcios[Produto]))+1),"")</f>
        <v>Imóvel IE220 – 200m</v>
      </c>
      <c r="M301" s="20" cm="1">
        <f t="array" ref="M301">IFERROR(INDEX(tblConsorcios[Valor da Carta (R$)],MOD($J301,ROWS(tblConsorcios[Produto]))+1),"")</f>
        <v>220000</v>
      </c>
      <c r="N301" s="2" cm="1">
        <f t="array" ref="N301">IFERROR(INDEX(tblConsorcios[Prazo (meses)],MOD($J301,ROWS(tblConsorcios[Produto]))+1),"")</f>
        <v>200</v>
      </c>
      <c r="O301" s="20" cm="1">
        <f t="array" ref="O301">IFERROR(INDEX(tblConsorcios[Parcela Mensal (R$)],MOD($J301,ROWS(tblConsorcios[Produto]))+1),"")</f>
        <v>1394.8</v>
      </c>
      <c r="P301" s="20" cm="1">
        <f t="array" ref="P301">IFERROR(INDEX(tblClientes[Dividendo Mensal (R$)],INT($J301/ROWS(tblConsorcios[Produto]))+1),"")</f>
        <v>0</v>
      </c>
      <c r="Q301" s="20">
        <f t="shared" si="13"/>
        <v>-1394.8</v>
      </c>
      <c r="R301">
        <f t="shared" si="14"/>
        <v>0</v>
      </c>
    </row>
    <row r="302" spans="4:18" x14ac:dyDescent="0.2">
      <c r="J302">
        <f t="shared" si="12"/>
        <v>300</v>
      </c>
      <c r="K302" cm="1">
        <f t="array" ref="K302">IFERROR(INDEX(tblClientes[Cliente],INT($J302/ROWS(tblConsorcios[Produto]))+1),"")</f>
        <v>0</v>
      </c>
      <c r="L302" t="str" cm="1">
        <f t="array" ref="L302">IFERROR(INDEX(tblConsorcios[Produto],MOD($J302,ROWS(tblConsorcios[Produto]))+1),"")</f>
        <v>Imóvel IE200 – 240m</v>
      </c>
      <c r="M302" s="20" cm="1">
        <f t="array" ref="M302">IFERROR(INDEX(tblConsorcios[Valor da Carta (R$)],MOD($J302,ROWS(tblConsorcios[Produto]))+1),"")</f>
        <v>200000</v>
      </c>
      <c r="N302" s="2" cm="1">
        <f t="array" ref="N302">IFERROR(INDEX(tblConsorcios[Prazo (meses)],MOD($J302,ROWS(tblConsorcios[Produto]))+1),"")</f>
        <v>240</v>
      </c>
      <c r="O302" s="20" cm="1">
        <f t="array" ref="O302">IFERROR(INDEX(tblConsorcios[Parcela Mensal (R$)],MOD($J302,ROWS(tblConsorcios[Produto]))+1),"")</f>
        <v>1073.33</v>
      </c>
      <c r="P302" s="20" cm="1">
        <f t="array" ref="P302">IFERROR(INDEX(tblClientes[Dividendo Mensal (R$)],INT($J302/ROWS(tblConsorcios[Produto]))+1),"")</f>
        <v>0</v>
      </c>
      <c r="Q302" s="20">
        <f t="shared" si="13"/>
        <v>-1073.33</v>
      </c>
      <c r="R302">
        <f t="shared" si="14"/>
        <v>0</v>
      </c>
    </row>
    <row r="303" spans="4:18" x14ac:dyDescent="0.2">
      <c r="J303">
        <f t="shared" si="12"/>
        <v>301</v>
      </c>
      <c r="K303" cm="1">
        <f t="array" ref="K303">IFERROR(INDEX(tblClientes[Cliente],INT($J303/ROWS(tblConsorcios[Produto]))+1),"")</f>
        <v>0</v>
      </c>
      <c r="L303" t="str" cm="1">
        <f t="array" ref="L303">IFERROR(INDEX(tblConsorcios[Produto],MOD($J303,ROWS(tblConsorcios[Produto]))+1),"")</f>
        <v>Imóvel IE200 – 220m</v>
      </c>
      <c r="M303" s="20" cm="1">
        <f t="array" ref="M303">IFERROR(INDEX(tblConsorcios[Valor da Carta (R$)],MOD($J303,ROWS(tblConsorcios[Produto]))+1),"")</f>
        <v>200000</v>
      </c>
      <c r="N303" s="2" cm="1">
        <f t="array" ref="N303">IFERROR(INDEX(tblConsorcios[Prazo (meses)],MOD($J303,ROWS(tblConsorcios[Produto]))+1),"")</f>
        <v>220</v>
      </c>
      <c r="O303" s="20" cm="1">
        <f t="array" ref="O303">IFERROR(INDEX(tblConsorcios[Parcela Mensal (R$)],MOD($J303,ROWS(tblConsorcios[Produto]))+1),"")</f>
        <v>1161.82</v>
      </c>
      <c r="P303" s="20" cm="1">
        <f t="array" ref="P303">IFERROR(INDEX(tblClientes[Dividendo Mensal (R$)],INT($J303/ROWS(tblConsorcios[Produto]))+1),"")</f>
        <v>0</v>
      </c>
      <c r="Q303" s="20">
        <f t="shared" si="13"/>
        <v>-1161.82</v>
      </c>
      <c r="R303">
        <f t="shared" si="14"/>
        <v>0</v>
      </c>
    </row>
    <row r="304" spans="4:18" x14ac:dyDescent="0.2">
      <c r="J304">
        <f t="shared" si="12"/>
        <v>302</v>
      </c>
      <c r="K304" cm="1">
        <f t="array" ref="K304">IFERROR(INDEX(tblClientes[Cliente],INT($J304/ROWS(tblConsorcios[Produto]))+1),"")</f>
        <v>0</v>
      </c>
      <c r="L304" t="str" cm="1">
        <f t="array" ref="L304">IFERROR(INDEX(tblConsorcios[Produto],MOD($J304,ROWS(tblConsorcios[Produto]))+1),"")</f>
        <v>Imóvel IE200 – 200m</v>
      </c>
      <c r="M304" s="20" cm="1">
        <f t="array" ref="M304">IFERROR(INDEX(tblConsorcios[Valor da Carta (R$)],MOD($J304,ROWS(tblConsorcios[Produto]))+1),"")</f>
        <v>200000</v>
      </c>
      <c r="N304" s="2" cm="1">
        <f t="array" ref="N304">IFERROR(INDEX(tblConsorcios[Prazo (meses)],MOD($J304,ROWS(tblConsorcios[Produto]))+1),"")</f>
        <v>200</v>
      </c>
      <c r="O304" s="20" cm="1">
        <f t="array" ref="O304">IFERROR(INDEX(tblConsorcios[Parcela Mensal (R$)],MOD($J304,ROWS(tblConsorcios[Produto]))+1),"")</f>
        <v>1268</v>
      </c>
      <c r="P304" s="20" cm="1">
        <f t="array" ref="P304">IFERROR(INDEX(tblClientes[Dividendo Mensal (R$)],INT($J304/ROWS(tblConsorcios[Produto]))+1),"")</f>
        <v>0</v>
      </c>
      <c r="Q304" s="20">
        <f t="shared" si="13"/>
        <v>-1268</v>
      </c>
      <c r="R304">
        <f t="shared" si="14"/>
        <v>0</v>
      </c>
    </row>
    <row r="305" spans="10:18" x14ac:dyDescent="0.2">
      <c r="J305">
        <f t="shared" si="12"/>
        <v>303</v>
      </c>
      <c r="K305" cm="1">
        <f t="array" ref="K305">IFERROR(INDEX(tblClientes[Cliente],INT($J305/ROWS(tblConsorcios[Produto]))+1),"")</f>
        <v>0</v>
      </c>
      <c r="L305" t="str" cm="1">
        <f t="array" ref="L305">IFERROR(INDEX(tblConsorcios[Produto],MOD($J305,ROWS(tblConsorcios[Produto]))+1),"")</f>
        <v>Imóvel IE150 – 240m</v>
      </c>
      <c r="M305" s="20" cm="1">
        <f t="array" ref="M305">IFERROR(INDEX(tblConsorcios[Valor da Carta (R$)],MOD($J305,ROWS(tblConsorcios[Produto]))+1),"")</f>
        <v>150000</v>
      </c>
      <c r="N305" s="2" cm="1">
        <f t="array" ref="N305">IFERROR(INDEX(tblConsorcios[Prazo (meses)],MOD($J305,ROWS(tblConsorcios[Produto]))+1),"")</f>
        <v>240</v>
      </c>
      <c r="O305" s="20" cm="1">
        <f t="array" ref="O305">IFERROR(INDEX(tblConsorcios[Parcela Mensal (R$)],MOD($J305,ROWS(tblConsorcios[Produto]))+1),"")</f>
        <v>805</v>
      </c>
      <c r="P305" s="20" cm="1">
        <f t="array" ref="P305">IFERROR(INDEX(tblClientes[Dividendo Mensal (R$)],INT($J305/ROWS(tblConsorcios[Produto]))+1),"")</f>
        <v>0</v>
      </c>
      <c r="Q305" s="20">
        <f t="shared" si="13"/>
        <v>-805</v>
      </c>
      <c r="R305">
        <f t="shared" si="14"/>
        <v>0</v>
      </c>
    </row>
    <row r="306" spans="10:18" x14ac:dyDescent="0.2">
      <c r="J306">
        <f t="shared" si="12"/>
        <v>304</v>
      </c>
      <c r="K306" cm="1">
        <f t="array" ref="K306">IFERROR(INDEX(tblClientes[Cliente],INT($J306/ROWS(tblConsorcios[Produto]))+1),"")</f>
        <v>0</v>
      </c>
      <c r="L306" t="str" cm="1">
        <f t="array" ref="L306">IFERROR(INDEX(tblConsorcios[Produto],MOD($J306,ROWS(tblConsorcios[Produto]))+1),"")</f>
        <v>Imóvel IE150 – 220m</v>
      </c>
      <c r="M306" s="20" cm="1">
        <f t="array" ref="M306">IFERROR(INDEX(tblConsorcios[Valor da Carta (R$)],MOD($J306,ROWS(tblConsorcios[Produto]))+1),"")</f>
        <v>150000</v>
      </c>
      <c r="N306" s="2" cm="1">
        <f t="array" ref="N306">IFERROR(INDEX(tblConsorcios[Prazo (meses)],MOD($J306,ROWS(tblConsorcios[Produto]))+1),"")</f>
        <v>220</v>
      </c>
      <c r="O306" s="20" cm="1">
        <f t="array" ref="O306">IFERROR(INDEX(tblConsorcios[Parcela Mensal (R$)],MOD($J306,ROWS(tblConsorcios[Produto]))+1),"")</f>
        <v>871.36</v>
      </c>
      <c r="P306" s="20" cm="1">
        <f t="array" ref="P306">IFERROR(INDEX(tblClientes[Dividendo Mensal (R$)],INT($J306/ROWS(tblConsorcios[Produto]))+1),"")</f>
        <v>0</v>
      </c>
      <c r="Q306" s="20">
        <f t="shared" si="13"/>
        <v>-871.36</v>
      </c>
      <c r="R306">
        <f t="shared" si="14"/>
        <v>0</v>
      </c>
    </row>
    <row r="307" spans="10:18" x14ac:dyDescent="0.2">
      <c r="J307">
        <f t="shared" si="12"/>
        <v>305</v>
      </c>
      <c r="K307" cm="1">
        <f t="array" ref="K307">IFERROR(INDEX(tblClientes[Cliente],INT($J307/ROWS(tblConsorcios[Produto]))+1),"")</f>
        <v>0</v>
      </c>
      <c r="L307" t="str" cm="1">
        <f t="array" ref="L307">IFERROR(INDEX(tblConsorcios[Produto],MOD($J307,ROWS(tblConsorcios[Produto]))+1),"")</f>
        <v>Imóvel IE150 – 200m</v>
      </c>
      <c r="M307" s="20" cm="1">
        <f t="array" ref="M307">IFERROR(INDEX(tblConsorcios[Valor da Carta (R$)],MOD($J307,ROWS(tblConsorcios[Produto]))+1),"")</f>
        <v>150000</v>
      </c>
      <c r="N307" s="2" cm="1">
        <f t="array" ref="N307">IFERROR(INDEX(tblConsorcios[Prazo (meses)],MOD($J307,ROWS(tblConsorcios[Produto]))+1),"")</f>
        <v>200</v>
      </c>
      <c r="O307" s="20" cm="1">
        <f t="array" ref="O307">IFERROR(INDEX(tblConsorcios[Parcela Mensal (R$)],MOD($J307,ROWS(tblConsorcios[Produto]))+1),"")</f>
        <v>951</v>
      </c>
      <c r="P307" s="20" cm="1">
        <f t="array" ref="P307">IFERROR(INDEX(tblClientes[Dividendo Mensal (R$)],INT($J307/ROWS(tblConsorcios[Produto]))+1),"")</f>
        <v>0</v>
      </c>
      <c r="Q307" s="20">
        <f t="shared" si="13"/>
        <v>-951</v>
      </c>
      <c r="R307">
        <f t="shared" si="14"/>
        <v>0</v>
      </c>
    </row>
    <row r="308" spans="10:18" x14ac:dyDescent="0.2">
      <c r="J308">
        <f t="shared" si="12"/>
        <v>306</v>
      </c>
      <c r="K308" cm="1">
        <f t="array" ref="K308">IFERROR(INDEX(tblClientes[Cliente],INT($J308/ROWS(tblConsorcios[Produto]))+1),"")</f>
        <v>0</v>
      </c>
      <c r="L308" t="str" cm="1">
        <f t="array" ref="L308">IFERROR(INDEX(tblConsorcios[Produto],MOD($J308,ROWS(tblConsorcios[Produto]))+1),"")</f>
        <v>Imóvel IE140 – 240m</v>
      </c>
      <c r="M308" s="20" cm="1">
        <f t="array" ref="M308">IFERROR(INDEX(tblConsorcios[Valor da Carta (R$)],MOD($J308,ROWS(tblConsorcios[Produto]))+1),"")</f>
        <v>140000</v>
      </c>
      <c r="N308" s="2" cm="1">
        <f t="array" ref="N308">IFERROR(INDEX(tblConsorcios[Prazo (meses)],MOD($J308,ROWS(tblConsorcios[Produto]))+1),"")</f>
        <v>240</v>
      </c>
      <c r="O308" s="20" cm="1">
        <f t="array" ref="O308">IFERROR(INDEX(tblConsorcios[Parcela Mensal (R$)],MOD($J308,ROWS(tblConsorcios[Produto]))+1),"")</f>
        <v>751.33</v>
      </c>
      <c r="P308" s="20" cm="1">
        <f t="array" ref="P308">IFERROR(INDEX(tblClientes[Dividendo Mensal (R$)],INT($J308/ROWS(tblConsorcios[Produto]))+1),"")</f>
        <v>0</v>
      </c>
      <c r="Q308" s="20">
        <f t="shared" si="13"/>
        <v>-751.33</v>
      </c>
      <c r="R308">
        <f t="shared" si="14"/>
        <v>0</v>
      </c>
    </row>
    <row r="309" spans="10:18" x14ac:dyDescent="0.2">
      <c r="J309">
        <f t="shared" si="12"/>
        <v>307</v>
      </c>
      <c r="K309" cm="1">
        <f t="array" ref="K309">IFERROR(INDEX(tblClientes[Cliente],INT($J309/ROWS(tblConsorcios[Produto]))+1),"")</f>
        <v>0</v>
      </c>
      <c r="L309" t="str" cm="1">
        <f t="array" ref="L309">IFERROR(INDEX(tblConsorcios[Produto],MOD($J309,ROWS(tblConsorcios[Produto]))+1),"")</f>
        <v>Imóvel IE140 – 220m</v>
      </c>
      <c r="M309" s="20" cm="1">
        <f t="array" ref="M309">IFERROR(INDEX(tblConsorcios[Valor da Carta (R$)],MOD($J309,ROWS(tblConsorcios[Produto]))+1),"")</f>
        <v>140000</v>
      </c>
      <c r="N309" s="2" cm="1">
        <f t="array" ref="N309">IFERROR(INDEX(tblConsorcios[Prazo (meses)],MOD($J309,ROWS(tblConsorcios[Produto]))+1),"")</f>
        <v>220</v>
      </c>
      <c r="O309" s="20" cm="1">
        <f t="array" ref="O309">IFERROR(INDEX(tblConsorcios[Parcela Mensal (R$)],MOD($J309,ROWS(tblConsorcios[Produto]))+1),"")</f>
        <v>813.27</v>
      </c>
      <c r="P309" s="20" cm="1">
        <f t="array" ref="P309">IFERROR(INDEX(tblClientes[Dividendo Mensal (R$)],INT($J309/ROWS(tblConsorcios[Produto]))+1),"")</f>
        <v>0</v>
      </c>
      <c r="Q309" s="20">
        <f t="shared" si="13"/>
        <v>-813.27</v>
      </c>
      <c r="R309">
        <f t="shared" si="14"/>
        <v>0</v>
      </c>
    </row>
    <row r="310" spans="10:18" x14ac:dyDescent="0.2">
      <c r="J310">
        <f t="shared" si="12"/>
        <v>308</v>
      </c>
      <c r="K310" cm="1">
        <f t="array" ref="K310">IFERROR(INDEX(tblClientes[Cliente],INT($J310/ROWS(tblConsorcios[Produto]))+1),"")</f>
        <v>0</v>
      </c>
      <c r="L310" t="str" cm="1">
        <f t="array" ref="L310">IFERROR(INDEX(tblConsorcios[Produto],MOD($J310,ROWS(tblConsorcios[Produto]))+1),"")</f>
        <v>Imóvel IE140 – 200m</v>
      </c>
      <c r="M310" s="20" cm="1">
        <f t="array" ref="M310">IFERROR(INDEX(tblConsorcios[Valor da Carta (R$)],MOD($J310,ROWS(tblConsorcios[Produto]))+1),"")</f>
        <v>140000</v>
      </c>
      <c r="N310" s="2" cm="1">
        <f t="array" ref="N310">IFERROR(INDEX(tblConsorcios[Prazo (meses)],MOD($J310,ROWS(tblConsorcios[Produto]))+1),"")</f>
        <v>200</v>
      </c>
      <c r="O310" s="20" cm="1">
        <f t="array" ref="O310">IFERROR(INDEX(tblConsorcios[Parcela Mensal (R$)],MOD($J310,ROWS(tblConsorcios[Produto]))+1),"")</f>
        <v>887.6</v>
      </c>
      <c r="P310" s="20" cm="1">
        <f t="array" ref="P310">IFERROR(INDEX(tblClientes[Dividendo Mensal (R$)],INT($J310/ROWS(tblConsorcios[Produto]))+1),"")</f>
        <v>0</v>
      </c>
      <c r="Q310" s="20">
        <f t="shared" si="13"/>
        <v>-887.6</v>
      </c>
      <c r="R310">
        <f t="shared" si="14"/>
        <v>0</v>
      </c>
    </row>
    <row r="311" spans="10:18" x14ac:dyDescent="0.2">
      <c r="J311">
        <f t="shared" si="12"/>
        <v>309</v>
      </c>
      <c r="K311" cm="1">
        <f t="array" ref="K311">IFERROR(INDEX(tblClientes[Cliente],INT($J311/ROWS(tblConsorcios[Produto]))+1),"")</f>
        <v>0</v>
      </c>
      <c r="L311" t="str" cm="1">
        <f t="array" ref="L311">IFERROR(INDEX(tblConsorcios[Produto],MOD($J311,ROWS(tblConsorcios[Produto]))+1),"")</f>
        <v>Imóvel IE130 – 240m</v>
      </c>
      <c r="M311" s="20" cm="1">
        <f t="array" ref="M311">IFERROR(INDEX(tblConsorcios[Valor da Carta (R$)],MOD($J311,ROWS(tblConsorcios[Produto]))+1),"")</f>
        <v>130000</v>
      </c>
      <c r="N311" s="2" cm="1">
        <f t="array" ref="N311">IFERROR(INDEX(tblConsorcios[Prazo (meses)],MOD($J311,ROWS(tblConsorcios[Produto]))+1),"")</f>
        <v>240</v>
      </c>
      <c r="O311" s="20" cm="1">
        <f t="array" ref="O311">IFERROR(INDEX(tblConsorcios[Parcela Mensal (R$)],MOD($J311,ROWS(tblConsorcios[Produto]))+1),"")</f>
        <v>697.67</v>
      </c>
      <c r="P311" s="20" cm="1">
        <f t="array" ref="P311">IFERROR(INDEX(tblClientes[Dividendo Mensal (R$)],INT($J311/ROWS(tblConsorcios[Produto]))+1),"")</f>
        <v>0</v>
      </c>
      <c r="Q311" s="20">
        <f t="shared" si="13"/>
        <v>-697.67</v>
      </c>
      <c r="R311">
        <f t="shared" si="14"/>
        <v>0</v>
      </c>
    </row>
    <row r="312" spans="10:18" x14ac:dyDescent="0.2">
      <c r="J312">
        <f t="shared" si="12"/>
        <v>310</v>
      </c>
      <c r="K312" cm="1">
        <f t="array" ref="K312">IFERROR(INDEX(tblClientes[Cliente],INT($J312/ROWS(tblConsorcios[Produto]))+1),"")</f>
        <v>0</v>
      </c>
      <c r="L312" t="str" cm="1">
        <f t="array" ref="L312">IFERROR(INDEX(tblConsorcios[Produto],MOD($J312,ROWS(tblConsorcios[Produto]))+1),"")</f>
        <v>Imóvel IE130 – 220m</v>
      </c>
      <c r="M312" s="20" cm="1">
        <f t="array" ref="M312">IFERROR(INDEX(tblConsorcios[Valor da Carta (R$)],MOD($J312,ROWS(tblConsorcios[Produto]))+1),"")</f>
        <v>130000</v>
      </c>
      <c r="N312" s="2" cm="1">
        <f t="array" ref="N312">IFERROR(INDEX(tblConsorcios[Prazo (meses)],MOD($J312,ROWS(tblConsorcios[Produto]))+1),"")</f>
        <v>220</v>
      </c>
      <c r="O312" s="20" cm="1">
        <f t="array" ref="O312">IFERROR(INDEX(tblConsorcios[Parcela Mensal (R$)],MOD($J312,ROWS(tblConsorcios[Produto]))+1),"")</f>
        <v>755.18</v>
      </c>
      <c r="P312" s="20" cm="1">
        <f t="array" ref="P312">IFERROR(INDEX(tblClientes[Dividendo Mensal (R$)],INT($J312/ROWS(tblConsorcios[Produto]))+1),"")</f>
        <v>0</v>
      </c>
      <c r="Q312" s="20">
        <f t="shared" si="13"/>
        <v>-755.18</v>
      </c>
      <c r="R312">
        <f t="shared" si="14"/>
        <v>0</v>
      </c>
    </row>
    <row r="313" spans="10:18" x14ac:dyDescent="0.2">
      <c r="J313">
        <f t="shared" si="12"/>
        <v>311</v>
      </c>
      <c r="K313" cm="1">
        <f t="array" ref="K313">IFERROR(INDEX(tblClientes[Cliente],INT($J313/ROWS(tblConsorcios[Produto]))+1),"")</f>
        <v>0</v>
      </c>
      <c r="L313" t="str" cm="1">
        <f t="array" ref="L313">IFERROR(INDEX(tblConsorcios[Produto],MOD($J313,ROWS(tblConsorcios[Produto]))+1),"")</f>
        <v>Imóvel IE130 – 200m</v>
      </c>
      <c r="M313" s="20" cm="1">
        <f t="array" ref="M313">IFERROR(INDEX(tblConsorcios[Valor da Carta (R$)],MOD($J313,ROWS(tblConsorcios[Produto]))+1),"")</f>
        <v>130000</v>
      </c>
      <c r="N313" s="2" cm="1">
        <f t="array" ref="N313">IFERROR(INDEX(tblConsorcios[Prazo (meses)],MOD($J313,ROWS(tblConsorcios[Produto]))+1),"")</f>
        <v>200</v>
      </c>
      <c r="O313" s="20" cm="1">
        <f t="array" ref="O313">IFERROR(INDEX(tblConsorcios[Parcela Mensal (R$)],MOD($J313,ROWS(tblConsorcios[Produto]))+1),"")</f>
        <v>824.2</v>
      </c>
      <c r="P313" s="20" cm="1">
        <f t="array" ref="P313">IFERROR(INDEX(tblClientes[Dividendo Mensal (R$)],INT($J313/ROWS(tblConsorcios[Produto]))+1),"")</f>
        <v>0</v>
      </c>
      <c r="Q313" s="20">
        <f t="shared" si="13"/>
        <v>-824.2</v>
      </c>
      <c r="R313">
        <f t="shared" si="14"/>
        <v>0</v>
      </c>
    </row>
    <row r="314" spans="10:18" x14ac:dyDescent="0.2">
      <c r="J314">
        <f t="shared" si="12"/>
        <v>312</v>
      </c>
      <c r="K314" cm="1">
        <f t="array" ref="K314">IFERROR(INDEX(tblClientes[Cliente],INT($J314/ROWS(tblConsorcios[Produto]))+1),"")</f>
        <v>0</v>
      </c>
      <c r="L314" t="str" cm="1">
        <f t="array" ref="L314">IFERROR(INDEX(tblConsorcios[Produto],MOD($J314,ROWS(tblConsorcios[Produto]))+1),"")</f>
        <v>Imóvel IE120 – 240m</v>
      </c>
      <c r="M314" s="20" cm="1">
        <f t="array" ref="M314">IFERROR(INDEX(tblConsorcios[Valor da Carta (R$)],MOD($J314,ROWS(tblConsorcios[Produto]))+1),"")</f>
        <v>120000</v>
      </c>
      <c r="N314" s="2" cm="1">
        <f t="array" ref="N314">IFERROR(INDEX(tblConsorcios[Prazo (meses)],MOD($J314,ROWS(tblConsorcios[Produto]))+1),"")</f>
        <v>240</v>
      </c>
      <c r="O314" s="20" cm="1">
        <f t="array" ref="O314">IFERROR(INDEX(tblConsorcios[Parcela Mensal (R$)],MOD($J314,ROWS(tblConsorcios[Produto]))+1),"")</f>
        <v>644</v>
      </c>
      <c r="P314" s="20" cm="1">
        <f t="array" ref="P314">IFERROR(INDEX(tblClientes[Dividendo Mensal (R$)],INT($J314/ROWS(tblConsorcios[Produto]))+1),"")</f>
        <v>0</v>
      </c>
      <c r="Q314" s="20">
        <f t="shared" si="13"/>
        <v>-644</v>
      </c>
      <c r="R314">
        <f t="shared" si="14"/>
        <v>0</v>
      </c>
    </row>
    <row r="315" spans="10:18" x14ac:dyDescent="0.2">
      <c r="J315">
        <f t="shared" si="12"/>
        <v>313</v>
      </c>
      <c r="K315" cm="1">
        <f t="array" ref="K315">IFERROR(INDEX(tblClientes[Cliente],INT($J315/ROWS(tblConsorcios[Produto]))+1),"")</f>
        <v>0</v>
      </c>
      <c r="L315" t="str" cm="1">
        <f t="array" ref="L315">IFERROR(INDEX(tblConsorcios[Produto],MOD($J315,ROWS(tblConsorcios[Produto]))+1),"")</f>
        <v>Imóvel IE120 – 220m</v>
      </c>
      <c r="M315" s="20" cm="1">
        <f t="array" ref="M315">IFERROR(INDEX(tblConsorcios[Valor da Carta (R$)],MOD($J315,ROWS(tblConsorcios[Produto]))+1),"")</f>
        <v>120000</v>
      </c>
      <c r="N315" s="2" cm="1">
        <f t="array" ref="N315">IFERROR(INDEX(tblConsorcios[Prazo (meses)],MOD($J315,ROWS(tblConsorcios[Produto]))+1),"")</f>
        <v>220</v>
      </c>
      <c r="O315" s="20" cm="1">
        <f t="array" ref="O315">IFERROR(INDEX(tblConsorcios[Parcela Mensal (R$)],MOD($J315,ROWS(tblConsorcios[Produto]))+1),"")</f>
        <v>697.09</v>
      </c>
      <c r="P315" s="20" cm="1">
        <f t="array" ref="P315">IFERROR(INDEX(tblClientes[Dividendo Mensal (R$)],INT($J315/ROWS(tblConsorcios[Produto]))+1),"")</f>
        <v>0</v>
      </c>
      <c r="Q315" s="20">
        <f t="shared" si="13"/>
        <v>-697.09</v>
      </c>
      <c r="R315">
        <f t="shared" si="14"/>
        <v>0</v>
      </c>
    </row>
    <row r="316" spans="10:18" x14ac:dyDescent="0.2">
      <c r="J316">
        <f t="shared" si="12"/>
        <v>314</v>
      </c>
      <c r="K316" cm="1">
        <f t="array" ref="K316">IFERROR(INDEX(tblClientes[Cliente],INT($J316/ROWS(tblConsorcios[Produto]))+1),"")</f>
        <v>0</v>
      </c>
      <c r="L316" t="str" cm="1">
        <f t="array" ref="L316">IFERROR(INDEX(tblConsorcios[Produto],MOD($J316,ROWS(tblConsorcios[Produto]))+1),"")</f>
        <v>Imóvel IE120 – 200m</v>
      </c>
      <c r="M316" s="20" cm="1">
        <f t="array" ref="M316">IFERROR(INDEX(tblConsorcios[Valor da Carta (R$)],MOD($J316,ROWS(tblConsorcios[Produto]))+1),"")</f>
        <v>120000</v>
      </c>
      <c r="N316" s="2" cm="1">
        <f t="array" ref="N316">IFERROR(INDEX(tblConsorcios[Prazo (meses)],MOD($J316,ROWS(tblConsorcios[Produto]))+1),"")</f>
        <v>200</v>
      </c>
      <c r="O316" s="20" cm="1">
        <f t="array" ref="O316">IFERROR(INDEX(tblConsorcios[Parcela Mensal (R$)],MOD($J316,ROWS(tblConsorcios[Produto]))+1),"")</f>
        <v>760.8</v>
      </c>
      <c r="P316" s="20" cm="1">
        <f t="array" ref="P316">IFERROR(INDEX(tblClientes[Dividendo Mensal (R$)],INT($J316/ROWS(tblConsorcios[Produto]))+1),"")</f>
        <v>0</v>
      </c>
      <c r="Q316" s="20">
        <f t="shared" si="13"/>
        <v>-760.8</v>
      </c>
      <c r="R316">
        <f t="shared" si="14"/>
        <v>0</v>
      </c>
    </row>
    <row r="317" spans="10:18" x14ac:dyDescent="0.2">
      <c r="J317">
        <f t="shared" si="12"/>
        <v>315</v>
      </c>
      <c r="K317" cm="1">
        <f t="array" ref="K317">IFERROR(INDEX(tblClientes[Cliente],INT($J317/ROWS(tblConsorcios[Produto]))+1),"")</f>
        <v>0</v>
      </c>
      <c r="L317" t="str" cm="1">
        <f t="array" ref="L317">IFERROR(INDEX(tblConsorcios[Produto],MOD($J317,ROWS(tblConsorcios[Produto]))+1),"")</f>
        <v>Imóvel IE600 – 240m</v>
      </c>
      <c r="M317" s="20" cm="1">
        <f t="array" ref="M317">IFERROR(INDEX(tblConsorcios[Valor da Carta (R$)],MOD($J317,ROWS(tblConsorcios[Produto]))+1),"")</f>
        <v>600000</v>
      </c>
      <c r="N317" s="2" cm="1">
        <f t="array" ref="N317">IFERROR(INDEX(tblConsorcios[Prazo (meses)],MOD($J317,ROWS(tblConsorcios[Produto]))+1),"")</f>
        <v>240</v>
      </c>
      <c r="O317" s="20" cm="1">
        <f t="array" ref="O317">IFERROR(INDEX(tblConsorcios[Parcela Mensal (R$)],MOD($J317,ROWS(tblConsorcios[Produto]))+1),"")</f>
        <v>3220</v>
      </c>
      <c r="P317" s="20" cm="1">
        <f t="array" ref="P317">IFERROR(INDEX(tblClientes[Dividendo Mensal (R$)],INT($J317/ROWS(tblConsorcios[Produto]))+1),"")</f>
        <v>0</v>
      </c>
      <c r="Q317" s="20">
        <f t="shared" si="13"/>
        <v>-3220</v>
      </c>
      <c r="R317">
        <f t="shared" si="14"/>
        <v>0</v>
      </c>
    </row>
    <row r="318" spans="10:18" x14ac:dyDescent="0.2">
      <c r="J318">
        <f t="shared" si="12"/>
        <v>316</v>
      </c>
      <c r="K318" cm="1">
        <f t="array" ref="K318">IFERROR(INDEX(tblClientes[Cliente],INT($J318/ROWS(tblConsorcios[Produto]))+1),"")</f>
        <v>0</v>
      </c>
      <c r="L318" t="str" cm="1">
        <f t="array" ref="L318">IFERROR(INDEX(tblConsorcios[Produto],MOD($J318,ROWS(tblConsorcios[Produto]))+1),"")</f>
        <v>Imóvel IE600 – 220m</v>
      </c>
      <c r="M318" s="20" cm="1">
        <f t="array" ref="M318">IFERROR(INDEX(tblConsorcios[Valor da Carta (R$)],MOD($J318,ROWS(tblConsorcios[Produto]))+1),"")</f>
        <v>600000</v>
      </c>
      <c r="N318" s="2" cm="1">
        <f t="array" ref="N318">IFERROR(INDEX(tblConsorcios[Prazo (meses)],MOD($J318,ROWS(tblConsorcios[Produto]))+1),"")</f>
        <v>220</v>
      </c>
      <c r="O318" s="20" cm="1">
        <f t="array" ref="O318">IFERROR(INDEX(tblConsorcios[Parcela Mensal (R$)],MOD($J318,ROWS(tblConsorcios[Produto]))+1),"")</f>
        <v>3485.45</v>
      </c>
      <c r="P318" s="20" cm="1">
        <f t="array" ref="P318">IFERROR(INDEX(tblClientes[Dividendo Mensal (R$)],INT($J318/ROWS(tblConsorcios[Produto]))+1),"")</f>
        <v>0</v>
      </c>
      <c r="Q318" s="20">
        <f t="shared" si="13"/>
        <v>-3485.45</v>
      </c>
      <c r="R318">
        <f t="shared" si="14"/>
        <v>0</v>
      </c>
    </row>
    <row r="319" spans="10:18" x14ac:dyDescent="0.2">
      <c r="J319">
        <f t="shared" si="12"/>
        <v>317</v>
      </c>
      <c r="K319" cm="1">
        <f t="array" ref="K319">IFERROR(INDEX(tblClientes[Cliente],INT($J319/ROWS(tblConsorcios[Produto]))+1),"")</f>
        <v>0</v>
      </c>
      <c r="L319" t="str" cm="1">
        <f t="array" ref="L319">IFERROR(INDEX(tblConsorcios[Produto],MOD($J319,ROWS(tblConsorcios[Produto]))+1),"")</f>
        <v>Imóvel IE600 – 200m</v>
      </c>
      <c r="M319" s="20" cm="1">
        <f t="array" ref="M319">IFERROR(INDEX(tblConsorcios[Valor da Carta (R$)],MOD($J319,ROWS(tblConsorcios[Produto]))+1),"")</f>
        <v>600000</v>
      </c>
      <c r="N319" s="2" cm="1">
        <f t="array" ref="N319">IFERROR(INDEX(tblConsorcios[Prazo (meses)],MOD($J319,ROWS(tblConsorcios[Produto]))+1),"")</f>
        <v>200</v>
      </c>
      <c r="O319" s="20" cm="1">
        <f t="array" ref="O319">IFERROR(INDEX(tblConsorcios[Parcela Mensal (R$)],MOD($J319,ROWS(tblConsorcios[Produto]))+1),"")</f>
        <v>3804</v>
      </c>
      <c r="P319" s="20" cm="1">
        <f t="array" ref="P319">IFERROR(INDEX(tblClientes[Dividendo Mensal (R$)],INT($J319/ROWS(tblConsorcios[Produto]))+1),"")</f>
        <v>0</v>
      </c>
      <c r="Q319" s="20">
        <f t="shared" si="13"/>
        <v>-3804</v>
      </c>
      <c r="R319">
        <f t="shared" si="14"/>
        <v>0</v>
      </c>
    </row>
    <row r="320" spans="10:18" x14ac:dyDescent="0.2">
      <c r="J320">
        <f t="shared" si="12"/>
        <v>318</v>
      </c>
      <c r="K320" cm="1">
        <f t="array" ref="K320">IFERROR(INDEX(tblClientes[Cliente],INT($J320/ROWS(tblConsorcios[Produto]))+1),"")</f>
        <v>0</v>
      </c>
      <c r="L320" t="str" cm="1">
        <f t="array" ref="L320">IFERROR(INDEX(tblConsorcios[Produto],MOD($J320,ROWS(tblConsorcios[Produto]))+1),"")</f>
        <v>Imóvel IE580 – 240m</v>
      </c>
      <c r="M320" s="20" cm="1">
        <f t="array" ref="M320">IFERROR(INDEX(tblConsorcios[Valor da Carta (R$)],MOD($J320,ROWS(tblConsorcios[Produto]))+1),"")</f>
        <v>580000</v>
      </c>
      <c r="N320" s="2" cm="1">
        <f t="array" ref="N320">IFERROR(INDEX(tblConsorcios[Prazo (meses)],MOD($J320,ROWS(tblConsorcios[Produto]))+1),"")</f>
        <v>240</v>
      </c>
      <c r="O320" s="20" cm="1">
        <f t="array" ref="O320">IFERROR(INDEX(tblConsorcios[Parcela Mensal (R$)],MOD($J320,ROWS(tblConsorcios[Produto]))+1),"")</f>
        <v>3112.67</v>
      </c>
      <c r="P320" s="20" cm="1">
        <f t="array" ref="P320">IFERROR(INDEX(tblClientes[Dividendo Mensal (R$)],INT($J320/ROWS(tblConsorcios[Produto]))+1),"")</f>
        <v>0</v>
      </c>
      <c r="Q320" s="20">
        <f t="shared" si="13"/>
        <v>-3112.67</v>
      </c>
      <c r="R320">
        <f t="shared" si="14"/>
        <v>0</v>
      </c>
    </row>
    <row r="321" spans="10:18" x14ac:dyDescent="0.2">
      <c r="J321">
        <f t="shared" si="12"/>
        <v>319</v>
      </c>
      <c r="K321" cm="1">
        <f t="array" ref="K321">IFERROR(INDEX(tblClientes[Cliente],INT($J321/ROWS(tblConsorcios[Produto]))+1),"")</f>
        <v>0</v>
      </c>
      <c r="L321" t="str" cm="1">
        <f t="array" ref="L321">IFERROR(INDEX(tblConsorcios[Produto],MOD($J321,ROWS(tblConsorcios[Produto]))+1),"")</f>
        <v>Imóvel IE580 – 220m</v>
      </c>
      <c r="M321" s="20" cm="1">
        <f t="array" ref="M321">IFERROR(INDEX(tblConsorcios[Valor da Carta (R$)],MOD($J321,ROWS(tblConsorcios[Produto]))+1),"")</f>
        <v>580000</v>
      </c>
      <c r="N321" s="2" cm="1">
        <f t="array" ref="N321">IFERROR(INDEX(tblConsorcios[Prazo (meses)],MOD($J321,ROWS(tblConsorcios[Produto]))+1),"")</f>
        <v>220</v>
      </c>
      <c r="O321" s="20" cm="1">
        <f t="array" ref="O321">IFERROR(INDEX(tblConsorcios[Parcela Mensal (R$)],MOD($J321,ROWS(tblConsorcios[Produto]))+1),"")</f>
        <v>3369.27</v>
      </c>
      <c r="P321" s="20" cm="1">
        <f t="array" ref="P321">IFERROR(INDEX(tblClientes[Dividendo Mensal (R$)],INT($J321/ROWS(tblConsorcios[Produto]))+1),"")</f>
        <v>0</v>
      </c>
      <c r="Q321" s="20">
        <f t="shared" si="13"/>
        <v>-3369.27</v>
      </c>
      <c r="R321">
        <f t="shared" si="14"/>
        <v>0</v>
      </c>
    </row>
    <row r="322" spans="10:18" x14ac:dyDescent="0.2">
      <c r="J322">
        <f t="shared" si="12"/>
        <v>320</v>
      </c>
      <c r="K322" cm="1">
        <f t="array" ref="K322">IFERROR(INDEX(tblClientes[Cliente],INT($J322/ROWS(tblConsorcios[Produto]))+1),"")</f>
        <v>0</v>
      </c>
      <c r="L322" t="str" cm="1">
        <f t="array" ref="L322">IFERROR(INDEX(tblConsorcios[Produto],MOD($J322,ROWS(tblConsorcios[Produto]))+1),"")</f>
        <v>Imóvel IE580 – 200m</v>
      </c>
      <c r="M322" s="20" cm="1">
        <f t="array" ref="M322">IFERROR(INDEX(tblConsorcios[Valor da Carta (R$)],MOD($J322,ROWS(tblConsorcios[Produto]))+1),"")</f>
        <v>580000</v>
      </c>
      <c r="N322" s="2" cm="1">
        <f t="array" ref="N322">IFERROR(INDEX(tblConsorcios[Prazo (meses)],MOD($J322,ROWS(tblConsorcios[Produto]))+1),"")</f>
        <v>200</v>
      </c>
      <c r="O322" s="20" cm="1">
        <f t="array" ref="O322">IFERROR(INDEX(tblConsorcios[Parcela Mensal (R$)],MOD($J322,ROWS(tblConsorcios[Produto]))+1),"")</f>
        <v>3677.2</v>
      </c>
      <c r="P322" s="20" cm="1">
        <f t="array" ref="P322">IFERROR(INDEX(tblClientes[Dividendo Mensal (R$)],INT($J322/ROWS(tblConsorcios[Produto]))+1),"")</f>
        <v>0</v>
      </c>
      <c r="Q322" s="20">
        <f t="shared" si="13"/>
        <v>-3677.2</v>
      </c>
      <c r="R322">
        <f t="shared" si="14"/>
        <v>0</v>
      </c>
    </row>
    <row r="323" spans="10:18" x14ac:dyDescent="0.2">
      <c r="J323">
        <f t="shared" ref="J323:J386" si="15">ROW()-2</f>
        <v>321</v>
      </c>
      <c r="K323" cm="1">
        <f t="array" ref="K323">IFERROR(INDEX(tblClientes[Cliente],INT($J323/ROWS(tblConsorcios[Produto]))+1),"")</f>
        <v>0</v>
      </c>
      <c r="L323" t="str" cm="1">
        <f t="array" ref="L323">IFERROR(INDEX(tblConsorcios[Produto],MOD($J323,ROWS(tblConsorcios[Produto]))+1),"")</f>
        <v>Imóvel IE550 – 240m</v>
      </c>
      <c r="M323" s="20" cm="1">
        <f t="array" ref="M323">IFERROR(INDEX(tblConsorcios[Valor da Carta (R$)],MOD($J323,ROWS(tblConsorcios[Produto]))+1),"")</f>
        <v>550000</v>
      </c>
      <c r="N323" s="2" cm="1">
        <f t="array" ref="N323">IFERROR(INDEX(tblConsorcios[Prazo (meses)],MOD($J323,ROWS(tblConsorcios[Produto]))+1),"")</f>
        <v>240</v>
      </c>
      <c r="O323" s="20" cm="1">
        <f t="array" ref="O323">IFERROR(INDEX(tblConsorcios[Parcela Mensal (R$)],MOD($J323,ROWS(tblConsorcios[Produto]))+1),"")</f>
        <v>2951.67</v>
      </c>
      <c r="P323" s="20" cm="1">
        <f t="array" ref="P323">IFERROR(INDEX(tblClientes[Dividendo Mensal (R$)],INT($J323/ROWS(tblConsorcios[Produto]))+1),"")</f>
        <v>0</v>
      </c>
      <c r="Q323" s="20">
        <f t="shared" ref="Q323:Q386" si="16">IF(AND(ISNUMBER(O323),ISNUMBER(P323)),P323-O323,"")</f>
        <v>-2951.67</v>
      </c>
      <c r="R323">
        <f t="shared" ref="R323:R386" si="17">IF(AND(ISNUMBER(O323),ISNUMBER(P323),O323&lt;=P323),1,0)</f>
        <v>0</v>
      </c>
    </row>
    <row r="324" spans="10:18" x14ac:dyDescent="0.2">
      <c r="J324">
        <f t="shared" si="15"/>
        <v>322</v>
      </c>
      <c r="K324" cm="1">
        <f t="array" ref="K324">IFERROR(INDEX(tblClientes[Cliente],INT($J324/ROWS(tblConsorcios[Produto]))+1),"")</f>
        <v>0</v>
      </c>
      <c r="L324" t="str" cm="1">
        <f t="array" ref="L324">IFERROR(INDEX(tblConsorcios[Produto],MOD($J324,ROWS(tblConsorcios[Produto]))+1),"")</f>
        <v>Imóvel IE550 – 220m</v>
      </c>
      <c r="M324" s="20" cm="1">
        <f t="array" ref="M324">IFERROR(INDEX(tblConsorcios[Valor da Carta (R$)],MOD($J324,ROWS(tblConsorcios[Produto]))+1),"")</f>
        <v>550000</v>
      </c>
      <c r="N324" s="2" cm="1">
        <f t="array" ref="N324">IFERROR(INDEX(tblConsorcios[Prazo (meses)],MOD($J324,ROWS(tblConsorcios[Produto]))+1),"")</f>
        <v>220</v>
      </c>
      <c r="O324" s="20" cm="1">
        <f t="array" ref="O324">IFERROR(INDEX(tblConsorcios[Parcela Mensal (R$)],MOD($J324,ROWS(tblConsorcios[Produto]))+1),"")</f>
        <v>3195</v>
      </c>
      <c r="P324" s="20" cm="1">
        <f t="array" ref="P324">IFERROR(INDEX(tblClientes[Dividendo Mensal (R$)],INT($J324/ROWS(tblConsorcios[Produto]))+1),"")</f>
        <v>0</v>
      </c>
      <c r="Q324" s="20">
        <f t="shared" si="16"/>
        <v>-3195</v>
      </c>
      <c r="R324">
        <f t="shared" si="17"/>
        <v>0</v>
      </c>
    </row>
    <row r="325" spans="10:18" x14ac:dyDescent="0.2">
      <c r="J325">
        <f t="shared" si="15"/>
        <v>323</v>
      </c>
      <c r="K325" cm="1">
        <f t="array" ref="K325">IFERROR(INDEX(tblClientes[Cliente],INT($J325/ROWS(tblConsorcios[Produto]))+1),"")</f>
        <v>0</v>
      </c>
      <c r="L325" t="str" cm="1">
        <f t="array" ref="L325">IFERROR(INDEX(tblConsorcios[Produto],MOD($J325,ROWS(tblConsorcios[Produto]))+1),"")</f>
        <v>Imóvel IE550 – 200m</v>
      </c>
      <c r="M325" s="20" cm="1">
        <f t="array" ref="M325">IFERROR(INDEX(tblConsorcios[Valor da Carta (R$)],MOD($J325,ROWS(tblConsorcios[Produto]))+1),"")</f>
        <v>550000</v>
      </c>
      <c r="N325" s="2" cm="1">
        <f t="array" ref="N325">IFERROR(INDEX(tblConsorcios[Prazo (meses)],MOD($J325,ROWS(tblConsorcios[Produto]))+1),"")</f>
        <v>200</v>
      </c>
      <c r="O325" s="20" cm="1">
        <f t="array" ref="O325">IFERROR(INDEX(tblConsorcios[Parcela Mensal (R$)],MOD($J325,ROWS(tblConsorcios[Produto]))+1),"")</f>
        <v>3487</v>
      </c>
      <c r="P325" s="20" cm="1">
        <f t="array" ref="P325">IFERROR(INDEX(tblClientes[Dividendo Mensal (R$)],INT($J325/ROWS(tblConsorcios[Produto]))+1),"")</f>
        <v>0</v>
      </c>
      <c r="Q325" s="20">
        <f t="shared" si="16"/>
        <v>-3487</v>
      </c>
      <c r="R325">
        <f t="shared" si="17"/>
        <v>0</v>
      </c>
    </row>
    <row r="326" spans="10:18" x14ac:dyDescent="0.2">
      <c r="J326">
        <f t="shared" si="15"/>
        <v>324</v>
      </c>
      <c r="K326" cm="1">
        <f t="array" ref="K326">IFERROR(INDEX(tblClientes[Cliente],INT($J326/ROWS(tblConsorcios[Produto]))+1),"")</f>
        <v>0</v>
      </c>
      <c r="L326" t="str" cm="1">
        <f t="array" ref="L326">IFERROR(INDEX(tblConsorcios[Produto],MOD($J326,ROWS(tblConsorcios[Produto]))+1),"")</f>
        <v>Imóvel IE530 – 240m</v>
      </c>
      <c r="M326" s="20" cm="1">
        <f t="array" ref="M326">IFERROR(INDEX(tblConsorcios[Valor da Carta (R$)],MOD($J326,ROWS(tblConsorcios[Produto]))+1),"")</f>
        <v>530000</v>
      </c>
      <c r="N326" s="2" cm="1">
        <f t="array" ref="N326">IFERROR(INDEX(tblConsorcios[Prazo (meses)],MOD($J326,ROWS(tblConsorcios[Produto]))+1),"")</f>
        <v>240</v>
      </c>
      <c r="O326" s="20" cm="1">
        <f t="array" ref="O326">IFERROR(INDEX(tblConsorcios[Parcela Mensal (R$)],MOD($J326,ROWS(tblConsorcios[Produto]))+1),"")</f>
        <v>2844.33</v>
      </c>
      <c r="P326" s="20" cm="1">
        <f t="array" ref="P326">IFERROR(INDEX(tblClientes[Dividendo Mensal (R$)],INT($J326/ROWS(tblConsorcios[Produto]))+1),"")</f>
        <v>0</v>
      </c>
      <c r="Q326" s="20">
        <f t="shared" si="16"/>
        <v>-2844.33</v>
      </c>
      <c r="R326">
        <f t="shared" si="17"/>
        <v>0</v>
      </c>
    </row>
    <row r="327" spans="10:18" x14ac:dyDescent="0.2">
      <c r="J327">
        <f t="shared" si="15"/>
        <v>325</v>
      </c>
      <c r="K327" cm="1">
        <f t="array" ref="K327">IFERROR(INDEX(tblClientes[Cliente],INT($J327/ROWS(tblConsorcios[Produto]))+1),"")</f>
        <v>0</v>
      </c>
      <c r="L327" t="str" cm="1">
        <f t="array" ref="L327">IFERROR(INDEX(tblConsorcios[Produto],MOD($J327,ROWS(tblConsorcios[Produto]))+1),"")</f>
        <v>Imóvel IE530 – 220m</v>
      </c>
      <c r="M327" s="20" cm="1">
        <f t="array" ref="M327">IFERROR(INDEX(tblConsorcios[Valor da Carta (R$)],MOD($J327,ROWS(tblConsorcios[Produto]))+1),"")</f>
        <v>530000</v>
      </c>
      <c r="N327" s="2" cm="1">
        <f t="array" ref="N327">IFERROR(INDEX(tblConsorcios[Prazo (meses)],MOD($J327,ROWS(tblConsorcios[Produto]))+1),"")</f>
        <v>220</v>
      </c>
      <c r="O327" s="20" cm="1">
        <f t="array" ref="O327">IFERROR(INDEX(tblConsorcios[Parcela Mensal (R$)],MOD($J327,ROWS(tblConsorcios[Produto]))+1),"")</f>
        <v>3078.82</v>
      </c>
      <c r="P327" s="20" cm="1">
        <f t="array" ref="P327">IFERROR(INDEX(tblClientes[Dividendo Mensal (R$)],INT($J327/ROWS(tblConsorcios[Produto]))+1),"")</f>
        <v>0</v>
      </c>
      <c r="Q327" s="20">
        <f t="shared" si="16"/>
        <v>-3078.82</v>
      </c>
      <c r="R327">
        <f t="shared" si="17"/>
        <v>0</v>
      </c>
    </row>
    <row r="328" spans="10:18" x14ac:dyDescent="0.2">
      <c r="J328">
        <f t="shared" si="15"/>
        <v>326</v>
      </c>
      <c r="K328" cm="1">
        <f t="array" ref="K328">IFERROR(INDEX(tblClientes[Cliente],INT($J328/ROWS(tblConsorcios[Produto]))+1),"")</f>
        <v>0</v>
      </c>
      <c r="L328" t="str" cm="1">
        <f t="array" ref="L328">IFERROR(INDEX(tblConsorcios[Produto],MOD($J328,ROWS(tblConsorcios[Produto]))+1),"")</f>
        <v>Imóvel IE530 – 200m</v>
      </c>
      <c r="M328" s="20" cm="1">
        <f t="array" ref="M328">IFERROR(INDEX(tblConsorcios[Valor da Carta (R$)],MOD($J328,ROWS(tblConsorcios[Produto]))+1),"")</f>
        <v>530000</v>
      </c>
      <c r="N328" s="2" cm="1">
        <f t="array" ref="N328">IFERROR(INDEX(tblConsorcios[Prazo (meses)],MOD($J328,ROWS(tblConsorcios[Produto]))+1),"")</f>
        <v>200</v>
      </c>
      <c r="O328" s="20" cm="1">
        <f t="array" ref="O328">IFERROR(INDEX(tblConsorcios[Parcela Mensal (R$)],MOD($J328,ROWS(tblConsorcios[Produto]))+1),"")</f>
        <v>3360.2</v>
      </c>
      <c r="P328" s="20" cm="1">
        <f t="array" ref="P328">IFERROR(INDEX(tblClientes[Dividendo Mensal (R$)],INT($J328/ROWS(tblConsorcios[Produto]))+1),"")</f>
        <v>0</v>
      </c>
      <c r="Q328" s="20">
        <f t="shared" si="16"/>
        <v>-3360.2</v>
      </c>
      <c r="R328">
        <f t="shared" si="17"/>
        <v>0</v>
      </c>
    </row>
    <row r="329" spans="10:18" x14ac:dyDescent="0.2">
      <c r="J329">
        <f t="shared" si="15"/>
        <v>327</v>
      </c>
      <c r="K329" cm="1">
        <f t="array" ref="K329">IFERROR(INDEX(tblClientes[Cliente],INT($J329/ROWS(tblConsorcios[Produto]))+1),"")</f>
        <v>0</v>
      </c>
      <c r="L329" t="str" cm="1">
        <f t="array" ref="L329">IFERROR(INDEX(tblConsorcios[Produto],MOD($J329,ROWS(tblConsorcios[Produto]))+1),"")</f>
        <v>Imóvel IE500 – 240m</v>
      </c>
      <c r="M329" s="20" cm="1">
        <f t="array" ref="M329">IFERROR(INDEX(tblConsorcios[Valor da Carta (R$)],MOD($J329,ROWS(tblConsorcios[Produto]))+1),"")</f>
        <v>500000</v>
      </c>
      <c r="N329" s="2" cm="1">
        <f t="array" ref="N329">IFERROR(INDEX(tblConsorcios[Prazo (meses)],MOD($J329,ROWS(tblConsorcios[Produto]))+1),"")</f>
        <v>240</v>
      </c>
      <c r="O329" s="20" cm="1">
        <f t="array" ref="O329">IFERROR(INDEX(tblConsorcios[Parcela Mensal (R$)],MOD($J329,ROWS(tblConsorcios[Produto]))+1),"")</f>
        <v>2683.33</v>
      </c>
      <c r="P329" s="20" cm="1">
        <f t="array" ref="P329">IFERROR(INDEX(tblClientes[Dividendo Mensal (R$)],INT($J329/ROWS(tblConsorcios[Produto]))+1),"")</f>
        <v>0</v>
      </c>
      <c r="Q329" s="20">
        <f t="shared" si="16"/>
        <v>-2683.33</v>
      </c>
      <c r="R329">
        <f t="shared" si="17"/>
        <v>0</v>
      </c>
    </row>
    <row r="330" spans="10:18" x14ac:dyDescent="0.2">
      <c r="J330">
        <f t="shared" si="15"/>
        <v>328</v>
      </c>
      <c r="K330" cm="1">
        <f t="array" ref="K330">IFERROR(INDEX(tblClientes[Cliente],INT($J330/ROWS(tblConsorcios[Produto]))+1),"")</f>
        <v>0</v>
      </c>
      <c r="L330" t="str" cm="1">
        <f t="array" ref="L330">IFERROR(INDEX(tblConsorcios[Produto],MOD($J330,ROWS(tblConsorcios[Produto]))+1),"")</f>
        <v>Imóvel IE500 – 220m</v>
      </c>
      <c r="M330" s="20" cm="1">
        <f t="array" ref="M330">IFERROR(INDEX(tblConsorcios[Valor da Carta (R$)],MOD($J330,ROWS(tblConsorcios[Produto]))+1),"")</f>
        <v>500000</v>
      </c>
      <c r="N330" s="2" cm="1">
        <f t="array" ref="N330">IFERROR(INDEX(tblConsorcios[Prazo (meses)],MOD($J330,ROWS(tblConsorcios[Produto]))+1),"")</f>
        <v>220</v>
      </c>
      <c r="O330" s="20" cm="1">
        <f t="array" ref="O330">IFERROR(INDEX(tblConsorcios[Parcela Mensal (R$)],MOD($J330,ROWS(tblConsorcios[Produto]))+1),"")</f>
        <v>2904.55</v>
      </c>
      <c r="P330" s="20" cm="1">
        <f t="array" ref="P330">IFERROR(INDEX(tblClientes[Dividendo Mensal (R$)],INT($J330/ROWS(tblConsorcios[Produto]))+1),"")</f>
        <v>0</v>
      </c>
      <c r="Q330" s="20">
        <f t="shared" si="16"/>
        <v>-2904.55</v>
      </c>
      <c r="R330">
        <f t="shared" si="17"/>
        <v>0</v>
      </c>
    </row>
    <row r="331" spans="10:18" x14ac:dyDescent="0.2">
      <c r="J331">
        <f t="shared" si="15"/>
        <v>329</v>
      </c>
      <c r="K331" cm="1">
        <f t="array" ref="K331">IFERROR(INDEX(tblClientes[Cliente],INT($J331/ROWS(tblConsorcios[Produto]))+1),"")</f>
        <v>0</v>
      </c>
      <c r="L331" t="str" cm="1">
        <f t="array" ref="L331">IFERROR(INDEX(tblConsorcios[Produto],MOD($J331,ROWS(tblConsorcios[Produto]))+1),"")</f>
        <v>Imóvel IE500 – 200m</v>
      </c>
      <c r="M331" s="20" cm="1">
        <f t="array" ref="M331">IFERROR(INDEX(tblConsorcios[Valor da Carta (R$)],MOD($J331,ROWS(tblConsorcios[Produto]))+1),"")</f>
        <v>500000</v>
      </c>
      <c r="N331" s="2" cm="1">
        <f t="array" ref="N331">IFERROR(INDEX(tblConsorcios[Prazo (meses)],MOD($J331,ROWS(tblConsorcios[Produto]))+1),"")</f>
        <v>200</v>
      </c>
      <c r="O331" s="20" cm="1">
        <f t="array" ref="O331">IFERROR(INDEX(tblConsorcios[Parcela Mensal (R$)],MOD($J331,ROWS(tblConsorcios[Produto]))+1),"")</f>
        <v>3170</v>
      </c>
      <c r="P331" s="20" cm="1">
        <f t="array" ref="P331">IFERROR(INDEX(tblClientes[Dividendo Mensal (R$)],INT($J331/ROWS(tblConsorcios[Produto]))+1),"")</f>
        <v>0</v>
      </c>
      <c r="Q331" s="20">
        <f t="shared" si="16"/>
        <v>-3170</v>
      </c>
      <c r="R331">
        <f t="shared" si="17"/>
        <v>0</v>
      </c>
    </row>
    <row r="332" spans="10:18" x14ac:dyDescent="0.2">
      <c r="J332">
        <f t="shared" si="15"/>
        <v>330</v>
      </c>
      <c r="K332" cm="1">
        <f t="array" ref="K332">IFERROR(INDEX(tblClientes[Cliente],INT($J332/ROWS(tblConsorcios[Produto]))+1),"")</f>
        <v>0</v>
      </c>
      <c r="L332" t="str" cm="1">
        <f t="array" ref="L332">IFERROR(INDEX(tblConsorcios[Produto],MOD($J332,ROWS(tblConsorcios[Produto]))+1),"")</f>
        <v>Imóvel IE480 – 240m</v>
      </c>
      <c r="M332" s="20" cm="1">
        <f t="array" ref="M332">IFERROR(INDEX(tblConsorcios[Valor da Carta (R$)],MOD($J332,ROWS(tblConsorcios[Produto]))+1),"")</f>
        <v>480000</v>
      </c>
      <c r="N332" s="2" cm="1">
        <f t="array" ref="N332">IFERROR(INDEX(tblConsorcios[Prazo (meses)],MOD($J332,ROWS(tblConsorcios[Produto]))+1),"")</f>
        <v>240</v>
      </c>
      <c r="O332" s="20" cm="1">
        <f t="array" ref="O332">IFERROR(INDEX(tblConsorcios[Parcela Mensal (R$)],MOD($J332,ROWS(tblConsorcios[Produto]))+1),"")</f>
        <v>2576</v>
      </c>
      <c r="P332" s="20" cm="1">
        <f t="array" ref="P332">IFERROR(INDEX(tblClientes[Dividendo Mensal (R$)],INT($J332/ROWS(tblConsorcios[Produto]))+1),"")</f>
        <v>0</v>
      </c>
      <c r="Q332" s="20">
        <f t="shared" si="16"/>
        <v>-2576</v>
      </c>
      <c r="R332">
        <f t="shared" si="17"/>
        <v>0</v>
      </c>
    </row>
    <row r="333" spans="10:18" x14ac:dyDescent="0.2">
      <c r="J333">
        <f t="shared" si="15"/>
        <v>331</v>
      </c>
      <c r="K333" cm="1">
        <f t="array" ref="K333">IFERROR(INDEX(tblClientes[Cliente],INT($J333/ROWS(tblConsorcios[Produto]))+1),"")</f>
        <v>0</v>
      </c>
      <c r="L333" t="str" cm="1">
        <f t="array" ref="L333">IFERROR(INDEX(tblConsorcios[Produto],MOD($J333,ROWS(tblConsorcios[Produto]))+1),"")</f>
        <v>Imóvel IE480 – 220m</v>
      </c>
      <c r="M333" s="20" cm="1">
        <f t="array" ref="M333">IFERROR(INDEX(tblConsorcios[Valor da Carta (R$)],MOD($J333,ROWS(tblConsorcios[Produto]))+1),"")</f>
        <v>480000</v>
      </c>
      <c r="N333" s="2" cm="1">
        <f t="array" ref="N333">IFERROR(INDEX(tblConsorcios[Prazo (meses)],MOD($J333,ROWS(tblConsorcios[Produto]))+1),"")</f>
        <v>220</v>
      </c>
      <c r="O333" s="20" cm="1">
        <f t="array" ref="O333">IFERROR(INDEX(tblConsorcios[Parcela Mensal (R$)],MOD($J333,ROWS(tblConsorcios[Produto]))+1),"")</f>
        <v>2788.36</v>
      </c>
      <c r="P333" s="20" cm="1">
        <f t="array" ref="P333">IFERROR(INDEX(tblClientes[Dividendo Mensal (R$)],INT($J333/ROWS(tblConsorcios[Produto]))+1),"")</f>
        <v>0</v>
      </c>
      <c r="Q333" s="20">
        <f t="shared" si="16"/>
        <v>-2788.36</v>
      </c>
      <c r="R333">
        <f t="shared" si="17"/>
        <v>0</v>
      </c>
    </row>
    <row r="334" spans="10:18" x14ac:dyDescent="0.2">
      <c r="J334">
        <f t="shared" si="15"/>
        <v>332</v>
      </c>
      <c r="K334" cm="1">
        <f t="array" ref="K334">IFERROR(INDEX(tblClientes[Cliente],INT($J334/ROWS(tblConsorcios[Produto]))+1),"")</f>
        <v>0</v>
      </c>
      <c r="L334" t="str" cm="1">
        <f t="array" ref="L334">IFERROR(INDEX(tblConsorcios[Produto],MOD($J334,ROWS(tblConsorcios[Produto]))+1),"")</f>
        <v>Imóvel IE480 – 200m</v>
      </c>
      <c r="M334" s="20" cm="1">
        <f t="array" ref="M334">IFERROR(INDEX(tblConsorcios[Valor da Carta (R$)],MOD($J334,ROWS(tblConsorcios[Produto]))+1),"")</f>
        <v>480000</v>
      </c>
      <c r="N334" s="2" cm="1">
        <f t="array" ref="N334">IFERROR(INDEX(tblConsorcios[Prazo (meses)],MOD($J334,ROWS(tblConsorcios[Produto]))+1),"")</f>
        <v>200</v>
      </c>
      <c r="O334" s="20" cm="1">
        <f t="array" ref="O334">IFERROR(INDEX(tblConsorcios[Parcela Mensal (R$)],MOD($J334,ROWS(tblConsorcios[Produto]))+1),"")</f>
        <v>3043.2</v>
      </c>
      <c r="P334" s="20" cm="1">
        <f t="array" ref="P334">IFERROR(INDEX(tblClientes[Dividendo Mensal (R$)],INT($J334/ROWS(tblConsorcios[Produto]))+1),"")</f>
        <v>0</v>
      </c>
      <c r="Q334" s="20">
        <f t="shared" si="16"/>
        <v>-3043.2</v>
      </c>
      <c r="R334">
        <f t="shared" si="17"/>
        <v>0</v>
      </c>
    </row>
    <row r="335" spans="10:18" x14ac:dyDescent="0.2">
      <c r="J335">
        <f t="shared" si="15"/>
        <v>333</v>
      </c>
      <c r="K335" cm="1">
        <f t="array" ref="K335">IFERROR(INDEX(tblClientes[Cliente],INT($J335/ROWS(tblConsorcios[Produto]))+1),"")</f>
        <v>0</v>
      </c>
      <c r="L335" t="str" cm="1">
        <f t="array" ref="L335">IFERROR(INDEX(tblConsorcios[Produto],MOD($J335,ROWS(tblConsorcios[Produto]))+1),"")</f>
        <v>Imóvel IE450 – 240m</v>
      </c>
      <c r="M335" s="20" cm="1">
        <f t="array" ref="M335">IFERROR(INDEX(tblConsorcios[Valor da Carta (R$)],MOD($J335,ROWS(tblConsorcios[Produto]))+1),"")</f>
        <v>450000</v>
      </c>
      <c r="N335" s="2" cm="1">
        <f t="array" ref="N335">IFERROR(INDEX(tblConsorcios[Prazo (meses)],MOD($J335,ROWS(tblConsorcios[Produto]))+1),"")</f>
        <v>240</v>
      </c>
      <c r="O335" s="20" cm="1">
        <f t="array" ref="O335">IFERROR(INDEX(tblConsorcios[Parcela Mensal (R$)],MOD($J335,ROWS(tblConsorcios[Produto]))+1),"")</f>
        <v>2415</v>
      </c>
      <c r="P335" s="20" cm="1">
        <f t="array" ref="P335">IFERROR(INDEX(tblClientes[Dividendo Mensal (R$)],INT($J335/ROWS(tblConsorcios[Produto]))+1),"")</f>
        <v>0</v>
      </c>
      <c r="Q335" s="20">
        <f t="shared" si="16"/>
        <v>-2415</v>
      </c>
      <c r="R335">
        <f t="shared" si="17"/>
        <v>0</v>
      </c>
    </row>
    <row r="336" spans="10:18" x14ac:dyDescent="0.2">
      <c r="J336">
        <f t="shared" si="15"/>
        <v>334</v>
      </c>
      <c r="K336" cm="1">
        <f t="array" ref="K336">IFERROR(INDEX(tblClientes[Cliente],INT($J336/ROWS(tblConsorcios[Produto]))+1),"")</f>
        <v>0</v>
      </c>
      <c r="L336" t="str" cm="1">
        <f t="array" ref="L336">IFERROR(INDEX(tblConsorcios[Produto],MOD($J336,ROWS(tblConsorcios[Produto]))+1),"")</f>
        <v>Imóvel IE450 – 220m</v>
      </c>
      <c r="M336" s="20" cm="1">
        <f t="array" ref="M336">IFERROR(INDEX(tblConsorcios[Valor da Carta (R$)],MOD($J336,ROWS(tblConsorcios[Produto]))+1),"")</f>
        <v>450000</v>
      </c>
      <c r="N336" s="2" cm="1">
        <f t="array" ref="N336">IFERROR(INDEX(tblConsorcios[Prazo (meses)],MOD($J336,ROWS(tblConsorcios[Produto]))+1),"")</f>
        <v>220</v>
      </c>
      <c r="O336" s="20" cm="1">
        <f t="array" ref="O336">IFERROR(INDEX(tblConsorcios[Parcela Mensal (R$)],MOD($J336,ROWS(tblConsorcios[Produto]))+1),"")</f>
        <v>2614.09</v>
      </c>
      <c r="P336" s="20" cm="1">
        <f t="array" ref="P336">IFERROR(INDEX(tblClientes[Dividendo Mensal (R$)],INT($J336/ROWS(tblConsorcios[Produto]))+1),"")</f>
        <v>0</v>
      </c>
      <c r="Q336" s="20">
        <f t="shared" si="16"/>
        <v>-2614.09</v>
      </c>
      <c r="R336">
        <f t="shared" si="17"/>
        <v>0</v>
      </c>
    </row>
    <row r="337" spans="10:18" x14ac:dyDescent="0.2">
      <c r="J337">
        <f t="shared" si="15"/>
        <v>335</v>
      </c>
      <c r="K337" cm="1">
        <f t="array" ref="K337">IFERROR(INDEX(tblClientes[Cliente],INT($J337/ROWS(tblConsorcios[Produto]))+1),"")</f>
        <v>0</v>
      </c>
      <c r="L337" t="str" cm="1">
        <f t="array" ref="L337">IFERROR(INDEX(tblConsorcios[Produto],MOD($J337,ROWS(tblConsorcios[Produto]))+1),"")</f>
        <v>Imóvel IE450 – 200m</v>
      </c>
      <c r="M337" s="20" cm="1">
        <f t="array" ref="M337">IFERROR(INDEX(tblConsorcios[Valor da Carta (R$)],MOD($J337,ROWS(tblConsorcios[Produto]))+1),"")</f>
        <v>450000</v>
      </c>
      <c r="N337" s="2" cm="1">
        <f t="array" ref="N337">IFERROR(INDEX(tblConsorcios[Prazo (meses)],MOD($J337,ROWS(tblConsorcios[Produto]))+1),"")</f>
        <v>200</v>
      </c>
      <c r="O337" s="20" cm="1">
        <f t="array" ref="O337">IFERROR(INDEX(tblConsorcios[Parcela Mensal (R$)],MOD($J337,ROWS(tblConsorcios[Produto]))+1),"")</f>
        <v>2853</v>
      </c>
      <c r="P337" s="20" cm="1">
        <f t="array" ref="P337">IFERROR(INDEX(tblClientes[Dividendo Mensal (R$)],INT($J337/ROWS(tblConsorcios[Produto]))+1),"")</f>
        <v>0</v>
      </c>
      <c r="Q337" s="20">
        <f t="shared" si="16"/>
        <v>-2853</v>
      </c>
      <c r="R337">
        <f t="shared" si="17"/>
        <v>0</v>
      </c>
    </row>
    <row r="338" spans="10:18" x14ac:dyDescent="0.2">
      <c r="J338">
        <f t="shared" si="15"/>
        <v>336</v>
      </c>
      <c r="K338" cm="1">
        <f t="array" ref="K338">IFERROR(INDEX(tblClientes[Cliente],INT($J338/ROWS(tblConsorcios[Produto]))+1),"")</f>
        <v>0</v>
      </c>
      <c r="L338" t="str" cm="1">
        <f t="array" ref="L338">IFERROR(INDEX(tblConsorcios[Produto],MOD($J338,ROWS(tblConsorcios[Produto]))+1),"")</f>
        <v>Imóvel IE430 – 240m</v>
      </c>
      <c r="M338" s="20" cm="1">
        <f t="array" ref="M338">IFERROR(INDEX(tblConsorcios[Valor da Carta (R$)],MOD($J338,ROWS(tblConsorcios[Produto]))+1),"")</f>
        <v>430000</v>
      </c>
      <c r="N338" s="2" cm="1">
        <f t="array" ref="N338">IFERROR(INDEX(tblConsorcios[Prazo (meses)],MOD($J338,ROWS(tblConsorcios[Produto]))+1),"")</f>
        <v>240</v>
      </c>
      <c r="O338" s="20" cm="1">
        <f t="array" ref="O338">IFERROR(INDEX(tblConsorcios[Parcela Mensal (R$)],MOD($J338,ROWS(tblConsorcios[Produto]))+1),"")</f>
        <v>2307.67</v>
      </c>
      <c r="P338" s="20" cm="1">
        <f t="array" ref="P338">IFERROR(INDEX(tblClientes[Dividendo Mensal (R$)],INT($J338/ROWS(tblConsorcios[Produto]))+1),"")</f>
        <v>0</v>
      </c>
      <c r="Q338" s="20">
        <f t="shared" si="16"/>
        <v>-2307.67</v>
      </c>
      <c r="R338">
        <f t="shared" si="17"/>
        <v>0</v>
      </c>
    </row>
    <row r="339" spans="10:18" x14ac:dyDescent="0.2">
      <c r="J339">
        <f t="shared" si="15"/>
        <v>337</v>
      </c>
      <c r="K339" cm="1">
        <f t="array" ref="K339">IFERROR(INDEX(tblClientes[Cliente],INT($J339/ROWS(tblConsorcios[Produto]))+1),"")</f>
        <v>0</v>
      </c>
      <c r="L339" t="str" cm="1">
        <f t="array" ref="L339">IFERROR(INDEX(tblConsorcios[Produto],MOD($J339,ROWS(tblConsorcios[Produto]))+1),"")</f>
        <v>Imóvel IE430 – 220m</v>
      </c>
      <c r="M339" s="20" cm="1">
        <f t="array" ref="M339">IFERROR(INDEX(tblConsorcios[Valor da Carta (R$)],MOD($J339,ROWS(tblConsorcios[Produto]))+1),"")</f>
        <v>430000</v>
      </c>
      <c r="N339" s="2" cm="1">
        <f t="array" ref="N339">IFERROR(INDEX(tblConsorcios[Prazo (meses)],MOD($J339,ROWS(tblConsorcios[Produto]))+1),"")</f>
        <v>220</v>
      </c>
      <c r="O339" s="20" cm="1">
        <f t="array" ref="O339">IFERROR(INDEX(tblConsorcios[Parcela Mensal (R$)],MOD($J339,ROWS(tblConsorcios[Produto]))+1),"")</f>
        <v>2497.91</v>
      </c>
      <c r="P339" s="20" cm="1">
        <f t="array" ref="P339">IFERROR(INDEX(tblClientes[Dividendo Mensal (R$)],INT($J339/ROWS(tblConsorcios[Produto]))+1),"")</f>
        <v>0</v>
      </c>
      <c r="Q339" s="20">
        <f t="shared" si="16"/>
        <v>-2497.91</v>
      </c>
      <c r="R339">
        <f t="shared" si="17"/>
        <v>0</v>
      </c>
    </row>
    <row r="340" spans="10:18" x14ac:dyDescent="0.2">
      <c r="J340">
        <f t="shared" si="15"/>
        <v>338</v>
      </c>
      <c r="K340" cm="1">
        <f t="array" ref="K340">IFERROR(INDEX(tblClientes[Cliente],INT($J340/ROWS(tblConsorcios[Produto]))+1),"")</f>
        <v>0</v>
      </c>
      <c r="L340" t="str" cm="1">
        <f t="array" ref="L340">IFERROR(INDEX(tblConsorcios[Produto],MOD($J340,ROWS(tblConsorcios[Produto]))+1),"")</f>
        <v>Imóvel IE430 – 200m</v>
      </c>
      <c r="M340" s="20" cm="1">
        <f t="array" ref="M340">IFERROR(INDEX(tblConsorcios[Valor da Carta (R$)],MOD($J340,ROWS(tblConsorcios[Produto]))+1),"")</f>
        <v>430000</v>
      </c>
      <c r="N340" s="2" cm="1">
        <f t="array" ref="N340">IFERROR(INDEX(tblConsorcios[Prazo (meses)],MOD($J340,ROWS(tblConsorcios[Produto]))+1),"")</f>
        <v>200</v>
      </c>
      <c r="O340" s="20" cm="1">
        <f t="array" ref="O340">IFERROR(INDEX(tblConsorcios[Parcela Mensal (R$)],MOD($J340,ROWS(tblConsorcios[Produto]))+1),"")</f>
        <v>2726.2</v>
      </c>
      <c r="P340" s="20" cm="1">
        <f t="array" ref="P340">IFERROR(INDEX(tblClientes[Dividendo Mensal (R$)],INT($J340/ROWS(tblConsorcios[Produto]))+1),"")</f>
        <v>0</v>
      </c>
      <c r="Q340" s="20">
        <f t="shared" si="16"/>
        <v>-2726.2</v>
      </c>
      <c r="R340">
        <f t="shared" si="17"/>
        <v>0</v>
      </c>
    </row>
    <row r="341" spans="10:18" x14ac:dyDescent="0.2">
      <c r="J341">
        <f t="shared" si="15"/>
        <v>339</v>
      </c>
      <c r="K341" cm="1">
        <f t="array" ref="K341">IFERROR(INDEX(tblClientes[Cliente],INT($J341/ROWS(tblConsorcios[Produto]))+1),"")</f>
        <v>0</v>
      </c>
      <c r="L341" t="str" cm="1">
        <f t="array" ref="L341">IFERROR(INDEX(tblConsorcios[Produto],MOD($J341,ROWS(tblConsorcios[Produto]))+1),"")</f>
        <v>Imóvel IE400 – 240m</v>
      </c>
      <c r="M341" s="20" cm="1">
        <f t="array" ref="M341">IFERROR(INDEX(tblConsorcios[Valor da Carta (R$)],MOD($J341,ROWS(tblConsorcios[Produto]))+1),"")</f>
        <v>400000</v>
      </c>
      <c r="N341" s="2" cm="1">
        <f t="array" ref="N341">IFERROR(INDEX(tblConsorcios[Prazo (meses)],MOD($J341,ROWS(tblConsorcios[Produto]))+1),"")</f>
        <v>240</v>
      </c>
      <c r="O341" s="20" cm="1">
        <f t="array" ref="O341">IFERROR(INDEX(tblConsorcios[Parcela Mensal (R$)],MOD($J341,ROWS(tblConsorcios[Produto]))+1),"")</f>
        <v>2146.67</v>
      </c>
      <c r="P341" s="20" cm="1">
        <f t="array" ref="P341">IFERROR(INDEX(tblClientes[Dividendo Mensal (R$)],INT($J341/ROWS(tblConsorcios[Produto]))+1),"")</f>
        <v>0</v>
      </c>
      <c r="Q341" s="20">
        <f t="shared" si="16"/>
        <v>-2146.67</v>
      </c>
      <c r="R341">
        <f t="shared" si="17"/>
        <v>0</v>
      </c>
    </row>
    <row r="342" spans="10:18" x14ac:dyDescent="0.2">
      <c r="J342">
        <f t="shared" si="15"/>
        <v>340</v>
      </c>
      <c r="K342" cm="1">
        <f t="array" ref="K342">IFERROR(INDEX(tblClientes[Cliente],INT($J342/ROWS(tblConsorcios[Produto]))+1),"")</f>
        <v>0</v>
      </c>
      <c r="L342" t="str" cm="1">
        <f t="array" ref="L342">IFERROR(INDEX(tblConsorcios[Produto],MOD($J342,ROWS(tblConsorcios[Produto]))+1),"")</f>
        <v>Imóvel IE400 – 220m</v>
      </c>
      <c r="M342" s="20" cm="1">
        <f t="array" ref="M342">IFERROR(INDEX(tblConsorcios[Valor da Carta (R$)],MOD($J342,ROWS(tblConsorcios[Produto]))+1),"")</f>
        <v>400000</v>
      </c>
      <c r="N342" s="2" cm="1">
        <f t="array" ref="N342">IFERROR(INDEX(tblConsorcios[Prazo (meses)],MOD($J342,ROWS(tblConsorcios[Produto]))+1),"")</f>
        <v>220</v>
      </c>
      <c r="O342" s="20" cm="1">
        <f t="array" ref="O342">IFERROR(INDEX(tblConsorcios[Parcela Mensal (R$)],MOD($J342,ROWS(tblConsorcios[Produto]))+1),"")</f>
        <v>2323.64</v>
      </c>
      <c r="P342" s="20" cm="1">
        <f t="array" ref="P342">IFERROR(INDEX(tblClientes[Dividendo Mensal (R$)],INT($J342/ROWS(tblConsorcios[Produto]))+1),"")</f>
        <v>0</v>
      </c>
      <c r="Q342" s="20">
        <f t="shared" si="16"/>
        <v>-2323.64</v>
      </c>
      <c r="R342">
        <f t="shared" si="17"/>
        <v>0</v>
      </c>
    </row>
    <row r="343" spans="10:18" x14ac:dyDescent="0.2">
      <c r="J343">
        <f t="shared" si="15"/>
        <v>341</v>
      </c>
      <c r="K343" cm="1">
        <f t="array" ref="K343">IFERROR(INDEX(tblClientes[Cliente],INT($J343/ROWS(tblConsorcios[Produto]))+1),"")</f>
        <v>0</v>
      </c>
      <c r="L343" t="str" cm="1">
        <f t="array" ref="L343">IFERROR(INDEX(tblConsorcios[Produto],MOD($J343,ROWS(tblConsorcios[Produto]))+1),"")</f>
        <v>Imóvel IE400 – 200m</v>
      </c>
      <c r="M343" s="20" cm="1">
        <f t="array" ref="M343">IFERROR(INDEX(tblConsorcios[Valor da Carta (R$)],MOD($J343,ROWS(tblConsorcios[Produto]))+1),"")</f>
        <v>400000</v>
      </c>
      <c r="N343" s="2" cm="1">
        <f t="array" ref="N343">IFERROR(INDEX(tblConsorcios[Prazo (meses)],MOD($J343,ROWS(tblConsorcios[Produto]))+1),"")</f>
        <v>200</v>
      </c>
      <c r="O343" s="20" cm="1">
        <f t="array" ref="O343">IFERROR(INDEX(tblConsorcios[Parcela Mensal (R$)],MOD($J343,ROWS(tblConsorcios[Produto]))+1),"")</f>
        <v>2536</v>
      </c>
      <c r="P343" s="20" cm="1">
        <f t="array" ref="P343">IFERROR(INDEX(tblClientes[Dividendo Mensal (R$)],INT($J343/ROWS(tblConsorcios[Produto]))+1),"")</f>
        <v>0</v>
      </c>
      <c r="Q343" s="20">
        <f t="shared" si="16"/>
        <v>-2536</v>
      </c>
      <c r="R343">
        <f t="shared" si="17"/>
        <v>0</v>
      </c>
    </row>
    <row r="344" spans="10:18" x14ac:dyDescent="0.2">
      <c r="J344">
        <f t="shared" si="15"/>
        <v>342</v>
      </c>
      <c r="K344" cm="1">
        <f t="array" ref="K344">IFERROR(INDEX(tblClientes[Cliente],INT($J344/ROWS(tblConsorcios[Produto]))+1),"")</f>
        <v>0</v>
      </c>
      <c r="L344" t="str" cm="1">
        <f t="array" ref="L344">IFERROR(INDEX(tblConsorcios[Produto],MOD($J344,ROWS(tblConsorcios[Produto]))+1),"")</f>
        <v>Imóvel IE380 – 240m</v>
      </c>
      <c r="M344" s="20" cm="1">
        <f t="array" ref="M344">IFERROR(INDEX(tblConsorcios[Valor da Carta (R$)],MOD($J344,ROWS(tblConsorcios[Produto]))+1),"")</f>
        <v>380000</v>
      </c>
      <c r="N344" s="2" cm="1">
        <f t="array" ref="N344">IFERROR(INDEX(tblConsorcios[Prazo (meses)],MOD($J344,ROWS(tblConsorcios[Produto]))+1),"")</f>
        <v>240</v>
      </c>
      <c r="O344" s="20" cm="1">
        <f t="array" ref="O344">IFERROR(INDEX(tblConsorcios[Parcela Mensal (R$)],MOD($J344,ROWS(tblConsorcios[Produto]))+1),"")</f>
        <v>2039.33</v>
      </c>
      <c r="P344" s="20" cm="1">
        <f t="array" ref="P344">IFERROR(INDEX(tblClientes[Dividendo Mensal (R$)],INT($J344/ROWS(tblConsorcios[Produto]))+1),"")</f>
        <v>0</v>
      </c>
      <c r="Q344" s="20">
        <f t="shared" si="16"/>
        <v>-2039.33</v>
      </c>
      <c r="R344">
        <f t="shared" si="17"/>
        <v>0</v>
      </c>
    </row>
    <row r="345" spans="10:18" x14ac:dyDescent="0.2">
      <c r="J345">
        <f t="shared" si="15"/>
        <v>343</v>
      </c>
      <c r="K345" cm="1">
        <f t="array" ref="K345">IFERROR(INDEX(tblClientes[Cliente],INT($J345/ROWS(tblConsorcios[Produto]))+1),"")</f>
        <v>0</v>
      </c>
      <c r="L345" t="str" cm="1">
        <f t="array" ref="L345">IFERROR(INDEX(tblConsorcios[Produto],MOD($J345,ROWS(tblConsorcios[Produto]))+1),"")</f>
        <v>Imóvel IE380 – 220m</v>
      </c>
      <c r="M345" s="20" cm="1">
        <f t="array" ref="M345">IFERROR(INDEX(tblConsorcios[Valor da Carta (R$)],MOD($J345,ROWS(tblConsorcios[Produto]))+1),"")</f>
        <v>380000</v>
      </c>
      <c r="N345" s="2" cm="1">
        <f t="array" ref="N345">IFERROR(INDEX(tblConsorcios[Prazo (meses)],MOD($J345,ROWS(tblConsorcios[Produto]))+1),"")</f>
        <v>220</v>
      </c>
      <c r="O345" s="20" cm="1">
        <f t="array" ref="O345">IFERROR(INDEX(tblConsorcios[Parcela Mensal (R$)],MOD($J345,ROWS(tblConsorcios[Produto]))+1),"")</f>
        <v>2207.4499999999998</v>
      </c>
      <c r="P345" s="20" cm="1">
        <f t="array" ref="P345">IFERROR(INDEX(tblClientes[Dividendo Mensal (R$)],INT($J345/ROWS(tblConsorcios[Produto]))+1),"")</f>
        <v>0</v>
      </c>
      <c r="Q345" s="20">
        <f t="shared" si="16"/>
        <v>-2207.4499999999998</v>
      </c>
      <c r="R345">
        <f t="shared" si="17"/>
        <v>0</v>
      </c>
    </row>
    <row r="346" spans="10:18" x14ac:dyDescent="0.2">
      <c r="J346">
        <f t="shared" si="15"/>
        <v>344</v>
      </c>
      <c r="K346" cm="1">
        <f t="array" ref="K346">IFERROR(INDEX(tblClientes[Cliente],INT($J346/ROWS(tblConsorcios[Produto]))+1),"")</f>
        <v>0</v>
      </c>
      <c r="L346" t="str" cm="1">
        <f t="array" ref="L346">IFERROR(INDEX(tblConsorcios[Produto],MOD($J346,ROWS(tblConsorcios[Produto]))+1),"")</f>
        <v>Imóvel IE380 – 200m</v>
      </c>
      <c r="M346" s="20" cm="1">
        <f t="array" ref="M346">IFERROR(INDEX(tblConsorcios[Valor da Carta (R$)],MOD($J346,ROWS(tblConsorcios[Produto]))+1),"")</f>
        <v>380000</v>
      </c>
      <c r="N346" s="2" cm="1">
        <f t="array" ref="N346">IFERROR(INDEX(tblConsorcios[Prazo (meses)],MOD($J346,ROWS(tblConsorcios[Produto]))+1),"")</f>
        <v>200</v>
      </c>
      <c r="O346" s="20" cm="1">
        <f t="array" ref="O346">IFERROR(INDEX(tblConsorcios[Parcela Mensal (R$)],MOD($J346,ROWS(tblConsorcios[Produto]))+1),"")</f>
        <v>2409.1999999999998</v>
      </c>
      <c r="P346" s="20" cm="1">
        <f t="array" ref="P346">IFERROR(INDEX(tblClientes[Dividendo Mensal (R$)],INT($J346/ROWS(tblConsorcios[Produto]))+1),"")</f>
        <v>0</v>
      </c>
      <c r="Q346" s="20">
        <f t="shared" si="16"/>
        <v>-2409.1999999999998</v>
      </c>
      <c r="R346">
        <f t="shared" si="17"/>
        <v>0</v>
      </c>
    </row>
    <row r="347" spans="10:18" x14ac:dyDescent="0.2">
      <c r="J347">
        <f t="shared" si="15"/>
        <v>345</v>
      </c>
      <c r="K347" cm="1">
        <f t="array" ref="K347">IFERROR(INDEX(tblClientes[Cliente],INT($J347/ROWS(tblConsorcios[Produto]))+1),"")</f>
        <v>0</v>
      </c>
      <c r="L347" t="str" cm="1">
        <f t="array" ref="L347">IFERROR(INDEX(tblConsorcios[Produto],MOD($J347,ROWS(tblConsorcios[Produto]))+1),"")</f>
        <v>Imóvel IE350 – 240m</v>
      </c>
      <c r="M347" s="20" cm="1">
        <f t="array" ref="M347">IFERROR(INDEX(tblConsorcios[Valor da Carta (R$)],MOD($J347,ROWS(tblConsorcios[Produto]))+1),"")</f>
        <v>350000</v>
      </c>
      <c r="N347" s="2" cm="1">
        <f t="array" ref="N347">IFERROR(INDEX(tblConsorcios[Prazo (meses)],MOD($J347,ROWS(tblConsorcios[Produto]))+1),"")</f>
        <v>240</v>
      </c>
      <c r="O347" s="20" cm="1">
        <f t="array" ref="O347">IFERROR(INDEX(tblConsorcios[Parcela Mensal (R$)],MOD($J347,ROWS(tblConsorcios[Produto]))+1),"")</f>
        <v>1878.33</v>
      </c>
      <c r="P347" s="20" cm="1">
        <f t="array" ref="P347">IFERROR(INDEX(tblClientes[Dividendo Mensal (R$)],INT($J347/ROWS(tblConsorcios[Produto]))+1),"")</f>
        <v>0</v>
      </c>
      <c r="Q347" s="20">
        <f t="shared" si="16"/>
        <v>-1878.33</v>
      </c>
      <c r="R347">
        <f t="shared" si="17"/>
        <v>0</v>
      </c>
    </row>
    <row r="348" spans="10:18" x14ac:dyDescent="0.2">
      <c r="J348">
        <f t="shared" si="15"/>
        <v>346</v>
      </c>
      <c r="K348" cm="1">
        <f t="array" ref="K348">IFERROR(INDEX(tblClientes[Cliente],INT($J348/ROWS(tblConsorcios[Produto]))+1),"")</f>
        <v>0</v>
      </c>
      <c r="L348" t="str" cm="1">
        <f t="array" ref="L348">IFERROR(INDEX(tblConsorcios[Produto],MOD($J348,ROWS(tblConsorcios[Produto]))+1),"")</f>
        <v>Imóvel IE350 – 220m</v>
      </c>
      <c r="M348" s="20" cm="1">
        <f t="array" ref="M348">IFERROR(INDEX(tblConsorcios[Valor da Carta (R$)],MOD($J348,ROWS(tblConsorcios[Produto]))+1),"")</f>
        <v>350000</v>
      </c>
      <c r="N348" s="2" cm="1">
        <f t="array" ref="N348">IFERROR(INDEX(tblConsorcios[Prazo (meses)],MOD($J348,ROWS(tblConsorcios[Produto]))+1),"")</f>
        <v>220</v>
      </c>
      <c r="O348" s="20" cm="1">
        <f t="array" ref="O348">IFERROR(INDEX(tblConsorcios[Parcela Mensal (R$)],MOD($J348,ROWS(tblConsorcios[Produto]))+1),"")</f>
        <v>2033.18</v>
      </c>
      <c r="P348" s="20" cm="1">
        <f t="array" ref="P348">IFERROR(INDEX(tblClientes[Dividendo Mensal (R$)],INT($J348/ROWS(tblConsorcios[Produto]))+1),"")</f>
        <v>0</v>
      </c>
      <c r="Q348" s="20">
        <f t="shared" si="16"/>
        <v>-2033.18</v>
      </c>
      <c r="R348">
        <f t="shared" si="17"/>
        <v>0</v>
      </c>
    </row>
    <row r="349" spans="10:18" x14ac:dyDescent="0.2">
      <c r="J349">
        <f t="shared" si="15"/>
        <v>347</v>
      </c>
      <c r="K349" cm="1">
        <f t="array" ref="K349">IFERROR(INDEX(tblClientes[Cliente],INT($J349/ROWS(tblConsorcios[Produto]))+1),"")</f>
        <v>0</v>
      </c>
      <c r="L349" t="str" cm="1">
        <f t="array" ref="L349">IFERROR(INDEX(tblConsorcios[Produto],MOD($J349,ROWS(tblConsorcios[Produto]))+1),"")</f>
        <v>Imóvel IE350 – 200m</v>
      </c>
      <c r="M349" s="20" cm="1">
        <f t="array" ref="M349">IFERROR(INDEX(tblConsorcios[Valor da Carta (R$)],MOD($J349,ROWS(tblConsorcios[Produto]))+1),"")</f>
        <v>350000</v>
      </c>
      <c r="N349" s="2" cm="1">
        <f t="array" ref="N349">IFERROR(INDEX(tblConsorcios[Prazo (meses)],MOD($J349,ROWS(tblConsorcios[Produto]))+1),"")</f>
        <v>200</v>
      </c>
      <c r="O349" s="20" cm="1">
        <f t="array" ref="O349">IFERROR(INDEX(tblConsorcios[Parcela Mensal (R$)],MOD($J349,ROWS(tblConsorcios[Produto]))+1),"")</f>
        <v>2219</v>
      </c>
      <c r="P349" s="20" cm="1">
        <f t="array" ref="P349">IFERROR(INDEX(tblClientes[Dividendo Mensal (R$)],INT($J349/ROWS(tblConsorcios[Produto]))+1),"")</f>
        <v>0</v>
      </c>
      <c r="Q349" s="20">
        <f t="shared" si="16"/>
        <v>-2219</v>
      </c>
      <c r="R349">
        <f t="shared" si="17"/>
        <v>0</v>
      </c>
    </row>
    <row r="350" spans="10:18" x14ac:dyDescent="0.2">
      <c r="J350">
        <f t="shared" si="15"/>
        <v>348</v>
      </c>
      <c r="K350" cm="1">
        <f t="array" ref="K350">IFERROR(INDEX(tblClientes[Cliente],INT($J350/ROWS(tblConsorcios[Produto]))+1),"")</f>
        <v>0</v>
      </c>
      <c r="L350" t="str" cm="1">
        <f t="array" ref="L350">IFERROR(INDEX(tblConsorcios[Produto],MOD($J350,ROWS(tblConsorcios[Produto]))+1),"")</f>
        <v>Imóvel IE330 – 240m</v>
      </c>
      <c r="M350" s="20" cm="1">
        <f t="array" ref="M350">IFERROR(INDEX(tblConsorcios[Valor da Carta (R$)],MOD($J350,ROWS(tblConsorcios[Produto]))+1),"")</f>
        <v>330000</v>
      </c>
      <c r="N350" s="2" cm="1">
        <f t="array" ref="N350">IFERROR(INDEX(tblConsorcios[Prazo (meses)],MOD($J350,ROWS(tblConsorcios[Produto]))+1),"")</f>
        <v>240</v>
      </c>
      <c r="O350" s="20" cm="1">
        <f t="array" ref="O350">IFERROR(INDEX(tblConsorcios[Parcela Mensal (R$)],MOD($J350,ROWS(tblConsorcios[Produto]))+1),"")</f>
        <v>1771</v>
      </c>
      <c r="P350" s="20" cm="1">
        <f t="array" ref="P350">IFERROR(INDEX(tblClientes[Dividendo Mensal (R$)],INT($J350/ROWS(tblConsorcios[Produto]))+1),"")</f>
        <v>0</v>
      </c>
      <c r="Q350" s="20">
        <f t="shared" si="16"/>
        <v>-1771</v>
      </c>
      <c r="R350">
        <f t="shared" si="17"/>
        <v>0</v>
      </c>
    </row>
    <row r="351" spans="10:18" x14ac:dyDescent="0.2">
      <c r="J351">
        <f t="shared" si="15"/>
        <v>349</v>
      </c>
      <c r="K351" cm="1">
        <f t="array" ref="K351">IFERROR(INDEX(tblClientes[Cliente],INT($J351/ROWS(tblConsorcios[Produto]))+1),"")</f>
        <v>0</v>
      </c>
      <c r="L351" t="str" cm="1">
        <f t="array" ref="L351">IFERROR(INDEX(tblConsorcios[Produto],MOD($J351,ROWS(tblConsorcios[Produto]))+1),"")</f>
        <v>Imóvel IE330 – 220m</v>
      </c>
      <c r="M351" s="20" cm="1">
        <f t="array" ref="M351">IFERROR(INDEX(tblConsorcios[Valor da Carta (R$)],MOD($J351,ROWS(tblConsorcios[Produto]))+1),"")</f>
        <v>330000</v>
      </c>
      <c r="N351" s="2" cm="1">
        <f t="array" ref="N351">IFERROR(INDEX(tblConsorcios[Prazo (meses)],MOD($J351,ROWS(tblConsorcios[Produto]))+1),"")</f>
        <v>220</v>
      </c>
      <c r="O351" s="20" cm="1">
        <f t="array" ref="O351">IFERROR(INDEX(tblConsorcios[Parcela Mensal (R$)],MOD($J351,ROWS(tblConsorcios[Produto]))+1),"")</f>
        <v>1917</v>
      </c>
      <c r="P351" s="20" cm="1">
        <f t="array" ref="P351">IFERROR(INDEX(tblClientes[Dividendo Mensal (R$)],INT($J351/ROWS(tblConsorcios[Produto]))+1),"")</f>
        <v>0</v>
      </c>
      <c r="Q351" s="20">
        <f t="shared" si="16"/>
        <v>-1917</v>
      </c>
      <c r="R351">
        <f t="shared" si="17"/>
        <v>0</v>
      </c>
    </row>
    <row r="352" spans="10:18" x14ac:dyDescent="0.2">
      <c r="J352">
        <f t="shared" si="15"/>
        <v>350</v>
      </c>
      <c r="K352" cm="1">
        <f t="array" ref="K352">IFERROR(INDEX(tblClientes[Cliente],INT($J352/ROWS(tblConsorcios[Produto]))+1),"")</f>
        <v>0</v>
      </c>
      <c r="L352" t="str" cm="1">
        <f t="array" ref="L352">IFERROR(INDEX(tblConsorcios[Produto],MOD($J352,ROWS(tblConsorcios[Produto]))+1),"")</f>
        <v>Imóvel IE330 – 200m</v>
      </c>
      <c r="M352" s="20" cm="1">
        <f t="array" ref="M352">IFERROR(INDEX(tblConsorcios[Valor da Carta (R$)],MOD($J352,ROWS(tblConsorcios[Produto]))+1),"")</f>
        <v>330000</v>
      </c>
      <c r="N352" s="2" cm="1">
        <f t="array" ref="N352">IFERROR(INDEX(tblConsorcios[Prazo (meses)],MOD($J352,ROWS(tblConsorcios[Produto]))+1),"")</f>
        <v>200</v>
      </c>
      <c r="O352" s="20" cm="1">
        <f t="array" ref="O352">IFERROR(INDEX(tblConsorcios[Parcela Mensal (R$)],MOD($J352,ROWS(tblConsorcios[Produto]))+1),"")</f>
        <v>2092.1999999999998</v>
      </c>
      <c r="P352" s="20" cm="1">
        <f t="array" ref="P352">IFERROR(INDEX(tblClientes[Dividendo Mensal (R$)],INT($J352/ROWS(tblConsorcios[Produto]))+1),"")</f>
        <v>0</v>
      </c>
      <c r="Q352" s="20">
        <f t="shared" si="16"/>
        <v>-2092.1999999999998</v>
      </c>
      <c r="R352">
        <f t="shared" si="17"/>
        <v>0</v>
      </c>
    </row>
    <row r="353" spans="10:18" x14ac:dyDescent="0.2">
      <c r="J353">
        <f t="shared" si="15"/>
        <v>351</v>
      </c>
      <c r="K353" cm="1">
        <f t="array" ref="K353">IFERROR(INDEX(tblClientes[Cliente],INT($J353/ROWS(tblConsorcios[Produto]))+1),"")</f>
        <v>0</v>
      </c>
      <c r="L353" t="str" cm="1">
        <f t="array" ref="L353">IFERROR(INDEX(tblConsorcios[Produto],MOD($J353,ROWS(tblConsorcios[Produto]))+1),"")</f>
        <v>Imóvel IE300 – 240m</v>
      </c>
      <c r="M353" s="20" cm="1">
        <f t="array" ref="M353">IFERROR(INDEX(tblConsorcios[Valor da Carta (R$)],MOD($J353,ROWS(tblConsorcios[Produto]))+1),"")</f>
        <v>300000</v>
      </c>
      <c r="N353" s="2" cm="1">
        <f t="array" ref="N353">IFERROR(INDEX(tblConsorcios[Prazo (meses)],MOD($J353,ROWS(tblConsorcios[Produto]))+1),"")</f>
        <v>240</v>
      </c>
      <c r="O353" s="20" cm="1">
        <f t="array" ref="O353">IFERROR(INDEX(tblConsorcios[Parcela Mensal (R$)],MOD($J353,ROWS(tblConsorcios[Produto]))+1),"")</f>
        <v>1610</v>
      </c>
      <c r="P353" s="20" cm="1">
        <f t="array" ref="P353">IFERROR(INDEX(tblClientes[Dividendo Mensal (R$)],INT($J353/ROWS(tblConsorcios[Produto]))+1),"")</f>
        <v>0</v>
      </c>
      <c r="Q353" s="20">
        <f t="shared" si="16"/>
        <v>-1610</v>
      </c>
      <c r="R353">
        <f t="shared" si="17"/>
        <v>0</v>
      </c>
    </row>
    <row r="354" spans="10:18" x14ac:dyDescent="0.2">
      <c r="J354">
        <f t="shared" si="15"/>
        <v>352</v>
      </c>
      <c r="K354" cm="1">
        <f t="array" ref="K354">IFERROR(INDEX(tblClientes[Cliente],INT($J354/ROWS(tblConsorcios[Produto]))+1),"")</f>
        <v>0</v>
      </c>
      <c r="L354" t="str" cm="1">
        <f t="array" ref="L354">IFERROR(INDEX(tblConsorcios[Produto],MOD($J354,ROWS(tblConsorcios[Produto]))+1),"")</f>
        <v>Imóvel IE300 – 220m</v>
      </c>
      <c r="M354" s="20" cm="1">
        <f t="array" ref="M354">IFERROR(INDEX(tblConsorcios[Valor da Carta (R$)],MOD($J354,ROWS(tblConsorcios[Produto]))+1),"")</f>
        <v>300000</v>
      </c>
      <c r="N354" s="2" cm="1">
        <f t="array" ref="N354">IFERROR(INDEX(tblConsorcios[Prazo (meses)],MOD($J354,ROWS(tblConsorcios[Produto]))+1),"")</f>
        <v>220</v>
      </c>
      <c r="O354" s="20" cm="1">
        <f t="array" ref="O354">IFERROR(INDEX(tblConsorcios[Parcela Mensal (R$)],MOD($J354,ROWS(tblConsorcios[Produto]))+1),"")</f>
        <v>1742.73</v>
      </c>
      <c r="P354" s="20" cm="1">
        <f t="array" ref="P354">IFERROR(INDEX(tblClientes[Dividendo Mensal (R$)],INT($J354/ROWS(tblConsorcios[Produto]))+1),"")</f>
        <v>0</v>
      </c>
      <c r="Q354" s="20">
        <f t="shared" si="16"/>
        <v>-1742.73</v>
      </c>
      <c r="R354">
        <f t="shared" si="17"/>
        <v>0</v>
      </c>
    </row>
    <row r="355" spans="10:18" x14ac:dyDescent="0.2">
      <c r="J355">
        <f t="shared" si="15"/>
        <v>353</v>
      </c>
      <c r="K355" cm="1">
        <f t="array" ref="K355">IFERROR(INDEX(tblClientes[Cliente],INT($J355/ROWS(tblConsorcios[Produto]))+1),"")</f>
        <v>0</v>
      </c>
      <c r="L355" t="str" cm="1">
        <f t="array" ref="L355">IFERROR(INDEX(tblConsorcios[Produto],MOD($J355,ROWS(tblConsorcios[Produto]))+1),"")</f>
        <v>Imóvel IE300 – 200m</v>
      </c>
      <c r="M355" s="20" cm="1">
        <f t="array" ref="M355">IFERROR(INDEX(tblConsorcios[Valor da Carta (R$)],MOD($J355,ROWS(tblConsorcios[Produto]))+1),"")</f>
        <v>300000</v>
      </c>
      <c r="N355" s="2" cm="1">
        <f t="array" ref="N355">IFERROR(INDEX(tblConsorcios[Prazo (meses)],MOD($J355,ROWS(tblConsorcios[Produto]))+1),"")</f>
        <v>200</v>
      </c>
      <c r="O355" s="20" cm="1">
        <f t="array" ref="O355">IFERROR(INDEX(tblConsorcios[Parcela Mensal (R$)],MOD($J355,ROWS(tblConsorcios[Produto]))+1),"")</f>
        <v>1902</v>
      </c>
      <c r="P355" s="20" cm="1">
        <f t="array" ref="P355">IFERROR(INDEX(tblClientes[Dividendo Mensal (R$)],INT($J355/ROWS(tblConsorcios[Produto]))+1),"")</f>
        <v>0</v>
      </c>
      <c r="Q355" s="20">
        <f t="shared" si="16"/>
        <v>-1902</v>
      </c>
      <c r="R355">
        <f t="shared" si="17"/>
        <v>0</v>
      </c>
    </row>
    <row r="356" spans="10:18" x14ac:dyDescent="0.2">
      <c r="J356">
        <f t="shared" si="15"/>
        <v>354</v>
      </c>
      <c r="K356" cm="1">
        <f t="array" ref="K356">IFERROR(INDEX(tblClientes[Cliente],INT($J356/ROWS(tblConsorcios[Produto]))+1),"")</f>
        <v>0</v>
      </c>
      <c r="L356" t="str" cm="1">
        <f t="array" ref="L356">IFERROR(INDEX(tblConsorcios[Produto],MOD($J356,ROWS(tblConsorcios[Produto]))+1),"")</f>
        <v>Imóvel IE240 – 240m</v>
      </c>
      <c r="M356" s="20" cm="1">
        <f t="array" ref="M356">IFERROR(INDEX(tblConsorcios[Valor da Carta (R$)],MOD($J356,ROWS(tblConsorcios[Produto]))+1),"")</f>
        <v>240000</v>
      </c>
      <c r="N356" s="2" cm="1">
        <f t="array" ref="N356">IFERROR(INDEX(tblConsorcios[Prazo (meses)],MOD($J356,ROWS(tblConsorcios[Produto]))+1),"")</f>
        <v>240</v>
      </c>
      <c r="O356" s="20" cm="1">
        <f t="array" ref="O356">IFERROR(INDEX(tblConsorcios[Parcela Mensal (R$)],MOD($J356,ROWS(tblConsorcios[Produto]))+1),"")</f>
        <v>1288</v>
      </c>
      <c r="P356" s="20" cm="1">
        <f t="array" ref="P356">IFERROR(INDEX(tblClientes[Dividendo Mensal (R$)],INT($J356/ROWS(tblConsorcios[Produto]))+1),"")</f>
        <v>0</v>
      </c>
      <c r="Q356" s="20">
        <f t="shared" si="16"/>
        <v>-1288</v>
      </c>
      <c r="R356">
        <f t="shared" si="17"/>
        <v>0</v>
      </c>
    </row>
    <row r="357" spans="10:18" x14ac:dyDescent="0.2">
      <c r="J357">
        <f t="shared" si="15"/>
        <v>355</v>
      </c>
      <c r="K357" cm="1">
        <f t="array" ref="K357">IFERROR(INDEX(tblClientes[Cliente],INT($J357/ROWS(tblConsorcios[Produto]))+1),"")</f>
        <v>0</v>
      </c>
      <c r="L357" t="str" cm="1">
        <f t="array" ref="L357">IFERROR(INDEX(tblConsorcios[Produto],MOD($J357,ROWS(tblConsorcios[Produto]))+1),"")</f>
        <v>Imóvel IE240 – 220m</v>
      </c>
      <c r="M357" s="20" cm="1">
        <f t="array" ref="M357">IFERROR(INDEX(tblConsorcios[Valor da Carta (R$)],MOD($J357,ROWS(tblConsorcios[Produto]))+1),"")</f>
        <v>240000</v>
      </c>
      <c r="N357" s="2" cm="1">
        <f t="array" ref="N357">IFERROR(INDEX(tblConsorcios[Prazo (meses)],MOD($J357,ROWS(tblConsorcios[Produto]))+1),"")</f>
        <v>220</v>
      </c>
      <c r="O357" s="20" cm="1">
        <f t="array" ref="O357">IFERROR(INDEX(tblConsorcios[Parcela Mensal (R$)],MOD($J357,ROWS(tblConsorcios[Produto]))+1),"")</f>
        <v>1394.18</v>
      </c>
      <c r="P357" s="20" cm="1">
        <f t="array" ref="P357">IFERROR(INDEX(tblClientes[Dividendo Mensal (R$)],INT($J357/ROWS(tblConsorcios[Produto]))+1),"")</f>
        <v>0</v>
      </c>
      <c r="Q357" s="20">
        <f t="shared" si="16"/>
        <v>-1394.18</v>
      </c>
      <c r="R357">
        <f t="shared" si="17"/>
        <v>0</v>
      </c>
    </row>
    <row r="358" spans="10:18" x14ac:dyDescent="0.2">
      <c r="J358">
        <f t="shared" si="15"/>
        <v>356</v>
      </c>
      <c r="K358" cm="1">
        <f t="array" ref="K358">IFERROR(INDEX(tblClientes[Cliente],INT($J358/ROWS(tblConsorcios[Produto]))+1),"")</f>
        <v>0</v>
      </c>
      <c r="L358" t="str" cm="1">
        <f t="array" ref="L358">IFERROR(INDEX(tblConsorcios[Produto],MOD($J358,ROWS(tblConsorcios[Produto]))+1),"")</f>
        <v>Imóvel IE240 – 200m</v>
      </c>
      <c r="M358" s="20" cm="1">
        <f t="array" ref="M358">IFERROR(INDEX(tblConsorcios[Valor da Carta (R$)],MOD($J358,ROWS(tblConsorcios[Produto]))+1),"")</f>
        <v>240000</v>
      </c>
      <c r="N358" s="2" cm="1">
        <f t="array" ref="N358">IFERROR(INDEX(tblConsorcios[Prazo (meses)],MOD($J358,ROWS(tblConsorcios[Produto]))+1),"")</f>
        <v>200</v>
      </c>
      <c r="O358" s="20" cm="1">
        <f t="array" ref="O358">IFERROR(INDEX(tblConsorcios[Parcela Mensal (R$)],MOD($J358,ROWS(tblConsorcios[Produto]))+1),"")</f>
        <v>1521.6</v>
      </c>
      <c r="P358" s="20" cm="1">
        <f t="array" ref="P358">IFERROR(INDEX(tblClientes[Dividendo Mensal (R$)],INT($J358/ROWS(tblConsorcios[Produto]))+1),"")</f>
        <v>0</v>
      </c>
      <c r="Q358" s="20">
        <f t="shared" si="16"/>
        <v>-1521.6</v>
      </c>
      <c r="R358">
        <f t="shared" si="17"/>
        <v>0</v>
      </c>
    </row>
    <row r="359" spans="10:18" x14ac:dyDescent="0.2">
      <c r="J359">
        <f t="shared" si="15"/>
        <v>357</v>
      </c>
      <c r="K359" cm="1">
        <f t="array" ref="K359">IFERROR(INDEX(tblClientes[Cliente],INT($J359/ROWS(tblConsorcios[Produto]))+1),"")</f>
        <v>0</v>
      </c>
      <c r="L359" t="str" cm="1">
        <f t="array" ref="L359">IFERROR(INDEX(tblConsorcios[Produto],MOD($J359,ROWS(tblConsorcios[Produto]))+1),"")</f>
        <v>Imóvel IE230 – 240m</v>
      </c>
      <c r="M359" s="20" cm="1">
        <f t="array" ref="M359">IFERROR(INDEX(tblConsorcios[Valor da Carta (R$)],MOD($J359,ROWS(tblConsorcios[Produto]))+1),"")</f>
        <v>230000</v>
      </c>
      <c r="N359" s="2" cm="1">
        <f t="array" ref="N359">IFERROR(INDEX(tblConsorcios[Prazo (meses)],MOD($J359,ROWS(tblConsorcios[Produto]))+1),"")</f>
        <v>240</v>
      </c>
      <c r="O359" s="20" cm="1">
        <f t="array" ref="O359">IFERROR(INDEX(tblConsorcios[Parcela Mensal (R$)],MOD($J359,ROWS(tblConsorcios[Produto]))+1),"")</f>
        <v>1234.33</v>
      </c>
      <c r="P359" s="20" cm="1">
        <f t="array" ref="P359">IFERROR(INDEX(tblClientes[Dividendo Mensal (R$)],INT($J359/ROWS(tblConsorcios[Produto]))+1),"")</f>
        <v>0</v>
      </c>
      <c r="Q359" s="20">
        <f t="shared" si="16"/>
        <v>-1234.33</v>
      </c>
      <c r="R359">
        <f t="shared" si="17"/>
        <v>0</v>
      </c>
    </row>
    <row r="360" spans="10:18" x14ac:dyDescent="0.2">
      <c r="J360">
        <f t="shared" si="15"/>
        <v>358</v>
      </c>
      <c r="K360" cm="1">
        <f t="array" ref="K360">IFERROR(INDEX(tblClientes[Cliente],INT($J360/ROWS(tblConsorcios[Produto]))+1),"")</f>
        <v>0</v>
      </c>
      <c r="L360" t="str" cm="1">
        <f t="array" ref="L360">IFERROR(INDEX(tblConsorcios[Produto],MOD($J360,ROWS(tblConsorcios[Produto]))+1),"")</f>
        <v>Imóvel IE230 – 220m</v>
      </c>
      <c r="M360" s="20" cm="1">
        <f t="array" ref="M360">IFERROR(INDEX(tblConsorcios[Valor da Carta (R$)],MOD($J360,ROWS(tblConsorcios[Produto]))+1),"")</f>
        <v>230000</v>
      </c>
      <c r="N360" s="2" cm="1">
        <f t="array" ref="N360">IFERROR(INDEX(tblConsorcios[Prazo (meses)],MOD($J360,ROWS(tblConsorcios[Produto]))+1),"")</f>
        <v>220</v>
      </c>
      <c r="O360" s="20" cm="1">
        <f t="array" ref="O360">IFERROR(INDEX(tblConsorcios[Parcela Mensal (R$)],MOD($J360,ROWS(tblConsorcios[Produto]))+1),"")</f>
        <v>1336.09</v>
      </c>
      <c r="P360" s="20" cm="1">
        <f t="array" ref="P360">IFERROR(INDEX(tblClientes[Dividendo Mensal (R$)],INT($J360/ROWS(tblConsorcios[Produto]))+1),"")</f>
        <v>0</v>
      </c>
      <c r="Q360" s="20">
        <f t="shared" si="16"/>
        <v>-1336.09</v>
      </c>
      <c r="R360">
        <f t="shared" si="17"/>
        <v>0</v>
      </c>
    </row>
    <row r="361" spans="10:18" x14ac:dyDescent="0.2">
      <c r="J361">
        <f t="shared" si="15"/>
        <v>359</v>
      </c>
      <c r="K361" cm="1">
        <f t="array" ref="K361">IFERROR(INDEX(tblClientes[Cliente],INT($J361/ROWS(tblConsorcios[Produto]))+1),"")</f>
        <v>0</v>
      </c>
      <c r="L361" t="str" cm="1">
        <f t="array" ref="L361">IFERROR(INDEX(tblConsorcios[Produto],MOD($J361,ROWS(tblConsorcios[Produto]))+1),"")</f>
        <v>Imóvel IE230 – 200m</v>
      </c>
      <c r="M361" s="20" cm="1">
        <f t="array" ref="M361">IFERROR(INDEX(tblConsorcios[Valor da Carta (R$)],MOD($J361,ROWS(tblConsorcios[Produto]))+1),"")</f>
        <v>230000</v>
      </c>
      <c r="N361" s="2" cm="1">
        <f t="array" ref="N361">IFERROR(INDEX(tblConsorcios[Prazo (meses)],MOD($J361,ROWS(tblConsorcios[Produto]))+1),"")</f>
        <v>200</v>
      </c>
      <c r="O361" s="20" cm="1">
        <f t="array" ref="O361">IFERROR(INDEX(tblConsorcios[Parcela Mensal (R$)],MOD($J361,ROWS(tblConsorcios[Produto]))+1),"")</f>
        <v>1458.2</v>
      </c>
      <c r="P361" s="20" cm="1">
        <f t="array" ref="P361">IFERROR(INDEX(tblClientes[Dividendo Mensal (R$)],INT($J361/ROWS(tblConsorcios[Produto]))+1),"")</f>
        <v>0</v>
      </c>
      <c r="Q361" s="20">
        <f t="shared" si="16"/>
        <v>-1458.2</v>
      </c>
      <c r="R361">
        <f t="shared" si="17"/>
        <v>0</v>
      </c>
    </row>
    <row r="362" spans="10:18" x14ac:dyDescent="0.2">
      <c r="J362">
        <f t="shared" si="15"/>
        <v>360</v>
      </c>
      <c r="K362" cm="1">
        <f t="array" ref="K362">IFERROR(INDEX(tblClientes[Cliente],INT($J362/ROWS(tblConsorcios[Produto]))+1),"")</f>
        <v>0</v>
      </c>
      <c r="L362" t="str" cm="1">
        <f t="array" ref="L362">IFERROR(INDEX(tblConsorcios[Produto],MOD($J362,ROWS(tblConsorcios[Produto]))+1),"")</f>
        <v>Imóvel IE220 – 240m</v>
      </c>
      <c r="M362" s="20" cm="1">
        <f t="array" ref="M362">IFERROR(INDEX(tblConsorcios[Valor da Carta (R$)],MOD($J362,ROWS(tblConsorcios[Produto]))+1),"")</f>
        <v>220000</v>
      </c>
      <c r="N362" s="2" cm="1">
        <f t="array" ref="N362">IFERROR(INDEX(tblConsorcios[Prazo (meses)],MOD($J362,ROWS(tblConsorcios[Produto]))+1),"")</f>
        <v>240</v>
      </c>
      <c r="O362" s="20" cm="1">
        <f t="array" ref="O362">IFERROR(INDEX(tblConsorcios[Parcela Mensal (R$)],MOD($J362,ROWS(tblConsorcios[Produto]))+1),"")</f>
        <v>1180.67</v>
      </c>
      <c r="P362" s="20" cm="1">
        <f t="array" ref="P362">IFERROR(INDEX(tblClientes[Dividendo Mensal (R$)],INT($J362/ROWS(tblConsorcios[Produto]))+1),"")</f>
        <v>0</v>
      </c>
      <c r="Q362" s="20">
        <f t="shared" si="16"/>
        <v>-1180.67</v>
      </c>
      <c r="R362">
        <f t="shared" si="17"/>
        <v>0</v>
      </c>
    </row>
    <row r="363" spans="10:18" x14ac:dyDescent="0.2">
      <c r="J363">
        <f t="shared" si="15"/>
        <v>361</v>
      </c>
      <c r="K363" cm="1">
        <f t="array" ref="K363">IFERROR(INDEX(tblClientes[Cliente],INT($J363/ROWS(tblConsorcios[Produto]))+1),"")</f>
        <v>0</v>
      </c>
      <c r="L363" t="str" cm="1">
        <f t="array" ref="L363">IFERROR(INDEX(tblConsorcios[Produto],MOD($J363,ROWS(tblConsorcios[Produto]))+1),"")</f>
        <v>Imóvel IE220 – 220m</v>
      </c>
      <c r="M363" s="20" cm="1">
        <f t="array" ref="M363">IFERROR(INDEX(tblConsorcios[Valor da Carta (R$)],MOD($J363,ROWS(tblConsorcios[Produto]))+1),"")</f>
        <v>220000</v>
      </c>
      <c r="N363" s="2" cm="1">
        <f t="array" ref="N363">IFERROR(INDEX(tblConsorcios[Prazo (meses)],MOD($J363,ROWS(tblConsorcios[Produto]))+1),"")</f>
        <v>220</v>
      </c>
      <c r="O363" s="20" cm="1">
        <f t="array" ref="O363">IFERROR(INDEX(tblConsorcios[Parcela Mensal (R$)],MOD($J363,ROWS(tblConsorcios[Produto]))+1),"")</f>
        <v>1278</v>
      </c>
      <c r="P363" s="20" cm="1">
        <f t="array" ref="P363">IFERROR(INDEX(tblClientes[Dividendo Mensal (R$)],INT($J363/ROWS(tblConsorcios[Produto]))+1),"")</f>
        <v>0</v>
      </c>
      <c r="Q363" s="20">
        <f t="shared" si="16"/>
        <v>-1278</v>
      </c>
      <c r="R363">
        <f t="shared" si="17"/>
        <v>0</v>
      </c>
    </row>
    <row r="364" spans="10:18" x14ac:dyDescent="0.2">
      <c r="J364">
        <f t="shared" si="15"/>
        <v>362</v>
      </c>
      <c r="K364" cm="1">
        <f t="array" ref="K364">IFERROR(INDEX(tblClientes[Cliente],INT($J364/ROWS(tblConsorcios[Produto]))+1),"")</f>
        <v>0</v>
      </c>
      <c r="L364" t="str" cm="1">
        <f t="array" ref="L364">IFERROR(INDEX(tblConsorcios[Produto],MOD($J364,ROWS(tblConsorcios[Produto]))+1),"")</f>
        <v>Imóvel IE220 – 200m</v>
      </c>
      <c r="M364" s="20" cm="1">
        <f t="array" ref="M364">IFERROR(INDEX(tblConsorcios[Valor da Carta (R$)],MOD($J364,ROWS(tblConsorcios[Produto]))+1),"")</f>
        <v>220000</v>
      </c>
      <c r="N364" s="2" cm="1">
        <f t="array" ref="N364">IFERROR(INDEX(tblConsorcios[Prazo (meses)],MOD($J364,ROWS(tblConsorcios[Produto]))+1),"")</f>
        <v>200</v>
      </c>
      <c r="O364" s="20" cm="1">
        <f t="array" ref="O364">IFERROR(INDEX(tblConsorcios[Parcela Mensal (R$)],MOD($J364,ROWS(tblConsorcios[Produto]))+1),"")</f>
        <v>1394.8</v>
      </c>
      <c r="P364" s="20" cm="1">
        <f t="array" ref="P364">IFERROR(INDEX(tblClientes[Dividendo Mensal (R$)],INT($J364/ROWS(tblConsorcios[Produto]))+1),"")</f>
        <v>0</v>
      </c>
      <c r="Q364" s="20">
        <f t="shared" si="16"/>
        <v>-1394.8</v>
      </c>
      <c r="R364">
        <f t="shared" si="17"/>
        <v>0</v>
      </c>
    </row>
    <row r="365" spans="10:18" x14ac:dyDescent="0.2">
      <c r="J365">
        <f t="shared" si="15"/>
        <v>363</v>
      </c>
      <c r="K365" cm="1">
        <f t="array" ref="K365">IFERROR(INDEX(tblClientes[Cliente],INT($J365/ROWS(tblConsorcios[Produto]))+1),"")</f>
        <v>0</v>
      </c>
      <c r="L365" t="str" cm="1">
        <f t="array" ref="L365">IFERROR(INDEX(tblConsorcios[Produto],MOD($J365,ROWS(tblConsorcios[Produto]))+1),"")</f>
        <v>Imóvel IE200 – 240m</v>
      </c>
      <c r="M365" s="20" cm="1">
        <f t="array" ref="M365">IFERROR(INDEX(tblConsorcios[Valor da Carta (R$)],MOD($J365,ROWS(tblConsorcios[Produto]))+1),"")</f>
        <v>200000</v>
      </c>
      <c r="N365" s="2" cm="1">
        <f t="array" ref="N365">IFERROR(INDEX(tblConsorcios[Prazo (meses)],MOD($J365,ROWS(tblConsorcios[Produto]))+1),"")</f>
        <v>240</v>
      </c>
      <c r="O365" s="20" cm="1">
        <f t="array" ref="O365">IFERROR(INDEX(tblConsorcios[Parcela Mensal (R$)],MOD($J365,ROWS(tblConsorcios[Produto]))+1),"")</f>
        <v>1073.33</v>
      </c>
      <c r="P365" s="20" cm="1">
        <f t="array" ref="P365">IFERROR(INDEX(tblClientes[Dividendo Mensal (R$)],INT($J365/ROWS(tblConsorcios[Produto]))+1),"")</f>
        <v>0</v>
      </c>
      <c r="Q365" s="20">
        <f t="shared" si="16"/>
        <v>-1073.33</v>
      </c>
      <c r="R365">
        <f t="shared" si="17"/>
        <v>0</v>
      </c>
    </row>
    <row r="366" spans="10:18" x14ac:dyDescent="0.2">
      <c r="J366">
        <f t="shared" si="15"/>
        <v>364</v>
      </c>
      <c r="K366" cm="1">
        <f t="array" ref="K366">IFERROR(INDEX(tblClientes[Cliente],INT($J366/ROWS(tblConsorcios[Produto]))+1),"")</f>
        <v>0</v>
      </c>
      <c r="L366" t="str" cm="1">
        <f t="array" ref="L366">IFERROR(INDEX(tblConsorcios[Produto],MOD($J366,ROWS(tblConsorcios[Produto]))+1),"")</f>
        <v>Imóvel IE200 – 220m</v>
      </c>
      <c r="M366" s="20" cm="1">
        <f t="array" ref="M366">IFERROR(INDEX(tblConsorcios[Valor da Carta (R$)],MOD($J366,ROWS(tblConsorcios[Produto]))+1),"")</f>
        <v>200000</v>
      </c>
      <c r="N366" s="2" cm="1">
        <f t="array" ref="N366">IFERROR(INDEX(tblConsorcios[Prazo (meses)],MOD($J366,ROWS(tblConsorcios[Produto]))+1),"")</f>
        <v>220</v>
      </c>
      <c r="O366" s="20" cm="1">
        <f t="array" ref="O366">IFERROR(INDEX(tblConsorcios[Parcela Mensal (R$)],MOD($J366,ROWS(tblConsorcios[Produto]))+1),"")</f>
        <v>1161.82</v>
      </c>
      <c r="P366" s="20" cm="1">
        <f t="array" ref="P366">IFERROR(INDEX(tblClientes[Dividendo Mensal (R$)],INT($J366/ROWS(tblConsorcios[Produto]))+1),"")</f>
        <v>0</v>
      </c>
      <c r="Q366" s="20">
        <f t="shared" si="16"/>
        <v>-1161.82</v>
      </c>
      <c r="R366">
        <f t="shared" si="17"/>
        <v>0</v>
      </c>
    </row>
    <row r="367" spans="10:18" x14ac:dyDescent="0.2">
      <c r="J367">
        <f t="shared" si="15"/>
        <v>365</v>
      </c>
      <c r="K367" cm="1">
        <f t="array" ref="K367">IFERROR(INDEX(tblClientes[Cliente],INT($J367/ROWS(tblConsorcios[Produto]))+1),"")</f>
        <v>0</v>
      </c>
      <c r="L367" t="str" cm="1">
        <f t="array" ref="L367">IFERROR(INDEX(tblConsorcios[Produto],MOD($J367,ROWS(tblConsorcios[Produto]))+1),"")</f>
        <v>Imóvel IE200 – 200m</v>
      </c>
      <c r="M367" s="20" cm="1">
        <f t="array" ref="M367">IFERROR(INDEX(tblConsorcios[Valor da Carta (R$)],MOD($J367,ROWS(tblConsorcios[Produto]))+1),"")</f>
        <v>200000</v>
      </c>
      <c r="N367" s="2" cm="1">
        <f t="array" ref="N367">IFERROR(INDEX(tblConsorcios[Prazo (meses)],MOD($J367,ROWS(tblConsorcios[Produto]))+1),"")</f>
        <v>200</v>
      </c>
      <c r="O367" s="20" cm="1">
        <f t="array" ref="O367">IFERROR(INDEX(tblConsorcios[Parcela Mensal (R$)],MOD($J367,ROWS(tblConsorcios[Produto]))+1),"")</f>
        <v>1268</v>
      </c>
      <c r="P367" s="20" cm="1">
        <f t="array" ref="P367">IFERROR(INDEX(tblClientes[Dividendo Mensal (R$)],INT($J367/ROWS(tblConsorcios[Produto]))+1),"")</f>
        <v>0</v>
      </c>
      <c r="Q367" s="20">
        <f t="shared" si="16"/>
        <v>-1268</v>
      </c>
      <c r="R367">
        <f t="shared" si="17"/>
        <v>0</v>
      </c>
    </row>
    <row r="368" spans="10:18" x14ac:dyDescent="0.2">
      <c r="J368">
        <f t="shared" si="15"/>
        <v>366</v>
      </c>
      <c r="K368" cm="1">
        <f t="array" ref="K368">IFERROR(INDEX(tblClientes[Cliente],INT($J368/ROWS(tblConsorcios[Produto]))+1),"")</f>
        <v>0</v>
      </c>
      <c r="L368" t="str" cm="1">
        <f t="array" ref="L368">IFERROR(INDEX(tblConsorcios[Produto],MOD($J368,ROWS(tblConsorcios[Produto]))+1),"")</f>
        <v>Imóvel IE150 – 240m</v>
      </c>
      <c r="M368" s="20" cm="1">
        <f t="array" ref="M368">IFERROR(INDEX(tblConsorcios[Valor da Carta (R$)],MOD($J368,ROWS(tblConsorcios[Produto]))+1),"")</f>
        <v>150000</v>
      </c>
      <c r="N368" s="2" cm="1">
        <f t="array" ref="N368">IFERROR(INDEX(tblConsorcios[Prazo (meses)],MOD($J368,ROWS(tblConsorcios[Produto]))+1),"")</f>
        <v>240</v>
      </c>
      <c r="O368" s="20" cm="1">
        <f t="array" ref="O368">IFERROR(INDEX(tblConsorcios[Parcela Mensal (R$)],MOD($J368,ROWS(tblConsorcios[Produto]))+1),"")</f>
        <v>805</v>
      </c>
      <c r="P368" s="20" cm="1">
        <f t="array" ref="P368">IFERROR(INDEX(tblClientes[Dividendo Mensal (R$)],INT($J368/ROWS(tblConsorcios[Produto]))+1),"")</f>
        <v>0</v>
      </c>
      <c r="Q368" s="20">
        <f t="shared" si="16"/>
        <v>-805</v>
      </c>
      <c r="R368">
        <f t="shared" si="17"/>
        <v>0</v>
      </c>
    </row>
    <row r="369" spans="10:18" x14ac:dyDescent="0.2">
      <c r="J369">
        <f t="shared" si="15"/>
        <v>367</v>
      </c>
      <c r="K369" cm="1">
        <f t="array" ref="K369">IFERROR(INDEX(tblClientes[Cliente],INT($J369/ROWS(tblConsorcios[Produto]))+1),"")</f>
        <v>0</v>
      </c>
      <c r="L369" t="str" cm="1">
        <f t="array" ref="L369">IFERROR(INDEX(tblConsorcios[Produto],MOD($J369,ROWS(tblConsorcios[Produto]))+1),"")</f>
        <v>Imóvel IE150 – 220m</v>
      </c>
      <c r="M369" s="20" cm="1">
        <f t="array" ref="M369">IFERROR(INDEX(tblConsorcios[Valor da Carta (R$)],MOD($J369,ROWS(tblConsorcios[Produto]))+1),"")</f>
        <v>150000</v>
      </c>
      <c r="N369" s="2" cm="1">
        <f t="array" ref="N369">IFERROR(INDEX(tblConsorcios[Prazo (meses)],MOD($J369,ROWS(tblConsorcios[Produto]))+1),"")</f>
        <v>220</v>
      </c>
      <c r="O369" s="20" cm="1">
        <f t="array" ref="O369">IFERROR(INDEX(tblConsorcios[Parcela Mensal (R$)],MOD($J369,ROWS(tblConsorcios[Produto]))+1),"")</f>
        <v>871.36</v>
      </c>
      <c r="P369" s="20" cm="1">
        <f t="array" ref="P369">IFERROR(INDEX(tblClientes[Dividendo Mensal (R$)],INT($J369/ROWS(tblConsorcios[Produto]))+1),"")</f>
        <v>0</v>
      </c>
      <c r="Q369" s="20">
        <f t="shared" si="16"/>
        <v>-871.36</v>
      </c>
      <c r="R369">
        <f t="shared" si="17"/>
        <v>0</v>
      </c>
    </row>
    <row r="370" spans="10:18" x14ac:dyDescent="0.2">
      <c r="J370">
        <f t="shared" si="15"/>
        <v>368</v>
      </c>
      <c r="K370" cm="1">
        <f t="array" ref="K370">IFERROR(INDEX(tblClientes[Cliente],INT($J370/ROWS(tblConsorcios[Produto]))+1),"")</f>
        <v>0</v>
      </c>
      <c r="L370" t="str" cm="1">
        <f t="array" ref="L370">IFERROR(INDEX(tblConsorcios[Produto],MOD($J370,ROWS(tblConsorcios[Produto]))+1),"")</f>
        <v>Imóvel IE150 – 200m</v>
      </c>
      <c r="M370" s="20" cm="1">
        <f t="array" ref="M370">IFERROR(INDEX(tblConsorcios[Valor da Carta (R$)],MOD($J370,ROWS(tblConsorcios[Produto]))+1),"")</f>
        <v>150000</v>
      </c>
      <c r="N370" s="2" cm="1">
        <f t="array" ref="N370">IFERROR(INDEX(tblConsorcios[Prazo (meses)],MOD($J370,ROWS(tblConsorcios[Produto]))+1),"")</f>
        <v>200</v>
      </c>
      <c r="O370" s="20" cm="1">
        <f t="array" ref="O370">IFERROR(INDEX(tblConsorcios[Parcela Mensal (R$)],MOD($J370,ROWS(tblConsorcios[Produto]))+1),"")</f>
        <v>951</v>
      </c>
      <c r="P370" s="20" cm="1">
        <f t="array" ref="P370">IFERROR(INDEX(tblClientes[Dividendo Mensal (R$)],INT($J370/ROWS(tblConsorcios[Produto]))+1),"")</f>
        <v>0</v>
      </c>
      <c r="Q370" s="20">
        <f t="shared" si="16"/>
        <v>-951</v>
      </c>
      <c r="R370">
        <f t="shared" si="17"/>
        <v>0</v>
      </c>
    </row>
    <row r="371" spans="10:18" x14ac:dyDescent="0.2">
      <c r="J371">
        <f t="shared" si="15"/>
        <v>369</v>
      </c>
      <c r="K371" cm="1">
        <f t="array" ref="K371">IFERROR(INDEX(tblClientes[Cliente],INT($J371/ROWS(tblConsorcios[Produto]))+1),"")</f>
        <v>0</v>
      </c>
      <c r="L371" t="str" cm="1">
        <f t="array" ref="L371">IFERROR(INDEX(tblConsorcios[Produto],MOD($J371,ROWS(tblConsorcios[Produto]))+1),"")</f>
        <v>Imóvel IE140 – 240m</v>
      </c>
      <c r="M371" s="20" cm="1">
        <f t="array" ref="M371">IFERROR(INDEX(tblConsorcios[Valor da Carta (R$)],MOD($J371,ROWS(tblConsorcios[Produto]))+1),"")</f>
        <v>140000</v>
      </c>
      <c r="N371" s="2" cm="1">
        <f t="array" ref="N371">IFERROR(INDEX(tblConsorcios[Prazo (meses)],MOD($J371,ROWS(tblConsorcios[Produto]))+1),"")</f>
        <v>240</v>
      </c>
      <c r="O371" s="20" cm="1">
        <f t="array" ref="O371">IFERROR(INDEX(tblConsorcios[Parcela Mensal (R$)],MOD($J371,ROWS(tblConsorcios[Produto]))+1),"")</f>
        <v>751.33</v>
      </c>
      <c r="P371" s="20" cm="1">
        <f t="array" ref="P371">IFERROR(INDEX(tblClientes[Dividendo Mensal (R$)],INT($J371/ROWS(tblConsorcios[Produto]))+1),"")</f>
        <v>0</v>
      </c>
      <c r="Q371" s="20">
        <f t="shared" si="16"/>
        <v>-751.33</v>
      </c>
      <c r="R371">
        <f t="shared" si="17"/>
        <v>0</v>
      </c>
    </row>
    <row r="372" spans="10:18" x14ac:dyDescent="0.2">
      <c r="J372">
        <f t="shared" si="15"/>
        <v>370</v>
      </c>
      <c r="K372" cm="1">
        <f t="array" ref="K372">IFERROR(INDEX(tblClientes[Cliente],INT($J372/ROWS(tblConsorcios[Produto]))+1),"")</f>
        <v>0</v>
      </c>
      <c r="L372" t="str" cm="1">
        <f t="array" ref="L372">IFERROR(INDEX(tblConsorcios[Produto],MOD($J372,ROWS(tblConsorcios[Produto]))+1),"")</f>
        <v>Imóvel IE140 – 220m</v>
      </c>
      <c r="M372" s="20" cm="1">
        <f t="array" ref="M372">IFERROR(INDEX(tblConsorcios[Valor da Carta (R$)],MOD($J372,ROWS(tblConsorcios[Produto]))+1),"")</f>
        <v>140000</v>
      </c>
      <c r="N372" s="2" cm="1">
        <f t="array" ref="N372">IFERROR(INDEX(tblConsorcios[Prazo (meses)],MOD($J372,ROWS(tblConsorcios[Produto]))+1),"")</f>
        <v>220</v>
      </c>
      <c r="O372" s="20" cm="1">
        <f t="array" ref="O372">IFERROR(INDEX(tblConsorcios[Parcela Mensal (R$)],MOD($J372,ROWS(tblConsorcios[Produto]))+1),"")</f>
        <v>813.27</v>
      </c>
      <c r="P372" s="20" cm="1">
        <f t="array" ref="P372">IFERROR(INDEX(tblClientes[Dividendo Mensal (R$)],INT($J372/ROWS(tblConsorcios[Produto]))+1),"")</f>
        <v>0</v>
      </c>
      <c r="Q372" s="20">
        <f t="shared" si="16"/>
        <v>-813.27</v>
      </c>
      <c r="R372">
        <f t="shared" si="17"/>
        <v>0</v>
      </c>
    </row>
    <row r="373" spans="10:18" x14ac:dyDescent="0.2">
      <c r="J373">
        <f t="shared" si="15"/>
        <v>371</v>
      </c>
      <c r="K373" cm="1">
        <f t="array" ref="K373">IFERROR(INDEX(tblClientes[Cliente],INT($J373/ROWS(tblConsorcios[Produto]))+1),"")</f>
        <v>0</v>
      </c>
      <c r="L373" t="str" cm="1">
        <f t="array" ref="L373">IFERROR(INDEX(tblConsorcios[Produto],MOD($J373,ROWS(tblConsorcios[Produto]))+1),"")</f>
        <v>Imóvel IE140 – 200m</v>
      </c>
      <c r="M373" s="20" cm="1">
        <f t="array" ref="M373">IFERROR(INDEX(tblConsorcios[Valor da Carta (R$)],MOD($J373,ROWS(tblConsorcios[Produto]))+1),"")</f>
        <v>140000</v>
      </c>
      <c r="N373" s="2" cm="1">
        <f t="array" ref="N373">IFERROR(INDEX(tblConsorcios[Prazo (meses)],MOD($J373,ROWS(tblConsorcios[Produto]))+1),"")</f>
        <v>200</v>
      </c>
      <c r="O373" s="20" cm="1">
        <f t="array" ref="O373">IFERROR(INDEX(tblConsorcios[Parcela Mensal (R$)],MOD($J373,ROWS(tblConsorcios[Produto]))+1),"")</f>
        <v>887.6</v>
      </c>
      <c r="P373" s="20" cm="1">
        <f t="array" ref="P373">IFERROR(INDEX(tblClientes[Dividendo Mensal (R$)],INT($J373/ROWS(tblConsorcios[Produto]))+1),"")</f>
        <v>0</v>
      </c>
      <c r="Q373" s="20">
        <f t="shared" si="16"/>
        <v>-887.6</v>
      </c>
      <c r="R373">
        <f t="shared" si="17"/>
        <v>0</v>
      </c>
    </row>
    <row r="374" spans="10:18" x14ac:dyDescent="0.2">
      <c r="J374">
        <f t="shared" si="15"/>
        <v>372</v>
      </c>
      <c r="K374" cm="1">
        <f t="array" ref="K374">IFERROR(INDEX(tblClientes[Cliente],INT($J374/ROWS(tblConsorcios[Produto]))+1),"")</f>
        <v>0</v>
      </c>
      <c r="L374" t="str" cm="1">
        <f t="array" ref="L374">IFERROR(INDEX(tblConsorcios[Produto],MOD($J374,ROWS(tblConsorcios[Produto]))+1),"")</f>
        <v>Imóvel IE130 – 240m</v>
      </c>
      <c r="M374" s="20" cm="1">
        <f t="array" ref="M374">IFERROR(INDEX(tblConsorcios[Valor da Carta (R$)],MOD($J374,ROWS(tblConsorcios[Produto]))+1),"")</f>
        <v>130000</v>
      </c>
      <c r="N374" s="2" cm="1">
        <f t="array" ref="N374">IFERROR(INDEX(tblConsorcios[Prazo (meses)],MOD($J374,ROWS(tblConsorcios[Produto]))+1),"")</f>
        <v>240</v>
      </c>
      <c r="O374" s="20" cm="1">
        <f t="array" ref="O374">IFERROR(INDEX(tblConsorcios[Parcela Mensal (R$)],MOD($J374,ROWS(tblConsorcios[Produto]))+1),"")</f>
        <v>697.67</v>
      </c>
      <c r="P374" s="20" cm="1">
        <f t="array" ref="P374">IFERROR(INDEX(tblClientes[Dividendo Mensal (R$)],INT($J374/ROWS(tblConsorcios[Produto]))+1),"")</f>
        <v>0</v>
      </c>
      <c r="Q374" s="20">
        <f t="shared" si="16"/>
        <v>-697.67</v>
      </c>
      <c r="R374">
        <f t="shared" si="17"/>
        <v>0</v>
      </c>
    </row>
    <row r="375" spans="10:18" x14ac:dyDescent="0.2">
      <c r="J375">
        <f t="shared" si="15"/>
        <v>373</v>
      </c>
      <c r="K375" cm="1">
        <f t="array" ref="K375">IFERROR(INDEX(tblClientes[Cliente],INT($J375/ROWS(tblConsorcios[Produto]))+1),"")</f>
        <v>0</v>
      </c>
      <c r="L375" t="str" cm="1">
        <f t="array" ref="L375">IFERROR(INDEX(tblConsorcios[Produto],MOD($J375,ROWS(tblConsorcios[Produto]))+1),"")</f>
        <v>Imóvel IE130 – 220m</v>
      </c>
      <c r="M375" s="20" cm="1">
        <f t="array" ref="M375">IFERROR(INDEX(tblConsorcios[Valor da Carta (R$)],MOD($J375,ROWS(tblConsorcios[Produto]))+1),"")</f>
        <v>130000</v>
      </c>
      <c r="N375" s="2" cm="1">
        <f t="array" ref="N375">IFERROR(INDEX(tblConsorcios[Prazo (meses)],MOD($J375,ROWS(tblConsorcios[Produto]))+1),"")</f>
        <v>220</v>
      </c>
      <c r="O375" s="20" cm="1">
        <f t="array" ref="O375">IFERROR(INDEX(tblConsorcios[Parcela Mensal (R$)],MOD($J375,ROWS(tblConsorcios[Produto]))+1),"")</f>
        <v>755.18</v>
      </c>
      <c r="P375" s="20" cm="1">
        <f t="array" ref="P375">IFERROR(INDEX(tblClientes[Dividendo Mensal (R$)],INT($J375/ROWS(tblConsorcios[Produto]))+1),"")</f>
        <v>0</v>
      </c>
      <c r="Q375" s="20">
        <f t="shared" si="16"/>
        <v>-755.18</v>
      </c>
      <c r="R375">
        <f t="shared" si="17"/>
        <v>0</v>
      </c>
    </row>
    <row r="376" spans="10:18" x14ac:dyDescent="0.2">
      <c r="J376">
        <f t="shared" si="15"/>
        <v>374</v>
      </c>
      <c r="K376" cm="1">
        <f t="array" ref="K376">IFERROR(INDEX(tblClientes[Cliente],INT($J376/ROWS(tblConsorcios[Produto]))+1),"")</f>
        <v>0</v>
      </c>
      <c r="L376" t="str" cm="1">
        <f t="array" ref="L376">IFERROR(INDEX(tblConsorcios[Produto],MOD($J376,ROWS(tblConsorcios[Produto]))+1),"")</f>
        <v>Imóvel IE130 – 200m</v>
      </c>
      <c r="M376" s="20" cm="1">
        <f t="array" ref="M376">IFERROR(INDEX(tblConsorcios[Valor da Carta (R$)],MOD($J376,ROWS(tblConsorcios[Produto]))+1),"")</f>
        <v>130000</v>
      </c>
      <c r="N376" s="2" cm="1">
        <f t="array" ref="N376">IFERROR(INDEX(tblConsorcios[Prazo (meses)],MOD($J376,ROWS(tblConsorcios[Produto]))+1),"")</f>
        <v>200</v>
      </c>
      <c r="O376" s="20" cm="1">
        <f t="array" ref="O376">IFERROR(INDEX(tblConsorcios[Parcela Mensal (R$)],MOD($J376,ROWS(tblConsorcios[Produto]))+1),"")</f>
        <v>824.2</v>
      </c>
      <c r="P376" s="20" cm="1">
        <f t="array" ref="P376">IFERROR(INDEX(tblClientes[Dividendo Mensal (R$)],INT($J376/ROWS(tblConsorcios[Produto]))+1),"")</f>
        <v>0</v>
      </c>
      <c r="Q376" s="20">
        <f t="shared" si="16"/>
        <v>-824.2</v>
      </c>
      <c r="R376">
        <f t="shared" si="17"/>
        <v>0</v>
      </c>
    </row>
    <row r="377" spans="10:18" x14ac:dyDescent="0.2">
      <c r="J377">
        <f t="shared" si="15"/>
        <v>375</v>
      </c>
      <c r="K377" cm="1">
        <f t="array" ref="K377">IFERROR(INDEX(tblClientes[Cliente],INT($J377/ROWS(tblConsorcios[Produto]))+1),"")</f>
        <v>0</v>
      </c>
      <c r="L377" t="str" cm="1">
        <f t="array" ref="L377">IFERROR(INDEX(tblConsorcios[Produto],MOD($J377,ROWS(tblConsorcios[Produto]))+1),"")</f>
        <v>Imóvel IE120 – 240m</v>
      </c>
      <c r="M377" s="20" cm="1">
        <f t="array" ref="M377">IFERROR(INDEX(tblConsorcios[Valor da Carta (R$)],MOD($J377,ROWS(tblConsorcios[Produto]))+1),"")</f>
        <v>120000</v>
      </c>
      <c r="N377" s="2" cm="1">
        <f t="array" ref="N377">IFERROR(INDEX(tblConsorcios[Prazo (meses)],MOD($J377,ROWS(tblConsorcios[Produto]))+1),"")</f>
        <v>240</v>
      </c>
      <c r="O377" s="20" cm="1">
        <f t="array" ref="O377">IFERROR(INDEX(tblConsorcios[Parcela Mensal (R$)],MOD($J377,ROWS(tblConsorcios[Produto]))+1),"")</f>
        <v>644</v>
      </c>
      <c r="P377" s="20" cm="1">
        <f t="array" ref="P377">IFERROR(INDEX(tblClientes[Dividendo Mensal (R$)],INT($J377/ROWS(tblConsorcios[Produto]))+1),"")</f>
        <v>0</v>
      </c>
      <c r="Q377" s="20">
        <f t="shared" si="16"/>
        <v>-644</v>
      </c>
      <c r="R377">
        <f t="shared" si="17"/>
        <v>0</v>
      </c>
    </row>
    <row r="378" spans="10:18" x14ac:dyDescent="0.2">
      <c r="J378">
        <f t="shared" si="15"/>
        <v>376</v>
      </c>
      <c r="K378" cm="1">
        <f t="array" ref="K378">IFERROR(INDEX(tblClientes[Cliente],INT($J378/ROWS(tblConsorcios[Produto]))+1),"")</f>
        <v>0</v>
      </c>
      <c r="L378" t="str" cm="1">
        <f t="array" ref="L378">IFERROR(INDEX(tblConsorcios[Produto],MOD($J378,ROWS(tblConsorcios[Produto]))+1),"")</f>
        <v>Imóvel IE120 – 220m</v>
      </c>
      <c r="M378" s="20" cm="1">
        <f t="array" ref="M378">IFERROR(INDEX(tblConsorcios[Valor da Carta (R$)],MOD($J378,ROWS(tblConsorcios[Produto]))+1),"")</f>
        <v>120000</v>
      </c>
      <c r="N378" s="2" cm="1">
        <f t="array" ref="N378">IFERROR(INDEX(tblConsorcios[Prazo (meses)],MOD($J378,ROWS(tblConsorcios[Produto]))+1),"")</f>
        <v>220</v>
      </c>
      <c r="O378" s="20" cm="1">
        <f t="array" ref="O378">IFERROR(INDEX(tblConsorcios[Parcela Mensal (R$)],MOD($J378,ROWS(tblConsorcios[Produto]))+1),"")</f>
        <v>697.09</v>
      </c>
      <c r="P378" s="20" cm="1">
        <f t="array" ref="P378">IFERROR(INDEX(tblClientes[Dividendo Mensal (R$)],INT($J378/ROWS(tblConsorcios[Produto]))+1),"")</f>
        <v>0</v>
      </c>
      <c r="Q378" s="20">
        <f t="shared" si="16"/>
        <v>-697.09</v>
      </c>
      <c r="R378">
        <f t="shared" si="17"/>
        <v>0</v>
      </c>
    </row>
    <row r="379" spans="10:18" x14ac:dyDescent="0.2">
      <c r="J379">
        <f t="shared" si="15"/>
        <v>377</v>
      </c>
      <c r="K379" cm="1">
        <f t="array" ref="K379">IFERROR(INDEX(tblClientes[Cliente],INT($J379/ROWS(tblConsorcios[Produto]))+1),"")</f>
        <v>0</v>
      </c>
      <c r="L379" t="str" cm="1">
        <f t="array" ref="L379">IFERROR(INDEX(tblConsorcios[Produto],MOD($J379,ROWS(tblConsorcios[Produto]))+1),"")</f>
        <v>Imóvel IE120 – 200m</v>
      </c>
      <c r="M379" s="20" cm="1">
        <f t="array" ref="M379">IFERROR(INDEX(tblConsorcios[Valor da Carta (R$)],MOD($J379,ROWS(tblConsorcios[Produto]))+1),"")</f>
        <v>120000</v>
      </c>
      <c r="N379" s="2" cm="1">
        <f t="array" ref="N379">IFERROR(INDEX(tblConsorcios[Prazo (meses)],MOD($J379,ROWS(tblConsorcios[Produto]))+1),"")</f>
        <v>200</v>
      </c>
      <c r="O379" s="20" cm="1">
        <f t="array" ref="O379">IFERROR(INDEX(tblConsorcios[Parcela Mensal (R$)],MOD($J379,ROWS(tblConsorcios[Produto]))+1),"")</f>
        <v>760.8</v>
      </c>
      <c r="P379" s="20" cm="1">
        <f t="array" ref="P379">IFERROR(INDEX(tblClientes[Dividendo Mensal (R$)],INT($J379/ROWS(tblConsorcios[Produto]))+1),"")</f>
        <v>0</v>
      </c>
      <c r="Q379" s="20">
        <f t="shared" si="16"/>
        <v>-760.8</v>
      </c>
      <c r="R379">
        <f t="shared" si="17"/>
        <v>0</v>
      </c>
    </row>
    <row r="380" spans="10:18" x14ac:dyDescent="0.2">
      <c r="J380">
        <f t="shared" si="15"/>
        <v>378</v>
      </c>
      <c r="K380" cm="1">
        <f t="array" ref="K380">IFERROR(INDEX(tblClientes[Cliente],INT($J380/ROWS(tblConsorcios[Produto]))+1),"")</f>
        <v>0</v>
      </c>
      <c r="L380" t="str" cm="1">
        <f t="array" ref="L380">IFERROR(INDEX(tblConsorcios[Produto],MOD($J380,ROWS(tblConsorcios[Produto]))+1),"")</f>
        <v>Imóvel IE600 – 240m</v>
      </c>
      <c r="M380" s="20" cm="1">
        <f t="array" ref="M380">IFERROR(INDEX(tblConsorcios[Valor da Carta (R$)],MOD($J380,ROWS(tblConsorcios[Produto]))+1),"")</f>
        <v>600000</v>
      </c>
      <c r="N380" s="2" cm="1">
        <f t="array" ref="N380">IFERROR(INDEX(tblConsorcios[Prazo (meses)],MOD($J380,ROWS(tblConsorcios[Produto]))+1),"")</f>
        <v>240</v>
      </c>
      <c r="O380" s="20" cm="1">
        <f t="array" ref="O380">IFERROR(INDEX(tblConsorcios[Parcela Mensal (R$)],MOD($J380,ROWS(tblConsorcios[Produto]))+1),"")</f>
        <v>3220</v>
      </c>
      <c r="P380" s="20" cm="1">
        <f t="array" ref="P380">IFERROR(INDEX(tblClientes[Dividendo Mensal (R$)],INT($J380/ROWS(tblConsorcios[Produto]))+1),"")</f>
        <v>0</v>
      </c>
      <c r="Q380" s="20">
        <f t="shared" si="16"/>
        <v>-3220</v>
      </c>
      <c r="R380">
        <f t="shared" si="17"/>
        <v>0</v>
      </c>
    </row>
    <row r="381" spans="10:18" x14ac:dyDescent="0.2">
      <c r="J381">
        <f t="shared" si="15"/>
        <v>379</v>
      </c>
      <c r="K381" cm="1">
        <f t="array" ref="K381">IFERROR(INDEX(tblClientes[Cliente],INT($J381/ROWS(tblConsorcios[Produto]))+1),"")</f>
        <v>0</v>
      </c>
      <c r="L381" t="str" cm="1">
        <f t="array" ref="L381">IFERROR(INDEX(tblConsorcios[Produto],MOD($J381,ROWS(tblConsorcios[Produto]))+1),"")</f>
        <v>Imóvel IE600 – 220m</v>
      </c>
      <c r="M381" s="20" cm="1">
        <f t="array" ref="M381">IFERROR(INDEX(tblConsorcios[Valor da Carta (R$)],MOD($J381,ROWS(tblConsorcios[Produto]))+1),"")</f>
        <v>600000</v>
      </c>
      <c r="N381" s="2" cm="1">
        <f t="array" ref="N381">IFERROR(INDEX(tblConsorcios[Prazo (meses)],MOD($J381,ROWS(tblConsorcios[Produto]))+1),"")</f>
        <v>220</v>
      </c>
      <c r="O381" s="20" cm="1">
        <f t="array" ref="O381">IFERROR(INDEX(tblConsorcios[Parcela Mensal (R$)],MOD($J381,ROWS(tblConsorcios[Produto]))+1),"")</f>
        <v>3485.45</v>
      </c>
      <c r="P381" s="20" cm="1">
        <f t="array" ref="P381">IFERROR(INDEX(tblClientes[Dividendo Mensal (R$)],INT($J381/ROWS(tblConsorcios[Produto]))+1),"")</f>
        <v>0</v>
      </c>
      <c r="Q381" s="20">
        <f t="shared" si="16"/>
        <v>-3485.45</v>
      </c>
      <c r="R381">
        <f t="shared" si="17"/>
        <v>0</v>
      </c>
    </row>
    <row r="382" spans="10:18" x14ac:dyDescent="0.2">
      <c r="J382">
        <f t="shared" si="15"/>
        <v>380</v>
      </c>
      <c r="K382" cm="1">
        <f t="array" ref="K382">IFERROR(INDEX(tblClientes[Cliente],INT($J382/ROWS(tblConsorcios[Produto]))+1),"")</f>
        <v>0</v>
      </c>
      <c r="L382" t="str" cm="1">
        <f t="array" ref="L382">IFERROR(INDEX(tblConsorcios[Produto],MOD($J382,ROWS(tblConsorcios[Produto]))+1),"")</f>
        <v>Imóvel IE600 – 200m</v>
      </c>
      <c r="M382" s="20" cm="1">
        <f t="array" ref="M382">IFERROR(INDEX(tblConsorcios[Valor da Carta (R$)],MOD($J382,ROWS(tblConsorcios[Produto]))+1),"")</f>
        <v>600000</v>
      </c>
      <c r="N382" s="2" cm="1">
        <f t="array" ref="N382">IFERROR(INDEX(tblConsorcios[Prazo (meses)],MOD($J382,ROWS(tblConsorcios[Produto]))+1),"")</f>
        <v>200</v>
      </c>
      <c r="O382" s="20" cm="1">
        <f t="array" ref="O382">IFERROR(INDEX(tblConsorcios[Parcela Mensal (R$)],MOD($J382,ROWS(tblConsorcios[Produto]))+1),"")</f>
        <v>3804</v>
      </c>
      <c r="P382" s="20" cm="1">
        <f t="array" ref="P382">IFERROR(INDEX(tblClientes[Dividendo Mensal (R$)],INT($J382/ROWS(tblConsorcios[Produto]))+1),"")</f>
        <v>0</v>
      </c>
      <c r="Q382" s="20">
        <f t="shared" si="16"/>
        <v>-3804</v>
      </c>
      <c r="R382">
        <f t="shared" si="17"/>
        <v>0</v>
      </c>
    </row>
    <row r="383" spans="10:18" x14ac:dyDescent="0.2">
      <c r="J383">
        <f t="shared" si="15"/>
        <v>381</v>
      </c>
      <c r="K383" cm="1">
        <f t="array" ref="K383">IFERROR(INDEX(tblClientes[Cliente],INT($J383/ROWS(tblConsorcios[Produto]))+1),"")</f>
        <v>0</v>
      </c>
      <c r="L383" t="str" cm="1">
        <f t="array" ref="L383">IFERROR(INDEX(tblConsorcios[Produto],MOD($J383,ROWS(tblConsorcios[Produto]))+1),"")</f>
        <v>Imóvel IE580 – 240m</v>
      </c>
      <c r="M383" s="20" cm="1">
        <f t="array" ref="M383">IFERROR(INDEX(tblConsorcios[Valor da Carta (R$)],MOD($J383,ROWS(tblConsorcios[Produto]))+1),"")</f>
        <v>580000</v>
      </c>
      <c r="N383" s="2" cm="1">
        <f t="array" ref="N383">IFERROR(INDEX(tblConsorcios[Prazo (meses)],MOD($J383,ROWS(tblConsorcios[Produto]))+1),"")</f>
        <v>240</v>
      </c>
      <c r="O383" s="20" cm="1">
        <f t="array" ref="O383">IFERROR(INDEX(tblConsorcios[Parcela Mensal (R$)],MOD($J383,ROWS(tblConsorcios[Produto]))+1),"")</f>
        <v>3112.67</v>
      </c>
      <c r="P383" s="20" cm="1">
        <f t="array" ref="P383">IFERROR(INDEX(tblClientes[Dividendo Mensal (R$)],INT($J383/ROWS(tblConsorcios[Produto]))+1),"")</f>
        <v>0</v>
      </c>
      <c r="Q383" s="20">
        <f t="shared" si="16"/>
        <v>-3112.67</v>
      </c>
      <c r="R383">
        <f t="shared" si="17"/>
        <v>0</v>
      </c>
    </row>
    <row r="384" spans="10:18" x14ac:dyDescent="0.2">
      <c r="J384">
        <f t="shared" si="15"/>
        <v>382</v>
      </c>
      <c r="K384" cm="1">
        <f t="array" ref="K384">IFERROR(INDEX(tblClientes[Cliente],INT($J384/ROWS(tblConsorcios[Produto]))+1),"")</f>
        <v>0</v>
      </c>
      <c r="L384" t="str" cm="1">
        <f t="array" ref="L384">IFERROR(INDEX(tblConsorcios[Produto],MOD($J384,ROWS(tblConsorcios[Produto]))+1),"")</f>
        <v>Imóvel IE580 – 220m</v>
      </c>
      <c r="M384" s="20" cm="1">
        <f t="array" ref="M384">IFERROR(INDEX(tblConsorcios[Valor da Carta (R$)],MOD($J384,ROWS(tblConsorcios[Produto]))+1),"")</f>
        <v>580000</v>
      </c>
      <c r="N384" s="2" cm="1">
        <f t="array" ref="N384">IFERROR(INDEX(tblConsorcios[Prazo (meses)],MOD($J384,ROWS(tblConsorcios[Produto]))+1),"")</f>
        <v>220</v>
      </c>
      <c r="O384" s="20" cm="1">
        <f t="array" ref="O384">IFERROR(INDEX(tblConsorcios[Parcela Mensal (R$)],MOD($J384,ROWS(tblConsorcios[Produto]))+1),"")</f>
        <v>3369.27</v>
      </c>
      <c r="P384" s="20" cm="1">
        <f t="array" ref="P384">IFERROR(INDEX(tblClientes[Dividendo Mensal (R$)],INT($J384/ROWS(tblConsorcios[Produto]))+1),"")</f>
        <v>0</v>
      </c>
      <c r="Q384" s="20">
        <f t="shared" si="16"/>
        <v>-3369.27</v>
      </c>
      <c r="R384">
        <f t="shared" si="17"/>
        <v>0</v>
      </c>
    </row>
    <row r="385" spans="10:18" x14ac:dyDescent="0.2">
      <c r="J385">
        <f t="shared" si="15"/>
        <v>383</v>
      </c>
      <c r="K385" cm="1">
        <f t="array" ref="K385">IFERROR(INDEX(tblClientes[Cliente],INT($J385/ROWS(tblConsorcios[Produto]))+1),"")</f>
        <v>0</v>
      </c>
      <c r="L385" t="str" cm="1">
        <f t="array" ref="L385">IFERROR(INDEX(tblConsorcios[Produto],MOD($J385,ROWS(tblConsorcios[Produto]))+1),"")</f>
        <v>Imóvel IE580 – 200m</v>
      </c>
      <c r="M385" s="20" cm="1">
        <f t="array" ref="M385">IFERROR(INDEX(tblConsorcios[Valor da Carta (R$)],MOD($J385,ROWS(tblConsorcios[Produto]))+1),"")</f>
        <v>580000</v>
      </c>
      <c r="N385" s="2" cm="1">
        <f t="array" ref="N385">IFERROR(INDEX(tblConsorcios[Prazo (meses)],MOD($J385,ROWS(tblConsorcios[Produto]))+1),"")</f>
        <v>200</v>
      </c>
      <c r="O385" s="20" cm="1">
        <f t="array" ref="O385">IFERROR(INDEX(tblConsorcios[Parcela Mensal (R$)],MOD($J385,ROWS(tblConsorcios[Produto]))+1),"")</f>
        <v>3677.2</v>
      </c>
      <c r="P385" s="20" cm="1">
        <f t="array" ref="P385">IFERROR(INDEX(tblClientes[Dividendo Mensal (R$)],INT($J385/ROWS(tblConsorcios[Produto]))+1),"")</f>
        <v>0</v>
      </c>
      <c r="Q385" s="20">
        <f t="shared" si="16"/>
        <v>-3677.2</v>
      </c>
      <c r="R385">
        <f t="shared" si="17"/>
        <v>0</v>
      </c>
    </row>
    <row r="386" spans="10:18" x14ac:dyDescent="0.2">
      <c r="J386">
        <f t="shared" si="15"/>
        <v>384</v>
      </c>
      <c r="K386" cm="1">
        <f t="array" ref="K386">IFERROR(INDEX(tblClientes[Cliente],INT($J386/ROWS(tblConsorcios[Produto]))+1),"")</f>
        <v>0</v>
      </c>
      <c r="L386" t="str" cm="1">
        <f t="array" ref="L386">IFERROR(INDEX(tblConsorcios[Produto],MOD($J386,ROWS(tblConsorcios[Produto]))+1),"")</f>
        <v>Imóvel IE550 – 240m</v>
      </c>
      <c r="M386" s="20" cm="1">
        <f t="array" ref="M386">IFERROR(INDEX(tblConsorcios[Valor da Carta (R$)],MOD($J386,ROWS(tblConsorcios[Produto]))+1),"")</f>
        <v>550000</v>
      </c>
      <c r="N386" s="2" cm="1">
        <f t="array" ref="N386">IFERROR(INDEX(tblConsorcios[Prazo (meses)],MOD($J386,ROWS(tblConsorcios[Produto]))+1),"")</f>
        <v>240</v>
      </c>
      <c r="O386" s="20" cm="1">
        <f t="array" ref="O386">IFERROR(INDEX(tblConsorcios[Parcela Mensal (R$)],MOD($J386,ROWS(tblConsorcios[Produto]))+1),"")</f>
        <v>2951.67</v>
      </c>
      <c r="P386" s="20" cm="1">
        <f t="array" ref="P386">IFERROR(INDEX(tblClientes[Dividendo Mensal (R$)],INT($J386/ROWS(tblConsorcios[Produto]))+1),"")</f>
        <v>0</v>
      </c>
      <c r="Q386" s="20">
        <f t="shared" si="16"/>
        <v>-2951.67</v>
      </c>
      <c r="R386">
        <f t="shared" si="17"/>
        <v>0</v>
      </c>
    </row>
    <row r="387" spans="10:18" x14ac:dyDescent="0.2">
      <c r="J387">
        <f t="shared" ref="J387:J450" si="18">ROW()-2</f>
        <v>385</v>
      </c>
      <c r="K387" cm="1">
        <f t="array" ref="K387">IFERROR(INDEX(tblClientes[Cliente],INT($J387/ROWS(tblConsorcios[Produto]))+1),"")</f>
        <v>0</v>
      </c>
      <c r="L387" t="str" cm="1">
        <f t="array" ref="L387">IFERROR(INDEX(tblConsorcios[Produto],MOD($J387,ROWS(tblConsorcios[Produto]))+1),"")</f>
        <v>Imóvel IE550 – 220m</v>
      </c>
      <c r="M387" s="20" cm="1">
        <f t="array" ref="M387">IFERROR(INDEX(tblConsorcios[Valor da Carta (R$)],MOD($J387,ROWS(tblConsorcios[Produto]))+1),"")</f>
        <v>550000</v>
      </c>
      <c r="N387" s="2" cm="1">
        <f t="array" ref="N387">IFERROR(INDEX(tblConsorcios[Prazo (meses)],MOD($J387,ROWS(tblConsorcios[Produto]))+1),"")</f>
        <v>220</v>
      </c>
      <c r="O387" s="20" cm="1">
        <f t="array" ref="O387">IFERROR(INDEX(tblConsorcios[Parcela Mensal (R$)],MOD($J387,ROWS(tblConsorcios[Produto]))+1),"")</f>
        <v>3195</v>
      </c>
      <c r="P387" s="20" cm="1">
        <f t="array" ref="P387">IFERROR(INDEX(tblClientes[Dividendo Mensal (R$)],INT($J387/ROWS(tblConsorcios[Produto]))+1),"")</f>
        <v>0</v>
      </c>
      <c r="Q387" s="20">
        <f t="shared" ref="Q387:Q450" si="19">IF(AND(ISNUMBER(O387),ISNUMBER(P387)),P387-O387,"")</f>
        <v>-3195</v>
      </c>
      <c r="R387">
        <f t="shared" ref="R387:R450" si="20">IF(AND(ISNUMBER(O387),ISNUMBER(P387),O387&lt;=P387),1,0)</f>
        <v>0</v>
      </c>
    </row>
    <row r="388" spans="10:18" x14ac:dyDescent="0.2">
      <c r="J388">
        <f t="shared" si="18"/>
        <v>386</v>
      </c>
      <c r="K388" cm="1">
        <f t="array" ref="K388">IFERROR(INDEX(tblClientes[Cliente],INT($J388/ROWS(tblConsorcios[Produto]))+1),"")</f>
        <v>0</v>
      </c>
      <c r="L388" t="str" cm="1">
        <f t="array" ref="L388">IFERROR(INDEX(tblConsorcios[Produto],MOD($J388,ROWS(tblConsorcios[Produto]))+1),"")</f>
        <v>Imóvel IE550 – 200m</v>
      </c>
      <c r="M388" s="20" cm="1">
        <f t="array" ref="M388">IFERROR(INDEX(tblConsorcios[Valor da Carta (R$)],MOD($J388,ROWS(tblConsorcios[Produto]))+1),"")</f>
        <v>550000</v>
      </c>
      <c r="N388" s="2" cm="1">
        <f t="array" ref="N388">IFERROR(INDEX(tblConsorcios[Prazo (meses)],MOD($J388,ROWS(tblConsorcios[Produto]))+1),"")</f>
        <v>200</v>
      </c>
      <c r="O388" s="20" cm="1">
        <f t="array" ref="O388">IFERROR(INDEX(tblConsorcios[Parcela Mensal (R$)],MOD($J388,ROWS(tblConsorcios[Produto]))+1),"")</f>
        <v>3487</v>
      </c>
      <c r="P388" s="20" cm="1">
        <f t="array" ref="P388">IFERROR(INDEX(tblClientes[Dividendo Mensal (R$)],INT($J388/ROWS(tblConsorcios[Produto]))+1),"")</f>
        <v>0</v>
      </c>
      <c r="Q388" s="20">
        <f t="shared" si="19"/>
        <v>-3487</v>
      </c>
      <c r="R388">
        <f t="shared" si="20"/>
        <v>0</v>
      </c>
    </row>
    <row r="389" spans="10:18" x14ac:dyDescent="0.2">
      <c r="J389">
        <f t="shared" si="18"/>
        <v>387</v>
      </c>
      <c r="K389" cm="1">
        <f t="array" ref="K389">IFERROR(INDEX(tblClientes[Cliente],INT($J389/ROWS(tblConsorcios[Produto]))+1),"")</f>
        <v>0</v>
      </c>
      <c r="L389" t="str" cm="1">
        <f t="array" ref="L389">IFERROR(INDEX(tblConsorcios[Produto],MOD($J389,ROWS(tblConsorcios[Produto]))+1),"")</f>
        <v>Imóvel IE530 – 240m</v>
      </c>
      <c r="M389" s="20" cm="1">
        <f t="array" ref="M389">IFERROR(INDEX(tblConsorcios[Valor da Carta (R$)],MOD($J389,ROWS(tblConsorcios[Produto]))+1),"")</f>
        <v>530000</v>
      </c>
      <c r="N389" s="2" cm="1">
        <f t="array" ref="N389">IFERROR(INDEX(tblConsorcios[Prazo (meses)],MOD($J389,ROWS(tblConsorcios[Produto]))+1),"")</f>
        <v>240</v>
      </c>
      <c r="O389" s="20" cm="1">
        <f t="array" ref="O389">IFERROR(INDEX(tblConsorcios[Parcela Mensal (R$)],MOD($J389,ROWS(tblConsorcios[Produto]))+1),"")</f>
        <v>2844.33</v>
      </c>
      <c r="P389" s="20" cm="1">
        <f t="array" ref="P389">IFERROR(INDEX(tblClientes[Dividendo Mensal (R$)],INT($J389/ROWS(tblConsorcios[Produto]))+1),"")</f>
        <v>0</v>
      </c>
      <c r="Q389" s="20">
        <f t="shared" si="19"/>
        <v>-2844.33</v>
      </c>
      <c r="R389">
        <f t="shared" si="20"/>
        <v>0</v>
      </c>
    </row>
    <row r="390" spans="10:18" x14ac:dyDescent="0.2">
      <c r="J390">
        <f t="shared" si="18"/>
        <v>388</v>
      </c>
      <c r="K390" cm="1">
        <f t="array" ref="K390">IFERROR(INDEX(tblClientes[Cliente],INT($J390/ROWS(tblConsorcios[Produto]))+1),"")</f>
        <v>0</v>
      </c>
      <c r="L390" t="str" cm="1">
        <f t="array" ref="L390">IFERROR(INDEX(tblConsorcios[Produto],MOD($J390,ROWS(tblConsorcios[Produto]))+1),"")</f>
        <v>Imóvel IE530 – 220m</v>
      </c>
      <c r="M390" s="20" cm="1">
        <f t="array" ref="M390">IFERROR(INDEX(tblConsorcios[Valor da Carta (R$)],MOD($J390,ROWS(tblConsorcios[Produto]))+1),"")</f>
        <v>530000</v>
      </c>
      <c r="N390" s="2" cm="1">
        <f t="array" ref="N390">IFERROR(INDEX(tblConsorcios[Prazo (meses)],MOD($J390,ROWS(tblConsorcios[Produto]))+1),"")</f>
        <v>220</v>
      </c>
      <c r="O390" s="20" cm="1">
        <f t="array" ref="O390">IFERROR(INDEX(tblConsorcios[Parcela Mensal (R$)],MOD($J390,ROWS(tblConsorcios[Produto]))+1),"")</f>
        <v>3078.82</v>
      </c>
      <c r="P390" s="20" cm="1">
        <f t="array" ref="P390">IFERROR(INDEX(tblClientes[Dividendo Mensal (R$)],INT($J390/ROWS(tblConsorcios[Produto]))+1),"")</f>
        <v>0</v>
      </c>
      <c r="Q390" s="20">
        <f t="shared" si="19"/>
        <v>-3078.82</v>
      </c>
      <c r="R390">
        <f t="shared" si="20"/>
        <v>0</v>
      </c>
    </row>
    <row r="391" spans="10:18" x14ac:dyDescent="0.2">
      <c r="J391">
        <f t="shared" si="18"/>
        <v>389</v>
      </c>
      <c r="K391" cm="1">
        <f t="array" ref="K391">IFERROR(INDEX(tblClientes[Cliente],INT($J391/ROWS(tblConsorcios[Produto]))+1),"")</f>
        <v>0</v>
      </c>
      <c r="L391" t="str" cm="1">
        <f t="array" ref="L391">IFERROR(INDEX(tblConsorcios[Produto],MOD($J391,ROWS(tblConsorcios[Produto]))+1),"")</f>
        <v>Imóvel IE530 – 200m</v>
      </c>
      <c r="M391" s="20" cm="1">
        <f t="array" ref="M391">IFERROR(INDEX(tblConsorcios[Valor da Carta (R$)],MOD($J391,ROWS(tblConsorcios[Produto]))+1),"")</f>
        <v>530000</v>
      </c>
      <c r="N391" s="2" cm="1">
        <f t="array" ref="N391">IFERROR(INDEX(tblConsorcios[Prazo (meses)],MOD($J391,ROWS(tblConsorcios[Produto]))+1),"")</f>
        <v>200</v>
      </c>
      <c r="O391" s="20" cm="1">
        <f t="array" ref="O391">IFERROR(INDEX(tblConsorcios[Parcela Mensal (R$)],MOD($J391,ROWS(tblConsorcios[Produto]))+1),"")</f>
        <v>3360.2</v>
      </c>
      <c r="P391" s="20" cm="1">
        <f t="array" ref="P391">IFERROR(INDEX(tblClientes[Dividendo Mensal (R$)],INT($J391/ROWS(tblConsorcios[Produto]))+1),"")</f>
        <v>0</v>
      </c>
      <c r="Q391" s="20">
        <f t="shared" si="19"/>
        <v>-3360.2</v>
      </c>
      <c r="R391">
        <f t="shared" si="20"/>
        <v>0</v>
      </c>
    </row>
    <row r="392" spans="10:18" x14ac:dyDescent="0.2">
      <c r="J392">
        <f t="shared" si="18"/>
        <v>390</v>
      </c>
      <c r="K392" cm="1">
        <f t="array" ref="K392">IFERROR(INDEX(tblClientes[Cliente],INT($J392/ROWS(tblConsorcios[Produto]))+1),"")</f>
        <v>0</v>
      </c>
      <c r="L392" t="str" cm="1">
        <f t="array" ref="L392">IFERROR(INDEX(tblConsorcios[Produto],MOD($J392,ROWS(tblConsorcios[Produto]))+1),"")</f>
        <v>Imóvel IE500 – 240m</v>
      </c>
      <c r="M392" s="20" cm="1">
        <f t="array" ref="M392">IFERROR(INDEX(tblConsorcios[Valor da Carta (R$)],MOD($J392,ROWS(tblConsorcios[Produto]))+1),"")</f>
        <v>500000</v>
      </c>
      <c r="N392" s="2" cm="1">
        <f t="array" ref="N392">IFERROR(INDEX(tblConsorcios[Prazo (meses)],MOD($J392,ROWS(tblConsorcios[Produto]))+1),"")</f>
        <v>240</v>
      </c>
      <c r="O392" s="20" cm="1">
        <f t="array" ref="O392">IFERROR(INDEX(tblConsorcios[Parcela Mensal (R$)],MOD($J392,ROWS(tblConsorcios[Produto]))+1),"")</f>
        <v>2683.33</v>
      </c>
      <c r="P392" s="20" cm="1">
        <f t="array" ref="P392">IFERROR(INDEX(tblClientes[Dividendo Mensal (R$)],INT($J392/ROWS(tblConsorcios[Produto]))+1),"")</f>
        <v>0</v>
      </c>
      <c r="Q392" s="20">
        <f t="shared" si="19"/>
        <v>-2683.33</v>
      </c>
      <c r="R392">
        <f t="shared" si="20"/>
        <v>0</v>
      </c>
    </row>
    <row r="393" spans="10:18" x14ac:dyDescent="0.2">
      <c r="J393">
        <f t="shared" si="18"/>
        <v>391</v>
      </c>
      <c r="K393" cm="1">
        <f t="array" ref="K393">IFERROR(INDEX(tblClientes[Cliente],INT($J393/ROWS(tblConsorcios[Produto]))+1),"")</f>
        <v>0</v>
      </c>
      <c r="L393" t="str" cm="1">
        <f t="array" ref="L393">IFERROR(INDEX(tblConsorcios[Produto],MOD($J393,ROWS(tblConsorcios[Produto]))+1),"")</f>
        <v>Imóvel IE500 – 220m</v>
      </c>
      <c r="M393" s="20" cm="1">
        <f t="array" ref="M393">IFERROR(INDEX(tblConsorcios[Valor da Carta (R$)],MOD($J393,ROWS(tblConsorcios[Produto]))+1),"")</f>
        <v>500000</v>
      </c>
      <c r="N393" s="2" cm="1">
        <f t="array" ref="N393">IFERROR(INDEX(tblConsorcios[Prazo (meses)],MOD($J393,ROWS(tblConsorcios[Produto]))+1),"")</f>
        <v>220</v>
      </c>
      <c r="O393" s="20" cm="1">
        <f t="array" ref="O393">IFERROR(INDEX(tblConsorcios[Parcela Mensal (R$)],MOD($J393,ROWS(tblConsorcios[Produto]))+1),"")</f>
        <v>2904.55</v>
      </c>
      <c r="P393" s="20" cm="1">
        <f t="array" ref="P393">IFERROR(INDEX(tblClientes[Dividendo Mensal (R$)],INT($J393/ROWS(tblConsorcios[Produto]))+1),"")</f>
        <v>0</v>
      </c>
      <c r="Q393" s="20">
        <f t="shared" si="19"/>
        <v>-2904.55</v>
      </c>
      <c r="R393">
        <f t="shared" si="20"/>
        <v>0</v>
      </c>
    </row>
    <row r="394" spans="10:18" x14ac:dyDescent="0.2">
      <c r="J394">
        <f t="shared" si="18"/>
        <v>392</v>
      </c>
      <c r="K394" cm="1">
        <f t="array" ref="K394">IFERROR(INDEX(tblClientes[Cliente],INT($J394/ROWS(tblConsorcios[Produto]))+1),"")</f>
        <v>0</v>
      </c>
      <c r="L394" t="str" cm="1">
        <f t="array" ref="L394">IFERROR(INDEX(tblConsorcios[Produto],MOD($J394,ROWS(tblConsorcios[Produto]))+1),"")</f>
        <v>Imóvel IE500 – 200m</v>
      </c>
      <c r="M394" s="20" cm="1">
        <f t="array" ref="M394">IFERROR(INDEX(tblConsorcios[Valor da Carta (R$)],MOD($J394,ROWS(tblConsorcios[Produto]))+1),"")</f>
        <v>500000</v>
      </c>
      <c r="N394" s="2" cm="1">
        <f t="array" ref="N394">IFERROR(INDEX(tblConsorcios[Prazo (meses)],MOD($J394,ROWS(tblConsorcios[Produto]))+1),"")</f>
        <v>200</v>
      </c>
      <c r="O394" s="20" cm="1">
        <f t="array" ref="O394">IFERROR(INDEX(tblConsorcios[Parcela Mensal (R$)],MOD($J394,ROWS(tblConsorcios[Produto]))+1),"")</f>
        <v>3170</v>
      </c>
      <c r="P394" s="20" cm="1">
        <f t="array" ref="P394">IFERROR(INDEX(tblClientes[Dividendo Mensal (R$)],INT($J394/ROWS(tblConsorcios[Produto]))+1),"")</f>
        <v>0</v>
      </c>
      <c r="Q394" s="20">
        <f t="shared" si="19"/>
        <v>-3170</v>
      </c>
      <c r="R394">
        <f t="shared" si="20"/>
        <v>0</v>
      </c>
    </row>
    <row r="395" spans="10:18" x14ac:dyDescent="0.2">
      <c r="J395">
        <f t="shared" si="18"/>
        <v>393</v>
      </c>
      <c r="K395" cm="1">
        <f t="array" ref="K395">IFERROR(INDEX(tblClientes[Cliente],INT($J395/ROWS(tblConsorcios[Produto]))+1),"")</f>
        <v>0</v>
      </c>
      <c r="L395" t="str" cm="1">
        <f t="array" ref="L395">IFERROR(INDEX(tblConsorcios[Produto],MOD($J395,ROWS(tblConsorcios[Produto]))+1),"")</f>
        <v>Imóvel IE480 – 240m</v>
      </c>
      <c r="M395" s="20" cm="1">
        <f t="array" ref="M395">IFERROR(INDEX(tblConsorcios[Valor da Carta (R$)],MOD($J395,ROWS(tblConsorcios[Produto]))+1),"")</f>
        <v>480000</v>
      </c>
      <c r="N395" s="2" cm="1">
        <f t="array" ref="N395">IFERROR(INDEX(tblConsorcios[Prazo (meses)],MOD($J395,ROWS(tblConsorcios[Produto]))+1),"")</f>
        <v>240</v>
      </c>
      <c r="O395" s="20" cm="1">
        <f t="array" ref="O395">IFERROR(INDEX(tblConsorcios[Parcela Mensal (R$)],MOD($J395,ROWS(tblConsorcios[Produto]))+1),"")</f>
        <v>2576</v>
      </c>
      <c r="P395" s="20" cm="1">
        <f t="array" ref="P395">IFERROR(INDEX(tblClientes[Dividendo Mensal (R$)],INT($J395/ROWS(tblConsorcios[Produto]))+1),"")</f>
        <v>0</v>
      </c>
      <c r="Q395" s="20">
        <f t="shared" si="19"/>
        <v>-2576</v>
      </c>
      <c r="R395">
        <f t="shared" si="20"/>
        <v>0</v>
      </c>
    </row>
    <row r="396" spans="10:18" x14ac:dyDescent="0.2">
      <c r="J396">
        <f t="shared" si="18"/>
        <v>394</v>
      </c>
      <c r="K396" cm="1">
        <f t="array" ref="K396">IFERROR(INDEX(tblClientes[Cliente],INT($J396/ROWS(tblConsorcios[Produto]))+1),"")</f>
        <v>0</v>
      </c>
      <c r="L396" t="str" cm="1">
        <f t="array" ref="L396">IFERROR(INDEX(tblConsorcios[Produto],MOD($J396,ROWS(tblConsorcios[Produto]))+1),"")</f>
        <v>Imóvel IE480 – 220m</v>
      </c>
      <c r="M396" s="20" cm="1">
        <f t="array" ref="M396">IFERROR(INDEX(tblConsorcios[Valor da Carta (R$)],MOD($J396,ROWS(tblConsorcios[Produto]))+1),"")</f>
        <v>480000</v>
      </c>
      <c r="N396" s="2" cm="1">
        <f t="array" ref="N396">IFERROR(INDEX(tblConsorcios[Prazo (meses)],MOD($J396,ROWS(tblConsorcios[Produto]))+1),"")</f>
        <v>220</v>
      </c>
      <c r="O396" s="20" cm="1">
        <f t="array" ref="O396">IFERROR(INDEX(tblConsorcios[Parcela Mensal (R$)],MOD($J396,ROWS(tblConsorcios[Produto]))+1),"")</f>
        <v>2788.36</v>
      </c>
      <c r="P396" s="20" cm="1">
        <f t="array" ref="P396">IFERROR(INDEX(tblClientes[Dividendo Mensal (R$)],INT($J396/ROWS(tblConsorcios[Produto]))+1),"")</f>
        <v>0</v>
      </c>
      <c r="Q396" s="20">
        <f t="shared" si="19"/>
        <v>-2788.36</v>
      </c>
      <c r="R396">
        <f t="shared" si="20"/>
        <v>0</v>
      </c>
    </row>
    <row r="397" spans="10:18" x14ac:dyDescent="0.2">
      <c r="J397">
        <f t="shared" si="18"/>
        <v>395</v>
      </c>
      <c r="K397" cm="1">
        <f t="array" ref="K397">IFERROR(INDEX(tblClientes[Cliente],INT($J397/ROWS(tblConsorcios[Produto]))+1),"")</f>
        <v>0</v>
      </c>
      <c r="L397" t="str" cm="1">
        <f t="array" ref="L397">IFERROR(INDEX(tblConsorcios[Produto],MOD($J397,ROWS(tblConsorcios[Produto]))+1),"")</f>
        <v>Imóvel IE480 – 200m</v>
      </c>
      <c r="M397" s="20" cm="1">
        <f t="array" ref="M397">IFERROR(INDEX(tblConsorcios[Valor da Carta (R$)],MOD($J397,ROWS(tblConsorcios[Produto]))+1),"")</f>
        <v>480000</v>
      </c>
      <c r="N397" s="2" cm="1">
        <f t="array" ref="N397">IFERROR(INDEX(tblConsorcios[Prazo (meses)],MOD($J397,ROWS(tblConsorcios[Produto]))+1),"")</f>
        <v>200</v>
      </c>
      <c r="O397" s="20" cm="1">
        <f t="array" ref="O397">IFERROR(INDEX(tblConsorcios[Parcela Mensal (R$)],MOD($J397,ROWS(tblConsorcios[Produto]))+1),"")</f>
        <v>3043.2</v>
      </c>
      <c r="P397" s="20" cm="1">
        <f t="array" ref="P397">IFERROR(INDEX(tblClientes[Dividendo Mensal (R$)],INT($J397/ROWS(tblConsorcios[Produto]))+1),"")</f>
        <v>0</v>
      </c>
      <c r="Q397" s="20">
        <f t="shared" si="19"/>
        <v>-3043.2</v>
      </c>
      <c r="R397">
        <f t="shared" si="20"/>
        <v>0</v>
      </c>
    </row>
    <row r="398" spans="10:18" x14ac:dyDescent="0.2">
      <c r="J398">
        <f t="shared" si="18"/>
        <v>396</v>
      </c>
      <c r="K398" cm="1">
        <f t="array" ref="K398">IFERROR(INDEX(tblClientes[Cliente],INT($J398/ROWS(tblConsorcios[Produto]))+1),"")</f>
        <v>0</v>
      </c>
      <c r="L398" t="str" cm="1">
        <f t="array" ref="L398">IFERROR(INDEX(tblConsorcios[Produto],MOD($J398,ROWS(tblConsorcios[Produto]))+1),"")</f>
        <v>Imóvel IE450 – 240m</v>
      </c>
      <c r="M398" s="20" cm="1">
        <f t="array" ref="M398">IFERROR(INDEX(tblConsorcios[Valor da Carta (R$)],MOD($J398,ROWS(tblConsorcios[Produto]))+1),"")</f>
        <v>450000</v>
      </c>
      <c r="N398" s="2" cm="1">
        <f t="array" ref="N398">IFERROR(INDEX(tblConsorcios[Prazo (meses)],MOD($J398,ROWS(tblConsorcios[Produto]))+1),"")</f>
        <v>240</v>
      </c>
      <c r="O398" s="20" cm="1">
        <f t="array" ref="O398">IFERROR(INDEX(tblConsorcios[Parcela Mensal (R$)],MOD($J398,ROWS(tblConsorcios[Produto]))+1),"")</f>
        <v>2415</v>
      </c>
      <c r="P398" s="20" cm="1">
        <f t="array" ref="P398">IFERROR(INDEX(tblClientes[Dividendo Mensal (R$)],INT($J398/ROWS(tblConsorcios[Produto]))+1),"")</f>
        <v>0</v>
      </c>
      <c r="Q398" s="20">
        <f t="shared" si="19"/>
        <v>-2415</v>
      </c>
      <c r="R398">
        <f t="shared" si="20"/>
        <v>0</v>
      </c>
    </row>
    <row r="399" spans="10:18" x14ac:dyDescent="0.2">
      <c r="J399">
        <f t="shared" si="18"/>
        <v>397</v>
      </c>
      <c r="K399" cm="1">
        <f t="array" ref="K399">IFERROR(INDEX(tblClientes[Cliente],INT($J399/ROWS(tblConsorcios[Produto]))+1),"")</f>
        <v>0</v>
      </c>
      <c r="L399" t="str" cm="1">
        <f t="array" ref="L399">IFERROR(INDEX(tblConsorcios[Produto],MOD($J399,ROWS(tblConsorcios[Produto]))+1),"")</f>
        <v>Imóvel IE450 – 220m</v>
      </c>
      <c r="M399" s="20" cm="1">
        <f t="array" ref="M399">IFERROR(INDEX(tblConsorcios[Valor da Carta (R$)],MOD($J399,ROWS(tblConsorcios[Produto]))+1),"")</f>
        <v>450000</v>
      </c>
      <c r="N399" s="2" cm="1">
        <f t="array" ref="N399">IFERROR(INDEX(tblConsorcios[Prazo (meses)],MOD($J399,ROWS(tblConsorcios[Produto]))+1),"")</f>
        <v>220</v>
      </c>
      <c r="O399" s="20" cm="1">
        <f t="array" ref="O399">IFERROR(INDEX(tblConsorcios[Parcela Mensal (R$)],MOD($J399,ROWS(tblConsorcios[Produto]))+1),"")</f>
        <v>2614.09</v>
      </c>
      <c r="P399" s="20" cm="1">
        <f t="array" ref="P399">IFERROR(INDEX(tblClientes[Dividendo Mensal (R$)],INT($J399/ROWS(tblConsorcios[Produto]))+1),"")</f>
        <v>0</v>
      </c>
      <c r="Q399" s="20">
        <f t="shared" si="19"/>
        <v>-2614.09</v>
      </c>
      <c r="R399">
        <f t="shared" si="20"/>
        <v>0</v>
      </c>
    </row>
    <row r="400" spans="10:18" x14ac:dyDescent="0.2">
      <c r="J400">
        <f t="shared" si="18"/>
        <v>398</v>
      </c>
      <c r="K400" cm="1">
        <f t="array" ref="K400">IFERROR(INDEX(tblClientes[Cliente],INT($J400/ROWS(tblConsorcios[Produto]))+1),"")</f>
        <v>0</v>
      </c>
      <c r="L400" t="str" cm="1">
        <f t="array" ref="L400">IFERROR(INDEX(tblConsorcios[Produto],MOD($J400,ROWS(tblConsorcios[Produto]))+1),"")</f>
        <v>Imóvel IE450 – 200m</v>
      </c>
      <c r="M400" s="20" cm="1">
        <f t="array" ref="M400">IFERROR(INDEX(tblConsorcios[Valor da Carta (R$)],MOD($J400,ROWS(tblConsorcios[Produto]))+1),"")</f>
        <v>450000</v>
      </c>
      <c r="N400" s="2" cm="1">
        <f t="array" ref="N400">IFERROR(INDEX(tblConsorcios[Prazo (meses)],MOD($J400,ROWS(tblConsorcios[Produto]))+1),"")</f>
        <v>200</v>
      </c>
      <c r="O400" s="20" cm="1">
        <f t="array" ref="O400">IFERROR(INDEX(tblConsorcios[Parcela Mensal (R$)],MOD($J400,ROWS(tblConsorcios[Produto]))+1),"")</f>
        <v>2853</v>
      </c>
      <c r="P400" s="20" cm="1">
        <f t="array" ref="P400">IFERROR(INDEX(tblClientes[Dividendo Mensal (R$)],INT($J400/ROWS(tblConsorcios[Produto]))+1),"")</f>
        <v>0</v>
      </c>
      <c r="Q400" s="20">
        <f t="shared" si="19"/>
        <v>-2853</v>
      </c>
      <c r="R400">
        <f t="shared" si="20"/>
        <v>0</v>
      </c>
    </row>
    <row r="401" spans="10:18" x14ac:dyDescent="0.2">
      <c r="J401">
        <f t="shared" si="18"/>
        <v>399</v>
      </c>
      <c r="K401" cm="1">
        <f t="array" ref="K401">IFERROR(INDEX(tblClientes[Cliente],INT($J401/ROWS(tblConsorcios[Produto]))+1),"")</f>
        <v>0</v>
      </c>
      <c r="L401" t="str" cm="1">
        <f t="array" ref="L401">IFERROR(INDEX(tblConsorcios[Produto],MOD($J401,ROWS(tblConsorcios[Produto]))+1),"")</f>
        <v>Imóvel IE430 – 240m</v>
      </c>
      <c r="M401" s="20" cm="1">
        <f t="array" ref="M401">IFERROR(INDEX(tblConsorcios[Valor da Carta (R$)],MOD($J401,ROWS(tblConsorcios[Produto]))+1),"")</f>
        <v>430000</v>
      </c>
      <c r="N401" s="2" cm="1">
        <f t="array" ref="N401">IFERROR(INDEX(tblConsorcios[Prazo (meses)],MOD($J401,ROWS(tblConsorcios[Produto]))+1),"")</f>
        <v>240</v>
      </c>
      <c r="O401" s="20" cm="1">
        <f t="array" ref="O401">IFERROR(INDEX(tblConsorcios[Parcela Mensal (R$)],MOD($J401,ROWS(tblConsorcios[Produto]))+1),"")</f>
        <v>2307.67</v>
      </c>
      <c r="P401" s="20" cm="1">
        <f t="array" ref="P401">IFERROR(INDEX(tblClientes[Dividendo Mensal (R$)],INT($J401/ROWS(tblConsorcios[Produto]))+1),"")</f>
        <v>0</v>
      </c>
      <c r="Q401" s="20">
        <f t="shared" si="19"/>
        <v>-2307.67</v>
      </c>
      <c r="R401">
        <f t="shared" si="20"/>
        <v>0</v>
      </c>
    </row>
    <row r="402" spans="10:18" x14ac:dyDescent="0.2">
      <c r="J402">
        <f t="shared" si="18"/>
        <v>400</v>
      </c>
      <c r="K402" cm="1">
        <f t="array" ref="K402">IFERROR(INDEX(tblClientes[Cliente],INT($J402/ROWS(tblConsorcios[Produto]))+1),"")</f>
        <v>0</v>
      </c>
      <c r="L402" t="str" cm="1">
        <f t="array" ref="L402">IFERROR(INDEX(tblConsorcios[Produto],MOD($J402,ROWS(tblConsorcios[Produto]))+1),"")</f>
        <v>Imóvel IE430 – 220m</v>
      </c>
      <c r="M402" s="20" cm="1">
        <f t="array" ref="M402">IFERROR(INDEX(tblConsorcios[Valor da Carta (R$)],MOD($J402,ROWS(tblConsorcios[Produto]))+1),"")</f>
        <v>430000</v>
      </c>
      <c r="N402" s="2" cm="1">
        <f t="array" ref="N402">IFERROR(INDEX(tblConsorcios[Prazo (meses)],MOD($J402,ROWS(tblConsorcios[Produto]))+1),"")</f>
        <v>220</v>
      </c>
      <c r="O402" s="20" cm="1">
        <f t="array" ref="O402">IFERROR(INDEX(tblConsorcios[Parcela Mensal (R$)],MOD($J402,ROWS(tblConsorcios[Produto]))+1),"")</f>
        <v>2497.91</v>
      </c>
      <c r="P402" s="20" cm="1">
        <f t="array" ref="P402">IFERROR(INDEX(tblClientes[Dividendo Mensal (R$)],INT($J402/ROWS(tblConsorcios[Produto]))+1),"")</f>
        <v>0</v>
      </c>
      <c r="Q402" s="20">
        <f t="shared" si="19"/>
        <v>-2497.91</v>
      </c>
      <c r="R402">
        <f t="shared" si="20"/>
        <v>0</v>
      </c>
    </row>
    <row r="403" spans="10:18" x14ac:dyDescent="0.2">
      <c r="J403">
        <f t="shared" si="18"/>
        <v>401</v>
      </c>
      <c r="K403" cm="1">
        <f t="array" ref="K403">IFERROR(INDEX(tblClientes[Cliente],INT($J403/ROWS(tblConsorcios[Produto]))+1),"")</f>
        <v>0</v>
      </c>
      <c r="L403" t="str" cm="1">
        <f t="array" ref="L403">IFERROR(INDEX(tblConsorcios[Produto],MOD($J403,ROWS(tblConsorcios[Produto]))+1),"")</f>
        <v>Imóvel IE430 – 200m</v>
      </c>
      <c r="M403" s="20" cm="1">
        <f t="array" ref="M403">IFERROR(INDEX(tblConsorcios[Valor da Carta (R$)],MOD($J403,ROWS(tblConsorcios[Produto]))+1),"")</f>
        <v>430000</v>
      </c>
      <c r="N403" s="2" cm="1">
        <f t="array" ref="N403">IFERROR(INDEX(tblConsorcios[Prazo (meses)],MOD($J403,ROWS(tblConsorcios[Produto]))+1),"")</f>
        <v>200</v>
      </c>
      <c r="O403" s="20" cm="1">
        <f t="array" ref="O403">IFERROR(INDEX(tblConsorcios[Parcela Mensal (R$)],MOD($J403,ROWS(tblConsorcios[Produto]))+1),"")</f>
        <v>2726.2</v>
      </c>
      <c r="P403" s="20" cm="1">
        <f t="array" ref="P403">IFERROR(INDEX(tblClientes[Dividendo Mensal (R$)],INT($J403/ROWS(tblConsorcios[Produto]))+1),"")</f>
        <v>0</v>
      </c>
      <c r="Q403" s="20">
        <f t="shared" si="19"/>
        <v>-2726.2</v>
      </c>
      <c r="R403">
        <f t="shared" si="20"/>
        <v>0</v>
      </c>
    </row>
    <row r="404" spans="10:18" x14ac:dyDescent="0.2">
      <c r="J404">
        <f t="shared" si="18"/>
        <v>402</v>
      </c>
      <c r="K404" cm="1">
        <f t="array" ref="K404">IFERROR(INDEX(tblClientes[Cliente],INT($J404/ROWS(tblConsorcios[Produto]))+1),"")</f>
        <v>0</v>
      </c>
      <c r="L404" t="str" cm="1">
        <f t="array" ref="L404">IFERROR(INDEX(tblConsorcios[Produto],MOD($J404,ROWS(tblConsorcios[Produto]))+1),"")</f>
        <v>Imóvel IE400 – 240m</v>
      </c>
      <c r="M404" s="20" cm="1">
        <f t="array" ref="M404">IFERROR(INDEX(tblConsorcios[Valor da Carta (R$)],MOD($J404,ROWS(tblConsorcios[Produto]))+1),"")</f>
        <v>400000</v>
      </c>
      <c r="N404" s="2" cm="1">
        <f t="array" ref="N404">IFERROR(INDEX(tblConsorcios[Prazo (meses)],MOD($J404,ROWS(tblConsorcios[Produto]))+1),"")</f>
        <v>240</v>
      </c>
      <c r="O404" s="20" cm="1">
        <f t="array" ref="O404">IFERROR(INDEX(tblConsorcios[Parcela Mensal (R$)],MOD($J404,ROWS(tblConsorcios[Produto]))+1),"")</f>
        <v>2146.67</v>
      </c>
      <c r="P404" s="20" cm="1">
        <f t="array" ref="P404">IFERROR(INDEX(tblClientes[Dividendo Mensal (R$)],INT($J404/ROWS(tblConsorcios[Produto]))+1),"")</f>
        <v>0</v>
      </c>
      <c r="Q404" s="20">
        <f t="shared" si="19"/>
        <v>-2146.67</v>
      </c>
      <c r="R404">
        <f t="shared" si="20"/>
        <v>0</v>
      </c>
    </row>
    <row r="405" spans="10:18" x14ac:dyDescent="0.2">
      <c r="J405">
        <f t="shared" si="18"/>
        <v>403</v>
      </c>
      <c r="K405" cm="1">
        <f t="array" ref="K405">IFERROR(INDEX(tblClientes[Cliente],INT($J405/ROWS(tblConsorcios[Produto]))+1),"")</f>
        <v>0</v>
      </c>
      <c r="L405" t="str" cm="1">
        <f t="array" ref="L405">IFERROR(INDEX(tblConsorcios[Produto],MOD($J405,ROWS(tblConsorcios[Produto]))+1),"")</f>
        <v>Imóvel IE400 – 220m</v>
      </c>
      <c r="M405" s="20" cm="1">
        <f t="array" ref="M405">IFERROR(INDEX(tblConsorcios[Valor da Carta (R$)],MOD($J405,ROWS(tblConsorcios[Produto]))+1),"")</f>
        <v>400000</v>
      </c>
      <c r="N405" s="2" cm="1">
        <f t="array" ref="N405">IFERROR(INDEX(tblConsorcios[Prazo (meses)],MOD($J405,ROWS(tblConsorcios[Produto]))+1),"")</f>
        <v>220</v>
      </c>
      <c r="O405" s="20" cm="1">
        <f t="array" ref="O405">IFERROR(INDEX(tblConsorcios[Parcela Mensal (R$)],MOD($J405,ROWS(tblConsorcios[Produto]))+1),"")</f>
        <v>2323.64</v>
      </c>
      <c r="P405" s="20" cm="1">
        <f t="array" ref="P405">IFERROR(INDEX(tblClientes[Dividendo Mensal (R$)],INT($J405/ROWS(tblConsorcios[Produto]))+1),"")</f>
        <v>0</v>
      </c>
      <c r="Q405" s="20">
        <f t="shared" si="19"/>
        <v>-2323.64</v>
      </c>
      <c r="R405">
        <f t="shared" si="20"/>
        <v>0</v>
      </c>
    </row>
    <row r="406" spans="10:18" x14ac:dyDescent="0.2">
      <c r="J406">
        <f t="shared" si="18"/>
        <v>404</v>
      </c>
      <c r="K406" cm="1">
        <f t="array" ref="K406">IFERROR(INDEX(tblClientes[Cliente],INT($J406/ROWS(tblConsorcios[Produto]))+1),"")</f>
        <v>0</v>
      </c>
      <c r="L406" t="str" cm="1">
        <f t="array" ref="L406">IFERROR(INDEX(tblConsorcios[Produto],MOD($J406,ROWS(tblConsorcios[Produto]))+1),"")</f>
        <v>Imóvel IE400 – 200m</v>
      </c>
      <c r="M406" s="20" cm="1">
        <f t="array" ref="M406">IFERROR(INDEX(tblConsorcios[Valor da Carta (R$)],MOD($J406,ROWS(tblConsorcios[Produto]))+1),"")</f>
        <v>400000</v>
      </c>
      <c r="N406" s="2" cm="1">
        <f t="array" ref="N406">IFERROR(INDEX(tblConsorcios[Prazo (meses)],MOD($J406,ROWS(tblConsorcios[Produto]))+1),"")</f>
        <v>200</v>
      </c>
      <c r="O406" s="20" cm="1">
        <f t="array" ref="O406">IFERROR(INDEX(tblConsorcios[Parcela Mensal (R$)],MOD($J406,ROWS(tblConsorcios[Produto]))+1),"")</f>
        <v>2536</v>
      </c>
      <c r="P406" s="20" cm="1">
        <f t="array" ref="P406">IFERROR(INDEX(tblClientes[Dividendo Mensal (R$)],INT($J406/ROWS(tblConsorcios[Produto]))+1),"")</f>
        <v>0</v>
      </c>
      <c r="Q406" s="20">
        <f t="shared" si="19"/>
        <v>-2536</v>
      </c>
      <c r="R406">
        <f t="shared" si="20"/>
        <v>0</v>
      </c>
    </row>
    <row r="407" spans="10:18" x14ac:dyDescent="0.2">
      <c r="J407">
        <f t="shared" si="18"/>
        <v>405</v>
      </c>
      <c r="K407" cm="1">
        <f t="array" ref="K407">IFERROR(INDEX(tblClientes[Cliente],INT($J407/ROWS(tblConsorcios[Produto]))+1),"")</f>
        <v>0</v>
      </c>
      <c r="L407" t="str" cm="1">
        <f t="array" ref="L407">IFERROR(INDEX(tblConsorcios[Produto],MOD($J407,ROWS(tblConsorcios[Produto]))+1),"")</f>
        <v>Imóvel IE380 – 240m</v>
      </c>
      <c r="M407" s="20" cm="1">
        <f t="array" ref="M407">IFERROR(INDEX(tblConsorcios[Valor da Carta (R$)],MOD($J407,ROWS(tblConsorcios[Produto]))+1),"")</f>
        <v>380000</v>
      </c>
      <c r="N407" s="2" cm="1">
        <f t="array" ref="N407">IFERROR(INDEX(tblConsorcios[Prazo (meses)],MOD($J407,ROWS(tblConsorcios[Produto]))+1),"")</f>
        <v>240</v>
      </c>
      <c r="O407" s="20" cm="1">
        <f t="array" ref="O407">IFERROR(INDEX(tblConsorcios[Parcela Mensal (R$)],MOD($J407,ROWS(tblConsorcios[Produto]))+1),"")</f>
        <v>2039.33</v>
      </c>
      <c r="P407" s="20" cm="1">
        <f t="array" ref="P407">IFERROR(INDEX(tblClientes[Dividendo Mensal (R$)],INT($J407/ROWS(tblConsorcios[Produto]))+1),"")</f>
        <v>0</v>
      </c>
      <c r="Q407" s="20">
        <f t="shared" si="19"/>
        <v>-2039.33</v>
      </c>
      <c r="R407">
        <f t="shared" si="20"/>
        <v>0</v>
      </c>
    </row>
    <row r="408" spans="10:18" x14ac:dyDescent="0.2">
      <c r="J408">
        <f t="shared" si="18"/>
        <v>406</v>
      </c>
      <c r="K408" cm="1">
        <f t="array" ref="K408">IFERROR(INDEX(tblClientes[Cliente],INT($J408/ROWS(tblConsorcios[Produto]))+1),"")</f>
        <v>0</v>
      </c>
      <c r="L408" t="str" cm="1">
        <f t="array" ref="L408">IFERROR(INDEX(tblConsorcios[Produto],MOD($J408,ROWS(tblConsorcios[Produto]))+1),"")</f>
        <v>Imóvel IE380 – 220m</v>
      </c>
      <c r="M408" s="20" cm="1">
        <f t="array" ref="M408">IFERROR(INDEX(tblConsorcios[Valor da Carta (R$)],MOD($J408,ROWS(tblConsorcios[Produto]))+1),"")</f>
        <v>380000</v>
      </c>
      <c r="N408" s="2" cm="1">
        <f t="array" ref="N408">IFERROR(INDEX(tblConsorcios[Prazo (meses)],MOD($J408,ROWS(tblConsorcios[Produto]))+1),"")</f>
        <v>220</v>
      </c>
      <c r="O408" s="20" cm="1">
        <f t="array" ref="O408">IFERROR(INDEX(tblConsorcios[Parcela Mensal (R$)],MOD($J408,ROWS(tblConsorcios[Produto]))+1),"")</f>
        <v>2207.4499999999998</v>
      </c>
      <c r="P408" s="20" cm="1">
        <f t="array" ref="P408">IFERROR(INDEX(tblClientes[Dividendo Mensal (R$)],INT($J408/ROWS(tblConsorcios[Produto]))+1),"")</f>
        <v>0</v>
      </c>
      <c r="Q408" s="20">
        <f t="shared" si="19"/>
        <v>-2207.4499999999998</v>
      </c>
      <c r="R408">
        <f t="shared" si="20"/>
        <v>0</v>
      </c>
    </row>
    <row r="409" spans="10:18" x14ac:dyDescent="0.2">
      <c r="J409">
        <f t="shared" si="18"/>
        <v>407</v>
      </c>
      <c r="K409" cm="1">
        <f t="array" ref="K409">IFERROR(INDEX(tblClientes[Cliente],INT($J409/ROWS(tblConsorcios[Produto]))+1),"")</f>
        <v>0</v>
      </c>
      <c r="L409" t="str" cm="1">
        <f t="array" ref="L409">IFERROR(INDEX(tblConsorcios[Produto],MOD($J409,ROWS(tblConsorcios[Produto]))+1),"")</f>
        <v>Imóvel IE380 – 200m</v>
      </c>
      <c r="M409" s="20" cm="1">
        <f t="array" ref="M409">IFERROR(INDEX(tblConsorcios[Valor da Carta (R$)],MOD($J409,ROWS(tblConsorcios[Produto]))+1),"")</f>
        <v>380000</v>
      </c>
      <c r="N409" s="2" cm="1">
        <f t="array" ref="N409">IFERROR(INDEX(tblConsorcios[Prazo (meses)],MOD($J409,ROWS(tblConsorcios[Produto]))+1),"")</f>
        <v>200</v>
      </c>
      <c r="O409" s="20" cm="1">
        <f t="array" ref="O409">IFERROR(INDEX(tblConsorcios[Parcela Mensal (R$)],MOD($J409,ROWS(tblConsorcios[Produto]))+1),"")</f>
        <v>2409.1999999999998</v>
      </c>
      <c r="P409" s="20" cm="1">
        <f t="array" ref="P409">IFERROR(INDEX(tblClientes[Dividendo Mensal (R$)],INT($J409/ROWS(tblConsorcios[Produto]))+1),"")</f>
        <v>0</v>
      </c>
      <c r="Q409" s="20">
        <f t="shared" si="19"/>
        <v>-2409.1999999999998</v>
      </c>
      <c r="R409">
        <f t="shared" si="20"/>
        <v>0</v>
      </c>
    </row>
    <row r="410" spans="10:18" x14ac:dyDescent="0.2">
      <c r="J410">
        <f t="shared" si="18"/>
        <v>408</v>
      </c>
      <c r="K410" cm="1">
        <f t="array" ref="K410">IFERROR(INDEX(tblClientes[Cliente],INT($J410/ROWS(tblConsorcios[Produto]))+1),"")</f>
        <v>0</v>
      </c>
      <c r="L410" t="str" cm="1">
        <f t="array" ref="L410">IFERROR(INDEX(tblConsorcios[Produto],MOD($J410,ROWS(tblConsorcios[Produto]))+1),"")</f>
        <v>Imóvel IE350 – 240m</v>
      </c>
      <c r="M410" s="20" cm="1">
        <f t="array" ref="M410">IFERROR(INDEX(tblConsorcios[Valor da Carta (R$)],MOD($J410,ROWS(tblConsorcios[Produto]))+1),"")</f>
        <v>350000</v>
      </c>
      <c r="N410" s="2" cm="1">
        <f t="array" ref="N410">IFERROR(INDEX(tblConsorcios[Prazo (meses)],MOD($J410,ROWS(tblConsorcios[Produto]))+1),"")</f>
        <v>240</v>
      </c>
      <c r="O410" s="20" cm="1">
        <f t="array" ref="O410">IFERROR(INDEX(tblConsorcios[Parcela Mensal (R$)],MOD($J410,ROWS(tblConsorcios[Produto]))+1),"")</f>
        <v>1878.33</v>
      </c>
      <c r="P410" s="20" cm="1">
        <f t="array" ref="P410">IFERROR(INDEX(tblClientes[Dividendo Mensal (R$)],INT($J410/ROWS(tblConsorcios[Produto]))+1),"")</f>
        <v>0</v>
      </c>
      <c r="Q410" s="20">
        <f t="shared" si="19"/>
        <v>-1878.33</v>
      </c>
      <c r="R410">
        <f t="shared" si="20"/>
        <v>0</v>
      </c>
    </row>
    <row r="411" spans="10:18" x14ac:dyDescent="0.2">
      <c r="J411">
        <f t="shared" si="18"/>
        <v>409</v>
      </c>
      <c r="K411" cm="1">
        <f t="array" ref="K411">IFERROR(INDEX(tblClientes[Cliente],INT($J411/ROWS(tblConsorcios[Produto]))+1),"")</f>
        <v>0</v>
      </c>
      <c r="L411" t="str" cm="1">
        <f t="array" ref="L411">IFERROR(INDEX(tblConsorcios[Produto],MOD($J411,ROWS(tblConsorcios[Produto]))+1),"")</f>
        <v>Imóvel IE350 – 220m</v>
      </c>
      <c r="M411" s="20" cm="1">
        <f t="array" ref="M411">IFERROR(INDEX(tblConsorcios[Valor da Carta (R$)],MOD($J411,ROWS(tblConsorcios[Produto]))+1),"")</f>
        <v>350000</v>
      </c>
      <c r="N411" s="2" cm="1">
        <f t="array" ref="N411">IFERROR(INDEX(tblConsorcios[Prazo (meses)],MOD($J411,ROWS(tblConsorcios[Produto]))+1),"")</f>
        <v>220</v>
      </c>
      <c r="O411" s="20" cm="1">
        <f t="array" ref="O411">IFERROR(INDEX(tblConsorcios[Parcela Mensal (R$)],MOD($J411,ROWS(tblConsorcios[Produto]))+1),"")</f>
        <v>2033.18</v>
      </c>
      <c r="P411" s="20" cm="1">
        <f t="array" ref="P411">IFERROR(INDEX(tblClientes[Dividendo Mensal (R$)],INT($J411/ROWS(tblConsorcios[Produto]))+1),"")</f>
        <v>0</v>
      </c>
      <c r="Q411" s="20">
        <f t="shared" si="19"/>
        <v>-2033.18</v>
      </c>
      <c r="R411">
        <f t="shared" si="20"/>
        <v>0</v>
      </c>
    </row>
    <row r="412" spans="10:18" x14ac:dyDescent="0.2">
      <c r="J412">
        <f t="shared" si="18"/>
        <v>410</v>
      </c>
      <c r="K412" cm="1">
        <f t="array" ref="K412">IFERROR(INDEX(tblClientes[Cliente],INT($J412/ROWS(tblConsorcios[Produto]))+1),"")</f>
        <v>0</v>
      </c>
      <c r="L412" t="str" cm="1">
        <f t="array" ref="L412">IFERROR(INDEX(tblConsorcios[Produto],MOD($J412,ROWS(tblConsorcios[Produto]))+1),"")</f>
        <v>Imóvel IE350 – 200m</v>
      </c>
      <c r="M412" s="20" cm="1">
        <f t="array" ref="M412">IFERROR(INDEX(tblConsorcios[Valor da Carta (R$)],MOD($J412,ROWS(tblConsorcios[Produto]))+1),"")</f>
        <v>350000</v>
      </c>
      <c r="N412" s="2" cm="1">
        <f t="array" ref="N412">IFERROR(INDEX(tblConsorcios[Prazo (meses)],MOD($J412,ROWS(tblConsorcios[Produto]))+1),"")</f>
        <v>200</v>
      </c>
      <c r="O412" s="20" cm="1">
        <f t="array" ref="O412">IFERROR(INDEX(tblConsorcios[Parcela Mensal (R$)],MOD($J412,ROWS(tblConsorcios[Produto]))+1),"")</f>
        <v>2219</v>
      </c>
      <c r="P412" s="20" cm="1">
        <f t="array" ref="P412">IFERROR(INDEX(tblClientes[Dividendo Mensal (R$)],INT($J412/ROWS(tblConsorcios[Produto]))+1),"")</f>
        <v>0</v>
      </c>
      <c r="Q412" s="20">
        <f t="shared" si="19"/>
        <v>-2219</v>
      </c>
      <c r="R412">
        <f t="shared" si="20"/>
        <v>0</v>
      </c>
    </row>
    <row r="413" spans="10:18" x14ac:dyDescent="0.2">
      <c r="J413">
        <f t="shared" si="18"/>
        <v>411</v>
      </c>
      <c r="K413" cm="1">
        <f t="array" ref="K413">IFERROR(INDEX(tblClientes[Cliente],INT($J413/ROWS(tblConsorcios[Produto]))+1),"")</f>
        <v>0</v>
      </c>
      <c r="L413" t="str" cm="1">
        <f t="array" ref="L413">IFERROR(INDEX(tblConsorcios[Produto],MOD($J413,ROWS(tblConsorcios[Produto]))+1),"")</f>
        <v>Imóvel IE330 – 240m</v>
      </c>
      <c r="M413" s="20" cm="1">
        <f t="array" ref="M413">IFERROR(INDEX(tblConsorcios[Valor da Carta (R$)],MOD($J413,ROWS(tblConsorcios[Produto]))+1),"")</f>
        <v>330000</v>
      </c>
      <c r="N413" s="2" cm="1">
        <f t="array" ref="N413">IFERROR(INDEX(tblConsorcios[Prazo (meses)],MOD($J413,ROWS(tblConsorcios[Produto]))+1),"")</f>
        <v>240</v>
      </c>
      <c r="O413" s="20" cm="1">
        <f t="array" ref="O413">IFERROR(INDEX(tblConsorcios[Parcela Mensal (R$)],MOD($J413,ROWS(tblConsorcios[Produto]))+1),"")</f>
        <v>1771</v>
      </c>
      <c r="P413" s="20" cm="1">
        <f t="array" ref="P413">IFERROR(INDEX(tblClientes[Dividendo Mensal (R$)],INT($J413/ROWS(tblConsorcios[Produto]))+1),"")</f>
        <v>0</v>
      </c>
      <c r="Q413" s="20">
        <f t="shared" si="19"/>
        <v>-1771</v>
      </c>
      <c r="R413">
        <f t="shared" si="20"/>
        <v>0</v>
      </c>
    </row>
    <row r="414" spans="10:18" x14ac:dyDescent="0.2">
      <c r="J414">
        <f t="shared" si="18"/>
        <v>412</v>
      </c>
      <c r="K414" cm="1">
        <f t="array" ref="K414">IFERROR(INDEX(tblClientes[Cliente],INT($J414/ROWS(tblConsorcios[Produto]))+1),"")</f>
        <v>0</v>
      </c>
      <c r="L414" t="str" cm="1">
        <f t="array" ref="L414">IFERROR(INDEX(tblConsorcios[Produto],MOD($J414,ROWS(tblConsorcios[Produto]))+1),"")</f>
        <v>Imóvel IE330 – 220m</v>
      </c>
      <c r="M414" s="20" cm="1">
        <f t="array" ref="M414">IFERROR(INDEX(tblConsorcios[Valor da Carta (R$)],MOD($J414,ROWS(tblConsorcios[Produto]))+1),"")</f>
        <v>330000</v>
      </c>
      <c r="N414" s="2" cm="1">
        <f t="array" ref="N414">IFERROR(INDEX(tblConsorcios[Prazo (meses)],MOD($J414,ROWS(tblConsorcios[Produto]))+1),"")</f>
        <v>220</v>
      </c>
      <c r="O414" s="20" cm="1">
        <f t="array" ref="O414">IFERROR(INDEX(tblConsorcios[Parcela Mensal (R$)],MOD($J414,ROWS(tblConsorcios[Produto]))+1),"")</f>
        <v>1917</v>
      </c>
      <c r="P414" s="20" cm="1">
        <f t="array" ref="P414">IFERROR(INDEX(tblClientes[Dividendo Mensal (R$)],INT($J414/ROWS(tblConsorcios[Produto]))+1),"")</f>
        <v>0</v>
      </c>
      <c r="Q414" s="20">
        <f t="shared" si="19"/>
        <v>-1917</v>
      </c>
      <c r="R414">
        <f t="shared" si="20"/>
        <v>0</v>
      </c>
    </row>
    <row r="415" spans="10:18" x14ac:dyDescent="0.2">
      <c r="J415">
        <f t="shared" si="18"/>
        <v>413</v>
      </c>
      <c r="K415" cm="1">
        <f t="array" ref="K415">IFERROR(INDEX(tblClientes[Cliente],INT($J415/ROWS(tblConsorcios[Produto]))+1),"")</f>
        <v>0</v>
      </c>
      <c r="L415" t="str" cm="1">
        <f t="array" ref="L415">IFERROR(INDEX(tblConsorcios[Produto],MOD($J415,ROWS(tblConsorcios[Produto]))+1),"")</f>
        <v>Imóvel IE330 – 200m</v>
      </c>
      <c r="M415" s="20" cm="1">
        <f t="array" ref="M415">IFERROR(INDEX(tblConsorcios[Valor da Carta (R$)],MOD($J415,ROWS(tblConsorcios[Produto]))+1),"")</f>
        <v>330000</v>
      </c>
      <c r="N415" s="2" cm="1">
        <f t="array" ref="N415">IFERROR(INDEX(tblConsorcios[Prazo (meses)],MOD($J415,ROWS(tblConsorcios[Produto]))+1),"")</f>
        <v>200</v>
      </c>
      <c r="O415" s="20" cm="1">
        <f t="array" ref="O415">IFERROR(INDEX(tblConsorcios[Parcela Mensal (R$)],MOD($J415,ROWS(tblConsorcios[Produto]))+1),"")</f>
        <v>2092.1999999999998</v>
      </c>
      <c r="P415" s="20" cm="1">
        <f t="array" ref="P415">IFERROR(INDEX(tblClientes[Dividendo Mensal (R$)],INT($J415/ROWS(tblConsorcios[Produto]))+1),"")</f>
        <v>0</v>
      </c>
      <c r="Q415" s="20">
        <f t="shared" si="19"/>
        <v>-2092.1999999999998</v>
      </c>
      <c r="R415">
        <f t="shared" si="20"/>
        <v>0</v>
      </c>
    </row>
    <row r="416" spans="10:18" x14ac:dyDescent="0.2">
      <c r="J416">
        <f t="shared" si="18"/>
        <v>414</v>
      </c>
      <c r="K416" cm="1">
        <f t="array" ref="K416">IFERROR(INDEX(tblClientes[Cliente],INT($J416/ROWS(tblConsorcios[Produto]))+1),"")</f>
        <v>0</v>
      </c>
      <c r="L416" t="str" cm="1">
        <f t="array" ref="L416">IFERROR(INDEX(tblConsorcios[Produto],MOD($J416,ROWS(tblConsorcios[Produto]))+1),"")</f>
        <v>Imóvel IE300 – 240m</v>
      </c>
      <c r="M416" s="20" cm="1">
        <f t="array" ref="M416">IFERROR(INDEX(tblConsorcios[Valor da Carta (R$)],MOD($J416,ROWS(tblConsorcios[Produto]))+1),"")</f>
        <v>300000</v>
      </c>
      <c r="N416" s="2" cm="1">
        <f t="array" ref="N416">IFERROR(INDEX(tblConsorcios[Prazo (meses)],MOD($J416,ROWS(tblConsorcios[Produto]))+1),"")</f>
        <v>240</v>
      </c>
      <c r="O416" s="20" cm="1">
        <f t="array" ref="O416">IFERROR(INDEX(tblConsorcios[Parcela Mensal (R$)],MOD($J416,ROWS(tblConsorcios[Produto]))+1),"")</f>
        <v>1610</v>
      </c>
      <c r="P416" s="20" cm="1">
        <f t="array" ref="P416">IFERROR(INDEX(tblClientes[Dividendo Mensal (R$)],INT($J416/ROWS(tblConsorcios[Produto]))+1),"")</f>
        <v>0</v>
      </c>
      <c r="Q416" s="20">
        <f t="shared" si="19"/>
        <v>-1610</v>
      </c>
      <c r="R416">
        <f t="shared" si="20"/>
        <v>0</v>
      </c>
    </row>
    <row r="417" spans="10:18" x14ac:dyDescent="0.2">
      <c r="J417">
        <f t="shared" si="18"/>
        <v>415</v>
      </c>
      <c r="K417" cm="1">
        <f t="array" ref="K417">IFERROR(INDEX(tblClientes[Cliente],INT($J417/ROWS(tblConsorcios[Produto]))+1),"")</f>
        <v>0</v>
      </c>
      <c r="L417" t="str" cm="1">
        <f t="array" ref="L417">IFERROR(INDEX(tblConsorcios[Produto],MOD($J417,ROWS(tblConsorcios[Produto]))+1),"")</f>
        <v>Imóvel IE300 – 220m</v>
      </c>
      <c r="M417" s="20" cm="1">
        <f t="array" ref="M417">IFERROR(INDEX(tblConsorcios[Valor da Carta (R$)],MOD($J417,ROWS(tblConsorcios[Produto]))+1),"")</f>
        <v>300000</v>
      </c>
      <c r="N417" s="2" cm="1">
        <f t="array" ref="N417">IFERROR(INDEX(tblConsorcios[Prazo (meses)],MOD($J417,ROWS(tblConsorcios[Produto]))+1),"")</f>
        <v>220</v>
      </c>
      <c r="O417" s="20" cm="1">
        <f t="array" ref="O417">IFERROR(INDEX(tblConsorcios[Parcela Mensal (R$)],MOD($J417,ROWS(tblConsorcios[Produto]))+1),"")</f>
        <v>1742.73</v>
      </c>
      <c r="P417" s="20" cm="1">
        <f t="array" ref="P417">IFERROR(INDEX(tblClientes[Dividendo Mensal (R$)],INT($J417/ROWS(tblConsorcios[Produto]))+1),"")</f>
        <v>0</v>
      </c>
      <c r="Q417" s="20">
        <f t="shared" si="19"/>
        <v>-1742.73</v>
      </c>
      <c r="R417">
        <f t="shared" si="20"/>
        <v>0</v>
      </c>
    </row>
    <row r="418" spans="10:18" x14ac:dyDescent="0.2">
      <c r="J418">
        <f t="shared" si="18"/>
        <v>416</v>
      </c>
      <c r="K418" cm="1">
        <f t="array" ref="K418">IFERROR(INDEX(tblClientes[Cliente],INT($J418/ROWS(tblConsorcios[Produto]))+1),"")</f>
        <v>0</v>
      </c>
      <c r="L418" t="str" cm="1">
        <f t="array" ref="L418">IFERROR(INDEX(tblConsorcios[Produto],MOD($J418,ROWS(tblConsorcios[Produto]))+1),"")</f>
        <v>Imóvel IE300 – 200m</v>
      </c>
      <c r="M418" s="20" cm="1">
        <f t="array" ref="M418">IFERROR(INDEX(tblConsorcios[Valor da Carta (R$)],MOD($J418,ROWS(tblConsorcios[Produto]))+1),"")</f>
        <v>300000</v>
      </c>
      <c r="N418" s="2" cm="1">
        <f t="array" ref="N418">IFERROR(INDEX(tblConsorcios[Prazo (meses)],MOD($J418,ROWS(tblConsorcios[Produto]))+1),"")</f>
        <v>200</v>
      </c>
      <c r="O418" s="20" cm="1">
        <f t="array" ref="O418">IFERROR(INDEX(tblConsorcios[Parcela Mensal (R$)],MOD($J418,ROWS(tblConsorcios[Produto]))+1),"")</f>
        <v>1902</v>
      </c>
      <c r="P418" s="20" cm="1">
        <f t="array" ref="P418">IFERROR(INDEX(tblClientes[Dividendo Mensal (R$)],INT($J418/ROWS(tblConsorcios[Produto]))+1),"")</f>
        <v>0</v>
      </c>
      <c r="Q418" s="20">
        <f t="shared" si="19"/>
        <v>-1902</v>
      </c>
      <c r="R418">
        <f t="shared" si="20"/>
        <v>0</v>
      </c>
    </row>
    <row r="419" spans="10:18" x14ac:dyDescent="0.2">
      <c r="J419">
        <f t="shared" si="18"/>
        <v>417</v>
      </c>
      <c r="K419" cm="1">
        <f t="array" ref="K419">IFERROR(INDEX(tblClientes[Cliente],INT($J419/ROWS(tblConsorcios[Produto]))+1),"")</f>
        <v>0</v>
      </c>
      <c r="L419" t="str" cm="1">
        <f t="array" ref="L419">IFERROR(INDEX(tblConsorcios[Produto],MOD($J419,ROWS(tblConsorcios[Produto]))+1),"")</f>
        <v>Imóvel IE240 – 240m</v>
      </c>
      <c r="M419" s="20" cm="1">
        <f t="array" ref="M419">IFERROR(INDEX(tblConsorcios[Valor da Carta (R$)],MOD($J419,ROWS(tblConsorcios[Produto]))+1),"")</f>
        <v>240000</v>
      </c>
      <c r="N419" s="2" cm="1">
        <f t="array" ref="N419">IFERROR(INDEX(tblConsorcios[Prazo (meses)],MOD($J419,ROWS(tblConsorcios[Produto]))+1),"")</f>
        <v>240</v>
      </c>
      <c r="O419" s="20" cm="1">
        <f t="array" ref="O419">IFERROR(INDEX(tblConsorcios[Parcela Mensal (R$)],MOD($J419,ROWS(tblConsorcios[Produto]))+1),"")</f>
        <v>1288</v>
      </c>
      <c r="P419" s="20" cm="1">
        <f t="array" ref="P419">IFERROR(INDEX(tblClientes[Dividendo Mensal (R$)],INT($J419/ROWS(tblConsorcios[Produto]))+1),"")</f>
        <v>0</v>
      </c>
      <c r="Q419" s="20">
        <f t="shared" si="19"/>
        <v>-1288</v>
      </c>
      <c r="R419">
        <f t="shared" si="20"/>
        <v>0</v>
      </c>
    </row>
    <row r="420" spans="10:18" x14ac:dyDescent="0.2">
      <c r="J420">
        <f t="shared" si="18"/>
        <v>418</v>
      </c>
      <c r="K420" cm="1">
        <f t="array" ref="K420">IFERROR(INDEX(tblClientes[Cliente],INT($J420/ROWS(tblConsorcios[Produto]))+1),"")</f>
        <v>0</v>
      </c>
      <c r="L420" t="str" cm="1">
        <f t="array" ref="L420">IFERROR(INDEX(tblConsorcios[Produto],MOD($J420,ROWS(tblConsorcios[Produto]))+1),"")</f>
        <v>Imóvel IE240 – 220m</v>
      </c>
      <c r="M420" s="20" cm="1">
        <f t="array" ref="M420">IFERROR(INDEX(tblConsorcios[Valor da Carta (R$)],MOD($J420,ROWS(tblConsorcios[Produto]))+1),"")</f>
        <v>240000</v>
      </c>
      <c r="N420" s="2" cm="1">
        <f t="array" ref="N420">IFERROR(INDEX(tblConsorcios[Prazo (meses)],MOD($J420,ROWS(tblConsorcios[Produto]))+1),"")</f>
        <v>220</v>
      </c>
      <c r="O420" s="20" cm="1">
        <f t="array" ref="O420">IFERROR(INDEX(tblConsorcios[Parcela Mensal (R$)],MOD($J420,ROWS(tblConsorcios[Produto]))+1),"")</f>
        <v>1394.18</v>
      </c>
      <c r="P420" s="20" cm="1">
        <f t="array" ref="P420">IFERROR(INDEX(tblClientes[Dividendo Mensal (R$)],INT($J420/ROWS(tblConsorcios[Produto]))+1),"")</f>
        <v>0</v>
      </c>
      <c r="Q420" s="20">
        <f t="shared" si="19"/>
        <v>-1394.18</v>
      </c>
      <c r="R420">
        <f t="shared" si="20"/>
        <v>0</v>
      </c>
    </row>
    <row r="421" spans="10:18" x14ac:dyDescent="0.2">
      <c r="J421">
        <f t="shared" si="18"/>
        <v>419</v>
      </c>
      <c r="K421" cm="1">
        <f t="array" ref="K421">IFERROR(INDEX(tblClientes[Cliente],INT($J421/ROWS(tblConsorcios[Produto]))+1),"")</f>
        <v>0</v>
      </c>
      <c r="L421" t="str" cm="1">
        <f t="array" ref="L421">IFERROR(INDEX(tblConsorcios[Produto],MOD($J421,ROWS(tblConsorcios[Produto]))+1),"")</f>
        <v>Imóvel IE240 – 200m</v>
      </c>
      <c r="M421" s="20" cm="1">
        <f t="array" ref="M421">IFERROR(INDEX(tblConsorcios[Valor da Carta (R$)],MOD($J421,ROWS(tblConsorcios[Produto]))+1),"")</f>
        <v>240000</v>
      </c>
      <c r="N421" s="2" cm="1">
        <f t="array" ref="N421">IFERROR(INDEX(tblConsorcios[Prazo (meses)],MOD($J421,ROWS(tblConsorcios[Produto]))+1),"")</f>
        <v>200</v>
      </c>
      <c r="O421" s="20" cm="1">
        <f t="array" ref="O421">IFERROR(INDEX(tblConsorcios[Parcela Mensal (R$)],MOD($J421,ROWS(tblConsorcios[Produto]))+1),"")</f>
        <v>1521.6</v>
      </c>
      <c r="P421" s="20" cm="1">
        <f t="array" ref="P421">IFERROR(INDEX(tblClientes[Dividendo Mensal (R$)],INT($J421/ROWS(tblConsorcios[Produto]))+1),"")</f>
        <v>0</v>
      </c>
      <c r="Q421" s="20">
        <f t="shared" si="19"/>
        <v>-1521.6</v>
      </c>
      <c r="R421">
        <f t="shared" si="20"/>
        <v>0</v>
      </c>
    </row>
    <row r="422" spans="10:18" x14ac:dyDescent="0.2">
      <c r="J422">
        <f t="shared" si="18"/>
        <v>420</v>
      </c>
      <c r="K422" cm="1">
        <f t="array" ref="K422">IFERROR(INDEX(tblClientes[Cliente],INT($J422/ROWS(tblConsorcios[Produto]))+1),"")</f>
        <v>0</v>
      </c>
      <c r="L422" t="str" cm="1">
        <f t="array" ref="L422">IFERROR(INDEX(tblConsorcios[Produto],MOD($J422,ROWS(tblConsorcios[Produto]))+1),"")</f>
        <v>Imóvel IE230 – 240m</v>
      </c>
      <c r="M422" s="20" cm="1">
        <f t="array" ref="M422">IFERROR(INDEX(tblConsorcios[Valor da Carta (R$)],MOD($J422,ROWS(tblConsorcios[Produto]))+1),"")</f>
        <v>230000</v>
      </c>
      <c r="N422" s="2" cm="1">
        <f t="array" ref="N422">IFERROR(INDEX(tblConsorcios[Prazo (meses)],MOD($J422,ROWS(tblConsorcios[Produto]))+1),"")</f>
        <v>240</v>
      </c>
      <c r="O422" s="20" cm="1">
        <f t="array" ref="O422">IFERROR(INDEX(tblConsorcios[Parcela Mensal (R$)],MOD($J422,ROWS(tblConsorcios[Produto]))+1),"")</f>
        <v>1234.33</v>
      </c>
      <c r="P422" s="20" cm="1">
        <f t="array" ref="P422">IFERROR(INDEX(tblClientes[Dividendo Mensal (R$)],INT($J422/ROWS(tblConsorcios[Produto]))+1),"")</f>
        <v>0</v>
      </c>
      <c r="Q422" s="20">
        <f t="shared" si="19"/>
        <v>-1234.33</v>
      </c>
      <c r="R422">
        <f t="shared" si="20"/>
        <v>0</v>
      </c>
    </row>
    <row r="423" spans="10:18" x14ac:dyDescent="0.2">
      <c r="J423">
        <f t="shared" si="18"/>
        <v>421</v>
      </c>
      <c r="K423" cm="1">
        <f t="array" ref="K423">IFERROR(INDEX(tblClientes[Cliente],INT($J423/ROWS(tblConsorcios[Produto]))+1),"")</f>
        <v>0</v>
      </c>
      <c r="L423" t="str" cm="1">
        <f t="array" ref="L423">IFERROR(INDEX(tblConsorcios[Produto],MOD($J423,ROWS(tblConsorcios[Produto]))+1),"")</f>
        <v>Imóvel IE230 – 220m</v>
      </c>
      <c r="M423" s="20" cm="1">
        <f t="array" ref="M423">IFERROR(INDEX(tblConsorcios[Valor da Carta (R$)],MOD($J423,ROWS(tblConsorcios[Produto]))+1),"")</f>
        <v>230000</v>
      </c>
      <c r="N423" s="2" cm="1">
        <f t="array" ref="N423">IFERROR(INDEX(tblConsorcios[Prazo (meses)],MOD($J423,ROWS(tblConsorcios[Produto]))+1),"")</f>
        <v>220</v>
      </c>
      <c r="O423" s="20" cm="1">
        <f t="array" ref="O423">IFERROR(INDEX(tblConsorcios[Parcela Mensal (R$)],MOD($J423,ROWS(tblConsorcios[Produto]))+1),"")</f>
        <v>1336.09</v>
      </c>
      <c r="P423" s="20" cm="1">
        <f t="array" ref="P423">IFERROR(INDEX(tblClientes[Dividendo Mensal (R$)],INT($J423/ROWS(tblConsorcios[Produto]))+1),"")</f>
        <v>0</v>
      </c>
      <c r="Q423" s="20">
        <f t="shared" si="19"/>
        <v>-1336.09</v>
      </c>
      <c r="R423">
        <f t="shared" si="20"/>
        <v>0</v>
      </c>
    </row>
    <row r="424" spans="10:18" x14ac:dyDescent="0.2">
      <c r="J424">
        <f t="shared" si="18"/>
        <v>422</v>
      </c>
      <c r="K424" cm="1">
        <f t="array" ref="K424">IFERROR(INDEX(tblClientes[Cliente],INT($J424/ROWS(tblConsorcios[Produto]))+1),"")</f>
        <v>0</v>
      </c>
      <c r="L424" t="str" cm="1">
        <f t="array" ref="L424">IFERROR(INDEX(tblConsorcios[Produto],MOD($J424,ROWS(tblConsorcios[Produto]))+1),"")</f>
        <v>Imóvel IE230 – 200m</v>
      </c>
      <c r="M424" s="20" cm="1">
        <f t="array" ref="M424">IFERROR(INDEX(tblConsorcios[Valor da Carta (R$)],MOD($J424,ROWS(tblConsorcios[Produto]))+1),"")</f>
        <v>230000</v>
      </c>
      <c r="N424" s="2" cm="1">
        <f t="array" ref="N424">IFERROR(INDEX(tblConsorcios[Prazo (meses)],MOD($J424,ROWS(tblConsorcios[Produto]))+1),"")</f>
        <v>200</v>
      </c>
      <c r="O424" s="20" cm="1">
        <f t="array" ref="O424">IFERROR(INDEX(tblConsorcios[Parcela Mensal (R$)],MOD($J424,ROWS(tblConsorcios[Produto]))+1),"")</f>
        <v>1458.2</v>
      </c>
      <c r="P424" s="20" cm="1">
        <f t="array" ref="P424">IFERROR(INDEX(tblClientes[Dividendo Mensal (R$)],INT($J424/ROWS(tblConsorcios[Produto]))+1),"")</f>
        <v>0</v>
      </c>
      <c r="Q424" s="20">
        <f t="shared" si="19"/>
        <v>-1458.2</v>
      </c>
      <c r="R424">
        <f t="shared" si="20"/>
        <v>0</v>
      </c>
    </row>
    <row r="425" spans="10:18" x14ac:dyDescent="0.2">
      <c r="J425">
        <f t="shared" si="18"/>
        <v>423</v>
      </c>
      <c r="K425" cm="1">
        <f t="array" ref="K425">IFERROR(INDEX(tblClientes[Cliente],INT($J425/ROWS(tblConsorcios[Produto]))+1),"")</f>
        <v>0</v>
      </c>
      <c r="L425" t="str" cm="1">
        <f t="array" ref="L425">IFERROR(INDEX(tblConsorcios[Produto],MOD($J425,ROWS(tblConsorcios[Produto]))+1),"")</f>
        <v>Imóvel IE220 – 240m</v>
      </c>
      <c r="M425" s="20" cm="1">
        <f t="array" ref="M425">IFERROR(INDEX(tblConsorcios[Valor da Carta (R$)],MOD($J425,ROWS(tblConsorcios[Produto]))+1),"")</f>
        <v>220000</v>
      </c>
      <c r="N425" s="2" cm="1">
        <f t="array" ref="N425">IFERROR(INDEX(tblConsorcios[Prazo (meses)],MOD($J425,ROWS(tblConsorcios[Produto]))+1),"")</f>
        <v>240</v>
      </c>
      <c r="O425" s="20" cm="1">
        <f t="array" ref="O425">IFERROR(INDEX(tblConsorcios[Parcela Mensal (R$)],MOD($J425,ROWS(tblConsorcios[Produto]))+1),"")</f>
        <v>1180.67</v>
      </c>
      <c r="P425" s="20" cm="1">
        <f t="array" ref="P425">IFERROR(INDEX(tblClientes[Dividendo Mensal (R$)],INT($J425/ROWS(tblConsorcios[Produto]))+1),"")</f>
        <v>0</v>
      </c>
      <c r="Q425" s="20">
        <f t="shared" si="19"/>
        <v>-1180.67</v>
      </c>
      <c r="R425">
        <f t="shared" si="20"/>
        <v>0</v>
      </c>
    </row>
    <row r="426" spans="10:18" x14ac:dyDescent="0.2">
      <c r="J426">
        <f t="shared" si="18"/>
        <v>424</v>
      </c>
      <c r="K426" cm="1">
        <f t="array" ref="K426">IFERROR(INDEX(tblClientes[Cliente],INT($J426/ROWS(tblConsorcios[Produto]))+1),"")</f>
        <v>0</v>
      </c>
      <c r="L426" t="str" cm="1">
        <f t="array" ref="L426">IFERROR(INDEX(tblConsorcios[Produto],MOD($J426,ROWS(tblConsorcios[Produto]))+1),"")</f>
        <v>Imóvel IE220 – 220m</v>
      </c>
      <c r="M426" s="20" cm="1">
        <f t="array" ref="M426">IFERROR(INDEX(tblConsorcios[Valor da Carta (R$)],MOD($J426,ROWS(tblConsorcios[Produto]))+1),"")</f>
        <v>220000</v>
      </c>
      <c r="N426" s="2" cm="1">
        <f t="array" ref="N426">IFERROR(INDEX(tblConsorcios[Prazo (meses)],MOD($J426,ROWS(tblConsorcios[Produto]))+1),"")</f>
        <v>220</v>
      </c>
      <c r="O426" s="20" cm="1">
        <f t="array" ref="O426">IFERROR(INDEX(tblConsorcios[Parcela Mensal (R$)],MOD($J426,ROWS(tblConsorcios[Produto]))+1),"")</f>
        <v>1278</v>
      </c>
      <c r="P426" s="20" cm="1">
        <f t="array" ref="P426">IFERROR(INDEX(tblClientes[Dividendo Mensal (R$)],INT($J426/ROWS(tblConsorcios[Produto]))+1),"")</f>
        <v>0</v>
      </c>
      <c r="Q426" s="20">
        <f t="shared" si="19"/>
        <v>-1278</v>
      </c>
      <c r="R426">
        <f t="shared" si="20"/>
        <v>0</v>
      </c>
    </row>
    <row r="427" spans="10:18" x14ac:dyDescent="0.2">
      <c r="J427">
        <f t="shared" si="18"/>
        <v>425</v>
      </c>
      <c r="K427" cm="1">
        <f t="array" ref="K427">IFERROR(INDEX(tblClientes[Cliente],INT($J427/ROWS(tblConsorcios[Produto]))+1),"")</f>
        <v>0</v>
      </c>
      <c r="L427" t="str" cm="1">
        <f t="array" ref="L427">IFERROR(INDEX(tblConsorcios[Produto],MOD($J427,ROWS(tblConsorcios[Produto]))+1),"")</f>
        <v>Imóvel IE220 – 200m</v>
      </c>
      <c r="M427" s="20" cm="1">
        <f t="array" ref="M427">IFERROR(INDEX(tblConsorcios[Valor da Carta (R$)],MOD($J427,ROWS(tblConsorcios[Produto]))+1),"")</f>
        <v>220000</v>
      </c>
      <c r="N427" s="2" cm="1">
        <f t="array" ref="N427">IFERROR(INDEX(tblConsorcios[Prazo (meses)],MOD($J427,ROWS(tblConsorcios[Produto]))+1),"")</f>
        <v>200</v>
      </c>
      <c r="O427" s="20" cm="1">
        <f t="array" ref="O427">IFERROR(INDEX(tblConsorcios[Parcela Mensal (R$)],MOD($J427,ROWS(tblConsorcios[Produto]))+1),"")</f>
        <v>1394.8</v>
      </c>
      <c r="P427" s="20" cm="1">
        <f t="array" ref="P427">IFERROR(INDEX(tblClientes[Dividendo Mensal (R$)],INT($J427/ROWS(tblConsorcios[Produto]))+1),"")</f>
        <v>0</v>
      </c>
      <c r="Q427" s="20">
        <f t="shared" si="19"/>
        <v>-1394.8</v>
      </c>
      <c r="R427">
        <f t="shared" si="20"/>
        <v>0</v>
      </c>
    </row>
    <row r="428" spans="10:18" x14ac:dyDescent="0.2">
      <c r="J428">
        <f t="shared" si="18"/>
        <v>426</v>
      </c>
      <c r="K428" cm="1">
        <f t="array" ref="K428">IFERROR(INDEX(tblClientes[Cliente],INT($J428/ROWS(tblConsorcios[Produto]))+1),"")</f>
        <v>0</v>
      </c>
      <c r="L428" t="str" cm="1">
        <f t="array" ref="L428">IFERROR(INDEX(tblConsorcios[Produto],MOD($J428,ROWS(tblConsorcios[Produto]))+1),"")</f>
        <v>Imóvel IE200 – 240m</v>
      </c>
      <c r="M428" s="20" cm="1">
        <f t="array" ref="M428">IFERROR(INDEX(tblConsorcios[Valor da Carta (R$)],MOD($J428,ROWS(tblConsorcios[Produto]))+1),"")</f>
        <v>200000</v>
      </c>
      <c r="N428" s="2" cm="1">
        <f t="array" ref="N428">IFERROR(INDEX(tblConsorcios[Prazo (meses)],MOD($J428,ROWS(tblConsorcios[Produto]))+1),"")</f>
        <v>240</v>
      </c>
      <c r="O428" s="20" cm="1">
        <f t="array" ref="O428">IFERROR(INDEX(tblConsorcios[Parcela Mensal (R$)],MOD($J428,ROWS(tblConsorcios[Produto]))+1),"")</f>
        <v>1073.33</v>
      </c>
      <c r="P428" s="20" cm="1">
        <f t="array" ref="P428">IFERROR(INDEX(tblClientes[Dividendo Mensal (R$)],INT($J428/ROWS(tblConsorcios[Produto]))+1),"")</f>
        <v>0</v>
      </c>
      <c r="Q428" s="20">
        <f t="shared" si="19"/>
        <v>-1073.33</v>
      </c>
      <c r="R428">
        <f t="shared" si="20"/>
        <v>0</v>
      </c>
    </row>
    <row r="429" spans="10:18" x14ac:dyDescent="0.2">
      <c r="J429">
        <f t="shared" si="18"/>
        <v>427</v>
      </c>
      <c r="K429" cm="1">
        <f t="array" ref="K429">IFERROR(INDEX(tblClientes[Cliente],INT($J429/ROWS(tblConsorcios[Produto]))+1),"")</f>
        <v>0</v>
      </c>
      <c r="L429" t="str" cm="1">
        <f t="array" ref="L429">IFERROR(INDEX(tblConsorcios[Produto],MOD($J429,ROWS(tblConsorcios[Produto]))+1),"")</f>
        <v>Imóvel IE200 – 220m</v>
      </c>
      <c r="M429" s="20" cm="1">
        <f t="array" ref="M429">IFERROR(INDEX(tblConsorcios[Valor da Carta (R$)],MOD($J429,ROWS(tblConsorcios[Produto]))+1),"")</f>
        <v>200000</v>
      </c>
      <c r="N429" s="2" cm="1">
        <f t="array" ref="N429">IFERROR(INDEX(tblConsorcios[Prazo (meses)],MOD($J429,ROWS(tblConsorcios[Produto]))+1),"")</f>
        <v>220</v>
      </c>
      <c r="O429" s="20" cm="1">
        <f t="array" ref="O429">IFERROR(INDEX(tblConsorcios[Parcela Mensal (R$)],MOD($J429,ROWS(tblConsorcios[Produto]))+1),"")</f>
        <v>1161.82</v>
      </c>
      <c r="P429" s="20" cm="1">
        <f t="array" ref="P429">IFERROR(INDEX(tblClientes[Dividendo Mensal (R$)],INT($J429/ROWS(tblConsorcios[Produto]))+1),"")</f>
        <v>0</v>
      </c>
      <c r="Q429" s="20">
        <f t="shared" si="19"/>
        <v>-1161.82</v>
      </c>
      <c r="R429">
        <f t="shared" si="20"/>
        <v>0</v>
      </c>
    </row>
    <row r="430" spans="10:18" x14ac:dyDescent="0.2">
      <c r="J430">
        <f t="shared" si="18"/>
        <v>428</v>
      </c>
      <c r="K430" cm="1">
        <f t="array" ref="K430">IFERROR(INDEX(tblClientes[Cliente],INT($J430/ROWS(tblConsorcios[Produto]))+1),"")</f>
        <v>0</v>
      </c>
      <c r="L430" t="str" cm="1">
        <f t="array" ref="L430">IFERROR(INDEX(tblConsorcios[Produto],MOD($J430,ROWS(tblConsorcios[Produto]))+1),"")</f>
        <v>Imóvel IE200 – 200m</v>
      </c>
      <c r="M430" s="20" cm="1">
        <f t="array" ref="M430">IFERROR(INDEX(tblConsorcios[Valor da Carta (R$)],MOD($J430,ROWS(tblConsorcios[Produto]))+1),"")</f>
        <v>200000</v>
      </c>
      <c r="N430" s="2" cm="1">
        <f t="array" ref="N430">IFERROR(INDEX(tblConsorcios[Prazo (meses)],MOD($J430,ROWS(tblConsorcios[Produto]))+1),"")</f>
        <v>200</v>
      </c>
      <c r="O430" s="20" cm="1">
        <f t="array" ref="O430">IFERROR(INDEX(tblConsorcios[Parcela Mensal (R$)],MOD($J430,ROWS(tblConsorcios[Produto]))+1),"")</f>
        <v>1268</v>
      </c>
      <c r="P430" s="20" cm="1">
        <f t="array" ref="P430">IFERROR(INDEX(tblClientes[Dividendo Mensal (R$)],INT($J430/ROWS(tblConsorcios[Produto]))+1),"")</f>
        <v>0</v>
      </c>
      <c r="Q430" s="20">
        <f t="shared" si="19"/>
        <v>-1268</v>
      </c>
      <c r="R430">
        <f t="shared" si="20"/>
        <v>0</v>
      </c>
    </row>
    <row r="431" spans="10:18" x14ac:dyDescent="0.2">
      <c r="J431">
        <f t="shared" si="18"/>
        <v>429</v>
      </c>
      <c r="K431" cm="1">
        <f t="array" ref="K431">IFERROR(INDEX(tblClientes[Cliente],INT($J431/ROWS(tblConsorcios[Produto]))+1),"")</f>
        <v>0</v>
      </c>
      <c r="L431" t="str" cm="1">
        <f t="array" ref="L431">IFERROR(INDEX(tblConsorcios[Produto],MOD($J431,ROWS(tblConsorcios[Produto]))+1),"")</f>
        <v>Imóvel IE150 – 240m</v>
      </c>
      <c r="M431" s="20" cm="1">
        <f t="array" ref="M431">IFERROR(INDEX(tblConsorcios[Valor da Carta (R$)],MOD($J431,ROWS(tblConsorcios[Produto]))+1),"")</f>
        <v>150000</v>
      </c>
      <c r="N431" s="2" cm="1">
        <f t="array" ref="N431">IFERROR(INDEX(tblConsorcios[Prazo (meses)],MOD($J431,ROWS(tblConsorcios[Produto]))+1),"")</f>
        <v>240</v>
      </c>
      <c r="O431" s="20" cm="1">
        <f t="array" ref="O431">IFERROR(INDEX(tblConsorcios[Parcela Mensal (R$)],MOD($J431,ROWS(tblConsorcios[Produto]))+1),"")</f>
        <v>805</v>
      </c>
      <c r="P431" s="20" cm="1">
        <f t="array" ref="P431">IFERROR(INDEX(tblClientes[Dividendo Mensal (R$)],INT($J431/ROWS(tblConsorcios[Produto]))+1),"")</f>
        <v>0</v>
      </c>
      <c r="Q431" s="20">
        <f t="shared" si="19"/>
        <v>-805</v>
      </c>
      <c r="R431">
        <f t="shared" si="20"/>
        <v>0</v>
      </c>
    </row>
    <row r="432" spans="10:18" x14ac:dyDescent="0.2">
      <c r="J432">
        <f t="shared" si="18"/>
        <v>430</v>
      </c>
      <c r="K432" cm="1">
        <f t="array" ref="K432">IFERROR(INDEX(tblClientes[Cliente],INT($J432/ROWS(tblConsorcios[Produto]))+1),"")</f>
        <v>0</v>
      </c>
      <c r="L432" t="str" cm="1">
        <f t="array" ref="L432">IFERROR(INDEX(tblConsorcios[Produto],MOD($J432,ROWS(tblConsorcios[Produto]))+1),"")</f>
        <v>Imóvel IE150 – 220m</v>
      </c>
      <c r="M432" s="20" cm="1">
        <f t="array" ref="M432">IFERROR(INDEX(tblConsorcios[Valor da Carta (R$)],MOD($J432,ROWS(tblConsorcios[Produto]))+1),"")</f>
        <v>150000</v>
      </c>
      <c r="N432" s="2" cm="1">
        <f t="array" ref="N432">IFERROR(INDEX(tblConsorcios[Prazo (meses)],MOD($J432,ROWS(tblConsorcios[Produto]))+1),"")</f>
        <v>220</v>
      </c>
      <c r="O432" s="20" cm="1">
        <f t="array" ref="O432">IFERROR(INDEX(tblConsorcios[Parcela Mensal (R$)],MOD($J432,ROWS(tblConsorcios[Produto]))+1),"")</f>
        <v>871.36</v>
      </c>
      <c r="P432" s="20" cm="1">
        <f t="array" ref="P432">IFERROR(INDEX(tblClientes[Dividendo Mensal (R$)],INT($J432/ROWS(tblConsorcios[Produto]))+1),"")</f>
        <v>0</v>
      </c>
      <c r="Q432" s="20">
        <f t="shared" si="19"/>
        <v>-871.36</v>
      </c>
      <c r="R432">
        <f t="shared" si="20"/>
        <v>0</v>
      </c>
    </row>
    <row r="433" spans="10:18" x14ac:dyDescent="0.2">
      <c r="J433">
        <f t="shared" si="18"/>
        <v>431</v>
      </c>
      <c r="K433" cm="1">
        <f t="array" ref="K433">IFERROR(INDEX(tblClientes[Cliente],INT($J433/ROWS(tblConsorcios[Produto]))+1),"")</f>
        <v>0</v>
      </c>
      <c r="L433" t="str" cm="1">
        <f t="array" ref="L433">IFERROR(INDEX(tblConsorcios[Produto],MOD($J433,ROWS(tblConsorcios[Produto]))+1),"")</f>
        <v>Imóvel IE150 – 200m</v>
      </c>
      <c r="M433" s="20" cm="1">
        <f t="array" ref="M433">IFERROR(INDEX(tblConsorcios[Valor da Carta (R$)],MOD($J433,ROWS(tblConsorcios[Produto]))+1),"")</f>
        <v>150000</v>
      </c>
      <c r="N433" s="2" cm="1">
        <f t="array" ref="N433">IFERROR(INDEX(tblConsorcios[Prazo (meses)],MOD($J433,ROWS(tblConsorcios[Produto]))+1),"")</f>
        <v>200</v>
      </c>
      <c r="O433" s="20" cm="1">
        <f t="array" ref="O433">IFERROR(INDEX(tblConsorcios[Parcela Mensal (R$)],MOD($J433,ROWS(tblConsorcios[Produto]))+1),"")</f>
        <v>951</v>
      </c>
      <c r="P433" s="20" cm="1">
        <f t="array" ref="P433">IFERROR(INDEX(tblClientes[Dividendo Mensal (R$)],INT($J433/ROWS(tblConsorcios[Produto]))+1),"")</f>
        <v>0</v>
      </c>
      <c r="Q433" s="20">
        <f t="shared" si="19"/>
        <v>-951</v>
      </c>
      <c r="R433">
        <f t="shared" si="20"/>
        <v>0</v>
      </c>
    </row>
    <row r="434" spans="10:18" x14ac:dyDescent="0.2">
      <c r="J434">
        <f t="shared" si="18"/>
        <v>432</v>
      </c>
      <c r="K434" cm="1">
        <f t="array" ref="K434">IFERROR(INDEX(tblClientes[Cliente],INT($J434/ROWS(tblConsorcios[Produto]))+1),"")</f>
        <v>0</v>
      </c>
      <c r="L434" t="str" cm="1">
        <f t="array" ref="L434">IFERROR(INDEX(tblConsorcios[Produto],MOD($J434,ROWS(tblConsorcios[Produto]))+1),"")</f>
        <v>Imóvel IE140 – 240m</v>
      </c>
      <c r="M434" s="20" cm="1">
        <f t="array" ref="M434">IFERROR(INDEX(tblConsorcios[Valor da Carta (R$)],MOD($J434,ROWS(tblConsorcios[Produto]))+1),"")</f>
        <v>140000</v>
      </c>
      <c r="N434" s="2" cm="1">
        <f t="array" ref="N434">IFERROR(INDEX(tblConsorcios[Prazo (meses)],MOD($J434,ROWS(tblConsorcios[Produto]))+1),"")</f>
        <v>240</v>
      </c>
      <c r="O434" s="20" cm="1">
        <f t="array" ref="O434">IFERROR(INDEX(tblConsorcios[Parcela Mensal (R$)],MOD($J434,ROWS(tblConsorcios[Produto]))+1),"")</f>
        <v>751.33</v>
      </c>
      <c r="P434" s="20" cm="1">
        <f t="array" ref="P434">IFERROR(INDEX(tblClientes[Dividendo Mensal (R$)],INT($J434/ROWS(tblConsorcios[Produto]))+1),"")</f>
        <v>0</v>
      </c>
      <c r="Q434" s="20">
        <f t="shared" si="19"/>
        <v>-751.33</v>
      </c>
      <c r="R434">
        <f t="shared" si="20"/>
        <v>0</v>
      </c>
    </row>
    <row r="435" spans="10:18" x14ac:dyDescent="0.2">
      <c r="J435">
        <f t="shared" si="18"/>
        <v>433</v>
      </c>
      <c r="K435" cm="1">
        <f t="array" ref="K435">IFERROR(INDEX(tblClientes[Cliente],INT($J435/ROWS(tblConsorcios[Produto]))+1),"")</f>
        <v>0</v>
      </c>
      <c r="L435" t="str" cm="1">
        <f t="array" ref="L435">IFERROR(INDEX(tblConsorcios[Produto],MOD($J435,ROWS(tblConsorcios[Produto]))+1),"")</f>
        <v>Imóvel IE140 – 220m</v>
      </c>
      <c r="M435" s="20" cm="1">
        <f t="array" ref="M435">IFERROR(INDEX(tblConsorcios[Valor da Carta (R$)],MOD($J435,ROWS(tblConsorcios[Produto]))+1),"")</f>
        <v>140000</v>
      </c>
      <c r="N435" s="2" cm="1">
        <f t="array" ref="N435">IFERROR(INDEX(tblConsorcios[Prazo (meses)],MOD($J435,ROWS(tblConsorcios[Produto]))+1),"")</f>
        <v>220</v>
      </c>
      <c r="O435" s="20" cm="1">
        <f t="array" ref="O435">IFERROR(INDEX(tblConsorcios[Parcela Mensal (R$)],MOD($J435,ROWS(tblConsorcios[Produto]))+1),"")</f>
        <v>813.27</v>
      </c>
      <c r="P435" s="20" cm="1">
        <f t="array" ref="P435">IFERROR(INDEX(tblClientes[Dividendo Mensal (R$)],INT($J435/ROWS(tblConsorcios[Produto]))+1),"")</f>
        <v>0</v>
      </c>
      <c r="Q435" s="20">
        <f t="shared" si="19"/>
        <v>-813.27</v>
      </c>
      <c r="R435">
        <f t="shared" si="20"/>
        <v>0</v>
      </c>
    </row>
    <row r="436" spans="10:18" x14ac:dyDescent="0.2">
      <c r="J436">
        <f t="shared" si="18"/>
        <v>434</v>
      </c>
      <c r="K436" cm="1">
        <f t="array" ref="K436">IFERROR(INDEX(tblClientes[Cliente],INT($J436/ROWS(tblConsorcios[Produto]))+1),"")</f>
        <v>0</v>
      </c>
      <c r="L436" t="str" cm="1">
        <f t="array" ref="L436">IFERROR(INDEX(tblConsorcios[Produto],MOD($J436,ROWS(tblConsorcios[Produto]))+1),"")</f>
        <v>Imóvel IE140 – 200m</v>
      </c>
      <c r="M436" s="20" cm="1">
        <f t="array" ref="M436">IFERROR(INDEX(tblConsorcios[Valor da Carta (R$)],MOD($J436,ROWS(tblConsorcios[Produto]))+1),"")</f>
        <v>140000</v>
      </c>
      <c r="N436" s="2" cm="1">
        <f t="array" ref="N436">IFERROR(INDEX(tblConsorcios[Prazo (meses)],MOD($J436,ROWS(tblConsorcios[Produto]))+1),"")</f>
        <v>200</v>
      </c>
      <c r="O436" s="20" cm="1">
        <f t="array" ref="O436">IFERROR(INDEX(tblConsorcios[Parcela Mensal (R$)],MOD($J436,ROWS(tblConsorcios[Produto]))+1),"")</f>
        <v>887.6</v>
      </c>
      <c r="P436" s="20" cm="1">
        <f t="array" ref="P436">IFERROR(INDEX(tblClientes[Dividendo Mensal (R$)],INT($J436/ROWS(tblConsorcios[Produto]))+1),"")</f>
        <v>0</v>
      </c>
      <c r="Q436" s="20">
        <f t="shared" si="19"/>
        <v>-887.6</v>
      </c>
      <c r="R436">
        <f t="shared" si="20"/>
        <v>0</v>
      </c>
    </row>
    <row r="437" spans="10:18" x14ac:dyDescent="0.2">
      <c r="J437">
        <f t="shared" si="18"/>
        <v>435</v>
      </c>
      <c r="K437" cm="1">
        <f t="array" ref="K437">IFERROR(INDEX(tblClientes[Cliente],INT($J437/ROWS(tblConsorcios[Produto]))+1),"")</f>
        <v>0</v>
      </c>
      <c r="L437" t="str" cm="1">
        <f t="array" ref="L437">IFERROR(INDEX(tblConsorcios[Produto],MOD($J437,ROWS(tblConsorcios[Produto]))+1),"")</f>
        <v>Imóvel IE130 – 240m</v>
      </c>
      <c r="M437" s="20" cm="1">
        <f t="array" ref="M437">IFERROR(INDEX(tblConsorcios[Valor da Carta (R$)],MOD($J437,ROWS(tblConsorcios[Produto]))+1),"")</f>
        <v>130000</v>
      </c>
      <c r="N437" s="2" cm="1">
        <f t="array" ref="N437">IFERROR(INDEX(tblConsorcios[Prazo (meses)],MOD($J437,ROWS(tblConsorcios[Produto]))+1),"")</f>
        <v>240</v>
      </c>
      <c r="O437" s="20" cm="1">
        <f t="array" ref="O437">IFERROR(INDEX(tblConsorcios[Parcela Mensal (R$)],MOD($J437,ROWS(tblConsorcios[Produto]))+1),"")</f>
        <v>697.67</v>
      </c>
      <c r="P437" s="20" cm="1">
        <f t="array" ref="P437">IFERROR(INDEX(tblClientes[Dividendo Mensal (R$)],INT($J437/ROWS(tblConsorcios[Produto]))+1),"")</f>
        <v>0</v>
      </c>
      <c r="Q437" s="20">
        <f t="shared" si="19"/>
        <v>-697.67</v>
      </c>
      <c r="R437">
        <f t="shared" si="20"/>
        <v>0</v>
      </c>
    </row>
    <row r="438" spans="10:18" x14ac:dyDescent="0.2">
      <c r="J438">
        <f t="shared" si="18"/>
        <v>436</v>
      </c>
      <c r="K438" cm="1">
        <f t="array" ref="K438">IFERROR(INDEX(tblClientes[Cliente],INT($J438/ROWS(tblConsorcios[Produto]))+1),"")</f>
        <v>0</v>
      </c>
      <c r="L438" t="str" cm="1">
        <f t="array" ref="L438">IFERROR(INDEX(tblConsorcios[Produto],MOD($J438,ROWS(tblConsorcios[Produto]))+1),"")</f>
        <v>Imóvel IE130 – 220m</v>
      </c>
      <c r="M438" s="20" cm="1">
        <f t="array" ref="M438">IFERROR(INDEX(tblConsorcios[Valor da Carta (R$)],MOD($J438,ROWS(tblConsorcios[Produto]))+1),"")</f>
        <v>130000</v>
      </c>
      <c r="N438" s="2" cm="1">
        <f t="array" ref="N438">IFERROR(INDEX(tblConsorcios[Prazo (meses)],MOD($J438,ROWS(tblConsorcios[Produto]))+1),"")</f>
        <v>220</v>
      </c>
      <c r="O438" s="20" cm="1">
        <f t="array" ref="O438">IFERROR(INDEX(tblConsorcios[Parcela Mensal (R$)],MOD($J438,ROWS(tblConsorcios[Produto]))+1),"")</f>
        <v>755.18</v>
      </c>
      <c r="P438" s="20" cm="1">
        <f t="array" ref="P438">IFERROR(INDEX(tblClientes[Dividendo Mensal (R$)],INT($J438/ROWS(tblConsorcios[Produto]))+1),"")</f>
        <v>0</v>
      </c>
      <c r="Q438" s="20">
        <f t="shared" si="19"/>
        <v>-755.18</v>
      </c>
      <c r="R438">
        <f t="shared" si="20"/>
        <v>0</v>
      </c>
    </row>
    <row r="439" spans="10:18" x14ac:dyDescent="0.2">
      <c r="J439">
        <f t="shared" si="18"/>
        <v>437</v>
      </c>
      <c r="K439" cm="1">
        <f t="array" ref="K439">IFERROR(INDEX(tblClientes[Cliente],INT($J439/ROWS(tblConsorcios[Produto]))+1),"")</f>
        <v>0</v>
      </c>
      <c r="L439" t="str" cm="1">
        <f t="array" ref="L439">IFERROR(INDEX(tblConsorcios[Produto],MOD($J439,ROWS(tblConsorcios[Produto]))+1),"")</f>
        <v>Imóvel IE130 – 200m</v>
      </c>
      <c r="M439" s="20" cm="1">
        <f t="array" ref="M439">IFERROR(INDEX(tblConsorcios[Valor da Carta (R$)],MOD($J439,ROWS(tblConsorcios[Produto]))+1),"")</f>
        <v>130000</v>
      </c>
      <c r="N439" s="2" cm="1">
        <f t="array" ref="N439">IFERROR(INDEX(tblConsorcios[Prazo (meses)],MOD($J439,ROWS(tblConsorcios[Produto]))+1),"")</f>
        <v>200</v>
      </c>
      <c r="O439" s="20" cm="1">
        <f t="array" ref="O439">IFERROR(INDEX(tblConsorcios[Parcela Mensal (R$)],MOD($J439,ROWS(tblConsorcios[Produto]))+1),"")</f>
        <v>824.2</v>
      </c>
      <c r="P439" s="20" cm="1">
        <f t="array" ref="P439">IFERROR(INDEX(tblClientes[Dividendo Mensal (R$)],INT($J439/ROWS(tblConsorcios[Produto]))+1),"")</f>
        <v>0</v>
      </c>
      <c r="Q439" s="20">
        <f t="shared" si="19"/>
        <v>-824.2</v>
      </c>
      <c r="R439">
        <f t="shared" si="20"/>
        <v>0</v>
      </c>
    </row>
    <row r="440" spans="10:18" x14ac:dyDescent="0.2">
      <c r="J440">
        <f t="shared" si="18"/>
        <v>438</v>
      </c>
      <c r="K440" cm="1">
        <f t="array" ref="K440">IFERROR(INDEX(tblClientes[Cliente],INT($J440/ROWS(tblConsorcios[Produto]))+1),"")</f>
        <v>0</v>
      </c>
      <c r="L440" t="str" cm="1">
        <f t="array" ref="L440">IFERROR(INDEX(tblConsorcios[Produto],MOD($J440,ROWS(tblConsorcios[Produto]))+1),"")</f>
        <v>Imóvel IE120 – 240m</v>
      </c>
      <c r="M440" s="20" cm="1">
        <f t="array" ref="M440">IFERROR(INDEX(tblConsorcios[Valor da Carta (R$)],MOD($J440,ROWS(tblConsorcios[Produto]))+1),"")</f>
        <v>120000</v>
      </c>
      <c r="N440" s="2" cm="1">
        <f t="array" ref="N440">IFERROR(INDEX(tblConsorcios[Prazo (meses)],MOD($J440,ROWS(tblConsorcios[Produto]))+1),"")</f>
        <v>240</v>
      </c>
      <c r="O440" s="20" cm="1">
        <f t="array" ref="O440">IFERROR(INDEX(tblConsorcios[Parcela Mensal (R$)],MOD($J440,ROWS(tblConsorcios[Produto]))+1),"")</f>
        <v>644</v>
      </c>
      <c r="P440" s="20" cm="1">
        <f t="array" ref="P440">IFERROR(INDEX(tblClientes[Dividendo Mensal (R$)],INT($J440/ROWS(tblConsorcios[Produto]))+1),"")</f>
        <v>0</v>
      </c>
      <c r="Q440" s="20">
        <f t="shared" si="19"/>
        <v>-644</v>
      </c>
      <c r="R440">
        <f t="shared" si="20"/>
        <v>0</v>
      </c>
    </row>
    <row r="441" spans="10:18" x14ac:dyDescent="0.2">
      <c r="J441">
        <f t="shared" si="18"/>
        <v>439</v>
      </c>
      <c r="K441" cm="1">
        <f t="array" ref="K441">IFERROR(INDEX(tblClientes[Cliente],INT($J441/ROWS(tblConsorcios[Produto]))+1),"")</f>
        <v>0</v>
      </c>
      <c r="L441" t="str" cm="1">
        <f t="array" ref="L441">IFERROR(INDEX(tblConsorcios[Produto],MOD($J441,ROWS(tblConsorcios[Produto]))+1),"")</f>
        <v>Imóvel IE120 – 220m</v>
      </c>
      <c r="M441" s="20" cm="1">
        <f t="array" ref="M441">IFERROR(INDEX(tblConsorcios[Valor da Carta (R$)],MOD($J441,ROWS(tblConsorcios[Produto]))+1),"")</f>
        <v>120000</v>
      </c>
      <c r="N441" s="2" cm="1">
        <f t="array" ref="N441">IFERROR(INDEX(tblConsorcios[Prazo (meses)],MOD($J441,ROWS(tblConsorcios[Produto]))+1),"")</f>
        <v>220</v>
      </c>
      <c r="O441" s="20" cm="1">
        <f t="array" ref="O441">IFERROR(INDEX(tblConsorcios[Parcela Mensal (R$)],MOD($J441,ROWS(tblConsorcios[Produto]))+1),"")</f>
        <v>697.09</v>
      </c>
      <c r="P441" s="20" cm="1">
        <f t="array" ref="P441">IFERROR(INDEX(tblClientes[Dividendo Mensal (R$)],INT($J441/ROWS(tblConsorcios[Produto]))+1),"")</f>
        <v>0</v>
      </c>
      <c r="Q441" s="20">
        <f t="shared" si="19"/>
        <v>-697.09</v>
      </c>
      <c r="R441">
        <f t="shared" si="20"/>
        <v>0</v>
      </c>
    </row>
    <row r="442" spans="10:18" x14ac:dyDescent="0.2">
      <c r="J442">
        <f t="shared" si="18"/>
        <v>440</v>
      </c>
      <c r="K442" cm="1">
        <f t="array" ref="K442">IFERROR(INDEX(tblClientes[Cliente],INT($J442/ROWS(tblConsorcios[Produto]))+1),"")</f>
        <v>0</v>
      </c>
      <c r="L442" t="str" cm="1">
        <f t="array" ref="L442">IFERROR(INDEX(tblConsorcios[Produto],MOD($J442,ROWS(tblConsorcios[Produto]))+1),"")</f>
        <v>Imóvel IE120 – 200m</v>
      </c>
      <c r="M442" s="20" cm="1">
        <f t="array" ref="M442">IFERROR(INDEX(tblConsorcios[Valor da Carta (R$)],MOD($J442,ROWS(tblConsorcios[Produto]))+1),"")</f>
        <v>120000</v>
      </c>
      <c r="N442" s="2" cm="1">
        <f t="array" ref="N442">IFERROR(INDEX(tblConsorcios[Prazo (meses)],MOD($J442,ROWS(tblConsorcios[Produto]))+1),"")</f>
        <v>200</v>
      </c>
      <c r="O442" s="20" cm="1">
        <f t="array" ref="O442">IFERROR(INDEX(tblConsorcios[Parcela Mensal (R$)],MOD($J442,ROWS(tblConsorcios[Produto]))+1),"")</f>
        <v>760.8</v>
      </c>
      <c r="P442" s="20" cm="1">
        <f t="array" ref="P442">IFERROR(INDEX(tblClientes[Dividendo Mensal (R$)],INT($J442/ROWS(tblConsorcios[Produto]))+1),"")</f>
        <v>0</v>
      </c>
      <c r="Q442" s="20">
        <f t="shared" si="19"/>
        <v>-760.8</v>
      </c>
      <c r="R442">
        <f t="shared" si="20"/>
        <v>0</v>
      </c>
    </row>
    <row r="443" spans="10:18" x14ac:dyDescent="0.2">
      <c r="J443">
        <f t="shared" si="18"/>
        <v>441</v>
      </c>
      <c r="K443" cm="1">
        <f t="array" ref="K443">IFERROR(INDEX(tblClientes[Cliente],INT($J443/ROWS(tblConsorcios[Produto]))+1),"")</f>
        <v>0</v>
      </c>
      <c r="L443" t="str" cm="1">
        <f t="array" ref="L443">IFERROR(INDEX(tblConsorcios[Produto],MOD($J443,ROWS(tblConsorcios[Produto]))+1),"")</f>
        <v>Imóvel IE600 – 240m</v>
      </c>
      <c r="M443" s="20" cm="1">
        <f t="array" ref="M443">IFERROR(INDEX(tblConsorcios[Valor da Carta (R$)],MOD($J443,ROWS(tblConsorcios[Produto]))+1),"")</f>
        <v>600000</v>
      </c>
      <c r="N443" s="2" cm="1">
        <f t="array" ref="N443">IFERROR(INDEX(tblConsorcios[Prazo (meses)],MOD($J443,ROWS(tblConsorcios[Produto]))+1),"")</f>
        <v>240</v>
      </c>
      <c r="O443" s="20" cm="1">
        <f t="array" ref="O443">IFERROR(INDEX(tblConsorcios[Parcela Mensal (R$)],MOD($J443,ROWS(tblConsorcios[Produto]))+1),"")</f>
        <v>3220</v>
      </c>
      <c r="P443" s="20" cm="1">
        <f t="array" ref="P443">IFERROR(INDEX(tblClientes[Dividendo Mensal (R$)],INT($J443/ROWS(tblConsorcios[Produto]))+1),"")</f>
        <v>0</v>
      </c>
      <c r="Q443" s="20">
        <f t="shared" si="19"/>
        <v>-3220</v>
      </c>
      <c r="R443">
        <f t="shared" si="20"/>
        <v>0</v>
      </c>
    </row>
    <row r="444" spans="10:18" x14ac:dyDescent="0.2">
      <c r="J444">
        <f t="shared" si="18"/>
        <v>442</v>
      </c>
      <c r="K444" cm="1">
        <f t="array" ref="K444">IFERROR(INDEX(tblClientes[Cliente],INT($J444/ROWS(tblConsorcios[Produto]))+1),"")</f>
        <v>0</v>
      </c>
      <c r="L444" t="str" cm="1">
        <f t="array" ref="L444">IFERROR(INDEX(tblConsorcios[Produto],MOD($J444,ROWS(tblConsorcios[Produto]))+1),"")</f>
        <v>Imóvel IE600 – 220m</v>
      </c>
      <c r="M444" s="20" cm="1">
        <f t="array" ref="M444">IFERROR(INDEX(tblConsorcios[Valor da Carta (R$)],MOD($J444,ROWS(tblConsorcios[Produto]))+1),"")</f>
        <v>600000</v>
      </c>
      <c r="N444" s="2" cm="1">
        <f t="array" ref="N444">IFERROR(INDEX(tblConsorcios[Prazo (meses)],MOD($J444,ROWS(tblConsorcios[Produto]))+1),"")</f>
        <v>220</v>
      </c>
      <c r="O444" s="20" cm="1">
        <f t="array" ref="O444">IFERROR(INDEX(tblConsorcios[Parcela Mensal (R$)],MOD($J444,ROWS(tblConsorcios[Produto]))+1),"")</f>
        <v>3485.45</v>
      </c>
      <c r="P444" s="20" cm="1">
        <f t="array" ref="P444">IFERROR(INDEX(tblClientes[Dividendo Mensal (R$)],INT($J444/ROWS(tblConsorcios[Produto]))+1),"")</f>
        <v>0</v>
      </c>
      <c r="Q444" s="20">
        <f t="shared" si="19"/>
        <v>-3485.45</v>
      </c>
      <c r="R444">
        <f t="shared" si="20"/>
        <v>0</v>
      </c>
    </row>
    <row r="445" spans="10:18" x14ac:dyDescent="0.2">
      <c r="J445">
        <f t="shared" si="18"/>
        <v>443</v>
      </c>
      <c r="K445" cm="1">
        <f t="array" ref="K445">IFERROR(INDEX(tblClientes[Cliente],INT($J445/ROWS(tblConsorcios[Produto]))+1),"")</f>
        <v>0</v>
      </c>
      <c r="L445" t="str" cm="1">
        <f t="array" ref="L445">IFERROR(INDEX(tblConsorcios[Produto],MOD($J445,ROWS(tblConsorcios[Produto]))+1),"")</f>
        <v>Imóvel IE600 – 200m</v>
      </c>
      <c r="M445" s="20" cm="1">
        <f t="array" ref="M445">IFERROR(INDEX(tblConsorcios[Valor da Carta (R$)],MOD($J445,ROWS(tblConsorcios[Produto]))+1),"")</f>
        <v>600000</v>
      </c>
      <c r="N445" s="2" cm="1">
        <f t="array" ref="N445">IFERROR(INDEX(tblConsorcios[Prazo (meses)],MOD($J445,ROWS(tblConsorcios[Produto]))+1),"")</f>
        <v>200</v>
      </c>
      <c r="O445" s="20" cm="1">
        <f t="array" ref="O445">IFERROR(INDEX(tblConsorcios[Parcela Mensal (R$)],MOD($J445,ROWS(tblConsorcios[Produto]))+1),"")</f>
        <v>3804</v>
      </c>
      <c r="P445" s="20" cm="1">
        <f t="array" ref="P445">IFERROR(INDEX(tblClientes[Dividendo Mensal (R$)],INT($J445/ROWS(tblConsorcios[Produto]))+1),"")</f>
        <v>0</v>
      </c>
      <c r="Q445" s="20">
        <f t="shared" si="19"/>
        <v>-3804</v>
      </c>
      <c r="R445">
        <f t="shared" si="20"/>
        <v>0</v>
      </c>
    </row>
    <row r="446" spans="10:18" x14ac:dyDescent="0.2">
      <c r="J446">
        <f t="shared" si="18"/>
        <v>444</v>
      </c>
      <c r="K446" cm="1">
        <f t="array" ref="K446">IFERROR(INDEX(tblClientes[Cliente],INT($J446/ROWS(tblConsorcios[Produto]))+1),"")</f>
        <v>0</v>
      </c>
      <c r="L446" t="str" cm="1">
        <f t="array" ref="L446">IFERROR(INDEX(tblConsorcios[Produto],MOD($J446,ROWS(tblConsorcios[Produto]))+1),"")</f>
        <v>Imóvel IE580 – 240m</v>
      </c>
      <c r="M446" s="20" cm="1">
        <f t="array" ref="M446">IFERROR(INDEX(tblConsorcios[Valor da Carta (R$)],MOD($J446,ROWS(tblConsorcios[Produto]))+1),"")</f>
        <v>580000</v>
      </c>
      <c r="N446" s="2" cm="1">
        <f t="array" ref="N446">IFERROR(INDEX(tblConsorcios[Prazo (meses)],MOD($J446,ROWS(tblConsorcios[Produto]))+1),"")</f>
        <v>240</v>
      </c>
      <c r="O446" s="20" cm="1">
        <f t="array" ref="O446">IFERROR(INDEX(tblConsorcios[Parcela Mensal (R$)],MOD($J446,ROWS(tblConsorcios[Produto]))+1),"")</f>
        <v>3112.67</v>
      </c>
      <c r="P446" s="20" cm="1">
        <f t="array" ref="P446">IFERROR(INDEX(tblClientes[Dividendo Mensal (R$)],INT($J446/ROWS(tblConsorcios[Produto]))+1),"")</f>
        <v>0</v>
      </c>
      <c r="Q446" s="20">
        <f t="shared" si="19"/>
        <v>-3112.67</v>
      </c>
      <c r="R446">
        <f t="shared" si="20"/>
        <v>0</v>
      </c>
    </row>
    <row r="447" spans="10:18" x14ac:dyDescent="0.2">
      <c r="J447">
        <f t="shared" si="18"/>
        <v>445</v>
      </c>
      <c r="K447" cm="1">
        <f t="array" ref="K447">IFERROR(INDEX(tblClientes[Cliente],INT($J447/ROWS(tblConsorcios[Produto]))+1),"")</f>
        <v>0</v>
      </c>
      <c r="L447" t="str" cm="1">
        <f t="array" ref="L447">IFERROR(INDEX(tblConsorcios[Produto],MOD($J447,ROWS(tblConsorcios[Produto]))+1),"")</f>
        <v>Imóvel IE580 – 220m</v>
      </c>
      <c r="M447" s="20" cm="1">
        <f t="array" ref="M447">IFERROR(INDEX(tblConsorcios[Valor da Carta (R$)],MOD($J447,ROWS(tblConsorcios[Produto]))+1),"")</f>
        <v>580000</v>
      </c>
      <c r="N447" s="2" cm="1">
        <f t="array" ref="N447">IFERROR(INDEX(tblConsorcios[Prazo (meses)],MOD($J447,ROWS(tblConsorcios[Produto]))+1),"")</f>
        <v>220</v>
      </c>
      <c r="O447" s="20" cm="1">
        <f t="array" ref="O447">IFERROR(INDEX(tblConsorcios[Parcela Mensal (R$)],MOD($J447,ROWS(tblConsorcios[Produto]))+1),"")</f>
        <v>3369.27</v>
      </c>
      <c r="P447" s="20" cm="1">
        <f t="array" ref="P447">IFERROR(INDEX(tblClientes[Dividendo Mensal (R$)],INT($J447/ROWS(tblConsorcios[Produto]))+1),"")</f>
        <v>0</v>
      </c>
      <c r="Q447" s="20">
        <f t="shared" si="19"/>
        <v>-3369.27</v>
      </c>
      <c r="R447">
        <f t="shared" si="20"/>
        <v>0</v>
      </c>
    </row>
    <row r="448" spans="10:18" x14ac:dyDescent="0.2">
      <c r="J448">
        <f t="shared" si="18"/>
        <v>446</v>
      </c>
      <c r="K448" cm="1">
        <f t="array" ref="K448">IFERROR(INDEX(tblClientes[Cliente],INT($J448/ROWS(tblConsorcios[Produto]))+1),"")</f>
        <v>0</v>
      </c>
      <c r="L448" t="str" cm="1">
        <f t="array" ref="L448">IFERROR(INDEX(tblConsorcios[Produto],MOD($J448,ROWS(tblConsorcios[Produto]))+1),"")</f>
        <v>Imóvel IE580 – 200m</v>
      </c>
      <c r="M448" s="20" cm="1">
        <f t="array" ref="M448">IFERROR(INDEX(tblConsorcios[Valor da Carta (R$)],MOD($J448,ROWS(tblConsorcios[Produto]))+1),"")</f>
        <v>580000</v>
      </c>
      <c r="N448" s="2" cm="1">
        <f t="array" ref="N448">IFERROR(INDEX(tblConsorcios[Prazo (meses)],MOD($J448,ROWS(tblConsorcios[Produto]))+1),"")</f>
        <v>200</v>
      </c>
      <c r="O448" s="20" cm="1">
        <f t="array" ref="O448">IFERROR(INDEX(tblConsorcios[Parcela Mensal (R$)],MOD($J448,ROWS(tblConsorcios[Produto]))+1),"")</f>
        <v>3677.2</v>
      </c>
      <c r="P448" s="20" cm="1">
        <f t="array" ref="P448">IFERROR(INDEX(tblClientes[Dividendo Mensal (R$)],INT($J448/ROWS(tblConsorcios[Produto]))+1),"")</f>
        <v>0</v>
      </c>
      <c r="Q448" s="20">
        <f t="shared" si="19"/>
        <v>-3677.2</v>
      </c>
      <c r="R448">
        <f t="shared" si="20"/>
        <v>0</v>
      </c>
    </row>
    <row r="449" spans="10:18" x14ac:dyDescent="0.2">
      <c r="J449">
        <f t="shared" si="18"/>
        <v>447</v>
      </c>
      <c r="K449" cm="1">
        <f t="array" ref="K449">IFERROR(INDEX(tblClientes[Cliente],INT($J449/ROWS(tblConsorcios[Produto]))+1),"")</f>
        <v>0</v>
      </c>
      <c r="L449" t="str" cm="1">
        <f t="array" ref="L449">IFERROR(INDEX(tblConsorcios[Produto],MOD($J449,ROWS(tblConsorcios[Produto]))+1),"")</f>
        <v>Imóvel IE550 – 240m</v>
      </c>
      <c r="M449" s="20" cm="1">
        <f t="array" ref="M449">IFERROR(INDEX(tblConsorcios[Valor da Carta (R$)],MOD($J449,ROWS(tblConsorcios[Produto]))+1),"")</f>
        <v>550000</v>
      </c>
      <c r="N449" s="2" cm="1">
        <f t="array" ref="N449">IFERROR(INDEX(tblConsorcios[Prazo (meses)],MOD($J449,ROWS(tblConsorcios[Produto]))+1),"")</f>
        <v>240</v>
      </c>
      <c r="O449" s="20" cm="1">
        <f t="array" ref="O449">IFERROR(INDEX(tblConsorcios[Parcela Mensal (R$)],MOD($J449,ROWS(tblConsorcios[Produto]))+1),"")</f>
        <v>2951.67</v>
      </c>
      <c r="P449" s="20" cm="1">
        <f t="array" ref="P449">IFERROR(INDEX(tblClientes[Dividendo Mensal (R$)],INT($J449/ROWS(tblConsorcios[Produto]))+1),"")</f>
        <v>0</v>
      </c>
      <c r="Q449" s="20">
        <f t="shared" si="19"/>
        <v>-2951.67</v>
      </c>
      <c r="R449">
        <f t="shared" si="20"/>
        <v>0</v>
      </c>
    </row>
    <row r="450" spans="10:18" x14ac:dyDescent="0.2">
      <c r="J450">
        <f t="shared" si="18"/>
        <v>448</v>
      </c>
      <c r="K450" cm="1">
        <f t="array" ref="K450">IFERROR(INDEX(tblClientes[Cliente],INT($J450/ROWS(tblConsorcios[Produto]))+1),"")</f>
        <v>0</v>
      </c>
      <c r="L450" t="str" cm="1">
        <f t="array" ref="L450">IFERROR(INDEX(tblConsorcios[Produto],MOD($J450,ROWS(tblConsorcios[Produto]))+1),"")</f>
        <v>Imóvel IE550 – 220m</v>
      </c>
      <c r="M450" s="20" cm="1">
        <f t="array" ref="M450">IFERROR(INDEX(tblConsorcios[Valor da Carta (R$)],MOD($J450,ROWS(tblConsorcios[Produto]))+1),"")</f>
        <v>550000</v>
      </c>
      <c r="N450" s="2" cm="1">
        <f t="array" ref="N450">IFERROR(INDEX(tblConsorcios[Prazo (meses)],MOD($J450,ROWS(tblConsorcios[Produto]))+1),"")</f>
        <v>220</v>
      </c>
      <c r="O450" s="20" cm="1">
        <f t="array" ref="O450">IFERROR(INDEX(tblConsorcios[Parcela Mensal (R$)],MOD($J450,ROWS(tblConsorcios[Produto]))+1),"")</f>
        <v>3195</v>
      </c>
      <c r="P450" s="20" cm="1">
        <f t="array" ref="P450">IFERROR(INDEX(tblClientes[Dividendo Mensal (R$)],INT($J450/ROWS(tblConsorcios[Produto]))+1),"")</f>
        <v>0</v>
      </c>
      <c r="Q450" s="20">
        <f t="shared" si="19"/>
        <v>-3195</v>
      </c>
      <c r="R450">
        <f t="shared" si="20"/>
        <v>0</v>
      </c>
    </row>
    <row r="451" spans="10:18" x14ac:dyDescent="0.2">
      <c r="J451">
        <f t="shared" ref="J451:J514" si="21">ROW()-2</f>
        <v>449</v>
      </c>
      <c r="K451" cm="1">
        <f t="array" ref="K451">IFERROR(INDEX(tblClientes[Cliente],INT($J451/ROWS(tblConsorcios[Produto]))+1),"")</f>
        <v>0</v>
      </c>
      <c r="L451" t="str" cm="1">
        <f t="array" ref="L451">IFERROR(INDEX(tblConsorcios[Produto],MOD($J451,ROWS(tblConsorcios[Produto]))+1),"")</f>
        <v>Imóvel IE550 – 200m</v>
      </c>
      <c r="M451" s="20" cm="1">
        <f t="array" ref="M451">IFERROR(INDEX(tblConsorcios[Valor da Carta (R$)],MOD($J451,ROWS(tblConsorcios[Produto]))+1),"")</f>
        <v>550000</v>
      </c>
      <c r="N451" s="2" cm="1">
        <f t="array" ref="N451">IFERROR(INDEX(tblConsorcios[Prazo (meses)],MOD($J451,ROWS(tblConsorcios[Produto]))+1),"")</f>
        <v>200</v>
      </c>
      <c r="O451" s="20" cm="1">
        <f t="array" ref="O451">IFERROR(INDEX(tblConsorcios[Parcela Mensal (R$)],MOD($J451,ROWS(tblConsorcios[Produto]))+1),"")</f>
        <v>3487</v>
      </c>
      <c r="P451" s="20" cm="1">
        <f t="array" ref="P451">IFERROR(INDEX(tblClientes[Dividendo Mensal (R$)],INT($J451/ROWS(tblConsorcios[Produto]))+1),"")</f>
        <v>0</v>
      </c>
      <c r="Q451" s="20">
        <f t="shared" ref="Q451:Q514" si="22">IF(AND(ISNUMBER(O451),ISNUMBER(P451)),P451-O451,"")</f>
        <v>-3487</v>
      </c>
      <c r="R451">
        <f t="shared" ref="R451:R514" si="23">IF(AND(ISNUMBER(O451),ISNUMBER(P451),O451&lt;=P451),1,0)</f>
        <v>0</v>
      </c>
    </row>
    <row r="452" spans="10:18" x14ac:dyDescent="0.2">
      <c r="J452">
        <f t="shared" si="21"/>
        <v>450</v>
      </c>
      <c r="K452" cm="1">
        <f t="array" ref="K452">IFERROR(INDEX(tblClientes[Cliente],INT($J452/ROWS(tblConsorcios[Produto]))+1),"")</f>
        <v>0</v>
      </c>
      <c r="L452" t="str" cm="1">
        <f t="array" ref="L452">IFERROR(INDEX(tblConsorcios[Produto],MOD($J452,ROWS(tblConsorcios[Produto]))+1),"")</f>
        <v>Imóvel IE530 – 240m</v>
      </c>
      <c r="M452" s="20" cm="1">
        <f t="array" ref="M452">IFERROR(INDEX(tblConsorcios[Valor da Carta (R$)],MOD($J452,ROWS(tblConsorcios[Produto]))+1),"")</f>
        <v>530000</v>
      </c>
      <c r="N452" s="2" cm="1">
        <f t="array" ref="N452">IFERROR(INDEX(tblConsorcios[Prazo (meses)],MOD($J452,ROWS(tblConsorcios[Produto]))+1),"")</f>
        <v>240</v>
      </c>
      <c r="O452" s="20" cm="1">
        <f t="array" ref="O452">IFERROR(INDEX(tblConsorcios[Parcela Mensal (R$)],MOD($J452,ROWS(tblConsorcios[Produto]))+1),"")</f>
        <v>2844.33</v>
      </c>
      <c r="P452" s="20" cm="1">
        <f t="array" ref="P452">IFERROR(INDEX(tblClientes[Dividendo Mensal (R$)],INT($J452/ROWS(tblConsorcios[Produto]))+1),"")</f>
        <v>0</v>
      </c>
      <c r="Q452" s="20">
        <f t="shared" si="22"/>
        <v>-2844.33</v>
      </c>
      <c r="R452">
        <f t="shared" si="23"/>
        <v>0</v>
      </c>
    </row>
    <row r="453" spans="10:18" x14ac:dyDescent="0.2">
      <c r="J453">
        <f t="shared" si="21"/>
        <v>451</v>
      </c>
      <c r="K453" cm="1">
        <f t="array" ref="K453">IFERROR(INDEX(tblClientes[Cliente],INT($J453/ROWS(tblConsorcios[Produto]))+1),"")</f>
        <v>0</v>
      </c>
      <c r="L453" t="str" cm="1">
        <f t="array" ref="L453">IFERROR(INDEX(tblConsorcios[Produto],MOD($J453,ROWS(tblConsorcios[Produto]))+1),"")</f>
        <v>Imóvel IE530 – 220m</v>
      </c>
      <c r="M453" s="20" cm="1">
        <f t="array" ref="M453">IFERROR(INDEX(tblConsorcios[Valor da Carta (R$)],MOD($J453,ROWS(tblConsorcios[Produto]))+1),"")</f>
        <v>530000</v>
      </c>
      <c r="N453" s="2" cm="1">
        <f t="array" ref="N453">IFERROR(INDEX(tblConsorcios[Prazo (meses)],MOD($J453,ROWS(tblConsorcios[Produto]))+1),"")</f>
        <v>220</v>
      </c>
      <c r="O453" s="20" cm="1">
        <f t="array" ref="O453">IFERROR(INDEX(tblConsorcios[Parcela Mensal (R$)],MOD($J453,ROWS(tblConsorcios[Produto]))+1),"")</f>
        <v>3078.82</v>
      </c>
      <c r="P453" s="20" cm="1">
        <f t="array" ref="P453">IFERROR(INDEX(tblClientes[Dividendo Mensal (R$)],INT($J453/ROWS(tblConsorcios[Produto]))+1),"")</f>
        <v>0</v>
      </c>
      <c r="Q453" s="20">
        <f t="shared" si="22"/>
        <v>-3078.82</v>
      </c>
      <c r="R453">
        <f t="shared" si="23"/>
        <v>0</v>
      </c>
    </row>
    <row r="454" spans="10:18" x14ac:dyDescent="0.2">
      <c r="J454">
        <f t="shared" si="21"/>
        <v>452</v>
      </c>
      <c r="K454" cm="1">
        <f t="array" ref="K454">IFERROR(INDEX(tblClientes[Cliente],INT($J454/ROWS(tblConsorcios[Produto]))+1),"")</f>
        <v>0</v>
      </c>
      <c r="L454" t="str" cm="1">
        <f t="array" ref="L454">IFERROR(INDEX(tblConsorcios[Produto],MOD($J454,ROWS(tblConsorcios[Produto]))+1),"")</f>
        <v>Imóvel IE530 – 200m</v>
      </c>
      <c r="M454" s="20" cm="1">
        <f t="array" ref="M454">IFERROR(INDEX(tblConsorcios[Valor da Carta (R$)],MOD($J454,ROWS(tblConsorcios[Produto]))+1),"")</f>
        <v>530000</v>
      </c>
      <c r="N454" s="2" cm="1">
        <f t="array" ref="N454">IFERROR(INDEX(tblConsorcios[Prazo (meses)],MOD($J454,ROWS(tblConsorcios[Produto]))+1),"")</f>
        <v>200</v>
      </c>
      <c r="O454" s="20" cm="1">
        <f t="array" ref="O454">IFERROR(INDEX(tblConsorcios[Parcela Mensal (R$)],MOD($J454,ROWS(tblConsorcios[Produto]))+1),"")</f>
        <v>3360.2</v>
      </c>
      <c r="P454" s="20" cm="1">
        <f t="array" ref="P454">IFERROR(INDEX(tblClientes[Dividendo Mensal (R$)],INT($J454/ROWS(tblConsorcios[Produto]))+1),"")</f>
        <v>0</v>
      </c>
      <c r="Q454" s="20">
        <f t="shared" si="22"/>
        <v>-3360.2</v>
      </c>
      <c r="R454">
        <f t="shared" si="23"/>
        <v>0</v>
      </c>
    </row>
    <row r="455" spans="10:18" x14ac:dyDescent="0.2">
      <c r="J455">
        <f t="shared" si="21"/>
        <v>453</v>
      </c>
      <c r="K455" cm="1">
        <f t="array" ref="K455">IFERROR(INDEX(tblClientes[Cliente],INT($J455/ROWS(tblConsorcios[Produto]))+1),"")</f>
        <v>0</v>
      </c>
      <c r="L455" t="str" cm="1">
        <f t="array" ref="L455">IFERROR(INDEX(tblConsorcios[Produto],MOD($J455,ROWS(tblConsorcios[Produto]))+1),"")</f>
        <v>Imóvel IE500 – 240m</v>
      </c>
      <c r="M455" s="20" cm="1">
        <f t="array" ref="M455">IFERROR(INDEX(tblConsorcios[Valor da Carta (R$)],MOD($J455,ROWS(tblConsorcios[Produto]))+1),"")</f>
        <v>500000</v>
      </c>
      <c r="N455" s="2" cm="1">
        <f t="array" ref="N455">IFERROR(INDEX(tblConsorcios[Prazo (meses)],MOD($J455,ROWS(tblConsorcios[Produto]))+1),"")</f>
        <v>240</v>
      </c>
      <c r="O455" s="20" cm="1">
        <f t="array" ref="O455">IFERROR(INDEX(tblConsorcios[Parcela Mensal (R$)],MOD($J455,ROWS(tblConsorcios[Produto]))+1),"")</f>
        <v>2683.33</v>
      </c>
      <c r="P455" s="20" cm="1">
        <f t="array" ref="P455">IFERROR(INDEX(tblClientes[Dividendo Mensal (R$)],INT($J455/ROWS(tblConsorcios[Produto]))+1),"")</f>
        <v>0</v>
      </c>
      <c r="Q455" s="20">
        <f t="shared" si="22"/>
        <v>-2683.33</v>
      </c>
      <c r="R455">
        <f t="shared" si="23"/>
        <v>0</v>
      </c>
    </row>
    <row r="456" spans="10:18" x14ac:dyDescent="0.2">
      <c r="J456">
        <f t="shared" si="21"/>
        <v>454</v>
      </c>
      <c r="K456" cm="1">
        <f t="array" ref="K456">IFERROR(INDEX(tblClientes[Cliente],INT($J456/ROWS(tblConsorcios[Produto]))+1),"")</f>
        <v>0</v>
      </c>
      <c r="L456" t="str" cm="1">
        <f t="array" ref="L456">IFERROR(INDEX(tblConsorcios[Produto],MOD($J456,ROWS(tblConsorcios[Produto]))+1),"")</f>
        <v>Imóvel IE500 – 220m</v>
      </c>
      <c r="M456" s="20" cm="1">
        <f t="array" ref="M456">IFERROR(INDEX(tblConsorcios[Valor da Carta (R$)],MOD($J456,ROWS(tblConsorcios[Produto]))+1),"")</f>
        <v>500000</v>
      </c>
      <c r="N456" s="2" cm="1">
        <f t="array" ref="N456">IFERROR(INDEX(tblConsorcios[Prazo (meses)],MOD($J456,ROWS(tblConsorcios[Produto]))+1),"")</f>
        <v>220</v>
      </c>
      <c r="O456" s="20" cm="1">
        <f t="array" ref="O456">IFERROR(INDEX(tblConsorcios[Parcela Mensal (R$)],MOD($J456,ROWS(tblConsorcios[Produto]))+1),"")</f>
        <v>2904.55</v>
      </c>
      <c r="P456" s="20" cm="1">
        <f t="array" ref="P456">IFERROR(INDEX(tblClientes[Dividendo Mensal (R$)],INT($J456/ROWS(tblConsorcios[Produto]))+1),"")</f>
        <v>0</v>
      </c>
      <c r="Q456" s="20">
        <f t="shared" si="22"/>
        <v>-2904.55</v>
      </c>
      <c r="R456">
        <f t="shared" si="23"/>
        <v>0</v>
      </c>
    </row>
    <row r="457" spans="10:18" x14ac:dyDescent="0.2">
      <c r="J457">
        <f t="shared" si="21"/>
        <v>455</v>
      </c>
      <c r="K457" cm="1">
        <f t="array" ref="K457">IFERROR(INDEX(tblClientes[Cliente],INT($J457/ROWS(tblConsorcios[Produto]))+1),"")</f>
        <v>0</v>
      </c>
      <c r="L457" t="str" cm="1">
        <f t="array" ref="L457">IFERROR(INDEX(tblConsorcios[Produto],MOD($J457,ROWS(tblConsorcios[Produto]))+1),"")</f>
        <v>Imóvel IE500 – 200m</v>
      </c>
      <c r="M457" s="20" cm="1">
        <f t="array" ref="M457">IFERROR(INDEX(tblConsorcios[Valor da Carta (R$)],MOD($J457,ROWS(tblConsorcios[Produto]))+1),"")</f>
        <v>500000</v>
      </c>
      <c r="N457" s="2" cm="1">
        <f t="array" ref="N457">IFERROR(INDEX(tblConsorcios[Prazo (meses)],MOD($J457,ROWS(tblConsorcios[Produto]))+1),"")</f>
        <v>200</v>
      </c>
      <c r="O457" s="20" cm="1">
        <f t="array" ref="O457">IFERROR(INDEX(tblConsorcios[Parcela Mensal (R$)],MOD($J457,ROWS(tblConsorcios[Produto]))+1),"")</f>
        <v>3170</v>
      </c>
      <c r="P457" s="20" cm="1">
        <f t="array" ref="P457">IFERROR(INDEX(tblClientes[Dividendo Mensal (R$)],INT($J457/ROWS(tblConsorcios[Produto]))+1),"")</f>
        <v>0</v>
      </c>
      <c r="Q457" s="20">
        <f t="shared" si="22"/>
        <v>-3170</v>
      </c>
      <c r="R457">
        <f t="shared" si="23"/>
        <v>0</v>
      </c>
    </row>
    <row r="458" spans="10:18" x14ac:dyDescent="0.2">
      <c r="J458">
        <f t="shared" si="21"/>
        <v>456</v>
      </c>
      <c r="K458" cm="1">
        <f t="array" ref="K458">IFERROR(INDEX(tblClientes[Cliente],INT($J458/ROWS(tblConsorcios[Produto]))+1),"")</f>
        <v>0</v>
      </c>
      <c r="L458" t="str" cm="1">
        <f t="array" ref="L458">IFERROR(INDEX(tblConsorcios[Produto],MOD($J458,ROWS(tblConsorcios[Produto]))+1),"")</f>
        <v>Imóvel IE480 – 240m</v>
      </c>
      <c r="M458" s="20" cm="1">
        <f t="array" ref="M458">IFERROR(INDEX(tblConsorcios[Valor da Carta (R$)],MOD($J458,ROWS(tblConsorcios[Produto]))+1),"")</f>
        <v>480000</v>
      </c>
      <c r="N458" s="2" cm="1">
        <f t="array" ref="N458">IFERROR(INDEX(tblConsorcios[Prazo (meses)],MOD($J458,ROWS(tblConsorcios[Produto]))+1),"")</f>
        <v>240</v>
      </c>
      <c r="O458" s="20" cm="1">
        <f t="array" ref="O458">IFERROR(INDEX(tblConsorcios[Parcela Mensal (R$)],MOD($J458,ROWS(tblConsorcios[Produto]))+1),"")</f>
        <v>2576</v>
      </c>
      <c r="P458" s="20" cm="1">
        <f t="array" ref="P458">IFERROR(INDEX(tblClientes[Dividendo Mensal (R$)],INT($J458/ROWS(tblConsorcios[Produto]))+1),"")</f>
        <v>0</v>
      </c>
      <c r="Q458" s="20">
        <f t="shared" si="22"/>
        <v>-2576</v>
      </c>
      <c r="R458">
        <f t="shared" si="23"/>
        <v>0</v>
      </c>
    </row>
    <row r="459" spans="10:18" x14ac:dyDescent="0.2">
      <c r="J459">
        <f t="shared" si="21"/>
        <v>457</v>
      </c>
      <c r="K459" cm="1">
        <f t="array" ref="K459">IFERROR(INDEX(tblClientes[Cliente],INT($J459/ROWS(tblConsorcios[Produto]))+1),"")</f>
        <v>0</v>
      </c>
      <c r="L459" t="str" cm="1">
        <f t="array" ref="L459">IFERROR(INDEX(tblConsorcios[Produto],MOD($J459,ROWS(tblConsorcios[Produto]))+1),"")</f>
        <v>Imóvel IE480 – 220m</v>
      </c>
      <c r="M459" s="20" cm="1">
        <f t="array" ref="M459">IFERROR(INDEX(tblConsorcios[Valor da Carta (R$)],MOD($J459,ROWS(tblConsorcios[Produto]))+1),"")</f>
        <v>480000</v>
      </c>
      <c r="N459" s="2" cm="1">
        <f t="array" ref="N459">IFERROR(INDEX(tblConsorcios[Prazo (meses)],MOD($J459,ROWS(tblConsorcios[Produto]))+1),"")</f>
        <v>220</v>
      </c>
      <c r="O459" s="20" cm="1">
        <f t="array" ref="O459">IFERROR(INDEX(tblConsorcios[Parcela Mensal (R$)],MOD($J459,ROWS(tblConsorcios[Produto]))+1),"")</f>
        <v>2788.36</v>
      </c>
      <c r="P459" s="20" cm="1">
        <f t="array" ref="P459">IFERROR(INDEX(tblClientes[Dividendo Mensal (R$)],INT($J459/ROWS(tblConsorcios[Produto]))+1),"")</f>
        <v>0</v>
      </c>
      <c r="Q459" s="20">
        <f t="shared" si="22"/>
        <v>-2788.36</v>
      </c>
      <c r="R459">
        <f t="shared" si="23"/>
        <v>0</v>
      </c>
    </row>
    <row r="460" spans="10:18" x14ac:dyDescent="0.2">
      <c r="J460">
        <f t="shared" si="21"/>
        <v>458</v>
      </c>
      <c r="K460" cm="1">
        <f t="array" ref="K460">IFERROR(INDEX(tblClientes[Cliente],INT($J460/ROWS(tblConsorcios[Produto]))+1),"")</f>
        <v>0</v>
      </c>
      <c r="L460" t="str" cm="1">
        <f t="array" ref="L460">IFERROR(INDEX(tblConsorcios[Produto],MOD($J460,ROWS(tblConsorcios[Produto]))+1),"")</f>
        <v>Imóvel IE480 – 200m</v>
      </c>
      <c r="M460" s="20" cm="1">
        <f t="array" ref="M460">IFERROR(INDEX(tblConsorcios[Valor da Carta (R$)],MOD($J460,ROWS(tblConsorcios[Produto]))+1),"")</f>
        <v>480000</v>
      </c>
      <c r="N460" s="2" cm="1">
        <f t="array" ref="N460">IFERROR(INDEX(tblConsorcios[Prazo (meses)],MOD($J460,ROWS(tblConsorcios[Produto]))+1),"")</f>
        <v>200</v>
      </c>
      <c r="O460" s="20" cm="1">
        <f t="array" ref="O460">IFERROR(INDEX(tblConsorcios[Parcela Mensal (R$)],MOD($J460,ROWS(tblConsorcios[Produto]))+1),"")</f>
        <v>3043.2</v>
      </c>
      <c r="P460" s="20" cm="1">
        <f t="array" ref="P460">IFERROR(INDEX(tblClientes[Dividendo Mensal (R$)],INT($J460/ROWS(tblConsorcios[Produto]))+1),"")</f>
        <v>0</v>
      </c>
      <c r="Q460" s="20">
        <f t="shared" si="22"/>
        <v>-3043.2</v>
      </c>
      <c r="R460">
        <f t="shared" si="23"/>
        <v>0</v>
      </c>
    </row>
    <row r="461" spans="10:18" x14ac:dyDescent="0.2">
      <c r="J461">
        <f t="shared" si="21"/>
        <v>459</v>
      </c>
      <c r="K461" cm="1">
        <f t="array" ref="K461">IFERROR(INDEX(tblClientes[Cliente],INT($J461/ROWS(tblConsorcios[Produto]))+1),"")</f>
        <v>0</v>
      </c>
      <c r="L461" t="str" cm="1">
        <f t="array" ref="L461">IFERROR(INDEX(tblConsorcios[Produto],MOD($J461,ROWS(tblConsorcios[Produto]))+1),"")</f>
        <v>Imóvel IE450 – 240m</v>
      </c>
      <c r="M461" s="20" cm="1">
        <f t="array" ref="M461">IFERROR(INDEX(tblConsorcios[Valor da Carta (R$)],MOD($J461,ROWS(tblConsorcios[Produto]))+1),"")</f>
        <v>450000</v>
      </c>
      <c r="N461" s="2" cm="1">
        <f t="array" ref="N461">IFERROR(INDEX(tblConsorcios[Prazo (meses)],MOD($J461,ROWS(tblConsorcios[Produto]))+1),"")</f>
        <v>240</v>
      </c>
      <c r="O461" s="20" cm="1">
        <f t="array" ref="O461">IFERROR(INDEX(tblConsorcios[Parcela Mensal (R$)],MOD($J461,ROWS(tblConsorcios[Produto]))+1),"")</f>
        <v>2415</v>
      </c>
      <c r="P461" s="20" cm="1">
        <f t="array" ref="P461">IFERROR(INDEX(tblClientes[Dividendo Mensal (R$)],INT($J461/ROWS(tblConsorcios[Produto]))+1),"")</f>
        <v>0</v>
      </c>
      <c r="Q461" s="20">
        <f t="shared" si="22"/>
        <v>-2415</v>
      </c>
      <c r="R461">
        <f t="shared" si="23"/>
        <v>0</v>
      </c>
    </row>
    <row r="462" spans="10:18" x14ac:dyDescent="0.2">
      <c r="J462">
        <f t="shared" si="21"/>
        <v>460</v>
      </c>
      <c r="K462" cm="1">
        <f t="array" ref="K462">IFERROR(INDEX(tblClientes[Cliente],INT($J462/ROWS(tblConsorcios[Produto]))+1),"")</f>
        <v>0</v>
      </c>
      <c r="L462" t="str" cm="1">
        <f t="array" ref="L462">IFERROR(INDEX(tblConsorcios[Produto],MOD($J462,ROWS(tblConsorcios[Produto]))+1),"")</f>
        <v>Imóvel IE450 – 220m</v>
      </c>
      <c r="M462" s="20" cm="1">
        <f t="array" ref="M462">IFERROR(INDEX(tblConsorcios[Valor da Carta (R$)],MOD($J462,ROWS(tblConsorcios[Produto]))+1),"")</f>
        <v>450000</v>
      </c>
      <c r="N462" s="2" cm="1">
        <f t="array" ref="N462">IFERROR(INDEX(tblConsorcios[Prazo (meses)],MOD($J462,ROWS(tblConsorcios[Produto]))+1),"")</f>
        <v>220</v>
      </c>
      <c r="O462" s="20" cm="1">
        <f t="array" ref="O462">IFERROR(INDEX(tblConsorcios[Parcela Mensal (R$)],MOD($J462,ROWS(tblConsorcios[Produto]))+1),"")</f>
        <v>2614.09</v>
      </c>
      <c r="P462" s="20" cm="1">
        <f t="array" ref="P462">IFERROR(INDEX(tblClientes[Dividendo Mensal (R$)],INT($J462/ROWS(tblConsorcios[Produto]))+1),"")</f>
        <v>0</v>
      </c>
      <c r="Q462" s="20">
        <f t="shared" si="22"/>
        <v>-2614.09</v>
      </c>
      <c r="R462">
        <f t="shared" si="23"/>
        <v>0</v>
      </c>
    </row>
    <row r="463" spans="10:18" x14ac:dyDescent="0.2">
      <c r="J463">
        <f t="shared" si="21"/>
        <v>461</v>
      </c>
      <c r="K463" cm="1">
        <f t="array" ref="K463">IFERROR(INDEX(tblClientes[Cliente],INT($J463/ROWS(tblConsorcios[Produto]))+1),"")</f>
        <v>0</v>
      </c>
      <c r="L463" t="str" cm="1">
        <f t="array" ref="L463">IFERROR(INDEX(tblConsorcios[Produto],MOD($J463,ROWS(tblConsorcios[Produto]))+1),"")</f>
        <v>Imóvel IE450 – 200m</v>
      </c>
      <c r="M463" s="20" cm="1">
        <f t="array" ref="M463">IFERROR(INDEX(tblConsorcios[Valor da Carta (R$)],MOD($J463,ROWS(tblConsorcios[Produto]))+1),"")</f>
        <v>450000</v>
      </c>
      <c r="N463" s="2" cm="1">
        <f t="array" ref="N463">IFERROR(INDEX(tblConsorcios[Prazo (meses)],MOD($J463,ROWS(tblConsorcios[Produto]))+1),"")</f>
        <v>200</v>
      </c>
      <c r="O463" s="20" cm="1">
        <f t="array" ref="O463">IFERROR(INDEX(tblConsorcios[Parcela Mensal (R$)],MOD($J463,ROWS(tblConsorcios[Produto]))+1),"")</f>
        <v>2853</v>
      </c>
      <c r="P463" s="20" cm="1">
        <f t="array" ref="P463">IFERROR(INDEX(tblClientes[Dividendo Mensal (R$)],INT($J463/ROWS(tblConsorcios[Produto]))+1),"")</f>
        <v>0</v>
      </c>
      <c r="Q463" s="20">
        <f t="shared" si="22"/>
        <v>-2853</v>
      </c>
      <c r="R463">
        <f t="shared" si="23"/>
        <v>0</v>
      </c>
    </row>
    <row r="464" spans="10:18" x14ac:dyDescent="0.2">
      <c r="J464">
        <f t="shared" si="21"/>
        <v>462</v>
      </c>
      <c r="K464" cm="1">
        <f t="array" ref="K464">IFERROR(INDEX(tblClientes[Cliente],INT($J464/ROWS(tblConsorcios[Produto]))+1),"")</f>
        <v>0</v>
      </c>
      <c r="L464" t="str" cm="1">
        <f t="array" ref="L464">IFERROR(INDEX(tblConsorcios[Produto],MOD($J464,ROWS(tblConsorcios[Produto]))+1),"")</f>
        <v>Imóvel IE430 – 240m</v>
      </c>
      <c r="M464" s="20" cm="1">
        <f t="array" ref="M464">IFERROR(INDEX(tblConsorcios[Valor da Carta (R$)],MOD($J464,ROWS(tblConsorcios[Produto]))+1),"")</f>
        <v>430000</v>
      </c>
      <c r="N464" s="2" cm="1">
        <f t="array" ref="N464">IFERROR(INDEX(tblConsorcios[Prazo (meses)],MOD($J464,ROWS(tblConsorcios[Produto]))+1),"")</f>
        <v>240</v>
      </c>
      <c r="O464" s="20" cm="1">
        <f t="array" ref="O464">IFERROR(INDEX(tblConsorcios[Parcela Mensal (R$)],MOD($J464,ROWS(tblConsorcios[Produto]))+1),"")</f>
        <v>2307.67</v>
      </c>
      <c r="P464" s="20" cm="1">
        <f t="array" ref="P464">IFERROR(INDEX(tblClientes[Dividendo Mensal (R$)],INT($J464/ROWS(tblConsorcios[Produto]))+1),"")</f>
        <v>0</v>
      </c>
      <c r="Q464" s="20">
        <f t="shared" si="22"/>
        <v>-2307.67</v>
      </c>
      <c r="R464">
        <f t="shared" si="23"/>
        <v>0</v>
      </c>
    </row>
    <row r="465" spans="10:18" x14ac:dyDescent="0.2">
      <c r="J465">
        <f t="shared" si="21"/>
        <v>463</v>
      </c>
      <c r="K465" cm="1">
        <f t="array" ref="K465">IFERROR(INDEX(tblClientes[Cliente],INT($J465/ROWS(tblConsorcios[Produto]))+1),"")</f>
        <v>0</v>
      </c>
      <c r="L465" t="str" cm="1">
        <f t="array" ref="L465">IFERROR(INDEX(tblConsorcios[Produto],MOD($J465,ROWS(tblConsorcios[Produto]))+1),"")</f>
        <v>Imóvel IE430 – 220m</v>
      </c>
      <c r="M465" s="20" cm="1">
        <f t="array" ref="M465">IFERROR(INDEX(tblConsorcios[Valor da Carta (R$)],MOD($J465,ROWS(tblConsorcios[Produto]))+1),"")</f>
        <v>430000</v>
      </c>
      <c r="N465" s="2" cm="1">
        <f t="array" ref="N465">IFERROR(INDEX(tblConsorcios[Prazo (meses)],MOD($J465,ROWS(tblConsorcios[Produto]))+1),"")</f>
        <v>220</v>
      </c>
      <c r="O465" s="20" cm="1">
        <f t="array" ref="O465">IFERROR(INDEX(tblConsorcios[Parcela Mensal (R$)],MOD($J465,ROWS(tblConsorcios[Produto]))+1),"")</f>
        <v>2497.91</v>
      </c>
      <c r="P465" s="20" cm="1">
        <f t="array" ref="P465">IFERROR(INDEX(tblClientes[Dividendo Mensal (R$)],INT($J465/ROWS(tblConsorcios[Produto]))+1),"")</f>
        <v>0</v>
      </c>
      <c r="Q465" s="20">
        <f t="shared" si="22"/>
        <v>-2497.91</v>
      </c>
      <c r="R465">
        <f t="shared" si="23"/>
        <v>0</v>
      </c>
    </row>
    <row r="466" spans="10:18" x14ac:dyDescent="0.2">
      <c r="J466">
        <f t="shared" si="21"/>
        <v>464</v>
      </c>
      <c r="K466" cm="1">
        <f t="array" ref="K466">IFERROR(INDEX(tblClientes[Cliente],INT($J466/ROWS(tblConsorcios[Produto]))+1),"")</f>
        <v>0</v>
      </c>
      <c r="L466" t="str" cm="1">
        <f t="array" ref="L466">IFERROR(INDEX(tblConsorcios[Produto],MOD($J466,ROWS(tblConsorcios[Produto]))+1),"")</f>
        <v>Imóvel IE430 – 200m</v>
      </c>
      <c r="M466" s="20" cm="1">
        <f t="array" ref="M466">IFERROR(INDEX(tblConsorcios[Valor da Carta (R$)],MOD($J466,ROWS(tblConsorcios[Produto]))+1),"")</f>
        <v>430000</v>
      </c>
      <c r="N466" s="2" cm="1">
        <f t="array" ref="N466">IFERROR(INDEX(tblConsorcios[Prazo (meses)],MOD($J466,ROWS(tblConsorcios[Produto]))+1),"")</f>
        <v>200</v>
      </c>
      <c r="O466" s="20" cm="1">
        <f t="array" ref="O466">IFERROR(INDEX(tblConsorcios[Parcela Mensal (R$)],MOD($J466,ROWS(tblConsorcios[Produto]))+1),"")</f>
        <v>2726.2</v>
      </c>
      <c r="P466" s="20" cm="1">
        <f t="array" ref="P466">IFERROR(INDEX(tblClientes[Dividendo Mensal (R$)],INT($J466/ROWS(tblConsorcios[Produto]))+1),"")</f>
        <v>0</v>
      </c>
      <c r="Q466" s="20">
        <f t="shared" si="22"/>
        <v>-2726.2</v>
      </c>
      <c r="R466">
        <f t="shared" si="23"/>
        <v>0</v>
      </c>
    </row>
    <row r="467" spans="10:18" x14ac:dyDescent="0.2">
      <c r="J467">
        <f t="shared" si="21"/>
        <v>465</v>
      </c>
      <c r="K467" cm="1">
        <f t="array" ref="K467">IFERROR(INDEX(tblClientes[Cliente],INT($J467/ROWS(tblConsorcios[Produto]))+1),"")</f>
        <v>0</v>
      </c>
      <c r="L467" t="str" cm="1">
        <f t="array" ref="L467">IFERROR(INDEX(tblConsorcios[Produto],MOD($J467,ROWS(tblConsorcios[Produto]))+1),"")</f>
        <v>Imóvel IE400 – 240m</v>
      </c>
      <c r="M467" s="20" cm="1">
        <f t="array" ref="M467">IFERROR(INDEX(tblConsorcios[Valor da Carta (R$)],MOD($J467,ROWS(tblConsorcios[Produto]))+1),"")</f>
        <v>400000</v>
      </c>
      <c r="N467" s="2" cm="1">
        <f t="array" ref="N467">IFERROR(INDEX(tblConsorcios[Prazo (meses)],MOD($J467,ROWS(tblConsorcios[Produto]))+1),"")</f>
        <v>240</v>
      </c>
      <c r="O467" s="20" cm="1">
        <f t="array" ref="O467">IFERROR(INDEX(tblConsorcios[Parcela Mensal (R$)],MOD($J467,ROWS(tblConsorcios[Produto]))+1),"")</f>
        <v>2146.67</v>
      </c>
      <c r="P467" s="20" cm="1">
        <f t="array" ref="P467">IFERROR(INDEX(tblClientes[Dividendo Mensal (R$)],INT($J467/ROWS(tblConsorcios[Produto]))+1),"")</f>
        <v>0</v>
      </c>
      <c r="Q467" s="20">
        <f t="shared" si="22"/>
        <v>-2146.67</v>
      </c>
      <c r="R467">
        <f t="shared" si="23"/>
        <v>0</v>
      </c>
    </row>
    <row r="468" spans="10:18" x14ac:dyDescent="0.2">
      <c r="J468">
        <f t="shared" si="21"/>
        <v>466</v>
      </c>
      <c r="K468" cm="1">
        <f t="array" ref="K468">IFERROR(INDEX(tblClientes[Cliente],INT($J468/ROWS(tblConsorcios[Produto]))+1),"")</f>
        <v>0</v>
      </c>
      <c r="L468" t="str" cm="1">
        <f t="array" ref="L468">IFERROR(INDEX(tblConsorcios[Produto],MOD($J468,ROWS(tblConsorcios[Produto]))+1),"")</f>
        <v>Imóvel IE400 – 220m</v>
      </c>
      <c r="M468" s="20" cm="1">
        <f t="array" ref="M468">IFERROR(INDEX(tblConsorcios[Valor da Carta (R$)],MOD($J468,ROWS(tblConsorcios[Produto]))+1),"")</f>
        <v>400000</v>
      </c>
      <c r="N468" s="2" cm="1">
        <f t="array" ref="N468">IFERROR(INDEX(tblConsorcios[Prazo (meses)],MOD($J468,ROWS(tblConsorcios[Produto]))+1),"")</f>
        <v>220</v>
      </c>
      <c r="O468" s="20" cm="1">
        <f t="array" ref="O468">IFERROR(INDEX(tblConsorcios[Parcela Mensal (R$)],MOD($J468,ROWS(tblConsorcios[Produto]))+1),"")</f>
        <v>2323.64</v>
      </c>
      <c r="P468" s="20" cm="1">
        <f t="array" ref="P468">IFERROR(INDEX(tblClientes[Dividendo Mensal (R$)],INT($J468/ROWS(tblConsorcios[Produto]))+1),"")</f>
        <v>0</v>
      </c>
      <c r="Q468" s="20">
        <f t="shared" si="22"/>
        <v>-2323.64</v>
      </c>
      <c r="R468">
        <f t="shared" si="23"/>
        <v>0</v>
      </c>
    </row>
    <row r="469" spans="10:18" x14ac:dyDescent="0.2">
      <c r="J469">
        <f t="shared" si="21"/>
        <v>467</v>
      </c>
      <c r="K469" cm="1">
        <f t="array" ref="K469">IFERROR(INDEX(tblClientes[Cliente],INT($J469/ROWS(tblConsorcios[Produto]))+1),"")</f>
        <v>0</v>
      </c>
      <c r="L469" t="str" cm="1">
        <f t="array" ref="L469">IFERROR(INDEX(tblConsorcios[Produto],MOD($J469,ROWS(tblConsorcios[Produto]))+1),"")</f>
        <v>Imóvel IE400 – 200m</v>
      </c>
      <c r="M469" s="20" cm="1">
        <f t="array" ref="M469">IFERROR(INDEX(tblConsorcios[Valor da Carta (R$)],MOD($J469,ROWS(tblConsorcios[Produto]))+1),"")</f>
        <v>400000</v>
      </c>
      <c r="N469" s="2" cm="1">
        <f t="array" ref="N469">IFERROR(INDEX(tblConsorcios[Prazo (meses)],MOD($J469,ROWS(tblConsorcios[Produto]))+1),"")</f>
        <v>200</v>
      </c>
      <c r="O469" s="20" cm="1">
        <f t="array" ref="O469">IFERROR(INDEX(tblConsorcios[Parcela Mensal (R$)],MOD($J469,ROWS(tblConsorcios[Produto]))+1),"")</f>
        <v>2536</v>
      </c>
      <c r="P469" s="20" cm="1">
        <f t="array" ref="P469">IFERROR(INDEX(tblClientes[Dividendo Mensal (R$)],INT($J469/ROWS(tblConsorcios[Produto]))+1),"")</f>
        <v>0</v>
      </c>
      <c r="Q469" s="20">
        <f t="shared" si="22"/>
        <v>-2536</v>
      </c>
      <c r="R469">
        <f t="shared" si="23"/>
        <v>0</v>
      </c>
    </row>
    <row r="470" spans="10:18" x14ac:dyDescent="0.2">
      <c r="J470">
        <f t="shared" si="21"/>
        <v>468</v>
      </c>
      <c r="K470" cm="1">
        <f t="array" ref="K470">IFERROR(INDEX(tblClientes[Cliente],INT($J470/ROWS(tblConsorcios[Produto]))+1),"")</f>
        <v>0</v>
      </c>
      <c r="L470" t="str" cm="1">
        <f t="array" ref="L470">IFERROR(INDEX(tblConsorcios[Produto],MOD($J470,ROWS(tblConsorcios[Produto]))+1),"")</f>
        <v>Imóvel IE380 – 240m</v>
      </c>
      <c r="M470" s="20" cm="1">
        <f t="array" ref="M470">IFERROR(INDEX(tblConsorcios[Valor da Carta (R$)],MOD($J470,ROWS(tblConsorcios[Produto]))+1),"")</f>
        <v>380000</v>
      </c>
      <c r="N470" s="2" cm="1">
        <f t="array" ref="N470">IFERROR(INDEX(tblConsorcios[Prazo (meses)],MOD($J470,ROWS(tblConsorcios[Produto]))+1),"")</f>
        <v>240</v>
      </c>
      <c r="O470" s="20" cm="1">
        <f t="array" ref="O470">IFERROR(INDEX(tblConsorcios[Parcela Mensal (R$)],MOD($J470,ROWS(tblConsorcios[Produto]))+1),"")</f>
        <v>2039.33</v>
      </c>
      <c r="P470" s="20" cm="1">
        <f t="array" ref="P470">IFERROR(INDEX(tblClientes[Dividendo Mensal (R$)],INT($J470/ROWS(tblConsorcios[Produto]))+1),"")</f>
        <v>0</v>
      </c>
      <c r="Q470" s="20">
        <f t="shared" si="22"/>
        <v>-2039.33</v>
      </c>
      <c r="R470">
        <f t="shared" si="23"/>
        <v>0</v>
      </c>
    </row>
    <row r="471" spans="10:18" x14ac:dyDescent="0.2">
      <c r="J471">
        <f t="shared" si="21"/>
        <v>469</v>
      </c>
      <c r="K471" cm="1">
        <f t="array" ref="K471">IFERROR(INDEX(tblClientes[Cliente],INT($J471/ROWS(tblConsorcios[Produto]))+1),"")</f>
        <v>0</v>
      </c>
      <c r="L471" t="str" cm="1">
        <f t="array" ref="L471">IFERROR(INDEX(tblConsorcios[Produto],MOD($J471,ROWS(tblConsorcios[Produto]))+1),"")</f>
        <v>Imóvel IE380 – 220m</v>
      </c>
      <c r="M471" s="20" cm="1">
        <f t="array" ref="M471">IFERROR(INDEX(tblConsorcios[Valor da Carta (R$)],MOD($J471,ROWS(tblConsorcios[Produto]))+1),"")</f>
        <v>380000</v>
      </c>
      <c r="N471" s="2" cm="1">
        <f t="array" ref="N471">IFERROR(INDEX(tblConsorcios[Prazo (meses)],MOD($J471,ROWS(tblConsorcios[Produto]))+1),"")</f>
        <v>220</v>
      </c>
      <c r="O471" s="20" cm="1">
        <f t="array" ref="O471">IFERROR(INDEX(tblConsorcios[Parcela Mensal (R$)],MOD($J471,ROWS(tblConsorcios[Produto]))+1),"")</f>
        <v>2207.4499999999998</v>
      </c>
      <c r="P471" s="20" cm="1">
        <f t="array" ref="P471">IFERROR(INDEX(tblClientes[Dividendo Mensal (R$)],INT($J471/ROWS(tblConsorcios[Produto]))+1),"")</f>
        <v>0</v>
      </c>
      <c r="Q471" s="20">
        <f t="shared" si="22"/>
        <v>-2207.4499999999998</v>
      </c>
      <c r="R471">
        <f t="shared" si="23"/>
        <v>0</v>
      </c>
    </row>
    <row r="472" spans="10:18" x14ac:dyDescent="0.2">
      <c r="J472">
        <f t="shared" si="21"/>
        <v>470</v>
      </c>
      <c r="K472" cm="1">
        <f t="array" ref="K472">IFERROR(INDEX(tblClientes[Cliente],INT($J472/ROWS(tblConsorcios[Produto]))+1),"")</f>
        <v>0</v>
      </c>
      <c r="L472" t="str" cm="1">
        <f t="array" ref="L472">IFERROR(INDEX(tblConsorcios[Produto],MOD($J472,ROWS(tblConsorcios[Produto]))+1),"")</f>
        <v>Imóvel IE380 – 200m</v>
      </c>
      <c r="M472" s="20" cm="1">
        <f t="array" ref="M472">IFERROR(INDEX(tblConsorcios[Valor da Carta (R$)],MOD($J472,ROWS(tblConsorcios[Produto]))+1),"")</f>
        <v>380000</v>
      </c>
      <c r="N472" s="2" cm="1">
        <f t="array" ref="N472">IFERROR(INDEX(tblConsorcios[Prazo (meses)],MOD($J472,ROWS(tblConsorcios[Produto]))+1),"")</f>
        <v>200</v>
      </c>
      <c r="O472" s="20" cm="1">
        <f t="array" ref="O472">IFERROR(INDEX(tblConsorcios[Parcela Mensal (R$)],MOD($J472,ROWS(tblConsorcios[Produto]))+1),"")</f>
        <v>2409.1999999999998</v>
      </c>
      <c r="P472" s="20" cm="1">
        <f t="array" ref="P472">IFERROR(INDEX(tblClientes[Dividendo Mensal (R$)],INT($J472/ROWS(tblConsorcios[Produto]))+1),"")</f>
        <v>0</v>
      </c>
      <c r="Q472" s="20">
        <f t="shared" si="22"/>
        <v>-2409.1999999999998</v>
      </c>
      <c r="R472">
        <f t="shared" si="23"/>
        <v>0</v>
      </c>
    </row>
    <row r="473" spans="10:18" x14ac:dyDescent="0.2">
      <c r="J473">
        <f t="shared" si="21"/>
        <v>471</v>
      </c>
      <c r="K473" cm="1">
        <f t="array" ref="K473">IFERROR(INDEX(tblClientes[Cliente],INT($J473/ROWS(tblConsorcios[Produto]))+1),"")</f>
        <v>0</v>
      </c>
      <c r="L473" t="str" cm="1">
        <f t="array" ref="L473">IFERROR(INDEX(tblConsorcios[Produto],MOD($J473,ROWS(tblConsorcios[Produto]))+1),"")</f>
        <v>Imóvel IE350 – 240m</v>
      </c>
      <c r="M473" s="20" cm="1">
        <f t="array" ref="M473">IFERROR(INDEX(tblConsorcios[Valor da Carta (R$)],MOD($J473,ROWS(tblConsorcios[Produto]))+1),"")</f>
        <v>350000</v>
      </c>
      <c r="N473" s="2" cm="1">
        <f t="array" ref="N473">IFERROR(INDEX(tblConsorcios[Prazo (meses)],MOD($J473,ROWS(tblConsorcios[Produto]))+1),"")</f>
        <v>240</v>
      </c>
      <c r="O473" s="20" cm="1">
        <f t="array" ref="O473">IFERROR(INDEX(tblConsorcios[Parcela Mensal (R$)],MOD($J473,ROWS(tblConsorcios[Produto]))+1),"")</f>
        <v>1878.33</v>
      </c>
      <c r="P473" s="20" cm="1">
        <f t="array" ref="P473">IFERROR(INDEX(tblClientes[Dividendo Mensal (R$)],INT($J473/ROWS(tblConsorcios[Produto]))+1),"")</f>
        <v>0</v>
      </c>
      <c r="Q473" s="20">
        <f t="shared" si="22"/>
        <v>-1878.33</v>
      </c>
      <c r="R473">
        <f t="shared" si="23"/>
        <v>0</v>
      </c>
    </row>
    <row r="474" spans="10:18" x14ac:dyDescent="0.2">
      <c r="J474">
        <f t="shared" si="21"/>
        <v>472</v>
      </c>
      <c r="K474" cm="1">
        <f t="array" ref="K474">IFERROR(INDEX(tblClientes[Cliente],INT($J474/ROWS(tblConsorcios[Produto]))+1),"")</f>
        <v>0</v>
      </c>
      <c r="L474" t="str" cm="1">
        <f t="array" ref="L474">IFERROR(INDEX(tblConsorcios[Produto],MOD($J474,ROWS(tblConsorcios[Produto]))+1),"")</f>
        <v>Imóvel IE350 – 220m</v>
      </c>
      <c r="M474" s="20" cm="1">
        <f t="array" ref="M474">IFERROR(INDEX(tblConsorcios[Valor da Carta (R$)],MOD($J474,ROWS(tblConsorcios[Produto]))+1),"")</f>
        <v>350000</v>
      </c>
      <c r="N474" s="2" cm="1">
        <f t="array" ref="N474">IFERROR(INDEX(tblConsorcios[Prazo (meses)],MOD($J474,ROWS(tblConsorcios[Produto]))+1),"")</f>
        <v>220</v>
      </c>
      <c r="O474" s="20" cm="1">
        <f t="array" ref="O474">IFERROR(INDEX(tblConsorcios[Parcela Mensal (R$)],MOD($J474,ROWS(tblConsorcios[Produto]))+1),"")</f>
        <v>2033.18</v>
      </c>
      <c r="P474" s="20" cm="1">
        <f t="array" ref="P474">IFERROR(INDEX(tblClientes[Dividendo Mensal (R$)],INT($J474/ROWS(tblConsorcios[Produto]))+1),"")</f>
        <v>0</v>
      </c>
      <c r="Q474" s="20">
        <f t="shared" si="22"/>
        <v>-2033.18</v>
      </c>
      <c r="R474">
        <f t="shared" si="23"/>
        <v>0</v>
      </c>
    </row>
    <row r="475" spans="10:18" x14ac:dyDescent="0.2">
      <c r="J475">
        <f t="shared" si="21"/>
        <v>473</v>
      </c>
      <c r="K475" cm="1">
        <f t="array" ref="K475">IFERROR(INDEX(tblClientes[Cliente],INT($J475/ROWS(tblConsorcios[Produto]))+1),"")</f>
        <v>0</v>
      </c>
      <c r="L475" t="str" cm="1">
        <f t="array" ref="L475">IFERROR(INDEX(tblConsorcios[Produto],MOD($J475,ROWS(tblConsorcios[Produto]))+1),"")</f>
        <v>Imóvel IE350 – 200m</v>
      </c>
      <c r="M475" s="20" cm="1">
        <f t="array" ref="M475">IFERROR(INDEX(tblConsorcios[Valor da Carta (R$)],MOD($J475,ROWS(tblConsorcios[Produto]))+1),"")</f>
        <v>350000</v>
      </c>
      <c r="N475" s="2" cm="1">
        <f t="array" ref="N475">IFERROR(INDEX(tblConsorcios[Prazo (meses)],MOD($J475,ROWS(tblConsorcios[Produto]))+1),"")</f>
        <v>200</v>
      </c>
      <c r="O475" s="20" cm="1">
        <f t="array" ref="O475">IFERROR(INDEX(tblConsorcios[Parcela Mensal (R$)],MOD($J475,ROWS(tblConsorcios[Produto]))+1),"")</f>
        <v>2219</v>
      </c>
      <c r="P475" s="20" cm="1">
        <f t="array" ref="P475">IFERROR(INDEX(tblClientes[Dividendo Mensal (R$)],INT($J475/ROWS(tblConsorcios[Produto]))+1),"")</f>
        <v>0</v>
      </c>
      <c r="Q475" s="20">
        <f t="shared" si="22"/>
        <v>-2219</v>
      </c>
      <c r="R475">
        <f t="shared" si="23"/>
        <v>0</v>
      </c>
    </row>
    <row r="476" spans="10:18" x14ac:dyDescent="0.2">
      <c r="J476">
        <f t="shared" si="21"/>
        <v>474</v>
      </c>
      <c r="K476" cm="1">
        <f t="array" ref="K476">IFERROR(INDEX(tblClientes[Cliente],INT($J476/ROWS(tblConsorcios[Produto]))+1),"")</f>
        <v>0</v>
      </c>
      <c r="L476" t="str" cm="1">
        <f t="array" ref="L476">IFERROR(INDEX(tblConsorcios[Produto],MOD($J476,ROWS(tblConsorcios[Produto]))+1),"")</f>
        <v>Imóvel IE330 – 240m</v>
      </c>
      <c r="M476" s="20" cm="1">
        <f t="array" ref="M476">IFERROR(INDEX(tblConsorcios[Valor da Carta (R$)],MOD($J476,ROWS(tblConsorcios[Produto]))+1),"")</f>
        <v>330000</v>
      </c>
      <c r="N476" s="2" cm="1">
        <f t="array" ref="N476">IFERROR(INDEX(tblConsorcios[Prazo (meses)],MOD($J476,ROWS(tblConsorcios[Produto]))+1),"")</f>
        <v>240</v>
      </c>
      <c r="O476" s="20" cm="1">
        <f t="array" ref="O476">IFERROR(INDEX(tblConsorcios[Parcela Mensal (R$)],MOD($J476,ROWS(tblConsorcios[Produto]))+1),"")</f>
        <v>1771</v>
      </c>
      <c r="P476" s="20" cm="1">
        <f t="array" ref="P476">IFERROR(INDEX(tblClientes[Dividendo Mensal (R$)],INT($J476/ROWS(tblConsorcios[Produto]))+1),"")</f>
        <v>0</v>
      </c>
      <c r="Q476" s="20">
        <f t="shared" si="22"/>
        <v>-1771</v>
      </c>
      <c r="R476">
        <f t="shared" si="23"/>
        <v>0</v>
      </c>
    </row>
    <row r="477" spans="10:18" x14ac:dyDescent="0.2">
      <c r="J477">
        <f t="shared" si="21"/>
        <v>475</v>
      </c>
      <c r="K477" cm="1">
        <f t="array" ref="K477">IFERROR(INDEX(tblClientes[Cliente],INT($J477/ROWS(tblConsorcios[Produto]))+1),"")</f>
        <v>0</v>
      </c>
      <c r="L477" t="str" cm="1">
        <f t="array" ref="L477">IFERROR(INDEX(tblConsorcios[Produto],MOD($J477,ROWS(tblConsorcios[Produto]))+1),"")</f>
        <v>Imóvel IE330 – 220m</v>
      </c>
      <c r="M477" s="20" cm="1">
        <f t="array" ref="M477">IFERROR(INDEX(tblConsorcios[Valor da Carta (R$)],MOD($J477,ROWS(tblConsorcios[Produto]))+1),"")</f>
        <v>330000</v>
      </c>
      <c r="N477" s="2" cm="1">
        <f t="array" ref="N477">IFERROR(INDEX(tblConsorcios[Prazo (meses)],MOD($J477,ROWS(tblConsorcios[Produto]))+1),"")</f>
        <v>220</v>
      </c>
      <c r="O477" s="20" cm="1">
        <f t="array" ref="O477">IFERROR(INDEX(tblConsorcios[Parcela Mensal (R$)],MOD($J477,ROWS(tblConsorcios[Produto]))+1),"")</f>
        <v>1917</v>
      </c>
      <c r="P477" s="20" cm="1">
        <f t="array" ref="P477">IFERROR(INDEX(tblClientes[Dividendo Mensal (R$)],INT($J477/ROWS(tblConsorcios[Produto]))+1),"")</f>
        <v>0</v>
      </c>
      <c r="Q477" s="20">
        <f t="shared" si="22"/>
        <v>-1917</v>
      </c>
      <c r="R477">
        <f t="shared" si="23"/>
        <v>0</v>
      </c>
    </row>
    <row r="478" spans="10:18" x14ac:dyDescent="0.2">
      <c r="J478">
        <f t="shared" si="21"/>
        <v>476</v>
      </c>
      <c r="K478" cm="1">
        <f t="array" ref="K478">IFERROR(INDEX(tblClientes[Cliente],INT($J478/ROWS(tblConsorcios[Produto]))+1),"")</f>
        <v>0</v>
      </c>
      <c r="L478" t="str" cm="1">
        <f t="array" ref="L478">IFERROR(INDEX(tblConsorcios[Produto],MOD($J478,ROWS(tblConsorcios[Produto]))+1),"")</f>
        <v>Imóvel IE330 – 200m</v>
      </c>
      <c r="M478" s="20" cm="1">
        <f t="array" ref="M478">IFERROR(INDEX(tblConsorcios[Valor da Carta (R$)],MOD($J478,ROWS(tblConsorcios[Produto]))+1),"")</f>
        <v>330000</v>
      </c>
      <c r="N478" s="2" cm="1">
        <f t="array" ref="N478">IFERROR(INDEX(tblConsorcios[Prazo (meses)],MOD($J478,ROWS(tblConsorcios[Produto]))+1),"")</f>
        <v>200</v>
      </c>
      <c r="O478" s="20" cm="1">
        <f t="array" ref="O478">IFERROR(INDEX(tblConsorcios[Parcela Mensal (R$)],MOD($J478,ROWS(tblConsorcios[Produto]))+1),"")</f>
        <v>2092.1999999999998</v>
      </c>
      <c r="P478" s="20" cm="1">
        <f t="array" ref="P478">IFERROR(INDEX(tblClientes[Dividendo Mensal (R$)],INT($J478/ROWS(tblConsorcios[Produto]))+1),"")</f>
        <v>0</v>
      </c>
      <c r="Q478" s="20">
        <f t="shared" si="22"/>
        <v>-2092.1999999999998</v>
      </c>
      <c r="R478">
        <f t="shared" si="23"/>
        <v>0</v>
      </c>
    </row>
    <row r="479" spans="10:18" x14ac:dyDescent="0.2">
      <c r="J479">
        <f t="shared" si="21"/>
        <v>477</v>
      </c>
      <c r="K479" cm="1">
        <f t="array" ref="K479">IFERROR(INDEX(tblClientes[Cliente],INT($J479/ROWS(tblConsorcios[Produto]))+1),"")</f>
        <v>0</v>
      </c>
      <c r="L479" t="str" cm="1">
        <f t="array" ref="L479">IFERROR(INDEX(tblConsorcios[Produto],MOD($J479,ROWS(tblConsorcios[Produto]))+1),"")</f>
        <v>Imóvel IE300 – 240m</v>
      </c>
      <c r="M479" s="20" cm="1">
        <f t="array" ref="M479">IFERROR(INDEX(tblConsorcios[Valor da Carta (R$)],MOD($J479,ROWS(tblConsorcios[Produto]))+1),"")</f>
        <v>300000</v>
      </c>
      <c r="N479" s="2" cm="1">
        <f t="array" ref="N479">IFERROR(INDEX(tblConsorcios[Prazo (meses)],MOD($J479,ROWS(tblConsorcios[Produto]))+1),"")</f>
        <v>240</v>
      </c>
      <c r="O479" s="20" cm="1">
        <f t="array" ref="O479">IFERROR(INDEX(tblConsorcios[Parcela Mensal (R$)],MOD($J479,ROWS(tblConsorcios[Produto]))+1),"")</f>
        <v>1610</v>
      </c>
      <c r="P479" s="20" cm="1">
        <f t="array" ref="P479">IFERROR(INDEX(tblClientes[Dividendo Mensal (R$)],INT($J479/ROWS(tblConsorcios[Produto]))+1),"")</f>
        <v>0</v>
      </c>
      <c r="Q479" s="20">
        <f t="shared" si="22"/>
        <v>-1610</v>
      </c>
      <c r="R479">
        <f t="shared" si="23"/>
        <v>0</v>
      </c>
    </row>
    <row r="480" spans="10:18" x14ac:dyDescent="0.2">
      <c r="J480">
        <f t="shared" si="21"/>
        <v>478</v>
      </c>
      <c r="K480" cm="1">
        <f t="array" ref="K480">IFERROR(INDEX(tblClientes[Cliente],INT($J480/ROWS(tblConsorcios[Produto]))+1),"")</f>
        <v>0</v>
      </c>
      <c r="L480" t="str" cm="1">
        <f t="array" ref="L480">IFERROR(INDEX(tblConsorcios[Produto],MOD($J480,ROWS(tblConsorcios[Produto]))+1),"")</f>
        <v>Imóvel IE300 – 220m</v>
      </c>
      <c r="M480" s="20" cm="1">
        <f t="array" ref="M480">IFERROR(INDEX(tblConsorcios[Valor da Carta (R$)],MOD($J480,ROWS(tblConsorcios[Produto]))+1),"")</f>
        <v>300000</v>
      </c>
      <c r="N480" s="2" cm="1">
        <f t="array" ref="N480">IFERROR(INDEX(tblConsorcios[Prazo (meses)],MOD($J480,ROWS(tblConsorcios[Produto]))+1),"")</f>
        <v>220</v>
      </c>
      <c r="O480" s="20" cm="1">
        <f t="array" ref="O480">IFERROR(INDEX(tblConsorcios[Parcela Mensal (R$)],MOD($J480,ROWS(tblConsorcios[Produto]))+1),"")</f>
        <v>1742.73</v>
      </c>
      <c r="P480" s="20" cm="1">
        <f t="array" ref="P480">IFERROR(INDEX(tblClientes[Dividendo Mensal (R$)],INT($J480/ROWS(tblConsorcios[Produto]))+1),"")</f>
        <v>0</v>
      </c>
      <c r="Q480" s="20">
        <f t="shared" si="22"/>
        <v>-1742.73</v>
      </c>
      <c r="R480">
        <f t="shared" si="23"/>
        <v>0</v>
      </c>
    </row>
    <row r="481" spans="10:18" x14ac:dyDescent="0.2">
      <c r="J481">
        <f t="shared" si="21"/>
        <v>479</v>
      </c>
      <c r="K481" cm="1">
        <f t="array" ref="K481">IFERROR(INDEX(tblClientes[Cliente],INT($J481/ROWS(tblConsorcios[Produto]))+1),"")</f>
        <v>0</v>
      </c>
      <c r="L481" t="str" cm="1">
        <f t="array" ref="L481">IFERROR(INDEX(tblConsorcios[Produto],MOD($J481,ROWS(tblConsorcios[Produto]))+1),"")</f>
        <v>Imóvel IE300 – 200m</v>
      </c>
      <c r="M481" s="20" cm="1">
        <f t="array" ref="M481">IFERROR(INDEX(tblConsorcios[Valor da Carta (R$)],MOD($J481,ROWS(tblConsorcios[Produto]))+1),"")</f>
        <v>300000</v>
      </c>
      <c r="N481" s="2" cm="1">
        <f t="array" ref="N481">IFERROR(INDEX(tblConsorcios[Prazo (meses)],MOD($J481,ROWS(tblConsorcios[Produto]))+1),"")</f>
        <v>200</v>
      </c>
      <c r="O481" s="20" cm="1">
        <f t="array" ref="O481">IFERROR(INDEX(tblConsorcios[Parcela Mensal (R$)],MOD($J481,ROWS(tblConsorcios[Produto]))+1),"")</f>
        <v>1902</v>
      </c>
      <c r="P481" s="20" cm="1">
        <f t="array" ref="P481">IFERROR(INDEX(tblClientes[Dividendo Mensal (R$)],INT($J481/ROWS(tblConsorcios[Produto]))+1),"")</f>
        <v>0</v>
      </c>
      <c r="Q481" s="20">
        <f t="shared" si="22"/>
        <v>-1902</v>
      </c>
      <c r="R481">
        <f t="shared" si="23"/>
        <v>0</v>
      </c>
    </row>
    <row r="482" spans="10:18" x14ac:dyDescent="0.2">
      <c r="J482">
        <f t="shared" si="21"/>
        <v>480</v>
      </c>
      <c r="K482" cm="1">
        <f t="array" ref="K482">IFERROR(INDEX(tblClientes[Cliente],INT($J482/ROWS(tblConsorcios[Produto]))+1),"")</f>
        <v>0</v>
      </c>
      <c r="L482" t="str" cm="1">
        <f t="array" ref="L482">IFERROR(INDEX(tblConsorcios[Produto],MOD($J482,ROWS(tblConsorcios[Produto]))+1),"")</f>
        <v>Imóvel IE240 – 240m</v>
      </c>
      <c r="M482" s="20" cm="1">
        <f t="array" ref="M482">IFERROR(INDEX(tblConsorcios[Valor da Carta (R$)],MOD($J482,ROWS(tblConsorcios[Produto]))+1),"")</f>
        <v>240000</v>
      </c>
      <c r="N482" s="2" cm="1">
        <f t="array" ref="N482">IFERROR(INDEX(tblConsorcios[Prazo (meses)],MOD($J482,ROWS(tblConsorcios[Produto]))+1),"")</f>
        <v>240</v>
      </c>
      <c r="O482" s="20" cm="1">
        <f t="array" ref="O482">IFERROR(INDEX(tblConsorcios[Parcela Mensal (R$)],MOD($J482,ROWS(tblConsorcios[Produto]))+1),"")</f>
        <v>1288</v>
      </c>
      <c r="P482" s="20" cm="1">
        <f t="array" ref="P482">IFERROR(INDEX(tblClientes[Dividendo Mensal (R$)],INT($J482/ROWS(tblConsorcios[Produto]))+1),"")</f>
        <v>0</v>
      </c>
      <c r="Q482" s="20">
        <f t="shared" si="22"/>
        <v>-1288</v>
      </c>
      <c r="R482">
        <f t="shared" si="23"/>
        <v>0</v>
      </c>
    </row>
    <row r="483" spans="10:18" x14ac:dyDescent="0.2">
      <c r="J483">
        <f t="shared" si="21"/>
        <v>481</v>
      </c>
      <c r="K483" cm="1">
        <f t="array" ref="K483">IFERROR(INDEX(tblClientes[Cliente],INT($J483/ROWS(tblConsorcios[Produto]))+1),"")</f>
        <v>0</v>
      </c>
      <c r="L483" t="str" cm="1">
        <f t="array" ref="L483">IFERROR(INDEX(tblConsorcios[Produto],MOD($J483,ROWS(tblConsorcios[Produto]))+1),"")</f>
        <v>Imóvel IE240 – 220m</v>
      </c>
      <c r="M483" s="20" cm="1">
        <f t="array" ref="M483">IFERROR(INDEX(tblConsorcios[Valor da Carta (R$)],MOD($J483,ROWS(tblConsorcios[Produto]))+1),"")</f>
        <v>240000</v>
      </c>
      <c r="N483" s="2" cm="1">
        <f t="array" ref="N483">IFERROR(INDEX(tblConsorcios[Prazo (meses)],MOD($J483,ROWS(tblConsorcios[Produto]))+1),"")</f>
        <v>220</v>
      </c>
      <c r="O483" s="20" cm="1">
        <f t="array" ref="O483">IFERROR(INDEX(tblConsorcios[Parcela Mensal (R$)],MOD($J483,ROWS(tblConsorcios[Produto]))+1),"")</f>
        <v>1394.18</v>
      </c>
      <c r="P483" s="20" cm="1">
        <f t="array" ref="P483">IFERROR(INDEX(tblClientes[Dividendo Mensal (R$)],INT($J483/ROWS(tblConsorcios[Produto]))+1),"")</f>
        <v>0</v>
      </c>
      <c r="Q483" s="20">
        <f t="shared" si="22"/>
        <v>-1394.18</v>
      </c>
      <c r="R483">
        <f t="shared" si="23"/>
        <v>0</v>
      </c>
    </row>
    <row r="484" spans="10:18" x14ac:dyDescent="0.2">
      <c r="J484">
        <f t="shared" si="21"/>
        <v>482</v>
      </c>
      <c r="K484" cm="1">
        <f t="array" ref="K484">IFERROR(INDEX(tblClientes[Cliente],INT($J484/ROWS(tblConsorcios[Produto]))+1),"")</f>
        <v>0</v>
      </c>
      <c r="L484" t="str" cm="1">
        <f t="array" ref="L484">IFERROR(INDEX(tblConsorcios[Produto],MOD($J484,ROWS(tblConsorcios[Produto]))+1),"")</f>
        <v>Imóvel IE240 – 200m</v>
      </c>
      <c r="M484" s="20" cm="1">
        <f t="array" ref="M484">IFERROR(INDEX(tblConsorcios[Valor da Carta (R$)],MOD($J484,ROWS(tblConsorcios[Produto]))+1),"")</f>
        <v>240000</v>
      </c>
      <c r="N484" s="2" cm="1">
        <f t="array" ref="N484">IFERROR(INDEX(tblConsorcios[Prazo (meses)],MOD($J484,ROWS(tblConsorcios[Produto]))+1),"")</f>
        <v>200</v>
      </c>
      <c r="O484" s="20" cm="1">
        <f t="array" ref="O484">IFERROR(INDEX(tblConsorcios[Parcela Mensal (R$)],MOD($J484,ROWS(tblConsorcios[Produto]))+1),"")</f>
        <v>1521.6</v>
      </c>
      <c r="P484" s="20" cm="1">
        <f t="array" ref="P484">IFERROR(INDEX(tblClientes[Dividendo Mensal (R$)],INT($J484/ROWS(tblConsorcios[Produto]))+1),"")</f>
        <v>0</v>
      </c>
      <c r="Q484" s="20">
        <f t="shared" si="22"/>
        <v>-1521.6</v>
      </c>
      <c r="R484">
        <f t="shared" si="23"/>
        <v>0</v>
      </c>
    </row>
    <row r="485" spans="10:18" x14ac:dyDescent="0.2">
      <c r="J485">
        <f t="shared" si="21"/>
        <v>483</v>
      </c>
      <c r="K485" cm="1">
        <f t="array" ref="K485">IFERROR(INDEX(tblClientes[Cliente],INT($J485/ROWS(tblConsorcios[Produto]))+1),"")</f>
        <v>0</v>
      </c>
      <c r="L485" t="str" cm="1">
        <f t="array" ref="L485">IFERROR(INDEX(tblConsorcios[Produto],MOD($J485,ROWS(tblConsorcios[Produto]))+1),"")</f>
        <v>Imóvel IE230 – 240m</v>
      </c>
      <c r="M485" s="20" cm="1">
        <f t="array" ref="M485">IFERROR(INDEX(tblConsorcios[Valor da Carta (R$)],MOD($J485,ROWS(tblConsorcios[Produto]))+1),"")</f>
        <v>230000</v>
      </c>
      <c r="N485" s="2" cm="1">
        <f t="array" ref="N485">IFERROR(INDEX(tblConsorcios[Prazo (meses)],MOD($J485,ROWS(tblConsorcios[Produto]))+1),"")</f>
        <v>240</v>
      </c>
      <c r="O485" s="20" cm="1">
        <f t="array" ref="O485">IFERROR(INDEX(tblConsorcios[Parcela Mensal (R$)],MOD($J485,ROWS(tblConsorcios[Produto]))+1),"")</f>
        <v>1234.33</v>
      </c>
      <c r="P485" s="20" cm="1">
        <f t="array" ref="P485">IFERROR(INDEX(tblClientes[Dividendo Mensal (R$)],INT($J485/ROWS(tblConsorcios[Produto]))+1),"")</f>
        <v>0</v>
      </c>
      <c r="Q485" s="20">
        <f t="shared" si="22"/>
        <v>-1234.33</v>
      </c>
      <c r="R485">
        <f t="shared" si="23"/>
        <v>0</v>
      </c>
    </row>
    <row r="486" spans="10:18" x14ac:dyDescent="0.2">
      <c r="J486">
        <f t="shared" si="21"/>
        <v>484</v>
      </c>
      <c r="K486" cm="1">
        <f t="array" ref="K486">IFERROR(INDEX(tblClientes[Cliente],INT($J486/ROWS(tblConsorcios[Produto]))+1),"")</f>
        <v>0</v>
      </c>
      <c r="L486" t="str" cm="1">
        <f t="array" ref="L486">IFERROR(INDEX(tblConsorcios[Produto],MOD($J486,ROWS(tblConsorcios[Produto]))+1),"")</f>
        <v>Imóvel IE230 – 220m</v>
      </c>
      <c r="M486" s="20" cm="1">
        <f t="array" ref="M486">IFERROR(INDEX(tblConsorcios[Valor da Carta (R$)],MOD($J486,ROWS(tblConsorcios[Produto]))+1),"")</f>
        <v>230000</v>
      </c>
      <c r="N486" s="2" cm="1">
        <f t="array" ref="N486">IFERROR(INDEX(tblConsorcios[Prazo (meses)],MOD($J486,ROWS(tblConsorcios[Produto]))+1),"")</f>
        <v>220</v>
      </c>
      <c r="O486" s="20" cm="1">
        <f t="array" ref="O486">IFERROR(INDEX(tblConsorcios[Parcela Mensal (R$)],MOD($J486,ROWS(tblConsorcios[Produto]))+1),"")</f>
        <v>1336.09</v>
      </c>
      <c r="P486" s="20" cm="1">
        <f t="array" ref="P486">IFERROR(INDEX(tblClientes[Dividendo Mensal (R$)],INT($J486/ROWS(tblConsorcios[Produto]))+1),"")</f>
        <v>0</v>
      </c>
      <c r="Q486" s="20">
        <f t="shared" si="22"/>
        <v>-1336.09</v>
      </c>
      <c r="R486">
        <f t="shared" si="23"/>
        <v>0</v>
      </c>
    </row>
    <row r="487" spans="10:18" x14ac:dyDescent="0.2">
      <c r="J487">
        <f t="shared" si="21"/>
        <v>485</v>
      </c>
      <c r="K487" cm="1">
        <f t="array" ref="K487">IFERROR(INDEX(tblClientes[Cliente],INT($J487/ROWS(tblConsorcios[Produto]))+1),"")</f>
        <v>0</v>
      </c>
      <c r="L487" t="str" cm="1">
        <f t="array" ref="L487">IFERROR(INDEX(tblConsorcios[Produto],MOD($J487,ROWS(tblConsorcios[Produto]))+1),"")</f>
        <v>Imóvel IE230 – 200m</v>
      </c>
      <c r="M487" s="20" cm="1">
        <f t="array" ref="M487">IFERROR(INDEX(tblConsorcios[Valor da Carta (R$)],MOD($J487,ROWS(tblConsorcios[Produto]))+1),"")</f>
        <v>230000</v>
      </c>
      <c r="N487" s="2" cm="1">
        <f t="array" ref="N487">IFERROR(INDEX(tblConsorcios[Prazo (meses)],MOD($J487,ROWS(tblConsorcios[Produto]))+1),"")</f>
        <v>200</v>
      </c>
      <c r="O487" s="20" cm="1">
        <f t="array" ref="O487">IFERROR(INDEX(tblConsorcios[Parcela Mensal (R$)],MOD($J487,ROWS(tblConsorcios[Produto]))+1),"")</f>
        <v>1458.2</v>
      </c>
      <c r="P487" s="20" cm="1">
        <f t="array" ref="P487">IFERROR(INDEX(tblClientes[Dividendo Mensal (R$)],INT($J487/ROWS(tblConsorcios[Produto]))+1),"")</f>
        <v>0</v>
      </c>
      <c r="Q487" s="20">
        <f t="shared" si="22"/>
        <v>-1458.2</v>
      </c>
      <c r="R487">
        <f t="shared" si="23"/>
        <v>0</v>
      </c>
    </row>
    <row r="488" spans="10:18" x14ac:dyDescent="0.2">
      <c r="J488">
        <f t="shared" si="21"/>
        <v>486</v>
      </c>
      <c r="K488" cm="1">
        <f t="array" ref="K488">IFERROR(INDEX(tblClientes[Cliente],INT($J488/ROWS(tblConsorcios[Produto]))+1),"")</f>
        <v>0</v>
      </c>
      <c r="L488" t="str" cm="1">
        <f t="array" ref="L488">IFERROR(INDEX(tblConsorcios[Produto],MOD($J488,ROWS(tblConsorcios[Produto]))+1),"")</f>
        <v>Imóvel IE220 – 240m</v>
      </c>
      <c r="M488" s="20" cm="1">
        <f t="array" ref="M488">IFERROR(INDEX(tblConsorcios[Valor da Carta (R$)],MOD($J488,ROWS(tblConsorcios[Produto]))+1),"")</f>
        <v>220000</v>
      </c>
      <c r="N488" s="2" cm="1">
        <f t="array" ref="N488">IFERROR(INDEX(tblConsorcios[Prazo (meses)],MOD($J488,ROWS(tblConsorcios[Produto]))+1),"")</f>
        <v>240</v>
      </c>
      <c r="O488" s="20" cm="1">
        <f t="array" ref="O488">IFERROR(INDEX(tblConsorcios[Parcela Mensal (R$)],MOD($J488,ROWS(tblConsorcios[Produto]))+1),"")</f>
        <v>1180.67</v>
      </c>
      <c r="P488" s="20" cm="1">
        <f t="array" ref="P488">IFERROR(INDEX(tblClientes[Dividendo Mensal (R$)],INT($J488/ROWS(tblConsorcios[Produto]))+1),"")</f>
        <v>0</v>
      </c>
      <c r="Q488" s="20">
        <f t="shared" si="22"/>
        <v>-1180.67</v>
      </c>
      <c r="R488">
        <f t="shared" si="23"/>
        <v>0</v>
      </c>
    </row>
    <row r="489" spans="10:18" x14ac:dyDescent="0.2">
      <c r="J489">
        <f t="shared" si="21"/>
        <v>487</v>
      </c>
      <c r="K489" cm="1">
        <f t="array" ref="K489">IFERROR(INDEX(tblClientes[Cliente],INT($J489/ROWS(tblConsorcios[Produto]))+1),"")</f>
        <v>0</v>
      </c>
      <c r="L489" t="str" cm="1">
        <f t="array" ref="L489">IFERROR(INDEX(tblConsorcios[Produto],MOD($J489,ROWS(tblConsorcios[Produto]))+1),"")</f>
        <v>Imóvel IE220 – 220m</v>
      </c>
      <c r="M489" s="20" cm="1">
        <f t="array" ref="M489">IFERROR(INDEX(tblConsorcios[Valor da Carta (R$)],MOD($J489,ROWS(tblConsorcios[Produto]))+1),"")</f>
        <v>220000</v>
      </c>
      <c r="N489" s="2" cm="1">
        <f t="array" ref="N489">IFERROR(INDEX(tblConsorcios[Prazo (meses)],MOD($J489,ROWS(tblConsorcios[Produto]))+1),"")</f>
        <v>220</v>
      </c>
      <c r="O489" s="20" cm="1">
        <f t="array" ref="O489">IFERROR(INDEX(tblConsorcios[Parcela Mensal (R$)],MOD($J489,ROWS(tblConsorcios[Produto]))+1),"")</f>
        <v>1278</v>
      </c>
      <c r="P489" s="20" cm="1">
        <f t="array" ref="P489">IFERROR(INDEX(tblClientes[Dividendo Mensal (R$)],INT($J489/ROWS(tblConsorcios[Produto]))+1),"")</f>
        <v>0</v>
      </c>
      <c r="Q489" s="20">
        <f t="shared" si="22"/>
        <v>-1278</v>
      </c>
      <c r="R489">
        <f t="shared" si="23"/>
        <v>0</v>
      </c>
    </row>
    <row r="490" spans="10:18" x14ac:dyDescent="0.2">
      <c r="J490">
        <f t="shared" si="21"/>
        <v>488</v>
      </c>
      <c r="K490" cm="1">
        <f t="array" ref="K490">IFERROR(INDEX(tblClientes[Cliente],INT($J490/ROWS(tblConsorcios[Produto]))+1),"")</f>
        <v>0</v>
      </c>
      <c r="L490" t="str" cm="1">
        <f t="array" ref="L490">IFERROR(INDEX(tblConsorcios[Produto],MOD($J490,ROWS(tblConsorcios[Produto]))+1),"")</f>
        <v>Imóvel IE220 – 200m</v>
      </c>
      <c r="M490" s="20" cm="1">
        <f t="array" ref="M490">IFERROR(INDEX(tblConsorcios[Valor da Carta (R$)],MOD($J490,ROWS(tblConsorcios[Produto]))+1),"")</f>
        <v>220000</v>
      </c>
      <c r="N490" s="2" cm="1">
        <f t="array" ref="N490">IFERROR(INDEX(tblConsorcios[Prazo (meses)],MOD($J490,ROWS(tblConsorcios[Produto]))+1),"")</f>
        <v>200</v>
      </c>
      <c r="O490" s="20" cm="1">
        <f t="array" ref="O490">IFERROR(INDEX(tblConsorcios[Parcela Mensal (R$)],MOD($J490,ROWS(tblConsorcios[Produto]))+1),"")</f>
        <v>1394.8</v>
      </c>
      <c r="P490" s="20" cm="1">
        <f t="array" ref="P490">IFERROR(INDEX(tblClientes[Dividendo Mensal (R$)],INT($J490/ROWS(tblConsorcios[Produto]))+1),"")</f>
        <v>0</v>
      </c>
      <c r="Q490" s="20">
        <f t="shared" si="22"/>
        <v>-1394.8</v>
      </c>
      <c r="R490">
        <f t="shared" si="23"/>
        <v>0</v>
      </c>
    </row>
    <row r="491" spans="10:18" x14ac:dyDescent="0.2">
      <c r="J491">
        <f t="shared" si="21"/>
        <v>489</v>
      </c>
      <c r="K491" cm="1">
        <f t="array" ref="K491">IFERROR(INDEX(tblClientes[Cliente],INT($J491/ROWS(tblConsorcios[Produto]))+1),"")</f>
        <v>0</v>
      </c>
      <c r="L491" t="str" cm="1">
        <f t="array" ref="L491">IFERROR(INDEX(tblConsorcios[Produto],MOD($J491,ROWS(tblConsorcios[Produto]))+1),"")</f>
        <v>Imóvel IE200 – 240m</v>
      </c>
      <c r="M491" s="20" cm="1">
        <f t="array" ref="M491">IFERROR(INDEX(tblConsorcios[Valor da Carta (R$)],MOD($J491,ROWS(tblConsorcios[Produto]))+1),"")</f>
        <v>200000</v>
      </c>
      <c r="N491" s="2" cm="1">
        <f t="array" ref="N491">IFERROR(INDEX(tblConsorcios[Prazo (meses)],MOD($J491,ROWS(tblConsorcios[Produto]))+1),"")</f>
        <v>240</v>
      </c>
      <c r="O491" s="20" cm="1">
        <f t="array" ref="O491">IFERROR(INDEX(tblConsorcios[Parcela Mensal (R$)],MOD($J491,ROWS(tblConsorcios[Produto]))+1),"")</f>
        <v>1073.33</v>
      </c>
      <c r="P491" s="20" cm="1">
        <f t="array" ref="P491">IFERROR(INDEX(tblClientes[Dividendo Mensal (R$)],INT($J491/ROWS(tblConsorcios[Produto]))+1),"")</f>
        <v>0</v>
      </c>
      <c r="Q491" s="20">
        <f t="shared" si="22"/>
        <v>-1073.33</v>
      </c>
      <c r="R491">
        <f t="shared" si="23"/>
        <v>0</v>
      </c>
    </row>
    <row r="492" spans="10:18" x14ac:dyDescent="0.2">
      <c r="J492">
        <f t="shared" si="21"/>
        <v>490</v>
      </c>
      <c r="K492" cm="1">
        <f t="array" ref="K492">IFERROR(INDEX(tblClientes[Cliente],INT($J492/ROWS(tblConsorcios[Produto]))+1),"")</f>
        <v>0</v>
      </c>
      <c r="L492" t="str" cm="1">
        <f t="array" ref="L492">IFERROR(INDEX(tblConsorcios[Produto],MOD($J492,ROWS(tblConsorcios[Produto]))+1),"")</f>
        <v>Imóvel IE200 – 220m</v>
      </c>
      <c r="M492" s="20" cm="1">
        <f t="array" ref="M492">IFERROR(INDEX(tblConsorcios[Valor da Carta (R$)],MOD($J492,ROWS(tblConsorcios[Produto]))+1),"")</f>
        <v>200000</v>
      </c>
      <c r="N492" s="2" cm="1">
        <f t="array" ref="N492">IFERROR(INDEX(tblConsorcios[Prazo (meses)],MOD($J492,ROWS(tblConsorcios[Produto]))+1),"")</f>
        <v>220</v>
      </c>
      <c r="O492" s="20" cm="1">
        <f t="array" ref="O492">IFERROR(INDEX(tblConsorcios[Parcela Mensal (R$)],MOD($J492,ROWS(tblConsorcios[Produto]))+1),"")</f>
        <v>1161.82</v>
      </c>
      <c r="P492" s="20" cm="1">
        <f t="array" ref="P492">IFERROR(INDEX(tblClientes[Dividendo Mensal (R$)],INT($J492/ROWS(tblConsorcios[Produto]))+1),"")</f>
        <v>0</v>
      </c>
      <c r="Q492" s="20">
        <f t="shared" si="22"/>
        <v>-1161.82</v>
      </c>
      <c r="R492">
        <f t="shared" si="23"/>
        <v>0</v>
      </c>
    </row>
    <row r="493" spans="10:18" x14ac:dyDescent="0.2">
      <c r="J493">
        <f t="shared" si="21"/>
        <v>491</v>
      </c>
      <c r="K493" cm="1">
        <f t="array" ref="K493">IFERROR(INDEX(tblClientes[Cliente],INT($J493/ROWS(tblConsorcios[Produto]))+1),"")</f>
        <v>0</v>
      </c>
      <c r="L493" t="str" cm="1">
        <f t="array" ref="L493">IFERROR(INDEX(tblConsorcios[Produto],MOD($J493,ROWS(tblConsorcios[Produto]))+1),"")</f>
        <v>Imóvel IE200 – 200m</v>
      </c>
      <c r="M493" s="20" cm="1">
        <f t="array" ref="M493">IFERROR(INDEX(tblConsorcios[Valor da Carta (R$)],MOD($J493,ROWS(tblConsorcios[Produto]))+1),"")</f>
        <v>200000</v>
      </c>
      <c r="N493" s="2" cm="1">
        <f t="array" ref="N493">IFERROR(INDEX(tblConsorcios[Prazo (meses)],MOD($J493,ROWS(tblConsorcios[Produto]))+1),"")</f>
        <v>200</v>
      </c>
      <c r="O493" s="20" cm="1">
        <f t="array" ref="O493">IFERROR(INDEX(tblConsorcios[Parcela Mensal (R$)],MOD($J493,ROWS(tblConsorcios[Produto]))+1),"")</f>
        <v>1268</v>
      </c>
      <c r="P493" s="20" cm="1">
        <f t="array" ref="P493">IFERROR(INDEX(tblClientes[Dividendo Mensal (R$)],INT($J493/ROWS(tblConsorcios[Produto]))+1),"")</f>
        <v>0</v>
      </c>
      <c r="Q493" s="20">
        <f t="shared" si="22"/>
        <v>-1268</v>
      </c>
      <c r="R493">
        <f t="shared" si="23"/>
        <v>0</v>
      </c>
    </row>
    <row r="494" spans="10:18" x14ac:dyDescent="0.2">
      <c r="J494">
        <f t="shared" si="21"/>
        <v>492</v>
      </c>
      <c r="K494" cm="1">
        <f t="array" ref="K494">IFERROR(INDEX(tblClientes[Cliente],INT($J494/ROWS(tblConsorcios[Produto]))+1),"")</f>
        <v>0</v>
      </c>
      <c r="L494" t="str" cm="1">
        <f t="array" ref="L494">IFERROR(INDEX(tblConsorcios[Produto],MOD($J494,ROWS(tblConsorcios[Produto]))+1),"")</f>
        <v>Imóvel IE150 – 240m</v>
      </c>
      <c r="M494" s="20" cm="1">
        <f t="array" ref="M494">IFERROR(INDEX(tblConsorcios[Valor da Carta (R$)],MOD($J494,ROWS(tblConsorcios[Produto]))+1),"")</f>
        <v>150000</v>
      </c>
      <c r="N494" s="2" cm="1">
        <f t="array" ref="N494">IFERROR(INDEX(tblConsorcios[Prazo (meses)],MOD($J494,ROWS(tblConsorcios[Produto]))+1),"")</f>
        <v>240</v>
      </c>
      <c r="O494" s="20" cm="1">
        <f t="array" ref="O494">IFERROR(INDEX(tblConsorcios[Parcela Mensal (R$)],MOD($J494,ROWS(tblConsorcios[Produto]))+1),"")</f>
        <v>805</v>
      </c>
      <c r="P494" s="20" cm="1">
        <f t="array" ref="P494">IFERROR(INDEX(tblClientes[Dividendo Mensal (R$)],INT($J494/ROWS(tblConsorcios[Produto]))+1),"")</f>
        <v>0</v>
      </c>
      <c r="Q494" s="20">
        <f t="shared" si="22"/>
        <v>-805</v>
      </c>
      <c r="R494">
        <f t="shared" si="23"/>
        <v>0</v>
      </c>
    </row>
    <row r="495" spans="10:18" x14ac:dyDescent="0.2">
      <c r="J495">
        <f t="shared" si="21"/>
        <v>493</v>
      </c>
      <c r="K495" cm="1">
        <f t="array" ref="K495">IFERROR(INDEX(tblClientes[Cliente],INT($J495/ROWS(tblConsorcios[Produto]))+1),"")</f>
        <v>0</v>
      </c>
      <c r="L495" t="str" cm="1">
        <f t="array" ref="L495">IFERROR(INDEX(tblConsorcios[Produto],MOD($J495,ROWS(tblConsorcios[Produto]))+1),"")</f>
        <v>Imóvel IE150 – 220m</v>
      </c>
      <c r="M495" s="20" cm="1">
        <f t="array" ref="M495">IFERROR(INDEX(tblConsorcios[Valor da Carta (R$)],MOD($J495,ROWS(tblConsorcios[Produto]))+1),"")</f>
        <v>150000</v>
      </c>
      <c r="N495" s="2" cm="1">
        <f t="array" ref="N495">IFERROR(INDEX(tblConsorcios[Prazo (meses)],MOD($J495,ROWS(tblConsorcios[Produto]))+1),"")</f>
        <v>220</v>
      </c>
      <c r="O495" s="20" cm="1">
        <f t="array" ref="O495">IFERROR(INDEX(tblConsorcios[Parcela Mensal (R$)],MOD($J495,ROWS(tblConsorcios[Produto]))+1),"")</f>
        <v>871.36</v>
      </c>
      <c r="P495" s="20" cm="1">
        <f t="array" ref="P495">IFERROR(INDEX(tblClientes[Dividendo Mensal (R$)],INT($J495/ROWS(tblConsorcios[Produto]))+1),"")</f>
        <v>0</v>
      </c>
      <c r="Q495" s="20">
        <f t="shared" si="22"/>
        <v>-871.36</v>
      </c>
      <c r="R495">
        <f t="shared" si="23"/>
        <v>0</v>
      </c>
    </row>
    <row r="496" spans="10:18" x14ac:dyDescent="0.2">
      <c r="J496">
        <f t="shared" si="21"/>
        <v>494</v>
      </c>
      <c r="K496" cm="1">
        <f t="array" ref="K496">IFERROR(INDEX(tblClientes[Cliente],INT($J496/ROWS(tblConsorcios[Produto]))+1),"")</f>
        <v>0</v>
      </c>
      <c r="L496" t="str" cm="1">
        <f t="array" ref="L496">IFERROR(INDEX(tblConsorcios[Produto],MOD($J496,ROWS(tblConsorcios[Produto]))+1),"")</f>
        <v>Imóvel IE150 – 200m</v>
      </c>
      <c r="M496" s="20" cm="1">
        <f t="array" ref="M496">IFERROR(INDEX(tblConsorcios[Valor da Carta (R$)],MOD($J496,ROWS(tblConsorcios[Produto]))+1),"")</f>
        <v>150000</v>
      </c>
      <c r="N496" s="2" cm="1">
        <f t="array" ref="N496">IFERROR(INDEX(tblConsorcios[Prazo (meses)],MOD($J496,ROWS(tblConsorcios[Produto]))+1),"")</f>
        <v>200</v>
      </c>
      <c r="O496" s="20" cm="1">
        <f t="array" ref="O496">IFERROR(INDEX(tblConsorcios[Parcela Mensal (R$)],MOD($J496,ROWS(tblConsorcios[Produto]))+1),"")</f>
        <v>951</v>
      </c>
      <c r="P496" s="20" cm="1">
        <f t="array" ref="P496">IFERROR(INDEX(tblClientes[Dividendo Mensal (R$)],INT($J496/ROWS(tblConsorcios[Produto]))+1),"")</f>
        <v>0</v>
      </c>
      <c r="Q496" s="20">
        <f t="shared" si="22"/>
        <v>-951</v>
      </c>
      <c r="R496">
        <f t="shared" si="23"/>
        <v>0</v>
      </c>
    </row>
    <row r="497" spans="10:18" x14ac:dyDescent="0.2">
      <c r="J497">
        <f t="shared" si="21"/>
        <v>495</v>
      </c>
      <c r="K497" cm="1">
        <f t="array" ref="K497">IFERROR(INDEX(tblClientes[Cliente],INT($J497/ROWS(tblConsorcios[Produto]))+1),"")</f>
        <v>0</v>
      </c>
      <c r="L497" t="str" cm="1">
        <f t="array" ref="L497">IFERROR(INDEX(tblConsorcios[Produto],MOD($J497,ROWS(tblConsorcios[Produto]))+1),"")</f>
        <v>Imóvel IE140 – 240m</v>
      </c>
      <c r="M497" s="20" cm="1">
        <f t="array" ref="M497">IFERROR(INDEX(tblConsorcios[Valor da Carta (R$)],MOD($J497,ROWS(tblConsorcios[Produto]))+1),"")</f>
        <v>140000</v>
      </c>
      <c r="N497" s="2" cm="1">
        <f t="array" ref="N497">IFERROR(INDEX(tblConsorcios[Prazo (meses)],MOD($J497,ROWS(tblConsorcios[Produto]))+1),"")</f>
        <v>240</v>
      </c>
      <c r="O497" s="20" cm="1">
        <f t="array" ref="O497">IFERROR(INDEX(tblConsorcios[Parcela Mensal (R$)],MOD($J497,ROWS(tblConsorcios[Produto]))+1),"")</f>
        <v>751.33</v>
      </c>
      <c r="P497" s="20" cm="1">
        <f t="array" ref="P497">IFERROR(INDEX(tblClientes[Dividendo Mensal (R$)],INT($J497/ROWS(tblConsorcios[Produto]))+1),"")</f>
        <v>0</v>
      </c>
      <c r="Q497" s="20">
        <f t="shared" si="22"/>
        <v>-751.33</v>
      </c>
      <c r="R497">
        <f t="shared" si="23"/>
        <v>0</v>
      </c>
    </row>
    <row r="498" spans="10:18" x14ac:dyDescent="0.2">
      <c r="J498">
        <f t="shared" si="21"/>
        <v>496</v>
      </c>
      <c r="K498" cm="1">
        <f t="array" ref="K498">IFERROR(INDEX(tblClientes[Cliente],INT($J498/ROWS(tblConsorcios[Produto]))+1),"")</f>
        <v>0</v>
      </c>
      <c r="L498" t="str" cm="1">
        <f t="array" ref="L498">IFERROR(INDEX(tblConsorcios[Produto],MOD($J498,ROWS(tblConsorcios[Produto]))+1),"")</f>
        <v>Imóvel IE140 – 220m</v>
      </c>
      <c r="M498" s="20" cm="1">
        <f t="array" ref="M498">IFERROR(INDEX(tblConsorcios[Valor da Carta (R$)],MOD($J498,ROWS(tblConsorcios[Produto]))+1),"")</f>
        <v>140000</v>
      </c>
      <c r="N498" s="2" cm="1">
        <f t="array" ref="N498">IFERROR(INDEX(tblConsorcios[Prazo (meses)],MOD($J498,ROWS(tblConsorcios[Produto]))+1),"")</f>
        <v>220</v>
      </c>
      <c r="O498" s="20" cm="1">
        <f t="array" ref="O498">IFERROR(INDEX(tblConsorcios[Parcela Mensal (R$)],MOD($J498,ROWS(tblConsorcios[Produto]))+1),"")</f>
        <v>813.27</v>
      </c>
      <c r="P498" s="20" cm="1">
        <f t="array" ref="P498">IFERROR(INDEX(tblClientes[Dividendo Mensal (R$)],INT($J498/ROWS(tblConsorcios[Produto]))+1),"")</f>
        <v>0</v>
      </c>
      <c r="Q498" s="20">
        <f t="shared" si="22"/>
        <v>-813.27</v>
      </c>
      <c r="R498">
        <f t="shared" si="23"/>
        <v>0</v>
      </c>
    </row>
    <row r="499" spans="10:18" x14ac:dyDescent="0.2">
      <c r="J499">
        <f t="shared" si="21"/>
        <v>497</v>
      </c>
      <c r="K499" cm="1">
        <f t="array" ref="K499">IFERROR(INDEX(tblClientes[Cliente],INT($J499/ROWS(tblConsorcios[Produto]))+1),"")</f>
        <v>0</v>
      </c>
      <c r="L499" t="str" cm="1">
        <f t="array" ref="L499">IFERROR(INDEX(tblConsorcios[Produto],MOD($J499,ROWS(tblConsorcios[Produto]))+1),"")</f>
        <v>Imóvel IE140 – 200m</v>
      </c>
      <c r="M499" s="20" cm="1">
        <f t="array" ref="M499">IFERROR(INDEX(tblConsorcios[Valor da Carta (R$)],MOD($J499,ROWS(tblConsorcios[Produto]))+1),"")</f>
        <v>140000</v>
      </c>
      <c r="N499" s="2" cm="1">
        <f t="array" ref="N499">IFERROR(INDEX(tblConsorcios[Prazo (meses)],MOD($J499,ROWS(tblConsorcios[Produto]))+1),"")</f>
        <v>200</v>
      </c>
      <c r="O499" s="20" cm="1">
        <f t="array" ref="O499">IFERROR(INDEX(tblConsorcios[Parcela Mensal (R$)],MOD($J499,ROWS(tblConsorcios[Produto]))+1),"")</f>
        <v>887.6</v>
      </c>
      <c r="P499" s="20" cm="1">
        <f t="array" ref="P499">IFERROR(INDEX(tblClientes[Dividendo Mensal (R$)],INT($J499/ROWS(tblConsorcios[Produto]))+1),"")</f>
        <v>0</v>
      </c>
      <c r="Q499" s="20">
        <f t="shared" si="22"/>
        <v>-887.6</v>
      </c>
      <c r="R499">
        <f t="shared" si="23"/>
        <v>0</v>
      </c>
    </row>
    <row r="500" spans="10:18" x14ac:dyDescent="0.2">
      <c r="J500">
        <f t="shared" si="21"/>
        <v>498</v>
      </c>
      <c r="K500" cm="1">
        <f t="array" ref="K500">IFERROR(INDEX(tblClientes[Cliente],INT($J500/ROWS(tblConsorcios[Produto]))+1),"")</f>
        <v>0</v>
      </c>
      <c r="L500" t="str" cm="1">
        <f t="array" ref="L500">IFERROR(INDEX(tblConsorcios[Produto],MOD($J500,ROWS(tblConsorcios[Produto]))+1),"")</f>
        <v>Imóvel IE130 – 240m</v>
      </c>
      <c r="M500" s="20" cm="1">
        <f t="array" ref="M500">IFERROR(INDEX(tblConsorcios[Valor da Carta (R$)],MOD($J500,ROWS(tblConsorcios[Produto]))+1),"")</f>
        <v>130000</v>
      </c>
      <c r="N500" s="2" cm="1">
        <f t="array" ref="N500">IFERROR(INDEX(tblConsorcios[Prazo (meses)],MOD($J500,ROWS(tblConsorcios[Produto]))+1),"")</f>
        <v>240</v>
      </c>
      <c r="O500" s="20" cm="1">
        <f t="array" ref="O500">IFERROR(INDEX(tblConsorcios[Parcela Mensal (R$)],MOD($J500,ROWS(tblConsorcios[Produto]))+1),"")</f>
        <v>697.67</v>
      </c>
      <c r="P500" s="20" cm="1">
        <f t="array" ref="P500">IFERROR(INDEX(tblClientes[Dividendo Mensal (R$)],INT($J500/ROWS(tblConsorcios[Produto]))+1),"")</f>
        <v>0</v>
      </c>
      <c r="Q500" s="20">
        <f t="shared" si="22"/>
        <v>-697.67</v>
      </c>
      <c r="R500">
        <f t="shared" si="23"/>
        <v>0</v>
      </c>
    </row>
    <row r="501" spans="10:18" x14ac:dyDescent="0.2">
      <c r="J501">
        <f t="shared" si="21"/>
        <v>499</v>
      </c>
      <c r="K501" cm="1">
        <f t="array" ref="K501">IFERROR(INDEX(tblClientes[Cliente],INT($J501/ROWS(tblConsorcios[Produto]))+1),"")</f>
        <v>0</v>
      </c>
      <c r="L501" t="str" cm="1">
        <f t="array" ref="L501">IFERROR(INDEX(tblConsorcios[Produto],MOD($J501,ROWS(tblConsorcios[Produto]))+1),"")</f>
        <v>Imóvel IE130 – 220m</v>
      </c>
      <c r="M501" s="20" cm="1">
        <f t="array" ref="M501">IFERROR(INDEX(tblConsorcios[Valor da Carta (R$)],MOD($J501,ROWS(tblConsorcios[Produto]))+1),"")</f>
        <v>130000</v>
      </c>
      <c r="N501" s="2" cm="1">
        <f t="array" ref="N501">IFERROR(INDEX(tblConsorcios[Prazo (meses)],MOD($J501,ROWS(tblConsorcios[Produto]))+1),"")</f>
        <v>220</v>
      </c>
      <c r="O501" s="20" cm="1">
        <f t="array" ref="O501">IFERROR(INDEX(tblConsorcios[Parcela Mensal (R$)],MOD($J501,ROWS(tblConsorcios[Produto]))+1),"")</f>
        <v>755.18</v>
      </c>
      <c r="P501" s="20" cm="1">
        <f t="array" ref="P501">IFERROR(INDEX(tblClientes[Dividendo Mensal (R$)],INT($J501/ROWS(tblConsorcios[Produto]))+1),"")</f>
        <v>0</v>
      </c>
      <c r="Q501" s="20">
        <f t="shared" si="22"/>
        <v>-755.18</v>
      </c>
      <c r="R501">
        <f t="shared" si="23"/>
        <v>0</v>
      </c>
    </row>
    <row r="502" spans="10:18" x14ac:dyDescent="0.2">
      <c r="J502">
        <f t="shared" si="21"/>
        <v>500</v>
      </c>
      <c r="K502" cm="1">
        <f t="array" ref="K502">IFERROR(INDEX(tblClientes[Cliente],INT($J502/ROWS(tblConsorcios[Produto]))+1),"")</f>
        <v>0</v>
      </c>
      <c r="L502" t="str" cm="1">
        <f t="array" ref="L502">IFERROR(INDEX(tblConsorcios[Produto],MOD($J502,ROWS(tblConsorcios[Produto]))+1),"")</f>
        <v>Imóvel IE130 – 200m</v>
      </c>
      <c r="M502" s="20" cm="1">
        <f t="array" ref="M502">IFERROR(INDEX(tblConsorcios[Valor da Carta (R$)],MOD($J502,ROWS(tblConsorcios[Produto]))+1),"")</f>
        <v>130000</v>
      </c>
      <c r="N502" s="2" cm="1">
        <f t="array" ref="N502">IFERROR(INDEX(tblConsorcios[Prazo (meses)],MOD($J502,ROWS(tblConsorcios[Produto]))+1),"")</f>
        <v>200</v>
      </c>
      <c r="O502" s="20" cm="1">
        <f t="array" ref="O502">IFERROR(INDEX(tblConsorcios[Parcela Mensal (R$)],MOD($J502,ROWS(tblConsorcios[Produto]))+1),"")</f>
        <v>824.2</v>
      </c>
      <c r="P502" s="20" cm="1">
        <f t="array" ref="P502">IFERROR(INDEX(tblClientes[Dividendo Mensal (R$)],INT($J502/ROWS(tblConsorcios[Produto]))+1),"")</f>
        <v>0</v>
      </c>
      <c r="Q502" s="20">
        <f t="shared" si="22"/>
        <v>-824.2</v>
      </c>
      <c r="R502">
        <f t="shared" si="23"/>
        <v>0</v>
      </c>
    </row>
    <row r="503" spans="10:18" x14ac:dyDescent="0.2">
      <c r="J503">
        <f t="shared" si="21"/>
        <v>501</v>
      </c>
      <c r="K503" cm="1">
        <f t="array" ref="K503">IFERROR(INDEX(tblClientes[Cliente],INT($J503/ROWS(tblConsorcios[Produto]))+1),"")</f>
        <v>0</v>
      </c>
      <c r="L503" t="str" cm="1">
        <f t="array" ref="L503">IFERROR(INDEX(tblConsorcios[Produto],MOD($J503,ROWS(tblConsorcios[Produto]))+1),"")</f>
        <v>Imóvel IE120 – 240m</v>
      </c>
      <c r="M503" s="20" cm="1">
        <f t="array" ref="M503">IFERROR(INDEX(tblConsorcios[Valor da Carta (R$)],MOD($J503,ROWS(tblConsorcios[Produto]))+1),"")</f>
        <v>120000</v>
      </c>
      <c r="N503" s="2" cm="1">
        <f t="array" ref="N503">IFERROR(INDEX(tblConsorcios[Prazo (meses)],MOD($J503,ROWS(tblConsorcios[Produto]))+1),"")</f>
        <v>240</v>
      </c>
      <c r="O503" s="20" cm="1">
        <f t="array" ref="O503">IFERROR(INDEX(tblConsorcios[Parcela Mensal (R$)],MOD($J503,ROWS(tblConsorcios[Produto]))+1),"")</f>
        <v>644</v>
      </c>
      <c r="P503" s="20" cm="1">
        <f t="array" ref="P503">IFERROR(INDEX(tblClientes[Dividendo Mensal (R$)],INT($J503/ROWS(tblConsorcios[Produto]))+1),"")</f>
        <v>0</v>
      </c>
      <c r="Q503" s="20">
        <f t="shared" si="22"/>
        <v>-644</v>
      </c>
      <c r="R503">
        <f t="shared" si="23"/>
        <v>0</v>
      </c>
    </row>
    <row r="504" spans="10:18" x14ac:dyDescent="0.2">
      <c r="J504">
        <f t="shared" si="21"/>
        <v>502</v>
      </c>
      <c r="K504" cm="1">
        <f t="array" ref="K504">IFERROR(INDEX(tblClientes[Cliente],INT($J504/ROWS(tblConsorcios[Produto]))+1),"")</f>
        <v>0</v>
      </c>
      <c r="L504" t="str" cm="1">
        <f t="array" ref="L504">IFERROR(INDEX(tblConsorcios[Produto],MOD($J504,ROWS(tblConsorcios[Produto]))+1),"")</f>
        <v>Imóvel IE120 – 220m</v>
      </c>
      <c r="M504" s="20" cm="1">
        <f t="array" ref="M504">IFERROR(INDEX(tblConsorcios[Valor da Carta (R$)],MOD($J504,ROWS(tblConsorcios[Produto]))+1),"")</f>
        <v>120000</v>
      </c>
      <c r="N504" s="2" cm="1">
        <f t="array" ref="N504">IFERROR(INDEX(tblConsorcios[Prazo (meses)],MOD($J504,ROWS(tblConsorcios[Produto]))+1),"")</f>
        <v>220</v>
      </c>
      <c r="O504" s="20" cm="1">
        <f t="array" ref="O504">IFERROR(INDEX(tblConsorcios[Parcela Mensal (R$)],MOD($J504,ROWS(tblConsorcios[Produto]))+1),"")</f>
        <v>697.09</v>
      </c>
      <c r="P504" s="20" cm="1">
        <f t="array" ref="P504">IFERROR(INDEX(tblClientes[Dividendo Mensal (R$)],INT($J504/ROWS(tblConsorcios[Produto]))+1),"")</f>
        <v>0</v>
      </c>
      <c r="Q504" s="20">
        <f t="shared" si="22"/>
        <v>-697.09</v>
      </c>
      <c r="R504">
        <f t="shared" si="23"/>
        <v>0</v>
      </c>
    </row>
    <row r="505" spans="10:18" x14ac:dyDescent="0.2">
      <c r="J505">
        <f t="shared" si="21"/>
        <v>503</v>
      </c>
      <c r="K505" cm="1">
        <f t="array" ref="K505">IFERROR(INDEX(tblClientes[Cliente],INT($J505/ROWS(tblConsorcios[Produto]))+1),"")</f>
        <v>0</v>
      </c>
      <c r="L505" t="str" cm="1">
        <f t="array" ref="L505">IFERROR(INDEX(tblConsorcios[Produto],MOD($J505,ROWS(tblConsorcios[Produto]))+1),"")</f>
        <v>Imóvel IE120 – 200m</v>
      </c>
      <c r="M505" s="20" cm="1">
        <f t="array" ref="M505">IFERROR(INDEX(tblConsorcios[Valor da Carta (R$)],MOD($J505,ROWS(tblConsorcios[Produto]))+1),"")</f>
        <v>120000</v>
      </c>
      <c r="N505" s="2" cm="1">
        <f t="array" ref="N505">IFERROR(INDEX(tblConsorcios[Prazo (meses)],MOD($J505,ROWS(tblConsorcios[Produto]))+1),"")</f>
        <v>200</v>
      </c>
      <c r="O505" s="20" cm="1">
        <f t="array" ref="O505">IFERROR(INDEX(tblConsorcios[Parcela Mensal (R$)],MOD($J505,ROWS(tblConsorcios[Produto]))+1),"")</f>
        <v>760.8</v>
      </c>
      <c r="P505" s="20" cm="1">
        <f t="array" ref="P505">IFERROR(INDEX(tblClientes[Dividendo Mensal (R$)],INT($J505/ROWS(tblConsorcios[Produto]))+1),"")</f>
        <v>0</v>
      </c>
      <c r="Q505" s="20">
        <f t="shared" si="22"/>
        <v>-760.8</v>
      </c>
      <c r="R505">
        <f t="shared" si="23"/>
        <v>0</v>
      </c>
    </row>
    <row r="506" spans="10:18" x14ac:dyDescent="0.2">
      <c r="J506">
        <f t="shared" si="21"/>
        <v>504</v>
      </c>
      <c r="K506" cm="1">
        <f t="array" ref="K506">IFERROR(INDEX(tblClientes[Cliente],INT($J506/ROWS(tblConsorcios[Produto]))+1),"")</f>
        <v>0</v>
      </c>
      <c r="L506" t="str" cm="1">
        <f t="array" ref="L506">IFERROR(INDEX(tblConsorcios[Produto],MOD($J506,ROWS(tblConsorcios[Produto]))+1),"")</f>
        <v>Imóvel IE600 – 240m</v>
      </c>
      <c r="M506" s="20" cm="1">
        <f t="array" ref="M506">IFERROR(INDEX(tblConsorcios[Valor da Carta (R$)],MOD($J506,ROWS(tblConsorcios[Produto]))+1),"")</f>
        <v>600000</v>
      </c>
      <c r="N506" s="2" cm="1">
        <f t="array" ref="N506">IFERROR(INDEX(tblConsorcios[Prazo (meses)],MOD($J506,ROWS(tblConsorcios[Produto]))+1),"")</f>
        <v>240</v>
      </c>
      <c r="O506" s="20" cm="1">
        <f t="array" ref="O506">IFERROR(INDEX(tblConsorcios[Parcela Mensal (R$)],MOD($J506,ROWS(tblConsorcios[Produto]))+1),"")</f>
        <v>3220</v>
      </c>
      <c r="P506" s="20" cm="1">
        <f t="array" ref="P506">IFERROR(INDEX(tblClientes[Dividendo Mensal (R$)],INT($J506/ROWS(tblConsorcios[Produto]))+1),"")</f>
        <v>0</v>
      </c>
      <c r="Q506" s="20">
        <f t="shared" si="22"/>
        <v>-3220</v>
      </c>
      <c r="R506">
        <f t="shared" si="23"/>
        <v>0</v>
      </c>
    </row>
    <row r="507" spans="10:18" x14ac:dyDescent="0.2">
      <c r="J507">
        <f t="shared" si="21"/>
        <v>505</v>
      </c>
      <c r="K507" cm="1">
        <f t="array" ref="K507">IFERROR(INDEX(tblClientes[Cliente],INT($J507/ROWS(tblConsorcios[Produto]))+1),"")</f>
        <v>0</v>
      </c>
      <c r="L507" t="str" cm="1">
        <f t="array" ref="L507">IFERROR(INDEX(tblConsorcios[Produto],MOD($J507,ROWS(tblConsorcios[Produto]))+1),"")</f>
        <v>Imóvel IE600 – 220m</v>
      </c>
      <c r="M507" s="20" cm="1">
        <f t="array" ref="M507">IFERROR(INDEX(tblConsorcios[Valor da Carta (R$)],MOD($J507,ROWS(tblConsorcios[Produto]))+1),"")</f>
        <v>600000</v>
      </c>
      <c r="N507" s="2" cm="1">
        <f t="array" ref="N507">IFERROR(INDEX(tblConsorcios[Prazo (meses)],MOD($J507,ROWS(tblConsorcios[Produto]))+1),"")</f>
        <v>220</v>
      </c>
      <c r="O507" s="20" cm="1">
        <f t="array" ref="O507">IFERROR(INDEX(tblConsorcios[Parcela Mensal (R$)],MOD($J507,ROWS(tblConsorcios[Produto]))+1),"")</f>
        <v>3485.45</v>
      </c>
      <c r="P507" s="20" cm="1">
        <f t="array" ref="P507">IFERROR(INDEX(tblClientes[Dividendo Mensal (R$)],INT($J507/ROWS(tblConsorcios[Produto]))+1),"")</f>
        <v>0</v>
      </c>
      <c r="Q507" s="20">
        <f t="shared" si="22"/>
        <v>-3485.45</v>
      </c>
      <c r="R507">
        <f t="shared" si="23"/>
        <v>0</v>
      </c>
    </row>
    <row r="508" spans="10:18" x14ac:dyDescent="0.2">
      <c r="J508">
        <f t="shared" si="21"/>
        <v>506</v>
      </c>
      <c r="K508" cm="1">
        <f t="array" ref="K508">IFERROR(INDEX(tblClientes[Cliente],INT($J508/ROWS(tblConsorcios[Produto]))+1),"")</f>
        <v>0</v>
      </c>
      <c r="L508" t="str" cm="1">
        <f t="array" ref="L508">IFERROR(INDEX(tblConsorcios[Produto],MOD($J508,ROWS(tblConsorcios[Produto]))+1),"")</f>
        <v>Imóvel IE600 – 200m</v>
      </c>
      <c r="M508" s="20" cm="1">
        <f t="array" ref="M508">IFERROR(INDEX(tblConsorcios[Valor da Carta (R$)],MOD($J508,ROWS(tblConsorcios[Produto]))+1),"")</f>
        <v>600000</v>
      </c>
      <c r="N508" s="2" cm="1">
        <f t="array" ref="N508">IFERROR(INDEX(tblConsorcios[Prazo (meses)],MOD($J508,ROWS(tblConsorcios[Produto]))+1),"")</f>
        <v>200</v>
      </c>
      <c r="O508" s="20" cm="1">
        <f t="array" ref="O508">IFERROR(INDEX(tblConsorcios[Parcela Mensal (R$)],MOD($J508,ROWS(tblConsorcios[Produto]))+1),"")</f>
        <v>3804</v>
      </c>
      <c r="P508" s="20" cm="1">
        <f t="array" ref="P508">IFERROR(INDEX(tblClientes[Dividendo Mensal (R$)],INT($J508/ROWS(tblConsorcios[Produto]))+1),"")</f>
        <v>0</v>
      </c>
      <c r="Q508" s="20">
        <f t="shared" si="22"/>
        <v>-3804</v>
      </c>
      <c r="R508">
        <f t="shared" si="23"/>
        <v>0</v>
      </c>
    </row>
    <row r="509" spans="10:18" x14ac:dyDescent="0.2">
      <c r="J509">
        <f t="shared" si="21"/>
        <v>507</v>
      </c>
      <c r="K509" cm="1">
        <f t="array" ref="K509">IFERROR(INDEX(tblClientes[Cliente],INT($J509/ROWS(tblConsorcios[Produto]))+1),"")</f>
        <v>0</v>
      </c>
      <c r="L509" t="str" cm="1">
        <f t="array" ref="L509">IFERROR(INDEX(tblConsorcios[Produto],MOD($J509,ROWS(tblConsorcios[Produto]))+1),"")</f>
        <v>Imóvel IE580 – 240m</v>
      </c>
      <c r="M509" s="20" cm="1">
        <f t="array" ref="M509">IFERROR(INDEX(tblConsorcios[Valor da Carta (R$)],MOD($J509,ROWS(tblConsorcios[Produto]))+1),"")</f>
        <v>580000</v>
      </c>
      <c r="N509" s="2" cm="1">
        <f t="array" ref="N509">IFERROR(INDEX(tblConsorcios[Prazo (meses)],MOD($J509,ROWS(tblConsorcios[Produto]))+1),"")</f>
        <v>240</v>
      </c>
      <c r="O509" s="20" cm="1">
        <f t="array" ref="O509">IFERROR(INDEX(tblConsorcios[Parcela Mensal (R$)],MOD($J509,ROWS(tblConsorcios[Produto]))+1),"")</f>
        <v>3112.67</v>
      </c>
      <c r="P509" s="20" cm="1">
        <f t="array" ref="P509">IFERROR(INDEX(tblClientes[Dividendo Mensal (R$)],INT($J509/ROWS(tblConsorcios[Produto]))+1),"")</f>
        <v>0</v>
      </c>
      <c r="Q509" s="20">
        <f t="shared" si="22"/>
        <v>-3112.67</v>
      </c>
      <c r="R509">
        <f t="shared" si="23"/>
        <v>0</v>
      </c>
    </row>
    <row r="510" spans="10:18" x14ac:dyDescent="0.2">
      <c r="J510">
        <f t="shared" si="21"/>
        <v>508</v>
      </c>
      <c r="K510" cm="1">
        <f t="array" ref="K510">IFERROR(INDEX(tblClientes[Cliente],INT($J510/ROWS(tblConsorcios[Produto]))+1),"")</f>
        <v>0</v>
      </c>
      <c r="L510" t="str" cm="1">
        <f t="array" ref="L510">IFERROR(INDEX(tblConsorcios[Produto],MOD($J510,ROWS(tblConsorcios[Produto]))+1),"")</f>
        <v>Imóvel IE580 – 220m</v>
      </c>
      <c r="M510" s="20" cm="1">
        <f t="array" ref="M510">IFERROR(INDEX(tblConsorcios[Valor da Carta (R$)],MOD($J510,ROWS(tblConsorcios[Produto]))+1),"")</f>
        <v>580000</v>
      </c>
      <c r="N510" s="2" cm="1">
        <f t="array" ref="N510">IFERROR(INDEX(tblConsorcios[Prazo (meses)],MOD($J510,ROWS(tblConsorcios[Produto]))+1),"")</f>
        <v>220</v>
      </c>
      <c r="O510" s="20" cm="1">
        <f t="array" ref="O510">IFERROR(INDEX(tblConsorcios[Parcela Mensal (R$)],MOD($J510,ROWS(tblConsorcios[Produto]))+1),"")</f>
        <v>3369.27</v>
      </c>
      <c r="P510" s="20" cm="1">
        <f t="array" ref="P510">IFERROR(INDEX(tblClientes[Dividendo Mensal (R$)],INT($J510/ROWS(tblConsorcios[Produto]))+1),"")</f>
        <v>0</v>
      </c>
      <c r="Q510" s="20">
        <f t="shared" si="22"/>
        <v>-3369.27</v>
      </c>
      <c r="R510">
        <f t="shared" si="23"/>
        <v>0</v>
      </c>
    </row>
    <row r="511" spans="10:18" x14ac:dyDescent="0.2">
      <c r="J511">
        <f t="shared" si="21"/>
        <v>509</v>
      </c>
      <c r="K511" cm="1">
        <f t="array" ref="K511">IFERROR(INDEX(tblClientes[Cliente],INT($J511/ROWS(tblConsorcios[Produto]))+1),"")</f>
        <v>0</v>
      </c>
      <c r="L511" t="str" cm="1">
        <f t="array" ref="L511">IFERROR(INDEX(tblConsorcios[Produto],MOD($J511,ROWS(tblConsorcios[Produto]))+1),"")</f>
        <v>Imóvel IE580 – 200m</v>
      </c>
      <c r="M511" s="20" cm="1">
        <f t="array" ref="M511">IFERROR(INDEX(tblConsorcios[Valor da Carta (R$)],MOD($J511,ROWS(tblConsorcios[Produto]))+1),"")</f>
        <v>580000</v>
      </c>
      <c r="N511" s="2" cm="1">
        <f t="array" ref="N511">IFERROR(INDEX(tblConsorcios[Prazo (meses)],MOD($J511,ROWS(tblConsorcios[Produto]))+1),"")</f>
        <v>200</v>
      </c>
      <c r="O511" s="20" cm="1">
        <f t="array" ref="O511">IFERROR(INDEX(tblConsorcios[Parcela Mensal (R$)],MOD($J511,ROWS(tblConsorcios[Produto]))+1),"")</f>
        <v>3677.2</v>
      </c>
      <c r="P511" s="20" cm="1">
        <f t="array" ref="P511">IFERROR(INDEX(tblClientes[Dividendo Mensal (R$)],INT($J511/ROWS(tblConsorcios[Produto]))+1),"")</f>
        <v>0</v>
      </c>
      <c r="Q511" s="20">
        <f t="shared" si="22"/>
        <v>-3677.2</v>
      </c>
      <c r="R511">
        <f t="shared" si="23"/>
        <v>0</v>
      </c>
    </row>
    <row r="512" spans="10:18" x14ac:dyDescent="0.2">
      <c r="J512">
        <f t="shared" si="21"/>
        <v>510</v>
      </c>
      <c r="K512" cm="1">
        <f t="array" ref="K512">IFERROR(INDEX(tblClientes[Cliente],INT($J512/ROWS(tblConsorcios[Produto]))+1),"")</f>
        <v>0</v>
      </c>
      <c r="L512" t="str" cm="1">
        <f t="array" ref="L512">IFERROR(INDEX(tblConsorcios[Produto],MOD($J512,ROWS(tblConsorcios[Produto]))+1),"")</f>
        <v>Imóvel IE550 – 240m</v>
      </c>
      <c r="M512" s="20" cm="1">
        <f t="array" ref="M512">IFERROR(INDEX(tblConsorcios[Valor da Carta (R$)],MOD($J512,ROWS(tblConsorcios[Produto]))+1),"")</f>
        <v>550000</v>
      </c>
      <c r="N512" s="2" cm="1">
        <f t="array" ref="N512">IFERROR(INDEX(tblConsorcios[Prazo (meses)],MOD($J512,ROWS(tblConsorcios[Produto]))+1),"")</f>
        <v>240</v>
      </c>
      <c r="O512" s="20" cm="1">
        <f t="array" ref="O512">IFERROR(INDEX(tblConsorcios[Parcela Mensal (R$)],MOD($J512,ROWS(tblConsorcios[Produto]))+1),"")</f>
        <v>2951.67</v>
      </c>
      <c r="P512" s="20" cm="1">
        <f t="array" ref="P512">IFERROR(INDEX(tblClientes[Dividendo Mensal (R$)],INT($J512/ROWS(tblConsorcios[Produto]))+1),"")</f>
        <v>0</v>
      </c>
      <c r="Q512" s="20">
        <f t="shared" si="22"/>
        <v>-2951.67</v>
      </c>
      <c r="R512">
        <f t="shared" si="23"/>
        <v>0</v>
      </c>
    </row>
    <row r="513" spans="10:18" x14ac:dyDescent="0.2">
      <c r="J513">
        <f t="shared" si="21"/>
        <v>511</v>
      </c>
      <c r="K513" cm="1">
        <f t="array" ref="K513">IFERROR(INDEX(tblClientes[Cliente],INT($J513/ROWS(tblConsorcios[Produto]))+1),"")</f>
        <v>0</v>
      </c>
      <c r="L513" t="str" cm="1">
        <f t="array" ref="L513">IFERROR(INDEX(tblConsorcios[Produto],MOD($J513,ROWS(tblConsorcios[Produto]))+1),"")</f>
        <v>Imóvel IE550 – 220m</v>
      </c>
      <c r="M513" s="20" cm="1">
        <f t="array" ref="M513">IFERROR(INDEX(tblConsorcios[Valor da Carta (R$)],MOD($J513,ROWS(tblConsorcios[Produto]))+1),"")</f>
        <v>550000</v>
      </c>
      <c r="N513" s="2" cm="1">
        <f t="array" ref="N513">IFERROR(INDEX(tblConsorcios[Prazo (meses)],MOD($J513,ROWS(tblConsorcios[Produto]))+1),"")</f>
        <v>220</v>
      </c>
      <c r="O513" s="20" cm="1">
        <f t="array" ref="O513">IFERROR(INDEX(tblConsorcios[Parcela Mensal (R$)],MOD($J513,ROWS(tblConsorcios[Produto]))+1),"")</f>
        <v>3195</v>
      </c>
      <c r="P513" s="20" cm="1">
        <f t="array" ref="P513">IFERROR(INDEX(tblClientes[Dividendo Mensal (R$)],INT($J513/ROWS(tblConsorcios[Produto]))+1),"")</f>
        <v>0</v>
      </c>
      <c r="Q513" s="20">
        <f t="shared" si="22"/>
        <v>-3195</v>
      </c>
      <c r="R513">
        <f t="shared" si="23"/>
        <v>0</v>
      </c>
    </row>
    <row r="514" spans="10:18" x14ac:dyDescent="0.2">
      <c r="J514">
        <f t="shared" si="21"/>
        <v>512</v>
      </c>
      <c r="K514" cm="1">
        <f t="array" ref="K514">IFERROR(INDEX(tblClientes[Cliente],INT($J514/ROWS(tblConsorcios[Produto]))+1),"")</f>
        <v>0</v>
      </c>
      <c r="L514" t="str" cm="1">
        <f t="array" ref="L514">IFERROR(INDEX(tblConsorcios[Produto],MOD($J514,ROWS(tblConsorcios[Produto]))+1),"")</f>
        <v>Imóvel IE550 – 200m</v>
      </c>
      <c r="M514" s="20" cm="1">
        <f t="array" ref="M514">IFERROR(INDEX(tblConsorcios[Valor da Carta (R$)],MOD($J514,ROWS(tblConsorcios[Produto]))+1),"")</f>
        <v>550000</v>
      </c>
      <c r="N514" s="2" cm="1">
        <f t="array" ref="N514">IFERROR(INDEX(tblConsorcios[Prazo (meses)],MOD($J514,ROWS(tblConsorcios[Produto]))+1),"")</f>
        <v>200</v>
      </c>
      <c r="O514" s="20" cm="1">
        <f t="array" ref="O514">IFERROR(INDEX(tblConsorcios[Parcela Mensal (R$)],MOD($J514,ROWS(tblConsorcios[Produto]))+1),"")</f>
        <v>3487</v>
      </c>
      <c r="P514" s="20" cm="1">
        <f t="array" ref="P514">IFERROR(INDEX(tblClientes[Dividendo Mensal (R$)],INT($J514/ROWS(tblConsorcios[Produto]))+1),"")</f>
        <v>0</v>
      </c>
      <c r="Q514" s="20">
        <f t="shared" si="22"/>
        <v>-3487</v>
      </c>
      <c r="R514">
        <f t="shared" si="23"/>
        <v>0</v>
      </c>
    </row>
    <row r="515" spans="10:18" x14ac:dyDescent="0.2">
      <c r="J515">
        <f t="shared" ref="J515:J578" si="24">ROW()-2</f>
        <v>513</v>
      </c>
      <c r="K515" cm="1">
        <f t="array" ref="K515">IFERROR(INDEX(tblClientes[Cliente],INT($J515/ROWS(tblConsorcios[Produto]))+1),"")</f>
        <v>0</v>
      </c>
      <c r="L515" t="str" cm="1">
        <f t="array" ref="L515">IFERROR(INDEX(tblConsorcios[Produto],MOD($J515,ROWS(tblConsorcios[Produto]))+1),"")</f>
        <v>Imóvel IE530 – 240m</v>
      </c>
      <c r="M515" s="20" cm="1">
        <f t="array" ref="M515">IFERROR(INDEX(tblConsorcios[Valor da Carta (R$)],MOD($J515,ROWS(tblConsorcios[Produto]))+1),"")</f>
        <v>530000</v>
      </c>
      <c r="N515" s="2" cm="1">
        <f t="array" ref="N515">IFERROR(INDEX(tblConsorcios[Prazo (meses)],MOD($J515,ROWS(tblConsorcios[Produto]))+1),"")</f>
        <v>240</v>
      </c>
      <c r="O515" s="20" cm="1">
        <f t="array" ref="O515">IFERROR(INDEX(tblConsorcios[Parcela Mensal (R$)],MOD($J515,ROWS(tblConsorcios[Produto]))+1),"")</f>
        <v>2844.33</v>
      </c>
      <c r="P515" s="20" cm="1">
        <f t="array" ref="P515">IFERROR(INDEX(tblClientes[Dividendo Mensal (R$)],INT($J515/ROWS(tblConsorcios[Produto]))+1),"")</f>
        <v>0</v>
      </c>
      <c r="Q515" s="20">
        <f t="shared" ref="Q515:Q578" si="25">IF(AND(ISNUMBER(O515),ISNUMBER(P515)),P515-O515,"")</f>
        <v>-2844.33</v>
      </c>
      <c r="R515">
        <f t="shared" ref="R515:R578" si="26">IF(AND(ISNUMBER(O515),ISNUMBER(P515),O515&lt;=P515),1,0)</f>
        <v>0</v>
      </c>
    </row>
    <row r="516" spans="10:18" x14ac:dyDescent="0.2">
      <c r="J516">
        <f t="shared" si="24"/>
        <v>514</v>
      </c>
      <c r="K516" cm="1">
        <f t="array" ref="K516">IFERROR(INDEX(tblClientes[Cliente],INT($J516/ROWS(tblConsorcios[Produto]))+1),"")</f>
        <v>0</v>
      </c>
      <c r="L516" t="str" cm="1">
        <f t="array" ref="L516">IFERROR(INDEX(tblConsorcios[Produto],MOD($J516,ROWS(tblConsorcios[Produto]))+1),"")</f>
        <v>Imóvel IE530 – 220m</v>
      </c>
      <c r="M516" s="20" cm="1">
        <f t="array" ref="M516">IFERROR(INDEX(tblConsorcios[Valor da Carta (R$)],MOD($J516,ROWS(tblConsorcios[Produto]))+1),"")</f>
        <v>530000</v>
      </c>
      <c r="N516" s="2" cm="1">
        <f t="array" ref="N516">IFERROR(INDEX(tblConsorcios[Prazo (meses)],MOD($J516,ROWS(tblConsorcios[Produto]))+1),"")</f>
        <v>220</v>
      </c>
      <c r="O516" s="20" cm="1">
        <f t="array" ref="O516">IFERROR(INDEX(tblConsorcios[Parcela Mensal (R$)],MOD($J516,ROWS(tblConsorcios[Produto]))+1),"")</f>
        <v>3078.82</v>
      </c>
      <c r="P516" s="20" cm="1">
        <f t="array" ref="P516">IFERROR(INDEX(tblClientes[Dividendo Mensal (R$)],INT($J516/ROWS(tblConsorcios[Produto]))+1),"")</f>
        <v>0</v>
      </c>
      <c r="Q516" s="20">
        <f t="shared" si="25"/>
        <v>-3078.82</v>
      </c>
      <c r="R516">
        <f t="shared" si="26"/>
        <v>0</v>
      </c>
    </row>
    <row r="517" spans="10:18" x14ac:dyDescent="0.2">
      <c r="J517">
        <f t="shared" si="24"/>
        <v>515</v>
      </c>
      <c r="K517" cm="1">
        <f t="array" ref="K517">IFERROR(INDEX(tblClientes[Cliente],INT($J517/ROWS(tblConsorcios[Produto]))+1),"")</f>
        <v>0</v>
      </c>
      <c r="L517" t="str" cm="1">
        <f t="array" ref="L517">IFERROR(INDEX(tblConsorcios[Produto],MOD($J517,ROWS(tblConsorcios[Produto]))+1),"")</f>
        <v>Imóvel IE530 – 200m</v>
      </c>
      <c r="M517" s="20" cm="1">
        <f t="array" ref="M517">IFERROR(INDEX(tblConsorcios[Valor da Carta (R$)],MOD($J517,ROWS(tblConsorcios[Produto]))+1),"")</f>
        <v>530000</v>
      </c>
      <c r="N517" s="2" cm="1">
        <f t="array" ref="N517">IFERROR(INDEX(tblConsorcios[Prazo (meses)],MOD($J517,ROWS(tblConsorcios[Produto]))+1),"")</f>
        <v>200</v>
      </c>
      <c r="O517" s="20" cm="1">
        <f t="array" ref="O517">IFERROR(INDEX(tblConsorcios[Parcela Mensal (R$)],MOD($J517,ROWS(tblConsorcios[Produto]))+1),"")</f>
        <v>3360.2</v>
      </c>
      <c r="P517" s="20" cm="1">
        <f t="array" ref="P517">IFERROR(INDEX(tblClientes[Dividendo Mensal (R$)],INT($J517/ROWS(tblConsorcios[Produto]))+1),"")</f>
        <v>0</v>
      </c>
      <c r="Q517" s="20">
        <f t="shared" si="25"/>
        <v>-3360.2</v>
      </c>
      <c r="R517">
        <f t="shared" si="26"/>
        <v>0</v>
      </c>
    </row>
    <row r="518" spans="10:18" x14ac:dyDescent="0.2">
      <c r="J518">
        <f t="shared" si="24"/>
        <v>516</v>
      </c>
      <c r="K518" cm="1">
        <f t="array" ref="K518">IFERROR(INDEX(tblClientes[Cliente],INT($J518/ROWS(tblConsorcios[Produto]))+1),"")</f>
        <v>0</v>
      </c>
      <c r="L518" t="str" cm="1">
        <f t="array" ref="L518">IFERROR(INDEX(tblConsorcios[Produto],MOD($J518,ROWS(tblConsorcios[Produto]))+1),"")</f>
        <v>Imóvel IE500 – 240m</v>
      </c>
      <c r="M518" s="20" cm="1">
        <f t="array" ref="M518">IFERROR(INDEX(tblConsorcios[Valor da Carta (R$)],MOD($J518,ROWS(tblConsorcios[Produto]))+1),"")</f>
        <v>500000</v>
      </c>
      <c r="N518" s="2" cm="1">
        <f t="array" ref="N518">IFERROR(INDEX(tblConsorcios[Prazo (meses)],MOD($J518,ROWS(tblConsorcios[Produto]))+1),"")</f>
        <v>240</v>
      </c>
      <c r="O518" s="20" cm="1">
        <f t="array" ref="O518">IFERROR(INDEX(tblConsorcios[Parcela Mensal (R$)],MOD($J518,ROWS(tblConsorcios[Produto]))+1),"")</f>
        <v>2683.33</v>
      </c>
      <c r="P518" s="20" cm="1">
        <f t="array" ref="P518">IFERROR(INDEX(tblClientes[Dividendo Mensal (R$)],INT($J518/ROWS(tblConsorcios[Produto]))+1),"")</f>
        <v>0</v>
      </c>
      <c r="Q518" s="20">
        <f t="shared" si="25"/>
        <v>-2683.33</v>
      </c>
      <c r="R518">
        <f t="shared" si="26"/>
        <v>0</v>
      </c>
    </row>
    <row r="519" spans="10:18" x14ac:dyDescent="0.2">
      <c r="J519">
        <f t="shared" si="24"/>
        <v>517</v>
      </c>
      <c r="K519" cm="1">
        <f t="array" ref="K519">IFERROR(INDEX(tblClientes[Cliente],INT($J519/ROWS(tblConsorcios[Produto]))+1),"")</f>
        <v>0</v>
      </c>
      <c r="L519" t="str" cm="1">
        <f t="array" ref="L519">IFERROR(INDEX(tblConsorcios[Produto],MOD($J519,ROWS(tblConsorcios[Produto]))+1),"")</f>
        <v>Imóvel IE500 – 220m</v>
      </c>
      <c r="M519" s="20" cm="1">
        <f t="array" ref="M519">IFERROR(INDEX(tblConsorcios[Valor da Carta (R$)],MOD($J519,ROWS(tblConsorcios[Produto]))+1),"")</f>
        <v>500000</v>
      </c>
      <c r="N519" s="2" cm="1">
        <f t="array" ref="N519">IFERROR(INDEX(tblConsorcios[Prazo (meses)],MOD($J519,ROWS(tblConsorcios[Produto]))+1),"")</f>
        <v>220</v>
      </c>
      <c r="O519" s="20" cm="1">
        <f t="array" ref="O519">IFERROR(INDEX(tblConsorcios[Parcela Mensal (R$)],MOD($J519,ROWS(tblConsorcios[Produto]))+1),"")</f>
        <v>2904.55</v>
      </c>
      <c r="P519" s="20" cm="1">
        <f t="array" ref="P519">IFERROR(INDEX(tblClientes[Dividendo Mensal (R$)],INT($J519/ROWS(tblConsorcios[Produto]))+1),"")</f>
        <v>0</v>
      </c>
      <c r="Q519" s="20">
        <f t="shared" si="25"/>
        <v>-2904.55</v>
      </c>
      <c r="R519">
        <f t="shared" si="26"/>
        <v>0</v>
      </c>
    </row>
    <row r="520" spans="10:18" x14ac:dyDescent="0.2">
      <c r="J520">
        <f t="shared" si="24"/>
        <v>518</v>
      </c>
      <c r="K520" cm="1">
        <f t="array" ref="K520">IFERROR(INDEX(tblClientes[Cliente],INT($J520/ROWS(tblConsorcios[Produto]))+1),"")</f>
        <v>0</v>
      </c>
      <c r="L520" t="str" cm="1">
        <f t="array" ref="L520">IFERROR(INDEX(tblConsorcios[Produto],MOD($J520,ROWS(tblConsorcios[Produto]))+1),"")</f>
        <v>Imóvel IE500 – 200m</v>
      </c>
      <c r="M520" s="20" cm="1">
        <f t="array" ref="M520">IFERROR(INDEX(tblConsorcios[Valor da Carta (R$)],MOD($J520,ROWS(tblConsorcios[Produto]))+1),"")</f>
        <v>500000</v>
      </c>
      <c r="N520" s="2" cm="1">
        <f t="array" ref="N520">IFERROR(INDEX(tblConsorcios[Prazo (meses)],MOD($J520,ROWS(tblConsorcios[Produto]))+1),"")</f>
        <v>200</v>
      </c>
      <c r="O520" s="20" cm="1">
        <f t="array" ref="O520">IFERROR(INDEX(tblConsorcios[Parcela Mensal (R$)],MOD($J520,ROWS(tblConsorcios[Produto]))+1),"")</f>
        <v>3170</v>
      </c>
      <c r="P520" s="20" cm="1">
        <f t="array" ref="P520">IFERROR(INDEX(tblClientes[Dividendo Mensal (R$)],INT($J520/ROWS(tblConsorcios[Produto]))+1),"")</f>
        <v>0</v>
      </c>
      <c r="Q520" s="20">
        <f t="shared" si="25"/>
        <v>-3170</v>
      </c>
      <c r="R520">
        <f t="shared" si="26"/>
        <v>0</v>
      </c>
    </row>
    <row r="521" spans="10:18" x14ac:dyDescent="0.2">
      <c r="J521">
        <f t="shared" si="24"/>
        <v>519</v>
      </c>
      <c r="K521" cm="1">
        <f t="array" ref="K521">IFERROR(INDEX(tblClientes[Cliente],INT($J521/ROWS(tblConsorcios[Produto]))+1),"")</f>
        <v>0</v>
      </c>
      <c r="L521" t="str" cm="1">
        <f t="array" ref="L521">IFERROR(INDEX(tblConsorcios[Produto],MOD($J521,ROWS(tblConsorcios[Produto]))+1),"")</f>
        <v>Imóvel IE480 – 240m</v>
      </c>
      <c r="M521" s="20" cm="1">
        <f t="array" ref="M521">IFERROR(INDEX(tblConsorcios[Valor da Carta (R$)],MOD($J521,ROWS(tblConsorcios[Produto]))+1),"")</f>
        <v>480000</v>
      </c>
      <c r="N521" s="2" cm="1">
        <f t="array" ref="N521">IFERROR(INDEX(tblConsorcios[Prazo (meses)],MOD($J521,ROWS(tblConsorcios[Produto]))+1),"")</f>
        <v>240</v>
      </c>
      <c r="O521" s="20" cm="1">
        <f t="array" ref="O521">IFERROR(INDEX(tblConsorcios[Parcela Mensal (R$)],MOD($J521,ROWS(tblConsorcios[Produto]))+1),"")</f>
        <v>2576</v>
      </c>
      <c r="P521" s="20" cm="1">
        <f t="array" ref="P521">IFERROR(INDEX(tblClientes[Dividendo Mensal (R$)],INT($J521/ROWS(tblConsorcios[Produto]))+1),"")</f>
        <v>0</v>
      </c>
      <c r="Q521" s="20">
        <f t="shared" si="25"/>
        <v>-2576</v>
      </c>
      <c r="R521">
        <f t="shared" si="26"/>
        <v>0</v>
      </c>
    </row>
    <row r="522" spans="10:18" x14ac:dyDescent="0.2">
      <c r="J522">
        <f t="shared" si="24"/>
        <v>520</v>
      </c>
      <c r="K522" cm="1">
        <f t="array" ref="K522">IFERROR(INDEX(tblClientes[Cliente],INT($J522/ROWS(tblConsorcios[Produto]))+1),"")</f>
        <v>0</v>
      </c>
      <c r="L522" t="str" cm="1">
        <f t="array" ref="L522">IFERROR(INDEX(tblConsorcios[Produto],MOD($J522,ROWS(tblConsorcios[Produto]))+1),"")</f>
        <v>Imóvel IE480 – 220m</v>
      </c>
      <c r="M522" s="20" cm="1">
        <f t="array" ref="M522">IFERROR(INDEX(tblConsorcios[Valor da Carta (R$)],MOD($J522,ROWS(tblConsorcios[Produto]))+1),"")</f>
        <v>480000</v>
      </c>
      <c r="N522" s="2" cm="1">
        <f t="array" ref="N522">IFERROR(INDEX(tblConsorcios[Prazo (meses)],MOD($J522,ROWS(tblConsorcios[Produto]))+1),"")</f>
        <v>220</v>
      </c>
      <c r="O522" s="20" cm="1">
        <f t="array" ref="O522">IFERROR(INDEX(tblConsorcios[Parcela Mensal (R$)],MOD($J522,ROWS(tblConsorcios[Produto]))+1),"")</f>
        <v>2788.36</v>
      </c>
      <c r="P522" s="20" cm="1">
        <f t="array" ref="P522">IFERROR(INDEX(tblClientes[Dividendo Mensal (R$)],INT($J522/ROWS(tblConsorcios[Produto]))+1),"")</f>
        <v>0</v>
      </c>
      <c r="Q522" s="20">
        <f t="shared" si="25"/>
        <v>-2788.36</v>
      </c>
      <c r="R522">
        <f t="shared" si="26"/>
        <v>0</v>
      </c>
    </row>
    <row r="523" spans="10:18" x14ac:dyDescent="0.2">
      <c r="J523">
        <f t="shared" si="24"/>
        <v>521</v>
      </c>
      <c r="K523" cm="1">
        <f t="array" ref="K523">IFERROR(INDEX(tblClientes[Cliente],INT($J523/ROWS(tblConsorcios[Produto]))+1),"")</f>
        <v>0</v>
      </c>
      <c r="L523" t="str" cm="1">
        <f t="array" ref="L523">IFERROR(INDEX(tblConsorcios[Produto],MOD($J523,ROWS(tblConsorcios[Produto]))+1),"")</f>
        <v>Imóvel IE480 – 200m</v>
      </c>
      <c r="M523" s="20" cm="1">
        <f t="array" ref="M523">IFERROR(INDEX(tblConsorcios[Valor da Carta (R$)],MOD($J523,ROWS(tblConsorcios[Produto]))+1),"")</f>
        <v>480000</v>
      </c>
      <c r="N523" s="2" cm="1">
        <f t="array" ref="N523">IFERROR(INDEX(tblConsorcios[Prazo (meses)],MOD($J523,ROWS(tblConsorcios[Produto]))+1),"")</f>
        <v>200</v>
      </c>
      <c r="O523" s="20" cm="1">
        <f t="array" ref="O523">IFERROR(INDEX(tblConsorcios[Parcela Mensal (R$)],MOD($J523,ROWS(tblConsorcios[Produto]))+1),"")</f>
        <v>3043.2</v>
      </c>
      <c r="P523" s="20" cm="1">
        <f t="array" ref="P523">IFERROR(INDEX(tblClientes[Dividendo Mensal (R$)],INT($J523/ROWS(tblConsorcios[Produto]))+1),"")</f>
        <v>0</v>
      </c>
      <c r="Q523" s="20">
        <f t="shared" si="25"/>
        <v>-3043.2</v>
      </c>
      <c r="R523">
        <f t="shared" si="26"/>
        <v>0</v>
      </c>
    </row>
    <row r="524" spans="10:18" x14ac:dyDescent="0.2">
      <c r="J524">
        <f t="shared" si="24"/>
        <v>522</v>
      </c>
      <c r="K524" cm="1">
        <f t="array" ref="K524">IFERROR(INDEX(tblClientes[Cliente],INT($J524/ROWS(tblConsorcios[Produto]))+1),"")</f>
        <v>0</v>
      </c>
      <c r="L524" t="str" cm="1">
        <f t="array" ref="L524">IFERROR(INDEX(tblConsorcios[Produto],MOD($J524,ROWS(tblConsorcios[Produto]))+1),"")</f>
        <v>Imóvel IE450 – 240m</v>
      </c>
      <c r="M524" s="20" cm="1">
        <f t="array" ref="M524">IFERROR(INDEX(tblConsorcios[Valor da Carta (R$)],MOD($J524,ROWS(tblConsorcios[Produto]))+1),"")</f>
        <v>450000</v>
      </c>
      <c r="N524" s="2" cm="1">
        <f t="array" ref="N524">IFERROR(INDEX(tblConsorcios[Prazo (meses)],MOD($J524,ROWS(tblConsorcios[Produto]))+1),"")</f>
        <v>240</v>
      </c>
      <c r="O524" s="20" cm="1">
        <f t="array" ref="O524">IFERROR(INDEX(tblConsorcios[Parcela Mensal (R$)],MOD($J524,ROWS(tblConsorcios[Produto]))+1),"")</f>
        <v>2415</v>
      </c>
      <c r="P524" s="20" cm="1">
        <f t="array" ref="P524">IFERROR(INDEX(tblClientes[Dividendo Mensal (R$)],INT($J524/ROWS(tblConsorcios[Produto]))+1),"")</f>
        <v>0</v>
      </c>
      <c r="Q524" s="20">
        <f t="shared" si="25"/>
        <v>-2415</v>
      </c>
      <c r="R524">
        <f t="shared" si="26"/>
        <v>0</v>
      </c>
    </row>
    <row r="525" spans="10:18" x14ac:dyDescent="0.2">
      <c r="J525">
        <f t="shared" si="24"/>
        <v>523</v>
      </c>
      <c r="K525" cm="1">
        <f t="array" ref="K525">IFERROR(INDEX(tblClientes[Cliente],INT($J525/ROWS(tblConsorcios[Produto]))+1),"")</f>
        <v>0</v>
      </c>
      <c r="L525" t="str" cm="1">
        <f t="array" ref="L525">IFERROR(INDEX(tblConsorcios[Produto],MOD($J525,ROWS(tblConsorcios[Produto]))+1),"")</f>
        <v>Imóvel IE450 – 220m</v>
      </c>
      <c r="M525" s="20" cm="1">
        <f t="array" ref="M525">IFERROR(INDEX(tblConsorcios[Valor da Carta (R$)],MOD($J525,ROWS(tblConsorcios[Produto]))+1),"")</f>
        <v>450000</v>
      </c>
      <c r="N525" s="2" cm="1">
        <f t="array" ref="N525">IFERROR(INDEX(tblConsorcios[Prazo (meses)],MOD($J525,ROWS(tblConsorcios[Produto]))+1),"")</f>
        <v>220</v>
      </c>
      <c r="O525" s="20" cm="1">
        <f t="array" ref="O525">IFERROR(INDEX(tblConsorcios[Parcela Mensal (R$)],MOD($J525,ROWS(tblConsorcios[Produto]))+1),"")</f>
        <v>2614.09</v>
      </c>
      <c r="P525" s="20" cm="1">
        <f t="array" ref="P525">IFERROR(INDEX(tblClientes[Dividendo Mensal (R$)],INT($J525/ROWS(tblConsorcios[Produto]))+1),"")</f>
        <v>0</v>
      </c>
      <c r="Q525" s="20">
        <f t="shared" si="25"/>
        <v>-2614.09</v>
      </c>
      <c r="R525">
        <f t="shared" si="26"/>
        <v>0</v>
      </c>
    </row>
    <row r="526" spans="10:18" x14ac:dyDescent="0.2">
      <c r="J526">
        <f t="shared" si="24"/>
        <v>524</v>
      </c>
      <c r="K526" cm="1">
        <f t="array" ref="K526">IFERROR(INDEX(tblClientes[Cliente],INT($J526/ROWS(tblConsorcios[Produto]))+1),"")</f>
        <v>0</v>
      </c>
      <c r="L526" t="str" cm="1">
        <f t="array" ref="L526">IFERROR(INDEX(tblConsorcios[Produto],MOD($J526,ROWS(tblConsorcios[Produto]))+1),"")</f>
        <v>Imóvel IE450 – 200m</v>
      </c>
      <c r="M526" s="20" cm="1">
        <f t="array" ref="M526">IFERROR(INDEX(tblConsorcios[Valor da Carta (R$)],MOD($J526,ROWS(tblConsorcios[Produto]))+1),"")</f>
        <v>450000</v>
      </c>
      <c r="N526" s="2" cm="1">
        <f t="array" ref="N526">IFERROR(INDEX(tblConsorcios[Prazo (meses)],MOD($J526,ROWS(tblConsorcios[Produto]))+1),"")</f>
        <v>200</v>
      </c>
      <c r="O526" s="20" cm="1">
        <f t="array" ref="O526">IFERROR(INDEX(tblConsorcios[Parcela Mensal (R$)],MOD($J526,ROWS(tblConsorcios[Produto]))+1),"")</f>
        <v>2853</v>
      </c>
      <c r="P526" s="20" cm="1">
        <f t="array" ref="P526">IFERROR(INDEX(tblClientes[Dividendo Mensal (R$)],INT($J526/ROWS(tblConsorcios[Produto]))+1),"")</f>
        <v>0</v>
      </c>
      <c r="Q526" s="20">
        <f t="shared" si="25"/>
        <v>-2853</v>
      </c>
      <c r="R526">
        <f t="shared" si="26"/>
        <v>0</v>
      </c>
    </row>
    <row r="527" spans="10:18" x14ac:dyDescent="0.2">
      <c r="J527">
        <f t="shared" si="24"/>
        <v>525</v>
      </c>
      <c r="K527" cm="1">
        <f t="array" ref="K527">IFERROR(INDEX(tblClientes[Cliente],INT($J527/ROWS(tblConsorcios[Produto]))+1),"")</f>
        <v>0</v>
      </c>
      <c r="L527" t="str" cm="1">
        <f t="array" ref="L527">IFERROR(INDEX(tblConsorcios[Produto],MOD($J527,ROWS(tblConsorcios[Produto]))+1),"")</f>
        <v>Imóvel IE430 – 240m</v>
      </c>
      <c r="M527" s="20" cm="1">
        <f t="array" ref="M527">IFERROR(INDEX(tblConsorcios[Valor da Carta (R$)],MOD($J527,ROWS(tblConsorcios[Produto]))+1),"")</f>
        <v>430000</v>
      </c>
      <c r="N527" s="2" cm="1">
        <f t="array" ref="N527">IFERROR(INDEX(tblConsorcios[Prazo (meses)],MOD($J527,ROWS(tblConsorcios[Produto]))+1),"")</f>
        <v>240</v>
      </c>
      <c r="O527" s="20" cm="1">
        <f t="array" ref="O527">IFERROR(INDEX(tblConsorcios[Parcela Mensal (R$)],MOD($J527,ROWS(tblConsorcios[Produto]))+1),"")</f>
        <v>2307.67</v>
      </c>
      <c r="P527" s="20" cm="1">
        <f t="array" ref="P527">IFERROR(INDEX(tblClientes[Dividendo Mensal (R$)],INT($J527/ROWS(tblConsorcios[Produto]))+1),"")</f>
        <v>0</v>
      </c>
      <c r="Q527" s="20">
        <f t="shared" si="25"/>
        <v>-2307.67</v>
      </c>
      <c r="R527">
        <f t="shared" si="26"/>
        <v>0</v>
      </c>
    </row>
    <row r="528" spans="10:18" x14ac:dyDescent="0.2">
      <c r="J528">
        <f t="shared" si="24"/>
        <v>526</v>
      </c>
      <c r="K528" cm="1">
        <f t="array" ref="K528">IFERROR(INDEX(tblClientes[Cliente],INT($J528/ROWS(tblConsorcios[Produto]))+1),"")</f>
        <v>0</v>
      </c>
      <c r="L528" t="str" cm="1">
        <f t="array" ref="L528">IFERROR(INDEX(tblConsorcios[Produto],MOD($J528,ROWS(tblConsorcios[Produto]))+1),"")</f>
        <v>Imóvel IE430 – 220m</v>
      </c>
      <c r="M528" s="20" cm="1">
        <f t="array" ref="M528">IFERROR(INDEX(tblConsorcios[Valor da Carta (R$)],MOD($J528,ROWS(tblConsorcios[Produto]))+1),"")</f>
        <v>430000</v>
      </c>
      <c r="N528" s="2" cm="1">
        <f t="array" ref="N528">IFERROR(INDEX(tblConsorcios[Prazo (meses)],MOD($J528,ROWS(tblConsorcios[Produto]))+1),"")</f>
        <v>220</v>
      </c>
      <c r="O528" s="20" cm="1">
        <f t="array" ref="O528">IFERROR(INDEX(tblConsorcios[Parcela Mensal (R$)],MOD($J528,ROWS(tblConsorcios[Produto]))+1),"")</f>
        <v>2497.91</v>
      </c>
      <c r="P528" s="20" cm="1">
        <f t="array" ref="P528">IFERROR(INDEX(tblClientes[Dividendo Mensal (R$)],INT($J528/ROWS(tblConsorcios[Produto]))+1),"")</f>
        <v>0</v>
      </c>
      <c r="Q528" s="20">
        <f t="shared" si="25"/>
        <v>-2497.91</v>
      </c>
      <c r="R528">
        <f t="shared" si="26"/>
        <v>0</v>
      </c>
    </row>
    <row r="529" spans="10:18" x14ac:dyDescent="0.2">
      <c r="J529">
        <f t="shared" si="24"/>
        <v>527</v>
      </c>
      <c r="K529" cm="1">
        <f t="array" ref="K529">IFERROR(INDEX(tblClientes[Cliente],INT($J529/ROWS(tblConsorcios[Produto]))+1),"")</f>
        <v>0</v>
      </c>
      <c r="L529" t="str" cm="1">
        <f t="array" ref="L529">IFERROR(INDEX(tblConsorcios[Produto],MOD($J529,ROWS(tblConsorcios[Produto]))+1),"")</f>
        <v>Imóvel IE430 – 200m</v>
      </c>
      <c r="M529" s="20" cm="1">
        <f t="array" ref="M529">IFERROR(INDEX(tblConsorcios[Valor da Carta (R$)],MOD($J529,ROWS(tblConsorcios[Produto]))+1),"")</f>
        <v>430000</v>
      </c>
      <c r="N529" s="2" cm="1">
        <f t="array" ref="N529">IFERROR(INDEX(tblConsorcios[Prazo (meses)],MOD($J529,ROWS(tblConsorcios[Produto]))+1),"")</f>
        <v>200</v>
      </c>
      <c r="O529" s="20" cm="1">
        <f t="array" ref="O529">IFERROR(INDEX(tblConsorcios[Parcela Mensal (R$)],MOD($J529,ROWS(tblConsorcios[Produto]))+1),"")</f>
        <v>2726.2</v>
      </c>
      <c r="P529" s="20" cm="1">
        <f t="array" ref="P529">IFERROR(INDEX(tblClientes[Dividendo Mensal (R$)],INT($J529/ROWS(tblConsorcios[Produto]))+1),"")</f>
        <v>0</v>
      </c>
      <c r="Q529" s="20">
        <f t="shared" si="25"/>
        <v>-2726.2</v>
      </c>
      <c r="R529">
        <f t="shared" si="26"/>
        <v>0</v>
      </c>
    </row>
    <row r="530" spans="10:18" x14ac:dyDescent="0.2">
      <c r="J530">
        <f t="shared" si="24"/>
        <v>528</v>
      </c>
      <c r="K530" cm="1">
        <f t="array" ref="K530">IFERROR(INDEX(tblClientes[Cliente],INT($J530/ROWS(tblConsorcios[Produto]))+1),"")</f>
        <v>0</v>
      </c>
      <c r="L530" t="str" cm="1">
        <f t="array" ref="L530">IFERROR(INDEX(tblConsorcios[Produto],MOD($J530,ROWS(tblConsorcios[Produto]))+1),"")</f>
        <v>Imóvel IE400 – 240m</v>
      </c>
      <c r="M530" s="20" cm="1">
        <f t="array" ref="M530">IFERROR(INDEX(tblConsorcios[Valor da Carta (R$)],MOD($J530,ROWS(tblConsorcios[Produto]))+1),"")</f>
        <v>400000</v>
      </c>
      <c r="N530" s="2" cm="1">
        <f t="array" ref="N530">IFERROR(INDEX(tblConsorcios[Prazo (meses)],MOD($J530,ROWS(tblConsorcios[Produto]))+1),"")</f>
        <v>240</v>
      </c>
      <c r="O530" s="20" cm="1">
        <f t="array" ref="O530">IFERROR(INDEX(tblConsorcios[Parcela Mensal (R$)],MOD($J530,ROWS(tblConsorcios[Produto]))+1),"")</f>
        <v>2146.67</v>
      </c>
      <c r="P530" s="20" cm="1">
        <f t="array" ref="P530">IFERROR(INDEX(tblClientes[Dividendo Mensal (R$)],INT($J530/ROWS(tblConsorcios[Produto]))+1),"")</f>
        <v>0</v>
      </c>
      <c r="Q530" s="20">
        <f t="shared" si="25"/>
        <v>-2146.67</v>
      </c>
      <c r="R530">
        <f t="shared" si="26"/>
        <v>0</v>
      </c>
    </row>
    <row r="531" spans="10:18" x14ac:dyDescent="0.2">
      <c r="J531">
        <f t="shared" si="24"/>
        <v>529</v>
      </c>
      <c r="K531" cm="1">
        <f t="array" ref="K531">IFERROR(INDEX(tblClientes[Cliente],INT($J531/ROWS(tblConsorcios[Produto]))+1),"")</f>
        <v>0</v>
      </c>
      <c r="L531" t="str" cm="1">
        <f t="array" ref="L531">IFERROR(INDEX(tblConsorcios[Produto],MOD($J531,ROWS(tblConsorcios[Produto]))+1),"")</f>
        <v>Imóvel IE400 – 220m</v>
      </c>
      <c r="M531" s="20" cm="1">
        <f t="array" ref="M531">IFERROR(INDEX(tblConsorcios[Valor da Carta (R$)],MOD($J531,ROWS(tblConsorcios[Produto]))+1),"")</f>
        <v>400000</v>
      </c>
      <c r="N531" s="2" cm="1">
        <f t="array" ref="N531">IFERROR(INDEX(tblConsorcios[Prazo (meses)],MOD($J531,ROWS(tblConsorcios[Produto]))+1),"")</f>
        <v>220</v>
      </c>
      <c r="O531" s="20" cm="1">
        <f t="array" ref="O531">IFERROR(INDEX(tblConsorcios[Parcela Mensal (R$)],MOD($J531,ROWS(tblConsorcios[Produto]))+1),"")</f>
        <v>2323.64</v>
      </c>
      <c r="P531" s="20" cm="1">
        <f t="array" ref="P531">IFERROR(INDEX(tblClientes[Dividendo Mensal (R$)],INT($J531/ROWS(tblConsorcios[Produto]))+1),"")</f>
        <v>0</v>
      </c>
      <c r="Q531" s="20">
        <f t="shared" si="25"/>
        <v>-2323.64</v>
      </c>
      <c r="R531">
        <f t="shared" si="26"/>
        <v>0</v>
      </c>
    </row>
    <row r="532" spans="10:18" x14ac:dyDescent="0.2">
      <c r="J532">
        <f t="shared" si="24"/>
        <v>530</v>
      </c>
      <c r="K532" cm="1">
        <f t="array" ref="K532">IFERROR(INDEX(tblClientes[Cliente],INT($J532/ROWS(tblConsorcios[Produto]))+1),"")</f>
        <v>0</v>
      </c>
      <c r="L532" t="str" cm="1">
        <f t="array" ref="L532">IFERROR(INDEX(tblConsorcios[Produto],MOD($J532,ROWS(tblConsorcios[Produto]))+1),"")</f>
        <v>Imóvel IE400 – 200m</v>
      </c>
      <c r="M532" s="20" cm="1">
        <f t="array" ref="M532">IFERROR(INDEX(tblConsorcios[Valor da Carta (R$)],MOD($J532,ROWS(tblConsorcios[Produto]))+1),"")</f>
        <v>400000</v>
      </c>
      <c r="N532" s="2" cm="1">
        <f t="array" ref="N532">IFERROR(INDEX(tblConsorcios[Prazo (meses)],MOD($J532,ROWS(tblConsorcios[Produto]))+1),"")</f>
        <v>200</v>
      </c>
      <c r="O532" s="20" cm="1">
        <f t="array" ref="O532">IFERROR(INDEX(tblConsorcios[Parcela Mensal (R$)],MOD($J532,ROWS(tblConsorcios[Produto]))+1),"")</f>
        <v>2536</v>
      </c>
      <c r="P532" s="20" cm="1">
        <f t="array" ref="P532">IFERROR(INDEX(tblClientes[Dividendo Mensal (R$)],INT($J532/ROWS(tblConsorcios[Produto]))+1),"")</f>
        <v>0</v>
      </c>
      <c r="Q532" s="20">
        <f t="shared" si="25"/>
        <v>-2536</v>
      </c>
      <c r="R532">
        <f t="shared" si="26"/>
        <v>0</v>
      </c>
    </row>
    <row r="533" spans="10:18" x14ac:dyDescent="0.2">
      <c r="J533">
        <f t="shared" si="24"/>
        <v>531</v>
      </c>
      <c r="K533" cm="1">
        <f t="array" ref="K533">IFERROR(INDEX(tblClientes[Cliente],INT($J533/ROWS(tblConsorcios[Produto]))+1),"")</f>
        <v>0</v>
      </c>
      <c r="L533" t="str" cm="1">
        <f t="array" ref="L533">IFERROR(INDEX(tblConsorcios[Produto],MOD($J533,ROWS(tblConsorcios[Produto]))+1),"")</f>
        <v>Imóvel IE380 – 240m</v>
      </c>
      <c r="M533" s="20" cm="1">
        <f t="array" ref="M533">IFERROR(INDEX(tblConsorcios[Valor da Carta (R$)],MOD($J533,ROWS(tblConsorcios[Produto]))+1),"")</f>
        <v>380000</v>
      </c>
      <c r="N533" s="2" cm="1">
        <f t="array" ref="N533">IFERROR(INDEX(tblConsorcios[Prazo (meses)],MOD($J533,ROWS(tblConsorcios[Produto]))+1),"")</f>
        <v>240</v>
      </c>
      <c r="O533" s="20" cm="1">
        <f t="array" ref="O533">IFERROR(INDEX(tblConsorcios[Parcela Mensal (R$)],MOD($J533,ROWS(tblConsorcios[Produto]))+1),"")</f>
        <v>2039.33</v>
      </c>
      <c r="P533" s="20" cm="1">
        <f t="array" ref="P533">IFERROR(INDEX(tblClientes[Dividendo Mensal (R$)],INT($J533/ROWS(tblConsorcios[Produto]))+1),"")</f>
        <v>0</v>
      </c>
      <c r="Q533" s="20">
        <f t="shared" si="25"/>
        <v>-2039.33</v>
      </c>
      <c r="R533">
        <f t="shared" si="26"/>
        <v>0</v>
      </c>
    </row>
    <row r="534" spans="10:18" x14ac:dyDescent="0.2">
      <c r="J534">
        <f t="shared" si="24"/>
        <v>532</v>
      </c>
      <c r="K534" cm="1">
        <f t="array" ref="K534">IFERROR(INDEX(tblClientes[Cliente],INT($J534/ROWS(tblConsorcios[Produto]))+1),"")</f>
        <v>0</v>
      </c>
      <c r="L534" t="str" cm="1">
        <f t="array" ref="L534">IFERROR(INDEX(tblConsorcios[Produto],MOD($J534,ROWS(tblConsorcios[Produto]))+1),"")</f>
        <v>Imóvel IE380 – 220m</v>
      </c>
      <c r="M534" s="20" cm="1">
        <f t="array" ref="M534">IFERROR(INDEX(tblConsorcios[Valor da Carta (R$)],MOD($J534,ROWS(tblConsorcios[Produto]))+1),"")</f>
        <v>380000</v>
      </c>
      <c r="N534" s="2" cm="1">
        <f t="array" ref="N534">IFERROR(INDEX(tblConsorcios[Prazo (meses)],MOD($J534,ROWS(tblConsorcios[Produto]))+1),"")</f>
        <v>220</v>
      </c>
      <c r="O534" s="20" cm="1">
        <f t="array" ref="O534">IFERROR(INDEX(tblConsorcios[Parcela Mensal (R$)],MOD($J534,ROWS(tblConsorcios[Produto]))+1),"")</f>
        <v>2207.4499999999998</v>
      </c>
      <c r="P534" s="20" cm="1">
        <f t="array" ref="P534">IFERROR(INDEX(tblClientes[Dividendo Mensal (R$)],INT($J534/ROWS(tblConsorcios[Produto]))+1),"")</f>
        <v>0</v>
      </c>
      <c r="Q534" s="20">
        <f t="shared" si="25"/>
        <v>-2207.4499999999998</v>
      </c>
      <c r="R534">
        <f t="shared" si="26"/>
        <v>0</v>
      </c>
    </row>
    <row r="535" spans="10:18" x14ac:dyDescent="0.2">
      <c r="J535">
        <f t="shared" si="24"/>
        <v>533</v>
      </c>
      <c r="K535" cm="1">
        <f t="array" ref="K535">IFERROR(INDEX(tblClientes[Cliente],INT($J535/ROWS(tblConsorcios[Produto]))+1),"")</f>
        <v>0</v>
      </c>
      <c r="L535" t="str" cm="1">
        <f t="array" ref="L535">IFERROR(INDEX(tblConsorcios[Produto],MOD($J535,ROWS(tblConsorcios[Produto]))+1),"")</f>
        <v>Imóvel IE380 – 200m</v>
      </c>
      <c r="M535" s="20" cm="1">
        <f t="array" ref="M535">IFERROR(INDEX(tblConsorcios[Valor da Carta (R$)],MOD($J535,ROWS(tblConsorcios[Produto]))+1),"")</f>
        <v>380000</v>
      </c>
      <c r="N535" s="2" cm="1">
        <f t="array" ref="N535">IFERROR(INDEX(tblConsorcios[Prazo (meses)],MOD($J535,ROWS(tblConsorcios[Produto]))+1),"")</f>
        <v>200</v>
      </c>
      <c r="O535" s="20" cm="1">
        <f t="array" ref="O535">IFERROR(INDEX(tblConsorcios[Parcela Mensal (R$)],MOD($J535,ROWS(tblConsorcios[Produto]))+1),"")</f>
        <v>2409.1999999999998</v>
      </c>
      <c r="P535" s="20" cm="1">
        <f t="array" ref="P535">IFERROR(INDEX(tblClientes[Dividendo Mensal (R$)],INT($J535/ROWS(tblConsorcios[Produto]))+1),"")</f>
        <v>0</v>
      </c>
      <c r="Q535" s="20">
        <f t="shared" si="25"/>
        <v>-2409.1999999999998</v>
      </c>
      <c r="R535">
        <f t="shared" si="26"/>
        <v>0</v>
      </c>
    </row>
    <row r="536" spans="10:18" x14ac:dyDescent="0.2">
      <c r="J536">
        <f t="shared" si="24"/>
        <v>534</v>
      </c>
      <c r="K536" cm="1">
        <f t="array" ref="K536">IFERROR(INDEX(tblClientes[Cliente],INT($J536/ROWS(tblConsorcios[Produto]))+1),"")</f>
        <v>0</v>
      </c>
      <c r="L536" t="str" cm="1">
        <f t="array" ref="L536">IFERROR(INDEX(tblConsorcios[Produto],MOD($J536,ROWS(tblConsorcios[Produto]))+1),"")</f>
        <v>Imóvel IE350 – 240m</v>
      </c>
      <c r="M536" s="20" cm="1">
        <f t="array" ref="M536">IFERROR(INDEX(tblConsorcios[Valor da Carta (R$)],MOD($J536,ROWS(tblConsorcios[Produto]))+1),"")</f>
        <v>350000</v>
      </c>
      <c r="N536" s="2" cm="1">
        <f t="array" ref="N536">IFERROR(INDEX(tblConsorcios[Prazo (meses)],MOD($J536,ROWS(tblConsorcios[Produto]))+1),"")</f>
        <v>240</v>
      </c>
      <c r="O536" s="20" cm="1">
        <f t="array" ref="O536">IFERROR(INDEX(tblConsorcios[Parcela Mensal (R$)],MOD($J536,ROWS(tblConsorcios[Produto]))+1),"")</f>
        <v>1878.33</v>
      </c>
      <c r="P536" s="20" cm="1">
        <f t="array" ref="P536">IFERROR(INDEX(tblClientes[Dividendo Mensal (R$)],INT($J536/ROWS(tblConsorcios[Produto]))+1),"")</f>
        <v>0</v>
      </c>
      <c r="Q536" s="20">
        <f t="shared" si="25"/>
        <v>-1878.33</v>
      </c>
      <c r="R536">
        <f t="shared" si="26"/>
        <v>0</v>
      </c>
    </row>
    <row r="537" spans="10:18" x14ac:dyDescent="0.2">
      <c r="J537">
        <f t="shared" si="24"/>
        <v>535</v>
      </c>
      <c r="K537" cm="1">
        <f t="array" ref="K537">IFERROR(INDEX(tblClientes[Cliente],INT($J537/ROWS(tblConsorcios[Produto]))+1),"")</f>
        <v>0</v>
      </c>
      <c r="L537" t="str" cm="1">
        <f t="array" ref="L537">IFERROR(INDEX(tblConsorcios[Produto],MOD($J537,ROWS(tblConsorcios[Produto]))+1),"")</f>
        <v>Imóvel IE350 – 220m</v>
      </c>
      <c r="M537" s="20" cm="1">
        <f t="array" ref="M537">IFERROR(INDEX(tblConsorcios[Valor da Carta (R$)],MOD($J537,ROWS(tblConsorcios[Produto]))+1),"")</f>
        <v>350000</v>
      </c>
      <c r="N537" s="2" cm="1">
        <f t="array" ref="N537">IFERROR(INDEX(tblConsorcios[Prazo (meses)],MOD($J537,ROWS(tblConsorcios[Produto]))+1),"")</f>
        <v>220</v>
      </c>
      <c r="O537" s="20" cm="1">
        <f t="array" ref="O537">IFERROR(INDEX(tblConsorcios[Parcela Mensal (R$)],MOD($J537,ROWS(tblConsorcios[Produto]))+1),"")</f>
        <v>2033.18</v>
      </c>
      <c r="P537" s="20" cm="1">
        <f t="array" ref="P537">IFERROR(INDEX(tblClientes[Dividendo Mensal (R$)],INT($J537/ROWS(tblConsorcios[Produto]))+1),"")</f>
        <v>0</v>
      </c>
      <c r="Q537" s="20">
        <f t="shared" si="25"/>
        <v>-2033.18</v>
      </c>
      <c r="R537">
        <f t="shared" si="26"/>
        <v>0</v>
      </c>
    </row>
    <row r="538" spans="10:18" x14ac:dyDescent="0.2">
      <c r="J538">
        <f t="shared" si="24"/>
        <v>536</v>
      </c>
      <c r="K538" cm="1">
        <f t="array" ref="K538">IFERROR(INDEX(tblClientes[Cliente],INT($J538/ROWS(tblConsorcios[Produto]))+1),"")</f>
        <v>0</v>
      </c>
      <c r="L538" t="str" cm="1">
        <f t="array" ref="L538">IFERROR(INDEX(tblConsorcios[Produto],MOD($J538,ROWS(tblConsorcios[Produto]))+1),"")</f>
        <v>Imóvel IE350 – 200m</v>
      </c>
      <c r="M538" s="20" cm="1">
        <f t="array" ref="M538">IFERROR(INDEX(tblConsorcios[Valor da Carta (R$)],MOD($J538,ROWS(tblConsorcios[Produto]))+1),"")</f>
        <v>350000</v>
      </c>
      <c r="N538" s="2" cm="1">
        <f t="array" ref="N538">IFERROR(INDEX(tblConsorcios[Prazo (meses)],MOD($J538,ROWS(tblConsorcios[Produto]))+1),"")</f>
        <v>200</v>
      </c>
      <c r="O538" s="20" cm="1">
        <f t="array" ref="O538">IFERROR(INDEX(tblConsorcios[Parcela Mensal (R$)],MOD($J538,ROWS(tblConsorcios[Produto]))+1),"")</f>
        <v>2219</v>
      </c>
      <c r="P538" s="20" cm="1">
        <f t="array" ref="P538">IFERROR(INDEX(tblClientes[Dividendo Mensal (R$)],INT($J538/ROWS(tblConsorcios[Produto]))+1),"")</f>
        <v>0</v>
      </c>
      <c r="Q538" s="20">
        <f t="shared" si="25"/>
        <v>-2219</v>
      </c>
      <c r="R538">
        <f t="shared" si="26"/>
        <v>0</v>
      </c>
    </row>
    <row r="539" spans="10:18" x14ac:dyDescent="0.2">
      <c r="J539">
        <f t="shared" si="24"/>
        <v>537</v>
      </c>
      <c r="K539" cm="1">
        <f t="array" ref="K539">IFERROR(INDEX(tblClientes[Cliente],INT($J539/ROWS(tblConsorcios[Produto]))+1),"")</f>
        <v>0</v>
      </c>
      <c r="L539" t="str" cm="1">
        <f t="array" ref="L539">IFERROR(INDEX(tblConsorcios[Produto],MOD($J539,ROWS(tblConsorcios[Produto]))+1),"")</f>
        <v>Imóvel IE330 – 240m</v>
      </c>
      <c r="M539" s="20" cm="1">
        <f t="array" ref="M539">IFERROR(INDEX(tblConsorcios[Valor da Carta (R$)],MOD($J539,ROWS(tblConsorcios[Produto]))+1),"")</f>
        <v>330000</v>
      </c>
      <c r="N539" s="2" cm="1">
        <f t="array" ref="N539">IFERROR(INDEX(tblConsorcios[Prazo (meses)],MOD($J539,ROWS(tblConsorcios[Produto]))+1),"")</f>
        <v>240</v>
      </c>
      <c r="O539" s="20" cm="1">
        <f t="array" ref="O539">IFERROR(INDEX(tblConsorcios[Parcela Mensal (R$)],MOD($J539,ROWS(tblConsorcios[Produto]))+1),"")</f>
        <v>1771</v>
      </c>
      <c r="P539" s="20" cm="1">
        <f t="array" ref="P539">IFERROR(INDEX(tblClientes[Dividendo Mensal (R$)],INT($J539/ROWS(tblConsorcios[Produto]))+1),"")</f>
        <v>0</v>
      </c>
      <c r="Q539" s="20">
        <f t="shared" si="25"/>
        <v>-1771</v>
      </c>
      <c r="R539">
        <f t="shared" si="26"/>
        <v>0</v>
      </c>
    </row>
    <row r="540" spans="10:18" x14ac:dyDescent="0.2">
      <c r="J540">
        <f t="shared" si="24"/>
        <v>538</v>
      </c>
      <c r="K540" cm="1">
        <f t="array" ref="K540">IFERROR(INDEX(tblClientes[Cliente],INT($J540/ROWS(tblConsorcios[Produto]))+1),"")</f>
        <v>0</v>
      </c>
      <c r="L540" t="str" cm="1">
        <f t="array" ref="L540">IFERROR(INDEX(tblConsorcios[Produto],MOD($J540,ROWS(tblConsorcios[Produto]))+1),"")</f>
        <v>Imóvel IE330 – 220m</v>
      </c>
      <c r="M540" s="20" cm="1">
        <f t="array" ref="M540">IFERROR(INDEX(tblConsorcios[Valor da Carta (R$)],MOD($J540,ROWS(tblConsorcios[Produto]))+1),"")</f>
        <v>330000</v>
      </c>
      <c r="N540" s="2" cm="1">
        <f t="array" ref="N540">IFERROR(INDEX(tblConsorcios[Prazo (meses)],MOD($J540,ROWS(tblConsorcios[Produto]))+1),"")</f>
        <v>220</v>
      </c>
      <c r="O540" s="20" cm="1">
        <f t="array" ref="O540">IFERROR(INDEX(tblConsorcios[Parcela Mensal (R$)],MOD($J540,ROWS(tblConsorcios[Produto]))+1),"")</f>
        <v>1917</v>
      </c>
      <c r="P540" s="20" cm="1">
        <f t="array" ref="P540">IFERROR(INDEX(tblClientes[Dividendo Mensal (R$)],INT($J540/ROWS(tblConsorcios[Produto]))+1),"")</f>
        <v>0</v>
      </c>
      <c r="Q540" s="20">
        <f t="shared" si="25"/>
        <v>-1917</v>
      </c>
      <c r="R540">
        <f t="shared" si="26"/>
        <v>0</v>
      </c>
    </row>
    <row r="541" spans="10:18" x14ac:dyDescent="0.2">
      <c r="J541">
        <f t="shared" si="24"/>
        <v>539</v>
      </c>
      <c r="K541" cm="1">
        <f t="array" ref="K541">IFERROR(INDEX(tblClientes[Cliente],INT($J541/ROWS(tblConsorcios[Produto]))+1),"")</f>
        <v>0</v>
      </c>
      <c r="L541" t="str" cm="1">
        <f t="array" ref="L541">IFERROR(INDEX(tblConsorcios[Produto],MOD($J541,ROWS(tblConsorcios[Produto]))+1),"")</f>
        <v>Imóvel IE330 – 200m</v>
      </c>
      <c r="M541" s="20" cm="1">
        <f t="array" ref="M541">IFERROR(INDEX(tblConsorcios[Valor da Carta (R$)],MOD($J541,ROWS(tblConsorcios[Produto]))+1),"")</f>
        <v>330000</v>
      </c>
      <c r="N541" s="2" cm="1">
        <f t="array" ref="N541">IFERROR(INDEX(tblConsorcios[Prazo (meses)],MOD($J541,ROWS(tblConsorcios[Produto]))+1),"")</f>
        <v>200</v>
      </c>
      <c r="O541" s="20" cm="1">
        <f t="array" ref="O541">IFERROR(INDEX(tblConsorcios[Parcela Mensal (R$)],MOD($J541,ROWS(tblConsorcios[Produto]))+1),"")</f>
        <v>2092.1999999999998</v>
      </c>
      <c r="P541" s="20" cm="1">
        <f t="array" ref="P541">IFERROR(INDEX(tblClientes[Dividendo Mensal (R$)],INT($J541/ROWS(tblConsorcios[Produto]))+1),"")</f>
        <v>0</v>
      </c>
      <c r="Q541" s="20">
        <f t="shared" si="25"/>
        <v>-2092.1999999999998</v>
      </c>
      <c r="R541">
        <f t="shared" si="26"/>
        <v>0</v>
      </c>
    </row>
    <row r="542" spans="10:18" x14ac:dyDescent="0.2">
      <c r="J542">
        <f t="shared" si="24"/>
        <v>540</v>
      </c>
      <c r="K542" cm="1">
        <f t="array" ref="K542">IFERROR(INDEX(tblClientes[Cliente],INT($J542/ROWS(tblConsorcios[Produto]))+1),"")</f>
        <v>0</v>
      </c>
      <c r="L542" t="str" cm="1">
        <f t="array" ref="L542">IFERROR(INDEX(tblConsorcios[Produto],MOD($J542,ROWS(tblConsorcios[Produto]))+1),"")</f>
        <v>Imóvel IE300 – 240m</v>
      </c>
      <c r="M542" s="20" cm="1">
        <f t="array" ref="M542">IFERROR(INDEX(tblConsorcios[Valor da Carta (R$)],MOD($J542,ROWS(tblConsorcios[Produto]))+1),"")</f>
        <v>300000</v>
      </c>
      <c r="N542" s="2" cm="1">
        <f t="array" ref="N542">IFERROR(INDEX(tblConsorcios[Prazo (meses)],MOD($J542,ROWS(tblConsorcios[Produto]))+1),"")</f>
        <v>240</v>
      </c>
      <c r="O542" s="20" cm="1">
        <f t="array" ref="O542">IFERROR(INDEX(tblConsorcios[Parcela Mensal (R$)],MOD($J542,ROWS(tblConsorcios[Produto]))+1),"")</f>
        <v>1610</v>
      </c>
      <c r="P542" s="20" cm="1">
        <f t="array" ref="P542">IFERROR(INDEX(tblClientes[Dividendo Mensal (R$)],INT($J542/ROWS(tblConsorcios[Produto]))+1),"")</f>
        <v>0</v>
      </c>
      <c r="Q542" s="20">
        <f t="shared" si="25"/>
        <v>-1610</v>
      </c>
      <c r="R542">
        <f t="shared" si="26"/>
        <v>0</v>
      </c>
    </row>
    <row r="543" spans="10:18" x14ac:dyDescent="0.2">
      <c r="J543">
        <f t="shared" si="24"/>
        <v>541</v>
      </c>
      <c r="K543" cm="1">
        <f t="array" ref="K543">IFERROR(INDEX(tblClientes[Cliente],INT($J543/ROWS(tblConsorcios[Produto]))+1),"")</f>
        <v>0</v>
      </c>
      <c r="L543" t="str" cm="1">
        <f t="array" ref="L543">IFERROR(INDEX(tblConsorcios[Produto],MOD($J543,ROWS(tblConsorcios[Produto]))+1),"")</f>
        <v>Imóvel IE300 – 220m</v>
      </c>
      <c r="M543" s="20" cm="1">
        <f t="array" ref="M543">IFERROR(INDEX(tblConsorcios[Valor da Carta (R$)],MOD($J543,ROWS(tblConsorcios[Produto]))+1),"")</f>
        <v>300000</v>
      </c>
      <c r="N543" s="2" cm="1">
        <f t="array" ref="N543">IFERROR(INDEX(tblConsorcios[Prazo (meses)],MOD($J543,ROWS(tblConsorcios[Produto]))+1),"")</f>
        <v>220</v>
      </c>
      <c r="O543" s="20" cm="1">
        <f t="array" ref="O543">IFERROR(INDEX(tblConsorcios[Parcela Mensal (R$)],MOD($J543,ROWS(tblConsorcios[Produto]))+1),"")</f>
        <v>1742.73</v>
      </c>
      <c r="P543" s="20" cm="1">
        <f t="array" ref="P543">IFERROR(INDEX(tblClientes[Dividendo Mensal (R$)],INT($J543/ROWS(tblConsorcios[Produto]))+1),"")</f>
        <v>0</v>
      </c>
      <c r="Q543" s="20">
        <f t="shared" si="25"/>
        <v>-1742.73</v>
      </c>
      <c r="R543">
        <f t="shared" si="26"/>
        <v>0</v>
      </c>
    </row>
    <row r="544" spans="10:18" x14ac:dyDescent="0.2">
      <c r="J544">
        <f t="shared" si="24"/>
        <v>542</v>
      </c>
      <c r="K544" cm="1">
        <f t="array" ref="K544">IFERROR(INDEX(tblClientes[Cliente],INT($J544/ROWS(tblConsorcios[Produto]))+1),"")</f>
        <v>0</v>
      </c>
      <c r="L544" t="str" cm="1">
        <f t="array" ref="L544">IFERROR(INDEX(tblConsorcios[Produto],MOD($J544,ROWS(tblConsorcios[Produto]))+1),"")</f>
        <v>Imóvel IE300 – 200m</v>
      </c>
      <c r="M544" s="20" cm="1">
        <f t="array" ref="M544">IFERROR(INDEX(tblConsorcios[Valor da Carta (R$)],MOD($J544,ROWS(tblConsorcios[Produto]))+1),"")</f>
        <v>300000</v>
      </c>
      <c r="N544" s="2" cm="1">
        <f t="array" ref="N544">IFERROR(INDEX(tblConsorcios[Prazo (meses)],MOD($J544,ROWS(tblConsorcios[Produto]))+1),"")</f>
        <v>200</v>
      </c>
      <c r="O544" s="20" cm="1">
        <f t="array" ref="O544">IFERROR(INDEX(tblConsorcios[Parcela Mensal (R$)],MOD($J544,ROWS(tblConsorcios[Produto]))+1),"")</f>
        <v>1902</v>
      </c>
      <c r="P544" s="20" cm="1">
        <f t="array" ref="P544">IFERROR(INDEX(tblClientes[Dividendo Mensal (R$)],INT($J544/ROWS(tblConsorcios[Produto]))+1),"")</f>
        <v>0</v>
      </c>
      <c r="Q544" s="20">
        <f t="shared" si="25"/>
        <v>-1902</v>
      </c>
      <c r="R544">
        <f t="shared" si="26"/>
        <v>0</v>
      </c>
    </row>
    <row r="545" spans="10:18" x14ac:dyDescent="0.2">
      <c r="J545">
        <f t="shared" si="24"/>
        <v>543</v>
      </c>
      <c r="K545" cm="1">
        <f t="array" ref="K545">IFERROR(INDEX(tblClientes[Cliente],INT($J545/ROWS(tblConsorcios[Produto]))+1),"")</f>
        <v>0</v>
      </c>
      <c r="L545" t="str" cm="1">
        <f t="array" ref="L545">IFERROR(INDEX(tblConsorcios[Produto],MOD($J545,ROWS(tblConsorcios[Produto]))+1),"")</f>
        <v>Imóvel IE240 – 240m</v>
      </c>
      <c r="M545" s="20" cm="1">
        <f t="array" ref="M545">IFERROR(INDEX(tblConsorcios[Valor da Carta (R$)],MOD($J545,ROWS(tblConsorcios[Produto]))+1),"")</f>
        <v>240000</v>
      </c>
      <c r="N545" s="2" cm="1">
        <f t="array" ref="N545">IFERROR(INDEX(tblConsorcios[Prazo (meses)],MOD($J545,ROWS(tblConsorcios[Produto]))+1),"")</f>
        <v>240</v>
      </c>
      <c r="O545" s="20" cm="1">
        <f t="array" ref="O545">IFERROR(INDEX(tblConsorcios[Parcela Mensal (R$)],MOD($J545,ROWS(tblConsorcios[Produto]))+1),"")</f>
        <v>1288</v>
      </c>
      <c r="P545" s="20" cm="1">
        <f t="array" ref="P545">IFERROR(INDEX(tblClientes[Dividendo Mensal (R$)],INT($J545/ROWS(tblConsorcios[Produto]))+1),"")</f>
        <v>0</v>
      </c>
      <c r="Q545" s="20">
        <f t="shared" si="25"/>
        <v>-1288</v>
      </c>
      <c r="R545">
        <f t="shared" si="26"/>
        <v>0</v>
      </c>
    </row>
    <row r="546" spans="10:18" x14ac:dyDescent="0.2">
      <c r="J546">
        <f t="shared" si="24"/>
        <v>544</v>
      </c>
      <c r="K546" cm="1">
        <f t="array" ref="K546">IFERROR(INDEX(tblClientes[Cliente],INT($J546/ROWS(tblConsorcios[Produto]))+1),"")</f>
        <v>0</v>
      </c>
      <c r="L546" t="str" cm="1">
        <f t="array" ref="L546">IFERROR(INDEX(tblConsorcios[Produto],MOD($J546,ROWS(tblConsorcios[Produto]))+1),"")</f>
        <v>Imóvel IE240 – 220m</v>
      </c>
      <c r="M546" s="20" cm="1">
        <f t="array" ref="M546">IFERROR(INDEX(tblConsorcios[Valor da Carta (R$)],MOD($J546,ROWS(tblConsorcios[Produto]))+1),"")</f>
        <v>240000</v>
      </c>
      <c r="N546" s="2" cm="1">
        <f t="array" ref="N546">IFERROR(INDEX(tblConsorcios[Prazo (meses)],MOD($J546,ROWS(tblConsorcios[Produto]))+1),"")</f>
        <v>220</v>
      </c>
      <c r="O546" s="20" cm="1">
        <f t="array" ref="O546">IFERROR(INDEX(tblConsorcios[Parcela Mensal (R$)],MOD($J546,ROWS(tblConsorcios[Produto]))+1),"")</f>
        <v>1394.18</v>
      </c>
      <c r="P546" s="20" cm="1">
        <f t="array" ref="P546">IFERROR(INDEX(tblClientes[Dividendo Mensal (R$)],INT($J546/ROWS(tblConsorcios[Produto]))+1),"")</f>
        <v>0</v>
      </c>
      <c r="Q546" s="20">
        <f t="shared" si="25"/>
        <v>-1394.18</v>
      </c>
      <c r="R546">
        <f t="shared" si="26"/>
        <v>0</v>
      </c>
    </row>
    <row r="547" spans="10:18" x14ac:dyDescent="0.2">
      <c r="J547">
        <f t="shared" si="24"/>
        <v>545</v>
      </c>
      <c r="K547" cm="1">
        <f t="array" ref="K547">IFERROR(INDEX(tblClientes[Cliente],INT($J547/ROWS(tblConsorcios[Produto]))+1),"")</f>
        <v>0</v>
      </c>
      <c r="L547" t="str" cm="1">
        <f t="array" ref="L547">IFERROR(INDEX(tblConsorcios[Produto],MOD($J547,ROWS(tblConsorcios[Produto]))+1),"")</f>
        <v>Imóvel IE240 – 200m</v>
      </c>
      <c r="M547" s="20" cm="1">
        <f t="array" ref="M547">IFERROR(INDEX(tblConsorcios[Valor da Carta (R$)],MOD($J547,ROWS(tblConsorcios[Produto]))+1),"")</f>
        <v>240000</v>
      </c>
      <c r="N547" s="2" cm="1">
        <f t="array" ref="N547">IFERROR(INDEX(tblConsorcios[Prazo (meses)],MOD($J547,ROWS(tblConsorcios[Produto]))+1),"")</f>
        <v>200</v>
      </c>
      <c r="O547" s="20" cm="1">
        <f t="array" ref="O547">IFERROR(INDEX(tblConsorcios[Parcela Mensal (R$)],MOD($J547,ROWS(tblConsorcios[Produto]))+1),"")</f>
        <v>1521.6</v>
      </c>
      <c r="P547" s="20" cm="1">
        <f t="array" ref="P547">IFERROR(INDEX(tblClientes[Dividendo Mensal (R$)],INT($J547/ROWS(tblConsorcios[Produto]))+1),"")</f>
        <v>0</v>
      </c>
      <c r="Q547" s="20">
        <f t="shared" si="25"/>
        <v>-1521.6</v>
      </c>
      <c r="R547">
        <f t="shared" si="26"/>
        <v>0</v>
      </c>
    </row>
    <row r="548" spans="10:18" x14ac:dyDescent="0.2">
      <c r="J548">
        <f t="shared" si="24"/>
        <v>546</v>
      </c>
      <c r="K548" cm="1">
        <f t="array" ref="K548">IFERROR(INDEX(tblClientes[Cliente],INT($J548/ROWS(tblConsorcios[Produto]))+1),"")</f>
        <v>0</v>
      </c>
      <c r="L548" t="str" cm="1">
        <f t="array" ref="L548">IFERROR(INDEX(tblConsorcios[Produto],MOD($J548,ROWS(tblConsorcios[Produto]))+1),"")</f>
        <v>Imóvel IE230 – 240m</v>
      </c>
      <c r="M548" s="20" cm="1">
        <f t="array" ref="M548">IFERROR(INDEX(tblConsorcios[Valor da Carta (R$)],MOD($J548,ROWS(tblConsorcios[Produto]))+1),"")</f>
        <v>230000</v>
      </c>
      <c r="N548" s="2" cm="1">
        <f t="array" ref="N548">IFERROR(INDEX(tblConsorcios[Prazo (meses)],MOD($J548,ROWS(tblConsorcios[Produto]))+1),"")</f>
        <v>240</v>
      </c>
      <c r="O548" s="20" cm="1">
        <f t="array" ref="O548">IFERROR(INDEX(tblConsorcios[Parcela Mensal (R$)],MOD($J548,ROWS(tblConsorcios[Produto]))+1),"")</f>
        <v>1234.33</v>
      </c>
      <c r="P548" s="20" cm="1">
        <f t="array" ref="P548">IFERROR(INDEX(tblClientes[Dividendo Mensal (R$)],INT($J548/ROWS(tblConsorcios[Produto]))+1),"")</f>
        <v>0</v>
      </c>
      <c r="Q548" s="20">
        <f t="shared" si="25"/>
        <v>-1234.33</v>
      </c>
      <c r="R548">
        <f t="shared" si="26"/>
        <v>0</v>
      </c>
    </row>
    <row r="549" spans="10:18" x14ac:dyDescent="0.2">
      <c r="J549">
        <f t="shared" si="24"/>
        <v>547</v>
      </c>
      <c r="K549" cm="1">
        <f t="array" ref="K549">IFERROR(INDEX(tblClientes[Cliente],INT($J549/ROWS(tblConsorcios[Produto]))+1),"")</f>
        <v>0</v>
      </c>
      <c r="L549" t="str" cm="1">
        <f t="array" ref="L549">IFERROR(INDEX(tblConsorcios[Produto],MOD($J549,ROWS(tblConsorcios[Produto]))+1),"")</f>
        <v>Imóvel IE230 – 220m</v>
      </c>
      <c r="M549" s="20" cm="1">
        <f t="array" ref="M549">IFERROR(INDEX(tblConsorcios[Valor da Carta (R$)],MOD($J549,ROWS(tblConsorcios[Produto]))+1),"")</f>
        <v>230000</v>
      </c>
      <c r="N549" s="2" cm="1">
        <f t="array" ref="N549">IFERROR(INDEX(tblConsorcios[Prazo (meses)],MOD($J549,ROWS(tblConsorcios[Produto]))+1),"")</f>
        <v>220</v>
      </c>
      <c r="O549" s="20" cm="1">
        <f t="array" ref="O549">IFERROR(INDEX(tblConsorcios[Parcela Mensal (R$)],MOD($J549,ROWS(tblConsorcios[Produto]))+1),"")</f>
        <v>1336.09</v>
      </c>
      <c r="P549" s="20" cm="1">
        <f t="array" ref="P549">IFERROR(INDEX(tblClientes[Dividendo Mensal (R$)],INT($J549/ROWS(tblConsorcios[Produto]))+1),"")</f>
        <v>0</v>
      </c>
      <c r="Q549" s="20">
        <f t="shared" si="25"/>
        <v>-1336.09</v>
      </c>
      <c r="R549">
        <f t="shared" si="26"/>
        <v>0</v>
      </c>
    </row>
    <row r="550" spans="10:18" x14ac:dyDescent="0.2">
      <c r="J550">
        <f t="shared" si="24"/>
        <v>548</v>
      </c>
      <c r="K550" cm="1">
        <f t="array" ref="K550">IFERROR(INDEX(tblClientes[Cliente],INT($J550/ROWS(tblConsorcios[Produto]))+1),"")</f>
        <v>0</v>
      </c>
      <c r="L550" t="str" cm="1">
        <f t="array" ref="L550">IFERROR(INDEX(tblConsorcios[Produto],MOD($J550,ROWS(tblConsorcios[Produto]))+1),"")</f>
        <v>Imóvel IE230 – 200m</v>
      </c>
      <c r="M550" s="20" cm="1">
        <f t="array" ref="M550">IFERROR(INDEX(tblConsorcios[Valor da Carta (R$)],MOD($J550,ROWS(tblConsorcios[Produto]))+1),"")</f>
        <v>230000</v>
      </c>
      <c r="N550" s="2" cm="1">
        <f t="array" ref="N550">IFERROR(INDEX(tblConsorcios[Prazo (meses)],MOD($J550,ROWS(tblConsorcios[Produto]))+1),"")</f>
        <v>200</v>
      </c>
      <c r="O550" s="20" cm="1">
        <f t="array" ref="O550">IFERROR(INDEX(tblConsorcios[Parcela Mensal (R$)],MOD($J550,ROWS(tblConsorcios[Produto]))+1),"")</f>
        <v>1458.2</v>
      </c>
      <c r="P550" s="20" cm="1">
        <f t="array" ref="P550">IFERROR(INDEX(tblClientes[Dividendo Mensal (R$)],INT($J550/ROWS(tblConsorcios[Produto]))+1),"")</f>
        <v>0</v>
      </c>
      <c r="Q550" s="20">
        <f t="shared" si="25"/>
        <v>-1458.2</v>
      </c>
      <c r="R550">
        <f t="shared" si="26"/>
        <v>0</v>
      </c>
    </row>
    <row r="551" spans="10:18" x14ac:dyDescent="0.2">
      <c r="J551">
        <f t="shared" si="24"/>
        <v>549</v>
      </c>
      <c r="K551" cm="1">
        <f t="array" ref="K551">IFERROR(INDEX(tblClientes[Cliente],INT($J551/ROWS(tblConsorcios[Produto]))+1),"")</f>
        <v>0</v>
      </c>
      <c r="L551" t="str" cm="1">
        <f t="array" ref="L551">IFERROR(INDEX(tblConsorcios[Produto],MOD($J551,ROWS(tblConsorcios[Produto]))+1),"")</f>
        <v>Imóvel IE220 – 240m</v>
      </c>
      <c r="M551" s="20" cm="1">
        <f t="array" ref="M551">IFERROR(INDEX(tblConsorcios[Valor da Carta (R$)],MOD($J551,ROWS(tblConsorcios[Produto]))+1),"")</f>
        <v>220000</v>
      </c>
      <c r="N551" s="2" cm="1">
        <f t="array" ref="N551">IFERROR(INDEX(tblConsorcios[Prazo (meses)],MOD($J551,ROWS(tblConsorcios[Produto]))+1),"")</f>
        <v>240</v>
      </c>
      <c r="O551" s="20" cm="1">
        <f t="array" ref="O551">IFERROR(INDEX(tblConsorcios[Parcela Mensal (R$)],MOD($J551,ROWS(tblConsorcios[Produto]))+1),"")</f>
        <v>1180.67</v>
      </c>
      <c r="P551" s="20" cm="1">
        <f t="array" ref="P551">IFERROR(INDEX(tblClientes[Dividendo Mensal (R$)],INT($J551/ROWS(tblConsorcios[Produto]))+1),"")</f>
        <v>0</v>
      </c>
      <c r="Q551" s="20">
        <f t="shared" si="25"/>
        <v>-1180.67</v>
      </c>
      <c r="R551">
        <f t="shared" si="26"/>
        <v>0</v>
      </c>
    </row>
    <row r="552" spans="10:18" x14ac:dyDescent="0.2">
      <c r="J552">
        <f t="shared" si="24"/>
        <v>550</v>
      </c>
      <c r="K552" cm="1">
        <f t="array" ref="K552">IFERROR(INDEX(tblClientes[Cliente],INT($J552/ROWS(tblConsorcios[Produto]))+1),"")</f>
        <v>0</v>
      </c>
      <c r="L552" t="str" cm="1">
        <f t="array" ref="L552">IFERROR(INDEX(tblConsorcios[Produto],MOD($J552,ROWS(tblConsorcios[Produto]))+1),"")</f>
        <v>Imóvel IE220 – 220m</v>
      </c>
      <c r="M552" s="20" cm="1">
        <f t="array" ref="M552">IFERROR(INDEX(tblConsorcios[Valor da Carta (R$)],MOD($J552,ROWS(tblConsorcios[Produto]))+1),"")</f>
        <v>220000</v>
      </c>
      <c r="N552" s="2" cm="1">
        <f t="array" ref="N552">IFERROR(INDEX(tblConsorcios[Prazo (meses)],MOD($J552,ROWS(tblConsorcios[Produto]))+1),"")</f>
        <v>220</v>
      </c>
      <c r="O552" s="20" cm="1">
        <f t="array" ref="O552">IFERROR(INDEX(tblConsorcios[Parcela Mensal (R$)],MOD($J552,ROWS(tblConsorcios[Produto]))+1),"")</f>
        <v>1278</v>
      </c>
      <c r="P552" s="20" cm="1">
        <f t="array" ref="P552">IFERROR(INDEX(tblClientes[Dividendo Mensal (R$)],INT($J552/ROWS(tblConsorcios[Produto]))+1),"")</f>
        <v>0</v>
      </c>
      <c r="Q552" s="20">
        <f t="shared" si="25"/>
        <v>-1278</v>
      </c>
      <c r="R552">
        <f t="shared" si="26"/>
        <v>0</v>
      </c>
    </row>
    <row r="553" spans="10:18" x14ac:dyDescent="0.2">
      <c r="J553">
        <f t="shared" si="24"/>
        <v>551</v>
      </c>
      <c r="K553" cm="1">
        <f t="array" ref="K553">IFERROR(INDEX(tblClientes[Cliente],INT($J553/ROWS(tblConsorcios[Produto]))+1),"")</f>
        <v>0</v>
      </c>
      <c r="L553" t="str" cm="1">
        <f t="array" ref="L553">IFERROR(INDEX(tblConsorcios[Produto],MOD($J553,ROWS(tblConsorcios[Produto]))+1),"")</f>
        <v>Imóvel IE220 – 200m</v>
      </c>
      <c r="M553" s="20" cm="1">
        <f t="array" ref="M553">IFERROR(INDEX(tblConsorcios[Valor da Carta (R$)],MOD($J553,ROWS(tblConsorcios[Produto]))+1),"")</f>
        <v>220000</v>
      </c>
      <c r="N553" s="2" cm="1">
        <f t="array" ref="N553">IFERROR(INDEX(tblConsorcios[Prazo (meses)],MOD($J553,ROWS(tblConsorcios[Produto]))+1),"")</f>
        <v>200</v>
      </c>
      <c r="O553" s="20" cm="1">
        <f t="array" ref="O553">IFERROR(INDEX(tblConsorcios[Parcela Mensal (R$)],MOD($J553,ROWS(tblConsorcios[Produto]))+1),"")</f>
        <v>1394.8</v>
      </c>
      <c r="P553" s="20" cm="1">
        <f t="array" ref="P553">IFERROR(INDEX(tblClientes[Dividendo Mensal (R$)],INT($J553/ROWS(tblConsorcios[Produto]))+1),"")</f>
        <v>0</v>
      </c>
      <c r="Q553" s="20">
        <f t="shared" si="25"/>
        <v>-1394.8</v>
      </c>
      <c r="R553">
        <f t="shared" si="26"/>
        <v>0</v>
      </c>
    </row>
    <row r="554" spans="10:18" x14ac:dyDescent="0.2">
      <c r="J554">
        <f t="shared" si="24"/>
        <v>552</v>
      </c>
      <c r="K554" cm="1">
        <f t="array" ref="K554">IFERROR(INDEX(tblClientes[Cliente],INT($J554/ROWS(tblConsorcios[Produto]))+1),"")</f>
        <v>0</v>
      </c>
      <c r="L554" t="str" cm="1">
        <f t="array" ref="L554">IFERROR(INDEX(tblConsorcios[Produto],MOD($J554,ROWS(tblConsorcios[Produto]))+1),"")</f>
        <v>Imóvel IE200 – 240m</v>
      </c>
      <c r="M554" s="20" cm="1">
        <f t="array" ref="M554">IFERROR(INDEX(tblConsorcios[Valor da Carta (R$)],MOD($J554,ROWS(tblConsorcios[Produto]))+1),"")</f>
        <v>200000</v>
      </c>
      <c r="N554" s="2" cm="1">
        <f t="array" ref="N554">IFERROR(INDEX(tblConsorcios[Prazo (meses)],MOD($J554,ROWS(tblConsorcios[Produto]))+1),"")</f>
        <v>240</v>
      </c>
      <c r="O554" s="20" cm="1">
        <f t="array" ref="O554">IFERROR(INDEX(tblConsorcios[Parcela Mensal (R$)],MOD($J554,ROWS(tblConsorcios[Produto]))+1),"")</f>
        <v>1073.33</v>
      </c>
      <c r="P554" s="20" cm="1">
        <f t="array" ref="P554">IFERROR(INDEX(tblClientes[Dividendo Mensal (R$)],INT($J554/ROWS(tblConsorcios[Produto]))+1),"")</f>
        <v>0</v>
      </c>
      <c r="Q554" s="20">
        <f t="shared" si="25"/>
        <v>-1073.33</v>
      </c>
      <c r="R554">
        <f t="shared" si="26"/>
        <v>0</v>
      </c>
    </row>
    <row r="555" spans="10:18" x14ac:dyDescent="0.2">
      <c r="J555">
        <f t="shared" si="24"/>
        <v>553</v>
      </c>
      <c r="K555" cm="1">
        <f t="array" ref="K555">IFERROR(INDEX(tblClientes[Cliente],INT($J555/ROWS(tblConsorcios[Produto]))+1),"")</f>
        <v>0</v>
      </c>
      <c r="L555" t="str" cm="1">
        <f t="array" ref="L555">IFERROR(INDEX(tblConsorcios[Produto],MOD($J555,ROWS(tblConsorcios[Produto]))+1),"")</f>
        <v>Imóvel IE200 – 220m</v>
      </c>
      <c r="M555" s="20" cm="1">
        <f t="array" ref="M555">IFERROR(INDEX(tblConsorcios[Valor da Carta (R$)],MOD($J555,ROWS(tblConsorcios[Produto]))+1),"")</f>
        <v>200000</v>
      </c>
      <c r="N555" s="2" cm="1">
        <f t="array" ref="N555">IFERROR(INDEX(tblConsorcios[Prazo (meses)],MOD($J555,ROWS(tblConsorcios[Produto]))+1),"")</f>
        <v>220</v>
      </c>
      <c r="O555" s="20" cm="1">
        <f t="array" ref="O555">IFERROR(INDEX(tblConsorcios[Parcela Mensal (R$)],MOD($J555,ROWS(tblConsorcios[Produto]))+1),"")</f>
        <v>1161.82</v>
      </c>
      <c r="P555" s="20" cm="1">
        <f t="array" ref="P555">IFERROR(INDEX(tblClientes[Dividendo Mensal (R$)],INT($J555/ROWS(tblConsorcios[Produto]))+1),"")</f>
        <v>0</v>
      </c>
      <c r="Q555" s="20">
        <f t="shared" si="25"/>
        <v>-1161.82</v>
      </c>
      <c r="R555">
        <f t="shared" si="26"/>
        <v>0</v>
      </c>
    </row>
    <row r="556" spans="10:18" x14ac:dyDescent="0.2">
      <c r="J556">
        <f t="shared" si="24"/>
        <v>554</v>
      </c>
      <c r="K556" cm="1">
        <f t="array" ref="K556">IFERROR(INDEX(tblClientes[Cliente],INT($J556/ROWS(tblConsorcios[Produto]))+1),"")</f>
        <v>0</v>
      </c>
      <c r="L556" t="str" cm="1">
        <f t="array" ref="L556">IFERROR(INDEX(tblConsorcios[Produto],MOD($J556,ROWS(tblConsorcios[Produto]))+1),"")</f>
        <v>Imóvel IE200 – 200m</v>
      </c>
      <c r="M556" s="20" cm="1">
        <f t="array" ref="M556">IFERROR(INDEX(tblConsorcios[Valor da Carta (R$)],MOD($J556,ROWS(tblConsorcios[Produto]))+1),"")</f>
        <v>200000</v>
      </c>
      <c r="N556" s="2" cm="1">
        <f t="array" ref="N556">IFERROR(INDEX(tblConsorcios[Prazo (meses)],MOD($J556,ROWS(tblConsorcios[Produto]))+1),"")</f>
        <v>200</v>
      </c>
      <c r="O556" s="20" cm="1">
        <f t="array" ref="O556">IFERROR(INDEX(tblConsorcios[Parcela Mensal (R$)],MOD($J556,ROWS(tblConsorcios[Produto]))+1),"")</f>
        <v>1268</v>
      </c>
      <c r="P556" s="20" cm="1">
        <f t="array" ref="P556">IFERROR(INDEX(tblClientes[Dividendo Mensal (R$)],INT($J556/ROWS(tblConsorcios[Produto]))+1),"")</f>
        <v>0</v>
      </c>
      <c r="Q556" s="20">
        <f t="shared" si="25"/>
        <v>-1268</v>
      </c>
      <c r="R556">
        <f t="shared" si="26"/>
        <v>0</v>
      </c>
    </row>
    <row r="557" spans="10:18" x14ac:dyDescent="0.2">
      <c r="J557">
        <f t="shared" si="24"/>
        <v>555</v>
      </c>
      <c r="K557" cm="1">
        <f t="array" ref="K557">IFERROR(INDEX(tblClientes[Cliente],INT($J557/ROWS(tblConsorcios[Produto]))+1),"")</f>
        <v>0</v>
      </c>
      <c r="L557" t="str" cm="1">
        <f t="array" ref="L557">IFERROR(INDEX(tblConsorcios[Produto],MOD($J557,ROWS(tblConsorcios[Produto]))+1),"")</f>
        <v>Imóvel IE150 – 240m</v>
      </c>
      <c r="M557" s="20" cm="1">
        <f t="array" ref="M557">IFERROR(INDEX(tblConsorcios[Valor da Carta (R$)],MOD($J557,ROWS(tblConsorcios[Produto]))+1),"")</f>
        <v>150000</v>
      </c>
      <c r="N557" s="2" cm="1">
        <f t="array" ref="N557">IFERROR(INDEX(tblConsorcios[Prazo (meses)],MOD($J557,ROWS(tblConsorcios[Produto]))+1),"")</f>
        <v>240</v>
      </c>
      <c r="O557" s="20" cm="1">
        <f t="array" ref="O557">IFERROR(INDEX(tblConsorcios[Parcela Mensal (R$)],MOD($J557,ROWS(tblConsorcios[Produto]))+1),"")</f>
        <v>805</v>
      </c>
      <c r="P557" s="20" cm="1">
        <f t="array" ref="P557">IFERROR(INDEX(tblClientes[Dividendo Mensal (R$)],INT($J557/ROWS(tblConsorcios[Produto]))+1),"")</f>
        <v>0</v>
      </c>
      <c r="Q557" s="20">
        <f t="shared" si="25"/>
        <v>-805</v>
      </c>
      <c r="R557">
        <f t="shared" si="26"/>
        <v>0</v>
      </c>
    </row>
    <row r="558" spans="10:18" x14ac:dyDescent="0.2">
      <c r="J558">
        <f t="shared" si="24"/>
        <v>556</v>
      </c>
      <c r="K558" cm="1">
        <f t="array" ref="K558">IFERROR(INDEX(tblClientes[Cliente],INT($J558/ROWS(tblConsorcios[Produto]))+1),"")</f>
        <v>0</v>
      </c>
      <c r="L558" t="str" cm="1">
        <f t="array" ref="L558">IFERROR(INDEX(tblConsorcios[Produto],MOD($J558,ROWS(tblConsorcios[Produto]))+1),"")</f>
        <v>Imóvel IE150 – 220m</v>
      </c>
      <c r="M558" s="20" cm="1">
        <f t="array" ref="M558">IFERROR(INDEX(tblConsorcios[Valor da Carta (R$)],MOD($J558,ROWS(tblConsorcios[Produto]))+1),"")</f>
        <v>150000</v>
      </c>
      <c r="N558" s="2" cm="1">
        <f t="array" ref="N558">IFERROR(INDEX(tblConsorcios[Prazo (meses)],MOD($J558,ROWS(tblConsorcios[Produto]))+1),"")</f>
        <v>220</v>
      </c>
      <c r="O558" s="20" cm="1">
        <f t="array" ref="O558">IFERROR(INDEX(tblConsorcios[Parcela Mensal (R$)],MOD($J558,ROWS(tblConsorcios[Produto]))+1),"")</f>
        <v>871.36</v>
      </c>
      <c r="P558" s="20" cm="1">
        <f t="array" ref="P558">IFERROR(INDEX(tblClientes[Dividendo Mensal (R$)],INT($J558/ROWS(tblConsorcios[Produto]))+1),"")</f>
        <v>0</v>
      </c>
      <c r="Q558" s="20">
        <f t="shared" si="25"/>
        <v>-871.36</v>
      </c>
      <c r="R558">
        <f t="shared" si="26"/>
        <v>0</v>
      </c>
    </row>
    <row r="559" spans="10:18" x14ac:dyDescent="0.2">
      <c r="J559">
        <f t="shared" si="24"/>
        <v>557</v>
      </c>
      <c r="K559" cm="1">
        <f t="array" ref="K559">IFERROR(INDEX(tblClientes[Cliente],INT($J559/ROWS(tblConsorcios[Produto]))+1),"")</f>
        <v>0</v>
      </c>
      <c r="L559" t="str" cm="1">
        <f t="array" ref="L559">IFERROR(INDEX(tblConsorcios[Produto],MOD($J559,ROWS(tblConsorcios[Produto]))+1),"")</f>
        <v>Imóvel IE150 – 200m</v>
      </c>
      <c r="M559" s="20" cm="1">
        <f t="array" ref="M559">IFERROR(INDEX(tblConsorcios[Valor da Carta (R$)],MOD($J559,ROWS(tblConsorcios[Produto]))+1),"")</f>
        <v>150000</v>
      </c>
      <c r="N559" s="2" cm="1">
        <f t="array" ref="N559">IFERROR(INDEX(tblConsorcios[Prazo (meses)],MOD($J559,ROWS(tblConsorcios[Produto]))+1),"")</f>
        <v>200</v>
      </c>
      <c r="O559" s="20" cm="1">
        <f t="array" ref="O559">IFERROR(INDEX(tblConsorcios[Parcela Mensal (R$)],MOD($J559,ROWS(tblConsorcios[Produto]))+1),"")</f>
        <v>951</v>
      </c>
      <c r="P559" s="20" cm="1">
        <f t="array" ref="P559">IFERROR(INDEX(tblClientes[Dividendo Mensal (R$)],INT($J559/ROWS(tblConsorcios[Produto]))+1),"")</f>
        <v>0</v>
      </c>
      <c r="Q559" s="20">
        <f t="shared" si="25"/>
        <v>-951</v>
      </c>
      <c r="R559">
        <f t="shared" si="26"/>
        <v>0</v>
      </c>
    </row>
    <row r="560" spans="10:18" x14ac:dyDescent="0.2">
      <c r="J560">
        <f t="shared" si="24"/>
        <v>558</v>
      </c>
      <c r="K560" cm="1">
        <f t="array" ref="K560">IFERROR(INDEX(tblClientes[Cliente],INT($J560/ROWS(tblConsorcios[Produto]))+1),"")</f>
        <v>0</v>
      </c>
      <c r="L560" t="str" cm="1">
        <f t="array" ref="L560">IFERROR(INDEX(tblConsorcios[Produto],MOD($J560,ROWS(tblConsorcios[Produto]))+1),"")</f>
        <v>Imóvel IE140 – 240m</v>
      </c>
      <c r="M560" s="20" cm="1">
        <f t="array" ref="M560">IFERROR(INDEX(tblConsorcios[Valor da Carta (R$)],MOD($J560,ROWS(tblConsorcios[Produto]))+1),"")</f>
        <v>140000</v>
      </c>
      <c r="N560" s="2" cm="1">
        <f t="array" ref="N560">IFERROR(INDEX(tblConsorcios[Prazo (meses)],MOD($J560,ROWS(tblConsorcios[Produto]))+1),"")</f>
        <v>240</v>
      </c>
      <c r="O560" s="20" cm="1">
        <f t="array" ref="O560">IFERROR(INDEX(tblConsorcios[Parcela Mensal (R$)],MOD($J560,ROWS(tblConsorcios[Produto]))+1),"")</f>
        <v>751.33</v>
      </c>
      <c r="P560" s="20" cm="1">
        <f t="array" ref="P560">IFERROR(INDEX(tblClientes[Dividendo Mensal (R$)],INT($J560/ROWS(tblConsorcios[Produto]))+1),"")</f>
        <v>0</v>
      </c>
      <c r="Q560" s="20">
        <f t="shared" si="25"/>
        <v>-751.33</v>
      </c>
      <c r="R560">
        <f t="shared" si="26"/>
        <v>0</v>
      </c>
    </row>
    <row r="561" spans="10:18" x14ac:dyDescent="0.2">
      <c r="J561">
        <f t="shared" si="24"/>
        <v>559</v>
      </c>
      <c r="K561" cm="1">
        <f t="array" ref="K561">IFERROR(INDEX(tblClientes[Cliente],INT($J561/ROWS(tblConsorcios[Produto]))+1),"")</f>
        <v>0</v>
      </c>
      <c r="L561" t="str" cm="1">
        <f t="array" ref="L561">IFERROR(INDEX(tblConsorcios[Produto],MOD($J561,ROWS(tblConsorcios[Produto]))+1),"")</f>
        <v>Imóvel IE140 – 220m</v>
      </c>
      <c r="M561" s="20" cm="1">
        <f t="array" ref="M561">IFERROR(INDEX(tblConsorcios[Valor da Carta (R$)],MOD($J561,ROWS(tblConsorcios[Produto]))+1),"")</f>
        <v>140000</v>
      </c>
      <c r="N561" s="2" cm="1">
        <f t="array" ref="N561">IFERROR(INDEX(tblConsorcios[Prazo (meses)],MOD($J561,ROWS(tblConsorcios[Produto]))+1),"")</f>
        <v>220</v>
      </c>
      <c r="O561" s="20" cm="1">
        <f t="array" ref="O561">IFERROR(INDEX(tblConsorcios[Parcela Mensal (R$)],MOD($J561,ROWS(tblConsorcios[Produto]))+1),"")</f>
        <v>813.27</v>
      </c>
      <c r="P561" s="20" cm="1">
        <f t="array" ref="P561">IFERROR(INDEX(tblClientes[Dividendo Mensal (R$)],INT($J561/ROWS(tblConsorcios[Produto]))+1),"")</f>
        <v>0</v>
      </c>
      <c r="Q561" s="20">
        <f t="shared" si="25"/>
        <v>-813.27</v>
      </c>
      <c r="R561">
        <f t="shared" si="26"/>
        <v>0</v>
      </c>
    </row>
    <row r="562" spans="10:18" x14ac:dyDescent="0.2">
      <c r="J562">
        <f t="shared" si="24"/>
        <v>560</v>
      </c>
      <c r="K562" cm="1">
        <f t="array" ref="K562">IFERROR(INDEX(tblClientes[Cliente],INT($J562/ROWS(tblConsorcios[Produto]))+1),"")</f>
        <v>0</v>
      </c>
      <c r="L562" t="str" cm="1">
        <f t="array" ref="L562">IFERROR(INDEX(tblConsorcios[Produto],MOD($J562,ROWS(tblConsorcios[Produto]))+1),"")</f>
        <v>Imóvel IE140 – 200m</v>
      </c>
      <c r="M562" s="20" cm="1">
        <f t="array" ref="M562">IFERROR(INDEX(tblConsorcios[Valor da Carta (R$)],MOD($J562,ROWS(tblConsorcios[Produto]))+1),"")</f>
        <v>140000</v>
      </c>
      <c r="N562" s="2" cm="1">
        <f t="array" ref="N562">IFERROR(INDEX(tblConsorcios[Prazo (meses)],MOD($J562,ROWS(tblConsorcios[Produto]))+1),"")</f>
        <v>200</v>
      </c>
      <c r="O562" s="20" cm="1">
        <f t="array" ref="O562">IFERROR(INDEX(tblConsorcios[Parcela Mensal (R$)],MOD($J562,ROWS(tblConsorcios[Produto]))+1),"")</f>
        <v>887.6</v>
      </c>
      <c r="P562" s="20" cm="1">
        <f t="array" ref="P562">IFERROR(INDEX(tblClientes[Dividendo Mensal (R$)],INT($J562/ROWS(tblConsorcios[Produto]))+1),"")</f>
        <v>0</v>
      </c>
      <c r="Q562" s="20">
        <f t="shared" si="25"/>
        <v>-887.6</v>
      </c>
      <c r="R562">
        <f t="shared" si="26"/>
        <v>0</v>
      </c>
    </row>
    <row r="563" spans="10:18" x14ac:dyDescent="0.2">
      <c r="J563">
        <f t="shared" si="24"/>
        <v>561</v>
      </c>
      <c r="K563" cm="1">
        <f t="array" ref="K563">IFERROR(INDEX(tblClientes[Cliente],INT($J563/ROWS(tblConsorcios[Produto]))+1),"")</f>
        <v>0</v>
      </c>
      <c r="L563" t="str" cm="1">
        <f t="array" ref="L563">IFERROR(INDEX(tblConsorcios[Produto],MOD($J563,ROWS(tblConsorcios[Produto]))+1),"")</f>
        <v>Imóvel IE130 – 240m</v>
      </c>
      <c r="M563" s="20" cm="1">
        <f t="array" ref="M563">IFERROR(INDEX(tblConsorcios[Valor da Carta (R$)],MOD($J563,ROWS(tblConsorcios[Produto]))+1),"")</f>
        <v>130000</v>
      </c>
      <c r="N563" s="2" cm="1">
        <f t="array" ref="N563">IFERROR(INDEX(tblConsorcios[Prazo (meses)],MOD($J563,ROWS(tblConsorcios[Produto]))+1),"")</f>
        <v>240</v>
      </c>
      <c r="O563" s="20" cm="1">
        <f t="array" ref="O563">IFERROR(INDEX(tblConsorcios[Parcela Mensal (R$)],MOD($J563,ROWS(tblConsorcios[Produto]))+1),"")</f>
        <v>697.67</v>
      </c>
      <c r="P563" s="20" cm="1">
        <f t="array" ref="P563">IFERROR(INDEX(tblClientes[Dividendo Mensal (R$)],INT($J563/ROWS(tblConsorcios[Produto]))+1),"")</f>
        <v>0</v>
      </c>
      <c r="Q563" s="20">
        <f t="shared" si="25"/>
        <v>-697.67</v>
      </c>
      <c r="R563">
        <f t="shared" si="26"/>
        <v>0</v>
      </c>
    </row>
    <row r="564" spans="10:18" x14ac:dyDescent="0.2">
      <c r="J564">
        <f t="shared" si="24"/>
        <v>562</v>
      </c>
      <c r="K564" cm="1">
        <f t="array" ref="K564">IFERROR(INDEX(tblClientes[Cliente],INT($J564/ROWS(tblConsorcios[Produto]))+1),"")</f>
        <v>0</v>
      </c>
      <c r="L564" t="str" cm="1">
        <f t="array" ref="L564">IFERROR(INDEX(tblConsorcios[Produto],MOD($J564,ROWS(tblConsorcios[Produto]))+1),"")</f>
        <v>Imóvel IE130 – 220m</v>
      </c>
      <c r="M564" s="20" cm="1">
        <f t="array" ref="M564">IFERROR(INDEX(tblConsorcios[Valor da Carta (R$)],MOD($J564,ROWS(tblConsorcios[Produto]))+1),"")</f>
        <v>130000</v>
      </c>
      <c r="N564" s="2" cm="1">
        <f t="array" ref="N564">IFERROR(INDEX(tblConsorcios[Prazo (meses)],MOD($J564,ROWS(tblConsorcios[Produto]))+1),"")</f>
        <v>220</v>
      </c>
      <c r="O564" s="20" cm="1">
        <f t="array" ref="O564">IFERROR(INDEX(tblConsorcios[Parcela Mensal (R$)],MOD($J564,ROWS(tblConsorcios[Produto]))+1),"")</f>
        <v>755.18</v>
      </c>
      <c r="P564" s="20" cm="1">
        <f t="array" ref="P564">IFERROR(INDEX(tblClientes[Dividendo Mensal (R$)],INT($J564/ROWS(tblConsorcios[Produto]))+1),"")</f>
        <v>0</v>
      </c>
      <c r="Q564" s="20">
        <f t="shared" si="25"/>
        <v>-755.18</v>
      </c>
      <c r="R564">
        <f t="shared" si="26"/>
        <v>0</v>
      </c>
    </row>
    <row r="565" spans="10:18" x14ac:dyDescent="0.2">
      <c r="J565">
        <f t="shared" si="24"/>
        <v>563</v>
      </c>
      <c r="K565" cm="1">
        <f t="array" ref="K565">IFERROR(INDEX(tblClientes[Cliente],INT($J565/ROWS(tblConsorcios[Produto]))+1),"")</f>
        <v>0</v>
      </c>
      <c r="L565" t="str" cm="1">
        <f t="array" ref="L565">IFERROR(INDEX(tblConsorcios[Produto],MOD($J565,ROWS(tblConsorcios[Produto]))+1),"")</f>
        <v>Imóvel IE130 – 200m</v>
      </c>
      <c r="M565" s="20" cm="1">
        <f t="array" ref="M565">IFERROR(INDEX(tblConsorcios[Valor da Carta (R$)],MOD($J565,ROWS(tblConsorcios[Produto]))+1),"")</f>
        <v>130000</v>
      </c>
      <c r="N565" s="2" cm="1">
        <f t="array" ref="N565">IFERROR(INDEX(tblConsorcios[Prazo (meses)],MOD($J565,ROWS(tblConsorcios[Produto]))+1),"")</f>
        <v>200</v>
      </c>
      <c r="O565" s="20" cm="1">
        <f t="array" ref="O565">IFERROR(INDEX(tblConsorcios[Parcela Mensal (R$)],MOD($J565,ROWS(tblConsorcios[Produto]))+1),"")</f>
        <v>824.2</v>
      </c>
      <c r="P565" s="20" cm="1">
        <f t="array" ref="P565">IFERROR(INDEX(tblClientes[Dividendo Mensal (R$)],INT($J565/ROWS(tblConsorcios[Produto]))+1),"")</f>
        <v>0</v>
      </c>
      <c r="Q565" s="20">
        <f t="shared" si="25"/>
        <v>-824.2</v>
      </c>
      <c r="R565">
        <f t="shared" si="26"/>
        <v>0</v>
      </c>
    </row>
    <row r="566" spans="10:18" x14ac:dyDescent="0.2">
      <c r="J566">
        <f t="shared" si="24"/>
        <v>564</v>
      </c>
      <c r="K566" cm="1">
        <f t="array" ref="K566">IFERROR(INDEX(tblClientes[Cliente],INT($J566/ROWS(tblConsorcios[Produto]))+1),"")</f>
        <v>0</v>
      </c>
      <c r="L566" t="str" cm="1">
        <f t="array" ref="L566">IFERROR(INDEX(tblConsorcios[Produto],MOD($J566,ROWS(tblConsorcios[Produto]))+1),"")</f>
        <v>Imóvel IE120 – 240m</v>
      </c>
      <c r="M566" s="20" cm="1">
        <f t="array" ref="M566">IFERROR(INDEX(tblConsorcios[Valor da Carta (R$)],MOD($J566,ROWS(tblConsorcios[Produto]))+1),"")</f>
        <v>120000</v>
      </c>
      <c r="N566" s="2" cm="1">
        <f t="array" ref="N566">IFERROR(INDEX(tblConsorcios[Prazo (meses)],MOD($J566,ROWS(tblConsorcios[Produto]))+1),"")</f>
        <v>240</v>
      </c>
      <c r="O566" s="20" cm="1">
        <f t="array" ref="O566">IFERROR(INDEX(tblConsorcios[Parcela Mensal (R$)],MOD($J566,ROWS(tblConsorcios[Produto]))+1),"")</f>
        <v>644</v>
      </c>
      <c r="P566" s="20" cm="1">
        <f t="array" ref="P566">IFERROR(INDEX(tblClientes[Dividendo Mensal (R$)],INT($J566/ROWS(tblConsorcios[Produto]))+1),"")</f>
        <v>0</v>
      </c>
      <c r="Q566" s="20">
        <f t="shared" si="25"/>
        <v>-644</v>
      </c>
      <c r="R566">
        <f t="shared" si="26"/>
        <v>0</v>
      </c>
    </row>
    <row r="567" spans="10:18" x14ac:dyDescent="0.2">
      <c r="J567">
        <f t="shared" si="24"/>
        <v>565</v>
      </c>
      <c r="K567" cm="1">
        <f t="array" ref="K567">IFERROR(INDEX(tblClientes[Cliente],INT($J567/ROWS(tblConsorcios[Produto]))+1),"")</f>
        <v>0</v>
      </c>
      <c r="L567" t="str" cm="1">
        <f t="array" ref="L567">IFERROR(INDEX(tblConsorcios[Produto],MOD($J567,ROWS(tblConsorcios[Produto]))+1),"")</f>
        <v>Imóvel IE120 – 220m</v>
      </c>
      <c r="M567" s="20" cm="1">
        <f t="array" ref="M567">IFERROR(INDEX(tblConsorcios[Valor da Carta (R$)],MOD($J567,ROWS(tblConsorcios[Produto]))+1),"")</f>
        <v>120000</v>
      </c>
      <c r="N567" s="2" cm="1">
        <f t="array" ref="N567">IFERROR(INDEX(tblConsorcios[Prazo (meses)],MOD($J567,ROWS(tblConsorcios[Produto]))+1),"")</f>
        <v>220</v>
      </c>
      <c r="O567" s="20" cm="1">
        <f t="array" ref="O567">IFERROR(INDEX(tblConsorcios[Parcela Mensal (R$)],MOD($J567,ROWS(tblConsorcios[Produto]))+1),"")</f>
        <v>697.09</v>
      </c>
      <c r="P567" s="20" cm="1">
        <f t="array" ref="P567">IFERROR(INDEX(tblClientes[Dividendo Mensal (R$)],INT($J567/ROWS(tblConsorcios[Produto]))+1),"")</f>
        <v>0</v>
      </c>
      <c r="Q567" s="20">
        <f t="shared" si="25"/>
        <v>-697.09</v>
      </c>
      <c r="R567">
        <f t="shared" si="26"/>
        <v>0</v>
      </c>
    </row>
    <row r="568" spans="10:18" x14ac:dyDescent="0.2">
      <c r="J568">
        <f t="shared" si="24"/>
        <v>566</v>
      </c>
      <c r="K568" cm="1">
        <f t="array" ref="K568">IFERROR(INDEX(tblClientes[Cliente],INT($J568/ROWS(tblConsorcios[Produto]))+1),"")</f>
        <v>0</v>
      </c>
      <c r="L568" t="str" cm="1">
        <f t="array" ref="L568">IFERROR(INDEX(tblConsorcios[Produto],MOD($J568,ROWS(tblConsorcios[Produto]))+1),"")</f>
        <v>Imóvel IE120 – 200m</v>
      </c>
      <c r="M568" s="20" cm="1">
        <f t="array" ref="M568">IFERROR(INDEX(tblConsorcios[Valor da Carta (R$)],MOD($J568,ROWS(tblConsorcios[Produto]))+1),"")</f>
        <v>120000</v>
      </c>
      <c r="N568" s="2" cm="1">
        <f t="array" ref="N568">IFERROR(INDEX(tblConsorcios[Prazo (meses)],MOD($J568,ROWS(tblConsorcios[Produto]))+1),"")</f>
        <v>200</v>
      </c>
      <c r="O568" s="20" cm="1">
        <f t="array" ref="O568">IFERROR(INDEX(tblConsorcios[Parcela Mensal (R$)],MOD($J568,ROWS(tblConsorcios[Produto]))+1),"")</f>
        <v>760.8</v>
      </c>
      <c r="P568" s="20" cm="1">
        <f t="array" ref="P568">IFERROR(INDEX(tblClientes[Dividendo Mensal (R$)],INT($J568/ROWS(tblConsorcios[Produto]))+1),"")</f>
        <v>0</v>
      </c>
      <c r="Q568" s="20">
        <f t="shared" si="25"/>
        <v>-760.8</v>
      </c>
      <c r="R568">
        <f t="shared" si="26"/>
        <v>0</v>
      </c>
    </row>
    <row r="569" spans="10:18" x14ac:dyDescent="0.2">
      <c r="J569">
        <f t="shared" si="24"/>
        <v>567</v>
      </c>
      <c r="K569" cm="1">
        <f t="array" ref="K569">IFERROR(INDEX(tblClientes[Cliente],INT($J569/ROWS(tblConsorcios[Produto]))+1),"")</f>
        <v>0</v>
      </c>
      <c r="L569" t="str" cm="1">
        <f t="array" ref="L569">IFERROR(INDEX(tblConsorcios[Produto],MOD($J569,ROWS(tblConsorcios[Produto]))+1),"")</f>
        <v>Imóvel IE600 – 240m</v>
      </c>
      <c r="M569" s="20" cm="1">
        <f t="array" ref="M569">IFERROR(INDEX(tblConsorcios[Valor da Carta (R$)],MOD($J569,ROWS(tblConsorcios[Produto]))+1),"")</f>
        <v>600000</v>
      </c>
      <c r="N569" s="2" cm="1">
        <f t="array" ref="N569">IFERROR(INDEX(tblConsorcios[Prazo (meses)],MOD($J569,ROWS(tblConsorcios[Produto]))+1),"")</f>
        <v>240</v>
      </c>
      <c r="O569" s="20" cm="1">
        <f t="array" ref="O569">IFERROR(INDEX(tblConsorcios[Parcela Mensal (R$)],MOD($J569,ROWS(tblConsorcios[Produto]))+1),"")</f>
        <v>3220</v>
      </c>
      <c r="P569" s="20" cm="1">
        <f t="array" ref="P569">IFERROR(INDEX(tblClientes[Dividendo Mensal (R$)],INT($J569/ROWS(tblConsorcios[Produto]))+1),"")</f>
        <v>0</v>
      </c>
      <c r="Q569" s="20">
        <f t="shared" si="25"/>
        <v>-3220</v>
      </c>
      <c r="R569">
        <f t="shared" si="26"/>
        <v>0</v>
      </c>
    </row>
    <row r="570" spans="10:18" x14ac:dyDescent="0.2">
      <c r="J570">
        <f t="shared" si="24"/>
        <v>568</v>
      </c>
      <c r="K570" cm="1">
        <f t="array" ref="K570">IFERROR(INDEX(tblClientes[Cliente],INT($J570/ROWS(tblConsorcios[Produto]))+1),"")</f>
        <v>0</v>
      </c>
      <c r="L570" t="str" cm="1">
        <f t="array" ref="L570">IFERROR(INDEX(tblConsorcios[Produto],MOD($J570,ROWS(tblConsorcios[Produto]))+1),"")</f>
        <v>Imóvel IE600 – 220m</v>
      </c>
      <c r="M570" s="20" cm="1">
        <f t="array" ref="M570">IFERROR(INDEX(tblConsorcios[Valor da Carta (R$)],MOD($J570,ROWS(tblConsorcios[Produto]))+1),"")</f>
        <v>600000</v>
      </c>
      <c r="N570" s="2" cm="1">
        <f t="array" ref="N570">IFERROR(INDEX(tblConsorcios[Prazo (meses)],MOD($J570,ROWS(tblConsorcios[Produto]))+1),"")</f>
        <v>220</v>
      </c>
      <c r="O570" s="20" cm="1">
        <f t="array" ref="O570">IFERROR(INDEX(tblConsorcios[Parcela Mensal (R$)],MOD($J570,ROWS(tblConsorcios[Produto]))+1),"")</f>
        <v>3485.45</v>
      </c>
      <c r="P570" s="20" cm="1">
        <f t="array" ref="P570">IFERROR(INDEX(tblClientes[Dividendo Mensal (R$)],INT($J570/ROWS(tblConsorcios[Produto]))+1),"")</f>
        <v>0</v>
      </c>
      <c r="Q570" s="20">
        <f t="shared" si="25"/>
        <v>-3485.45</v>
      </c>
      <c r="R570">
        <f t="shared" si="26"/>
        <v>0</v>
      </c>
    </row>
    <row r="571" spans="10:18" x14ac:dyDescent="0.2">
      <c r="J571">
        <f t="shared" si="24"/>
        <v>569</v>
      </c>
      <c r="K571" cm="1">
        <f t="array" ref="K571">IFERROR(INDEX(tblClientes[Cliente],INT($J571/ROWS(tblConsorcios[Produto]))+1),"")</f>
        <v>0</v>
      </c>
      <c r="L571" t="str" cm="1">
        <f t="array" ref="L571">IFERROR(INDEX(tblConsorcios[Produto],MOD($J571,ROWS(tblConsorcios[Produto]))+1),"")</f>
        <v>Imóvel IE600 – 200m</v>
      </c>
      <c r="M571" s="20" cm="1">
        <f t="array" ref="M571">IFERROR(INDEX(tblConsorcios[Valor da Carta (R$)],MOD($J571,ROWS(tblConsorcios[Produto]))+1),"")</f>
        <v>600000</v>
      </c>
      <c r="N571" s="2" cm="1">
        <f t="array" ref="N571">IFERROR(INDEX(tblConsorcios[Prazo (meses)],MOD($J571,ROWS(tblConsorcios[Produto]))+1),"")</f>
        <v>200</v>
      </c>
      <c r="O571" s="20" cm="1">
        <f t="array" ref="O571">IFERROR(INDEX(tblConsorcios[Parcela Mensal (R$)],MOD($J571,ROWS(tblConsorcios[Produto]))+1),"")</f>
        <v>3804</v>
      </c>
      <c r="P571" s="20" cm="1">
        <f t="array" ref="P571">IFERROR(INDEX(tblClientes[Dividendo Mensal (R$)],INT($J571/ROWS(tblConsorcios[Produto]))+1),"")</f>
        <v>0</v>
      </c>
      <c r="Q571" s="20">
        <f t="shared" si="25"/>
        <v>-3804</v>
      </c>
      <c r="R571">
        <f t="shared" si="26"/>
        <v>0</v>
      </c>
    </row>
    <row r="572" spans="10:18" x14ac:dyDescent="0.2">
      <c r="J572">
        <f t="shared" si="24"/>
        <v>570</v>
      </c>
      <c r="K572" cm="1">
        <f t="array" ref="K572">IFERROR(INDEX(tblClientes[Cliente],INT($J572/ROWS(tblConsorcios[Produto]))+1),"")</f>
        <v>0</v>
      </c>
      <c r="L572" t="str" cm="1">
        <f t="array" ref="L572">IFERROR(INDEX(tblConsorcios[Produto],MOD($J572,ROWS(tblConsorcios[Produto]))+1),"")</f>
        <v>Imóvel IE580 – 240m</v>
      </c>
      <c r="M572" s="20" cm="1">
        <f t="array" ref="M572">IFERROR(INDEX(tblConsorcios[Valor da Carta (R$)],MOD($J572,ROWS(tblConsorcios[Produto]))+1),"")</f>
        <v>580000</v>
      </c>
      <c r="N572" s="2" cm="1">
        <f t="array" ref="N572">IFERROR(INDEX(tblConsorcios[Prazo (meses)],MOD($J572,ROWS(tblConsorcios[Produto]))+1),"")</f>
        <v>240</v>
      </c>
      <c r="O572" s="20" cm="1">
        <f t="array" ref="O572">IFERROR(INDEX(tblConsorcios[Parcela Mensal (R$)],MOD($J572,ROWS(tblConsorcios[Produto]))+1),"")</f>
        <v>3112.67</v>
      </c>
      <c r="P572" s="20" cm="1">
        <f t="array" ref="P572">IFERROR(INDEX(tblClientes[Dividendo Mensal (R$)],INT($J572/ROWS(tblConsorcios[Produto]))+1),"")</f>
        <v>0</v>
      </c>
      <c r="Q572" s="20">
        <f t="shared" si="25"/>
        <v>-3112.67</v>
      </c>
      <c r="R572">
        <f t="shared" si="26"/>
        <v>0</v>
      </c>
    </row>
    <row r="573" spans="10:18" x14ac:dyDescent="0.2">
      <c r="J573">
        <f t="shared" si="24"/>
        <v>571</v>
      </c>
      <c r="K573" cm="1">
        <f t="array" ref="K573">IFERROR(INDEX(tblClientes[Cliente],INT($J573/ROWS(tblConsorcios[Produto]))+1),"")</f>
        <v>0</v>
      </c>
      <c r="L573" t="str" cm="1">
        <f t="array" ref="L573">IFERROR(INDEX(tblConsorcios[Produto],MOD($J573,ROWS(tblConsorcios[Produto]))+1),"")</f>
        <v>Imóvel IE580 – 220m</v>
      </c>
      <c r="M573" s="20" cm="1">
        <f t="array" ref="M573">IFERROR(INDEX(tblConsorcios[Valor da Carta (R$)],MOD($J573,ROWS(tblConsorcios[Produto]))+1),"")</f>
        <v>580000</v>
      </c>
      <c r="N573" s="2" cm="1">
        <f t="array" ref="N573">IFERROR(INDEX(tblConsorcios[Prazo (meses)],MOD($J573,ROWS(tblConsorcios[Produto]))+1),"")</f>
        <v>220</v>
      </c>
      <c r="O573" s="20" cm="1">
        <f t="array" ref="O573">IFERROR(INDEX(tblConsorcios[Parcela Mensal (R$)],MOD($J573,ROWS(tblConsorcios[Produto]))+1),"")</f>
        <v>3369.27</v>
      </c>
      <c r="P573" s="20" cm="1">
        <f t="array" ref="P573">IFERROR(INDEX(tblClientes[Dividendo Mensal (R$)],INT($J573/ROWS(tblConsorcios[Produto]))+1),"")</f>
        <v>0</v>
      </c>
      <c r="Q573" s="20">
        <f t="shared" si="25"/>
        <v>-3369.27</v>
      </c>
      <c r="R573">
        <f t="shared" si="26"/>
        <v>0</v>
      </c>
    </row>
    <row r="574" spans="10:18" x14ac:dyDescent="0.2">
      <c r="J574">
        <f t="shared" si="24"/>
        <v>572</v>
      </c>
      <c r="K574" cm="1">
        <f t="array" ref="K574">IFERROR(INDEX(tblClientes[Cliente],INT($J574/ROWS(tblConsorcios[Produto]))+1),"")</f>
        <v>0</v>
      </c>
      <c r="L574" t="str" cm="1">
        <f t="array" ref="L574">IFERROR(INDEX(tblConsorcios[Produto],MOD($J574,ROWS(tblConsorcios[Produto]))+1),"")</f>
        <v>Imóvel IE580 – 200m</v>
      </c>
      <c r="M574" s="20" cm="1">
        <f t="array" ref="M574">IFERROR(INDEX(tblConsorcios[Valor da Carta (R$)],MOD($J574,ROWS(tblConsorcios[Produto]))+1),"")</f>
        <v>580000</v>
      </c>
      <c r="N574" s="2" cm="1">
        <f t="array" ref="N574">IFERROR(INDEX(tblConsorcios[Prazo (meses)],MOD($J574,ROWS(tblConsorcios[Produto]))+1),"")</f>
        <v>200</v>
      </c>
      <c r="O574" s="20" cm="1">
        <f t="array" ref="O574">IFERROR(INDEX(tblConsorcios[Parcela Mensal (R$)],MOD($J574,ROWS(tblConsorcios[Produto]))+1),"")</f>
        <v>3677.2</v>
      </c>
      <c r="P574" s="20" cm="1">
        <f t="array" ref="P574">IFERROR(INDEX(tblClientes[Dividendo Mensal (R$)],INT($J574/ROWS(tblConsorcios[Produto]))+1),"")</f>
        <v>0</v>
      </c>
      <c r="Q574" s="20">
        <f t="shared" si="25"/>
        <v>-3677.2</v>
      </c>
      <c r="R574">
        <f t="shared" si="26"/>
        <v>0</v>
      </c>
    </row>
    <row r="575" spans="10:18" x14ac:dyDescent="0.2">
      <c r="J575">
        <f t="shared" si="24"/>
        <v>573</v>
      </c>
      <c r="K575" cm="1">
        <f t="array" ref="K575">IFERROR(INDEX(tblClientes[Cliente],INT($J575/ROWS(tblConsorcios[Produto]))+1),"")</f>
        <v>0</v>
      </c>
      <c r="L575" t="str" cm="1">
        <f t="array" ref="L575">IFERROR(INDEX(tblConsorcios[Produto],MOD($J575,ROWS(tblConsorcios[Produto]))+1),"")</f>
        <v>Imóvel IE550 – 240m</v>
      </c>
      <c r="M575" s="20" cm="1">
        <f t="array" ref="M575">IFERROR(INDEX(tblConsorcios[Valor da Carta (R$)],MOD($J575,ROWS(tblConsorcios[Produto]))+1),"")</f>
        <v>550000</v>
      </c>
      <c r="N575" s="2" cm="1">
        <f t="array" ref="N575">IFERROR(INDEX(tblConsorcios[Prazo (meses)],MOD($J575,ROWS(tblConsorcios[Produto]))+1),"")</f>
        <v>240</v>
      </c>
      <c r="O575" s="20" cm="1">
        <f t="array" ref="O575">IFERROR(INDEX(tblConsorcios[Parcela Mensal (R$)],MOD($J575,ROWS(tblConsorcios[Produto]))+1),"")</f>
        <v>2951.67</v>
      </c>
      <c r="P575" s="20" cm="1">
        <f t="array" ref="P575">IFERROR(INDEX(tblClientes[Dividendo Mensal (R$)],INT($J575/ROWS(tblConsorcios[Produto]))+1),"")</f>
        <v>0</v>
      </c>
      <c r="Q575" s="20">
        <f t="shared" si="25"/>
        <v>-2951.67</v>
      </c>
      <c r="R575">
        <f t="shared" si="26"/>
        <v>0</v>
      </c>
    </row>
    <row r="576" spans="10:18" x14ac:dyDescent="0.2">
      <c r="J576">
        <f t="shared" si="24"/>
        <v>574</v>
      </c>
      <c r="K576" cm="1">
        <f t="array" ref="K576">IFERROR(INDEX(tblClientes[Cliente],INT($J576/ROWS(tblConsorcios[Produto]))+1),"")</f>
        <v>0</v>
      </c>
      <c r="L576" t="str" cm="1">
        <f t="array" ref="L576">IFERROR(INDEX(tblConsorcios[Produto],MOD($J576,ROWS(tblConsorcios[Produto]))+1),"")</f>
        <v>Imóvel IE550 – 220m</v>
      </c>
      <c r="M576" s="20" cm="1">
        <f t="array" ref="M576">IFERROR(INDEX(tblConsorcios[Valor da Carta (R$)],MOD($J576,ROWS(tblConsorcios[Produto]))+1),"")</f>
        <v>550000</v>
      </c>
      <c r="N576" s="2" cm="1">
        <f t="array" ref="N576">IFERROR(INDEX(tblConsorcios[Prazo (meses)],MOD($J576,ROWS(tblConsorcios[Produto]))+1),"")</f>
        <v>220</v>
      </c>
      <c r="O576" s="20" cm="1">
        <f t="array" ref="O576">IFERROR(INDEX(tblConsorcios[Parcela Mensal (R$)],MOD($J576,ROWS(tblConsorcios[Produto]))+1),"")</f>
        <v>3195</v>
      </c>
      <c r="P576" s="20" cm="1">
        <f t="array" ref="P576">IFERROR(INDEX(tblClientes[Dividendo Mensal (R$)],INT($J576/ROWS(tblConsorcios[Produto]))+1),"")</f>
        <v>0</v>
      </c>
      <c r="Q576" s="20">
        <f t="shared" si="25"/>
        <v>-3195</v>
      </c>
      <c r="R576">
        <f t="shared" si="26"/>
        <v>0</v>
      </c>
    </row>
    <row r="577" spans="10:18" x14ac:dyDescent="0.2">
      <c r="J577">
        <f t="shared" si="24"/>
        <v>575</v>
      </c>
      <c r="K577" cm="1">
        <f t="array" ref="K577">IFERROR(INDEX(tblClientes[Cliente],INT($J577/ROWS(tblConsorcios[Produto]))+1),"")</f>
        <v>0</v>
      </c>
      <c r="L577" t="str" cm="1">
        <f t="array" ref="L577">IFERROR(INDEX(tblConsorcios[Produto],MOD($J577,ROWS(tblConsorcios[Produto]))+1),"")</f>
        <v>Imóvel IE550 – 200m</v>
      </c>
      <c r="M577" s="20" cm="1">
        <f t="array" ref="M577">IFERROR(INDEX(tblConsorcios[Valor da Carta (R$)],MOD($J577,ROWS(tblConsorcios[Produto]))+1),"")</f>
        <v>550000</v>
      </c>
      <c r="N577" s="2" cm="1">
        <f t="array" ref="N577">IFERROR(INDEX(tblConsorcios[Prazo (meses)],MOD($J577,ROWS(tblConsorcios[Produto]))+1),"")</f>
        <v>200</v>
      </c>
      <c r="O577" s="20" cm="1">
        <f t="array" ref="O577">IFERROR(INDEX(tblConsorcios[Parcela Mensal (R$)],MOD($J577,ROWS(tblConsorcios[Produto]))+1),"")</f>
        <v>3487</v>
      </c>
      <c r="P577" s="20" cm="1">
        <f t="array" ref="P577">IFERROR(INDEX(tblClientes[Dividendo Mensal (R$)],INT($J577/ROWS(tblConsorcios[Produto]))+1),"")</f>
        <v>0</v>
      </c>
      <c r="Q577" s="20">
        <f t="shared" si="25"/>
        <v>-3487</v>
      </c>
      <c r="R577">
        <f t="shared" si="26"/>
        <v>0</v>
      </c>
    </row>
    <row r="578" spans="10:18" x14ac:dyDescent="0.2">
      <c r="J578">
        <f t="shared" si="24"/>
        <v>576</v>
      </c>
      <c r="K578" cm="1">
        <f t="array" ref="K578">IFERROR(INDEX(tblClientes[Cliente],INT($J578/ROWS(tblConsorcios[Produto]))+1),"")</f>
        <v>0</v>
      </c>
      <c r="L578" t="str" cm="1">
        <f t="array" ref="L578">IFERROR(INDEX(tblConsorcios[Produto],MOD($J578,ROWS(tblConsorcios[Produto]))+1),"")</f>
        <v>Imóvel IE530 – 240m</v>
      </c>
      <c r="M578" s="20" cm="1">
        <f t="array" ref="M578">IFERROR(INDEX(tblConsorcios[Valor da Carta (R$)],MOD($J578,ROWS(tblConsorcios[Produto]))+1),"")</f>
        <v>530000</v>
      </c>
      <c r="N578" s="2" cm="1">
        <f t="array" ref="N578">IFERROR(INDEX(tblConsorcios[Prazo (meses)],MOD($J578,ROWS(tblConsorcios[Produto]))+1),"")</f>
        <v>240</v>
      </c>
      <c r="O578" s="20" cm="1">
        <f t="array" ref="O578">IFERROR(INDEX(tblConsorcios[Parcela Mensal (R$)],MOD($J578,ROWS(tblConsorcios[Produto]))+1),"")</f>
        <v>2844.33</v>
      </c>
      <c r="P578" s="20" cm="1">
        <f t="array" ref="P578">IFERROR(INDEX(tblClientes[Dividendo Mensal (R$)],INT($J578/ROWS(tblConsorcios[Produto]))+1),"")</f>
        <v>0</v>
      </c>
      <c r="Q578" s="20">
        <f t="shared" si="25"/>
        <v>-2844.33</v>
      </c>
      <c r="R578">
        <f t="shared" si="26"/>
        <v>0</v>
      </c>
    </row>
    <row r="579" spans="10:18" x14ac:dyDescent="0.2">
      <c r="J579">
        <f t="shared" ref="J579:J642" si="27">ROW()-2</f>
        <v>577</v>
      </c>
      <c r="K579" cm="1">
        <f t="array" ref="K579">IFERROR(INDEX(tblClientes[Cliente],INT($J579/ROWS(tblConsorcios[Produto]))+1),"")</f>
        <v>0</v>
      </c>
      <c r="L579" t="str" cm="1">
        <f t="array" ref="L579">IFERROR(INDEX(tblConsorcios[Produto],MOD($J579,ROWS(tblConsorcios[Produto]))+1),"")</f>
        <v>Imóvel IE530 – 220m</v>
      </c>
      <c r="M579" s="20" cm="1">
        <f t="array" ref="M579">IFERROR(INDEX(tblConsorcios[Valor da Carta (R$)],MOD($J579,ROWS(tblConsorcios[Produto]))+1),"")</f>
        <v>530000</v>
      </c>
      <c r="N579" s="2" cm="1">
        <f t="array" ref="N579">IFERROR(INDEX(tblConsorcios[Prazo (meses)],MOD($J579,ROWS(tblConsorcios[Produto]))+1),"")</f>
        <v>220</v>
      </c>
      <c r="O579" s="20" cm="1">
        <f t="array" ref="O579">IFERROR(INDEX(tblConsorcios[Parcela Mensal (R$)],MOD($J579,ROWS(tblConsorcios[Produto]))+1),"")</f>
        <v>3078.82</v>
      </c>
      <c r="P579" s="20" cm="1">
        <f t="array" ref="P579">IFERROR(INDEX(tblClientes[Dividendo Mensal (R$)],INT($J579/ROWS(tblConsorcios[Produto]))+1),"")</f>
        <v>0</v>
      </c>
      <c r="Q579" s="20">
        <f t="shared" ref="Q579:Q642" si="28">IF(AND(ISNUMBER(O579),ISNUMBER(P579)),P579-O579,"")</f>
        <v>-3078.82</v>
      </c>
      <c r="R579">
        <f t="shared" ref="R579:R642" si="29">IF(AND(ISNUMBER(O579),ISNUMBER(P579),O579&lt;=P579),1,0)</f>
        <v>0</v>
      </c>
    </row>
    <row r="580" spans="10:18" x14ac:dyDescent="0.2">
      <c r="J580">
        <f t="shared" si="27"/>
        <v>578</v>
      </c>
      <c r="K580" cm="1">
        <f t="array" ref="K580">IFERROR(INDEX(tblClientes[Cliente],INT($J580/ROWS(tblConsorcios[Produto]))+1),"")</f>
        <v>0</v>
      </c>
      <c r="L580" t="str" cm="1">
        <f t="array" ref="L580">IFERROR(INDEX(tblConsorcios[Produto],MOD($J580,ROWS(tblConsorcios[Produto]))+1),"")</f>
        <v>Imóvel IE530 – 200m</v>
      </c>
      <c r="M580" s="20" cm="1">
        <f t="array" ref="M580">IFERROR(INDEX(tblConsorcios[Valor da Carta (R$)],MOD($J580,ROWS(tblConsorcios[Produto]))+1),"")</f>
        <v>530000</v>
      </c>
      <c r="N580" s="2" cm="1">
        <f t="array" ref="N580">IFERROR(INDEX(tblConsorcios[Prazo (meses)],MOD($J580,ROWS(tblConsorcios[Produto]))+1),"")</f>
        <v>200</v>
      </c>
      <c r="O580" s="20" cm="1">
        <f t="array" ref="O580">IFERROR(INDEX(tblConsorcios[Parcela Mensal (R$)],MOD($J580,ROWS(tblConsorcios[Produto]))+1),"")</f>
        <v>3360.2</v>
      </c>
      <c r="P580" s="20" cm="1">
        <f t="array" ref="P580">IFERROR(INDEX(tblClientes[Dividendo Mensal (R$)],INT($J580/ROWS(tblConsorcios[Produto]))+1),"")</f>
        <v>0</v>
      </c>
      <c r="Q580" s="20">
        <f t="shared" si="28"/>
        <v>-3360.2</v>
      </c>
      <c r="R580">
        <f t="shared" si="29"/>
        <v>0</v>
      </c>
    </row>
    <row r="581" spans="10:18" x14ac:dyDescent="0.2">
      <c r="J581">
        <f t="shared" si="27"/>
        <v>579</v>
      </c>
      <c r="K581" cm="1">
        <f t="array" ref="K581">IFERROR(INDEX(tblClientes[Cliente],INT($J581/ROWS(tblConsorcios[Produto]))+1),"")</f>
        <v>0</v>
      </c>
      <c r="L581" t="str" cm="1">
        <f t="array" ref="L581">IFERROR(INDEX(tblConsorcios[Produto],MOD($J581,ROWS(tblConsorcios[Produto]))+1),"")</f>
        <v>Imóvel IE500 – 240m</v>
      </c>
      <c r="M581" s="20" cm="1">
        <f t="array" ref="M581">IFERROR(INDEX(tblConsorcios[Valor da Carta (R$)],MOD($J581,ROWS(tblConsorcios[Produto]))+1),"")</f>
        <v>500000</v>
      </c>
      <c r="N581" s="2" cm="1">
        <f t="array" ref="N581">IFERROR(INDEX(tblConsorcios[Prazo (meses)],MOD($J581,ROWS(tblConsorcios[Produto]))+1),"")</f>
        <v>240</v>
      </c>
      <c r="O581" s="20" cm="1">
        <f t="array" ref="O581">IFERROR(INDEX(tblConsorcios[Parcela Mensal (R$)],MOD($J581,ROWS(tblConsorcios[Produto]))+1),"")</f>
        <v>2683.33</v>
      </c>
      <c r="P581" s="20" cm="1">
        <f t="array" ref="P581">IFERROR(INDEX(tblClientes[Dividendo Mensal (R$)],INT($J581/ROWS(tblConsorcios[Produto]))+1),"")</f>
        <v>0</v>
      </c>
      <c r="Q581" s="20">
        <f t="shared" si="28"/>
        <v>-2683.33</v>
      </c>
      <c r="R581">
        <f t="shared" si="29"/>
        <v>0</v>
      </c>
    </row>
    <row r="582" spans="10:18" x14ac:dyDescent="0.2">
      <c r="J582">
        <f t="shared" si="27"/>
        <v>580</v>
      </c>
      <c r="K582" cm="1">
        <f t="array" ref="K582">IFERROR(INDEX(tblClientes[Cliente],INT($J582/ROWS(tblConsorcios[Produto]))+1),"")</f>
        <v>0</v>
      </c>
      <c r="L582" t="str" cm="1">
        <f t="array" ref="L582">IFERROR(INDEX(tblConsorcios[Produto],MOD($J582,ROWS(tblConsorcios[Produto]))+1),"")</f>
        <v>Imóvel IE500 – 220m</v>
      </c>
      <c r="M582" s="20" cm="1">
        <f t="array" ref="M582">IFERROR(INDEX(tblConsorcios[Valor da Carta (R$)],MOD($J582,ROWS(tblConsorcios[Produto]))+1),"")</f>
        <v>500000</v>
      </c>
      <c r="N582" s="2" cm="1">
        <f t="array" ref="N582">IFERROR(INDEX(tblConsorcios[Prazo (meses)],MOD($J582,ROWS(tblConsorcios[Produto]))+1),"")</f>
        <v>220</v>
      </c>
      <c r="O582" s="20" cm="1">
        <f t="array" ref="O582">IFERROR(INDEX(tblConsorcios[Parcela Mensal (R$)],MOD($J582,ROWS(tblConsorcios[Produto]))+1),"")</f>
        <v>2904.55</v>
      </c>
      <c r="P582" s="20" cm="1">
        <f t="array" ref="P582">IFERROR(INDEX(tblClientes[Dividendo Mensal (R$)],INT($J582/ROWS(tblConsorcios[Produto]))+1),"")</f>
        <v>0</v>
      </c>
      <c r="Q582" s="20">
        <f t="shared" si="28"/>
        <v>-2904.55</v>
      </c>
      <c r="R582">
        <f t="shared" si="29"/>
        <v>0</v>
      </c>
    </row>
    <row r="583" spans="10:18" x14ac:dyDescent="0.2">
      <c r="J583">
        <f t="shared" si="27"/>
        <v>581</v>
      </c>
      <c r="K583" cm="1">
        <f t="array" ref="K583">IFERROR(INDEX(tblClientes[Cliente],INT($J583/ROWS(tblConsorcios[Produto]))+1),"")</f>
        <v>0</v>
      </c>
      <c r="L583" t="str" cm="1">
        <f t="array" ref="L583">IFERROR(INDEX(tblConsorcios[Produto],MOD($J583,ROWS(tblConsorcios[Produto]))+1),"")</f>
        <v>Imóvel IE500 – 200m</v>
      </c>
      <c r="M583" s="20" cm="1">
        <f t="array" ref="M583">IFERROR(INDEX(tblConsorcios[Valor da Carta (R$)],MOD($J583,ROWS(tblConsorcios[Produto]))+1),"")</f>
        <v>500000</v>
      </c>
      <c r="N583" s="2" cm="1">
        <f t="array" ref="N583">IFERROR(INDEX(tblConsorcios[Prazo (meses)],MOD($J583,ROWS(tblConsorcios[Produto]))+1),"")</f>
        <v>200</v>
      </c>
      <c r="O583" s="20" cm="1">
        <f t="array" ref="O583">IFERROR(INDEX(tblConsorcios[Parcela Mensal (R$)],MOD($J583,ROWS(tblConsorcios[Produto]))+1),"")</f>
        <v>3170</v>
      </c>
      <c r="P583" s="20" cm="1">
        <f t="array" ref="P583">IFERROR(INDEX(tblClientes[Dividendo Mensal (R$)],INT($J583/ROWS(tblConsorcios[Produto]))+1),"")</f>
        <v>0</v>
      </c>
      <c r="Q583" s="20">
        <f t="shared" si="28"/>
        <v>-3170</v>
      </c>
      <c r="R583">
        <f t="shared" si="29"/>
        <v>0</v>
      </c>
    </row>
    <row r="584" spans="10:18" x14ac:dyDescent="0.2">
      <c r="J584">
        <f t="shared" si="27"/>
        <v>582</v>
      </c>
      <c r="K584" cm="1">
        <f t="array" ref="K584">IFERROR(INDEX(tblClientes[Cliente],INT($J584/ROWS(tblConsorcios[Produto]))+1),"")</f>
        <v>0</v>
      </c>
      <c r="L584" t="str" cm="1">
        <f t="array" ref="L584">IFERROR(INDEX(tblConsorcios[Produto],MOD($J584,ROWS(tblConsorcios[Produto]))+1),"")</f>
        <v>Imóvel IE480 – 240m</v>
      </c>
      <c r="M584" s="20" cm="1">
        <f t="array" ref="M584">IFERROR(INDEX(tblConsorcios[Valor da Carta (R$)],MOD($J584,ROWS(tblConsorcios[Produto]))+1),"")</f>
        <v>480000</v>
      </c>
      <c r="N584" s="2" cm="1">
        <f t="array" ref="N584">IFERROR(INDEX(tblConsorcios[Prazo (meses)],MOD($J584,ROWS(tblConsorcios[Produto]))+1),"")</f>
        <v>240</v>
      </c>
      <c r="O584" s="20" cm="1">
        <f t="array" ref="O584">IFERROR(INDEX(tblConsorcios[Parcela Mensal (R$)],MOD($J584,ROWS(tblConsorcios[Produto]))+1),"")</f>
        <v>2576</v>
      </c>
      <c r="P584" s="20" cm="1">
        <f t="array" ref="P584">IFERROR(INDEX(tblClientes[Dividendo Mensal (R$)],INT($J584/ROWS(tblConsorcios[Produto]))+1),"")</f>
        <v>0</v>
      </c>
      <c r="Q584" s="20">
        <f t="shared" si="28"/>
        <v>-2576</v>
      </c>
      <c r="R584">
        <f t="shared" si="29"/>
        <v>0</v>
      </c>
    </row>
    <row r="585" spans="10:18" x14ac:dyDescent="0.2">
      <c r="J585">
        <f t="shared" si="27"/>
        <v>583</v>
      </c>
      <c r="K585" cm="1">
        <f t="array" ref="K585">IFERROR(INDEX(tblClientes[Cliente],INT($J585/ROWS(tblConsorcios[Produto]))+1),"")</f>
        <v>0</v>
      </c>
      <c r="L585" t="str" cm="1">
        <f t="array" ref="L585">IFERROR(INDEX(tblConsorcios[Produto],MOD($J585,ROWS(tblConsorcios[Produto]))+1),"")</f>
        <v>Imóvel IE480 – 220m</v>
      </c>
      <c r="M585" s="20" cm="1">
        <f t="array" ref="M585">IFERROR(INDEX(tblConsorcios[Valor da Carta (R$)],MOD($J585,ROWS(tblConsorcios[Produto]))+1),"")</f>
        <v>480000</v>
      </c>
      <c r="N585" s="2" cm="1">
        <f t="array" ref="N585">IFERROR(INDEX(tblConsorcios[Prazo (meses)],MOD($J585,ROWS(tblConsorcios[Produto]))+1),"")</f>
        <v>220</v>
      </c>
      <c r="O585" s="20" cm="1">
        <f t="array" ref="O585">IFERROR(INDEX(tblConsorcios[Parcela Mensal (R$)],MOD($J585,ROWS(tblConsorcios[Produto]))+1),"")</f>
        <v>2788.36</v>
      </c>
      <c r="P585" s="20" cm="1">
        <f t="array" ref="P585">IFERROR(INDEX(tblClientes[Dividendo Mensal (R$)],INT($J585/ROWS(tblConsorcios[Produto]))+1),"")</f>
        <v>0</v>
      </c>
      <c r="Q585" s="20">
        <f t="shared" si="28"/>
        <v>-2788.36</v>
      </c>
      <c r="R585">
        <f t="shared" si="29"/>
        <v>0</v>
      </c>
    </row>
    <row r="586" spans="10:18" x14ac:dyDescent="0.2">
      <c r="J586">
        <f t="shared" si="27"/>
        <v>584</v>
      </c>
      <c r="K586" cm="1">
        <f t="array" ref="K586">IFERROR(INDEX(tblClientes[Cliente],INT($J586/ROWS(tblConsorcios[Produto]))+1),"")</f>
        <v>0</v>
      </c>
      <c r="L586" t="str" cm="1">
        <f t="array" ref="L586">IFERROR(INDEX(tblConsorcios[Produto],MOD($J586,ROWS(tblConsorcios[Produto]))+1),"")</f>
        <v>Imóvel IE480 – 200m</v>
      </c>
      <c r="M586" s="20" cm="1">
        <f t="array" ref="M586">IFERROR(INDEX(tblConsorcios[Valor da Carta (R$)],MOD($J586,ROWS(tblConsorcios[Produto]))+1),"")</f>
        <v>480000</v>
      </c>
      <c r="N586" s="2" cm="1">
        <f t="array" ref="N586">IFERROR(INDEX(tblConsorcios[Prazo (meses)],MOD($J586,ROWS(tblConsorcios[Produto]))+1),"")</f>
        <v>200</v>
      </c>
      <c r="O586" s="20" cm="1">
        <f t="array" ref="O586">IFERROR(INDEX(tblConsorcios[Parcela Mensal (R$)],MOD($J586,ROWS(tblConsorcios[Produto]))+1),"")</f>
        <v>3043.2</v>
      </c>
      <c r="P586" s="20" cm="1">
        <f t="array" ref="P586">IFERROR(INDEX(tblClientes[Dividendo Mensal (R$)],INT($J586/ROWS(tblConsorcios[Produto]))+1),"")</f>
        <v>0</v>
      </c>
      <c r="Q586" s="20">
        <f t="shared" si="28"/>
        <v>-3043.2</v>
      </c>
      <c r="R586">
        <f t="shared" si="29"/>
        <v>0</v>
      </c>
    </row>
    <row r="587" spans="10:18" x14ac:dyDescent="0.2">
      <c r="J587">
        <f t="shared" si="27"/>
        <v>585</v>
      </c>
      <c r="K587" cm="1">
        <f t="array" ref="K587">IFERROR(INDEX(tblClientes[Cliente],INT($J587/ROWS(tblConsorcios[Produto]))+1),"")</f>
        <v>0</v>
      </c>
      <c r="L587" t="str" cm="1">
        <f t="array" ref="L587">IFERROR(INDEX(tblConsorcios[Produto],MOD($J587,ROWS(tblConsorcios[Produto]))+1),"")</f>
        <v>Imóvel IE450 – 240m</v>
      </c>
      <c r="M587" s="20" cm="1">
        <f t="array" ref="M587">IFERROR(INDEX(tblConsorcios[Valor da Carta (R$)],MOD($J587,ROWS(tblConsorcios[Produto]))+1),"")</f>
        <v>450000</v>
      </c>
      <c r="N587" s="2" cm="1">
        <f t="array" ref="N587">IFERROR(INDEX(tblConsorcios[Prazo (meses)],MOD($J587,ROWS(tblConsorcios[Produto]))+1),"")</f>
        <v>240</v>
      </c>
      <c r="O587" s="20" cm="1">
        <f t="array" ref="O587">IFERROR(INDEX(tblConsorcios[Parcela Mensal (R$)],MOD($J587,ROWS(tblConsorcios[Produto]))+1),"")</f>
        <v>2415</v>
      </c>
      <c r="P587" s="20" cm="1">
        <f t="array" ref="P587">IFERROR(INDEX(tblClientes[Dividendo Mensal (R$)],INT($J587/ROWS(tblConsorcios[Produto]))+1),"")</f>
        <v>0</v>
      </c>
      <c r="Q587" s="20">
        <f t="shared" si="28"/>
        <v>-2415</v>
      </c>
      <c r="R587">
        <f t="shared" si="29"/>
        <v>0</v>
      </c>
    </row>
    <row r="588" spans="10:18" x14ac:dyDescent="0.2">
      <c r="J588">
        <f t="shared" si="27"/>
        <v>586</v>
      </c>
      <c r="K588" cm="1">
        <f t="array" ref="K588">IFERROR(INDEX(tblClientes[Cliente],INT($J588/ROWS(tblConsorcios[Produto]))+1),"")</f>
        <v>0</v>
      </c>
      <c r="L588" t="str" cm="1">
        <f t="array" ref="L588">IFERROR(INDEX(tblConsorcios[Produto],MOD($J588,ROWS(tblConsorcios[Produto]))+1),"")</f>
        <v>Imóvel IE450 – 220m</v>
      </c>
      <c r="M588" s="20" cm="1">
        <f t="array" ref="M588">IFERROR(INDEX(tblConsorcios[Valor da Carta (R$)],MOD($J588,ROWS(tblConsorcios[Produto]))+1),"")</f>
        <v>450000</v>
      </c>
      <c r="N588" s="2" cm="1">
        <f t="array" ref="N588">IFERROR(INDEX(tblConsorcios[Prazo (meses)],MOD($J588,ROWS(tblConsorcios[Produto]))+1),"")</f>
        <v>220</v>
      </c>
      <c r="O588" s="20" cm="1">
        <f t="array" ref="O588">IFERROR(INDEX(tblConsorcios[Parcela Mensal (R$)],MOD($J588,ROWS(tblConsorcios[Produto]))+1),"")</f>
        <v>2614.09</v>
      </c>
      <c r="P588" s="20" cm="1">
        <f t="array" ref="P588">IFERROR(INDEX(tblClientes[Dividendo Mensal (R$)],INT($J588/ROWS(tblConsorcios[Produto]))+1),"")</f>
        <v>0</v>
      </c>
      <c r="Q588" s="20">
        <f t="shared" si="28"/>
        <v>-2614.09</v>
      </c>
      <c r="R588">
        <f t="shared" si="29"/>
        <v>0</v>
      </c>
    </row>
    <row r="589" spans="10:18" x14ac:dyDescent="0.2">
      <c r="J589">
        <f t="shared" si="27"/>
        <v>587</v>
      </c>
      <c r="K589" cm="1">
        <f t="array" ref="K589">IFERROR(INDEX(tblClientes[Cliente],INT($J589/ROWS(tblConsorcios[Produto]))+1),"")</f>
        <v>0</v>
      </c>
      <c r="L589" t="str" cm="1">
        <f t="array" ref="L589">IFERROR(INDEX(tblConsorcios[Produto],MOD($J589,ROWS(tblConsorcios[Produto]))+1),"")</f>
        <v>Imóvel IE450 – 200m</v>
      </c>
      <c r="M589" s="20" cm="1">
        <f t="array" ref="M589">IFERROR(INDEX(tblConsorcios[Valor da Carta (R$)],MOD($J589,ROWS(tblConsorcios[Produto]))+1),"")</f>
        <v>450000</v>
      </c>
      <c r="N589" s="2" cm="1">
        <f t="array" ref="N589">IFERROR(INDEX(tblConsorcios[Prazo (meses)],MOD($J589,ROWS(tblConsorcios[Produto]))+1),"")</f>
        <v>200</v>
      </c>
      <c r="O589" s="20" cm="1">
        <f t="array" ref="O589">IFERROR(INDEX(tblConsorcios[Parcela Mensal (R$)],MOD($J589,ROWS(tblConsorcios[Produto]))+1),"")</f>
        <v>2853</v>
      </c>
      <c r="P589" s="20" cm="1">
        <f t="array" ref="P589">IFERROR(INDEX(tblClientes[Dividendo Mensal (R$)],INT($J589/ROWS(tblConsorcios[Produto]))+1),"")</f>
        <v>0</v>
      </c>
      <c r="Q589" s="20">
        <f t="shared" si="28"/>
        <v>-2853</v>
      </c>
      <c r="R589">
        <f t="shared" si="29"/>
        <v>0</v>
      </c>
    </row>
    <row r="590" spans="10:18" x14ac:dyDescent="0.2">
      <c r="J590">
        <f t="shared" si="27"/>
        <v>588</v>
      </c>
      <c r="K590" cm="1">
        <f t="array" ref="K590">IFERROR(INDEX(tblClientes[Cliente],INT($J590/ROWS(tblConsorcios[Produto]))+1),"")</f>
        <v>0</v>
      </c>
      <c r="L590" t="str" cm="1">
        <f t="array" ref="L590">IFERROR(INDEX(tblConsorcios[Produto],MOD($J590,ROWS(tblConsorcios[Produto]))+1),"")</f>
        <v>Imóvel IE430 – 240m</v>
      </c>
      <c r="M590" s="20" cm="1">
        <f t="array" ref="M590">IFERROR(INDEX(tblConsorcios[Valor da Carta (R$)],MOD($J590,ROWS(tblConsorcios[Produto]))+1),"")</f>
        <v>430000</v>
      </c>
      <c r="N590" s="2" cm="1">
        <f t="array" ref="N590">IFERROR(INDEX(tblConsorcios[Prazo (meses)],MOD($J590,ROWS(tblConsorcios[Produto]))+1),"")</f>
        <v>240</v>
      </c>
      <c r="O590" s="20" cm="1">
        <f t="array" ref="O590">IFERROR(INDEX(tblConsorcios[Parcela Mensal (R$)],MOD($J590,ROWS(tblConsorcios[Produto]))+1),"")</f>
        <v>2307.67</v>
      </c>
      <c r="P590" s="20" cm="1">
        <f t="array" ref="P590">IFERROR(INDEX(tblClientes[Dividendo Mensal (R$)],INT($J590/ROWS(tblConsorcios[Produto]))+1),"")</f>
        <v>0</v>
      </c>
      <c r="Q590" s="20">
        <f t="shared" si="28"/>
        <v>-2307.67</v>
      </c>
      <c r="R590">
        <f t="shared" si="29"/>
        <v>0</v>
      </c>
    </row>
    <row r="591" spans="10:18" x14ac:dyDescent="0.2">
      <c r="J591">
        <f t="shared" si="27"/>
        <v>589</v>
      </c>
      <c r="K591" cm="1">
        <f t="array" ref="K591">IFERROR(INDEX(tblClientes[Cliente],INT($J591/ROWS(tblConsorcios[Produto]))+1),"")</f>
        <v>0</v>
      </c>
      <c r="L591" t="str" cm="1">
        <f t="array" ref="L591">IFERROR(INDEX(tblConsorcios[Produto],MOD($J591,ROWS(tblConsorcios[Produto]))+1),"")</f>
        <v>Imóvel IE430 – 220m</v>
      </c>
      <c r="M591" s="20" cm="1">
        <f t="array" ref="M591">IFERROR(INDEX(tblConsorcios[Valor da Carta (R$)],MOD($J591,ROWS(tblConsorcios[Produto]))+1),"")</f>
        <v>430000</v>
      </c>
      <c r="N591" s="2" cm="1">
        <f t="array" ref="N591">IFERROR(INDEX(tblConsorcios[Prazo (meses)],MOD($J591,ROWS(tblConsorcios[Produto]))+1),"")</f>
        <v>220</v>
      </c>
      <c r="O591" s="20" cm="1">
        <f t="array" ref="O591">IFERROR(INDEX(tblConsorcios[Parcela Mensal (R$)],MOD($J591,ROWS(tblConsorcios[Produto]))+1),"")</f>
        <v>2497.91</v>
      </c>
      <c r="P591" s="20" cm="1">
        <f t="array" ref="P591">IFERROR(INDEX(tblClientes[Dividendo Mensal (R$)],INT($J591/ROWS(tblConsorcios[Produto]))+1),"")</f>
        <v>0</v>
      </c>
      <c r="Q591" s="20">
        <f t="shared" si="28"/>
        <v>-2497.91</v>
      </c>
      <c r="R591">
        <f t="shared" si="29"/>
        <v>0</v>
      </c>
    </row>
    <row r="592" spans="10:18" x14ac:dyDescent="0.2">
      <c r="J592">
        <f t="shared" si="27"/>
        <v>590</v>
      </c>
      <c r="K592" cm="1">
        <f t="array" ref="K592">IFERROR(INDEX(tblClientes[Cliente],INT($J592/ROWS(tblConsorcios[Produto]))+1),"")</f>
        <v>0</v>
      </c>
      <c r="L592" t="str" cm="1">
        <f t="array" ref="L592">IFERROR(INDEX(tblConsorcios[Produto],MOD($J592,ROWS(tblConsorcios[Produto]))+1),"")</f>
        <v>Imóvel IE430 – 200m</v>
      </c>
      <c r="M592" s="20" cm="1">
        <f t="array" ref="M592">IFERROR(INDEX(tblConsorcios[Valor da Carta (R$)],MOD($J592,ROWS(tblConsorcios[Produto]))+1),"")</f>
        <v>430000</v>
      </c>
      <c r="N592" s="2" cm="1">
        <f t="array" ref="N592">IFERROR(INDEX(tblConsorcios[Prazo (meses)],MOD($J592,ROWS(tblConsorcios[Produto]))+1),"")</f>
        <v>200</v>
      </c>
      <c r="O592" s="20" cm="1">
        <f t="array" ref="O592">IFERROR(INDEX(tblConsorcios[Parcela Mensal (R$)],MOD($J592,ROWS(tblConsorcios[Produto]))+1),"")</f>
        <v>2726.2</v>
      </c>
      <c r="P592" s="20" cm="1">
        <f t="array" ref="P592">IFERROR(INDEX(tblClientes[Dividendo Mensal (R$)],INT($J592/ROWS(tblConsorcios[Produto]))+1),"")</f>
        <v>0</v>
      </c>
      <c r="Q592" s="20">
        <f t="shared" si="28"/>
        <v>-2726.2</v>
      </c>
      <c r="R592">
        <f t="shared" si="29"/>
        <v>0</v>
      </c>
    </row>
    <row r="593" spans="10:18" x14ac:dyDescent="0.2">
      <c r="J593">
        <f t="shared" si="27"/>
        <v>591</v>
      </c>
      <c r="K593" cm="1">
        <f t="array" ref="K593">IFERROR(INDEX(tblClientes[Cliente],INT($J593/ROWS(tblConsorcios[Produto]))+1),"")</f>
        <v>0</v>
      </c>
      <c r="L593" t="str" cm="1">
        <f t="array" ref="L593">IFERROR(INDEX(tblConsorcios[Produto],MOD($J593,ROWS(tblConsorcios[Produto]))+1),"")</f>
        <v>Imóvel IE400 – 240m</v>
      </c>
      <c r="M593" s="20" cm="1">
        <f t="array" ref="M593">IFERROR(INDEX(tblConsorcios[Valor da Carta (R$)],MOD($J593,ROWS(tblConsorcios[Produto]))+1),"")</f>
        <v>400000</v>
      </c>
      <c r="N593" s="2" cm="1">
        <f t="array" ref="N593">IFERROR(INDEX(tblConsorcios[Prazo (meses)],MOD($J593,ROWS(tblConsorcios[Produto]))+1),"")</f>
        <v>240</v>
      </c>
      <c r="O593" s="20" cm="1">
        <f t="array" ref="O593">IFERROR(INDEX(tblConsorcios[Parcela Mensal (R$)],MOD($J593,ROWS(tblConsorcios[Produto]))+1),"")</f>
        <v>2146.67</v>
      </c>
      <c r="P593" s="20" cm="1">
        <f t="array" ref="P593">IFERROR(INDEX(tblClientes[Dividendo Mensal (R$)],INT($J593/ROWS(tblConsorcios[Produto]))+1),"")</f>
        <v>0</v>
      </c>
      <c r="Q593" s="20">
        <f t="shared" si="28"/>
        <v>-2146.67</v>
      </c>
      <c r="R593">
        <f t="shared" si="29"/>
        <v>0</v>
      </c>
    </row>
    <row r="594" spans="10:18" x14ac:dyDescent="0.2">
      <c r="J594">
        <f t="shared" si="27"/>
        <v>592</v>
      </c>
      <c r="K594" cm="1">
        <f t="array" ref="K594">IFERROR(INDEX(tblClientes[Cliente],INT($J594/ROWS(tblConsorcios[Produto]))+1),"")</f>
        <v>0</v>
      </c>
      <c r="L594" t="str" cm="1">
        <f t="array" ref="L594">IFERROR(INDEX(tblConsorcios[Produto],MOD($J594,ROWS(tblConsorcios[Produto]))+1),"")</f>
        <v>Imóvel IE400 – 220m</v>
      </c>
      <c r="M594" s="20" cm="1">
        <f t="array" ref="M594">IFERROR(INDEX(tblConsorcios[Valor da Carta (R$)],MOD($J594,ROWS(tblConsorcios[Produto]))+1),"")</f>
        <v>400000</v>
      </c>
      <c r="N594" s="2" cm="1">
        <f t="array" ref="N594">IFERROR(INDEX(tblConsorcios[Prazo (meses)],MOD($J594,ROWS(tblConsorcios[Produto]))+1),"")</f>
        <v>220</v>
      </c>
      <c r="O594" s="20" cm="1">
        <f t="array" ref="O594">IFERROR(INDEX(tblConsorcios[Parcela Mensal (R$)],MOD($J594,ROWS(tblConsorcios[Produto]))+1),"")</f>
        <v>2323.64</v>
      </c>
      <c r="P594" s="20" cm="1">
        <f t="array" ref="P594">IFERROR(INDEX(tblClientes[Dividendo Mensal (R$)],INT($J594/ROWS(tblConsorcios[Produto]))+1),"")</f>
        <v>0</v>
      </c>
      <c r="Q594" s="20">
        <f t="shared" si="28"/>
        <v>-2323.64</v>
      </c>
      <c r="R594">
        <f t="shared" si="29"/>
        <v>0</v>
      </c>
    </row>
    <row r="595" spans="10:18" x14ac:dyDescent="0.2">
      <c r="J595">
        <f t="shared" si="27"/>
        <v>593</v>
      </c>
      <c r="K595" cm="1">
        <f t="array" ref="K595">IFERROR(INDEX(tblClientes[Cliente],INT($J595/ROWS(tblConsorcios[Produto]))+1),"")</f>
        <v>0</v>
      </c>
      <c r="L595" t="str" cm="1">
        <f t="array" ref="L595">IFERROR(INDEX(tblConsorcios[Produto],MOD($J595,ROWS(tblConsorcios[Produto]))+1),"")</f>
        <v>Imóvel IE400 – 200m</v>
      </c>
      <c r="M595" s="20" cm="1">
        <f t="array" ref="M595">IFERROR(INDEX(tblConsorcios[Valor da Carta (R$)],MOD($J595,ROWS(tblConsorcios[Produto]))+1),"")</f>
        <v>400000</v>
      </c>
      <c r="N595" s="2" cm="1">
        <f t="array" ref="N595">IFERROR(INDEX(tblConsorcios[Prazo (meses)],MOD($J595,ROWS(tblConsorcios[Produto]))+1),"")</f>
        <v>200</v>
      </c>
      <c r="O595" s="20" cm="1">
        <f t="array" ref="O595">IFERROR(INDEX(tblConsorcios[Parcela Mensal (R$)],MOD($J595,ROWS(tblConsorcios[Produto]))+1),"")</f>
        <v>2536</v>
      </c>
      <c r="P595" s="20" cm="1">
        <f t="array" ref="P595">IFERROR(INDEX(tblClientes[Dividendo Mensal (R$)],INT($J595/ROWS(tblConsorcios[Produto]))+1),"")</f>
        <v>0</v>
      </c>
      <c r="Q595" s="20">
        <f t="shared" si="28"/>
        <v>-2536</v>
      </c>
      <c r="R595">
        <f t="shared" si="29"/>
        <v>0</v>
      </c>
    </row>
    <row r="596" spans="10:18" x14ac:dyDescent="0.2">
      <c r="J596">
        <f t="shared" si="27"/>
        <v>594</v>
      </c>
      <c r="K596" cm="1">
        <f t="array" ref="K596">IFERROR(INDEX(tblClientes[Cliente],INT($J596/ROWS(tblConsorcios[Produto]))+1),"")</f>
        <v>0</v>
      </c>
      <c r="L596" t="str" cm="1">
        <f t="array" ref="L596">IFERROR(INDEX(tblConsorcios[Produto],MOD($J596,ROWS(tblConsorcios[Produto]))+1),"")</f>
        <v>Imóvel IE380 – 240m</v>
      </c>
      <c r="M596" s="20" cm="1">
        <f t="array" ref="M596">IFERROR(INDEX(tblConsorcios[Valor da Carta (R$)],MOD($J596,ROWS(tblConsorcios[Produto]))+1),"")</f>
        <v>380000</v>
      </c>
      <c r="N596" s="2" cm="1">
        <f t="array" ref="N596">IFERROR(INDEX(tblConsorcios[Prazo (meses)],MOD($J596,ROWS(tblConsorcios[Produto]))+1),"")</f>
        <v>240</v>
      </c>
      <c r="O596" s="20" cm="1">
        <f t="array" ref="O596">IFERROR(INDEX(tblConsorcios[Parcela Mensal (R$)],MOD($J596,ROWS(tblConsorcios[Produto]))+1),"")</f>
        <v>2039.33</v>
      </c>
      <c r="P596" s="20" cm="1">
        <f t="array" ref="P596">IFERROR(INDEX(tblClientes[Dividendo Mensal (R$)],INT($J596/ROWS(tblConsorcios[Produto]))+1),"")</f>
        <v>0</v>
      </c>
      <c r="Q596" s="20">
        <f t="shared" si="28"/>
        <v>-2039.33</v>
      </c>
      <c r="R596">
        <f t="shared" si="29"/>
        <v>0</v>
      </c>
    </row>
    <row r="597" spans="10:18" x14ac:dyDescent="0.2">
      <c r="J597">
        <f t="shared" si="27"/>
        <v>595</v>
      </c>
      <c r="K597" cm="1">
        <f t="array" ref="K597">IFERROR(INDEX(tblClientes[Cliente],INT($J597/ROWS(tblConsorcios[Produto]))+1),"")</f>
        <v>0</v>
      </c>
      <c r="L597" t="str" cm="1">
        <f t="array" ref="L597">IFERROR(INDEX(tblConsorcios[Produto],MOD($J597,ROWS(tblConsorcios[Produto]))+1),"")</f>
        <v>Imóvel IE380 – 220m</v>
      </c>
      <c r="M597" s="20" cm="1">
        <f t="array" ref="M597">IFERROR(INDEX(tblConsorcios[Valor da Carta (R$)],MOD($J597,ROWS(tblConsorcios[Produto]))+1),"")</f>
        <v>380000</v>
      </c>
      <c r="N597" s="2" cm="1">
        <f t="array" ref="N597">IFERROR(INDEX(tblConsorcios[Prazo (meses)],MOD($J597,ROWS(tblConsorcios[Produto]))+1),"")</f>
        <v>220</v>
      </c>
      <c r="O597" s="20" cm="1">
        <f t="array" ref="O597">IFERROR(INDEX(tblConsorcios[Parcela Mensal (R$)],MOD($J597,ROWS(tblConsorcios[Produto]))+1),"")</f>
        <v>2207.4499999999998</v>
      </c>
      <c r="P597" s="20" cm="1">
        <f t="array" ref="P597">IFERROR(INDEX(tblClientes[Dividendo Mensal (R$)],INT($J597/ROWS(tblConsorcios[Produto]))+1),"")</f>
        <v>0</v>
      </c>
      <c r="Q597" s="20">
        <f t="shared" si="28"/>
        <v>-2207.4499999999998</v>
      </c>
      <c r="R597">
        <f t="shared" si="29"/>
        <v>0</v>
      </c>
    </row>
    <row r="598" spans="10:18" x14ac:dyDescent="0.2">
      <c r="J598">
        <f t="shared" si="27"/>
        <v>596</v>
      </c>
      <c r="K598" cm="1">
        <f t="array" ref="K598">IFERROR(INDEX(tblClientes[Cliente],INT($J598/ROWS(tblConsorcios[Produto]))+1),"")</f>
        <v>0</v>
      </c>
      <c r="L598" t="str" cm="1">
        <f t="array" ref="L598">IFERROR(INDEX(tblConsorcios[Produto],MOD($J598,ROWS(tblConsorcios[Produto]))+1),"")</f>
        <v>Imóvel IE380 – 200m</v>
      </c>
      <c r="M598" s="20" cm="1">
        <f t="array" ref="M598">IFERROR(INDEX(tblConsorcios[Valor da Carta (R$)],MOD($J598,ROWS(tblConsorcios[Produto]))+1),"")</f>
        <v>380000</v>
      </c>
      <c r="N598" s="2" cm="1">
        <f t="array" ref="N598">IFERROR(INDEX(tblConsorcios[Prazo (meses)],MOD($J598,ROWS(tblConsorcios[Produto]))+1),"")</f>
        <v>200</v>
      </c>
      <c r="O598" s="20" cm="1">
        <f t="array" ref="O598">IFERROR(INDEX(tblConsorcios[Parcela Mensal (R$)],MOD($J598,ROWS(tblConsorcios[Produto]))+1),"")</f>
        <v>2409.1999999999998</v>
      </c>
      <c r="P598" s="20" cm="1">
        <f t="array" ref="P598">IFERROR(INDEX(tblClientes[Dividendo Mensal (R$)],INT($J598/ROWS(tblConsorcios[Produto]))+1),"")</f>
        <v>0</v>
      </c>
      <c r="Q598" s="20">
        <f t="shared" si="28"/>
        <v>-2409.1999999999998</v>
      </c>
      <c r="R598">
        <f t="shared" si="29"/>
        <v>0</v>
      </c>
    </row>
    <row r="599" spans="10:18" x14ac:dyDescent="0.2">
      <c r="J599">
        <f t="shared" si="27"/>
        <v>597</v>
      </c>
      <c r="K599" cm="1">
        <f t="array" ref="K599">IFERROR(INDEX(tblClientes[Cliente],INT($J599/ROWS(tblConsorcios[Produto]))+1),"")</f>
        <v>0</v>
      </c>
      <c r="L599" t="str" cm="1">
        <f t="array" ref="L599">IFERROR(INDEX(tblConsorcios[Produto],MOD($J599,ROWS(tblConsorcios[Produto]))+1),"")</f>
        <v>Imóvel IE350 – 240m</v>
      </c>
      <c r="M599" s="20" cm="1">
        <f t="array" ref="M599">IFERROR(INDEX(tblConsorcios[Valor da Carta (R$)],MOD($J599,ROWS(tblConsorcios[Produto]))+1),"")</f>
        <v>350000</v>
      </c>
      <c r="N599" s="2" cm="1">
        <f t="array" ref="N599">IFERROR(INDEX(tblConsorcios[Prazo (meses)],MOD($J599,ROWS(tblConsorcios[Produto]))+1),"")</f>
        <v>240</v>
      </c>
      <c r="O599" s="20" cm="1">
        <f t="array" ref="O599">IFERROR(INDEX(tblConsorcios[Parcela Mensal (R$)],MOD($J599,ROWS(tblConsorcios[Produto]))+1),"")</f>
        <v>1878.33</v>
      </c>
      <c r="P599" s="20" cm="1">
        <f t="array" ref="P599">IFERROR(INDEX(tblClientes[Dividendo Mensal (R$)],INT($J599/ROWS(tblConsorcios[Produto]))+1),"")</f>
        <v>0</v>
      </c>
      <c r="Q599" s="20">
        <f t="shared" si="28"/>
        <v>-1878.33</v>
      </c>
      <c r="R599">
        <f t="shared" si="29"/>
        <v>0</v>
      </c>
    </row>
    <row r="600" spans="10:18" x14ac:dyDescent="0.2">
      <c r="J600">
        <f t="shared" si="27"/>
        <v>598</v>
      </c>
      <c r="K600" cm="1">
        <f t="array" ref="K600">IFERROR(INDEX(tblClientes[Cliente],INT($J600/ROWS(tblConsorcios[Produto]))+1),"")</f>
        <v>0</v>
      </c>
      <c r="L600" t="str" cm="1">
        <f t="array" ref="L600">IFERROR(INDEX(tblConsorcios[Produto],MOD($J600,ROWS(tblConsorcios[Produto]))+1),"")</f>
        <v>Imóvel IE350 – 220m</v>
      </c>
      <c r="M600" s="20" cm="1">
        <f t="array" ref="M600">IFERROR(INDEX(tblConsorcios[Valor da Carta (R$)],MOD($J600,ROWS(tblConsorcios[Produto]))+1),"")</f>
        <v>350000</v>
      </c>
      <c r="N600" s="2" cm="1">
        <f t="array" ref="N600">IFERROR(INDEX(tblConsorcios[Prazo (meses)],MOD($J600,ROWS(tblConsorcios[Produto]))+1),"")</f>
        <v>220</v>
      </c>
      <c r="O600" s="20" cm="1">
        <f t="array" ref="O600">IFERROR(INDEX(tblConsorcios[Parcela Mensal (R$)],MOD($J600,ROWS(tblConsorcios[Produto]))+1),"")</f>
        <v>2033.18</v>
      </c>
      <c r="P600" s="20" cm="1">
        <f t="array" ref="P600">IFERROR(INDEX(tblClientes[Dividendo Mensal (R$)],INT($J600/ROWS(tblConsorcios[Produto]))+1),"")</f>
        <v>0</v>
      </c>
      <c r="Q600" s="20">
        <f t="shared" si="28"/>
        <v>-2033.18</v>
      </c>
      <c r="R600">
        <f t="shared" si="29"/>
        <v>0</v>
      </c>
    </row>
    <row r="601" spans="10:18" x14ac:dyDescent="0.2">
      <c r="J601">
        <f t="shared" si="27"/>
        <v>599</v>
      </c>
      <c r="K601" cm="1">
        <f t="array" ref="K601">IFERROR(INDEX(tblClientes[Cliente],INT($J601/ROWS(tblConsorcios[Produto]))+1),"")</f>
        <v>0</v>
      </c>
      <c r="L601" t="str" cm="1">
        <f t="array" ref="L601">IFERROR(INDEX(tblConsorcios[Produto],MOD($J601,ROWS(tblConsorcios[Produto]))+1),"")</f>
        <v>Imóvel IE350 – 200m</v>
      </c>
      <c r="M601" s="20" cm="1">
        <f t="array" ref="M601">IFERROR(INDEX(tblConsorcios[Valor da Carta (R$)],MOD($J601,ROWS(tblConsorcios[Produto]))+1),"")</f>
        <v>350000</v>
      </c>
      <c r="N601" s="2" cm="1">
        <f t="array" ref="N601">IFERROR(INDEX(tblConsorcios[Prazo (meses)],MOD($J601,ROWS(tblConsorcios[Produto]))+1),"")</f>
        <v>200</v>
      </c>
      <c r="O601" s="20" cm="1">
        <f t="array" ref="O601">IFERROR(INDEX(tblConsorcios[Parcela Mensal (R$)],MOD($J601,ROWS(tblConsorcios[Produto]))+1),"")</f>
        <v>2219</v>
      </c>
      <c r="P601" s="20" cm="1">
        <f t="array" ref="P601">IFERROR(INDEX(tblClientes[Dividendo Mensal (R$)],INT($J601/ROWS(tblConsorcios[Produto]))+1),"")</f>
        <v>0</v>
      </c>
      <c r="Q601" s="20">
        <f t="shared" si="28"/>
        <v>-2219</v>
      </c>
      <c r="R601">
        <f t="shared" si="29"/>
        <v>0</v>
      </c>
    </row>
    <row r="602" spans="10:18" x14ac:dyDescent="0.2">
      <c r="J602">
        <f t="shared" si="27"/>
        <v>600</v>
      </c>
      <c r="K602" cm="1">
        <f t="array" ref="K602">IFERROR(INDEX(tblClientes[Cliente],INT($J602/ROWS(tblConsorcios[Produto]))+1),"")</f>
        <v>0</v>
      </c>
      <c r="L602" t="str" cm="1">
        <f t="array" ref="L602">IFERROR(INDEX(tblConsorcios[Produto],MOD($J602,ROWS(tblConsorcios[Produto]))+1),"")</f>
        <v>Imóvel IE330 – 240m</v>
      </c>
      <c r="M602" s="20" cm="1">
        <f t="array" ref="M602">IFERROR(INDEX(tblConsorcios[Valor da Carta (R$)],MOD($J602,ROWS(tblConsorcios[Produto]))+1),"")</f>
        <v>330000</v>
      </c>
      <c r="N602" s="2" cm="1">
        <f t="array" ref="N602">IFERROR(INDEX(tblConsorcios[Prazo (meses)],MOD($J602,ROWS(tblConsorcios[Produto]))+1),"")</f>
        <v>240</v>
      </c>
      <c r="O602" s="20" cm="1">
        <f t="array" ref="O602">IFERROR(INDEX(tblConsorcios[Parcela Mensal (R$)],MOD($J602,ROWS(tblConsorcios[Produto]))+1),"")</f>
        <v>1771</v>
      </c>
      <c r="P602" s="20" cm="1">
        <f t="array" ref="P602">IFERROR(INDEX(tblClientes[Dividendo Mensal (R$)],INT($J602/ROWS(tblConsorcios[Produto]))+1),"")</f>
        <v>0</v>
      </c>
      <c r="Q602" s="20">
        <f t="shared" si="28"/>
        <v>-1771</v>
      </c>
      <c r="R602">
        <f t="shared" si="29"/>
        <v>0</v>
      </c>
    </row>
    <row r="603" spans="10:18" x14ac:dyDescent="0.2">
      <c r="J603">
        <f t="shared" si="27"/>
        <v>601</v>
      </c>
      <c r="K603" cm="1">
        <f t="array" ref="K603">IFERROR(INDEX(tblClientes[Cliente],INT($J603/ROWS(tblConsorcios[Produto]))+1),"")</f>
        <v>0</v>
      </c>
      <c r="L603" t="str" cm="1">
        <f t="array" ref="L603">IFERROR(INDEX(tblConsorcios[Produto],MOD($J603,ROWS(tblConsorcios[Produto]))+1),"")</f>
        <v>Imóvel IE330 – 220m</v>
      </c>
      <c r="M603" s="20" cm="1">
        <f t="array" ref="M603">IFERROR(INDEX(tblConsorcios[Valor da Carta (R$)],MOD($J603,ROWS(tblConsorcios[Produto]))+1),"")</f>
        <v>330000</v>
      </c>
      <c r="N603" s="2" cm="1">
        <f t="array" ref="N603">IFERROR(INDEX(tblConsorcios[Prazo (meses)],MOD($J603,ROWS(tblConsorcios[Produto]))+1),"")</f>
        <v>220</v>
      </c>
      <c r="O603" s="20" cm="1">
        <f t="array" ref="O603">IFERROR(INDEX(tblConsorcios[Parcela Mensal (R$)],MOD($J603,ROWS(tblConsorcios[Produto]))+1),"")</f>
        <v>1917</v>
      </c>
      <c r="P603" s="20" cm="1">
        <f t="array" ref="P603">IFERROR(INDEX(tblClientes[Dividendo Mensal (R$)],INT($J603/ROWS(tblConsorcios[Produto]))+1),"")</f>
        <v>0</v>
      </c>
      <c r="Q603" s="20">
        <f t="shared" si="28"/>
        <v>-1917</v>
      </c>
      <c r="R603">
        <f t="shared" si="29"/>
        <v>0</v>
      </c>
    </row>
    <row r="604" spans="10:18" x14ac:dyDescent="0.2">
      <c r="J604">
        <f t="shared" si="27"/>
        <v>602</v>
      </c>
      <c r="K604" cm="1">
        <f t="array" ref="K604">IFERROR(INDEX(tblClientes[Cliente],INT($J604/ROWS(tblConsorcios[Produto]))+1),"")</f>
        <v>0</v>
      </c>
      <c r="L604" t="str" cm="1">
        <f t="array" ref="L604">IFERROR(INDEX(tblConsorcios[Produto],MOD($J604,ROWS(tblConsorcios[Produto]))+1),"")</f>
        <v>Imóvel IE330 – 200m</v>
      </c>
      <c r="M604" s="20" cm="1">
        <f t="array" ref="M604">IFERROR(INDEX(tblConsorcios[Valor da Carta (R$)],MOD($J604,ROWS(tblConsorcios[Produto]))+1),"")</f>
        <v>330000</v>
      </c>
      <c r="N604" s="2" cm="1">
        <f t="array" ref="N604">IFERROR(INDEX(tblConsorcios[Prazo (meses)],MOD($J604,ROWS(tblConsorcios[Produto]))+1),"")</f>
        <v>200</v>
      </c>
      <c r="O604" s="20" cm="1">
        <f t="array" ref="O604">IFERROR(INDEX(tblConsorcios[Parcela Mensal (R$)],MOD($J604,ROWS(tblConsorcios[Produto]))+1),"")</f>
        <v>2092.1999999999998</v>
      </c>
      <c r="P604" s="20" cm="1">
        <f t="array" ref="P604">IFERROR(INDEX(tblClientes[Dividendo Mensal (R$)],INT($J604/ROWS(tblConsorcios[Produto]))+1),"")</f>
        <v>0</v>
      </c>
      <c r="Q604" s="20">
        <f t="shared" si="28"/>
        <v>-2092.1999999999998</v>
      </c>
      <c r="R604">
        <f t="shared" si="29"/>
        <v>0</v>
      </c>
    </row>
    <row r="605" spans="10:18" x14ac:dyDescent="0.2">
      <c r="J605">
        <f t="shared" si="27"/>
        <v>603</v>
      </c>
      <c r="K605" cm="1">
        <f t="array" ref="K605">IFERROR(INDEX(tblClientes[Cliente],INT($J605/ROWS(tblConsorcios[Produto]))+1),"")</f>
        <v>0</v>
      </c>
      <c r="L605" t="str" cm="1">
        <f t="array" ref="L605">IFERROR(INDEX(tblConsorcios[Produto],MOD($J605,ROWS(tblConsorcios[Produto]))+1),"")</f>
        <v>Imóvel IE300 – 240m</v>
      </c>
      <c r="M605" s="20" cm="1">
        <f t="array" ref="M605">IFERROR(INDEX(tblConsorcios[Valor da Carta (R$)],MOD($J605,ROWS(tblConsorcios[Produto]))+1),"")</f>
        <v>300000</v>
      </c>
      <c r="N605" s="2" cm="1">
        <f t="array" ref="N605">IFERROR(INDEX(tblConsorcios[Prazo (meses)],MOD($J605,ROWS(tblConsorcios[Produto]))+1),"")</f>
        <v>240</v>
      </c>
      <c r="O605" s="20" cm="1">
        <f t="array" ref="O605">IFERROR(INDEX(tblConsorcios[Parcela Mensal (R$)],MOD($J605,ROWS(tblConsorcios[Produto]))+1),"")</f>
        <v>1610</v>
      </c>
      <c r="P605" s="20" cm="1">
        <f t="array" ref="P605">IFERROR(INDEX(tblClientes[Dividendo Mensal (R$)],INT($J605/ROWS(tblConsorcios[Produto]))+1),"")</f>
        <v>0</v>
      </c>
      <c r="Q605" s="20">
        <f t="shared" si="28"/>
        <v>-1610</v>
      </c>
      <c r="R605">
        <f t="shared" si="29"/>
        <v>0</v>
      </c>
    </row>
    <row r="606" spans="10:18" x14ac:dyDescent="0.2">
      <c r="J606">
        <f t="shared" si="27"/>
        <v>604</v>
      </c>
      <c r="K606" cm="1">
        <f t="array" ref="K606">IFERROR(INDEX(tblClientes[Cliente],INT($J606/ROWS(tblConsorcios[Produto]))+1),"")</f>
        <v>0</v>
      </c>
      <c r="L606" t="str" cm="1">
        <f t="array" ref="L606">IFERROR(INDEX(tblConsorcios[Produto],MOD($J606,ROWS(tblConsorcios[Produto]))+1),"")</f>
        <v>Imóvel IE300 – 220m</v>
      </c>
      <c r="M606" s="20" cm="1">
        <f t="array" ref="M606">IFERROR(INDEX(tblConsorcios[Valor da Carta (R$)],MOD($J606,ROWS(tblConsorcios[Produto]))+1),"")</f>
        <v>300000</v>
      </c>
      <c r="N606" s="2" cm="1">
        <f t="array" ref="N606">IFERROR(INDEX(tblConsorcios[Prazo (meses)],MOD($J606,ROWS(tblConsorcios[Produto]))+1),"")</f>
        <v>220</v>
      </c>
      <c r="O606" s="20" cm="1">
        <f t="array" ref="O606">IFERROR(INDEX(tblConsorcios[Parcela Mensal (R$)],MOD($J606,ROWS(tblConsorcios[Produto]))+1),"")</f>
        <v>1742.73</v>
      </c>
      <c r="P606" s="20" cm="1">
        <f t="array" ref="P606">IFERROR(INDEX(tblClientes[Dividendo Mensal (R$)],INT($J606/ROWS(tblConsorcios[Produto]))+1),"")</f>
        <v>0</v>
      </c>
      <c r="Q606" s="20">
        <f t="shared" si="28"/>
        <v>-1742.73</v>
      </c>
      <c r="R606">
        <f t="shared" si="29"/>
        <v>0</v>
      </c>
    </row>
    <row r="607" spans="10:18" x14ac:dyDescent="0.2">
      <c r="J607">
        <f t="shared" si="27"/>
        <v>605</v>
      </c>
      <c r="K607" cm="1">
        <f t="array" ref="K607">IFERROR(INDEX(tblClientes[Cliente],INT($J607/ROWS(tblConsorcios[Produto]))+1),"")</f>
        <v>0</v>
      </c>
      <c r="L607" t="str" cm="1">
        <f t="array" ref="L607">IFERROR(INDEX(tblConsorcios[Produto],MOD($J607,ROWS(tblConsorcios[Produto]))+1),"")</f>
        <v>Imóvel IE300 – 200m</v>
      </c>
      <c r="M607" s="20" cm="1">
        <f t="array" ref="M607">IFERROR(INDEX(tblConsorcios[Valor da Carta (R$)],MOD($J607,ROWS(tblConsorcios[Produto]))+1),"")</f>
        <v>300000</v>
      </c>
      <c r="N607" s="2" cm="1">
        <f t="array" ref="N607">IFERROR(INDEX(tblConsorcios[Prazo (meses)],MOD($J607,ROWS(tblConsorcios[Produto]))+1),"")</f>
        <v>200</v>
      </c>
      <c r="O607" s="20" cm="1">
        <f t="array" ref="O607">IFERROR(INDEX(tblConsorcios[Parcela Mensal (R$)],MOD($J607,ROWS(tblConsorcios[Produto]))+1),"")</f>
        <v>1902</v>
      </c>
      <c r="P607" s="20" cm="1">
        <f t="array" ref="P607">IFERROR(INDEX(tblClientes[Dividendo Mensal (R$)],INT($J607/ROWS(tblConsorcios[Produto]))+1),"")</f>
        <v>0</v>
      </c>
      <c r="Q607" s="20">
        <f t="shared" si="28"/>
        <v>-1902</v>
      </c>
      <c r="R607">
        <f t="shared" si="29"/>
        <v>0</v>
      </c>
    </row>
    <row r="608" spans="10:18" x14ac:dyDescent="0.2">
      <c r="J608">
        <f t="shared" si="27"/>
        <v>606</v>
      </c>
      <c r="K608" cm="1">
        <f t="array" ref="K608">IFERROR(INDEX(tblClientes[Cliente],INT($J608/ROWS(tblConsorcios[Produto]))+1),"")</f>
        <v>0</v>
      </c>
      <c r="L608" t="str" cm="1">
        <f t="array" ref="L608">IFERROR(INDEX(tblConsorcios[Produto],MOD($J608,ROWS(tblConsorcios[Produto]))+1),"")</f>
        <v>Imóvel IE240 – 240m</v>
      </c>
      <c r="M608" s="20" cm="1">
        <f t="array" ref="M608">IFERROR(INDEX(tblConsorcios[Valor da Carta (R$)],MOD($J608,ROWS(tblConsorcios[Produto]))+1),"")</f>
        <v>240000</v>
      </c>
      <c r="N608" s="2" cm="1">
        <f t="array" ref="N608">IFERROR(INDEX(tblConsorcios[Prazo (meses)],MOD($J608,ROWS(tblConsorcios[Produto]))+1),"")</f>
        <v>240</v>
      </c>
      <c r="O608" s="20" cm="1">
        <f t="array" ref="O608">IFERROR(INDEX(tblConsorcios[Parcela Mensal (R$)],MOD($J608,ROWS(tblConsorcios[Produto]))+1),"")</f>
        <v>1288</v>
      </c>
      <c r="P608" s="20" cm="1">
        <f t="array" ref="P608">IFERROR(INDEX(tblClientes[Dividendo Mensal (R$)],INT($J608/ROWS(tblConsorcios[Produto]))+1),"")</f>
        <v>0</v>
      </c>
      <c r="Q608" s="20">
        <f t="shared" si="28"/>
        <v>-1288</v>
      </c>
      <c r="R608">
        <f t="shared" si="29"/>
        <v>0</v>
      </c>
    </row>
    <row r="609" spans="10:18" x14ac:dyDescent="0.2">
      <c r="J609">
        <f t="shared" si="27"/>
        <v>607</v>
      </c>
      <c r="K609" cm="1">
        <f t="array" ref="K609">IFERROR(INDEX(tblClientes[Cliente],INT($J609/ROWS(tblConsorcios[Produto]))+1),"")</f>
        <v>0</v>
      </c>
      <c r="L609" t="str" cm="1">
        <f t="array" ref="L609">IFERROR(INDEX(tblConsorcios[Produto],MOD($J609,ROWS(tblConsorcios[Produto]))+1),"")</f>
        <v>Imóvel IE240 – 220m</v>
      </c>
      <c r="M609" s="20" cm="1">
        <f t="array" ref="M609">IFERROR(INDEX(tblConsorcios[Valor da Carta (R$)],MOD($J609,ROWS(tblConsorcios[Produto]))+1),"")</f>
        <v>240000</v>
      </c>
      <c r="N609" s="2" cm="1">
        <f t="array" ref="N609">IFERROR(INDEX(tblConsorcios[Prazo (meses)],MOD($J609,ROWS(tblConsorcios[Produto]))+1),"")</f>
        <v>220</v>
      </c>
      <c r="O609" s="20" cm="1">
        <f t="array" ref="O609">IFERROR(INDEX(tblConsorcios[Parcela Mensal (R$)],MOD($J609,ROWS(tblConsorcios[Produto]))+1),"")</f>
        <v>1394.18</v>
      </c>
      <c r="P609" s="20" cm="1">
        <f t="array" ref="P609">IFERROR(INDEX(tblClientes[Dividendo Mensal (R$)],INT($J609/ROWS(tblConsorcios[Produto]))+1),"")</f>
        <v>0</v>
      </c>
      <c r="Q609" s="20">
        <f t="shared" si="28"/>
        <v>-1394.18</v>
      </c>
      <c r="R609">
        <f t="shared" si="29"/>
        <v>0</v>
      </c>
    </row>
    <row r="610" spans="10:18" x14ac:dyDescent="0.2">
      <c r="J610">
        <f t="shared" si="27"/>
        <v>608</v>
      </c>
      <c r="K610" cm="1">
        <f t="array" ref="K610">IFERROR(INDEX(tblClientes[Cliente],INT($J610/ROWS(tblConsorcios[Produto]))+1),"")</f>
        <v>0</v>
      </c>
      <c r="L610" t="str" cm="1">
        <f t="array" ref="L610">IFERROR(INDEX(tblConsorcios[Produto],MOD($J610,ROWS(tblConsorcios[Produto]))+1),"")</f>
        <v>Imóvel IE240 – 200m</v>
      </c>
      <c r="M610" s="20" cm="1">
        <f t="array" ref="M610">IFERROR(INDEX(tblConsorcios[Valor da Carta (R$)],MOD($J610,ROWS(tblConsorcios[Produto]))+1),"")</f>
        <v>240000</v>
      </c>
      <c r="N610" s="2" cm="1">
        <f t="array" ref="N610">IFERROR(INDEX(tblConsorcios[Prazo (meses)],MOD($J610,ROWS(tblConsorcios[Produto]))+1),"")</f>
        <v>200</v>
      </c>
      <c r="O610" s="20" cm="1">
        <f t="array" ref="O610">IFERROR(INDEX(tblConsorcios[Parcela Mensal (R$)],MOD($J610,ROWS(tblConsorcios[Produto]))+1),"")</f>
        <v>1521.6</v>
      </c>
      <c r="P610" s="20" cm="1">
        <f t="array" ref="P610">IFERROR(INDEX(tblClientes[Dividendo Mensal (R$)],INT($J610/ROWS(tblConsorcios[Produto]))+1),"")</f>
        <v>0</v>
      </c>
      <c r="Q610" s="20">
        <f t="shared" si="28"/>
        <v>-1521.6</v>
      </c>
      <c r="R610">
        <f t="shared" si="29"/>
        <v>0</v>
      </c>
    </row>
    <row r="611" spans="10:18" x14ac:dyDescent="0.2">
      <c r="J611">
        <f t="shared" si="27"/>
        <v>609</v>
      </c>
      <c r="K611" cm="1">
        <f t="array" ref="K611">IFERROR(INDEX(tblClientes[Cliente],INT($J611/ROWS(tblConsorcios[Produto]))+1),"")</f>
        <v>0</v>
      </c>
      <c r="L611" t="str" cm="1">
        <f t="array" ref="L611">IFERROR(INDEX(tblConsorcios[Produto],MOD($J611,ROWS(tblConsorcios[Produto]))+1),"")</f>
        <v>Imóvel IE230 – 240m</v>
      </c>
      <c r="M611" s="20" cm="1">
        <f t="array" ref="M611">IFERROR(INDEX(tblConsorcios[Valor da Carta (R$)],MOD($J611,ROWS(tblConsorcios[Produto]))+1),"")</f>
        <v>230000</v>
      </c>
      <c r="N611" s="2" cm="1">
        <f t="array" ref="N611">IFERROR(INDEX(tblConsorcios[Prazo (meses)],MOD($J611,ROWS(tblConsorcios[Produto]))+1),"")</f>
        <v>240</v>
      </c>
      <c r="O611" s="20" cm="1">
        <f t="array" ref="O611">IFERROR(INDEX(tblConsorcios[Parcela Mensal (R$)],MOD($J611,ROWS(tblConsorcios[Produto]))+1),"")</f>
        <v>1234.33</v>
      </c>
      <c r="P611" s="20" cm="1">
        <f t="array" ref="P611">IFERROR(INDEX(tblClientes[Dividendo Mensal (R$)],INT($J611/ROWS(tblConsorcios[Produto]))+1),"")</f>
        <v>0</v>
      </c>
      <c r="Q611" s="20">
        <f t="shared" si="28"/>
        <v>-1234.33</v>
      </c>
      <c r="R611">
        <f t="shared" si="29"/>
        <v>0</v>
      </c>
    </row>
    <row r="612" spans="10:18" x14ac:dyDescent="0.2">
      <c r="J612">
        <f t="shared" si="27"/>
        <v>610</v>
      </c>
      <c r="K612" cm="1">
        <f t="array" ref="K612">IFERROR(INDEX(tblClientes[Cliente],INT($J612/ROWS(tblConsorcios[Produto]))+1),"")</f>
        <v>0</v>
      </c>
      <c r="L612" t="str" cm="1">
        <f t="array" ref="L612">IFERROR(INDEX(tblConsorcios[Produto],MOD($J612,ROWS(tblConsorcios[Produto]))+1),"")</f>
        <v>Imóvel IE230 – 220m</v>
      </c>
      <c r="M612" s="20" cm="1">
        <f t="array" ref="M612">IFERROR(INDEX(tblConsorcios[Valor da Carta (R$)],MOD($J612,ROWS(tblConsorcios[Produto]))+1),"")</f>
        <v>230000</v>
      </c>
      <c r="N612" s="2" cm="1">
        <f t="array" ref="N612">IFERROR(INDEX(tblConsorcios[Prazo (meses)],MOD($J612,ROWS(tblConsorcios[Produto]))+1),"")</f>
        <v>220</v>
      </c>
      <c r="O612" s="20" cm="1">
        <f t="array" ref="O612">IFERROR(INDEX(tblConsorcios[Parcela Mensal (R$)],MOD($J612,ROWS(tblConsorcios[Produto]))+1),"")</f>
        <v>1336.09</v>
      </c>
      <c r="P612" s="20" cm="1">
        <f t="array" ref="P612">IFERROR(INDEX(tblClientes[Dividendo Mensal (R$)],INT($J612/ROWS(tblConsorcios[Produto]))+1),"")</f>
        <v>0</v>
      </c>
      <c r="Q612" s="20">
        <f t="shared" si="28"/>
        <v>-1336.09</v>
      </c>
      <c r="R612">
        <f t="shared" si="29"/>
        <v>0</v>
      </c>
    </row>
    <row r="613" spans="10:18" x14ac:dyDescent="0.2">
      <c r="J613">
        <f t="shared" si="27"/>
        <v>611</v>
      </c>
      <c r="K613" cm="1">
        <f t="array" ref="K613">IFERROR(INDEX(tblClientes[Cliente],INT($J613/ROWS(tblConsorcios[Produto]))+1),"")</f>
        <v>0</v>
      </c>
      <c r="L613" t="str" cm="1">
        <f t="array" ref="L613">IFERROR(INDEX(tblConsorcios[Produto],MOD($J613,ROWS(tblConsorcios[Produto]))+1),"")</f>
        <v>Imóvel IE230 – 200m</v>
      </c>
      <c r="M613" s="20" cm="1">
        <f t="array" ref="M613">IFERROR(INDEX(tblConsorcios[Valor da Carta (R$)],MOD($J613,ROWS(tblConsorcios[Produto]))+1),"")</f>
        <v>230000</v>
      </c>
      <c r="N613" s="2" cm="1">
        <f t="array" ref="N613">IFERROR(INDEX(tblConsorcios[Prazo (meses)],MOD($J613,ROWS(tblConsorcios[Produto]))+1),"")</f>
        <v>200</v>
      </c>
      <c r="O613" s="20" cm="1">
        <f t="array" ref="O613">IFERROR(INDEX(tblConsorcios[Parcela Mensal (R$)],MOD($J613,ROWS(tblConsorcios[Produto]))+1),"")</f>
        <v>1458.2</v>
      </c>
      <c r="P613" s="20" cm="1">
        <f t="array" ref="P613">IFERROR(INDEX(tblClientes[Dividendo Mensal (R$)],INT($J613/ROWS(tblConsorcios[Produto]))+1),"")</f>
        <v>0</v>
      </c>
      <c r="Q613" s="20">
        <f t="shared" si="28"/>
        <v>-1458.2</v>
      </c>
      <c r="R613">
        <f t="shared" si="29"/>
        <v>0</v>
      </c>
    </row>
    <row r="614" spans="10:18" x14ac:dyDescent="0.2">
      <c r="J614">
        <f t="shared" si="27"/>
        <v>612</v>
      </c>
      <c r="K614" cm="1">
        <f t="array" ref="K614">IFERROR(INDEX(tblClientes[Cliente],INT($J614/ROWS(tblConsorcios[Produto]))+1),"")</f>
        <v>0</v>
      </c>
      <c r="L614" t="str" cm="1">
        <f t="array" ref="L614">IFERROR(INDEX(tblConsorcios[Produto],MOD($J614,ROWS(tblConsorcios[Produto]))+1),"")</f>
        <v>Imóvel IE220 – 240m</v>
      </c>
      <c r="M614" s="20" cm="1">
        <f t="array" ref="M614">IFERROR(INDEX(tblConsorcios[Valor da Carta (R$)],MOD($J614,ROWS(tblConsorcios[Produto]))+1),"")</f>
        <v>220000</v>
      </c>
      <c r="N614" s="2" cm="1">
        <f t="array" ref="N614">IFERROR(INDEX(tblConsorcios[Prazo (meses)],MOD($J614,ROWS(tblConsorcios[Produto]))+1),"")</f>
        <v>240</v>
      </c>
      <c r="O614" s="20" cm="1">
        <f t="array" ref="O614">IFERROR(INDEX(tblConsorcios[Parcela Mensal (R$)],MOD($J614,ROWS(tblConsorcios[Produto]))+1),"")</f>
        <v>1180.67</v>
      </c>
      <c r="P614" s="20" cm="1">
        <f t="array" ref="P614">IFERROR(INDEX(tblClientes[Dividendo Mensal (R$)],INT($J614/ROWS(tblConsorcios[Produto]))+1),"")</f>
        <v>0</v>
      </c>
      <c r="Q614" s="20">
        <f t="shared" si="28"/>
        <v>-1180.67</v>
      </c>
      <c r="R614">
        <f t="shared" si="29"/>
        <v>0</v>
      </c>
    </row>
    <row r="615" spans="10:18" x14ac:dyDescent="0.2">
      <c r="J615">
        <f t="shared" si="27"/>
        <v>613</v>
      </c>
      <c r="K615" cm="1">
        <f t="array" ref="K615">IFERROR(INDEX(tblClientes[Cliente],INT($J615/ROWS(tblConsorcios[Produto]))+1),"")</f>
        <v>0</v>
      </c>
      <c r="L615" t="str" cm="1">
        <f t="array" ref="L615">IFERROR(INDEX(tblConsorcios[Produto],MOD($J615,ROWS(tblConsorcios[Produto]))+1),"")</f>
        <v>Imóvel IE220 – 220m</v>
      </c>
      <c r="M615" s="20" cm="1">
        <f t="array" ref="M615">IFERROR(INDEX(tblConsorcios[Valor da Carta (R$)],MOD($J615,ROWS(tblConsorcios[Produto]))+1),"")</f>
        <v>220000</v>
      </c>
      <c r="N615" s="2" cm="1">
        <f t="array" ref="N615">IFERROR(INDEX(tblConsorcios[Prazo (meses)],MOD($J615,ROWS(tblConsorcios[Produto]))+1),"")</f>
        <v>220</v>
      </c>
      <c r="O615" s="20" cm="1">
        <f t="array" ref="O615">IFERROR(INDEX(tblConsorcios[Parcela Mensal (R$)],MOD($J615,ROWS(tblConsorcios[Produto]))+1),"")</f>
        <v>1278</v>
      </c>
      <c r="P615" s="20" cm="1">
        <f t="array" ref="P615">IFERROR(INDEX(tblClientes[Dividendo Mensal (R$)],INT($J615/ROWS(tblConsorcios[Produto]))+1),"")</f>
        <v>0</v>
      </c>
      <c r="Q615" s="20">
        <f t="shared" si="28"/>
        <v>-1278</v>
      </c>
      <c r="R615">
        <f t="shared" si="29"/>
        <v>0</v>
      </c>
    </row>
    <row r="616" spans="10:18" x14ac:dyDescent="0.2">
      <c r="J616">
        <f t="shared" si="27"/>
        <v>614</v>
      </c>
      <c r="K616" cm="1">
        <f t="array" ref="K616">IFERROR(INDEX(tblClientes[Cliente],INT($J616/ROWS(tblConsorcios[Produto]))+1),"")</f>
        <v>0</v>
      </c>
      <c r="L616" t="str" cm="1">
        <f t="array" ref="L616">IFERROR(INDEX(tblConsorcios[Produto],MOD($J616,ROWS(tblConsorcios[Produto]))+1),"")</f>
        <v>Imóvel IE220 – 200m</v>
      </c>
      <c r="M616" s="20" cm="1">
        <f t="array" ref="M616">IFERROR(INDEX(tblConsorcios[Valor da Carta (R$)],MOD($J616,ROWS(tblConsorcios[Produto]))+1),"")</f>
        <v>220000</v>
      </c>
      <c r="N616" s="2" cm="1">
        <f t="array" ref="N616">IFERROR(INDEX(tblConsorcios[Prazo (meses)],MOD($J616,ROWS(tblConsorcios[Produto]))+1),"")</f>
        <v>200</v>
      </c>
      <c r="O616" s="20" cm="1">
        <f t="array" ref="O616">IFERROR(INDEX(tblConsorcios[Parcela Mensal (R$)],MOD($J616,ROWS(tblConsorcios[Produto]))+1),"")</f>
        <v>1394.8</v>
      </c>
      <c r="P616" s="20" cm="1">
        <f t="array" ref="P616">IFERROR(INDEX(tblClientes[Dividendo Mensal (R$)],INT($J616/ROWS(tblConsorcios[Produto]))+1),"")</f>
        <v>0</v>
      </c>
      <c r="Q616" s="20">
        <f t="shared" si="28"/>
        <v>-1394.8</v>
      </c>
      <c r="R616">
        <f t="shared" si="29"/>
        <v>0</v>
      </c>
    </row>
    <row r="617" spans="10:18" x14ac:dyDescent="0.2">
      <c r="J617">
        <f t="shared" si="27"/>
        <v>615</v>
      </c>
      <c r="K617" cm="1">
        <f t="array" ref="K617">IFERROR(INDEX(tblClientes[Cliente],INT($J617/ROWS(tblConsorcios[Produto]))+1),"")</f>
        <v>0</v>
      </c>
      <c r="L617" t="str" cm="1">
        <f t="array" ref="L617">IFERROR(INDEX(tblConsorcios[Produto],MOD($J617,ROWS(tblConsorcios[Produto]))+1),"")</f>
        <v>Imóvel IE200 – 240m</v>
      </c>
      <c r="M617" s="20" cm="1">
        <f t="array" ref="M617">IFERROR(INDEX(tblConsorcios[Valor da Carta (R$)],MOD($J617,ROWS(tblConsorcios[Produto]))+1),"")</f>
        <v>200000</v>
      </c>
      <c r="N617" s="2" cm="1">
        <f t="array" ref="N617">IFERROR(INDEX(tblConsorcios[Prazo (meses)],MOD($J617,ROWS(tblConsorcios[Produto]))+1),"")</f>
        <v>240</v>
      </c>
      <c r="O617" s="20" cm="1">
        <f t="array" ref="O617">IFERROR(INDEX(tblConsorcios[Parcela Mensal (R$)],MOD($J617,ROWS(tblConsorcios[Produto]))+1),"")</f>
        <v>1073.33</v>
      </c>
      <c r="P617" s="20" cm="1">
        <f t="array" ref="P617">IFERROR(INDEX(tblClientes[Dividendo Mensal (R$)],INT($J617/ROWS(tblConsorcios[Produto]))+1),"")</f>
        <v>0</v>
      </c>
      <c r="Q617" s="20">
        <f t="shared" si="28"/>
        <v>-1073.33</v>
      </c>
      <c r="R617">
        <f t="shared" si="29"/>
        <v>0</v>
      </c>
    </row>
    <row r="618" spans="10:18" x14ac:dyDescent="0.2">
      <c r="J618">
        <f t="shared" si="27"/>
        <v>616</v>
      </c>
      <c r="K618" cm="1">
        <f t="array" ref="K618">IFERROR(INDEX(tblClientes[Cliente],INT($J618/ROWS(tblConsorcios[Produto]))+1),"")</f>
        <v>0</v>
      </c>
      <c r="L618" t="str" cm="1">
        <f t="array" ref="L618">IFERROR(INDEX(tblConsorcios[Produto],MOD($J618,ROWS(tblConsorcios[Produto]))+1),"")</f>
        <v>Imóvel IE200 – 220m</v>
      </c>
      <c r="M618" s="20" cm="1">
        <f t="array" ref="M618">IFERROR(INDEX(tblConsorcios[Valor da Carta (R$)],MOD($J618,ROWS(tblConsorcios[Produto]))+1),"")</f>
        <v>200000</v>
      </c>
      <c r="N618" s="2" cm="1">
        <f t="array" ref="N618">IFERROR(INDEX(tblConsorcios[Prazo (meses)],MOD($J618,ROWS(tblConsorcios[Produto]))+1),"")</f>
        <v>220</v>
      </c>
      <c r="O618" s="20" cm="1">
        <f t="array" ref="O618">IFERROR(INDEX(tblConsorcios[Parcela Mensal (R$)],MOD($J618,ROWS(tblConsorcios[Produto]))+1),"")</f>
        <v>1161.82</v>
      </c>
      <c r="P618" s="20" cm="1">
        <f t="array" ref="P618">IFERROR(INDEX(tblClientes[Dividendo Mensal (R$)],INT($J618/ROWS(tblConsorcios[Produto]))+1),"")</f>
        <v>0</v>
      </c>
      <c r="Q618" s="20">
        <f t="shared" si="28"/>
        <v>-1161.82</v>
      </c>
      <c r="R618">
        <f t="shared" si="29"/>
        <v>0</v>
      </c>
    </row>
    <row r="619" spans="10:18" x14ac:dyDescent="0.2">
      <c r="J619">
        <f t="shared" si="27"/>
        <v>617</v>
      </c>
      <c r="K619" cm="1">
        <f t="array" ref="K619">IFERROR(INDEX(tblClientes[Cliente],INT($J619/ROWS(tblConsorcios[Produto]))+1),"")</f>
        <v>0</v>
      </c>
      <c r="L619" t="str" cm="1">
        <f t="array" ref="L619">IFERROR(INDEX(tblConsorcios[Produto],MOD($J619,ROWS(tblConsorcios[Produto]))+1),"")</f>
        <v>Imóvel IE200 – 200m</v>
      </c>
      <c r="M619" s="20" cm="1">
        <f t="array" ref="M619">IFERROR(INDEX(tblConsorcios[Valor da Carta (R$)],MOD($J619,ROWS(tblConsorcios[Produto]))+1),"")</f>
        <v>200000</v>
      </c>
      <c r="N619" s="2" cm="1">
        <f t="array" ref="N619">IFERROR(INDEX(tblConsorcios[Prazo (meses)],MOD($J619,ROWS(tblConsorcios[Produto]))+1),"")</f>
        <v>200</v>
      </c>
      <c r="O619" s="20" cm="1">
        <f t="array" ref="O619">IFERROR(INDEX(tblConsorcios[Parcela Mensal (R$)],MOD($J619,ROWS(tblConsorcios[Produto]))+1),"")</f>
        <v>1268</v>
      </c>
      <c r="P619" s="20" cm="1">
        <f t="array" ref="P619">IFERROR(INDEX(tblClientes[Dividendo Mensal (R$)],INT($J619/ROWS(tblConsorcios[Produto]))+1),"")</f>
        <v>0</v>
      </c>
      <c r="Q619" s="20">
        <f t="shared" si="28"/>
        <v>-1268</v>
      </c>
      <c r="R619">
        <f t="shared" si="29"/>
        <v>0</v>
      </c>
    </row>
    <row r="620" spans="10:18" x14ac:dyDescent="0.2">
      <c r="J620">
        <f t="shared" si="27"/>
        <v>618</v>
      </c>
      <c r="K620" cm="1">
        <f t="array" ref="K620">IFERROR(INDEX(tblClientes[Cliente],INT($J620/ROWS(tblConsorcios[Produto]))+1),"")</f>
        <v>0</v>
      </c>
      <c r="L620" t="str" cm="1">
        <f t="array" ref="L620">IFERROR(INDEX(tblConsorcios[Produto],MOD($J620,ROWS(tblConsorcios[Produto]))+1),"")</f>
        <v>Imóvel IE150 – 240m</v>
      </c>
      <c r="M620" s="20" cm="1">
        <f t="array" ref="M620">IFERROR(INDEX(tblConsorcios[Valor da Carta (R$)],MOD($J620,ROWS(tblConsorcios[Produto]))+1),"")</f>
        <v>150000</v>
      </c>
      <c r="N620" s="2" cm="1">
        <f t="array" ref="N620">IFERROR(INDEX(tblConsorcios[Prazo (meses)],MOD($J620,ROWS(tblConsorcios[Produto]))+1),"")</f>
        <v>240</v>
      </c>
      <c r="O620" s="20" cm="1">
        <f t="array" ref="O620">IFERROR(INDEX(tblConsorcios[Parcela Mensal (R$)],MOD($J620,ROWS(tblConsorcios[Produto]))+1),"")</f>
        <v>805</v>
      </c>
      <c r="P620" s="20" cm="1">
        <f t="array" ref="P620">IFERROR(INDEX(tblClientes[Dividendo Mensal (R$)],INT($J620/ROWS(tblConsorcios[Produto]))+1),"")</f>
        <v>0</v>
      </c>
      <c r="Q620" s="20">
        <f t="shared" si="28"/>
        <v>-805</v>
      </c>
      <c r="R620">
        <f t="shared" si="29"/>
        <v>0</v>
      </c>
    </row>
    <row r="621" spans="10:18" x14ac:dyDescent="0.2">
      <c r="J621">
        <f t="shared" si="27"/>
        <v>619</v>
      </c>
      <c r="K621" cm="1">
        <f t="array" ref="K621">IFERROR(INDEX(tblClientes[Cliente],INT($J621/ROWS(tblConsorcios[Produto]))+1),"")</f>
        <v>0</v>
      </c>
      <c r="L621" t="str" cm="1">
        <f t="array" ref="L621">IFERROR(INDEX(tblConsorcios[Produto],MOD($J621,ROWS(tblConsorcios[Produto]))+1),"")</f>
        <v>Imóvel IE150 – 220m</v>
      </c>
      <c r="M621" s="20" cm="1">
        <f t="array" ref="M621">IFERROR(INDEX(tblConsorcios[Valor da Carta (R$)],MOD($J621,ROWS(tblConsorcios[Produto]))+1),"")</f>
        <v>150000</v>
      </c>
      <c r="N621" s="2" cm="1">
        <f t="array" ref="N621">IFERROR(INDEX(tblConsorcios[Prazo (meses)],MOD($J621,ROWS(tblConsorcios[Produto]))+1),"")</f>
        <v>220</v>
      </c>
      <c r="O621" s="20" cm="1">
        <f t="array" ref="O621">IFERROR(INDEX(tblConsorcios[Parcela Mensal (R$)],MOD($J621,ROWS(tblConsorcios[Produto]))+1),"")</f>
        <v>871.36</v>
      </c>
      <c r="P621" s="20" cm="1">
        <f t="array" ref="P621">IFERROR(INDEX(tblClientes[Dividendo Mensal (R$)],INT($J621/ROWS(tblConsorcios[Produto]))+1),"")</f>
        <v>0</v>
      </c>
      <c r="Q621" s="20">
        <f t="shared" si="28"/>
        <v>-871.36</v>
      </c>
      <c r="R621">
        <f t="shared" si="29"/>
        <v>0</v>
      </c>
    </row>
    <row r="622" spans="10:18" x14ac:dyDescent="0.2">
      <c r="J622">
        <f t="shared" si="27"/>
        <v>620</v>
      </c>
      <c r="K622" cm="1">
        <f t="array" ref="K622">IFERROR(INDEX(tblClientes[Cliente],INT($J622/ROWS(tblConsorcios[Produto]))+1),"")</f>
        <v>0</v>
      </c>
      <c r="L622" t="str" cm="1">
        <f t="array" ref="L622">IFERROR(INDEX(tblConsorcios[Produto],MOD($J622,ROWS(tblConsorcios[Produto]))+1),"")</f>
        <v>Imóvel IE150 – 200m</v>
      </c>
      <c r="M622" s="20" cm="1">
        <f t="array" ref="M622">IFERROR(INDEX(tblConsorcios[Valor da Carta (R$)],MOD($J622,ROWS(tblConsorcios[Produto]))+1),"")</f>
        <v>150000</v>
      </c>
      <c r="N622" s="2" cm="1">
        <f t="array" ref="N622">IFERROR(INDEX(tblConsorcios[Prazo (meses)],MOD($J622,ROWS(tblConsorcios[Produto]))+1),"")</f>
        <v>200</v>
      </c>
      <c r="O622" s="20" cm="1">
        <f t="array" ref="O622">IFERROR(INDEX(tblConsorcios[Parcela Mensal (R$)],MOD($J622,ROWS(tblConsorcios[Produto]))+1),"")</f>
        <v>951</v>
      </c>
      <c r="P622" s="20" cm="1">
        <f t="array" ref="P622">IFERROR(INDEX(tblClientes[Dividendo Mensal (R$)],INT($J622/ROWS(tblConsorcios[Produto]))+1),"")</f>
        <v>0</v>
      </c>
      <c r="Q622" s="20">
        <f t="shared" si="28"/>
        <v>-951</v>
      </c>
      <c r="R622">
        <f t="shared" si="29"/>
        <v>0</v>
      </c>
    </row>
    <row r="623" spans="10:18" x14ac:dyDescent="0.2">
      <c r="J623">
        <f t="shared" si="27"/>
        <v>621</v>
      </c>
      <c r="K623" cm="1">
        <f t="array" ref="K623">IFERROR(INDEX(tblClientes[Cliente],INT($J623/ROWS(tblConsorcios[Produto]))+1),"")</f>
        <v>0</v>
      </c>
      <c r="L623" t="str" cm="1">
        <f t="array" ref="L623">IFERROR(INDEX(tblConsorcios[Produto],MOD($J623,ROWS(tblConsorcios[Produto]))+1),"")</f>
        <v>Imóvel IE140 – 240m</v>
      </c>
      <c r="M623" s="20" cm="1">
        <f t="array" ref="M623">IFERROR(INDEX(tblConsorcios[Valor da Carta (R$)],MOD($J623,ROWS(tblConsorcios[Produto]))+1),"")</f>
        <v>140000</v>
      </c>
      <c r="N623" s="2" cm="1">
        <f t="array" ref="N623">IFERROR(INDEX(tblConsorcios[Prazo (meses)],MOD($J623,ROWS(tblConsorcios[Produto]))+1),"")</f>
        <v>240</v>
      </c>
      <c r="O623" s="20" cm="1">
        <f t="array" ref="O623">IFERROR(INDEX(tblConsorcios[Parcela Mensal (R$)],MOD($J623,ROWS(tblConsorcios[Produto]))+1),"")</f>
        <v>751.33</v>
      </c>
      <c r="P623" s="20" cm="1">
        <f t="array" ref="P623">IFERROR(INDEX(tblClientes[Dividendo Mensal (R$)],INT($J623/ROWS(tblConsorcios[Produto]))+1),"")</f>
        <v>0</v>
      </c>
      <c r="Q623" s="20">
        <f t="shared" si="28"/>
        <v>-751.33</v>
      </c>
      <c r="R623">
        <f t="shared" si="29"/>
        <v>0</v>
      </c>
    </row>
    <row r="624" spans="10:18" x14ac:dyDescent="0.2">
      <c r="J624">
        <f t="shared" si="27"/>
        <v>622</v>
      </c>
      <c r="K624" cm="1">
        <f t="array" ref="K624">IFERROR(INDEX(tblClientes[Cliente],INT($J624/ROWS(tblConsorcios[Produto]))+1),"")</f>
        <v>0</v>
      </c>
      <c r="L624" t="str" cm="1">
        <f t="array" ref="L624">IFERROR(INDEX(tblConsorcios[Produto],MOD($J624,ROWS(tblConsorcios[Produto]))+1),"")</f>
        <v>Imóvel IE140 – 220m</v>
      </c>
      <c r="M624" s="20" cm="1">
        <f t="array" ref="M624">IFERROR(INDEX(tblConsorcios[Valor da Carta (R$)],MOD($J624,ROWS(tblConsorcios[Produto]))+1),"")</f>
        <v>140000</v>
      </c>
      <c r="N624" s="2" cm="1">
        <f t="array" ref="N624">IFERROR(INDEX(tblConsorcios[Prazo (meses)],MOD($J624,ROWS(tblConsorcios[Produto]))+1),"")</f>
        <v>220</v>
      </c>
      <c r="O624" s="20" cm="1">
        <f t="array" ref="O624">IFERROR(INDEX(tblConsorcios[Parcela Mensal (R$)],MOD($J624,ROWS(tblConsorcios[Produto]))+1),"")</f>
        <v>813.27</v>
      </c>
      <c r="P624" s="20" cm="1">
        <f t="array" ref="P624">IFERROR(INDEX(tblClientes[Dividendo Mensal (R$)],INT($J624/ROWS(tblConsorcios[Produto]))+1),"")</f>
        <v>0</v>
      </c>
      <c r="Q624" s="20">
        <f t="shared" si="28"/>
        <v>-813.27</v>
      </c>
      <c r="R624">
        <f t="shared" si="29"/>
        <v>0</v>
      </c>
    </row>
    <row r="625" spans="10:18" x14ac:dyDescent="0.2">
      <c r="J625">
        <f t="shared" si="27"/>
        <v>623</v>
      </c>
      <c r="K625" cm="1">
        <f t="array" ref="K625">IFERROR(INDEX(tblClientes[Cliente],INT($J625/ROWS(tblConsorcios[Produto]))+1),"")</f>
        <v>0</v>
      </c>
      <c r="L625" t="str" cm="1">
        <f t="array" ref="L625">IFERROR(INDEX(tblConsorcios[Produto],MOD($J625,ROWS(tblConsorcios[Produto]))+1),"")</f>
        <v>Imóvel IE140 – 200m</v>
      </c>
      <c r="M625" s="20" cm="1">
        <f t="array" ref="M625">IFERROR(INDEX(tblConsorcios[Valor da Carta (R$)],MOD($J625,ROWS(tblConsorcios[Produto]))+1),"")</f>
        <v>140000</v>
      </c>
      <c r="N625" s="2" cm="1">
        <f t="array" ref="N625">IFERROR(INDEX(tblConsorcios[Prazo (meses)],MOD($J625,ROWS(tblConsorcios[Produto]))+1),"")</f>
        <v>200</v>
      </c>
      <c r="O625" s="20" cm="1">
        <f t="array" ref="O625">IFERROR(INDEX(tblConsorcios[Parcela Mensal (R$)],MOD($J625,ROWS(tblConsorcios[Produto]))+1),"")</f>
        <v>887.6</v>
      </c>
      <c r="P625" s="20" cm="1">
        <f t="array" ref="P625">IFERROR(INDEX(tblClientes[Dividendo Mensal (R$)],INT($J625/ROWS(tblConsorcios[Produto]))+1),"")</f>
        <v>0</v>
      </c>
      <c r="Q625" s="20">
        <f t="shared" si="28"/>
        <v>-887.6</v>
      </c>
      <c r="R625">
        <f t="shared" si="29"/>
        <v>0</v>
      </c>
    </row>
    <row r="626" spans="10:18" x14ac:dyDescent="0.2">
      <c r="J626">
        <f t="shared" si="27"/>
        <v>624</v>
      </c>
      <c r="K626" cm="1">
        <f t="array" ref="K626">IFERROR(INDEX(tblClientes[Cliente],INT($J626/ROWS(tblConsorcios[Produto]))+1),"")</f>
        <v>0</v>
      </c>
      <c r="L626" t="str" cm="1">
        <f t="array" ref="L626">IFERROR(INDEX(tblConsorcios[Produto],MOD($J626,ROWS(tblConsorcios[Produto]))+1),"")</f>
        <v>Imóvel IE130 – 240m</v>
      </c>
      <c r="M626" s="20" cm="1">
        <f t="array" ref="M626">IFERROR(INDEX(tblConsorcios[Valor da Carta (R$)],MOD($J626,ROWS(tblConsorcios[Produto]))+1),"")</f>
        <v>130000</v>
      </c>
      <c r="N626" s="2" cm="1">
        <f t="array" ref="N626">IFERROR(INDEX(tblConsorcios[Prazo (meses)],MOD($J626,ROWS(tblConsorcios[Produto]))+1),"")</f>
        <v>240</v>
      </c>
      <c r="O626" s="20" cm="1">
        <f t="array" ref="O626">IFERROR(INDEX(tblConsorcios[Parcela Mensal (R$)],MOD($J626,ROWS(tblConsorcios[Produto]))+1),"")</f>
        <v>697.67</v>
      </c>
      <c r="P626" s="20" cm="1">
        <f t="array" ref="P626">IFERROR(INDEX(tblClientes[Dividendo Mensal (R$)],INT($J626/ROWS(tblConsorcios[Produto]))+1),"")</f>
        <v>0</v>
      </c>
      <c r="Q626" s="20">
        <f t="shared" si="28"/>
        <v>-697.67</v>
      </c>
      <c r="R626">
        <f t="shared" si="29"/>
        <v>0</v>
      </c>
    </row>
    <row r="627" spans="10:18" x14ac:dyDescent="0.2">
      <c r="J627">
        <f t="shared" si="27"/>
        <v>625</v>
      </c>
      <c r="K627" cm="1">
        <f t="array" ref="K627">IFERROR(INDEX(tblClientes[Cliente],INT($J627/ROWS(tblConsorcios[Produto]))+1),"")</f>
        <v>0</v>
      </c>
      <c r="L627" t="str" cm="1">
        <f t="array" ref="L627">IFERROR(INDEX(tblConsorcios[Produto],MOD($J627,ROWS(tblConsorcios[Produto]))+1),"")</f>
        <v>Imóvel IE130 – 220m</v>
      </c>
      <c r="M627" s="20" cm="1">
        <f t="array" ref="M627">IFERROR(INDEX(tblConsorcios[Valor da Carta (R$)],MOD($J627,ROWS(tblConsorcios[Produto]))+1),"")</f>
        <v>130000</v>
      </c>
      <c r="N627" s="2" cm="1">
        <f t="array" ref="N627">IFERROR(INDEX(tblConsorcios[Prazo (meses)],MOD($J627,ROWS(tblConsorcios[Produto]))+1),"")</f>
        <v>220</v>
      </c>
      <c r="O627" s="20" cm="1">
        <f t="array" ref="O627">IFERROR(INDEX(tblConsorcios[Parcela Mensal (R$)],MOD($J627,ROWS(tblConsorcios[Produto]))+1),"")</f>
        <v>755.18</v>
      </c>
      <c r="P627" s="20" cm="1">
        <f t="array" ref="P627">IFERROR(INDEX(tblClientes[Dividendo Mensal (R$)],INT($J627/ROWS(tblConsorcios[Produto]))+1),"")</f>
        <v>0</v>
      </c>
      <c r="Q627" s="20">
        <f t="shared" si="28"/>
        <v>-755.18</v>
      </c>
      <c r="R627">
        <f t="shared" si="29"/>
        <v>0</v>
      </c>
    </row>
    <row r="628" spans="10:18" x14ac:dyDescent="0.2">
      <c r="J628">
        <f t="shared" si="27"/>
        <v>626</v>
      </c>
      <c r="K628" cm="1">
        <f t="array" ref="K628">IFERROR(INDEX(tblClientes[Cliente],INT($J628/ROWS(tblConsorcios[Produto]))+1),"")</f>
        <v>0</v>
      </c>
      <c r="L628" t="str" cm="1">
        <f t="array" ref="L628">IFERROR(INDEX(tblConsorcios[Produto],MOD($J628,ROWS(tblConsorcios[Produto]))+1),"")</f>
        <v>Imóvel IE130 – 200m</v>
      </c>
      <c r="M628" s="20" cm="1">
        <f t="array" ref="M628">IFERROR(INDEX(tblConsorcios[Valor da Carta (R$)],MOD($J628,ROWS(tblConsorcios[Produto]))+1),"")</f>
        <v>130000</v>
      </c>
      <c r="N628" s="2" cm="1">
        <f t="array" ref="N628">IFERROR(INDEX(tblConsorcios[Prazo (meses)],MOD($J628,ROWS(tblConsorcios[Produto]))+1),"")</f>
        <v>200</v>
      </c>
      <c r="O628" s="20" cm="1">
        <f t="array" ref="O628">IFERROR(INDEX(tblConsorcios[Parcela Mensal (R$)],MOD($J628,ROWS(tblConsorcios[Produto]))+1),"")</f>
        <v>824.2</v>
      </c>
      <c r="P628" s="20" cm="1">
        <f t="array" ref="P628">IFERROR(INDEX(tblClientes[Dividendo Mensal (R$)],INT($J628/ROWS(tblConsorcios[Produto]))+1),"")</f>
        <v>0</v>
      </c>
      <c r="Q628" s="20">
        <f t="shared" si="28"/>
        <v>-824.2</v>
      </c>
      <c r="R628">
        <f t="shared" si="29"/>
        <v>0</v>
      </c>
    </row>
    <row r="629" spans="10:18" x14ac:dyDescent="0.2">
      <c r="J629">
        <f t="shared" si="27"/>
        <v>627</v>
      </c>
      <c r="K629" cm="1">
        <f t="array" ref="K629">IFERROR(INDEX(tblClientes[Cliente],INT($J629/ROWS(tblConsorcios[Produto]))+1),"")</f>
        <v>0</v>
      </c>
      <c r="L629" t="str" cm="1">
        <f t="array" ref="L629">IFERROR(INDEX(tblConsorcios[Produto],MOD($J629,ROWS(tblConsorcios[Produto]))+1),"")</f>
        <v>Imóvel IE120 – 240m</v>
      </c>
      <c r="M629" s="20" cm="1">
        <f t="array" ref="M629">IFERROR(INDEX(tblConsorcios[Valor da Carta (R$)],MOD($J629,ROWS(tblConsorcios[Produto]))+1),"")</f>
        <v>120000</v>
      </c>
      <c r="N629" s="2" cm="1">
        <f t="array" ref="N629">IFERROR(INDEX(tblConsorcios[Prazo (meses)],MOD($J629,ROWS(tblConsorcios[Produto]))+1),"")</f>
        <v>240</v>
      </c>
      <c r="O629" s="20" cm="1">
        <f t="array" ref="O629">IFERROR(INDEX(tblConsorcios[Parcela Mensal (R$)],MOD($J629,ROWS(tblConsorcios[Produto]))+1),"")</f>
        <v>644</v>
      </c>
      <c r="P629" s="20" cm="1">
        <f t="array" ref="P629">IFERROR(INDEX(tblClientes[Dividendo Mensal (R$)],INT($J629/ROWS(tblConsorcios[Produto]))+1),"")</f>
        <v>0</v>
      </c>
      <c r="Q629" s="20">
        <f t="shared" si="28"/>
        <v>-644</v>
      </c>
      <c r="R629">
        <f t="shared" si="29"/>
        <v>0</v>
      </c>
    </row>
    <row r="630" spans="10:18" x14ac:dyDescent="0.2">
      <c r="J630">
        <f t="shared" si="27"/>
        <v>628</v>
      </c>
      <c r="K630" cm="1">
        <f t="array" ref="K630">IFERROR(INDEX(tblClientes[Cliente],INT($J630/ROWS(tblConsorcios[Produto]))+1),"")</f>
        <v>0</v>
      </c>
      <c r="L630" t="str" cm="1">
        <f t="array" ref="L630">IFERROR(INDEX(tblConsorcios[Produto],MOD($J630,ROWS(tblConsorcios[Produto]))+1),"")</f>
        <v>Imóvel IE120 – 220m</v>
      </c>
      <c r="M630" s="20" cm="1">
        <f t="array" ref="M630">IFERROR(INDEX(tblConsorcios[Valor da Carta (R$)],MOD($J630,ROWS(tblConsorcios[Produto]))+1),"")</f>
        <v>120000</v>
      </c>
      <c r="N630" s="2" cm="1">
        <f t="array" ref="N630">IFERROR(INDEX(tblConsorcios[Prazo (meses)],MOD($J630,ROWS(tblConsorcios[Produto]))+1),"")</f>
        <v>220</v>
      </c>
      <c r="O630" s="20" cm="1">
        <f t="array" ref="O630">IFERROR(INDEX(tblConsorcios[Parcela Mensal (R$)],MOD($J630,ROWS(tblConsorcios[Produto]))+1),"")</f>
        <v>697.09</v>
      </c>
      <c r="P630" s="20" cm="1">
        <f t="array" ref="P630">IFERROR(INDEX(tblClientes[Dividendo Mensal (R$)],INT($J630/ROWS(tblConsorcios[Produto]))+1),"")</f>
        <v>0</v>
      </c>
      <c r="Q630" s="20">
        <f t="shared" si="28"/>
        <v>-697.09</v>
      </c>
      <c r="R630">
        <f t="shared" si="29"/>
        <v>0</v>
      </c>
    </row>
    <row r="631" spans="10:18" x14ac:dyDescent="0.2">
      <c r="J631">
        <f t="shared" si="27"/>
        <v>629</v>
      </c>
      <c r="K631" cm="1">
        <f t="array" ref="K631">IFERROR(INDEX(tblClientes[Cliente],INT($J631/ROWS(tblConsorcios[Produto]))+1),"")</f>
        <v>0</v>
      </c>
      <c r="L631" t="str" cm="1">
        <f t="array" ref="L631">IFERROR(INDEX(tblConsorcios[Produto],MOD($J631,ROWS(tblConsorcios[Produto]))+1),"")</f>
        <v>Imóvel IE120 – 200m</v>
      </c>
      <c r="M631" s="20" cm="1">
        <f t="array" ref="M631">IFERROR(INDEX(tblConsorcios[Valor da Carta (R$)],MOD($J631,ROWS(tblConsorcios[Produto]))+1),"")</f>
        <v>120000</v>
      </c>
      <c r="N631" s="2" cm="1">
        <f t="array" ref="N631">IFERROR(INDEX(tblConsorcios[Prazo (meses)],MOD($J631,ROWS(tblConsorcios[Produto]))+1),"")</f>
        <v>200</v>
      </c>
      <c r="O631" s="20" cm="1">
        <f t="array" ref="O631">IFERROR(INDEX(tblConsorcios[Parcela Mensal (R$)],MOD($J631,ROWS(tblConsorcios[Produto]))+1),"")</f>
        <v>760.8</v>
      </c>
      <c r="P631" s="20" cm="1">
        <f t="array" ref="P631">IFERROR(INDEX(tblClientes[Dividendo Mensal (R$)],INT($J631/ROWS(tblConsorcios[Produto]))+1),"")</f>
        <v>0</v>
      </c>
      <c r="Q631" s="20">
        <f t="shared" si="28"/>
        <v>-760.8</v>
      </c>
      <c r="R631">
        <f t="shared" si="29"/>
        <v>0</v>
      </c>
    </row>
    <row r="632" spans="10:18" x14ac:dyDescent="0.2">
      <c r="J632">
        <f t="shared" si="27"/>
        <v>630</v>
      </c>
      <c r="K632" cm="1">
        <f t="array" ref="K632">IFERROR(INDEX(tblClientes[Cliente],INT($J632/ROWS(tblConsorcios[Produto]))+1),"")</f>
        <v>0</v>
      </c>
      <c r="L632" t="str" cm="1">
        <f t="array" ref="L632">IFERROR(INDEX(tblConsorcios[Produto],MOD($J632,ROWS(tblConsorcios[Produto]))+1),"")</f>
        <v>Imóvel IE600 – 240m</v>
      </c>
      <c r="M632" s="20" cm="1">
        <f t="array" ref="M632">IFERROR(INDEX(tblConsorcios[Valor da Carta (R$)],MOD($J632,ROWS(tblConsorcios[Produto]))+1),"")</f>
        <v>600000</v>
      </c>
      <c r="N632" s="2" cm="1">
        <f t="array" ref="N632">IFERROR(INDEX(tblConsorcios[Prazo (meses)],MOD($J632,ROWS(tblConsorcios[Produto]))+1),"")</f>
        <v>240</v>
      </c>
      <c r="O632" s="20" cm="1">
        <f t="array" ref="O632">IFERROR(INDEX(tblConsorcios[Parcela Mensal (R$)],MOD($J632,ROWS(tblConsorcios[Produto]))+1),"")</f>
        <v>3220</v>
      </c>
      <c r="P632" s="20" cm="1">
        <f t="array" ref="P632">IFERROR(INDEX(tblClientes[Dividendo Mensal (R$)],INT($J632/ROWS(tblConsorcios[Produto]))+1),"")</f>
        <v>0</v>
      </c>
      <c r="Q632" s="20">
        <f t="shared" si="28"/>
        <v>-3220</v>
      </c>
      <c r="R632">
        <f t="shared" si="29"/>
        <v>0</v>
      </c>
    </row>
    <row r="633" spans="10:18" x14ac:dyDescent="0.2">
      <c r="J633">
        <f t="shared" si="27"/>
        <v>631</v>
      </c>
      <c r="K633" cm="1">
        <f t="array" ref="K633">IFERROR(INDEX(tblClientes[Cliente],INT($J633/ROWS(tblConsorcios[Produto]))+1),"")</f>
        <v>0</v>
      </c>
      <c r="L633" t="str" cm="1">
        <f t="array" ref="L633">IFERROR(INDEX(tblConsorcios[Produto],MOD($J633,ROWS(tblConsorcios[Produto]))+1),"")</f>
        <v>Imóvel IE600 – 220m</v>
      </c>
      <c r="M633" s="20" cm="1">
        <f t="array" ref="M633">IFERROR(INDEX(tblConsorcios[Valor da Carta (R$)],MOD($J633,ROWS(tblConsorcios[Produto]))+1),"")</f>
        <v>600000</v>
      </c>
      <c r="N633" s="2" cm="1">
        <f t="array" ref="N633">IFERROR(INDEX(tblConsorcios[Prazo (meses)],MOD($J633,ROWS(tblConsorcios[Produto]))+1),"")</f>
        <v>220</v>
      </c>
      <c r="O633" s="20" cm="1">
        <f t="array" ref="O633">IFERROR(INDEX(tblConsorcios[Parcela Mensal (R$)],MOD($J633,ROWS(tblConsorcios[Produto]))+1),"")</f>
        <v>3485.45</v>
      </c>
      <c r="P633" s="20" cm="1">
        <f t="array" ref="P633">IFERROR(INDEX(tblClientes[Dividendo Mensal (R$)],INT($J633/ROWS(tblConsorcios[Produto]))+1),"")</f>
        <v>0</v>
      </c>
      <c r="Q633" s="20">
        <f t="shared" si="28"/>
        <v>-3485.45</v>
      </c>
      <c r="R633">
        <f t="shared" si="29"/>
        <v>0</v>
      </c>
    </row>
    <row r="634" spans="10:18" x14ac:dyDescent="0.2">
      <c r="J634">
        <f t="shared" si="27"/>
        <v>632</v>
      </c>
      <c r="K634" cm="1">
        <f t="array" ref="K634">IFERROR(INDEX(tblClientes[Cliente],INT($J634/ROWS(tblConsorcios[Produto]))+1),"")</f>
        <v>0</v>
      </c>
      <c r="L634" t="str" cm="1">
        <f t="array" ref="L634">IFERROR(INDEX(tblConsorcios[Produto],MOD($J634,ROWS(tblConsorcios[Produto]))+1),"")</f>
        <v>Imóvel IE600 – 200m</v>
      </c>
      <c r="M634" s="20" cm="1">
        <f t="array" ref="M634">IFERROR(INDEX(tblConsorcios[Valor da Carta (R$)],MOD($J634,ROWS(tblConsorcios[Produto]))+1),"")</f>
        <v>600000</v>
      </c>
      <c r="N634" s="2" cm="1">
        <f t="array" ref="N634">IFERROR(INDEX(tblConsorcios[Prazo (meses)],MOD($J634,ROWS(tblConsorcios[Produto]))+1),"")</f>
        <v>200</v>
      </c>
      <c r="O634" s="20" cm="1">
        <f t="array" ref="O634">IFERROR(INDEX(tblConsorcios[Parcela Mensal (R$)],MOD($J634,ROWS(tblConsorcios[Produto]))+1),"")</f>
        <v>3804</v>
      </c>
      <c r="P634" s="20" cm="1">
        <f t="array" ref="P634">IFERROR(INDEX(tblClientes[Dividendo Mensal (R$)],INT($J634/ROWS(tblConsorcios[Produto]))+1),"")</f>
        <v>0</v>
      </c>
      <c r="Q634" s="20">
        <f t="shared" si="28"/>
        <v>-3804</v>
      </c>
      <c r="R634">
        <f t="shared" si="29"/>
        <v>0</v>
      </c>
    </row>
    <row r="635" spans="10:18" x14ac:dyDescent="0.2">
      <c r="J635">
        <f t="shared" si="27"/>
        <v>633</v>
      </c>
      <c r="K635" cm="1">
        <f t="array" ref="K635">IFERROR(INDEX(tblClientes[Cliente],INT($J635/ROWS(tblConsorcios[Produto]))+1),"")</f>
        <v>0</v>
      </c>
      <c r="L635" t="str" cm="1">
        <f t="array" ref="L635">IFERROR(INDEX(tblConsorcios[Produto],MOD($J635,ROWS(tblConsorcios[Produto]))+1),"")</f>
        <v>Imóvel IE580 – 240m</v>
      </c>
      <c r="M635" s="20" cm="1">
        <f t="array" ref="M635">IFERROR(INDEX(tblConsorcios[Valor da Carta (R$)],MOD($J635,ROWS(tblConsorcios[Produto]))+1),"")</f>
        <v>580000</v>
      </c>
      <c r="N635" s="2" cm="1">
        <f t="array" ref="N635">IFERROR(INDEX(tblConsorcios[Prazo (meses)],MOD($J635,ROWS(tblConsorcios[Produto]))+1),"")</f>
        <v>240</v>
      </c>
      <c r="O635" s="20" cm="1">
        <f t="array" ref="O635">IFERROR(INDEX(tblConsorcios[Parcela Mensal (R$)],MOD($J635,ROWS(tblConsorcios[Produto]))+1),"")</f>
        <v>3112.67</v>
      </c>
      <c r="P635" s="20" cm="1">
        <f t="array" ref="P635">IFERROR(INDEX(tblClientes[Dividendo Mensal (R$)],INT($J635/ROWS(tblConsorcios[Produto]))+1),"")</f>
        <v>0</v>
      </c>
      <c r="Q635" s="20">
        <f t="shared" si="28"/>
        <v>-3112.67</v>
      </c>
      <c r="R635">
        <f t="shared" si="29"/>
        <v>0</v>
      </c>
    </row>
    <row r="636" spans="10:18" x14ac:dyDescent="0.2">
      <c r="J636">
        <f t="shared" si="27"/>
        <v>634</v>
      </c>
      <c r="K636" cm="1">
        <f t="array" ref="K636">IFERROR(INDEX(tblClientes[Cliente],INT($J636/ROWS(tblConsorcios[Produto]))+1),"")</f>
        <v>0</v>
      </c>
      <c r="L636" t="str" cm="1">
        <f t="array" ref="L636">IFERROR(INDEX(tblConsorcios[Produto],MOD($J636,ROWS(tblConsorcios[Produto]))+1),"")</f>
        <v>Imóvel IE580 – 220m</v>
      </c>
      <c r="M636" s="20" cm="1">
        <f t="array" ref="M636">IFERROR(INDEX(tblConsorcios[Valor da Carta (R$)],MOD($J636,ROWS(tblConsorcios[Produto]))+1),"")</f>
        <v>580000</v>
      </c>
      <c r="N636" s="2" cm="1">
        <f t="array" ref="N636">IFERROR(INDEX(tblConsorcios[Prazo (meses)],MOD($J636,ROWS(tblConsorcios[Produto]))+1),"")</f>
        <v>220</v>
      </c>
      <c r="O636" s="20" cm="1">
        <f t="array" ref="O636">IFERROR(INDEX(tblConsorcios[Parcela Mensal (R$)],MOD($J636,ROWS(tblConsorcios[Produto]))+1),"")</f>
        <v>3369.27</v>
      </c>
      <c r="P636" s="20" cm="1">
        <f t="array" ref="P636">IFERROR(INDEX(tblClientes[Dividendo Mensal (R$)],INT($J636/ROWS(tblConsorcios[Produto]))+1),"")</f>
        <v>0</v>
      </c>
      <c r="Q636" s="20">
        <f t="shared" si="28"/>
        <v>-3369.27</v>
      </c>
      <c r="R636">
        <f t="shared" si="29"/>
        <v>0</v>
      </c>
    </row>
    <row r="637" spans="10:18" x14ac:dyDescent="0.2">
      <c r="J637">
        <f t="shared" si="27"/>
        <v>635</v>
      </c>
      <c r="K637" cm="1">
        <f t="array" ref="K637">IFERROR(INDEX(tblClientes[Cliente],INT($J637/ROWS(tblConsorcios[Produto]))+1),"")</f>
        <v>0</v>
      </c>
      <c r="L637" t="str" cm="1">
        <f t="array" ref="L637">IFERROR(INDEX(tblConsorcios[Produto],MOD($J637,ROWS(tblConsorcios[Produto]))+1),"")</f>
        <v>Imóvel IE580 – 200m</v>
      </c>
      <c r="M637" s="20" cm="1">
        <f t="array" ref="M637">IFERROR(INDEX(tblConsorcios[Valor da Carta (R$)],MOD($J637,ROWS(tblConsorcios[Produto]))+1),"")</f>
        <v>580000</v>
      </c>
      <c r="N637" s="2" cm="1">
        <f t="array" ref="N637">IFERROR(INDEX(tblConsorcios[Prazo (meses)],MOD($J637,ROWS(tblConsorcios[Produto]))+1),"")</f>
        <v>200</v>
      </c>
      <c r="O637" s="20" cm="1">
        <f t="array" ref="O637">IFERROR(INDEX(tblConsorcios[Parcela Mensal (R$)],MOD($J637,ROWS(tblConsorcios[Produto]))+1),"")</f>
        <v>3677.2</v>
      </c>
      <c r="P637" s="20" cm="1">
        <f t="array" ref="P637">IFERROR(INDEX(tblClientes[Dividendo Mensal (R$)],INT($J637/ROWS(tblConsorcios[Produto]))+1),"")</f>
        <v>0</v>
      </c>
      <c r="Q637" s="20">
        <f t="shared" si="28"/>
        <v>-3677.2</v>
      </c>
      <c r="R637">
        <f t="shared" si="29"/>
        <v>0</v>
      </c>
    </row>
    <row r="638" spans="10:18" x14ac:dyDescent="0.2">
      <c r="J638">
        <f t="shared" si="27"/>
        <v>636</v>
      </c>
      <c r="K638" cm="1">
        <f t="array" ref="K638">IFERROR(INDEX(tblClientes[Cliente],INT($J638/ROWS(tblConsorcios[Produto]))+1),"")</f>
        <v>0</v>
      </c>
      <c r="L638" t="str" cm="1">
        <f t="array" ref="L638">IFERROR(INDEX(tblConsorcios[Produto],MOD($J638,ROWS(tblConsorcios[Produto]))+1),"")</f>
        <v>Imóvel IE550 – 240m</v>
      </c>
      <c r="M638" s="20" cm="1">
        <f t="array" ref="M638">IFERROR(INDEX(tblConsorcios[Valor da Carta (R$)],MOD($J638,ROWS(tblConsorcios[Produto]))+1),"")</f>
        <v>550000</v>
      </c>
      <c r="N638" s="2" cm="1">
        <f t="array" ref="N638">IFERROR(INDEX(tblConsorcios[Prazo (meses)],MOD($J638,ROWS(tblConsorcios[Produto]))+1),"")</f>
        <v>240</v>
      </c>
      <c r="O638" s="20" cm="1">
        <f t="array" ref="O638">IFERROR(INDEX(tblConsorcios[Parcela Mensal (R$)],MOD($J638,ROWS(tblConsorcios[Produto]))+1),"")</f>
        <v>2951.67</v>
      </c>
      <c r="P638" s="20" cm="1">
        <f t="array" ref="P638">IFERROR(INDEX(tblClientes[Dividendo Mensal (R$)],INT($J638/ROWS(tblConsorcios[Produto]))+1),"")</f>
        <v>0</v>
      </c>
      <c r="Q638" s="20">
        <f t="shared" si="28"/>
        <v>-2951.67</v>
      </c>
      <c r="R638">
        <f t="shared" si="29"/>
        <v>0</v>
      </c>
    </row>
    <row r="639" spans="10:18" x14ac:dyDescent="0.2">
      <c r="J639">
        <f t="shared" si="27"/>
        <v>637</v>
      </c>
      <c r="K639" cm="1">
        <f t="array" ref="K639">IFERROR(INDEX(tblClientes[Cliente],INT($J639/ROWS(tblConsorcios[Produto]))+1),"")</f>
        <v>0</v>
      </c>
      <c r="L639" t="str" cm="1">
        <f t="array" ref="L639">IFERROR(INDEX(tblConsorcios[Produto],MOD($J639,ROWS(tblConsorcios[Produto]))+1),"")</f>
        <v>Imóvel IE550 – 220m</v>
      </c>
      <c r="M639" s="20" cm="1">
        <f t="array" ref="M639">IFERROR(INDEX(tblConsorcios[Valor da Carta (R$)],MOD($J639,ROWS(tblConsorcios[Produto]))+1),"")</f>
        <v>550000</v>
      </c>
      <c r="N639" s="2" cm="1">
        <f t="array" ref="N639">IFERROR(INDEX(tblConsorcios[Prazo (meses)],MOD($J639,ROWS(tblConsorcios[Produto]))+1),"")</f>
        <v>220</v>
      </c>
      <c r="O639" s="20" cm="1">
        <f t="array" ref="O639">IFERROR(INDEX(tblConsorcios[Parcela Mensal (R$)],MOD($J639,ROWS(tblConsorcios[Produto]))+1),"")</f>
        <v>3195</v>
      </c>
      <c r="P639" s="20" cm="1">
        <f t="array" ref="P639">IFERROR(INDEX(tblClientes[Dividendo Mensal (R$)],INT($J639/ROWS(tblConsorcios[Produto]))+1),"")</f>
        <v>0</v>
      </c>
      <c r="Q639" s="20">
        <f t="shared" si="28"/>
        <v>-3195</v>
      </c>
      <c r="R639">
        <f t="shared" si="29"/>
        <v>0</v>
      </c>
    </row>
    <row r="640" spans="10:18" x14ac:dyDescent="0.2">
      <c r="J640">
        <f t="shared" si="27"/>
        <v>638</v>
      </c>
      <c r="K640" cm="1">
        <f t="array" ref="K640">IFERROR(INDEX(tblClientes[Cliente],INT($J640/ROWS(tblConsorcios[Produto]))+1),"")</f>
        <v>0</v>
      </c>
      <c r="L640" t="str" cm="1">
        <f t="array" ref="L640">IFERROR(INDEX(tblConsorcios[Produto],MOD($J640,ROWS(tblConsorcios[Produto]))+1),"")</f>
        <v>Imóvel IE550 – 200m</v>
      </c>
      <c r="M640" s="20" cm="1">
        <f t="array" ref="M640">IFERROR(INDEX(tblConsorcios[Valor da Carta (R$)],MOD($J640,ROWS(tblConsorcios[Produto]))+1),"")</f>
        <v>550000</v>
      </c>
      <c r="N640" s="2" cm="1">
        <f t="array" ref="N640">IFERROR(INDEX(tblConsorcios[Prazo (meses)],MOD($J640,ROWS(tblConsorcios[Produto]))+1),"")</f>
        <v>200</v>
      </c>
      <c r="O640" s="20" cm="1">
        <f t="array" ref="O640">IFERROR(INDEX(tblConsorcios[Parcela Mensal (R$)],MOD($J640,ROWS(tblConsorcios[Produto]))+1),"")</f>
        <v>3487</v>
      </c>
      <c r="P640" s="20" cm="1">
        <f t="array" ref="P640">IFERROR(INDEX(tblClientes[Dividendo Mensal (R$)],INT($J640/ROWS(tblConsorcios[Produto]))+1),"")</f>
        <v>0</v>
      </c>
      <c r="Q640" s="20">
        <f t="shared" si="28"/>
        <v>-3487</v>
      </c>
      <c r="R640">
        <f t="shared" si="29"/>
        <v>0</v>
      </c>
    </row>
    <row r="641" spans="10:18" x14ac:dyDescent="0.2">
      <c r="J641">
        <f t="shared" si="27"/>
        <v>639</v>
      </c>
      <c r="K641" cm="1">
        <f t="array" ref="K641">IFERROR(INDEX(tblClientes[Cliente],INT($J641/ROWS(tblConsorcios[Produto]))+1),"")</f>
        <v>0</v>
      </c>
      <c r="L641" t="str" cm="1">
        <f t="array" ref="L641">IFERROR(INDEX(tblConsorcios[Produto],MOD($J641,ROWS(tblConsorcios[Produto]))+1),"")</f>
        <v>Imóvel IE530 – 240m</v>
      </c>
      <c r="M641" s="20" cm="1">
        <f t="array" ref="M641">IFERROR(INDEX(tblConsorcios[Valor da Carta (R$)],MOD($J641,ROWS(tblConsorcios[Produto]))+1),"")</f>
        <v>530000</v>
      </c>
      <c r="N641" s="2" cm="1">
        <f t="array" ref="N641">IFERROR(INDEX(tblConsorcios[Prazo (meses)],MOD($J641,ROWS(tblConsorcios[Produto]))+1),"")</f>
        <v>240</v>
      </c>
      <c r="O641" s="20" cm="1">
        <f t="array" ref="O641">IFERROR(INDEX(tblConsorcios[Parcela Mensal (R$)],MOD($J641,ROWS(tblConsorcios[Produto]))+1),"")</f>
        <v>2844.33</v>
      </c>
      <c r="P641" s="20" cm="1">
        <f t="array" ref="P641">IFERROR(INDEX(tblClientes[Dividendo Mensal (R$)],INT($J641/ROWS(tblConsorcios[Produto]))+1),"")</f>
        <v>0</v>
      </c>
      <c r="Q641" s="20">
        <f t="shared" si="28"/>
        <v>-2844.33</v>
      </c>
      <c r="R641">
        <f t="shared" si="29"/>
        <v>0</v>
      </c>
    </row>
    <row r="642" spans="10:18" x14ac:dyDescent="0.2">
      <c r="J642">
        <f t="shared" si="27"/>
        <v>640</v>
      </c>
      <c r="K642" cm="1">
        <f t="array" ref="K642">IFERROR(INDEX(tblClientes[Cliente],INT($J642/ROWS(tblConsorcios[Produto]))+1),"")</f>
        <v>0</v>
      </c>
      <c r="L642" t="str" cm="1">
        <f t="array" ref="L642">IFERROR(INDEX(tblConsorcios[Produto],MOD($J642,ROWS(tblConsorcios[Produto]))+1),"")</f>
        <v>Imóvel IE530 – 220m</v>
      </c>
      <c r="M642" s="20" cm="1">
        <f t="array" ref="M642">IFERROR(INDEX(tblConsorcios[Valor da Carta (R$)],MOD($J642,ROWS(tblConsorcios[Produto]))+1),"")</f>
        <v>530000</v>
      </c>
      <c r="N642" s="2" cm="1">
        <f t="array" ref="N642">IFERROR(INDEX(tblConsorcios[Prazo (meses)],MOD($J642,ROWS(tblConsorcios[Produto]))+1),"")</f>
        <v>220</v>
      </c>
      <c r="O642" s="20" cm="1">
        <f t="array" ref="O642">IFERROR(INDEX(tblConsorcios[Parcela Mensal (R$)],MOD($J642,ROWS(tblConsorcios[Produto]))+1),"")</f>
        <v>3078.82</v>
      </c>
      <c r="P642" s="20" cm="1">
        <f t="array" ref="P642">IFERROR(INDEX(tblClientes[Dividendo Mensal (R$)],INT($J642/ROWS(tblConsorcios[Produto]))+1),"")</f>
        <v>0</v>
      </c>
      <c r="Q642" s="20">
        <f t="shared" si="28"/>
        <v>-3078.82</v>
      </c>
      <c r="R642">
        <f t="shared" si="29"/>
        <v>0</v>
      </c>
    </row>
    <row r="643" spans="10:18" x14ac:dyDescent="0.2">
      <c r="J643">
        <f t="shared" ref="J643:J706" si="30">ROW()-2</f>
        <v>641</v>
      </c>
      <c r="K643" cm="1">
        <f t="array" ref="K643">IFERROR(INDEX(tblClientes[Cliente],INT($J643/ROWS(tblConsorcios[Produto]))+1),"")</f>
        <v>0</v>
      </c>
      <c r="L643" t="str" cm="1">
        <f t="array" ref="L643">IFERROR(INDEX(tblConsorcios[Produto],MOD($J643,ROWS(tblConsorcios[Produto]))+1),"")</f>
        <v>Imóvel IE530 – 200m</v>
      </c>
      <c r="M643" s="20" cm="1">
        <f t="array" ref="M643">IFERROR(INDEX(tblConsorcios[Valor da Carta (R$)],MOD($J643,ROWS(tblConsorcios[Produto]))+1),"")</f>
        <v>530000</v>
      </c>
      <c r="N643" s="2" cm="1">
        <f t="array" ref="N643">IFERROR(INDEX(tblConsorcios[Prazo (meses)],MOD($J643,ROWS(tblConsorcios[Produto]))+1),"")</f>
        <v>200</v>
      </c>
      <c r="O643" s="20" cm="1">
        <f t="array" ref="O643">IFERROR(INDEX(tblConsorcios[Parcela Mensal (R$)],MOD($J643,ROWS(tblConsorcios[Produto]))+1),"")</f>
        <v>3360.2</v>
      </c>
      <c r="P643" s="20" cm="1">
        <f t="array" ref="P643">IFERROR(INDEX(tblClientes[Dividendo Mensal (R$)],INT($J643/ROWS(tblConsorcios[Produto]))+1),"")</f>
        <v>0</v>
      </c>
      <c r="Q643" s="20">
        <f t="shared" ref="Q643:Q706" si="31">IF(AND(ISNUMBER(O643),ISNUMBER(P643)),P643-O643,"")</f>
        <v>-3360.2</v>
      </c>
      <c r="R643">
        <f t="shared" ref="R643:R706" si="32">IF(AND(ISNUMBER(O643),ISNUMBER(P643),O643&lt;=P643),1,0)</f>
        <v>0</v>
      </c>
    </row>
    <row r="644" spans="10:18" x14ac:dyDescent="0.2">
      <c r="J644">
        <f t="shared" si="30"/>
        <v>642</v>
      </c>
      <c r="K644" cm="1">
        <f t="array" ref="K644">IFERROR(INDEX(tblClientes[Cliente],INT($J644/ROWS(tblConsorcios[Produto]))+1),"")</f>
        <v>0</v>
      </c>
      <c r="L644" t="str" cm="1">
        <f t="array" ref="L644">IFERROR(INDEX(tblConsorcios[Produto],MOD($J644,ROWS(tblConsorcios[Produto]))+1),"")</f>
        <v>Imóvel IE500 – 240m</v>
      </c>
      <c r="M644" s="20" cm="1">
        <f t="array" ref="M644">IFERROR(INDEX(tblConsorcios[Valor da Carta (R$)],MOD($J644,ROWS(tblConsorcios[Produto]))+1),"")</f>
        <v>500000</v>
      </c>
      <c r="N644" s="2" cm="1">
        <f t="array" ref="N644">IFERROR(INDEX(tblConsorcios[Prazo (meses)],MOD($J644,ROWS(tblConsorcios[Produto]))+1),"")</f>
        <v>240</v>
      </c>
      <c r="O644" s="20" cm="1">
        <f t="array" ref="O644">IFERROR(INDEX(tblConsorcios[Parcela Mensal (R$)],MOD($J644,ROWS(tblConsorcios[Produto]))+1),"")</f>
        <v>2683.33</v>
      </c>
      <c r="P644" s="20" cm="1">
        <f t="array" ref="P644">IFERROR(INDEX(tblClientes[Dividendo Mensal (R$)],INT($J644/ROWS(tblConsorcios[Produto]))+1),"")</f>
        <v>0</v>
      </c>
      <c r="Q644" s="20">
        <f t="shared" si="31"/>
        <v>-2683.33</v>
      </c>
      <c r="R644">
        <f t="shared" si="32"/>
        <v>0</v>
      </c>
    </row>
    <row r="645" spans="10:18" x14ac:dyDescent="0.2">
      <c r="J645">
        <f t="shared" si="30"/>
        <v>643</v>
      </c>
      <c r="K645" cm="1">
        <f t="array" ref="K645">IFERROR(INDEX(tblClientes[Cliente],INT($J645/ROWS(tblConsorcios[Produto]))+1),"")</f>
        <v>0</v>
      </c>
      <c r="L645" t="str" cm="1">
        <f t="array" ref="L645">IFERROR(INDEX(tblConsorcios[Produto],MOD($J645,ROWS(tblConsorcios[Produto]))+1),"")</f>
        <v>Imóvel IE500 – 220m</v>
      </c>
      <c r="M645" s="20" cm="1">
        <f t="array" ref="M645">IFERROR(INDEX(tblConsorcios[Valor da Carta (R$)],MOD($J645,ROWS(tblConsorcios[Produto]))+1),"")</f>
        <v>500000</v>
      </c>
      <c r="N645" s="2" cm="1">
        <f t="array" ref="N645">IFERROR(INDEX(tblConsorcios[Prazo (meses)],MOD($J645,ROWS(tblConsorcios[Produto]))+1),"")</f>
        <v>220</v>
      </c>
      <c r="O645" s="20" cm="1">
        <f t="array" ref="O645">IFERROR(INDEX(tblConsorcios[Parcela Mensal (R$)],MOD($J645,ROWS(tblConsorcios[Produto]))+1),"")</f>
        <v>2904.55</v>
      </c>
      <c r="P645" s="20" cm="1">
        <f t="array" ref="P645">IFERROR(INDEX(tblClientes[Dividendo Mensal (R$)],INT($J645/ROWS(tblConsorcios[Produto]))+1),"")</f>
        <v>0</v>
      </c>
      <c r="Q645" s="20">
        <f t="shared" si="31"/>
        <v>-2904.55</v>
      </c>
      <c r="R645">
        <f t="shared" si="32"/>
        <v>0</v>
      </c>
    </row>
    <row r="646" spans="10:18" x14ac:dyDescent="0.2">
      <c r="J646">
        <f t="shared" si="30"/>
        <v>644</v>
      </c>
      <c r="K646" cm="1">
        <f t="array" ref="K646">IFERROR(INDEX(tblClientes[Cliente],INT($J646/ROWS(tblConsorcios[Produto]))+1),"")</f>
        <v>0</v>
      </c>
      <c r="L646" t="str" cm="1">
        <f t="array" ref="L646">IFERROR(INDEX(tblConsorcios[Produto],MOD($J646,ROWS(tblConsorcios[Produto]))+1),"")</f>
        <v>Imóvel IE500 – 200m</v>
      </c>
      <c r="M646" s="20" cm="1">
        <f t="array" ref="M646">IFERROR(INDEX(tblConsorcios[Valor da Carta (R$)],MOD($J646,ROWS(tblConsorcios[Produto]))+1),"")</f>
        <v>500000</v>
      </c>
      <c r="N646" s="2" cm="1">
        <f t="array" ref="N646">IFERROR(INDEX(tblConsorcios[Prazo (meses)],MOD($J646,ROWS(tblConsorcios[Produto]))+1),"")</f>
        <v>200</v>
      </c>
      <c r="O646" s="20" cm="1">
        <f t="array" ref="O646">IFERROR(INDEX(tblConsorcios[Parcela Mensal (R$)],MOD($J646,ROWS(tblConsorcios[Produto]))+1),"")</f>
        <v>3170</v>
      </c>
      <c r="P646" s="20" cm="1">
        <f t="array" ref="P646">IFERROR(INDEX(tblClientes[Dividendo Mensal (R$)],INT($J646/ROWS(tblConsorcios[Produto]))+1),"")</f>
        <v>0</v>
      </c>
      <c r="Q646" s="20">
        <f t="shared" si="31"/>
        <v>-3170</v>
      </c>
      <c r="R646">
        <f t="shared" si="32"/>
        <v>0</v>
      </c>
    </row>
    <row r="647" spans="10:18" x14ac:dyDescent="0.2">
      <c r="J647">
        <f t="shared" si="30"/>
        <v>645</v>
      </c>
      <c r="K647" cm="1">
        <f t="array" ref="K647">IFERROR(INDEX(tblClientes[Cliente],INT($J647/ROWS(tblConsorcios[Produto]))+1),"")</f>
        <v>0</v>
      </c>
      <c r="L647" t="str" cm="1">
        <f t="array" ref="L647">IFERROR(INDEX(tblConsorcios[Produto],MOD($J647,ROWS(tblConsorcios[Produto]))+1),"")</f>
        <v>Imóvel IE480 – 240m</v>
      </c>
      <c r="M647" s="20" cm="1">
        <f t="array" ref="M647">IFERROR(INDEX(tblConsorcios[Valor da Carta (R$)],MOD($J647,ROWS(tblConsorcios[Produto]))+1),"")</f>
        <v>480000</v>
      </c>
      <c r="N647" s="2" cm="1">
        <f t="array" ref="N647">IFERROR(INDEX(tblConsorcios[Prazo (meses)],MOD($J647,ROWS(tblConsorcios[Produto]))+1),"")</f>
        <v>240</v>
      </c>
      <c r="O647" s="20" cm="1">
        <f t="array" ref="O647">IFERROR(INDEX(tblConsorcios[Parcela Mensal (R$)],MOD($J647,ROWS(tblConsorcios[Produto]))+1),"")</f>
        <v>2576</v>
      </c>
      <c r="P647" s="20" cm="1">
        <f t="array" ref="P647">IFERROR(INDEX(tblClientes[Dividendo Mensal (R$)],INT($J647/ROWS(tblConsorcios[Produto]))+1),"")</f>
        <v>0</v>
      </c>
      <c r="Q647" s="20">
        <f t="shared" si="31"/>
        <v>-2576</v>
      </c>
      <c r="R647">
        <f t="shared" si="32"/>
        <v>0</v>
      </c>
    </row>
    <row r="648" spans="10:18" x14ac:dyDescent="0.2">
      <c r="J648">
        <f t="shared" si="30"/>
        <v>646</v>
      </c>
      <c r="K648" cm="1">
        <f t="array" ref="K648">IFERROR(INDEX(tblClientes[Cliente],INT($J648/ROWS(tblConsorcios[Produto]))+1),"")</f>
        <v>0</v>
      </c>
      <c r="L648" t="str" cm="1">
        <f t="array" ref="L648">IFERROR(INDEX(tblConsorcios[Produto],MOD($J648,ROWS(tblConsorcios[Produto]))+1),"")</f>
        <v>Imóvel IE480 – 220m</v>
      </c>
      <c r="M648" s="20" cm="1">
        <f t="array" ref="M648">IFERROR(INDEX(tblConsorcios[Valor da Carta (R$)],MOD($J648,ROWS(tblConsorcios[Produto]))+1),"")</f>
        <v>480000</v>
      </c>
      <c r="N648" s="2" cm="1">
        <f t="array" ref="N648">IFERROR(INDEX(tblConsorcios[Prazo (meses)],MOD($J648,ROWS(tblConsorcios[Produto]))+1),"")</f>
        <v>220</v>
      </c>
      <c r="O648" s="20" cm="1">
        <f t="array" ref="O648">IFERROR(INDEX(tblConsorcios[Parcela Mensal (R$)],MOD($J648,ROWS(tblConsorcios[Produto]))+1),"")</f>
        <v>2788.36</v>
      </c>
      <c r="P648" s="20" cm="1">
        <f t="array" ref="P648">IFERROR(INDEX(tblClientes[Dividendo Mensal (R$)],INT($J648/ROWS(tblConsorcios[Produto]))+1),"")</f>
        <v>0</v>
      </c>
      <c r="Q648" s="20">
        <f t="shared" si="31"/>
        <v>-2788.36</v>
      </c>
      <c r="R648">
        <f t="shared" si="32"/>
        <v>0</v>
      </c>
    </row>
    <row r="649" spans="10:18" x14ac:dyDescent="0.2">
      <c r="J649">
        <f t="shared" si="30"/>
        <v>647</v>
      </c>
      <c r="K649" cm="1">
        <f t="array" ref="K649">IFERROR(INDEX(tblClientes[Cliente],INT($J649/ROWS(tblConsorcios[Produto]))+1),"")</f>
        <v>0</v>
      </c>
      <c r="L649" t="str" cm="1">
        <f t="array" ref="L649">IFERROR(INDEX(tblConsorcios[Produto],MOD($J649,ROWS(tblConsorcios[Produto]))+1),"")</f>
        <v>Imóvel IE480 – 200m</v>
      </c>
      <c r="M649" s="20" cm="1">
        <f t="array" ref="M649">IFERROR(INDEX(tblConsorcios[Valor da Carta (R$)],MOD($J649,ROWS(tblConsorcios[Produto]))+1),"")</f>
        <v>480000</v>
      </c>
      <c r="N649" s="2" cm="1">
        <f t="array" ref="N649">IFERROR(INDEX(tblConsorcios[Prazo (meses)],MOD($J649,ROWS(tblConsorcios[Produto]))+1),"")</f>
        <v>200</v>
      </c>
      <c r="O649" s="20" cm="1">
        <f t="array" ref="O649">IFERROR(INDEX(tblConsorcios[Parcela Mensal (R$)],MOD($J649,ROWS(tblConsorcios[Produto]))+1),"")</f>
        <v>3043.2</v>
      </c>
      <c r="P649" s="20" cm="1">
        <f t="array" ref="P649">IFERROR(INDEX(tblClientes[Dividendo Mensal (R$)],INT($J649/ROWS(tblConsorcios[Produto]))+1),"")</f>
        <v>0</v>
      </c>
      <c r="Q649" s="20">
        <f t="shared" si="31"/>
        <v>-3043.2</v>
      </c>
      <c r="R649">
        <f t="shared" si="32"/>
        <v>0</v>
      </c>
    </row>
    <row r="650" spans="10:18" x14ac:dyDescent="0.2">
      <c r="J650">
        <f t="shared" si="30"/>
        <v>648</v>
      </c>
      <c r="K650" cm="1">
        <f t="array" ref="K650">IFERROR(INDEX(tblClientes[Cliente],INT($J650/ROWS(tblConsorcios[Produto]))+1),"")</f>
        <v>0</v>
      </c>
      <c r="L650" t="str" cm="1">
        <f t="array" ref="L650">IFERROR(INDEX(tblConsorcios[Produto],MOD($J650,ROWS(tblConsorcios[Produto]))+1),"")</f>
        <v>Imóvel IE450 – 240m</v>
      </c>
      <c r="M650" s="20" cm="1">
        <f t="array" ref="M650">IFERROR(INDEX(tblConsorcios[Valor da Carta (R$)],MOD($J650,ROWS(tblConsorcios[Produto]))+1),"")</f>
        <v>450000</v>
      </c>
      <c r="N650" s="2" cm="1">
        <f t="array" ref="N650">IFERROR(INDEX(tblConsorcios[Prazo (meses)],MOD($J650,ROWS(tblConsorcios[Produto]))+1),"")</f>
        <v>240</v>
      </c>
      <c r="O650" s="20" cm="1">
        <f t="array" ref="O650">IFERROR(INDEX(tblConsorcios[Parcela Mensal (R$)],MOD($J650,ROWS(tblConsorcios[Produto]))+1),"")</f>
        <v>2415</v>
      </c>
      <c r="P650" s="20" cm="1">
        <f t="array" ref="P650">IFERROR(INDEX(tblClientes[Dividendo Mensal (R$)],INT($J650/ROWS(tblConsorcios[Produto]))+1),"")</f>
        <v>0</v>
      </c>
      <c r="Q650" s="20">
        <f t="shared" si="31"/>
        <v>-2415</v>
      </c>
      <c r="R650">
        <f t="shared" si="32"/>
        <v>0</v>
      </c>
    </row>
    <row r="651" spans="10:18" x14ac:dyDescent="0.2">
      <c r="J651">
        <f t="shared" si="30"/>
        <v>649</v>
      </c>
      <c r="K651" cm="1">
        <f t="array" ref="K651">IFERROR(INDEX(tblClientes[Cliente],INT($J651/ROWS(tblConsorcios[Produto]))+1),"")</f>
        <v>0</v>
      </c>
      <c r="L651" t="str" cm="1">
        <f t="array" ref="L651">IFERROR(INDEX(tblConsorcios[Produto],MOD($J651,ROWS(tblConsorcios[Produto]))+1),"")</f>
        <v>Imóvel IE450 – 220m</v>
      </c>
      <c r="M651" s="20" cm="1">
        <f t="array" ref="M651">IFERROR(INDEX(tblConsorcios[Valor da Carta (R$)],MOD($J651,ROWS(tblConsorcios[Produto]))+1),"")</f>
        <v>450000</v>
      </c>
      <c r="N651" s="2" cm="1">
        <f t="array" ref="N651">IFERROR(INDEX(tblConsorcios[Prazo (meses)],MOD($J651,ROWS(tblConsorcios[Produto]))+1),"")</f>
        <v>220</v>
      </c>
      <c r="O651" s="20" cm="1">
        <f t="array" ref="O651">IFERROR(INDEX(tblConsorcios[Parcela Mensal (R$)],MOD($J651,ROWS(tblConsorcios[Produto]))+1),"")</f>
        <v>2614.09</v>
      </c>
      <c r="P651" s="20" cm="1">
        <f t="array" ref="P651">IFERROR(INDEX(tblClientes[Dividendo Mensal (R$)],INT($J651/ROWS(tblConsorcios[Produto]))+1),"")</f>
        <v>0</v>
      </c>
      <c r="Q651" s="20">
        <f t="shared" si="31"/>
        <v>-2614.09</v>
      </c>
      <c r="R651">
        <f t="shared" si="32"/>
        <v>0</v>
      </c>
    </row>
    <row r="652" spans="10:18" x14ac:dyDescent="0.2">
      <c r="J652">
        <f t="shared" si="30"/>
        <v>650</v>
      </c>
      <c r="K652" cm="1">
        <f t="array" ref="K652">IFERROR(INDEX(tblClientes[Cliente],INT($J652/ROWS(tblConsorcios[Produto]))+1),"")</f>
        <v>0</v>
      </c>
      <c r="L652" t="str" cm="1">
        <f t="array" ref="L652">IFERROR(INDEX(tblConsorcios[Produto],MOD($J652,ROWS(tblConsorcios[Produto]))+1),"")</f>
        <v>Imóvel IE450 – 200m</v>
      </c>
      <c r="M652" s="20" cm="1">
        <f t="array" ref="M652">IFERROR(INDEX(tblConsorcios[Valor da Carta (R$)],MOD($J652,ROWS(tblConsorcios[Produto]))+1),"")</f>
        <v>450000</v>
      </c>
      <c r="N652" s="2" cm="1">
        <f t="array" ref="N652">IFERROR(INDEX(tblConsorcios[Prazo (meses)],MOD($J652,ROWS(tblConsorcios[Produto]))+1),"")</f>
        <v>200</v>
      </c>
      <c r="O652" s="20" cm="1">
        <f t="array" ref="O652">IFERROR(INDEX(tblConsorcios[Parcela Mensal (R$)],MOD($J652,ROWS(tblConsorcios[Produto]))+1),"")</f>
        <v>2853</v>
      </c>
      <c r="P652" s="20" cm="1">
        <f t="array" ref="P652">IFERROR(INDEX(tblClientes[Dividendo Mensal (R$)],INT($J652/ROWS(tblConsorcios[Produto]))+1),"")</f>
        <v>0</v>
      </c>
      <c r="Q652" s="20">
        <f t="shared" si="31"/>
        <v>-2853</v>
      </c>
      <c r="R652">
        <f t="shared" si="32"/>
        <v>0</v>
      </c>
    </row>
    <row r="653" spans="10:18" x14ac:dyDescent="0.2">
      <c r="J653">
        <f t="shared" si="30"/>
        <v>651</v>
      </c>
      <c r="K653" cm="1">
        <f t="array" ref="K653">IFERROR(INDEX(tblClientes[Cliente],INT($J653/ROWS(tblConsorcios[Produto]))+1),"")</f>
        <v>0</v>
      </c>
      <c r="L653" t="str" cm="1">
        <f t="array" ref="L653">IFERROR(INDEX(tblConsorcios[Produto],MOD($J653,ROWS(tblConsorcios[Produto]))+1),"")</f>
        <v>Imóvel IE430 – 240m</v>
      </c>
      <c r="M653" s="20" cm="1">
        <f t="array" ref="M653">IFERROR(INDEX(tblConsorcios[Valor da Carta (R$)],MOD($J653,ROWS(tblConsorcios[Produto]))+1),"")</f>
        <v>430000</v>
      </c>
      <c r="N653" s="2" cm="1">
        <f t="array" ref="N653">IFERROR(INDEX(tblConsorcios[Prazo (meses)],MOD($J653,ROWS(tblConsorcios[Produto]))+1),"")</f>
        <v>240</v>
      </c>
      <c r="O653" s="20" cm="1">
        <f t="array" ref="O653">IFERROR(INDEX(tblConsorcios[Parcela Mensal (R$)],MOD($J653,ROWS(tblConsorcios[Produto]))+1),"")</f>
        <v>2307.67</v>
      </c>
      <c r="P653" s="20" cm="1">
        <f t="array" ref="P653">IFERROR(INDEX(tblClientes[Dividendo Mensal (R$)],INT($J653/ROWS(tblConsorcios[Produto]))+1),"")</f>
        <v>0</v>
      </c>
      <c r="Q653" s="20">
        <f t="shared" si="31"/>
        <v>-2307.67</v>
      </c>
      <c r="R653">
        <f t="shared" si="32"/>
        <v>0</v>
      </c>
    </row>
    <row r="654" spans="10:18" x14ac:dyDescent="0.2">
      <c r="J654">
        <f t="shared" si="30"/>
        <v>652</v>
      </c>
      <c r="K654" cm="1">
        <f t="array" ref="K654">IFERROR(INDEX(tblClientes[Cliente],INT($J654/ROWS(tblConsorcios[Produto]))+1),"")</f>
        <v>0</v>
      </c>
      <c r="L654" t="str" cm="1">
        <f t="array" ref="L654">IFERROR(INDEX(tblConsorcios[Produto],MOD($J654,ROWS(tblConsorcios[Produto]))+1),"")</f>
        <v>Imóvel IE430 – 220m</v>
      </c>
      <c r="M654" s="20" cm="1">
        <f t="array" ref="M654">IFERROR(INDEX(tblConsorcios[Valor da Carta (R$)],MOD($J654,ROWS(tblConsorcios[Produto]))+1),"")</f>
        <v>430000</v>
      </c>
      <c r="N654" s="2" cm="1">
        <f t="array" ref="N654">IFERROR(INDEX(tblConsorcios[Prazo (meses)],MOD($J654,ROWS(tblConsorcios[Produto]))+1),"")</f>
        <v>220</v>
      </c>
      <c r="O654" s="20" cm="1">
        <f t="array" ref="O654">IFERROR(INDEX(tblConsorcios[Parcela Mensal (R$)],MOD($J654,ROWS(tblConsorcios[Produto]))+1),"")</f>
        <v>2497.91</v>
      </c>
      <c r="P654" s="20" cm="1">
        <f t="array" ref="P654">IFERROR(INDEX(tblClientes[Dividendo Mensal (R$)],INT($J654/ROWS(tblConsorcios[Produto]))+1),"")</f>
        <v>0</v>
      </c>
      <c r="Q654" s="20">
        <f t="shared" si="31"/>
        <v>-2497.91</v>
      </c>
      <c r="R654">
        <f t="shared" si="32"/>
        <v>0</v>
      </c>
    </row>
    <row r="655" spans="10:18" x14ac:dyDescent="0.2">
      <c r="J655">
        <f t="shared" si="30"/>
        <v>653</v>
      </c>
      <c r="K655" cm="1">
        <f t="array" ref="K655">IFERROR(INDEX(tblClientes[Cliente],INT($J655/ROWS(tblConsorcios[Produto]))+1),"")</f>
        <v>0</v>
      </c>
      <c r="L655" t="str" cm="1">
        <f t="array" ref="L655">IFERROR(INDEX(tblConsorcios[Produto],MOD($J655,ROWS(tblConsorcios[Produto]))+1),"")</f>
        <v>Imóvel IE430 – 200m</v>
      </c>
      <c r="M655" s="20" cm="1">
        <f t="array" ref="M655">IFERROR(INDEX(tblConsorcios[Valor da Carta (R$)],MOD($J655,ROWS(tblConsorcios[Produto]))+1),"")</f>
        <v>430000</v>
      </c>
      <c r="N655" s="2" cm="1">
        <f t="array" ref="N655">IFERROR(INDEX(tblConsorcios[Prazo (meses)],MOD($J655,ROWS(tblConsorcios[Produto]))+1),"")</f>
        <v>200</v>
      </c>
      <c r="O655" s="20" cm="1">
        <f t="array" ref="O655">IFERROR(INDEX(tblConsorcios[Parcela Mensal (R$)],MOD($J655,ROWS(tblConsorcios[Produto]))+1),"")</f>
        <v>2726.2</v>
      </c>
      <c r="P655" s="20" cm="1">
        <f t="array" ref="P655">IFERROR(INDEX(tblClientes[Dividendo Mensal (R$)],INT($J655/ROWS(tblConsorcios[Produto]))+1),"")</f>
        <v>0</v>
      </c>
      <c r="Q655" s="20">
        <f t="shared" si="31"/>
        <v>-2726.2</v>
      </c>
      <c r="R655">
        <f t="shared" si="32"/>
        <v>0</v>
      </c>
    </row>
    <row r="656" spans="10:18" x14ac:dyDescent="0.2">
      <c r="J656">
        <f t="shared" si="30"/>
        <v>654</v>
      </c>
      <c r="K656" cm="1">
        <f t="array" ref="K656">IFERROR(INDEX(tblClientes[Cliente],INT($J656/ROWS(tblConsorcios[Produto]))+1),"")</f>
        <v>0</v>
      </c>
      <c r="L656" t="str" cm="1">
        <f t="array" ref="L656">IFERROR(INDEX(tblConsorcios[Produto],MOD($J656,ROWS(tblConsorcios[Produto]))+1),"")</f>
        <v>Imóvel IE400 – 240m</v>
      </c>
      <c r="M656" s="20" cm="1">
        <f t="array" ref="M656">IFERROR(INDEX(tblConsorcios[Valor da Carta (R$)],MOD($J656,ROWS(tblConsorcios[Produto]))+1),"")</f>
        <v>400000</v>
      </c>
      <c r="N656" s="2" cm="1">
        <f t="array" ref="N656">IFERROR(INDEX(tblConsorcios[Prazo (meses)],MOD($J656,ROWS(tblConsorcios[Produto]))+1),"")</f>
        <v>240</v>
      </c>
      <c r="O656" s="20" cm="1">
        <f t="array" ref="O656">IFERROR(INDEX(tblConsorcios[Parcela Mensal (R$)],MOD($J656,ROWS(tblConsorcios[Produto]))+1),"")</f>
        <v>2146.67</v>
      </c>
      <c r="P656" s="20" cm="1">
        <f t="array" ref="P656">IFERROR(INDEX(tblClientes[Dividendo Mensal (R$)],INT($J656/ROWS(tblConsorcios[Produto]))+1),"")</f>
        <v>0</v>
      </c>
      <c r="Q656" s="20">
        <f t="shared" si="31"/>
        <v>-2146.67</v>
      </c>
      <c r="R656">
        <f t="shared" si="32"/>
        <v>0</v>
      </c>
    </row>
    <row r="657" spans="10:18" x14ac:dyDescent="0.2">
      <c r="J657">
        <f t="shared" si="30"/>
        <v>655</v>
      </c>
      <c r="K657" cm="1">
        <f t="array" ref="K657">IFERROR(INDEX(tblClientes[Cliente],INT($J657/ROWS(tblConsorcios[Produto]))+1),"")</f>
        <v>0</v>
      </c>
      <c r="L657" t="str" cm="1">
        <f t="array" ref="L657">IFERROR(INDEX(tblConsorcios[Produto],MOD($J657,ROWS(tblConsorcios[Produto]))+1),"")</f>
        <v>Imóvel IE400 – 220m</v>
      </c>
      <c r="M657" s="20" cm="1">
        <f t="array" ref="M657">IFERROR(INDEX(tblConsorcios[Valor da Carta (R$)],MOD($J657,ROWS(tblConsorcios[Produto]))+1),"")</f>
        <v>400000</v>
      </c>
      <c r="N657" s="2" cm="1">
        <f t="array" ref="N657">IFERROR(INDEX(tblConsorcios[Prazo (meses)],MOD($J657,ROWS(tblConsorcios[Produto]))+1),"")</f>
        <v>220</v>
      </c>
      <c r="O657" s="20" cm="1">
        <f t="array" ref="O657">IFERROR(INDEX(tblConsorcios[Parcela Mensal (R$)],MOD($J657,ROWS(tblConsorcios[Produto]))+1),"")</f>
        <v>2323.64</v>
      </c>
      <c r="P657" s="20" cm="1">
        <f t="array" ref="P657">IFERROR(INDEX(tblClientes[Dividendo Mensal (R$)],INT($J657/ROWS(tblConsorcios[Produto]))+1),"")</f>
        <v>0</v>
      </c>
      <c r="Q657" s="20">
        <f t="shared" si="31"/>
        <v>-2323.64</v>
      </c>
      <c r="R657">
        <f t="shared" si="32"/>
        <v>0</v>
      </c>
    </row>
    <row r="658" spans="10:18" x14ac:dyDescent="0.2">
      <c r="J658">
        <f t="shared" si="30"/>
        <v>656</v>
      </c>
      <c r="K658" cm="1">
        <f t="array" ref="K658">IFERROR(INDEX(tblClientes[Cliente],INT($J658/ROWS(tblConsorcios[Produto]))+1),"")</f>
        <v>0</v>
      </c>
      <c r="L658" t="str" cm="1">
        <f t="array" ref="L658">IFERROR(INDEX(tblConsorcios[Produto],MOD($J658,ROWS(tblConsorcios[Produto]))+1),"")</f>
        <v>Imóvel IE400 – 200m</v>
      </c>
      <c r="M658" s="20" cm="1">
        <f t="array" ref="M658">IFERROR(INDEX(tblConsorcios[Valor da Carta (R$)],MOD($J658,ROWS(tblConsorcios[Produto]))+1),"")</f>
        <v>400000</v>
      </c>
      <c r="N658" s="2" cm="1">
        <f t="array" ref="N658">IFERROR(INDEX(tblConsorcios[Prazo (meses)],MOD($J658,ROWS(tblConsorcios[Produto]))+1),"")</f>
        <v>200</v>
      </c>
      <c r="O658" s="20" cm="1">
        <f t="array" ref="O658">IFERROR(INDEX(tblConsorcios[Parcela Mensal (R$)],MOD($J658,ROWS(tblConsorcios[Produto]))+1),"")</f>
        <v>2536</v>
      </c>
      <c r="P658" s="20" cm="1">
        <f t="array" ref="P658">IFERROR(INDEX(tblClientes[Dividendo Mensal (R$)],INT($J658/ROWS(tblConsorcios[Produto]))+1),"")</f>
        <v>0</v>
      </c>
      <c r="Q658" s="20">
        <f t="shared" si="31"/>
        <v>-2536</v>
      </c>
      <c r="R658">
        <f t="shared" si="32"/>
        <v>0</v>
      </c>
    </row>
    <row r="659" spans="10:18" x14ac:dyDescent="0.2">
      <c r="J659">
        <f t="shared" si="30"/>
        <v>657</v>
      </c>
      <c r="K659" cm="1">
        <f t="array" ref="K659">IFERROR(INDEX(tblClientes[Cliente],INT($J659/ROWS(tblConsorcios[Produto]))+1),"")</f>
        <v>0</v>
      </c>
      <c r="L659" t="str" cm="1">
        <f t="array" ref="L659">IFERROR(INDEX(tblConsorcios[Produto],MOD($J659,ROWS(tblConsorcios[Produto]))+1),"")</f>
        <v>Imóvel IE380 – 240m</v>
      </c>
      <c r="M659" s="20" cm="1">
        <f t="array" ref="M659">IFERROR(INDEX(tblConsorcios[Valor da Carta (R$)],MOD($J659,ROWS(tblConsorcios[Produto]))+1),"")</f>
        <v>380000</v>
      </c>
      <c r="N659" s="2" cm="1">
        <f t="array" ref="N659">IFERROR(INDEX(tblConsorcios[Prazo (meses)],MOD($J659,ROWS(tblConsorcios[Produto]))+1),"")</f>
        <v>240</v>
      </c>
      <c r="O659" s="20" cm="1">
        <f t="array" ref="O659">IFERROR(INDEX(tblConsorcios[Parcela Mensal (R$)],MOD($J659,ROWS(tblConsorcios[Produto]))+1),"")</f>
        <v>2039.33</v>
      </c>
      <c r="P659" s="20" cm="1">
        <f t="array" ref="P659">IFERROR(INDEX(tblClientes[Dividendo Mensal (R$)],INT($J659/ROWS(tblConsorcios[Produto]))+1),"")</f>
        <v>0</v>
      </c>
      <c r="Q659" s="20">
        <f t="shared" si="31"/>
        <v>-2039.33</v>
      </c>
      <c r="R659">
        <f t="shared" si="32"/>
        <v>0</v>
      </c>
    </row>
    <row r="660" spans="10:18" x14ac:dyDescent="0.2">
      <c r="J660">
        <f t="shared" si="30"/>
        <v>658</v>
      </c>
      <c r="K660" cm="1">
        <f t="array" ref="K660">IFERROR(INDEX(tblClientes[Cliente],INT($J660/ROWS(tblConsorcios[Produto]))+1),"")</f>
        <v>0</v>
      </c>
      <c r="L660" t="str" cm="1">
        <f t="array" ref="L660">IFERROR(INDEX(tblConsorcios[Produto],MOD($J660,ROWS(tblConsorcios[Produto]))+1),"")</f>
        <v>Imóvel IE380 – 220m</v>
      </c>
      <c r="M660" s="20" cm="1">
        <f t="array" ref="M660">IFERROR(INDEX(tblConsorcios[Valor da Carta (R$)],MOD($J660,ROWS(tblConsorcios[Produto]))+1),"")</f>
        <v>380000</v>
      </c>
      <c r="N660" s="2" cm="1">
        <f t="array" ref="N660">IFERROR(INDEX(tblConsorcios[Prazo (meses)],MOD($J660,ROWS(tblConsorcios[Produto]))+1),"")</f>
        <v>220</v>
      </c>
      <c r="O660" s="20" cm="1">
        <f t="array" ref="O660">IFERROR(INDEX(tblConsorcios[Parcela Mensal (R$)],MOD($J660,ROWS(tblConsorcios[Produto]))+1),"")</f>
        <v>2207.4499999999998</v>
      </c>
      <c r="P660" s="20" cm="1">
        <f t="array" ref="P660">IFERROR(INDEX(tblClientes[Dividendo Mensal (R$)],INT($J660/ROWS(tblConsorcios[Produto]))+1),"")</f>
        <v>0</v>
      </c>
      <c r="Q660" s="20">
        <f t="shared" si="31"/>
        <v>-2207.4499999999998</v>
      </c>
      <c r="R660">
        <f t="shared" si="32"/>
        <v>0</v>
      </c>
    </row>
    <row r="661" spans="10:18" x14ac:dyDescent="0.2">
      <c r="J661">
        <f t="shared" si="30"/>
        <v>659</v>
      </c>
      <c r="K661" cm="1">
        <f t="array" ref="K661">IFERROR(INDEX(tblClientes[Cliente],INT($J661/ROWS(tblConsorcios[Produto]))+1),"")</f>
        <v>0</v>
      </c>
      <c r="L661" t="str" cm="1">
        <f t="array" ref="L661">IFERROR(INDEX(tblConsorcios[Produto],MOD($J661,ROWS(tblConsorcios[Produto]))+1),"")</f>
        <v>Imóvel IE380 – 200m</v>
      </c>
      <c r="M661" s="20" cm="1">
        <f t="array" ref="M661">IFERROR(INDEX(tblConsorcios[Valor da Carta (R$)],MOD($J661,ROWS(tblConsorcios[Produto]))+1),"")</f>
        <v>380000</v>
      </c>
      <c r="N661" s="2" cm="1">
        <f t="array" ref="N661">IFERROR(INDEX(tblConsorcios[Prazo (meses)],MOD($J661,ROWS(tblConsorcios[Produto]))+1),"")</f>
        <v>200</v>
      </c>
      <c r="O661" s="20" cm="1">
        <f t="array" ref="O661">IFERROR(INDEX(tblConsorcios[Parcela Mensal (R$)],MOD($J661,ROWS(tblConsorcios[Produto]))+1),"")</f>
        <v>2409.1999999999998</v>
      </c>
      <c r="P661" s="20" cm="1">
        <f t="array" ref="P661">IFERROR(INDEX(tblClientes[Dividendo Mensal (R$)],INT($J661/ROWS(tblConsorcios[Produto]))+1),"")</f>
        <v>0</v>
      </c>
      <c r="Q661" s="20">
        <f t="shared" si="31"/>
        <v>-2409.1999999999998</v>
      </c>
      <c r="R661">
        <f t="shared" si="32"/>
        <v>0</v>
      </c>
    </row>
    <row r="662" spans="10:18" x14ac:dyDescent="0.2">
      <c r="J662">
        <f t="shared" si="30"/>
        <v>660</v>
      </c>
      <c r="K662" cm="1">
        <f t="array" ref="K662">IFERROR(INDEX(tblClientes[Cliente],INT($J662/ROWS(tblConsorcios[Produto]))+1),"")</f>
        <v>0</v>
      </c>
      <c r="L662" t="str" cm="1">
        <f t="array" ref="L662">IFERROR(INDEX(tblConsorcios[Produto],MOD($J662,ROWS(tblConsorcios[Produto]))+1),"")</f>
        <v>Imóvel IE350 – 240m</v>
      </c>
      <c r="M662" s="20" cm="1">
        <f t="array" ref="M662">IFERROR(INDEX(tblConsorcios[Valor da Carta (R$)],MOD($J662,ROWS(tblConsorcios[Produto]))+1),"")</f>
        <v>350000</v>
      </c>
      <c r="N662" s="2" cm="1">
        <f t="array" ref="N662">IFERROR(INDEX(tblConsorcios[Prazo (meses)],MOD($J662,ROWS(tblConsorcios[Produto]))+1),"")</f>
        <v>240</v>
      </c>
      <c r="O662" s="20" cm="1">
        <f t="array" ref="O662">IFERROR(INDEX(tblConsorcios[Parcela Mensal (R$)],MOD($J662,ROWS(tblConsorcios[Produto]))+1),"")</f>
        <v>1878.33</v>
      </c>
      <c r="P662" s="20" cm="1">
        <f t="array" ref="P662">IFERROR(INDEX(tblClientes[Dividendo Mensal (R$)],INT($J662/ROWS(tblConsorcios[Produto]))+1),"")</f>
        <v>0</v>
      </c>
      <c r="Q662" s="20">
        <f t="shared" si="31"/>
        <v>-1878.33</v>
      </c>
      <c r="R662">
        <f t="shared" si="32"/>
        <v>0</v>
      </c>
    </row>
    <row r="663" spans="10:18" x14ac:dyDescent="0.2">
      <c r="J663">
        <f t="shared" si="30"/>
        <v>661</v>
      </c>
      <c r="K663" cm="1">
        <f t="array" ref="K663">IFERROR(INDEX(tblClientes[Cliente],INT($J663/ROWS(tblConsorcios[Produto]))+1),"")</f>
        <v>0</v>
      </c>
      <c r="L663" t="str" cm="1">
        <f t="array" ref="L663">IFERROR(INDEX(tblConsorcios[Produto],MOD($J663,ROWS(tblConsorcios[Produto]))+1),"")</f>
        <v>Imóvel IE350 – 220m</v>
      </c>
      <c r="M663" s="20" cm="1">
        <f t="array" ref="M663">IFERROR(INDEX(tblConsorcios[Valor da Carta (R$)],MOD($J663,ROWS(tblConsorcios[Produto]))+1),"")</f>
        <v>350000</v>
      </c>
      <c r="N663" s="2" cm="1">
        <f t="array" ref="N663">IFERROR(INDEX(tblConsorcios[Prazo (meses)],MOD($J663,ROWS(tblConsorcios[Produto]))+1),"")</f>
        <v>220</v>
      </c>
      <c r="O663" s="20" cm="1">
        <f t="array" ref="O663">IFERROR(INDEX(tblConsorcios[Parcela Mensal (R$)],MOD($J663,ROWS(tblConsorcios[Produto]))+1),"")</f>
        <v>2033.18</v>
      </c>
      <c r="P663" s="20" cm="1">
        <f t="array" ref="P663">IFERROR(INDEX(tblClientes[Dividendo Mensal (R$)],INT($J663/ROWS(tblConsorcios[Produto]))+1),"")</f>
        <v>0</v>
      </c>
      <c r="Q663" s="20">
        <f t="shared" si="31"/>
        <v>-2033.18</v>
      </c>
      <c r="R663">
        <f t="shared" si="32"/>
        <v>0</v>
      </c>
    </row>
    <row r="664" spans="10:18" x14ac:dyDescent="0.2">
      <c r="J664">
        <f t="shared" si="30"/>
        <v>662</v>
      </c>
      <c r="K664" cm="1">
        <f t="array" ref="K664">IFERROR(INDEX(tblClientes[Cliente],INT($J664/ROWS(tblConsorcios[Produto]))+1),"")</f>
        <v>0</v>
      </c>
      <c r="L664" t="str" cm="1">
        <f t="array" ref="L664">IFERROR(INDEX(tblConsorcios[Produto],MOD($J664,ROWS(tblConsorcios[Produto]))+1),"")</f>
        <v>Imóvel IE350 – 200m</v>
      </c>
      <c r="M664" s="20" cm="1">
        <f t="array" ref="M664">IFERROR(INDEX(tblConsorcios[Valor da Carta (R$)],MOD($J664,ROWS(tblConsorcios[Produto]))+1),"")</f>
        <v>350000</v>
      </c>
      <c r="N664" s="2" cm="1">
        <f t="array" ref="N664">IFERROR(INDEX(tblConsorcios[Prazo (meses)],MOD($J664,ROWS(tblConsorcios[Produto]))+1),"")</f>
        <v>200</v>
      </c>
      <c r="O664" s="20" cm="1">
        <f t="array" ref="O664">IFERROR(INDEX(tblConsorcios[Parcela Mensal (R$)],MOD($J664,ROWS(tblConsorcios[Produto]))+1),"")</f>
        <v>2219</v>
      </c>
      <c r="P664" s="20" cm="1">
        <f t="array" ref="P664">IFERROR(INDEX(tblClientes[Dividendo Mensal (R$)],INT($J664/ROWS(tblConsorcios[Produto]))+1),"")</f>
        <v>0</v>
      </c>
      <c r="Q664" s="20">
        <f t="shared" si="31"/>
        <v>-2219</v>
      </c>
      <c r="R664">
        <f t="shared" si="32"/>
        <v>0</v>
      </c>
    </row>
    <row r="665" spans="10:18" x14ac:dyDescent="0.2">
      <c r="J665">
        <f t="shared" si="30"/>
        <v>663</v>
      </c>
      <c r="K665" cm="1">
        <f t="array" ref="K665">IFERROR(INDEX(tblClientes[Cliente],INT($J665/ROWS(tblConsorcios[Produto]))+1),"")</f>
        <v>0</v>
      </c>
      <c r="L665" t="str" cm="1">
        <f t="array" ref="L665">IFERROR(INDEX(tblConsorcios[Produto],MOD($J665,ROWS(tblConsorcios[Produto]))+1),"")</f>
        <v>Imóvel IE330 – 240m</v>
      </c>
      <c r="M665" s="20" cm="1">
        <f t="array" ref="M665">IFERROR(INDEX(tblConsorcios[Valor da Carta (R$)],MOD($J665,ROWS(tblConsorcios[Produto]))+1),"")</f>
        <v>330000</v>
      </c>
      <c r="N665" s="2" cm="1">
        <f t="array" ref="N665">IFERROR(INDEX(tblConsorcios[Prazo (meses)],MOD($J665,ROWS(tblConsorcios[Produto]))+1),"")</f>
        <v>240</v>
      </c>
      <c r="O665" s="20" cm="1">
        <f t="array" ref="O665">IFERROR(INDEX(tblConsorcios[Parcela Mensal (R$)],MOD($J665,ROWS(tblConsorcios[Produto]))+1),"")</f>
        <v>1771</v>
      </c>
      <c r="P665" s="20" cm="1">
        <f t="array" ref="P665">IFERROR(INDEX(tblClientes[Dividendo Mensal (R$)],INT($J665/ROWS(tblConsorcios[Produto]))+1),"")</f>
        <v>0</v>
      </c>
      <c r="Q665" s="20">
        <f t="shared" si="31"/>
        <v>-1771</v>
      </c>
      <c r="R665">
        <f t="shared" si="32"/>
        <v>0</v>
      </c>
    </row>
    <row r="666" spans="10:18" x14ac:dyDescent="0.2">
      <c r="J666">
        <f t="shared" si="30"/>
        <v>664</v>
      </c>
      <c r="K666" cm="1">
        <f t="array" ref="K666">IFERROR(INDEX(tblClientes[Cliente],INT($J666/ROWS(tblConsorcios[Produto]))+1),"")</f>
        <v>0</v>
      </c>
      <c r="L666" t="str" cm="1">
        <f t="array" ref="L666">IFERROR(INDEX(tblConsorcios[Produto],MOD($J666,ROWS(tblConsorcios[Produto]))+1),"")</f>
        <v>Imóvel IE330 – 220m</v>
      </c>
      <c r="M666" s="20" cm="1">
        <f t="array" ref="M666">IFERROR(INDEX(tblConsorcios[Valor da Carta (R$)],MOD($J666,ROWS(tblConsorcios[Produto]))+1),"")</f>
        <v>330000</v>
      </c>
      <c r="N666" s="2" cm="1">
        <f t="array" ref="N666">IFERROR(INDEX(tblConsorcios[Prazo (meses)],MOD($J666,ROWS(tblConsorcios[Produto]))+1),"")</f>
        <v>220</v>
      </c>
      <c r="O666" s="20" cm="1">
        <f t="array" ref="O666">IFERROR(INDEX(tblConsorcios[Parcela Mensal (R$)],MOD($J666,ROWS(tblConsorcios[Produto]))+1),"")</f>
        <v>1917</v>
      </c>
      <c r="P666" s="20" cm="1">
        <f t="array" ref="P666">IFERROR(INDEX(tblClientes[Dividendo Mensal (R$)],INT($J666/ROWS(tblConsorcios[Produto]))+1),"")</f>
        <v>0</v>
      </c>
      <c r="Q666" s="20">
        <f t="shared" si="31"/>
        <v>-1917</v>
      </c>
      <c r="R666">
        <f t="shared" si="32"/>
        <v>0</v>
      </c>
    </row>
    <row r="667" spans="10:18" x14ac:dyDescent="0.2">
      <c r="J667">
        <f t="shared" si="30"/>
        <v>665</v>
      </c>
      <c r="K667" cm="1">
        <f t="array" ref="K667">IFERROR(INDEX(tblClientes[Cliente],INT($J667/ROWS(tblConsorcios[Produto]))+1),"")</f>
        <v>0</v>
      </c>
      <c r="L667" t="str" cm="1">
        <f t="array" ref="L667">IFERROR(INDEX(tblConsorcios[Produto],MOD($J667,ROWS(tblConsorcios[Produto]))+1),"")</f>
        <v>Imóvel IE330 – 200m</v>
      </c>
      <c r="M667" s="20" cm="1">
        <f t="array" ref="M667">IFERROR(INDEX(tblConsorcios[Valor da Carta (R$)],MOD($J667,ROWS(tblConsorcios[Produto]))+1),"")</f>
        <v>330000</v>
      </c>
      <c r="N667" s="2" cm="1">
        <f t="array" ref="N667">IFERROR(INDEX(tblConsorcios[Prazo (meses)],MOD($J667,ROWS(tblConsorcios[Produto]))+1),"")</f>
        <v>200</v>
      </c>
      <c r="O667" s="20" cm="1">
        <f t="array" ref="O667">IFERROR(INDEX(tblConsorcios[Parcela Mensal (R$)],MOD($J667,ROWS(tblConsorcios[Produto]))+1),"")</f>
        <v>2092.1999999999998</v>
      </c>
      <c r="P667" s="20" cm="1">
        <f t="array" ref="P667">IFERROR(INDEX(tblClientes[Dividendo Mensal (R$)],INT($J667/ROWS(tblConsorcios[Produto]))+1),"")</f>
        <v>0</v>
      </c>
      <c r="Q667" s="20">
        <f t="shared" si="31"/>
        <v>-2092.1999999999998</v>
      </c>
      <c r="R667">
        <f t="shared" si="32"/>
        <v>0</v>
      </c>
    </row>
    <row r="668" spans="10:18" x14ac:dyDescent="0.2">
      <c r="J668">
        <f t="shared" si="30"/>
        <v>666</v>
      </c>
      <c r="K668" cm="1">
        <f t="array" ref="K668">IFERROR(INDEX(tblClientes[Cliente],INT($J668/ROWS(tblConsorcios[Produto]))+1),"")</f>
        <v>0</v>
      </c>
      <c r="L668" t="str" cm="1">
        <f t="array" ref="L668">IFERROR(INDEX(tblConsorcios[Produto],MOD($J668,ROWS(tblConsorcios[Produto]))+1),"")</f>
        <v>Imóvel IE300 – 240m</v>
      </c>
      <c r="M668" s="20" cm="1">
        <f t="array" ref="M668">IFERROR(INDEX(tblConsorcios[Valor da Carta (R$)],MOD($J668,ROWS(tblConsorcios[Produto]))+1),"")</f>
        <v>300000</v>
      </c>
      <c r="N668" s="2" cm="1">
        <f t="array" ref="N668">IFERROR(INDEX(tblConsorcios[Prazo (meses)],MOD($J668,ROWS(tblConsorcios[Produto]))+1),"")</f>
        <v>240</v>
      </c>
      <c r="O668" s="20" cm="1">
        <f t="array" ref="O668">IFERROR(INDEX(tblConsorcios[Parcela Mensal (R$)],MOD($J668,ROWS(tblConsorcios[Produto]))+1),"")</f>
        <v>1610</v>
      </c>
      <c r="P668" s="20" cm="1">
        <f t="array" ref="P668">IFERROR(INDEX(tblClientes[Dividendo Mensal (R$)],INT($J668/ROWS(tblConsorcios[Produto]))+1),"")</f>
        <v>0</v>
      </c>
      <c r="Q668" s="20">
        <f t="shared" si="31"/>
        <v>-1610</v>
      </c>
      <c r="R668">
        <f t="shared" si="32"/>
        <v>0</v>
      </c>
    </row>
    <row r="669" spans="10:18" x14ac:dyDescent="0.2">
      <c r="J669">
        <f t="shared" si="30"/>
        <v>667</v>
      </c>
      <c r="K669" cm="1">
        <f t="array" ref="K669">IFERROR(INDEX(tblClientes[Cliente],INT($J669/ROWS(tblConsorcios[Produto]))+1),"")</f>
        <v>0</v>
      </c>
      <c r="L669" t="str" cm="1">
        <f t="array" ref="L669">IFERROR(INDEX(tblConsorcios[Produto],MOD($J669,ROWS(tblConsorcios[Produto]))+1),"")</f>
        <v>Imóvel IE300 – 220m</v>
      </c>
      <c r="M669" s="20" cm="1">
        <f t="array" ref="M669">IFERROR(INDEX(tblConsorcios[Valor da Carta (R$)],MOD($J669,ROWS(tblConsorcios[Produto]))+1),"")</f>
        <v>300000</v>
      </c>
      <c r="N669" s="2" cm="1">
        <f t="array" ref="N669">IFERROR(INDEX(tblConsorcios[Prazo (meses)],MOD($J669,ROWS(tblConsorcios[Produto]))+1),"")</f>
        <v>220</v>
      </c>
      <c r="O669" s="20" cm="1">
        <f t="array" ref="O669">IFERROR(INDEX(tblConsorcios[Parcela Mensal (R$)],MOD($J669,ROWS(tblConsorcios[Produto]))+1),"")</f>
        <v>1742.73</v>
      </c>
      <c r="P669" s="20" cm="1">
        <f t="array" ref="P669">IFERROR(INDEX(tblClientes[Dividendo Mensal (R$)],INT($J669/ROWS(tblConsorcios[Produto]))+1),"")</f>
        <v>0</v>
      </c>
      <c r="Q669" s="20">
        <f t="shared" si="31"/>
        <v>-1742.73</v>
      </c>
      <c r="R669">
        <f t="shared" si="32"/>
        <v>0</v>
      </c>
    </row>
    <row r="670" spans="10:18" x14ac:dyDescent="0.2">
      <c r="J670">
        <f t="shared" si="30"/>
        <v>668</v>
      </c>
      <c r="K670" cm="1">
        <f t="array" ref="K670">IFERROR(INDEX(tblClientes[Cliente],INT($J670/ROWS(tblConsorcios[Produto]))+1),"")</f>
        <v>0</v>
      </c>
      <c r="L670" t="str" cm="1">
        <f t="array" ref="L670">IFERROR(INDEX(tblConsorcios[Produto],MOD($J670,ROWS(tblConsorcios[Produto]))+1),"")</f>
        <v>Imóvel IE300 – 200m</v>
      </c>
      <c r="M670" s="20" cm="1">
        <f t="array" ref="M670">IFERROR(INDEX(tblConsorcios[Valor da Carta (R$)],MOD($J670,ROWS(tblConsorcios[Produto]))+1),"")</f>
        <v>300000</v>
      </c>
      <c r="N670" s="2" cm="1">
        <f t="array" ref="N670">IFERROR(INDEX(tblConsorcios[Prazo (meses)],MOD($J670,ROWS(tblConsorcios[Produto]))+1),"")</f>
        <v>200</v>
      </c>
      <c r="O670" s="20" cm="1">
        <f t="array" ref="O670">IFERROR(INDEX(tblConsorcios[Parcela Mensal (R$)],MOD($J670,ROWS(tblConsorcios[Produto]))+1),"")</f>
        <v>1902</v>
      </c>
      <c r="P670" s="20" cm="1">
        <f t="array" ref="P670">IFERROR(INDEX(tblClientes[Dividendo Mensal (R$)],INT($J670/ROWS(tblConsorcios[Produto]))+1),"")</f>
        <v>0</v>
      </c>
      <c r="Q670" s="20">
        <f t="shared" si="31"/>
        <v>-1902</v>
      </c>
      <c r="R670">
        <f t="shared" si="32"/>
        <v>0</v>
      </c>
    </row>
    <row r="671" spans="10:18" x14ac:dyDescent="0.2">
      <c r="J671">
        <f t="shared" si="30"/>
        <v>669</v>
      </c>
      <c r="K671" cm="1">
        <f t="array" ref="K671">IFERROR(INDEX(tblClientes[Cliente],INT($J671/ROWS(tblConsorcios[Produto]))+1),"")</f>
        <v>0</v>
      </c>
      <c r="L671" t="str" cm="1">
        <f t="array" ref="L671">IFERROR(INDEX(tblConsorcios[Produto],MOD($J671,ROWS(tblConsorcios[Produto]))+1),"")</f>
        <v>Imóvel IE240 – 240m</v>
      </c>
      <c r="M671" s="20" cm="1">
        <f t="array" ref="M671">IFERROR(INDEX(tblConsorcios[Valor da Carta (R$)],MOD($J671,ROWS(tblConsorcios[Produto]))+1),"")</f>
        <v>240000</v>
      </c>
      <c r="N671" s="2" cm="1">
        <f t="array" ref="N671">IFERROR(INDEX(tblConsorcios[Prazo (meses)],MOD($J671,ROWS(tblConsorcios[Produto]))+1),"")</f>
        <v>240</v>
      </c>
      <c r="O671" s="20" cm="1">
        <f t="array" ref="O671">IFERROR(INDEX(tblConsorcios[Parcela Mensal (R$)],MOD($J671,ROWS(tblConsorcios[Produto]))+1),"")</f>
        <v>1288</v>
      </c>
      <c r="P671" s="20" cm="1">
        <f t="array" ref="P671">IFERROR(INDEX(tblClientes[Dividendo Mensal (R$)],INT($J671/ROWS(tblConsorcios[Produto]))+1),"")</f>
        <v>0</v>
      </c>
      <c r="Q671" s="20">
        <f t="shared" si="31"/>
        <v>-1288</v>
      </c>
      <c r="R671">
        <f t="shared" si="32"/>
        <v>0</v>
      </c>
    </row>
    <row r="672" spans="10:18" x14ac:dyDescent="0.2">
      <c r="J672">
        <f t="shared" si="30"/>
        <v>670</v>
      </c>
      <c r="K672" cm="1">
        <f t="array" ref="K672">IFERROR(INDEX(tblClientes[Cliente],INT($J672/ROWS(tblConsorcios[Produto]))+1),"")</f>
        <v>0</v>
      </c>
      <c r="L672" t="str" cm="1">
        <f t="array" ref="L672">IFERROR(INDEX(tblConsorcios[Produto],MOD($J672,ROWS(tblConsorcios[Produto]))+1),"")</f>
        <v>Imóvel IE240 – 220m</v>
      </c>
      <c r="M672" s="20" cm="1">
        <f t="array" ref="M672">IFERROR(INDEX(tblConsorcios[Valor da Carta (R$)],MOD($J672,ROWS(tblConsorcios[Produto]))+1),"")</f>
        <v>240000</v>
      </c>
      <c r="N672" s="2" cm="1">
        <f t="array" ref="N672">IFERROR(INDEX(tblConsorcios[Prazo (meses)],MOD($J672,ROWS(tblConsorcios[Produto]))+1),"")</f>
        <v>220</v>
      </c>
      <c r="O672" s="20" cm="1">
        <f t="array" ref="O672">IFERROR(INDEX(tblConsorcios[Parcela Mensal (R$)],MOD($J672,ROWS(tblConsorcios[Produto]))+1),"")</f>
        <v>1394.18</v>
      </c>
      <c r="P672" s="20" cm="1">
        <f t="array" ref="P672">IFERROR(INDEX(tblClientes[Dividendo Mensal (R$)],INT($J672/ROWS(tblConsorcios[Produto]))+1),"")</f>
        <v>0</v>
      </c>
      <c r="Q672" s="20">
        <f t="shared" si="31"/>
        <v>-1394.18</v>
      </c>
      <c r="R672">
        <f t="shared" si="32"/>
        <v>0</v>
      </c>
    </row>
    <row r="673" spans="10:18" x14ac:dyDescent="0.2">
      <c r="J673">
        <f t="shared" si="30"/>
        <v>671</v>
      </c>
      <c r="K673" cm="1">
        <f t="array" ref="K673">IFERROR(INDEX(tblClientes[Cliente],INT($J673/ROWS(tblConsorcios[Produto]))+1),"")</f>
        <v>0</v>
      </c>
      <c r="L673" t="str" cm="1">
        <f t="array" ref="L673">IFERROR(INDEX(tblConsorcios[Produto],MOD($J673,ROWS(tblConsorcios[Produto]))+1),"")</f>
        <v>Imóvel IE240 – 200m</v>
      </c>
      <c r="M673" s="20" cm="1">
        <f t="array" ref="M673">IFERROR(INDEX(tblConsorcios[Valor da Carta (R$)],MOD($J673,ROWS(tblConsorcios[Produto]))+1),"")</f>
        <v>240000</v>
      </c>
      <c r="N673" s="2" cm="1">
        <f t="array" ref="N673">IFERROR(INDEX(tblConsorcios[Prazo (meses)],MOD($J673,ROWS(tblConsorcios[Produto]))+1),"")</f>
        <v>200</v>
      </c>
      <c r="O673" s="20" cm="1">
        <f t="array" ref="O673">IFERROR(INDEX(tblConsorcios[Parcela Mensal (R$)],MOD($J673,ROWS(tblConsorcios[Produto]))+1),"")</f>
        <v>1521.6</v>
      </c>
      <c r="P673" s="20" cm="1">
        <f t="array" ref="P673">IFERROR(INDEX(tblClientes[Dividendo Mensal (R$)],INT($J673/ROWS(tblConsorcios[Produto]))+1),"")</f>
        <v>0</v>
      </c>
      <c r="Q673" s="20">
        <f t="shared" si="31"/>
        <v>-1521.6</v>
      </c>
      <c r="R673">
        <f t="shared" si="32"/>
        <v>0</v>
      </c>
    </row>
    <row r="674" spans="10:18" x14ac:dyDescent="0.2">
      <c r="J674">
        <f t="shared" si="30"/>
        <v>672</v>
      </c>
      <c r="K674" cm="1">
        <f t="array" ref="K674">IFERROR(INDEX(tblClientes[Cliente],INT($J674/ROWS(tblConsorcios[Produto]))+1),"")</f>
        <v>0</v>
      </c>
      <c r="L674" t="str" cm="1">
        <f t="array" ref="L674">IFERROR(INDEX(tblConsorcios[Produto],MOD($J674,ROWS(tblConsorcios[Produto]))+1),"")</f>
        <v>Imóvel IE230 – 240m</v>
      </c>
      <c r="M674" s="20" cm="1">
        <f t="array" ref="M674">IFERROR(INDEX(tblConsorcios[Valor da Carta (R$)],MOD($J674,ROWS(tblConsorcios[Produto]))+1),"")</f>
        <v>230000</v>
      </c>
      <c r="N674" s="2" cm="1">
        <f t="array" ref="N674">IFERROR(INDEX(tblConsorcios[Prazo (meses)],MOD($J674,ROWS(tblConsorcios[Produto]))+1),"")</f>
        <v>240</v>
      </c>
      <c r="O674" s="20" cm="1">
        <f t="array" ref="O674">IFERROR(INDEX(tblConsorcios[Parcela Mensal (R$)],MOD($J674,ROWS(tblConsorcios[Produto]))+1),"")</f>
        <v>1234.33</v>
      </c>
      <c r="P674" s="20" cm="1">
        <f t="array" ref="P674">IFERROR(INDEX(tblClientes[Dividendo Mensal (R$)],INT($J674/ROWS(tblConsorcios[Produto]))+1),"")</f>
        <v>0</v>
      </c>
      <c r="Q674" s="20">
        <f t="shared" si="31"/>
        <v>-1234.33</v>
      </c>
      <c r="R674">
        <f t="shared" si="32"/>
        <v>0</v>
      </c>
    </row>
    <row r="675" spans="10:18" x14ac:dyDescent="0.2">
      <c r="J675">
        <f t="shared" si="30"/>
        <v>673</v>
      </c>
      <c r="K675" cm="1">
        <f t="array" ref="K675">IFERROR(INDEX(tblClientes[Cliente],INT($J675/ROWS(tblConsorcios[Produto]))+1),"")</f>
        <v>0</v>
      </c>
      <c r="L675" t="str" cm="1">
        <f t="array" ref="L675">IFERROR(INDEX(tblConsorcios[Produto],MOD($J675,ROWS(tblConsorcios[Produto]))+1),"")</f>
        <v>Imóvel IE230 – 220m</v>
      </c>
      <c r="M675" s="20" cm="1">
        <f t="array" ref="M675">IFERROR(INDEX(tblConsorcios[Valor da Carta (R$)],MOD($J675,ROWS(tblConsorcios[Produto]))+1),"")</f>
        <v>230000</v>
      </c>
      <c r="N675" s="2" cm="1">
        <f t="array" ref="N675">IFERROR(INDEX(tblConsorcios[Prazo (meses)],MOD($J675,ROWS(tblConsorcios[Produto]))+1),"")</f>
        <v>220</v>
      </c>
      <c r="O675" s="20" cm="1">
        <f t="array" ref="O675">IFERROR(INDEX(tblConsorcios[Parcela Mensal (R$)],MOD($J675,ROWS(tblConsorcios[Produto]))+1),"")</f>
        <v>1336.09</v>
      </c>
      <c r="P675" s="20" cm="1">
        <f t="array" ref="P675">IFERROR(INDEX(tblClientes[Dividendo Mensal (R$)],INT($J675/ROWS(tblConsorcios[Produto]))+1),"")</f>
        <v>0</v>
      </c>
      <c r="Q675" s="20">
        <f t="shared" si="31"/>
        <v>-1336.09</v>
      </c>
      <c r="R675">
        <f t="shared" si="32"/>
        <v>0</v>
      </c>
    </row>
    <row r="676" spans="10:18" x14ac:dyDescent="0.2">
      <c r="J676">
        <f t="shared" si="30"/>
        <v>674</v>
      </c>
      <c r="K676" cm="1">
        <f t="array" ref="K676">IFERROR(INDEX(tblClientes[Cliente],INT($J676/ROWS(tblConsorcios[Produto]))+1),"")</f>
        <v>0</v>
      </c>
      <c r="L676" t="str" cm="1">
        <f t="array" ref="L676">IFERROR(INDEX(tblConsorcios[Produto],MOD($J676,ROWS(tblConsorcios[Produto]))+1),"")</f>
        <v>Imóvel IE230 – 200m</v>
      </c>
      <c r="M676" s="20" cm="1">
        <f t="array" ref="M676">IFERROR(INDEX(tblConsorcios[Valor da Carta (R$)],MOD($J676,ROWS(tblConsorcios[Produto]))+1),"")</f>
        <v>230000</v>
      </c>
      <c r="N676" s="2" cm="1">
        <f t="array" ref="N676">IFERROR(INDEX(tblConsorcios[Prazo (meses)],MOD($J676,ROWS(tblConsorcios[Produto]))+1),"")</f>
        <v>200</v>
      </c>
      <c r="O676" s="20" cm="1">
        <f t="array" ref="O676">IFERROR(INDEX(tblConsorcios[Parcela Mensal (R$)],MOD($J676,ROWS(tblConsorcios[Produto]))+1),"")</f>
        <v>1458.2</v>
      </c>
      <c r="P676" s="20" cm="1">
        <f t="array" ref="P676">IFERROR(INDEX(tblClientes[Dividendo Mensal (R$)],INT($J676/ROWS(tblConsorcios[Produto]))+1),"")</f>
        <v>0</v>
      </c>
      <c r="Q676" s="20">
        <f t="shared" si="31"/>
        <v>-1458.2</v>
      </c>
      <c r="R676">
        <f t="shared" si="32"/>
        <v>0</v>
      </c>
    </row>
    <row r="677" spans="10:18" x14ac:dyDescent="0.2">
      <c r="J677">
        <f t="shared" si="30"/>
        <v>675</v>
      </c>
      <c r="K677" cm="1">
        <f t="array" ref="K677">IFERROR(INDEX(tblClientes[Cliente],INT($J677/ROWS(tblConsorcios[Produto]))+1),"")</f>
        <v>0</v>
      </c>
      <c r="L677" t="str" cm="1">
        <f t="array" ref="L677">IFERROR(INDEX(tblConsorcios[Produto],MOD($J677,ROWS(tblConsorcios[Produto]))+1),"")</f>
        <v>Imóvel IE220 – 240m</v>
      </c>
      <c r="M677" s="20" cm="1">
        <f t="array" ref="M677">IFERROR(INDEX(tblConsorcios[Valor da Carta (R$)],MOD($J677,ROWS(tblConsorcios[Produto]))+1),"")</f>
        <v>220000</v>
      </c>
      <c r="N677" s="2" cm="1">
        <f t="array" ref="N677">IFERROR(INDEX(tblConsorcios[Prazo (meses)],MOD($J677,ROWS(tblConsorcios[Produto]))+1),"")</f>
        <v>240</v>
      </c>
      <c r="O677" s="20" cm="1">
        <f t="array" ref="O677">IFERROR(INDEX(tblConsorcios[Parcela Mensal (R$)],MOD($J677,ROWS(tblConsorcios[Produto]))+1),"")</f>
        <v>1180.67</v>
      </c>
      <c r="P677" s="20" cm="1">
        <f t="array" ref="P677">IFERROR(INDEX(tblClientes[Dividendo Mensal (R$)],INT($J677/ROWS(tblConsorcios[Produto]))+1),"")</f>
        <v>0</v>
      </c>
      <c r="Q677" s="20">
        <f t="shared" si="31"/>
        <v>-1180.67</v>
      </c>
      <c r="R677">
        <f t="shared" si="32"/>
        <v>0</v>
      </c>
    </row>
    <row r="678" spans="10:18" x14ac:dyDescent="0.2">
      <c r="J678">
        <f t="shared" si="30"/>
        <v>676</v>
      </c>
      <c r="K678" cm="1">
        <f t="array" ref="K678">IFERROR(INDEX(tblClientes[Cliente],INT($J678/ROWS(tblConsorcios[Produto]))+1),"")</f>
        <v>0</v>
      </c>
      <c r="L678" t="str" cm="1">
        <f t="array" ref="L678">IFERROR(INDEX(tblConsorcios[Produto],MOD($J678,ROWS(tblConsorcios[Produto]))+1),"")</f>
        <v>Imóvel IE220 – 220m</v>
      </c>
      <c r="M678" s="20" cm="1">
        <f t="array" ref="M678">IFERROR(INDEX(tblConsorcios[Valor da Carta (R$)],MOD($J678,ROWS(tblConsorcios[Produto]))+1),"")</f>
        <v>220000</v>
      </c>
      <c r="N678" s="2" cm="1">
        <f t="array" ref="N678">IFERROR(INDEX(tblConsorcios[Prazo (meses)],MOD($J678,ROWS(tblConsorcios[Produto]))+1),"")</f>
        <v>220</v>
      </c>
      <c r="O678" s="20" cm="1">
        <f t="array" ref="O678">IFERROR(INDEX(tblConsorcios[Parcela Mensal (R$)],MOD($J678,ROWS(tblConsorcios[Produto]))+1),"")</f>
        <v>1278</v>
      </c>
      <c r="P678" s="20" cm="1">
        <f t="array" ref="P678">IFERROR(INDEX(tblClientes[Dividendo Mensal (R$)],INT($J678/ROWS(tblConsorcios[Produto]))+1),"")</f>
        <v>0</v>
      </c>
      <c r="Q678" s="20">
        <f t="shared" si="31"/>
        <v>-1278</v>
      </c>
      <c r="R678">
        <f t="shared" si="32"/>
        <v>0</v>
      </c>
    </row>
    <row r="679" spans="10:18" x14ac:dyDescent="0.2">
      <c r="J679">
        <f t="shared" si="30"/>
        <v>677</v>
      </c>
      <c r="K679" cm="1">
        <f t="array" ref="K679">IFERROR(INDEX(tblClientes[Cliente],INT($J679/ROWS(tblConsorcios[Produto]))+1),"")</f>
        <v>0</v>
      </c>
      <c r="L679" t="str" cm="1">
        <f t="array" ref="L679">IFERROR(INDEX(tblConsorcios[Produto],MOD($J679,ROWS(tblConsorcios[Produto]))+1),"")</f>
        <v>Imóvel IE220 – 200m</v>
      </c>
      <c r="M679" s="20" cm="1">
        <f t="array" ref="M679">IFERROR(INDEX(tblConsorcios[Valor da Carta (R$)],MOD($J679,ROWS(tblConsorcios[Produto]))+1),"")</f>
        <v>220000</v>
      </c>
      <c r="N679" s="2" cm="1">
        <f t="array" ref="N679">IFERROR(INDEX(tblConsorcios[Prazo (meses)],MOD($J679,ROWS(tblConsorcios[Produto]))+1),"")</f>
        <v>200</v>
      </c>
      <c r="O679" s="20" cm="1">
        <f t="array" ref="O679">IFERROR(INDEX(tblConsorcios[Parcela Mensal (R$)],MOD($J679,ROWS(tblConsorcios[Produto]))+1),"")</f>
        <v>1394.8</v>
      </c>
      <c r="P679" s="20" cm="1">
        <f t="array" ref="P679">IFERROR(INDEX(tblClientes[Dividendo Mensal (R$)],INT($J679/ROWS(tblConsorcios[Produto]))+1),"")</f>
        <v>0</v>
      </c>
      <c r="Q679" s="20">
        <f t="shared" si="31"/>
        <v>-1394.8</v>
      </c>
      <c r="R679">
        <f t="shared" si="32"/>
        <v>0</v>
      </c>
    </row>
    <row r="680" spans="10:18" x14ac:dyDescent="0.2">
      <c r="J680">
        <f t="shared" si="30"/>
        <v>678</v>
      </c>
      <c r="K680" cm="1">
        <f t="array" ref="K680">IFERROR(INDEX(tblClientes[Cliente],INT($J680/ROWS(tblConsorcios[Produto]))+1),"")</f>
        <v>0</v>
      </c>
      <c r="L680" t="str" cm="1">
        <f t="array" ref="L680">IFERROR(INDEX(tblConsorcios[Produto],MOD($J680,ROWS(tblConsorcios[Produto]))+1),"")</f>
        <v>Imóvel IE200 – 240m</v>
      </c>
      <c r="M680" s="20" cm="1">
        <f t="array" ref="M680">IFERROR(INDEX(tblConsorcios[Valor da Carta (R$)],MOD($J680,ROWS(tblConsorcios[Produto]))+1),"")</f>
        <v>200000</v>
      </c>
      <c r="N680" s="2" cm="1">
        <f t="array" ref="N680">IFERROR(INDEX(tblConsorcios[Prazo (meses)],MOD($J680,ROWS(tblConsorcios[Produto]))+1),"")</f>
        <v>240</v>
      </c>
      <c r="O680" s="20" cm="1">
        <f t="array" ref="O680">IFERROR(INDEX(tblConsorcios[Parcela Mensal (R$)],MOD($J680,ROWS(tblConsorcios[Produto]))+1),"")</f>
        <v>1073.33</v>
      </c>
      <c r="P680" s="20" cm="1">
        <f t="array" ref="P680">IFERROR(INDEX(tblClientes[Dividendo Mensal (R$)],INT($J680/ROWS(tblConsorcios[Produto]))+1),"")</f>
        <v>0</v>
      </c>
      <c r="Q680" s="20">
        <f t="shared" si="31"/>
        <v>-1073.33</v>
      </c>
      <c r="R680">
        <f t="shared" si="32"/>
        <v>0</v>
      </c>
    </row>
    <row r="681" spans="10:18" x14ac:dyDescent="0.2">
      <c r="J681">
        <f t="shared" si="30"/>
        <v>679</v>
      </c>
      <c r="K681" cm="1">
        <f t="array" ref="K681">IFERROR(INDEX(tblClientes[Cliente],INT($J681/ROWS(tblConsorcios[Produto]))+1),"")</f>
        <v>0</v>
      </c>
      <c r="L681" t="str" cm="1">
        <f t="array" ref="L681">IFERROR(INDEX(tblConsorcios[Produto],MOD($J681,ROWS(tblConsorcios[Produto]))+1),"")</f>
        <v>Imóvel IE200 – 220m</v>
      </c>
      <c r="M681" s="20" cm="1">
        <f t="array" ref="M681">IFERROR(INDEX(tblConsorcios[Valor da Carta (R$)],MOD($J681,ROWS(tblConsorcios[Produto]))+1),"")</f>
        <v>200000</v>
      </c>
      <c r="N681" s="2" cm="1">
        <f t="array" ref="N681">IFERROR(INDEX(tblConsorcios[Prazo (meses)],MOD($J681,ROWS(tblConsorcios[Produto]))+1),"")</f>
        <v>220</v>
      </c>
      <c r="O681" s="20" cm="1">
        <f t="array" ref="O681">IFERROR(INDEX(tblConsorcios[Parcela Mensal (R$)],MOD($J681,ROWS(tblConsorcios[Produto]))+1),"")</f>
        <v>1161.82</v>
      </c>
      <c r="P681" s="20" cm="1">
        <f t="array" ref="P681">IFERROR(INDEX(tblClientes[Dividendo Mensal (R$)],INT($J681/ROWS(tblConsorcios[Produto]))+1),"")</f>
        <v>0</v>
      </c>
      <c r="Q681" s="20">
        <f t="shared" si="31"/>
        <v>-1161.82</v>
      </c>
      <c r="R681">
        <f t="shared" si="32"/>
        <v>0</v>
      </c>
    </row>
    <row r="682" spans="10:18" x14ac:dyDescent="0.2">
      <c r="J682">
        <f t="shared" si="30"/>
        <v>680</v>
      </c>
      <c r="K682" cm="1">
        <f t="array" ref="K682">IFERROR(INDEX(tblClientes[Cliente],INT($J682/ROWS(tblConsorcios[Produto]))+1),"")</f>
        <v>0</v>
      </c>
      <c r="L682" t="str" cm="1">
        <f t="array" ref="L682">IFERROR(INDEX(tblConsorcios[Produto],MOD($J682,ROWS(tblConsorcios[Produto]))+1),"")</f>
        <v>Imóvel IE200 – 200m</v>
      </c>
      <c r="M682" s="20" cm="1">
        <f t="array" ref="M682">IFERROR(INDEX(tblConsorcios[Valor da Carta (R$)],MOD($J682,ROWS(tblConsorcios[Produto]))+1),"")</f>
        <v>200000</v>
      </c>
      <c r="N682" s="2" cm="1">
        <f t="array" ref="N682">IFERROR(INDEX(tblConsorcios[Prazo (meses)],MOD($J682,ROWS(tblConsorcios[Produto]))+1),"")</f>
        <v>200</v>
      </c>
      <c r="O682" s="20" cm="1">
        <f t="array" ref="O682">IFERROR(INDEX(tblConsorcios[Parcela Mensal (R$)],MOD($J682,ROWS(tblConsorcios[Produto]))+1),"")</f>
        <v>1268</v>
      </c>
      <c r="P682" s="20" cm="1">
        <f t="array" ref="P682">IFERROR(INDEX(tblClientes[Dividendo Mensal (R$)],INT($J682/ROWS(tblConsorcios[Produto]))+1),"")</f>
        <v>0</v>
      </c>
      <c r="Q682" s="20">
        <f t="shared" si="31"/>
        <v>-1268</v>
      </c>
      <c r="R682">
        <f t="shared" si="32"/>
        <v>0</v>
      </c>
    </row>
    <row r="683" spans="10:18" x14ac:dyDescent="0.2">
      <c r="J683">
        <f t="shared" si="30"/>
        <v>681</v>
      </c>
      <c r="K683" cm="1">
        <f t="array" ref="K683">IFERROR(INDEX(tblClientes[Cliente],INT($J683/ROWS(tblConsorcios[Produto]))+1),"")</f>
        <v>0</v>
      </c>
      <c r="L683" t="str" cm="1">
        <f t="array" ref="L683">IFERROR(INDEX(tblConsorcios[Produto],MOD($J683,ROWS(tblConsorcios[Produto]))+1),"")</f>
        <v>Imóvel IE150 – 240m</v>
      </c>
      <c r="M683" s="20" cm="1">
        <f t="array" ref="M683">IFERROR(INDEX(tblConsorcios[Valor da Carta (R$)],MOD($J683,ROWS(tblConsorcios[Produto]))+1),"")</f>
        <v>150000</v>
      </c>
      <c r="N683" s="2" cm="1">
        <f t="array" ref="N683">IFERROR(INDEX(tblConsorcios[Prazo (meses)],MOD($J683,ROWS(tblConsorcios[Produto]))+1),"")</f>
        <v>240</v>
      </c>
      <c r="O683" s="20" cm="1">
        <f t="array" ref="O683">IFERROR(INDEX(tblConsorcios[Parcela Mensal (R$)],MOD($J683,ROWS(tblConsorcios[Produto]))+1),"")</f>
        <v>805</v>
      </c>
      <c r="P683" s="20" cm="1">
        <f t="array" ref="P683">IFERROR(INDEX(tblClientes[Dividendo Mensal (R$)],INT($J683/ROWS(tblConsorcios[Produto]))+1),"")</f>
        <v>0</v>
      </c>
      <c r="Q683" s="20">
        <f t="shared" si="31"/>
        <v>-805</v>
      </c>
      <c r="R683">
        <f t="shared" si="32"/>
        <v>0</v>
      </c>
    </row>
    <row r="684" spans="10:18" x14ac:dyDescent="0.2">
      <c r="J684">
        <f t="shared" si="30"/>
        <v>682</v>
      </c>
      <c r="K684" cm="1">
        <f t="array" ref="K684">IFERROR(INDEX(tblClientes[Cliente],INT($J684/ROWS(tblConsorcios[Produto]))+1),"")</f>
        <v>0</v>
      </c>
      <c r="L684" t="str" cm="1">
        <f t="array" ref="L684">IFERROR(INDEX(tblConsorcios[Produto],MOD($J684,ROWS(tblConsorcios[Produto]))+1),"")</f>
        <v>Imóvel IE150 – 220m</v>
      </c>
      <c r="M684" s="20" cm="1">
        <f t="array" ref="M684">IFERROR(INDEX(tblConsorcios[Valor da Carta (R$)],MOD($J684,ROWS(tblConsorcios[Produto]))+1),"")</f>
        <v>150000</v>
      </c>
      <c r="N684" s="2" cm="1">
        <f t="array" ref="N684">IFERROR(INDEX(tblConsorcios[Prazo (meses)],MOD($J684,ROWS(tblConsorcios[Produto]))+1),"")</f>
        <v>220</v>
      </c>
      <c r="O684" s="20" cm="1">
        <f t="array" ref="O684">IFERROR(INDEX(tblConsorcios[Parcela Mensal (R$)],MOD($J684,ROWS(tblConsorcios[Produto]))+1),"")</f>
        <v>871.36</v>
      </c>
      <c r="P684" s="20" cm="1">
        <f t="array" ref="P684">IFERROR(INDEX(tblClientes[Dividendo Mensal (R$)],INT($J684/ROWS(tblConsorcios[Produto]))+1),"")</f>
        <v>0</v>
      </c>
      <c r="Q684" s="20">
        <f t="shared" si="31"/>
        <v>-871.36</v>
      </c>
      <c r="R684">
        <f t="shared" si="32"/>
        <v>0</v>
      </c>
    </row>
    <row r="685" spans="10:18" x14ac:dyDescent="0.2">
      <c r="J685">
        <f t="shared" si="30"/>
        <v>683</v>
      </c>
      <c r="K685" cm="1">
        <f t="array" ref="K685">IFERROR(INDEX(tblClientes[Cliente],INT($J685/ROWS(tblConsorcios[Produto]))+1),"")</f>
        <v>0</v>
      </c>
      <c r="L685" t="str" cm="1">
        <f t="array" ref="L685">IFERROR(INDEX(tblConsorcios[Produto],MOD($J685,ROWS(tblConsorcios[Produto]))+1),"")</f>
        <v>Imóvel IE150 – 200m</v>
      </c>
      <c r="M685" s="20" cm="1">
        <f t="array" ref="M685">IFERROR(INDEX(tblConsorcios[Valor da Carta (R$)],MOD($J685,ROWS(tblConsorcios[Produto]))+1),"")</f>
        <v>150000</v>
      </c>
      <c r="N685" s="2" cm="1">
        <f t="array" ref="N685">IFERROR(INDEX(tblConsorcios[Prazo (meses)],MOD($J685,ROWS(tblConsorcios[Produto]))+1),"")</f>
        <v>200</v>
      </c>
      <c r="O685" s="20" cm="1">
        <f t="array" ref="O685">IFERROR(INDEX(tblConsorcios[Parcela Mensal (R$)],MOD($J685,ROWS(tblConsorcios[Produto]))+1),"")</f>
        <v>951</v>
      </c>
      <c r="P685" s="20" cm="1">
        <f t="array" ref="P685">IFERROR(INDEX(tblClientes[Dividendo Mensal (R$)],INT($J685/ROWS(tblConsorcios[Produto]))+1),"")</f>
        <v>0</v>
      </c>
      <c r="Q685" s="20">
        <f t="shared" si="31"/>
        <v>-951</v>
      </c>
      <c r="R685">
        <f t="shared" si="32"/>
        <v>0</v>
      </c>
    </row>
    <row r="686" spans="10:18" x14ac:dyDescent="0.2">
      <c r="J686">
        <f t="shared" si="30"/>
        <v>684</v>
      </c>
      <c r="K686" cm="1">
        <f t="array" ref="K686">IFERROR(INDEX(tblClientes[Cliente],INT($J686/ROWS(tblConsorcios[Produto]))+1),"")</f>
        <v>0</v>
      </c>
      <c r="L686" t="str" cm="1">
        <f t="array" ref="L686">IFERROR(INDEX(tblConsorcios[Produto],MOD($J686,ROWS(tblConsorcios[Produto]))+1),"")</f>
        <v>Imóvel IE140 – 240m</v>
      </c>
      <c r="M686" s="20" cm="1">
        <f t="array" ref="M686">IFERROR(INDEX(tblConsorcios[Valor da Carta (R$)],MOD($J686,ROWS(tblConsorcios[Produto]))+1),"")</f>
        <v>140000</v>
      </c>
      <c r="N686" s="2" cm="1">
        <f t="array" ref="N686">IFERROR(INDEX(tblConsorcios[Prazo (meses)],MOD($J686,ROWS(tblConsorcios[Produto]))+1),"")</f>
        <v>240</v>
      </c>
      <c r="O686" s="20" cm="1">
        <f t="array" ref="O686">IFERROR(INDEX(tblConsorcios[Parcela Mensal (R$)],MOD($J686,ROWS(tblConsorcios[Produto]))+1),"")</f>
        <v>751.33</v>
      </c>
      <c r="P686" s="20" cm="1">
        <f t="array" ref="P686">IFERROR(INDEX(tblClientes[Dividendo Mensal (R$)],INT($J686/ROWS(tblConsorcios[Produto]))+1),"")</f>
        <v>0</v>
      </c>
      <c r="Q686" s="20">
        <f t="shared" si="31"/>
        <v>-751.33</v>
      </c>
      <c r="R686">
        <f t="shared" si="32"/>
        <v>0</v>
      </c>
    </row>
    <row r="687" spans="10:18" x14ac:dyDescent="0.2">
      <c r="J687">
        <f t="shared" si="30"/>
        <v>685</v>
      </c>
      <c r="K687" cm="1">
        <f t="array" ref="K687">IFERROR(INDEX(tblClientes[Cliente],INT($J687/ROWS(tblConsorcios[Produto]))+1),"")</f>
        <v>0</v>
      </c>
      <c r="L687" t="str" cm="1">
        <f t="array" ref="L687">IFERROR(INDEX(tblConsorcios[Produto],MOD($J687,ROWS(tblConsorcios[Produto]))+1),"")</f>
        <v>Imóvel IE140 – 220m</v>
      </c>
      <c r="M687" s="20" cm="1">
        <f t="array" ref="M687">IFERROR(INDEX(tblConsorcios[Valor da Carta (R$)],MOD($J687,ROWS(tblConsorcios[Produto]))+1),"")</f>
        <v>140000</v>
      </c>
      <c r="N687" s="2" cm="1">
        <f t="array" ref="N687">IFERROR(INDEX(tblConsorcios[Prazo (meses)],MOD($J687,ROWS(tblConsorcios[Produto]))+1),"")</f>
        <v>220</v>
      </c>
      <c r="O687" s="20" cm="1">
        <f t="array" ref="O687">IFERROR(INDEX(tblConsorcios[Parcela Mensal (R$)],MOD($J687,ROWS(tblConsorcios[Produto]))+1),"")</f>
        <v>813.27</v>
      </c>
      <c r="P687" s="20" cm="1">
        <f t="array" ref="P687">IFERROR(INDEX(tblClientes[Dividendo Mensal (R$)],INT($J687/ROWS(tblConsorcios[Produto]))+1),"")</f>
        <v>0</v>
      </c>
      <c r="Q687" s="20">
        <f t="shared" si="31"/>
        <v>-813.27</v>
      </c>
      <c r="R687">
        <f t="shared" si="32"/>
        <v>0</v>
      </c>
    </row>
    <row r="688" spans="10:18" x14ac:dyDescent="0.2">
      <c r="J688">
        <f t="shared" si="30"/>
        <v>686</v>
      </c>
      <c r="K688" cm="1">
        <f t="array" ref="K688">IFERROR(INDEX(tblClientes[Cliente],INT($J688/ROWS(tblConsorcios[Produto]))+1),"")</f>
        <v>0</v>
      </c>
      <c r="L688" t="str" cm="1">
        <f t="array" ref="L688">IFERROR(INDEX(tblConsorcios[Produto],MOD($J688,ROWS(tblConsorcios[Produto]))+1),"")</f>
        <v>Imóvel IE140 – 200m</v>
      </c>
      <c r="M688" s="20" cm="1">
        <f t="array" ref="M688">IFERROR(INDEX(tblConsorcios[Valor da Carta (R$)],MOD($J688,ROWS(tblConsorcios[Produto]))+1),"")</f>
        <v>140000</v>
      </c>
      <c r="N688" s="2" cm="1">
        <f t="array" ref="N688">IFERROR(INDEX(tblConsorcios[Prazo (meses)],MOD($J688,ROWS(tblConsorcios[Produto]))+1),"")</f>
        <v>200</v>
      </c>
      <c r="O688" s="20" cm="1">
        <f t="array" ref="O688">IFERROR(INDEX(tblConsorcios[Parcela Mensal (R$)],MOD($J688,ROWS(tblConsorcios[Produto]))+1),"")</f>
        <v>887.6</v>
      </c>
      <c r="P688" s="20" cm="1">
        <f t="array" ref="P688">IFERROR(INDEX(tblClientes[Dividendo Mensal (R$)],INT($J688/ROWS(tblConsorcios[Produto]))+1),"")</f>
        <v>0</v>
      </c>
      <c r="Q688" s="20">
        <f t="shared" si="31"/>
        <v>-887.6</v>
      </c>
      <c r="R688">
        <f t="shared" si="32"/>
        <v>0</v>
      </c>
    </row>
    <row r="689" spans="10:18" x14ac:dyDescent="0.2">
      <c r="J689">
        <f t="shared" si="30"/>
        <v>687</v>
      </c>
      <c r="K689" cm="1">
        <f t="array" ref="K689">IFERROR(INDEX(tblClientes[Cliente],INT($J689/ROWS(tblConsorcios[Produto]))+1),"")</f>
        <v>0</v>
      </c>
      <c r="L689" t="str" cm="1">
        <f t="array" ref="L689">IFERROR(INDEX(tblConsorcios[Produto],MOD($J689,ROWS(tblConsorcios[Produto]))+1),"")</f>
        <v>Imóvel IE130 – 240m</v>
      </c>
      <c r="M689" s="20" cm="1">
        <f t="array" ref="M689">IFERROR(INDEX(tblConsorcios[Valor da Carta (R$)],MOD($J689,ROWS(tblConsorcios[Produto]))+1),"")</f>
        <v>130000</v>
      </c>
      <c r="N689" s="2" cm="1">
        <f t="array" ref="N689">IFERROR(INDEX(tblConsorcios[Prazo (meses)],MOD($J689,ROWS(tblConsorcios[Produto]))+1),"")</f>
        <v>240</v>
      </c>
      <c r="O689" s="20" cm="1">
        <f t="array" ref="O689">IFERROR(INDEX(tblConsorcios[Parcela Mensal (R$)],MOD($J689,ROWS(tblConsorcios[Produto]))+1),"")</f>
        <v>697.67</v>
      </c>
      <c r="P689" s="20" cm="1">
        <f t="array" ref="P689">IFERROR(INDEX(tblClientes[Dividendo Mensal (R$)],INT($J689/ROWS(tblConsorcios[Produto]))+1),"")</f>
        <v>0</v>
      </c>
      <c r="Q689" s="20">
        <f t="shared" si="31"/>
        <v>-697.67</v>
      </c>
      <c r="R689">
        <f t="shared" si="32"/>
        <v>0</v>
      </c>
    </row>
    <row r="690" spans="10:18" x14ac:dyDescent="0.2">
      <c r="J690">
        <f t="shared" si="30"/>
        <v>688</v>
      </c>
      <c r="K690" cm="1">
        <f t="array" ref="K690">IFERROR(INDEX(tblClientes[Cliente],INT($J690/ROWS(tblConsorcios[Produto]))+1),"")</f>
        <v>0</v>
      </c>
      <c r="L690" t="str" cm="1">
        <f t="array" ref="L690">IFERROR(INDEX(tblConsorcios[Produto],MOD($J690,ROWS(tblConsorcios[Produto]))+1),"")</f>
        <v>Imóvel IE130 – 220m</v>
      </c>
      <c r="M690" s="20" cm="1">
        <f t="array" ref="M690">IFERROR(INDEX(tblConsorcios[Valor da Carta (R$)],MOD($J690,ROWS(tblConsorcios[Produto]))+1),"")</f>
        <v>130000</v>
      </c>
      <c r="N690" s="2" cm="1">
        <f t="array" ref="N690">IFERROR(INDEX(tblConsorcios[Prazo (meses)],MOD($J690,ROWS(tblConsorcios[Produto]))+1),"")</f>
        <v>220</v>
      </c>
      <c r="O690" s="20" cm="1">
        <f t="array" ref="O690">IFERROR(INDEX(tblConsorcios[Parcela Mensal (R$)],MOD($J690,ROWS(tblConsorcios[Produto]))+1),"")</f>
        <v>755.18</v>
      </c>
      <c r="P690" s="20" cm="1">
        <f t="array" ref="P690">IFERROR(INDEX(tblClientes[Dividendo Mensal (R$)],INT($J690/ROWS(tblConsorcios[Produto]))+1),"")</f>
        <v>0</v>
      </c>
      <c r="Q690" s="20">
        <f t="shared" si="31"/>
        <v>-755.18</v>
      </c>
      <c r="R690">
        <f t="shared" si="32"/>
        <v>0</v>
      </c>
    </row>
    <row r="691" spans="10:18" x14ac:dyDescent="0.2">
      <c r="J691">
        <f t="shared" si="30"/>
        <v>689</v>
      </c>
      <c r="K691" cm="1">
        <f t="array" ref="K691">IFERROR(INDEX(tblClientes[Cliente],INT($J691/ROWS(tblConsorcios[Produto]))+1),"")</f>
        <v>0</v>
      </c>
      <c r="L691" t="str" cm="1">
        <f t="array" ref="L691">IFERROR(INDEX(tblConsorcios[Produto],MOD($J691,ROWS(tblConsorcios[Produto]))+1),"")</f>
        <v>Imóvel IE130 – 200m</v>
      </c>
      <c r="M691" s="20" cm="1">
        <f t="array" ref="M691">IFERROR(INDEX(tblConsorcios[Valor da Carta (R$)],MOD($J691,ROWS(tblConsorcios[Produto]))+1),"")</f>
        <v>130000</v>
      </c>
      <c r="N691" s="2" cm="1">
        <f t="array" ref="N691">IFERROR(INDEX(tblConsorcios[Prazo (meses)],MOD($J691,ROWS(tblConsorcios[Produto]))+1),"")</f>
        <v>200</v>
      </c>
      <c r="O691" s="20" cm="1">
        <f t="array" ref="O691">IFERROR(INDEX(tblConsorcios[Parcela Mensal (R$)],MOD($J691,ROWS(tblConsorcios[Produto]))+1),"")</f>
        <v>824.2</v>
      </c>
      <c r="P691" s="20" cm="1">
        <f t="array" ref="P691">IFERROR(INDEX(tblClientes[Dividendo Mensal (R$)],INT($J691/ROWS(tblConsorcios[Produto]))+1),"")</f>
        <v>0</v>
      </c>
      <c r="Q691" s="20">
        <f t="shared" si="31"/>
        <v>-824.2</v>
      </c>
      <c r="R691">
        <f t="shared" si="32"/>
        <v>0</v>
      </c>
    </row>
    <row r="692" spans="10:18" x14ac:dyDescent="0.2">
      <c r="J692">
        <f t="shared" si="30"/>
        <v>690</v>
      </c>
      <c r="K692" cm="1">
        <f t="array" ref="K692">IFERROR(INDEX(tblClientes[Cliente],INT($J692/ROWS(tblConsorcios[Produto]))+1),"")</f>
        <v>0</v>
      </c>
      <c r="L692" t="str" cm="1">
        <f t="array" ref="L692">IFERROR(INDEX(tblConsorcios[Produto],MOD($J692,ROWS(tblConsorcios[Produto]))+1),"")</f>
        <v>Imóvel IE120 – 240m</v>
      </c>
      <c r="M692" s="20" cm="1">
        <f t="array" ref="M692">IFERROR(INDEX(tblConsorcios[Valor da Carta (R$)],MOD($J692,ROWS(tblConsorcios[Produto]))+1),"")</f>
        <v>120000</v>
      </c>
      <c r="N692" s="2" cm="1">
        <f t="array" ref="N692">IFERROR(INDEX(tblConsorcios[Prazo (meses)],MOD($J692,ROWS(tblConsorcios[Produto]))+1),"")</f>
        <v>240</v>
      </c>
      <c r="O692" s="20" cm="1">
        <f t="array" ref="O692">IFERROR(INDEX(tblConsorcios[Parcela Mensal (R$)],MOD($J692,ROWS(tblConsorcios[Produto]))+1),"")</f>
        <v>644</v>
      </c>
      <c r="P692" s="20" cm="1">
        <f t="array" ref="P692">IFERROR(INDEX(tblClientes[Dividendo Mensal (R$)],INT($J692/ROWS(tblConsorcios[Produto]))+1),"")</f>
        <v>0</v>
      </c>
      <c r="Q692" s="20">
        <f t="shared" si="31"/>
        <v>-644</v>
      </c>
      <c r="R692">
        <f t="shared" si="32"/>
        <v>0</v>
      </c>
    </row>
    <row r="693" spans="10:18" x14ac:dyDescent="0.2">
      <c r="J693">
        <f t="shared" si="30"/>
        <v>691</v>
      </c>
      <c r="K693" cm="1">
        <f t="array" ref="K693">IFERROR(INDEX(tblClientes[Cliente],INT($J693/ROWS(tblConsorcios[Produto]))+1),"")</f>
        <v>0</v>
      </c>
      <c r="L693" t="str" cm="1">
        <f t="array" ref="L693">IFERROR(INDEX(tblConsorcios[Produto],MOD($J693,ROWS(tblConsorcios[Produto]))+1),"")</f>
        <v>Imóvel IE120 – 220m</v>
      </c>
      <c r="M693" s="20" cm="1">
        <f t="array" ref="M693">IFERROR(INDEX(tblConsorcios[Valor da Carta (R$)],MOD($J693,ROWS(tblConsorcios[Produto]))+1),"")</f>
        <v>120000</v>
      </c>
      <c r="N693" s="2" cm="1">
        <f t="array" ref="N693">IFERROR(INDEX(tblConsorcios[Prazo (meses)],MOD($J693,ROWS(tblConsorcios[Produto]))+1),"")</f>
        <v>220</v>
      </c>
      <c r="O693" s="20" cm="1">
        <f t="array" ref="O693">IFERROR(INDEX(tblConsorcios[Parcela Mensal (R$)],MOD($J693,ROWS(tblConsorcios[Produto]))+1),"")</f>
        <v>697.09</v>
      </c>
      <c r="P693" s="20" cm="1">
        <f t="array" ref="P693">IFERROR(INDEX(tblClientes[Dividendo Mensal (R$)],INT($J693/ROWS(tblConsorcios[Produto]))+1),"")</f>
        <v>0</v>
      </c>
      <c r="Q693" s="20">
        <f t="shared" si="31"/>
        <v>-697.09</v>
      </c>
      <c r="R693">
        <f t="shared" si="32"/>
        <v>0</v>
      </c>
    </row>
    <row r="694" spans="10:18" x14ac:dyDescent="0.2">
      <c r="J694">
        <f t="shared" si="30"/>
        <v>692</v>
      </c>
      <c r="K694" cm="1">
        <f t="array" ref="K694">IFERROR(INDEX(tblClientes[Cliente],INT($J694/ROWS(tblConsorcios[Produto]))+1),"")</f>
        <v>0</v>
      </c>
      <c r="L694" t="str" cm="1">
        <f t="array" ref="L694">IFERROR(INDEX(tblConsorcios[Produto],MOD($J694,ROWS(tblConsorcios[Produto]))+1),"")</f>
        <v>Imóvel IE120 – 200m</v>
      </c>
      <c r="M694" s="20" cm="1">
        <f t="array" ref="M694">IFERROR(INDEX(tblConsorcios[Valor da Carta (R$)],MOD($J694,ROWS(tblConsorcios[Produto]))+1),"")</f>
        <v>120000</v>
      </c>
      <c r="N694" s="2" cm="1">
        <f t="array" ref="N694">IFERROR(INDEX(tblConsorcios[Prazo (meses)],MOD($J694,ROWS(tblConsorcios[Produto]))+1),"")</f>
        <v>200</v>
      </c>
      <c r="O694" s="20" cm="1">
        <f t="array" ref="O694">IFERROR(INDEX(tblConsorcios[Parcela Mensal (R$)],MOD($J694,ROWS(tblConsorcios[Produto]))+1),"")</f>
        <v>760.8</v>
      </c>
      <c r="P694" s="20" cm="1">
        <f t="array" ref="P694">IFERROR(INDEX(tblClientes[Dividendo Mensal (R$)],INT($J694/ROWS(tblConsorcios[Produto]))+1),"")</f>
        <v>0</v>
      </c>
      <c r="Q694" s="20">
        <f t="shared" si="31"/>
        <v>-760.8</v>
      </c>
      <c r="R694">
        <f t="shared" si="32"/>
        <v>0</v>
      </c>
    </row>
    <row r="695" spans="10:18" x14ac:dyDescent="0.2">
      <c r="J695">
        <f t="shared" si="30"/>
        <v>693</v>
      </c>
      <c r="K695" cm="1">
        <f t="array" ref="K695">IFERROR(INDEX(tblClientes[Cliente],INT($J695/ROWS(tblConsorcios[Produto]))+1),"")</f>
        <v>0</v>
      </c>
      <c r="L695" t="str" cm="1">
        <f t="array" ref="L695">IFERROR(INDEX(tblConsorcios[Produto],MOD($J695,ROWS(tblConsorcios[Produto]))+1),"")</f>
        <v>Imóvel IE600 – 240m</v>
      </c>
      <c r="M695" s="20" cm="1">
        <f t="array" ref="M695">IFERROR(INDEX(tblConsorcios[Valor da Carta (R$)],MOD($J695,ROWS(tblConsorcios[Produto]))+1),"")</f>
        <v>600000</v>
      </c>
      <c r="N695" s="2" cm="1">
        <f t="array" ref="N695">IFERROR(INDEX(tblConsorcios[Prazo (meses)],MOD($J695,ROWS(tblConsorcios[Produto]))+1),"")</f>
        <v>240</v>
      </c>
      <c r="O695" s="20" cm="1">
        <f t="array" ref="O695">IFERROR(INDEX(tblConsorcios[Parcela Mensal (R$)],MOD($J695,ROWS(tblConsorcios[Produto]))+1),"")</f>
        <v>3220</v>
      </c>
      <c r="P695" s="20" cm="1">
        <f t="array" ref="P695">IFERROR(INDEX(tblClientes[Dividendo Mensal (R$)],INT($J695/ROWS(tblConsorcios[Produto]))+1),"")</f>
        <v>0</v>
      </c>
      <c r="Q695" s="20">
        <f t="shared" si="31"/>
        <v>-3220</v>
      </c>
      <c r="R695">
        <f t="shared" si="32"/>
        <v>0</v>
      </c>
    </row>
    <row r="696" spans="10:18" x14ac:dyDescent="0.2">
      <c r="J696">
        <f t="shared" si="30"/>
        <v>694</v>
      </c>
      <c r="K696" cm="1">
        <f t="array" ref="K696">IFERROR(INDEX(tblClientes[Cliente],INT($J696/ROWS(tblConsorcios[Produto]))+1),"")</f>
        <v>0</v>
      </c>
      <c r="L696" t="str" cm="1">
        <f t="array" ref="L696">IFERROR(INDEX(tblConsorcios[Produto],MOD($J696,ROWS(tblConsorcios[Produto]))+1),"")</f>
        <v>Imóvel IE600 – 220m</v>
      </c>
      <c r="M696" s="20" cm="1">
        <f t="array" ref="M696">IFERROR(INDEX(tblConsorcios[Valor da Carta (R$)],MOD($J696,ROWS(tblConsorcios[Produto]))+1),"")</f>
        <v>600000</v>
      </c>
      <c r="N696" s="2" cm="1">
        <f t="array" ref="N696">IFERROR(INDEX(tblConsorcios[Prazo (meses)],MOD($J696,ROWS(tblConsorcios[Produto]))+1),"")</f>
        <v>220</v>
      </c>
      <c r="O696" s="20" cm="1">
        <f t="array" ref="O696">IFERROR(INDEX(tblConsorcios[Parcela Mensal (R$)],MOD($J696,ROWS(tblConsorcios[Produto]))+1),"")</f>
        <v>3485.45</v>
      </c>
      <c r="P696" s="20" cm="1">
        <f t="array" ref="P696">IFERROR(INDEX(tblClientes[Dividendo Mensal (R$)],INT($J696/ROWS(tblConsorcios[Produto]))+1),"")</f>
        <v>0</v>
      </c>
      <c r="Q696" s="20">
        <f t="shared" si="31"/>
        <v>-3485.45</v>
      </c>
      <c r="R696">
        <f t="shared" si="32"/>
        <v>0</v>
      </c>
    </row>
    <row r="697" spans="10:18" x14ac:dyDescent="0.2">
      <c r="J697">
        <f t="shared" si="30"/>
        <v>695</v>
      </c>
      <c r="K697" cm="1">
        <f t="array" ref="K697">IFERROR(INDEX(tblClientes[Cliente],INT($J697/ROWS(tblConsorcios[Produto]))+1),"")</f>
        <v>0</v>
      </c>
      <c r="L697" t="str" cm="1">
        <f t="array" ref="L697">IFERROR(INDEX(tblConsorcios[Produto],MOD($J697,ROWS(tblConsorcios[Produto]))+1),"")</f>
        <v>Imóvel IE600 – 200m</v>
      </c>
      <c r="M697" s="20" cm="1">
        <f t="array" ref="M697">IFERROR(INDEX(tblConsorcios[Valor da Carta (R$)],MOD($J697,ROWS(tblConsorcios[Produto]))+1),"")</f>
        <v>600000</v>
      </c>
      <c r="N697" s="2" cm="1">
        <f t="array" ref="N697">IFERROR(INDEX(tblConsorcios[Prazo (meses)],MOD($J697,ROWS(tblConsorcios[Produto]))+1),"")</f>
        <v>200</v>
      </c>
      <c r="O697" s="20" cm="1">
        <f t="array" ref="O697">IFERROR(INDEX(tblConsorcios[Parcela Mensal (R$)],MOD($J697,ROWS(tblConsorcios[Produto]))+1),"")</f>
        <v>3804</v>
      </c>
      <c r="P697" s="20" cm="1">
        <f t="array" ref="P697">IFERROR(INDEX(tblClientes[Dividendo Mensal (R$)],INT($J697/ROWS(tblConsorcios[Produto]))+1),"")</f>
        <v>0</v>
      </c>
      <c r="Q697" s="20">
        <f t="shared" si="31"/>
        <v>-3804</v>
      </c>
      <c r="R697">
        <f t="shared" si="32"/>
        <v>0</v>
      </c>
    </row>
    <row r="698" spans="10:18" x14ac:dyDescent="0.2">
      <c r="J698">
        <f t="shared" si="30"/>
        <v>696</v>
      </c>
      <c r="K698" cm="1">
        <f t="array" ref="K698">IFERROR(INDEX(tblClientes[Cliente],INT($J698/ROWS(tblConsorcios[Produto]))+1),"")</f>
        <v>0</v>
      </c>
      <c r="L698" t="str" cm="1">
        <f t="array" ref="L698">IFERROR(INDEX(tblConsorcios[Produto],MOD($J698,ROWS(tblConsorcios[Produto]))+1),"")</f>
        <v>Imóvel IE580 – 240m</v>
      </c>
      <c r="M698" s="20" cm="1">
        <f t="array" ref="M698">IFERROR(INDEX(tblConsorcios[Valor da Carta (R$)],MOD($J698,ROWS(tblConsorcios[Produto]))+1),"")</f>
        <v>580000</v>
      </c>
      <c r="N698" s="2" cm="1">
        <f t="array" ref="N698">IFERROR(INDEX(tblConsorcios[Prazo (meses)],MOD($J698,ROWS(tblConsorcios[Produto]))+1),"")</f>
        <v>240</v>
      </c>
      <c r="O698" s="20" cm="1">
        <f t="array" ref="O698">IFERROR(INDEX(tblConsorcios[Parcela Mensal (R$)],MOD($J698,ROWS(tblConsorcios[Produto]))+1),"")</f>
        <v>3112.67</v>
      </c>
      <c r="P698" s="20" cm="1">
        <f t="array" ref="P698">IFERROR(INDEX(tblClientes[Dividendo Mensal (R$)],INT($J698/ROWS(tblConsorcios[Produto]))+1),"")</f>
        <v>0</v>
      </c>
      <c r="Q698" s="20">
        <f t="shared" si="31"/>
        <v>-3112.67</v>
      </c>
      <c r="R698">
        <f t="shared" si="32"/>
        <v>0</v>
      </c>
    </row>
    <row r="699" spans="10:18" x14ac:dyDescent="0.2">
      <c r="J699">
        <f t="shared" si="30"/>
        <v>697</v>
      </c>
      <c r="K699" cm="1">
        <f t="array" ref="K699">IFERROR(INDEX(tblClientes[Cliente],INT($J699/ROWS(tblConsorcios[Produto]))+1),"")</f>
        <v>0</v>
      </c>
      <c r="L699" t="str" cm="1">
        <f t="array" ref="L699">IFERROR(INDEX(tblConsorcios[Produto],MOD($J699,ROWS(tblConsorcios[Produto]))+1),"")</f>
        <v>Imóvel IE580 – 220m</v>
      </c>
      <c r="M699" s="20" cm="1">
        <f t="array" ref="M699">IFERROR(INDEX(tblConsorcios[Valor da Carta (R$)],MOD($J699,ROWS(tblConsorcios[Produto]))+1),"")</f>
        <v>580000</v>
      </c>
      <c r="N699" s="2" cm="1">
        <f t="array" ref="N699">IFERROR(INDEX(tblConsorcios[Prazo (meses)],MOD($J699,ROWS(tblConsorcios[Produto]))+1),"")</f>
        <v>220</v>
      </c>
      <c r="O699" s="20" cm="1">
        <f t="array" ref="O699">IFERROR(INDEX(tblConsorcios[Parcela Mensal (R$)],MOD($J699,ROWS(tblConsorcios[Produto]))+1),"")</f>
        <v>3369.27</v>
      </c>
      <c r="P699" s="20" cm="1">
        <f t="array" ref="P699">IFERROR(INDEX(tblClientes[Dividendo Mensal (R$)],INT($J699/ROWS(tblConsorcios[Produto]))+1),"")</f>
        <v>0</v>
      </c>
      <c r="Q699" s="20">
        <f t="shared" si="31"/>
        <v>-3369.27</v>
      </c>
      <c r="R699">
        <f t="shared" si="32"/>
        <v>0</v>
      </c>
    </row>
    <row r="700" spans="10:18" x14ac:dyDescent="0.2">
      <c r="J700">
        <f t="shared" si="30"/>
        <v>698</v>
      </c>
      <c r="K700" cm="1">
        <f t="array" ref="K700">IFERROR(INDEX(tblClientes[Cliente],INT($J700/ROWS(tblConsorcios[Produto]))+1),"")</f>
        <v>0</v>
      </c>
      <c r="L700" t="str" cm="1">
        <f t="array" ref="L700">IFERROR(INDEX(tblConsorcios[Produto],MOD($J700,ROWS(tblConsorcios[Produto]))+1),"")</f>
        <v>Imóvel IE580 – 200m</v>
      </c>
      <c r="M700" s="20" cm="1">
        <f t="array" ref="M700">IFERROR(INDEX(tblConsorcios[Valor da Carta (R$)],MOD($J700,ROWS(tblConsorcios[Produto]))+1),"")</f>
        <v>580000</v>
      </c>
      <c r="N700" s="2" cm="1">
        <f t="array" ref="N700">IFERROR(INDEX(tblConsorcios[Prazo (meses)],MOD($J700,ROWS(tblConsorcios[Produto]))+1),"")</f>
        <v>200</v>
      </c>
      <c r="O700" s="20" cm="1">
        <f t="array" ref="O700">IFERROR(INDEX(tblConsorcios[Parcela Mensal (R$)],MOD($J700,ROWS(tblConsorcios[Produto]))+1),"")</f>
        <v>3677.2</v>
      </c>
      <c r="P700" s="20" cm="1">
        <f t="array" ref="P700">IFERROR(INDEX(tblClientes[Dividendo Mensal (R$)],INT($J700/ROWS(tblConsorcios[Produto]))+1),"")</f>
        <v>0</v>
      </c>
      <c r="Q700" s="20">
        <f t="shared" si="31"/>
        <v>-3677.2</v>
      </c>
      <c r="R700">
        <f t="shared" si="32"/>
        <v>0</v>
      </c>
    </row>
    <row r="701" spans="10:18" x14ac:dyDescent="0.2">
      <c r="J701">
        <f t="shared" si="30"/>
        <v>699</v>
      </c>
      <c r="K701" cm="1">
        <f t="array" ref="K701">IFERROR(INDEX(tblClientes[Cliente],INT($J701/ROWS(tblConsorcios[Produto]))+1),"")</f>
        <v>0</v>
      </c>
      <c r="L701" t="str" cm="1">
        <f t="array" ref="L701">IFERROR(INDEX(tblConsorcios[Produto],MOD($J701,ROWS(tblConsorcios[Produto]))+1),"")</f>
        <v>Imóvel IE550 – 240m</v>
      </c>
      <c r="M701" s="20" cm="1">
        <f t="array" ref="M701">IFERROR(INDEX(tblConsorcios[Valor da Carta (R$)],MOD($J701,ROWS(tblConsorcios[Produto]))+1),"")</f>
        <v>550000</v>
      </c>
      <c r="N701" s="2" cm="1">
        <f t="array" ref="N701">IFERROR(INDEX(tblConsorcios[Prazo (meses)],MOD($J701,ROWS(tblConsorcios[Produto]))+1),"")</f>
        <v>240</v>
      </c>
      <c r="O701" s="20" cm="1">
        <f t="array" ref="O701">IFERROR(INDEX(tblConsorcios[Parcela Mensal (R$)],MOD($J701,ROWS(tblConsorcios[Produto]))+1),"")</f>
        <v>2951.67</v>
      </c>
      <c r="P701" s="20" cm="1">
        <f t="array" ref="P701">IFERROR(INDEX(tblClientes[Dividendo Mensal (R$)],INT($J701/ROWS(tblConsorcios[Produto]))+1),"")</f>
        <v>0</v>
      </c>
      <c r="Q701" s="20">
        <f t="shared" si="31"/>
        <v>-2951.67</v>
      </c>
      <c r="R701">
        <f t="shared" si="32"/>
        <v>0</v>
      </c>
    </row>
    <row r="702" spans="10:18" x14ac:dyDescent="0.2">
      <c r="J702">
        <f t="shared" si="30"/>
        <v>700</v>
      </c>
      <c r="K702" cm="1">
        <f t="array" ref="K702">IFERROR(INDEX(tblClientes[Cliente],INT($J702/ROWS(tblConsorcios[Produto]))+1),"")</f>
        <v>0</v>
      </c>
      <c r="L702" t="str" cm="1">
        <f t="array" ref="L702">IFERROR(INDEX(tblConsorcios[Produto],MOD($J702,ROWS(tblConsorcios[Produto]))+1),"")</f>
        <v>Imóvel IE550 – 220m</v>
      </c>
      <c r="M702" s="20" cm="1">
        <f t="array" ref="M702">IFERROR(INDEX(tblConsorcios[Valor da Carta (R$)],MOD($J702,ROWS(tblConsorcios[Produto]))+1),"")</f>
        <v>550000</v>
      </c>
      <c r="N702" s="2" cm="1">
        <f t="array" ref="N702">IFERROR(INDEX(tblConsorcios[Prazo (meses)],MOD($J702,ROWS(tblConsorcios[Produto]))+1),"")</f>
        <v>220</v>
      </c>
      <c r="O702" s="20" cm="1">
        <f t="array" ref="O702">IFERROR(INDEX(tblConsorcios[Parcela Mensal (R$)],MOD($J702,ROWS(tblConsorcios[Produto]))+1),"")</f>
        <v>3195</v>
      </c>
      <c r="P702" s="20" cm="1">
        <f t="array" ref="P702">IFERROR(INDEX(tblClientes[Dividendo Mensal (R$)],INT($J702/ROWS(tblConsorcios[Produto]))+1),"")</f>
        <v>0</v>
      </c>
      <c r="Q702" s="20">
        <f t="shared" si="31"/>
        <v>-3195</v>
      </c>
      <c r="R702">
        <f t="shared" si="32"/>
        <v>0</v>
      </c>
    </row>
    <row r="703" spans="10:18" x14ac:dyDescent="0.2">
      <c r="J703">
        <f t="shared" si="30"/>
        <v>701</v>
      </c>
      <c r="K703" cm="1">
        <f t="array" ref="K703">IFERROR(INDEX(tblClientes[Cliente],INT($J703/ROWS(tblConsorcios[Produto]))+1),"")</f>
        <v>0</v>
      </c>
      <c r="L703" t="str" cm="1">
        <f t="array" ref="L703">IFERROR(INDEX(tblConsorcios[Produto],MOD($J703,ROWS(tblConsorcios[Produto]))+1),"")</f>
        <v>Imóvel IE550 – 200m</v>
      </c>
      <c r="M703" s="20" cm="1">
        <f t="array" ref="M703">IFERROR(INDEX(tblConsorcios[Valor da Carta (R$)],MOD($J703,ROWS(tblConsorcios[Produto]))+1),"")</f>
        <v>550000</v>
      </c>
      <c r="N703" s="2" cm="1">
        <f t="array" ref="N703">IFERROR(INDEX(tblConsorcios[Prazo (meses)],MOD($J703,ROWS(tblConsorcios[Produto]))+1),"")</f>
        <v>200</v>
      </c>
      <c r="O703" s="20" cm="1">
        <f t="array" ref="O703">IFERROR(INDEX(tblConsorcios[Parcela Mensal (R$)],MOD($J703,ROWS(tblConsorcios[Produto]))+1),"")</f>
        <v>3487</v>
      </c>
      <c r="P703" s="20" cm="1">
        <f t="array" ref="P703">IFERROR(INDEX(tblClientes[Dividendo Mensal (R$)],INT($J703/ROWS(tblConsorcios[Produto]))+1),"")</f>
        <v>0</v>
      </c>
      <c r="Q703" s="20">
        <f t="shared" si="31"/>
        <v>-3487</v>
      </c>
      <c r="R703">
        <f t="shared" si="32"/>
        <v>0</v>
      </c>
    </row>
    <row r="704" spans="10:18" x14ac:dyDescent="0.2">
      <c r="J704">
        <f t="shared" si="30"/>
        <v>702</v>
      </c>
      <c r="K704" cm="1">
        <f t="array" ref="K704">IFERROR(INDEX(tblClientes[Cliente],INT($J704/ROWS(tblConsorcios[Produto]))+1),"")</f>
        <v>0</v>
      </c>
      <c r="L704" t="str" cm="1">
        <f t="array" ref="L704">IFERROR(INDEX(tblConsorcios[Produto],MOD($J704,ROWS(tblConsorcios[Produto]))+1),"")</f>
        <v>Imóvel IE530 – 240m</v>
      </c>
      <c r="M704" s="20" cm="1">
        <f t="array" ref="M704">IFERROR(INDEX(tblConsorcios[Valor da Carta (R$)],MOD($J704,ROWS(tblConsorcios[Produto]))+1),"")</f>
        <v>530000</v>
      </c>
      <c r="N704" s="2" cm="1">
        <f t="array" ref="N704">IFERROR(INDEX(tblConsorcios[Prazo (meses)],MOD($J704,ROWS(tblConsorcios[Produto]))+1),"")</f>
        <v>240</v>
      </c>
      <c r="O704" s="20" cm="1">
        <f t="array" ref="O704">IFERROR(INDEX(tblConsorcios[Parcela Mensal (R$)],MOD($J704,ROWS(tblConsorcios[Produto]))+1),"")</f>
        <v>2844.33</v>
      </c>
      <c r="P704" s="20" cm="1">
        <f t="array" ref="P704">IFERROR(INDEX(tblClientes[Dividendo Mensal (R$)],INT($J704/ROWS(tblConsorcios[Produto]))+1),"")</f>
        <v>0</v>
      </c>
      <c r="Q704" s="20">
        <f t="shared" si="31"/>
        <v>-2844.33</v>
      </c>
      <c r="R704">
        <f t="shared" si="32"/>
        <v>0</v>
      </c>
    </row>
    <row r="705" spans="10:18" x14ac:dyDescent="0.2">
      <c r="J705">
        <f t="shared" si="30"/>
        <v>703</v>
      </c>
      <c r="K705" cm="1">
        <f t="array" ref="K705">IFERROR(INDEX(tblClientes[Cliente],INT($J705/ROWS(tblConsorcios[Produto]))+1),"")</f>
        <v>0</v>
      </c>
      <c r="L705" t="str" cm="1">
        <f t="array" ref="L705">IFERROR(INDEX(tblConsorcios[Produto],MOD($J705,ROWS(tblConsorcios[Produto]))+1),"")</f>
        <v>Imóvel IE530 – 220m</v>
      </c>
      <c r="M705" s="20" cm="1">
        <f t="array" ref="M705">IFERROR(INDEX(tblConsorcios[Valor da Carta (R$)],MOD($J705,ROWS(tblConsorcios[Produto]))+1),"")</f>
        <v>530000</v>
      </c>
      <c r="N705" s="2" cm="1">
        <f t="array" ref="N705">IFERROR(INDEX(tblConsorcios[Prazo (meses)],MOD($J705,ROWS(tblConsorcios[Produto]))+1),"")</f>
        <v>220</v>
      </c>
      <c r="O705" s="20" cm="1">
        <f t="array" ref="O705">IFERROR(INDEX(tblConsorcios[Parcela Mensal (R$)],MOD($J705,ROWS(tblConsorcios[Produto]))+1),"")</f>
        <v>3078.82</v>
      </c>
      <c r="P705" s="20" cm="1">
        <f t="array" ref="P705">IFERROR(INDEX(tblClientes[Dividendo Mensal (R$)],INT($J705/ROWS(tblConsorcios[Produto]))+1),"")</f>
        <v>0</v>
      </c>
      <c r="Q705" s="20">
        <f t="shared" si="31"/>
        <v>-3078.82</v>
      </c>
      <c r="R705">
        <f t="shared" si="32"/>
        <v>0</v>
      </c>
    </row>
    <row r="706" spans="10:18" x14ac:dyDescent="0.2">
      <c r="J706">
        <f t="shared" si="30"/>
        <v>704</v>
      </c>
      <c r="K706" cm="1">
        <f t="array" ref="K706">IFERROR(INDEX(tblClientes[Cliente],INT($J706/ROWS(tblConsorcios[Produto]))+1),"")</f>
        <v>0</v>
      </c>
      <c r="L706" t="str" cm="1">
        <f t="array" ref="L706">IFERROR(INDEX(tblConsorcios[Produto],MOD($J706,ROWS(tblConsorcios[Produto]))+1),"")</f>
        <v>Imóvel IE530 – 200m</v>
      </c>
      <c r="M706" s="20" cm="1">
        <f t="array" ref="M706">IFERROR(INDEX(tblConsorcios[Valor da Carta (R$)],MOD($J706,ROWS(tblConsorcios[Produto]))+1),"")</f>
        <v>530000</v>
      </c>
      <c r="N706" s="2" cm="1">
        <f t="array" ref="N706">IFERROR(INDEX(tblConsorcios[Prazo (meses)],MOD($J706,ROWS(tblConsorcios[Produto]))+1),"")</f>
        <v>200</v>
      </c>
      <c r="O706" s="20" cm="1">
        <f t="array" ref="O706">IFERROR(INDEX(tblConsorcios[Parcela Mensal (R$)],MOD($J706,ROWS(tblConsorcios[Produto]))+1),"")</f>
        <v>3360.2</v>
      </c>
      <c r="P706" s="20" cm="1">
        <f t="array" ref="P706">IFERROR(INDEX(tblClientes[Dividendo Mensal (R$)],INT($J706/ROWS(tblConsorcios[Produto]))+1),"")</f>
        <v>0</v>
      </c>
      <c r="Q706" s="20">
        <f t="shared" si="31"/>
        <v>-3360.2</v>
      </c>
      <c r="R706">
        <f t="shared" si="32"/>
        <v>0</v>
      </c>
    </row>
    <row r="707" spans="10:18" x14ac:dyDescent="0.2">
      <c r="J707">
        <f t="shared" ref="J707:J770" si="33">ROW()-2</f>
        <v>705</v>
      </c>
      <c r="K707" cm="1">
        <f t="array" ref="K707">IFERROR(INDEX(tblClientes[Cliente],INT($J707/ROWS(tblConsorcios[Produto]))+1),"")</f>
        <v>0</v>
      </c>
      <c r="L707" t="str" cm="1">
        <f t="array" ref="L707">IFERROR(INDEX(tblConsorcios[Produto],MOD($J707,ROWS(tblConsorcios[Produto]))+1),"")</f>
        <v>Imóvel IE500 – 240m</v>
      </c>
      <c r="M707" s="20" cm="1">
        <f t="array" ref="M707">IFERROR(INDEX(tblConsorcios[Valor da Carta (R$)],MOD($J707,ROWS(tblConsorcios[Produto]))+1),"")</f>
        <v>500000</v>
      </c>
      <c r="N707" s="2" cm="1">
        <f t="array" ref="N707">IFERROR(INDEX(tblConsorcios[Prazo (meses)],MOD($J707,ROWS(tblConsorcios[Produto]))+1),"")</f>
        <v>240</v>
      </c>
      <c r="O707" s="20" cm="1">
        <f t="array" ref="O707">IFERROR(INDEX(tblConsorcios[Parcela Mensal (R$)],MOD($J707,ROWS(tblConsorcios[Produto]))+1),"")</f>
        <v>2683.33</v>
      </c>
      <c r="P707" s="20" cm="1">
        <f t="array" ref="P707">IFERROR(INDEX(tblClientes[Dividendo Mensal (R$)],INT($J707/ROWS(tblConsorcios[Produto]))+1),"")</f>
        <v>0</v>
      </c>
      <c r="Q707" s="20">
        <f t="shared" ref="Q707:Q770" si="34">IF(AND(ISNUMBER(O707),ISNUMBER(P707)),P707-O707,"")</f>
        <v>-2683.33</v>
      </c>
      <c r="R707">
        <f t="shared" ref="R707:R770" si="35">IF(AND(ISNUMBER(O707),ISNUMBER(P707),O707&lt;=P707),1,0)</f>
        <v>0</v>
      </c>
    </row>
    <row r="708" spans="10:18" x14ac:dyDescent="0.2">
      <c r="J708">
        <f t="shared" si="33"/>
        <v>706</v>
      </c>
      <c r="K708" cm="1">
        <f t="array" ref="K708">IFERROR(INDEX(tblClientes[Cliente],INT($J708/ROWS(tblConsorcios[Produto]))+1),"")</f>
        <v>0</v>
      </c>
      <c r="L708" t="str" cm="1">
        <f t="array" ref="L708">IFERROR(INDEX(tblConsorcios[Produto],MOD($J708,ROWS(tblConsorcios[Produto]))+1),"")</f>
        <v>Imóvel IE500 – 220m</v>
      </c>
      <c r="M708" s="20" cm="1">
        <f t="array" ref="M708">IFERROR(INDEX(tblConsorcios[Valor da Carta (R$)],MOD($J708,ROWS(tblConsorcios[Produto]))+1),"")</f>
        <v>500000</v>
      </c>
      <c r="N708" s="2" cm="1">
        <f t="array" ref="N708">IFERROR(INDEX(tblConsorcios[Prazo (meses)],MOD($J708,ROWS(tblConsorcios[Produto]))+1),"")</f>
        <v>220</v>
      </c>
      <c r="O708" s="20" cm="1">
        <f t="array" ref="O708">IFERROR(INDEX(tblConsorcios[Parcela Mensal (R$)],MOD($J708,ROWS(tblConsorcios[Produto]))+1),"")</f>
        <v>2904.55</v>
      </c>
      <c r="P708" s="20" cm="1">
        <f t="array" ref="P708">IFERROR(INDEX(tblClientes[Dividendo Mensal (R$)],INT($J708/ROWS(tblConsorcios[Produto]))+1),"")</f>
        <v>0</v>
      </c>
      <c r="Q708" s="20">
        <f t="shared" si="34"/>
        <v>-2904.55</v>
      </c>
      <c r="R708">
        <f t="shared" si="35"/>
        <v>0</v>
      </c>
    </row>
    <row r="709" spans="10:18" x14ac:dyDescent="0.2">
      <c r="J709">
        <f t="shared" si="33"/>
        <v>707</v>
      </c>
      <c r="K709" cm="1">
        <f t="array" ref="K709">IFERROR(INDEX(tblClientes[Cliente],INT($J709/ROWS(tblConsorcios[Produto]))+1),"")</f>
        <v>0</v>
      </c>
      <c r="L709" t="str" cm="1">
        <f t="array" ref="L709">IFERROR(INDEX(tblConsorcios[Produto],MOD($J709,ROWS(tblConsorcios[Produto]))+1),"")</f>
        <v>Imóvel IE500 – 200m</v>
      </c>
      <c r="M709" s="20" cm="1">
        <f t="array" ref="M709">IFERROR(INDEX(tblConsorcios[Valor da Carta (R$)],MOD($J709,ROWS(tblConsorcios[Produto]))+1),"")</f>
        <v>500000</v>
      </c>
      <c r="N709" s="2" cm="1">
        <f t="array" ref="N709">IFERROR(INDEX(tblConsorcios[Prazo (meses)],MOD($J709,ROWS(tblConsorcios[Produto]))+1),"")</f>
        <v>200</v>
      </c>
      <c r="O709" s="20" cm="1">
        <f t="array" ref="O709">IFERROR(INDEX(tblConsorcios[Parcela Mensal (R$)],MOD($J709,ROWS(tblConsorcios[Produto]))+1),"")</f>
        <v>3170</v>
      </c>
      <c r="P709" s="20" cm="1">
        <f t="array" ref="P709">IFERROR(INDEX(tblClientes[Dividendo Mensal (R$)],INT($J709/ROWS(tblConsorcios[Produto]))+1),"")</f>
        <v>0</v>
      </c>
      <c r="Q709" s="20">
        <f t="shared" si="34"/>
        <v>-3170</v>
      </c>
      <c r="R709">
        <f t="shared" si="35"/>
        <v>0</v>
      </c>
    </row>
    <row r="710" spans="10:18" x14ac:dyDescent="0.2">
      <c r="J710">
        <f t="shared" si="33"/>
        <v>708</v>
      </c>
      <c r="K710" cm="1">
        <f t="array" ref="K710">IFERROR(INDEX(tblClientes[Cliente],INT($J710/ROWS(tblConsorcios[Produto]))+1),"")</f>
        <v>0</v>
      </c>
      <c r="L710" t="str" cm="1">
        <f t="array" ref="L710">IFERROR(INDEX(tblConsorcios[Produto],MOD($J710,ROWS(tblConsorcios[Produto]))+1),"")</f>
        <v>Imóvel IE480 – 240m</v>
      </c>
      <c r="M710" s="20" cm="1">
        <f t="array" ref="M710">IFERROR(INDEX(tblConsorcios[Valor da Carta (R$)],MOD($J710,ROWS(tblConsorcios[Produto]))+1),"")</f>
        <v>480000</v>
      </c>
      <c r="N710" s="2" cm="1">
        <f t="array" ref="N710">IFERROR(INDEX(tblConsorcios[Prazo (meses)],MOD($J710,ROWS(tblConsorcios[Produto]))+1),"")</f>
        <v>240</v>
      </c>
      <c r="O710" s="20" cm="1">
        <f t="array" ref="O710">IFERROR(INDEX(tblConsorcios[Parcela Mensal (R$)],MOD($J710,ROWS(tblConsorcios[Produto]))+1),"")</f>
        <v>2576</v>
      </c>
      <c r="P710" s="20" cm="1">
        <f t="array" ref="P710">IFERROR(INDEX(tblClientes[Dividendo Mensal (R$)],INT($J710/ROWS(tblConsorcios[Produto]))+1),"")</f>
        <v>0</v>
      </c>
      <c r="Q710" s="20">
        <f t="shared" si="34"/>
        <v>-2576</v>
      </c>
      <c r="R710">
        <f t="shared" si="35"/>
        <v>0</v>
      </c>
    </row>
    <row r="711" spans="10:18" x14ac:dyDescent="0.2">
      <c r="J711">
        <f t="shared" si="33"/>
        <v>709</v>
      </c>
      <c r="K711" cm="1">
        <f t="array" ref="K711">IFERROR(INDEX(tblClientes[Cliente],INT($J711/ROWS(tblConsorcios[Produto]))+1),"")</f>
        <v>0</v>
      </c>
      <c r="L711" t="str" cm="1">
        <f t="array" ref="L711">IFERROR(INDEX(tblConsorcios[Produto],MOD($J711,ROWS(tblConsorcios[Produto]))+1),"")</f>
        <v>Imóvel IE480 – 220m</v>
      </c>
      <c r="M711" s="20" cm="1">
        <f t="array" ref="M711">IFERROR(INDEX(tblConsorcios[Valor da Carta (R$)],MOD($J711,ROWS(tblConsorcios[Produto]))+1),"")</f>
        <v>480000</v>
      </c>
      <c r="N711" s="2" cm="1">
        <f t="array" ref="N711">IFERROR(INDEX(tblConsorcios[Prazo (meses)],MOD($J711,ROWS(tblConsorcios[Produto]))+1),"")</f>
        <v>220</v>
      </c>
      <c r="O711" s="20" cm="1">
        <f t="array" ref="O711">IFERROR(INDEX(tblConsorcios[Parcela Mensal (R$)],MOD($J711,ROWS(tblConsorcios[Produto]))+1),"")</f>
        <v>2788.36</v>
      </c>
      <c r="P711" s="20" cm="1">
        <f t="array" ref="P711">IFERROR(INDEX(tblClientes[Dividendo Mensal (R$)],INT($J711/ROWS(tblConsorcios[Produto]))+1),"")</f>
        <v>0</v>
      </c>
      <c r="Q711" s="20">
        <f t="shared" si="34"/>
        <v>-2788.36</v>
      </c>
      <c r="R711">
        <f t="shared" si="35"/>
        <v>0</v>
      </c>
    </row>
    <row r="712" spans="10:18" x14ac:dyDescent="0.2">
      <c r="J712">
        <f t="shared" si="33"/>
        <v>710</v>
      </c>
      <c r="K712" cm="1">
        <f t="array" ref="K712">IFERROR(INDEX(tblClientes[Cliente],INT($J712/ROWS(tblConsorcios[Produto]))+1),"")</f>
        <v>0</v>
      </c>
      <c r="L712" t="str" cm="1">
        <f t="array" ref="L712">IFERROR(INDEX(tblConsorcios[Produto],MOD($J712,ROWS(tblConsorcios[Produto]))+1),"")</f>
        <v>Imóvel IE480 – 200m</v>
      </c>
      <c r="M712" s="20" cm="1">
        <f t="array" ref="M712">IFERROR(INDEX(tblConsorcios[Valor da Carta (R$)],MOD($J712,ROWS(tblConsorcios[Produto]))+1),"")</f>
        <v>480000</v>
      </c>
      <c r="N712" s="2" cm="1">
        <f t="array" ref="N712">IFERROR(INDEX(tblConsorcios[Prazo (meses)],MOD($J712,ROWS(tblConsorcios[Produto]))+1),"")</f>
        <v>200</v>
      </c>
      <c r="O712" s="20" cm="1">
        <f t="array" ref="O712">IFERROR(INDEX(tblConsorcios[Parcela Mensal (R$)],MOD($J712,ROWS(tblConsorcios[Produto]))+1),"")</f>
        <v>3043.2</v>
      </c>
      <c r="P712" s="20" cm="1">
        <f t="array" ref="P712">IFERROR(INDEX(tblClientes[Dividendo Mensal (R$)],INT($J712/ROWS(tblConsorcios[Produto]))+1),"")</f>
        <v>0</v>
      </c>
      <c r="Q712" s="20">
        <f t="shared" si="34"/>
        <v>-3043.2</v>
      </c>
      <c r="R712">
        <f t="shared" si="35"/>
        <v>0</v>
      </c>
    </row>
    <row r="713" spans="10:18" x14ac:dyDescent="0.2">
      <c r="J713">
        <f t="shared" si="33"/>
        <v>711</v>
      </c>
      <c r="K713" cm="1">
        <f t="array" ref="K713">IFERROR(INDEX(tblClientes[Cliente],INT($J713/ROWS(tblConsorcios[Produto]))+1),"")</f>
        <v>0</v>
      </c>
      <c r="L713" t="str" cm="1">
        <f t="array" ref="L713">IFERROR(INDEX(tblConsorcios[Produto],MOD($J713,ROWS(tblConsorcios[Produto]))+1),"")</f>
        <v>Imóvel IE450 – 240m</v>
      </c>
      <c r="M713" s="20" cm="1">
        <f t="array" ref="M713">IFERROR(INDEX(tblConsorcios[Valor da Carta (R$)],MOD($J713,ROWS(tblConsorcios[Produto]))+1),"")</f>
        <v>450000</v>
      </c>
      <c r="N713" s="2" cm="1">
        <f t="array" ref="N713">IFERROR(INDEX(tblConsorcios[Prazo (meses)],MOD($J713,ROWS(tblConsorcios[Produto]))+1),"")</f>
        <v>240</v>
      </c>
      <c r="O713" s="20" cm="1">
        <f t="array" ref="O713">IFERROR(INDEX(tblConsorcios[Parcela Mensal (R$)],MOD($J713,ROWS(tblConsorcios[Produto]))+1),"")</f>
        <v>2415</v>
      </c>
      <c r="P713" s="20" cm="1">
        <f t="array" ref="P713">IFERROR(INDEX(tblClientes[Dividendo Mensal (R$)],INT($J713/ROWS(tblConsorcios[Produto]))+1),"")</f>
        <v>0</v>
      </c>
      <c r="Q713" s="20">
        <f t="shared" si="34"/>
        <v>-2415</v>
      </c>
      <c r="R713">
        <f t="shared" si="35"/>
        <v>0</v>
      </c>
    </row>
    <row r="714" spans="10:18" x14ac:dyDescent="0.2">
      <c r="J714">
        <f t="shared" si="33"/>
        <v>712</v>
      </c>
      <c r="K714" cm="1">
        <f t="array" ref="K714">IFERROR(INDEX(tblClientes[Cliente],INT($J714/ROWS(tblConsorcios[Produto]))+1),"")</f>
        <v>0</v>
      </c>
      <c r="L714" t="str" cm="1">
        <f t="array" ref="L714">IFERROR(INDEX(tblConsorcios[Produto],MOD($J714,ROWS(tblConsorcios[Produto]))+1),"")</f>
        <v>Imóvel IE450 – 220m</v>
      </c>
      <c r="M714" s="20" cm="1">
        <f t="array" ref="M714">IFERROR(INDEX(tblConsorcios[Valor da Carta (R$)],MOD($J714,ROWS(tblConsorcios[Produto]))+1),"")</f>
        <v>450000</v>
      </c>
      <c r="N714" s="2" cm="1">
        <f t="array" ref="N714">IFERROR(INDEX(tblConsorcios[Prazo (meses)],MOD($J714,ROWS(tblConsorcios[Produto]))+1),"")</f>
        <v>220</v>
      </c>
      <c r="O714" s="20" cm="1">
        <f t="array" ref="O714">IFERROR(INDEX(tblConsorcios[Parcela Mensal (R$)],MOD($J714,ROWS(tblConsorcios[Produto]))+1),"")</f>
        <v>2614.09</v>
      </c>
      <c r="P714" s="20" cm="1">
        <f t="array" ref="P714">IFERROR(INDEX(tblClientes[Dividendo Mensal (R$)],INT($J714/ROWS(tblConsorcios[Produto]))+1),"")</f>
        <v>0</v>
      </c>
      <c r="Q714" s="20">
        <f t="shared" si="34"/>
        <v>-2614.09</v>
      </c>
      <c r="R714">
        <f t="shared" si="35"/>
        <v>0</v>
      </c>
    </row>
    <row r="715" spans="10:18" x14ac:dyDescent="0.2">
      <c r="J715">
        <f t="shared" si="33"/>
        <v>713</v>
      </c>
      <c r="K715" cm="1">
        <f t="array" ref="K715">IFERROR(INDEX(tblClientes[Cliente],INT($J715/ROWS(tblConsorcios[Produto]))+1),"")</f>
        <v>0</v>
      </c>
      <c r="L715" t="str" cm="1">
        <f t="array" ref="L715">IFERROR(INDEX(tblConsorcios[Produto],MOD($J715,ROWS(tblConsorcios[Produto]))+1),"")</f>
        <v>Imóvel IE450 – 200m</v>
      </c>
      <c r="M715" s="20" cm="1">
        <f t="array" ref="M715">IFERROR(INDEX(tblConsorcios[Valor da Carta (R$)],MOD($J715,ROWS(tblConsorcios[Produto]))+1),"")</f>
        <v>450000</v>
      </c>
      <c r="N715" s="2" cm="1">
        <f t="array" ref="N715">IFERROR(INDEX(tblConsorcios[Prazo (meses)],MOD($J715,ROWS(tblConsorcios[Produto]))+1),"")</f>
        <v>200</v>
      </c>
      <c r="O715" s="20" cm="1">
        <f t="array" ref="O715">IFERROR(INDEX(tblConsorcios[Parcela Mensal (R$)],MOD($J715,ROWS(tblConsorcios[Produto]))+1),"")</f>
        <v>2853</v>
      </c>
      <c r="P715" s="20" cm="1">
        <f t="array" ref="P715">IFERROR(INDEX(tblClientes[Dividendo Mensal (R$)],INT($J715/ROWS(tblConsorcios[Produto]))+1),"")</f>
        <v>0</v>
      </c>
      <c r="Q715" s="20">
        <f t="shared" si="34"/>
        <v>-2853</v>
      </c>
      <c r="R715">
        <f t="shared" si="35"/>
        <v>0</v>
      </c>
    </row>
    <row r="716" spans="10:18" x14ac:dyDescent="0.2">
      <c r="J716">
        <f t="shared" si="33"/>
        <v>714</v>
      </c>
      <c r="K716" cm="1">
        <f t="array" ref="K716">IFERROR(INDEX(tblClientes[Cliente],INT($J716/ROWS(tblConsorcios[Produto]))+1),"")</f>
        <v>0</v>
      </c>
      <c r="L716" t="str" cm="1">
        <f t="array" ref="L716">IFERROR(INDEX(tblConsorcios[Produto],MOD($J716,ROWS(tblConsorcios[Produto]))+1),"")</f>
        <v>Imóvel IE430 – 240m</v>
      </c>
      <c r="M716" s="20" cm="1">
        <f t="array" ref="M716">IFERROR(INDEX(tblConsorcios[Valor da Carta (R$)],MOD($J716,ROWS(tblConsorcios[Produto]))+1),"")</f>
        <v>430000</v>
      </c>
      <c r="N716" s="2" cm="1">
        <f t="array" ref="N716">IFERROR(INDEX(tblConsorcios[Prazo (meses)],MOD($J716,ROWS(tblConsorcios[Produto]))+1),"")</f>
        <v>240</v>
      </c>
      <c r="O716" s="20" cm="1">
        <f t="array" ref="O716">IFERROR(INDEX(tblConsorcios[Parcela Mensal (R$)],MOD($J716,ROWS(tblConsorcios[Produto]))+1),"")</f>
        <v>2307.67</v>
      </c>
      <c r="P716" s="20" cm="1">
        <f t="array" ref="P716">IFERROR(INDEX(tblClientes[Dividendo Mensal (R$)],INT($J716/ROWS(tblConsorcios[Produto]))+1),"")</f>
        <v>0</v>
      </c>
      <c r="Q716" s="20">
        <f t="shared" si="34"/>
        <v>-2307.67</v>
      </c>
      <c r="R716">
        <f t="shared" si="35"/>
        <v>0</v>
      </c>
    </row>
    <row r="717" spans="10:18" x14ac:dyDescent="0.2">
      <c r="J717">
        <f t="shared" si="33"/>
        <v>715</v>
      </c>
      <c r="K717" cm="1">
        <f t="array" ref="K717">IFERROR(INDEX(tblClientes[Cliente],INT($J717/ROWS(tblConsorcios[Produto]))+1),"")</f>
        <v>0</v>
      </c>
      <c r="L717" t="str" cm="1">
        <f t="array" ref="L717">IFERROR(INDEX(tblConsorcios[Produto],MOD($J717,ROWS(tblConsorcios[Produto]))+1),"")</f>
        <v>Imóvel IE430 – 220m</v>
      </c>
      <c r="M717" s="20" cm="1">
        <f t="array" ref="M717">IFERROR(INDEX(tblConsorcios[Valor da Carta (R$)],MOD($J717,ROWS(tblConsorcios[Produto]))+1),"")</f>
        <v>430000</v>
      </c>
      <c r="N717" s="2" cm="1">
        <f t="array" ref="N717">IFERROR(INDEX(tblConsorcios[Prazo (meses)],MOD($J717,ROWS(tblConsorcios[Produto]))+1),"")</f>
        <v>220</v>
      </c>
      <c r="O717" s="20" cm="1">
        <f t="array" ref="O717">IFERROR(INDEX(tblConsorcios[Parcela Mensal (R$)],MOD($J717,ROWS(tblConsorcios[Produto]))+1),"")</f>
        <v>2497.91</v>
      </c>
      <c r="P717" s="20" cm="1">
        <f t="array" ref="P717">IFERROR(INDEX(tblClientes[Dividendo Mensal (R$)],INT($J717/ROWS(tblConsorcios[Produto]))+1),"")</f>
        <v>0</v>
      </c>
      <c r="Q717" s="20">
        <f t="shared" si="34"/>
        <v>-2497.91</v>
      </c>
      <c r="R717">
        <f t="shared" si="35"/>
        <v>0</v>
      </c>
    </row>
    <row r="718" spans="10:18" x14ac:dyDescent="0.2">
      <c r="J718">
        <f t="shared" si="33"/>
        <v>716</v>
      </c>
      <c r="K718" cm="1">
        <f t="array" ref="K718">IFERROR(INDEX(tblClientes[Cliente],INT($J718/ROWS(tblConsorcios[Produto]))+1),"")</f>
        <v>0</v>
      </c>
      <c r="L718" t="str" cm="1">
        <f t="array" ref="L718">IFERROR(INDEX(tblConsorcios[Produto],MOD($J718,ROWS(tblConsorcios[Produto]))+1),"")</f>
        <v>Imóvel IE430 – 200m</v>
      </c>
      <c r="M718" s="20" cm="1">
        <f t="array" ref="M718">IFERROR(INDEX(tblConsorcios[Valor da Carta (R$)],MOD($J718,ROWS(tblConsorcios[Produto]))+1),"")</f>
        <v>430000</v>
      </c>
      <c r="N718" s="2" cm="1">
        <f t="array" ref="N718">IFERROR(INDEX(tblConsorcios[Prazo (meses)],MOD($J718,ROWS(tblConsorcios[Produto]))+1),"")</f>
        <v>200</v>
      </c>
      <c r="O718" s="20" cm="1">
        <f t="array" ref="O718">IFERROR(INDEX(tblConsorcios[Parcela Mensal (R$)],MOD($J718,ROWS(tblConsorcios[Produto]))+1),"")</f>
        <v>2726.2</v>
      </c>
      <c r="P718" s="20" cm="1">
        <f t="array" ref="P718">IFERROR(INDEX(tblClientes[Dividendo Mensal (R$)],INT($J718/ROWS(tblConsorcios[Produto]))+1),"")</f>
        <v>0</v>
      </c>
      <c r="Q718" s="20">
        <f t="shared" si="34"/>
        <v>-2726.2</v>
      </c>
      <c r="R718">
        <f t="shared" si="35"/>
        <v>0</v>
      </c>
    </row>
    <row r="719" spans="10:18" x14ac:dyDescent="0.2">
      <c r="J719">
        <f t="shared" si="33"/>
        <v>717</v>
      </c>
      <c r="K719" cm="1">
        <f t="array" ref="K719">IFERROR(INDEX(tblClientes[Cliente],INT($J719/ROWS(tblConsorcios[Produto]))+1),"")</f>
        <v>0</v>
      </c>
      <c r="L719" t="str" cm="1">
        <f t="array" ref="L719">IFERROR(INDEX(tblConsorcios[Produto],MOD($J719,ROWS(tblConsorcios[Produto]))+1),"")</f>
        <v>Imóvel IE400 – 240m</v>
      </c>
      <c r="M719" s="20" cm="1">
        <f t="array" ref="M719">IFERROR(INDEX(tblConsorcios[Valor da Carta (R$)],MOD($J719,ROWS(tblConsorcios[Produto]))+1),"")</f>
        <v>400000</v>
      </c>
      <c r="N719" s="2" cm="1">
        <f t="array" ref="N719">IFERROR(INDEX(tblConsorcios[Prazo (meses)],MOD($J719,ROWS(tblConsorcios[Produto]))+1),"")</f>
        <v>240</v>
      </c>
      <c r="O719" s="20" cm="1">
        <f t="array" ref="O719">IFERROR(INDEX(tblConsorcios[Parcela Mensal (R$)],MOD($J719,ROWS(tblConsorcios[Produto]))+1),"")</f>
        <v>2146.67</v>
      </c>
      <c r="P719" s="20" cm="1">
        <f t="array" ref="P719">IFERROR(INDEX(tblClientes[Dividendo Mensal (R$)],INT($J719/ROWS(tblConsorcios[Produto]))+1),"")</f>
        <v>0</v>
      </c>
      <c r="Q719" s="20">
        <f t="shared" si="34"/>
        <v>-2146.67</v>
      </c>
      <c r="R719">
        <f t="shared" si="35"/>
        <v>0</v>
      </c>
    </row>
    <row r="720" spans="10:18" x14ac:dyDescent="0.2">
      <c r="J720">
        <f t="shared" si="33"/>
        <v>718</v>
      </c>
      <c r="K720" cm="1">
        <f t="array" ref="K720">IFERROR(INDEX(tblClientes[Cliente],INT($J720/ROWS(tblConsorcios[Produto]))+1),"")</f>
        <v>0</v>
      </c>
      <c r="L720" t="str" cm="1">
        <f t="array" ref="L720">IFERROR(INDEX(tblConsorcios[Produto],MOD($J720,ROWS(tblConsorcios[Produto]))+1),"")</f>
        <v>Imóvel IE400 – 220m</v>
      </c>
      <c r="M720" s="20" cm="1">
        <f t="array" ref="M720">IFERROR(INDEX(tblConsorcios[Valor da Carta (R$)],MOD($J720,ROWS(tblConsorcios[Produto]))+1),"")</f>
        <v>400000</v>
      </c>
      <c r="N720" s="2" cm="1">
        <f t="array" ref="N720">IFERROR(INDEX(tblConsorcios[Prazo (meses)],MOD($J720,ROWS(tblConsorcios[Produto]))+1),"")</f>
        <v>220</v>
      </c>
      <c r="O720" s="20" cm="1">
        <f t="array" ref="O720">IFERROR(INDEX(tblConsorcios[Parcela Mensal (R$)],MOD($J720,ROWS(tblConsorcios[Produto]))+1),"")</f>
        <v>2323.64</v>
      </c>
      <c r="P720" s="20" cm="1">
        <f t="array" ref="P720">IFERROR(INDEX(tblClientes[Dividendo Mensal (R$)],INT($J720/ROWS(tblConsorcios[Produto]))+1),"")</f>
        <v>0</v>
      </c>
      <c r="Q720" s="20">
        <f t="shared" si="34"/>
        <v>-2323.64</v>
      </c>
      <c r="R720">
        <f t="shared" si="35"/>
        <v>0</v>
      </c>
    </row>
    <row r="721" spans="10:18" x14ac:dyDescent="0.2">
      <c r="J721">
        <f t="shared" si="33"/>
        <v>719</v>
      </c>
      <c r="K721" cm="1">
        <f t="array" ref="K721">IFERROR(INDEX(tblClientes[Cliente],INT($J721/ROWS(tblConsorcios[Produto]))+1),"")</f>
        <v>0</v>
      </c>
      <c r="L721" t="str" cm="1">
        <f t="array" ref="L721">IFERROR(INDEX(tblConsorcios[Produto],MOD($J721,ROWS(tblConsorcios[Produto]))+1),"")</f>
        <v>Imóvel IE400 – 200m</v>
      </c>
      <c r="M721" s="20" cm="1">
        <f t="array" ref="M721">IFERROR(INDEX(tblConsorcios[Valor da Carta (R$)],MOD($J721,ROWS(tblConsorcios[Produto]))+1),"")</f>
        <v>400000</v>
      </c>
      <c r="N721" s="2" cm="1">
        <f t="array" ref="N721">IFERROR(INDEX(tblConsorcios[Prazo (meses)],MOD($J721,ROWS(tblConsorcios[Produto]))+1),"")</f>
        <v>200</v>
      </c>
      <c r="O721" s="20" cm="1">
        <f t="array" ref="O721">IFERROR(INDEX(tblConsorcios[Parcela Mensal (R$)],MOD($J721,ROWS(tblConsorcios[Produto]))+1),"")</f>
        <v>2536</v>
      </c>
      <c r="P721" s="20" cm="1">
        <f t="array" ref="P721">IFERROR(INDEX(tblClientes[Dividendo Mensal (R$)],INT($J721/ROWS(tblConsorcios[Produto]))+1),"")</f>
        <v>0</v>
      </c>
      <c r="Q721" s="20">
        <f t="shared" si="34"/>
        <v>-2536</v>
      </c>
      <c r="R721">
        <f t="shared" si="35"/>
        <v>0</v>
      </c>
    </row>
    <row r="722" spans="10:18" x14ac:dyDescent="0.2">
      <c r="J722">
        <f t="shared" si="33"/>
        <v>720</v>
      </c>
      <c r="K722" cm="1">
        <f t="array" ref="K722">IFERROR(INDEX(tblClientes[Cliente],INT($J722/ROWS(tblConsorcios[Produto]))+1),"")</f>
        <v>0</v>
      </c>
      <c r="L722" t="str" cm="1">
        <f t="array" ref="L722">IFERROR(INDEX(tblConsorcios[Produto],MOD($J722,ROWS(tblConsorcios[Produto]))+1),"")</f>
        <v>Imóvel IE380 – 240m</v>
      </c>
      <c r="M722" s="20" cm="1">
        <f t="array" ref="M722">IFERROR(INDEX(tblConsorcios[Valor da Carta (R$)],MOD($J722,ROWS(tblConsorcios[Produto]))+1),"")</f>
        <v>380000</v>
      </c>
      <c r="N722" s="2" cm="1">
        <f t="array" ref="N722">IFERROR(INDEX(tblConsorcios[Prazo (meses)],MOD($J722,ROWS(tblConsorcios[Produto]))+1),"")</f>
        <v>240</v>
      </c>
      <c r="O722" s="20" cm="1">
        <f t="array" ref="O722">IFERROR(INDEX(tblConsorcios[Parcela Mensal (R$)],MOD($J722,ROWS(tblConsorcios[Produto]))+1),"")</f>
        <v>2039.33</v>
      </c>
      <c r="P722" s="20" cm="1">
        <f t="array" ref="P722">IFERROR(INDEX(tblClientes[Dividendo Mensal (R$)],INT($J722/ROWS(tblConsorcios[Produto]))+1),"")</f>
        <v>0</v>
      </c>
      <c r="Q722" s="20">
        <f t="shared" si="34"/>
        <v>-2039.33</v>
      </c>
      <c r="R722">
        <f t="shared" si="35"/>
        <v>0</v>
      </c>
    </row>
    <row r="723" spans="10:18" x14ac:dyDescent="0.2">
      <c r="J723">
        <f t="shared" si="33"/>
        <v>721</v>
      </c>
      <c r="K723" cm="1">
        <f t="array" ref="K723">IFERROR(INDEX(tblClientes[Cliente],INT($J723/ROWS(tblConsorcios[Produto]))+1),"")</f>
        <v>0</v>
      </c>
      <c r="L723" t="str" cm="1">
        <f t="array" ref="L723">IFERROR(INDEX(tblConsorcios[Produto],MOD($J723,ROWS(tblConsorcios[Produto]))+1),"")</f>
        <v>Imóvel IE380 – 220m</v>
      </c>
      <c r="M723" s="20" cm="1">
        <f t="array" ref="M723">IFERROR(INDEX(tblConsorcios[Valor da Carta (R$)],MOD($J723,ROWS(tblConsorcios[Produto]))+1),"")</f>
        <v>380000</v>
      </c>
      <c r="N723" s="2" cm="1">
        <f t="array" ref="N723">IFERROR(INDEX(tblConsorcios[Prazo (meses)],MOD($J723,ROWS(tblConsorcios[Produto]))+1),"")</f>
        <v>220</v>
      </c>
      <c r="O723" s="20" cm="1">
        <f t="array" ref="O723">IFERROR(INDEX(tblConsorcios[Parcela Mensal (R$)],MOD($J723,ROWS(tblConsorcios[Produto]))+1),"")</f>
        <v>2207.4499999999998</v>
      </c>
      <c r="P723" s="20" cm="1">
        <f t="array" ref="P723">IFERROR(INDEX(tblClientes[Dividendo Mensal (R$)],INT($J723/ROWS(tblConsorcios[Produto]))+1),"")</f>
        <v>0</v>
      </c>
      <c r="Q723" s="20">
        <f t="shared" si="34"/>
        <v>-2207.4499999999998</v>
      </c>
      <c r="R723">
        <f t="shared" si="35"/>
        <v>0</v>
      </c>
    </row>
    <row r="724" spans="10:18" x14ac:dyDescent="0.2">
      <c r="J724">
        <f t="shared" si="33"/>
        <v>722</v>
      </c>
      <c r="K724" cm="1">
        <f t="array" ref="K724">IFERROR(INDEX(tblClientes[Cliente],INT($J724/ROWS(tblConsorcios[Produto]))+1),"")</f>
        <v>0</v>
      </c>
      <c r="L724" t="str" cm="1">
        <f t="array" ref="L724">IFERROR(INDEX(tblConsorcios[Produto],MOD($J724,ROWS(tblConsorcios[Produto]))+1),"")</f>
        <v>Imóvel IE380 – 200m</v>
      </c>
      <c r="M724" s="20" cm="1">
        <f t="array" ref="M724">IFERROR(INDEX(tblConsorcios[Valor da Carta (R$)],MOD($J724,ROWS(tblConsorcios[Produto]))+1),"")</f>
        <v>380000</v>
      </c>
      <c r="N724" s="2" cm="1">
        <f t="array" ref="N724">IFERROR(INDEX(tblConsorcios[Prazo (meses)],MOD($J724,ROWS(tblConsorcios[Produto]))+1),"")</f>
        <v>200</v>
      </c>
      <c r="O724" s="20" cm="1">
        <f t="array" ref="O724">IFERROR(INDEX(tblConsorcios[Parcela Mensal (R$)],MOD($J724,ROWS(tblConsorcios[Produto]))+1),"")</f>
        <v>2409.1999999999998</v>
      </c>
      <c r="P724" s="20" cm="1">
        <f t="array" ref="P724">IFERROR(INDEX(tblClientes[Dividendo Mensal (R$)],INT($J724/ROWS(tblConsorcios[Produto]))+1),"")</f>
        <v>0</v>
      </c>
      <c r="Q724" s="20">
        <f t="shared" si="34"/>
        <v>-2409.1999999999998</v>
      </c>
      <c r="R724">
        <f t="shared" si="35"/>
        <v>0</v>
      </c>
    </row>
    <row r="725" spans="10:18" x14ac:dyDescent="0.2">
      <c r="J725">
        <f t="shared" si="33"/>
        <v>723</v>
      </c>
      <c r="K725" cm="1">
        <f t="array" ref="K725">IFERROR(INDEX(tblClientes[Cliente],INT($J725/ROWS(tblConsorcios[Produto]))+1),"")</f>
        <v>0</v>
      </c>
      <c r="L725" t="str" cm="1">
        <f t="array" ref="L725">IFERROR(INDEX(tblConsorcios[Produto],MOD($J725,ROWS(tblConsorcios[Produto]))+1),"")</f>
        <v>Imóvel IE350 – 240m</v>
      </c>
      <c r="M725" s="20" cm="1">
        <f t="array" ref="M725">IFERROR(INDEX(tblConsorcios[Valor da Carta (R$)],MOD($J725,ROWS(tblConsorcios[Produto]))+1),"")</f>
        <v>350000</v>
      </c>
      <c r="N725" s="2" cm="1">
        <f t="array" ref="N725">IFERROR(INDEX(tblConsorcios[Prazo (meses)],MOD($J725,ROWS(tblConsorcios[Produto]))+1),"")</f>
        <v>240</v>
      </c>
      <c r="O725" s="20" cm="1">
        <f t="array" ref="O725">IFERROR(INDEX(tblConsorcios[Parcela Mensal (R$)],MOD($J725,ROWS(tblConsorcios[Produto]))+1),"")</f>
        <v>1878.33</v>
      </c>
      <c r="P725" s="20" cm="1">
        <f t="array" ref="P725">IFERROR(INDEX(tblClientes[Dividendo Mensal (R$)],INT($J725/ROWS(tblConsorcios[Produto]))+1),"")</f>
        <v>0</v>
      </c>
      <c r="Q725" s="20">
        <f t="shared" si="34"/>
        <v>-1878.33</v>
      </c>
      <c r="R725">
        <f t="shared" si="35"/>
        <v>0</v>
      </c>
    </row>
    <row r="726" spans="10:18" x14ac:dyDescent="0.2">
      <c r="J726">
        <f t="shared" si="33"/>
        <v>724</v>
      </c>
      <c r="K726" cm="1">
        <f t="array" ref="K726">IFERROR(INDEX(tblClientes[Cliente],INT($J726/ROWS(tblConsorcios[Produto]))+1),"")</f>
        <v>0</v>
      </c>
      <c r="L726" t="str" cm="1">
        <f t="array" ref="L726">IFERROR(INDEX(tblConsorcios[Produto],MOD($J726,ROWS(tblConsorcios[Produto]))+1),"")</f>
        <v>Imóvel IE350 – 220m</v>
      </c>
      <c r="M726" s="20" cm="1">
        <f t="array" ref="M726">IFERROR(INDEX(tblConsorcios[Valor da Carta (R$)],MOD($J726,ROWS(tblConsorcios[Produto]))+1),"")</f>
        <v>350000</v>
      </c>
      <c r="N726" s="2" cm="1">
        <f t="array" ref="N726">IFERROR(INDEX(tblConsorcios[Prazo (meses)],MOD($J726,ROWS(tblConsorcios[Produto]))+1),"")</f>
        <v>220</v>
      </c>
      <c r="O726" s="20" cm="1">
        <f t="array" ref="O726">IFERROR(INDEX(tblConsorcios[Parcela Mensal (R$)],MOD($J726,ROWS(tblConsorcios[Produto]))+1),"")</f>
        <v>2033.18</v>
      </c>
      <c r="P726" s="20" cm="1">
        <f t="array" ref="P726">IFERROR(INDEX(tblClientes[Dividendo Mensal (R$)],INT($J726/ROWS(tblConsorcios[Produto]))+1),"")</f>
        <v>0</v>
      </c>
      <c r="Q726" s="20">
        <f t="shared" si="34"/>
        <v>-2033.18</v>
      </c>
      <c r="R726">
        <f t="shared" si="35"/>
        <v>0</v>
      </c>
    </row>
    <row r="727" spans="10:18" x14ac:dyDescent="0.2">
      <c r="J727">
        <f t="shared" si="33"/>
        <v>725</v>
      </c>
      <c r="K727" cm="1">
        <f t="array" ref="K727">IFERROR(INDEX(tblClientes[Cliente],INT($J727/ROWS(tblConsorcios[Produto]))+1),"")</f>
        <v>0</v>
      </c>
      <c r="L727" t="str" cm="1">
        <f t="array" ref="L727">IFERROR(INDEX(tblConsorcios[Produto],MOD($J727,ROWS(tblConsorcios[Produto]))+1),"")</f>
        <v>Imóvel IE350 – 200m</v>
      </c>
      <c r="M727" s="20" cm="1">
        <f t="array" ref="M727">IFERROR(INDEX(tblConsorcios[Valor da Carta (R$)],MOD($J727,ROWS(tblConsorcios[Produto]))+1),"")</f>
        <v>350000</v>
      </c>
      <c r="N727" s="2" cm="1">
        <f t="array" ref="N727">IFERROR(INDEX(tblConsorcios[Prazo (meses)],MOD($J727,ROWS(tblConsorcios[Produto]))+1),"")</f>
        <v>200</v>
      </c>
      <c r="O727" s="20" cm="1">
        <f t="array" ref="O727">IFERROR(INDEX(tblConsorcios[Parcela Mensal (R$)],MOD($J727,ROWS(tblConsorcios[Produto]))+1),"")</f>
        <v>2219</v>
      </c>
      <c r="P727" s="20" cm="1">
        <f t="array" ref="P727">IFERROR(INDEX(tblClientes[Dividendo Mensal (R$)],INT($J727/ROWS(tblConsorcios[Produto]))+1),"")</f>
        <v>0</v>
      </c>
      <c r="Q727" s="20">
        <f t="shared" si="34"/>
        <v>-2219</v>
      </c>
      <c r="R727">
        <f t="shared" si="35"/>
        <v>0</v>
      </c>
    </row>
    <row r="728" spans="10:18" x14ac:dyDescent="0.2">
      <c r="J728">
        <f t="shared" si="33"/>
        <v>726</v>
      </c>
      <c r="K728" cm="1">
        <f t="array" ref="K728">IFERROR(INDEX(tblClientes[Cliente],INT($J728/ROWS(tblConsorcios[Produto]))+1),"")</f>
        <v>0</v>
      </c>
      <c r="L728" t="str" cm="1">
        <f t="array" ref="L728">IFERROR(INDEX(tblConsorcios[Produto],MOD($J728,ROWS(tblConsorcios[Produto]))+1),"")</f>
        <v>Imóvel IE330 – 240m</v>
      </c>
      <c r="M728" s="20" cm="1">
        <f t="array" ref="M728">IFERROR(INDEX(tblConsorcios[Valor da Carta (R$)],MOD($J728,ROWS(tblConsorcios[Produto]))+1),"")</f>
        <v>330000</v>
      </c>
      <c r="N728" s="2" cm="1">
        <f t="array" ref="N728">IFERROR(INDEX(tblConsorcios[Prazo (meses)],MOD($J728,ROWS(tblConsorcios[Produto]))+1),"")</f>
        <v>240</v>
      </c>
      <c r="O728" s="20" cm="1">
        <f t="array" ref="O728">IFERROR(INDEX(tblConsorcios[Parcela Mensal (R$)],MOD($J728,ROWS(tblConsorcios[Produto]))+1),"")</f>
        <v>1771</v>
      </c>
      <c r="P728" s="20" cm="1">
        <f t="array" ref="P728">IFERROR(INDEX(tblClientes[Dividendo Mensal (R$)],INT($J728/ROWS(tblConsorcios[Produto]))+1),"")</f>
        <v>0</v>
      </c>
      <c r="Q728" s="20">
        <f t="shared" si="34"/>
        <v>-1771</v>
      </c>
      <c r="R728">
        <f t="shared" si="35"/>
        <v>0</v>
      </c>
    </row>
    <row r="729" spans="10:18" x14ac:dyDescent="0.2">
      <c r="J729">
        <f t="shared" si="33"/>
        <v>727</v>
      </c>
      <c r="K729" cm="1">
        <f t="array" ref="K729">IFERROR(INDEX(tblClientes[Cliente],INT($J729/ROWS(tblConsorcios[Produto]))+1),"")</f>
        <v>0</v>
      </c>
      <c r="L729" t="str" cm="1">
        <f t="array" ref="L729">IFERROR(INDEX(tblConsorcios[Produto],MOD($J729,ROWS(tblConsorcios[Produto]))+1),"")</f>
        <v>Imóvel IE330 – 220m</v>
      </c>
      <c r="M729" s="20" cm="1">
        <f t="array" ref="M729">IFERROR(INDEX(tblConsorcios[Valor da Carta (R$)],MOD($J729,ROWS(tblConsorcios[Produto]))+1),"")</f>
        <v>330000</v>
      </c>
      <c r="N729" s="2" cm="1">
        <f t="array" ref="N729">IFERROR(INDEX(tblConsorcios[Prazo (meses)],MOD($J729,ROWS(tblConsorcios[Produto]))+1),"")</f>
        <v>220</v>
      </c>
      <c r="O729" s="20" cm="1">
        <f t="array" ref="O729">IFERROR(INDEX(tblConsorcios[Parcela Mensal (R$)],MOD($J729,ROWS(tblConsorcios[Produto]))+1),"")</f>
        <v>1917</v>
      </c>
      <c r="P729" s="20" cm="1">
        <f t="array" ref="P729">IFERROR(INDEX(tblClientes[Dividendo Mensal (R$)],INT($J729/ROWS(tblConsorcios[Produto]))+1),"")</f>
        <v>0</v>
      </c>
      <c r="Q729" s="20">
        <f t="shared" si="34"/>
        <v>-1917</v>
      </c>
      <c r="R729">
        <f t="shared" si="35"/>
        <v>0</v>
      </c>
    </row>
    <row r="730" spans="10:18" x14ac:dyDescent="0.2">
      <c r="J730">
        <f t="shared" si="33"/>
        <v>728</v>
      </c>
      <c r="K730" cm="1">
        <f t="array" ref="K730">IFERROR(INDEX(tblClientes[Cliente],INT($J730/ROWS(tblConsorcios[Produto]))+1),"")</f>
        <v>0</v>
      </c>
      <c r="L730" t="str" cm="1">
        <f t="array" ref="L730">IFERROR(INDEX(tblConsorcios[Produto],MOD($J730,ROWS(tblConsorcios[Produto]))+1),"")</f>
        <v>Imóvel IE330 – 200m</v>
      </c>
      <c r="M730" s="20" cm="1">
        <f t="array" ref="M730">IFERROR(INDEX(tblConsorcios[Valor da Carta (R$)],MOD($J730,ROWS(tblConsorcios[Produto]))+1),"")</f>
        <v>330000</v>
      </c>
      <c r="N730" s="2" cm="1">
        <f t="array" ref="N730">IFERROR(INDEX(tblConsorcios[Prazo (meses)],MOD($J730,ROWS(tblConsorcios[Produto]))+1),"")</f>
        <v>200</v>
      </c>
      <c r="O730" s="20" cm="1">
        <f t="array" ref="O730">IFERROR(INDEX(tblConsorcios[Parcela Mensal (R$)],MOD($J730,ROWS(tblConsorcios[Produto]))+1),"")</f>
        <v>2092.1999999999998</v>
      </c>
      <c r="P730" s="20" cm="1">
        <f t="array" ref="P730">IFERROR(INDEX(tblClientes[Dividendo Mensal (R$)],INT($J730/ROWS(tblConsorcios[Produto]))+1),"")</f>
        <v>0</v>
      </c>
      <c r="Q730" s="20">
        <f t="shared" si="34"/>
        <v>-2092.1999999999998</v>
      </c>
      <c r="R730">
        <f t="shared" si="35"/>
        <v>0</v>
      </c>
    </row>
    <row r="731" spans="10:18" x14ac:dyDescent="0.2">
      <c r="J731">
        <f t="shared" si="33"/>
        <v>729</v>
      </c>
      <c r="K731" cm="1">
        <f t="array" ref="K731">IFERROR(INDEX(tblClientes[Cliente],INT($J731/ROWS(tblConsorcios[Produto]))+1),"")</f>
        <v>0</v>
      </c>
      <c r="L731" t="str" cm="1">
        <f t="array" ref="L731">IFERROR(INDEX(tblConsorcios[Produto],MOD($J731,ROWS(tblConsorcios[Produto]))+1),"")</f>
        <v>Imóvel IE300 – 240m</v>
      </c>
      <c r="M731" s="20" cm="1">
        <f t="array" ref="M731">IFERROR(INDEX(tblConsorcios[Valor da Carta (R$)],MOD($J731,ROWS(tblConsorcios[Produto]))+1),"")</f>
        <v>300000</v>
      </c>
      <c r="N731" s="2" cm="1">
        <f t="array" ref="N731">IFERROR(INDEX(tblConsorcios[Prazo (meses)],MOD($J731,ROWS(tblConsorcios[Produto]))+1),"")</f>
        <v>240</v>
      </c>
      <c r="O731" s="20" cm="1">
        <f t="array" ref="O731">IFERROR(INDEX(tblConsorcios[Parcela Mensal (R$)],MOD($J731,ROWS(tblConsorcios[Produto]))+1),"")</f>
        <v>1610</v>
      </c>
      <c r="P731" s="20" cm="1">
        <f t="array" ref="P731">IFERROR(INDEX(tblClientes[Dividendo Mensal (R$)],INT($J731/ROWS(tblConsorcios[Produto]))+1),"")</f>
        <v>0</v>
      </c>
      <c r="Q731" s="20">
        <f t="shared" si="34"/>
        <v>-1610</v>
      </c>
      <c r="R731">
        <f t="shared" si="35"/>
        <v>0</v>
      </c>
    </row>
    <row r="732" spans="10:18" x14ac:dyDescent="0.2">
      <c r="J732">
        <f t="shared" si="33"/>
        <v>730</v>
      </c>
      <c r="K732" cm="1">
        <f t="array" ref="K732">IFERROR(INDEX(tblClientes[Cliente],INT($J732/ROWS(tblConsorcios[Produto]))+1),"")</f>
        <v>0</v>
      </c>
      <c r="L732" t="str" cm="1">
        <f t="array" ref="L732">IFERROR(INDEX(tblConsorcios[Produto],MOD($J732,ROWS(tblConsorcios[Produto]))+1),"")</f>
        <v>Imóvel IE300 – 220m</v>
      </c>
      <c r="M732" s="20" cm="1">
        <f t="array" ref="M732">IFERROR(INDEX(tblConsorcios[Valor da Carta (R$)],MOD($J732,ROWS(tblConsorcios[Produto]))+1),"")</f>
        <v>300000</v>
      </c>
      <c r="N732" s="2" cm="1">
        <f t="array" ref="N732">IFERROR(INDEX(tblConsorcios[Prazo (meses)],MOD($J732,ROWS(tblConsorcios[Produto]))+1),"")</f>
        <v>220</v>
      </c>
      <c r="O732" s="20" cm="1">
        <f t="array" ref="O732">IFERROR(INDEX(tblConsorcios[Parcela Mensal (R$)],MOD($J732,ROWS(tblConsorcios[Produto]))+1),"")</f>
        <v>1742.73</v>
      </c>
      <c r="P732" s="20" cm="1">
        <f t="array" ref="P732">IFERROR(INDEX(tblClientes[Dividendo Mensal (R$)],INT($J732/ROWS(tblConsorcios[Produto]))+1),"")</f>
        <v>0</v>
      </c>
      <c r="Q732" s="20">
        <f t="shared" si="34"/>
        <v>-1742.73</v>
      </c>
      <c r="R732">
        <f t="shared" si="35"/>
        <v>0</v>
      </c>
    </row>
    <row r="733" spans="10:18" x14ac:dyDescent="0.2">
      <c r="J733">
        <f t="shared" si="33"/>
        <v>731</v>
      </c>
      <c r="K733" cm="1">
        <f t="array" ref="K733">IFERROR(INDEX(tblClientes[Cliente],INT($J733/ROWS(tblConsorcios[Produto]))+1),"")</f>
        <v>0</v>
      </c>
      <c r="L733" t="str" cm="1">
        <f t="array" ref="L733">IFERROR(INDEX(tblConsorcios[Produto],MOD($J733,ROWS(tblConsorcios[Produto]))+1),"")</f>
        <v>Imóvel IE300 – 200m</v>
      </c>
      <c r="M733" s="20" cm="1">
        <f t="array" ref="M733">IFERROR(INDEX(tblConsorcios[Valor da Carta (R$)],MOD($J733,ROWS(tblConsorcios[Produto]))+1),"")</f>
        <v>300000</v>
      </c>
      <c r="N733" s="2" cm="1">
        <f t="array" ref="N733">IFERROR(INDEX(tblConsorcios[Prazo (meses)],MOD($J733,ROWS(tblConsorcios[Produto]))+1),"")</f>
        <v>200</v>
      </c>
      <c r="O733" s="20" cm="1">
        <f t="array" ref="O733">IFERROR(INDEX(tblConsorcios[Parcela Mensal (R$)],MOD($J733,ROWS(tblConsorcios[Produto]))+1),"")</f>
        <v>1902</v>
      </c>
      <c r="P733" s="20" cm="1">
        <f t="array" ref="P733">IFERROR(INDEX(tblClientes[Dividendo Mensal (R$)],INT($J733/ROWS(tblConsorcios[Produto]))+1),"")</f>
        <v>0</v>
      </c>
      <c r="Q733" s="20">
        <f t="shared" si="34"/>
        <v>-1902</v>
      </c>
      <c r="R733">
        <f t="shared" si="35"/>
        <v>0</v>
      </c>
    </row>
    <row r="734" spans="10:18" x14ac:dyDescent="0.2">
      <c r="J734">
        <f t="shared" si="33"/>
        <v>732</v>
      </c>
      <c r="K734" cm="1">
        <f t="array" ref="K734">IFERROR(INDEX(tblClientes[Cliente],INT($J734/ROWS(tblConsorcios[Produto]))+1),"")</f>
        <v>0</v>
      </c>
      <c r="L734" t="str" cm="1">
        <f t="array" ref="L734">IFERROR(INDEX(tblConsorcios[Produto],MOD($J734,ROWS(tblConsorcios[Produto]))+1),"")</f>
        <v>Imóvel IE240 – 240m</v>
      </c>
      <c r="M734" s="20" cm="1">
        <f t="array" ref="M734">IFERROR(INDEX(tblConsorcios[Valor da Carta (R$)],MOD($J734,ROWS(tblConsorcios[Produto]))+1),"")</f>
        <v>240000</v>
      </c>
      <c r="N734" s="2" cm="1">
        <f t="array" ref="N734">IFERROR(INDEX(tblConsorcios[Prazo (meses)],MOD($J734,ROWS(tblConsorcios[Produto]))+1),"")</f>
        <v>240</v>
      </c>
      <c r="O734" s="20" cm="1">
        <f t="array" ref="O734">IFERROR(INDEX(tblConsorcios[Parcela Mensal (R$)],MOD($J734,ROWS(tblConsorcios[Produto]))+1),"")</f>
        <v>1288</v>
      </c>
      <c r="P734" s="20" cm="1">
        <f t="array" ref="P734">IFERROR(INDEX(tblClientes[Dividendo Mensal (R$)],INT($J734/ROWS(tblConsorcios[Produto]))+1),"")</f>
        <v>0</v>
      </c>
      <c r="Q734" s="20">
        <f t="shared" si="34"/>
        <v>-1288</v>
      </c>
      <c r="R734">
        <f t="shared" si="35"/>
        <v>0</v>
      </c>
    </row>
    <row r="735" spans="10:18" x14ac:dyDescent="0.2">
      <c r="J735">
        <f t="shared" si="33"/>
        <v>733</v>
      </c>
      <c r="K735" cm="1">
        <f t="array" ref="K735">IFERROR(INDEX(tblClientes[Cliente],INT($J735/ROWS(tblConsorcios[Produto]))+1),"")</f>
        <v>0</v>
      </c>
      <c r="L735" t="str" cm="1">
        <f t="array" ref="L735">IFERROR(INDEX(tblConsorcios[Produto],MOD($J735,ROWS(tblConsorcios[Produto]))+1),"")</f>
        <v>Imóvel IE240 – 220m</v>
      </c>
      <c r="M735" s="20" cm="1">
        <f t="array" ref="M735">IFERROR(INDEX(tblConsorcios[Valor da Carta (R$)],MOD($J735,ROWS(tblConsorcios[Produto]))+1),"")</f>
        <v>240000</v>
      </c>
      <c r="N735" s="2" cm="1">
        <f t="array" ref="N735">IFERROR(INDEX(tblConsorcios[Prazo (meses)],MOD($J735,ROWS(tblConsorcios[Produto]))+1),"")</f>
        <v>220</v>
      </c>
      <c r="O735" s="20" cm="1">
        <f t="array" ref="O735">IFERROR(INDEX(tblConsorcios[Parcela Mensal (R$)],MOD($J735,ROWS(tblConsorcios[Produto]))+1),"")</f>
        <v>1394.18</v>
      </c>
      <c r="P735" s="20" cm="1">
        <f t="array" ref="P735">IFERROR(INDEX(tblClientes[Dividendo Mensal (R$)],INT($J735/ROWS(tblConsorcios[Produto]))+1),"")</f>
        <v>0</v>
      </c>
      <c r="Q735" s="20">
        <f t="shared" si="34"/>
        <v>-1394.18</v>
      </c>
      <c r="R735">
        <f t="shared" si="35"/>
        <v>0</v>
      </c>
    </row>
    <row r="736" spans="10:18" x14ac:dyDescent="0.2">
      <c r="J736">
        <f t="shared" si="33"/>
        <v>734</v>
      </c>
      <c r="K736" cm="1">
        <f t="array" ref="K736">IFERROR(INDEX(tblClientes[Cliente],INT($J736/ROWS(tblConsorcios[Produto]))+1),"")</f>
        <v>0</v>
      </c>
      <c r="L736" t="str" cm="1">
        <f t="array" ref="L736">IFERROR(INDEX(tblConsorcios[Produto],MOD($J736,ROWS(tblConsorcios[Produto]))+1),"")</f>
        <v>Imóvel IE240 – 200m</v>
      </c>
      <c r="M736" s="20" cm="1">
        <f t="array" ref="M736">IFERROR(INDEX(tblConsorcios[Valor da Carta (R$)],MOD($J736,ROWS(tblConsorcios[Produto]))+1),"")</f>
        <v>240000</v>
      </c>
      <c r="N736" s="2" cm="1">
        <f t="array" ref="N736">IFERROR(INDEX(tblConsorcios[Prazo (meses)],MOD($J736,ROWS(tblConsorcios[Produto]))+1),"")</f>
        <v>200</v>
      </c>
      <c r="O736" s="20" cm="1">
        <f t="array" ref="O736">IFERROR(INDEX(tblConsorcios[Parcela Mensal (R$)],MOD($J736,ROWS(tblConsorcios[Produto]))+1),"")</f>
        <v>1521.6</v>
      </c>
      <c r="P736" s="20" cm="1">
        <f t="array" ref="P736">IFERROR(INDEX(tblClientes[Dividendo Mensal (R$)],INT($J736/ROWS(tblConsorcios[Produto]))+1),"")</f>
        <v>0</v>
      </c>
      <c r="Q736" s="20">
        <f t="shared" si="34"/>
        <v>-1521.6</v>
      </c>
      <c r="R736">
        <f t="shared" si="35"/>
        <v>0</v>
      </c>
    </row>
    <row r="737" spans="10:18" x14ac:dyDescent="0.2">
      <c r="J737">
        <f t="shared" si="33"/>
        <v>735</v>
      </c>
      <c r="K737" cm="1">
        <f t="array" ref="K737">IFERROR(INDEX(tblClientes[Cliente],INT($J737/ROWS(tblConsorcios[Produto]))+1),"")</f>
        <v>0</v>
      </c>
      <c r="L737" t="str" cm="1">
        <f t="array" ref="L737">IFERROR(INDEX(tblConsorcios[Produto],MOD($J737,ROWS(tblConsorcios[Produto]))+1),"")</f>
        <v>Imóvel IE230 – 240m</v>
      </c>
      <c r="M737" s="20" cm="1">
        <f t="array" ref="M737">IFERROR(INDEX(tblConsorcios[Valor da Carta (R$)],MOD($J737,ROWS(tblConsorcios[Produto]))+1),"")</f>
        <v>230000</v>
      </c>
      <c r="N737" s="2" cm="1">
        <f t="array" ref="N737">IFERROR(INDEX(tblConsorcios[Prazo (meses)],MOD($J737,ROWS(tblConsorcios[Produto]))+1),"")</f>
        <v>240</v>
      </c>
      <c r="O737" s="20" cm="1">
        <f t="array" ref="O737">IFERROR(INDEX(tblConsorcios[Parcela Mensal (R$)],MOD($J737,ROWS(tblConsorcios[Produto]))+1),"")</f>
        <v>1234.33</v>
      </c>
      <c r="P737" s="20" cm="1">
        <f t="array" ref="P737">IFERROR(INDEX(tblClientes[Dividendo Mensal (R$)],INT($J737/ROWS(tblConsorcios[Produto]))+1),"")</f>
        <v>0</v>
      </c>
      <c r="Q737" s="20">
        <f t="shared" si="34"/>
        <v>-1234.33</v>
      </c>
      <c r="R737">
        <f t="shared" si="35"/>
        <v>0</v>
      </c>
    </row>
    <row r="738" spans="10:18" x14ac:dyDescent="0.2">
      <c r="J738">
        <f t="shared" si="33"/>
        <v>736</v>
      </c>
      <c r="K738" cm="1">
        <f t="array" ref="K738">IFERROR(INDEX(tblClientes[Cliente],INT($J738/ROWS(tblConsorcios[Produto]))+1),"")</f>
        <v>0</v>
      </c>
      <c r="L738" t="str" cm="1">
        <f t="array" ref="L738">IFERROR(INDEX(tblConsorcios[Produto],MOD($J738,ROWS(tblConsorcios[Produto]))+1),"")</f>
        <v>Imóvel IE230 – 220m</v>
      </c>
      <c r="M738" s="20" cm="1">
        <f t="array" ref="M738">IFERROR(INDEX(tblConsorcios[Valor da Carta (R$)],MOD($J738,ROWS(tblConsorcios[Produto]))+1),"")</f>
        <v>230000</v>
      </c>
      <c r="N738" s="2" cm="1">
        <f t="array" ref="N738">IFERROR(INDEX(tblConsorcios[Prazo (meses)],MOD($J738,ROWS(tblConsorcios[Produto]))+1),"")</f>
        <v>220</v>
      </c>
      <c r="O738" s="20" cm="1">
        <f t="array" ref="O738">IFERROR(INDEX(tblConsorcios[Parcela Mensal (R$)],MOD($J738,ROWS(tblConsorcios[Produto]))+1),"")</f>
        <v>1336.09</v>
      </c>
      <c r="P738" s="20" cm="1">
        <f t="array" ref="P738">IFERROR(INDEX(tblClientes[Dividendo Mensal (R$)],INT($J738/ROWS(tblConsorcios[Produto]))+1),"")</f>
        <v>0</v>
      </c>
      <c r="Q738" s="20">
        <f t="shared" si="34"/>
        <v>-1336.09</v>
      </c>
      <c r="R738">
        <f t="shared" si="35"/>
        <v>0</v>
      </c>
    </row>
    <row r="739" spans="10:18" x14ac:dyDescent="0.2">
      <c r="J739">
        <f t="shared" si="33"/>
        <v>737</v>
      </c>
      <c r="K739" cm="1">
        <f t="array" ref="K739">IFERROR(INDEX(tblClientes[Cliente],INT($J739/ROWS(tblConsorcios[Produto]))+1),"")</f>
        <v>0</v>
      </c>
      <c r="L739" t="str" cm="1">
        <f t="array" ref="L739">IFERROR(INDEX(tblConsorcios[Produto],MOD($J739,ROWS(tblConsorcios[Produto]))+1),"")</f>
        <v>Imóvel IE230 – 200m</v>
      </c>
      <c r="M739" s="20" cm="1">
        <f t="array" ref="M739">IFERROR(INDEX(tblConsorcios[Valor da Carta (R$)],MOD($J739,ROWS(tblConsorcios[Produto]))+1),"")</f>
        <v>230000</v>
      </c>
      <c r="N739" s="2" cm="1">
        <f t="array" ref="N739">IFERROR(INDEX(tblConsorcios[Prazo (meses)],MOD($J739,ROWS(tblConsorcios[Produto]))+1),"")</f>
        <v>200</v>
      </c>
      <c r="O739" s="20" cm="1">
        <f t="array" ref="O739">IFERROR(INDEX(tblConsorcios[Parcela Mensal (R$)],MOD($J739,ROWS(tblConsorcios[Produto]))+1),"")</f>
        <v>1458.2</v>
      </c>
      <c r="P739" s="20" cm="1">
        <f t="array" ref="P739">IFERROR(INDEX(tblClientes[Dividendo Mensal (R$)],INT($J739/ROWS(tblConsorcios[Produto]))+1),"")</f>
        <v>0</v>
      </c>
      <c r="Q739" s="20">
        <f t="shared" si="34"/>
        <v>-1458.2</v>
      </c>
      <c r="R739">
        <f t="shared" si="35"/>
        <v>0</v>
      </c>
    </row>
    <row r="740" spans="10:18" x14ac:dyDescent="0.2">
      <c r="J740">
        <f t="shared" si="33"/>
        <v>738</v>
      </c>
      <c r="K740" cm="1">
        <f t="array" ref="K740">IFERROR(INDEX(tblClientes[Cliente],INT($J740/ROWS(tblConsorcios[Produto]))+1),"")</f>
        <v>0</v>
      </c>
      <c r="L740" t="str" cm="1">
        <f t="array" ref="L740">IFERROR(INDEX(tblConsorcios[Produto],MOD($J740,ROWS(tblConsorcios[Produto]))+1),"")</f>
        <v>Imóvel IE220 – 240m</v>
      </c>
      <c r="M740" s="20" cm="1">
        <f t="array" ref="M740">IFERROR(INDEX(tblConsorcios[Valor da Carta (R$)],MOD($J740,ROWS(tblConsorcios[Produto]))+1),"")</f>
        <v>220000</v>
      </c>
      <c r="N740" s="2" cm="1">
        <f t="array" ref="N740">IFERROR(INDEX(tblConsorcios[Prazo (meses)],MOD($J740,ROWS(tblConsorcios[Produto]))+1),"")</f>
        <v>240</v>
      </c>
      <c r="O740" s="20" cm="1">
        <f t="array" ref="O740">IFERROR(INDEX(tblConsorcios[Parcela Mensal (R$)],MOD($J740,ROWS(tblConsorcios[Produto]))+1),"")</f>
        <v>1180.67</v>
      </c>
      <c r="P740" s="20" cm="1">
        <f t="array" ref="P740">IFERROR(INDEX(tblClientes[Dividendo Mensal (R$)],INT($J740/ROWS(tblConsorcios[Produto]))+1),"")</f>
        <v>0</v>
      </c>
      <c r="Q740" s="20">
        <f t="shared" si="34"/>
        <v>-1180.67</v>
      </c>
      <c r="R740">
        <f t="shared" si="35"/>
        <v>0</v>
      </c>
    </row>
    <row r="741" spans="10:18" x14ac:dyDescent="0.2">
      <c r="J741">
        <f t="shared" si="33"/>
        <v>739</v>
      </c>
      <c r="K741" cm="1">
        <f t="array" ref="K741">IFERROR(INDEX(tblClientes[Cliente],INT($J741/ROWS(tblConsorcios[Produto]))+1),"")</f>
        <v>0</v>
      </c>
      <c r="L741" t="str" cm="1">
        <f t="array" ref="L741">IFERROR(INDEX(tblConsorcios[Produto],MOD($J741,ROWS(tblConsorcios[Produto]))+1),"")</f>
        <v>Imóvel IE220 – 220m</v>
      </c>
      <c r="M741" s="20" cm="1">
        <f t="array" ref="M741">IFERROR(INDEX(tblConsorcios[Valor da Carta (R$)],MOD($J741,ROWS(tblConsorcios[Produto]))+1),"")</f>
        <v>220000</v>
      </c>
      <c r="N741" s="2" cm="1">
        <f t="array" ref="N741">IFERROR(INDEX(tblConsorcios[Prazo (meses)],MOD($J741,ROWS(tblConsorcios[Produto]))+1),"")</f>
        <v>220</v>
      </c>
      <c r="O741" s="20" cm="1">
        <f t="array" ref="O741">IFERROR(INDEX(tblConsorcios[Parcela Mensal (R$)],MOD($J741,ROWS(tblConsorcios[Produto]))+1),"")</f>
        <v>1278</v>
      </c>
      <c r="P741" s="20" cm="1">
        <f t="array" ref="P741">IFERROR(INDEX(tblClientes[Dividendo Mensal (R$)],INT($J741/ROWS(tblConsorcios[Produto]))+1),"")</f>
        <v>0</v>
      </c>
      <c r="Q741" s="20">
        <f t="shared" si="34"/>
        <v>-1278</v>
      </c>
      <c r="R741">
        <f t="shared" si="35"/>
        <v>0</v>
      </c>
    </row>
    <row r="742" spans="10:18" x14ac:dyDescent="0.2">
      <c r="J742">
        <f t="shared" si="33"/>
        <v>740</v>
      </c>
      <c r="K742" cm="1">
        <f t="array" ref="K742">IFERROR(INDEX(tblClientes[Cliente],INT($J742/ROWS(tblConsorcios[Produto]))+1),"")</f>
        <v>0</v>
      </c>
      <c r="L742" t="str" cm="1">
        <f t="array" ref="L742">IFERROR(INDEX(tblConsorcios[Produto],MOD($J742,ROWS(tblConsorcios[Produto]))+1),"")</f>
        <v>Imóvel IE220 – 200m</v>
      </c>
      <c r="M742" s="20" cm="1">
        <f t="array" ref="M742">IFERROR(INDEX(tblConsorcios[Valor da Carta (R$)],MOD($J742,ROWS(tblConsorcios[Produto]))+1),"")</f>
        <v>220000</v>
      </c>
      <c r="N742" s="2" cm="1">
        <f t="array" ref="N742">IFERROR(INDEX(tblConsorcios[Prazo (meses)],MOD($J742,ROWS(tblConsorcios[Produto]))+1),"")</f>
        <v>200</v>
      </c>
      <c r="O742" s="20" cm="1">
        <f t="array" ref="O742">IFERROR(INDEX(tblConsorcios[Parcela Mensal (R$)],MOD($J742,ROWS(tblConsorcios[Produto]))+1),"")</f>
        <v>1394.8</v>
      </c>
      <c r="P742" s="20" cm="1">
        <f t="array" ref="P742">IFERROR(INDEX(tblClientes[Dividendo Mensal (R$)],INT($J742/ROWS(tblConsorcios[Produto]))+1),"")</f>
        <v>0</v>
      </c>
      <c r="Q742" s="20">
        <f t="shared" si="34"/>
        <v>-1394.8</v>
      </c>
      <c r="R742">
        <f t="shared" si="35"/>
        <v>0</v>
      </c>
    </row>
    <row r="743" spans="10:18" x14ac:dyDescent="0.2">
      <c r="J743">
        <f t="shared" si="33"/>
        <v>741</v>
      </c>
      <c r="K743" cm="1">
        <f t="array" ref="K743">IFERROR(INDEX(tblClientes[Cliente],INT($J743/ROWS(tblConsorcios[Produto]))+1),"")</f>
        <v>0</v>
      </c>
      <c r="L743" t="str" cm="1">
        <f t="array" ref="L743">IFERROR(INDEX(tblConsorcios[Produto],MOD($J743,ROWS(tblConsorcios[Produto]))+1),"")</f>
        <v>Imóvel IE200 – 240m</v>
      </c>
      <c r="M743" s="20" cm="1">
        <f t="array" ref="M743">IFERROR(INDEX(tblConsorcios[Valor da Carta (R$)],MOD($J743,ROWS(tblConsorcios[Produto]))+1),"")</f>
        <v>200000</v>
      </c>
      <c r="N743" s="2" cm="1">
        <f t="array" ref="N743">IFERROR(INDEX(tblConsorcios[Prazo (meses)],MOD($J743,ROWS(tblConsorcios[Produto]))+1),"")</f>
        <v>240</v>
      </c>
      <c r="O743" s="20" cm="1">
        <f t="array" ref="O743">IFERROR(INDEX(tblConsorcios[Parcela Mensal (R$)],MOD($J743,ROWS(tblConsorcios[Produto]))+1),"")</f>
        <v>1073.33</v>
      </c>
      <c r="P743" s="20" cm="1">
        <f t="array" ref="P743">IFERROR(INDEX(tblClientes[Dividendo Mensal (R$)],INT($J743/ROWS(tblConsorcios[Produto]))+1),"")</f>
        <v>0</v>
      </c>
      <c r="Q743" s="20">
        <f t="shared" si="34"/>
        <v>-1073.33</v>
      </c>
      <c r="R743">
        <f t="shared" si="35"/>
        <v>0</v>
      </c>
    </row>
    <row r="744" spans="10:18" x14ac:dyDescent="0.2">
      <c r="J744">
        <f t="shared" si="33"/>
        <v>742</v>
      </c>
      <c r="K744" cm="1">
        <f t="array" ref="K744">IFERROR(INDEX(tblClientes[Cliente],INT($J744/ROWS(tblConsorcios[Produto]))+1),"")</f>
        <v>0</v>
      </c>
      <c r="L744" t="str" cm="1">
        <f t="array" ref="L744">IFERROR(INDEX(tblConsorcios[Produto],MOD($J744,ROWS(tblConsorcios[Produto]))+1),"")</f>
        <v>Imóvel IE200 – 220m</v>
      </c>
      <c r="M744" s="20" cm="1">
        <f t="array" ref="M744">IFERROR(INDEX(tblConsorcios[Valor da Carta (R$)],MOD($J744,ROWS(tblConsorcios[Produto]))+1),"")</f>
        <v>200000</v>
      </c>
      <c r="N744" s="2" cm="1">
        <f t="array" ref="N744">IFERROR(INDEX(tblConsorcios[Prazo (meses)],MOD($J744,ROWS(tblConsorcios[Produto]))+1),"")</f>
        <v>220</v>
      </c>
      <c r="O744" s="20" cm="1">
        <f t="array" ref="O744">IFERROR(INDEX(tblConsorcios[Parcela Mensal (R$)],MOD($J744,ROWS(tblConsorcios[Produto]))+1),"")</f>
        <v>1161.82</v>
      </c>
      <c r="P744" s="20" cm="1">
        <f t="array" ref="P744">IFERROR(INDEX(tblClientes[Dividendo Mensal (R$)],INT($J744/ROWS(tblConsorcios[Produto]))+1),"")</f>
        <v>0</v>
      </c>
      <c r="Q744" s="20">
        <f t="shared" si="34"/>
        <v>-1161.82</v>
      </c>
      <c r="R744">
        <f t="shared" si="35"/>
        <v>0</v>
      </c>
    </row>
    <row r="745" spans="10:18" x14ac:dyDescent="0.2">
      <c r="J745">
        <f t="shared" si="33"/>
        <v>743</v>
      </c>
      <c r="K745" cm="1">
        <f t="array" ref="K745">IFERROR(INDEX(tblClientes[Cliente],INT($J745/ROWS(tblConsorcios[Produto]))+1),"")</f>
        <v>0</v>
      </c>
      <c r="L745" t="str" cm="1">
        <f t="array" ref="L745">IFERROR(INDEX(tblConsorcios[Produto],MOD($J745,ROWS(tblConsorcios[Produto]))+1),"")</f>
        <v>Imóvel IE200 – 200m</v>
      </c>
      <c r="M745" s="20" cm="1">
        <f t="array" ref="M745">IFERROR(INDEX(tblConsorcios[Valor da Carta (R$)],MOD($J745,ROWS(tblConsorcios[Produto]))+1),"")</f>
        <v>200000</v>
      </c>
      <c r="N745" s="2" cm="1">
        <f t="array" ref="N745">IFERROR(INDEX(tblConsorcios[Prazo (meses)],MOD($J745,ROWS(tblConsorcios[Produto]))+1),"")</f>
        <v>200</v>
      </c>
      <c r="O745" s="20" cm="1">
        <f t="array" ref="O745">IFERROR(INDEX(tblConsorcios[Parcela Mensal (R$)],MOD($J745,ROWS(tblConsorcios[Produto]))+1),"")</f>
        <v>1268</v>
      </c>
      <c r="P745" s="20" cm="1">
        <f t="array" ref="P745">IFERROR(INDEX(tblClientes[Dividendo Mensal (R$)],INT($J745/ROWS(tblConsorcios[Produto]))+1),"")</f>
        <v>0</v>
      </c>
      <c r="Q745" s="20">
        <f t="shared" si="34"/>
        <v>-1268</v>
      </c>
      <c r="R745">
        <f t="shared" si="35"/>
        <v>0</v>
      </c>
    </row>
    <row r="746" spans="10:18" x14ac:dyDescent="0.2">
      <c r="J746">
        <f t="shared" si="33"/>
        <v>744</v>
      </c>
      <c r="K746" cm="1">
        <f t="array" ref="K746">IFERROR(INDEX(tblClientes[Cliente],INT($J746/ROWS(tblConsorcios[Produto]))+1),"")</f>
        <v>0</v>
      </c>
      <c r="L746" t="str" cm="1">
        <f t="array" ref="L746">IFERROR(INDEX(tblConsorcios[Produto],MOD($J746,ROWS(tblConsorcios[Produto]))+1),"")</f>
        <v>Imóvel IE150 – 240m</v>
      </c>
      <c r="M746" s="20" cm="1">
        <f t="array" ref="M746">IFERROR(INDEX(tblConsorcios[Valor da Carta (R$)],MOD($J746,ROWS(tblConsorcios[Produto]))+1),"")</f>
        <v>150000</v>
      </c>
      <c r="N746" s="2" cm="1">
        <f t="array" ref="N746">IFERROR(INDEX(tblConsorcios[Prazo (meses)],MOD($J746,ROWS(tblConsorcios[Produto]))+1),"")</f>
        <v>240</v>
      </c>
      <c r="O746" s="20" cm="1">
        <f t="array" ref="O746">IFERROR(INDEX(tblConsorcios[Parcela Mensal (R$)],MOD($J746,ROWS(tblConsorcios[Produto]))+1),"")</f>
        <v>805</v>
      </c>
      <c r="P746" s="20" cm="1">
        <f t="array" ref="P746">IFERROR(INDEX(tblClientes[Dividendo Mensal (R$)],INT($J746/ROWS(tblConsorcios[Produto]))+1),"")</f>
        <v>0</v>
      </c>
      <c r="Q746" s="20">
        <f t="shared" si="34"/>
        <v>-805</v>
      </c>
      <c r="R746">
        <f t="shared" si="35"/>
        <v>0</v>
      </c>
    </row>
    <row r="747" spans="10:18" x14ac:dyDescent="0.2">
      <c r="J747">
        <f t="shared" si="33"/>
        <v>745</v>
      </c>
      <c r="K747" cm="1">
        <f t="array" ref="K747">IFERROR(INDEX(tblClientes[Cliente],INT($J747/ROWS(tblConsorcios[Produto]))+1),"")</f>
        <v>0</v>
      </c>
      <c r="L747" t="str" cm="1">
        <f t="array" ref="L747">IFERROR(INDEX(tblConsorcios[Produto],MOD($J747,ROWS(tblConsorcios[Produto]))+1),"")</f>
        <v>Imóvel IE150 – 220m</v>
      </c>
      <c r="M747" s="20" cm="1">
        <f t="array" ref="M747">IFERROR(INDEX(tblConsorcios[Valor da Carta (R$)],MOD($J747,ROWS(tblConsorcios[Produto]))+1),"")</f>
        <v>150000</v>
      </c>
      <c r="N747" s="2" cm="1">
        <f t="array" ref="N747">IFERROR(INDEX(tblConsorcios[Prazo (meses)],MOD($J747,ROWS(tblConsorcios[Produto]))+1),"")</f>
        <v>220</v>
      </c>
      <c r="O747" s="20" cm="1">
        <f t="array" ref="O747">IFERROR(INDEX(tblConsorcios[Parcela Mensal (R$)],MOD($J747,ROWS(tblConsorcios[Produto]))+1),"")</f>
        <v>871.36</v>
      </c>
      <c r="P747" s="20" cm="1">
        <f t="array" ref="P747">IFERROR(INDEX(tblClientes[Dividendo Mensal (R$)],INT($J747/ROWS(tblConsorcios[Produto]))+1),"")</f>
        <v>0</v>
      </c>
      <c r="Q747" s="20">
        <f t="shared" si="34"/>
        <v>-871.36</v>
      </c>
      <c r="R747">
        <f t="shared" si="35"/>
        <v>0</v>
      </c>
    </row>
    <row r="748" spans="10:18" x14ac:dyDescent="0.2">
      <c r="J748">
        <f t="shared" si="33"/>
        <v>746</v>
      </c>
      <c r="K748" cm="1">
        <f t="array" ref="K748">IFERROR(INDEX(tblClientes[Cliente],INT($J748/ROWS(tblConsorcios[Produto]))+1),"")</f>
        <v>0</v>
      </c>
      <c r="L748" t="str" cm="1">
        <f t="array" ref="L748">IFERROR(INDEX(tblConsorcios[Produto],MOD($J748,ROWS(tblConsorcios[Produto]))+1),"")</f>
        <v>Imóvel IE150 – 200m</v>
      </c>
      <c r="M748" s="20" cm="1">
        <f t="array" ref="M748">IFERROR(INDEX(tblConsorcios[Valor da Carta (R$)],MOD($J748,ROWS(tblConsorcios[Produto]))+1),"")</f>
        <v>150000</v>
      </c>
      <c r="N748" s="2" cm="1">
        <f t="array" ref="N748">IFERROR(INDEX(tblConsorcios[Prazo (meses)],MOD($J748,ROWS(tblConsorcios[Produto]))+1),"")</f>
        <v>200</v>
      </c>
      <c r="O748" s="20" cm="1">
        <f t="array" ref="O748">IFERROR(INDEX(tblConsorcios[Parcela Mensal (R$)],MOD($J748,ROWS(tblConsorcios[Produto]))+1),"")</f>
        <v>951</v>
      </c>
      <c r="P748" s="20" cm="1">
        <f t="array" ref="P748">IFERROR(INDEX(tblClientes[Dividendo Mensal (R$)],INT($J748/ROWS(tblConsorcios[Produto]))+1),"")</f>
        <v>0</v>
      </c>
      <c r="Q748" s="20">
        <f t="shared" si="34"/>
        <v>-951</v>
      </c>
      <c r="R748">
        <f t="shared" si="35"/>
        <v>0</v>
      </c>
    </row>
    <row r="749" spans="10:18" x14ac:dyDescent="0.2">
      <c r="J749">
        <f t="shared" si="33"/>
        <v>747</v>
      </c>
      <c r="K749" cm="1">
        <f t="array" ref="K749">IFERROR(INDEX(tblClientes[Cliente],INT($J749/ROWS(tblConsorcios[Produto]))+1),"")</f>
        <v>0</v>
      </c>
      <c r="L749" t="str" cm="1">
        <f t="array" ref="L749">IFERROR(INDEX(tblConsorcios[Produto],MOD($J749,ROWS(tblConsorcios[Produto]))+1),"")</f>
        <v>Imóvel IE140 – 240m</v>
      </c>
      <c r="M749" s="20" cm="1">
        <f t="array" ref="M749">IFERROR(INDEX(tblConsorcios[Valor da Carta (R$)],MOD($J749,ROWS(tblConsorcios[Produto]))+1),"")</f>
        <v>140000</v>
      </c>
      <c r="N749" s="2" cm="1">
        <f t="array" ref="N749">IFERROR(INDEX(tblConsorcios[Prazo (meses)],MOD($J749,ROWS(tblConsorcios[Produto]))+1),"")</f>
        <v>240</v>
      </c>
      <c r="O749" s="20" cm="1">
        <f t="array" ref="O749">IFERROR(INDEX(tblConsorcios[Parcela Mensal (R$)],MOD($J749,ROWS(tblConsorcios[Produto]))+1),"")</f>
        <v>751.33</v>
      </c>
      <c r="P749" s="20" cm="1">
        <f t="array" ref="P749">IFERROR(INDEX(tblClientes[Dividendo Mensal (R$)],INT($J749/ROWS(tblConsorcios[Produto]))+1),"")</f>
        <v>0</v>
      </c>
      <c r="Q749" s="20">
        <f t="shared" si="34"/>
        <v>-751.33</v>
      </c>
      <c r="R749">
        <f t="shared" si="35"/>
        <v>0</v>
      </c>
    </row>
    <row r="750" spans="10:18" x14ac:dyDescent="0.2">
      <c r="J750">
        <f t="shared" si="33"/>
        <v>748</v>
      </c>
      <c r="K750" cm="1">
        <f t="array" ref="K750">IFERROR(INDEX(tblClientes[Cliente],INT($J750/ROWS(tblConsorcios[Produto]))+1),"")</f>
        <v>0</v>
      </c>
      <c r="L750" t="str" cm="1">
        <f t="array" ref="L750">IFERROR(INDEX(tblConsorcios[Produto],MOD($J750,ROWS(tblConsorcios[Produto]))+1),"")</f>
        <v>Imóvel IE140 – 220m</v>
      </c>
      <c r="M750" s="20" cm="1">
        <f t="array" ref="M750">IFERROR(INDEX(tblConsorcios[Valor da Carta (R$)],MOD($J750,ROWS(tblConsorcios[Produto]))+1),"")</f>
        <v>140000</v>
      </c>
      <c r="N750" s="2" cm="1">
        <f t="array" ref="N750">IFERROR(INDEX(tblConsorcios[Prazo (meses)],MOD($J750,ROWS(tblConsorcios[Produto]))+1),"")</f>
        <v>220</v>
      </c>
      <c r="O750" s="20" cm="1">
        <f t="array" ref="O750">IFERROR(INDEX(tblConsorcios[Parcela Mensal (R$)],MOD($J750,ROWS(tblConsorcios[Produto]))+1),"")</f>
        <v>813.27</v>
      </c>
      <c r="P750" s="20" cm="1">
        <f t="array" ref="P750">IFERROR(INDEX(tblClientes[Dividendo Mensal (R$)],INT($J750/ROWS(tblConsorcios[Produto]))+1),"")</f>
        <v>0</v>
      </c>
      <c r="Q750" s="20">
        <f t="shared" si="34"/>
        <v>-813.27</v>
      </c>
      <c r="R750">
        <f t="shared" si="35"/>
        <v>0</v>
      </c>
    </row>
    <row r="751" spans="10:18" x14ac:dyDescent="0.2">
      <c r="J751">
        <f t="shared" si="33"/>
        <v>749</v>
      </c>
      <c r="K751" cm="1">
        <f t="array" ref="K751">IFERROR(INDEX(tblClientes[Cliente],INT($J751/ROWS(tblConsorcios[Produto]))+1),"")</f>
        <v>0</v>
      </c>
      <c r="L751" t="str" cm="1">
        <f t="array" ref="L751">IFERROR(INDEX(tblConsorcios[Produto],MOD($J751,ROWS(tblConsorcios[Produto]))+1),"")</f>
        <v>Imóvel IE140 – 200m</v>
      </c>
      <c r="M751" s="20" cm="1">
        <f t="array" ref="M751">IFERROR(INDEX(tblConsorcios[Valor da Carta (R$)],MOD($J751,ROWS(tblConsorcios[Produto]))+1),"")</f>
        <v>140000</v>
      </c>
      <c r="N751" s="2" cm="1">
        <f t="array" ref="N751">IFERROR(INDEX(tblConsorcios[Prazo (meses)],MOD($J751,ROWS(tblConsorcios[Produto]))+1),"")</f>
        <v>200</v>
      </c>
      <c r="O751" s="20" cm="1">
        <f t="array" ref="O751">IFERROR(INDEX(tblConsorcios[Parcela Mensal (R$)],MOD($J751,ROWS(tblConsorcios[Produto]))+1),"")</f>
        <v>887.6</v>
      </c>
      <c r="P751" s="20" cm="1">
        <f t="array" ref="P751">IFERROR(INDEX(tblClientes[Dividendo Mensal (R$)],INT($J751/ROWS(tblConsorcios[Produto]))+1),"")</f>
        <v>0</v>
      </c>
      <c r="Q751" s="20">
        <f t="shared" si="34"/>
        <v>-887.6</v>
      </c>
      <c r="R751">
        <f t="shared" si="35"/>
        <v>0</v>
      </c>
    </row>
    <row r="752" spans="10:18" x14ac:dyDescent="0.2">
      <c r="J752">
        <f t="shared" si="33"/>
        <v>750</v>
      </c>
      <c r="K752" cm="1">
        <f t="array" ref="K752">IFERROR(INDEX(tblClientes[Cliente],INT($J752/ROWS(tblConsorcios[Produto]))+1),"")</f>
        <v>0</v>
      </c>
      <c r="L752" t="str" cm="1">
        <f t="array" ref="L752">IFERROR(INDEX(tblConsorcios[Produto],MOD($J752,ROWS(tblConsorcios[Produto]))+1),"")</f>
        <v>Imóvel IE130 – 240m</v>
      </c>
      <c r="M752" s="20" cm="1">
        <f t="array" ref="M752">IFERROR(INDEX(tblConsorcios[Valor da Carta (R$)],MOD($J752,ROWS(tblConsorcios[Produto]))+1),"")</f>
        <v>130000</v>
      </c>
      <c r="N752" s="2" cm="1">
        <f t="array" ref="N752">IFERROR(INDEX(tblConsorcios[Prazo (meses)],MOD($J752,ROWS(tblConsorcios[Produto]))+1),"")</f>
        <v>240</v>
      </c>
      <c r="O752" s="20" cm="1">
        <f t="array" ref="O752">IFERROR(INDEX(tblConsorcios[Parcela Mensal (R$)],MOD($J752,ROWS(tblConsorcios[Produto]))+1),"")</f>
        <v>697.67</v>
      </c>
      <c r="P752" s="20" cm="1">
        <f t="array" ref="P752">IFERROR(INDEX(tblClientes[Dividendo Mensal (R$)],INT($J752/ROWS(tblConsorcios[Produto]))+1),"")</f>
        <v>0</v>
      </c>
      <c r="Q752" s="20">
        <f t="shared" si="34"/>
        <v>-697.67</v>
      </c>
      <c r="R752">
        <f t="shared" si="35"/>
        <v>0</v>
      </c>
    </row>
    <row r="753" spans="10:18" x14ac:dyDescent="0.2">
      <c r="J753">
        <f t="shared" si="33"/>
        <v>751</v>
      </c>
      <c r="K753" cm="1">
        <f t="array" ref="K753">IFERROR(INDEX(tblClientes[Cliente],INT($J753/ROWS(tblConsorcios[Produto]))+1),"")</f>
        <v>0</v>
      </c>
      <c r="L753" t="str" cm="1">
        <f t="array" ref="L753">IFERROR(INDEX(tblConsorcios[Produto],MOD($J753,ROWS(tblConsorcios[Produto]))+1),"")</f>
        <v>Imóvel IE130 – 220m</v>
      </c>
      <c r="M753" s="20" cm="1">
        <f t="array" ref="M753">IFERROR(INDEX(tblConsorcios[Valor da Carta (R$)],MOD($J753,ROWS(tblConsorcios[Produto]))+1),"")</f>
        <v>130000</v>
      </c>
      <c r="N753" s="2" cm="1">
        <f t="array" ref="N753">IFERROR(INDEX(tblConsorcios[Prazo (meses)],MOD($J753,ROWS(tblConsorcios[Produto]))+1),"")</f>
        <v>220</v>
      </c>
      <c r="O753" s="20" cm="1">
        <f t="array" ref="O753">IFERROR(INDEX(tblConsorcios[Parcela Mensal (R$)],MOD($J753,ROWS(tblConsorcios[Produto]))+1),"")</f>
        <v>755.18</v>
      </c>
      <c r="P753" s="20" cm="1">
        <f t="array" ref="P753">IFERROR(INDEX(tblClientes[Dividendo Mensal (R$)],INT($J753/ROWS(tblConsorcios[Produto]))+1),"")</f>
        <v>0</v>
      </c>
      <c r="Q753" s="20">
        <f t="shared" si="34"/>
        <v>-755.18</v>
      </c>
      <c r="R753">
        <f t="shared" si="35"/>
        <v>0</v>
      </c>
    </row>
    <row r="754" spans="10:18" x14ac:dyDescent="0.2">
      <c r="J754">
        <f t="shared" si="33"/>
        <v>752</v>
      </c>
      <c r="K754" cm="1">
        <f t="array" ref="K754">IFERROR(INDEX(tblClientes[Cliente],INT($J754/ROWS(tblConsorcios[Produto]))+1),"")</f>
        <v>0</v>
      </c>
      <c r="L754" t="str" cm="1">
        <f t="array" ref="L754">IFERROR(INDEX(tblConsorcios[Produto],MOD($J754,ROWS(tblConsorcios[Produto]))+1),"")</f>
        <v>Imóvel IE130 – 200m</v>
      </c>
      <c r="M754" s="20" cm="1">
        <f t="array" ref="M754">IFERROR(INDEX(tblConsorcios[Valor da Carta (R$)],MOD($J754,ROWS(tblConsorcios[Produto]))+1),"")</f>
        <v>130000</v>
      </c>
      <c r="N754" s="2" cm="1">
        <f t="array" ref="N754">IFERROR(INDEX(tblConsorcios[Prazo (meses)],MOD($J754,ROWS(tblConsorcios[Produto]))+1),"")</f>
        <v>200</v>
      </c>
      <c r="O754" s="20" cm="1">
        <f t="array" ref="O754">IFERROR(INDEX(tblConsorcios[Parcela Mensal (R$)],MOD($J754,ROWS(tblConsorcios[Produto]))+1),"")</f>
        <v>824.2</v>
      </c>
      <c r="P754" s="20" cm="1">
        <f t="array" ref="P754">IFERROR(INDEX(tblClientes[Dividendo Mensal (R$)],INT($J754/ROWS(tblConsorcios[Produto]))+1),"")</f>
        <v>0</v>
      </c>
      <c r="Q754" s="20">
        <f t="shared" si="34"/>
        <v>-824.2</v>
      </c>
      <c r="R754">
        <f t="shared" si="35"/>
        <v>0</v>
      </c>
    </row>
    <row r="755" spans="10:18" x14ac:dyDescent="0.2">
      <c r="J755">
        <f t="shared" si="33"/>
        <v>753</v>
      </c>
      <c r="K755" cm="1">
        <f t="array" ref="K755">IFERROR(INDEX(tblClientes[Cliente],INT($J755/ROWS(tblConsorcios[Produto]))+1),"")</f>
        <v>0</v>
      </c>
      <c r="L755" t="str" cm="1">
        <f t="array" ref="L755">IFERROR(INDEX(tblConsorcios[Produto],MOD($J755,ROWS(tblConsorcios[Produto]))+1),"")</f>
        <v>Imóvel IE120 – 240m</v>
      </c>
      <c r="M755" s="20" cm="1">
        <f t="array" ref="M755">IFERROR(INDEX(tblConsorcios[Valor da Carta (R$)],MOD($J755,ROWS(tblConsorcios[Produto]))+1),"")</f>
        <v>120000</v>
      </c>
      <c r="N755" s="2" cm="1">
        <f t="array" ref="N755">IFERROR(INDEX(tblConsorcios[Prazo (meses)],MOD($J755,ROWS(tblConsorcios[Produto]))+1),"")</f>
        <v>240</v>
      </c>
      <c r="O755" s="20" cm="1">
        <f t="array" ref="O755">IFERROR(INDEX(tblConsorcios[Parcela Mensal (R$)],MOD($J755,ROWS(tblConsorcios[Produto]))+1),"")</f>
        <v>644</v>
      </c>
      <c r="P755" s="20" cm="1">
        <f t="array" ref="P755">IFERROR(INDEX(tblClientes[Dividendo Mensal (R$)],INT($J755/ROWS(tblConsorcios[Produto]))+1),"")</f>
        <v>0</v>
      </c>
      <c r="Q755" s="20">
        <f t="shared" si="34"/>
        <v>-644</v>
      </c>
      <c r="R755">
        <f t="shared" si="35"/>
        <v>0</v>
      </c>
    </row>
    <row r="756" spans="10:18" x14ac:dyDescent="0.2">
      <c r="J756">
        <f t="shared" si="33"/>
        <v>754</v>
      </c>
      <c r="K756" cm="1">
        <f t="array" ref="K756">IFERROR(INDEX(tblClientes[Cliente],INT($J756/ROWS(tblConsorcios[Produto]))+1),"")</f>
        <v>0</v>
      </c>
      <c r="L756" t="str" cm="1">
        <f t="array" ref="L756">IFERROR(INDEX(tblConsorcios[Produto],MOD($J756,ROWS(tblConsorcios[Produto]))+1),"")</f>
        <v>Imóvel IE120 – 220m</v>
      </c>
      <c r="M756" s="20" cm="1">
        <f t="array" ref="M756">IFERROR(INDEX(tblConsorcios[Valor da Carta (R$)],MOD($J756,ROWS(tblConsorcios[Produto]))+1),"")</f>
        <v>120000</v>
      </c>
      <c r="N756" s="2" cm="1">
        <f t="array" ref="N756">IFERROR(INDEX(tblConsorcios[Prazo (meses)],MOD($J756,ROWS(tblConsorcios[Produto]))+1),"")</f>
        <v>220</v>
      </c>
      <c r="O756" s="20" cm="1">
        <f t="array" ref="O756">IFERROR(INDEX(tblConsorcios[Parcela Mensal (R$)],MOD($J756,ROWS(tblConsorcios[Produto]))+1),"")</f>
        <v>697.09</v>
      </c>
      <c r="P756" s="20" cm="1">
        <f t="array" ref="P756">IFERROR(INDEX(tblClientes[Dividendo Mensal (R$)],INT($J756/ROWS(tblConsorcios[Produto]))+1),"")</f>
        <v>0</v>
      </c>
      <c r="Q756" s="20">
        <f t="shared" si="34"/>
        <v>-697.09</v>
      </c>
      <c r="R756">
        <f t="shared" si="35"/>
        <v>0</v>
      </c>
    </row>
    <row r="757" spans="10:18" x14ac:dyDescent="0.2">
      <c r="J757">
        <f t="shared" si="33"/>
        <v>755</v>
      </c>
      <c r="K757" cm="1">
        <f t="array" ref="K757">IFERROR(INDEX(tblClientes[Cliente],INT($J757/ROWS(tblConsorcios[Produto]))+1),"")</f>
        <v>0</v>
      </c>
      <c r="L757" t="str" cm="1">
        <f t="array" ref="L757">IFERROR(INDEX(tblConsorcios[Produto],MOD($J757,ROWS(tblConsorcios[Produto]))+1),"")</f>
        <v>Imóvel IE120 – 200m</v>
      </c>
      <c r="M757" s="20" cm="1">
        <f t="array" ref="M757">IFERROR(INDEX(tblConsorcios[Valor da Carta (R$)],MOD($J757,ROWS(tblConsorcios[Produto]))+1),"")</f>
        <v>120000</v>
      </c>
      <c r="N757" s="2" cm="1">
        <f t="array" ref="N757">IFERROR(INDEX(tblConsorcios[Prazo (meses)],MOD($J757,ROWS(tblConsorcios[Produto]))+1),"")</f>
        <v>200</v>
      </c>
      <c r="O757" s="20" cm="1">
        <f t="array" ref="O757">IFERROR(INDEX(tblConsorcios[Parcela Mensal (R$)],MOD($J757,ROWS(tblConsorcios[Produto]))+1),"")</f>
        <v>760.8</v>
      </c>
      <c r="P757" s="20" cm="1">
        <f t="array" ref="P757">IFERROR(INDEX(tblClientes[Dividendo Mensal (R$)],INT($J757/ROWS(tblConsorcios[Produto]))+1),"")</f>
        <v>0</v>
      </c>
      <c r="Q757" s="20">
        <f t="shared" si="34"/>
        <v>-760.8</v>
      </c>
      <c r="R757">
        <f t="shared" si="35"/>
        <v>0</v>
      </c>
    </row>
    <row r="758" spans="10:18" x14ac:dyDescent="0.2">
      <c r="J758">
        <f t="shared" si="33"/>
        <v>756</v>
      </c>
      <c r="K758" cm="1">
        <f t="array" ref="K758">IFERROR(INDEX(tblClientes[Cliente],INT($J758/ROWS(tblConsorcios[Produto]))+1),"")</f>
        <v>0</v>
      </c>
      <c r="L758" t="str" cm="1">
        <f t="array" ref="L758">IFERROR(INDEX(tblConsorcios[Produto],MOD($J758,ROWS(tblConsorcios[Produto]))+1),"")</f>
        <v>Imóvel IE600 – 240m</v>
      </c>
      <c r="M758" s="20" cm="1">
        <f t="array" ref="M758">IFERROR(INDEX(tblConsorcios[Valor da Carta (R$)],MOD($J758,ROWS(tblConsorcios[Produto]))+1),"")</f>
        <v>600000</v>
      </c>
      <c r="N758" s="2" cm="1">
        <f t="array" ref="N758">IFERROR(INDEX(tblConsorcios[Prazo (meses)],MOD($J758,ROWS(tblConsorcios[Produto]))+1),"")</f>
        <v>240</v>
      </c>
      <c r="O758" s="20" cm="1">
        <f t="array" ref="O758">IFERROR(INDEX(tblConsorcios[Parcela Mensal (R$)],MOD($J758,ROWS(tblConsorcios[Produto]))+1),"")</f>
        <v>3220</v>
      </c>
      <c r="P758" s="20" cm="1">
        <f t="array" ref="P758">IFERROR(INDEX(tblClientes[Dividendo Mensal (R$)],INT($J758/ROWS(tblConsorcios[Produto]))+1),"")</f>
        <v>0</v>
      </c>
      <c r="Q758" s="20">
        <f t="shared" si="34"/>
        <v>-3220</v>
      </c>
      <c r="R758">
        <f t="shared" si="35"/>
        <v>0</v>
      </c>
    </row>
    <row r="759" spans="10:18" x14ac:dyDescent="0.2">
      <c r="J759">
        <f t="shared" si="33"/>
        <v>757</v>
      </c>
      <c r="K759" cm="1">
        <f t="array" ref="K759">IFERROR(INDEX(tblClientes[Cliente],INT($J759/ROWS(tblConsorcios[Produto]))+1),"")</f>
        <v>0</v>
      </c>
      <c r="L759" t="str" cm="1">
        <f t="array" ref="L759">IFERROR(INDEX(tblConsorcios[Produto],MOD($J759,ROWS(tblConsorcios[Produto]))+1),"")</f>
        <v>Imóvel IE600 – 220m</v>
      </c>
      <c r="M759" s="20" cm="1">
        <f t="array" ref="M759">IFERROR(INDEX(tblConsorcios[Valor da Carta (R$)],MOD($J759,ROWS(tblConsorcios[Produto]))+1),"")</f>
        <v>600000</v>
      </c>
      <c r="N759" s="2" cm="1">
        <f t="array" ref="N759">IFERROR(INDEX(tblConsorcios[Prazo (meses)],MOD($J759,ROWS(tblConsorcios[Produto]))+1),"")</f>
        <v>220</v>
      </c>
      <c r="O759" s="20" cm="1">
        <f t="array" ref="O759">IFERROR(INDEX(tblConsorcios[Parcela Mensal (R$)],MOD($J759,ROWS(tblConsorcios[Produto]))+1),"")</f>
        <v>3485.45</v>
      </c>
      <c r="P759" s="20" cm="1">
        <f t="array" ref="P759">IFERROR(INDEX(tblClientes[Dividendo Mensal (R$)],INT($J759/ROWS(tblConsorcios[Produto]))+1),"")</f>
        <v>0</v>
      </c>
      <c r="Q759" s="20">
        <f t="shared" si="34"/>
        <v>-3485.45</v>
      </c>
      <c r="R759">
        <f t="shared" si="35"/>
        <v>0</v>
      </c>
    </row>
    <row r="760" spans="10:18" x14ac:dyDescent="0.2">
      <c r="J760">
        <f t="shared" si="33"/>
        <v>758</v>
      </c>
      <c r="K760" cm="1">
        <f t="array" ref="K760">IFERROR(INDEX(tblClientes[Cliente],INT($J760/ROWS(tblConsorcios[Produto]))+1),"")</f>
        <v>0</v>
      </c>
      <c r="L760" t="str" cm="1">
        <f t="array" ref="L760">IFERROR(INDEX(tblConsorcios[Produto],MOD($J760,ROWS(tblConsorcios[Produto]))+1),"")</f>
        <v>Imóvel IE600 – 200m</v>
      </c>
      <c r="M760" s="20" cm="1">
        <f t="array" ref="M760">IFERROR(INDEX(tblConsorcios[Valor da Carta (R$)],MOD($J760,ROWS(tblConsorcios[Produto]))+1),"")</f>
        <v>600000</v>
      </c>
      <c r="N760" s="2" cm="1">
        <f t="array" ref="N760">IFERROR(INDEX(tblConsorcios[Prazo (meses)],MOD($J760,ROWS(tblConsorcios[Produto]))+1),"")</f>
        <v>200</v>
      </c>
      <c r="O760" s="20" cm="1">
        <f t="array" ref="O760">IFERROR(INDEX(tblConsorcios[Parcela Mensal (R$)],MOD($J760,ROWS(tblConsorcios[Produto]))+1),"")</f>
        <v>3804</v>
      </c>
      <c r="P760" s="20" cm="1">
        <f t="array" ref="P760">IFERROR(INDEX(tblClientes[Dividendo Mensal (R$)],INT($J760/ROWS(tblConsorcios[Produto]))+1),"")</f>
        <v>0</v>
      </c>
      <c r="Q760" s="20">
        <f t="shared" si="34"/>
        <v>-3804</v>
      </c>
      <c r="R760">
        <f t="shared" si="35"/>
        <v>0</v>
      </c>
    </row>
    <row r="761" spans="10:18" x14ac:dyDescent="0.2">
      <c r="J761">
        <f t="shared" si="33"/>
        <v>759</v>
      </c>
      <c r="K761" cm="1">
        <f t="array" ref="K761">IFERROR(INDEX(tblClientes[Cliente],INT($J761/ROWS(tblConsorcios[Produto]))+1),"")</f>
        <v>0</v>
      </c>
      <c r="L761" t="str" cm="1">
        <f t="array" ref="L761">IFERROR(INDEX(tblConsorcios[Produto],MOD($J761,ROWS(tblConsorcios[Produto]))+1),"")</f>
        <v>Imóvel IE580 – 240m</v>
      </c>
      <c r="M761" s="20" cm="1">
        <f t="array" ref="M761">IFERROR(INDEX(tblConsorcios[Valor da Carta (R$)],MOD($J761,ROWS(tblConsorcios[Produto]))+1),"")</f>
        <v>580000</v>
      </c>
      <c r="N761" s="2" cm="1">
        <f t="array" ref="N761">IFERROR(INDEX(tblConsorcios[Prazo (meses)],MOD($J761,ROWS(tblConsorcios[Produto]))+1),"")</f>
        <v>240</v>
      </c>
      <c r="O761" s="20" cm="1">
        <f t="array" ref="O761">IFERROR(INDEX(tblConsorcios[Parcela Mensal (R$)],MOD($J761,ROWS(tblConsorcios[Produto]))+1),"")</f>
        <v>3112.67</v>
      </c>
      <c r="P761" s="20" cm="1">
        <f t="array" ref="P761">IFERROR(INDEX(tblClientes[Dividendo Mensal (R$)],INT($J761/ROWS(tblConsorcios[Produto]))+1),"")</f>
        <v>0</v>
      </c>
      <c r="Q761" s="20">
        <f t="shared" si="34"/>
        <v>-3112.67</v>
      </c>
      <c r="R761">
        <f t="shared" si="35"/>
        <v>0</v>
      </c>
    </row>
    <row r="762" spans="10:18" x14ac:dyDescent="0.2">
      <c r="J762">
        <f t="shared" si="33"/>
        <v>760</v>
      </c>
      <c r="K762" cm="1">
        <f t="array" ref="K762">IFERROR(INDEX(tblClientes[Cliente],INT($J762/ROWS(tblConsorcios[Produto]))+1),"")</f>
        <v>0</v>
      </c>
      <c r="L762" t="str" cm="1">
        <f t="array" ref="L762">IFERROR(INDEX(tblConsorcios[Produto],MOD($J762,ROWS(tblConsorcios[Produto]))+1),"")</f>
        <v>Imóvel IE580 – 220m</v>
      </c>
      <c r="M762" s="20" cm="1">
        <f t="array" ref="M762">IFERROR(INDEX(tblConsorcios[Valor da Carta (R$)],MOD($J762,ROWS(tblConsorcios[Produto]))+1),"")</f>
        <v>580000</v>
      </c>
      <c r="N762" s="2" cm="1">
        <f t="array" ref="N762">IFERROR(INDEX(tblConsorcios[Prazo (meses)],MOD($J762,ROWS(tblConsorcios[Produto]))+1),"")</f>
        <v>220</v>
      </c>
      <c r="O762" s="20" cm="1">
        <f t="array" ref="O762">IFERROR(INDEX(tblConsorcios[Parcela Mensal (R$)],MOD($J762,ROWS(tblConsorcios[Produto]))+1),"")</f>
        <v>3369.27</v>
      </c>
      <c r="P762" s="20" cm="1">
        <f t="array" ref="P762">IFERROR(INDEX(tblClientes[Dividendo Mensal (R$)],INT($J762/ROWS(tblConsorcios[Produto]))+1),"")</f>
        <v>0</v>
      </c>
      <c r="Q762" s="20">
        <f t="shared" si="34"/>
        <v>-3369.27</v>
      </c>
      <c r="R762">
        <f t="shared" si="35"/>
        <v>0</v>
      </c>
    </row>
    <row r="763" spans="10:18" x14ac:dyDescent="0.2">
      <c r="J763">
        <f t="shared" si="33"/>
        <v>761</v>
      </c>
      <c r="K763" cm="1">
        <f t="array" ref="K763">IFERROR(INDEX(tblClientes[Cliente],INT($J763/ROWS(tblConsorcios[Produto]))+1),"")</f>
        <v>0</v>
      </c>
      <c r="L763" t="str" cm="1">
        <f t="array" ref="L763">IFERROR(INDEX(tblConsorcios[Produto],MOD($J763,ROWS(tblConsorcios[Produto]))+1),"")</f>
        <v>Imóvel IE580 – 200m</v>
      </c>
      <c r="M763" s="20" cm="1">
        <f t="array" ref="M763">IFERROR(INDEX(tblConsorcios[Valor da Carta (R$)],MOD($J763,ROWS(tblConsorcios[Produto]))+1),"")</f>
        <v>580000</v>
      </c>
      <c r="N763" s="2" cm="1">
        <f t="array" ref="N763">IFERROR(INDEX(tblConsorcios[Prazo (meses)],MOD($J763,ROWS(tblConsorcios[Produto]))+1),"")</f>
        <v>200</v>
      </c>
      <c r="O763" s="20" cm="1">
        <f t="array" ref="O763">IFERROR(INDEX(tblConsorcios[Parcela Mensal (R$)],MOD($J763,ROWS(tblConsorcios[Produto]))+1),"")</f>
        <v>3677.2</v>
      </c>
      <c r="P763" s="20" cm="1">
        <f t="array" ref="P763">IFERROR(INDEX(tblClientes[Dividendo Mensal (R$)],INT($J763/ROWS(tblConsorcios[Produto]))+1),"")</f>
        <v>0</v>
      </c>
      <c r="Q763" s="20">
        <f t="shared" si="34"/>
        <v>-3677.2</v>
      </c>
      <c r="R763">
        <f t="shared" si="35"/>
        <v>0</v>
      </c>
    </row>
    <row r="764" spans="10:18" x14ac:dyDescent="0.2">
      <c r="J764">
        <f t="shared" si="33"/>
        <v>762</v>
      </c>
      <c r="K764" cm="1">
        <f t="array" ref="K764">IFERROR(INDEX(tblClientes[Cliente],INT($J764/ROWS(tblConsorcios[Produto]))+1),"")</f>
        <v>0</v>
      </c>
      <c r="L764" t="str" cm="1">
        <f t="array" ref="L764">IFERROR(INDEX(tblConsorcios[Produto],MOD($J764,ROWS(tblConsorcios[Produto]))+1),"")</f>
        <v>Imóvel IE550 – 240m</v>
      </c>
      <c r="M764" s="20" cm="1">
        <f t="array" ref="M764">IFERROR(INDEX(tblConsorcios[Valor da Carta (R$)],MOD($J764,ROWS(tblConsorcios[Produto]))+1),"")</f>
        <v>550000</v>
      </c>
      <c r="N764" s="2" cm="1">
        <f t="array" ref="N764">IFERROR(INDEX(tblConsorcios[Prazo (meses)],MOD($J764,ROWS(tblConsorcios[Produto]))+1),"")</f>
        <v>240</v>
      </c>
      <c r="O764" s="20" cm="1">
        <f t="array" ref="O764">IFERROR(INDEX(tblConsorcios[Parcela Mensal (R$)],MOD($J764,ROWS(tblConsorcios[Produto]))+1),"")</f>
        <v>2951.67</v>
      </c>
      <c r="P764" s="20" cm="1">
        <f t="array" ref="P764">IFERROR(INDEX(tblClientes[Dividendo Mensal (R$)],INT($J764/ROWS(tblConsorcios[Produto]))+1),"")</f>
        <v>0</v>
      </c>
      <c r="Q764" s="20">
        <f t="shared" si="34"/>
        <v>-2951.67</v>
      </c>
      <c r="R764">
        <f t="shared" si="35"/>
        <v>0</v>
      </c>
    </row>
    <row r="765" spans="10:18" x14ac:dyDescent="0.2">
      <c r="J765">
        <f t="shared" si="33"/>
        <v>763</v>
      </c>
      <c r="K765" cm="1">
        <f t="array" ref="K765">IFERROR(INDEX(tblClientes[Cliente],INT($J765/ROWS(tblConsorcios[Produto]))+1),"")</f>
        <v>0</v>
      </c>
      <c r="L765" t="str" cm="1">
        <f t="array" ref="L765">IFERROR(INDEX(tblConsorcios[Produto],MOD($J765,ROWS(tblConsorcios[Produto]))+1),"")</f>
        <v>Imóvel IE550 – 220m</v>
      </c>
      <c r="M765" s="20" cm="1">
        <f t="array" ref="M765">IFERROR(INDEX(tblConsorcios[Valor da Carta (R$)],MOD($J765,ROWS(tblConsorcios[Produto]))+1),"")</f>
        <v>550000</v>
      </c>
      <c r="N765" s="2" cm="1">
        <f t="array" ref="N765">IFERROR(INDEX(tblConsorcios[Prazo (meses)],MOD($J765,ROWS(tblConsorcios[Produto]))+1),"")</f>
        <v>220</v>
      </c>
      <c r="O765" s="20" cm="1">
        <f t="array" ref="O765">IFERROR(INDEX(tblConsorcios[Parcela Mensal (R$)],MOD($J765,ROWS(tblConsorcios[Produto]))+1),"")</f>
        <v>3195</v>
      </c>
      <c r="P765" s="20" cm="1">
        <f t="array" ref="P765">IFERROR(INDEX(tblClientes[Dividendo Mensal (R$)],INT($J765/ROWS(tblConsorcios[Produto]))+1),"")</f>
        <v>0</v>
      </c>
      <c r="Q765" s="20">
        <f t="shared" si="34"/>
        <v>-3195</v>
      </c>
      <c r="R765">
        <f t="shared" si="35"/>
        <v>0</v>
      </c>
    </row>
    <row r="766" spans="10:18" x14ac:dyDescent="0.2">
      <c r="J766">
        <f t="shared" si="33"/>
        <v>764</v>
      </c>
      <c r="K766" cm="1">
        <f t="array" ref="K766">IFERROR(INDEX(tblClientes[Cliente],INT($J766/ROWS(tblConsorcios[Produto]))+1),"")</f>
        <v>0</v>
      </c>
      <c r="L766" t="str" cm="1">
        <f t="array" ref="L766">IFERROR(INDEX(tblConsorcios[Produto],MOD($J766,ROWS(tblConsorcios[Produto]))+1),"")</f>
        <v>Imóvel IE550 – 200m</v>
      </c>
      <c r="M766" s="20" cm="1">
        <f t="array" ref="M766">IFERROR(INDEX(tblConsorcios[Valor da Carta (R$)],MOD($J766,ROWS(tblConsorcios[Produto]))+1),"")</f>
        <v>550000</v>
      </c>
      <c r="N766" s="2" cm="1">
        <f t="array" ref="N766">IFERROR(INDEX(tblConsorcios[Prazo (meses)],MOD($J766,ROWS(tblConsorcios[Produto]))+1),"")</f>
        <v>200</v>
      </c>
      <c r="O766" s="20" cm="1">
        <f t="array" ref="O766">IFERROR(INDEX(tblConsorcios[Parcela Mensal (R$)],MOD($J766,ROWS(tblConsorcios[Produto]))+1),"")</f>
        <v>3487</v>
      </c>
      <c r="P766" s="20" cm="1">
        <f t="array" ref="P766">IFERROR(INDEX(tblClientes[Dividendo Mensal (R$)],INT($J766/ROWS(tblConsorcios[Produto]))+1),"")</f>
        <v>0</v>
      </c>
      <c r="Q766" s="20">
        <f t="shared" si="34"/>
        <v>-3487</v>
      </c>
      <c r="R766">
        <f t="shared" si="35"/>
        <v>0</v>
      </c>
    </row>
    <row r="767" spans="10:18" x14ac:dyDescent="0.2">
      <c r="J767">
        <f t="shared" si="33"/>
        <v>765</v>
      </c>
      <c r="K767" cm="1">
        <f t="array" ref="K767">IFERROR(INDEX(tblClientes[Cliente],INT($J767/ROWS(tblConsorcios[Produto]))+1),"")</f>
        <v>0</v>
      </c>
      <c r="L767" t="str" cm="1">
        <f t="array" ref="L767">IFERROR(INDEX(tblConsorcios[Produto],MOD($J767,ROWS(tblConsorcios[Produto]))+1),"")</f>
        <v>Imóvel IE530 – 240m</v>
      </c>
      <c r="M767" s="20" cm="1">
        <f t="array" ref="M767">IFERROR(INDEX(tblConsorcios[Valor da Carta (R$)],MOD($J767,ROWS(tblConsorcios[Produto]))+1),"")</f>
        <v>530000</v>
      </c>
      <c r="N767" s="2" cm="1">
        <f t="array" ref="N767">IFERROR(INDEX(tblConsorcios[Prazo (meses)],MOD($J767,ROWS(tblConsorcios[Produto]))+1),"")</f>
        <v>240</v>
      </c>
      <c r="O767" s="20" cm="1">
        <f t="array" ref="O767">IFERROR(INDEX(tblConsorcios[Parcela Mensal (R$)],MOD($J767,ROWS(tblConsorcios[Produto]))+1),"")</f>
        <v>2844.33</v>
      </c>
      <c r="P767" s="20" cm="1">
        <f t="array" ref="P767">IFERROR(INDEX(tblClientes[Dividendo Mensal (R$)],INT($J767/ROWS(tblConsorcios[Produto]))+1),"")</f>
        <v>0</v>
      </c>
      <c r="Q767" s="20">
        <f t="shared" si="34"/>
        <v>-2844.33</v>
      </c>
      <c r="R767">
        <f t="shared" si="35"/>
        <v>0</v>
      </c>
    </row>
    <row r="768" spans="10:18" x14ac:dyDescent="0.2">
      <c r="J768">
        <f t="shared" si="33"/>
        <v>766</v>
      </c>
      <c r="K768" cm="1">
        <f t="array" ref="K768">IFERROR(INDEX(tblClientes[Cliente],INT($J768/ROWS(tblConsorcios[Produto]))+1),"")</f>
        <v>0</v>
      </c>
      <c r="L768" t="str" cm="1">
        <f t="array" ref="L768">IFERROR(INDEX(tblConsorcios[Produto],MOD($J768,ROWS(tblConsorcios[Produto]))+1),"")</f>
        <v>Imóvel IE530 – 220m</v>
      </c>
      <c r="M768" s="20" cm="1">
        <f t="array" ref="M768">IFERROR(INDEX(tblConsorcios[Valor da Carta (R$)],MOD($J768,ROWS(tblConsorcios[Produto]))+1),"")</f>
        <v>530000</v>
      </c>
      <c r="N768" s="2" cm="1">
        <f t="array" ref="N768">IFERROR(INDEX(tblConsorcios[Prazo (meses)],MOD($J768,ROWS(tblConsorcios[Produto]))+1),"")</f>
        <v>220</v>
      </c>
      <c r="O768" s="20" cm="1">
        <f t="array" ref="O768">IFERROR(INDEX(tblConsorcios[Parcela Mensal (R$)],MOD($J768,ROWS(tblConsorcios[Produto]))+1),"")</f>
        <v>3078.82</v>
      </c>
      <c r="P768" s="20" cm="1">
        <f t="array" ref="P768">IFERROR(INDEX(tblClientes[Dividendo Mensal (R$)],INT($J768/ROWS(tblConsorcios[Produto]))+1),"")</f>
        <v>0</v>
      </c>
      <c r="Q768" s="20">
        <f t="shared" si="34"/>
        <v>-3078.82</v>
      </c>
      <c r="R768">
        <f t="shared" si="35"/>
        <v>0</v>
      </c>
    </row>
    <row r="769" spans="10:18" x14ac:dyDescent="0.2">
      <c r="J769">
        <f t="shared" si="33"/>
        <v>767</v>
      </c>
      <c r="K769" cm="1">
        <f t="array" ref="K769">IFERROR(INDEX(tblClientes[Cliente],INT($J769/ROWS(tblConsorcios[Produto]))+1),"")</f>
        <v>0</v>
      </c>
      <c r="L769" t="str" cm="1">
        <f t="array" ref="L769">IFERROR(INDEX(tblConsorcios[Produto],MOD($J769,ROWS(tblConsorcios[Produto]))+1),"")</f>
        <v>Imóvel IE530 – 200m</v>
      </c>
      <c r="M769" s="20" cm="1">
        <f t="array" ref="M769">IFERROR(INDEX(tblConsorcios[Valor da Carta (R$)],MOD($J769,ROWS(tblConsorcios[Produto]))+1),"")</f>
        <v>530000</v>
      </c>
      <c r="N769" s="2" cm="1">
        <f t="array" ref="N769">IFERROR(INDEX(tblConsorcios[Prazo (meses)],MOD($J769,ROWS(tblConsorcios[Produto]))+1),"")</f>
        <v>200</v>
      </c>
      <c r="O769" s="20" cm="1">
        <f t="array" ref="O769">IFERROR(INDEX(tblConsorcios[Parcela Mensal (R$)],MOD($J769,ROWS(tblConsorcios[Produto]))+1),"")</f>
        <v>3360.2</v>
      </c>
      <c r="P769" s="20" cm="1">
        <f t="array" ref="P769">IFERROR(INDEX(tblClientes[Dividendo Mensal (R$)],INT($J769/ROWS(tblConsorcios[Produto]))+1),"")</f>
        <v>0</v>
      </c>
      <c r="Q769" s="20">
        <f t="shared" si="34"/>
        <v>-3360.2</v>
      </c>
      <c r="R769">
        <f t="shared" si="35"/>
        <v>0</v>
      </c>
    </row>
    <row r="770" spans="10:18" x14ac:dyDescent="0.2">
      <c r="J770">
        <f t="shared" si="33"/>
        <v>768</v>
      </c>
      <c r="K770" cm="1">
        <f t="array" ref="K770">IFERROR(INDEX(tblClientes[Cliente],INT($J770/ROWS(tblConsorcios[Produto]))+1),"")</f>
        <v>0</v>
      </c>
      <c r="L770" t="str" cm="1">
        <f t="array" ref="L770">IFERROR(INDEX(tblConsorcios[Produto],MOD($J770,ROWS(tblConsorcios[Produto]))+1),"")</f>
        <v>Imóvel IE500 – 240m</v>
      </c>
      <c r="M770" s="20" cm="1">
        <f t="array" ref="M770">IFERROR(INDEX(tblConsorcios[Valor da Carta (R$)],MOD($J770,ROWS(tblConsorcios[Produto]))+1),"")</f>
        <v>500000</v>
      </c>
      <c r="N770" s="2" cm="1">
        <f t="array" ref="N770">IFERROR(INDEX(tblConsorcios[Prazo (meses)],MOD($J770,ROWS(tblConsorcios[Produto]))+1),"")</f>
        <v>240</v>
      </c>
      <c r="O770" s="20" cm="1">
        <f t="array" ref="O770">IFERROR(INDEX(tblConsorcios[Parcela Mensal (R$)],MOD($J770,ROWS(tblConsorcios[Produto]))+1),"")</f>
        <v>2683.33</v>
      </c>
      <c r="P770" s="20" cm="1">
        <f t="array" ref="P770">IFERROR(INDEX(tblClientes[Dividendo Mensal (R$)],INT($J770/ROWS(tblConsorcios[Produto]))+1),"")</f>
        <v>0</v>
      </c>
      <c r="Q770" s="20">
        <f t="shared" si="34"/>
        <v>-2683.33</v>
      </c>
      <c r="R770">
        <f t="shared" si="35"/>
        <v>0</v>
      </c>
    </row>
    <row r="771" spans="10:18" x14ac:dyDescent="0.2">
      <c r="J771">
        <f t="shared" ref="J771:J834" si="36">ROW()-2</f>
        <v>769</v>
      </c>
      <c r="K771" cm="1">
        <f t="array" ref="K771">IFERROR(INDEX(tblClientes[Cliente],INT($J771/ROWS(tblConsorcios[Produto]))+1),"")</f>
        <v>0</v>
      </c>
      <c r="L771" t="str" cm="1">
        <f t="array" ref="L771">IFERROR(INDEX(tblConsorcios[Produto],MOD($J771,ROWS(tblConsorcios[Produto]))+1),"")</f>
        <v>Imóvel IE500 – 220m</v>
      </c>
      <c r="M771" s="20" cm="1">
        <f t="array" ref="M771">IFERROR(INDEX(tblConsorcios[Valor da Carta (R$)],MOD($J771,ROWS(tblConsorcios[Produto]))+1),"")</f>
        <v>500000</v>
      </c>
      <c r="N771" s="2" cm="1">
        <f t="array" ref="N771">IFERROR(INDEX(tblConsorcios[Prazo (meses)],MOD($J771,ROWS(tblConsorcios[Produto]))+1),"")</f>
        <v>220</v>
      </c>
      <c r="O771" s="20" cm="1">
        <f t="array" ref="O771">IFERROR(INDEX(tblConsorcios[Parcela Mensal (R$)],MOD($J771,ROWS(tblConsorcios[Produto]))+1),"")</f>
        <v>2904.55</v>
      </c>
      <c r="P771" s="20" cm="1">
        <f t="array" ref="P771">IFERROR(INDEX(tblClientes[Dividendo Mensal (R$)],INT($J771/ROWS(tblConsorcios[Produto]))+1),"")</f>
        <v>0</v>
      </c>
      <c r="Q771" s="20">
        <f t="shared" ref="Q771:Q834" si="37">IF(AND(ISNUMBER(O771),ISNUMBER(P771)),P771-O771,"")</f>
        <v>-2904.55</v>
      </c>
      <c r="R771">
        <f t="shared" ref="R771:R834" si="38">IF(AND(ISNUMBER(O771),ISNUMBER(P771),O771&lt;=P771),1,0)</f>
        <v>0</v>
      </c>
    </row>
    <row r="772" spans="10:18" x14ac:dyDescent="0.2">
      <c r="J772">
        <f t="shared" si="36"/>
        <v>770</v>
      </c>
      <c r="K772" cm="1">
        <f t="array" ref="K772">IFERROR(INDEX(tblClientes[Cliente],INT($J772/ROWS(tblConsorcios[Produto]))+1),"")</f>
        <v>0</v>
      </c>
      <c r="L772" t="str" cm="1">
        <f t="array" ref="L772">IFERROR(INDEX(tblConsorcios[Produto],MOD($J772,ROWS(tblConsorcios[Produto]))+1),"")</f>
        <v>Imóvel IE500 – 200m</v>
      </c>
      <c r="M772" s="20" cm="1">
        <f t="array" ref="M772">IFERROR(INDEX(tblConsorcios[Valor da Carta (R$)],MOD($J772,ROWS(tblConsorcios[Produto]))+1),"")</f>
        <v>500000</v>
      </c>
      <c r="N772" s="2" cm="1">
        <f t="array" ref="N772">IFERROR(INDEX(tblConsorcios[Prazo (meses)],MOD($J772,ROWS(tblConsorcios[Produto]))+1),"")</f>
        <v>200</v>
      </c>
      <c r="O772" s="20" cm="1">
        <f t="array" ref="O772">IFERROR(INDEX(tblConsorcios[Parcela Mensal (R$)],MOD($J772,ROWS(tblConsorcios[Produto]))+1),"")</f>
        <v>3170</v>
      </c>
      <c r="P772" s="20" cm="1">
        <f t="array" ref="P772">IFERROR(INDEX(tblClientes[Dividendo Mensal (R$)],INT($J772/ROWS(tblConsorcios[Produto]))+1),"")</f>
        <v>0</v>
      </c>
      <c r="Q772" s="20">
        <f t="shared" si="37"/>
        <v>-3170</v>
      </c>
      <c r="R772">
        <f t="shared" si="38"/>
        <v>0</v>
      </c>
    </row>
    <row r="773" spans="10:18" x14ac:dyDescent="0.2">
      <c r="J773">
        <f t="shared" si="36"/>
        <v>771</v>
      </c>
      <c r="K773" cm="1">
        <f t="array" ref="K773">IFERROR(INDEX(tblClientes[Cliente],INT($J773/ROWS(tblConsorcios[Produto]))+1),"")</f>
        <v>0</v>
      </c>
      <c r="L773" t="str" cm="1">
        <f t="array" ref="L773">IFERROR(INDEX(tblConsorcios[Produto],MOD($J773,ROWS(tblConsorcios[Produto]))+1),"")</f>
        <v>Imóvel IE480 – 240m</v>
      </c>
      <c r="M773" s="20" cm="1">
        <f t="array" ref="M773">IFERROR(INDEX(tblConsorcios[Valor da Carta (R$)],MOD($J773,ROWS(tblConsorcios[Produto]))+1),"")</f>
        <v>480000</v>
      </c>
      <c r="N773" s="2" cm="1">
        <f t="array" ref="N773">IFERROR(INDEX(tblConsorcios[Prazo (meses)],MOD($J773,ROWS(tblConsorcios[Produto]))+1),"")</f>
        <v>240</v>
      </c>
      <c r="O773" s="20" cm="1">
        <f t="array" ref="O773">IFERROR(INDEX(tblConsorcios[Parcela Mensal (R$)],MOD($J773,ROWS(tblConsorcios[Produto]))+1),"")</f>
        <v>2576</v>
      </c>
      <c r="P773" s="20" cm="1">
        <f t="array" ref="P773">IFERROR(INDEX(tblClientes[Dividendo Mensal (R$)],INT($J773/ROWS(tblConsorcios[Produto]))+1),"")</f>
        <v>0</v>
      </c>
      <c r="Q773" s="20">
        <f t="shared" si="37"/>
        <v>-2576</v>
      </c>
      <c r="R773">
        <f t="shared" si="38"/>
        <v>0</v>
      </c>
    </row>
    <row r="774" spans="10:18" x14ac:dyDescent="0.2">
      <c r="J774">
        <f t="shared" si="36"/>
        <v>772</v>
      </c>
      <c r="K774" cm="1">
        <f t="array" ref="K774">IFERROR(INDEX(tblClientes[Cliente],INT($J774/ROWS(tblConsorcios[Produto]))+1),"")</f>
        <v>0</v>
      </c>
      <c r="L774" t="str" cm="1">
        <f t="array" ref="L774">IFERROR(INDEX(tblConsorcios[Produto],MOD($J774,ROWS(tblConsorcios[Produto]))+1),"")</f>
        <v>Imóvel IE480 – 220m</v>
      </c>
      <c r="M774" s="20" cm="1">
        <f t="array" ref="M774">IFERROR(INDEX(tblConsorcios[Valor da Carta (R$)],MOD($J774,ROWS(tblConsorcios[Produto]))+1),"")</f>
        <v>480000</v>
      </c>
      <c r="N774" s="2" cm="1">
        <f t="array" ref="N774">IFERROR(INDEX(tblConsorcios[Prazo (meses)],MOD($J774,ROWS(tblConsorcios[Produto]))+1),"")</f>
        <v>220</v>
      </c>
      <c r="O774" s="20" cm="1">
        <f t="array" ref="O774">IFERROR(INDEX(tblConsorcios[Parcela Mensal (R$)],MOD($J774,ROWS(tblConsorcios[Produto]))+1),"")</f>
        <v>2788.36</v>
      </c>
      <c r="P774" s="20" cm="1">
        <f t="array" ref="P774">IFERROR(INDEX(tblClientes[Dividendo Mensal (R$)],INT($J774/ROWS(tblConsorcios[Produto]))+1),"")</f>
        <v>0</v>
      </c>
      <c r="Q774" s="20">
        <f t="shared" si="37"/>
        <v>-2788.36</v>
      </c>
      <c r="R774">
        <f t="shared" si="38"/>
        <v>0</v>
      </c>
    </row>
    <row r="775" spans="10:18" x14ac:dyDescent="0.2">
      <c r="J775">
        <f t="shared" si="36"/>
        <v>773</v>
      </c>
      <c r="K775" cm="1">
        <f t="array" ref="K775">IFERROR(INDEX(tblClientes[Cliente],INT($J775/ROWS(tblConsorcios[Produto]))+1),"")</f>
        <v>0</v>
      </c>
      <c r="L775" t="str" cm="1">
        <f t="array" ref="L775">IFERROR(INDEX(tblConsorcios[Produto],MOD($J775,ROWS(tblConsorcios[Produto]))+1),"")</f>
        <v>Imóvel IE480 – 200m</v>
      </c>
      <c r="M775" s="20" cm="1">
        <f t="array" ref="M775">IFERROR(INDEX(tblConsorcios[Valor da Carta (R$)],MOD($J775,ROWS(tblConsorcios[Produto]))+1),"")</f>
        <v>480000</v>
      </c>
      <c r="N775" s="2" cm="1">
        <f t="array" ref="N775">IFERROR(INDEX(tblConsorcios[Prazo (meses)],MOD($J775,ROWS(tblConsorcios[Produto]))+1),"")</f>
        <v>200</v>
      </c>
      <c r="O775" s="20" cm="1">
        <f t="array" ref="O775">IFERROR(INDEX(tblConsorcios[Parcela Mensal (R$)],MOD($J775,ROWS(tblConsorcios[Produto]))+1),"")</f>
        <v>3043.2</v>
      </c>
      <c r="P775" s="20" cm="1">
        <f t="array" ref="P775">IFERROR(INDEX(tblClientes[Dividendo Mensal (R$)],INT($J775/ROWS(tblConsorcios[Produto]))+1),"")</f>
        <v>0</v>
      </c>
      <c r="Q775" s="20">
        <f t="shared" si="37"/>
        <v>-3043.2</v>
      </c>
      <c r="R775">
        <f t="shared" si="38"/>
        <v>0</v>
      </c>
    </row>
    <row r="776" spans="10:18" x14ac:dyDescent="0.2">
      <c r="J776">
        <f t="shared" si="36"/>
        <v>774</v>
      </c>
      <c r="K776" cm="1">
        <f t="array" ref="K776">IFERROR(INDEX(tblClientes[Cliente],INT($J776/ROWS(tblConsorcios[Produto]))+1),"")</f>
        <v>0</v>
      </c>
      <c r="L776" t="str" cm="1">
        <f t="array" ref="L776">IFERROR(INDEX(tblConsorcios[Produto],MOD($J776,ROWS(tblConsorcios[Produto]))+1),"")</f>
        <v>Imóvel IE450 – 240m</v>
      </c>
      <c r="M776" s="20" cm="1">
        <f t="array" ref="M776">IFERROR(INDEX(tblConsorcios[Valor da Carta (R$)],MOD($J776,ROWS(tblConsorcios[Produto]))+1),"")</f>
        <v>450000</v>
      </c>
      <c r="N776" s="2" cm="1">
        <f t="array" ref="N776">IFERROR(INDEX(tblConsorcios[Prazo (meses)],MOD($J776,ROWS(tblConsorcios[Produto]))+1),"")</f>
        <v>240</v>
      </c>
      <c r="O776" s="20" cm="1">
        <f t="array" ref="O776">IFERROR(INDEX(tblConsorcios[Parcela Mensal (R$)],MOD($J776,ROWS(tblConsorcios[Produto]))+1),"")</f>
        <v>2415</v>
      </c>
      <c r="P776" s="20" cm="1">
        <f t="array" ref="P776">IFERROR(INDEX(tblClientes[Dividendo Mensal (R$)],INT($J776/ROWS(tblConsorcios[Produto]))+1),"")</f>
        <v>0</v>
      </c>
      <c r="Q776" s="20">
        <f t="shared" si="37"/>
        <v>-2415</v>
      </c>
      <c r="R776">
        <f t="shared" si="38"/>
        <v>0</v>
      </c>
    </row>
    <row r="777" spans="10:18" x14ac:dyDescent="0.2">
      <c r="J777">
        <f t="shared" si="36"/>
        <v>775</v>
      </c>
      <c r="K777" cm="1">
        <f t="array" ref="K777">IFERROR(INDEX(tblClientes[Cliente],INT($J777/ROWS(tblConsorcios[Produto]))+1),"")</f>
        <v>0</v>
      </c>
      <c r="L777" t="str" cm="1">
        <f t="array" ref="L777">IFERROR(INDEX(tblConsorcios[Produto],MOD($J777,ROWS(tblConsorcios[Produto]))+1),"")</f>
        <v>Imóvel IE450 – 220m</v>
      </c>
      <c r="M777" s="20" cm="1">
        <f t="array" ref="M777">IFERROR(INDEX(tblConsorcios[Valor da Carta (R$)],MOD($J777,ROWS(tblConsorcios[Produto]))+1),"")</f>
        <v>450000</v>
      </c>
      <c r="N777" s="2" cm="1">
        <f t="array" ref="N777">IFERROR(INDEX(tblConsorcios[Prazo (meses)],MOD($J777,ROWS(tblConsorcios[Produto]))+1),"")</f>
        <v>220</v>
      </c>
      <c r="O777" s="20" cm="1">
        <f t="array" ref="O777">IFERROR(INDEX(tblConsorcios[Parcela Mensal (R$)],MOD($J777,ROWS(tblConsorcios[Produto]))+1),"")</f>
        <v>2614.09</v>
      </c>
      <c r="P777" s="20" cm="1">
        <f t="array" ref="P777">IFERROR(INDEX(tblClientes[Dividendo Mensal (R$)],INT($J777/ROWS(tblConsorcios[Produto]))+1),"")</f>
        <v>0</v>
      </c>
      <c r="Q777" s="20">
        <f t="shared" si="37"/>
        <v>-2614.09</v>
      </c>
      <c r="R777">
        <f t="shared" si="38"/>
        <v>0</v>
      </c>
    </row>
    <row r="778" spans="10:18" x14ac:dyDescent="0.2">
      <c r="J778">
        <f t="shared" si="36"/>
        <v>776</v>
      </c>
      <c r="K778" cm="1">
        <f t="array" ref="K778">IFERROR(INDEX(tblClientes[Cliente],INT($J778/ROWS(tblConsorcios[Produto]))+1),"")</f>
        <v>0</v>
      </c>
      <c r="L778" t="str" cm="1">
        <f t="array" ref="L778">IFERROR(INDEX(tblConsorcios[Produto],MOD($J778,ROWS(tblConsorcios[Produto]))+1),"")</f>
        <v>Imóvel IE450 – 200m</v>
      </c>
      <c r="M778" s="20" cm="1">
        <f t="array" ref="M778">IFERROR(INDEX(tblConsorcios[Valor da Carta (R$)],MOD($J778,ROWS(tblConsorcios[Produto]))+1),"")</f>
        <v>450000</v>
      </c>
      <c r="N778" s="2" cm="1">
        <f t="array" ref="N778">IFERROR(INDEX(tblConsorcios[Prazo (meses)],MOD($J778,ROWS(tblConsorcios[Produto]))+1),"")</f>
        <v>200</v>
      </c>
      <c r="O778" s="20" cm="1">
        <f t="array" ref="O778">IFERROR(INDEX(tblConsorcios[Parcela Mensal (R$)],MOD($J778,ROWS(tblConsorcios[Produto]))+1),"")</f>
        <v>2853</v>
      </c>
      <c r="P778" s="20" cm="1">
        <f t="array" ref="P778">IFERROR(INDEX(tblClientes[Dividendo Mensal (R$)],INT($J778/ROWS(tblConsorcios[Produto]))+1),"")</f>
        <v>0</v>
      </c>
      <c r="Q778" s="20">
        <f t="shared" si="37"/>
        <v>-2853</v>
      </c>
      <c r="R778">
        <f t="shared" si="38"/>
        <v>0</v>
      </c>
    </row>
    <row r="779" spans="10:18" x14ac:dyDescent="0.2">
      <c r="J779">
        <f t="shared" si="36"/>
        <v>777</v>
      </c>
      <c r="K779" cm="1">
        <f t="array" ref="K779">IFERROR(INDEX(tblClientes[Cliente],INT($J779/ROWS(tblConsorcios[Produto]))+1),"")</f>
        <v>0</v>
      </c>
      <c r="L779" t="str" cm="1">
        <f t="array" ref="L779">IFERROR(INDEX(tblConsorcios[Produto],MOD($J779,ROWS(tblConsorcios[Produto]))+1),"")</f>
        <v>Imóvel IE430 – 240m</v>
      </c>
      <c r="M779" s="20" cm="1">
        <f t="array" ref="M779">IFERROR(INDEX(tblConsorcios[Valor da Carta (R$)],MOD($J779,ROWS(tblConsorcios[Produto]))+1),"")</f>
        <v>430000</v>
      </c>
      <c r="N779" s="2" cm="1">
        <f t="array" ref="N779">IFERROR(INDEX(tblConsorcios[Prazo (meses)],MOD($J779,ROWS(tblConsorcios[Produto]))+1),"")</f>
        <v>240</v>
      </c>
      <c r="O779" s="20" cm="1">
        <f t="array" ref="O779">IFERROR(INDEX(tblConsorcios[Parcela Mensal (R$)],MOD($J779,ROWS(tblConsorcios[Produto]))+1),"")</f>
        <v>2307.67</v>
      </c>
      <c r="P779" s="20" cm="1">
        <f t="array" ref="P779">IFERROR(INDEX(tblClientes[Dividendo Mensal (R$)],INT($J779/ROWS(tblConsorcios[Produto]))+1),"")</f>
        <v>0</v>
      </c>
      <c r="Q779" s="20">
        <f t="shared" si="37"/>
        <v>-2307.67</v>
      </c>
      <c r="R779">
        <f t="shared" si="38"/>
        <v>0</v>
      </c>
    </row>
    <row r="780" spans="10:18" x14ac:dyDescent="0.2">
      <c r="J780">
        <f t="shared" si="36"/>
        <v>778</v>
      </c>
      <c r="K780" cm="1">
        <f t="array" ref="K780">IFERROR(INDEX(tblClientes[Cliente],INT($J780/ROWS(tblConsorcios[Produto]))+1),"")</f>
        <v>0</v>
      </c>
      <c r="L780" t="str" cm="1">
        <f t="array" ref="L780">IFERROR(INDEX(tblConsorcios[Produto],MOD($J780,ROWS(tblConsorcios[Produto]))+1),"")</f>
        <v>Imóvel IE430 – 220m</v>
      </c>
      <c r="M780" s="20" cm="1">
        <f t="array" ref="M780">IFERROR(INDEX(tblConsorcios[Valor da Carta (R$)],MOD($J780,ROWS(tblConsorcios[Produto]))+1),"")</f>
        <v>430000</v>
      </c>
      <c r="N780" s="2" cm="1">
        <f t="array" ref="N780">IFERROR(INDEX(tblConsorcios[Prazo (meses)],MOD($J780,ROWS(tblConsorcios[Produto]))+1),"")</f>
        <v>220</v>
      </c>
      <c r="O780" s="20" cm="1">
        <f t="array" ref="O780">IFERROR(INDEX(tblConsorcios[Parcela Mensal (R$)],MOD($J780,ROWS(tblConsorcios[Produto]))+1),"")</f>
        <v>2497.91</v>
      </c>
      <c r="P780" s="20" cm="1">
        <f t="array" ref="P780">IFERROR(INDEX(tblClientes[Dividendo Mensal (R$)],INT($J780/ROWS(tblConsorcios[Produto]))+1),"")</f>
        <v>0</v>
      </c>
      <c r="Q780" s="20">
        <f t="shared" si="37"/>
        <v>-2497.91</v>
      </c>
      <c r="R780">
        <f t="shared" si="38"/>
        <v>0</v>
      </c>
    </row>
    <row r="781" spans="10:18" x14ac:dyDescent="0.2">
      <c r="J781">
        <f t="shared" si="36"/>
        <v>779</v>
      </c>
      <c r="K781" cm="1">
        <f t="array" ref="K781">IFERROR(INDEX(tblClientes[Cliente],INT($J781/ROWS(tblConsorcios[Produto]))+1),"")</f>
        <v>0</v>
      </c>
      <c r="L781" t="str" cm="1">
        <f t="array" ref="L781">IFERROR(INDEX(tblConsorcios[Produto],MOD($J781,ROWS(tblConsorcios[Produto]))+1),"")</f>
        <v>Imóvel IE430 – 200m</v>
      </c>
      <c r="M781" s="20" cm="1">
        <f t="array" ref="M781">IFERROR(INDEX(tblConsorcios[Valor da Carta (R$)],MOD($J781,ROWS(tblConsorcios[Produto]))+1),"")</f>
        <v>430000</v>
      </c>
      <c r="N781" s="2" cm="1">
        <f t="array" ref="N781">IFERROR(INDEX(tblConsorcios[Prazo (meses)],MOD($J781,ROWS(tblConsorcios[Produto]))+1),"")</f>
        <v>200</v>
      </c>
      <c r="O781" s="20" cm="1">
        <f t="array" ref="O781">IFERROR(INDEX(tblConsorcios[Parcela Mensal (R$)],MOD($J781,ROWS(tblConsorcios[Produto]))+1),"")</f>
        <v>2726.2</v>
      </c>
      <c r="P781" s="20" cm="1">
        <f t="array" ref="P781">IFERROR(INDEX(tblClientes[Dividendo Mensal (R$)],INT($J781/ROWS(tblConsorcios[Produto]))+1),"")</f>
        <v>0</v>
      </c>
      <c r="Q781" s="20">
        <f t="shared" si="37"/>
        <v>-2726.2</v>
      </c>
      <c r="R781">
        <f t="shared" si="38"/>
        <v>0</v>
      </c>
    </row>
    <row r="782" spans="10:18" x14ac:dyDescent="0.2">
      <c r="J782">
        <f t="shared" si="36"/>
        <v>780</v>
      </c>
      <c r="K782" cm="1">
        <f t="array" ref="K782">IFERROR(INDEX(tblClientes[Cliente],INT($J782/ROWS(tblConsorcios[Produto]))+1),"")</f>
        <v>0</v>
      </c>
      <c r="L782" t="str" cm="1">
        <f t="array" ref="L782">IFERROR(INDEX(tblConsorcios[Produto],MOD($J782,ROWS(tblConsorcios[Produto]))+1),"")</f>
        <v>Imóvel IE400 – 240m</v>
      </c>
      <c r="M782" s="20" cm="1">
        <f t="array" ref="M782">IFERROR(INDEX(tblConsorcios[Valor da Carta (R$)],MOD($J782,ROWS(tblConsorcios[Produto]))+1),"")</f>
        <v>400000</v>
      </c>
      <c r="N782" s="2" cm="1">
        <f t="array" ref="N782">IFERROR(INDEX(tblConsorcios[Prazo (meses)],MOD($J782,ROWS(tblConsorcios[Produto]))+1),"")</f>
        <v>240</v>
      </c>
      <c r="O782" s="20" cm="1">
        <f t="array" ref="O782">IFERROR(INDEX(tblConsorcios[Parcela Mensal (R$)],MOD($J782,ROWS(tblConsorcios[Produto]))+1),"")</f>
        <v>2146.67</v>
      </c>
      <c r="P782" s="20" cm="1">
        <f t="array" ref="P782">IFERROR(INDEX(tblClientes[Dividendo Mensal (R$)],INT($J782/ROWS(tblConsorcios[Produto]))+1),"")</f>
        <v>0</v>
      </c>
      <c r="Q782" s="20">
        <f t="shared" si="37"/>
        <v>-2146.67</v>
      </c>
      <c r="R782">
        <f t="shared" si="38"/>
        <v>0</v>
      </c>
    </row>
    <row r="783" spans="10:18" x14ac:dyDescent="0.2">
      <c r="J783">
        <f t="shared" si="36"/>
        <v>781</v>
      </c>
      <c r="K783" cm="1">
        <f t="array" ref="K783">IFERROR(INDEX(tblClientes[Cliente],INT($J783/ROWS(tblConsorcios[Produto]))+1),"")</f>
        <v>0</v>
      </c>
      <c r="L783" t="str" cm="1">
        <f t="array" ref="L783">IFERROR(INDEX(tblConsorcios[Produto],MOD($J783,ROWS(tblConsorcios[Produto]))+1),"")</f>
        <v>Imóvel IE400 – 220m</v>
      </c>
      <c r="M783" s="20" cm="1">
        <f t="array" ref="M783">IFERROR(INDEX(tblConsorcios[Valor da Carta (R$)],MOD($J783,ROWS(tblConsorcios[Produto]))+1),"")</f>
        <v>400000</v>
      </c>
      <c r="N783" s="2" cm="1">
        <f t="array" ref="N783">IFERROR(INDEX(tblConsorcios[Prazo (meses)],MOD($J783,ROWS(tblConsorcios[Produto]))+1),"")</f>
        <v>220</v>
      </c>
      <c r="O783" s="20" cm="1">
        <f t="array" ref="O783">IFERROR(INDEX(tblConsorcios[Parcela Mensal (R$)],MOD($J783,ROWS(tblConsorcios[Produto]))+1),"")</f>
        <v>2323.64</v>
      </c>
      <c r="P783" s="20" cm="1">
        <f t="array" ref="P783">IFERROR(INDEX(tblClientes[Dividendo Mensal (R$)],INT($J783/ROWS(tblConsorcios[Produto]))+1),"")</f>
        <v>0</v>
      </c>
      <c r="Q783" s="20">
        <f t="shared" si="37"/>
        <v>-2323.64</v>
      </c>
      <c r="R783">
        <f t="shared" si="38"/>
        <v>0</v>
      </c>
    </row>
    <row r="784" spans="10:18" x14ac:dyDescent="0.2">
      <c r="J784">
        <f t="shared" si="36"/>
        <v>782</v>
      </c>
      <c r="K784" cm="1">
        <f t="array" ref="K784">IFERROR(INDEX(tblClientes[Cliente],INT($J784/ROWS(tblConsorcios[Produto]))+1),"")</f>
        <v>0</v>
      </c>
      <c r="L784" t="str" cm="1">
        <f t="array" ref="L784">IFERROR(INDEX(tblConsorcios[Produto],MOD($J784,ROWS(tblConsorcios[Produto]))+1),"")</f>
        <v>Imóvel IE400 – 200m</v>
      </c>
      <c r="M784" s="20" cm="1">
        <f t="array" ref="M784">IFERROR(INDEX(tblConsorcios[Valor da Carta (R$)],MOD($J784,ROWS(tblConsorcios[Produto]))+1),"")</f>
        <v>400000</v>
      </c>
      <c r="N784" s="2" cm="1">
        <f t="array" ref="N784">IFERROR(INDEX(tblConsorcios[Prazo (meses)],MOD($J784,ROWS(tblConsorcios[Produto]))+1),"")</f>
        <v>200</v>
      </c>
      <c r="O784" s="20" cm="1">
        <f t="array" ref="O784">IFERROR(INDEX(tblConsorcios[Parcela Mensal (R$)],MOD($J784,ROWS(tblConsorcios[Produto]))+1),"")</f>
        <v>2536</v>
      </c>
      <c r="P784" s="20" cm="1">
        <f t="array" ref="P784">IFERROR(INDEX(tblClientes[Dividendo Mensal (R$)],INT($J784/ROWS(tblConsorcios[Produto]))+1),"")</f>
        <v>0</v>
      </c>
      <c r="Q784" s="20">
        <f t="shared" si="37"/>
        <v>-2536</v>
      </c>
      <c r="R784">
        <f t="shared" si="38"/>
        <v>0</v>
      </c>
    </row>
    <row r="785" spans="10:18" x14ac:dyDescent="0.2">
      <c r="J785">
        <f t="shared" si="36"/>
        <v>783</v>
      </c>
      <c r="K785" cm="1">
        <f t="array" ref="K785">IFERROR(INDEX(tblClientes[Cliente],INT($J785/ROWS(tblConsorcios[Produto]))+1),"")</f>
        <v>0</v>
      </c>
      <c r="L785" t="str" cm="1">
        <f t="array" ref="L785">IFERROR(INDEX(tblConsorcios[Produto],MOD($J785,ROWS(tblConsorcios[Produto]))+1),"")</f>
        <v>Imóvel IE380 – 240m</v>
      </c>
      <c r="M785" s="20" cm="1">
        <f t="array" ref="M785">IFERROR(INDEX(tblConsorcios[Valor da Carta (R$)],MOD($J785,ROWS(tblConsorcios[Produto]))+1),"")</f>
        <v>380000</v>
      </c>
      <c r="N785" s="2" cm="1">
        <f t="array" ref="N785">IFERROR(INDEX(tblConsorcios[Prazo (meses)],MOD($J785,ROWS(tblConsorcios[Produto]))+1),"")</f>
        <v>240</v>
      </c>
      <c r="O785" s="20" cm="1">
        <f t="array" ref="O785">IFERROR(INDEX(tblConsorcios[Parcela Mensal (R$)],MOD($J785,ROWS(tblConsorcios[Produto]))+1),"")</f>
        <v>2039.33</v>
      </c>
      <c r="P785" s="20" cm="1">
        <f t="array" ref="P785">IFERROR(INDEX(tblClientes[Dividendo Mensal (R$)],INT($J785/ROWS(tblConsorcios[Produto]))+1),"")</f>
        <v>0</v>
      </c>
      <c r="Q785" s="20">
        <f t="shared" si="37"/>
        <v>-2039.33</v>
      </c>
      <c r="R785">
        <f t="shared" si="38"/>
        <v>0</v>
      </c>
    </row>
    <row r="786" spans="10:18" x14ac:dyDescent="0.2">
      <c r="J786">
        <f t="shared" si="36"/>
        <v>784</v>
      </c>
      <c r="K786" cm="1">
        <f t="array" ref="K786">IFERROR(INDEX(tblClientes[Cliente],INT($J786/ROWS(tblConsorcios[Produto]))+1),"")</f>
        <v>0</v>
      </c>
      <c r="L786" t="str" cm="1">
        <f t="array" ref="L786">IFERROR(INDEX(tblConsorcios[Produto],MOD($J786,ROWS(tblConsorcios[Produto]))+1),"")</f>
        <v>Imóvel IE380 – 220m</v>
      </c>
      <c r="M786" s="20" cm="1">
        <f t="array" ref="M786">IFERROR(INDEX(tblConsorcios[Valor da Carta (R$)],MOD($J786,ROWS(tblConsorcios[Produto]))+1),"")</f>
        <v>380000</v>
      </c>
      <c r="N786" s="2" cm="1">
        <f t="array" ref="N786">IFERROR(INDEX(tblConsorcios[Prazo (meses)],MOD($J786,ROWS(tblConsorcios[Produto]))+1),"")</f>
        <v>220</v>
      </c>
      <c r="O786" s="20" cm="1">
        <f t="array" ref="O786">IFERROR(INDEX(tblConsorcios[Parcela Mensal (R$)],MOD($J786,ROWS(tblConsorcios[Produto]))+1),"")</f>
        <v>2207.4499999999998</v>
      </c>
      <c r="P786" s="20" cm="1">
        <f t="array" ref="P786">IFERROR(INDEX(tblClientes[Dividendo Mensal (R$)],INT($J786/ROWS(tblConsorcios[Produto]))+1),"")</f>
        <v>0</v>
      </c>
      <c r="Q786" s="20">
        <f t="shared" si="37"/>
        <v>-2207.4499999999998</v>
      </c>
      <c r="R786">
        <f t="shared" si="38"/>
        <v>0</v>
      </c>
    </row>
    <row r="787" spans="10:18" x14ac:dyDescent="0.2">
      <c r="J787">
        <f t="shared" si="36"/>
        <v>785</v>
      </c>
      <c r="K787" cm="1">
        <f t="array" ref="K787">IFERROR(INDEX(tblClientes[Cliente],INT($J787/ROWS(tblConsorcios[Produto]))+1),"")</f>
        <v>0</v>
      </c>
      <c r="L787" t="str" cm="1">
        <f t="array" ref="L787">IFERROR(INDEX(tblConsorcios[Produto],MOD($J787,ROWS(tblConsorcios[Produto]))+1),"")</f>
        <v>Imóvel IE380 – 200m</v>
      </c>
      <c r="M787" s="20" cm="1">
        <f t="array" ref="M787">IFERROR(INDEX(tblConsorcios[Valor da Carta (R$)],MOD($J787,ROWS(tblConsorcios[Produto]))+1),"")</f>
        <v>380000</v>
      </c>
      <c r="N787" s="2" cm="1">
        <f t="array" ref="N787">IFERROR(INDEX(tblConsorcios[Prazo (meses)],MOD($J787,ROWS(tblConsorcios[Produto]))+1),"")</f>
        <v>200</v>
      </c>
      <c r="O787" s="20" cm="1">
        <f t="array" ref="O787">IFERROR(INDEX(tblConsorcios[Parcela Mensal (R$)],MOD($J787,ROWS(tblConsorcios[Produto]))+1),"")</f>
        <v>2409.1999999999998</v>
      </c>
      <c r="P787" s="20" cm="1">
        <f t="array" ref="P787">IFERROR(INDEX(tblClientes[Dividendo Mensal (R$)],INT($J787/ROWS(tblConsorcios[Produto]))+1),"")</f>
        <v>0</v>
      </c>
      <c r="Q787" s="20">
        <f t="shared" si="37"/>
        <v>-2409.1999999999998</v>
      </c>
      <c r="R787">
        <f t="shared" si="38"/>
        <v>0</v>
      </c>
    </row>
    <row r="788" spans="10:18" x14ac:dyDescent="0.2">
      <c r="J788">
        <f t="shared" si="36"/>
        <v>786</v>
      </c>
      <c r="K788" cm="1">
        <f t="array" ref="K788">IFERROR(INDEX(tblClientes[Cliente],INT($J788/ROWS(tblConsorcios[Produto]))+1),"")</f>
        <v>0</v>
      </c>
      <c r="L788" t="str" cm="1">
        <f t="array" ref="L788">IFERROR(INDEX(tblConsorcios[Produto],MOD($J788,ROWS(tblConsorcios[Produto]))+1),"")</f>
        <v>Imóvel IE350 – 240m</v>
      </c>
      <c r="M788" s="20" cm="1">
        <f t="array" ref="M788">IFERROR(INDEX(tblConsorcios[Valor da Carta (R$)],MOD($J788,ROWS(tblConsorcios[Produto]))+1),"")</f>
        <v>350000</v>
      </c>
      <c r="N788" s="2" cm="1">
        <f t="array" ref="N788">IFERROR(INDEX(tblConsorcios[Prazo (meses)],MOD($J788,ROWS(tblConsorcios[Produto]))+1),"")</f>
        <v>240</v>
      </c>
      <c r="O788" s="20" cm="1">
        <f t="array" ref="O788">IFERROR(INDEX(tblConsorcios[Parcela Mensal (R$)],MOD($J788,ROWS(tblConsorcios[Produto]))+1),"")</f>
        <v>1878.33</v>
      </c>
      <c r="P788" s="20" cm="1">
        <f t="array" ref="P788">IFERROR(INDEX(tblClientes[Dividendo Mensal (R$)],INT($J788/ROWS(tblConsorcios[Produto]))+1),"")</f>
        <v>0</v>
      </c>
      <c r="Q788" s="20">
        <f t="shared" si="37"/>
        <v>-1878.33</v>
      </c>
      <c r="R788">
        <f t="shared" si="38"/>
        <v>0</v>
      </c>
    </row>
    <row r="789" spans="10:18" x14ac:dyDescent="0.2">
      <c r="J789">
        <f t="shared" si="36"/>
        <v>787</v>
      </c>
      <c r="K789" cm="1">
        <f t="array" ref="K789">IFERROR(INDEX(tblClientes[Cliente],INT($J789/ROWS(tblConsorcios[Produto]))+1),"")</f>
        <v>0</v>
      </c>
      <c r="L789" t="str" cm="1">
        <f t="array" ref="L789">IFERROR(INDEX(tblConsorcios[Produto],MOD($J789,ROWS(tblConsorcios[Produto]))+1),"")</f>
        <v>Imóvel IE350 – 220m</v>
      </c>
      <c r="M789" s="20" cm="1">
        <f t="array" ref="M789">IFERROR(INDEX(tblConsorcios[Valor da Carta (R$)],MOD($J789,ROWS(tblConsorcios[Produto]))+1),"")</f>
        <v>350000</v>
      </c>
      <c r="N789" s="2" cm="1">
        <f t="array" ref="N789">IFERROR(INDEX(tblConsorcios[Prazo (meses)],MOD($J789,ROWS(tblConsorcios[Produto]))+1),"")</f>
        <v>220</v>
      </c>
      <c r="O789" s="20" cm="1">
        <f t="array" ref="O789">IFERROR(INDEX(tblConsorcios[Parcela Mensal (R$)],MOD($J789,ROWS(tblConsorcios[Produto]))+1),"")</f>
        <v>2033.18</v>
      </c>
      <c r="P789" s="20" cm="1">
        <f t="array" ref="P789">IFERROR(INDEX(tblClientes[Dividendo Mensal (R$)],INT($J789/ROWS(tblConsorcios[Produto]))+1),"")</f>
        <v>0</v>
      </c>
      <c r="Q789" s="20">
        <f t="shared" si="37"/>
        <v>-2033.18</v>
      </c>
      <c r="R789">
        <f t="shared" si="38"/>
        <v>0</v>
      </c>
    </row>
    <row r="790" spans="10:18" x14ac:dyDescent="0.2">
      <c r="J790">
        <f t="shared" si="36"/>
        <v>788</v>
      </c>
      <c r="K790" cm="1">
        <f t="array" ref="K790">IFERROR(INDEX(tblClientes[Cliente],INT($J790/ROWS(tblConsorcios[Produto]))+1),"")</f>
        <v>0</v>
      </c>
      <c r="L790" t="str" cm="1">
        <f t="array" ref="L790">IFERROR(INDEX(tblConsorcios[Produto],MOD($J790,ROWS(tblConsorcios[Produto]))+1),"")</f>
        <v>Imóvel IE350 – 200m</v>
      </c>
      <c r="M790" s="20" cm="1">
        <f t="array" ref="M790">IFERROR(INDEX(tblConsorcios[Valor da Carta (R$)],MOD($J790,ROWS(tblConsorcios[Produto]))+1),"")</f>
        <v>350000</v>
      </c>
      <c r="N790" s="2" cm="1">
        <f t="array" ref="N790">IFERROR(INDEX(tblConsorcios[Prazo (meses)],MOD($J790,ROWS(tblConsorcios[Produto]))+1),"")</f>
        <v>200</v>
      </c>
      <c r="O790" s="20" cm="1">
        <f t="array" ref="O790">IFERROR(INDEX(tblConsorcios[Parcela Mensal (R$)],MOD($J790,ROWS(tblConsorcios[Produto]))+1),"")</f>
        <v>2219</v>
      </c>
      <c r="P790" s="20" cm="1">
        <f t="array" ref="P790">IFERROR(INDEX(tblClientes[Dividendo Mensal (R$)],INT($J790/ROWS(tblConsorcios[Produto]))+1),"")</f>
        <v>0</v>
      </c>
      <c r="Q790" s="20">
        <f t="shared" si="37"/>
        <v>-2219</v>
      </c>
      <c r="R790">
        <f t="shared" si="38"/>
        <v>0</v>
      </c>
    </row>
    <row r="791" spans="10:18" x14ac:dyDescent="0.2">
      <c r="J791">
        <f t="shared" si="36"/>
        <v>789</v>
      </c>
      <c r="K791" cm="1">
        <f t="array" ref="K791">IFERROR(INDEX(tblClientes[Cliente],INT($J791/ROWS(tblConsorcios[Produto]))+1),"")</f>
        <v>0</v>
      </c>
      <c r="L791" t="str" cm="1">
        <f t="array" ref="L791">IFERROR(INDEX(tblConsorcios[Produto],MOD($J791,ROWS(tblConsorcios[Produto]))+1),"")</f>
        <v>Imóvel IE330 – 240m</v>
      </c>
      <c r="M791" s="20" cm="1">
        <f t="array" ref="M791">IFERROR(INDEX(tblConsorcios[Valor da Carta (R$)],MOD($J791,ROWS(tblConsorcios[Produto]))+1),"")</f>
        <v>330000</v>
      </c>
      <c r="N791" s="2" cm="1">
        <f t="array" ref="N791">IFERROR(INDEX(tblConsorcios[Prazo (meses)],MOD($J791,ROWS(tblConsorcios[Produto]))+1),"")</f>
        <v>240</v>
      </c>
      <c r="O791" s="20" cm="1">
        <f t="array" ref="O791">IFERROR(INDEX(tblConsorcios[Parcela Mensal (R$)],MOD($J791,ROWS(tblConsorcios[Produto]))+1),"")</f>
        <v>1771</v>
      </c>
      <c r="P791" s="20" cm="1">
        <f t="array" ref="P791">IFERROR(INDEX(tblClientes[Dividendo Mensal (R$)],INT($J791/ROWS(tblConsorcios[Produto]))+1),"")</f>
        <v>0</v>
      </c>
      <c r="Q791" s="20">
        <f t="shared" si="37"/>
        <v>-1771</v>
      </c>
      <c r="R791">
        <f t="shared" si="38"/>
        <v>0</v>
      </c>
    </row>
    <row r="792" spans="10:18" x14ac:dyDescent="0.2">
      <c r="J792">
        <f t="shared" si="36"/>
        <v>790</v>
      </c>
      <c r="K792" cm="1">
        <f t="array" ref="K792">IFERROR(INDEX(tblClientes[Cliente],INT($J792/ROWS(tblConsorcios[Produto]))+1),"")</f>
        <v>0</v>
      </c>
      <c r="L792" t="str" cm="1">
        <f t="array" ref="L792">IFERROR(INDEX(tblConsorcios[Produto],MOD($J792,ROWS(tblConsorcios[Produto]))+1),"")</f>
        <v>Imóvel IE330 – 220m</v>
      </c>
      <c r="M792" s="20" cm="1">
        <f t="array" ref="M792">IFERROR(INDEX(tblConsorcios[Valor da Carta (R$)],MOD($J792,ROWS(tblConsorcios[Produto]))+1),"")</f>
        <v>330000</v>
      </c>
      <c r="N792" s="2" cm="1">
        <f t="array" ref="N792">IFERROR(INDEX(tblConsorcios[Prazo (meses)],MOD($J792,ROWS(tblConsorcios[Produto]))+1),"")</f>
        <v>220</v>
      </c>
      <c r="O792" s="20" cm="1">
        <f t="array" ref="O792">IFERROR(INDEX(tblConsorcios[Parcela Mensal (R$)],MOD($J792,ROWS(tblConsorcios[Produto]))+1),"")</f>
        <v>1917</v>
      </c>
      <c r="P792" s="20" cm="1">
        <f t="array" ref="P792">IFERROR(INDEX(tblClientes[Dividendo Mensal (R$)],INT($J792/ROWS(tblConsorcios[Produto]))+1),"")</f>
        <v>0</v>
      </c>
      <c r="Q792" s="20">
        <f t="shared" si="37"/>
        <v>-1917</v>
      </c>
      <c r="R792">
        <f t="shared" si="38"/>
        <v>0</v>
      </c>
    </row>
    <row r="793" spans="10:18" x14ac:dyDescent="0.2">
      <c r="J793">
        <f t="shared" si="36"/>
        <v>791</v>
      </c>
      <c r="K793" cm="1">
        <f t="array" ref="K793">IFERROR(INDEX(tblClientes[Cliente],INT($J793/ROWS(tblConsorcios[Produto]))+1),"")</f>
        <v>0</v>
      </c>
      <c r="L793" t="str" cm="1">
        <f t="array" ref="L793">IFERROR(INDEX(tblConsorcios[Produto],MOD($J793,ROWS(tblConsorcios[Produto]))+1),"")</f>
        <v>Imóvel IE330 – 200m</v>
      </c>
      <c r="M793" s="20" cm="1">
        <f t="array" ref="M793">IFERROR(INDEX(tblConsorcios[Valor da Carta (R$)],MOD($J793,ROWS(tblConsorcios[Produto]))+1),"")</f>
        <v>330000</v>
      </c>
      <c r="N793" s="2" cm="1">
        <f t="array" ref="N793">IFERROR(INDEX(tblConsorcios[Prazo (meses)],MOD($J793,ROWS(tblConsorcios[Produto]))+1),"")</f>
        <v>200</v>
      </c>
      <c r="O793" s="20" cm="1">
        <f t="array" ref="O793">IFERROR(INDEX(tblConsorcios[Parcela Mensal (R$)],MOD($J793,ROWS(tblConsorcios[Produto]))+1),"")</f>
        <v>2092.1999999999998</v>
      </c>
      <c r="P793" s="20" cm="1">
        <f t="array" ref="P793">IFERROR(INDEX(tblClientes[Dividendo Mensal (R$)],INT($J793/ROWS(tblConsorcios[Produto]))+1),"")</f>
        <v>0</v>
      </c>
      <c r="Q793" s="20">
        <f t="shared" si="37"/>
        <v>-2092.1999999999998</v>
      </c>
      <c r="R793">
        <f t="shared" si="38"/>
        <v>0</v>
      </c>
    </row>
    <row r="794" spans="10:18" x14ac:dyDescent="0.2">
      <c r="J794">
        <f t="shared" si="36"/>
        <v>792</v>
      </c>
      <c r="K794" cm="1">
        <f t="array" ref="K794">IFERROR(INDEX(tblClientes[Cliente],INT($J794/ROWS(tblConsorcios[Produto]))+1),"")</f>
        <v>0</v>
      </c>
      <c r="L794" t="str" cm="1">
        <f t="array" ref="L794">IFERROR(INDEX(tblConsorcios[Produto],MOD($J794,ROWS(tblConsorcios[Produto]))+1),"")</f>
        <v>Imóvel IE300 – 240m</v>
      </c>
      <c r="M794" s="20" cm="1">
        <f t="array" ref="M794">IFERROR(INDEX(tblConsorcios[Valor da Carta (R$)],MOD($J794,ROWS(tblConsorcios[Produto]))+1),"")</f>
        <v>300000</v>
      </c>
      <c r="N794" s="2" cm="1">
        <f t="array" ref="N794">IFERROR(INDEX(tblConsorcios[Prazo (meses)],MOD($J794,ROWS(tblConsorcios[Produto]))+1),"")</f>
        <v>240</v>
      </c>
      <c r="O794" s="20" cm="1">
        <f t="array" ref="O794">IFERROR(INDEX(tblConsorcios[Parcela Mensal (R$)],MOD($J794,ROWS(tblConsorcios[Produto]))+1),"")</f>
        <v>1610</v>
      </c>
      <c r="P794" s="20" cm="1">
        <f t="array" ref="P794">IFERROR(INDEX(tblClientes[Dividendo Mensal (R$)],INT($J794/ROWS(tblConsorcios[Produto]))+1),"")</f>
        <v>0</v>
      </c>
      <c r="Q794" s="20">
        <f t="shared" si="37"/>
        <v>-1610</v>
      </c>
      <c r="R794">
        <f t="shared" si="38"/>
        <v>0</v>
      </c>
    </row>
    <row r="795" spans="10:18" x14ac:dyDescent="0.2">
      <c r="J795">
        <f t="shared" si="36"/>
        <v>793</v>
      </c>
      <c r="K795" cm="1">
        <f t="array" ref="K795">IFERROR(INDEX(tblClientes[Cliente],INT($J795/ROWS(tblConsorcios[Produto]))+1),"")</f>
        <v>0</v>
      </c>
      <c r="L795" t="str" cm="1">
        <f t="array" ref="L795">IFERROR(INDEX(tblConsorcios[Produto],MOD($J795,ROWS(tblConsorcios[Produto]))+1),"")</f>
        <v>Imóvel IE300 – 220m</v>
      </c>
      <c r="M795" s="20" cm="1">
        <f t="array" ref="M795">IFERROR(INDEX(tblConsorcios[Valor da Carta (R$)],MOD($J795,ROWS(tblConsorcios[Produto]))+1),"")</f>
        <v>300000</v>
      </c>
      <c r="N795" s="2" cm="1">
        <f t="array" ref="N795">IFERROR(INDEX(tblConsorcios[Prazo (meses)],MOD($J795,ROWS(tblConsorcios[Produto]))+1),"")</f>
        <v>220</v>
      </c>
      <c r="O795" s="20" cm="1">
        <f t="array" ref="O795">IFERROR(INDEX(tblConsorcios[Parcela Mensal (R$)],MOD($J795,ROWS(tblConsorcios[Produto]))+1),"")</f>
        <v>1742.73</v>
      </c>
      <c r="P795" s="20" cm="1">
        <f t="array" ref="P795">IFERROR(INDEX(tblClientes[Dividendo Mensal (R$)],INT($J795/ROWS(tblConsorcios[Produto]))+1),"")</f>
        <v>0</v>
      </c>
      <c r="Q795" s="20">
        <f t="shared" si="37"/>
        <v>-1742.73</v>
      </c>
      <c r="R795">
        <f t="shared" si="38"/>
        <v>0</v>
      </c>
    </row>
    <row r="796" spans="10:18" x14ac:dyDescent="0.2">
      <c r="J796">
        <f t="shared" si="36"/>
        <v>794</v>
      </c>
      <c r="K796" cm="1">
        <f t="array" ref="K796">IFERROR(INDEX(tblClientes[Cliente],INT($J796/ROWS(tblConsorcios[Produto]))+1),"")</f>
        <v>0</v>
      </c>
      <c r="L796" t="str" cm="1">
        <f t="array" ref="L796">IFERROR(INDEX(tblConsorcios[Produto],MOD($J796,ROWS(tblConsorcios[Produto]))+1),"")</f>
        <v>Imóvel IE300 – 200m</v>
      </c>
      <c r="M796" s="20" cm="1">
        <f t="array" ref="M796">IFERROR(INDEX(tblConsorcios[Valor da Carta (R$)],MOD($J796,ROWS(tblConsorcios[Produto]))+1),"")</f>
        <v>300000</v>
      </c>
      <c r="N796" s="2" cm="1">
        <f t="array" ref="N796">IFERROR(INDEX(tblConsorcios[Prazo (meses)],MOD($J796,ROWS(tblConsorcios[Produto]))+1),"")</f>
        <v>200</v>
      </c>
      <c r="O796" s="20" cm="1">
        <f t="array" ref="O796">IFERROR(INDEX(tblConsorcios[Parcela Mensal (R$)],MOD($J796,ROWS(tblConsorcios[Produto]))+1),"")</f>
        <v>1902</v>
      </c>
      <c r="P796" s="20" cm="1">
        <f t="array" ref="P796">IFERROR(INDEX(tblClientes[Dividendo Mensal (R$)],INT($J796/ROWS(tblConsorcios[Produto]))+1),"")</f>
        <v>0</v>
      </c>
      <c r="Q796" s="20">
        <f t="shared" si="37"/>
        <v>-1902</v>
      </c>
      <c r="R796">
        <f t="shared" si="38"/>
        <v>0</v>
      </c>
    </row>
    <row r="797" spans="10:18" x14ac:dyDescent="0.2">
      <c r="J797">
        <f t="shared" si="36"/>
        <v>795</v>
      </c>
      <c r="K797" cm="1">
        <f t="array" ref="K797">IFERROR(INDEX(tblClientes[Cliente],INT($J797/ROWS(tblConsorcios[Produto]))+1),"")</f>
        <v>0</v>
      </c>
      <c r="L797" t="str" cm="1">
        <f t="array" ref="L797">IFERROR(INDEX(tblConsorcios[Produto],MOD($J797,ROWS(tblConsorcios[Produto]))+1),"")</f>
        <v>Imóvel IE240 – 240m</v>
      </c>
      <c r="M797" s="20" cm="1">
        <f t="array" ref="M797">IFERROR(INDEX(tblConsorcios[Valor da Carta (R$)],MOD($J797,ROWS(tblConsorcios[Produto]))+1),"")</f>
        <v>240000</v>
      </c>
      <c r="N797" s="2" cm="1">
        <f t="array" ref="N797">IFERROR(INDEX(tblConsorcios[Prazo (meses)],MOD($J797,ROWS(tblConsorcios[Produto]))+1),"")</f>
        <v>240</v>
      </c>
      <c r="O797" s="20" cm="1">
        <f t="array" ref="O797">IFERROR(INDEX(tblConsorcios[Parcela Mensal (R$)],MOD($J797,ROWS(tblConsorcios[Produto]))+1),"")</f>
        <v>1288</v>
      </c>
      <c r="P797" s="20" cm="1">
        <f t="array" ref="P797">IFERROR(INDEX(tblClientes[Dividendo Mensal (R$)],INT($J797/ROWS(tblConsorcios[Produto]))+1),"")</f>
        <v>0</v>
      </c>
      <c r="Q797" s="20">
        <f t="shared" si="37"/>
        <v>-1288</v>
      </c>
      <c r="R797">
        <f t="shared" si="38"/>
        <v>0</v>
      </c>
    </row>
    <row r="798" spans="10:18" x14ac:dyDescent="0.2">
      <c r="J798">
        <f t="shared" si="36"/>
        <v>796</v>
      </c>
      <c r="K798" cm="1">
        <f t="array" ref="K798">IFERROR(INDEX(tblClientes[Cliente],INT($J798/ROWS(tblConsorcios[Produto]))+1),"")</f>
        <v>0</v>
      </c>
      <c r="L798" t="str" cm="1">
        <f t="array" ref="L798">IFERROR(INDEX(tblConsorcios[Produto],MOD($J798,ROWS(tblConsorcios[Produto]))+1),"")</f>
        <v>Imóvel IE240 – 220m</v>
      </c>
      <c r="M798" s="20" cm="1">
        <f t="array" ref="M798">IFERROR(INDEX(tblConsorcios[Valor da Carta (R$)],MOD($J798,ROWS(tblConsorcios[Produto]))+1),"")</f>
        <v>240000</v>
      </c>
      <c r="N798" s="2" cm="1">
        <f t="array" ref="N798">IFERROR(INDEX(tblConsorcios[Prazo (meses)],MOD($J798,ROWS(tblConsorcios[Produto]))+1),"")</f>
        <v>220</v>
      </c>
      <c r="O798" s="20" cm="1">
        <f t="array" ref="O798">IFERROR(INDEX(tblConsorcios[Parcela Mensal (R$)],MOD($J798,ROWS(tblConsorcios[Produto]))+1),"")</f>
        <v>1394.18</v>
      </c>
      <c r="P798" s="20" cm="1">
        <f t="array" ref="P798">IFERROR(INDEX(tblClientes[Dividendo Mensal (R$)],INT($J798/ROWS(tblConsorcios[Produto]))+1),"")</f>
        <v>0</v>
      </c>
      <c r="Q798" s="20">
        <f t="shared" si="37"/>
        <v>-1394.18</v>
      </c>
      <c r="R798">
        <f t="shared" si="38"/>
        <v>0</v>
      </c>
    </row>
    <row r="799" spans="10:18" x14ac:dyDescent="0.2">
      <c r="J799">
        <f t="shared" si="36"/>
        <v>797</v>
      </c>
      <c r="K799" cm="1">
        <f t="array" ref="K799">IFERROR(INDEX(tblClientes[Cliente],INT($J799/ROWS(tblConsorcios[Produto]))+1),"")</f>
        <v>0</v>
      </c>
      <c r="L799" t="str" cm="1">
        <f t="array" ref="L799">IFERROR(INDEX(tblConsorcios[Produto],MOD($J799,ROWS(tblConsorcios[Produto]))+1),"")</f>
        <v>Imóvel IE240 – 200m</v>
      </c>
      <c r="M799" s="20" cm="1">
        <f t="array" ref="M799">IFERROR(INDEX(tblConsorcios[Valor da Carta (R$)],MOD($J799,ROWS(tblConsorcios[Produto]))+1),"")</f>
        <v>240000</v>
      </c>
      <c r="N799" s="2" cm="1">
        <f t="array" ref="N799">IFERROR(INDEX(tblConsorcios[Prazo (meses)],MOD($J799,ROWS(tblConsorcios[Produto]))+1),"")</f>
        <v>200</v>
      </c>
      <c r="O799" s="20" cm="1">
        <f t="array" ref="O799">IFERROR(INDEX(tblConsorcios[Parcela Mensal (R$)],MOD($J799,ROWS(tblConsorcios[Produto]))+1),"")</f>
        <v>1521.6</v>
      </c>
      <c r="P799" s="20" cm="1">
        <f t="array" ref="P799">IFERROR(INDEX(tblClientes[Dividendo Mensal (R$)],INT($J799/ROWS(tblConsorcios[Produto]))+1),"")</f>
        <v>0</v>
      </c>
      <c r="Q799" s="20">
        <f t="shared" si="37"/>
        <v>-1521.6</v>
      </c>
      <c r="R799">
        <f t="shared" si="38"/>
        <v>0</v>
      </c>
    </row>
    <row r="800" spans="10:18" x14ac:dyDescent="0.2">
      <c r="J800">
        <f t="shared" si="36"/>
        <v>798</v>
      </c>
      <c r="K800" cm="1">
        <f t="array" ref="K800">IFERROR(INDEX(tblClientes[Cliente],INT($J800/ROWS(tblConsorcios[Produto]))+1),"")</f>
        <v>0</v>
      </c>
      <c r="L800" t="str" cm="1">
        <f t="array" ref="L800">IFERROR(INDEX(tblConsorcios[Produto],MOD($J800,ROWS(tblConsorcios[Produto]))+1),"")</f>
        <v>Imóvel IE230 – 240m</v>
      </c>
      <c r="M800" s="20" cm="1">
        <f t="array" ref="M800">IFERROR(INDEX(tblConsorcios[Valor da Carta (R$)],MOD($J800,ROWS(tblConsorcios[Produto]))+1),"")</f>
        <v>230000</v>
      </c>
      <c r="N800" s="2" cm="1">
        <f t="array" ref="N800">IFERROR(INDEX(tblConsorcios[Prazo (meses)],MOD($J800,ROWS(tblConsorcios[Produto]))+1),"")</f>
        <v>240</v>
      </c>
      <c r="O800" s="20" cm="1">
        <f t="array" ref="O800">IFERROR(INDEX(tblConsorcios[Parcela Mensal (R$)],MOD($J800,ROWS(tblConsorcios[Produto]))+1),"")</f>
        <v>1234.33</v>
      </c>
      <c r="P800" s="20" cm="1">
        <f t="array" ref="P800">IFERROR(INDEX(tblClientes[Dividendo Mensal (R$)],INT($J800/ROWS(tblConsorcios[Produto]))+1),"")</f>
        <v>0</v>
      </c>
      <c r="Q800" s="20">
        <f t="shared" si="37"/>
        <v>-1234.33</v>
      </c>
      <c r="R800">
        <f t="shared" si="38"/>
        <v>0</v>
      </c>
    </row>
    <row r="801" spans="10:18" x14ac:dyDescent="0.2">
      <c r="J801">
        <f t="shared" si="36"/>
        <v>799</v>
      </c>
      <c r="K801" cm="1">
        <f t="array" ref="K801">IFERROR(INDEX(tblClientes[Cliente],INT($J801/ROWS(tblConsorcios[Produto]))+1),"")</f>
        <v>0</v>
      </c>
      <c r="L801" t="str" cm="1">
        <f t="array" ref="L801">IFERROR(INDEX(tblConsorcios[Produto],MOD($J801,ROWS(tblConsorcios[Produto]))+1),"")</f>
        <v>Imóvel IE230 – 220m</v>
      </c>
      <c r="M801" s="20" cm="1">
        <f t="array" ref="M801">IFERROR(INDEX(tblConsorcios[Valor da Carta (R$)],MOD($J801,ROWS(tblConsorcios[Produto]))+1),"")</f>
        <v>230000</v>
      </c>
      <c r="N801" s="2" cm="1">
        <f t="array" ref="N801">IFERROR(INDEX(tblConsorcios[Prazo (meses)],MOD($J801,ROWS(tblConsorcios[Produto]))+1),"")</f>
        <v>220</v>
      </c>
      <c r="O801" s="20" cm="1">
        <f t="array" ref="O801">IFERROR(INDEX(tblConsorcios[Parcela Mensal (R$)],MOD($J801,ROWS(tblConsorcios[Produto]))+1),"")</f>
        <v>1336.09</v>
      </c>
      <c r="P801" s="20" cm="1">
        <f t="array" ref="P801">IFERROR(INDEX(tblClientes[Dividendo Mensal (R$)],INT($J801/ROWS(tblConsorcios[Produto]))+1),"")</f>
        <v>0</v>
      </c>
      <c r="Q801" s="20">
        <f t="shared" si="37"/>
        <v>-1336.09</v>
      </c>
      <c r="R801">
        <f t="shared" si="38"/>
        <v>0</v>
      </c>
    </row>
    <row r="802" spans="10:18" x14ac:dyDescent="0.2">
      <c r="J802">
        <f t="shared" si="36"/>
        <v>800</v>
      </c>
      <c r="K802" cm="1">
        <f t="array" ref="K802">IFERROR(INDEX(tblClientes[Cliente],INT($J802/ROWS(tblConsorcios[Produto]))+1),"")</f>
        <v>0</v>
      </c>
      <c r="L802" t="str" cm="1">
        <f t="array" ref="L802">IFERROR(INDEX(tblConsorcios[Produto],MOD($J802,ROWS(tblConsorcios[Produto]))+1),"")</f>
        <v>Imóvel IE230 – 200m</v>
      </c>
      <c r="M802" s="20" cm="1">
        <f t="array" ref="M802">IFERROR(INDEX(tblConsorcios[Valor da Carta (R$)],MOD($J802,ROWS(tblConsorcios[Produto]))+1),"")</f>
        <v>230000</v>
      </c>
      <c r="N802" s="2" cm="1">
        <f t="array" ref="N802">IFERROR(INDEX(tblConsorcios[Prazo (meses)],MOD($J802,ROWS(tblConsorcios[Produto]))+1),"")</f>
        <v>200</v>
      </c>
      <c r="O802" s="20" cm="1">
        <f t="array" ref="O802">IFERROR(INDEX(tblConsorcios[Parcela Mensal (R$)],MOD($J802,ROWS(tblConsorcios[Produto]))+1),"")</f>
        <v>1458.2</v>
      </c>
      <c r="P802" s="20" cm="1">
        <f t="array" ref="P802">IFERROR(INDEX(tblClientes[Dividendo Mensal (R$)],INT($J802/ROWS(tblConsorcios[Produto]))+1),"")</f>
        <v>0</v>
      </c>
      <c r="Q802" s="20">
        <f t="shared" si="37"/>
        <v>-1458.2</v>
      </c>
      <c r="R802">
        <f t="shared" si="38"/>
        <v>0</v>
      </c>
    </row>
    <row r="803" spans="10:18" x14ac:dyDescent="0.2">
      <c r="J803">
        <f t="shared" si="36"/>
        <v>801</v>
      </c>
      <c r="K803" cm="1">
        <f t="array" ref="K803">IFERROR(INDEX(tblClientes[Cliente],INT($J803/ROWS(tblConsorcios[Produto]))+1),"")</f>
        <v>0</v>
      </c>
      <c r="L803" t="str" cm="1">
        <f t="array" ref="L803">IFERROR(INDEX(tblConsorcios[Produto],MOD($J803,ROWS(tblConsorcios[Produto]))+1),"")</f>
        <v>Imóvel IE220 – 240m</v>
      </c>
      <c r="M803" s="20" cm="1">
        <f t="array" ref="M803">IFERROR(INDEX(tblConsorcios[Valor da Carta (R$)],MOD($J803,ROWS(tblConsorcios[Produto]))+1),"")</f>
        <v>220000</v>
      </c>
      <c r="N803" s="2" cm="1">
        <f t="array" ref="N803">IFERROR(INDEX(tblConsorcios[Prazo (meses)],MOD($J803,ROWS(tblConsorcios[Produto]))+1),"")</f>
        <v>240</v>
      </c>
      <c r="O803" s="20" cm="1">
        <f t="array" ref="O803">IFERROR(INDEX(tblConsorcios[Parcela Mensal (R$)],MOD($J803,ROWS(tblConsorcios[Produto]))+1),"")</f>
        <v>1180.67</v>
      </c>
      <c r="P803" s="20" cm="1">
        <f t="array" ref="P803">IFERROR(INDEX(tblClientes[Dividendo Mensal (R$)],INT($J803/ROWS(tblConsorcios[Produto]))+1),"")</f>
        <v>0</v>
      </c>
      <c r="Q803" s="20">
        <f t="shared" si="37"/>
        <v>-1180.67</v>
      </c>
      <c r="R803">
        <f t="shared" si="38"/>
        <v>0</v>
      </c>
    </row>
    <row r="804" spans="10:18" x14ac:dyDescent="0.2">
      <c r="J804">
        <f t="shared" si="36"/>
        <v>802</v>
      </c>
      <c r="K804" cm="1">
        <f t="array" ref="K804">IFERROR(INDEX(tblClientes[Cliente],INT($J804/ROWS(tblConsorcios[Produto]))+1),"")</f>
        <v>0</v>
      </c>
      <c r="L804" t="str" cm="1">
        <f t="array" ref="L804">IFERROR(INDEX(tblConsorcios[Produto],MOD($J804,ROWS(tblConsorcios[Produto]))+1),"")</f>
        <v>Imóvel IE220 – 220m</v>
      </c>
      <c r="M804" s="20" cm="1">
        <f t="array" ref="M804">IFERROR(INDEX(tblConsorcios[Valor da Carta (R$)],MOD($J804,ROWS(tblConsorcios[Produto]))+1),"")</f>
        <v>220000</v>
      </c>
      <c r="N804" s="2" cm="1">
        <f t="array" ref="N804">IFERROR(INDEX(tblConsorcios[Prazo (meses)],MOD($J804,ROWS(tblConsorcios[Produto]))+1),"")</f>
        <v>220</v>
      </c>
      <c r="O804" s="20" cm="1">
        <f t="array" ref="O804">IFERROR(INDEX(tblConsorcios[Parcela Mensal (R$)],MOD($J804,ROWS(tblConsorcios[Produto]))+1),"")</f>
        <v>1278</v>
      </c>
      <c r="P804" s="20" cm="1">
        <f t="array" ref="P804">IFERROR(INDEX(tblClientes[Dividendo Mensal (R$)],INT($J804/ROWS(tblConsorcios[Produto]))+1),"")</f>
        <v>0</v>
      </c>
      <c r="Q804" s="20">
        <f t="shared" si="37"/>
        <v>-1278</v>
      </c>
      <c r="R804">
        <f t="shared" si="38"/>
        <v>0</v>
      </c>
    </row>
    <row r="805" spans="10:18" x14ac:dyDescent="0.2">
      <c r="J805">
        <f t="shared" si="36"/>
        <v>803</v>
      </c>
      <c r="K805" cm="1">
        <f t="array" ref="K805">IFERROR(INDEX(tblClientes[Cliente],INT($J805/ROWS(tblConsorcios[Produto]))+1),"")</f>
        <v>0</v>
      </c>
      <c r="L805" t="str" cm="1">
        <f t="array" ref="L805">IFERROR(INDEX(tblConsorcios[Produto],MOD($J805,ROWS(tblConsorcios[Produto]))+1),"")</f>
        <v>Imóvel IE220 – 200m</v>
      </c>
      <c r="M805" s="20" cm="1">
        <f t="array" ref="M805">IFERROR(INDEX(tblConsorcios[Valor da Carta (R$)],MOD($J805,ROWS(tblConsorcios[Produto]))+1),"")</f>
        <v>220000</v>
      </c>
      <c r="N805" s="2" cm="1">
        <f t="array" ref="N805">IFERROR(INDEX(tblConsorcios[Prazo (meses)],MOD($J805,ROWS(tblConsorcios[Produto]))+1),"")</f>
        <v>200</v>
      </c>
      <c r="O805" s="20" cm="1">
        <f t="array" ref="O805">IFERROR(INDEX(tblConsorcios[Parcela Mensal (R$)],MOD($J805,ROWS(tblConsorcios[Produto]))+1),"")</f>
        <v>1394.8</v>
      </c>
      <c r="P805" s="20" cm="1">
        <f t="array" ref="P805">IFERROR(INDEX(tblClientes[Dividendo Mensal (R$)],INT($J805/ROWS(tblConsorcios[Produto]))+1),"")</f>
        <v>0</v>
      </c>
      <c r="Q805" s="20">
        <f t="shared" si="37"/>
        <v>-1394.8</v>
      </c>
      <c r="R805">
        <f t="shared" si="38"/>
        <v>0</v>
      </c>
    </row>
    <row r="806" spans="10:18" x14ac:dyDescent="0.2">
      <c r="J806">
        <f t="shared" si="36"/>
        <v>804</v>
      </c>
      <c r="K806" cm="1">
        <f t="array" ref="K806">IFERROR(INDEX(tblClientes[Cliente],INT($J806/ROWS(tblConsorcios[Produto]))+1),"")</f>
        <v>0</v>
      </c>
      <c r="L806" t="str" cm="1">
        <f t="array" ref="L806">IFERROR(INDEX(tblConsorcios[Produto],MOD($J806,ROWS(tblConsorcios[Produto]))+1),"")</f>
        <v>Imóvel IE200 – 240m</v>
      </c>
      <c r="M806" s="20" cm="1">
        <f t="array" ref="M806">IFERROR(INDEX(tblConsorcios[Valor da Carta (R$)],MOD($J806,ROWS(tblConsorcios[Produto]))+1),"")</f>
        <v>200000</v>
      </c>
      <c r="N806" s="2" cm="1">
        <f t="array" ref="N806">IFERROR(INDEX(tblConsorcios[Prazo (meses)],MOD($J806,ROWS(tblConsorcios[Produto]))+1),"")</f>
        <v>240</v>
      </c>
      <c r="O806" s="20" cm="1">
        <f t="array" ref="O806">IFERROR(INDEX(tblConsorcios[Parcela Mensal (R$)],MOD($J806,ROWS(tblConsorcios[Produto]))+1),"")</f>
        <v>1073.33</v>
      </c>
      <c r="P806" s="20" cm="1">
        <f t="array" ref="P806">IFERROR(INDEX(tblClientes[Dividendo Mensal (R$)],INT($J806/ROWS(tblConsorcios[Produto]))+1),"")</f>
        <v>0</v>
      </c>
      <c r="Q806" s="20">
        <f t="shared" si="37"/>
        <v>-1073.33</v>
      </c>
      <c r="R806">
        <f t="shared" si="38"/>
        <v>0</v>
      </c>
    </row>
    <row r="807" spans="10:18" x14ac:dyDescent="0.2">
      <c r="J807">
        <f t="shared" si="36"/>
        <v>805</v>
      </c>
      <c r="K807" cm="1">
        <f t="array" ref="K807">IFERROR(INDEX(tblClientes[Cliente],INT($J807/ROWS(tblConsorcios[Produto]))+1),"")</f>
        <v>0</v>
      </c>
      <c r="L807" t="str" cm="1">
        <f t="array" ref="L807">IFERROR(INDEX(tblConsorcios[Produto],MOD($J807,ROWS(tblConsorcios[Produto]))+1),"")</f>
        <v>Imóvel IE200 – 220m</v>
      </c>
      <c r="M807" s="20" cm="1">
        <f t="array" ref="M807">IFERROR(INDEX(tblConsorcios[Valor da Carta (R$)],MOD($J807,ROWS(tblConsorcios[Produto]))+1),"")</f>
        <v>200000</v>
      </c>
      <c r="N807" s="2" cm="1">
        <f t="array" ref="N807">IFERROR(INDEX(tblConsorcios[Prazo (meses)],MOD($J807,ROWS(tblConsorcios[Produto]))+1),"")</f>
        <v>220</v>
      </c>
      <c r="O807" s="20" cm="1">
        <f t="array" ref="O807">IFERROR(INDEX(tblConsorcios[Parcela Mensal (R$)],MOD($J807,ROWS(tblConsorcios[Produto]))+1),"")</f>
        <v>1161.82</v>
      </c>
      <c r="P807" s="20" cm="1">
        <f t="array" ref="P807">IFERROR(INDEX(tblClientes[Dividendo Mensal (R$)],INT($J807/ROWS(tblConsorcios[Produto]))+1),"")</f>
        <v>0</v>
      </c>
      <c r="Q807" s="20">
        <f t="shared" si="37"/>
        <v>-1161.82</v>
      </c>
      <c r="R807">
        <f t="shared" si="38"/>
        <v>0</v>
      </c>
    </row>
    <row r="808" spans="10:18" x14ac:dyDescent="0.2">
      <c r="J808">
        <f t="shared" si="36"/>
        <v>806</v>
      </c>
      <c r="K808" cm="1">
        <f t="array" ref="K808">IFERROR(INDEX(tblClientes[Cliente],INT($J808/ROWS(tblConsorcios[Produto]))+1),"")</f>
        <v>0</v>
      </c>
      <c r="L808" t="str" cm="1">
        <f t="array" ref="L808">IFERROR(INDEX(tblConsorcios[Produto],MOD($J808,ROWS(tblConsorcios[Produto]))+1),"")</f>
        <v>Imóvel IE200 – 200m</v>
      </c>
      <c r="M808" s="20" cm="1">
        <f t="array" ref="M808">IFERROR(INDEX(tblConsorcios[Valor da Carta (R$)],MOD($J808,ROWS(tblConsorcios[Produto]))+1),"")</f>
        <v>200000</v>
      </c>
      <c r="N808" s="2" cm="1">
        <f t="array" ref="N808">IFERROR(INDEX(tblConsorcios[Prazo (meses)],MOD($J808,ROWS(tblConsorcios[Produto]))+1),"")</f>
        <v>200</v>
      </c>
      <c r="O808" s="20" cm="1">
        <f t="array" ref="O808">IFERROR(INDEX(tblConsorcios[Parcela Mensal (R$)],MOD($J808,ROWS(tblConsorcios[Produto]))+1),"")</f>
        <v>1268</v>
      </c>
      <c r="P808" s="20" cm="1">
        <f t="array" ref="P808">IFERROR(INDEX(tblClientes[Dividendo Mensal (R$)],INT($J808/ROWS(tblConsorcios[Produto]))+1),"")</f>
        <v>0</v>
      </c>
      <c r="Q808" s="20">
        <f t="shared" si="37"/>
        <v>-1268</v>
      </c>
      <c r="R808">
        <f t="shared" si="38"/>
        <v>0</v>
      </c>
    </row>
    <row r="809" spans="10:18" x14ac:dyDescent="0.2">
      <c r="J809">
        <f t="shared" si="36"/>
        <v>807</v>
      </c>
      <c r="K809" cm="1">
        <f t="array" ref="K809">IFERROR(INDEX(tblClientes[Cliente],INT($J809/ROWS(tblConsorcios[Produto]))+1),"")</f>
        <v>0</v>
      </c>
      <c r="L809" t="str" cm="1">
        <f t="array" ref="L809">IFERROR(INDEX(tblConsorcios[Produto],MOD($J809,ROWS(tblConsorcios[Produto]))+1),"")</f>
        <v>Imóvel IE150 – 240m</v>
      </c>
      <c r="M809" s="20" cm="1">
        <f t="array" ref="M809">IFERROR(INDEX(tblConsorcios[Valor da Carta (R$)],MOD($J809,ROWS(tblConsorcios[Produto]))+1),"")</f>
        <v>150000</v>
      </c>
      <c r="N809" s="2" cm="1">
        <f t="array" ref="N809">IFERROR(INDEX(tblConsorcios[Prazo (meses)],MOD($J809,ROWS(tblConsorcios[Produto]))+1),"")</f>
        <v>240</v>
      </c>
      <c r="O809" s="20" cm="1">
        <f t="array" ref="O809">IFERROR(INDEX(tblConsorcios[Parcela Mensal (R$)],MOD($J809,ROWS(tblConsorcios[Produto]))+1),"")</f>
        <v>805</v>
      </c>
      <c r="P809" s="20" cm="1">
        <f t="array" ref="P809">IFERROR(INDEX(tblClientes[Dividendo Mensal (R$)],INT($J809/ROWS(tblConsorcios[Produto]))+1),"")</f>
        <v>0</v>
      </c>
      <c r="Q809" s="20">
        <f t="shared" si="37"/>
        <v>-805</v>
      </c>
      <c r="R809">
        <f t="shared" si="38"/>
        <v>0</v>
      </c>
    </row>
    <row r="810" spans="10:18" x14ac:dyDescent="0.2">
      <c r="J810">
        <f t="shared" si="36"/>
        <v>808</v>
      </c>
      <c r="K810" cm="1">
        <f t="array" ref="K810">IFERROR(INDEX(tblClientes[Cliente],INT($J810/ROWS(tblConsorcios[Produto]))+1),"")</f>
        <v>0</v>
      </c>
      <c r="L810" t="str" cm="1">
        <f t="array" ref="L810">IFERROR(INDEX(tblConsorcios[Produto],MOD($J810,ROWS(tblConsorcios[Produto]))+1),"")</f>
        <v>Imóvel IE150 – 220m</v>
      </c>
      <c r="M810" s="20" cm="1">
        <f t="array" ref="M810">IFERROR(INDEX(tblConsorcios[Valor da Carta (R$)],MOD($J810,ROWS(tblConsorcios[Produto]))+1),"")</f>
        <v>150000</v>
      </c>
      <c r="N810" s="2" cm="1">
        <f t="array" ref="N810">IFERROR(INDEX(tblConsorcios[Prazo (meses)],MOD($J810,ROWS(tblConsorcios[Produto]))+1),"")</f>
        <v>220</v>
      </c>
      <c r="O810" s="20" cm="1">
        <f t="array" ref="O810">IFERROR(INDEX(tblConsorcios[Parcela Mensal (R$)],MOD($J810,ROWS(tblConsorcios[Produto]))+1),"")</f>
        <v>871.36</v>
      </c>
      <c r="P810" s="20" cm="1">
        <f t="array" ref="P810">IFERROR(INDEX(tblClientes[Dividendo Mensal (R$)],INT($J810/ROWS(tblConsorcios[Produto]))+1),"")</f>
        <v>0</v>
      </c>
      <c r="Q810" s="20">
        <f t="shared" si="37"/>
        <v>-871.36</v>
      </c>
      <c r="R810">
        <f t="shared" si="38"/>
        <v>0</v>
      </c>
    </row>
    <row r="811" spans="10:18" x14ac:dyDescent="0.2">
      <c r="J811">
        <f t="shared" si="36"/>
        <v>809</v>
      </c>
      <c r="K811" cm="1">
        <f t="array" ref="K811">IFERROR(INDEX(tblClientes[Cliente],INT($J811/ROWS(tblConsorcios[Produto]))+1),"")</f>
        <v>0</v>
      </c>
      <c r="L811" t="str" cm="1">
        <f t="array" ref="L811">IFERROR(INDEX(tblConsorcios[Produto],MOD($J811,ROWS(tblConsorcios[Produto]))+1),"")</f>
        <v>Imóvel IE150 – 200m</v>
      </c>
      <c r="M811" s="20" cm="1">
        <f t="array" ref="M811">IFERROR(INDEX(tblConsorcios[Valor da Carta (R$)],MOD($J811,ROWS(tblConsorcios[Produto]))+1),"")</f>
        <v>150000</v>
      </c>
      <c r="N811" s="2" cm="1">
        <f t="array" ref="N811">IFERROR(INDEX(tblConsorcios[Prazo (meses)],MOD($J811,ROWS(tblConsorcios[Produto]))+1),"")</f>
        <v>200</v>
      </c>
      <c r="O811" s="20" cm="1">
        <f t="array" ref="O811">IFERROR(INDEX(tblConsorcios[Parcela Mensal (R$)],MOD($J811,ROWS(tblConsorcios[Produto]))+1),"")</f>
        <v>951</v>
      </c>
      <c r="P811" s="20" cm="1">
        <f t="array" ref="P811">IFERROR(INDEX(tblClientes[Dividendo Mensal (R$)],INT($J811/ROWS(tblConsorcios[Produto]))+1),"")</f>
        <v>0</v>
      </c>
      <c r="Q811" s="20">
        <f t="shared" si="37"/>
        <v>-951</v>
      </c>
      <c r="R811">
        <f t="shared" si="38"/>
        <v>0</v>
      </c>
    </row>
    <row r="812" spans="10:18" x14ac:dyDescent="0.2">
      <c r="J812">
        <f t="shared" si="36"/>
        <v>810</v>
      </c>
      <c r="K812" cm="1">
        <f t="array" ref="K812">IFERROR(INDEX(tblClientes[Cliente],INT($J812/ROWS(tblConsorcios[Produto]))+1),"")</f>
        <v>0</v>
      </c>
      <c r="L812" t="str" cm="1">
        <f t="array" ref="L812">IFERROR(INDEX(tblConsorcios[Produto],MOD($J812,ROWS(tblConsorcios[Produto]))+1),"")</f>
        <v>Imóvel IE140 – 240m</v>
      </c>
      <c r="M812" s="20" cm="1">
        <f t="array" ref="M812">IFERROR(INDEX(tblConsorcios[Valor da Carta (R$)],MOD($J812,ROWS(tblConsorcios[Produto]))+1),"")</f>
        <v>140000</v>
      </c>
      <c r="N812" s="2" cm="1">
        <f t="array" ref="N812">IFERROR(INDEX(tblConsorcios[Prazo (meses)],MOD($J812,ROWS(tblConsorcios[Produto]))+1),"")</f>
        <v>240</v>
      </c>
      <c r="O812" s="20" cm="1">
        <f t="array" ref="O812">IFERROR(INDEX(tblConsorcios[Parcela Mensal (R$)],MOD($J812,ROWS(tblConsorcios[Produto]))+1),"")</f>
        <v>751.33</v>
      </c>
      <c r="P812" s="20" cm="1">
        <f t="array" ref="P812">IFERROR(INDEX(tblClientes[Dividendo Mensal (R$)],INT($J812/ROWS(tblConsorcios[Produto]))+1),"")</f>
        <v>0</v>
      </c>
      <c r="Q812" s="20">
        <f t="shared" si="37"/>
        <v>-751.33</v>
      </c>
      <c r="R812">
        <f t="shared" si="38"/>
        <v>0</v>
      </c>
    </row>
    <row r="813" spans="10:18" x14ac:dyDescent="0.2">
      <c r="J813">
        <f t="shared" si="36"/>
        <v>811</v>
      </c>
      <c r="K813" cm="1">
        <f t="array" ref="K813">IFERROR(INDEX(tblClientes[Cliente],INT($J813/ROWS(tblConsorcios[Produto]))+1),"")</f>
        <v>0</v>
      </c>
      <c r="L813" t="str" cm="1">
        <f t="array" ref="L813">IFERROR(INDEX(tblConsorcios[Produto],MOD($J813,ROWS(tblConsorcios[Produto]))+1),"")</f>
        <v>Imóvel IE140 – 220m</v>
      </c>
      <c r="M813" s="20" cm="1">
        <f t="array" ref="M813">IFERROR(INDEX(tblConsorcios[Valor da Carta (R$)],MOD($J813,ROWS(tblConsorcios[Produto]))+1),"")</f>
        <v>140000</v>
      </c>
      <c r="N813" s="2" cm="1">
        <f t="array" ref="N813">IFERROR(INDEX(tblConsorcios[Prazo (meses)],MOD($J813,ROWS(tblConsorcios[Produto]))+1),"")</f>
        <v>220</v>
      </c>
      <c r="O813" s="20" cm="1">
        <f t="array" ref="O813">IFERROR(INDEX(tblConsorcios[Parcela Mensal (R$)],MOD($J813,ROWS(tblConsorcios[Produto]))+1),"")</f>
        <v>813.27</v>
      </c>
      <c r="P813" s="20" cm="1">
        <f t="array" ref="P813">IFERROR(INDEX(tblClientes[Dividendo Mensal (R$)],INT($J813/ROWS(tblConsorcios[Produto]))+1),"")</f>
        <v>0</v>
      </c>
      <c r="Q813" s="20">
        <f t="shared" si="37"/>
        <v>-813.27</v>
      </c>
      <c r="R813">
        <f t="shared" si="38"/>
        <v>0</v>
      </c>
    </row>
    <row r="814" spans="10:18" x14ac:dyDescent="0.2">
      <c r="J814">
        <f t="shared" si="36"/>
        <v>812</v>
      </c>
      <c r="K814" cm="1">
        <f t="array" ref="K814">IFERROR(INDEX(tblClientes[Cliente],INT($J814/ROWS(tblConsorcios[Produto]))+1),"")</f>
        <v>0</v>
      </c>
      <c r="L814" t="str" cm="1">
        <f t="array" ref="L814">IFERROR(INDEX(tblConsorcios[Produto],MOD($J814,ROWS(tblConsorcios[Produto]))+1),"")</f>
        <v>Imóvel IE140 – 200m</v>
      </c>
      <c r="M814" s="20" cm="1">
        <f t="array" ref="M814">IFERROR(INDEX(tblConsorcios[Valor da Carta (R$)],MOD($J814,ROWS(tblConsorcios[Produto]))+1),"")</f>
        <v>140000</v>
      </c>
      <c r="N814" s="2" cm="1">
        <f t="array" ref="N814">IFERROR(INDEX(tblConsorcios[Prazo (meses)],MOD($J814,ROWS(tblConsorcios[Produto]))+1),"")</f>
        <v>200</v>
      </c>
      <c r="O814" s="20" cm="1">
        <f t="array" ref="O814">IFERROR(INDEX(tblConsorcios[Parcela Mensal (R$)],MOD($J814,ROWS(tblConsorcios[Produto]))+1),"")</f>
        <v>887.6</v>
      </c>
      <c r="P814" s="20" cm="1">
        <f t="array" ref="P814">IFERROR(INDEX(tblClientes[Dividendo Mensal (R$)],INT($J814/ROWS(tblConsorcios[Produto]))+1),"")</f>
        <v>0</v>
      </c>
      <c r="Q814" s="20">
        <f t="shared" si="37"/>
        <v>-887.6</v>
      </c>
      <c r="R814">
        <f t="shared" si="38"/>
        <v>0</v>
      </c>
    </row>
    <row r="815" spans="10:18" x14ac:dyDescent="0.2">
      <c r="J815">
        <f t="shared" si="36"/>
        <v>813</v>
      </c>
      <c r="K815" cm="1">
        <f t="array" ref="K815">IFERROR(INDEX(tblClientes[Cliente],INT($J815/ROWS(tblConsorcios[Produto]))+1),"")</f>
        <v>0</v>
      </c>
      <c r="L815" t="str" cm="1">
        <f t="array" ref="L815">IFERROR(INDEX(tblConsorcios[Produto],MOD($J815,ROWS(tblConsorcios[Produto]))+1),"")</f>
        <v>Imóvel IE130 – 240m</v>
      </c>
      <c r="M815" s="20" cm="1">
        <f t="array" ref="M815">IFERROR(INDEX(tblConsorcios[Valor da Carta (R$)],MOD($J815,ROWS(tblConsorcios[Produto]))+1),"")</f>
        <v>130000</v>
      </c>
      <c r="N815" s="2" cm="1">
        <f t="array" ref="N815">IFERROR(INDEX(tblConsorcios[Prazo (meses)],MOD($J815,ROWS(tblConsorcios[Produto]))+1),"")</f>
        <v>240</v>
      </c>
      <c r="O815" s="20" cm="1">
        <f t="array" ref="O815">IFERROR(INDEX(tblConsorcios[Parcela Mensal (R$)],MOD($J815,ROWS(tblConsorcios[Produto]))+1),"")</f>
        <v>697.67</v>
      </c>
      <c r="P815" s="20" cm="1">
        <f t="array" ref="P815">IFERROR(INDEX(tblClientes[Dividendo Mensal (R$)],INT($J815/ROWS(tblConsorcios[Produto]))+1),"")</f>
        <v>0</v>
      </c>
      <c r="Q815" s="20">
        <f t="shared" si="37"/>
        <v>-697.67</v>
      </c>
      <c r="R815">
        <f t="shared" si="38"/>
        <v>0</v>
      </c>
    </row>
    <row r="816" spans="10:18" x14ac:dyDescent="0.2">
      <c r="J816">
        <f t="shared" si="36"/>
        <v>814</v>
      </c>
      <c r="K816" cm="1">
        <f t="array" ref="K816">IFERROR(INDEX(tblClientes[Cliente],INT($J816/ROWS(tblConsorcios[Produto]))+1),"")</f>
        <v>0</v>
      </c>
      <c r="L816" t="str" cm="1">
        <f t="array" ref="L816">IFERROR(INDEX(tblConsorcios[Produto],MOD($J816,ROWS(tblConsorcios[Produto]))+1),"")</f>
        <v>Imóvel IE130 – 220m</v>
      </c>
      <c r="M816" s="20" cm="1">
        <f t="array" ref="M816">IFERROR(INDEX(tblConsorcios[Valor da Carta (R$)],MOD($J816,ROWS(tblConsorcios[Produto]))+1),"")</f>
        <v>130000</v>
      </c>
      <c r="N816" s="2" cm="1">
        <f t="array" ref="N816">IFERROR(INDEX(tblConsorcios[Prazo (meses)],MOD($J816,ROWS(tblConsorcios[Produto]))+1),"")</f>
        <v>220</v>
      </c>
      <c r="O816" s="20" cm="1">
        <f t="array" ref="O816">IFERROR(INDEX(tblConsorcios[Parcela Mensal (R$)],MOD($J816,ROWS(tblConsorcios[Produto]))+1),"")</f>
        <v>755.18</v>
      </c>
      <c r="P816" s="20" cm="1">
        <f t="array" ref="P816">IFERROR(INDEX(tblClientes[Dividendo Mensal (R$)],INT($J816/ROWS(tblConsorcios[Produto]))+1),"")</f>
        <v>0</v>
      </c>
      <c r="Q816" s="20">
        <f t="shared" si="37"/>
        <v>-755.18</v>
      </c>
      <c r="R816">
        <f t="shared" si="38"/>
        <v>0</v>
      </c>
    </row>
    <row r="817" spans="10:18" x14ac:dyDescent="0.2">
      <c r="J817">
        <f t="shared" si="36"/>
        <v>815</v>
      </c>
      <c r="K817" cm="1">
        <f t="array" ref="K817">IFERROR(INDEX(tblClientes[Cliente],INT($J817/ROWS(tblConsorcios[Produto]))+1),"")</f>
        <v>0</v>
      </c>
      <c r="L817" t="str" cm="1">
        <f t="array" ref="L817">IFERROR(INDEX(tblConsorcios[Produto],MOD($J817,ROWS(tblConsorcios[Produto]))+1),"")</f>
        <v>Imóvel IE130 – 200m</v>
      </c>
      <c r="M817" s="20" cm="1">
        <f t="array" ref="M817">IFERROR(INDEX(tblConsorcios[Valor da Carta (R$)],MOD($J817,ROWS(tblConsorcios[Produto]))+1),"")</f>
        <v>130000</v>
      </c>
      <c r="N817" s="2" cm="1">
        <f t="array" ref="N817">IFERROR(INDEX(tblConsorcios[Prazo (meses)],MOD($J817,ROWS(tblConsorcios[Produto]))+1),"")</f>
        <v>200</v>
      </c>
      <c r="O817" s="20" cm="1">
        <f t="array" ref="O817">IFERROR(INDEX(tblConsorcios[Parcela Mensal (R$)],MOD($J817,ROWS(tblConsorcios[Produto]))+1),"")</f>
        <v>824.2</v>
      </c>
      <c r="P817" s="20" cm="1">
        <f t="array" ref="P817">IFERROR(INDEX(tblClientes[Dividendo Mensal (R$)],INT($J817/ROWS(tblConsorcios[Produto]))+1),"")</f>
        <v>0</v>
      </c>
      <c r="Q817" s="20">
        <f t="shared" si="37"/>
        <v>-824.2</v>
      </c>
      <c r="R817">
        <f t="shared" si="38"/>
        <v>0</v>
      </c>
    </row>
    <row r="818" spans="10:18" x14ac:dyDescent="0.2">
      <c r="J818">
        <f t="shared" si="36"/>
        <v>816</v>
      </c>
      <c r="K818" cm="1">
        <f t="array" ref="K818">IFERROR(INDEX(tblClientes[Cliente],INT($J818/ROWS(tblConsorcios[Produto]))+1),"")</f>
        <v>0</v>
      </c>
      <c r="L818" t="str" cm="1">
        <f t="array" ref="L818">IFERROR(INDEX(tblConsorcios[Produto],MOD($J818,ROWS(tblConsorcios[Produto]))+1),"")</f>
        <v>Imóvel IE120 – 240m</v>
      </c>
      <c r="M818" s="20" cm="1">
        <f t="array" ref="M818">IFERROR(INDEX(tblConsorcios[Valor da Carta (R$)],MOD($J818,ROWS(tblConsorcios[Produto]))+1),"")</f>
        <v>120000</v>
      </c>
      <c r="N818" s="2" cm="1">
        <f t="array" ref="N818">IFERROR(INDEX(tblConsorcios[Prazo (meses)],MOD($J818,ROWS(tblConsorcios[Produto]))+1),"")</f>
        <v>240</v>
      </c>
      <c r="O818" s="20" cm="1">
        <f t="array" ref="O818">IFERROR(INDEX(tblConsorcios[Parcela Mensal (R$)],MOD($J818,ROWS(tblConsorcios[Produto]))+1),"")</f>
        <v>644</v>
      </c>
      <c r="P818" s="20" cm="1">
        <f t="array" ref="P818">IFERROR(INDEX(tblClientes[Dividendo Mensal (R$)],INT($J818/ROWS(tblConsorcios[Produto]))+1),"")</f>
        <v>0</v>
      </c>
      <c r="Q818" s="20">
        <f t="shared" si="37"/>
        <v>-644</v>
      </c>
      <c r="R818">
        <f t="shared" si="38"/>
        <v>0</v>
      </c>
    </row>
    <row r="819" spans="10:18" x14ac:dyDescent="0.2">
      <c r="J819">
        <f t="shared" si="36"/>
        <v>817</v>
      </c>
      <c r="K819" cm="1">
        <f t="array" ref="K819">IFERROR(INDEX(tblClientes[Cliente],INT($J819/ROWS(tblConsorcios[Produto]))+1),"")</f>
        <v>0</v>
      </c>
      <c r="L819" t="str" cm="1">
        <f t="array" ref="L819">IFERROR(INDEX(tblConsorcios[Produto],MOD($J819,ROWS(tblConsorcios[Produto]))+1),"")</f>
        <v>Imóvel IE120 – 220m</v>
      </c>
      <c r="M819" s="20" cm="1">
        <f t="array" ref="M819">IFERROR(INDEX(tblConsorcios[Valor da Carta (R$)],MOD($J819,ROWS(tblConsorcios[Produto]))+1),"")</f>
        <v>120000</v>
      </c>
      <c r="N819" s="2" cm="1">
        <f t="array" ref="N819">IFERROR(INDEX(tblConsorcios[Prazo (meses)],MOD($J819,ROWS(tblConsorcios[Produto]))+1),"")</f>
        <v>220</v>
      </c>
      <c r="O819" s="20" cm="1">
        <f t="array" ref="O819">IFERROR(INDEX(tblConsorcios[Parcela Mensal (R$)],MOD($J819,ROWS(tblConsorcios[Produto]))+1),"")</f>
        <v>697.09</v>
      </c>
      <c r="P819" s="20" cm="1">
        <f t="array" ref="P819">IFERROR(INDEX(tblClientes[Dividendo Mensal (R$)],INT($J819/ROWS(tblConsorcios[Produto]))+1),"")</f>
        <v>0</v>
      </c>
      <c r="Q819" s="20">
        <f t="shared" si="37"/>
        <v>-697.09</v>
      </c>
      <c r="R819">
        <f t="shared" si="38"/>
        <v>0</v>
      </c>
    </row>
    <row r="820" spans="10:18" x14ac:dyDescent="0.2">
      <c r="J820">
        <f t="shared" si="36"/>
        <v>818</v>
      </c>
      <c r="K820" cm="1">
        <f t="array" ref="K820">IFERROR(INDEX(tblClientes[Cliente],INT($J820/ROWS(tblConsorcios[Produto]))+1),"")</f>
        <v>0</v>
      </c>
      <c r="L820" t="str" cm="1">
        <f t="array" ref="L820">IFERROR(INDEX(tblConsorcios[Produto],MOD($J820,ROWS(tblConsorcios[Produto]))+1),"")</f>
        <v>Imóvel IE120 – 200m</v>
      </c>
      <c r="M820" s="20" cm="1">
        <f t="array" ref="M820">IFERROR(INDEX(tblConsorcios[Valor da Carta (R$)],MOD($J820,ROWS(tblConsorcios[Produto]))+1),"")</f>
        <v>120000</v>
      </c>
      <c r="N820" s="2" cm="1">
        <f t="array" ref="N820">IFERROR(INDEX(tblConsorcios[Prazo (meses)],MOD($J820,ROWS(tblConsorcios[Produto]))+1),"")</f>
        <v>200</v>
      </c>
      <c r="O820" s="20" cm="1">
        <f t="array" ref="O820">IFERROR(INDEX(tblConsorcios[Parcela Mensal (R$)],MOD($J820,ROWS(tblConsorcios[Produto]))+1),"")</f>
        <v>760.8</v>
      </c>
      <c r="P820" s="20" cm="1">
        <f t="array" ref="P820">IFERROR(INDEX(tblClientes[Dividendo Mensal (R$)],INT($J820/ROWS(tblConsorcios[Produto]))+1),"")</f>
        <v>0</v>
      </c>
      <c r="Q820" s="20">
        <f t="shared" si="37"/>
        <v>-760.8</v>
      </c>
      <c r="R820">
        <f t="shared" si="38"/>
        <v>0</v>
      </c>
    </row>
    <row r="821" spans="10:18" x14ac:dyDescent="0.2">
      <c r="J821">
        <f t="shared" si="36"/>
        <v>819</v>
      </c>
      <c r="K821" cm="1">
        <f t="array" ref="K821">IFERROR(INDEX(tblClientes[Cliente],INT($J821/ROWS(tblConsorcios[Produto]))+1),"")</f>
        <v>0</v>
      </c>
      <c r="L821" t="str" cm="1">
        <f t="array" ref="L821">IFERROR(INDEX(tblConsorcios[Produto],MOD($J821,ROWS(tblConsorcios[Produto]))+1),"")</f>
        <v>Imóvel IE600 – 240m</v>
      </c>
      <c r="M821" s="20" cm="1">
        <f t="array" ref="M821">IFERROR(INDEX(tblConsorcios[Valor da Carta (R$)],MOD($J821,ROWS(tblConsorcios[Produto]))+1),"")</f>
        <v>600000</v>
      </c>
      <c r="N821" s="2" cm="1">
        <f t="array" ref="N821">IFERROR(INDEX(tblConsorcios[Prazo (meses)],MOD($J821,ROWS(tblConsorcios[Produto]))+1),"")</f>
        <v>240</v>
      </c>
      <c r="O821" s="20" cm="1">
        <f t="array" ref="O821">IFERROR(INDEX(tblConsorcios[Parcela Mensal (R$)],MOD($J821,ROWS(tblConsorcios[Produto]))+1),"")</f>
        <v>3220</v>
      </c>
      <c r="P821" s="20" cm="1">
        <f t="array" ref="P821">IFERROR(INDEX(tblClientes[Dividendo Mensal (R$)],INT($J821/ROWS(tblConsorcios[Produto]))+1),"")</f>
        <v>0</v>
      </c>
      <c r="Q821" s="20">
        <f t="shared" si="37"/>
        <v>-3220</v>
      </c>
      <c r="R821">
        <f t="shared" si="38"/>
        <v>0</v>
      </c>
    </row>
    <row r="822" spans="10:18" x14ac:dyDescent="0.2">
      <c r="J822">
        <f t="shared" si="36"/>
        <v>820</v>
      </c>
      <c r="K822" cm="1">
        <f t="array" ref="K822">IFERROR(INDEX(tblClientes[Cliente],INT($J822/ROWS(tblConsorcios[Produto]))+1),"")</f>
        <v>0</v>
      </c>
      <c r="L822" t="str" cm="1">
        <f t="array" ref="L822">IFERROR(INDEX(tblConsorcios[Produto],MOD($J822,ROWS(tblConsorcios[Produto]))+1),"")</f>
        <v>Imóvel IE600 – 220m</v>
      </c>
      <c r="M822" s="20" cm="1">
        <f t="array" ref="M822">IFERROR(INDEX(tblConsorcios[Valor da Carta (R$)],MOD($J822,ROWS(tblConsorcios[Produto]))+1),"")</f>
        <v>600000</v>
      </c>
      <c r="N822" s="2" cm="1">
        <f t="array" ref="N822">IFERROR(INDEX(tblConsorcios[Prazo (meses)],MOD($J822,ROWS(tblConsorcios[Produto]))+1),"")</f>
        <v>220</v>
      </c>
      <c r="O822" s="20" cm="1">
        <f t="array" ref="O822">IFERROR(INDEX(tblConsorcios[Parcela Mensal (R$)],MOD($J822,ROWS(tblConsorcios[Produto]))+1),"")</f>
        <v>3485.45</v>
      </c>
      <c r="P822" s="20" cm="1">
        <f t="array" ref="P822">IFERROR(INDEX(tblClientes[Dividendo Mensal (R$)],INT($J822/ROWS(tblConsorcios[Produto]))+1),"")</f>
        <v>0</v>
      </c>
      <c r="Q822" s="20">
        <f t="shared" si="37"/>
        <v>-3485.45</v>
      </c>
      <c r="R822">
        <f t="shared" si="38"/>
        <v>0</v>
      </c>
    </row>
    <row r="823" spans="10:18" x14ac:dyDescent="0.2">
      <c r="J823">
        <f t="shared" si="36"/>
        <v>821</v>
      </c>
      <c r="K823" cm="1">
        <f t="array" ref="K823">IFERROR(INDEX(tblClientes[Cliente],INT($J823/ROWS(tblConsorcios[Produto]))+1),"")</f>
        <v>0</v>
      </c>
      <c r="L823" t="str" cm="1">
        <f t="array" ref="L823">IFERROR(INDEX(tblConsorcios[Produto],MOD($J823,ROWS(tblConsorcios[Produto]))+1),"")</f>
        <v>Imóvel IE600 – 200m</v>
      </c>
      <c r="M823" s="20" cm="1">
        <f t="array" ref="M823">IFERROR(INDEX(tblConsorcios[Valor da Carta (R$)],MOD($J823,ROWS(tblConsorcios[Produto]))+1),"")</f>
        <v>600000</v>
      </c>
      <c r="N823" s="2" cm="1">
        <f t="array" ref="N823">IFERROR(INDEX(tblConsorcios[Prazo (meses)],MOD($J823,ROWS(tblConsorcios[Produto]))+1),"")</f>
        <v>200</v>
      </c>
      <c r="O823" s="20" cm="1">
        <f t="array" ref="O823">IFERROR(INDEX(tblConsorcios[Parcela Mensal (R$)],MOD($J823,ROWS(tblConsorcios[Produto]))+1),"")</f>
        <v>3804</v>
      </c>
      <c r="P823" s="20" cm="1">
        <f t="array" ref="P823">IFERROR(INDEX(tblClientes[Dividendo Mensal (R$)],INT($J823/ROWS(tblConsorcios[Produto]))+1),"")</f>
        <v>0</v>
      </c>
      <c r="Q823" s="20">
        <f t="shared" si="37"/>
        <v>-3804</v>
      </c>
      <c r="R823">
        <f t="shared" si="38"/>
        <v>0</v>
      </c>
    </row>
    <row r="824" spans="10:18" x14ac:dyDescent="0.2">
      <c r="J824">
        <f t="shared" si="36"/>
        <v>822</v>
      </c>
      <c r="K824" cm="1">
        <f t="array" ref="K824">IFERROR(INDEX(tblClientes[Cliente],INT($J824/ROWS(tblConsorcios[Produto]))+1),"")</f>
        <v>0</v>
      </c>
      <c r="L824" t="str" cm="1">
        <f t="array" ref="L824">IFERROR(INDEX(tblConsorcios[Produto],MOD($J824,ROWS(tblConsorcios[Produto]))+1),"")</f>
        <v>Imóvel IE580 – 240m</v>
      </c>
      <c r="M824" s="20" cm="1">
        <f t="array" ref="M824">IFERROR(INDEX(tblConsorcios[Valor da Carta (R$)],MOD($J824,ROWS(tblConsorcios[Produto]))+1),"")</f>
        <v>580000</v>
      </c>
      <c r="N824" s="2" cm="1">
        <f t="array" ref="N824">IFERROR(INDEX(tblConsorcios[Prazo (meses)],MOD($J824,ROWS(tblConsorcios[Produto]))+1),"")</f>
        <v>240</v>
      </c>
      <c r="O824" s="20" cm="1">
        <f t="array" ref="O824">IFERROR(INDEX(tblConsorcios[Parcela Mensal (R$)],MOD($J824,ROWS(tblConsorcios[Produto]))+1),"")</f>
        <v>3112.67</v>
      </c>
      <c r="P824" s="20" cm="1">
        <f t="array" ref="P824">IFERROR(INDEX(tblClientes[Dividendo Mensal (R$)],INT($J824/ROWS(tblConsorcios[Produto]))+1),"")</f>
        <v>0</v>
      </c>
      <c r="Q824" s="20">
        <f t="shared" si="37"/>
        <v>-3112.67</v>
      </c>
      <c r="R824">
        <f t="shared" si="38"/>
        <v>0</v>
      </c>
    </row>
    <row r="825" spans="10:18" x14ac:dyDescent="0.2">
      <c r="J825">
        <f t="shared" si="36"/>
        <v>823</v>
      </c>
      <c r="K825" cm="1">
        <f t="array" ref="K825">IFERROR(INDEX(tblClientes[Cliente],INT($J825/ROWS(tblConsorcios[Produto]))+1),"")</f>
        <v>0</v>
      </c>
      <c r="L825" t="str" cm="1">
        <f t="array" ref="L825">IFERROR(INDEX(tblConsorcios[Produto],MOD($J825,ROWS(tblConsorcios[Produto]))+1),"")</f>
        <v>Imóvel IE580 – 220m</v>
      </c>
      <c r="M825" s="20" cm="1">
        <f t="array" ref="M825">IFERROR(INDEX(tblConsorcios[Valor da Carta (R$)],MOD($J825,ROWS(tblConsorcios[Produto]))+1),"")</f>
        <v>580000</v>
      </c>
      <c r="N825" s="2" cm="1">
        <f t="array" ref="N825">IFERROR(INDEX(tblConsorcios[Prazo (meses)],MOD($J825,ROWS(tblConsorcios[Produto]))+1),"")</f>
        <v>220</v>
      </c>
      <c r="O825" s="20" cm="1">
        <f t="array" ref="O825">IFERROR(INDEX(tblConsorcios[Parcela Mensal (R$)],MOD($J825,ROWS(tblConsorcios[Produto]))+1),"")</f>
        <v>3369.27</v>
      </c>
      <c r="P825" s="20" cm="1">
        <f t="array" ref="P825">IFERROR(INDEX(tblClientes[Dividendo Mensal (R$)],INT($J825/ROWS(tblConsorcios[Produto]))+1),"")</f>
        <v>0</v>
      </c>
      <c r="Q825" s="20">
        <f t="shared" si="37"/>
        <v>-3369.27</v>
      </c>
      <c r="R825">
        <f t="shared" si="38"/>
        <v>0</v>
      </c>
    </row>
    <row r="826" spans="10:18" x14ac:dyDescent="0.2">
      <c r="J826">
        <f t="shared" si="36"/>
        <v>824</v>
      </c>
      <c r="K826" cm="1">
        <f t="array" ref="K826">IFERROR(INDEX(tblClientes[Cliente],INT($J826/ROWS(tblConsorcios[Produto]))+1),"")</f>
        <v>0</v>
      </c>
      <c r="L826" t="str" cm="1">
        <f t="array" ref="L826">IFERROR(INDEX(tblConsorcios[Produto],MOD($J826,ROWS(tblConsorcios[Produto]))+1),"")</f>
        <v>Imóvel IE580 – 200m</v>
      </c>
      <c r="M826" s="20" cm="1">
        <f t="array" ref="M826">IFERROR(INDEX(tblConsorcios[Valor da Carta (R$)],MOD($J826,ROWS(tblConsorcios[Produto]))+1),"")</f>
        <v>580000</v>
      </c>
      <c r="N826" s="2" cm="1">
        <f t="array" ref="N826">IFERROR(INDEX(tblConsorcios[Prazo (meses)],MOD($J826,ROWS(tblConsorcios[Produto]))+1),"")</f>
        <v>200</v>
      </c>
      <c r="O826" s="20" cm="1">
        <f t="array" ref="O826">IFERROR(INDEX(tblConsorcios[Parcela Mensal (R$)],MOD($J826,ROWS(tblConsorcios[Produto]))+1),"")</f>
        <v>3677.2</v>
      </c>
      <c r="P826" s="20" cm="1">
        <f t="array" ref="P826">IFERROR(INDEX(tblClientes[Dividendo Mensal (R$)],INT($J826/ROWS(tblConsorcios[Produto]))+1),"")</f>
        <v>0</v>
      </c>
      <c r="Q826" s="20">
        <f t="shared" si="37"/>
        <v>-3677.2</v>
      </c>
      <c r="R826">
        <f t="shared" si="38"/>
        <v>0</v>
      </c>
    </row>
    <row r="827" spans="10:18" x14ac:dyDescent="0.2">
      <c r="J827">
        <f t="shared" si="36"/>
        <v>825</v>
      </c>
      <c r="K827" cm="1">
        <f t="array" ref="K827">IFERROR(INDEX(tblClientes[Cliente],INT($J827/ROWS(tblConsorcios[Produto]))+1),"")</f>
        <v>0</v>
      </c>
      <c r="L827" t="str" cm="1">
        <f t="array" ref="L827">IFERROR(INDEX(tblConsorcios[Produto],MOD($J827,ROWS(tblConsorcios[Produto]))+1),"")</f>
        <v>Imóvel IE550 – 240m</v>
      </c>
      <c r="M827" s="20" cm="1">
        <f t="array" ref="M827">IFERROR(INDEX(tblConsorcios[Valor da Carta (R$)],MOD($J827,ROWS(tblConsorcios[Produto]))+1),"")</f>
        <v>550000</v>
      </c>
      <c r="N827" s="2" cm="1">
        <f t="array" ref="N827">IFERROR(INDEX(tblConsorcios[Prazo (meses)],MOD($J827,ROWS(tblConsorcios[Produto]))+1),"")</f>
        <v>240</v>
      </c>
      <c r="O827" s="20" cm="1">
        <f t="array" ref="O827">IFERROR(INDEX(tblConsorcios[Parcela Mensal (R$)],MOD($J827,ROWS(tblConsorcios[Produto]))+1),"")</f>
        <v>2951.67</v>
      </c>
      <c r="P827" s="20" cm="1">
        <f t="array" ref="P827">IFERROR(INDEX(tblClientes[Dividendo Mensal (R$)],INT($J827/ROWS(tblConsorcios[Produto]))+1),"")</f>
        <v>0</v>
      </c>
      <c r="Q827" s="20">
        <f t="shared" si="37"/>
        <v>-2951.67</v>
      </c>
      <c r="R827">
        <f t="shared" si="38"/>
        <v>0</v>
      </c>
    </row>
    <row r="828" spans="10:18" x14ac:dyDescent="0.2">
      <c r="J828">
        <f t="shared" si="36"/>
        <v>826</v>
      </c>
      <c r="K828" cm="1">
        <f t="array" ref="K828">IFERROR(INDEX(tblClientes[Cliente],INT($J828/ROWS(tblConsorcios[Produto]))+1),"")</f>
        <v>0</v>
      </c>
      <c r="L828" t="str" cm="1">
        <f t="array" ref="L828">IFERROR(INDEX(tblConsorcios[Produto],MOD($J828,ROWS(tblConsorcios[Produto]))+1),"")</f>
        <v>Imóvel IE550 – 220m</v>
      </c>
      <c r="M828" s="20" cm="1">
        <f t="array" ref="M828">IFERROR(INDEX(tblConsorcios[Valor da Carta (R$)],MOD($J828,ROWS(tblConsorcios[Produto]))+1),"")</f>
        <v>550000</v>
      </c>
      <c r="N828" s="2" cm="1">
        <f t="array" ref="N828">IFERROR(INDEX(tblConsorcios[Prazo (meses)],MOD($J828,ROWS(tblConsorcios[Produto]))+1),"")</f>
        <v>220</v>
      </c>
      <c r="O828" s="20" cm="1">
        <f t="array" ref="O828">IFERROR(INDEX(tblConsorcios[Parcela Mensal (R$)],MOD($J828,ROWS(tblConsorcios[Produto]))+1),"")</f>
        <v>3195</v>
      </c>
      <c r="P828" s="20" cm="1">
        <f t="array" ref="P828">IFERROR(INDEX(tblClientes[Dividendo Mensal (R$)],INT($J828/ROWS(tblConsorcios[Produto]))+1),"")</f>
        <v>0</v>
      </c>
      <c r="Q828" s="20">
        <f t="shared" si="37"/>
        <v>-3195</v>
      </c>
      <c r="R828">
        <f t="shared" si="38"/>
        <v>0</v>
      </c>
    </row>
    <row r="829" spans="10:18" x14ac:dyDescent="0.2">
      <c r="J829">
        <f t="shared" si="36"/>
        <v>827</v>
      </c>
      <c r="K829" cm="1">
        <f t="array" ref="K829">IFERROR(INDEX(tblClientes[Cliente],INT($J829/ROWS(tblConsorcios[Produto]))+1),"")</f>
        <v>0</v>
      </c>
      <c r="L829" t="str" cm="1">
        <f t="array" ref="L829">IFERROR(INDEX(tblConsorcios[Produto],MOD($J829,ROWS(tblConsorcios[Produto]))+1),"")</f>
        <v>Imóvel IE550 – 200m</v>
      </c>
      <c r="M829" s="20" cm="1">
        <f t="array" ref="M829">IFERROR(INDEX(tblConsorcios[Valor da Carta (R$)],MOD($J829,ROWS(tblConsorcios[Produto]))+1),"")</f>
        <v>550000</v>
      </c>
      <c r="N829" s="2" cm="1">
        <f t="array" ref="N829">IFERROR(INDEX(tblConsorcios[Prazo (meses)],MOD($J829,ROWS(tblConsorcios[Produto]))+1),"")</f>
        <v>200</v>
      </c>
      <c r="O829" s="20" cm="1">
        <f t="array" ref="O829">IFERROR(INDEX(tblConsorcios[Parcela Mensal (R$)],MOD($J829,ROWS(tblConsorcios[Produto]))+1),"")</f>
        <v>3487</v>
      </c>
      <c r="P829" s="20" cm="1">
        <f t="array" ref="P829">IFERROR(INDEX(tblClientes[Dividendo Mensal (R$)],INT($J829/ROWS(tblConsorcios[Produto]))+1),"")</f>
        <v>0</v>
      </c>
      <c r="Q829" s="20">
        <f t="shared" si="37"/>
        <v>-3487</v>
      </c>
      <c r="R829">
        <f t="shared" si="38"/>
        <v>0</v>
      </c>
    </row>
    <row r="830" spans="10:18" x14ac:dyDescent="0.2">
      <c r="J830">
        <f t="shared" si="36"/>
        <v>828</v>
      </c>
      <c r="K830" cm="1">
        <f t="array" ref="K830">IFERROR(INDEX(tblClientes[Cliente],INT($J830/ROWS(tblConsorcios[Produto]))+1),"")</f>
        <v>0</v>
      </c>
      <c r="L830" t="str" cm="1">
        <f t="array" ref="L830">IFERROR(INDEX(tblConsorcios[Produto],MOD($J830,ROWS(tblConsorcios[Produto]))+1),"")</f>
        <v>Imóvel IE530 – 240m</v>
      </c>
      <c r="M830" s="20" cm="1">
        <f t="array" ref="M830">IFERROR(INDEX(tblConsorcios[Valor da Carta (R$)],MOD($J830,ROWS(tblConsorcios[Produto]))+1),"")</f>
        <v>530000</v>
      </c>
      <c r="N830" s="2" cm="1">
        <f t="array" ref="N830">IFERROR(INDEX(tblConsorcios[Prazo (meses)],MOD($J830,ROWS(tblConsorcios[Produto]))+1),"")</f>
        <v>240</v>
      </c>
      <c r="O830" s="20" cm="1">
        <f t="array" ref="O830">IFERROR(INDEX(tblConsorcios[Parcela Mensal (R$)],MOD($J830,ROWS(tblConsorcios[Produto]))+1),"")</f>
        <v>2844.33</v>
      </c>
      <c r="P830" s="20" cm="1">
        <f t="array" ref="P830">IFERROR(INDEX(tblClientes[Dividendo Mensal (R$)],INT($J830/ROWS(tblConsorcios[Produto]))+1),"")</f>
        <v>0</v>
      </c>
      <c r="Q830" s="20">
        <f t="shared" si="37"/>
        <v>-2844.33</v>
      </c>
      <c r="R830">
        <f t="shared" si="38"/>
        <v>0</v>
      </c>
    </row>
    <row r="831" spans="10:18" x14ac:dyDescent="0.2">
      <c r="J831">
        <f t="shared" si="36"/>
        <v>829</v>
      </c>
      <c r="K831" cm="1">
        <f t="array" ref="K831">IFERROR(INDEX(tblClientes[Cliente],INT($J831/ROWS(tblConsorcios[Produto]))+1),"")</f>
        <v>0</v>
      </c>
      <c r="L831" t="str" cm="1">
        <f t="array" ref="L831">IFERROR(INDEX(tblConsorcios[Produto],MOD($J831,ROWS(tblConsorcios[Produto]))+1),"")</f>
        <v>Imóvel IE530 – 220m</v>
      </c>
      <c r="M831" s="20" cm="1">
        <f t="array" ref="M831">IFERROR(INDEX(tblConsorcios[Valor da Carta (R$)],MOD($J831,ROWS(tblConsorcios[Produto]))+1),"")</f>
        <v>530000</v>
      </c>
      <c r="N831" s="2" cm="1">
        <f t="array" ref="N831">IFERROR(INDEX(tblConsorcios[Prazo (meses)],MOD($J831,ROWS(tblConsorcios[Produto]))+1),"")</f>
        <v>220</v>
      </c>
      <c r="O831" s="20" cm="1">
        <f t="array" ref="O831">IFERROR(INDEX(tblConsorcios[Parcela Mensal (R$)],MOD($J831,ROWS(tblConsorcios[Produto]))+1),"")</f>
        <v>3078.82</v>
      </c>
      <c r="P831" s="20" cm="1">
        <f t="array" ref="P831">IFERROR(INDEX(tblClientes[Dividendo Mensal (R$)],INT($J831/ROWS(tblConsorcios[Produto]))+1),"")</f>
        <v>0</v>
      </c>
      <c r="Q831" s="20">
        <f t="shared" si="37"/>
        <v>-3078.82</v>
      </c>
      <c r="R831">
        <f t="shared" si="38"/>
        <v>0</v>
      </c>
    </row>
    <row r="832" spans="10:18" x14ac:dyDescent="0.2">
      <c r="J832">
        <f t="shared" si="36"/>
        <v>830</v>
      </c>
      <c r="K832" cm="1">
        <f t="array" ref="K832">IFERROR(INDEX(tblClientes[Cliente],INT($J832/ROWS(tblConsorcios[Produto]))+1),"")</f>
        <v>0</v>
      </c>
      <c r="L832" t="str" cm="1">
        <f t="array" ref="L832">IFERROR(INDEX(tblConsorcios[Produto],MOD($J832,ROWS(tblConsorcios[Produto]))+1),"")</f>
        <v>Imóvel IE530 – 200m</v>
      </c>
      <c r="M832" s="20" cm="1">
        <f t="array" ref="M832">IFERROR(INDEX(tblConsorcios[Valor da Carta (R$)],MOD($J832,ROWS(tblConsorcios[Produto]))+1),"")</f>
        <v>530000</v>
      </c>
      <c r="N832" s="2" cm="1">
        <f t="array" ref="N832">IFERROR(INDEX(tblConsorcios[Prazo (meses)],MOD($J832,ROWS(tblConsorcios[Produto]))+1),"")</f>
        <v>200</v>
      </c>
      <c r="O832" s="20" cm="1">
        <f t="array" ref="O832">IFERROR(INDEX(tblConsorcios[Parcela Mensal (R$)],MOD($J832,ROWS(tblConsorcios[Produto]))+1),"")</f>
        <v>3360.2</v>
      </c>
      <c r="P832" s="20" cm="1">
        <f t="array" ref="P832">IFERROR(INDEX(tblClientes[Dividendo Mensal (R$)],INT($J832/ROWS(tblConsorcios[Produto]))+1),"")</f>
        <v>0</v>
      </c>
      <c r="Q832" s="20">
        <f t="shared" si="37"/>
        <v>-3360.2</v>
      </c>
      <c r="R832">
        <f t="shared" si="38"/>
        <v>0</v>
      </c>
    </row>
    <row r="833" spans="10:18" x14ac:dyDescent="0.2">
      <c r="J833">
        <f t="shared" si="36"/>
        <v>831</v>
      </c>
      <c r="K833" cm="1">
        <f t="array" ref="K833">IFERROR(INDEX(tblClientes[Cliente],INT($J833/ROWS(tblConsorcios[Produto]))+1),"")</f>
        <v>0</v>
      </c>
      <c r="L833" t="str" cm="1">
        <f t="array" ref="L833">IFERROR(INDEX(tblConsorcios[Produto],MOD($J833,ROWS(tblConsorcios[Produto]))+1),"")</f>
        <v>Imóvel IE500 – 240m</v>
      </c>
      <c r="M833" s="20" cm="1">
        <f t="array" ref="M833">IFERROR(INDEX(tblConsorcios[Valor da Carta (R$)],MOD($J833,ROWS(tblConsorcios[Produto]))+1),"")</f>
        <v>500000</v>
      </c>
      <c r="N833" s="2" cm="1">
        <f t="array" ref="N833">IFERROR(INDEX(tblConsorcios[Prazo (meses)],MOD($J833,ROWS(tblConsorcios[Produto]))+1),"")</f>
        <v>240</v>
      </c>
      <c r="O833" s="20" cm="1">
        <f t="array" ref="O833">IFERROR(INDEX(tblConsorcios[Parcela Mensal (R$)],MOD($J833,ROWS(tblConsorcios[Produto]))+1),"")</f>
        <v>2683.33</v>
      </c>
      <c r="P833" s="20" cm="1">
        <f t="array" ref="P833">IFERROR(INDEX(tblClientes[Dividendo Mensal (R$)],INT($J833/ROWS(tblConsorcios[Produto]))+1),"")</f>
        <v>0</v>
      </c>
      <c r="Q833" s="20">
        <f t="shared" si="37"/>
        <v>-2683.33</v>
      </c>
      <c r="R833">
        <f t="shared" si="38"/>
        <v>0</v>
      </c>
    </row>
    <row r="834" spans="10:18" x14ac:dyDescent="0.2">
      <c r="J834">
        <f t="shared" si="36"/>
        <v>832</v>
      </c>
      <c r="K834" cm="1">
        <f t="array" ref="K834">IFERROR(INDEX(tblClientes[Cliente],INT($J834/ROWS(tblConsorcios[Produto]))+1),"")</f>
        <v>0</v>
      </c>
      <c r="L834" t="str" cm="1">
        <f t="array" ref="L834">IFERROR(INDEX(tblConsorcios[Produto],MOD($J834,ROWS(tblConsorcios[Produto]))+1),"")</f>
        <v>Imóvel IE500 – 220m</v>
      </c>
      <c r="M834" s="20" cm="1">
        <f t="array" ref="M834">IFERROR(INDEX(tblConsorcios[Valor da Carta (R$)],MOD($J834,ROWS(tblConsorcios[Produto]))+1),"")</f>
        <v>500000</v>
      </c>
      <c r="N834" s="2" cm="1">
        <f t="array" ref="N834">IFERROR(INDEX(tblConsorcios[Prazo (meses)],MOD($J834,ROWS(tblConsorcios[Produto]))+1),"")</f>
        <v>220</v>
      </c>
      <c r="O834" s="20" cm="1">
        <f t="array" ref="O834">IFERROR(INDEX(tblConsorcios[Parcela Mensal (R$)],MOD($J834,ROWS(tblConsorcios[Produto]))+1),"")</f>
        <v>2904.55</v>
      </c>
      <c r="P834" s="20" cm="1">
        <f t="array" ref="P834">IFERROR(INDEX(tblClientes[Dividendo Mensal (R$)],INT($J834/ROWS(tblConsorcios[Produto]))+1),"")</f>
        <v>0</v>
      </c>
      <c r="Q834" s="20">
        <f t="shared" si="37"/>
        <v>-2904.55</v>
      </c>
      <c r="R834">
        <f t="shared" si="38"/>
        <v>0</v>
      </c>
    </row>
    <row r="835" spans="10:18" x14ac:dyDescent="0.2">
      <c r="J835">
        <f t="shared" ref="J835:J898" si="39">ROW()-2</f>
        <v>833</v>
      </c>
      <c r="K835" cm="1">
        <f t="array" ref="K835">IFERROR(INDEX(tblClientes[Cliente],INT($J835/ROWS(tblConsorcios[Produto]))+1),"")</f>
        <v>0</v>
      </c>
      <c r="L835" t="str" cm="1">
        <f t="array" ref="L835">IFERROR(INDEX(tblConsorcios[Produto],MOD($J835,ROWS(tblConsorcios[Produto]))+1),"")</f>
        <v>Imóvel IE500 – 200m</v>
      </c>
      <c r="M835" s="20" cm="1">
        <f t="array" ref="M835">IFERROR(INDEX(tblConsorcios[Valor da Carta (R$)],MOD($J835,ROWS(tblConsorcios[Produto]))+1),"")</f>
        <v>500000</v>
      </c>
      <c r="N835" s="2" cm="1">
        <f t="array" ref="N835">IFERROR(INDEX(tblConsorcios[Prazo (meses)],MOD($J835,ROWS(tblConsorcios[Produto]))+1),"")</f>
        <v>200</v>
      </c>
      <c r="O835" s="20" cm="1">
        <f t="array" ref="O835">IFERROR(INDEX(tblConsorcios[Parcela Mensal (R$)],MOD($J835,ROWS(tblConsorcios[Produto]))+1),"")</f>
        <v>3170</v>
      </c>
      <c r="P835" s="20" cm="1">
        <f t="array" ref="P835">IFERROR(INDEX(tblClientes[Dividendo Mensal (R$)],INT($J835/ROWS(tblConsorcios[Produto]))+1),"")</f>
        <v>0</v>
      </c>
      <c r="Q835" s="20">
        <f t="shared" ref="Q835:Q898" si="40">IF(AND(ISNUMBER(O835),ISNUMBER(P835)),P835-O835,"")</f>
        <v>-3170</v>
      </c>
      <c r="R835">
        <f t="shared" ref="R835:R898" si="41">IF(AND(ISNUMBER(O835),ISNUMBER(P835),O835&lt;=P835),1,0)</f>
        <v>0</v>
      </c>
    </row>
    <row r="836" spans="10:18" x14ac:dyDescent="0.2">
      <c r="J836">
        <f t="shared" si="39"/>
        <v>834</v>
      </c>
      <c r="K836" cm="1">
        <f t="array" ref="K836">IFERROR(INDEX(tblClientes[Cliente],INT($J836/ROWS(tblConsorcios[Produto]))+1),"")</f>
        <v>0</v>
      </c>
      <c r="L836" t="str" cm="1">
        <f t="array" ref="L836">IFERROR(INDEX(tblConsorcios[Produto],MOD($J836,ROWS(tblConsorcios[Produto]))+1),"")</f>
        <v>Imóvel IE480 – 240m</v>
      </c>
      <c r="M836" s="20" cm="1">
        <f t="array" ref="M836">IFERROR(INDEX(tblConsorcios[Valor da Carta (R$)],MOD($J836,ROWS(tblConsorcios[Produto]))+1),"")</f>
        <v>480000</v>
      </c>
      <c r="N836" s="2" cm="1">
        <f t="array" ref="N836">IFERROR(INDEX(tblConsorcios[Prazo (meses)],MOD($J836,ROWS(tblConsorcios[Produto]))+1),"")</f>
        <v>240</v>
      </c>
      <c r="O836" s="20" cm="1">
        <f t="array" ref="O836">IFERROR(INDEX(tblConsorcios[Parcela Mensal (R$)],MOD($J836,ROWS(tblConsorcios[Produto]))+1),"")</f>
        <v>2576</v>
      </c>
      <c r="P836" s="20" cm="1">
        <f t="array" ref="P836">IFERROR(INDEX(tblClientes[Dividendo Mensal (R$)],INT($J836/ROWS(tblConsorcios[Produto]))+1),"")</f>
        <v>0</v>
      </c>
      <c r="Q836" s="20">
        <f t="shared" si="40"/>
        <v>-2576</v>
      </c>
      <c r="R836">
        <f t="shared" si="41"/>
        <v>0</v>
      </c>
    </row>
    <row r="837" spans="10:18" x14ac:dyDescent="0.2">
      <c r="J837">
        <f t="shared" si="39"/>
        <v>835</v>
      </c>
      <c r="K837" cm="1">
        <f t="array" ref="K837">IFERROR(INDEX(tblClientes[Cliente],INT($J837/ROWS(tblConsorcios[Produto]))+1),"")</f>
        <v>0</v>
      </c>
      <c r="L837" t="str" cm="1">
        <f t="array" ref="L837">IFERROR(INDEX(tblConsorcios[Produto],MOD($J837,ROWS(tblConsorcios[Produto]))+1),"")</f>
        <v>Imóvel IE480 – 220m</v>
      </c>
      <c r="M837" s="20" cm="1">
        <f t="array" ref="M837">IFERROR(INDEX(tblConsorcios[Valor da Carta (R$)],MOD($J837,ROWS(tblConsorcios[Produto]))+1),"")</f>
        <v>480000</v>
      </c>
      <c r="N837" s="2" cm="1">
        <f t="array" ref="N837">IFERROR(INDEX(tblConsorcios[Prazo (meses)],MOD($J837,ROWS(tblConsorcios[Produto]))+1),"")</f>
        <v>220</v>
      </c>
      <c r="O837" s="20" cm="1">
        <f t="array" ref="O837">IFERROR(INDEX(tblConsorcios[Parcela Mensal (R$)],MOD($J837,ROWS(tblConsorcios[Produto]))+1),"")</f>
        <v>2788.36</v>
      </c>
      <c r="P837" s="20" cm="1">
        <f t="array" ref="P837">IFERROR(INDEX(tblClientes[Dividendo Mensal (R$)],INT($J837/ROWS(tblConsorcios[Produto]))+1),"")</f>
        <v>0</v>
      </c>
      <c r="Q837" s="20">
        <f t="shared" si="40"/>
        <v>-2788.36</v>
      </c>
      <c r="R837">
        <f t="shared" si="41"/>
        <v>0</v>
      </c>
    </row>
    <row r="838" spans="10:18" x14ac:dyDescent="0.2">
      <c r="J838">
        <f t="shared" si="39"/>
        <v>836</v>
      </c>
      <c r="K838" cm="1">
        <f t="array" ref="K838">IFERROR(INDEX(tblClientes[Cliente],INT($J838/ROWS(tblConsorcios[Produto]))+1),"")</f>
        <v>0</v>
      </c>
      <c r="L838" t="str" cm="1">
        <f t="array" ref="L838">IFERROR(INDEX(tblConsorcios[Produto],MOD($J838,ROWS(tblConsorcios[Produto]))+1),"")</f>
        <v>Imóvel IE480 – 200m</v>
      </c>
      <c r="M838" s="20" cm="1">
        <f t="array" ref="M838">IFERROR(INDEX(tblConsorcios[Valor da Carta (R$)],MOD($J838,ROWS(tblConsorcios[Produto]))+1),"")</f>
        <v>480000</v>
      </c>
      <c r="N838" s="2" cm="1">
        <f t="array" ref="N838">IFERROR(INDEX(tblConsorcios[Prazo (meses)],MOD($J838,ROWS(tblConsorcios[Produto]))+1),"")</f>
        <v>200</v>
      </c>
      <c r="O838" s="20" cm="1">
        <f t="array" ref="O838">IFERROR(INDEX(tblConsorcios[Parcela Mensal (R$)],MOD($J838,ROWS(tblConsorcios[Produto]))+1),"")</f>
        <v>3043.2</v>
      </c>
      <c r="P838" s="20" cm="1">
        <f t="array" ref="P838">IFERROR(INDEX(tblClientes[Dividendo Mensal (R$)],INT($J838/ROWS(tblConsorcios[Produto]))+1),"")</f>
        <v>0</v>
      </c>
      <c r="Q838" s="20">
        <f t="shared" si="40"/>
        <v>-3043.2</v>
      </c>
      <c r="R838">
        <f t="shared" si="41"/>
        <v>0</v>
      </c>
    </row>
    <row r="839" spans="10:18" x14ac:dyDescent="0.2">
      <c r="J839">
        <f t="shared" si="39"/>
        <v>837</v>
      </c>
      <c r="K839" cm="1">
        <f t="array" ref="K839">IFERROR(INDEX(tblClientes[Cliente],INT($J839/ROWS(tblConsorcios[Produto]))+1),"")</f>
        <v>0</v>
      </c>
      <c r="L839" t="str" cm="1">
        <f t="array" ref="L839">IFERROR(INDEX(tblConsorcios[Produto],MOD($J839,ROWS(tblConsorcios[Produto]))+1),"")</f>
        <v>Imóvel IE450 – 240m</v>
      </c>
      <c r="M839" s="20" cm="1">
        <f t="array" ref="M839">IFERROR(INDEX(tblConsorcios[Valor da Carta (R$)],MOD($J839,ROWS(tblConsorcios[Produto]))+1),"")</f>
        <v>450000</v>
      </c>
      <c r="N839" s="2" cm="1">
        <f t="array" ref="N839">IFERROR(INDEX(tblConsorcios[Prazo (meses)],MOD($J839,ROWS(tblConsorcios[Produto]))+1),"")</f>
        <v>240</v>
      </c>
      <c r="O839" s="20" cm="1">
        <f t="array" ref="O839">IFERROR(INDEX(tblConsorcios[Parcela Mensal (R$)],MOD($J839,ROWS(tblConsorcios[Produto]))+1),"")</f>
        <v>2415</v>
      </c>
      <c r="P839" s="20" cm="1">
        <f t="array" ref="P839">IFERROR(INDEX(tblClientes[Dividendo Mensal (R$)],INT($J839/ROWS(tblConsorcios[Produto]))+1),"")</f>
        <v>0</v>
      </c>
      <c r="Q839" s="20">
        <f t="shared" si="40"/>
        <v>-2415</v>
      </c>
      <c r="R839">
        <f t="shared" si="41"/>
        <v>0</v>
      </c>
    </row>
    <row r="840" spans="10:18" x14ac:dyDescent="0.2">
      <c r="J840">
        <f t="shared" si="39"/>
        <v>838</v>
      </c>
      <c r="K840" cm="1">
        <f t="array" ref="K840">IFERROR(INDEX(tblClientes[Cliente],INT($J840/ROWS(tblConsorcios[Produto]))+1),"")</f>
        <v>0</v>
      </c>
      <c r="L840" t="str" cm="1">
        <f t="array" ref="L840">IFERROR(INDEX(tblConsorcios[Produto],MOD($J840,ROWS(tblConsorcios[Produto]))+1),"")</f>
        <v>Imóvel IE450 – 220m</v>
      </c>
      <c r="M840" s="20" cm="1">
        <f t="array" ref="M840">IFERROR(INDEX(tblConsorcios[Valor da Carta (R$)],MOD($J840,ROWS(tblConsorcios[Produto]))+1),"")</f>
        <v>450000</v>
      </c>
      <c r="N840" s="2" cm="1">
        <f t="array" ref="N840">IFERROR(INDEX(tblConsorcios[Prazo (meses)],MOD($J840,ROWS(tblConsorcios[Produto]))+1),"")</f>
        <v>220</v>
      </c>
      <c r="O840" s="20" cm="1">
        <f t="array" ref="O840">IFERROR(INDEX(tblConsorcios[Parcela Mensal (R$)],MOD($J840,ROWS(tblConsorcios[Produto]))+1),"")</f>
        <v>2614.09</v>
      </c>
      <c r="P840" s="20" cm="1">
        <f t="array" ref="P840">IFERROR(INDEX(tblClientes[Dividendo Mensal (R$)],INT($J840/ROWS(tblConsorcios[Produto]))+1),"")</f>
        <v>0</v>
      </c>
      <c r="Q840" s="20">
        <f t="shared" si="40"/>
        <v>-2614.09</v>
      </c>
      <c r="R840">
        <f t="shared" si="41"/>
        <v>0</v>
      </c>
    </row>
    <row r="841" spans="10:18" x14ac:dyDescent="0.2">
      <c r="J841">
        <f t="shared" si="39"/>
        <v>839</v>
      </c>
      <c r="K841" cm="1">
        <f t="array" ref="K841">IFERROR(INDEX(tblClientes[Cliente],INT($J841/ROWS(tblConsorcios[Produto]))+1),"")</f>
        <v>0</v>
      </c>
      <c r="L841" t="str" cm="1">
        <f t="array" ref="L841">IFERROR(INDEX(tblConsorcios[Produto],MOD($J841,ROWS(tblConsorcios[Produto]))+1),"")</f>
        <v>Imóvel IE450 – 200m</v>
      </c>
      <c r="M841" s="20" cm="1">
        <f t="array" ref="M841">IFERROR(INDEX(tblConsorcios[Valor da Carta (R$)],MOD($J841,ROWS(tblConsorcios[Produto]))+1),"")</f>
        <v>450000</v>
      </c>
      <c r="N841" s="2" cm="1">
        <f t="array" ref="N841">IFERROR(INDEX(tblConsorcios[Prazo (meses)],MOD($J841,ROWS(tblConsorcios[Produto]))+1),"")</f>
        <v>200</v>
      </c>
      <c r="O841" s="20" cm="1">
        <f t="array" ref="O841">IFERROR(INDEX(tblConsorcios[Parcela Mensal (R$)],MOD($J841,ROWS(tblConsorcios[Produto]))+1),"")</f>
        <v>2853</v>
      </c>
      <c r="P841" s="20" cm="1">
        <f t="array" ref="P841">IFERROR(INDEX(tblClientes[Dividendo Mensal (R$)],INT($J841/ROWS(tblConsorcios[Produto]))+1),"")</f>
        <v>0</v>
      </c>
      <c r="Q841" s="20">
        <f t="shared" si="40"/>
        <v>-2853</v>
      </c>
      <c r="R841">
        <f t="shared" si="41"/>
        <v>0</v>
      </c>
    </row>
    <row r="842" spans="10:18" x14ac:dyDescent="0.2">
      <c r="J842">
        <f t="shared" si="39"/>
        <v>840</v>
      </c>
      <c r="K842" cm="1">
        <f t="array" ref="K842">IFERROR(INDEX(tblClientes[Cliente],INT($J842/ROWS(tblConsorcios[Produto]))+1),"")</f>
        <v>0</v>
      </c>
      <c r="L842" t="str" cm="1">
        <f t="array" ref="L842">IFERROR(INDEX(tblConsorcios[Produto],MOD($J842,ROWS(tblConsorcios[Produto]))+1),"")</f>
        <v>Imóvel IE430 – 240m</v>
      </c>
      <c r="M842" s="20" cm="1">
        <f t="array" ref="M842">IFERROR(INDEX(tblConsorcios[Valor da Carta (R$)],MOD($J842,ROWS(tblConsorcios[Produto]))+1),"")</f>
        <v>430000</v>
      </c>
      <c r="N842" s="2" cm="1">
        <f t="array" ref="N842">IFERROR(INDEX(tblConsorcios[Prazo (meses)],MOD($J842,ROWS(tblConsorcios[Produto]))+1),"")</f>
        <v>240</v>
      </c>
      <c r="O842" s="20" cm="1">
        <f t="array" ref="O842">IFERROR(INDEX(tblConsorcios[Parcela Mensal (R$)],MOD($J842,ROWS(tblConsorcios[Produto]))+1),"")</f>
        <v>2307.67</v>
      </c>
      <c r="P842" s="20" cm="1">
        <f t="array" ref="P842">IFERROR(INDEX(tblClientes[Dividendo Mensal (R$)],INT($J842/ROWS(tblConsorcios[Produto]))+1),"")</f>
        <v>0</v>
      </c>
      <c r="Q842" s="20">
        <f t="shared" si="40"/>
        <v>-2307.67</v>
      </c>
      <c r="R842">
        <f t="shared" si="41"/>
        <v>0</v>
      </c>
    </row>
    <row r="843" spans="10:18" x14ac:dyDescent="0.2">
      <c r="J843">
        <f t="shared" si="39"/>
        <v>841</v>
      </c>
      <c r="K843" cm="1">
        <f t="array" ref="K843">IFERROR(INDEX(tblClientes[Cliente],INT($J843/ROWS(tblConsorcios[Produto]))+1),"")</f>
        <v>0</v>
      </c>
      <c r="L843" t="str" cm="1">
        <f t="array" ref="L843">IFERROR(INDEX(tblConsorcios[Produto],MOD($J843,ROWS(tblConsorcios[Produto]))+1),"")</f>
        <v>Imóvel IE430 – 220m</v>
      </c>
      <c r="M843" s="20" cm="1">
        <f t="array" ref="M843">IFERROR(INDEX(tblConsorcios[Valor da Carta (R$)],MOD($J843,ROWS(tblConsorcios[Produto]))+1),"")</f>
        <v>430000</v>
      </c>
      <c r="N843" s="2" cm="1">
        <f t="array" ref="N843">IFERROR(INDEX(tblConsorcios[Prazo (meses)],MOD($J843,ROWS(tblConsorcios[Produto]))+1),"")</f>
        <v>220</v>
      </c>
      <c r="O843" s="20" cm="1">
        <f t="array" ref="O843">IFERROR(INDEX(tblConsorcios[Parcela Mensal (R$)],MOD($J843,ROWS(tblConsorcios[Produto]))+1),"")</f>
        <v>2497.91</v>
      </c>
      <c r="P843" s="20" cm="1">
        <f t="array" ref="P843">IFERROR(INDEX(tblClientes[Dividendo Mensal (R$)],INT($J843/ROWS(tblConsorcios[Produto]))+1),"")</f>
        <v>0</v>
      </c>
      <c r="Q843" s="20">
        <f t="shared" si="40"/>
        <v>-2497.91</v>
      </c>
      <c r="R843">
        <f t="shared" si="41"/>
        <v>0</v>
      </c>
    </row>
    <row r="844" spans="10:18" x14ac:dyDescent="0.2">
      <c r="J844">
        <f t="shared" si="39"/>
        <v>842</v>
      </c>
      <c r="K844" cm="1">
        <f t="array" ref="K844">IFERROR(INDEX(tblClientes[Cliente],INT($J844/ROWS(tblConsorcios[Produto]))+1),"")</f>
        <v>0</v>
      </c>
      <c r="L844" t="str" cm="1">
        <f t="array" ref="L844">IFERROR(INDEX(tblConsorcios[Produto],MOD($J844,ROWS(tblConsorcios[Produto]))+1),"")</f>
        <v>Imóvel IE430 – 200m</v>
      </c>
      <c r="M844" s="20" cm="1">
        <f t="array" ref="M844">IFERROR(INDEX(tblConsorcios[Valor da Carta (R$)],MOD($J844,ROWS(tblConsorcios[Produto]))+1),"")</f>
        <v>430000</v>
      </c>
      <c r="N844" s="2" cm="1">
        <f t="array" ref="N844">IFERROR(INDEX(tblConsorcios[Prazo (meses)],MOD($J844,ROWS(tblConsorcios[Produto]))+1),"")</f>
        <v>200</v>
      </c>
      <c r="O844" s="20" cm="1">
        <f t="array" ref="O844">IFERROR(INDEX(tblConsorcios[Parcela Mensal (R$)],MOD($J844,ROWS(tblConsorcios[Produto]))+1),"")</f>
        <v>2726.2</v>
      </c>
      <c r="P844" s="20" cm="1">
        <f t="array" ref="P844">IFERROR(INDEX(tblClientes[Dividendo Mensal (R$)],INT($J844/ROWS(tblConsorcios[Produto]))+1),"")</f>
        <v>0</v>
      </c>
      <c r="Q844" s="20">
        <f t="shared" si="40"/>
        <v>-2726.2</v>
      </c>
      <c r="R844">
        <f t="shared" si="41"/>
        <v>0</v>
      </c>
    </row>
    <row r="845" spans="10:18" x14ac:dyDescent="0.2">
      <c r="J845">
        <f t="shared" si="39"/>
        <v>843</v>
      </c>
      <c r="K845" cm="1">
        <f t="array" ref="K845">IFERROR(INDEX(tblClientes[Cliente],INT($J845/ROWS(tblConsorcios[Produto]))+1),"")</f>
        <v>0</v>
      </c>
      <c r="L845" t="str" cm="1">
        <f t="array" ref="L845">IFERROR(INDEX(tblConsorcios[Produto],MOD($J845,ROWS(tblConsorcios[Produto]))+1),"")</f>
        <v>Imóvel IE400 – 240m</v>
      </c>
      <c r="M845" s="20" cm="1">
        <f t="array" ref="M845">IFERROR(INDEX(tblConsorcios[Valor da Carta (R$)],MOD($J845,ROWS(tblConsorcios[Produto]))+1),"")</f>
        <v>400000</v>
      </c>
      <c r="N845" s="2" cm="1">
        <f t="array" ref="N845">IFERROR(INDEX(tblConsorcios[Prazo (meses)],MOD($J845,ROWS(tblConsorcios[Produto]))+1),"")</f>
        <v>240</v>
      </c>
      <c r="O845" s="20" cm="1">
        <f t="array" ref="O845">IFERROR(INDEX(tblConsorcios[Parcela Mensal (R$)],MOD($J845,ROWS(tblConsorcios[Produto]))+1),"")</f>
        <v>2146.67</v>
      </c>
      <c r="P845" s="20" cm="1">
        <f t="array" ref="P845">IFERROR(INDEX(tblClientes[Dividendo Mensal (R$)],INT($J845/ROWS(tblConsorcios[Produto]))+1),"")</f>
        <v>0</v>
      </c>
      <c r="Q845" s="20">
        <f t="shared" si="40"/>
        <v>-2146.67</v>
      </c>
      <c r="R845">
        <f t="shared" si="41"/>
        <v>0</v>
      </c>
    </row>
    <row r="846" spans="10:18" x14ac:dyDescent="0.2">
      <c r="J846">
        <f t="shared" si="39"/>
        <v>844</v>
      </c>
      <c r="K846" cm="1">
        <f t="array" ref="K846">IFERROR(INDEX(tblClientes[Cliente],INT($J846/ROWS(tblConsorcios[Produto]))+1),"")</f>
        <v>0</v>
      </c>
      <c r="L846" t="str" cm="1">
        <f t="array" ref="L846">IFERROR(INDEX(tblConsorcios[Produto],MOD($J846,ROWS(tblConsorcios[Produto]))+1),"")</f>
        <v>Imóvel IE400 – 220m</v>
      </c>
      <c r="M846" s="20" cm="1">
        <f t="array" ref="M846">IFERROR(INDEX(tblConsorcios[Valor da Carta (R$)],MOD($J846,ROWS(tblConsorcios[Produto]))+1),"")</f>
        <v>400000</v>
      </c>
      <c r="N846" s="2" cm="1">
        <f t="array" ref="N846">IFERROR(INDEX(tblConsorcios[Prazo (meses)],MOD($J846,ROWS(tblConsorcios[Produto]))+1),"")</f>
        <v>220</v>
      </c>
      <c r="O846" s="20" cm="1">
        <f t="array" ref="O846">IFERROR(INDEX(tblConsorcios[Parcela Mensal (R$)],MOD($J846,ROWS(tblConsorcios[Produto]))+1),"")</f>
        <v>2323.64</v>
      </c>
      <c r="P846" s="20" cm="1">
        <f t="array" ref="P846">IFERROR(INDEX(tblClientes[Dividendo Mensal (R$)],INT($J846/ROWS(tblConsorcios[Produto]))+1),"")</f>
        <v>0</v>
      </c>
      <c r="Q846" s="20">
        <f t="shared" si="40"/>
        <v>-2323.64</v>
      </c>
      <c r="R846">
        <f t="shared" si="41"/>
        <v>0</v>
      </c>
    </row>
    <row r="847" spans="10:18" x14ac:dyDescent="0.2">
      <c r="J847">
        <f t="shared" si="39"/>
        <v>845</v>
      </c>
      <c r="K847" cm="1">
        <f t="array" ref="K847">IFERROR(INDEX(tblClientes[Cliente],INT($J847/ROWS(tblConsorcios[Produto]))+1),"")</f>
        <v>0</v>
      </c>
      <c r="L847" t="str" cm="1">
        <f t="array" ref="L847">IFERROR(INDEX(tblConsorcios[Produto],MOD($J847,ROWS(tblConsorcios[Produto]))+1),"")</f>
        <v>Imóvel IE400 – 200m</v>
      </c>
      <c r="M847" s="20" cm="1">
        <f t="array" ref="M847">IFERROR(INDEX(tblConsorcios[Valor da Carta (R$)],MOD($J847,ROWS(tblConsorcios[Produto]))+1),"")</f>
        <v>400000</v>
      </c>
      <c r="N847" s="2" cm="1">
        <f t="array" ref="N847">IFERROR(INDEX(tblConsorcios[Prazo (meses)],MOD($J847,ROWS(tblConsorcios[Produto]))+1),"")</f>
        <v>200</v>
      </c>
      <c r="O847" s="20" cm="1">
        <f t="array" ref="O847">IFERROR(INDEX(tblConsorcios[Parcela Mensal (R$)],MOD($J847,ROWS(tblConsorcios[Produto]))+1),"")</f>
        <v>2536</v>
      </c>
      <c r="P847" s="20" cm="1">
        <f t="array" ref="P847">IFERROR(INDEX(tblClientes[Dividendo Mensal (R$)],INT($J847/ROWS(tblConsorcios[Produto]))+1),"")</f>
        <v>0</v>
      </c>
      <c r="Q847" s="20">
        <f t="shared" si="40"/>
        <v>-2536</v>
      </c>
      <c r="R847">
        <f t="shared" si="41"/>
        <v>0</v>
      </c>
    </row>
    <row r="848" spans="10:18" x14ac:dyDescent="0.2">
      <c r="J848">
        <f t="shared" si="39"/>
        <v>846</v>
      </c>
      <c r="K848" cm="1">
        <f t="array" ref="K848">IFERROR(INDEX(tblClientes[Cliente],INT($J848/ROWS(tblConsorcios[Produto]))+1),"")</f>
        <v>0</v>
      </c>
      <c r="L848" t="str" cm="1">
        <f t="array" ref="L848">IFERROR(INDEX(tblConsorcios[Produto],MOD($J848,ROWS(tblConsorcios[Produto]))+1),"")</f>
        <v>Imóvel IE380 – 240m</v>
      </c>
      <c r="M848" s="20" cm="1">
        <f t="array" ref="M848">IFERROR(INDEX(tblConsorcios[Valor da Carta (R$)],MOD($J848,ROWS(tblConsorcios[Produto]))+1),"")</f>
        <v>380000</v>
      </c>
      <c r="N848" s="2" cm="1">
        <f t="array" ref="N848">IFERROR(INDEX(tblConsorcios[Prazo (meses)],MOD($J848,ROWS(tblConsorcios[Produto]))+1),"")</f>
        <v>240</v>
      </c>
      <c r="O848" s="20" cm="1">
        <f t="array" ref="O848">IFERROR(INDEX(tblConsorcios[Parcela Mensal (R$)],MOD($J848,ROWS(tblConsorcios[Produto]))+1),"")</f>
        <v>2039.33</v>
      </c>
      <c r="P848" s="20" cm="1">
        <f t="array" ref="P848">IFERROR(INDEX(tblClientes[Dividendo Mensal (R$)],INT($J848/ROWS(tblConsorcios[Produto]))+1),"")</f>
        <v>0</v>
      </c>
      <c r="Q848" s="20">
        <f t="shared" si="40"/>
        <v>-2039.33</v>
      </c>
      <c r="R848">
        <f t="shared" si="41"/>
        <v>0</v>
      </c>
    </row>
    <row r="849" spans="10:18" x14ac:dyDescent="0.2">
      <c r="J849">
        <f t="shared" si="39"/>
        <v>847</v>
      </c>
      <c r="K849" cm="1">
        <f t="array" ref="K849">IFERROR(INDEX(tblClientes[Cliente],INT($J849/ROWS(tblConsorcios[Produto]))+1),"")</f>
        <v>0</v>
      </c>
      <c r="L849" t="str" cm="1">
        <f t="array" ref="L849">IFERROR(INDEX(tblConsorcios[Produto],MOD($J849,ROWS(tblConsorcios[Produto]))+1),"")</f>
        <v>Imóvel IE380 – 220m</v>
      </c>
      <c r="M849" s="20" cm="1">
        <f t="array" ref="M849">IFERROR(INDEX(tblConsorcios[Valor da Carta (R$)],MOD($J849,ROWS(tblConsorcios[Produto]))+1),"")</f>
        <v>380000</v>
      </c>
      <c r="N849" s="2" cm="1">
        <f t="array" ref="N849">IFERROR(INDEX(tblConsorcios[Prazo (meses)],MOD($J849,ROWS(tblConsorcios[Produto]))+1),"")</f>
        <v>220</v>
      </c>
      <c r="O849" s="20" cm="1">
        <f t="array" ref="O849">IFERROR(INDEX(tblConsorcios[Parcela Mensal (R$)],MOD($J849,ROWS(tblConsorcios[Produto]))+1),"")</f>
        <v>2207.4499999999998</v>
      </c>
      <c r="P849" s="20" cm="1">
        <f t="array" ref="P849">IFERROR(INDEX(tblClientes[Dividendo Mensal (R$)],INT($J849/ROWS(tblConsorcios[Produto]))+1),"")</f>
        <v>0</v>
      </c>
      <c r="Q849" s="20">
        <f t="shared" si="40"/>
        <v>-2207.4499999999998</v>
      </c>
      <c r="R849">
        <f t="shared" si="41"/>
        <v>0</v>
      </c>
    </row>
    <row r="850" spans="10:18" x14ac:dyDescent="0.2">
      <c r="J850">
        <f t="shared" si="39"/>
        <v>848</v>
      </c>
      <c r="K850" cm="1">
        <f t="array" ref="K850">IFERROR(INDEX(tblClientes[Cliente],INT($J850/ROWS(tblConsorcios[Produto]))+1),"")</f>
        <v>0</v>
      </c>
      <c r="L850" t="str" cm="1">
        <f t="array" ref="L850">IFERROR(INDEX(tblConsorcios[Produto],MOD($J850,ROWS(tblConsorcios[Produto]))+1),"")</f>
        <v>Imóvel IE380 – 200m</v>
      </c>
      <c r="M850" s="20" cm="1">
        <f t="array" ref="M850">IFERROR(INDEX(tblConsorcios[Valor da Carta (R$)],MOD($J850,ROWS(tblConsorcios[Produto]))+1),"")</f>
        <v>380000</v>
      </c>
      <c r="N850" s="2" cm="1">
        <f t="array" ref="N850">IFERROR(INDEX(tblConsorcios[Prazo (meses)],MOD($J850,ROWS(tblConsorcios[Produto]))+1),"")</f>
        <v>200</v>
      </c>
      <c r="O850" s="20" cm="1">
        <f t="array" ref="O850">IFERROR(INDEX(tblConsorcios[Parcela Mensal (R$)],MOD($J850,ROWS(tblConsorcios[Produto]))+1),"")</f>
        <v>2409.1999999999998</v>
      </c>
      <c r="P850" s="20" cm="1">
        <f t="array" ref="P850">IFERROR(INDEX(tblClientes[Dividendo Mensal (R$)],INT($J850/ROWS(tblConsorcios[Produto]))+1),"")</f>
        <v>0</v>
      </c>
      <c r="Q850" s="20">
        <f t="shared" si="40"/>
        <v>-2409.1999999999998</v>
      </c>
      <c r="R850">
        <f t="shared" si="41"/>
        <v>0</v>
      </c>
    </row>
    <row r="851" spans="10:18" x14ac:dyDescent="0.2">
      <c r="J851">
        <f t="shared" si="39"/>
        <v>849</v>
      </c>
      <c r="K851" cm="1">
        <f t="array" ref="K851">IFERROR(INDEX(tblClientes[Cliente],INT($J851/ROWS(tblConsorcios[Produto]))+1),"")</f>
        <v>0</v>
      </c>
      <c r="L851" t="str" cm="1">
        <f t="array" ref="L851">IFERROR(INDEX(tblConsorcios[Produto],MOD($J851,ROWS(tblConsorcios[Produto]))+1),"")</f>
        <v>Imóvel IE350 – 240m</v>
      </c>
      <c r="M851" s="20" cm="1">
        <f t="array" ref="M851">IFERROR(INDEX(tblConsorcios[Valor da Carta (R$)],MOD($J851,ROWS(tblConsorcios[Produto]))+1),"")</f>
        <v>350000</v>
      </c>
      <c r="N851" s="2" cm="1">
        <f t="array" ref="N851">IFERROR(INDEX(tblConsorcios[Prazo (meses)],MOD($J851,ROWS(tblConsorcios[Produto]))+1),"")</f>
        <v>240</v>
      </c>
      <c r="O851" s="20" cm="1">
        <f t="array" ref="O851">IFERROR(INDEX(tblConsorcios[Parcela Mensal (R$)],MOD($J851,ROWS(tblConsorcios[Produto]))+1),"")</f>
        <v>1878.33</v>
      </c>
      <c r="P851" s="20" cm="1">
        <f t="array" ref="P851">IFERROR(INDEX(tblClientes[Dividendo Mensal (R$)],INT($J851/ROWS(tblConsorcios[Produto]))+1),"")</f>
        <v>0</v>
      </c>
      <c r="Q851" s="20">
        <f t="shared" si="40"/>
        <v>-1878.33</v>
      </c>
      <c r="R851">
        <f t="shared" si="41"/>
        <v>0</v>
      </c>
    </row>
    <row r="852" spans="10:18" x14ac:dyDescent="0.2">
      <c r="J852">
        <f t="shared" si="39"/>
        <v>850</v>
      </c>
      <c r="K852" cm="1">
        <f t="array" ref="K852">IFERROR(INDEX(tblClientes[Cliente],INT($J852/ROWS(tblConsorcios[Produto]))+1),"")</f>
        <v>0</v>
      </c>
      <c r="L852" t="str" cm="1">
        <f t="array" ref="L852">IFERROR(INDEX(tblConsorcios[Produto],MOD($J852,ROWS(tblConsorcios[Produto]))+1),"")</f>
        <v>Imóvel IE350 – 220m</v>
      </c>
      <c r="M852" s="20" cm="1">
        <f t="array" ref="M852">IFERROR(INDEX(tblConsorcios[Valor da Carta (R$)],MOD($J852,ROWS(tblConsorcios[Produto]))+1),"")</f>
        <v>350000</v>
      </c>
      <c r="N852" s="2" cm="1">
        <f t="array" ref="N852">IFERROR(INDEX(tblConsorcios[Prazo (meses)],MOD($J852,ROWS(tblConsorcios[Produto]))+1),"")</f>
        <v>220</v>
      </c>
      <c r="O852" s="20" cm="1">
        <f t="array" ref="O852">IFERROR(INDEX(tblConsorcios[Parcela Mensal (R$)],MOD($J852,ROWS(tblConsorcios[Produto]))+1),"")</f>
        <v>2033.18</v>
      </c>
      <c r="P852" s="20" cm="1">
        <f t="array" ref="P852">IFERROR(INDEX(tblClientes[Dividendo Mensal (R$)],INT($J852/ROWS(tblConsorcios[Produto]))+1),"")</f>
        <v>0</v>
      </c>
      <c r="Q852" s="20">
        <f t="shared" si="40"/>
        <v>-2033.18</v>
      </c>
      <c r="R852">
        <f t="shared" si="41"/>
        <v>0</v>
      </c>
    </row>
    <row r="853" spans="10:18" x14ac:dyDescent="0.2">
      <c r="J853">
        <f t="shared" si="39"/>
        <v>851</v>
      </c>
      <c r="K853" cm="1">
        <f t="array" ref="K853">IFERROR(INDEX(tblClientes[Cliente],INT($J853/ROWS(tblConsorcios[Produto]))+1),"")</f>
        <v>0</v>
      </c>
      <c r="L853" t="str" cm="1">
        <f t="array" ref="L853">IFERROR(INDEX(tblConsorcios[Produto],MOD($J853,ROWS(tblConsorcios[Produto]))+1),"")</f>
        <v>Imóvel IE350 – 200m</v>
      </c>
      <c r="M853" s="20" cm="1">
        <f t="array" ref="M853">IFERROR(INDEX(tblConsorcios[Valor da Carta (R$)],MOD($J853,ROWS(tblConsorcios[Produto]))+1),"")</f>
        <v>350000</v>
      </c>
      <c r="N853" s="2" cm="1">
        <f t="array" ref="N853">IFERROR(INDEX(tblConsorcios[Prazo (meses)],MOD($J853,ROWS(tblConsorcios[Produto]))+1),"")</f>
        <v>200</v>
      </c>
      <c r="O853" s="20" cm="1">
        <f t="array" ref="O853">IFERROR(INDEX(tblConsorcios[Parcela Mensal (R$)],MOD($J853,ROWS(tblConsorcios[Produto]))+1),"")</f>
        <v>2219</v>
      </c>
      <c r="P853" s="20" cm="1">
        <f t="array" ref="P853">IFERROR(INDEX(tblClientes[Dividendo Mensal (R$)],INT($J853/ROWS(tblConsorcios[Produto]))+1),"")</f>
        <v>0</v>
      </c>
      <c r="Q853" s="20">
        <f t="shared" si="40"/>
        <v>-2219</v>
      </c>
      <c r="R853">
        <f t="shared" si="41"/>
        <v>0</v>
      </c>
    </row>
    <row r="854" spans="10:18" x14ac:dyDescent="0.2">
      <c r="J854">
        <f t="shared" si="39"/>
        <v>852</v>
      </c>
      <c r="K854" cm="1">
        <f t="array" ref="K854">IFERROR(INDEX(tblClientes[Cliente],INT($J854/ROWS(tblConsorcios[Produto]))+1),"")</f>
        <v>0</v>
      </c>
      <c r="L854" t="str" cm="1">
        <f t="array" ref="L854">IFERROR(INDEX(tblConsorcios[Produto],MOD($J854,ROWS(tblConsorcios[Produto]))+1),"")</f>
        <v>Imóvel IE330 – 240m</v>
      </c>
      <c r="M854" s="20" cm="1">
        <f t="array" ref="M854">IFERROR(INDEX(tblConsorcios[Valor da Carta (R$)],MOD($J854,ROWS(tblConsorcios[Produto]))+1),"")</f>
        <v>330000</v>
      </c>
      <c r="N854" s="2" cm="1">
        <f t="array" ref="N854">IFERROR(INDEX(tblConsorcios[Prazo (meses)],MOD($J854,ROWS(tblConsorcios[Produto]))+1),"")</f>
        <v>240</v>
      </c>
      <c r="O854" s="20" cm="1">
        <f t="array" ref="O854">IFERROR(INDEX(tblConsorcios[Parcela Mensal (R$)],MOD($J854,ROWS(tblConsorcios[Produto]))+1),"")</f>
        <v>1771</v>
      </c>
      <c r="P854" s="20" cm="1">
        <f t="array" ref="P854">IFERROR(INDEX(tblClientes[Dividendo Mensal (R$)],INT($J854/ROWS(tblConsorcios[Produto]))+1),"")</f>
        <v>0</v>
      </c>
      <c r="Q854" s="20">
        <f t="shared" si="40"/>
        <v>-1771</v>
      </c>
      <c r="R854">
        <f t="shared" si="41"/>
        <v>0</v>
      </c>
    </row>
    <row r="855" spans="10:18" x14ac:dyDescent="0.2">
      <c r="J855">
        <f t="shared" si="39"/>
        <v>853</v>
      </c>
      <c r="K855" cm="1">
        <f t="array" ref="K855">IFERROR(INDEX(tblClientes[Cliente],INT($J855/ROWS(tblConsorcios[Produto]))+1),"")</f>
        <v>0</v>
      </c>
      <c r="L855" t="str" cm="1">
        <f t="array" ref="L855">IFERROR(INDEX(tblConsorcios[Produto],MOD($J855,ROWS(tblConsorcios[Produto]))+1),"")</f>
        <v>Imóvel IE330 – 220m</v>
      </c>
      <c r="M855" s="20" cm="1">
        <f t="array" ref="M855">IFERROR(INDEX(tblConsorcios[Valor da Carta (R$)],MOD($J855,ROWS(tblConsorcios[Produto]))+1),"")</f>
        <v>330000</v>
      </c>
      <c r="N855" s="2" cm="1">
        <f t="array" ref="N855">IFERROR(INDEX(tblConsorcios[Prazo (meses)],MOD($J855,ROWS(tblConsorcios[Produto]))+1),"")</f>
        <v>220</v>
      </c>
      <c r="O855" s="20" cm="1">
        <f t="array" ref="O855">IFERROR(INDEX(tblConsorcios[Parcela Mensal (R$)],MOD($J855,ROWS(tblConsorcios[Produto]))+1),"")</f>
        <v>1917</v>
      </c>
      <c r="P855" s="20" cm="1">
        <f t="array" ref="P855">IFERROR(INDEX(tblClientes[Dividendo Mensal (R$)],INT($J855/ROWS(tblConsorcios[Produto]))+1),"")</f>
        <v>0</v>
      </c>
      <c r="Q855" s="20">
        <f t="shared" si="40"/>
        <v>-1917</v>
      </c>
      <c r="R855">
        <f t="shared" si="41"/>
        <v>0</v>
      </c>
    </row>
    <row r="856" spans="10:18" x14ac:dyDescent="0.2">
      <c r="J856">
        <f t="shared" si="39"/>
        <v>854</v>
      </c>
      <c r="K856" cm="1">
        <f t="array" ref="K856">IFERROR(INDEX(tblClientes[Cliente],INT($J856/ROWS(tblConsorcios[Produto]))+1),"")</f>
        <v>0</v>
      </c>
      <c r="L856" t="str" cm="1">
        <f t="array" ref="L856">IFERROR(INDEX(tblConsorcios[Produto],MOD($J856,ROWS(tblConsorcios[Produto]))+1),"")</f>
        <v>Imóvel IE330 – 200m</v>
      </c>
      <c r="M856" s="20" cm="1">
        <f t="array" ref="M856">IFERROR(INDEX(tblConsorcios[Valor da Carta (R$)],MOD($J856,ROWS(tblConsorcios[Produto]))+1),"")</f>
        <v>330000</v>
      </c>
      <c r="N856" s="2" cm="1">
        <f t="array" ref="N856">IFERROR(INDEX(tblConsorcios[Prazo (meses)],MOD($J856,ROWS(tblConsorcios[Produto]))+1),"")</f>
        <v>200</v>
      </c>
      <c r="O856" s="20" cm="1">
        <f t="array" ref="O856">IFERROR(INDEX(tblConsorcios[Parcela Mensal (R$)],MOD($J856,ROWS(tblConsorcios[Produto]))+1),"")</f>
        <v>2092.1999999999998</v>
      </c>
      <c r="P856" s="20" cm="1">
        <f t="array" ref="P856">IFERROR(INDEX(tblClientes[Dividendo Mensal (R$)],INT($J856/ROWS(tblConsorcios[Produto]))+1),"")</f>
        <v>0</v>
      </c>
      <c r="Q856" s="20">
        <f t="shared" si="40"/>
        <v>-2092.1999999999998</v>
      </c>
      <c r="R856">
        <f t="shared" si="41"/>
        <v>0</v>
      </c>
    </row>
    <row r="857" spans="10:18" x14ac:dyDescent="0.2">
      <c r="J857">
        <f t="shared" si="39"/>
        <v>855</v>
      </c>
      <c r="K857" cm="1">
        <f t="array" ref="K857">IFERROR(INDEX(tblClientes[Cliente],INT($J857/ROWS(tblConsorcios[Produto]))+1),"")</f>
        <v>0</v>
      </c>
      <c r="L857" t="str" cm="1">
        <f t="array" ref="L857">IFERROR(INDEX(tblConsorcios[Produto],MOD($J857,ROWS(tblConsorcios[Produto]))+1),"")</f>
        <v>Imóvel IE300 – 240m</v>
      </c>
      <c r="M857" s="20" cm="1">
        <f t="array" ref="M857">IFERROR(INDEX(tblConsorcios[Valor da Carta (R$)],MOD($J857,ROWS(tblConsorcios[Produto]))+1),"")</f>
        <v>300000</v>
      </c>
      <c r="N857" s="2" cm="1">
        <f t="array" ref="N857">IFERROR(INDEX(tblConsorcios[Prazo (meses)],MOD($J857,ROWS(tblConsorcios[Produto]))+1),"")</f>
        <v>240</v>
      </c>
      <c r="O857" s="20" cm="1">
        <f t="array" ref="O857">IFERROR(INDEX(tblConsorcios[Parcela Mensal (R$)],MOD($J857,ROWS(tblConsorcios[Produto]))+1),"")</f>
        <v>1610</v>
      </c>
      <c r="P857" s="20" cm="1">
        <f t="array" ref="P857">IFERROR(INDEX(tblClientes[Dividendo Mensal (R$)],INT($J857/ROWS(tblConsorcios[Produto]))+1),"")</f>
        <v>0</v>
      </c>
      <c r="Q857" s="20">
        <f t="shared" si="40"/>
        <v>-1610</v>
      </c>
      <c r="R857">
        <f t="shared" si="41"/>
        <v>0</v>
      </c>
    </row>
    <row r="858" spans="10:18" x14ac:dyDescent="0.2">
      <c r="J858">
        <f t="shared" si="39"/>
        <v>856</v>
      </c>
      <c r="K858" cm="1">
        <f t="array" ref="K858">IFERROR(INDEX(tblClientes[Cliente],INT($J858/ROWS(tblConsorcios[Produto]))+1),"")</f>
        <v>0</v>
      </c>
      <c r="L858" t="str" cm="1">
        <f t="array" ref="L858">IFERROR(INDEX(tblConsorcios[Produto],MOD($J858,ROWS(tblConsorcios[Produto]))+1),"")</f>
        <v>Imóvel IE300 – 220m</v>
      </c>
      <c r="M858" s="20" cm="1">
        <f t="array" ref="M858">IFERROR(INDEX(tblConsorcios[Valor da Carta (R$)],MOD($J858,ROWS(tblConsorcios[Produto]))+1),"")</f>
        <v>300000</v>
      </c>
      <c r="N858" s="2" cm="1">
        <f t="array" ref="N858">IFERROR(INDEX(tblConsorcios[Prazo (meses)],MOD($J858,ROWS(tblConsorcios[Produto]))+1),"")</f>
        <v>220</v>
      </c>
      <c r="O858" s="20" cm="1">
        <f t="array" ref="O858">IFERROR(INDEX(tblConsorcios[Parcela Mensal (R$)],MOD($J858,ROWS(tblConsorcios[Produto]))+1),"")</f>
        <v>1742.73</v>
      </c>
      <c r="P858" s="20" cm="1">
        <f t="array" ref="P858">IFERROR(INDEX(tblClientes[Dividendo Mensal (R$)],INT($J858/ROWS(tblConsorcios[Produto]))+1),"")</f>
        <v>0</v>
      </c>
      <c r="Q858" s="20">
        <f t="shared" si="40"/>
        <v>-1742.73</v>
      </c>
      <c r="R858">
        <f t="shared" si="41"/>
        <v>0</v>
      </c>
    </row>
    <row r="859" spans="10:18" x14ac:dyDescent="0.2">
      <c r="J859">
        <f t="shared" si="39"/>
        <v>857</v>
      </c>
      <c r="K859" cm="1">
        <f t="array" ref="K859">IFERROR(INDEX(tblClientes[Cliente],INT($J859/ROWS(tblConsorcios[Produto]))+1),"")</f>
        <v>0</v>
      </c>
      <c r="L859" t="str" cm="1">
        <f t="array" ref="L859">IFERROR(INDEX(tblConsorcios[Produto],MOD($J859,ROWS(tblConsorcios[Produto]))+1),"")</f>
        <v>Imóvel IE300 – 200m</v>
      </c>
      <c r="M859" s="20" cm="1">
        <f t="array" ref="M859">IFERROR(INDEX(tblConsorcios[Valor da Carta (R$)],MOD($J859,ROWS(tblConsorcios[Produto]))+1),"")</f>
        <v>300000</v>
      </c>
      <c r="N859" s="2" cm="1">
        <f t="array" ref="N859">IFERROR(INDEX(tblConsorcios[Prazo (meses)],MOD($J859,ROWS(tblConsorcios[Produto]))+1),"")</f>
        <v>200</v>
      </c>
      <c r="O859" s="20" cm="1">
        <f t="array" ref="O859">IFERROR(INDEX(tblConsorcios[Parcela Mensal (R$)],MOD($J859,ROWS(tblConsorcios[Produto]))+1),"")</f>
        <v>1902</v>
      </c>
      <c r="P859" s="20" cm="1">
        <f t="array" ref="P859">IFERROR(INDEX(tblClientes[Dividendo Mensal (R$)],INT($J859/ROWS(tblConsorcios[Produto]))+1),"")</f>
        <v>0</v>
      </c>
      <c r="Q859" s="20">
        <f t="shared" si="40"/>
        <v>-1902</v>
      </c>
      <c r="R859">
        <f t="shared" si="41"/>
        <v>0</v>
      </c>
    </row>
    <row r="860" spans="10:18" x14ac:dyDescent="0.2">
      <c r="J860">
        <f t="shared" si="39"/>
        <v>858</v>
      </c>
      <c r="K860" cm="1">
        <f t="array" ref="K860">IFERROR(INDEX(tblClientes[Cliente],INT($J860/ROWS(tblConsorcios[Produto]))+1),"")</f>
        <v>0</v>
      </c>
      <c r="L860" t="str" cm="1">
        <f t="array" ref="L860">IFERROR(INDEX(tblConsorcios[Produto],MOD($J860,ROWS(tblConsorcios[Produto]))+1),"")</f>
        <v>Imóvel IE240 – 240m</v>
      </c>
      <c r="M860" s="20" cm="1">
        <f t="array" ref="M860">IFERROR(INDEX(tblConsorcios[Valor da Carta (R$)],MOD($J860,ROWS(tblConsorcios[Produto]))+1),"")</f>
        <v>240000</v>
      </c>
      <c r="N860" s="2" cm="1">
        <f t="array" ref="N860">IFERROR(INDEX(tblConsorcios[Prazo (meses)],MOD($J860,ROWS(tblConsorcios[Produto]))+1),"")</f>
        <v>240</v>
      </c>
      <c r="O860" s="20" cm="1">
        <f t="array" ref="O860">IFERROR(INDEX(tblConsorcios[Parcela Mensal (R$)],MOD($J860,ROWS(tblConsorcios[Produto]))+1),"")</f>
        <v>1288</v>
      </c>
      <c r="P860" s="20" cm="1">
        <f t="array" ref="P860">IFERROR(INDEX(tblClientes[Dividendo Mensal (R$)],INT($J860/ROWS(tblConsorcios[Produto]))+1),"")</f>
        <v>0</v>
      </c>
      <c r="Q860" s="20">
        <f t="shared" si="40"/>
        <v>-1288</v>
      </c>
      <c r="R860">
        <f t="shared" si="41"/>
        <v>0</v>
      </c>
    </row>
    <row r="861" spans="10:18" x14ac:dyDescent="0.2">
      <c r="J861">
        <f t="shared" si="39"/>
        <v>859</v>
      </c>
      <c r="K861" cm="1">
        <f t="array" ref="K861">IFERROR(INDEX(tblClientes[Cliente],INT($J861/ROWS(tblConsorcios[Produto]))+1),"")</f>
        <v>0</v>
      </c>
      <c r="L861" t="str" cm="1">
        <f t="array" ref="L861">IFERROR(INDEX(tblConsorcios[Produto],MOD($J861,ROWS(tblConsorcios[Produto]))+1),"")</f>
        <v>Imóvel IE240 – 220m</v>
      </c>
      <c r="M861" s="20" cm="1">
        <f t="array" ref="M861">IFERROR(INDEX(tblConsorcios[Valor da Carta (R$)],MOD($J861,ROWS(tblConsorcios[Produto]))+1),"")</f>
        <v>240000</v>
      </c>
      <c r="N861" s="2" cm="1">
        <f t="array" ref="N861">IFERROR(INDEX(tblConsorcios[Prazo (meses)],MOD($J861,ROWS(tblConsorcios[Produto]))+1),"")</f>
        <v>220</v>
      </c>
      <c r="O861" s="20" cm="1">
        <f t="array" ref="O861">IFERROR(INDEX(tblConsorcios[Parcela Mensal (R$)],MOD($J861,ROWS(tblConsorcios[Produto]))+1),"")</f>
        <v>1394.18</v>
      </c>
      <c r="P861" s="20" cm="1">
        <f t="array" ref="P861">IFERROR(INDEX(tblClientes[Dividendo Mensal (R$)],INT($J861/ROWS(tblConsorcios[Produto]))+1),"")</f>
        <v>0</v>
      </c>
      <c r="Q861" s="20">
        <f t="shared" si="40"/>
        <v>-1394.18</v>
      </c>
      <c r="R861">
        <f t="shared" si="41"/>
        <v>0</v>
      </c>
    </row>
    <row r="862" spans="10:18" x14ac:dyDescent="0.2">
      <c r="J862">
        <f t="shared" si="39"/>
        <v>860</v>
      </c>
      <c r="K862" cm="1">
        <f t="array" ref="K862">IFERROR(INDEX(tblClientes[Cliente],INT($J862/ROWS(tblConsorcios[Produto]))+1),"")</f>
        <v>0</v>
      </c>
      <c r="L862" t="str" cm="1">
        <f t="array" ref="L862">IFERROR(INDEX(tblConsorcios[Produto],MOD($J862,ROWS(tblConsorcios[Produto]))+1),"")</f>
        <v>Imóvel IE240 – 200m</v>
      </c>
      <c r="M862" s="20" cm="1">
        <f t="array" ref="M862">IFERROR(INDEX(tblConsorcios[Valor da Carta (R$)],MOD($J862,ROWS(tblConsorcios[Produto]))+1),"")</f>
        <v>240000</v>
      </c>
      <c r="N862" s="2" cm="1">
        <f t="array" ref="N862">IFERROR(INDEX(tblConsorcios[Prazo (meses)],MOD($J862,ROWS(tblConsorcios[Produto]))+1),"")</f>
        <v>200</v>
      </c>
      <c r="O862" s="20" cm="1">
        <f t="array" ref="O862">IFERROR(INDEX(tblConsorcios[Parcela Mensal (R$)],MOD($J862,ROWS(tblConsorcios[Produto]))+1),"")</f>
        <v>1521.6</v>
      </c>
      <c r="P862" s="20" cm="1">
        <f t="array" ref="P862">IFERROR(INDEX(tblClientes[Dividendo Mensal (R$)],INT($J862/ROWS(tblConsorcios[Produto]))+1),"")</f>
        <v>0</v>
      </c>
      <c r="Q862" s="20">
        <f t="shared" si="40"/>
        <v>-1521.6</v>
      </c>
      <c r="R862">
        <f t="shared" si="41"/>
        <v>0</v>
      </c>
    </row>
    <row r="863" spans="10:18" x14ac:dyDescent="0.2">
      <c r="J863">
        <f t="shared" si="39"/>
        <v>861</v>
      </c>
      <c r="K863" cm="1">
        <f t="array" ref="K863">IFERROR(INDEX(tblClientes[Cliente],INT($J863/ROWS(tblConsorcios[Produto]))+1),"")</f>
        <v>0</v>
      </c>
      <c r="L863" t="str" cm="1">
        <f t="array" ref="L863">IFERROR(INDEX(tblConsorcios[Produto],MOD($J863,ROWS(tblConsorcios[Produto]))+1),"")</f>
        <v>Imóvel IE230 – 240m</v>
      </c>
      <c r="M863" s="20" cm="1">
        <f t="array" ref="M863">IFERROR(INDEX(tblConsorcios[Valor da Carta (R$)],MOD($J863,ROWS(tblConsorcios[Produto]))+1),"")</f>
        <v>230000</v>
      </c>
      <c r="N863" s="2" cm="1">
        <f t="array" ref="N863">IFERROR(INDEX(tblConsorcios[Prazo (meses)],MOD($J863,ROWS(tblConsorcios[Produto]))+1),"")</f>
        <v>240</v>
      </c>
      <c r="O863" s="20" cm="1">
        <f t="array" ref="O863">IFERROR(INDEX(tblConsorcios[Parcela Mensal (R$)],MOD($J863,ROWS(tblConsorcios[Produto]))+1),"")</f>
        <v>1234.33</v>
      </c>
      <c r="P863" s="20" cm="1">
        <f t="array" ref="P863">IFERROR(INDEX(tblClientes[Dividendo Mensal (R$)],INT($J863/ROWS(tblConsorcios[Produto]))+1),"")</f>
        <v>0</v>
      </c>
      <c r="Q863" s="20">
        <f t="shared" si="40"/>
        <v>-1234.33</v>
      </c>
      <c r="R863">
        <f t="shared" si="41"/>
        <v>0</v>
      </c>
    </row>
    <row r="864" spans="10:18" x14ac:dyDescent="0.2">
      <c r="J864">
        <f t="shared" si="39"/>
        <v>862</v>
      </c>
      <c r="K864" cm="1">
        <f t="array" ref="K864">IFERROR(INDEX(tblClientes[Cliente],INT($J864/ROWS(tblConsorcios[Produto]))+1),"")</f>
        <v>0</v>
      </c>
      <c r="L864" t="str" cm="1">
        <f t="array" ref="L864">IFERROR(INDEX(tblConsorcios[Produto],MOD($J864,ROWS(tblConsorcios[Produto]))+1),"")</f>
        <v>Imóvel IE230 – 220m</v>
      </c>
      <c r="M864" s="20" cm="1">
        <f t="array" ref="M864">IFERROR(INDEX(tblConsorcios[Valor da Carta (R$)],MOD($J864,ROWS(tblConsorcios[Produto]))+1),"")</f>
        <v>230000</v>
      </c>
      <c r="N864" s="2" cm="1">
        <f t="array" ref="N864">IFERROR(INDEX(tblConsorcios[Prazo (meses)],MOD($J864,ROWS(tblConsorcios[Produto]))+1),"")</f>
        <v>220</v>
      </c>
      <c r="O864" s="20" cm="1">
        <f t="array" ref="O864">IFERROR(INDEX(tblConsorcios[Parcela Mensal (R$)],MOD($J864,ROWS(tblConsorcios[Produto]))+1),"")</f>
        <v>1336.09</v>
      </c>
      <c r="P864" s="20" cm="1">
        <f t="array" ref="P864">IFERROR(INDEX(tblClientes[Dividendo Mensal (R$)],INT($J864/ROWS(tblConsorcios[Produto]))+1),"")</f>
        <v>0</v>
      </c>
      <c r="Q864" s="20">
        <f t="shared" si="40"/>
        <v>-1336.09</v>
      </c>
      <c r="R864">
        <f t="shared" si="41"/>
        <v>0</v>
      </c>
    </row>
    <row r="865" spans="10:18" x14ac:dyDescent="0.2">
      <c r="J865">
        <f t="shared" si="39"/>
        <v>863</v>
      </c>
      <c r="K865" cm="1">
        <f t="array" ref="K865">IFERROR(INDEX(tblClientes[Cliente],INT($J865/ROWS(tblConsorcios[Produto]))+1),"")</f>
        <v>0</v>
      </c>
      <c r="L865" t="str" cm="1">
        <f t="array" ref="L865">IFERROR(INDEX(tblConsorcios[Produto],MOD($J865,ROWS(tblConsorcios[Produto]))+1),"")</f>
        <v>Imóvel IE230 – 200m</v>
      </c>
      <c r="M865" s="20" cm="1">
        <f t="array" ref="M865">IFERROR(INDEX(tblConsorcios[Valor da Carta (R$)],MOD($J865,ROWS(tblConsorcios[Produto]))+1),"")</f>
        <v>230000</v>
      </c>
      <c r="N865" s="2" cm="1">
        <f t="array" ref="N865">IFERROR(INDEX(tblConsorcios[Prazo (meses)],MOD($J865,ROWS(tblConsorcios[Produto]))+1),"")</f>
        <v>200</v>
      </c>
      <c r="O865" s="20" cm="1">
        <f t="array" ref="O865">IFERROR(INDEX(tblConsorcios[Parcela Mensal (R$)],MOD($J865,ROWS(tblConsorcios[Produto]))+1),"")</f>
        <v>1458.2</v>
      </c>
      <c r="P865" s="20" cm="1">
        <f t="array" ref="P865">IFERROR(INDEX(tblClientes[Dividendo Mensal (R$)],INT($J865/ROWS(tblConsorcios[Produto]))+1),"")</f>
        <v>0</v>
      </c>
      <c r="Q865" s="20">
        <f t="shared" si="40"/>
        <v>-1458.2</v>
      </c>
      <c r="R865">
        <f t="shared" si="41"/>
        <v>0</v>
      </c>
    </row>
    <row r="866" spans="10:18" x14ac:dyDescent="0.2">
      <c r="J866">
        <f t="shared" si="39"/>
        <v>864</v>
      </c>
      <c r="K866" cm="1">
        <f t="array" ref="K866">IFERROR(INDEX(tblClientes[Cliente],INT($J866/ROWS(tblConsorcios[Produto]))+1),"")</f>
        <v>0</v>
      </c>
      <c r="L866" t="str" cm="1">
        <f t="array" ref="L866">IFERROR(INDEX(tblConsorcios[Produto],MOD($J866,ROWS(tblConsorcios[Produto]))+1),"")</f>
        <v>Imóvel IE220 – 240m</v>
      </c>
      <c r="M866" s="20" cm="1">
        <f t="array" ref="M866">IFERROR(INDEX(tblConsorcios[Valor da Carta (R$)],MOD($J866,ROWS(tblConsorcios[Produto]))+1),"")</f>
        <v>220000</v>
      </c>
      <c r="N866" s="2" cm="1">
        <f t="array" ref="N866">IFERROR(INDEX(tblConsorcios[Prazo (meses)],MOD($J866,ROWS(tblConsorcios[Produto]))+1),"")</f>
        <v>240</v>
      </c>
      <c r="O866" s="20" cm="1">
        <f t="array" ref="O866">IFERROR(INDEX(tblConsorcios[Parcela Mensal (R$)],MOD($J866,ROWS(tblConsorcios[Produto]))+1),"")</f>
        <v>1180.67</v>
      </c>
      <c r="P866" s="20" cm="1">
        <f t="array" ref="P866">IFERROR(INDEX(tblClientes[Dividendo Mensal (R$)],INT($J866/ROWS(tblConsorcios[Produto]))+1),"")</f>
        <v>0</v>
      </c>
      <c r="Q866" s="20">
        <f t="shared" si="40"/>
        <v>-1180.67</v>
      </c>
      <c r="R866">
        <f t="shared" si="41"/>
        <v>0</v>
      </c>
    </row>
    <row r="867" spans="10:18" x14ac:dyDescent="0.2">
      <c r="J867">
        <f t="shared" si="39"/>
        <v>865</v>
      </c>
      <c r="K867" cm="1">
        <f t="array" ref="K867">IFERROR(INDEX(tblClientes[Cliente],INT($J867/ROWS(tblConsorcios[Produto]))+1),"")</f>
        <v>0</v>
      </c>
      <c r="L867" t="str" cm="1">
        <f t="array" ref="L867">IFERROR(INDEX(tblConsorcios[Produto],MOD($J867,ROWS(tblConsorcios[Produto]))+1),"")</f>
        <v>Imóvel IE220 – 220m</v>
      </c>
      <c r="M867" s="20" cm="1">
        <f t="array" ref="M867">IFERROR(INDEX(tblConsorcios[Valor da Carta (R$)],MOD($J867,ROWS(tblConsorcios[Produto]))+1),"")</f>
        <v>220000</v>
      </c>
      <c r="N867" s="2" cm="1">
        <f t="array" ref="N867">IFERROR(INDEX(tblConsorcios[Prazo (meses)],MOD($J867,ROWS(tblConsorcios[Produto]))+1),"")</f>
        <v>220</v>
      </c>
      <c r="O867" s="20" cm="1">
        <f t="array" ref="O867">IFERROR(INDEX(tblConsorcios[Parcela Mensal (R$)],MOD($J867,ROWS(tblConsorcios[Produto]))+1),"")</f>
        <v>1278</v>
      </c>
      <c r="P867" s="20" cm="1">
        <f t="array" ref="P867">IFERROR(INDEX(tblClientes[Dividendo Mensal (R$)],INT($J867/ROWS(tblConsorcios[Produto]))+1),"")</f>
        <v>0</v>
      </c>
      <c r="Q867" s="20">
        <f t="shared" si="40"/>
        <v>-1278</v>
      </c>
      <c r="R867">
        <f t="shared" si="41"/>
        <v>0</v>
      </c>
    </row>
    <row r="868" spans="10:18" x14ac:dyDescent="0.2">
      <c r="J868">
        <f t="shared" si="39"/>
        <v>866</v>
      </c>
      <c r="K868" cm="1">
        <f t="array" ref="K868">IFERROR(INDEX(tblClientes[Cliente],INT($J868/ROWS(tblConsorcios[Produto]))+1),"")</f>
        <v>0</v>
      </c>
      <c r="L868" t="str" cm="1">
        <f t="array" ref="L868">IFERROR(INDEX(tblConsorcios[Produto],MOD($J868,ROWS(tblConsorcios[Produto]))+1),"")</f>
        <v>Imóvel IE220 – 200m</v>
      </c>
      <c r="M868" s="20" cm="1">
        <f t="array" ref="M868">IFERROR(INDEX(tblConsorcios[Valor da Carta (R$)],MOD($J868,ROWS(tblConsorcios[Produto]))+1),"")</f>
        <v>220000</v>
      </c>
      <c r="N868" s="2" cm="1">
        <f t="array" ref="N868">IFERROR(INDEX(tblConsorcios[Prazo (meses)],MOD($J868,ROWS(tblConsorcios[Produto]))+1),"")</f>
        <v>200</v>
      </c>
      <c r="O868" s="20" cm="1">
        <f t="array" ref="O868">IFERROR(INDEX(tblConsorcios[Parcela Mensal (R$)],MOD($J868,ROWS(tblConsorcios[Produto]))+1),"")</f>
        <v>1394.8</v>
      </c>
      <c r="P868" s="20" cm="1">
        <f t="array" ref="P868">IFERROR(INDEX(tblClientes[Dividendo Mensal (R$)],INT($J868/ROWS(tblConsorcios[Produto]))+1),"")</f>
        <v>0</v>
      </c>
      <c r="Q868" s="20">
        <f t="shared" si="40"/>
        <v>-1394.8</v>
      </c>
      <c r="R868">
        <f t="shared" si="41"/>
        <v>0</v>
      </c>
    </row>
    <row r="869" spans="10:18" x14ac:dyDescent="0.2">
      <c r="J869">
        <f t="shared" si="39"/>
        <v>867</v>
      </c>
      <c r="K869" cm="1">
        <f t="array" ref="K869">IFERROR(INDEX(tblClientes[Cliente],INT($J869/ROWS(tblConsorcios[Produto]))+1),"")</f>
        <v>0</v>
      </c>
      <c r="L869" t="str" cm="1">
        <f t="array" ref="L869">IFERROR(INDEX(tblConsorcios[Produto],MOD($J869,ROWS(tblConsorcios[Produto]))+1),"")</f>
        <v>Imóvel IE200 – 240m</v>
      </c>
      <c r="M869" s="20" cm="1">
        <f t="array" ref="M869">IFERROR(INDEX(tblConsorcios[Valor da Carta (R$)],MOD($J869,ROWS(tblConsorcios[Produto]))+1),"")</f>
        <v>200000</v>
      </c>
      <c r="N869" s="2" cm="1">
        <f t="array" ref="N869">IFERROR(INDEX(tblConsorcios[Prazo (meses)],MOD($J869,ROWS(tblConsorcios[Produto]))+1),"")</f>
        <v>240</v>
      </c>
      <c r="O869" s="20" cm="1">
        <f t="array" ref="O869">IFERROR(INDEX(tblConsorcios[Parcela Mensal (R$)],MOD($J869,ROWS(tblConsorcios[Produto]))+1),"")</f>
        <v>1073.33</v>
      </c>
      <c r="P869" s="20" cm="1">
        <f t="array" ref="P869">IFERROR(INDEX(tblClientes[Dividendo Mensal (R$)],INT($J869/ROWS(tblConsorcios[Produto]))+1),"")</f>
        <v>0</v>
      </c>
      <c r="Q869" s="20">
        <f t="shared" si="40"/>
        <v>-1073.33</v>
      </c>
      <c r="R869">
        <f t="shared" si="41"/>
        <v>0</v>
      </c>
    </row>
    <row r="870" spans="10:18" x14ac:dyDescent="0.2">
      <c r="J870">
        <f t="shared" si="39"/>
        <v>868</v>
      </c>
      <c r="K870" cm="1">
        <f t="array" ref="K870">IFERROR(INDEX(tblClientes[Cliente],INT($J870/ROWS(tblConsorcios[Produto]))+1),"")</f>
        <v>0</v>
      </c>
      <c r="L870" t="str" cm="1">
        <f t="array" ref="L870">IFERROR(INDEX(tblConsorcios[Produto],MOD($J870,ROWS(tblConsorcios[Produto]))+1),"")</f>
        <v>Imóvel IE200 – 220m</v>
      </c>
      <c r="M870" s="20" cm="1">
        <f t="array" ref="M870">IFERROR(INDEX(tblConsorcios[Valor da Carta (R$)],MOD($J870,ROWS(tblConsorcios[Produto]))+1),"")</f>
        <v>200000</v>
      </c>
      <c r="N870" s="2" cm="1">
        <f t="array" ref="N870">IFERROR(INDEX(tblConsorcios[Prazo (meses)],MOD($J870,ROWS(tblConsorcios[Produto]))+1),"")</f>
        <v>220</v>
      </c>
      <c r="O870" s="20" cm="1">
        <f t="array" ref="O870">IFERROR(INDEX(tblConsorcios[Parcela Mensal (R$)],MOD($J870,ROWS(tblConsorcios[Produto]))+1),"")</f>
        <v>1161.82</v>
      </c>
      <c r="P870" s="20" cm="1">
        <f t="array" ref="P870">IFERROR(INDEX(tblClientes[Dividendo Mensal (R$)],INT($J870/ROWS(tblConsorcios[Produto]))+1),"")</f>
        <v>0</v>
      </c>
      <c r="Q870" s="20">
        <f t="shared" si="40"/>
        <v>-1161.82</v>
      </c>
      <c r="R870">
        <f t="shared" si="41"/>
        <v>0</v>
      </c>
    </row>
    <row r="871" spans="10:18" x14ac:dyDescent="0.2">
      <c r="J871">
        <f t="shared" si="39"/>
        <v>869</v>
      </c>
      <c r="K871" cm="1">
        <f t="array" ref="K871">IFERROR(INDEX(tblClientes[Cliente],INT($J871/ROWS(tblConsorcios[Produto]))+1),"")</f>
        <v>0</v>
      </c>
      <c r="L871" t="str" cm="1">
        <f t="array" ref="L871">IFERROR(INDEX(tblConsorcios[Produto],MOD($J871,ROWS(tblConsorcios[Produto]))+1),"")</f>
        <v>Imóvel IE200 – 200m</v>
      </c>
      <c r="M871" s="20" cm="1">
        <f t="array" ref="M871">IFERROR(INDEX(tblConsorcios[Valor da Carta (R$)],MOD($J871,ROWS(tblConsorcios[Produto]))+1),"")</f>
        <v>200000</v>
      </c>
      <c r="N871" s="2" cm="1">
        <f t="array" ref="N871">IFERROR(INDEX(tblConsorcios[Prazo (meses)],MOD($J871,ROWS(tblConsorcios[Produto]))+1),"")</f>
        <v>200</v>
      </c>
      <c r="O871" s="20" cm="1">
        <f t="array" ref="O871">IFERROR(INDEX(tblConsorcios[Parcela Mensal (R$)],MOD($J871,ROWS(tblConsorcios[Produto]))+1),"")</f>
        <v>1268</v>
      </c>
      <c r="P871" s="20" cm="1">
        <f t="array" ref="P871">IFERROR(INDEX(tblClientes[Dividendo Mensal (R$)],INT($J871/ROWS(tblConsorcios[Produto]))+1),"")</f>
        <v>0</v>
      </c>
      <c r="Q871" s="20">
        <f t="shared" si="40"/>
        <v>-1268</v>
      </c>
      <c r="R871">
        <f t="shared" si="41"/>
        <v>0</v>
      </c>
    </row>
    <row r="872" spans="10:18" x14ac:dyDescent="0.2">
      <c r="J872">
        <f t="shared" si="39"/>
        <v>870</v>
      </c>
      <c r="K872" cm="1">
        <f t="array" ref="K872">IFERROR(INDEX(tblClientes[Cliente],INT($J872/ROWS(tblConsorcios[Produto]))+1),"")</f>
        <v>0</v>
      </c>
      <c r="L872" t="str" cm="1">
        <f t="array" ref="L872">IFERROR(INDEX(tblConsorcios[Produto],MOD($J872,ROWS(tblConsorcios[Produto]))+1),"")</f>
        <v>Imóvel IE150 – 240m</v>
      </c>
      <c r="M872" s="20" cm="1">
        <f t="array" ref="M872">IFERROR(INDEX(tblConsorcios[Valor da Carta (R$)],MOD($J872,ROWS(tblConsorcios[Produto]))+1),"")</f>
        <v>150000</v>
      </c>
      <c r="N872" s="2" cm="1">
        <f t="array" ref="N872">IFERROR(INDEX(tblConsorcios[Prazo (meses)],MOD($J872,ROWS(tblConsorcios[Produto]))+1),"")</f>
        <v>240</v>
      </c>
      <c r="O872" s="20" cm="1">
        <f t="array" ref="O872">IFERROR(INDEX(tblConsorcios[Parcela Mensal (R$)],MOD($J872,ROWS(tblConsorcios[Produto]))+1),"")</f>
        <v>805</v>
      </c>
      <c r="P872" s="20" cm="1">
        <f t="array" ref="P872">IFERROR(INDEX(tblClientes[Dividendo Mensal (R$)],INT($J872/ROWS(tblConsorcios[Produto]))+1),"")</f>
        <v>0</v>
      </c>
      <c r="Q872" s="20">
        <f t="shared" si="40"/>
        <v>-805</v>
      </c>
      <c r="R872">
        <f t="shared" si="41"/>
        <v>0</v>
      </c>
    </row>
    <row r="873" spans="10:18" x14ac:dyDescent="0.2">
      <c r="J873">
        <f t="shared" si="39"/>
        <v>871</v>
      </c>
      <c r="K873" cm="1">
        <f t="array" ref="K873">IFERROR(INDEX(tblClientes[Cliente],INT($J873/ROWS(tblConsorcios[Produto]))+1),"")</f>
        <v>0</v>
      </c>
      <c r="L873" t="str" cm="1">
        <f t="array" ref="L873">IFERROR(INDEX(tblConsorcios[Produto],MOD($J873,ROWS(tblConsorcios[Produto]))+1),"")</f>
        <v>Imóvel IE150 – 220m</v>
      </c>
      <c r="M873" s="20" cm="1">
        <f t="array" ref="M873">IFERROR(INDEX(tblConsorcios[Valor da Carta (R$)],MOD($J873,ROWS(tblConsorcios[Produto]))+1),"")</f>
        <v>150000</v>
      </c>
      <c r="N873" s="2" cm="1">
        <f t="array" ref="N873">IFERROR(INDEX(tblConsorcios[Prazo (meses)],MOD($J873,ROWS(tblConsorcios[Produto]))+1),"")</f>
        <v>220</v>
      </c>
      <c r="O873" s="20" cm="1">
        <f t="array" ref="O873">IFERROR(INDEX(tblConsorcios[Parcela Mensal (R$)],MOD($J873,ROWS(tblConsorcios[Produto]))+1),"")</f>
        <v>871.36</v>
      </c>
      <c r="P873" s="20" cm="1">
        <f t="array" ref="P873">IFERROR(INDEX(tblClientes[Dividendo Mensal (R$)],INT($J873/ROWS(tblConsorcios[Produto]))+1),"")</f>
        <v>0</v>
      </c>
      <c r="Q873" s="20">
        <f t="shared" si="40"/>
        <v>-871.36</v>
      </c>
      <c r="R873">
        <f t="shared" si="41"/>
        <v>0</v>
      </c>
    </row>
    <row r="874" spans="10:18" x14ac:dyDescent="0.2">
      <c r="J874">
        <f t="shared" si="39"/>
        <v>872</v>
      </c>
      <c r="K874" cm="1">
        <f t="array" ref="K874">IFERROR(INDEX(tblClientes[Cliente],INT($J874/ROWS(tblConsorcios[Produto]))+1),"")</f>
        <v>0</v>
      </c>
      <c r="L874" t="str" cm="1">
        <f t="array" ref="L874">IFERROR(INDEX(tblConsorcios[Produto],MOD($J874,ROWS(tblConsorcios[Produto]))+1),"")</f>
        <v>Imóvel IE150 – 200m</v>
      </c>
      <c r="M874" s="20" cm="1">
        <f t="array" ref="M874">IFERROR(INDEX(tblConsorcios[Valor da Carta (R$)],MOD($J874,ROWS(tblConsorcios[Produto]))+1),"")</f>
        <v>150000</v>
      </c>
      <c r="N874" s="2" cm="1">
        <f t="array" ref="N874">IFERROR(INDEX(tblConsorcios[Prazo (meses)],MOD($J874,ROWS(tblConsorcios[Produto]))+1),"")</f>
        <v>200</v>
      </c>
      <c r="O874" s="20" cm="1">
        <f t="array" ref="O874">IFERROR(INDEX(tblConsorcios[Parcela Mensal (R$)],MOD($J874,ROWS(tblConsorcios[Produto]))+1),"")</f>
        <v>951</v>
      </c>
      <c r="P874" s="20" cm="1">
        <f t="array" ref="P874">IFERROR(INDEX(tblClientes[Dividendo Mensal (R$)],INT($J874/ROWS(tblConsorcios[Produto]))+1),"")</f>
        <v>0</v>
      </c>
      <c r="Q874" s="20">
        <f t="shared" si="40"/>
        <v>-951</v>
      </c>
      <c r="R874">
        <f t="shared" si="41"/>
        <v>0</v>
      </c>
    </row>
    <row r="875" spans="10:18" x14ac:dyDescent="0.2">
      <c r="J875">
        <f t="shared" si="39"/>
        <v>873</v>
      </c>
      <c r="K875" cm="1">
        <f t="array" ref="K875">IFERROR(INDEX(tblClientes[Cliente],INT($J875/ROWS(tblConsorcios[Produto]))+1),"")</f>
        <v>0</v>
      </c>
      <c r="L875" t="str" cm="1">
        <f t="array" ref="L875">IFERROR(INDEX(tblConsorcios[Produto],MOD($J875,ROWS(tblConsorcios[Produto]))+1),"")</f>
        <v>Imóvel IE140 – 240m</v>
      </c>
      <c r="M875" s="20" cm="1">
        <f t="array" ref="M875">IFERROR(INDEX(tblConsorcios[Valor da Carta (R$)],MOD($J875,ROWS(tblConsorcios[Produto]))+1),"")</f>
        <v>140000</v>
      </c>
      <c r="N875" s="2" cm="1">
        <f t="array" ref="N875">IFERROR(INDEX(tblConsorcios[Prazo (meses)],MOD($J875,ROWS(tblConsorcios[Produto]))+1),"")</f>
        <v>240</v>
      </c>
      <c r="O875" s="20" cm="1">
        <f t="array" ref="O875">IFERROR(INDEX(tblConsorcios[Parcela Mensal (R$)],MOD($J875,ROWS(tblConsorcios[Produto]))+1),"")</f>
        <v>751.33</v>
      </c>
      <c r="P875" s="20" cm="1">
        <f t="array" ref="P875">IFERROR(INDEX(tblClientes[Dividendo Mensal (R$)],INT($J875/ROWS(tblConsorcios[Produto]))+1),"")</f>
        <v>0</v>
      </c>
      <c r="Q875" s="20">
        <f t="shared" si="40"/>
        <v>-751.33</v>
      </c>
      <c r="R875">
        <f t="shared" si="41"/>
        <v>0</v>
      </c>
    </row>
    <row r="876" spans="10:18" x14ac:dyDescent="0.2">
      <c r="J876">
        <f t="shared" si="39"/>
        <v>874</v>
      </c>
      <c r="K876" cm="1">
        <f t="array" ref="K876">IFERROR(INDEX(tblClientes[Cliente],INT($J876/ROWS(tblConsorcios[Produto]))+1),"")</f>
        <v>0</v>
      </c>
      <c r="L876" t="str" cm="1">
        <f t="array" ref="L876">IFERROR(INDEX(tblConsorcios[Produto],MOD($J876,ROWS(tblConsorcios[Produto]))+1),"")</f>
        <v>Imóvel IE140 – 220m</v>
      </c>
      <c r="M876" s="20" cm="1">
        <f t="array" ref="M876">IFERROR(INDEX(tblConsorcios[Valor da Carta (R$)],MOD($J876,ROWS(tblConsorcios[Produto]))+1),"")</f>
        <v>140000</v>
      </c>
      <c r="N876" s="2" cm="1">
        <f t="array" ref="N876">IFERROR(INDEX(tblConsorcios[Prazo (meses)],MOD($J876,ROWS(tblConsorcios[Produto]))+1),"")</f>
        <v>220</v>
      </c>
      <c r="O876" s="20" cm="1">
        <f t="array" ref="O876">IFERROR(INDEX(tblConsorcios[Parcela Mensal (R$)],MOD($J876,ROWS(tblConsorcios[Produto]))+1),"")</f>
        <v>813.27</v>
      </c>
      <c r="P876" s="20" cm="1">
        <f t="array" ref="P876">IFERROR(INDEX(tblClientes[Dividendo Mensal (R$)],INT($J876/ROWS(tblConsorcios[Produto]))+1),"")</f>
        <v>0</v>
      </c>
      <c r="Q876" s="20">
        <f t="shared" si="40"/>
        <v>-813.27</v>
      </c>
      <c r="R876">
        <f t="shared" si="41"/>
        <v>0</v>
      </c>
    </row>
    <row r="877" spans="10:18" x14ac:dyDescent="0.2">
      <c r="J877">
        <f t="shared" si="39"/>
        <v>875</v>
      </c>
      <c r="K877" cm="1">
        <f t="array" ref="K877">IFERROR(INDEX(tblClientes[Cliente],INT($J877/ROWS(tblConsorcios[Produto]))+1),"")</f>
        <v>0</v>
      </c>
      <c r="L877" t="str" cm="1">
        <f t="array" ref="L877">IFERROR(INDEX(tblConsorcios[Produto],MOD($J877,ROWS(tblConsorcios[Produto]))+1),"")</f>
        <v>Imóvel IE140 – 200m</v>
      </c>
      <c r="M877" s="20" cm="1">
        <f t="array" ref="M877">IFERROR(INDEX(tblConsorcios[Valor da Carta (R$)],MOD($J877,ROWS(tblConsorcios[Produto]))+1),"")</f>
        <v>140000</v>
      </c>
      <c r="N877" s="2" cm="1">
        <f t="array" ref="N877">IFERROR(INDEX(tblConsorcios[Prazo (meses)],MOD($J877,ROWS(tblConsorcios[Produto]))+1),"")</f>
        <v>200</v>
      </c>
      <c r="O877" s="20" cm="1">
        <f t="array" ref="O877">IFERROR(INDEX(tblConsorcios[Parcela Mensal (R$)],MOD($J877,ROWS(tblConsorcios[Produto]))+1),"")</f>
        <v>887.6</v>
      </c>
      <c r="P877" s="20" cm="1">
        <f t="array" ref="P877">IFERROR(INDEX(tblClientes[Dividendo Mensal (R$)],INT($J877/ROWS(tblConsorcios[Produto]))+1),"")</f>
        <v>0</v>
      </c>
      <c r="Q877" s="20">
        <f t="shared" si="40"/>
        <v>-887.6</v>
      </c>
      <c r="R877">
        <f t="shared" si="41"/>
        <v>0</v>
      </c>
    </row>
    <row r="878" spans="10:18" x14ac:dyDescent="0.2">
      <c r="J878">
        <f t="shared" si="39"/>
        <v>876</v>
      </c>
      <c r="K878" cm="1">
        <f t="array" ref="K878">IFERROR(INDEX(tblClientes[Cliente],INT($J878/ROWS(tblConsorcios[Produto]))+1),"")</f>
        <v>0</v>
      </c>
      <c r="L878" t="str" cm="1">
        <f t="array" ref="L878">IFERROR(INDEX(tblConsorcios[Produto],MOD($J878,ROWS(tblConsorcios[Produto]))+1),"")</f>
        <v>Imóvel IE130 – 240m</v>
      </c>
      <c r="M878" s="20" cm="1">
        <f t="array" ref="M878">IFERROR(INDEX(tblConsorcios[Valor da Carta (R$)],MOD($J878,ROWS(tblConsorcios[Produto]))+1),"")</f>
        <v>130000</v>
      </c>
      <c r="N878" s="2" cm="1">
        <f t="array" ref="N878">IFERROR(INDEX(tblConsorcios[Prazo (meses)],MOD($J878,ROWS(tblConsorcios[Produto]))+1),"")</f>
        <v>240</v>
      </c>
      <c r="O878" s="20" cm="1">
        <f t="array" ref="O878">IFERROR(INDEX(tblConsorcios[Parcela Mensal (R$)],MOD($J878,ROWS(tblConsorcios[Produto]))+1),"")</f>
        <v>697.67</v>
      </c>
      <c r="P878" s="20" cm="1">
        <f t="array" ref="P878">IFERROR(INDEX(tblClientes[Dividendo Mensal (R$)],INT($J878/ROWS(tblConsorcios[Produto]))+1),"")</f>
        <v>0</v>
      </c>
      <c r="Q878" s="20">
        <f t="shared" si="40"/>
        <v>-697.67</v>
      </c>
      <c r="R878">
        <f t="shared" si="41"/>
        <v>0</v>
      </c>
    </row>
    <row r="879" spans="10:18" x14ac:dyDescent="0.2">
      <c r="J879">
        <f t="shared" si="39"/>
        <v>877</v>
      </c>
      <c r="K879" cm="1">
        <f t="array" ref="K879">IFERROR(INDEX(tblClientes[Cliente],INT($J879/ROWS(tblConsorcios[Produto]))+1),"")</f>
        <v>0</v>
      </c>
      <c r="L879" t="str" cm="1">
        <f t="array" ref="L879">IFERROR(INDEX(tblConsorcios[Produto],MOD($J879,ROWS(tblConsorcios[Produto]))+1),"")</f>
        <v>Imóvel IE130 – 220m</v>
      </c>
      <c r="M879" s="20" cm="1">
        <f t="array" ref="M879">IFERROR(INDEX(tblConsorcios[Valor da Carta (R$)],MOD($J879,ROWS(tblConsorcios[Produto]))+1),"")</f>
        <v>130000</v>
      </c>
      <c r="N879" s="2" cm="1">
        <f t="array" ref="N879">IFERROR(INDEX(tblConsorcios[Prazo (meses)],MOD($J879,ROWS(tblConsorcios[Produto]))+1),"")</f>
        <v>220</v>
      </c>
      <c r="O879" s="20" cm="1">
        <f t="array" ref="O879">IFERROR(INDEX(tblConsorcios[Parcela Mensal (R$)],MOD($J879,ROWS(tblConsorcios[Produto]))+1),"")</f>
        <v>755.18</v>
      </c>
      <c r="P879" s="20" cm="1">
        <f t="array" ref="P879">IFERROR(INDEX(tblClientes[Dividendo Mensal (R$)],INT($J879/ROWS(tblConsorcios[Produto]))+1),"")</f>
        <v>0</v>
      </c>
      <c r="Q879" s="20">
        <f t="shared" si="40"/>
        <v>-755.18</v>
      </c>
      <c r="R879">
        <f t="shared" si="41"/>
        <v>0</v>
      </c>
    </row>
    <row r="880" spans="10:18" x14ac:dyDescent="0.2">
      <c r="J880">
        <f t="shared" si="39"/>
        <v>878</v>
      </c>
      <c r="K880" cm="1">
        <f t="array" ref="K880">IFERROR(INDEX(tblClientes[Cliente],INT($J880/ROWS(tblConsorcios[Produto]))+1),"")</f>
        <v>0</v>
      </c>
      <c r="L880" t="str" cm="1">
        <f t="array" ref="L880">IFERROR(INDEX(tblConsorcios[Produto],MOD($J880,ROWS(tblConsorcios[Produto]))+1),"")</f>
        <v>Imóvel IE130 – 200m</v>
      </c>
      <c r="M880" s="20" cm="1">
        <f t="array" ref="M880">IFERROR(INDEX(tblConsorcios[Valor da Carta (R$)],MOD($J880,ROWS(tblConsorcios[Produto]))+1),"")</f>
        <v>130000</v>
      </c>
      <c r="N880" s="2" cm="1">
        <f t="array" ref="N880">IFERROR(INDEX(tblConsorcios[Prazo (meses)],MOD($J880,ROWS(tblConsorcios[Produto]))+1),"")</f>
        <v>200</v>
      </c>
      <c r="O880" s="20" cm="1">
        <f t="array" ref="O880">IFERROR(INDEX(tblConsorcios[Parcela Mensal (R$)],MOD($J880,ROWS(tblConsorcios[Produto]))+1),"")</f>
        <v>824.2</v>
      </c>
      <c r="P880" s="20" cm="1">
        <f t="array" ref="P880">IFERROR(INDEX(tblClientes[Dividendo Mensal (R$)],INT($J880/ROWS(tblConsorcios[Produto]))+1),"")</f>
        <v>0</v>
      </c>
      <c r="Q880" s="20">
        <f t="shared" si="40"/>
        <v>-824.2</v>
      </c>
      <c r="R880">
        <f t="shared" si="41"/>
        <v>0</v>
      </c>
    </row>
    <row r="881" spans="10:18" x14ac:dyDescent="0.2">
      <c r="J881">
        <f t="shared" si="39"/>
        <v>879</v>
      </c>
      <c r="K881" cm="1">
        <f t="array" ref="K881">IFERROR(INDEX(tblClientes[Cliente],INT($J881/ROWS(tblConsorcios[Produto]))+1),"")</f>
        <v>0</v>
      </c>
      <c r="L881" t="str" cm="1">
        <f t="array" ref="L881">IFERROR(INDEX(tblConsorcios[Produto],MOD($J881,ROWS(tblConsorcios[Produto]))+1),"")</f>
        <v>Imóvel IE120 – 240m</v>
      </c>
      <c r="M881" s="20" cm="1">
        <f t="array" ref="M881">IFERROR(INDEX(tblConsorcios[Valor da Carta (R$)],MOD($J881,ROWS(tblConsorcios[Produto]))+1),"")</f>
        <v>120000</v>
      </c>
      <c r="N881" s="2" cm="1">
        <f t="array" ref="N881">IFERROR(INDEX(tblConsorcios[Prazo (meses)],MOD($J881,ROWS(tblConsorcios[Produto]))+1),"")</f>
        <v>240</v>
      </c>
      <c r="O881" s="20" cm="1">
        <f t="array" ref="O881">IFERROR(INDEX(tblConsorcios[Parcela Mensal (R$)],MOD($J881,ROWS(tblConsorcios[Produto]))+1),"")</f>
        <v>644</v>
      </c>
      <c r="P881" s="20" cm="1">
        <f t="array" ref="P881">IFERROR(INDEX(tblClientes[Dividendo Mensal (R$)],INT($J881/ROWS(tblConsorcios[Produto]))+1),"")</f>
        <v>0</v>
      </c>
      <c r="Q881" s="20">
        <f t="shared" si="40"/>
        <v>-644</v>
      </c>
      <c r="R881">
        <f t="shared" si="41"/>
        <v>0</v>
      </c>
    </row>
    <row r="882" spans="10:18" x14ac:dyDescent="0.2">
      <c r="J882">
        <f t="shared" si="39"/>
        <v>880</v>
      </c>
      <c r="K882" cm="1">
        <f t="array" ref="K882">IFERROR(INDEX(tblClientes[Cliente],INT($J882/ROWS(tblConsorcios[Produto]))+1),"")</f>
        <v>0</v>
      </c>
      <c r="L882" t="str" cm="1">
        <f t="array" ref="L882">IFERROR(INDEX(tblConsorcios[Produto],MOD($J882,ROWS(tblConsorcios[Produto]))+1),"")</f>
        <v>Imóvel IE120 – 220m</v>
      </c>
      <c r="M882" s="20" cm="1">
        <f t="array" ref="M882">IFERROR(INDEX(tblConsorcios[Valor da Carta (R$)],MOD($J882,ROWS(tblConsorcios[Produto]))+1),"")</f>
        <v>120000</v>
      </c>
      <c r="N882" s="2" cm="1">
        <f t="array" ref="N882">IFERROR(INDEX(tblConsorcios[Prazo (meses)],MOD($J882,ROWS(tblConsorcios[Produto]))+1),"")</f>
        <v>220</v>
      </c>
      <c r="O882" s="20" cm="1">
        <f t="array" ref="O882">IFERROR(INDEX(tblConsorcios[Parcela Mensal (R$)],MOD($J882,ROWS(tblConsorcios[Produto]))+1),"")</f>
        <v>697.09</v>
      </c>
      <c r="P882" s="20" cm="1">
        <f t="array" ref="P882">IFERROR(INDEX(tblClientes[Dividendo Mensal (R$)],INT($J882/ROWS(tblConsorcios[Produto]))+1),"")</f>
        <v>0</v>
      </c>
      <c r="Q882" s="20">
        <f t="shared" si="40"/>
        <v>-697.09</v>
      </c>
      <c r="R882">
        <f t="shared" si="41"/>
        <v>0</v>
      </c>
    </row>
    <row r="883" spans="10:18" x14ac:dyDescent="0.2">
      <c r="J883">
        <f t="shared" si="39"/>
        <v>881</v>
      </c>
      <c r="K883" cm="1">
        <f t="array" ref="K883">IFERROR(INDEX(tblClientes[Cliente],INT($J883/ROWS(tblConsorcios[Produto]))+1),"")</f>
        <v>0</v>
      </c>
      <c r="L883" t="str" cm="1">
        <f t="array" ref="L883">IFERROR(INDEX(tblConsorcios[Produto],MOD($J883,ROWS(tblConsorcios[Produto]))+1),"")</f>
        <v>Imóvel IE120 – 200m</v>
      </c>
      <c r="M883" s="20" cm="1">
        <f t="array" ref="M883">IFERROR(INDEX(tblConsorcios[Valor da Carta (R$)],MOD($J883,ROWS(tblConsorcios[Produto]))+1),"")</f>
        <v>120000</v>
      </c>
      <c r="N883" s="2" cm="1">
        <f t="array" ref="N883">IFERROR(INDEX(tblConsorcios[Prazo (meses)],MOD($J883,ROWS(tblConsorcios[Produto]))+1),"")</f>
        <v>200</v>
      </c>
      <c r="O883" s="20" cm="1">
        <f t="array" ref="O883">IFERROR(INDEX(tblConsorcios[Parcela Mensal (R$)],MOD($J883,ROWS(tblConsorcios[Produto]))+1),"")</f>
        <v>760.8</v>
      </c>
      <c r="P883" s="20" cm="1">
        <f t="array" ref="P883">IFERROR(INDEX(tblClientes[Dividendo Mensal (R$)],INT($J883/ROWS(tblConsorcios[Produto]))+1),"")</f>
        <v>0</v>
      </c>
      <c r="Q883" s="20">
        <f t="shared" si="40"/>
        <v>-760.8</v>
      </c>
      <c r="R883">
        <f t="shared" si="41"/>
        <v>0</v>
      </c>
    </row>
    <row r="884" spans="10:18" x14ac:dyDescent="0.2">
      <c r="J884">
        <f t="shared" si="39"/>
        <v>882</v>
      </c>
      <c r="K884" t="str" cm="1">
        <f t="array" ref="K884">IFERROR(INDEX(tblClientes[Cliente],INT($J884/ROWS(tblConsorcios[Produto]))+1),"")</f>
        <v/>
      </c>
      <c r="L884" t="str" cm="1">
        <f t="array" ref="L884">IFERROR(INDEX(tblConsorcios[Produto],MOD($J884,ROWS(tblConsorcios[Produto]))+1),"")</f>
        <v>Imóvel IE600 – 240m</v>
      </c>
      <c r="M884" s="20" cm="1">
        <f t="array" ref="M884">IFERROR(INDEX(tblConsorcios[Valor da Carta (R$)],MOD($J884,ROWS(tblConsorcios[Produto]))+1),"")</f>
        <v>600000</v>
      </c>
      <c r="N884" s="2" cm="1">
        <f t="array" ref="N884">IFERROR(INDEX(tblConsorcios[Prazo (meses)],MOD($J884,ROWS(tblConsorcios[Produto]))+1),"")</f>
        <v>240</v>
      </c>
      <c r="O884" s="20" cm="1">
        <f t="array" ref="O884">IFERROR(INDEX(tblConsorcios[Parcela Mensal (R$)],MOD($J884,ROWS(tblConsorcios[Produto]))+1),"")</f>
        <v>3220</v>
      </c>
      <c r="P884" s="20" t="str" cm="1">
        <f t="array" ref="P884">IFERROR(INDEX(tblClientes[Dividendo Mensal (R$)],INT($J884/ROWS(tblConsorcios[Produto]))+1),"")</f>
        <v/>
      </c>
      <c r="Q884" s="20" t="str">
        <f t="shared" si="40"/>
        <v/>
      </c>
      <c r="R884">
        <f t="shared" si="41"/>
        <v>0</v>
      </c>
    </row>
    <row r="885" spans="10:18" x14ac:dyDescent="0.2">
      <c r="J885">
        <f t="shared" si="39"/>
        <v>883</v>
      </c>
      <c r="K885" t="str" cm="1">
        <f t="array" ref="K885">IFERROR(INDEX(tblClientes[Cliente],INT($J885/ROWS(tblConsorcios[Produto]))+1),"")</f>
        <v/>
      </c>
      <c r="L885" t="str" cm="1">
        <f t="array" ref="L885">IFERROR(INDEX(tblConsorcios[Produto],MOD($J885,ROWS(tblConsorcios[Produto]))+1),"")</f>
        <v>Imóvel IE600 – 220m</v>
      </c>
      <c r="M885" s="20" cm="1">
        <f t="array" ref="M885">IFERROR(INDEX(tblConsorcios[Valor da Carta (R$)],MOD($J885,ROWS(tblConsorcios[Produto]))+1),"")</f>
        <v>600000</v>
      </c>
      <c r="N885" s="2" cm="1">
        <f t="array" ref="N885">IFERROR(INDEX(tblConsorcios[Prazo (meses)],MOD($J885,ROWS(tblConsorcios[Produto]))+1),"")</f>
        <v>220</v>
      </c>
      <c r="O885" s="20" cm="1">
        <f t="array" ref="O885">IFERROR(INDEX(tblConsorcios[Parcela Mensal (R$)],MOD($J885,ROWS(tblConsorcios[Produto]))+1),"")</f>
        <v>3485.45</v>
      </c>
      <c r="P885" s="20" t="str" cm="1">
        <f t="array" ref="P885">IFERROR(INDEX(tblClientes[Dividendo Mensal (R$)],INT($J885/ROWS(tblConsorcios[Produto]))+1),"")</f>
        <v/>
      </c>
      <c r="Q885" s="20" t="str">
        <f t="shared" si="40"/>
        <v/>
      </c>
      <c r="R885">
        <f t="shared" si="41"/>
        <v>0</v>
      </c>
    </row>
    <row r="886" spans="10:18" x14ac:dyDescent="0.2">
      <c r="J886">
        <f t="shared" si="39"/>
        <v>884</v>
      </c>
      <c r="K886" t="str" cm="1">
        <f t="array" ref="K886">IFERROR(INDEX(tblClientes[Cliente],INT($J886/ROWS(tblConsorcios[Produto]))+1),"")</f>
        <v/>
      </c>
      <c r="L886" t="str" cm="1">
        <f t="array" ref="L886">IFERROR(INDEX(tblConsorcios[Produto],MOD($J886,ROWS(tblConsorcios[Produto]))+1),"")</f>
        <v>Imóvel IE600 – 200m</v>
      </c>
      <c r="M886" s="20" cm="1">
        <f t="array" ref="M886">IFERROR(INDEX(tblConsorcios[Valor da Carta (R$)],MOD($J886,ROWS(tblConsorcios[Produto]))+1),"")</f>
        <v>600000</v>
      </c>
      <c r="N886" s="2" cm="1">
        <f t="array" ref="N886">IFERROR(INDEX(tblConsorcios[Prazo (meses)],MOD($J886,ROWS(tblConsorcios[Produto]))+1),"")</f>
        <v>200</v>
      </c>
      <c r="O886" s="20" cm="1">
        <f t="array" ref="O886">IFERROR(INDEX(tblConsorcios[Parcela Mensal (R$)],MOD($J886,ROWS(tblConsorcios[Produto]))+1),"")</f>
        <v>3804</v>
      </c>
      <c r="P886" s="20" t="str" cm="1">
        <f t="array" ref="P886">IFERROR(INDEX(tblClientes[Dividendo Mensal (R$)],INT($J886/ROWS(tblConsorcios[Produto]))+1),"")</f>
        <v/>
      </c>
      <c r="Q886" s="20" t="str">
        <f t="shared" si="40"/>
        <v/>
      </c>
      <c r="R886">
        <f t="shared" si="41"/>
        <v>0</v>
      </c>
    </row>
    <row r="887" spans="10:18" x14ac:dyDescent="0.2">
      <c r="J887">
        <f t="shared" si="39"/>
        <v>885</v>
      </c>
      <c r="K887" t="str" cm="1">
        <f t="array" ref="K887">IFERROR(INDEX(tblClientes[Cliente],INT($J887/ROWS(tblConsorcios[Produto]))+1),"")</f>
        <v/>
      </c>
      <c r="L887" t="str" cm="1">
        <f t="array" ref="L887">IFERROR(INDEX(tblConsorcios[Produto],MOD($J887,ROWS(tblConsorcios[Produto]))+1),"")</f>
        <v>Imóvel IE580 – 240m</v>
      </c>
      <c r="M887" s="20" cm="1">
        <f t="array" ref="M887">IFERROR(INDEX(tblConsorcios[Valor da Carta (R$)],MOD($J887,ROWS(tblConsorcios[Produto]))+1),"")</f>
        <v>580000</v>
      </c>
      <c r="N887" s="2" cm="1">
        <f t="array" ref="N887">IFERROR(INDEX(tblConsorcios[Prazo (meses)],MOD($J887,ROWS(tblConsorcios[Produto]))+1),"")</f>
        <v>240</v>
      </c>
      <c r="O887" s="20" cm="1">
        <f t="array" ref="O887">IFERROR(INDEX(tblConsorcios[Parcela Mensal (R$)],MOD($J887,ROWS(tblConsorcios[Produto]))+1),"")</f>
        <v>3112.67</v>
      </c>
      <c r="P887" s="20" t="str" cm="1">
        <f t="array" ref="P887">IFERROR(INDEX(tblClientes[Dividendo Mensal (R$)],INT($J887/ROWS(tblConsorcios[Produto]))+1),"")</f>
        <v/>
      </c>
      <c r="Q887" s="20" t="str">
        <f t="shared" si="40"/>
        <v/>
      </c>
      <c r="R887">
        <f t="shared" si="41"/>
        <v>0</v>
      </c>
    </row>
    <row r="888" spans="10:18" x14ac:dyDescent="0.2">
      <c r="J888">
        <f t="shared" si="39"/>
        <v>886</v>
      </c>
      <c r="K888" t="str" cm="1">
        <f t="array" ref="K888">IFERROR(INDEX(tblClientes[Cliente],INT($J888/ROWS(tblConsorcios[Produto]))+1),"")</f>
        <v/>
      </c>
      <c r="L888" t="str" cm="1">
        <f t="array" ref="L888">IFERROR(INDEX(tblConsorcios[Produto],MOD($J888,ROWS(tblConsorcios[Produto]))+1),"")</f>
        <v>Imóvel IE580 – 220m</v>
      </c>
      <c r="M888" s="20" cm="1">
        <f t="array" ref="M888">IFERROR(INDEX(tblConsorcios[Valor da Carta (R$)],MOD($J888,ROWS(tblConsorcios[Produto]))+1),"")</f>
        <v>580000</v>
      </c>
      <c r="N888" s="2" cm="1">
        <f t="array" ref="N888">IFERROR(INDEX(tblConsorcios[Prazo (meses)],MOD($J888,ROWS(tblConsorcios[Produto]))+1),"")</f>
        <v>220</v>
      </c>
      <c r="O888" s="20" cm="1">
        <f t="array" ref="O888">IFERROR(INDEX(tblConsorcios[Parcela Mensal (R$)],MOD($J888,ROWS(tblConsorcios[Produto]))+1),"")</f>
        <v>3369.27</v>
      </c>
      <c r="P888" s="20" t="str" cm="1">
        <f t="array" ref="P888">IFERROR(INDEX(tblClientes[Dividendo Mensal (R$)],INT($J888/ROWS(tblConsorcios[Produto]))+1),"")</f>
        <v/>
      </c>
      <c r="Q888" s="20" t="str">
        <f t="shared" si="40"/>
        <v/>
      </c>
      <c r="R888">
        <f t="shared" si="41"/>
        <v>0</v>
      </c>
    </row>
    <row r="889" spans="10:18" x14ac:dyDescent="0.2">
      <c r="J889">
        <f t="shared" si="39"/>
        <v>887</v>
      </c>
      <c r="K889" t="str" cm="1">
        <f t="array" ref="K889">IFERROR(INDEX(tblClientes[Cliente],INT($J889/ROWS(tblConsorcios[Produto]))+1),"")</f>
        <v/>
      </c>
      <c r="L889" t="str" cm="1">
        <f t="array" ref="L889">IFERROR(INDEX(tblConsorcios[Produto],MOD($J889,ROWS(tblConsorcios[Produto]))+1),"")</f>
        <v>Imóvel IE580 – 200m</v>
      </c>
      <c r="M889" s="20" cm="1">
        <f t="array" ref="M889">IFERROR(INDEX(tblConsorcios[Valor da Carta (R$)],MOD($J889,ROWS(tblConsorcios[Produto]))+1),"")</f>
        <v>580000</v>
      </c>
      <c r="N889" s="2" cm="1">
        <f t="array" ref="N889">IFERROR(INDEX(tblConsorcios[Prazo (meses)],MOD($J889,ROWS(tblConsorcios[Produto]))+1),"")</f>
        <v>200</v>
      </c>
      <c r="O889" s="20" cm="1">
        <f t="array" ref="O889">IFERROR(INDEX(tblConsorcios[Parcela Mensal (R$)],MOD($J889,ROWS(tblConsorcios[Produto]))+1),"")</f>
        <v>3677.2</v>
      </c>
      <c r="P889" s="20" t="str" cm="1">
        <f t="array" ref="P889">IFERROR(INDEX(tblClientes[Dividendo Mensal (R$)],INT($J889/ROWS(tblConsorcios[Produto]))+1),"")</f>
        <v/>
      </c>
      <c r="Q889" s="20" t="str">
        <f t="shared" si="40"/>
        <v/>
      </c>
      <c r="R889">
        <f t="shared" si="41"/>
        <v>0</v>
      </c>
    </row>
    <row r="890" spans="10:18" x14ac:dyDescent="0.2">
      <c r="J890">
        <f t="shared" si="39"/>
        <v>888</v>
      </c>
      <c r="K890" t="str" cm="1">
        <f t="array" ref="K890">IFERROR(INDEX(tblClientes[Cliente],INT($J890/ROWS(tblConsorcios[Produto]))+1),"")</f>
        <v/>
      </c>
      <c r="L890" t="str" cm="1">
        <f t="array" ref="L890">IFERROR(INDEX(tblConsorcios[Produto],MOD($J890,ROWS(tblConsorcios[Produto]))+1),"")</f>
        <v>Imóvel IE550 – 240m</v>
      </c>
      <c r="M890" s="20" cm="1">
        <f t="array" ref="M890">IFERROR(INDEX(tblConsorcios[Valor da Carta (R$)],MOD($J890,ROWS(tblConsorcios[Produto]))+1),"")</f>
        <v>550000</v>
      </c>
      <c r="N890" s="2" cm="1">
        <f t="array" ref="N890">IFERROR(INDEX(tblConsorcios[Prazo (meses)],MOD($J890,ROWS(tblConsorcios[Produto]))+1),"")</f>
        <v>240</v>
      </c>
      <c r="O890" s="20" cm="1">
        <f t="array" ref="O890">IFERROR(INDEX(tblConsorcios[Parcela Mensal (R$)],MOD($J890,ROWS(tblConsorcios[Produto]))+1),"")</f>
        <v>2951.67</v>
      </c>
      <c r="P890" s="20" t="str" cm="1">
        <f t="array" ref="P890">IFERROR(INDEX(tblClientes[Dividendo Mensal (R$)],INT($J890/ROWS(tblConsorcios[Produto]))+1),"")</f>
        <v/>
      </c>
      <c r="Q890" s="20" t="str">
        <f t="shared" si="40"/>
        <v/>
      </c>
      <c r="R890">
        <f t="shared" si="41"/>
        <v>0</v>
      </c>
    </row>
    <row r="891" spans="10:18" x14ac:dyDescent="0.2">
      <c r="J891">
        <f t="shared" si="39"/>
        <v>889</v>
      </c>
      <c r="K891" t="str" cm="1">
        <f t="array" ref="K891">IFERROR(INDEX(tblClientes[Cliente],INT($J891/ROWS(tblConsorcios[Produto]))+1),"")</f>
        <v/>
      </c>
      <c r="L891" t="str" cm="1">
        <f t="array" ref="L891">IFERROR(INDEX(tblConsorcios[Produto],MOD($J891,ROWS(tblConsorcios[Produto]))+1),"")</f>
        <v>Imóvel IE550 – 220m</v>
      </c>
      <c r="M891" s="20" cm="1">
        <f t="array" ref="M891">IFERROR(INDEX(tblConsorcios[Valor da Carta (R$)],MOD($J891,ROWS(tblConsorcios[Produto]))+1),"")</f>
        <v>550000</v>
      </c>
      <c r="N891" s="2" cm="1">
        <f t="array" ref="N891">IFERROR(INDEX(tblConsorcios[Prazo (meses)],MOD($J891,ROWS(tblConsorcios[Produto]))+1),"")</f>
        <v>220</v>
      </c>
      <c r="O891" s="20" cm="1">
        <f t="array" ref="O891">IFERROR(INDEX(tblConsorcios[Parcela Mensal (R$)],MOD($J891,ROWS(tblConsorcios[Produto]))+1),"")</f>
        <v>3195</v>
      </c>
      <c r="P891" s="20" t="str" cm="1">
        <f t="array" ref="P891">IFERROR(INDEX(tblClientes[Dividendo Mensal (R$)],INT($J891/ROWS(tblConsorcios[Produto]))+1),"")</f>
        <v/>
      </c>
      <c r="Q891" s="20" t="str">
        <f t="shared" si="40"/>
        <v/>
      </c>
      <c r="R891">
        <f t="shared" si="41"/>
        <v>0</v>
      </c>
    </row>
    <row r="892" spans="10:18" x14ac:dyDescent="0.2">
      <c r="J892">
        <f t="shared" si="39"/>
        <v>890</v>
      </c>
      <c r="K892" t="str" cm="1">
        <f t="array" ref="K892">IFERROR(INDEX(tblClientes[Cliente],INT($J892/ROWS(tblConsorcios[Produto]))+1),"")</f>
        <v/>
      </c>
      <c r="L892" t="str" cm="1">
        <f t="array" ref="L892">IFERROR(INDEX(tblConsorcios[Produto],MOD($J892,ROWS(tblConsorcios[Produto]))+1),"")</f>
        <v>Imóvel IE550 – 200m</v>
      </c>
      <c r="M892" s="20" cm="1">
        <f t="array" ref="M892">IFERROR(INDEX(tblConsorcios[Valor da Carta (R$)],MOD($J892,ROWS(tblConsorcios[Produto]))+1),"")</f>
        <v>550000</v>
      </c>
      <c r="N892" s="2" cm="1">
        <f t="array" ref="N892">IFERROR(INDEX(tblConsorcios[Prazo (meses)],MOD($J892,ROWS(tblConsorcios[Produto]))+1),"")</f>
        <v>200</v>
      </c>
      <c r="O892" s="20" cm="1">
        <f t="array" ref="O892">IFERROR(INDEX(tblConsorcios[Parcela Mensal (R$)],MOD($J892,ROWS(tblConsorcios[Produto]))+1),"")</f>
        <v>3487</v>
      </c>
      <c r="P892" s="20" t="str" cm="1">
        <f t="array" ref="P892">IFERROR(INDEX(tblClientes[Dividendo Mensal (R$)],INT($J892/ROWS(tblConsorcios[Produto]))+1),"")</f>
        <v/>
      </c>
      <c r="Q892" s="20" t="str">
        <f t="shared" si="40"/>
        <v/>
      </c>
      <c r="R892">
        <f t="shared" si="41"/>
        <v>0</v>
      </c>
    </row>
    <row r="893" spans="10:18" x14ac:dyDescent="0.2">
      <c r="J893">
        <f t="shared" si="39"/>
        <v>891</v>
      </c>
      <c r="K893" t="str" cm="1">
        <f t="array" ref="K893">IFERROR(INDEX(tblClientes[Cliente],INT($J893/ROWS(tblConsorcios[Produto]))+1),"")</f>
        <v/>
      </c>
      <c r="L893" t="str" cm="1">
        <f t="array" ref="L893">IFERROR(INDEX(tblConsorcios[Produto],MOD($J893,ROWS(tblConsorcios[Produto]))+1),"")</f>
        <v>Imóvel IE530 – 240m</v>
      </c>
      <c r="M893" s="20" cm="1">
        <f t="array" ref="M893">IFERROR(INDEX(tblConsorcios[Valor da Carta (R$)],MOD($J893,ROWS(tblConsorcios[Produto]))+1),"")</f>
        <v>530000</v>
      </c>
      <c r="N893" s="2" cm="1">
        <f t="array" ref="N893">IFERROR(INDEX(tblConsorcios[Prazo (meses)],MOD($J893,ROWS(tblConsorcios[Produto]))+1),"")</f>
        <v>240</v>
      </c>
      <c r="O893" s="20" cm="1">
        <f t="array" ref="O893">IFERROR(INDEX(tblConsorcios[Parcela Mensal (R$)],MOD($J893,ROWS(tblConsorcios[Produto]))+1),"")</f>
        <v>2844.33</v>
      </c>
      <c r="P893" s="20" t="str" cm="1">
        <f t="array" ref="P893">IFERROR(INDEX(tblClientes[Dividendo Mensal (R$)],INT($J893/ROWS(tblConsorcios[Produto]))+1),"")</f>
        <v/>
      </c>
      <c r="Q893" s="20" t="str">
        <f t="shared" si="40"/>
        <v/>
      </c>
      <c r="R893">
        <f t="shared" si="41"/>
        <v>0</v>
      </c>
    </row>
    <row r="894" spans="10:18" x14ac:dyDescent="0.2">
      <c r="J894">
        <f t="shared" si="39"/>
        <v>892</v>
      </c>
      <c r="K894" t="str" cm="1">
        <f t="array" ref="K894">IFERROR(INDEX(tblClientes[Cliente],INT($J894/ROWS(tblConsorcios[Produto]))+1),"")</f>
        <v/>
      </c>
      <c r="L894" t="str" cm="1">
        <f t="array" ref="L894">IFERROR(INDEX(tblConsorcios[Produto],MOD($J894,ROWS(tblConsorcios[Produto]))+1),"")</f>
        <v>Imóvel IE530 – 220m</v>
      </c>
      <c r="M894" s="20" cm="1">
        <f t="array" ref="M894">IFERROR(INDEX(tblConsorcios[Valor da Carta (R$)],MOD($J894,ROWS(tblConsorcios[Produto]))+1),"")</f>
        <v>530000</v>
      </c>
      <c r="N894" s="2" cm="1">
        <f t="array" ref="N894">IFERROR(INDEX(tblConsorcios[Prazo (meses)],MOD($J894,ROWS(tblConsorcios[Produto]))+1),"")</f>
        <v>220</v>
      </c>
      <c r="O894" s="20" cm="1">
        <f t="array" ref="O894">IFERROR(INDEX(tblConsorcios[Parcela Mensal (R$)],MOD($J894,ROWS(tblConsorcios[Produto]))+1),"")</f>
        <v>3078.82</v>
      </c>
      <c r="P894" s="20" t="str" cm="1">
        <f t="array" ref="P894">IFERROR(INDEX(tblClientes[Dividendo Mensal (R$)],INT($J894/ROWS(tblConsorcios[Produto]))+1),"")</f>
        <v/>
      </c>
      <c r="Q894" s="20" t="str">
        <f t="shared" si="40"/>
        <v/>
      </c>
      <c r="R894">
        <f t="shared" si="41"/>
        <v>0</v>
      </c>
    </row>
    <row r="895" spans="10:18" x14ac:dyDescent="0.2">
      <c r="J895">
        <f t="shared" si="39"/>
        <v>893</v>
      </c>
      <c r="K895" t="str" cm="1">
        <f t="array" ref="K895">IFERROR(INDEX(tblClientes[Cliente],INT($J895/ROWS(tblConsorcios[Produto]))+1),"")</f>
        <v/>
      </c>
      <c r="L895" t="str" cm="1">
        <f t="array" ref="L895">IFERROR(INDEX(tblConsorcios[Produto],MOD($J895,ROWS(tblConsorcios[Produto]))+1),"")</f>
        <v>Imóvel IE530 – 200m</v>
      </c>
      <c r="M895" s="20" cm="1">
        <f t="array" ref="M895">IFERROR(INDEX(tblConsorcios[Valor da Carta (R$)],MOD($J895,ROWS(tblConsorcios[Produto]))+1),"")</f>
        <v>530000</v>
      </c>
      <c r="N895" s="2" cm="1">
        <f t="array" ref="N895">IFERROR(INDEX(tblConsorcios[Prazo (meses)],MOD($J895,ROWS(tblConsorcios[Produto]))+1),"")</f>
        <v>200</v>
      </c>
      <c r="O895" s="20" cm="1">
        <f t="array" ref="O895">IFERROR(INDEX(tblConsorcios[Parcela Mensal (R$)],MOD($J895,ROWS(tblConsorcios[Produto]))+1),"")</f>
        <v>3360.2</v>
      </c>
      <c r="P895" s="20" t="str" cm="1">
        <f t="array" ref="P895">IFERROR(INDEX(tblClientes[Dividendo Mensal (R$)],INT($J895/ROWS(tblConsorcios[Produto]))+1),"")</f>
        <v/>
      </c>
      <c r="Q895" s="20" t="str">
        <f t="shared" si="40"/>
        <v/>
      </c>
      <c r="R895">
        <f t="shared" si="41"/>
        <v>0</v>
      </c>
    </row>
    <row r="896" spans="10:18" x14ac:dyDescent="0.2">
      <c r="J896">
        <f t="shared" si="39"/>
        <v>894</v>
      </c>
      <c r="K896" t="str" cm="1">
        <f t="array" ref="K896">IFERROR(INDEX(tblClientes[Cliente],INT($J896/ROWS(tblConsorcios[Produto]))+1),"")</f>
        <v/>
      </c>
      <c r="L896" t="str" cm="1">
        <f t="array" ref="L896">IFERROR(INDEX(tblConsorcios[Produto],MOD($J896,ROWS(tblConsorcios[Produto]))+1),"")</f>
        <v>Imóvel IE500 – 240m</v>
      </c>
      <c r="M896" s="20" cm="1">
        <f t="array" ref="M896">IFERROR(INDEX(tblConsorcios[Valor da Carta (R$)],MOD($J896,ROWS(tblConsorcios[Produto]))+1),"")</f>
        <v>500000</v>
      </c>
      <c r="N896" s="2" cm="1">
        <f t="array" ref="N896">IFERROR(INDEX(tblConsorcios[Prazo (meses)],MOD($J896,ROWS(tblConsorcios[Produto]))+1),"")</f>
        <v>240</v>
      </c>
      <c r="O896" s="20" cm="1">
        <f t="array" ref="O896">IFERROR(INDEX(tblConsorcios[Parcela Mensal (R$)],MOD($J896,ROWS(tblConsorcios[Produto]))+1),"")</f>
        <v>2683.33</v>
      </c>
      <c r="P896" s="20" t="str" cm="1">
        <f t="array" ref="P896">IFERROR(INDEX(tblClientes[Dividendo Mensal (R$)],INT($J896/ROWS(tblConsorcios[Produto]))+1),"")</f>
        <v/>
      </c>
      <c r="Q896" s="20" t="str">
        <f t="shared" si="40"/>
        <v/>
      </c>
      <c r="R896">
        <f t="shared" si="41"/>
        <v>0</v>
      </c>
    </row>
    <row r="897" spans="10:18" x14ac:dyDescent="0.2">
      <c r="J897">
        <f t="shared" si="39"/>
        <v>895</v>
      </c>
      <c r="K897" t="str" cm="1">
        <f t="array" ref="K897">IFERROR(INDEX(tblClientes[Cliente],INT($J897/ROWS(tblConsorcios[Produto]))+1),"")</f>
        <v/>
      </c>
      <c r="L897" t="str" cm="1">
        <f t="array" ref="L897">IFERROR(INDEX(tblConsorcios[Produto],MOD($J897,ROWS(tblConsorcios[Produto]))+1),"")</f>
        <v>Imóvel IE500 – 220m</v>
      </c>
      <c r="M897" s="20" cm="1">
        <f t="array" ref="M897">IFERROR(INDEX(tblConsorcios[Valor da Carta (R$)],MOD($J897,ROWS(tblConsorcios[Produto]))+1),"")</f>
        <v>500000</v>
      </c>
      <c r="N897" s="2" cm="1">
        <f t="array" ref="N897">IFERROR(INDEX(tblConsorcios[Prazo (meses)],MOD($J897,ROWS(tblConsorcios[Produto]))+1),"")</f>
        <v>220</v>
      </c>
      <c r="O897" s="20" cm="1">
        <f t="array" ref="O897">IFERROR(INDEX(tblConsorcios[Parcela Mensal (R$)],MOD($J897,ROWS(tblConsorcios[Produto]))+1),"")</f>
        <v>2904.55</v>
      </c>
      <c r="P897" s="20" t="str" cm="1">
        <f t="array" ref="P897">IFERROR(INDEX(tblClientes[Dividendo Mensal (R$)],INT($J897/ROWS(tblConsorcios[Produto]))+1),"")</f>
        <v/>
      </c>
      <c r="Q897" s="20" t="str">
        <f t="shared" si="40"/>
        <v/>
      </c>
      <c r="R897">
        <f t="shared" si="41"/>
        <v>0</v>
      </c>
    </row>
    <row r="898" spans="10:18" x14ac:dyDescent="0.2">
      <c r="J898">
        <f t="shared" si="39"/>
        <v>896</v>
      </c>
      <c r="K898" t="str" cm="1">
        <f t="array" ref="K898">IFERROR(INDEX(tblClientes[Cliente],INT($J898/ROWS(tblConsorcios[Produto]))+1),"")</f>
        <v/>
      </c>
      <c r="L898" t="str" cm="1">
        <f t="array" ref="L898">IFERROR(INDEX(tblConsorcios[Produto],MOD($J898,ROWS(tblConsorcios[Produto]))+1),"")</f>
        <v>Imóvel IE500 – 200m</v>
      </c>
      <c r="M898" s="20" cm="1">
        <f t="array" ref="M898">IFERROR(INDEX(tblConsorcios[Valor da Carta (R$)],MOD($J898,ROWS(tblConsorcios[Produto]))+1),"")</f>
        <v>500000</v>
      </c>
      <c r="N898" s="2" cm="1">
        <f t="array" ref="N898">IFERROR(INDEX(tblConsorcios[Prazo (meses)],MOD($J898,ROWS(tblConsorcios[Produto]))+1),"")</f>
        <v>200</v>
      </c>
      <c r="O898" s="20" cm="1">
        <f t="array" ref="O898">IFERROR(INDEX(tblConsorcios[Parcela Mensal (R$)],MOD($J898,ROWS(tblConsorcios[Produto]))+1),"")</f>
        <v>3170</v>
      </c>
      <c r="P898" s="20" t="str" cm="1">
        <f t="array" ref="P898">IFERROR(INDEX(tblClientes[Dividendo Mensal (R$)],INT($J898/ROWS(tblConsorcios[Produto]))+1),"")</f>
        <v/>
      </c>
      <c r="Q898" s="20" t="str">
        <f t="shared" si="40"/>
        <v/>
      </c>
      <c r="R898">
        <f t="shared" si="41"/>
        <v>0</v>
      </c>
    </row>
    <row r="899" spans="10:18" x14ac:dyDescent="0.2">
      <c r="J899">
        <f t="shared" ref="J899:J962" si="42">ROW()-2</f>
        <v>897</v>
      </c>
      <c r="K899" t="str" cm="1">
        <f t="array" ref="K899">IFERROR(INDEX(tblClientes[Cliente],INT($J899/ROWS(tblConsorcios[Produto]))+1),"")</f>
        <v/>
      </c>
      <c r="L899" t="str" cm="1">
        <f t="array" ref="L899">IFERROR(INDEX(tblConsorcios[Produto],MOD($J899,ROWS(tblConsorcios[Produto]))+1),"")</f>
        <v>Imóvel IE480 – 240m</v>
      </c>
      <c r="M899" s="20" cm="1">
        <f t="array" ref="M899">IFERROR(INDEX(tblConsorcios[Valor da Carta (R$)],MOD($J899,ROWS(tblConsorcios[Produto]))+1),"")</f>
        <v>480000</v>
      </c>
      <c r="N899" s="2" cm="1">
        <f t="array" ref="N899">IFERROR(INDEX(tblConsorcios[Prazo (meses)],MOD($J899,ROWS(tblConsorcios[Produto]))+1),"")</f>
        <v>240</v>
      </c>
      <c r="O899" s="20" cm="1">
        <f t="array" ref="O899">IFERROR(INDEX(tblConsorcios[Parcela Mensal (R$)],MOD($J899,ROWS(tblConsorcios[Produto]))+1),"")</f>
        <v>2576</v>
      </c>
      <c r="P899" s="20" t="str" cm="1">
        <f t="array" ref="P899">IFERROR(INDEX(tblClientes[Dividendo Mensal (R$)],INT($J899/ROWS(tblConsorcios[Produto]))+1),"")</f>
        <v/>
      </c>
      <c r="Q899" s="20" t="str">
        <f t="shared" ref="Q899:Q962" si="43">IF(AND(ISNUMBER(O899),ISNUMBER(P899)),P899-O899,"")</f>
        <v/>
      </c>
      <c r="R899">
        <f t="shared" ref="R899:R962" si="44">IF(AND(ISNUMBER(O899),ISNUMBER(P899),O899&lt;=P899),1,0)</f>
        <v>0</v>
      </c>
    </row>
    <row r="900" spans="10:18" x14ac:dyDescent="0.2">
      <c r="J900">
        <f t="shared" si="42"/>
        <v>898</v>
      </c>
      <c r="K900" t="str" cm="1">
        <f t="array" ref="K900">IFERROR(INDEX(tblClientes[Cliente],INT($J900/ROWS(tblConsorcios[Produto]))+1),"")</f>
        <v/>
      </c>
      <c r="L900" t="str" cm="1">
        <f t="array" ref="L900">IFERROR(INDEX(tblConsorcios[Produto],MOD($J900,ROWS(tblConsorcios[Produto]))+1),"")</f>
        <v>Imóvel IE480 – 220m</v>
      </c>
      <c r="M900" s="20" cm="1">
        <f t="array" ref="M900">IFERROR(INDEX(tblConsorcios[Valor da Carta (R$)],MOD($J900,ROWS(tblConsorcios[Produto]))+1),"")</f>
        <v>480000</v>
      </c>
      <c r="N900" s="2" cm="1">
        <f t="array" ref="N900">IFERROR(INDEX(tblConsorcios[Prazo (meses)],MOD($J900,ROWS(tblConsorcios[Produto]))+1),"")</f>
        <v>220</v>
      </c>
      <c r="O900" s="20" cm="1">
        <f t="array" ref="O900">IFERROR(INDEX(tblConsorcios[Parcela Mensal (R$)],MOD($J900,ROWS(tblConsorcios[Produto]))+1),"")</f>
        <v>2788.36</v>
      </c>
      <c r="P900" s="20" t="str" cm="1">
        <f t="array" ref="P900">IFERROR(INDEX(tblClientes[Dividendo Mensal (R$)],INT($J900/ROWS(tblConsorcios[Produto]))+1),"")</f>
        <v/>
      </c>
      <c r="Q900" s="20" t="str">
        <f t="shared" si="43"/>
        <v/>
      </c>
      <c r="R900">
        <f t="shared" si="44"/>
        <v>0</v>
      </c>
    </row>
    <row r="901" spans="10:18" x14ac:dyDescent="0.2">
      <c r="J901">
        <f t="shared" si="42"/>
        <v>899</v>
      </c>
      <c r="K901" t="str" cm="1">
        <f t="array" ref="K901">IFERROR(INDEX(tblClientes[Cliente],INT($J901/ROWS(tblConsorcios[Produto]))+1),"")</f>
        <v/>
      </c>
      <c r="L901" t="str" cm="1">
        <f t="array" ref="L901">IFERROR(INDEX(tblConsorcios[Produto],MOD($J901,ROWS(tblConsorcios[Produto]))+1),"")</f>
        <v>Imóvel IE480 – 200m</v>
      </c>
      <c r="M901" s="20" cm="1">
        <f t="array" ref="M901">IFERROR(INDEX(tblConsorcios[Valor da Carta (R$)],MOD($J901,ROWS(tblConsorcios[Produto]))+1),"")</f>
        <v>480000</v>
      </c>
      <c r="N901" s="2" cm="1">
        <f t="array" ref="N901">IFERROR(INDEX(tblConsorcios[Prazo (meses)],MOD($J901,ROWS(tblConsorcios[Produto]))+1),"")</f>
        <v>200</v>
      </c>
      <c r="O901" s="20" cm="1">
        <f t="array" ref="O901">IFERROR(INDEX(tblConsorcios[Parcela Mensal (R$)],MOD($J901,ROWS(tblConsorcios[Produto]))+1),"")</f>
        <v>3043.2</v>
      </c>
      <c r="P901" s="20" t="str" cm="1">
        <f t="array" ref="P901">IFERROR(INDEX(tblClientes[Dividendo Mensal (R$)],INT($J901/ROWS(tblConsorcios[Produto]))+1),"")</f>
        <v/>
      </c>
      <c r="Q901" s="20" t="str">
        <f t="shared" si="43"/>
        <v/>
      </c>
      <c r="R901">
        <f t="shared" si="44"/>
        <v>0</v>
      </c>
    </row>
    <row r="902" spans="10:18" x14ac:dyDescent="0.2">
      <c r="J902">
        <f t="shared" si="42"/>
        <v>900</v>
      </c>
      <c r="K902" t="str" cm="1">
        <f t="array" ref="K902">IFERROR(INDEX(tblClientes[Cliente],INT($J902/ROWS(tblConsorcios[Produto]))+1),"")</f>
        <v/>
      </c>
      <c r="L902" t="str" cm="1">
        <f t="array" ref="L902">IFERROR(INDEX(tblConsorcios[Produto],MOD($J902,ROWS(tblConsorcios[Produto]))+1),"")</f>
        <v>Imóvel IE450 – 240m</v>
      </c>
      <c r="M902" s="20" cm="1">
        <f t="array" ref="M902">IFERROR(INDEX(tblConsorcios[Valor da Carta (R$)],MOD($J902,ROWS(tblConsorcios[Produto]))+1),"")</f>
        <v>450000</v>
      </c>
      <c r="N902" s="2" cm="1">
        <f t="array" ref="N902">IFERROR(INDEX(tblConsorcios[Prazo (meses)],MOD($J902,ROWS(tblConsorcios[Produto]))+1),"")</f>
        <v>240</v>
      </c>
      <c r="O902" s="20" cm="1">
        <f t="array" ref="O902">IFERROR(INDEX(tblConsorcios[Parcela Mensal (R$)],MOD($J902,ROWS(tblConsorcios[Produto]))+1),"")</f>
        <v>2415</v>
      </c>
      <c r="P902" s="20" t="str" cm="1">
        <f t="array" ref="P902">IFERROR(INDEX(tblClientes[Dividendo Mensal (R$)],INT($J902/ROWS(tblConsorcios[Produto]))+1),"")</f>
        <v/>
      </c>
      <c r="Q902" s="20" t="str">
        <f t="shared" si="43"/>
        <v/>
      </c>
      <c r="R902">
        <f t="shared" si="44"/>
        <v>0</v>
      </c>
    </row>
    <row r="903" spans="10:18" x14ac:dyDescent="0.2">
      <c r="J903">
        <f t="shared" si="42"/>
        <v>901</v>
      </c>
      <c r="K903" t="str" cm="1">
        <f t="array" ref="K903">IFERROR(INDEX(tblClientes[Cliente],INT($J903/ROWS(tblConsorcios[Produto]))+1),"")</f>
        <v/>
      </c>
      <c r="L903" t="str" cm="1">
        <f t="array" ref="L903">IFERROR(INDEX(tblConsorcios[Produto],MOD($J903,ROWS(tblConsorcios[Produto]))+1),"")</f>
        <v>Imóvel IE450 – 220m</v>
      </c>
      <c r="M903" s="20" cm="1">
        <f t="array" ref="M903">IFERROR(INDEX(tblConsorcios[Valor da Carta (R$)],MOD($J903,ROWS(tblConsorcios[Produto]))+1),"")</f>
        <v>450000</v>
      </c>
      <c r="N903" s="2" cm="1">
        <f t="array" ref="N903">IFERROR(INDEX(tblConsorcios[Prazo (meses)],MOD($J903,ROWS(tblConsorcios[Produto]))+1),"")</f>
        <v>220</v>
      </c>
      <c r="O903" s="20" cm="1">
        <f t="array" ref="O903">IFERROR(INDEX(tblConsorcios[Parcela Mensal (R$)],MOD($J903,ROWS(tblConsorcios[Produto]))+1),"")</f>
        <v>2614.09</v>
      </c>
      <c r="P903" s="20" t="str" cm="1">
        <f t="array" ref="P903">IFERROR(INDEX(tblClientes[Dividendo Mensal (R$)],INT($J903/ROWS(tblConsorcios[Produto]))+1),"")</f>
        <v/>
      </c>
      <c r="Q903" s="20" t="str">
        <f t="shared" si="43"/>
        <v/>
      </c>
      <c r="R903">
        <f t="shared" si="44"/>
        <v>0</v>
      </c>
    </row>
    <row r="904" spans="10:18" x14ac:dyDescent="0.2">
      <c r="J904">
        <f t="shared" si="42"/>
        <v>902</v>
      </c>
      <c r="K904" t="str" cm="1">
        <f t="array" ref="K904">IFERROR(INDEX(tblClientes[Cliente],INT($J904/ROWS(tblConsorcios[Produto]))+1),"")</f>
        <v/>
      </c>
      <c r="L904" t="str" cm="1">
        <f t="array" ref="L904">IFERROR(INDEX(tblConsorcios[Produto],MOD($J904,ROWS(tblConsorcios[Produto]))+1),"")</f>
        <v>Imóvel IE450 – 200m</v>
      </c>
      <c r="M904" s="20" cm="1">
        <f t="array" ref="M904">IFERROR(INDEX(tblConsorcios[Valor da Carta (R$)],MOD($J904,ROWS(tblConsorcios[Produto]))+1),"")</f>
        <v>450000</v>
      </c>
      <c r="N904" s="2" cm="1">
        <f t="array" ref="N904">IFERROR(INDEX(tblConsorcios[Prazo (meses)],MOD($J904,ROWS(tblConsorcios[Produto]))+1),"")</f>
        <v>200</v>
      </c>
      <c r="O904" s="20" cm="1">
        <f t="array" ref="O904">IFERROR(INDEX(tblConsorcios[Parcela Mensal (R$)],MOD($J904,ROWS(tblConsorcios[Produto]))+1),"")</f>
        <v>2853</v>
      </c>
      <c r="P904" s="20" t="str" cm="1">
        <f t="array" ref="P904">IFERROR(INDEX(tblClientes[Dividendo Mensal (R$)],INT($J904/ROWS(tblConsorcios[Produto]))+1),"")</f>
        <v/>
      </c>
      <c r="Q904" s="20" t="str">
        <f t="shared" si="43"/>
        <v/>
      </c>
      <c r="R904">
        <f t="shared" si="44"/>
        <v>0</v>
      </c>
    </row>
    <row r="905" spans="10:18" x14ac:dyDescent="0.2">
      <c r="J905">
        <f t="shared" si="42"/>
        <v>903</v>
      </c>
      <c r="K905" t="str" cm="1">
        <f t="array" ref="K905">IFERROR(INDEX(tblClientes[Cliente],INT($J905/ROWS(tblConsorcios[Produto]))+1),"")</f>
        <v/>
      </c>
      <c r="L905" t="str" cm="1">
        <f t="array" ref="L905">IFERROR(INDEX(tblConsorcios[Produto],MOD($J905,ROWS(tblConsorcios[Produto]))+1),"")</f>
        <v>Imóvel IE430 – 240m</v>
      </c>
      <c r="M905" s="20" cm="1">
        <f t="array" ref="M905">IFERROR(INDEX(tblConsorcios[Valor da Carta (R$)],MOD($J905,ROWS(tblConsorcios[Produto]))+1),"")</f>
        <v>430000</v>
      </c>
      <c r="N905" s="2" cm="1">
        <f t="array" ref="N905">IFERROR(INDEX(tblConsorcios[Prazo (meses)],MOD($J905,ROWS(tblConsorcios[Produto]))+1),"")</f>
        <v>240</v>
      </c>
      <c r="O905" s="20" cm="1">
        <f t="array" ref="O905">IFERROR(INDEX(tblConsorcios[Parcela Mensal (R$)],MOD($J905,ROWS(tblConsorcios[Produto]))+1),"")</f>
        <v>2307.67</v>
      </c>
      <c r="P905" s="20" t="str" cm="1">
        <f t="array" ref="P905">IFERROR(INDEX(tblClientes[Dividendo Mensal (R$)],INT($J905/ROWS(tblConsorcios[Produto]))+1),"")</f>
        <v/>
      </c>
      <c r="Q905" s="20" t="str">
        <f t="shared" si="43"/>
        <v/>
      </c>
      <c r="R905">
        <f t="shared" si="44"/>
        <v>0</v>
      </c>
    </row>
    <row r="906" spans="10:18" x14ac:dyDescent="0.2">
      <c r="J906">
        <f t="shared" si="42"/>
        <v>904</v>
      </c>
      <c r="K906" t="str" cm="1">
        <f t="array" ref="K906">IFERROR(INDEX(tblClientes[Cliente],INT($J906/ROWS(tblConsorcios[Produto]))+1),"")</f>
        <v/>
      </c>
      <c r="L906" t="str" cm="1">
        <f t="array" ref="L906">IFERROR(INDEX(tblConsorcios[Produto],MOD($J906,ROWS(tblConsorcios[Produto]))+1),"")</f>
        <v>Imóvel IE430 – 220m</v>
      </c>
      <c r="M906" s="20" cm="1">
        <f t="array" ref="M906">IFERROR(INDEX(tblConsorcios[Valor da Carta (R$)],MOD($J906,ROWS(tblConsorcios[Produto]))+1),"")</f>
        <v>430000</v>
      </c>
      <c r="N906" s="2" cm="1">
        <f t="array" ref="N906">IFERROR(INDEX(tblConsorcios[Prazo (meses)],MOD($J906,ROWS(tblConsorcios[Produto]))+1),"")</f>
        <v>220</v>
      </c>
      <c r="O906" s="20" cm="1">
        <f t="array" ref="O906">IFERROR(INDEX(tblConsorcios[Parcela Mensal (R$)],MOD($J906,ROWS(tblConsorcios[Produto]))+1),"")</f>
        <v>2497.91</v>
      </c>
      <c r="P906" s="20" t="str" cm="1">
        <f t="array" ref="P906">IFERROR(INDEX(tblClientes[Dividendo Mensal (R$)],INT($J906/ROWS(tblConsorcios[Produto]))+1),"")</f>
        <v/>
      </c>
      <c r="Q906" s="20" t="str">
        <f t="shared" si="43"/>
        <v/>
      </c>
      <c r="R906">
        <f t="shared" si="44"/>
        <v>0</v>
      </c>
    </row>
    <row r="907" spans="10:18" x14ac:dyDescent="0.2">
      <c r="J907">
        <f t="shared" si="42"/>
        <v>905</v>
      </c>
      <c r="K907" t="str" cm="1">
        <f t="array" ref="K907">IFERROR(INDEX(tblClientes[Cliente],INT($J907/ROWS(tblConsorcios[Produto]))+1),"")</f>
        <v/>
      </c>
      <c r="L907" t="str" cm="1">
        <f t="array" ref="L907">IFERROR(INDEX(tblConsorcios[Produto],MOD($J907,ROWS(tblConsorcios[Produto]))+1),"")</f>
        <v>Imóvel IE430 – 200m</v>
      </c>
      <c r="M907" s="20" cm="1">
        <f t="array" ref="M907">IFERROR(INDEX(tblConsorcios[Valor da Carta (R$)],MOD($J907,ROWS(tblConsorcios[Produto]))+1),"")</f>
        <v>430000</v>
      </c>
      <c r="N907" s="2" cm="1">
        <f t="array" ref="N907">IFERROR(INDEX(tblConsorcios[Prazo (meses)],MOD($J907,ROWS(tblConsorcios[Produto]))+1),"")</f>
        <v>200</v>
      </c>
      <c r="O907" s="20" cm="1">
        <f t="array" ref="O907">IFERROR(INDEX(tblConsorcios[Parcela Mensal (R$)],MOD($J907,ROWS(tblConsorcios[Produto]))+1),"")</f>
        <v>2726.2</v>
      </c>
      <c r="P907" s="20" t="str" cm="1">
        <f t="array" ref="P907">IFERROR(INDEX(tblClientes[Dividendo Mensal (R$)],INT($J907/ROWS(tblConsorcios[Produto]))+1),"")</f>
        <v/>
      </c>
      <c r="Q907" s="20" t="str">
        <f t="shared" si="43"/>
        <v/>
      </c>
      <c r="R907">
        <f t="shared" si="44"/>
        <v>0</v>
      </c>
    </row>
    <row r="908" spans="10:18" x14ac:dyDescent="0.2">
      <c r="J908">
        <f t="shared" si="42"/>
        <v>906</v>
      </c>
      <c r="K908" t="str" cm="1">
        <f t="array" ref="K908">IFERROR(INDEX(tblClientes[Cliente],INT($J908/ROWS(tblConsorcios[Produto]))+1),"")</f>
        <v/>
      </c>
      <c r="L908" t="str" cm="1">
        <f t="array" ref="L908">IFERROR(INDEX(tblConsorcios[Produto],MOD($J908,ROWS(tblConsorcios[Produto]))+1),"")</f>
        <v>Imóvel IE400 – 240m</v>
      </c>
      <c r="M908" s="20" cm="1">
        <f t="array" ref="M908">IFERROR(INDEX(tblConsorcios[Valor da Carta (R$)],MOD($J908,ROWS(tblConsorcios[Produto]))+1),"")</f>
        <v>400000</v>
      </c>
      <c r="N908" s="2" cm="1">
        <f t="array" ref="N908">IFERROR(INDEX(tblConsorcios[Prazo (meses)],MOD($J908,ROWS(tblConsorcios[Produto]))+1),"")</f>
        <v>240</v>
      </c>
      <c r="O908" s="20" cm="1">
        <f t="array" ref="O908">IFERROR(INDEX(tblConsorcios[Parcela Mensal (R$)],MOD($J908,ROWS(tblConsorcios[Produto]))+1),"")</f>
        <v>2146.67</v>
      </c>
      <c r="P908" s="20" t="str" cm="1">
        <f t="array" ref="P908">IFERROR(INDEX(tblClientes[Dividendo Mensal (R$)],INT($J908/ROWS(tblConsorcios[Produto]))+1),"")</f>
        <v/>
      </c>
      <c r="Q908" s="20" t="str">
        <f t="shared" si="43"/>
        <v/>
      </c>
      <c r="R908">
        <f t="shared" si="44"/>
        <v>0</v>
      </c>
    </row>
    <row r="909" spans="10:18" x14ac:dyDescent="0.2">
      <c r="J909">
        <f t="shared" si="42"/>
        <v>907</v>
      </c>
      <c r="K909" t="str" cm="1">
        <f t="array" ref="K909">IFERROR(INDEX(tblClientes[Cliente],INT($J909/ROWS(tblConsorcios[Produto]))+1),"")</f>
        <v/>
      </c>
      <c r="L909" t="str" cm="1">
        <f t="array" ref="L909">IFERROR(INDEX(tblConsorcios[Produto],MOD($J909,ROWS(tblConsorcios[Produto]))+1),"")</f>
        <v>Imóvel IE400 – 220m</v>
      </c>
      <c r="M909" s="20" cm="1">
        <f t="array" ref="M909">IFERROR(INDEX(tblConsorcios[Valor da Carta (R$)],MOD($J909,ROWS(tblConsorcios[Produto]))+1),"")</f>
        <v>400000</v>
      </c>
      <c r="N909" s="2" cm="1">
        <f t="array" ref="N909">IFERROR(INDEX(tblConsorcios[Prazo (meses)],MOD($J909,ROWS(tblConsorcios[Produto]))+1),"")</f>
        <v>220</v>
      </c>
      <c r="O909" s="20" cm="1">
        <f t="array" ref="O909">IFERROR(INDEX(tblConsorcios[Parcela Mensal (R$)],MOD($J909,ROWS(tblConsorcios[Produto]))+1),"")</f>
        <v>2323.64</v>
      </c>
      <c r="P909" s="20" t="str" cm="1">
        <f t="array" ref="P909">IFERROR(INDEX(tblClientes[Dividendo Mensal (R$)],INT($J909/ROWS(tblConsorcios[Produto]))+1),"")</f>
        <v/>
      </c>
      <c r="Q909" s="20" t="str">
        <f t="shared" si="43"/>
        <v/>
      </c>
      <c r="R909">
        <f t="shared" si="44"/>
        <v>0</v>
      </c>
    </row>
    <row r="910" spans="10:18" x14ac:dyDescent="0.2">
      <c r="J910">
        <f t="shared" si="42"/>
        <v>908</v>
      </c>
      <c r="K910" t="str" cm="1">
        <f t="array" ref="K910">IFERROR(INDEX(tblClientes[Cliente],INT($J910/ROWS(tblConsorcios[Produto]))+1),"")</f>
        <v/>
      </c>
      <c r="L910" t="str" cm="1">
        <f t="array" ref="L910">IFERROR(INDEX(tblConsorcios[Produto],MOD($J910,ROWS(tblConsorcios[Produto]))+1),"")</f>
        <v>Imóvel IE400 – 200m</v>
      </c>
      <c r="M910" s="20" cm="1">
        <f t="array" ref="M910">IFERROR(INDEX(tblConsorcios[Valor da Carta (R$)],MOD($J910,ROWS(tblConsorcios[Produto]))+1),"")</f>
        <v>400000</v>
      </c>
      <c r="N910" s="2" cm="1">
        <f t="array" ref="N910">IFERROR(INDEX(tblConsorcios[Prazo (meses)],MOD($J910,ROWS(tblConsorcios[Produto]))+1),"")</f>
        <v>200</v>
      </c>
      <c r="O910" s="20" cm="1">
        <f t="array" ref="O910">IFERROR(INDEX(tblConsorcios[Parcela Mensal (R$)],MOD($J910,ROWS(tblConsorcios[Produto]))+1),"")</f>
        <v>2536</v>
      </c>
      <c r="P910" s="20" t="str" cm="1">
        <f t="array" ref="P910">IFERROR(INDEX(tblClientes[Dividendo Mensal (R$)],INT($J910/ROWS(tblConsorcios[Produto]))+1),"")</f>
        <v/>
      </c>
      <c r="Q910" s="20" t="str">
        <f t="shared" si="43"/>
        <v/>
      </c>
      <c r="R910">
        <f t="shared" si="44"/>
        <v>0</v>
      </c>
    </row>
    <row r="911" spans="10:18" x14ac:dyDescent="0.2">
      <c r="J911">
        <f t="shared" si="42"/>
        <v>909</v>
      </c>
      <c r="K911" t="str" cm="1">
        <f t="array" ref="K911">IFERROR(INDEX(tblClientes[Cliente],INT($J911/ROWS(tblConsorcios[Produto]))+1),"")</f>
        <v/>
      </c>
      <c r="L911" t="str" cm="1">
        <f t="array" ref="L911">IFERROR(INDEX(tblConsorcios[Produto],MOD($J911,ROWS(tblConsorcios[Produto]))+1),"")</f>
        <v>Imóvel IE380 – 240m</v>
      </c>
      <c r="M911" s="20" cm="1">
        <f t="array" ref="M911">IFERROR(INDEX(tblConsorcios[Valor da Carta (R$)],MOD($J911,ROWS(tblConsorcios[Produto]))+1),"")</f>
        <v>380000</v>
      </c>
      <c r="N911" s="2" cm="1">
        <f t="array" ref="N911">IFERROR(INDEX(tblConsorcios[Prazo (meses)],MOD($J911,ROWS(tblConsorcios[Produto]))+1),"")</f>
        <v>240</v>
      </c>
      <c r="O911" s="20" cm="1">
        <f t="array" ref="O911">IFERROR(INDEX(tblConsorcios[Parcela Mensal (R$)],MOD($J911,ROWS(tblConsorcios[Produto]))+1),"")</f>
        <v>2039.33</v>
      </c>
      <c r="P911" s="20" t="str" cm="1">
        <f t="array" ref="P911">IFERROR(INDEX(tblClientes[Dividendo Mensal (R$)],INT($J911/ROWS(tblConsorcios[Produto]))+1),"")</f>
        <v/>
      </c>
      <c r="Q911" s="20" t="str">
        <f t="shared" si="43"/>
        <v/>
      </c>
      <c r="R911">
        <f t="shared" si="44"/>
        <v>0</v>
      </c>
    </row>
    <row r="912" spans="10:18" x14ac:dyDescent="0.2">
      <c r="J912">
        <f t="shared" si="42"/>
        <v>910</v>
      </c>
      <c r="K912" t="str" cm="1">
        <f t="array" ref="K912">IFERROR(INDEX(tblClientes[Cliente],INT($J912/ROWS(tblConsorcios[Produto]))+1),"")</f>
        <v/>
      </c>
      <c r="L912" t="str" cm="1">
        <f t="array" ref="L912">IFERROR(INDEX(tblConsorcios[Produto],MOD($J912,ROWS(tblConsorcios[Produto]))+1),"")</f>
        <v>Imóvel IE380 – 220m</v>
      </c>
      <c r="M912" s="20" cm="1">
        <f t="array" ref="M912">IFERROR(INDEX(tblConsorcios[Valor da Carta (R$)],MOD($J912,ROWS(tblConsorcios[Produto]))+1),"")</f>
        <v>380000</v>
      </c>
      <c r="N912" s="2" cm="1">
        <f t="array" ref="N912">IFERROR(INDEX(tblConsorcios[Prazo (meses)],MOD($J912,ROWS(tblConsorcios[Produto]))+1),"")</f>
        <v>220</v>
      </c>
      <c r="O912" s="20" cm="1">
        <f t="array" ref="O912">IFERROR(INDEX(tblConsorcios[Parcela Mensal (R$)],MOD($J912,ROWS(tblConsorcios[Produto]))+1),"")</f>
        <v>2207.4499999999998</v>
      </c>
      <c r="P912" s="20" t="str" cm="1">
        <f t="array" ref="P912">IFERROR(INDEX(tblClientes[Dividendo Mensal (R$)],INT($J912/ROWS(tblConsorcios[Produto]))+1),"")</f>
        <v/>
      </c>
      <c r="Q912" s="20" t="str">
        <f t="shared" si="43"/>
        <v/>
      </c>
      <c r="R912">
        <f t="shared" si="44"/>
        <v>0</v>
      </c>
    </row>
    <row r="913" spans="10:18" x14ac:dyDescent="0.2">
      <c r="J913">
        <f t="shared" si="42"/>
        <v>911</v>
      </c>
      <c r="K913" t="str" cm="1">
        <f t="array" ref="K913">IFERROR(INDEX(tblClientes[Cliente],INT($J913/ROWS(tblConsorcios[Produto]))+1),"")</f>
        <v/>
      </c>
      <c r="L913" t="str" cm="1">
        <f t="array" ref="L913">IFERROR(INDEX(tblConsorcios[Produto],MOD($J913,ROWS(tblConsorcios[Produto]))+1),"")</f>
        <v>Imóvel IE380 – 200m</v>
      </c>
      <c r="M913" s="20" cm="1">
        <f t="array" ref="M913">IFERROR(INDEX(tblConsorcios[Valor da Carta (R$)],MOD($J913,ROWS(tblConsorcios[Produto]))+1),"")</f>
        <v>380000</v>
      </c>
      <c r="N913" s="2" cm="1">
        <f t="array" ref="N913">IFERROR(INDEX(tblConsorcios[Prazo (meses)],MOD($J913,ROWS(tblConsorcios[Produto]))+1),"")</f>
        <v>200</v>
      </c>
      <c r="O913" s="20" cm="1">
        <f t="array" ref="O913">IFERROR(INDEX(tblConsorcios[Parcela Mensal (R$)],MOD($J913,ROWS(tblConsorcios[Produto]))+1),"")</f>
        <v>2409.1999999999998</v>
      </c>
      <c r="P913" s="20" t="str" cm="1">
        <f t="array" ref="P913">IFERROR(INDEX(tblClientes[Dividendo Mensal (R$)],INT($J913/ROWS(tblConsorcios[Produto]))+1),"")</f>
        <v/>
      </c>
      <c r="Q913" s="20" t="str">
        <f t="shared" si="43"/>
        <v/>
      </c>
      <c r="R913">
        <f t="shared" si="44"/>
        <v>0</v>
      </c>
    </row>
    <row r="914" spans="10:18" x14ac:dyDescent="0.2">
      <c r="J914">
        <f t="shared" si="42"/>
        <v>912</v>
      </c>
      <c r="K914" t="str" cm="1">
        <f t="array" ref="K914">IFERROR(INDEX(tblClientes[Cliente],INT($J914/ROWS(tblConsorcios[Produto]))+1),"")</f>
        <v/>
      </c>
      <c r="L914" t="str" cm="1">
        <f t="array" ref="L914">IFERROR(INDEX(tblConsorcios[Produto],MOD($J914,ROWS(tblConsorcios[Produto]))+1),"")</f>
        <v>Imóvel IE350 – 240m</v>
      </c>
      <c r="M914" s="20" cm="1">
        <f t="array" ref="M914">IFERROR(INDEX(tblConsorcios[Valor da Carta (R$)],MOD($J914,ROWS(tblConsorcios[Produto]))+1),"")</f>
        <v>350000</v>
      </c>
      <c r="N914" s="2" cm="1">
        <f t="array" ref="N914">IFERROR(INDEX(tblConsorcios[Prazo (meses)],MOD($J914,ROWS(tblConsorcios[Produto]))+1),"")</f>
        <v>240</v>
      </c>
      <c r="O914" s="20" cm="1">
        <f t="array" ref="O914">IFERROR(INDEX(tblConsorcios[Parcela Mensal (R$)],MOD($J914,ROWS(tblConsorcios[Produto]))+1),"")</f>
        <v>1878.33</v>
      </c>
      <c r="P914" s="20" t="str" cm="1">
        <f t="array" ref="P914">IFERROR(INDEX(tblClientes[Dividendo Mensal (R$)],INT($J914/ROWS(tblConsorcios[Produto]))+1),"")</f>
        <v/>
      </c>
      <c r="Q914" s="20" t="str">
        <f t="shared" si="43"/>
        <v/>
      </c>
      <c r="R914">
        <f t="shared" si="44"/>
        <v>0</v>
      </c>
    </row>
    <row r="915" spans="10:18" x14ac:dyDescent="0.2">
      <c r="J915">
        <f t="shared" si="42"/>
        <v>913</v>
      </c>
      <c r="K915" t="str" cm="1">
        <f t="array" ref="K915">IFERROR(INDEX(tblClientes[Cliente],INT($J915/ROWS(tblConsorcios[Produto]))+1),"")</f>
        <v/>
      </c>
      <c r="L915" t="str" cm="1">
        <f t="array" ref="L915">IFERROR(INDEX(tblConsorcios[Produto],MOD($J915,ROWS(tblConsorcios[Produto]))+1),"")</f>
        <v>Imóvel IE350 – 220m</v>
      </c>
      <c r="M915" s="20" cm="1">
        <f t="array" ref="M915">IFERROR(INDEX(tblConsorcios[Valor da Carta (R$)],MOD($J915,ROWS(tblConsorcios[Produto]))+1),"")</f>
        <v>350000</v>
      </c>
      <c r="N915" s="2" cm="1">
        <f t="array" ref="N915">IFERROR(INDEX(tblConsorcios[Prazo (meses)],MOD($J915,ROWS(tblConsorcios[Produto]))+1),"")</f>
        <v>220</v>
      </c>
      <c r="O915" s="20" cm="1">
        <f t="array" ref="O915">IFERROR(INDEX(tblConsorcios[Parcela Mensal (R$)],MOD($J915,ROWS(tblConsorcios[Produto]))+1),"")</f>
        <v>2033.18</v>
      </c>
      <c r="P915" s="20" t="str" cm="1">
        <f t="array" ref="P915">IFERROR(INDEX(tblClientes[Dividendo Mensal (R$)],INT($J915/ROWS(tblConsorcios[Produto]))+1),"")</f>
        <v/>
      </c>
      <c r="Q915" s="20" t="str">
        <f t="shared" si="43"/>
        <v/>
      </c>
      <c r="R915">
        <f t="shared" si="44"/>
        <v>0</v>
      </c>
    </row>
    <row r="916" spans="10:18" x14ac:dyDescent="0.2">
      <c r="J916">
        <f t="shared" si="42"/>
        <v>914</v>
      </c>
      <c r="K916" t="str" cm="1">
        <f t="array" ref="K916">IFERROR(INDEX(tblClientes[Cliente],INT($J916/ROWS(tblConsorcios[Produto]))+1),"")</f>
        <v/>
      </c>
      <c r="L916" t="str" cm="1">
        <f t="array" ref="L916">IFERROR(INDEX(tblConsorcios[Produto],MOD($J916,ROWS(tblConsorcios[Produto]))+1),"")</f>
        <v>Imóvel IE350 – 200m</v>
      </c>
      <c r="M916" s="20" cm="1">
        <f t="array" ref="M916">IFERROR(INDEX(tblConsorcios[Valor da Carta (R$)],MOD($J916,ROWS(tblConsorcios[Produto]))+1),"")</f>
        <v>350000</v>
      </c>
      <c r="N916" s="2" cm="1">
        <f t="array" ref="N916">IFERROR(INDEX(tblConsorcios[Prazo (meses)],MOD($J916,ROWS(tblConsorcios[Produto]))+1),"")</f>
        <v>200</v>
      </c>
      <c r="O916" s="20" cm="1">
        <f t="array" ref="O916">IFERROR(INDEX(tblConsorcios[Parcela Mensal (R$)],MOD($J916,ROWS(tblConsorcios[Produto]))+1),"")</f>
        <v>2219</v>
      </c>
      <c r="P916" s="20" t="str" cm="1">
        <f t="array" ref="P916">IFERROR(INDEX(tblClientes[Dividendo Mensal (R$)],INT($J916/ROWS(tblConsorcios[Produto]))+1),"")</f>
        <v/>
      </c>
      <c r="Q916" s="20" t="str">
        <f t="shared" si="43"/>
        <v/>
      </c>
      <c r="R916">
        <f t="shared" si="44"/>
        <v>0</v>
      </c>
    </row>
    <row r="917" spans="10:18" x14ac:dyDescent="0.2">
      <c r="J917">
        <f t="shared" si="42"/>
        <v>915</v>
      </c>
      <c r="K917" t="str" cm="1">
        <f t="array" ref="K917">IFERROR(INDEX(tblClientes[Cliente],INT($J917/ROWS(tblConsorcios[Produto]))+1),"")</f>
        <v/>
      </c>
      <c r="L917" t="str" cm="1">
        <f t="array" ref="L917">IFERROR(INDEX(tblConsorcios[Produto],MOD($J917,ROWS(tblConsorcios[Produto]))+1),"")</f>
        <v>Imóvel IE330 – 240m</v>
      </c>
      <c r="M917" s="20" cm="1">
        <f t="array" ref="M917">IFERROR(INDEX(tblConsorcios[Valor da Carta (R$)],MOD($J917,ROWS(tblConsorcios[Produto]))+1),"")</f>
        <v>330000</v>
      </c>
      <c r="N917" s="2" cm="1">
        <f t="array" ref="N917">IFERROR(INDEX(tblConsorcios[Prazo (meses)],MOD($J917,ROWS(tblConsorcios[Produto]))+1),"")</f>
        <v>240</v>
      </c>
      <c r="O917" s="20" cm="1">
        <f t="array" ref="O917">IFERROR(INDEX(tblConsorcios[Parcela Mensal (R$)],MOD($J917,ROWS(tblConsorcios[Produto]))+1),"")</f>
        <v>1771</v>
      </c>
      <c r="P917" s="20" t="str" cm="1">
        <f t="array" ref="P917">IFERROR(INDEX(tblClientes[Dividendo Mensal (R$)],INT($J917/ROWS(tblConsorcios[Produto]))+1),"")</f>
        <v/>
      </c>
      <c r="Q917" s="20" t="str">
        <f t="shared" si="43"/>
        <v/>
      </c>
      <c r="R917">
        <f t="shared" si="44"/>
        <v>0</v>
      </c>
    </row>
    <row r="918" spans="10:18" x14ac:dyDescent="0.2">
      <c r="J918">
        <f t="shared" si="42"/>
        <v>916</v>
      </c>
      <c r="K918" t="str" cm="1">
        <f t="array" ref="K918">IFERROR(INDEX(tblClientes[Cliente],INT($J918/ROWS(tblConsorcios[Produto]))+1),"")</f>
        <v/>
      </c>
      <c r="L918" t="str" cm="1">
        <f t="array" ref="L918">IFERROR(INDEX(tblConsorcios[Produto],MOD($J918,ROWS(tblConsorcios[Produto]))+1),"")</f>
        <v>Imóvel IE330 – 220m</v>
      </c>
      <c r="M918" s="20" cm="1">
        <f t="array" ref="M918">IFERROR(INDEX(tblConsorcios[Valor da Carta (R$)],MOD($J918,ROWS(tblConsorcios[Produto]))+1),"")</f>
        <v>330000</v>
      </c>
      <c r="N918" s="2" cm="1">
        <f t="array" ref="N918">IFERROR(INDEX(tblConsorcios[Prazo (meses)],MOD($J918,ROWS(tblConsorcios[Produto]))+1),"")</f>
        <v>220</v>
      </c>
      <c r="O918" s="20" cm="1">
        <f t="array" ref="O918">IFERROR(INDEX(tblConsorcios[Parcela Mensal (R$)],MOD($J918,ROWS(tblConsorcios[Produto]))+1),"")</f>
        <v>1917</v>
      </c>
      <c r="P918" s="20" t="str" cm="1">
        <f t="array" ref="P918">IFERROR(INDEX(tblClientes[Dividendo Mensal (R$)],INT($J918/ROWS(tblConsorcios[Produto]))+1),"")</f>
        <v/>
      </c>
      <c r="Q918" s="20" t="str">
        <f t="shared" si="43"/>
        <v/>
      </c>
      <c r="R918">
        <f t="shared" si="44"/>
        <v>0</v>
      </c>
    </row>
    <row r="919" spans="10:18" x14ac:dyDescent="0.2">
      <c r="J919">
        <f t="shared" si="42"/>
        <v>917</v>
      </c>
      <c r="K919" t="str" cm="1">
        <f t="array" ref="K919">IFERROR(INDEX(tblClientes[Cliente],INT($J919/ROWS(tblConsorcios[Produto]))+1),"")</f>
        <v/>
      </c>
      <c r="L919" t="str" cm="1">
        <f t="array" ref="L919">IFERROR(INDEX(tblConsorcios[Produto],MOD($J919,ROWS(tblConsorcios[Produto]))+1),"")</f>
        <v>Imóvel IE330 – 200m</v>
      </c>
      <c r="M919" s="20" cm="1">
        <f t="array" ref="M919">IFERROR(INDEX(tblConsorcios[Valor da Carta (R$)],MOD($J919,ROWS(tblConsorcios[Produto]))+1),"")</f>
        <v>330000</v>
      </c>
      <c r="N919" s="2" cm="1">
        <f t="array" ref="N919">IFERROR(INDEX(tblConsorcios[Prazo (meses)],MOD($J919,ROWS(tblConsorcios[Produto]))+1),"")</f>
        <v>200</v>
      </c>
      <c r="O919" s="20" cm="1">
        <f t="array" ref="O919">IFERROR(INDEX(tblConsorcios[Parcela Mensal (R$)],MOD($J919,ROWS(tblConsorcios[Produto]))+1),"")</f>
        <v>2092.1999999999998</v>
      </c>
      <c r="P919" s="20" t="str" cm="1">
        <f t="array" ref="P919">IFERROR(INDEX(tblClientes[Dividendo Mensal (R$)],INT($J919/ROWS(tblConsorcios[Produto]))+1),"")</f>
        <v/>
      </c>
      <c r="Q919" s="20" t="str">
        <f t="shared" si="43"/>
        <v/>
      </c>
      <c r="R919">
        <f t="shared" si="44"/>
        <v>0</v>
      </c>
    </row>
    <row r="920" spans="10:18" x14ac:dyDescent="0.2">
      <c r="J920">
        <f t="shared" si="42"/>
        <v>918</v>
      </c>
      <c r="K920" t="str" cm="1">
        <f t="array" ref="K920">IFERROR(INDEX(tblClientes[Cliente],INT($J920/ROWS(tblConsorcios[Produto]))+1),"")</f>
        <v/>
      </c>
      <c r="L920" t="str" cm="1">
        <f t="array" ref="L920">IFERROR(INDEX(tblConsorcios[Produto],MOD($J920,ROWS(tblConsorcios[Produto]))+1),"")</f>
        <v>Imóvel IE300 – 240m</v>
      </c>
      <c r="M920" s="20" cm="1">
        <f t="array" ref="M920">IFERROR(INDEX(tblConsorcios[Valor da Carta (R$)],MOD($J920,ROWS(tblConsorcios[Produto]))+1),"")</f>
        <v>300000</v>
      </c>
      <c r="N920" s="2" cm="1">
        <f t="array" ref="N920">IFERROR(INDEX(tblConsorcios[Prazo (meses)],MOD($J920,ROWS(tblConsorcios[Produto]))+1),"")</f>
        <v>240</v>
      </c>
      <c r="O920" s="20" cm="1">
        <f t="array" ref="O920">IFERROR(INDEX(tblConsorcios[Parcela Mensal (R$)],MOD($J920,ROWS(tblConsorcios[Produto]))+1),"")</f>
        <v>1610</v>
      </c>
      <c r="P920" s="20" t="str" cm="1">
        <f t="array" ref="P920">IFERROR(INDEX(tblClientes[Dividendo Mensal (R$)],INT($J920/ROWS(tblConsorcios[Produto]))+1),"")</f>
        <v/>
      </c>
      <c r="Q920" s="20" t="str">
        <f t="shared" si="43"/>
        <v/>
      </c>
      <c r="R920">
        <f t="shared" si="44"/>
        <v>0</v>
      </c>
    </row>
    <row r="921" spans="10:18" x14ac:dyDescent="0.2">
      <c r="J921">
        <f t="shared" si="42"/>
        <v>919</v>
      </c>
      <c r="K921" t="str" cm="1">
        <f t="array" ref="K921">IFERROR(INDEX(tblClientes[Cliente],INT($J921/ROWS(tblConsorcios[Produto]))+1),"")</f>
        <v/>
      </c>
      <c r="L921" t="str" cm="1">
        <f t="array" ref="L921">IFERROR(INDEX(tblConsorcios[Produto],MOD($J921,ROWS(tblConsorcios[Produto]))+1),"")</f>
        <v>Imóvel IE300 – 220m</v>
      </c>
      <c r="M921" s="20" cm="1">
        <f t="array" ref="M921">IFERROR(INDEX(tblConsorcios[Valor da Carta (R$)],MOD($J921,ROWS(tblConsorcios[Produto]))+1),"")</f>
        <v>300000</v>
      </c>
      <c r="N921" s="2" cm="1">
        <f t="array" ref="N921">IFERROR(INDEX(tblConsorcios[Prazo (meses)],MOD($J921,ROWS(tblConsorcios[Produto]))+1),"")</f>
        <v>220</v>
      </c>
      <c r="O921" s="20" cm="1">
        <f t="array" ref="O921">IFERROR(INDEX(tblConsorcios[Parcela Mensal (R$)],MOD($J921,ROWS(tblConsorcios[Produto]))+1),"")</f>
        <v>1742.73</v>
      </c>
      <c r="P921" s="20" t="str" cm="1">
        <f t="array" ref="P921">IFERROR(INDEX(tblClientes[Dividendo Mensal (R$)],INT($J921/ROWS(tblConsorcios[Produto]))+1),"")</f>
        <v/>
      </c>
      <c r="Q921" s="20" t="str">
        <f t="shared" si="43"/>
        <v/>
      </c>
      <c r="R921">
        <f t="shared" si="44"/>
        <v>0</v>
      </c>
    </row>
    <row r="922" spans="10:18" x14ac:dyDescent="0.2">
      <c r="J922">
        <f t="shared" si="42"/>
        <v>920</v>
      </c>
      <c r="K922" t="str" cm="1">
        <f t="array" ref="K922">IFERROR(INDEX(tblClientes[Cliente],INT($J922/ROWS(tblConsorcios[Produto]))+1),"")</f>
        <v/>
      </c>
      <c r="L922" t="str" cm="1">
        <f t="array" ref="L922">IFERROR(INDEX(tblConsorcios[Produto],MOD($J922,ROWS(tblConsorcios[Produto]))+1),"")</f>
        <v>Imóvel IE300 – 200m</v>
      </c>
      <c r="M922" s="20" cm="1">
        <f t="array" ref="M922">IFERROR(INDEX(tblConsorcios[Valor da Carta (R$)],MOD($J922,ROWS(tblConsorcios[Produto]))+1),"")</f>
        <v>300000</v>
      </c>
      <c r="N922" s="2" cm="1">
        <f t="array" ref="N922">IFERROR(INDEX(tblConsorcios[Prazo (meses)],MOD($J922,ROWS(tblConsorcios[Produto]))+1),"")</f>
        <v>200</v>
      </c>
      <c r="O922" s="20" cm="1">
        <f t="array" ref="O922">IFERROR(INDEX(tblConsorcios[Parcela Mensal (R$)],MOD($J922,ROWS(tblConsorcios[Produto]))+1),"")</f>
        <v>1902</v>
      </c>
      <c r="P922" s="20" t="str" cm="1">
        <f t="array" ref="P922">IFERROR(INDEX(tblClientes[Dividendo Mensal (R$)],INT($J922/ROWS(tblConsorcios[Produto]))+1),"")</f>
        <v/>
      </c>
      <c r="Q922" s="20" t="str">
        <f t="shared" si="43"/>
        <v/>
      </c>
      <c r="R922">
        <f t="shared" si="44"/>
        <v>0</v>
      </c>
    </row>
    <row r="923" spans="10:18" x14ac:dyDescent="0.2">
      <c r="J923">
        <f t="shared" si="42"/>
        <v>921</v>
      </c>
      <c r="K923" t="str" cm="1">
        <f t="array" ref="K923">IFERROR(INDEX(tblClientes[Cliente],INT($J923/ROWS(tblConsorcios[Produto]))+1),"")</f>
        <v/>
      </c>
      <c r="L923" t="str" cm="1">
        <f t="array" ref="L923">IFERROR(INDEX(tblConsorcios[Produto],MOD($J923,ROWS(tblConsorcios[Produto]))+1),"")</f>
        <v>Imóvel IE240 – 240m</v>
      </c>
      <c r="M923" s="20" cm="1">
        <f t="array" ref="M923">IFERROR(INDEX(tblConsorcios[Valor da Carta (R$)],MOD($J923,ROWS(tblConsorcios[Produto]))+1),"")</f>
        <v>240000</v>
      </c>
      <c r="N923" s="2" cm="1">
        <f t="array" ref="N923">IFERROR(INDEX(tblConsorcios[Prazo (meses)],MOD($J923,ROWS(tblConsorcios[Produto]))+1),"")</f>
        <v>240</v>
      </c>
      <c r="O923" s="20" cm="1">
        <f t="array" ref="O923">IFERROR(INDEX(tblConsorcios[Parcela Mensal (R$)],MOD($J923,ROWS(tblConsorcios[Produto]))+1),"")</f>
        <v>1288</v>
      </c>
      <c r="P923" s="20" t="str" cm="1">
        <f t="array" ref="P923">IFERROR(INDEX(tblClientes[Dividendo Mensal (R$)],INT($J923/ROWS(tblConsorcios[Produto]))+1),"")</f>
        <v/>
      </c>
      <c r="Q923" s="20" t="str">
        <f t="shared" si="43"/>
        <v/>
      </c>
      <c r="R923">
        <f t="shared" si="44"/>
        <v>0</v>
      </c>
    </row>
    <row r="924" spans="10:18" x14ac:dyDescent="0.2">
      <c r="J924">
        <f t="shared" si="42"/>
        <v>922</v>
      </c>
      <c r="K924" t="str" cm="1">
        <f t="array" ref="K924">IFERROR(INDEX(tblClientes[Cliente],INT($J924/ROWS(tblConsorcios[Produto]))+1),"")</f>
        <v/>
      </c>
      <c r="L924" t="str" cm="1">
        <f t="array" ref="L924">IFERROR(INDEX(tblConsorcios[Produto],MOD($J924,ROWS(tblConsorcios[Produto]))+1),"")</f>
        <v>Imóvel IE240 – 220m</v>
      </c>
      <c r="M924" s="20" cm="1">
        <f t="array" ref="M924">IFERROR(INDEX(tblConsorcios[Valor da Carta (R$)],MOD($J924,ROWS(tblConsorcios[Produto]))+1),"")</f>
        <v>240000</v>
      </c>
      <c r="N924" s="2" cm="1">
        <f t="array" ref="N924">IFERROR(INDEX(tblConsorcios[Prazo (meses)],MOD($J924,ROWS(tblConsorcios[Produto]))+1),"")</f>
        <v>220</v>
      </c>
      <c r="O924" s="20" cm="1">
        <f t="array" ref="O924">IFERROR(INDEX(tblConsorcios[Parcela Mensal (R$)],MOD($J924,ROWS(tblConsorcios[Produto]))+1),"")</f>
        <v>1394.18</v>
      </c>
      <c r="P924" s="20" t="str" cm="1">
        <f t="array" ref="P924">IFERROR(INDEX(tblClientes[Dividendo Mensal (R$)],INT($J924/ROWS(tblConsorcios[Produto]))+1),"")</f>
        <v/>
      </c>
      <c r="Q924" s="20" t="str">
        <f t="shared" si="43"/>
        <v/>
      </c>
      <c r="R924">
        <f t="shared" si="44"/>
        <v>0</v>
      </c>
    </row>
    <row r="925" spans="10:18" x14ac:dyDescent="0.2">
      <c r="J925">
        <f t="shared" si="42"/>
        <v>923</v>
      </c>
      <c r="K925" t="str" cm="1">
        <f t="array" ref="K925">IFERROR(INDEX(tblClientes[Cliente],INT($J925/ROWS(tblConsorcios[Produto]))+1),"")</f>
        <v/>
      </c>
      <c r="L925" t="str" cm="1">
        <f t="array" ref="L925">IFERROR(INDEX(tblConsorcios[Produto],MOD($J925,ROWS(tblConsorcios[Produto]))+1),"")</f>
        <v>Imóvel IE240 – 200m</v>
      </c>
      <c r="M925" s="20" cm="1">
        <f t="array" ref="M925">IFERROR(INDEX(tblConsorcios[Valor da Carta (R$)],MOD($J925,ROWS(tblConsorcios[Produto]))+1),"")</f>
        <v>240000</v>
      </c>
      <c r="N925" s="2" cm="1">
        <f t="array" ref="N925">IFERROR(INDEX(tblConsorcios[Prazo (meses)],MOD($J925,ROWS(tblConsorcios[Produto]))+1),"")</f>
        <v>200</v>
      </c>
      <c r="O925" s="20" cm="1">
        <f t="array" ref="O925">IFERROR(INDEX(tblConsorcios[Parcela Mensal (R$)],MOD($J925,ROWS(tblConsorcios[Produto]))+1),"")</f>
        <v>1521.6</v>
      </c>
      <c r="P925" s="20" t="str" cm="1">
        <f t="array" ref="P925">IFERROR(INDEX(tblClientes[Dividendo Mensal (R$)],INT($J925/ROWS(tblConsorcios[Produto]))+1),"")</f>
        <v/>
      </c>
      <c r="Q925" s="20" t="str">
        <f t="shared" si="43"/>
        <v/>
      </c>
      <c r="R925">
        <f t="shared" si="44"/>
        <v>0</v>
      </c>
    </row>
    <row r="926" spans="10:18" x14ac:dyDescent="0.2">
      <c r="J926">
        <f t="shared" si="42"/>
        <v>924</v>
      </c>
      <c r="K926" t="str" cm="1">
        <f t="array" ref="K926">IFERROR(INDEX(tblClientes[Cliente],INT($J926/ROWS(tblConsorcios[Produto]))+1),"")</f>
        <v/>
      </c>
      <c r="L926" t="str" cm="1">
        <f t="array" ref="L926">IFERROR(INDEX(tblConsorcios[Produto],MOD($J926,ROWS(tblConsorcios[Produto]))+1),"")</f>
        <v>Imóvel IE230 – 240m</v>
      </c>
      <c r="M926" s="20" cm="1">
        <f t="array" ref="M926">IFERROR(INDEX(tblConsorcios[Valor da Carta (R$)],MOD($J926,ROWS(tblConsorcios[Produto]))+1),"")</f>
        <v>230000</v>
      </c>
      <c r="N926" s="2" cm="1">
        <f t="array" ref="N926">IFERROR(INDEX(tblConsorcios[Prazo (meses)],MOD($J926,ROWS(tblConsorcios[Produto]))+1),"")</f>
        <v>240</v>
      </c>
      <c r="O926" s="20" cm="1">
        <f t="array" ref="O926">IFERROR(INDEX(tblConsorcios[Parcela Mensal (R$)],MOD($J926,ROWS(tblConsorcios[Produto]))+1),"")</f>
        <v>1234.33</v>
      </c>
      <c r="P926" s="20" t="str" cm="1">
        <f t="array" ref="P926">IFERROR(INDEX(tblClientes[Dividendo Mensal (R$)],INT($J926/ROWS(tblConsorcios[Produto]))+1),"")</f>
        <v/>
      </c>
      <c r="Q926" s="20" t="str">
        <f t="shared" si="43"/>
        <v/>
      </c>
      <c r="R926">
        <f t="shared" si="44"/>
        <v>0</v>
      </c>
    </row>
    <row r="927" spans="10:18" x14ac:dyDescent="0.2">
      <c r="J927">
        <f t="shared" si="42"/>
        <v>925</v>
      </c>
      <c r="K927" t="str" cm="1">
        <f t="array" ref="K927">IFERROR(INDEX(tblClientes[Cliente],INT($J927/ROWS(tblConsorcios[Produto]))+1),"")</f>
        <v/>
      </c>
      <c r="L927" t="str" cm="1">
        <f t="array" ref="L927">IFERROR(INDEX(tblConsorcios[Produto],MOD($J927,ROWS(tblConsorcios[Produto]))+1),"")</f>
        <v>Imóvel IE230 – 220m</v>
      </c>
      <c r="M927" s="20" cm="1">
        <f t="array" ref="M927">IFERROR(INDEX(tblConsorcios[Valor da Carta (R$)],MOD($J927,ROWS(tblConsorcios[Produto]))+1),"")</f>
        <v>230000</v>
      </c>
      <c r="N927" s="2" cm="1">
        <f t="array" ref="N927">IFERROR(INDEX(tblConsorcios[Prazo (meses)],MOD($J927,ROWS(tblConsorcios[Produto]))+1),"")</f>
        <v>220</v>
      </c>
      <c r="O927" s="20" cm="1">
        <f t="array" ref="O927">IFERROR(INDEX(tblConsorcios[Parcela Mensal (R$)],MOD($J927,ROWS(tblConsorcios[Produto]))+1),"")</f>
        <v>1336.09</v>
      </c>
      <c r="P927" s="20" t="str" cm="1">
        <f t="array" ref="P927">IFERROR(INDEX(tblClientes[Dividendo Mensal (R$)],INT($J927/ROWS(tblConsorcios[Produto]))+1),"")</f>
        <v/>
      </c>
      <c r="Q927" s="20" t="str">
        <f t="shared" si="43"/>
        <v/>
      </c>
      <c r="R927">
        <f t="shared" si="44"/>
        <v>0</v>
      </c>
    </row>
    <row r="928" spans="10:18" x14ac:dyDescent="0.2">
      <c r="J928">
        <f t="shared" si="42"/>
        <v>926</v>
      </c>
      <c r="K928" t="str" cm="1">
        <f t="array" ref="K928">IFERROR(INDEX(tblClientes[Cliente],INT($J928/ROWS(tblConsorcios[Produto]))+1),"")</f>
        <v/>
      </c>
      <c r="L928" t="str" cm="1">
        <f t="array" ref="L928">IFERROR(INDEX(tblConsorcios[Produto],MOD($J928,ROWS(tblConsorcios[Produto]))+1),"")</f>
        <v>Imóvel IE230 – 200m</v>
      </c>
      <c r="M928" s="20" cm="1">
        <f t="array" ref="M928">IFERROR(INDEX(tblConsorcios[Valor da Carta (R$)],MOD($J928,ROWS(tblConsorcios[Produto]))+1),"")</f>
        <v>230000</v>
      </c>
      <c r="N928" s="2" cm="1">
        <f t="array" ref="N928">IFERROR(INDEX(tblConsorcios[Prazo (meses)],MOD($J928,ROWS(tblConsorcios[Produto]))+1),"")</f>
        <v>200</v>
      </c>
      <c r="O928" s="20" cm="1">
        <f t="array" ref="O928">IFERROR(INDEX(tblConsorcios[Parcela Mensal (R$)],MOD($J928,ROWS(tblConsorcios[Produto]))+1),"")</f>
        <v>1458.2</v>
      </c>
      <c r="P928" s="20" t="str" cm="1">
        <f t="array" ref="P928">IFERROR(INDEX(tblClientes[Dividendo Mensal (R$)],INT($J928/ROWS(tblConsorcios[Produto]))+1),"")</f>
        <v/>
      </c>
      <c r="Q928" s="20" t="str">
        <f t="shared" si="43"/>
        <v/>
      </c>
      <c r="R928">
        <f t="shared" si="44"/>
        <v>0</v>
      </c>
    </row>
    <row r="929" spans="10:18" x14ac:dyDescent="0.2">
      <c r="J929">
        <f t="shared" si="42"/>
        <v>927</v>
      </c>
      <c r="K929" t="str" cm="1">
        <f t="array" ref="K929">IFERROR(INDEX(tblClientes[Cliente],INT($J929/ROWS(tblConsorcios[Produto]))+1),"")</f>
        <v/>
      </c>
      <c r="L929" t="str" cm="1">
        <f t="array" ref="L929">IFERROR(INDEX(tblConsorcios[Produto],MOD($J929,ROWS(tblConsorcios[Produto]))+1),"")</f>
        <v>Imóvel IE220 – 240m</v>
      </c>
      <c r="M929" s="20" cm="1">
        <f t="array" ref="M929">IFERROR(INDEX(tblConsorcios[Valor da Carta (R$)],MOD($J929,ROWS(tblConsorcios[Produto]))+1),"")</f>
        <v>220000</v>
      </c>
      <c r="N929" s="2" cm="1">
        <f t="array" ref="N929">IFERROR(INDEX(tblConsorcios[Prazo (meses)],MOD($J929,ROWS(tblConsorcios[Produto]))+1),"")</f>
        <v>240</v>
      </c>
      <c r="O929" s="20" cm="1">
        <f t="array" ref="O929">IFERROR(INDEX(tblConsorcios[Parcela Mensal (R$)],MOD($J929,ROWS(tblConsorcios[Produto]))+1),"")</f>
        <v>1180.67</v>
      </c>
      <c r="P929" s="20" t="str" cm="1">
        <f t="array" ref="P929">IFERROR(INDEX(tblClientes[Dividendo Mensal (R$)],INT($J929/ROWS(tblConsorcios[Produto]))+1),"")</f>
        <v/>
      </c>
      <c r="Q929" s="20" t="str">
        <f t="shared" si="43"/>
        <v/>
      </c>
      <c r="R929">
        <f t="shared" si="44"/>
        <v>0</v>
      </c>
    </row>
    <row r="930" spans="10:18" x14ac:dyDescent="0.2">
      <c r="J930">
        <f t="shared" si="42"/>
        <v>928</v>
      </c>
      <c r="K930" t="str" cm="1">
        <f t="array" ref="K930">IFERROR(INDEX(tblClientes[Cliente],INT($J930/ROWS(tblConsorcios[Produto]))+1),"")</f>
        <v/>
      </c>
      <c r="L930" t="str" cm="1">
        <f t="array" ref="L930">IFERROR(INDEX(tblConsorcios[Produto],MOD($J930,ROWS(tblConsorcios[Produto]))+1),"")</f>
        <v>Imóvel IE220 – 220m</v>
      </c>
      <c r="M930" s="20" cm="1">
        <f t="array" ref="M930">IFERROR(INDEX(tblConsorcios[Valor da Carta (R$)],MOD($J930,ROWS(tblConsorcios[Produto]))+1),"")</f>
        <v>220000</v>
      </c>
      <c r="N930" s="2" cm="1">
        <f t="array" ref="N930">IFERROR(INDEX(tblConsorcios[Prazo (meses)],MOD($J930,ROWS(tblConsorcios[Produto]))+1),"")</f>
        <v>220</v>
      </c>
      <c r="O930" s="20" cm="1">
        <f t="array" ref="O930">IFERROR(INDEX(tblConsorcios[Parcela Mensal (R$)],MOD($J930,ROWS(tblConsorcios[Produto]))+1),"")</f>
        <v>1278</v>
      </c>
      <c r="P930" s="20" t="str" cm="1">
        <f t="array" ref="P930">IFERROR(INDEX(tblClientes[Dividendo Mensal (R$)],INT($J930/ROWS(tblConsorcios[Produto]))+1),"")</f>
        <v/>
      </c>
      <c r="Q930" s="20" t="str">
        <f t="shared" si="43"/>
        <v/>
      </c>
      <c r="R930">
        <f t="shared" si="44"/>
        <v>0</v>
      </c>
    </row>
    <row r="931" spans="10:18" x14ac:dyDescent="0.2">
      <c r="J931">
        <f t="shared" si="42"/>
        <v>929</v>
      </c>
      <c r="K931" t="str" cm="1">
        <f t="array" ref="K931">IFERROR(INDEX(tblClientes[Cliente],INT($J931/ROWS(tblConsorcios[Produto]))+1),"")</f>
        <v/>
      </c>
      <c r="L931" t="str" cm="1">
        <f t="array" ref="L931">IFERROR(INDEX(tblConsorcios[Produto],MOD($J931,ROWS(tblConsorcios[Produto]))+1),"")</f>
        <v>Imóvel IE220 – 200m</v>
      </c>
      <c r="M931" s="20" cm="1">
        <f t="array" ref="M931">IFERROR(INDEX(tblConsorcios[Valor da Carta (R$)],MOD($J931,ROWS(tblConsorcios[Produto]))+1),"")</f>
        <v>220000</v>
      </c>
      <c r="N931" s="2" cm="1">
        <f t="array" ref="N931">IFERROR(INDEX(tblConsorcios[Prazo (meses)],MOD($J931,ROWS(tblConsorcios[Produto]))+1),"")</f>
        <v>200</v>
      </c>
      <c r="O931" s="20" cm="1">
        <f t="array" ref="O931">IFERROR(INDEX(tblConsorcios[Parcela Mensal (R$)],MOD($J931,ROWS(tblConsorcios[Produto]))+1),"")</f>
        <v>1394.8</v>
      </c>
      <c r="P931" s="20" t="str" cm="1">
        <f t="array" ref="P931">IFERROR(INDEX(tblClientes[Dividendo Mensal (R$)],INT($J931/ROWS(tblConsorcios[Produto]))+1),"")</f>
        <v/>
      </c>
      <c r="Q931" s="20" t="str">
        <f t="shared" si="43"/>
        <v/>
      </c>
      <c r="R931">
        <f t="shared" si="44"/>
        <v>0</v>
      </c>
    </row>
    <row r="932" spans="10:18" x14ac:dyDescent="0.2">
      <c r="J932">
        <f t="shared" si="42"/>
        <v>930</v>
      </c>
      <c r="K932" t="str" cm="1">
        <f t="array" ref="K932">IFERROR(INDEX(tblClientes[Cliente],INT($J932/ROWS(tblConsorcios[Produto]))+1),"")</f>
        <v/>
      </c>
      <c r="L932" t="str" cm="1">
        <f t="array" ref="L932">IFERROR(INDEX(tblConsorcios[Produto],MOD($J932,ROWS(tblConsorcios[Produto]))+1),"")</f>
        <v>Imóvel IE200 – 240m</v>
      </c>
      <c r="M932" s="20" cm="1">
        <f t="array" ref="M932">IFERROR(INDEX(tblConsorcios[Valor da Carta (R$)],MOD($J932,ROWS(tblConsorcios[Produto]))+1),"")</f>
        <v>200000</v>
      </c>
      <c r="N932" s="2" cm="1">
        <f t="array" ref="N932">IFERROR(INDEX(tblConsorcios[Prazo (meses)],MOD($J932,ROWS(tblConsorcios[Produto]))+1),"")</f>
        <v>240</v>
      </c>
      <c r="O932" s="20" cm="1">
        <f t="array" ref="O932">IFERROR(INDEX(tblConsorcios[Parcela Mensal (R$)],MOD($J932,ROWS(tblConsorcios[Produto]))+1),"")</f>
        <v>1073.33</v>
      </c>
      <c r="P932" s="20" t="str" cm="1">
        <f t="array" ref="P932">IFERROR(INDEX(tblClientes[Dividendo Mensal (R$)],INT($J932/ROWS(tblConsorcios[Produto]))+1),"")</f>
        <v/>
      </c>
      <c r="Q932" s="20" t="str">
        <f t="shared" si="43"/>
        <v/>
      </c>
      <c r="R932">
        <f t="shared" si="44"/>
        <v>0</v>
      </c>
    </row>
    <row r="933" spans="10:18" x14ac:dyDescent="0.2">
      <c r="J933">
        <f t="shared" si="42"/>
        <v>931</v>
      </c>
      <c r="K933" t="str" cm="1">
        <f t="array" ref="K933">IFERROR(INDEX(tblClientes[Cliente],INT($J933/ROWS(tblConsorcios[Produto]))+1),"")</f>
        <v/>
      </c>
      <c r="L933" t="str" cm="1">
        <f t="array" ref="L933">IFERROR(INDEX(tblConsorcios[Produto],MOD($J933,ROWS(tblConsorcios[Produto]))+1),"")</f>
        <v>Imóvel IE200 – 220m</v>
      </c>
      <c r="M933" s="20" cm="1">
        <f t="array" ref="M933">IFERROR(INDEX(tblConsorcios[Valor da Carta (R$)],MOD($J933,ROWS(tblConsorcios[Produto]))+1),"")</f>
        <v>200000</v>
      </c>
      <c r="N933" s="2" cm="1">
        <f t="array" ref="N933">IFERROR(INDEX(tblConsorcios[Prazo (meses)],MOD($J933,ROWS(tblConsorcios[Produto]))+1),"")</f>
        <v>220</v>
      </c>
      <c r="O933" s="20" cm="1">
        <f t="array" ref="O933">IFERROR(INDEX(tblConsorcios[Parcela Mensal (R$)],MOD($J933,ROWS(tblConsorcios[Produto]))+1),"")</f>
        <v>1161.82</v>
      </c>
      <c r="P933" s="20" t="str" cm="1">
        <f t="array" ref="P933">IFERROR(INDEX(tblClientes[Dividendo Mensal (R$)],INT($J933/ROWS(tblConsorcios[Produto]))+1),"")</f>
        <v/>
      </c>
      <c r="Q933" s="20" t="str">
        <f t="shared" si="43"/>
        <v/>
      </c>
      <c r="R933">
        <f t="shared" si="44"/>
        <v>0</v>
      </c>
    </row>
    <row r="934" spans="10:18" x14ac:dyDescent="0.2">
      <c r="J934">
        <f t="shared" si="42"/>
        <v>932</v>
      </c>
      <c r="K934" t="str" cm="1">
        <f t="array" ref="K934">IFERROR(INDEX(tblClientes[Cliente],INT($J934/ROWS(tblConsorcios[Produto]))+1),"")</f>
        <v/>
      </c>
      <c r="L934" t="str" cm="1">
        <f t="array" ref="L934">IFERROR(INDEX(tblConsorcios[Produto],MOD($J934,ROWS(tblConsorcios[Produto]))+1),"")</f>
        <v>Imóvel IE200 – 200m</v>
      </c>
      <c r="M934" s="20" cm="1">
        <f t="array" ref="M934">IFERROR(INDEX(tblConsorcios[Valor da Carta (R$)],MOD($J934,ROWS(tblConsorcios[Produto]))+1),"")</f>
        <v>200000</v>
      </c>
      <c r="N934" s="2" cm="1">
        <f t="array" ref="N934">IFERROR(INDEX(tblConsorcios[Prazo (meses)],MOD($J934,ROWS(tblConsorcios[Produto]))+1),"")</f>
        <v>200</v>
      </c>
      <c r="O934" s="20" cm="1">
        <f t="array" ref="O934">IFERROR(INDEX(tblConsorcios[Parcela Mensal (R$)],MOD($J934,ROWS(tblConsorcios[Produto]))+1),"")</f>
        <v>1268</v>
      </c>
      <c r="P934" s="20" t="str" cm="1">
        <f t="array" ref="P934">IFERROR(INDEX(tblClientes[Dividendo Mensal (R$)],INT($J934/ROWS(tblConsorcios[Produto]))+1),"")</f>
        <v/>
      </c>
      <c r="Q934" s="20" t="str">
        <f t="shared" si="43"/>
        <v/>
      </c>
      <c r="R934">
        <f t="shared" si="44"/>
        <v>0</v>
      </c>
    </row>
    <row r="935" spans="10:18" x14ac:dyDescent="0.2">
      <c r="J935">
        <f t="shared" si="42"/>
        <v>933</v>
      </c>
      <c r="K935" t="str" cm="1">
        <f t="array" ref="K935">IFERROR(INDEX(tblClientes[Cliente],INT($J935/ROWS(tblConsorcios[Produto]))+1),"")</f>
        <v/>
      </c>
      <c r="L935" t="str" cm="1">
        <f t="array" ref="L935">IFERROR(INDEX(tblConsorcios[Produto],MOD($J935,ROWS(tblConsorcios[Produto]))+1),"")</f>
        <v>Imóvel IE150 – 240m</v>
      </c>
      <c r="M935" s="20" cm="1">
        <f t="array" ref="M935">IFERROR(INDEX(tblConsorcios[Valor da Carta (R$)],MOD($J935,ROWS(tblConsorcios[Produto]))+1),"")</f>
        <v>150000</v>
      </c>
      <c r="N935" s="2" cm="1">
        <f t="array" ref="N935">IFERROR(INDEX(tblConsorcios[Prazo (meses)],MOD($J935,ROWS(tblConsorcios[Produto]))+1),"")</f>
        <v>240</v>
      </c>
      <c r="O935" s="20" cm="1">
        <f t="array" ref="O935">IFERROR(INDEX(tblConsorcios[Parcela Mensal (R$)],MOD($J935,ROWS(tblConsorcios[Produto]))+1),"")</f>
        <v>805</v>
      </c>
      <c r="P935" s="20" t="str" cm="1">
        <f t="array" ref="P935">IFERROR(INDEX(tblClientes[Dividendo Mensal (R$)],INT($J935/ROWS(tblConsorcios[Produto]))+1),"")</f>
        <v/>
      </c>
      <c r="Q935" s="20" t="str">
        <f t="shared" si="43"/>
        <v/>
      </c>
      <c r="R935">
        <f t="shared" si="44"/>
        <v>0</v>
      </c>
    </row>
    <row r="936" spans="10:18" x14ac:dyDescent="0.2">
      <c r="J936">
        <f t="shared" si="42"/>
        <v>934</v>
      </c>
      <c r="K936" t="str" cm="1">
        <f t="array" ref="K936">IFERROR(INDEX(tblClientes[Cliente],INT($J936/ROWS(tblConsorcios[Produto]))+1),"")</f>
        <v/>
      </c>
      <c r="L936" t="str" cm="1">
        <f t="array" ref="L936">IFERROR(INDEX(tblConsorcios[Produto],MOD($J936,ROWS(tblConsorcios[Produto]))+1),"")</f>
        <v>Imóvel IE150 – 220m</v>
      </c>
      <c r="M936" s="20" cm="1">
        <f t="array" ref="M936">IFERROR(INDEX(tblConsorcios[Valor da Carta (R$)],MOD($J936,ROWS(tblConsorcios[Produto]))+1),"")</f>
        <v>150000</v>
      </c>
      <c r="N936" s="2" cm="1">
        <f t="array" ref="N936">IFERROR(INDEX(tblConsorcios[Prazo (meses)],MOD($J936,ROWS(tblConsorcios[Produto]))+1),"")</f>
        <v>220</v>
      </c>
      <c r="O936" s="20" cm="1">
        <f t="array" ref="O936">IFERROR(INDEX(tblConsorcios[Parcela Mensal (R$)],MOD($J936,ROWS(tblConsorcios[Produto]))+1),"")</f>
        <v>871.36</v>
      </c>
      <c r="P936" s="20" t="str" cm="1">
        <f t="array" ref="P936">IFERROR(INDEX(tblClientes[Dividendo Mensal (R$)],INT($J936/ROWS(tblConsorcios[Produto]))+1),"")</f>
        <v/>
      </c>
      <c r="Q936" s="20" t="str">
        <f t="shared" si="43"/>
        <v/>
      </c>
      <c r="R936">
        <f t="shared" si="44"/>
        <v>0</v>
      </c>
    </row>
    <row r="937" spans="10:18" x14ac:dyDescent="0.2">
      <c r="J937">
        <f t="shared" si="42"/>
        <v>935</v>
      </c>
      <c r="K937" t="str" cm="1">
        <f t="array" ref="K937">IFERROR(INDEX(tblClientes[Cliente],INT($J937/ROWS(tblConsorcios[Produto]))+1),"")</f>
        <v/>
      </c>
      <c r="L937" t="str" cm="1">
        <f t="array" ref="L937">IFERROR(INDEX(tblConsorcios[Produto],MOD($J937,ROWS(tblConsorcios[Produto]))+1),"")</f>
        <v>Imóvel IE150 – 200m</v>
      </c>
      <c r="M937" s="20" cm="1">
        <f t="array" ref="M937">IFERROR(INDEX(tblConsorcios[Valor da Carta (R$)],MOD($J937,ROWS(tblConsorcios[Produto]))+1),"")</f>
        <v>150000</v>
      </c>
      <c r="N937" s="2" cm="1">
        <f t="array" ref="N937">IFERROR(INDEX(tblConsorcios[Prazo (meses)],MOD($J937,ROWS(tblConsorcios[Produto]))+1),"")</f>
        <v>200</v>
      </c>
      <c r="O937" s="20" cm="1">
        <f t="array" ref="O937">IFERROR(INDEX(tblConsorcios[Parcela Mensal (R$)],MOD($J937,ROWS(tblConsorcios[Produto]))+1),"")</f>
        <v>951</v>
      </c>
      <c r="P937" s="20" t="str" cm="1">
        <f t="array" ref="P937">IFERROR(INDEX(tblClientes[Dividendo Mensal (R$)],INT($J937/ROWS(tblConsorcios[Produto]))+1),"")</f>
        <v/>
      </c>
      <c r="Q937" s="20" t="str">
        <f t="shared" si="43"/>
        <v/>
      </c>
      <c r="R937">
        <f t="shared" si="44"/>
        <v>0</v>
      </c>
    </row>
    <row r="938" spans="10:18" x14ac:dyDescent="0.2">
      <c r="J938">
        <f t="shared" si="42"/>
        <v>936</v>
      </c>
      <c r="K938" t="str" cm="1">
        <f t="array" ref="K938">IFERROR(INDEX(tblClientes[Cliente],INT($J938/ROWS(tblConsorcios[Produto]))+1),"")</f>
        <v/>
      </c>
      <c r="L938" t="str" cm="1">
        <f t="array" ref="L938">IFERROR(INDEX(tblConsorcios[Produto],MOD($J938,ROWS(tblConsorcios[Produto]))+1),"")</f>
        <v>Imóvel IE140 – 240m</v>
      </c>
      <c r="M938" s="20" cm="1">
        <f t="array" ref="M938">IFERROR(INDEX(tblConsorcios[Valor da Carta (R$)],MOD($J938,ROWS(tblConsorcios[Produto]))+1),"")</f>
        <v>140000</v>
      </c>
      <c r="N938" s="2" cm="1">
        <f t="array" ref="N938">IFERROR(INDEX(tblConsorcios[Prazo (meses)],MOD($J938,ROWS(tblConsorcios[Produto]))+1),"")</f>
        <v>240</v>
      </c>
      <c r="O938" s="20" cm="1">
        <f t="array" ref="O938">IFERROR(INDEX(tblConsorcios[Parcela Mensal (R$)],MOD($J938,ROWS(tblConsorcios[Produto]))+1),"")</f>
        <v>751.33</v>
      </c>
      <c r="P938" s="20" t="str" cm="1">
        <f t="array" ref="P938">IFERROR(INDEX(tblClientes[Dividendo Mensal (R$)],INT($J938/ROWS(tblConsorcios[Produto]))+1),"")</f>
        <v/>
      </c>
      <c r="Q938" s="20" t="str">
        <f t="shared" si="43"/>
        <v/>
      </c>
      <c r="R938">
        <f t="shared" si="44"/>
        <v>0</v>
      </c>
    </row>
    <row r="939" spans="10:18" x14ac:dyDescent="0.2">
      <c r="J939">
        <f t="shared" si="42"/>
        <v>937</v>
      </c>
      <c r="K939" t="str" cm="1">
        <f t="array" ref="K939">IFERROR(INDEX(tblClientes[Cliente],INT($J939/ROWS(tblConsorcios[Produto]))+1),"")</f>
        <v/>
      </c>
      <c r="L939" t="str" cm="1">
        <f t="array" ref="L939">IFERROR(INDEX(tblConsorcios[Produto],MOD($J939,ROWS(tblConsorcios[Produto]))+1),"")</f>
        <v>Imóvel IE140 – 220m</v>
      </c>
      <c r="M939" s="20" cm="1">
        <f t="array" ref="M939">IFERROR(INDEX(tblConsorcios[Valor da Carta (R$)],MOD($J939,ROWS(tblConsorcios[Produto]))+1),"")</f>
        <v>140000</v>
      </c>
      <c r="N939" s="2" cm="1">
        <f t="array" ref="N939">IFERROR(INDEX(tblConsorcios[Prazo (meses)],MOD($J939,ROWS(tblConsorcios[Produto]))+1),"")</f>
        <v>220</v>
      </c>
      <c r="O939" s="20" cm="1">
        <f t="array" ref="O939">IFERROR(INDEX(tblConsorcios[Parcela Mensal (R$)],MOD($J939,ROWS(tblConsorcios[Produto]))+1),"")</f>
        <v>813.27</v>
      </c>
      <c r="P939" s="20" t="str" cm="1">
        <f t="array" ref="P939">IFERROR(INDEX(tblClientes[Dividendo Mensal (R$)],INT($J939/ROWS(tblConsorcios[Produto]))+1),"")</f>
        <v/>
      </c>
      <c r="Q939" s="20" t="str">
        <f t="shared" si="43"/>
        <v/>
      </c>
      <c r="R939">
        <f t="shared" si="44"/>
        <v>0</v>
      </c>
    </row>
    <row r="940" spans="10:18" x14ac:dyDescent="0.2">
      <c r="J940">
        <f t="shared" si="42"/>
        <v>938</v>
      </c>
      <c r="K940" t="str" cm="1">
        <f t="array" ref="K940">IFERROR(INDEX(tblClientes[Cliente],INT($J940/ROWS(tblConsorcios[Produto]))+1),"")</f>
        <v/>
      </c>
      <c r="L940" t="str" cm="1">
        <f t="array" ref="L940">IFERROR(INDEX(tblConsorcios[Produto],MOD($J940,ROWS(tblConsorcios[Produto]))+1),"")</f>
        <v>Imóvel IE140 – 200m</v>
      </c>
      <c r="M940" s="20" cm="1">
        <f t="array" ref="M940">IFERROR(INDEX(tblConsorcios[Valor da Carta (R$)],MOD($J940,ROWS(tblConsorcios[Produto]))+1),"")</f>
        <v>140000</v>
      </c>
      <c r="N940" s="2" cm="1">
        <f t="array" ref="N940">IFERROR(INDEX(tblConsorcios[Prazo (meses)],MOD($J940,ROWS(tblConsorcios[Produto]))+1),"")</f>
        <v>200</v>
      </c>
      <c r="O940" s="20" cm="1">
        <f t="array" ref="O940">IFERROR(INDEX(tblConsorcios[Parcela Mensal (R$)],MOD($J940,ROWS(tblConsorcios[Produto]))+1),"")</f>
        <v>887.6</v>
      </c>
      <c r="P940" s="20" t="str" cm="1">
        <f t="array" ref="P940">IFERROR(INDEX(tblClientes[Dividendo Mensal (R$)],INT($J940/ROWS(tblConsorcios[Produto]))+1),"")</f>
        <v/>
      </c>
      <c r="Q940" s="20" t="str">
        <f t="shared" si="43"/>
        <v/>
      </c>
      <c r="R940">
        <f t="shared" si="44"/>
        <v>0</v>
      </c>
    </row>
    <row r="941" spans="10:18" x14ac:dyDescent="0.2">
      <c r="J941">
        <f t="shared" si="42"/>
        <v>939</v>
      </c>
      <c r="K941" t="str" cm="1">
        <f t="array" ref="K941">IFERROR(INDEX(tblClientes[Cliente],INT($J941/ROWS(tblConsorcios[Produto]))+1),"")</f>
        <v/>
      </c>
      <c r="L941" t="str" cm="1">
        <f t="array" ref="L941">IFERROR(INDEX(tblConsorcios[Produto],MOD($J941,ROWS(tblConsorcios[Produto]))+1),"")</f>
        <v>Imóvel IE130 – 240m</v>
      </c>
      <c r="M941" s="20" cm="1">
        <f t="array" ref="M941">IFERROR(INDEX(tblConsorcios[Valor da Carta (R$)],MOD($J941,ROWS(tblConsorcios[Produto]))+1),"")</f>
        <v>130000</v>
      </c>
      <c r="N941" s="2" cm="1">
        <f t="array" ref="N941">IFERROR(INDEX(tblConsorcios[Prazo (meses)],MOD($J941,ROWS(tblConsorcios[Produto]))+1),"")</f>
        <v>240</v>
      </c>
      <c r="O941" s="20" cm="1">
        <f t="array" ref="O941">IFERROR(INDEX(tblConsorcios[Parcela Mensal (R$)],MOD($J941,ROWS(tblConsorcios[Produto]))+1),"")</f>
        <v>697.67</v>
      </c>
      <c r="P941" s="20" t="str" cm="1">
        <f t="array" ref="P941">IFERROR(INDEX(tblClientes[Dividendo Mensal (R$)],INT($J941/ROWS(tblConsorcios[Produto]))+1),"")</f>
        <v/>
      </c>
      <c r="Q941" s="20" t="str">
        <f t="shared" si="43"/>
        <v/>
      </c>
      <c r="R941">
        <f t="shared" si="44"/>
        <v>0</v>
      </c>
    </row>
    <row r="942" spans="10:18" x14ac:dyDescent="0.2">
      <c r="J942">
        <f t="shared" si="42"/>
        <v>940</v>
      </c>
      <c r="K942" t="str" cm="1">
        <f t="array" ref="K942">IFERROR(INDEX(tblClientes[Cliente],INT($J942/ROWS(tblConsorcios[Produto]))+1),"")</f>
        <v/>
      </c>
      <c r="L942" t="str" cm="1">
        <f t="array" ref="L942">IFERROR(INDEX(tblConsorcios[Produto],MOD($J942,ROWS(tblConsorcios[Produto]))+1),"")</f>
        <v>Imóvel IE130 – 220m</v>
      </c>
      <c r="M942" s="20" cm="1">
        <f t="array" ref="M942">IFERROR(INDEX(tblConsorcios[Valor da Carta (R$)],MOD($J942,ROWS(tblConsorcios[Produto]))+1),"")</f>
        <v>130000</v>
      </c>
      <c r="N942" s="2" cm="1">
        <f t="array" ref="N942">IFERROR(INDEX(tblConsorcios[Prazo (meses)],MOD($J942,ROWS(tblConsorcios[Produto]))+1),"")</f>
        <v>220</v>
      </c>
      <c r="O942" s="20" cm="1">
        <f t="array" ref="O942">IFERROR(INDEX(tblConsorcios[Parcela Mensal (R$)],MOD($J942,ROWS(tblConsorcios[Produto]))+1),"")</f>
        <v>755.18</v>
      </c>
      <c r="P942" s="20" t="str" cm="1">
        <f t="array" ref="P942">IFERROR(INDEX(tblClientes[Dividendo Mensal (R$)],INT($J942/ROWS(tblConsorcios[Produto]))+1),"")</f>
        <v/>
      </c>
      <c r="Q942" s="20" t="str">
        <f t="shared" si="43"/>
        <v/>
      </c>
      <c r="R942">
        <f t="shared" si="44"/>
        <v>0</v>
      </c>
    </row>
    <row r="943" spans="10:18" x14ac:dyDescent="0.2">
      <c r="J943">
        <f t="shared" si="42"/>
        <v>941</v>
      </c>
      <c r="K943" t="str" cm="1">
        <f t="array" ref="K943">IFERROR(INDEX(tblClientes[Cliente],INT($J943/ROWS(tblConsorcios[Produto]))+1),"")</f>
        <v/>
      </c>
      <c r="L943" t="str" cm="1">
        <f t="array" ref="L943">IFERROR(INDEX(tblConsorcios[Produto],MOD($J943,ROWS(tblConsorcios[Produto]))+1),"")</f>
        <v>Imóvel IE130 – 200m</v>
      </c>
      <c r="M943" s="20" cm="1">
        <f t="array" ref="M943">IFERROR(INDEX(tblConsorcios[Valor da Carta (R$)],MOD($J943,ROWS(tblConsorcios[Produto]))+1),"")</f>
        <v>130000</v>
      </c>
      <c r="N943" s="2" cm="1">
        <f t="array" ref="N943">IFERROR(INDEX(tblConsorcios[Prazo (meses)],MOD($J943,ROWS(tblConsorcios[Produto]))+1),"")</f>
        <v>200</v>
      </c>
      <c r="O943" s="20" cm="1">
        <f t="array" ref="O943">IFERROR(INDEX(tblConsorcios[Parcela Mensal (R$)],MOD($J943,ROWS(tblConsorcios[Produto]))+1),"")</f>
        <v>824.2</v>
      </c>
      <c r="P943" s="20" t="str" cm="1">
        <f t="array" ref="P943">IFERROR(INDEX(tblClientes[Dividendo Mensal (R$)],INT($J943/ROWS(tblConsorcios[Produto]))+1),"")</f>
        <v/>
      </c>
      <c r="Q943" s="20" t="str">
        <f t="shared" si="43"/>
        <v/>
      </c>
      <c r="R943">
        <f t="shared" si="44"/>
        <v>0</v>
      </c>
    </row>
    <row r="944" spans="10:18" x14ac:dyDescent="0.2">
      <c r="J944">
        <f t="shared" si="42"/>
        <v>942</v>
      </c>
      <c r="K944" t="str" cm="1">
        <f t="array" ref="K944">IFERROR(INDEX(tblClientes[Cliente],INT($J944/ROWS(tblConsorcios[Produto]))+1),"")</f>
        <v/>
      </c>
      <c r="L944" t="str" cm="1">
        <f t="array" ref="L944">IFERROR(INDEX(tblConsorcios[Produto],MOD($J944,ROWS(tblConsorcios[Produto]))+1),"")</f>
        <v>Imóvel IE120 – 240m</v>
      </c>
      <c r="M944" s="20" cm="1">
        <f t="array" ref="M944">IFERROR(INDEX(tblConsorcios[Valor da Carta (R$)],MOD($J944,ROWS(tblConsorcios[Produto]))+1),"")</f>
        <v>120000</v>
      </c>
      <c r="N944" s="2" cm="1">
        <f t="array" ref="N944">IFERROR(INDEX(tblConsorcios[Prazo (meses)],MOD($J944,ROWS(tblConsorcios[Produto]))+1),"")</f>
        <v>240</v>
      </c>
      <c r="O944" s="20" cm="1">
        <f t="array" ref="O944">IFERROR(INDEX(tblConsorcios[Parcela Mensal (R$)],MOD($J944,ROWS(tblConsorcios[Produto]))+1),"")</f>
        <v>644</v>
      </c>
      <c r="P944" s="20" t="str" cm="1">
        <f t="array" ref="P944">IFERROR(INDEX(tblClientes[Dividendo Mensal (R$)],INT($J944/ROWS(tblConsorcios[Produto]))+1),"")</f>
        <v/>
      </c>
      <c r="Q944" s="20" t="str">
        <f t="shared" si="43"/>
        <v/>
      </c>
      <c r="R944">
        <f t="shared" si="44"/>
        <v>0</v>
      </c>
    </row>
    <row r="945" spans="10:18" x14ac:dyDescent="0.2">
      <c r="J945">
        <f t="shared" si="42"/>
        <v>943</v>
      </c>
      <c r="K945" t="str" cm="1">
        <f t="array" ref="K945">IFERROR(INDEX(tblClientes[Cliente],INT($J945/ROWS(tblConsorcios[Produto]))+1),"")</f>
        <v/>
      </c>
      <c r="L945" t="str" cm="1">
        <f t="array" ref="L945">IFERROR(INDEX(tblConsorcios[Produto],MOD($J945,ROWS(tblConsorcios[Produto]))+1),"")</f>
        <v>Imóvel IE120 – 220m</v>
      </c>
      <c r="M945" s="20" cm="1">
        <f t="array" ref="M945">IFERROR(INDEX(tblConsorcios[Valor da Carta (R$)],MOD($J945,ROWS(tblConsorcios[Produto]))+1),"")</f>
        <v>120000</v>
      </c>
      <c r="N945" s="2" cm="1">
        <f t="array" ref="N945">IFERROR(INDEX(tblConsorcios[Prazo (meses)],MOD($J945,ROWS(tblConsorcios[Produto]))+1),"")</f>
        <v>220</v>
      </c>
      <c r="O945" s="20" cm="1">
        <f t="array" ref="O945">IFERROR(INDEX(tblConsorcios[Parcela Mensal (R$)],MOD($J945,ROWS(tblConsorcios[Produto]))+1),"")</f>
        <v>697.09</v>
      </c>
      <c r="P945" s="20" t="str" cm="1">
        <f t="array" ref="P945">IFERROR(INDEX(tblClientes[Dividendo Mensal (R$)],INT($J945/ROWS(tblConsorcios[Produto]))+1),"")</f>
        <v/>
      </c>
      <c r="Q945" s="20" t="str">
        <f t="shared" si="43"/>
        <v/>
      </c>
      <c r="R945">
        <f t="shared" si="44"/>
        <v>0</v>
      </c>
    </row>
    <row r="946" spans="10:18" x14ac:dyDescent="0.2">
      <c r="J946">
        <f t="shared" si="42"/>
        <v>944</v>
      </c>
      <c r="K946" t="str" cm="1">
        <f t="array" ref="K946">IFERROR(INDEX(tblClientes[Cliente],INT($J946/ROWS(tblConsorcios[Produto]))+1),"")</f>
        <v/>
      </c>
      <c r="L946" t="str" cm="1">
        <f t="array" ref="L946">IFERROR(INDEX(tblConsorcios[Produto],MOD($J946,ROWS(tblConsorcios[Produto]))+1),"")</f>
        <v>Imóvel IE120 – 200m</v>
      </c>
      <c r="M946" s="20" cm="1">
        <f t="array" ref="M946">IFERROR(INDEX(tblConsorcios[Valor da Carta (R$)],MOD($J946,ROWS(tblConsorcios[Produto]))+1),"")</f>
        <v>120000</v>
      </c>
      <c r="N946" s="2" cm="1">
        <f t="array" ref="N946">IFERROR(INDEX(tblConsorcios[Prazo (meses)],MOD($J946,ROWS(tblConsorcios[Produto]))+1),"")</f>
        <v>200</v>
      </c>
      <c r="O946" s="20" cm="1">
        <f t="array" ref="O946">IFERROR(INDEX(tblConsorcios[Parcela Mensal (R$)],MOD($J946,ROWS(tblConsorcios[Produto]))+1),"")</f>
        <v>760.8</v>
      </c>
      <c r="P946" s="20" t="str" cm="1">
        <f t="array" ref="P946">IFERROR(INDEX(tblClientes[Dividendo Mensal (R$)],INT($J946/ROWS(tblConsorcios[Produto]))+1),"")</f>
        <v/>
      </c>
      <c r="Q946" s="20" t="str">
        <f t="shared" si="43"/>
        <v/>
      </c>
      <c r="R946">
        <f t="shared" si="44"/>
        <v>0</v>
      </c>
    </row>
    <row r="947" spans="10:18" x14ac:dyDescent="0.2">
      <c r="J947">
        <f t="shared" si="42"/>
        <v>945</v>
      </c>
      <c r="K947" t="str" cm="1">
        <f t="array" ref="K947">IFERROR(INDEX(tblClientes[Cliente],INT($J947/ROWS(tblConsorcios[Produto]))+1),"")</f>
        <v/>
      </c>
      <c r="L947" t="str" cm="1">
        <f t="array" ref="L947">IFERROR(INDEX(tblConsorcios[Produto],MOD($J947,ROWS(tblConsorcios[Produto]))+1),"")</f>
        <v>Imóvel IE600 – 240m</v>
      </c>
      <c r="M947" s="20" cm="1">
        <f t="array" ref="M947">IFERROR(INDEX(tblConsorcios[Valor da Carta (R$)],MOD($J947,ROWS(tblConsorcios[Produto]))+1),"")</f>
        <v>600000</v>
      </c>
      <c r="N947" s="2" cm="1">
        <f t="array" ref="N947">IFERROR(INDEX(tblConsorcios[Prazo (meses)],MOD($J947,ROWS(tblConsorcios[Produto]))+1),"")</f>
        <v>240</v>
      </c>
      <c r="O947" s="20" cm="1">
        <f t="array" ref="O947">IFERROR(INDEX(tblConsorcios[Parcela Mensal (R$)],MOD($J947,ROWS(tblConsorcios[Produto]))+1),"")</f>
        <v>3220</v>
      </c>
      <c r="P947" s="20" t="str" cm="1">
        <f t="array" ref="P947">IFERROR(INDEX(tblClientes[Dividendo Mensal (R$)],INT($J947/ROWS(tblConsorcios[Produto]))+1),"")</f>
        <v/>
      </c>
      <c r="Q947" s="20" t="str">
        <f t="shared" si="43"/>
        <v/>
      </c>
      <c r="R947">
        <f t="shared" si="44"/>
        <v>0</v>
      </c>
    </row>
    <row r="948" spans="10:18" x14ac:dyDescent="0.2">
      <c r="J948">
        <f t="shared" si="42"/>
        <v>946</v>
      </c>
      <c r="K948" t="str" cm="1">
        <f t="array" ref="K948">IFERROR(INDEX(tblClientes[Cliente],INT($J948/ROWS(tblConsorcios[Produto]))+1),"")</f>
        <v/>
      </c>
      <c r="L948" t="str" cm="1">
        <f t="array" ref="L948">IFERROR(INDEX(tblConsorcios[Produto],MOD($J948,ROWS(tblConsorcios[Produto]))+1),"")</f>
        <v>Imóvel IE600 – 220m</v>
      </c>
      <c r="M948" s="20" cm="1">
        <f t="array" ref="M948">IFERROR(INDEX(tblConsorcios[Valor da Carta (R$)],MOD($J948,ROWS(tblConsorcios[Produto]))+1),"")</f>
        <v>600000</v>
      </c>
      <c r="N948" s="2" cm="1">
        <f t="array" ref="N948">IFERROR(INDEX(tblConsorcios[Prazo (meses)],MOD($J948,ROWS(tblConsorcios[Produto]))+1),"")</f>
        <v>220</v>
      </c>
      <c r="O948" s="20" cm="1">
        <f t="array" ref="O948">IFERROR(INDEX(tblConsorcios[Parcela Mensal (R$)],MOD($J948,ROWS(tblConsorcios[Produto]))+1),"")</f>
        <v>3485.45</v>
      </c>
      <c r="P948" s="20" t="str" cm="1">
        <f t="array" ref="P948">IFERROR(INDEX(tblClientes[Dividendo Mensal (R$)],INT($J948/ROWS(tblConsorcios[Produto]))+1),"")</f>
        <v/>
      </c>
      <c r="Q948" s="20" t="str">
        <f t="shared" si="43"/>
        <v/>
      </c>
      <c r="R948">
        <f t="shared" si="44"/>
        <v>0</v>
      </c>
    </row>
    <row r="949" spans="10:18" x14ac:dyDescent="0.2">
      <c r="J949">
        <f t="shared" si="42"/>
        <v>947</v>
      </c>
      <c r="K949" t="str" cm="1">
        <f t="array" ref="K949">IFERROR(INDEX(tblClientes[Cliente],INT($J949/ROWS(tblConsorcios[Produto]))+1),"")</f>
        <v/>
      </c>
      <c r="L949" t="str" cm="1">
        <f t="array" ref="L949">IFERROR(INDEX(tblConsorcios[Produto],MOD($J949,ROWS(tblConsorcios[Produto]))+1),"")</f>
        <v>Imóvel IE600 – 200m</v>
      </c>
      <c r="M949" s="20" cm="1">
        <f t="array" ref="M949">IFERROR(INDEX(tblConsorcios[Valor da Carta (R$)],MOD($J949,ROWS(tblConsorcios[Produto]))+1),"")</f>
        <v>600000</v>
      </c>
      <c r="N949" s="2" cm="1">
        <f t="array" ref="N949">IFERROR(INDEX(tblConsorcios[Prazo (meses)],MOD($J949,ROWS(tblConsorcios[Produto]))+1),"")</f>
        <v>200</v>
      </c>
      <c r="O949" s="20" cm="1">
        <f t="array" ref="O949">IFERROR(INDEX(tblConsorcios[Parcela Mensal (R$)],MOD($J949,ROWS(tblConsorcios[Produto]))+1),"")</f>
        <v>3804</v>
      </c>
      <c r="P949" s="20" t="str" cm="1">
        <f t="array" ref="P949">IFERROR(INDEX(tblClientes[Dividendo Mensal (R$)],INT($J949/ROWS(tblConsorcios[Produto]))+1),"")</f>
        <v/>
      </c>
      <c r="Q949" s="20" t="str">
        <f t="shared" si="43"/>
        <v/>
      </c>
      <c r="R949">
        <f t="shared" si="44"/>
        <v>0</v>
      </c>
    </row>
    <row r="950" spans="10:18" x14ac:dyDescent="0.2">
      <c r="J950">
        <f t="shared" si="42"/>
        <v>948</v>
      </c>
      <c r="K950" t="str" cm="1">
        <f t="array" ref="K950">IFERROR(INDEX(tblClientes[Cliente],INT($J950/ROWS(tblConsorcios[Produto]))+1),"")</f>
        <v/>
      </c>
      <c r="L950" t="str" cm="1">
        <f t="array" ref="L950">IFERROR(INDEX(tblConsorcios[Produto],MOD($J950,ROWS(tblConsorcios[Produto]))+1),"")</f>
        <v>Imóvel IE580 – 240m</v>
      </c>
      <c r="M950" s="20" cm="1">
        <f t="array" ref="M950">IFERROR(INDEX(tblConsorcios[Valor da Carta (R$)],MOD($J950,ROWS(tblConsorcios[Produto]))+1),"")</f>
        <v>580000</v>
      </c>
      <c r="N950" s="2" cm="1">
        <f t="array" ref="N950">IFERROR(INDEX(tblConsorcios[Prazo (meses)],MOD($J950,ROWS(tblConsorcios[Produto]))+1),"")</f>
        <v>240</v>
      </c>
      <c r="O950" s="20" cm="1">
        <f t="array" ref="O950">IFERROR(INDEX(tblConsorcios[Parcela Mensal (R$)],MOD($J950,ROWS(tblConsorcios[Produto]))+1),"")</f>
        <v>3112.67</v>
      </c>
      <c r="P950" s="20" t="str" cm="1">
        <f t="array" ref="P950">IFERROR(INDEX(tblClientes[Dividendo Mensal (R$)],INT($J950/ROWS(tblConsorcios[Produto]))+1),"")</f>
        <v/>
      </c>
      <c r="Q950" s="20" t="str">
        <f t="shared" si="43"/>
        <v/>
      </c>
      <c r="R950">
        <f t="shared" si="44"/>
        <v>0</v>
      </c>
    </row>
    <row r="951" spans="10:18" x14ac:dyDescent="0.2">
      <c r="J951">
        <f t="shared" si="42"/>
        <v>949</v>
      </c>
      <c r="K951" t="str" cm="1">
        <f t="array" ref="K951">IFERROR(INDEX(tblClientes[Cliente],INT($J951/ROWS(tblConsorcios[Produto]))+1),"")</f>
        <v/>
      </c>
      <c r="L951" t="str" cm="1">
        <f t="array" ref="L951">IFERROR(INDEX(tblConsorcios[Produto],MOD($J951,ROWS(tblConsorcios[Produto]))+1),"")</f>
        <v>Imóvel IE580 – 220m</v>
      </c>
      <c r="M951" s="20" cm="1">
        <f t="array" ref="M951">IFERROR(INDEX(tblConsorcios[Valor da Carta (R$)],MOD($J951,ROWS(tblConsorcios[Produto]))+1),"")</f>
        <v>580000</v>
      </c>
      <c r="N951" s="2" cm="1">
        <f t="array" ref="N951">IFERROR(INDEX(tblConsorcios[Prazo (meses)],MOD($J951,ROWS(tblConsorcios[Produto]))+1),"")</f>
        <v>220</v>
      </c>
      <c r="O951" s="20" cm="1">
        <f t="array" ref="O951">IFERROR(INDEX(tblConsorcios[Parcela Mensal (R$)],MOD($J951,ROWS(tblConsorcios[Produto]))+1),"")</f>
        <v>3369.27</v>
      </c>
      <c r="P951" s="20" t="str" cm="1">
        <f t="array" ref="P951">IFERROR(INDEX(tblClientes[Dividendo Mensal (R$)],INT($J951/ROWS(tblConsorcios[Produto]))+1),"")</f>
        <v/>
      </c>
      <c r="Q951" s="20" t="str">
        <f t="shared" si="43"/>
        <v/>
      </c>
      <c r="R951">
        <f t="shared" si="44"/>
        <v>0</v>
      </c>
    </row>
    <row r="952" spans="10:18" x14ac:dyDescent="0.2">
      <c r="J952">
        <f t="shared" si="42"/>
        <v>950</v>
      </c>
      <c r="K952" t="str" cm="1">
        <f t="array" ref="K952">IFERROR(INDEX(tblClientes[Cliente],INT($J952/ROWS(tblConsorcios[Produto]))+1),"")</f>
        <v/>
      </c>
      <c r="L952" t="str" cm="1">
        <f t="array" ref="L952">IFERROR(INDEX(tblConsorcios[Produto],MOD($J952,ROWS(tblConsorcios[Produto]))+1),"")</f>
        <v>Imóvel IE580 – 200m</v>
      </c>
      <c r="M952" s="20" cm="1">
        <f t="array" ref="M952">IFERROR(INDEX(tblConsorcios[Valor da Carta (R$)],MOD($J952,ROWS(tblConsorcios[Produto]))+1),"")</f>
        <v>580000</v>
      </c>
      <c r="N952" s="2" cm="1">
        <f t="array" ref="N952">IFERROR(INDEX(tblConsorcios[Prazo (meses)],MOD($J952,ROWS(tblConsorcios[Produto]))+1),"")</f>
        <v>200</v>
      </c>
      <c r="O952" s="20" cm="1">
        <f t="array" ref="O952">IFERROR(INDEX(tblConsorcios[Parcela Mensal (R$)],MOD($J952,ROWS(tblConsorcios[Produto]))+1),"")</f>
        <v>3677.2</v>
      </c>
      <c r="P952" s="20" t="str" cm="1">
        <f t="array" ref="P952">IFERROR(INDEX(tblClientes[Dividendo Mensal (R$)],INT($J952/ROWS(tblConsorcios[Produto]))+1),"")</f>
        <v/>
      </c>
      <c r="Q952" s="20" t="str">
        <f t="shared" si="43"/>
        <v/>
      </c>
      <c r="R952">
        <f t="shared" si="44"/>
        <v>0</v>
      </c>
    </row>
    <row r="953" spans="10:18" x14ac:dyDescent="0.2">
      <c r="J953">
        <f t="shared" si="42"/>
        <v>951</v>
      </c>
      <c r="K953" t="str" cm="1">
        <f t="array" ref="K953">IFERROR(INDEX(tblClientes[Cliente],INT($J953/ROWS(tblConsorcios[Produto]))+1),"")</f>
        <v/>
      </c>
      <c r="L953" t="str" cm="1">
        <f t="array" ref="L953">IFERROR(INDEX(tblConsorcios[Produto],MOD($J953,ROWS(tblConsorcios[Produto]))+1),"")</f>
        <v>Imóvel IE550 – 240m</v>
      </c>
      <c r="M953" s="20" cm="1">
        <f t="array" ref="M953">IFERROR(INDEX(tblConsorcios[Valor da Carta (R$)],MOD($J953,ROWS(tblConsorcios[Produto]))+1),"")</f>
        <v>550000</v>
      </c>
      <c r="N953" s="2" cm="1">
        <f t="array" ref="N953">IFERROR(INDEX(tblConsorcios[Prazo (meses)],MOD($J953,ROWS(tblConsorcios[Produto]))+1),"")</f>
        <v>240</v>
      </c>
      <c r="O953" s="20" cm="1">
        <f t="array" ref="O953">IFERROR(INDEX(tblConsorcios[Parcela Mensal (R$)],MOD($J953,ROWS(tblConsorcios[Produto]))+1),"")</f>
        <v>2951.67</v>
      </c>
      <c r="P953" s="20" t="str" cm="1">
        <f t="array" ref="P953">IFERROR(INDEX(tblClientes[Dividendo Mensal (R$)],INT($J953/ROWS(tblConsorcios[Produto]))+1),"")</f>
        <v/>
      </c>
      <c r="Q953" s="20" t="str">
        <f t="shared" si="43"/>
        <v/>
      </c>
      <c r="R953">
        <f t="shared" si="44"/>
        <v>0</v>
      </c>
    </row>
    <row r="954" spans="10:18" x14ac:dyDescent="0.2">
      <c r="J954">
        <f t="shared" si="42"/>
        <v>952</v>
      </c>
      <c r="K954" t="str" cm="1">
        <f t="array" ref="K954">IFERROR(INDEX(tblClientes[Cliente],INT($J954/ROWS(tblConsorcios[Produto]))+1),"")</f>
        <v/>
      </c>
      <c r="L954" t="str" cm="1">
        <f t="array" ref="L954">IFERROR(INDEX(tblConsorcios[Produto],MOD($J954,ROWS(tblConsorcios[Produto]))+1),"")</f>
        <v>Imóvel IE550 – 220m</v>
      </c>
      <c r="M954" s="20" cm="1">
        <f t="array" ref="M954">IFERROR(INDEX(tblConsorcios[Valor da Carta (R$)],MOD($J954,ROWS(tblConsorcios[Produto]))+1),"")</f>
        <v>550000</v>
      </c>
      <c r="N954" s="2" cm="1">
        <f t="array" ref="N954">IFERROR(INDEX(tblConsorcios[Prazo (meses)],MOD($J954,ROWS(tblConsorcios[Produto]))+1),"")</f>
        <v>220</v>
      </c>
      <c r="O954" s="20" cm="1">
        <f t="array" ref="O954">IFERROR(INDEX(tblConsorcios[Parcela Mensal (R$)],MOD($J954,ROWS(tblConsorcios[Produto]))+1),"")</f>
        <v>3195</v>
      </c>
      <c r="P954" s="20" t="str" cm="1">
        <f t="array" ref="P954">IFERROR(INDEX(tblClientes[Dividendo Mensal (R$)],INT($J954/ROWS(tblConsorcios[Produto]))+1),"")</f>
        <v/>
      </c>
      <c r="Q954" s="20" t="str">
        <f t="shared" si="43"/>
        <v/>
      </c>
      <c r="R954">
        <f t="shared" si="44"/>
        <v>0</v>
      </c>
    </row>
    <row r="955" spans="10:18" x14ac:dyDescent="0.2">
      <c r="J955">
        <f t="shared" si="42"/>
        <v>953</v>
      </c>
      <c r="K955" t="str" cm="1">
        <f t="array" ref="K955">IFERROR(INDEX(tblClientes[Cliente],INT($J955/ROWS(tblConsorcios[Produto]))+1),"")</f>
        <v/>
      </c>
      <c r="L955" t="str" cm="1">
        <f t="array" ref="L955">IFERROR(INDEX(tblConsorcios[Produto],MOD($J955,ROWS(tblConsorcios[Produto]))+1),"")</f>
        <v>Imóvel IE550 – 200m</v>
      </c>
      <c r="M955" s="20" cm="1">
        <f t="array" ref="M955">IFERROR(INDEX(tblConsorcios[Valor da Carta (R$)],MOD($J955,ROWS(tblConsorcios[Produto]))+1),"")</f>
        <v>550000</v>
      </c>
      <c r="N955" s="2" cm="1">
        <f t="array" ref="N955">IFERROR(INDEX(tblConsorcios[Prazo (meses)],MOD($J955,ROWS(tblConsorcios[Produto]))+1),"")</f>
        <v>200</v>
      </c>
      <c r="O955" s="20" cm="1">
        <f t="array" ref="O955">IFERROR(INDEX(tblConsorcios[Parcela Mensal (R$)],MOD($J955,ROWS(tblConsorcios[Produto]))+1),"")</f>
        <v>3487</v>
      </c>
      <c r="P955" s="20" t="str" cm="1">
        <f t="array" ref="P955">IFERROR(INDEX(tblClientes[Dividendo Mensal (R$)],INT($J955/ROWS(tblConsorcios[Produto]))+1),"")</f>
        <v/>
      </c>
      <c r="Q955" s="20" t="str">
        <f t="shared" si="43"/>
        <v/>
      </c>
      <c r="R955">
        <f t="shared" si="44"/>
        <v>0</v>
      </c>
    </row>
    <row r="956" spans="10:18" x14ac:dyDescent="0.2">
      <c r="J956">
        <f t="shared" si="42"/>
        <v>954</v>
      </c>
      <c r="K956" t="str" cm="1">
        <f t="array" ref="K956">IFERROR(INDEX(tblClientes[Cliente],INT($J956/ROWS(tblConsorcios[Produto]))+1),"")</f>
        <v/>
      </c>
      <c r="L956" t="str" cm="1">
        <f t="array" ref="L956">IFERROR(INDEX(tblConsorcios[Produto],MOD($J956,ROWS(tblConsorcios[Produto]))+1),"")</f>
        <v>Imóvel IE530 – 240m</v>
      </c>
      <c r="M956" s="20" cm="1">
        <f t="array" ref="M956">IFERROR(INDEX(tblConsorcios[Valor da Carta (R$)],MOD($J956,ROWS(tblConsorcios[Produto]))+1),"")</f>
        <v>530000</v>
      </c>
      <c r="N956" s="2" cm="1">
        <f t="array" ref="N956">IFERROR(INDEX(tblConsorcios[Prazo (meses)],MOD($J956,ROWS(tblConsorcios[Produto]))+1),"")</f>
        <v>240</v>
      </c>
      <c r="O956" s="20" cm="1">
        <f t="array" ref="O956">IFERROR(INDEX(tblConsorcios[Parcela Mensal (R$)],MOD($J956,ROWS(tblConsorcios[Produto]))+1),"")</f>
        <v>2844.33</v>
      </c>
      <c r="P956" s="20" t="str" cm="1">
        <f t="array" ref="P956">IFERROR(INDEX(tblClientes[Dividendo Mensal (R$)],INT($J956/ROWS(tblConsorcios[Produto]))+1),"")</f>
        <v/>
      </c>
      <c r="Q956" s="20" t="str">
        <f t="shared" si="43"/>
        <v/>
      </c>
      <c r="R956">
        <f t="shared" si="44"/>
        <v>0</v>
      </c>
    </row>
    <row r="957" spans="10:18" x14ac:dyDescent="0.2">
      <c r="J957">
        <f t="shared" si="42"/>
        <v>955</v>
      </c>
      <c r="K957" t="str" cm="1">
        <f t="array" ref="K957">IFERROR(INDEX(tblClientes[Cliente],INT($J957/ROWS(tblConsorcios[Produto]))+1),"")</f>
        <v/>
      </c>
      <c r="L957" t="str" cm="1">
        <f t="array" ref="L957">IFERROR(INDEX(tblConsorcios[Produto],MOD($J957,ROWS(tblConsorcios[Produto]))+1),"")</f>
        <v>Imóvel IE530 – 220m</v>
      </c>
      <c r="M957" s="20" cm="1">
        <f t="array" ref="M957">IFERROR(INDEX(tblConsorcios[Valor da Carta (R$)],MOD($J957,ROWS(tblConsorcios[Produto]))+1),"")</f>
        <v>530000</v>
      </c>
      <c r="N957" s="2" cm="1">
        <f t="array" ref="N957">IFERROR(INDEX(tblConsorcios[Prazo (meses)],MOD($J957,ROWS(tblConsorcios[Produto]))+1),"")</f>
        <v>220</v>
      </c>
      <c r="O957" s="20" cm="1">
        <f t="array" ref="O957">IFERROR(INDEX(tblConsorcios[Parcela Mensal (R$)],MOD($J957,ROWS(tblConsorcios[Produto]))+1),"")</f>
        <v>3078.82</v>
      </c>
      <c r="P957" s="20" t="str" cm="1">
        <f t="array" ref="P957">IFERROR(INDEX(tblClientes[Dividendo Mensal (R$)],INT($J957/ROWS(tblConsorcios[Produto]))+1),"")</f>
        <v/>
      </c>
      <c r="Q957" s="20" t="str">
        <f t="shared" si="43"/>
        <v/>
      </c>
      <c r="R957">
        <f t="shared" si="44"/>
        <v>0</v>
      </c>
    </row>
    <row r="958" spans="10:18" x14ac:dyDescent="0.2">
      <c r="J958">
        <f t="shared" si="42"/>
        <v>956</v>
      </c>
      <c r="K958" t="str" cm="1">
        <f t="array" ref="K958">IFERROR(INDEX(tblClientes[Cliente],INT($J958/ROWS(tblConsorcios[Produto]))+1),"")</f>
        <v/>
      </c>
      <c r="L958" t="str" cm="1">
        <f t="array" ref="L958">IFERROR(INDEX(tblConsorcios[Produto],MOD($J958,ROWS(tblConsorcios[Produto]))+1),"")</f>
        <v>Imóvel IE530 – 200m</v>
      </c>
      <c r="M958" s="20" cm="1">
        <f t="array" ref="M958">IFERROR(INDEX(tblConsorcios[Valor da Carta (R$)],MOD($J958,ROWS(tblConsorcios[Produto]))+1),"")</f>
        <v>530000</v>
      </c>
      <c r="N958" s="2" cm="1">
        <f t="array" ref="N958">IFERROR(INDEX(tblConsorcios[Prazo (meses)],MOD($J958,ROWS(tblConsorcios[Produto]))+1),"")</f>
        <v>200</v>
      </c>
      <c r="O958" s="20" cm="1">
        <f t="array" ref="O958">IFERROR(INDEX(tblConsorcios[Parcela Mensal (R$)],MOD($J958,ROWS(tblConsorcios[Produto]))+1),"")</f>
        <v>3360.2</v>
      </c>
      <c r="P958" s="20" t="str" cm="1">
        <f t="array" ref="P958">IFERROR(INDEX(tblClientes[Dividendo Mensal (R$)],INT($J958/ROWS(tblConsorcios[Produto]))+1),"")</f>
        <v/>
      </c>
      <c r="Q958" s="20" t="str">
        <f t="shared" si="43"/>
        <v/>
      </c>
      <c r="R958">
        <f t="shared" si="44"/>
        <v>0</v>
      </c>
    </row>
    <row r="959" spans="10:18" x14ac:dyDescent="0.2">
      <c r="J959">
        <f t="shared" si="42"/>
        <v>957</v>
      </c>
      <c r="K959" t="str" cm="1">
        <f t="array" ref="K959">IFERROR(INDEX(tblClientes[Cliente],INT($J959/ROWS(tblConsorcios[Produto]))+1),"")</f>
        <v/>
      </c>
      <c r="L959" t="str" cm="1">
        <f t="array" ref="L959">IFERROR(INDEX(tblConsorcios[Produto],MOD($J959,ROWS(tblConsorcios[Produto]))+1),"")</f>
        <v>Imóvel IE500 – 240m</v>
      </c>
      <c r="M959" s="20" cm="1">
        <f t="array" ref="M959">IFERROR(INDEX(tblConsorcios[Valor da Carta (R$)],MOD($J959,ROWS(tblConsorcios[Produto]))+1),"")</f>
        <v>500000</v>
      </c>
      <c r="N959" s="2" cm="1">
        <f t="array" ref="N959">IFERROR(INDEX(tblConsorcios[Prazo (meses)],MOD($J959,ROWS(tblConsorcios[Produto]))+1),"")</f>
        <v>240</v>
      </c>
      <c r="O959" s="20" cm="1">
        <f t="array" ref="O959">IFERROR(INDEX(tblConsorcios[Parcela Mensal (R$)],MOD($J959,ROWS(tblConsorcios[Produto]))+1),"")</f>
        <v>2683.33</v>
      </c>
      <c r="P959" s="20" t="str" cm="1">
        <f t="array" ref="P959">IFERROR(INDEX(tblClientes[Dividendo Mensal (R$)],INT($J959/ROWS(tblConsorcios[Produto]))+1),"")</f>
        <v/>
      </c>
      <c r="Q959" s="20" t="str">
        <f t="shared" si="43"/>
        <v/>
      </c>
      <c r="R959">
        <f t="shared" si="44"/>
        <v>0</v>
      </c>
    </row>
    <row r="960" spans="10:18" x14ac:dyDescent="0.2">
      <c r="J960">
        <f t="shared" si="42"/>
        <v>958</v>
      </c>
      <c r="K960" t="str" cm="1">
        <f t="array" ref="K960">IFERROR(INDEX(tblClientes[Cliente],INT($J960/ROWS(tblConsorcios[Produto]))+1),"")</f>
        <v/>
      </c>
      <c r="L960" t="str" cm="1">
        <f t="array" ref="L960">IFERROR(INDEX(tblConsorcios[Produto],MOD($J960,ROWS(tblConsorcios[Produto]))+1),"")</f>
        <v>Imóvel IE500 – 220m</v>
      </c>
      <c r="M960" s="20" cm="1">
        <f t="array" ref="M960">IFERROR(INDEX(tblConsorcios[Valor da Carta (R$)],MOD($J960,ROWS(tblConsorcios[Produto]))+1),"")</f>
        <v>500000</v>
      </c>
      <c r="N960" s="2" cm="1">
        <f t="array" ref="N960">IFERROR(INDEX(tblConsorcios[Prazo (meses)],MOD($J960,ROWS(tblConsorcios[Produto]))+1),"")</f>
        <v>220</v>
      </c>
      <c r="O960" s="20" cm="1">
        <f t="array" ref="O960">IFERROR(INDEX(tblConsorcios[Parcela Mensal (R$)],MOD($J960,ROWS(tblConsorcios[Produto]))+1),"")</f>
        <v>2904.55</v>
      </c>
      <c r="P960" s="20" t="str" cm="1">
        <f t="array" ref="P960">IFERROR(INDEX(tblClientes[Dividendo Mensal (R$)],INT($J960/ROWS(tblConsorcios[Produto]))+1),"")</f>
        <v/>
      </c>
      <c r="Q960" s="20" t="str">
        <f t="shared" si="43"/>
        <v/>
      </c>
      <c r="R960">
        <f t="shared" si="44"/>
        <v>0</v>
      </c>
    </row>
    <row r="961" spans="10:18" x14ac:dyDescent="0.2">
      <c r="J961">
        <f t="shared" si="42"/>
        <v>959</v>
      </c>
      <c r="K961" t="str" cm="1">
        <f t="array" ref="K961">IFERROR(INDEX(tblClientes[Cliente],INT($J961/ROWS(tblConsorcios[Produto]))+1),"")</f>
        <v/>
      </c>
      <c r="L961" t="str" cm="1">
        <f t="array" ref="L961">IFERROR(INDEX(tblConsorcios[Produto],MOD($J961,ROWS(tblConsorcios[Produto]))+1),"")</f>
        <v>Imóvel IE500 – 200m</v>
      </c>
      <c r="M961" s="20" cm="1">
        <f t="array" ref="M961">IFERROR(INDEX(tblConsorcios[Valor da Carta (R$)],MOD($J961,ROWS(tblConsorcios[Produto]))+1),"")</f>
        <v>500000</v>
      </c>
      <c r="N961" s="2" cm="1">
        <f t="array" ref="N961">IFERROR(INDEX(tblConsorcios[Prazo (meses)],MOD($J961,ROWS(tblConsorcios[Produto]))+1),"")</f>
        <v>200</v>
      </c>
      <c r="O961" s="20" cm="1">
        <f t="array" ref="O961">IFERROR(INDEX(tblConsorcios[Parcela Mensal (R$)],MOD($J961,ROWS(tblConsorcios[Produto]))+1),"")</f>
        <v>3170</v>
      </c>
      <c r="P961" s="20" t="str" cm="1">
        <f t="array" ref="P961">IFERROR(INDEX(tblClientes[Dividendo Mensal (R$)],INT($J961/ROWS(tblConsorcios[Produto]))+1),"")</f>
        <v/>
      </c>
      <c r="Q961" s="20" t="str">
        <f t="shared" si="43"/>
        <v/>
      </c>
      <c r="R961">
        <f t="shared" si="44"/>
        <v>0</v>
      </c>
    </row>
    <row r="962" spans="10:18" x14ac:dyDescent="0.2">
      <c r="J962">
        <f t="shared" si="42"/>
        <v>960</v>
      </c>
      <c r="K962" t="str" cm="1">
        <f t="array" ref="K962">IFERROR(INDEX(tblClientes[Cliente],INT($J962/ROWS(tblConsorcios[Produto]))+1),"")</f>
        <v/>
      </c>
      <c r="L962" t="str" cm="1">
        <f t="array" ref="L962">IFERROR(INDEX(tblConsorcios[Produto],MOD($J962,ROWS(tblConsorcios[Produto]))+1),"")</f>
        <v>Imóvel IE480 – 240m</v>
      </c>
      <c r="M962" s="20" cm="1">
        <f t="array" ref="M962">IFERROR(INDEX(tblConsorcios[Valor da Carta (R$)],MOD($J962,ROWS(tblConsorcios[Produto]))+1),"")</f>
        <v>480000</v>
      </c>
      <c r="N962" s="2" cm="1">
        <f t="array" ref="N962">IFERROR(INDEX(tblConsorcios[Prazo (meses)],MOD($J962,ROWS(tblConsorcios[Produto]))+1),"")</f>
        <v>240</v>
      </c>
      <c r="O962" s="20" cm="1">
        <f t="array" ref="O962">IFERROR(INDEX(tblConsorcios[Parcela Mensal (R$)],MOD($J962,ROWS(tblConsorcios[Produto]))+1),"")</f>
        <v>2576</v>
      </c>
      <c r="P962" s="20" t="str" cm="1">
        <f t="array" ref="P962">IFERROR(INDEX(tblClientes[Dividendo Mensal (R$)],INT($J962/ROWS(tblConsorcios[Produto]))+1),"")</f>
        <v/>
      </c>
      <c r="Q962" s="20" t="str">
        <f t="shared" si="43"/>
        <v/>
      </c>
      <c r="R962">
        <f t="shared" si="44"/>
        <v>0</v>
      </c>
    </row>
    <row r="963" spans="10:18" x14ac:dyDescent="0.2">
      <c r="J963">
        <f t="shared" ref="J963:J1026" si="45">ROW()-2</f>
        <v>961</v>
      </c>
      <c r="K963" t="str" cm="1">
        <f t="array" ref="K963">IFERROR(INDEX(tblClientes[Cliente],INT($J963/ROWS(tblConsorcios[Produto]))+1),"")</f>
        <v/>
      </c>
      <c r="L963" t="str" cm="1">
        <f t="array" ref="L963">IFERROR(INDEX(tblConsorcios[Produto],MOD($J963,ROWS(tblConsorcios[Produto]))+1),"")</f>
        <v>Imóvel IE480 – 220m</v>
      </c>
      <c r="M963" s="20" cm="1">
        <f t="array" ref="M963">IFERROR(INDEX(tblConsorcios[Valor da Carta (R$)],MOD($J963,ROWS(tblConsorcios[Produto]))+1),"")</f>
        <v>480000</v>
      </c>
      <c r="N963" s="2" cm="1">
        <f t="array" ref="N963">IFERROR(INDEX(tblConsorcios[Prazo (meses)],MOD($J963,ROWS(tblConsorcios[Produto]))+1),"")</f>
        <v>220</v>
      </c>
      <c r="O963" s="20" cm="1">
        <f t="array" ref="O963">IFERROR(INDEX(tblConsorcios[Parcela Mensal (R$)],MOD($J963,ROWS(tblConsorcios[Produto]))+1),"")</f>
        <v>2788.36</v>
      </c>
      <c r="P963" s="20" t="str" cm="1">
        <f t="array" ref="P963">IFERROR(INDEX(tblClientes[Dividendo Mensal (R$)],INT($J963/ROWS(tblConsorcios[Produto]))+1),"")</f>
        <v/>
      </c>
      <c r="Q963" s="20" t="str">
        <f t="shared" ref="Q963:Q1026" si="46">IF(AND(ISNUMBER(O963),ISNUMBER(P963)),P963-O963,"")</f>
        <v/>
      </c>
      <c r="R963">
        <f t="shared" ref="R963:R1026" si="47">IF(AND(ISNUMBER(O963),ISNUMBER(P963),O963&lt;=P963),1,0)</f>
        <v>0</v>
      </c>
    </row>
    <row r="964" spans="10:18" x14ac:dyDescent="0.2">
      <c r="J964">
        <f t="shared" si="45"/>
        <v>962</v>
      </c>
      <c r="K964" t="str" cm="1">
        <f t="array" ref="K964">IFERROR(INDEX(tblClientes[Cliente],INT($J964/ROWS(tblConsorcios[Produto]))+1),"")</f>
        <v/>
      </c>
      <c r="L964" t="str" cm="1">
        <f t="array" ref="L964">IFERROR(INDEX(tblConsorcios[Produto],MOD($J964,ROWS(tblConsorcios[Produto]))+1),"")</f>
        <v>Imóvel IE480 – 200m</v>
      </c>
      <c r="M964" s="20" cm="1">
        <f t="array" ref="M964">IFERROR(INDEX(tblConsorcios[Valor da Carta (R$)],MOD($J964,ROWS(tblConsorcios[Produto]))+1),"")</f>
        <v>480000</v>
      </c>
      <c r="N964" s="2" cm="1">
        <f t="array" ref="N964">IFERROR(INDEX(tblConsorcios[Prazo (meses)],MOD($J964,ROWS(tblConsorcios[Produto]))+1),"")</f>
        <v>200</v>
      </c>
      <c r="O964" s="20" cm="1">
        <f t="array" ref="O964">IFERROR(INDEX(tblConsorcios[Parcela Mensal (R$)],MOD($J964,ROWS(tblConsorcios[Produto]))+1),"")</f>
        <v>3043.2</v>
      </c>
      <c r="P964" s="20" t="str" cm="1">
        <f t="array" ref="P964">IFERROR(INDEX(tblClientes[Dividendo Mensal (R$)],INT($J964/ROWS(tblConsorcios[Produto]))+1),"")</f>
        <v/>
      </c>
      <c r="Q964" s="20" t="str">
        <f t="shared" si="46"/>
        <v/>
      </c>
      <c r="R964">
        <f t="shared" si="47"/>
        <v>0</v>
      </c>
    </row>
    <row r="965" spans="10:18" x14ac:dyDescent="0.2">
      <c r="J965">
        <f t="shared" si="45"/>
        <v>963</v>
      </c>
      <c r="K965" t="str" cm="1">
        <f t="array" ref="K965">IFERROR(INDEX(tblClientes[Cliente],INT($J965/ROWS(tblConsorcios[Produto]))+1),"")</f>
        <v/>
      </c>
      <c r="L965" t="str" cm="1">
        <f t="array" ref="L965">IFERROR(INDEX(tblConsorcios[Produto],MOD($J965,ROWS(tblConsorcios[Produto]))+1),"")</f>
        <v>Imóvel IE450 – 240m</v>
      </c>
      <c r="M965" s="20" cm="1">
        <f t="array" ref="M965">IFERROR(INDEX(tblConsorcios[Valor da Carta (R$)],MOD($J965,ROWS(tblConsorcios[Produto]))+1),"")</f>
        <v>450000</v>
      </c>
      <c r="N965" s="2" cm="1">
        <f t="array" ref="N965">IFERROR(INDEX(tblConsorcios[Prazo (meses)],MOD($J965,ROWS(tblConsorcios[Produto]))+1),"")</f>
        <v>240</v>
      </c>
      <c r="O965" s="20" cm="1">
        <f t="array" ref="O965">IFERROR(INDEX(tblConsorcios[Parcela Mensal (R$)],MOD($J965,ROWS(tblConsorcios[Produto]))+1),"")</f>
        <v>2415</v>
      </c>
      <c r="P965" s="20" t="str" cm="1">
        <f t="array" ref="P965">IFERROR(INDEX(tblClientes[Dividendo Mensal (R$)],INT($J965/ROWS(tblConsorcios[Produto]))+1),"")</f>
        <v/>
      </c>
      <c r="Q965" s="20" t="str">
        <f t="shared" si="46"/>
        <v/>
      </c>
      <c r="R965">
        <f t="shared" si="47"/>
        <v>0</v>
      </c>
    </row>
    <row r="966" spans="10:18" x14ac:dyDescent="0.2">
      <c r="J966">
        <f t="shared" si="45"/>
        <v>964</v>
      </c>
      <c r="K966" t="str" cm="1">
        <f t="array" ref="K966">IFERROR(INDEX(tblClientes[Cliente],INT($J966/ROWS(tblConsorcios[Produto]))+1),"")</f>
        <v/>
      </c>
      <c r="L966" t="str" cm="1">
        <f t="array" ref="L966">IFERROR(INDEX(tblConsorcios[Produto],MOD($J966,ROWS(tblConsorcios[Produto]))+1),"")</f>
        <v>Imóvel IE450 – 220m</v>
      </c>
      <c r="M966" s="20" cm="1">
        <f t="array" ref="M966">IFERROR(INDEX(tblConsorcios[Valor da Carta (R$)],MOD($J966,ROWS(tblConsorcios[Produto]))+1),"")</f>
        <v>450000</v>
      </c>
      <c r="N966" s="2" cm="1">
        <f t="array" ref="N966">IFERROR(INDEX(tblConsorcios[Prazo (meses)],MOD($J966,ROWS(tblConsorcios[Produto]))+1),"")</f>
        <v>220</v>
      </c>
      <c r="O966" s="20" cm="1">
        <f t="array" ref="O966">IFERROR(INDEX(tblConsorcios[Parcela Mensal (R$)],MOD($J966,ROWS(tblConsorcios[Produto]))+1),"")</f>
        <v>2614.09</v>
      </c>
      <c r="P966" s="20" t="str" cm="1">
        <f t="array" ref="P966">IFERROR(INDEX(tblClientes[Dividendo Mensal (R$)],INT($J966/ROWS(tblConsorcios[Produto]))+1),"")</f>
        <v/>
      </c>
      <c r="Q966" s="20" t="str">
        <f t="shared" si="46"/>
        <v/>
      </c>
      <c r="R966">
        <f t="shared" si="47"/>
        <v>0</v>
      </c>
    </row>
    <row r="967" spans="10:18" x14ac:dyDescent="0.2">
      <c r="J967">
        <f t="shared" si="45"/>
        <v>965</v>
      </c>
      <c r="K967" t="str" cm="1">
        <f t="array" ref="K967">IFERROR(INDEX(tblClientes[Cliente],INT($J967/ROWS(tblConsorcios[Produto]))+1),"")</f>
        <v/>
      </c>
      <c r="L967" t="str" cm="1">
        <f t="array" ref="L967">IFERROR(INDEX(tblConsorcios[Produto],MOD($J967,ROWS(tblConsorcios[Produto]))+1),"")</f>
        <v>Imóvel IE450 – 200m</v>
      </c>
      <c r="M967" s="20" cm="1">
        <f t="array" ref="M967">IFERROR(INDEX(tblConsorcios[Valor da Carta (R$)],MOD($J967,ROWS(tblConsorcios[Produto]))+1),"")</f>
        <v>450000</v>
      </c>
      <c r="N967" s="2" cm="1">
        <f t="array" ref="N967">IFERROR(INDEX(tblConsorcios[Prazo (meses)],MOD($J967,ROWS(tblConsorcios[Produto]))+1),"")</f>
        <v>200</v>
      </c>
      <c r="O967" s="20" cm="1">
        <f t="array" ref="O967">IFERROR(INDEX(tblConsorcios[Parcela Mensal (R$)],MOD($J967,ROWS(tblConsorcios[Produto]))+1),"")</f>
        <v>2853</v>
      </c>
      <c r="P967" s="20" t="str" cm="1">
        <f t="array" ref="P967">IFERROR(INDEX(tblClientes[Dividendo Mensal (R$)],INT($J967/ROWS(tblConsorcios[Produto]))+1),"")</f>
        <v/>
      </c>
      <c r="Q967" s="20" t="str">
        <f t="shared" si="46"/>
        <v/>
      </c>
      <c r="R967">
        <f t="shared" si="47"/>
        <v>0</v>
      </c>
    </row>
    <row r="968" spans="10:18" x14ac:dyDescent="0.2">
      <c r="J968">
        <f t="shared" si="45"/>
        <v>966</v>
      </c>
      <c r="K968" t="str" cm="1">
        <f t="array" ref="K968">IFERROR(INDEX(tblClientes[Cliente],INT($J968/ROWS(tblConsorcios[Produto]))+1),"")</f>
        <v/>
      </c>
      <c r="L968" t="str" cm="1">
        <f t="array" ref="L968">IFERROR(INDEX(tblConsorcios[Produto],MOD($J968,ROWS(tblConsorcios[Produto]))+1),"")</f>
        <v>Imóvel IE430 – 240m</v>
      </c>
      <c r="M968" s="20" cm="1">
        <f t="array" ref="M968">IFERROR(INDEX(tblConsorcios[Valor da Carta (R$)],MOD($J968,ROWS(tblConsorcios[Produto]))+1),"")</f>
        <v>430000</v>
      </c>
      <c r="N968" s="2" cm="1">
        <f t="array" ref="N968">IFERROR(INDEX(tblConsorcios[Prazo (meses)],MOD($J968,ROWS(tblConsorcios[Produto]))+1),"")</f>
        <v>240</v>
      </c>
      <c r="O968" s="20" cm="1">
        <f t="array" ref="O968">IFERROR(INDEX(tblConsorcios[Parcela Mensal (R$)],MOD($J968,ROWS(tblConsorcios[Produto]))+1),"")</f>
        <v>2307.67</v>
      </c>
      <c r="P968" s="20" t="str" cm="1">
        <f t="array" ref="P968">IFERROR(INDEX(tblClientes[Dividendo Mensal (R$)],INT($J968/ROWS(tblConsorcios[Produto]))+1),"")</f>
        <v/>
      </c>
      <c r="Q968" s="20" t="str">
        <f t="shared" si="46"/>
        <v/>
      </c>
      <c r="R968">
        <f t="shared" si="47"/>
        <v>0</v>
      </c>
    </row>
    <row r="969" spans="10:18" x14ac:dyDescent="0.2">
      <c r="J969">
        <f t="shared" si="45"/>
        <v>967</v>
      </c>
      <c r="K969" t="str" cm="1">
        <f t="array" ref="K969">IFERROR(INDEX(tblClientes[Cliente],INT($J969/ROWS(tblConsorcios[Produto]))+1),"")</f>
        <v/>
      </c>
      <c r="L969" t="str" cm="1">
        <f t="array" ref="L969">IFERROR(INDEX(tblConsorcios[Produto],MOD($J969,ROWS(tblConsorcios[Produto]))+1),"")</f>
        <v>Imóvel IE430 – 220m</v>
      </c>
      <c r="M969" s="20" cm="1">
        <f t="array" ref="M969">IFERROR(INDEX(tblConsorcios[Valor da Carta (R$)],MOD($J969,ROWS(tblConsorcios[Produto]))+1),"")</f>
        <v>430000</v>
      </c>
      <c r="N969" s="2" cm="1">
        <f t="array" ref="N969">IFERROR(INDEX(tblConsorcios[Prazo (meses)],MOD($J969,ROWS(tblConsorcios[Produto]))+1),"")</f>
        <v>220</v>
      </c>
      <c r="O969" s="20" cm="1">
        <f t="array" ref="O969">IFERROR(INDEX(tblConsorcios[Parcela Mensal (R$)],MOD($J969,ROWS(tblConsorcios[Produto]))+1),"")</f>
        <v>2497.91</v>
      </c>
      <c r="P969" s="20" t="str" cm="1">
        <f t="array" ref="P969">IFERROR(INDEX(tblClientes[Dividendo Mensal (R$)],INT($J969/ROWS(tblConsorcios[Produto]))+1),"")</f>
        <v/>
      </c>
      <c r="Q969" s="20" t="str">
        <f t="shared" si="46"/>
        <v/>
      </c>
      <c r="R969">
        <f t="shared" si="47"/>
        <v>0</v>
      </c>
    </row>
    <row r="970" spans="10:18" x14ac:dyDescent="0.2">
      <c r="J970">
        <f t="shared" si="45"/>
        <v>968</v>
      </c>
      <c r="K970" t="str" cm="1">
        <f t="array" ref="K970">IFERROR(INDEX(tblClientes[Cliente],INT($J970/ROWS(tblConsorcios[Produto]))+1),"")</f>
        <v/>
      </c>
      <c r="L970" t="str" cm="1">
        <f t="array" ref="L970">IFERROR(INDEX(tblConsorcios[Produto],MOD($J970,ROWS(tblConsorcios[Produto]))+1),"")</f>
        <v>Imóvel IE430 – 200m</v>
      </c>
      <c r="M970" s="20" cm="1">
        <f t="array" ref="M970">IFERROR(INDEX(tblConsorcios[Valor da Carta (R$)],MOD($J970,ROWS(tblConsorcios[Produto]))+1),"")</f>
        <v>430000</v>
      </c>
      <c r="N970" s="2" cm="1">
        <f t="array" ref="N970">IFERROR(INDEX(tblConsorcios[Prazo (meses)],MOD($J970,ROWS(tblConsorcios[Produto]))+1),"")</f>
        <v>200</v>
      </c>
      <c r="O970" s="20" cm="1">
        <f t="array" ref="O970">IFERROR(INDEX(tblConsorcios[Parcela Mensal (R$)],MOD($J970,ROWS(tblConsorcios[Produto]))+1),"")</f>
        <v>2726.2</v>
      </c>
      <c r="P970" s="20" t="str" cm="1">
        <f t="array" ref="P970">IFERROR(INDEX(tblClientes[Dividendo Mensal (R$)],INT($J970/ROWS(tblConsorcios[Produto]))+1),"")</f>
        <v/>
      </c>
      <c r="Q970" s="20" t="str">
        <f t="shared" si="46"/>
        <v/>
      </c>
      <c r="R970">
        <f t="shared" si="47"/>
        <v>0</v>
      </c>
    </row>
    <row r="971" spans="10:18" x14ac:dyDescent="0.2">
      <c r="J971">
        <f t="shared" si="45"/>
        <v>969</v>
      </c>
      <c r="K971" t="str" cm="1">
        <f t="array" ref="K971">IFERROR(INDEX(tblClientes[Cliente],INT($J971/ROWS(tblConsorcios[Produto]))+1),"")</f>
        <v/>
      </c>
      <c r="L971" t="str" cm="1">
        <f t="array" ref="L971">IFERROR(INDEX(tblConsorcios[Produto],MOD($J971,ROWS(tblConsorcios[Produto]))+1),"")</f>
        <v>Imóvel IE400 – 240m</v>
      </c>
      <c r="M971" s="20" cm="1">
        <f t="array" ref="M971">IFERROR(INDEX(tblConsorcios[Valor da Carta (R$)],MOD($J971,ROWS(tblConsorcios[Produto]))+1),"")</f>
        <v>400000</v>
      </c>
      <c r="N971" s="2" cm="1">
        <f t="array" ref="N971">IFERROR(INDEX(tblConsorcios[Prazo (meses)],MOD($J971,ROWS(tblConsorcios[Produto]))+1),"")</f>
        <v>240</v>
      </c>
      <c r="O971" s="20" cm="1">
        <f t="array" ref="O971">IFERROR(INDEX(tblConsorcios[Parcela Mensal (R$)],MOD($J971,ROWS(tblConsorcios[Produto]))+1),"")</f>
        <v>2146.67</v>
      </c>
      <c r="P971" s="20" t="str" cm="1">
        <f t="array" ref="P971">IFERROR(INDEX(tblClientes[Dividendo Mensal (R$)],INT($J971/ROWS(tblConsorcios[Produto]))+1),"")</f>
        <v/>
      </c>
      <c r="Q971" s="20" t="str">
        <f t="shared" si="46"/>
        <v/>
      </c>
      <c r="R971">
        <f t="shared" si="47"/>
        <v>0</v>
      </c>
    </row>
    <row r="972" spans="10:18" x14ac:dyDescent="0.2">
      <c r="J972">
        <f t="shared" si="45"/>
        <v>970</v>
      </c>
      <c r="K972" t="str" cm="1">
        <f t="array" ref="K972">IFERROR(INDEX(tblClientes[Cliente],INT($J972/ROWS(tblConsorcios[Produto]))+1),"")</f>
        <v/>
      </c>
      <c r="L972" t="str" cm="1">
        <f t="array" ref="L972">IFERROR(INDEX(tblConsorcios[Produto],MOD($J972,ROWS(tblConsorcios[Produto]))+1),"")</f>
        <v>Imóvel IE400 – 220m</v>
      </c>
      <c r="M972" s="20" cm="1">
        <f t="array" ref="M972">IFERROR(INDEX(tblConsorcios[Valor da Carta (R$)],MOD($J972,ROWS(tblConsorcios[Produto]))+1),"")</f>
        <v>400000</v>
      </c>
      <c r="N972" s="2" cm="1">
        <f t="array" ref="N972">IFERROR(INDEX(tblConsorcios[Prazo (meses)],MOD($J972,ROWS(tblConsorcios[Produto]))+1),"")</f>
        <v>220</v>
      </c>
      <c r="O972" s="20" cm="1">
        <f t="array" ref="O972">IFERROR(INDEX(tblConsorcios[Parcela Mensal (R$)],MOD($J972,ROWS(tblConsorcios[Produto]))+1),"")</f>
        <v>2323.64</v>
      </c>
      <c r="P972" s="20" t="str" cm="1">
        <f t="array" ref="P972">IFERROR(INDEX(tblClientes[Dividendo Mensal (R$)],INT($J972/ROWS(tblConsorcios[Produto]))+1),"")</f>
        <v/>
      </c>
      <c r="Q972" s="20" t="str">
        <f t="shared" si="46"/>
        <v/>
      </c>
      <c r="R972">
        <f t="shared" si="47"/>
        <v>0</v>
      </c>
    </row>
    <row r="973" spans="10:18" x14ac:dyDescent="0.2">
      <c r="J973">
        <f t="shared" si="45"/>
        <v>971</v>
      </c>
      <c r="K973" t="str" cm="1">
        <f t="array" ref="K973">IFERROR(INDEX(tblClientes[Cliente],INT($J973/ROWS(tblConsorcios[Produto]))+1),"")</f>
        <v/>
      </c>
      <c r="L973" t="str" cm="1">
        <f t="array" ref="L973">IFERROR(INDEX(tblConsorcios[Produto],MOD($J973,ROWS(tblConsorcios[Produto]))+1),"")</f>
        <v>Imóvel IE400 – 200m</v>
      </c>
      <c r="M973" s="20" cm="1">
        <f t="array" ref="M973">IFERROR(INDEX(tblConsorcios[Valor da Carta (R$)],MOD($J973,ROWS(tblConsorcios[Produto]))+1),"")</f>
        <v>400000</v>
      </c>
      <c r="N973" s="2" cm="1">
        <f t="array" ref="N973">IFERROR(INDEX(tblConsorcios[Prazo (meses)],MOD($J973,ROWS(tblConsorcios[Produto]))+1),"")</f>
        <v>200</v>
      </c>
      <c r="O973" s="20" cm="1">
        <f t="array" ref="O973">IFERROR(INDEX(tblConsorcios[Parcela Mensal (R$)],MOD($J973,ROWS(tblConsorcios[Produto]))+1),"")</f>
        <v>2536</v>
      </c>
      <c r="P973" s="20" t="str" cm="1">
        <f t="array" ref="P973">IFERROR(INDEX(tblClientes[Dividendo Mensal (R$)],INT($J973/ROWS(tblConsorcios[Produto]))+1),"")</f>
        <v/>
      </c>
      <c r="Q973" s="20" t="str">
        <f t="shared" si="46"/>
        <v/>
      </c>
      <c r="R973">
        <f t="shared" si="47"/>
        <v>0</v>
      </c>
    </row>
    <row r="974" spans="10:18" x14ac:dyDescent="0.2">
      <c r="J974">
        <f t="shared" si="45"/>
        <v>972</v>
      </c>
      <c r="K974" t="str" cm="1">
        <f t="array" ref="K974">IFERROR(INDEX(tblClientes[Cliente],INT($J974/ROWS(tblConsorcios[Produto]))+1),"")</f>
        <v/>
      </c>
      <c r="L974" t="str" cm="1">
        <f t="array" ref="L974">IFERROR(INDEX(tblConsorcios[Produto],MOD($J974,ROWS(tblConsorcios[Produto]))+1),"")</f>
        <v>Imóvel IE380 – 240m</v>
      </c>
      <c r="M974" s="20" cm="1">
        <f t="array" ref="M974">IFERROR(INDEX(tblConsorcios[Valor da Carta (R$)],MOD($J974,ROWS(tblConsorcios[Produto]))+1),"")</f>
        <v>380000</v>
      </c>
      <c r="N974" s="2" cm="1">
        <f t="array" ref="N974">IFERROR(INDEX(tblConsorcios[Prazo (meses)],MOD($J974,ROWS(tblConsorcios[Produto]))+1),"")</f>
        <v>240</v>
      </c>
      <c r="O974" s="20" cm="1">
        <f t="array" ref="O974">IFERROR(INDEX(tblConsorcios[Parcela Mensal (R$)],MOD($J974,ROWS(tblConsorcios[Produto]))+1),"")</f>
        <v>2039.33</v>
      </c>
      <c r="P974" s="20" t="str" cm="1">
        <f t="array" ref="P974">IFERROR(INDEX(tblClientes[Dividendo Mensal (R$)],INT($J974/ROWS(tblConsorcios[Produto]))+1),"")</f>
        <v/>
      </c>
      <c r="Q974" s="20" t="str">
        <f t="shared" si="46"/>
        <v/>
      </c>
      <c r="R974">
        <f t="shared" si="47"/>
        <v>0</v>
      </c>
    </row>
    <row r="975" spans="10:18" x14ac:dyDescent="0.2">
      <c r="J975">
        <f t="shared" si="45"/>
        <v>973</v>
      </c>
      <c r="K975" t="str" cm="1">
        <f t="array" ref="K975">IFERROR(INDEX(tblClientes[Cliente],INT($J975/ROWS(tblConsorcios[Produto]))+1),"")</f>
        <v/>
      </c>
      <c r="L975" t="str" cm="1">
        <f t="array" ref="L975">IFERROR(INDEX(tblConsorcios[Produto],MOD($J975,ROWS(tblConsorcios[Produto]))+1),"")</f>
        <v>Imóvel IE380 – 220m</v>
      </c>
      <c r="M975" s="20" cm="1">
        <f t="array" ref="M975">IFERROR(INDEX(tblConsorcios[Valor da Carta (R$)],MOD($J975,ROWS(tblConsorcios[Produto]))+1),"")</f>
        <v>380000</v>
      </c>
      <c r="N975" s="2" cm="1">
        <f t="array" ref="N975">IFERROR(INDEX(tblConsorcios[Prazo (meses)],MOD($J975,ROWS(tblConsorcios[Produto]))+1),"")</f>
        <v>220</v>
      </c>
      <c r="O975" s="20" cm="1">
        <f t="array" ref="O975">IFERROR(INDEX(tblConsorcios[Parcela Mensal (R$)],MOD($J975,ROWS(tblConsorcios[Produto]))+1),"")</f>
        <v>2207.4499999999998</v>
      </c>
      <c r="P975" s="20" t="str" cm="1">
        <f t="array" ref="P975">IFERROR(INDEX(tblClientes[Dividendo Mensal (R$)],INT($J975/ROWS(tblConsorcios[Produto]))+1),"")</f>
        <v/>
      </c>
      <c r="Q975" s="20" t="str">
        <f t="shared" si="46"/>
        <v/>
      </c>
      <c r="R975">
        <f t="shared" si="47"/>
        <v>0</v>
      </c>
    </row>
    <row r="976" spans="10:18" x14ac:dyDescent="0.2">
      <c r="J976">
        <f t="shared" si="45"/>
        <v>974</v>
      </c>
      <c r="K976" t="str" cm="1">
        <f t="array" ref="K976">IFERROR(INDEX(tblClientes[Cliente],INT($J976/ROWS(tblConsorcios[Produto]))+1),"")</f>
        <v/>
      </c>
      <c r="L976" t="str" cm="1">
        <f t="array" ref="L976">IFERROR(INDEX(tblConsorcios[Produto],MOD($J976,ROWS(tblConsorcios[Produto]))+1),"")</f>
        <v>Imóvel IE380 – 200m</v>
      </c>
      <c r="M976" s="20" cm="1">
        <f t="array" ref="M976">IFERROR(INDEX(tblConsorcios[Valor da Carta (R$)],MOD($J976,ROWS(tblConsorcios[Produto]))+1),"")</f>
        <v>380000</v>
      </c>
      <c r="N976" s="2" cm="1">
        <f t="array" ref="N976">IFERROR(INDEX(tblConsorcios[Prazo (meses)],MOD($J976,ROWS(tblConsorcios[Produto]))+1),"")</f>
        <v>200</v>
      </c>
      <c r="O976" s="20" cm="1">
        <f t="array" ref="O976">IFERROR(INDEX(tblConsorcios[Parcela Mensal (R$)],MOD($J976,ROWS(tblConsorcios[Produto]))+1),"")</f>
        <v>2409.1999999999998</v>
      </c>
      <c r="P976" s="20" t="str" cm="1">
        <f t="array" ref="P976">IFERROR(INDEX(tblClientes[Dividendo Mensal (R$)],INT($J976/ROWS(tblConsorcios[Produto]))+1),"")</f>
        <v/>
      </c>
      <c r="Q976" s="20" t="str">
        <f t="shared" si="46"/>
        <v/>
      </c>
      <c r="R976">
        <f t="shared" si="47"/>
        <v>0</v>
      </c>
    </row>
    <row r="977" spans="10:18" x14ac:dyDescent="0.2">
      <c r="J977">
        <f t="shared" si="45"/>
        <v>975</v>
      </c>
      <c r="K977" t="str" cm="1">
        <f t="array" ref="K977">IFERROR(INDEX(tblClientes[Cliente],INT($J977/ROWS(tblConsorcios[Produto]))+1),"")</f>
        <v/>
      </c>
      <c r="L977" t="str" cm="1">
        <f t="array" ref="L977">IFERROR(INDEX(tblConsorcios[Produto],MOD($J977,ROWS(tblConsorcios[Produto]))+1),"")</f>
        <v>Imóvel IE350 – 240m</v>
      </c>
      <c r="M977" s="20" cm="1">
        <f t="array" ref="M977">IFERROR(INDEX(tblConsorcios[Valor da Carta (R$)],MOD($J977,ROWS(tblConsorcios[Produto]))+1),"")</f>
        <v>350000</v>
      </c>
      <c r="N977" s="2" cm="1">
        <f t="array" ref="N977">IFERROR(INDEX(tblConsorcios[Prazo (meses)],MOD($J977,ROWS(tblConsorcios[Produto]))+1),"")</f>
        <v>240</v>
      </c>
      <c r="O977" s="20" cm="1">
        <f t="array" ref="O977">IFERROR(INDEX(tblConsorcios[Parcela Mensal (R$)],MOD($J977,ROWS(tblConsorcios[Produto]))+1),"")</f>
        <v>1878.33</v>
      </c>
      <c r="P977" s="20" t="str" cm="1">
        <f t="array" ref="P977">IFERROR(INDEX(tblClientes[Dividendo Mensal (R$)],INT($J977/ROWS(tblConsorcios[Produto]))+1),"")</f>
        <v/>
      </c>
      <c r="Q977" s="20" t="str">
        <f t="shared" si="46"/>
        <v/>
      </c>
      <c r="R977">
        <f t="shared" si="47"/>
        <v>0</v>
      </c>
    </row>
    <row r="978" spans="10:18" x14ac:dyDescent="0.2">
      <c r="J978">
        <f t="shared" si="45"/>
        <v>976</v>
      </c>
      <c r="K978" t="str" cm="1">
        <f t="array" ref="K978">IFERROR(INDEX(tblClientes[Cliente],INT($J978/ROWS(tblConsorcios[Produto]))+1),"")</f>
        <v/>
      </c>
      <c r="L978" t="str" cm="1">
        <f t="array" ref="L978">IFERROR(INDEX(tblConsorcios[Produto],MOD($J978,ROWS(tblConsorcios[Produto]))+1),"")</f>
        <v>Imóvel IE350 – 220m</v>
      </c>
      <c r="M978" s="20" cm="1">
        <f t="array" ref="M978">IFERROR(INDEX(tblConsorcios[Valor da Carta (R$)],MOD($J978,ROWS(tblConsorcios[Produto]))+1),"")</f>
        <v>350000</v>
      </c>
      <c r="N978" s="2" cm="1">
        <f t="array" ref="N978">IFERROR(INDEX(tblConsorcios[Prazo (meses)],MOD($J978,ROWS(tblConsorcios[Produto]))+1),"")</f>
        <v>220</v>
      </c>
      <c r="O978" s="20" cm="1">
        <f t="array" ref="O978">IFERROR(INDEX(tblConsorcios[Parcela Mensal (R$)],MOD($J978,ROWS(tblConsorcios[Produto]))+1),"")</f>
        <v>2033.18</v>
      </c>
      <c r="P978" s="20" t="str" cm="1">
        <f t="array" ref="P978">IFERROR(INDEX(tblClientes[Dividendo Mensal (R$)],INT($J978/ROWS(tblConsorcios[Produto]))+1),"")</f>
        <v/>
      </c>
      <c r="Q978" s="20" t="str">
        <f t="shared" si="46"/>
        <v/>
      </c>
      <c r="R978">
        <f t="shared" si="47"/>
        <v>0</v>
      </c>
    </row>
    <row r="979" spans="10:18" x14ac:dyDescent="0.2">
      <c r="J979">
        <f t="shared" si="45"/>
        <v>977</v>
      </c>
      <c r="K979" t="str" cm="1">
        <f t="array" ref="K979">IFERROR(INDEX(tblClientes[Cliente],INT($J979/ROWS(tblConsorcios[Produto]))+1),"")</f>
        <v/>
      </c>
      <c r="L979" t="str" cm="1">
        <f t="array" ref="L979">IFERROR(INDEX(tblConsorcios[Produto],MOD($J979,ROWS(tblConsorcios[Produto]))+1),"")</f>
        <v>Imóvel IE350 – 200m</v>
      </c>
      <c r="M979" s="20" cm="1">
        <f t="array" ref="M979">IFERROR(INDEX(tblConsorcios[Valor da Carta (R$)],MOD($J979,ROWS(tblConsorcios[Produto]))+1),"")</f>
        <v>350000</v>
      </c>
      <c r="N979" s="2" cm="1">
        <f t="array" ref="N979">IFERROR(INDEX(tblConsorcios[Prazo (meses)],MOD($J979,ROWS(tblConsorcios[Produto]))+1),"")</f>
        <v>200</v>
      </c>
      <c r="O979" s="20" cm="1">
        <f t="array" ref="O979">IFERROR(INDEX(tblConsorcios[Parcela Mensal (R$)],MOD($J979,ROWS(tblConsorcios[Produto]))+1),"")</f>
        <v>2219</v>
      </c>
      <c r="P979" s="20" t="str" cm="1">
        <f t="array" ref="P979">IFERROR(INDEX(tblClientes[Dividendo Mensal (R$)],INT($J979/ROWS(tblConsorcios[Produto]))+1),"")</f>
        <v/>
      </c>
      <c r="Q979" s="20" t="str">
        <f t="shared" si="46"/>
        <v/>
      </c>
      <c r="R979">
        <f t="shared" si="47"/>
        <v>0</v>
      </c>
    </row>
    <row r="980" spans="10:18" x14ac:dyDescent="0.2">
      <c r="J980">
        <f t="shared" si="45"/>
        <v>978</v>
      </c>
      <c r="K980" t="str" cm="1">
        <f t="array" ref="K980">IFERROR(INDEX(tblClientes[Cliente],INT($J980/ROWS(tblConsorcios[Produto]))+1),"")</f>
        <v/>
      </c>
      <c r="L980" t="str" cm="1">
        <f t="array" ref="L980">IFERROR(INDEX(tblConsorcios[Produto],MOD($J980,ROWS(tblConsorcios[Produto]))+1),"")</f>
        <v>Imóvel IE330 – 240m</v>
      </c>
      <c r="M980" s="20" cm="1">
        <f t="array" ref="M980">IFERROR(INDEX(tblConsorcios[Valor da Carta (R$)],MOD($J980,ROWS(tblConsorcios[Produto]))+1),"")</f>
        <v>330000</v>
      </c>
      <c r="N980" s="2" cm="1">
        <f t="array" ref="N980">IFERROR(INDEX(tblConsorcios[Prazo (meses)],MOD($J980,ROWS(tblConsorcios[Produto]))+1),"")</f>
        <v>240</v>
      </c>
      <c r="O980" s="20" cm="1">
        <f t="array" ref="O980">IFERROR(INDEX(tblConsorcios[Parcela Mensal (R$)],MOD($J980,ROWS(tblConsorcios[Produto]))+1),"")</f>
        <v>1771</v>
      </c>
      <c r="P980" s="20" t="str" cm="1">
        <f t="array" ref="P980">IFERROR(INDEX(tblClientes[Dividendo Mensal (R$)],INT($J980/ROWS(tblConsorcios[Produto]))+1),"")</f>
        <v/>
      </c>
      <c r="Q980" s="20" t="str">
        <f t="shared" si="46"/>
        <v/>
      </c>
      <c r="R980">
        <f t="shared" si="47"/>
        <v>0</v>
      </c>
    </row>
    <row r="981" spans="10:18" x14ac:dyDescent="0.2">
      <c r="J981">
        <f t="shared" si="45"/>
        <v>979</v>
      </c>
      <c r="K981" t="str" cm="1">
        <f t="array" ref="K981">IFERROR(INDEX(tblClientes[Cliente],INT($J981/ROWS(tblConsorcios[Produto]))+1),"")</f>
        <v/>
      </c>
      <c r="L981" t="str" cm="1">
        <f t="array" ref="L981">IFERROR(INDEX(tblConsorcios[Produto],MOD($J981,ROWS(tblConsorcios[Produto]))+1),"")</f>
        <v>Imóvel IE330 – 220m</v>
      </c>
      <c r="M981" s="20" cm="1">
        <f t="array" ref="M981">IFERROR(INDEX(tblConsorcios[Valor da Carta (R$)],MOD($J981,ROWS(tblConsorcios[Produto]))+1),"")</f>
        <v>330000</v>
      </c>
      <c r="N981" s="2" cm="1">
        <f t="array" ref="N981">IFERROR(INDEX(tblConsorcios[Prazo (meses)],MOD($J981,ROWS(tblConsorcios[Produto]))+1),"")</f>
        <v>220</v>
      </c>
      <c r="O981" s="20" cm="1">
        <f t="array" ref="O981">IFERROR(INDEX(tblConsorcios[Parcela Mensal (R$)],MOD($J981,ROWS(tblConsorcios[Produto]))+1),"")</f>
        <v>1917</v>
      </c>
      <c r="P981" s="20" t="str" cm="1">
        <f t="array" ref="P981">IFERROR(INDEX(tblClientes[Dividendo Mensal (R$)],INT($J981/ROWS(tblConsorcios[Produto]))+1),"")</f>
        <v/>
      </c>
      <c r="Q981" s="20" t="str">
        <f t="shared" si="46"/>
        <v/>
      </c>
      <c r="R981">
        <f t="shared" si="47"/>
        <v>0</v>
      </c>
    </row>
    <row r="982" spans="10:18" x14ac:dyDescent="0.2">
      <c r="J982">
        <f t="shared" si="45"/>
        <v>980</v>
      </c>
      <c r="K982" t="str" cm="1">
        <f t="array" ref="K982">IFERROR(INDEX(tblClientes[Cliente],INT($J982/ROWS(tblConsorcios[Produto]))+1),"")</f>
        <v/>
      </c>
      <c r="L982" t="str" cm="1">
        <f t="array" ref="L982">IFERROR(INDEX(tblConsorcios[Produto],MOD($J982,ROWS(tblConsorcios[Produto]))+1),"")</f>
        <v>Imóvel IE330 – 200m</v>
      </c>
      <c r="M982" s="20" cm="1">
        <f t="array" ref="M982">IFERROR(INDEX(tblConsorcios[Valor da Carta (R$)],MOD($J982,ROWS(tblConsorcios[Produto]))+1),"")</f>
        <v>330000</v>
      </c>
      <c r="N982" s="2" cm="1">
        <f t="array" ref="N982">IFERROR(INDEX(tblConsorcios[Prazo (meses)],MOD($J982,ROWS(tblConsorcios[Produto]))+1),"")</f>
        <v>200</v>
      </c>
      <c r="O982" s="20" cm="1">
        <f t="array" ref="O982">IFERROR(INDEX(tblConsorcios[Parcela Mensal (R$)],MOD($J982,ROWS(tblConsorcios[Produto]))+1),"")</f>
        <v>2092.1999999999998</v>
      </c>
      <c r="P982" s="20" t="str" cm="1">
        <f t="array" ref="P982">IFERROR(INDEX(tblClientes[Dividendo Mensal (R$)],INT($J982/ROWS(tblConsorcios[Produto]))+1),"")</f>
        <v/>
      </c>
      <c r="Q982" s="20" t="str">
        <f t="shared" si="46"/>
        <v/>
      </c>
      <c r="R982">
        <f t="shared" si="47"/>
        <v>0</v>
      </c>
    </row>
    <row r="983" spans="10:18" x14ac:dyDescent="0.2">
      <c r="J983">
        <f t="shared" si="45"/>
        <v>981</v>
      </c>
      <c r="K983" t="str" cm="1">
        <f t="array" ref="K983">IFERROR(INDEX(tblClientes[Cliente],INT($J983/ROWS(tblConsorcios[Produto]))+1),"")</f>
        <v/>
      </c>
      <c r="L983" t="str" cm="1">
        <f t="array" ref="L983">IFERROR(INDEX(tblConsorcios[Produto],MOD($J983,ROWS(tblConsorcios[Produto]))+1),"")</f>
        <v>Imóvel IE300 – 240m</v>
      </c>
      <c r="M983" s="20" cm="1">
        <f t="array" ref="M983">IFERROR(INDEX(tblConsorcios[Valor da Carta (R$)],MOD($J983,ROWS(tblConsorcios[Produto]))+1),"")</f>
        <v>300000</v>
      </c>
      <c r="N983" s="2" cm="1">
        <f t="array" ref="N983">IFERROR(INDEX(tblConsorcios[Prazo (meses)],MOD($J983,ROWS(tblConsorcios[Produto]))+1),"")</f>
        <v>240</v>
      </c>
      <c r="O983" s="20" cm="1">
        <f t="array" ref="O983">IFERROR(INDEX(tblConsorcios[Parcela Mensal (R$)],MOD($J983,ROWS(tblConsorcios[Produto]))+1),"")</f>
        <v>1610</v>
      </c>
      <c r="P983" s="20" t="str" cm="1">
        <f t="array" ref="P983">IFERROR(INDEX(tblClientes[Dividendo Mensal (R$)],INT($J983/ROWS(tblConsorcios[Produto]))+1),"")</f>
        <v/>
      </c>
      <c r="Q983" s="20" t="str">
        <f t="shared" si="46"/>
        <v/>
      </c>
      <c r="R983">
        <f t="shared" si="47"/>
        <v>0</v>
      </c>
    </row>
    <row r="984" spans="10:18" x14ac:dyDescent="0.2">
      <c r="J984">
        <f t="shared" si="45"/>
        <v>982</v>
      </c>
      <c r="K984" t="str" cm="1">
        <f t="array" ref="K984">IFERROR(INDEX(tblClientes[Cliente],INT($J984/ROWS(tblConsorcios[Produto]))+1),"")</f>
        <v/>
      </c>
      <c r="L984" t="str" cm="1">
        <f t="array" ref="L984">IFERROR(INDEX(tblConsorcios[Produto],MOD($J984,ROWS(tblConsorcios[Produto]))+1),"")</f>
        <v>Imóvel IE300 – 220m</v>
      </c>
      <c r="M984" s="20" cm="1">
        <f t="array" ref="M984">IFERROR(INDEX(tblConsorcios[Valor da Carta (R$)],MOD($J984,ROWS(tblConsorcios[Produto]))+1),"")</f>
        <v>300000</v>
      </c>
      <c r="N984" s="2" cm="1">
        <f t="array" ref="N984">IFERROR(INDEX(tblConsorcios[Prazo (meses)],MOD($J984,ROWS(tblConsorcios[Produto]))+1),"")</f>
        <v>220</v>
      </c>
      <c r="O984" s="20" cm="1">
        <f t="array" ref="O984">IFERROR(INDEX(tblConsorcios[Parcela Mensal (R$)],MOD($J984,ROWS(tblConsorcios[Produto]))+1),"")</f>
        <v>1742.73</v>
      </c>
      <c r="P984" s="20" t="str" cm="1">
        <f t="array" ref="P984">IFERROR(INDEX(tblClientes[Dividendo Mensal (R$)],INT($J984/ROWS(tblConsorcios[Produto]))+1),"")</f>
        <v/>
      </c>
      <c r="Q984" s="20" t="str">
        <f t="shared" si="46"/>
        <v/>
      </c>
      <c r="R984">
        <f t="shared" si="47"/>
        <v>0</v>
      </c>
    </row>
    <row r="985" spans="10:18" x14ac:dyDescent="0.2">
      <c r="J985">
        <f t="shared" si="45"/>
        <v>983</v>
      </c>
      <c r="K985" t="str" cm="1">
        <f t="array" ref="K985">IFERROR(INDEX(tblClientes[Cliente],INT($J985/ROWS(tblConsorcios[Produto]))+1),"")</f>
        <v/>
      </c>
      <c r="L985" t="str" cm="1">
        <f t="array" ref="L985">IFERROR(INDEX(tblConsorcios[Produto],MOD($J985,ROWS(tblConsorcios[Produto]))+1),"")</f>
        <v>Imóvel IE300 – 200m</v>
      </c>
      <c r="M985" s="20" cm="1">
        <f t="array" ref="M985">IFERROR(INDEX(tblConsorcios[Valor da Carta (R$)],MOD($J985,ROWS(tblConsorcios[Produto]))+1),"")</f>
        <v>300000</v>
      </c>
      <c r="N985" s="2" cm="1">
        <f t="array" ref="N985">IFERROR(INDEX(tblConsorcios[Prazo (meses)],MOD($J985,ROWS(tblConsorcios[Produto]))+1),"")</f>
        <v>200</v>
      </c>
      <c r="O985" s="20" cm="1">
        <f t="array" ref="O985">IFERROR(INDEX(tblConsorcios[Parcela Mensal (R$)],MOD($J985,ROWS(tblConsorcios[Produto]))+1),"")</f>
        <v>1902</v>
      </c>
      <c r="P985" s="20" t="str" cm="1">
        <f t="array" ref="P985">IFERROR(INDEX(tblClientes[Dividendo Mensal (R$)],INT($J985/ROWS(tblConsorcios[Produto]))+1),"")</f>
        <v/>
      </c>
      <c r="Q985" s="20" t="str">
        <f t="shared" si="46"/>
        <v/>
      </c>
      <c r="R985">
        <f t="shared" si="47"/>
        <v>0</v>
      </c>
    </row>
    <row r="986" spans="10:18" x14ac:dyDescent="0.2">
      <c r="J986">
        <f t="shared" si="45"/>
        <v>984</v>
      </c>
      <c r="K986" t="str" cm="1">
        <f t="array" ref="K986">IFERROR(INDEX(tblClientes[Cliente],INT($J986/ROWS(tblConsorcios[Produto]))+1),"")</f>
        <v/>
      </c>
      <c r="L986" t="str" cm="1">
        <f t="array" ref="L986">IFERROR(INDEX(tblConsorcios[Produto],MOD($J986,ROWS(tblConsorcios[Produto]))+1),"")</f>
        <v>Imóvel IE240 – 240m</v>
      </c>
      <c r="M986" s="20" cm="1">
        <f t="array" ref="M986">IFERROR(INDEX(tblConsorcios[Valor da Carta (R$)],MOD($J986,ROWS(tblConsorcios[Produto]))+1),"")</f>
        <v>240000</v>
      </c>
      <c r="N986" s="2" cm="1">
        <f t="array" ref="N986">IFERROR(INDEX(tblConsorcios[Prazo (meses)],MOD($J986,ROWS(tblConsorcios[Produto]))+1),"")</f>
        <v>240</v>
      </c>
      <c r="O986" s="20" cm="1">
        <f t="array" ref="O986">IFERROR(INDEX(tblConsorcios[Parcela Mensal (R$)],MOD($J986,ROWS(tblConsorcios[Produto]))+1),"")</f>
        <v>1288</v>
      </c>
      <c r="P986" s="20" t="str" cm="1">
        <f t="array" ref="P986">IFERROR(INDEX(tblClientes[Dividendo Mensal (R$)],INT($J986/ROWS(tblConsorcios[Produto]))+1),"")</f>
        <v/>
      </c>
      <c r="Q986" s="20" t="str">
        <f t="shared" si="46"/>
        <v/>
      </c>
      <c r="R986">
        <f t="shared" si="47"/>
        <v>0</v>
      </c>
    </row>
    <row r="987" spans="10:18" x14ac:dyDescent="0.2">
      <c r="J987">
        <f t="shared" si="45"/>
        <v>985</v>
      </c>
      <c r="K987" t="str" cm="1">
        <f t="array" ref="K987">IFERROR(INDEX(tblClientes[Cliente],INT($J987/ROWS(tblConsorcios[Produto]))+1),"")</f>
        <v/>
      </c>
      <c r="L987" t="str" cm="1">
        <f t="array" ref="L987">IFERROR(INDEX(tblConsorcios[Produto],MOD($J987,ROWS(tblConsorcios[Produto]))+1),"")</f>
        <v>Imóvel IE240 – 220m</v>
      </c>
      <c r="M987" s="20" cm="1">
        <f t="array" ref="M987">IFERROR(INDEX(tblConsorcios[Valor da Carta (R$)],MOD($J987,ROWS(tblConsorcios[Produto]))+1),"")</f>
        <v>240000</v>
      </c>
      <c r="N987" s="2" cm="1">
        <f t="array" ref="N987">IFERROR(INDEX(tblConsorcios[Prazo (meses)],MOD($J987,ROWS(tblConsorcios[Produto]))+1),"")</f>
        <v>220</v>
      </c>
      <c r="O987" s="20" cm="1">
        <f t="array" ref="O987">IFERROR(INDEX(tblConsorcios[Parcela Mensal (R$)],MOD($J987,ROWS(tblConsorcios[Produto]))+1),"")</f>
        <v>1394.18</v>
      </c>
      <c r="P987" s="20" t="str" cm="1">
        <f t="array" ref="P987">IFERROR(INDEX(tblClientes[Dividendo Mensal (R$)],INT($J987/ROWS(tblConsorcios[Produto]))+1),"")</f>
        <v/>
      </c>
      <c r="Q987" s="20" t="str">
        <f t="shared" si="46"/>
        <v/>
      </c>
      <c r="R987">
        <f t="shared" si="47"/>
        <v>0</v>
      </c>
    </row>
    <row r="988" spans="10:18" x14ac:dyDescent="0.2">
      <c r="J988">
        <f t="shared" si="45"/>
        <v>986</v>
      </c>
      <c r="K988" t="str" cm="1">
        <f t="array" ref="K988">IFERROR(INDEX(tblClientes[Cliente],INT($J988/ROWS(tblConsorcios[Produto]))+1),"")</f>
        <v/>
      </c>
      <c r="L988" t="str" cm="1">
        <f t="array" ref="L988">IFERROR(INDEX(tblConsorcios[Produto],MOD($J988,ROWS(tblConsorcios[Produto]))+1),"")</f>
        <v>Imóvel IE240 – 200m</v>
      </c>
      <c r="M988" s="20" cm="1">
        <f t="array" ref="M988">IFERROR(INDEX(tblConsorcios[Valor da Carta (R$)],MOD($J988,ROWS(tblConsorcios[Produto]))+1),"")</f>
        <v>240000</v>
      </c>
      <c r="N988" s="2" cm="1">
        <f t="array" ref="N988">IFERROR(INDEX(tblConsorcios[Prazo (meses)],MOD($J988,ROWS(tblConsorcios[Produto]))+1),"")</f>
        <v>200</v>
      </c>
      <c r="O988" s="20" cm="1">
        <f t="array" ref="O988">IFERROR(INDEX(tblConsorcios[Parcela Mensal (R$)],MOD($J988,ROWS(tblConsorcios[Produto]))+1),"")</f>
        <v>1521.6</v>
      </c>
      <c r="P988" s="20" t="str" cm="1">
        <f t="array" ref="P988">IFERROR(INDEX(tblClientes[Dividendo Mensal (R$)],INT($J988/ROWS(tblConsorcios[Produto]))+1),"")</f>
        <v/>
      </c>
      <c r="Q988" s="20" t="str">
        <f t="shared" si="46"/>
        <v/>
      </c>
      <c r="R988">
        <f t="shared" si="47"/>
        <v>0</v>
      </c>
    </row>
    <row r="989" spans="10:18" x14ac:dyDescent="0.2">
      <c r="J989">
        <f t="shared" si="45"/>
        <v>987</v>
      </c>
      <c r="K989" t="str" cm="1">
        <f t="array" ref="K989">IFERROR(INDEX(tblClientes[Cliente],INT($J989/ROWS(tblConsorcios[Produto]))+1),"")</f>
        <v/>
      </c>
      <c r="L989" t="str" cm="1">
        <f t="array" ref="L989">IFERROR(INDEX(tblConsorcios[Produto],MOD($J989,ROWS(tblConsorcios[Produto]))+1),"")</f>
        <v>Imóvel IE230 – 240m</v>
      </c>
      <c r="M989" s="20" cm="1">
        <f t="array" ref="M989">IFERROR(INDEX(tblConsorcios[Valor da Carta (R$)],MOD($J989,ROWS(tblConsorcios[Produto]))+1),"")</f>
        <v>230000</v>
      </c>
      <c r="N989" s="2" cm="1">
        <f t="array" ref="N989">IFERROR(INDEX(tblConsorcios[Prazo (meses)],MOD($J989,ROWS(tblConsorcios[Produto]))+1),"")</f>
        <v>240</v>
      </c>
      <c r="O989" s="20" cm="1">
        <f t="array" ref="O989">IFERROR(INDEX(tblConsorcios[Parcela Mensal (R$)],MOD($J989,ROWS(tblConsorcios[Produto]))+1),"")</f>
        <v>1234.33</v>
      </c>
      <c r="P989" s="20" t="str" cm="1">
        <f t="array" ref="P989">IFERROR(INDEX(tblClientes[Dividendo Mensal (R$)],INT($J989/ROWS(tblConsorcios[Produto]))+1),"")</f>
        <v/>
      </c>
      <c r="Q989" s="20" t="str">
        <f t="shared" si="46"/>
        <v/>
      </c>
      <c r="R989">
        <f t="shared" si="47"/>
        <v>0</v>
      </c>
    </row>
    <row r="990" spans="10:18" x14ac:dyDescent="0.2">
      <c r="J990">
        <f t="shared" si="45"/>
        <v>988</v>
      </c>
      <c r="K990" t="str" cm="1">
        <f t="array" ref="K990">IFERROR(INDEX(tblClientes[Cliente],INT($J990/ROWS(tblConsorcios[Produto]))+1),"")</f>
        <v/>
      </c>
      <c r="L990" t="str" cm="1">
        <f t="array" ref="L990">IFERROR(INDEX(tblConsorcios[Produto],MOD($J990,ROWS(tblConsorcios[Produto]))+1),"")</f>
        <v>Imóvel IE230 – 220m</v>
      </c>
      <c r="M990" s="20" cm="1">
        <f t="array" ref="M990">IFERROR(INDEX(tblConsorcios[Valor da Carta (R$)],MOD($J990,ROWS(tblConsorcios[Produto]))+1),"")</f>
        <v>230000</v>
      </c>
      <c r="N990" s="2" cm="1">
        <f t="array" ref="N990">IFERROR(INDEX(tblConsorcios[Prazo (meses)],MOD($J990,ROWS(tblConsorcios[Produto]))+1),"")</f>
        <v>220</v>
      </c>
      <c r="O990" s="20" cm="1">
        <f t="array" ref="O990">IFERROR(INDEX(tblConsorcios[Parcela Mensal (R$)],MOD($J990,ROWS(tblConsorcios[Produto]))+1),"")</f>
        <v>1336.09</v>
      </c>
      <c r="P990" s="20" t="str" cm="1">
        <f t="array" ref="P990">IFERROR(INDEX(tblClientes[Dividendo Mensal (R$)],INT($J990/ROWS(tblConsorcios[Produto]))+1),"")</f>
        <v/>
      </c>
      <c r="Q990" s="20" t="str">
        <f t="shared" si="46"/>
        <v/>
      </c>
      <c r="R990">
        <f t="shared" si="47"/>
        <v>0</v>
      </c>
    </row>
    <row r="991" spans="10:18" x14ac:dyDescent="0.2">
      <c r="J991">
        <f t="shared" si="45"/>
        <v>989</v>
      </c>
      <c r="K991" t="str" cm="1">
        <f t="array" ref="K991">IFERROR(INDEX(tblClientes[Cliente],INT($J991/ROWS(tblConsorcios[Produto]))+1),"")</f>
        <v/>
      </c>
      <c r="L991" t="str" cm="1">
        <f t="array" ref="L991">IFERROR(INDEX(tblConsorcios[Produto],MOD($J991,ROWS(tblConsorcios[Produto]))+1),"")</f>
        <v>Imóvel IE230 – 200m</v>
      </c>
      <c r="M991" s="20" cm="1">
        <f t="array" ref="M991">IFERROR(INDEX(tblConsorcios[Valor da Carta (R$)],MOD($J991,ROWS(tblConsorcios[Produto]))+1),"")</f>
        <v>230000</v>
      </c>
      <c r="N991" s="2" cm="1">
        <f t="array" ref="N991">IFERROR(INDEX(tblConsorcios[Prazo (meses)],MOD($J991,ROWS(tblConsorcios[Produto]))+1),"")</f>
        <v>200</v>
      </c>
      <c r="O991" s="20" cm="1">
        <f t="array" ref="O991">IFERROR(INDEX(tblConsorcios[Parcela Mensal (R$)],MOD($J991,ROWS(tblConsorcios[Produto]))+1),"")</f>
        <v>1458.2</v>
      </c>
      <c r="P991" s="20" t="str" cm="1">
        <f t="array" ref="P991">IFERROR(INDEX(tblClientes[Dividendo Mensal (R$)],INT($J991/ROWS(tblConsorcios[Produto]))+1),"")</f>
        <v/>
      </c>
      <c r="Q991" s="20" t="str">
        <f t="shared" si="46"/>
        <v/>
      </c>
      <c r="R991">
        <f t="shared" si="47"/>
        <v>0</v>
      </c>
    </row>
    <row r="992" spans="10:18" x14ac:dyDescent="0.2">
      <c r="J992">
        <f t="shared" si="45"/>
        <v>990</v>
      </c>
      <c r="K992" t="str" cm="1">
        <f t="array" ref="K992">IFERROR(INDEX(tblClientes[Cliente],INT($J992/ROWS(tblConsorcios[Produto]))+1),"")</f>
        <v/>
      </c>
      <c r="L992" t="str" cm="1">
        <f t="array" ref="L992">IFERROR(INDEX(tblConsorcios[Produto],MOD($J992,ROWS(tblConsorcios[Produto]))+1),"")</f>
        <v>Imóvel IE220 – 240m</v>
      </c>
      <c r="M992" s="20" cm="1">
        <f t="array" ref="M992">IFERROR(INDEX(tblConsorcios[Valor da Carta (R$)],MOD($J992,ROWS(tblConsorcios[Produto]))+1),"")</f>
        <v>220000</v>
      </c>
      <c r="N992" s="2" cm="1">
        <f t="array" ref="N992">IFERROR(INDEX(tblConsorcios[Prazo (meses)],MOD($J992,ROWS(tblConsorcios[Produto]))+1),"")</f>
        <v>240</v>
      </c>
      <c r="O992" s="20" cm="1">
        <f t="array" ref="O992">IFERROR(INDEX(tblConsorcios[Parcela Mensal (R$)],MOD($J992,ROWS(tblConsorcios[Produto]))+1),"")</f>
        <v>1180.67</v>
      </c>
      <c r="P992" s="20" t="str" cm="1">
        <f t="array" ref="P992">IFERROR(INDEX(tblClientes[Dividendo Mensal (R$)],INT($J992/ROWS(tblConsorcios[Produto]))+1),"")</f>
        <v/>
      </c>
      <c r="Q992" s="20" t="str">
        <f t="shared" si="46"/>
        <v/>
      </c>
      <c r="R992">
        <f t="shared" si="47"/>
        <v>0</v>
      </c>
    </row>
    <row r="993" spans="10:18" x14ac:dyDescent="0.2">
      <c r="J993">
        <f t="shared" si="45"/>
        <v>991</v>
      </c>
      <c r="K993" t="str" cm="1">
        <f t="array" ref="K993">IFERROR(INDEX(tblClientes[Cliente],INT($J993/ROWS(tblConsorcios[Produto]))+1),"")</f>
        <v/>
      </c>
      <c r="L993" t="str" cm="1">
        <f t="array" ref="L993">IFERROR(INDEX(tblConsorcios[Produto],MOD($J993,ROWS(tblConsorcios[Produto]))+1),"")</f>
        <v>Imóvel IE220 – 220m</v>
      </c>
      <c r="M993" s="20" cm="1">
        <f t="array" ref="M993">IFERROR(INDEX(tblConsorcios[Valor da Carta (R$)],MOD($J993,ROWS(tblConsorcios[Produto]))+1),"")</f>
        <v>220000</v>
      </c>
      <c r="N993" s="2" cm="1">
        <f t="array" ref="N993">IFERROR(INDEX(tblConsorcios[Prazo (meses)],MOD($J993,ROWS(tblConsorcios[Produto]))+1),"")</f>
        <v>220</v>
      </c>
      <c r="O993" s="20" cm="1">
        <f t="array" ref="O993">IFERROR(INDEX(tblConsorcios[Parcela Mensal (R$)],MOD($J993,ROWS(tblConsorcios[Produto]))+1),"")</f>
        <v>1278</v>
      </c>
      <c r="P993" s="20" t="str" cm="1">
        <f t="array" ref="P993">IFERROR(INDEX(tblClientes[Dividendo Mensal (R$)],INT($J993/ROWS(tblConsorcios[Produto]))+1),"")</f>
        <v/>
      </c>
      <c r="Q993" s="20" t="str">
        <f t="shared" si="46"/>
        <v/>
      </c>
      <c r="R993">
        <f t="shared" si="47"/>
        <v>0</v>
      </c>
    </row>
    <row r="994" spans="10:18" x14ac:dyDescent="0.2">
      <c r="J994">
        <f t="shared" si="45"/>
        <v>992</v>
      </c>
      <c r="K994" t="str" cm="1">
        <f t="array" ref="K994">IFERROR(INDEX(tblClientes[Cliente],INT($J994/ROWS(tblConsorcios[Produto]))+1),"")</f>
        <v/>
      </c>
      <c r="L994" t="str" cm="1">
        <f t="array" ref="L994">IFERROR(INDEX(tblConsorcios[Produto],MOD($J994,ROWS(tblConsorcios[Produto]))+1),"")</f>
        <v>Imóvel IE220 – 200m</v>
      </c>
      <c r="M994" s="20" cm="1">
        <f t="array" ref="M994">IFERROR(INDEX(tblConsorcios[Valor da Carta (R$)],MOD($J994,ROWS(tblConsorcios[Produto]))+1),"")</f>
        <v>220000</v>
      </c>
      <c r="N994" s="2" cm="1">
        <f t="array" ref="N994">IFERROR(INDEX(tblConsorcios[Prazo (meses)],MOD($J994,ROWS(tblConsorcios[Produto]))+1),"")</f>
        <v>200</v>
      </c>
      <c r="O994" s="20" cm="1">
        <f t="array" ref="O994">IFERROR(INDEX(tblConsorcios[Parcela Mensal (R$)],MOD($J994,ROWS(tblConsorcios[Produto]))+1),"")</f>
        <v>1394.8</v>
      </c>
      <c r="P994" s="20" t="str" cm="1">
        <f t="array" ref="P994">IFERROR(INDEX(tblClientes[Dividendo Mensal (R$)],INT($J994/ROWS(tblConsorcios[Produto]))+1),"")</f>
        <v/>
      </c>
      <c r="Q994" s="20" t="str">
        <f t="shared" si="46"/>
        <v/>
      </c>
      <c r="R994">
        <f t="shared" si="47"/>
        <v>0</v>
      </c>
    </row>
    <row r="995" spans="10:18" x14ac:dyDescent="0.2">
      <c r="J995">
        <f t="shared" si="45"/>
        <v>993</v>
      </c>
      <c r="K995" t="str" cm="1">
        <f t="array" ref="K995">IFERROR(INDEX(tblClientes[Cliente],INT($J995/ROWS(tblConsorcios[Produto]))+1),"")</f>
        <v/>
      </c>
      <c r="L995" t="str" cm="1">
        <f t="array" ref="L995">IFERROR(INDEX(tblConsorcios[Produto],MOD($J995,ROWS(tblConsorcios[Produto]))+1),"")</f>
        <v>Imóvel IE200 – 240m</v>
      </c>
      <c r="M995" s="20" cm="1">
        <f t="array" ref="M995">IFERROR(INDEX(tblConsorcios[Valor da Carta (R$)],MOD($J995,ROWS(tblConsorcios[Produto]))+1),"")</f>
        <v>200000</v>
      </c>
      <c r="N995" s="2" cm="1">
        <f t="array" ref="N995">IFERROR(INDEX(tblConsorcios[Prazo (meses)],MOD($J995,ROWS(tblConsorcios[Produto]))+1),"")</f>
        <v>240</v>
      </c>
      <c r="O995" s="20" cm="1">
        <f t="array" ref="O995">IFERROR(INDEX(tblConsorcios[Parcela Mensal (R$)],MOD($J995,ROWS(tblConsorcios[Produto]))+1),"")</f>
        <v>1073.33</v>
      </c>
      <c r="P995" s="20" t="str" cm="1">
        <f t="array" ref="P995">IFERROR(INDEX(tblClientes[Dividendo Mensal (R$)],INT($J995/ROWS(tblConsorcios[Produto]))+1),"")</f>
        <v/>
      </c>
      <c r="Q995" s="20" t="str">
        <f t="shared" si="46"/>
        <v/>
      </c>
      <c r="R995">
        <f t="shared" si="47"/>
        <v>0</v>
      </c>
    </row>
    <row r="996" spans="10:18" x14ac:dyDescent="0.2">
      <c r="J996">
        <f t="shared" si="45"/>
        <v>994</v>
      </c>
      <c r="K996" t="str" cm="1">
        <f t="array" ref="K996">IFERROR(INDEX(tblClientes[Cliente],INT($J996/ROWS(tblConsorcios[Produto]))+1),"")</f>
        <v/>
      </c>
      <c r="L996" t="str" cm="1">
        <f t="array" ref="L996">IFERROR(INDEX(tblConsorcios[Produto],MOD($J996,ROWS(tblConsorcios[Produto]))+1),"")</f>
        <v>Imóvel IE200 – 220m</v>
      </c>
      <c r="M996" s="20" cm="1">
        <f t="array" ref="M996">IFERROR(INDEX(tblConsorcios[Valor da Carta (R$)],MOD($J996,ROWS(tblConsorcios[Produto]))+1),"")</f>
        <v>200000</v>
      </c>
      <c r="N996" s="2" cm="1">
        <f t="array" ref="N996">IFERROR(INDEX(tblConsorcios[Prazo (meses)],MOD($J996,ROWS(tblConsorcios[Produto]))+1),"")</f>
        <v>220</v>
      </c>
      <c r="O996" s="20" cm="1">
        <f t="array" ref="O996">IFERROR(INDEX(tblConsorcios[Parcela Mensal (R$)],MOD($J996,ROWS(tblConsorcios[Produto]))+1),"")</f>
        <v>1161.82</v>
      </c>
      <c r="P996" s="20" t="str" cm="1">
        <f t="array" ref="P996">IFERROR(INDEX(tblClientes[Dividendo Mensal (R$)],INT($J996/ROWS(tblConsorcios[Produto]))+1),"")</f>
        <v/>
      </c>
      <c r="Q996" s="20" t="str">
        <f t="shared" si="46"/>
        <v/>
      </c>
      <c r="R996">
        <f t="shared" si="47"/>
        <v>0</v>
      </c>
    </row>
    <row r="997" spans="10:18" x14ac:dyDescent="0.2">
      <c r="J997">
        <f t="shared" si="45"/>
        <v>995</v>
      </c>
      <c r="K997" t="str" cm="1">
        <f t="array" ref="K997">IFERROR(INDEX(tblClientes[Cliente],INT($J997/ROWS(tblConsorcios[Produto]))+1),"")</f>
        <v/>
      </c>
      <c r="L997" t="str" cm="1">
        <f t="array" ref="L997">IFERROR(INDEX(tblConsorcios[Produto],MOD($J997,ROWS(tblConsorcios[Produto]))+1),"")</f>
        <v>Imóvel IE200 – 200m</v>
      </c>
      <c r="M997" s="20" cm="1">
        <f t="array" ref="M997">IFERROR(INDEX(tblConsorcios[Valor da Carta (R$)],MOD($J997,ROWS(tblConsorcios[Produto]))+1),"")</f>
        <v>200000</v>
      </c>
      <c r="N997" s="2" cm="1">
        <f t="array" ref="N997">IFERROR(INDEX(tblConsorcios[Prazo (meses)],MOD($J997,ROWS(tblConsorcios[Produto]))+1),"")</f>
        <v>200</v>
      </c>
      <c r="O997" s="20" cm="1">
        <f t="array" ref="O997">IFERROR(INDEX(tblConsorcios[Parcela Mensal (R$)],MOD($J997,ROWS(tblConsorcios[Produto]))+1),"")</f>
        <v>1268</v>
      </c>
      <c r="P997" s="20" t="str" cm="1">
        <f t="array" ref="P997">IFERROR(INDEX(tblClientes[Dividendo Mensal (R$)],INT($J997/ROWS(tblConsorcios[Produto]))+1),"")</f>
        <v/>
      </c>
      <c r="Q997" s="20" t="str">
        <f t="shared" si="46"/>
        <v/>
      </c>
      <c r="R997">
        <f t="shared" si="47"/>
        <v>0</v>
      </c>
    </row>
    <row r="998" spans="10:18" x14ac:dyDescent="0.2">
      <c r="J998">
        <f t="shared" si="45"/>
        <v>996</v>
      </c>
      <c r="K998" t="str" cm="1">
        <f t="array" ref="K998">IFERROR(INDEX(tblClientes[Cliente],INT($J998/ROWS(tblConsorcios[Produto]))+1),"")</f>
        <v/>
      </c>
      <c r="L998" t="str" cm="1">
        <f t="array" ref="L998">IFERROR(INDEX(tblConsorcios[Produto],MOD($J998,ROWS(tblConsorcios[Produto]))+1),"")</f>
        <v>Imóvel IE150 – 240m</v>
      </c>
      <c r="M998" s="20" cm="1">
        <f t="array" ref="M998">IFERROR(INDEX(tblConsorcios[Valor da Carta (R$)],MOD($J998,ROWS(tblConsorcios[Produto]))+1),"")</f>
        <v>150000</v>
      </c>
      <c r="N998" s="2" cm="1">
        <f t="array" ref="N998">IFERROR(INDEX(tblConsorcios[Prazo (meses)],MOD($J998,ROWS(tblConsorcios[Produto]))+1),"")</f>
        <v>240</v>
      </c>
      <c r="O998" s="20" cm="1">
        <f t="array" ref="O998">IFERROR(INDEX(tblConsorcios[Parcela Mensal (R$)],MOD($J998,ROWS(tblConsorcios[Produto]))+1),"")</f>
        <v>805</v>
      </c>
      <c r="P998" s="20" t="str" cm="1">
        <f t="array" ref="P998">IFERROR(INDEX(tblClientes[Dividendo Mensal (R$)],INT($J998/ROWS(tblConsorcios[Produto]))+1),"")</f>
        <v/>
      </c>
      <c r="Q998" s="20" t="str">
        <f t="shared" si="46"/>
        <v/>
      </c>
      <c r="R998">
        <f t="shared" si="47"/>
        <v>0</v>
      </c>
    </row>
    <row r="999" spans="10:18" x14ac:dyDescent="0.2">
      <c r="J999">
        <f t="shared" si="45"/>
        <v>997</v>
      </c>
      <c r="K999" t="str" cm="1">
        <f t="array" ref="K999">IFERROR(INDEX(tblClientes[Cliente],INT($J999/ROWS(tblConsorcios[Produto]))+1),"")</f>
        <v/>
      </c>
      <c r="L999" t="str" cm="1">
        <f t="array" ref="L999">IFERROR(INDEX(tblConsorcios[Produto],MOD($J999,ROWS(tblConsorcios[Produto]))+1),"")</f>
        <v>Imóvel IE150 – 220m</v>
      </c>
      <c r="M999" s="20" cm="1">
        <f t="array" ref="M999">IFERROR(INDEX(tblConsorcios[Valor da Carta (R$)],MOD($J999,ROWS(tblConsorcios[Produto]))+1),"")</f>
        <v>150000</v>
      </c>
      <c r="N999" s="2" cm="1">
        <f t="array" ref="N999">IFERROR(INDEX(tblConsorcios[Prazo (meses)],MOD($J999,ROWS(tblConsorcios[Produto]))+1),"")</f>
        <v>220</v>
      </c>
      <c r="O999" s="20" cm="1">
        <f t="array" ref="O999">IFERROR(INDEX(tblConsorcios[Parcela Mensal (R$)],MOD($J999,ROWS(tblConsorcios[Produto]))+1),"")</f>
        <v>871.36</v>
      </c>
      <c r="P999" s="20" t="str" cm="1">
        <f t="array" ref="P999">IFERROR(INDEX(tblClientes[Dividendo Mensal (R$)],INT($J999/ROWS(tblConsorcios[Produto]))+1),"")</f>
        <v/>
      </c>
      <c r="Q999" s="20" t="str">
        <f t="shared" si="46"/>
        <v/>
      </c>
      <c r="R999">
        <f t="shared" si="47"/>
        <v>0</v>
      </c>
    </row>
    <row r="1000" spans="10:18" x14ac:dyDescent="0.2">
      <c r="J1000">
        <f t="shared" si="45"/>
        <v>998</v>
      </c>
      <c r="K1000" t="str" cm="1">
        <f t="array" ref="K1000">IFERROR(INDEX(tblClientes[Cliente],INT($J1000/ROWS(tblConsorcios[Produto]))+1),"")</f>
        <v/>
      </c>
      <c r="L1000" t="str" cm="1">
        <f t="array" ref="L1000">IFERROR(INDEX(tblConsorcios[Produto],MOD($J1000,ROWS(tblConsorcios[Produto]))+1),"")</f>
        <v>Imóvel IE150 – 200m</v>
      </c>
      <c r="M1000" s="20" cm="1">
        <f t="array" ref="M1000">IFERROR(INDEX(tblConsorcios[Valor da Carta (R$)],MOD($J1000,ROWS(tblConsorcios[Produto]))+1),"")</f>
        <v>150000</v>
      </c>
      <c r="N1000" s="2" cm="1">
        <f t="array" ref="N1000">IFERROR(INDEX(tblConsorcios[Prazo (meses)],MOD($J1000,ROWS(tblConsorcios[Produto]))+1),"")</f>
        <v>200</v>
      </c>
      <c r="O1000" s="20" cm="1">
        <f t="array" ref="O1000">IFERROR(INDEX(tblConsorcios[Parcela Mensal (R$)],MOD($J1000,ROWS(tblConsorcios[Produto]))+1),"")</f>
        <v>951</v>
      </c>
      <c r="P1000" s="20" t="str" cm="1">
        <f t="array" ref="P1000">IFERROR(INDEX(tblClientes[Dividendo Mensal (R$)],INT($J1000/ROWS(tblConsorcios[Produto]))+1),"")</f>
        <v/>
      </c>
      <c r="Q1000" s="20" t="str">
        <f t="shared" si="46"/>
        <v/>
      </c>
      <c r="R1000">
        <f t="shared" si="47"/>
        <v>0</v>
      </c>
    </row>
    <row r="1001" spans="10:18" x14ac:dyDescent="0.2">
      <c r="J1001">
        <f t="shared" si="45"/>
        <v>999</v>
      </c>
      <c r="K1001" t="str" cm="1">
        <f t="array" ref="K1001">IFERROR(INDEX(tblClientes[Cliente],INT($J1001/ROWS(tblConsorcios[Produto]))+1),"")</f>
        <v/>
      </c>
      <c r="L1001" t="str" cm="1">
        <f t="array" ref="L1001">IFERROR(INDEX(tblConsorcios[Produto],MOD($J1001,ROWS(tblConsorcios[Produto]))+1),"")</f>
        <v>Imóvel IE140 – 240m</v>
      </c>
      <c r="M1001" s="20" cm="1">
        <f t="array" ref="M1001">IFERROR(INDEX(tblConsorcios[Valor da Carta (R$)],MOD($J1001,ROWS(tblConsorcios[Produto]))+1),"")</f>
        <v>140000</v>
      </c>
      <c r="N1001" s="2" cm="1">
        <f t="array" ref="N1001">IFERROR(INDEX(tblConsorcios[Prazo (meses)],MOD($J1001,ROWS(tblConsorcios[Produto]))+1),"")</f>
        <v>240</v>
      </c>
      <c r="O1001" s="20" cm="1">
        <f t="array" ref="O1001">IFERROR(INDEX(tblConsorcios[Parcela Mensal (R$)],MOD($J1001,ROWS(tblConsorcios[Produto]))+1),"")</f>
        <v>751.33</v>
      </c>
      <c r="P1001" s="20" t="str" cm="1">
        <f t="array" ref="P1001">IFERROR(INDEX(tblClientes[Dividendo Mensal (R$)],INT($J1001/ROWS(tblConsorcios[Produto]))+1),"")</f>
        <v/>
      </c>
      <c r="Q1001" s="20" t="str">
        <f t="shared" si="46"/>
        <v/>
      </c>
      <c r="R1001">
        <f t="shared" si="47"/>
        <v>0</v>
      </c>
    </row>
    <row r="1002" spans="10:18" x14ac:dyDescent="0.2">
      <c r="J1002">
        <f t="shared" si="45"/>
        <v>1000</v>
      </c>
      <c r="K1002" t="str" cm="1">
        <f t="array" ref="K1002">IFERROR(INDEX(tblClientes[Cliente],INT($J1002/ROWS(tblConsorcios[Produto]))+1),"")</f>
        <v/>
      </c>
      <c r="L1002" t="str" cm="1">
        <f t="array" ref="L1002">IFERROR(INDEX(tblConsorcios[Produto],MOD($J1002,ROWS(tblConsorcios[Produto]))+1),"")</f>
        <v>Imóvel IE140 – 220m</v>
      </c>
      <c r="M1002" s="20" cm="1">
        <f t="array" ref="M1002">IFERROR(INDEX(tblConsorcios[Valor da Carta (R$)],MOD($J1002,ROWS(tblConsorcios[Produto]))+1),"")</f>
        <v>140000</v>
      </c>
      <c r="N1002" s="2" cm="1">
        <f t="array" ref="N1002">IFERROR(INDEX(tblConsorcios[Prazo (meses)],MOD($J1002,ROWS(tblConsorcios[Produto]))+1),"")</f>
        <v>220</v>
      </c>
      <c r="O1002" s="20" cm="1">
        <f t="array" ref="O1002">IFERROR(INDEX(tblConsorcios[Parcela Mensal (R$)],MOD($J1002,ROWS(tblConsorcios[Produto]))+1),"")</f>
        <v>813.27</v>
      </c>
      <c r="P1002" s="20" t="str" cm="1">
        <f t="array" ref="P1002">IFERROR(INDEX(tblClientes[Dividendo Mensal (R$)],INT($J1002/ROWS(tblConsorcios[Produto]))+1),"")</f>
        <v/>
      </c>
      <c r="Q1002" s="20" t="str">
        <f t="shared" si="46"/>
        <v/>
      </c>
      <c r="R1002">
        <f t="shared" si="47"/>
        <v>0</v>
      </c>
    </row>
    <row r="1003" spans="10:18" x14ac:dyDescent="0.2">
      <c r="J1003">
        <f t="shared" si="45"/>
        <v>1001</v>
      </c>
      <c r="K1003" t="str" cm="1">
        <f t="array" ref="K1003">IFERROR(INDEX(tblClientes[Cliente],INT($J1003/ROWS(tblConsorcios[Produto]))+1),"")</f>
        <v/>
      </c>
      <c r="L1003" t="str" cm="1">
        <f t="array" ref="L1003">IFERROR(INDEX(tblConsorcios[Produto],MOD($J1003,ROWS(tblConsorcios[Produto]))+1),"")</f>
        <v>Imóvel IE140 – 200m</v>
      </c>
      <c r="M1003" s="20" cm="1">
        <f t="array" ref="M1003">IFERROR(INDEX(tblConsorcios[Valor da Carta (R$)],MOD($J1003,ROWS(tblConsorcios[Produto]))+1),"")</f>
        <v>140000</v>
      </c>
      <c r="N1003" s="2" cm="1">
        <f t="array" ref="N1003">IFERROR(INDEX(tblConsorcios[Prazo (meses)],MOD($J1003,ROWS(tblConsorcios[Produto]))+1),"")</f>
        <v>200</v>
      </c>
      <c r="O1003" s="20" cm="1">
        <f t="array" ref="O1003">IFERROR(INDEX(tblConsorcios[Parcela Mensal (R$)],MOD($J1003,ROWS(tblConsorcios[Produto]))+1),"")</f>
        <v>887.6</v>
      </c>
      <c r="P1003" s="20" t="str" cm="1">
        <f t="array" ref="P1003">IFERROR(INDEX(tblClientes[Dividendo Mensal (R$)],INT($J1003/ROWS(tblConsorcios[Produto]))+1),"")</f>
        <v/>
      </c>
      <c r="Q1003" s="20" t="str">
        <f t="shared" si="46"/>
        <v/>
      </c>
      <c r="R1003">
        <f t="shared" si="47"/>
        <v>0</v>
      </c>
    </row>
    <row r="1004" spans="10:18" x14ac:dyDescent="0.2">
      <c r="J1004">
        <f t="shared" si="45"/>
        <v>1002</v>
      </c>
      <c r="K1004" t="str" cm="1">
        <f t="array" ref="K1004">IFERROR(INDEX(tblClientes[Cliente],INT($J1004/ROWS(tblConsorcios[Produto]))+1),"")</f>
        <v/>
      </c>
      <c r="L1004" t="str" cm="1">
        <f t="array" ref="L1004">IFERROR(INDEX(tblConsorcios[Produto],MOD($J1004,ROWS(tblConsorcios[Produto]))+1),"")</f>
        <v>Imóvel IE130 – 240m</v>
      </c>
      <c r="M1004" s="20" cm="1">
        <f t="array" ref="M1004">IFERROR(INDEX(tblConsorcios[Valor da Carta (R$)],MOD($J1004,ROWS(tblConsorcios[Produto]))+1),"")</f>
        <v>130000</v>
      </c>
      <c r="N1004" s="2" cm="1">
        <f t="array" ref="N1004">IFERROR(INDEX(tblConsorcios[Prazo (meses)],MOD($J1004,ROWS(tblConsorcios[Produto]))+1),"")</f>
        <v>240</v>
      </c>
      <c r="O1004" s="20" cm="1">
        <f t="array" ref="O1004">IFERROR(INDEX(tblConsorcios[Parcela Mensal (R$)],MOD($J1004,ROWS(tblConsorcios[Produto]))+1),"")</f>
        <v>697.67</v>
      </c>
      <c r="P1004" s="20" t="str" cm="1">
        <f t="array" ref="P1004">IFERROR(INDEX(tblClientes[Dividendo Mensal (R$)],INT($J1004/ROWS(tblConsorcios[Produto]))+1),"")</f>
        <v/>
      </c>
      <c r="Q1004" s="20" t="str">
        <f t="shared" si="46"/>
        <v/>
      </c>
      <c r="R1004">
        <f t="shared" si="47"/>
        <v>0</v>
      </c>
    </row>
    <row r="1005" spans="10:18" x14ac:dyDescent="0.2">
      <c r="J1005">
        <f t="shared" si="45"/>
        <v>1003</v>
      </c>
      <c r="K1005" t="str" cm="1">
        <f t="array" ref="K1005">IFERROR(INDEX(tblClientes[Cliente],INT($J1005/ROWS(tblConsorcios[Produto]))+1),"")</f>
        <v/>
      </c>
      <c r="L1005" t="str" cm="1">
        <f t="array" ref="L1005">IFERROR(INDEX(tblConsorcios[Produto],MOD($J1005,ROWS(tblConsorcios[Produto]))+1),"")</f>
        <v>Imóvel IE130 – 220m</v>
      </c>
      <c r="M1005" s="20" cm="1">
        <f t="array" ref="M1005">IFERROR(INDEX(tblConsorcios[Valor da Carta (R$)],MOD($J1005,ROWS(tblConsorcios[Produto]))+1),"")</f>
        <v>130000</v>
      </c>
      <c r="N1005" s="2" cm="1">
        <f t="array" ref="N1005">IFERROR(INDEX(tblConsorcios[Prazo (meses)],MOD($J1005,ROWS(tblConsorcios[Produto]))+1),"")</f>
        <v>220</v>
      </c>
      <c r="O1005" s="20" cm="1">
        <f t="array" ref="O1005">IFERROR(INDEX(tblConsorcios[Parcela Mensal (R$)],MOD($J1005,ROWS(tblConsorcios[Produto]))+1),"")</f>
        <v>755.18</v>
      </c>
      <c r="P1005" s="20" t="str" cm="1">
        <f t="array" ref="P1005">IFERROR(INDEX(tblClientes[Dividendo Mensal (R$)],INT($J1005/ROWS(tblConsorcios[Produto]))+1),"")</f>
        <v/>
      </c>
      <c r="Q1005" s="20" t="str">
        <f t="shared" si="46"/>
        <v/>
      </c>
      <c r="R1005">
        <f t="shared" si="47"/>
        <v>0</v>
      </c>
    </row>
    <row r="1006" spans="10:18" x14ac:dyDescent="0.2">
      <c r="J1006">
        <f t="shared" si="45"/>
        <v>1004</v>
      </c>
      <c r="K1006" t="str" cm="1">
        <f t="array" ref="K1006">IFERROR(INDEX(tblClientes[Cliente],INT($J1006/ROWS(tblConsorcios[Produto]))+1),"")</f>
        <v/>
      </c>
      <c r="L1006" t="str" cm="1">
        <f t="array" ref="L1006">IFERROR(INDEX(tblConsorcios[Produto],MOD($J1006,ROWS(tblConsorcios[Produto]))+1),"")</f>
        <v>Imóvel IE130 – 200m</v>
      </c>
      <c r="M1006" s="20" cm="1">
        <f t="array" ref="M1006">IFERROR(INDEX(tblConsorcios[Valor da Carta (R$)],MOD($J1006,ROWS(tblConsorcios[Produto]))+1),"")</f>
        <v>130000</v>
      </c>
      <c r="N1006" s="2" cm="1">
        <f t="array" ref="N1006">IFERROR(INDEX(tblConsorcios[Prazo (meses)],MOD($J1006,ROWS(tblConsorcios[Produto]))+1),"")</f>
        <v>200</v>
      </c>
      <c r="O1006" s="20" cm="1">
        <f t="array" ref="O1006">IFERROR(INDEX(tblConsorcios[Parcela Mensal (R$)],MOD($J1006,ROWS(tblConsorcios[Produto]))+1),"")</f>
        <v>824.2</v>
      </c>
      <c r="P1006" s="20" t="str" cm="1">
        <f t="array" ref="P1006">IFERROR(INDEX(tblClientes[Dividendo Mensal (R$)],INT($J1006/ROWS(tblConsorcios[Produto]))+1),"")</f>
        <v/>
      </c>
      <c r="Q1006" s="20" t="str">
        <f t="shared" si="46"/>
        <v/>
      </c>
      <c r="R1006">
        <f t="shared" si="47"/>
        <v>0</v>
      </c>
    </row>
    <row r="1007" spans="10:18" x14ac:dyDescent="0.2">
      <c r="J1007">
        <f t="shared" si="45"/>
        <v>1005</v>
      </c>
      <c r="K1007" t="str" cm="1">
        <f t="array" ref="K1007">IFERROR(INDEX(tblClientes[Cliente],INT($J1007/ROWS(tblConsorcios[Produto]))+1),"")</f>
        <v/>
      </c>
      <c r="L1007" t="str" cm="1">
        <f t="array" ref="L1007">IFERROR(INDEX(tblConsorcios[Produto],MOD($J1007,ROWS(tblConsorcios[Produto]))+1),"")</f>
        <v>Imóvel IE120 – 240m</v>
      </c>
      <c r="M1007" s="20" cm="1">
        <f t="array" ref="M1007">IFERROR(INDEX(tblConsorcios[Valor da Carta (R$)],MOD($J1007,ROWS(tblConsorcios[Produto]))+1),"")</f>
        <v>120000</v>
      </c>
      <c r="N1007" s="2" cm="1">
        <f t="array" ref="N1007">IFERROR(INDEX(tblConsorcios[Prazo (meses)],MOD($J1007,ROWS(tblConsorcios[Produto]))+1),"")</f>
        <v>240</v>
      </c>
      <c r="O1007" s="20" cm="1">
        <f t="array" ref="O1007">IFERROR(INDEX(tblConsorcios[Parcela Mensal (R$)],MOD($J1007,ROWS(tblConsorcios[Produto]))+1),"")</f>
        <v>644</v>
      </c>
      <c r="P1007" s="20" t="str" cm="1">
        <f t="array" ref="P1007">IFERROR(INDEX(tblClientes[Dividendo Mensal (R$)],INT($J1007/ROWS(tblConsorcios[Produto]))+1),"")</f>
        <v/>
      </c>
      <c r="Q1007" s="20" t="str">
        <f t="shared" si="46"/>
        <v/>
      </c>
      <c r="R1007">
        <f t="shared" si="47"/>
        <v>0</v>
      </c>
    </row>
    <row r="1008" spans="10:18" x14ac:dyDescent="0.2">
      <c r="J1008">
        <f t="shared" si="45"/>
        <v>1006</v>
      </c>
      <c r="K1008" t="str" cm="1">
        <f t="array" ref="K1008">IFERROR(INDEX(tblClientes[Cliente],INT($J1008/ROWS(tblConsorcios[Produto]))+1),"")</f>
        <v/>
      </c>
      <c r="L1008" t="str" cm="1">
        <f t="array" ref="L1008">IFERROR(INDEX(tblConsorcios[Produto],MOD($J1008,ROWS(tblConsorcios[Produto]))+1),"")</f>
        <v>Imóvel IE120 – 220m</v>
      </c>
      <c r="M1008" s="20" cm="1">
        <f t="array" ref="M1008">IFERROR(INDEX(tblConsorcios[Valor da Carta (R$)],MOD($J1008,ROWS(tblConsorcios[Produto]))+1),"")</f>
        <v>120000</v>
      </c>
      <c r="N1008" s="2" cm="1">
        <f t="array" ref="N1008">IFERROR(INDEX(tblConsorcios[Prazo (meses)],MOD($J1008,ROWS(tblConsorcios[Produto]))+1),"")</f>
        <v>220</v>
      </c>
      <c r="O1008" s="20" cm="1">
        <f t="array" ref="O1008">IFERROR(INDEX(tblConsorcios[Parcela Mensal (R$)],MOD($J1008,ROWS(tblConsorcios[Produto]))+1),"")</f>
        <v>697.09</v>
      </c>
      <c r="P1008" s="20" t="str" cm="1">
        <f t="array" ref="P1008">IFERROR(INDEX(tblClientes[Dividendo Mensal (R$)],INT($J1008/ROWS(tblConsorcios[Produto]))+1),"")</f>
        <v/>
      </c>
      <c r="Q1008" s="20" t="str">
        <f t="shared" si="46"/>
        <v/>
      </c>
      <c r="R1008">
        <f t="shared" si="47"/>
        <v>0</v>
      </c>
    </row>
    <row r="1009" spans="10:18" x14ac:dyDescent="0.2">
      <c r="J1009">
        <f t="shared" si="45"/>
        <v>1007</v>
      </c>
      <c r="K1009" t="str" cm="1">
        <f t="array" ref="K1009">IFERROR(INDEX(tblClientes[Cliente],INT($J1009/ROWS(tblConsorcios[Produto]))+1),"")</f>
        <v/>
      </c>
      <c r="L1009" t="str" cm="1">
        <f t="array" ref="L1009">IFERROR(INDEX(tblConsorcios[Produto],MOD($J1009,ROWS(tblConsorcios[Produto]))+1),"")</f>
        <v>Imóvel IE120 – 200m</v>
      </c>
      <c r="M1009" s="20" cm="1">
        <f t="array" ref="M1009">IFERROR(INDEX(tblConsorcios[Valor da Carta (R$)],MOD($J1009,ROWS(tblConsorcios[Produto]))+1),"")</f>
        <v>120000</v>
      </c>
      <c r="N1009" s="2" cm="1">
        <f t="array" ref="N1009">IFERROR(INDEX(tblConsorcios[Prazo (meses)],MOD($J1009,ROWS(tblConsorcios[Produto]))+1),"")</f>
        <v>200</v>
      </c>
      <c r="O1009" s="20" cm="1">
        <f t="array" ref="O1009">IFERROR(INDEX(tblConsorcios[Parcela Mensal (R$)],MOD($J1009,ROWS(tblConsorcios[Produto]))+1),"")</f>
        <v>760.8</v>
      </c>
      <c r="P1009" s="20" t="str" cm="1">
        <f t="array" ref="P1009">IFERROR(INDEX(tblClientes[Dividendo Mensal (R$)],INT($J1009/ROWS(tblConsorcios[Produto]))+1),"")</f>
        <v/>
      </c>
      <c r="Q1009" s="20" t="str">
        <f t="shared" si="46"/>
        <v/>
      </c>
      <c r="R1009">
        <f t="shared" si="47"/>
        <v>0</v>
      </c>
    </row>
    <row r="1010" spans="10:18" x14ac:dyDescent="0.2">
      <c r="J1010">
        <f t="shared" si="45"/>
        <v>1008</v>
      </c>
      <c r="K1010" t="str" cm="1">
        <f t="array" ref="K1010">IFERROR(INDEX(tblClientes[Cliente],INT($J1010/ROWS(tblConsorcios[Produto]))+1),"")</f>
        <v/>
      </c>
      <c r="L1010" t="str" cm="1">
        <f t="array" ref="L1010">IFERROR(INDEX(tblConsorcios[Produto],MOD($J1010,ROWS(tblConsorcios[Produto]))+1),"")</f>
        <v>Imóvel IE600 – 240m</v>
      </c>
      <c r="M1010" s="20" cm="1">
        <f t="array" ref="M1010">IFERROR(INDEX(tblConsorcios[Valor da Carta (R$)],MOD($J1010,ROWS(tblConsorcios[Produto]))+1),"")</f>
        <v>600000</v>
      </c>
      <c r="N1010" s="2" cm="1">
        <f t="array" ref="N1010">IFERROR(INDEX(tblConsorcios[Prazo (meses)],MOD($J1010,ROWS(tblConsorcios[Produto]))+1),"")</f>
        <v>240</v>
      </c>
      <c r="O1010" s="20" cm="1">
        <f t="array" ref="O1010">IFERROR(INDEX(tblConsorcios[Parcela Mensal (R$)],MOD($J1010,ROWS(tblConsorcios[Produto]))+1),"")</f>
        <v>3220</v>
      </c>
      <c r="P1010" s="20" t="str" cm="1">
        <f t="array" ref="P1010">IFERROR(INDEX(tblClientes[Dividendo Mensal (R$)],INT($J1010/ROWS(tblConsorcios[Produto]))+1),"")</f>
        <v/>
      </c>
      <c r="Q1010" s="20" t="str">
        <f t="shared" si="46"/>
        <v/>
      </c>
      <c r="R1010">
        <f t="shared" si="47"/>
        <v>0</v>
      </c>
    </row>
    <row r="1011" spans="10:18" x14ac:dyDescent="0.2">
      <c r="J1011">
        <f t="shared" si="45"/>
        <v>1009</v>
      </c>
      <c r="K1011" t="str" cm="1">
        <f t="array" ref="K1011">IFERROR(INDEX(tblClientes[Cliente],INT($J1011/ROWS(tblConsorcios[Produto]))+1),"")</f>
        <v/>
      </c>
      <c r="L1011" t="str" cm="1">
        <f t="array" ref="L1011">IFERROR(INDEX(tblConsorcios[Produto],MOD($J1011,ROWS(tblConsorcios[Produto]))+1),"")</f>
        <v>Imóvel IE600 – 220m</v>
      </c>
      <c r="M1011" s="20" cm="1">
        <f t="array" ref="M1011">IFERROR(INDEX(tblConsorcios[Valor da Carta (R$)],MOD($J1011,ROWS(tblConsorcios[Produto]))+1),"")</f>
        <v>600000</v>
      </c>
      <c r="N1011" s="2" cm="1">
        <f t="array" ref="N1011">IFERROR(INDEX(tblConsorcios[Prazo (meses)],MOD($J1011,ROWS(tblConsorcios[Produto]))+1),"")</f>
        <v>220</v>
      </c>
      <c r="O1011" s="20" cm="1">
        <f t="array" ref="O1011">IFERROR(INDEX(tblConsorcios[Parcela Mensal (R$)],MOD($J1011,ROWS(tblConsorcios[Produto]))+1),"")</f>
        <v>3485.45</v>
      </c>
      <c r="P1011" s="20" t="str" cm="1">
        <f t="array" ref="P1011">IFERROR(INDEX(tblClientes[Dividendo Mensal (R$)],INT($J1011/ROWS(tblConsorcios[Produto]))+1),"")</f>
        <v/>
      </c>
      <c r="Q1011" s="20" t="str">
        <f t="shared" si="46"/>
        <v/>
      </c>
      <c r="R1011">
        <f t="shared" si="47"/>
        <v>0</v>
      </c>
    </row>
    <row r="1012" spans="10:18" x14ac:dyDescent="0.2">
      <c r="J1012">
        <f t="shared" si="45"/>
        <v>1010</v>
      </c>
      <c r="K1012" t="str" cm="1">
        <f t="array" ref="K1012">IFERROR(INDEX(tblClientes[Cliente],INT($J1012/ROWS(tblConsorcios[Produto]))+1),"")</f>
        <v/>
      </c>
      <c r="L1012" t="str" cm="1">
        <f t="array" ref="L1012">IFERROR(INDEX(tblConsorcios[Produto],MOD($J1012,ROWS(tblConsorcios[Produto]))+1),"")</f>
        <v>Imóvel IE600 – 200m</v>
      </c>
      <c r="M1012" s="20" cm="1">
        <f t="array" ref="M1012">IFERROR(INDEX(tblConsorcios[Valor da Carta (R$)],MOD($J1012,ROWS(tblConsorcios[Produto]))+1),"")</f>
        <v>600000</v>
      </c>
      <c r="N1012" s="2" cm="1">
        <f t="array" ref="N1012">IFERROR(INDEX(tblConsorcios[Prazo (meses)],MOD($J1012,ROWS(tblConsorcios[Produto]))+1),"")</f>
        <v>200</v>
      </c>
      <c r="O1012" s="20" cm="1">
        <f t="array" ref="O1012">IFERROR(INDEX(tblConsorcios[Parcela Mensal (R$)],MOD($J1012,ROWS(tblConsorcios[Produto]))+1),"")</f>
        <v>3804</v>
      </c>
      <c r="P1012" s="20" t="str" cm="1">
        <f t="array" ref="P1012">IFERROR(INDEX(tblClientes[Dividendo Mensal (R$)],INT($J1012/ROWS(tblConsorcios[Produto]))+1),"")</f>
        <v/>
      </c>
      <c r="Q1012" s="20" t="str">
        <f t="shared" si="46"/>
        <v/>
      </c>
      <c r="R1012">
        <f t="shared" si="47"/>
        <v>0</v>
      </c>
    </row>
    <row r="1013" spans="10:18" x14ac:dyDescent="0.2">
      <c r="J1013">
        <f t="shared" si="45"/>
        <v>1011</v>
      </c>
      <c r="K1013" t="str" cm="1">
        <f t="array" ref="K1013">IFERROR(INDEX(tblClientes[Cliente],INT($J1013/ROWS(tblConsorcios[Produto]))+1),"")</f>
        <v/>
      </c>
      <c r="L1013" t="str" cm="1">
        <f t="array" ref="L1013">IFERROR(INDEX(tblConsorcios[Produto],MOD($J1013,ROWS(tblConsorcios[Produto]))+1),"")</f>
        <v>Imóvel IE580 – 240m</v>
      </c>
      <c r="M1013" s="20" cm="1">
        <f t="array" ref="M1013">IFERROR(INDEX(tblConsorcios[Valor da Carta (R$)],MOD($J1013,ROWS(tblConsorcios[Produto]))+1),"")</f>
        <v>580000</v>
      </c>
      <c r="N1013" s="2" cm="1">
        <f t="array" ref="N1013">IFERROR(INDEX(tblConsorcios[Prazo (meses)],MOD($J1013,ROWS(tblConsorcios[Produto]))+1),"")</f>
        <v>240</v>
      </c>
      <c r="O1013" s="20" cm="1">
        <f t="array" ref="O1013">IFERROR(INDEX(tblConsorcios[Parcela Mensal (R$)],MOD($J1013,ROWS(tblConsorcios[Produto]))+1),"")</f>
        <v>3112.67</v>
      </c>
      <c r="P1013" s="20" t="str" cm="1">
        <f t="array" ref="P1013">IFERROR(INDEX(tblClientes[Dividendo Mensal (R$)],INT($J1013/ROWS(tblConsorcios[Produto]))+1),"")</f>
        <v/>
      </c>
      <c r="Q1013" s="20" t="str">
        <f t="shared" si="46"/>
        <v/>
      </c>
      <c r="R1013">
        <f t="shared" si="47"/>
        <v>0</v>
      </c>
    </row>
    <row r="1014" spans="10:18" x14ac:dyDescent="0.2">
      <c r="J1014">
        <f t="shared" si="45"/>
        <v>1012</v>
      </c>
      <c r="K1014" t="str" cm="1">
        <f t="array" ref="K1014">IFERROR(INDEX(tblClientes[Cliente],INT($J1014/ROWS(tblConsorcios[Produto]))+1),"")</f>
        <v/>
      </c>
      <c r="L1014" t="str" cm="1">
        <f t="array" ref="L1014">IFERROR(INDEX(tblConsorcios[Produto],MOD($J1014,ROWS(tblConsorcios[Produto]))+1),"")</f>
        <v>Imóvel IE580 – 220m</v>
      </c>
      <c r="M1014" s="20" cm="1">
        <f t="array" ref="M1014">IFERROR(INDEX(tblConsorcios[Valor da Carta (R$)],MOD($J1014,ROWS(tblConsorcios[Produto]))+1),"")</f>
        <v>580000</v>
      </c>
      <c r="N1014" s="2" cm="1">
        <f t="array" ref="N1014">IFERROR(INDEX(tblConsorcios[Prazo (meses)],MOD($J1014,ROWS(tblConsorcios[Produto]))+1),"")</f>
        <v>220</v>
      </c>
      <c r="O1014" s="20" cm="1">
        <f t="array" ref="O1014">IFERROR(INDEX(tblConsorcios[Parcela Mensal (R$)],MOD($J1014,ROWS(tblConsorcios[Produto]))+1),"")</f>
        <v>3369.27</v>
      </c>
      <c r="P1014" s="20" t="str" cm="1">
        <f t="array" ref="P1014">IFERROR(INDEX(tblClientes[Dividendo Mensal (R$)],INT($J1014/ROWS(tblConsorcios[Produto]))+1),"")</f>
        <v/>
      </c>
      <c r="Q1014" s="20" t="str">
        <f t="shared" si="46"/>
        <v/>
      </c>
      <c r="R1014">
        <f t="shared" si="47"/>
        <v>0</v>
      </c>
    </row>
    <row r="1015" spans="10:18" x14ac:dyDescent="0.2">
      <c r="J1015">
        <f t="shared" si="45"/>
        <v>1013</v>
      </c>
      <c r="K1015" t="str" cm="1">
        <f t="array" ref="K1015">IFERROR(INDEX(tblClientes[Cliente],INT($J1015/ROWS(tblConsorcios[Produto]))+1),"")</f>
        <v/>
      </c>
      <c r="L1015" t="str" cm="1">
        <f t="array" ref="L1015">IFERROR(INDEX(tblConsorcios[Produto],MOD($J1015,ROWS(tblConsorcios[Produto]))+1),"")</f>
        <v>Imóvel IE580 – 200m</v>
      </c>
      <c r="M1015" s="20" cm="1">
        <f t="array" ref="M1015">IFERROR(INDEX(tblConsorcios[Valor da Carta (R$)],MOD($J1015,ROWS(tblConsorcios[Produto]))+1),"")</f>
        <v>580000</v>
      </c>
      <c r="N1015" s="2" cm="1">
        <f t="array" ref="N1015">IFERROR(INDEX(tblConsorcios[Prazo (meses)],MOD($J1015,ROWS(tblConsorcios[Produto]))+1),"")</f>
        <v>200</v>
      </c>
      <c r="O1015" s="20" cm="1">
        <f t="array" ref="O1015">IFERROR(INDEX(tblConsorcios[Parcela Mensal (R$)],MOD($J1015,ROWS(tblConsorcios[Produto]))+1),"")</f>
        <v>3677.2</v>
      </c>
      <c r="P1015" s="20" t="str" cm="1">
        <f t="array" ref="P1015">IFERROR(INDEX(tblClientes[Dividendo Mensal (R$)],INT($J1015/ROWS(tblConsorcios[Produto]))+1),"")</f>
        <v/>
      </c>
      <c r="Q1015" s="20" t="str">
        <f t="shared" si="46"/>
        <v/>
      </c>
      <c r="R1015">
        <f t="shared" si="47"/>
        <v>0</v>
      </c>
    </row>
    <row r="1016" spans="10:18" x14ac:dyDescent="0.2">
      <c r="J1016">
        <f t="shared" si="45"/>
        <v>1014</v>
      </c>
      <c r="K1016" t="str" cm="1">
        <f t="array" ref="K1016">IFERROR(INDEX(tblClientes[Cliente],INT($J1016/ROWS(tblConsorcios[Produto]))+1),"")</f>
        <v/>
      </c>
      <c r="L1016" t="str" cm="1">
        <f t="array" ref="L1016">IFERROR(INDEX(tblConsorcios[Produto],MOD($J1016,ROWS(tblConsorcios[Produto]))+1),"")</f>
        <v>Imóvel IE550 – 240m</v>
      </c>
      <c r="M1016" s="20" cm="1">
        <f t="array" ref="M1016">IFERROR(INDEX(tblConsorcios[Valor da Carta (R$)],MOD($J1016,ROWS(tblConsorcios[Produto]))+1),"")</f>
        <v>550000</v>
      </c>
      <c r="N1016" s="2" cm="1">
        <f t="array" ref="N1016">IFERROR(INDEX(tblConsorcios[Prazo (meses)],MOD($J1016,ROWS(tblConsorcios[Produto]))+1),"")</f>
        <v>240</v>
      </c>
      <c r="O1016" s="20" cm="1">
        <f t="array" ref="O1016">IFERROR(INDEX(tblConsorcios[Parcela Mensal (R$)],MOD($J1016,ROWS(tblConsorcios[Produto]))+1),"")</f>
        <v>2951.67</v>
      </c>
      <c r="P1016" s="20" t="str" cm="1">
        <f t="array" ref="P1016">IFERROR(INDEX(tblClientes[Dividendo Mensal (R$)],INT($J1016/ROWS(tblConsorcios[Produto]))+1),"")</f>
        <v/>
      </c>
      <c r="Q1016" s="20" t="str">
        <f t="shared" si="46"/>
        <v/>
      </c>
      <c r="R1016">
        <f t="shared" si="47"/>
        <v>0</v>
      </c>
    </row>
    <row r="1017" spans="10:18" x14ac:dyDescent="0.2">
      <c r="J1017">
        <f t="shared" si="45"/>
        <v>1015</v>
      </c>
      <c r="K1017" t="str" cm="1">
        <f t="array" ref="K1017">IFERROR(INDEX(tblClientes[Cliente],INT($J1017/ROWS(tblConsorcios[Produto]))+1),"")</f>
        <v/>
      </c>
      <c r="L1017" t="str" cm="1">
        <f t="array" ref="L1017">IFERROR(INDEX(tblConsorcios[Produto],MOD($J1017,ROWS(tblConsorcios[Produto]))+1),"")</f>
        <v>Imóvel IE550 – 220m</v>
      </c>
      <c r="M1017" s="20" cm="1">
        <f t="array" ref="M1017">IFERROR(INDEX(tblConsorcios[Valor da Carta (R$)],MOD($J1017,ROWS(tblConsorcios[Produto]))+1),"")</f>
        <v>550000</v>
      </c>
      <c r="N1017" s="2" cm="1">
        <f t="array" ref="N1017">IFERROR(INDEX(tblConsorcios[Prazo (meses)],MOD($J1017,ROWS(tblConsorcios[Produto]))+1),"")</f>
        <v>220</v>
      </c>
      <c r="O1017" s="20" cm="1">
        <f t="array" ref="O1017">IFERROR(INDEX(tblConsorcios[Parcela Mensal (R$)],MOD($J1017,ROWS(tblConsorcios[Produto]))+1),"")</f>
        <v>3195</v>
      </c>
      <c r="P1017" s="20" t="str" cm="1">
        <f t="array" ref="P1017">IFERROR(INDEX(tblClientes[Dividendo Mensal (R$)],INT($J1017/ROWS(tblConsorcios[Produto]))+1),"")</f>
        <v/>
      </c>
      <c r="Q1017" s="20" t="str">
        <f t="shared" si="46"/>
        <v/>
      </c>
      <c r="R1017">
        <f t="shared" si="47"/>
        <v>0</v>
      </c>
    </row>
    <row r="1018" spans="10:18" x14ac:dyDescent="0.2">
      <c r="J1018">
        <f t="shared" si="45"/>
        <v>1016</v>
      </c>
      <c r="K1018" t="str" cm="1">
        <f t="array" ref="K1018">IFERROR(INDEX(tblClientes[Cliente],INT($J1018/ROWS(tblConsorcios[Produto]))+1),"")</f>
        <v/>
      </c>
      <c r="L1018" t="str" cm="1">
        <f t="array" ref="L1018">IFERROR(INDEX(tblConsorcios[Produto],MOD($J1018,ROWS(tblConsorcios[Produto]))+1),"")</f>
        <v>Imóvel IE550 – 200m</v>
      </c>
      <c r="M1018" s="20" cm="1">
        <f t="array" ref="M1018">IFERROR(INDEX(tblConsorcios[Valor da Carta (R$)],MOD($J1018,ROWS(tblConsorcios[Produto]))+1),"")</f>
        <v>550000</v>
      </c>
      <c r="N1018" s="2" cm="1">
        <f t="array" ref="N1018">IFERROR(INDEX(tblConsorcios[Prazo (meses)],MOD($J1018,ROWS(tblConsorcios[Produto]))+1),"")</f>
        <v>200</v>
      </c>
      <c r="O1018" s="20" cm="1">
        <f t="array" ref="O1018">IFERROR(INDEX(tblConsorcios[Parcela Mensal (R$)],MOD($J1018,ROWS(tblConsorcios[Produto]))+1),"")</f>
        <v>3487</v>
      </c>
      <c r="P1018" s="20" t="str" cm="1">
        <f t="array" ref="P1018">IFERROR(INDEX(tblClientes[Dividendo Mensal (R$)],INT($J1018/ROWS(tblConsorcios[Produto]))+1),"")</f>
        <v/>
      </c>
      <c r="Q1018" s="20" t="str">
        <f t="shared" si="46"/>
        <v/>
      </c>
      <c r="R1018">
        <f t="shared" si="47"/>
        <v>0</v>
      </c>
    </row>
    <row r="1019" spans="10:18" x14ac:dyDescent="0.2">
      <c r="J1019">
        <f t="shared" si="45"/>
        <v>1017</v>
      </c>
      <c r="K1019" t="str" cm="1">
        <f t="array" ref="K1019">IFERROR(INDEX(tblClientes[Cliente],INT($J1019/ROWS(tblConsorcios[Produto]))+1),"")</f>
        <v/>
      </c>
      <c r="L1019" t="str" cm="1">
        <f t="array" ref="L1019">IFERROR(INDEX(tblConsorcios[Produto],MOD($J1019,ROWS(tblConsorcios[Produto]))+1),"")</f>
        <v>Imóvel IE530 – 240m</v>
      </c>
      <c r="M1019" s="20" cm="1">
        <f t="array" ref="M1019">IFERROR(INDEX(tblConsorcios[Valor da Carta (R$)],MOD($J1019,ROWS(tblConsorcios[Produto]))+1),"")</f>
        <v>530000</v>
      </c>
      <c r="N1019" s="2" cm="1">
        <f t="array" ref="N1019">IFERROR(INDEX(tblConsorcios[Prazo (meses)],MOD($J1019,ROWS(tblConsorcios[Produto]))+1),"")</f>
        <v>240</v>
      </c>
      <c r="O1019" s="20" cm="1">
        <f t="array" ref="O1019">IFERROR(INDEX(tblConsorcios[Parcela Mensal (R$)],MOD($J1019,ROWS(tblConsorcios[Produto]))+1),"")</f>
        <v>2844.33</v>
      </c>
      <c r="P1019" s="20" t="str" cm="1">
        <f t="array" ref="P1019">IFERROR(INDEX(tblClientes[Dividendo Mensal (R$)],INT($J1019/ROWS(tblConsorcios[Produto]))+1),"")</f>
        <v/>
      </c>
      <c r="Q1019" s="20" t="str">
        <f t="shared" si="46"/>
        <v/>
      </c>
      <c r="R1019">
        <f t="shared" si="47"/>
        <v>0</v>
      </c>
    </row>
    <row r="1020" spans="10:18" x14ac:dyDescent="0.2">
      <c r="J1020">
        <f t="shared" si="45"/>
        <v>1018</v>
      </c>
      <c r="K1020" t="str" cm="1">
        <f t="array" ref="K1020">IFERROR(INDEX(tblClientes[Cliente],INT($J1020/ROWS(tblConsorcios[Produto]))+1),"")</f>
        <v/>
      </c>
      <c r="L1020" t="str" cm="1">
        <f t="array" ref="L1020">IFERROR(INDEX(tblConsorcios[Produto],MOD($J1020,ROWS(tblConsorcios[Produto]))+1),"")</f>
        <v>Imóvel IE530 – 220m</v>
      </c>
      <c r="M1020" s="20" cm="1">
        <f t="array" ref="M1020">IFERROR(INDEX(tblConsorcios[Valor da Carta (R$)],MOD($J1020,ROWS(tblConsorcios[Produto]))+1),"")</f>
        <v>530000</v>
      </c>
      <c r="N1020" s="2" cm="1">
        <f t="array" ref="N1020">IFERROR(INDEX(tblConsorcios[Prazo (meses)],MOD($J1020,ROWS(tblConsorcios[Produto]))+1),"")</f>
        <v>220</v>
      </c>
      <c r="O1020" s="20" cm="1">
        <f t="array" ref="O1020">IFERROR(INDEX(tblConsorcios[Parcela Mensal (R$)],MOD($J1020,ROWS(tblConsorcios[Produto]))+1),"")</f>
        <v>3078.82</v>
      </c>
      <c r="P1020" s="20" t="str" cm="1">
        <f t="array" ref="P1020">IFERROR(INDEX(tblClientes[Dividendo Mensal (R$)],INT($J1020/ROWS(tblConsorcios[Produto]))+1),"")</f>
        <v/>
      </c>
      <c r="Q1020" s="20" t="str">
        <f t="shared" si="46"/>
        <v/>
      </c>
      <c r="R1020">
        <f t="shared" si="47"/>
        <v>0</v>
      </c>
    </row>
    <row r="1021" spans="10:18" x14ac:dyDescent="0.2">
      <c r="J1021">
        <f t="shared" si="45"/>
        <v>1019</v>
      </c>
      <c r="K1021" t="str" cm="1">
        <f t="array" ref="K1021">IFERROR(INDEX(tblClientes[Cliente],INT($J1021/ROWS(tblConsorcios[Produto]))+1),"")</f>
        <v/>
      </c>
      <c r="L1021" t="str" cm="1">
        <f t="array" ref="L1021">IFERROR(INDEX(tblConsorcios[Produto],MOD($J1021,ROWS(tblConsorcios[Produto]))+1),"")</f>
        <v>Imóvel IE530 – 200m</v>
      </c>
      <c r="M1021" s="20" cm="1">
        <f t="array" ref="M1021">IFERROR(INDEX(tblConsorcios[Valor da Carta (R$)],MOD($J1021,ROWS(tblConsorcios[Produto]))+1),"")</f>
        <v>530000</v>
      </c>
      <c r="N1021" s="2" cm="1">
        <f t="array" ref="N1021">IFERROR(INDEX(tblConsorcios[Prazo (meses)],MOD($J1021,ROWS(tblConsorcios[Produto]))+1),"")</f>
        <v>200</v>
      </c>
      <c r="O1021" s="20" cm="1">
        <f t="array" ref="O1021">IFERROR(INDEX(tblConsorcios[Parcela Mensal (R$)],MOD($J1021,ROWS(tblConsorcios[Produto]))+1),"")</f>
        <v>3360.2</v>
      </c>
      <c r="P1021" s="20" t="str" cm="1">
        <f t="array" ref="P1021">IFERROR(INDEX(tblClientes[Dividendo Mensal (R$)],INT($J1021/ROWS(tblConsorcios[Produto]))+1),"")</f>
        <v/>
      </c>
      <c r="Q1021" s="20" t="str">
        <f t="shared" si="46"/>
        <v/>
      </c>
      <c r="R1021">
        <f t="shared" si="47"/>
        <v>0</v>
      </c>
    </row>
    <row r="1022" spans="10:18" x14ac:dyDescent="0.2">
      <c r="J1022">
        <f t="shared" si="45"/>
        <v>1020</v>
      </c>
      <c r="K1022" t="str" cm="1">
        <f t="array" ref="K1022">IFERROR(INDEX(tblClientes[Cliente],INT($J1022/ROWS(tblConsorcios[Produto]))+1),"")</f>
        <v/>
      </c>
      <c r="L1022" t="str" cm="1">
        <f t="array" ref="L1022">IFERROR(INDEX(tblConsorcios[Produto],MOD($J1022,ROWS(tblConsorcios[Produto]))+1),"")</f>
        <v>Imóvel IE500 – 240m</v>
      </c>
      <c r="M1022" s="20" cm="1">
        <f t="array" ref="M1022">IFERROR(INDEX(tblConsorcios[Valor da Carta (R$)],MOD($J1022,ROWS(tblConsorcios[Produto]))+1),"")</f>
        <v>500000</v>
      </c>
      <c r="N1022" s="2" cm="1">
        <f t="array" ref="N1022">IFERROR(INDEX(tblConsorcios[Prazo (meses)],MOD($J1022,ROWS(tblConsorcios[Produto]))+1),"")</f>
        <v>240</v>
      </c>
      <c r="O1022" s="20" cm="1">
        <f t="array" ref="O1022">IFERROR(INDEX(tblConsorcios[Parcela Mensal (R$)],MOD($J1022,ROWS(tblConsorcios[Produto]))+1),"")</f>
        <v>2683.33</v>
      </c>
      <c r="P1022" s="20" t="str" cm="1">
        <f t="array" ref="P1022">IFERROR(INDEX(tblClientes[Dividendo Mensal (R$)],INT($J1022/ROWS(tblConsorcios[Produto]))+1),"")</f>
        <v/>
      </c>
      <c r="Q1022" s="20" t="str">
        <f t="shared" si="46"/>
        <v/>
      </c>
      <c r="R1022">
        <f t="shared" si="47"/>
        <v>0</v>
      </c>
    </row>
    <row r="1023" spans="10:18" x14ac:dyDescent="0.2">
      <c r="J1023">
        <f t="shared" si="45"/>
        <v>1021</v>
      </c>
      <c r="K1023" t="str" cm="1">
        <f t="array" ref="K1023">IFERROR(INDEX(tblClientes[Cliente],INT($J1023/ROWS(tblConsorcios[Produto]))+1),"")</f>
        <v/>
      </c>
      <c r="L1023" t="str" cm="1">
        <f t="array" ref="L1023">IFERROR(INDEX(tblConsorcios[Produto],MOD($J1023,ROWS(tblConsorcios[Produto]))+1),"")</f>
        <v>Imóvel IE500 – 220m</v>
      </c>
      <c r="M1023" s="20" cm="1">
        <f t="array" ref="M1023">IFERROR(INDEX(tblConsorcios[Valor da Carta (R$)],MOD($J1023,ROWS(tblConsorcios[Produto]))+1),"")</f>
        <v>500000</v>
      </c>
      <c r="N1023" s="2" cm="1">
        <f t="array" ref="N1023">IFERROR(INDEX(tblConsorcios[Prazo (meses)],MOD($J1023,ROWS(tblConsorcios[Produto]))+1),"")</f>
        <v>220</v>
      </c>
      <c r="O1023" s="20" cm="1">
        <f t="array" ref="O1023">IFERROR(INDEX(tblConsorcios[Parcela Mensal (R$)],MOD($J1023,ROWS(tblConsorcios[Produto]))+1),"")</f>
        <v>2904.55</v>
      </c>
      <c r="P1023" s="20" t="str" cm="1">
        <f t="array" ref="P1023">IFERROR(INDEX(tblClientes[Dividendo Mensal (R$)],INT($J1023/ROWS(tblConsorcios[Produto]))+1),"")</f>
        <v/>
      </c>
      <c r="Q1023" s="20" t="str">
        <f t="shared" si="46"/>
        <v/>
      </c>
      <c r="R1023">
        <f t="shared" si="47"/>
        <v>0</v>
      </c>
    </row>
    <row r="1024" spans="10:18" x14ac:dyDescent="0.2">
      <c r="J1024">
        <f t="shared" si="45"/>
        <v>1022</v>
      </c>
      <c r="K1024" t="str" cm="1">
        <f t="array" ref="K1024">IFERROR(INDEX(tblClientes[Cliente],INT($J1024/ROWS(tblConsorcios[Produto]))+1),"")</f>
        <v/>
      </c>
      <c r="L1024" t="str" cm="1">
        <f t="array" ref="L1024">IFERROR(INDEX(tblConsorcios[Produto],MOD($J1024,ROWS(tblConsorcios[Produto]))+1),"")</f>
        <v>Imóvel IE500 – 200m</v>
      </c>
      <c r="M1024" s="20" cm="1">
        <f t="array" ref="M1024">IFERROR(INDEX(tblConsorcios[Valor da Carta (R$)],MOD($J1024,ROWS(tblConsorcios[Produto]))+1),"")</f>
        <v>500000</v>
      </c>
      <c r="N1024" s="2" cm="1">
        <f t="array" ref="N1024">IFERROR(INDEX(tblConsorcios[Prazo (meses)],MOD($J1024,ROWS(tblConsorcios[Produto]))+1),"")</f>
        <v>200</v>
      </c>
      <c r="O1024" s="20" cm="1">
        <f t="array" ref="O1024">IFERROR(INDEX(tblConsorcios[Parcela Mensal (R$)],MOD($J1024,ROWS(tblConsorcios[Produto]))+1),"")</f>
        <v>3170</v>
      </c>
      <c r="P1024" s="20" t="str" cm="1">
        <f t="array" ref="P1024">IFERROR(INDEX(tblClientes[Dividendo Mensal (R$)],INT($J1024/ROWS(tblConsorcios[Produto]))+1),"")</f>
        <v/>
      </c>
      <c r="Q1024" s="20" t="str">
        <f t="shared" si="46"/>
        <v/>
      </c>
      <c r="R1024">
        <f t="shared" si="47"/>
        <v>0</v>
      </c>
    </row>
    <row r="1025" spans="10:18" x14ac:dyDescent="0.2">
      <c r="J1025">
        <f t="shared" si="45"/>
        <v>1023</v>
      </c>
      <c r="K1025" t="str" cm="1">
        <f t="array" ref="K1025">IFERROR(INDEX(tblClientes[Cliente],INT($J1025/ROWS(tblConsorcios[Produto]))+1),"")</f>
        <v/>
      </c>
      <c r="L1025" t="str" cm="1">
        <f t="array" ref="L1025">IFERROR(INDEX(tblConsorcios[Produto],MOD($J1025,ROWS(tblConsorcios[Produto]))+1),"")</f>
        <v>Imóvel IE480 – 240m</v>
      </c>
      <c r="M1025" s="20" cm="1">
        <f t="array" ref="M1025">IFERROR(INDEX(tblConsorcios[Valor da Carta (R$)],MOD($J1025,ROWS(tblConsorcios[Produto]))+1),"")</f>
        <v>480000</v>
      </c>
      <c r="N1025" s="2" cm="1">
        <f t="array" ref="N1025">IFERROR(INDEX(tblConsorcios[Prazo (meses)],MOD($J1025,ROWS(tblConsorcios[Produto]))+1),"")</f>
        <v>240</v>
      </c>
      <c r="O1025" s="20" cm="1">
        <f t="array" ref="O1025">IFERROR(INDEX(tblConsorcios[Parcela Mensal (R$)],MOD($J1025,ROWS(tblConsorcios[Produto]))+1),"")</f>
        <v>2576</v>
      </c>
      <c r="P1025" s="20" t="str" cm="1">
        <f t="array" ref="P1025">IFERROR(INDEX(tblClientes[Dividendo Mensal (R$)],INT($J1025/ROWS(tblConsorcios[Produto]))+1),"")</f>
        <v/>
      </c>
      <c r="Q1025" s="20" t="str">
        <f t="shared" si="46"/>
        <v/>
      </c>
      <c r="R1025">
        <f t="shared" si="47"/>
        <v>0</v>
      </c>
    </row>
    <row r="1026" spans="10:18" x14ac:dyDescent="0.2">
      <c r="J1026">
        <f t="shared" si="45"/>
        <v>1024</v>
      </c>
      <c r="K1026" t="str" cm="1">
        <f t="array" ref="K1026">IFERROR(INDEX(tblClientes[Cliente],INT($J1026/ROWS(tblConsorcios[Produto]))+1),"")</f>
        <v/>
      </c>
      <c r="L1026" t="str" cm="1">
        <f t="array" ref="L1026">IFERROR(INDEX(tblConsorcios[Produto],MOD($J1026,ROWS(tblConsorcios[Produto]))+1),"")</f>
        <v>Imóvel IE480 – 220m</v>
      </c>
      <c r="M1026" s="20" cm="1">
        <f t="array" ref="M1026">IFERROR(INDEX(tblConsorcios[Valor da Carta (R$)],MOD($J1026,ROWS(tblConsorcios[Produto]))+1),"")</f>
        <v>480000</v>
      </c>
      <c r="N1026" s="2" cm="1">
        <f t="array" ref="N1026">IFERROR(INDEX(tblConsorcios[Prazo (meses)],MOD($J1026,ROWS(tblConsorcios[Produto]))+1),"")</f>
        <v>220</v>
      </c>
      <c r="O1026" s="20" cm="1">
        <f t="array" ref="O1026">IFERROR(INDEX(tblConsorcios[Parcela Mensal (R$)],MOD($J1026,ROWS(tblConsorcios[Produto]))+1),"")</f>
        <v>2788.36</v>
      </c>
      <c r="P1026" s="20" t="str" cm="1">
        <f t="array" ref="P1026">IFERROR(INDEX(tblClientes[Dividendo Mensal (R$)],INT($J1026/ROWS(tblConsorcios[Produto]))+1),"")</f>
        <v/>
      </c>
      <c r="Q1026" s="20" t="str">
        <f t="shared" si="46"/>
        <v/>
      </c>
      <c r="R1026">
        <f t="shared" si="47"/>
        <v>0</v>
      </c>
    </row>
    <row r="1027" spans="10:18" x14ac:dyDescent="0.2">
      <c r="J1027">
        <f t="shared" ref="J1027:J1090" si="48">ROW()-2</f>
        <v>1025</v>
      </c>
      <c r="K1027" t="str" cm="1">
        <f t="array" ref="K1027">IFERROR(INDEX(tblClientes[Cliente],INT($J1027/ROWS(tblConsorcios[Produto]))+1),"")</f>
        <v/>
      </c>
      <c r="L1027" t="str" cm="1">
        <f t="array" ref="L1027">IFERROR(INDEX(tblConsorcios[Produto],MOD($J1027,ROWS(tblConsorcios[Produto]))+1),"")</f>
        <v>Imóvel IE480 – 200m</v>
      </c>
      <c r="M1027" s="20" cm="1">
        <f t="array" ref="M1027">IFERROR(INDEX(tblConsorcios[Valor da Carta (R$)],MOD($J1027,ROWS(tblConsorcios[Produto]))+1),"")</f>
        <v>480000</v>
      </c>
      <c r="N1027" s="2" cm="1">
        <f t="array" ref="N1027">IFERROR(INDEX(tblConsorcios[Prazo (meses)],MOD($J1027,ROWS(tblConsorcios[Produto]))+1),"")</f>
        <v>200</v>
      </c>
      <c r="O1027" s="20" cm="1">
        <f t="array" ref="O1027">IFERROR(INDEX(tblConsorcios[Parcela Mensal (R$)],MOD($J1027,ROWS(tblConsorcios[Produto]))+1),"")</f>
        <v>3043.2</v>
      </c>
      <c r="P1027" s="20" t="str" cm="1">
        <f t="array" ref="P1027">IFERROR(INDEX(tblClientes[Dividendo Mensal (R$)],INT($J1027/ROWS(tblConsorcios[Produto]))+1),"")</f>
        <v/>
      </c>
      <c r="Q1027" s="20" t="str">
        <f t="shared" ref="Q1027:Q1090" si="49">IF(AND(ISNUMBER(O1027),ISNUMBER(P1027)),P1027-O1027,"")</f>
        <v/>
      </c>
      <c r="R1027">
        <f t="shared" ref="R1027:R1090" si="50">IF(AND(ISNUMBER(O1027),ISNUMBER(P1027),O1027&lt;=P1027),1,0)</f>
        <v>0</v>
      </c>
    </row>
    <row r="1028" spans="10:18" x14ac:dyDescent="0.2">
      <c r="J1028">
        <f t="shared" si="48"/>
        <v>1026</v>
      </c>
      <c r="K1028" t="str" cm="1">
        <f t="array" ref="K1028">IFERROR(INDEX(tblClientes[Cliente],INT($J1028/ROWS(tblConsorcios[Produto]))+1),"")</f>
        <v/>
      </c>
      <c r="L1028" t="str" cm="1">
        <f t="array" ref="L1028">IFERROR(INDEX(tblConsorcios[Produto],MOD($J1028,ROWS(tblConsorcios[Produto]))+1),"")</f>
        <v>Imóvel IE450 – 240m</v>
      </c>
      <c r="M1028" s="20" cm="1">
        <f t="array" ref="M1028">IFERROR(INDEX(tblConsorcios[Valor da Carta (R$)],MOD($J1028,ROWS(tblConsorcios[Produto]))+1),"")</f>
        <v>450000</v>
      </c>
      <c r="N1028" s="2" cm="1">
        <f t="array" ref="N1028">IFERROR(INDEX(tblConsorcios[Prazo (meses)],MOD($J1028,ROWS(tblConsorcios[Produto]))+1),"")</f>
        <v>240</v>
      </c>
      <c r="O1028" s="20" cm="1">
        <f t="array" ref="O1028">IFERROR(INDEX(tblConsorcios[Parcela Mensal (R$)],MOD($J1028,ROWS(tblConsorcios[Produto]))+1),"")</f>
        <v>2415</v>
      </c>
      <c r="P1028" s="20" t="str" cm="1">
        <f t="array" ref="P1028">IFERROR(INDEX(tblClientes[Dividendo Mensal (R$)],INT($J1028/ROWS(tblConsorcios[Produto]))+1),"")</f>
        <v/>
      </c>
      <c r="Q1028" s="20" t="str">
        <f t="shared" si="49"/>
        <v/>
      </c>
      <c r="R1028">
        <f t="shared" si="50"/>
        <v>0</v>
      </c>
    </row>
    <row r="1029" spans="10:18" x14ac:dyDescent="0.2">
      <c r="J1029">
        <f t="shared" si="48"/>
        <v>1027</v>
      </c>
      <c r="K1029" t="str" cm="1">
        <f t="array" ref="K1029">IFERROR(INDEX(tblClientes[Cliente],INT($J1029/ROWS(tblConsorcios[Produto]))+1),"")</f>
        <v/>
      </c>
      <c r="L1029" t="str" cm="1">
        <f t="array" ref="L1029">IFERROR(INDEX(tblConsorcios[Produto],MOD($J1029,ROWS(tblConsorcios[Produto]))+1),"")</f>
        <v>Imóvel IE450 – 220m</v>
      </c>
      <c r="M1029" s="20" cm="1">
        <f t="array" ref="M1029">IFERROR(INDEX(tblConsorcios[Valor da Carta (R$)],MOD($J1029,ROWS(tblConsorcios[Produto]))+1),"")</f>
        <v>450000</v>
      </c>
      <c r="N1029" s="2" cm="1">
        <f t="array" ref="N1029">IFERROR(INDEX(tblConsorcios[Prazo (meses)],MOD($J1029,ROWS(tblConsorcios[Produto]))+1),"")</f>
        <v>220</v>
      </c>
      <c r="O1029" s="20" cm="1">
        <f t="array" ref="O1029">IFERROR(INDEX(tblConsorcios[Parcela Mensal (R$)],MOD($J1029,ROWS(tblConsorcios[Produto]))+1),"")</f>
        <v>2614.09</v>
      </c>
      <c r="P1029" s="20" t="str" cm="1">
        <f t="array" ref="P1029">IFERROR(INDEX(tblClientes[Dividendo Mensal (R$)],INT($J1029/ROWS(tblConsorcios[Produto]))+1),"")</f>
        <v/>
      </c>
      <c r="Q1029" s="20" t="str">
        <f t="shared" si="49"/>
        <v/>
      </c>
      <c r="R1029">
        <f t="shared" si="50"/>
        <v>0</v>
      </c>
    </row>
    <row r="1030" spans="10:18" x14ac:dyDescent="0.2">
      <c r="J1030">
        <f t="shared" si="48"/>
        <v>1028</v>
      </c>
      <c r="K1030" t="str" cm="1">
        <f t="array" ref="K1030">IFERROR(INDEX(tblClientes[Cliente],INT($J1030/ROWS(tblConsorcios[Produto]))+1),"")</f>
        <v/>
      </c>
      <c r="L1030" t="str" cm="1">
        <f t="array" ref="L1030">IFERROR(INDEX(tblConsorcios[Produto],MOD($J1030,ROWS(tblConsorcios[Produto]))+1),"")</f>
        <v>Imóvel IE450 – 200m</v>
      </c>
      <c r="M1030" s="20" cm="1">
        <f t="array" ref="M1030">IFERROR(INDEX(tblConsorcios[Valor da Carta (R$)],MOD($J1030,ROWS(tblConsorcios[Produto]))+1),"")</f>
        <v>450000</v>
      </c>
      <c r="N1030" s="2" cm="1">
        <f t="array" ref="N1030">IFERROR(INDEX(tblConsorcios[Prazo (meses)],MOD($J1030,ROWS(tblConsorcios[Produto]))+1),"")</f>
        <v>200</v>
      </c>
      <c r="O1030" s="20" cm="1">
        <f t="array" ref="O1030">IFERROR(INDEX(tblConsorcios[Parcela Mensal (R$)],MOD($J1030,ROWS(tblConsorcios[Produto]))+1),"")</f>
        <v>2853</v>
      </c>
      <c r="P1030" s="20" t="str" cm="1">
        <f t="array" ref="P1030">IFERROR(INDEX(tblClientes[Dividendo Mensal (R$)],INT($J1030/ROWS(tblConsorcios[Produto]))+1),"")</f>
        <v/>
      </c>
      <c r="Q1030" s="20" t="str">
        <f t="shared" si="49"/>
        <v/>
      </c>
      <c r="R1030">
        <f t="shared" si="50"/>
        <v>0</v>
      </c>
    </row>
    <row r="1031" spans="10:18" x14ac:dyDescent="0.2">
      <c r="J1031">
        <f t="shared" si="48"/>
        <v>1029</v>
      </c>
      <c r="K1031" t="str" cm="1">
        <f t="array" ref="K1031">IFERROR(INDEX(tblClientes[Cliente],INT($J1031/ROWS(tblConsorcios[Produto]))+1),"")</f>
        <v/>
      </c>
      <c r="L1031" t="str" cm="1">
        <f t="array" ref="L1031">IFERROR(INDEX(tblConsorcios[Produto],MOD($J1031,ROWS(tblConsorcios[Produto]))+1),"")</f>
        <v>Imóvel IE430 – 240m</v>
      </c>
      <c r="M1031" s="20" cm="1">
        <f t="array" ref="M1031">IFERROR(INDEX(tblConsorcios[Valor da Carta (R$)],MOD($J1031,ROWS(tblConsorcios[Produto]))+1),"")</f>
        <v>430000</v>
      </c>
      <c r="N1031" s="2" cm="1">
        <f t="array" ref="N1031">IFERROR(INDEX(tblConsorcios[Prazo (meses)],MOD($J1031,ROWS(tblConsorcios[Produto]))+1),"")</f>
        <v>240</v>
      </c>
      <c r="O1031" s="20" cm="1">
        <f t="array" ref="O1031">IFERROR(INDEX(tblConsorcios[Parcela Mensal (R$)],MOD($J1031,ROWS(tblConsorcios[Produto]))+1),"")</f>
        <v>2307.67</v>
      </c>
      <c r="P1031" s="20" t="str" cm="1">
        <f t="array" ref="P1031">IFERROR(INDEX(tblClientes[Dividendo Mensal (R$)],INT($J1031/ROWS(tblConsorcios[Produto]))+1),"")</f>
        <v/>
      </c>
      <c r="Q1031" s="20" t="str">
        <f t="shared" si="49"/>
        <v/>
      </c>
      <c r="R1031">
        <f t="shared" si="50"/>
        <v>0</v>
      </c>
    </row>
    <row r="1032" spans="10:18" x14ac:dyDescent="0.2">
      <c r="J1032">
        <f t="shared" si="48"/>
        <v>1030</v>
      </c>
      <c r="K1032" t="str" cm="1">
        <f t="array" ref="K1032">IFERROR(INDEX(tblClientes[Cliente],INT($J1032/ROWS(tblConsorcios[Produto]))+1),"")</f>
        <v/>
      </c>
      <c r="L1032" t="str" cm="1">
        <f t="array" ref="L1032">IFERROR(INDEX(tblConsorcios[Produto],MOD($J1032,ROWS(tblConsorcios[Produto]))+1),"")</f>
        <v>Imóvel IE430 – 220m</v>
      </c>
      <c r="M1032" s="20" cm="1">
        <f t="array" ref="M1032">IFERROR(INDEX(tblConsorcios[Valor da Carta (R$)],MOD($J1032,ROWS(tblConsorcios[Produto]))+1),"")</f>
        <v>430000</v>
      </c>
      <c r="N1032" s="2" cm="1">
        <f t="array" ref="N1032">IFERROR(INDEX(tblConsorcios[Prazo (meses)],MOD($J1032,ROWS(tblConsorcios[Produto]))+1),"")</f>
        <v>220</v>
      </c>
      <c r="O1032" s="20" cm="1">
        <f t="array" ref="O1032">IFERROR(INDEX(tblConsorcios[Parcela Mensal (R$)],MOD($J1032,ROWS(tblConsorcios[Produto]))+1),"")</f>
        <v>2497.91</v>
      </c>
      <c r="P1032" s="20" t="str" cm="1">
        <f t="array" ref="P1032">IFERROR(INDEX(tblClientes[Dividendo Mensal (R$)],INT($J1032/ROWS(tblConsorcios[Produto]))+1),"")</f>
        <v/>
      </c>
      <c r="Q1032" s="20" t="str">
        <f t="shared" si="49"/>
        <v/>
      </c>
      <c r="R1032">
        <f t="shared" si="50"/>
        <v>0</v>
      </c>
    </row>
    <row r="1033" spans="10:18" x14ac:dyDescent="0.2">
      <c r="J1033">
        <f t="shared" si="48"/>
        <v>1031</v>
      </c>
      <c r="K1033" t="str" cm="1">
        <f t="array" ref="K1033">IFERROR(INDEX(tblClientes[Cliente],INT($J1033/ROWS(tblConsorcios[Produto]))+1),"")</f>
        <v/>
      </c>
      <c r="L1033" t="str" cm="1">
        <f t="array" ref="L1033">IFERROR(INDEX(tblConsorcios[Produto],MOD($J1033,ROWS(tblConsorcios[Produto]))+1),"")</f>
        <v>Imóvel IE430 – 200m</v>
      </c>
      <c r="M1033" s="20" cm="1">
        <f t="array" ref="M1033">IFERROR(INDEX(tblConsorcios[Valor da Carta (R$)],MOD($J1033,ROWS(tblConsorcios[Produto]))+1),"")</f>
        <v>430000</v>
      </c>
      <c r="N1033" s="2" cm="1">
        <f t="array" ref="N1033">IFERROR(INDEX(tblConsorcios[Prazo (meses)],MOD($J1033,ROWS(tblConsorcios[Produto]))+1),"")</f>
        <v>200</v>
      </c>
      <c r="O1033" s="20" cm="1">
        <f t="array" ref="O1033">IFERROR(INDEX(tblConsorcios[Parcela Mensal (R$)],MOD($J1033,ROWS(tblConsorcios[Produto]))+1),"")</f>
        <v>2726.2</v>
      </c>
      <c r="P1033" s="20" t="str" cm="1">
        <f t="array" ref="P1033">IFERROR(INDEX(tblClientes[Dividendo Mensal (R$)],INT($J1033/ROWS(tblConsorcios[Produto]))+1),"")</f>
        <v/>
      </c>
      <c r="Q1033" s="20" t="str">
        <f t="shared" si="49"/>
        <v/>
      </c>
      <c r="R1033">
        <f t="shared" si="50"/>
        <v>0</v>
      </c>
    </row>
    <row r="1034" spans="10:18" x14ac:dyDescent="0.2">
      <c r="J1034">
        <f t="shared" si="48"/>
        <v>1032</v>
      </c>
      <c r="K1034" t="str" cm="1">
        <f t="array" ref="K1034">IFERROR(INDEX(tblClientes[Cliente],INT($J1034/ROWS(tblConsorcios[Produto]))+1),"")</f>
        <v/>
      </c>
      <c r="L1034" t="str" cm="1">
        <f t="array" ref="L1034">IFERROR(INDEX(tblConsorcios[Produto],MOD($J1034,ROWS(tblConsorcios[Produto]))+1),"")</f>
        <v>Imóvel IE400 – 240m</v>
      </c>
      <c r="M1034" s="20" cm="1">
        <f t="array" ref="M1034">IFERROR(INDEX(tblConsorcios[Valor da Carta (R$)],MOD($J1034,ROWS(tblConsorcios[Produto]))+1),"")</f>
        <v>400000</v>
      </c>
      <c r="N1034" s="2" cm="1">
        <f t="array" ref="N1034">IFERROR(INDEX(tblConsorcios[Prazo (meses)],MOD($J1034,ROWS(tblConsorcios[Produto]))+1),"")</f>
        <v>240</v>
      </c>
      <c r="O1034" s="20" cm="1">
        <f t="array" ref="O1034">IFERROR(INDEX(tblConsorcios[Parcela Mensal (R$)],MOD($J1034,ROWS(tblConsorcios[Produto]))+1),"")</f>
        <v>2146.67</v>
      </c>
      <c r="P1034" s="20" t="str" cm="1">
        <f t="array" ref="P1034">IFERROR(INDEX(tblClientes[Dividendo Mensal (R$)],INT($J1034/ROWS(tblConsorcios[Produto]))+1),"")</f>
        <v/>
      </c>
      <c r="Q1034" s="20" t="str">
        <f t="shared" si="49"/>
        <v/>
      </c>
      <c r="R1034">
        <f t="shared" si="50"/>
        <v>0</v>
      </c>
    </row>
    <row r="1035" spans="10:18" x14ac:dyDescent="0.2">
      <c r="J1035">
        <f t="shared" si="48"/>
        <v>1033</v>
      </c>
      <c r="K1035" t="str" cm="1">
        <f t="array" ref="K1035">IFERROR(INDEX(tblClientes[Cliente],INT($J1035/ROWS(tblConsorcios[Produto]))+1),"")</f>
        <v/>
      </c>
      <c r="L1035" t="str" cm="1">
        <f t="array" ref="L1035">IFERROR(INDEX(tblConsorcios[Produto],MOD($J1035,ROWS(tblConsorcios[Produto]))+1),"")</f>
        <v>Imóvel IE400 – 220m</v>
      </c>
      <c r="M1035" s="20" cm="1">
        <f t="array" ref="M1035">IFERROR(INDEX(tblConsorcios[Valor da Carta (R$)],MOD($J1035,ROWS(tblConsorcios[Produto]))+1),"")</f>
        <v>400000</v>
      </c>
      <c r="N1035" s="2" cm="1">
        <f t="array" ref="N1035">IFERROR(INDEX(tblConsorcios[Prazo (meses)],MOD($J1035,ROWS(tblConsorcios[Produto]))+1),"")</f>
        <v>220</v>
      </c>
      <c r="O1035" s="20" cm="1">
        <f t="array" ref="O1035">IFERROR(INDEX(tblConsorcios[Parcela Mensal (R$)],MOD($J1035,ROWS(tblConsorcios[Produto]))+1),"")</f>
        <v>2323.64</v>
      </c>
      <c r="P1035" s="20" t="str" cm="1">
        <f t="array" ref="P1035">IFERROR(INDEX(tblClientes[Dividendo Mensal (R$)],INT($J1035/ROWS(tblConsorcios[Produto]))+1),"")</f>
        <v/>
      </c>
      <c r="Q1035" s="20" t="str">
        <f t="shared" si="49"/>
        <v/>
      </c>
      <c r="R1035">
        <f t="shared" si="50"/>
        <v>0</v>
      </c>
    </row>
    <row r="1036" spans="10:18" x14ac:dyDescent="0.2">
      <c r="J1036">
        <f t="shared" si="48"/>
        <v>1034</v>
      </c>
      <c r="K1036" t="str" cm="1">
        <f t="array" ref="K1036">IFERROR(INDEX(tblClientes[Cliente],INT($J1036/ROWS(tblConsorcios[Produto]))+1),"")</f>
        <v/>
      </c>
      <c r="L1036" t="str" cm="1">
        <f t="array" ref="L1036">IFERROR(INDEX(tblConsorcios[Produto],MOD($J1036,ROWS(tblConsorcios[Produto]))+1),"")</f>
        <v>Imóvel IE400 – 200m</v>
      </c>
      <c r="M1036" s="20" cm="1">
        <f t="array" ref="M1036">IFERROR(INDEX(tblConsorcios[Valor da Carta (R$)],MOD($J1036,ROWS(tblConsorcios[Produto]))+1),"")</f>
        <v>400000</v>
      </c>
      <c r="N1036" s="2" cm="1">
        <f t="array" ref="N1036">IFERROR(INDEX(tblConsorcios[Prazo (meses)],MOD($J1036,ROWS(tblConsorcios[Produto]))+1),"")</f>
        <v>200</v>
      </c>
      <c r="O1036" s="20" cm="1">
        <f t="array" ref="O1036">IFERROR(INDEX(tblConsorcios[Parcela Mensal (R$)],MOD($J1036,ROWS(tblConsorcios[Produto]))+1),"")</f>
        <v>2536</v>
      </c>
      <c r="P1036" s="20" t="str" cm="1">
        <f t="array" ref="P1036">IFERROR(INDEX(tblClientes[Dividendo Mensal (R$)],INT($J1036/ROWS(tblConsorcios[Produto]))+1),"")</f>
        <v/>
      </c>
      <c r="Q1036" s="20" t="str">
        <f t="shared" si="49"/>
        <v/>
      </c>
      <c r="R1036">
        <f t="shared" si="50"/>
        <v>0</v>
      </c>
    </row>
    <row r="1037" spans="10:18" x14ac:dyDescent="0.2">
      <c r="J1037">
        <f t="shared" si="48"/>
        <v>1035</v>
      </c>
      <c r="K1037" t="str" cm="1">
        <f t="array" ref="K1037">IFERROR(INDEX(tblClientes[Cliente],INT($J1037/ROWS(tblConsorcios[Produto]))+1),"")</f>
        <v/>
      </c>
      <c r="L1037" t="str" cm="1">
        <f t="array" ref="L1037">IFERROR(INDEX(tblConsorcios[Produto],MOD($J1037,ROWS(tblConsorcios[Produto]))+1),"")</f>
        <v>Imóvel IE380 – 240m</v>
      </c>
      <c r="M1037" s="20" cm="1">
        <f t="array" ref="M1037">IFERROR(INDEX(tblConsorcios[Valor da Carta (R$)],MOD($J1037,ROWS(tblConsorcios[Produto]))+1),"")</f>
        <v>380000</v>
      </c>
      <c r="N1037" s="2" cm="1">
        <f t="array" ref="N1037">IFERROR(INDEX(tblConsorcios[Prazo (meses)],MOD($J1037,ROWS(tblConsorcios[Produto]))+1),"")</f>
        <v>240</v>
      </c>
      <c r="O1037" s="20" cm="1">
        <f t="array" ref="O1037">IFERROR(INDEX(tblConsorcios[Parcela Mensal (R$)],MOD($J1037,ROWS(tblConsorcios[Produto]))+1),"")</f>
        <v>2039.33</v>
      </c>
      <c r="P1037" s="20" t="str" cm="1">
        <f t="array" ref="P1037">IFERROR(INDEX(tblClientes[Dividendo Mensal (R$)],INT($J1037/ROWS(tblConsorcios[Produto]))+1),"")</f>
        <v/>
      </c>
      <c r="Q1037" s="20" t="str">
        <f t="shared" si="49"/>
        <v/>
      </c>
      <c r="R1037">
        <f t="shared" si="50"/>
        <v>0</v>
      </c>
    </row>
    <row r="1038" spans="10:18" x14ac:dyDescent="0.2">
      <c r="J1038">
        <f t="shared" si="48"/>
        <v>1036</v>
      </c>
      <c r="K1038" t="str" cm="1">
        <f t="array" ref="K1038">IFERROR(INDEX(tblClientes[Cliente],INT($J1038/ROWS(tblConsorcios[Produto]))+1),"")</f>
        <v/>
      </c>
      <c r="L1038" t="str" cm="1">
        <f t="array" ref="L1038">IFERROR(INDEX(tblConsorcios[Produto],MOD($J1038,ROWS(tblConsorcios[Produto]))+1),"")</f>
        <v>Imóvel IE380 – 220m</v>
      </c>
      <c r="M1038" s="20" cm="1">
        <f t="array" ref="M1038">IFERROR(INDEX(tblConsorcios[Valor da Carta (R$)],MOD($J1038,ROWS(tblConsorcios[Produto]))+1),"")</f>
        <v>380000</v>
      </c>
      <c r="N1038" s="2" cm="1">
        <f t="array" ref="N1038">IFERROR(INDEX(tblConsorcios[Prazo (meses)],MOD($J1038,ROWS(tblConsorcios[Produto]))+1),"")</f>
        <v>220</v>
      </c>
      <c r="O1038" s="20" cm="1">
        <f t="array" ref="O1038">IFERROR(INDEX(tblConsorcios[Parcela Mensal (R$)],MOD($J1038,ROWS(tblConsorcios[Produto]))+1),"")</f>
        <v>2207.4499999999998</v>
      </c>
      <c r="P1038" s="20" t="str" cm="1">
        <f t="array" ref="P1038">IFERROR(INDEX(tblClientes[Dividendo Mensal (R$)],INT($J1038/ROWS(tblConsorcios[Produto]))+1),"")</f>
        <v/>
      </c>
      <c r="Q1038" s="20" t="str">
        <f t="shared" si="49"/>
        <v/>
      </c>
      <c r="R1038">
        <f t="shared" si="50"/>
        <v>0</v>
      </c>
    </row>
    <row r="1039" spans="10:18" x14ac:dyDescent="0.2">
      <c r="J1039">
        <f t="shared" si="48"/>
        <v>1037</v>
      </c>
      <c r="K1039" t="str" cm="1">
        <f t="array" ref="K1039">IFERROR(INDEX(tblClientes[Cliente],INT($J1039/ROWS(tblConsorcios[Produto]))+1),"")</f>
        <v/>
      </c>
      <c r="L1039" t="str" cm="1">
        <f t="array" ref="L1039">IFERROR(INDEX(tblConsorcios[Produto],MOD($J1039,ROWS(tblConsorcios[Produto]))+1),"")</f>
        <v>Imóvel IE380 – 200m</v>
      </c>
      <c r="M1039" s="20" cm="1">
        <f t="array" ref="M1039">IFERROR(INDEX(tblConsorcios[Valor da Carta (R$)],MOD($J1039,ROWS(tblConsorcios[Produto]))+1),"")</f>
        <v>380000</v>
      </c>
      <c r="N1039" s="2" cm="1">
        <f t="array" ref="N1039">IFERROR(INDEX(tblConsorcios[Prazo (meses)],MOD($J1039,ROWS(tblConsorcios[Produto]))+1),"")</f>
        <v>200</v>
      </c>
      <c r="O1039" s="20" cm="1">
        <f t="array" ref="O1039">IFERROR(INDEX(tblConsorcios[Parcela Mensal (R$)],MOD($J1039,ROWS(tblConsorcios[Produto]))+1),"")</f>
        <v>2409.1999999999998</v>
      </c>
      <c r="P1039" s="20" t="str" cm="1">
        <f t="array" ref="P1039">IFERROR(INDEX(tblClientes[Dividendo Mensal (R$)],INT($J1039/ROWS(tblConsorcios[Produto]))+1),"")</f>
        <v/>
      </c>
      <c r="Q1039" s="20" t="str">
        <f t="shared" si="49"/>
        <v/>
      </c>
      <c r="R1039">
        <f t="shared" si="50"/>
        <v>0</v>
      </c>
    </row>
    <row r="1040" spans="10:18" x14ac:dyDescent="0.2">
      <c r="J1040">
        <f t="shared" si="48"/>
        <v>1038</v>
      </c>
      <c r="K1040" t="str" cm="1">
        <f t="array" ref="K1040">IFERROR(INDEX(tblClientes[Cliente],INT($J1040/ROWS(tblConsorcios[Produto]))+1),"")</f>
        <v/>
      </c>
      <c r="L1040" t="str" cm="1">
        <f t="array" ref="L1040">IFERROR(INDEX(tblConsorcios[Produto],MOD($J1040,ROWS(tblConsorcios[Produto]))+1),"")</f>
        <v>Imóvel IE350 – 240m</v>
      </c>
      <c r="M1040" s="20" cm="1">
        <f t="array" ref="M1040">IFERROR(INDEX(tblConsorcios[Valor da Carta (R$)],MOD($J1040,ROWS(tblConsorcios[Produto]))+1),"")</f>
        <v>350000</v>
      </c>
      <c r="N1040" s="2" cm="1">
        <f t="array" ref="N1040">IFERROR(INDEX(tblConsorcios[Prazo (meses)],MOD($J1040,ROWS(tblConsorcios[Produto]))+1),"")</f>
        <v>240</v>
      </c>
      <c r="O1040" s="20" cm="1">
        <f t="array" ref="O1040">IFERROR(INDEX(tblConsorcios[Parcela Mensal (R$)],MOD($J1040,ROWS(tblConsorcios[Produto]))+1),"")</f>
        <v>1878.33</v>
      </c>
      <c r="P1040" s="20" t="str" cm="1">
        <f t="array" ref="P1040">IFERROR(INDEX(tblClientes[Dividendo Mensal (R$)],INT($J1040/ROWS(tblConsorcios[Produto]))+1),"")</f>
        <v/>
      </c>
      <c r="Q1040" s="20" t="str">
        <f t="shared" si="49"/>
        <v/>
      </c>
      <c r="R1040">
        <f t="shared" si="50"/>
        <v>0</v>
      </c>
    </row>
    <row r="1041" spans="10:18" x14ac:dyDescent="0.2">
      <c r="J1041">
        <f t="shared" si="48"/>
        <v>1039</v>
      </c>
      <c r="K1041" t="str" cm="1">
        <f t="array" ref="K1041">IFERROR(INDEX(tblClientes[Cliente],INT($J1041/ROWS(tblConsorcios[Produto]))+1),"")</f>
        <v/>
      </c>
      <c r="L1041" t="str" cm="1">
        <f t="array" ref="L1041">IFERROR(INDEX(tblConsorcios[Produto],MOD($J1041,ROWS(tblConsorcios[Produto]))+1),"")</f>
        <v>Imóvel IE350 – 220m</v>
      </c>
      <c r="M1041" s="20" cm="1">
        <f t="array" ref="M1041">IFERROR(INDEX(tblConsorcios[Valor da Carta (R$)],MOD($J1041,ROWS(tblConsorcios[Produto]))+1),"")</f>
        <v>350000</v>
      </c>
      <c r="N1041" s="2" cm="1">
        <f t="array" ref="N1041">IFERROR(INDEX(tblConsorcios[Prazo (meses)],MOD($J1041,ROWS(tblConsorcios[Produto]))+1),"")</f>
        <v>220</v>
      </c>
      <c r="O1041" s="20" cm="1">
        <f t="array" ref="O1041">IFERROR(INDEX(tblConsorcios[Parcela Mensal (R$)],MOD($J1041,ROWS(tblConsorcios[Produto]))+1),"")</f>
        <v>2033.18</v>
      </c>
      <c r="P1041" s="20" t="str" cm="1">
        <f t="array" ref="P1041">IFERROR(INDEX(tblClientes[Dividendo Mensal (R$)],INT($J1041/ROWS(tblConsorcios[Produto]))+1),"")</f>
        <v/>
      </c>
      <c r="Q1041" s="20" t="str">
        <f t="shared" si="49"/>
        <v/>
      </c>
      <c r="R1041">
        <f t="shared" si="50"/>
        <v>0</v>
      </c>
    </row>
    <row r="1042" spans="10:18" x14ac:dyDescent="0.2">
      <c r="J1042">
        <f t="shared" si="48"/>
        <v>1040</v>
      </c>
      <c r="K1042" t="str" cm="1">
        <f t="array" ref="K1042">IFERROR(INDEX(tblClientes[Cliente],INT($J1042/ROWS(tblConsorcios[Produto]))+1),"")</f>
        <v/>
      </c>
      <c r="L1042" t="str" cm="1">
        <f t="array" ref="L1042">IFERROR(INDEX(tblConsorcios[Produto],MOD($J1042,ROWS(tblConsorcios[Produto]))+1),"")</f>
        <v>Imóvel IE350 – 200m</v>
      </c>
      <c r="M1042" s="20" cm="1">
        <f t="array" ref="M1042">IFERROR(INDEX(tblConsorcios[Valor da Carta (R$)],MOD($J1042,ROWS(tblConsorcios[Produto]))+1),"")</f>
        <v>350000</v>
      </c>
      <c r="N1042" s="2" cm="1">
        <f t="array" ref="N1042">IFERROR(INDEX(tblConsorcios[Prazo (meses)],MOD($J1042,ROWS(tblConsorcios[Produto]))+1),"")</f>
        <v>200</v>
      </c>
      <c r="O1042" s="20" cm="1">
        <f t="array" ref="O1042">IFERROR(INDEX(tblConsorcios[Parcela Mensal (R$)],MOD($J1042,ROWS(tblConsorcios[Produto]))+1),"")</f>
        <v>2219</v>
      </c>
      <c r="P1042" s="20" t="str" cm="1">
        <f t="array" ref="P1042">IFERROR(INDEX(tblClientes[Dividendo Mensal (R$)],INT($J1042/ROWS(tblConsorcios[Produto]))+1),"")</f>
        <v/>
      </c>
      <c r="Q1042" s="20" t="str">
        <f t="shared" si="49"/>
        <v/>
      </c>
      <c r="R1042">
        <f t="shared" si="50"/>
        <v>0</v>
      </c>
    </row>
    <row r="1043" spans="10:18" x14ac:dyDescent="0.2">
      <c r="J1043">
        <f t="shared" si="48"/>
        <v>1041</v>
      </c>
      <c r="K1043" t="str" cm="1">
        <f t="array" ref="K1043">IFERROR(INDEX(tblClientes[Cliente],INT($J1043/ROWS(tblConsorcios[Produto]))+1),"")</f>
        <v/>
      </c>
      <c r="L1043" t="str" cm="1">
        <f t="array" ref="L1043">IFERROR(INDEX(tblConsorcios[Produto],MOD($J1043,ROWS(tblConsorcios[Produto]))+1),"")</f>
        <v>Imóvel IE330 – 240m</v>
      </c>
      <c r="M1043" s="20" cm="1">
        <f t="array" ref="M1043">IFERROR(INDEX(tblConsorcios[Valor da Carta (R$)],MOD($J1043,ROWS(tblConsorcios[Produto]))+1),"")</f>
        <v>330000</v>
      </c>
      <c r="N1043" s="2" cm="1">
        <f t="array" ref="N1043">IFERROR(INDEX(tblConsorcios[Prazo (meses)],MOD($J1043,ROWS(tblConsorcios[Produto]))+1),"")</f>
        <v>240</v>
      </c>
      <c r="O1043" s="20" cm="1">
        <f t="array" ref="O1043">IFERROR(INDEX(tblConsorcios[Parcela Mensal (R$)],MOD($J1043,ROWS(tblConsorcios[Produto]))+1),"")</f>
        <v>1771</v>
      </c>
      <c r="P1043" s="20" t="str" cm="1">
        <f t="array" ref="P1043">IFERROR(INDEX(tblClientes[Dividendo Mensal (R$)],INT($J1043/ROWS(tblConsorcios[Produto]))+1),"")</f>
        <v/>
      </c>
      <c r="Q1043" s="20" t="str">
        <f t="shared" si="49"/>
        <v/>
      </c>
      <c r="R1043">
        <f t="shared" si="50"/>
        <v>0</v>
      </c>
    </row>
    <row r="1044" spans="10:18" x14ac:dyDescent="0.2">
      <c r="J1044">
        <f t="shared" si="48"/>
        <v>1042</v>
      </c>
      <c r="K1044" t="str" cm="1">
        <f t="array" ref="K1044">IFERROR(INDEX(tblClientes[Cliente],INT($J1044/ROWS(tblConsorcios[Produto]))+1),"")</f>
        <v/>
      </c>
      <c r="L1044" t="str" cm="1">
        <f t="array" ref="L1044">IFERROR(INDEX(tblConsorcios[Produto],MOD($J1044,ROWS(tblConsorcios[Produto]))+1),"")</f>
        <v>Imóvel IE330 – 220m</v>
      </c>
      <c r="M1044" s="20" cm="1">
        <f t="array" ref="M1044">IFERROR(INDEX(tblConsorcios[Valor da Carta (R$)],MOD($J1044,ROWS(tblConsorcios[Produto]))+1),"")</f>
        <v>330000</v>
      </c>
      <c r="N1044" s="2" cm="1">
        <f t="array" ref="N1044">IFERROR(INDEX(tblConsorcios[Prazo (meses)],MOD($J1044,ROWS(tblConsorcios[Produto]))+1),"")</f>
        <v>220</v>
      </c>
      <c r="O1044" s="20" cm="1">
        <f t="array" ref="O1044">IFERROR(INDEX(tblConsorcios[Parcela Mensal (R$)],MOD($J1044,ROWS(tblConsorcios[Produto]))+1),"")</f>
        <v>1917</v>
      </c>
      <c r="P1044" s="20" t="str" cm="1">
        <f t="array" ref="P1044">IFERROR(INDEX(tblClientes[Dividendo Mensal (R$)],INT($J1044/ROWS(tblConsorcios[Produto]))+1),"")</f>
        <v/>
      </c>
      <c r="Q1044" s="20" t="str">
        <f t="shared" si="49"/>
        <v/>
      </c>
      <c r="R1044">
        <f t="shared" si="50"/>
        <v>0</v>
      </c>
    </row>
    <row r="1045" spans="10:18" x14ac:dyDescent="0.2">
      <c r="J1045">
        <f t="shared" si="48"/>
        <v>1043</v>
      </c>
      <c r="K1045" t="str" cm="1">
        <f t="array" ref="K1045">IFERROR(INDEX(tblClientes[Cliente],INT($J1045/ROWS(tblConsorcios[Produto]))+1),"")</f>
        <v/>
      </c>
      <c r="L1045" t="str" cm="1">
        <f t="array" ref="L1045">IFERROR(INDEX(tblConsorcios[Produto],MOD($J1045,ROWS(tblConsorcios[Produto]))+1),"")</f>
        <v>Imóvel IE330 – 200m</v>
      </c>
      <c r="M1045" s="20" cm="1">
        <f t="array" ref="M1045">IFERROR(INDEX(tblConsorcios[Valor da Carta (R$)],MOD($J1045,ROWS(tblConsorcios[Produto]))+1),"")</f>
        <v>330000</v>
      </c>
      <c r="N1045" s="2" cm="1">
        <f t="array" ref="N1045">IFERROR(INDEX(tblConsorcios[Prazo (meses)],MOD($J1045,ROWS(tblConsorcios[Produto]))+1),"")</f>
        <v>200</v>
      </c>
      <c r="O1045" s="20" cm="1">
        <f t="array" ref="O1045">IFERROR(INDEX(tblConsorcios[Parcela Mensal (R$)],MOD($J1045,ROWS(tblConsorcios[Produto]))+1),"")</f>
        <v>2092.1999999999998</v>
      </c>
      <c r="P1045" s="20" t="str" cm="1">
        <f t="array" ref="P1045">IFERROR(INDEX(tblClientes[Dividendo Mensal (R$)],INT($J1045/ROWS(tblConsorcios[Produto]))+1),"")</f>
        <v/>
      </c>
      <c r="Q1045" s="20" t="str">
        <f t="shared" si="49"/>
        <v/>
      </c>
      <c r="R1045">
        <f t="shared" si="50"/>
        <v>0</v>
      </c>
    </row>
    <row r="1046" spans="10:18" x14ac:dyDescent="0.2">
      <c r="J1046">
        <f t="shared" si="48"/>
        <v>1044</v>
      </c>
      <c r="K1046" t="str" cm="1">
        <f t="array" ref="K1046">IFERROR(INDEX(tblClientes[Cliente],INT($J1046/ROWS(tblConsorcios[Produto]))+1),"")</f>
        <v/>
      </c>
      <c r="L1046" t="str" cm="1">
        <f t="array" ref="L1046">IFERROR(INDEX(tblConsorcios[Produto],MOD($J1046,ROWS(tblConsorcios[Produto]))+1),"")</f>
        <v>Imóvel IE300 – 240m</v>
      </c>
      <c r="M1046" s="20" cm="1">
        <f t="array" ref="M1046">IFERROR(INDEX(tblConsorcios[Valor da Carta (R$)],MOD($J1046,ROWS(tblConsorcios[Produto]))+1),"")</f>
        <v>300000</v>
      </c>
      <c r="N1046" s="2" cm="1">
        <f t="array" ref="N1046">IFERROR(INDEX(tblConsorcios[Prazo (meses)],MOD($J1046,ROWS(tblConsorcios[Produto]))+1),"")</f>
        <v>240</v>
      </c>
      <c r="O1046" s="20" cm="1">
        <f t="array" ref="O1046">IFERROR(INDEX(tblConsorcios[Parcela Mensal (R$)],MOD($J1046,ROWS(tblConsorcios[Produto]))+1),"")</f>
        <v>1610</v>
      </c>
      <c r="P1046" s="20" t="str" cm="1">
        <f t="array" ref="P1046">IFERROR(INDEX(tblClientes[Dividendo Mensal (R$)],INT($J1046/ROWS(tblConsorcios[Produto]))+1),"")</f>
        <v/>
      </c>
      <c r="Q1046" s="20" t="str">
        <f t="shared" si="49"/>
        <v/>
      </c>
      <c r="R1046">
        <f t="shared" si="50"/>
        <v>0</v>
      </c>
    </row>
    <row r="1047" spans="10:18" x14ac:dyDescent="0.2">
      <c r="J1047">
        <f t="shared" si="48"/>
        <v>1045</v>
      </c>
      <c r="K1047" t="str" cm="1">
        <f t="array" ref="K1047">IFERROR(INDEX(tblClientes[Cliente],INT($J1047/ROWS(tblConsorcios[Produto]))+1),"")</f>
        <v/>
      </c>
      <c r="L1047" t="str" cm="1">
        <f t="array" ref="L1047">IFERROR(INDEX(tblConsorcios[Produto],MOD($J1047,ROWS(tblConsorcios[Produto]))+1),"")</f>
        <v>Imóvel IE300 – 220m</v>
      </c>
      <c r="M1047" s="20" cm="1">
        <f t="array" ref="M1047">IFERROR(INDEX(tblConsorcios[Valor da Carta (R$)],MOD($J1047,ROWS(tblConsorcios[Produto]))+1),"")</f>
        <v>300000</v>
      </c>
      <c r="N1047" s="2" cm="1">
        <f t="array" ref="N1047">IFERROR(INDEX(tblConsorcios[Prazo (meses)],MOD($J1047,ROWS(tblConsorcios[Produto]))+1),"")</f>
        <v>220</v>
      </c>
      <c r="O1047" s="20" cm="1">
        <f t="array" ref="O1047">IFERROR(INDEX(tblConsorcios[Parcela Mensal (R$)],MOD($J1047,ROWS(tblConsorcios[Produto]))+1),"")</f>
        <v>1742.73</v>
      </c>
      <c r="P1047" s="20" t="str" cm="1">
        <f t="array" ref="P1047">IFERROR(INDEX(tblClientes[Dividendo Mensal (R$)],INT($J1047/ROWS(tblConsorcios[Produto]))+1),"")</f>
        <v/>
      </c>
      <c r="Q1047" s="20" t="str">
        <f t="shared" si="49"/>
        <v/>
      </c>
      <c r="R1047">
        <f t="shared" si="50"/>
        <v>0</v>
      </c>
    </row>
    <row r="1048" spans="10:18" x14ac:dyDescent="0.2">
      <c r="J1048">
        <f t="shared" si="48"/>
        <v>1046</v>
      </c>
      <c r="K1048" t="str" cm="1">
        <f t="array" ref="K1048">IFERROR(INDEX(tblClientes[Cliente],INT($J1048/ROWS(tblConsorcios[Produto]))+1),"")</f>
        <v/>
      </c>
      <c r="L1048" t="str" cm="1">
        <f t="array" ref="L1048">IFERROR(INDEX(tblConsorcios[Produto],MOD($J1048,ROWS(tblConsorcios[Produto]))+1),"")</f>
        <v>Imóvel IE300 – 200m</v>
      </c>
      <c r="M1048" s="20" cm="1">
        <f t="array" ref="M1048">IFERROR(INDEX(tblConsorcios[Valor da Carta (R$)],MOD($J1048,ROWS(tblConsorcios[Produto]))+1),"")</f>
        <v>300000</v>
      </c>
      <c r="N1048" s="2" cm="1">
        <f t="array" ref="N1048">IFERROR(INDEX(tblConsorcios[Prazo (meses)],MOD($J1048,ROWS(tblConsorcios[Produto]))+1),"")</f>
        <v>200</v>
      </c>
      <c r="O1048" s="20" cm="1">
        <f t="array" ref="O1048">IFERROR(INDEX(tblConsorcios[Parcela Mensal (R$)],MOD($J1048,ROWS(tblConsorcios[Produto]))+1),"")</f>
        <v>1902</v>
      </c>
      <c r="P1048" s="20" t="str" cm="1">
        <f t="array" ref="P1048">IFERROR(INDEX(tblClientes[Dividendo Mensal (R$)],INT($J1048/ROWS(tblConsorcios[Produto]))+1),"")</f>
        <v/>
      </c>
      <c r="Q1048" s="20" t="str">
        <f t="shared" si="49"/>
        <v/>
      </c>
      <c r="R1048">
        <f t="shared" si="50"/>
        <v>0</v>
      </c>
    </row>
    <row r="1049" spans="10:18" x14ac:dyDescent="0.2">
      <c r="J1049">
        <f t="shared" si="48"/>
        <v>1047</v>
      </c>
      <c r="K1049" t="str" cm="1">
        <f t="array" ref="K1049">IFERROR(INDEX(tblClientes[Cliente],INT($J1049/ROWS(tblConsorcios[Produto]))+1),"")</f>
        <v/>
      </c>
      <c r="L1049" t="str" cm="1">
        <f t="array" ref="L1049">IFERROR(INDEX(tblConsorcios[Produto],MOD($J1049,ROWS(tblConsorcios[Produto]))+1),"")</f>
        <v>Imóvel IE240 – 240m</v>
      </c>
      <c r="M1049" s="20" cm="1">
        <f t="array" ref="M1049">IFERROR(INDEX(tblConsorcios[Valor da Carta (R$)],MOD($J1049,ROWS(tblConsorcios[Produto]))+1),"")</f>
        <v>240000</v>
      </c>
      <c r="N1049" s="2" cm="1">
        <f t="array" ref="N1049">IFERROR(INDEX(tblConsorcios[Prazo (meses)],MOD($J1049,ROWS(tblConsorcios[Produto]))+1),"")</f>
        <v>240</v>
      </c>
      <c r="O1049" s="20" cm="1">
        <f t="array" ref="O1049">IFERROR(INDEX(tblConsorcios[Parcela Mensal (R$)],MOD($J1049,ROWS(tblConsorcios[Produto]))+1),"")</f>
        <v>1288</v>
      </c>
      <c r="P1049" s="20" t="str" cm="1">
        <f t="array" ref="P1049">IFERROR(INDEX(tblClientes[Dividendo Mensal (R$)],INT($J1049/ROWS(tblConsorcios[Produto]))+1),"")</f>
        <v/>
      </c>
      <c r="Q1049" s="20" t="str">
        <f t="shared" si="49"/>
        <v/>
      </c>
      <c r="R1049">
        <f t="shared" si="50"/>
        <v>0</v>
      </c>
    </row>
    <row r="1050" spans="10:18" x14ac:dyDescent="0.2">
      <c r="J1050">
        <f t="shared" si="48"/>
        <v>1048</v>
      </c>
      <c r="K1050" t="str" cm="1">
        <f t="array" ref="K1050">IFERROR(INDEX(tblClientes[Cliente],INT($J1050/ROWS(tblConsorcios[Produto]))+1),"")</f>
        <v/>
      </c>
      <c r="L1050" t="str" cm="1">
        <f t="array" ref="L1050">IFERROR(INDEX(tblConsorcios[Produto],MOD($J1050,ROWS(tblConsorcios[Produto]))+1),"")</f>
        <v>Imóvel IE240 – 220m</v>
      </c>
      <c r="M1050" s="20" cm="1">
        <f t="array" ref="M1050">IFERROR(INDEX(tblConsorcios[Valor da Carta (R$)],MOD($J1050,ROWS(tblConsorcios[Produto]))+1),"")</f>
        <v>240000</v>
      </c>
      <c r="N1050" s="2" cm="1">
        <f t="array" ref="N1050">IFERROR(INDEX(tblConsorcios[Prazo (meses)],MOD($J1050,ROWS(tblConsorcios[Produto]))+1),"")</f>
        <v>220</v>
      </c>
      <c r="O1050" s="20" cm="1">
        <f t="array" ref="O1050">IFERROR(INDEX(tblConsorcios[Parcela Mensal (R$)],MOD($J1050,ROWS(tblConsorcios[Produto]))+1),"")</f>
        <v>1394.18</v>
      </c>
      <c r="P1050" s="20" t="str" cm="1">
        <f t="array" ref="P1050">IFERROR(INDEX(tblClientes[Dividendo Mensal (R$)],INT($J1050/ROWS(tblConsorcios[Produto]))+1),"")</f>
        <v/>
      </c>
      <c r="Q1050" s="20" t="str">
        <f t="shared" si="49"/>
        <v/>
      </c>
      <c r="R1050">
        <f t="shared" si="50"/>
        <v>0</v>
      </c>
    </row>
    <row r="1051" spans="10:18" x14ac:dyDescent="0.2">
      <c r="J1051">
        <f t="shared" si="48"/>
        <v>1049</v>
      </c>
      <c r="K1051" t="str" cm="1">
        <f t="array" ref="K1051">IFERROR(INDEX(tblClientes[Cliente],INT($J1051/ROWS(tblConsorcios[Produto]))+1),"")</f>
        <v/>
      </c>
      <c r="L1051" t="str" cm="1">
        <f t="array" ref="L1051">IFERROR(INDEX(tblConsorcios[Produto],MOD($J1051,ROWS(tblConsorcios[Produto]))+1),"")</f>
        <v>Imóvel IE240 – 200m</v>
      </c>
      <c r="M1051" s="20" cm="1">
        <f t="array" ref="M1051">IFERROR(INDEX(tblConsorcios[Valor da Carta (R$)],MOD($J1051,ROWS(tblConsorcios[Produto]))+1),"")</f>
        <v>240000</v>
      </c>
      <c r="N1051" s="2" cm="1">
        <f t="array" ref="N1051">IFERROR(INDEX(tblConsorcios[Prazo (meses)],MOD($J1051,ROWS(tblConsorcios[Produto]))+1),"")</f>
        <v>200</v>
      </c>
      <c r="O1051" s="20" cm="1">
        <f t="array" ref="O1051">IFERROR(INDEX(tblConsorcios[Parcela Mensal (R$)],MOD($J1051,ROWS(tblConsorcios[Produto]))+1),"")</f>
        <v>1521.6</v>
      </c>
      <c r="P1051" s="20" t="str" cm="1">
        <f t="array" ref="P1051">IFERROR(INDEX(tblClientes[Dividendo Mensal (R$)],INT($J1051/ROWS(tblConsorcios[Produto]))+1),"")</f>
        <v/>
      </c>
      <c r="Q1051" s="20" t="str">
        <f t="shared" si="49"/>
        <v/>
      </c>
      <c r="R1051">
        <f t="shared" si="50"/>
        <v>0</v>
      </c>
    </row>
    <row r="1052" spans="10:18" x14ac:dyDescent="0.2">
      <c r="J1052">
        <f t="shared" si="48"/>
        <v>1050</v>
      </c>
      <c r="K1052" t="str" cm="1">
        <f t="array" ref="K1052">IFERROR(INDEX(tblClientes[Cliente],INT($J1052/ROWS(tblConsorcios[Produto]))+1),"")</f>
        <v/>
      </c>
      <c r="L1052" t="str" cm="1">
        <f t="array" ref="L1052">IFERROR(INDEX(tblConsorcios[Produto],MOD($J1052,ROWS(tblConsorcios[Produto]))+1),"")</f>
        <v>Imóvel IE230 – 240m</v>
      </c>
      <c r="M1052" s="20" cm="1">
        <f t="array" ref="M1052">IFERROR(INDEX(tblConsorcios[Valor da Carta (R$)],MOD($J1052,ROWS(tblConsorcios[Produto]))+1),"")</f>
        <v>230000</v>
      </c>
      <c r="N1052" s="2" cm="1">
        <f t="array" ref="N1052">IFERROR(INDEX(tblConsorcios[Prazo (meses)],MOD($J1052,ROWS(tblConsorcios[Produto]))+1),"")</f>
        <v>240</v>
      </c>
      <c r="O1052" s="20" cm="1">
        <f t="array" ref="O1052">IFERROR(INDEX(tblConsorcios[Parcela Mensal (R$)],MOD($J1052,ROWS(tblConsorcios[Produto]))+1),"")</f>
        <v>1234.33</v>
      </c>
      <c r="P1052" s="20" t="str" cm="1">
        <f t="array" ref="P1052">IFERROR(INDEX(tblClientes[Dividendo Mensal (R$)],INT($J1052/ROWS(tblConsorcios[Produto]))+1),"")</f>
        <v/>
      </c>
      <c r="Q1052" s="20" t="str">
        <f t="shared" si="49"/>
        <v/>
      </c>
      <c r="R1052">
        <f t="shared" si="50"/>
        <v>0</v>
      </c>
    </row>
    <row r="1053" spans="10:18" x14ac:dyDescent="0.2">
      <c r="J1053">
        <f t="shared" si="48"/>
        <v>1051</v>
      </c>
      <c r="K1053" t="str" cm="1">
        <f t="array" ref="K1053">IFERROR(INDEX(tblClientes[Cliente],INT($J1053/ROWS(tblConsorcios[Produto]))+1),"")</f>
        <v/>
      </c>
      <c r="L1053" t="str" cm="1">
        <f t="array" ref="L1053">IFERROR(INDEX(tblConsorcios[Produto],MOD($J1053,ROWS(tblConsorcios[Produto]))+1),"")</f>
        <v>Imóvel IE230 – 220m</v>
      </c>
      <c r="M1053" s="20" cm="1">
        <f t="array" ref="M1053">IFERROR(INDEX(tblConsorcios[Valor da Carta (R$)],MOD($J1053,ROWS(tblConsorcios[Produto]))+1),"")</f>
        <v>230000</v>
      </c>
      <c r="N1053" s="2" cm="1">
        <f t="array" ref="N1053">IFERROR(INDEX(tblConsorcios[Prazo (meses)],MOD($J1053,ROWS(tblConsorcios[Produto]))+1),"")</f>
        <v>220</v>
      </c>
      <c r="O1053" s="20" cm="1">
        <f t="array" ref="O1053">IFERROR(INDEX(tblConsorcios[Parcela Mensal (R$)],MOD($J1053,ROWS(tblConsorcios[Produto]))+1),"")</f>
        <v>1336.09</v>
      </c>
      <c r="P1053" s="20" t="str" cm="1">
        <f t="array" ref="P1053">IFERROR(INDEX(tblClientes[Dividendo Mensal (R$)],INT($J1053/ROWS(tblConsorcios[Produto]))+1),"")</f>
        <v/>
      </c>
      <c r="Q1053" s="20" t="str">
        <f t="shared" si="49"/>
        <v/>
      </c>
      <c r="R1053">
        <f t="shared" si="50"/>
        <v>0</v>
      </c>
    </row>
    <row r="1054" spans="10:18" x14ac:dyDescent="0.2">
      <c r="J1054">
        <f t="shared" si="48"/>
        <v>1052</v>
      </c>
      <c r="K1054" t="str" cm="1">
        <f t="array" ref="K1054">IFERROR(INDEX(tblClientes[Cliente],INT($J1054/ROWS(tblConsorcios[Produto]))+1),"")</f>
        <v/>
      </c>
      <c r="L1054" t="str" cm="1">
        <f t="array" ref="L1054">IFERROR(INDEX(tblConsorcios[Produto],MOD($J1054,ROWS(tblConsorcios[Produto]))+1),"")</f>
        <v>Imóvel IE230 – 200m</v>
      </c>
      <c r="M1054" s="20" cm="1">
        <f t="array" ref="M1054">IFERROR(INDEX(tblConsorcios[Valor da Carta (R$)],MOD($J1054,ROWS(tblConsorcios[Produto]))+1),"")</f>
        <v>230000</v>
      </c>
      <c r="N1054" s="2" cm="1">
        <f t="array" ref="N1054">IFERROR(INDEX(tblConsorcios[Prazo (meses)],MOD($J1054,ROWS(tblConsorcios[Produto]))+1),"")</f>
        <v>200</v>
      </c>
      <c r="O1054" s="20" cm="1">
        <f t="array" ref="O1054">IFERROR(INDEX(tblConsorcios[Parcela Mensal (R$)],MOD($J1054,ROWS(tblConsorcios[Produto]))+1),"")</f>
        <v>1458.2</v>
      </c>
      <c r="P1054" s="20" t="str" cm="1">
        <f t="array" ref="P1054">IFERROR(INDEX(tblClientes[Dividendo Mensal (R$)],INT($J1054/ROWS(tblConsorcios[Produto]))+1),"")</f>
        <v/>
      </c>
      <c r="Q1054" s="20" t="str">
        <f t="shared" si="49"/>
        <v/>
      </c>
      <c r="R1054">
        <f t="shared" si="50"/>
        <v>0</v>
      </c>
    </row>
    <row r="1055" spans="10:18" x14ac:dyDescent="0.2">
      <c r="J1055">
        <f t="shared" si="48"/>
        <v>1053</v>
      </c>
      <c r="K1055" t="str" cm="1">
        <f t="array" ref="K1055">IFERROR(INDEX(tblClientes[Cliente],INT($J1055/ROWS(tblConsorcios[Produto]))+1),"")</f>
        <v/>
      </c>
      <c r="L1055" t="str" cm="1">
        <f t="array" ref="L1055">IFERROR(INDEX(tblConsorcios[Produto],MOD($J1055,ROWS(tblConsorcios[Produto]))+1),"")</f>
        <v>Imóvel IE220 – 240m</v>
      </c>
      <c r="M1055" s="20" cm="1">
        <f t="array" ref="M1055">IFERROR(INDEX(tblConsorcios[Valor da Carta (R$)],MOD($J1055,ROWS(tblConsorcios[Produto]))+1),"")</f>
        <v>220000</v>
      </c>
      <c r="N1055" s="2" cm="1">
        <f t="array" ref="N1055">IFERROR(INDEX(tblConsorcios[Prazo (meses)],MOD($J1055,ROWS(tblConsorcios[Produto]))+1),"")</f>
        <v>240</v>
      </c>
      <c r="O1055" s="20" cm="1">
        <f t="array" ref="O1055">IFERROR(INDEX(tblConsorcios[Parcela Mensal (R$)],MOD($J1055,ROWS(tblConsorcios[Produto]))+1),"")</f>
        <v>1180.67</v>
      </c>
      <c r="P1055" s="20" t="str" cm="1">
        <f t="array" ref="P1055">IFERROR(INDEX(tblClientes[Dividendo Mensal (R$)],INT($J1055/ROWS(tblConsorcios[Produto]))+1),"")</f>
        <v/>
      </c>
      <c r="Q1055" s="20" t="str">
        <f t="shared" si="49"/>
        <v/>
      </c>
      <c r="R1055">
        <f t="shared" si="50"/>
        <v>0</v>
      </c>
    </row>
    <row r="1056" spans="10:18" x14ac:dyDescent="0.2">
      <c r="J1056">
        <f t="shared" si="48"/>
        <v>1054</v>
      </c>
      <c r="K1056" t="str" cm="1">
        <f t="array" ref="K1056">IFERROR(INDEX(tblClientes[Cliente],INT($J1056/ROWS(tblConsorcios[Produto]))+1),"")</f>
        <v/>
      </c>
      <c r="L1056" t="str" cm="1">
        <f t="array" ref="L1056">IFERROR(INDEX(tblConsorcios[Produto],MOD($J1056,ROWS(tblConsorcios[Produto]))+1),"")</f>
        <v>Imóvel IE220 – 220m</v>
      </c>
      <c r="M1056" s="20" cm="1">
        <f t="array" ref="M1056">IFERROR(INDEX(tblConsorcios[Valor da Carta (R$)],MOD($J1056,ROWS(tblConsorcios[Produto]))+1),"")</f>
        <v>220000</v>
      </c>
      <c r="N1056" s="2" cm="1">
        <f t="array" ref="N1056">IFERROR(INDEX(tblConsorcios[Prazo (meses)],MOD($J1056,ROWS(tblConsorcios[Produto]))+1),"")</f>
        <v>220</v>
      </c>
      <c r="O1056" s="20" cm="1">
        <f t="array" ref="O1056">IFERROR(INDEX(tblConsorcios[Parcela Mensal (R$)],MOD($J1056,ROWS(tblConsorcios[Produto]))+1),"")</f>
        <v>1278</v>
      </c>
      <c r="P1056" s="20" t="str" cm="1">
        <f t="array" ref="P1056">IFERROR(INDEX(tblClientes[Dividendo Mensal (R$)],INT($J1056/ROWS(tblConsorcios[Produto]))+1),"")</f>
        <v/>
      </c>
      <c r="Q1056" s="20" t="str">
        <f t="shared" si="49"/>
        <v/>
      </c>
      <c r="R1056">
        <f t="shared" si="50"/>
        <v>0</v>
      </c>
    </row>
    <row r="1057" spans="10:18" x14ac:dyDescent="0.2">
      <c r="J1057">
        <f t="shared" si="48"/>
        <v>1055</v>
      </c>
      <c r="K1057" t="str" cm="1">
        <f t="array" ref="K1057">IFERROR(INDEX(tblClientes[Cliente],INT($J1057/ROWS(tblConsorcios[Produto]))+1),"")</f>
        <v/>
      </c>
      <c r="L1057" t="str" cm="1">
        <f t="array" ref="L1057">IFERROR(INDEX(tblConsorcios[Produto],MOD($J1057,ROWS(tblConsorcios[Produto]))+1),"")</f>
        <v>Imóvel IE220 – 200m</v>
      </c>
      <c r="M1057" s="20" cm="1">
        <f t="array" ref="M1057">IFERROR(INDEX(tblConsorcios[Valor da Carta (R$)],MOD($J1057,ROWS(tblConsorcios[Produto]))+1),"")</f>
        <v>220000</v>
      </c>
      <c r="N1057" s="2" cm="1">
        <f t="array" ref="N1057">IFERROR(INDEX(tblConsorcios[Prazo (meses)],MOD($J1057,ROWS(tblConsorcios[Produto]))+1),"")</f>
        <v>200</v>
      </c>
      <c r="O1057" s="20" cm="1">
        <f t="array" ref="O1057">IFERROR(INDEX(tblConsorcios[Parcela Mensal (R$)],MOD($J1057,ROWS(tblConsorcios[Produto]))+1),"")</f>
        <v>1394.8</v>
      </c>
      <c r="P1057" s="20" t="str" cm="1">
        <f t="array" ref="P1057">IFERROR(INDEX(tblClientes[Dividendo Mensal (R$)],INT($J1057/ROWS(tblConsorcios[Produto]))+1),"")</f>
        <v/>
      </c>
      <c r="Q1057" s="20" t="str">
        <f t="shared" si="49"/>
        <v/>
      </c>
      <c r="R1057">
        <f t="shared" si="50"/>
        <v>0</v>
      </c>
    </row>
    <row r="1058" spans="10:18" x14ac:dyDescent="0.2">
      <c r="J1058">
        <f t="shared" si="48"/>
        <v>1056</v>
      </c>
      <c r="K1058" t="str" cm="1">
        <f t="array" ref="K1058">IFERROR(INDEX(tblClientes[Cliente],INT($J1058/ROWS(tblConsorcios[Produto]))+1),"")</f>
        <v/>
      </c>
      <c r="L1058" t="str" cm="1">
        <f t="array" ref="L1058">IFERROR(INDEX(tblConsorcios[Produto],MOD($J1058,ROWS(tblConsorcios[Produto]))+1),"")</f>
        <v>Imóvel IE200 – 240m</v>
      </c>
      <c r="M1058" s="20" cm="1">
        <f t="array" ref="M1058">IFERROR(INDEX(tblConsorcios[Valor da Carta (R$)],MOD($J1058,ROWS(tblConsorcios[Produto]))+1),"")</f>
        <v>200000</v>
      </c>
      <c r="N1058" s="2" cm="1">
        <f t="array" ref="N1058">IFERROR(INDEX(tblConsorcios[Prazo (meses)],MOD($J1058,ROWS(tblConsorcios[Produto]))+1),"")</f>
        <v>240</v>
      </c>
      <c r="O1058" s="20" cm="1">
        <f t="array" ref="O1058">IFERROR(INDEX(tblConsorcios[Parcela Mensal (R$)],MOD($J1058,ROWS(tblConsorcios[Produto]))+1),"")</f>
        <v>1073.33</v>
      </c>
      <c r="P1058" s="20" t="str" cm="1">
        <f t="array" ref="P1058">IFERROR(INDEX(tblClientes[Dividendo Mensal (R$)],INT($J1058/ROWS(tblConsorcios[Produto]))+1),"")</f>
        <v/>
      </c>
      <c r="Q1058" s="20" t="str">
        <f t="shared" si="49"/>
        <v/>
      </c>
      <c r="R1058">
        <f t="shared" si="50"/>
        <v>0</v>
      </c>
    </row>
    <row r="1059" spans="10:18" x14ac:dyDescent="0.2">
      <c r="J1059">
        <f t="shared" si="48"/>
        <v>1057</v>
      </c>
      <c r="K1059" t="str" cm="1">
        <f t="array" ref="K1059">IFERROR(INDEX(tblClientes[Cliente],INT($J1059/ROWS(tblConsorcios[Produto]))+1),"")</f>
        <v/>
      </c>
      <c r="L1059" t="str" cm="1">
        <f t="array" ref="L1059">IFERROR(INDEX(tblConsorcios[Produto],MOD($J1059,ROWS(tblConsorcios[Produto]))+1),"")</f>
        <v>Imóvel IE200 – 220m</v>
      </c>
      <c r="M1059" s="20" cm="1">
        <f t="array" ref="M1059">IFERROR(INDEX(tblConsorcios[Valor da Carta (R$)],MOD($J1059,ROWS(tblConsorcios[Produto]))+1),"")</f>
        <v>200000</v>
      </c>
      <c r="N1059" s="2" cm="1">
        <f t="array" ref="N1059">IFERROR(INDEX(tblConsorcios[Prazo (meses)],MOD($J1059,ROWS(tblConsorcios[Produto]))+1),"")</f>
        <v>220</v>
      </c>
      <c r="O1059" s="20" cm="1">
        <f t="array" ref="O1059">IFERROR(INDEX(tblConsorcios[Parcela Mensal (R$)],MOD($J1059,ROWS(tblConsorcios[Produto]))+1),"")</f>
        <v>1161.82</v>
      </c>
      <c r="P1059" s="20" t="str" cm="1">
        <f t="array" ref="P1059">IFERROR(INDEX(tblClientes[Dividendo Mensal (R$)],INT($J1059/ROWS(tblConsorcios[Produto]))+1),"")</f>
        <v/>
      </c>
      <c r="Q1059" s="20" t="str">
        <f t="shared" si="49"/>
        <v/>
      </c>
      <c r="R1059">
        <f t="shared" si="50"/>
        <v>0</v>
      </c>
    </row>
    <row r="1060" spans="10:18" x14ac:dyDescent="0.2">
      <c r="J1060">
        <f t="shared" si="48"/>
        <v>1058</v>
      </c>
      <c r="K1060" t="str" cm="1">
        <f t="array" ref="K1060">IFERROR(INDEX(tblClientes[Cliente],INT($J1060/ROWS(tblConsorcios[Produto]))+1),"")</f>
        <v/>
      </c>
      <c r="L1060" t="str" cm="1">
        <f t="array" ref="L1060">IFERROR(INDEX(tblConsorcios[Produto],MOD($J1060,ROWS(tblConsorcios[Produto]))+1),"")</f>
        <v>Imóvel IE200 – 200m</v>
      </c>
      <c r="M1060" s="20" cm="1">
        <f t="array" ref="M1060">IFERROR(INDEX(tblConsorcios[Valor da Carta (R$)],MOD($J1060,ROWS(tblConsorcios[Produto]))+1),"")</f>
        <v>200000</v>
      </c>
      <c r="N1060" s="2" cm="1">
        <f t="array" ref="N1060">IFERROR(INDEX(tblConsorcios[Prazo (meses)],MOD($J1060,ROWS(tblConsorcios[Produto]))+1),"")</f>
        <v>200</v>
      </c>
      <c r="O1060" s="20" cm="1">
        <f t="array" ref="O1060">IFERROR(INDEX(tblConsorcios[Parcela Mensal (R$)],MOD($J1060,ROWS(tblConsorcios[Produto]))+1),"")</f>
        <v>1268</v>
      </c>
      <c r="P1060" s="20" t="str" cm="1">
        <f t="array" ref="P1060">IFERROR(INDEX(tblClientes[Dividendo Mensal (R$)],INT($J1060/ROWS(tblConsorcios[Produto]))+1),"")</f>
        <v/>
      </c>
      <c r="Q1060" s="20" t="str">
        <f t="shared" si="49"/>
        <v/>
      </c>
      <c r="R1060">
        <f t="shared" si="50"/>
        <v>0</v>
      </c>
    </row>
    <row r="1061" spans="10:18" x14ac:dyDescent="0.2">
      <c r="J1061">
        <f t="shared" si="48"/>
        <v>1059</v>
      </c>
      <c r="K1061" t="str" cm="1">
        <f t="array" ref="K1061">IFERROR(INDEX(tblClientes[Cliente],INT($J1061/ROWS(tblConsorcios[Produto]))+1),"")</f>
        <v/>
      </c>
      <c r="L1061" t="str" cm="1">
        <f t="array" ref="L1061">IFERROR(INDEX(tblConsorcios[Produto],MOD($J1061,ROWS(tblConsorcios[Produto]))+1),"")</f>
        <v>Imóvel IE150 – 240m</v>
      </c>
      <c r="M1061" s="20" cm="1">
        <f t="array" ref="M1061">IFERROR(INDEX(tblConsorcios[Valor da Carta (R$)],MOD($J1061,ROWS(tblConsorcios[Produto]))+1),"")</f>
        <v>150000</v>
      </c>
      <c r="N1061" s="2" cm="1">
        <f t="array" ref="N1061">IFERROR(INDEX(tblConsorcios[Prazo (meses)],MOD($J1061,ROWS(tblConsorcios[Produto]))+1),"")</f>
        <v>240</v>
      </c>
      <c r="O1061" s="20" cm="1">
        <f t="array" ref="O1061">IFERROR(INDEX(tblConsorcios[Parcela Mensal (R$)],MOD($J1061,ROWS(tblConsorcios[Produto]))+1),"")</f>
        <v>805</v>
      </c>
      <c r="P1061" s="20" t="str" cm="1">
        <f t="array" ref="P1061">IFERROR(INDEX(tblClientes[Dividendo Mensal (R$)],INT($J1061/ROWS(tblConsorcios[Produto]))+1),"")</f>
        <v/>
      </c>
      <c r="Q1061" s="20" t="str">
        <f t="shared" si="49"/>
        <v/>
      </c>
      <c r="R1061">
        <f t="shared" si="50"/>
        <v>0</v>
      </c>
    </row>
    <row r="1062" spans="10:18" x14ac:dyDescent="0.2">
      <c r="J1062">
        <f t="shared" si="48"/>
        <v>1060</v>
      </c>
      <c r="K1062" t="str" cm="1">
        <f t="array" ref="K1062">IFERROR(INDEX(tblClientes[Cliente],INT($J1062/ROWS(tblConsorcios[Produto]))+1),"")</f>
        <v/>
      </c>
      <c r="L1062" t="str" cm="1">
        <f t="array" ref="L1062">IFERROR(INDEX(tblConsorcios[Produto],MOD($J1062,ROWS(tblConsorcios[Produto]))+1),"")</f>
        <v>Imóvel IE150 – 220m</v>
      </c>
      <c r="M1062" s="20" cm="1">
        <f t="array" ref="M1062">IFERROR(INDEX(tblConsorcios[Valor da Carta (R$)],MOD($J1062,ROWS(tblConsorcios[Produto]))+1),"")</f>
        <v>150000</v>
      </c>
      <c r="N1062" s="2" cm="1">
        <f t="array" ref="N1062">IFERROR(INDEX(tblConsorcios[Prazo (meses)],MOD($J1062,ROWS(tblConsorcios[Produto]))+1),"")</f>
        <v>220</v>
      </c>
      <c r="O1062" s="20" cm="1">
        <f t="array" ref="O1062">IFERROR(INDEX(tblConsorcios[Parcela Mensal (R$)],MOD($J1062,ROWS(tblConsorcios[Produto]))+1),"")</f>
        <v>871.36</v>
      </c>
      <c r="P1062" s="20" t="str" cm="1">
        <f t="array" ref="P1062">IFERROR(INDEX(tblClientes[Dividendo Mensal (R$)],INT($J1062/ROWS(tblConsorcios[Produto]))+1),"")</f>
        <v/>
      </c>
      <c r="Q1062" s="20" t="str">
        <f t="shared" si="49"/>
        <v/>
      </c>
      <c r="R1062">
        <f t="shared" si="50"/>
        <v>0</v>
      </c>
    </row>
    <row r="1063" spans="10:18" x14ac:dyDescent="0.2">
      <c r="J1063">
        <f t="shared" si="48"/>
        <v>1061</v>
      </c>
      <c r="K1063" t="str" cm="1">
        <f t="array" ref="K1063">IFERROR(INDEX(tblClientes[Cliente],INT($J1063/ROWS(tblConsorcios[Produto]))+1),"")</f>
        <v/>
      </c>
      <c r="L1063" t="str" cm="1">
        <f t="array" ref="L1063">IFERROR(INDEX(tblConsorcios[Produto],MOD($J1063,ROWS(tblConsorcios[Produto]))+1),"")</f>
        <v>Imóvel IE150 – 200m</v>
      </c>
      <c r="M1063" s="20" cm="1">
        <f t="array" ref="M1063">IFERROR(INDEX(tblConsorcios[Valor da Carta (R$)],MOD($J1063,ROWS(tblConsorcios[Produto]))+1),"")</f>
        <v>150000</v>
      </c>
      <c r="N1063" s="2" cm="1">
        <f t="array" ref="N1063">IFERROR(INDEX(tblConsorcios[Prazo (meses)],MOD($J1063,ROWS(tblConsorcios[Produto]))+1),"")</f>
        <v>200</v>
      </c>
      <c r="O1063" s="20" cm="1">
        <f t="array" ref="O1063">IFERROR(INDEX(tblConsorcios[Parcela Mensal (R$)],MOD($J1063,ROWS(tblConsorcios[Produto]))+1),"")</f>
        <v>951</v>
      </c>
      <c r="P1063" s="20" t="str" cm="1">
        <f t="array" ref="P1063">IFERROR(INDEX(tblClientes[Dividendo Mensal (R$)],INT($J1063/ROWS(tblConsorcios[Produto]))+1),"")</f>
        <v/>
      </c>
      <c r="Q1063" s="20" t="str">
        <f t="shared" si="49"/>
        <v/>
      </c>
      <c r="R1063">
        <f t="shared" si="50"/>
        <v>0</v>
      </c>
    </row>
    <row r="1064" spans="10:18" x14ac:dyDescent="0.2">
      <c r="J1064">
        <f t="shared" si="48"/>
        <v>1062</v>
      </c>
      <c r="K1064" t="str" cm="1">
        <f t="array" ref="K1064">IFERROR(INDEX(tblClientes[Cliente],INT($J1064/ROWS(tblConsorcios[Produto]))+1),"")</f>
        <v/>
      </c>
      <c r="L1064" t="str" cm="1">
        <f t="array" ref="L1064">IFERROR(INDEX(tblConsorcios[Produto],MOD($J1064,ROWS(tblConsorcios[Produto]))+1),"")</f>
        <v>Imóvel IE140 – 240m</v>
      </c>
      <c r="M1064" s="20" cm="1">
        <f t="array" ref="M1064">IFERROR(INDEX(tblConsorcios[Valor da Carta (R$)],MOD($J1064,ROWS(tblConsorcios[Produto]))+1),"")</f>
        <v>140000</v>
      </c>
      <c r="N1064" s="2" cm="1">
        <f t="array" ref="N1064">IFERROR(INDEX(tblConsorcios[Prazo (meses)],MOD($J1064,ROWS(tblConsorcios[Produto]))+1),"")</f>
        <v>240</v>
      </c>
      <c r="O1064" s="20" cm="1">
        <f t="array" ref="O1064">IFERROR(INDEX(tblConsorcios[Parcela Mensal (R$)],MOD($J1064,ROWS(tblConsorcios[Produto]))+1),"")</f>
        <v>751.33</v>
      </c>
      <c r="P1064" s="20" t="str" cm="1">
        <f t="array" ref="P1064">IFERROR(INDEX(tblClientes[Dividendo Mensal (R$)],INT($J1064/ROWS(tblConsorcios[Produto]))+1),"")</f>
        <v/>
      </c>
      <c r="Q1064" s="20" t="str">
        <f t="shared" si="49"/>
        <v/>
      </c>
      <c r="R1064">
        <f t="shared" si="50"/>
        <v>0</v>
      </c>
    </row>
    <row r="1065" spans="10:18" x14ac:dyDescent="0.2">
      <c r="J1065">
        <f t="shared" si="48"/>
        <v>1063</v>
      </c>
      <c r="K1065" t="str" cm="1">
        <f t="array" ref="K1065">IFERROR(INDEX(tblClientes[Cliente],INT($J1065/ROWS(tblConsorcios[Produto]))+1),"")</f>
        <v/>
      </c>
      <c r="L1065" t="str" cm="1">
        <f t="array" ref="L1065">IFERROR(INDEX(tblConsorcios[Produto],MOD($J1065,ROWS(tblConsorcios[Produto]))+1),"")</f>
        <v>Imóvel IE140 – 220m</v>
      </c>
      <c r="M1065" s="20" cm="1">
        <f t="array" ref="M1065">IFERROR(INDEX(tblConsorcios[Valor da Carta (R$)],MOD($J1065,ROWS(tblConsorcios[Produto]))+1),"")</f>
        <v>140000</v>
      </c>
      <c r="N1065" s="2" cm="1">
        <f t="array" ref="N1065">IFERROR(INDEX(tblConsorcios[Prazo (meses)],MOD($J1065,ROWS(tblConsorcios[Produto]))+1),"")</f>
        <v>220</v>
      </c>
      <c r="O1065" s="20" cm="1">
        <f t="array" ref="O1065">IFERROR(INDEX(tblConsorcios[Parcela Mensal (R$)],MOD($J1065,ROWS(tblConsorcios[Produto]))+1),"")</f>
        <v>813.27</v>
      </c>
      <c r="P1065" s="20" t="str" cm="1">
        <f t="array" ref="P1065">IFERROR(INDEX(tblClientes[Dividendo Mensal (R$)],INT($J1065/ROWS(tblConsorcios[Produto]))+1),"")</f>
        <v/>
      </c>
      <c r="Q1065" s="20" t="str">
        <f t="shared" si="49"/>
        <v/>
      </c>
      <c r="R1065">
        <f t="shared" si="50"/>
        <v>0</v>
      </c>
    </row>
    <row r="1066" spans="10:18" x14ac:dyDescent="0.2">
      <c r="J1066">
        <f t="shared" si="48"/>
        <v>1064</v>
      </c>
      <c r="K1066" t="str" cm="1">
        <f t="array" ref="K1066">IFERROR(INDEX(tblClientes[Cliente],INT($J1066/ROWS(tblConsorcios[Produto]))+1),"")</f>
        <v/>
      </c>
      <c r="L1066" t="str" cm="1">
        <f t="array" ref="L1066">IFERROR(INDEX(tblConsorcios[Produto],MOD($J1066,ROWS(tblConsorcios[Produto]))+1),"")</f>
        <v>Imóvel IE140 – 200m</v>
      </c>
      <c r="M1066" s="20" cm="1">
        <f t="array" ref="M1066">IFERROR(INDEX(tblConsorcios[Valor da Carta (R$)],MOD($J1066,ROWS(tblConsorcios[Produto]))+1),"")</f>
        <v>140000</v>
      </c>
      <c r="N1066" s="2" cm="1">
        <f t="array" ref="N1066">IFERROR(INDEX(tblConsorcios[Prazo (meses)],MOD($J1066,ROWS(tblConsorcios[Produto]))+1),"")</f>
        <v>200</v>
      </c>
      <c r="O1066" s="20" cm="1">
        <f t="array" ref="O1066">IFERROR(INDEX(tblConsorcios[Parcela Mensal (R$)],MOD($J1066,ROWS(tblConsorcios[Produto]))+1),"")</f>
        <v>887.6</v>
      </c>
      <c r="P1066" s="20" t="str" cm="1">
        <f t="array" ref="P1066">IFERROR(INDEX(tblClientes[Dividendo Mensal (R$)],INT($J1066/ROWS(tblConsorcios[Produto]))+1),"")</f>
        <v/>
      </c>
      <c r="Q1066" s="20" t="str">
        <f t="shared" si="49"/>
        <v/>
      </c>
      <c r="R1066">
        <f t="shared" si="50"/>
        <v>0</v>
      </c>
    </row>
    <row r="1067" spans="10:18" x14ac:dyDescent="0.2">
      <c r="J1067">
        <f t="shared" si="48"/>
        <v>1065</v>
      </c>
      <c r="K1067" t="str" cm="1">
        <f t="array" ref="K1067">IFERROR(INDEX(tblClientes[Cliente],INT($J1067/ROWS(tblConsorcios[Produto]))+1),"")</f>
        <v/>
      </c>
      <c r="L1067" t="str" cm="1">
        <f t="array" ref="L1067">IFERROR(INDEX(tblConsorcios[Produto],MOD($J1067,ROWS(tblConsorcios[Produto]))+1),"")</f>
        <v>Imóvel IE130 – 240m</v>
      </c>
      <c r="M1067" s="20" cm="1">
        <f t="array" ref="M1067">IFERROR(INDEX(tblConsorcios[Valor da Carta (R$)],MOD($J1067,ROWS(tblConsorcios[Produto]))+1),"")</f>
        <v>130000</v>
      </c>
      <c r="N1067" s="2" cm="1">
        <f t="array" ref="N1067">IFERROR(INDEX(tblConsorcios[Prazo (meses)],MOD($J1067,ROWS(tblConsorcios[Produto]))+1),"")</f>
        <v>240</v>
      </c>
      <c r="O1067" s="20" cm="1">
        <f t="array" ref="O1067">IFERROR(INDEX(tblConsorcios[Parcela Mensal (R$)],MOD($J1067,ROWS(tblConsorcios[Produto]))+1),"")</f>
        <v>697.67</v>
      </c>
      <c r="P1067" s="20" t="str" cm="1">
        <f t="array" ref="P1067">IFERROR(INDEX(tblClientes[Dividendo Mensal (R$)],INT($J1067/ROWS(tblConsorcios[Produto]))+1),"")</f>
        <v/>
      </c>
      <c r="Q1067" s="20" t="str">
        <f t="shared" si="49"/>
        <v/>
      </c>
      <c r="R1067">
        <f t="shared" si="50"/>
        <v>0</v>
      </c>
    </row>
    <row r="1068" spans="10:18" x14ac:dyDescent="0.2">
      <c r="J1068">
        <f t="shared" si="48"/>
        <v>1066</v>
      </c>
      <c r="K1068" t="str" cm="1">
        <f t="array" ref="K1068">IFERROR(INDEX(tblClientes[Cliente],INT($J1068/ROWS(tblConsorcios[Produto]))+1),"")</f>
        <v/>
      </c>
      <c r="L1068" t="str" cm="1">
        <f t="array" ref="L1068">IFERROR(INDEX(tblConsorcios[Produto],MOD($J1068,ROWS(tblConsorcios[Produto]))+1),"")</f>
        <v>Imóvel IE130 – 220m</v>
      </c>
      <c r="M1068" s="20" cm="1">
        <f t="array" ref="M1068">IFERROR(INDEX(tblConsorcios[Valor da Carta (R$)],MOD($J1068,ROWS(tblConsorcios[Produto]))+1),"")</f>
        <v>130000</v>
      </c>
      <c r="N1068" s="2" cm="1">
        <f t="array" ref="N1068">IFERROR(INDEX(tblConsorcios[Prazo (meses)],MOD($J1068,ROWS(tblConsorcios[Produto]))+1),"")</f>
        <v>220</v>
      </c>
      <c r="O1068" s="20" cm="1">
        <f t="array" ref="O1068">IFERROR(INDEX(tblConsorcios[Parcela Mensal (R$)],MOD($J1068,ROWS(tblConsorcios[Produto]))+1),"")</f>
        <v>755.18</v>
      </c>
      <c r="P1068" s="20" t="str" cm="1">
        <f t="array" ref="P1068">IFERROR(INDEX(tblClientes[Dividendo Mensal (R$)],INT($J1068/ROWS(tblConsorcios[Produto]))+1),"")</f>
        <v/>
      </c>
      <c r="Q1068" s="20" t="str">
        <f t="shared" si="49"/>
        <v/>
      </c>
      <c r="R1068">
        <f t="shared" si="50"/>
        <v>0</v>
      </c>
    </row>
    <row r="1069" spans="10:18" x14ac:dyDescent="0.2">
      <c r="J1069">
        <f t="shared" si="48"/>
        <v>1067</v>
      </c>
      <c r="K1069" t="str" cm="1">
        <f t="array" ref="K1069">IFERROR(INDEX(tblClientes[Cliente],INT($J1069/ROWS(tblConsorcios[Produto]))+1),"")</f>
        <v/>
      </c>
      <c r="L1069" t="str" cm="1">
        <f t="array" ref="L1069">IFERROR(INDEX(tblConsorcios[Produto],MOD($J1069,ROWS(tblConsorcios[Produto]))+1),"")</f>
        <v>Imóvel IE130 – 200m</v>
      </c>
      <c r="M1069" s="20" cm="1">
        <f t="array" ref="M1069">IFERROR(INDEX(tblConsorcios[Valor da Carta (R$)],MOD($J1069,ROWS(tblConsorcios[Produto]))+1),"")</f>
        <v>130000</v>
      </c>
      <c r="N1069" s="2" cm="1">
        <f t="array" ref="N1069">IFERROR(INDEX(tblConsorcios[Prazo (meses)],MOD($J1069,ROWS(tblConsorcios[Produto]))+1),"")</f>
        <v>200</v>
      </c>
      <c r="O1069" s="20" cm="1">
        <f t="array" ref="O1069">IFERROR(INDEX(tblConsorcios[Parcela Mensal (R$)],MOD($J1069,ROWS(tblConsorcios[Produto]))+1),"")</f>
        <v>824.2</v>
      </c>
      <c r="P1069" s="20" t="str" cm="1">
        <f t="array" ref="P1069">IFERROR(INDEX(tblClientes[Dividendo Mensal (R$)],INT($J1069/ROWS(tblConsorcios[Produto]))+1),"")</f>
        <v/>
      </c>
      <c r="Q1069" s="20" t="str">
        <f t="shared" si="49"/>
        <v/>
      </c>
      <c r="R1069">
        <f t="shared" si="50"/>
        <v>0</v>
      </c>
    </row>
    <row r="1070" spans="10:18" x14ac:dyDescent="0.2">
      <c r="J1070">
        <f t="shared" si="48"/>
        <v>1068</v>
      </c>
      <c r="K1070" t="str" cm="1">
        <f t="array" ref="K1070">IFERROR(INDEX(tblClientes[Cliente],INT($J1070/ROWS(tblConsorcios[Produto]))+1),"")</f>
        <v/>
      </c>
      <c r="L1070" t="str" cm="1">
        <f t="array" ref="L1070">IFERROR(INDEX(tblConsorcios[Produto],MOD($J1070,ROWS(tblConsorcios[Produto]))+1),"")</f>
        <v>Imóvel IE120 – 240m</v>
      </c>
      <c r="M1070" s="20" cm="1">
        <f t="array" ref="M1070">IFERROR(INDEX(tblConsorcios[Valor da Carta (R$)],MOD($J1070,ROWS(tblConsorcios[Produto]))+1),"")</f>
        <v>120000</v>
      </c>
      <c r="N1070" s="2" cm="1">
        <f t="array" ref="N1070">IFERROR(INDEX(tblConsorcios[Prazo (meses)],MOD($J1070,ROWS(tblConsorcios[Produto]))+1),"")</f>
        <v>240</v>
      </c>
      <c r="O1070" s="20" cm="1">
        <f t="array" ref="O1070">IFERROR(INDEX(tblConsorcios[Parcela Mensal (R$)],MOD($J1070,ROWS(tblConsorcios[Produto]))+1),"")</f>
        <v>644</v>
      </c>
      <c r="P1070" s="20" t="str" cm="1">
        <f t="array" ref="P1070">IFERROR(INDEX(tblClientes[Dividendo Mensal (R$)],INT($J1070/ROWS(tblConsorcios[Produto]))+1),"")</f>
        <v/>
      </c>
      <c r="Q1070" s="20" t="str">
        <f t="shared" si="49"/>
        <v/>
      </c>
      <c r="R1070">
        <f t="shared" si="50"/>
        <v>0</v>
      </c>
    </row>
    <row r="1071" spans="10:18" x14ac:dyDescent="0.2">
      <c r="J1071">
        <f t="shared" si="48"/>
        <v>1069</v>
      </c>
      <c r="K1071" t="str" cm="1">
        <f t="array" ref="K1071">IFERROR(INDEX(tblClientes[Cliente],INT($J1071/ROWS(tblConsorcios[Produto]))+1),"")</f>
        <v/>
      </c>
      <c r="L1071" t="str" cm="1">
        <f t="array" ref="L1071">IFERROR(INDEX(tblConsorcios[Produto],MOD($J1071,ROWS(tblConsorcios[Produto]))+1),"")</f>
        <v>Imóvel IE120 – 220m</v>
      </c>
      <c r="M1071" s="20" cm="1">
        <f t="array" ref="M1071">IFERROR(INDEX(tblConsorcios[Valor da Carta (R$)],MOD($J1071,ROWS(tblConsorcios[Produto]))+1),"")</f>
        <v>120000</v>
      </c>
      <c r="N1071" s="2" cm="1">
        <f t="array" ref="N1071">IFERROR(INDEX(tblConsorcios[Prazo (meses)],MOD($J1071,ROWS(tblConsorcios[Produto]))+1),"")</f>
        <v>220</v>
      </c>
      <c r="O1071" s="20" cm="1">
        <f t="array" ref="O1071">IFERROR(INDEX(tblConsorcios[Parcela Mensal (R$)],MOD($J1071,ROWS(tblConsorcios[Produto]))+1),"")</f>
        <v>697.09</v>
      </c>
      <c r="P1071" s="20" t="str" cm="1">
        <f t="array" ref="P1071">IFERROR(INDEX(tblClientes[Dividendo Mensal (R$)],INT($J1071/ROWS(tblConsorcios[Produto]))+1),"")</f>
        <v/>
      </c>
      <c r="Q1071" s="20" t="str">
        <f t="shared" si="49"/>
        <v/>
      </c>
      <c r="R1071">
        <f t="shared" si="50"/>
        <v>0</v>
      </c>
    </row>
    <row r="1072" spans="10:18" x14ac:dyDescent="0.2">
      <c r="J1072">
        <f t="shared" si="48"/>
        <v>1070</v>
      </c>
      <c r="K1072" t="str" cm="1">
        <f t="array" ref="K1072">IFERROR(INDEX(tblClientes[Cliente],INT($J1072/ROWS(tblConsorcios[Produto]))+1),"")</f>
        <v/>
      </c>
      <c r="L1072" t="str" cm="1">
        <f t="array" ref="L1072">IFERROR(INDEX(tblConsorcios[Produto],MOD($J1072,ROWS(tblConsorcios[Produto]))+1),"")</f>
        <v>Imóvel IE120 – 200m</v>
      </c>
      <c r="M1072" s="20" cm="1">
        <f t="array" ref="M1072">IFERROR(INDEX(tblConsorcios[Valor da Carta (R$)],MOD($J1072,ROWS(tblConsorcios[Produto]))+1),"")</f>
        <v>120000</v>
      </c>
      <c r="N1072" s="2" cm="1">
        <f t="array" ref="N1072">IFERROR(INDEX(tblConsorcios[Prazo (meses)],MOD($J1072,ROWS(tblConsorcios[Produto]))+1),"")</f>
        <v>200</v>
      </c>
      <c r="O1072" s="20" cm="1">
        <f t="array" ref="O1072">IFERROR(INDEX(tblConsorcios[Parcela Mensal (R$)],MOD($J1072,ROWS(tblConsorcios[Produto]))+1),"")</f>
        <v>760.8</v>
      </c>
      <c r="P1072" s="20" t="str" cm="1">
        <f t="array" ref="P1072">IFERROR(INDEX(tblClientes[Dividendo Mensal (R$)],INT($J1072/ROWS(tblConsorcios[Produto]))+1),"")</f>
        <v/>
      </c>
      <c r="Q1072" s="20" t="str">
        <f t="shared" si="49"/>
        <v/>
      </c>
      <c r="R1072">
        <f t="shared" si="50"/>
        <v>0</v>
      </c>
    </row>
    <row r="1073" spans="10:18" x14ac:dyDescent="0.2">
      <c r="J1073">
        <f t="shared" si="48"/>
        <v>1071</v>
      </c>
      <c r="K1073" t="str" cm="1">
        <f t="array" ref="K1073">IFERROR(INDEX(tblClientes[Cliente],INT($J1073/ROWS(tblConsorcios[Produto]))+1),"")</f>
        <v/>
      </c>
      <c r="L1073" t="str" cm="1">
        <f t="array" ref="L1073">IFERROR(INDEX(tblConsorcios[Produto],MOD($J1073,ROWS(tblConsorcios[Produto]))+1),"")</f>
        <v>Imóvel IE600 – 240m</v>
      </c>
      <c r="M1073" s="20" cm="1">
        <f t="array" ref="M1073">IFERROR(INDEX(tblConsorcios[Valor da Carta (R$)],MOD($J1073,ROWS(tblConsorcios[Produto]))+1),"")</f>
        <v>600000</v>
      </c>
      <c r="N1073" s="2" cm="1">
        <f t="array" ref="N1073">IFERROR(INDEX(tblConsorcios[Prazo (meses)],MOD($J1073,ROWS(tblConsorcios[Produto]))+1),"")</f>
        <v>240</v>
      </c>
      <c r="O1073" s="20" cm="1">
        <f t="array" ref="O1073">IFERROR(INDEX(tblConsorcios[Parcela Mensal (R$)],MOD($J1073,ROWS(tblConsorcios[Produto]))+1),"")</f>
        <v>3220</v>
      </c>
      <c r="P1073" s="20" t="str" cm="1">
        <f t="array" ref="P1073">IFERROR(INDEX(tblClientes[Dividendo Mensal (R$)],INT($J1073/ROWS(tblConsorcios[Produto]))+1),"")</f>
        <v/>
      </c>
      <c r="Q1073" s="20" t="str">
        <f t="shared" si="49"/>
        <v/>
      </c>
      <c r="R1073">
        <f t="shared" si="50"/>
        <v>0</v>
      </c>
    </row>
    <row r="1074" spans="10:18" x14ac:dyDescent="0.2">
      <c r="J1074">
        <f t="shared" si="48"/>
        <v>1072</v>
      </c>
      <c r="K1074" t="str" cm="1">
        <f t="array" ref="K1074">IFERROR(INDEX(tblClientes[Cliente],INT($J1074/ROWS(tblConsorcios[Produto]))+1),"")</f>
        <v/>
      </c>
      <c r="L1074" t="str" cm="1">
        <f t="array" ref="L1074">IFERROR(INDEX(tblConsorcios[Produto],MOD($J1074,ROWS(tblConsorcios[Produto]))+1),"")</f>
        <v>Imóvel IE600 – 220m</v>
      </c>
      <c r="M1074" s="20" cm="1">
        <f t="array" ref="M1074">IFERROR(INDEX(tblConsorcios[Valor da Carta (R$)],MOD($J1074,ROWS(tblConsorcios[Produto]))+1),"")</f>
        <v>600000</v>
      </c>
      <c r="N1074" s="2" cm="1">
        <f t="array" ref="N1074">IFERROR(INDEX(tblConsorcios[Prazo (meses)],MOD($J1074,ROWS(tblConsorcios[Produto]))+1),"")</f>
        <v>220</v>
      </c>
      <c r="O1074" s="20" cm="1">
        <f t="array" ref="O1074">IFERROR(INDEX(tblConsorcios[Parcela Mensal (R$)],MOD($J1074,ROWS(tblConsorcios[Produto]))+1),"")</f>
        <v>3485.45</v>
      </c>
      <c r="P1074" s="20" t="str" cm="1">
        <f t="array" ref="P1074">IFERROR(INDEX(tblClientes[Dividendo Mensal (R$)],INT($J1074/ROWS(tblConsorcios[Produto]))+1),"")</f>
        <v/>
      </c>
      <c r="Q1074" s="20" t="str">
        <f t="shared" si="49"/>
        <v/>
      </c>
      <c r="R1074">
        <f t="shared" si="50"/>
        <v>0</v>
      </c>
    </row>
    <row r="1075" spans="10:18" x14ac:dyDescent="0.2">
      <c r="J1075">
        <f t="shared" si="48"/>
        <v>1073</v>
      </c>
      <c r="K1075" t="str" cm="1">
        <f t="array" ref="K1075">IFERROR(INDEX(tblClientes[Cliente],INT($J1075/ROWS(tblConsorcios[Produto]))+1),"")</f>
        <v/>
      </c>
      <c r="L1075" t="str" cm="1">
        <f t="array" ref="L1075">IFERROR(INDEX(tblConsorcios[Produto],MOD($J1075,ROWS(tblConsorcios[Produto]))+1),"")</f>
        <v>Imóvel IE600 – 200m</v>
      </c>
      <c r="M1075" s="20" cm="1">
        <f t="array" ref="M1075">IFERROR(INDEX(tblConsorcios[Valor da Carta (R$)],MOD($J1075,ROWS(tblConsorcios[Produto]))+1),"")</f>
        <v>600000</v>
      </c>
      <c r="N1075" s="2" cm="1">
        <f t="array" ref="N1075">IFERROR(INDEX(tblConsorcios[Prazo (meses)],MOD($J1075,ROWS(tblConsorcios[Produto]))+1),"")</f>
        <v>200</v>
      </c>
      <c r="O1075" s="20" cm="1">
        <f t="array" ref="O1075">IFERROR(INDEX(tblConsorcios[Parcela Mensal (R$)],MOD($J1075,ROWS(tblConsorcios[Produto]))+1),"")</f>
        <v>3804</v>
      </c>
      <c r="P1075" s="20" t="str" cm="1">
        <f t="array" ref="P1075">IFERROR(INDEX(tblClientes[Dividendo Mensal (R$)],INT($J1075/ROWS(tblConsorcios[Produto]))+1),"")</f>
        <v/>
      </c>
      <c r="Q1075" s="20" t="str">
        <f t="shared" si="49"/>
        <v/>
      </c>
      <c r="R1075">
        <f t="shared" si="50"/>
        <v>0</v>
      </c>
    </row>
    <row r="1076" spans="10:18" x14ac:dyDescent="0.2">
      <c r="J1076">
        <f t="shared" si="48"/>
        <v>1074</v>
      </c>
      <c r="K1076" t="str" cm="1">
        <f t="array" ref="K1076">IFERROR(INDEX(tblClientes[Cliente],INT($J1076/ROWS(tblConsorcios[Produto]))+1),"")</f>
        <v/>
      </c>
      <c r="L1076" t="str" cm="1">
        <f t="array" ref="L1076">IFERROR(INDEX(tblConsorcios[Produto],MOD($J1076,ROWS(tblConsorcios[Produto]))+1),"")</f>
        <v>Imóvel IE580 – 240m</v>
      </c>
      <c r="M1076" s="20" cm="1">
        <f t="array" ref="M1076">IFERROR(INDEX(tblConsorcios[Valor da Carta (R$)],MOD($J1076,ROWS(tblConsorcios[Produto]))+1),"")</f>
        <v>580000</v>
      </c>
      <c r="N1076" s="2" cm="1">
        <f t="array" ref="N1076">IFERROR(INDEX(tblConsorcios[Prazo (meses)],MOD($J1076,ROWS(tblConsorcios[Produto]))+1),"")</f>
        <v>240</v>
      </c>
      <c r="O1076" s="20" cm="1">
        <f t="array" ref="O1076">IFERROR(INDEX(tblConsorcios[Parcela Mensal (R$)],MOD($J1076,ROWS(tblConsorcios[Produto]))+1),"")</f>
        <v>3112.67</v>
      </c>
      <c r="P1076" s="20" t="str" cm="1">
        <f t="array" ref="P1076">IFERROR(INDEX(tblClientes[Dividendo Mensal (R$)],INT($J1076/ROWS(tblConsorcios[Produto]))+1),"")</f>
        <v/>
      </c>
      <c r="Q1076" s="20" t="str">
        <f t="shared" si="49"/>
        <v/>
      </c>
      <c r="R1076">
        <f t="shared" si="50"/>
        <v>0</v>
      </c>
    </row>
    <row r="1077" spans="10:18" x14ac:dyDescent="0.2">
      <c r="J1077">
        <f t="shared" si="48"/>
        <v>1075</v>
      </c>
      <c r="K1077" t="str" cm="1">
        <f t="array" ref="K1077">IFERROR(INDEX(tblClientes[Cliente],INT($J1077/ROWS(tblConsorcios[Produto]))+1),"")</f>
        <v/>
      </c>
      <c r="L1077" t="str" cm="1">
        <f t="array" ref="L1077">IFERROR(INDEX(tblConsorcios[Produto],MOD($J1077,ROWS(tblConsorcios[Produto]))+1),"")</f>
        <v>Imóvel IE580 – 220m</v>
      </c>
      <c r="M1077" s="20" cm="1">
        <f t="array" ref="M1077">IFERROR(INDEX(tblConsorcios[Valor da Carta (R$)],MOD($J1077,ROWS(tblConsorcios[Produto]))+1),"")</f>
        <v>580000</v>
      </c>
      <c r="N1077" s="2" cm="1">
        <f t="array" ref="N1077">IFERROR(INDEX(tblConsorcios[Prazo (meses)],MOD($J1077,ROWS(tblConsorcios[Produto]))+1),"")</f>
        <v>220</v>
      </c>
      <c r="O1077" s="20" cm="1">
        <f t="array" ref="O1077">IFERROR(INDEX(tblConsorcios[Parcela Mensal (R$)],MOD($J1077,ROWS(tblConsorcios[Produto]))+1),"")</f>
        <v>3369.27</v>
      </c>
      <c r="P1077" s="20" t="str" cm="1">
        <f t="array" ref="P1077">IFERROR(INDEX(tblClientes[Dividendo Mensal (R$)],INT($J1077/ROWS(tblConsorcios[Produto]))+1),"")</f>
        <v/>
      </c>
      <c r="Q1077" s="20" t="str">
        <f t="shared" si="49"/>
        <v/>
      </c>
      <c r="R1077">
        <f t="shared" si="50"/>
        <v>0</v>
      </c>
    </row>
    <row r="1078" spans="10:18" x14ac:dyDescent="0.2">
      <c r="J1078">
        <f t="shared" si="48"/>
        <v>1076</v>
      </c>
      <c r="K1078" t="str" cm="1">
        <f t="array" ref="K1078">IFERROR(INDEX(tblClientes[Cliente],INT($J1078/ROWS(tblConsorcios[Produto]))+1),"")</f>
        <v/>
      </c>
      <c r="L1078" t="str" cm="1">
        <f t="array" ref="L1078">IFERROR(INDEX(tblConsorcios[Produto],MOD($J1078,ROWS(tblConsorcios[Produto]))+1),"")</f>
        <v>Imóvel IE580 – 200m</v>
      </c>
      <c r="M1078" s="20" cm="1">
        <f t="array" ref="M1078">IFERROR(INDEX(tblConsorcios[Valor da Carta (R$)],MOD($J1078,ROWS(tblConsorcios[Produto]))+1),"")</f>
        <v>580000</v>
      </c>
      <c r="N1078" s="2" cm="1">
        <f t="array" ref="N1078">IFERROR(INDEX(tblConsorcios[Prazo (meses)],MOD($J1078,ROWS(tblConsorcios[Produto]))+1),"")</f>
        <v>200</v>
      </c>
      <c r="O1078" s="20" cm="1">
        <f t="array" ref="O1078">IFERROR(INDEX(tblConsorcios[Parcela Mensal (R$)],MOD($J1078,ROWS(tblConsorcios[Produto]))+1),"")</f>
        <v>3677.2</v>
      </c>
      <c r="P1078" s="20" t="str" cm="1">
        <f t="array" ref="P1078">IFERROR(INDEX(tblClientes[Dividendo Mensal (R$)],INT($J1078/ROWS(tblConsorcios[Produto]))+1),"")</f>
        <v/>
      </c>
      <c r="Q1078" s="20" t="str">
        <f t="shared" si="49"/>
        <v/>
      </c>
      <c r="R1078">
        <f t="shared" si="50"/>
        <v>0</v>
      </c>
    </row>
    <row r="1079" spans="10:18" x14ac:dyDescent="0.2">
      <c r="J1079">
        <f t="shared" si="48"/>
        <v>1077</v>
      </c>
      <c r="K1079" t="str" cm="1">
        <f t="array" ref="K1079">IFERROR(INDEX(tblClientes[Cliente],INT($J1079/ROWS(tblConsorcios[Produto]))+1),"")</f>
        <v/>
      </c>
      <c r="L1079" t="str" cm="1">
        <f t="array" ref="L1079">IFERROR(INDEX(tblConsorcios[Produto],MOD($J1079,ROWS(tblConsorcios[Produto]))+1),"")</f>
        <v>Imóvel IE550 – 240m</v>
      </c>
      <c r="M1079" s="20" cm="1">
        <f t="array" ref="M1079">IFERROR(INDEX(tblConsorcios[Valor da Carta (R$)],MOD($J1079,ROWS(tblConsorcios[Produto]))+1),"")</f>
        <v>550000</v>
      </c>
      <c r="N1079" s="2" cm="1">
        <f t="array" ref="N1079">IFERROR(INDEX(tblConsorcios[Prazo (meses)],MOD($J1079,ROWS(tblConsorcios[Produto]))+1),"")</f>
        <v>240</v>
      </c>
      <c r="O1079" s="20" cm="1">
        <f t="array" ref="O1079">IFERROR(INDEX(tblConsorcios[Parcela Mensal (R$)],MOD($J1079,ROWS(tblConsorcios[Produto]))+1),"")</f>
        <v>2951.67</v>
      </c>
      <c r="P1079" s="20" t="str" cm="1">
        <f t="array" ref="P1079">IFERROR(INDEX(tblClientes[Dividendo Mensal (R$)],INT($J1079/ROWS(tblConsorcios[Produto]))+1),"")</f>
        <v/>
      </c>
      <c r="Q1079" s="20" t="str">
        <f t="shared" si="49"/>
        <v/>
      </c>
      <c r="R1079">
        <f t="shared" si="50"/>
        <v>0</v>
      </c>
    </row>
    <row r="1080" spans="10:18" x14ac:dyDescent="0.2">
      <c r="J1080">
        <f t="shared" si="48"/>
        <v>1078</v>
      </c>
      <c r="K1080" t="str" cm="1">
        <f t="array" ref="K1080">IFERROR(INDEX(tblClientes[Cliente],INT($J1080/ROWS(tblConsorcios[Produto]))+1),"")</f>
        <v/>
      </c>
      <c r="L1080" t="str" cm="1">
        <f t="array" ref="L1080">IFERROR(INDEX(tblConsorcios[Produto],MOD($J1080,ROWS(tblConsorcios[Produto]))+1),"")</f>
        <v>Imóvel IE550 – 220m</v>
      </c>
      <c r="M1080" s="20" cm="1">
        <f t="array" ref="M1080">IFERROR(INDEX(tblConsorcios[Valor da Carta (R$)],MOD($J1080,ROWS(tblConsorcios[Produto]))+1),"")</f>
        <v>550000</v>
      </c>
      <c r="N1080" s="2" cm="1">
        <f t="array" ref="N1080">IFERROR(INDEX(tblConsorcios[Prazo (meses)],MOD($J1080,ROWS(tblConsorcios[Produto]))+1),"")</f>
        <v>220</v>
      </c>
      <c r="O1080" s="20" cm="1">
        <f t="array" ref="O1080">IFERROR(INDEX(tblConsorcios[Parcela Mensal (R$)],MOD($J1080,ROWS(tblConsorcios[Produto]))+1),"")</f>
        <v>3195</v>
      </c>
      <c r="P1080" s="20" t="str" cm="1">
        <f t="array" ref="P1080">IFERROR(INDEX(tblClientes[Dividendo Mensal (R$)],INT($J1080/ROWS(tblConsorcios[Produto]))+1),"")</f>
        <v/>
      </c>
      <c r="Q1080" s="20" t="str">
        <f t="shared" si="49"/>
        <v/>
      </c>
      <c r="R1080">
        <f t="shared" si="50"/>
        <v>0</v>
      </c>
    </row>
    <row r="1081" spans="10:18" x14ac:dyDescent="0.2">
      <c r="J1081">
        <f t="shared" si="48"/>
        <v>1079</v>
      </c>
      <c r="K1081" t="str" cm="1">
        <f t="array" ref="K1081">IFERROR(INDEX(tblClientes[Cliente],INT($J1081/ROWS(tblConsorcios[Produto]))+1),"")</f>
        <v/>
      </c>
      <c r="L1081" t="str" cm="1">
        <f t="array" ref="L1081">IFERROR(INDEX(tblConsorcios[Produto],MOD($J1081,ROWS(tblConsorcios[Produto]))+1),"")</f>
        <v>Imóvel IE550 – 200m</v>
      </c>
      <c r="M1081" s="20" cm="1">
        <f t="array" ref="M1081">IFERROR(INDEX(tblConsorcios[Valor da Carta (R$)],MOD($J1081,ROWS(tblConsorcios[Produto]))+1),"")</f>
        <v>550000</v>
      </c>
      <c r="N1081" s="2" cm="1">
        <f t="array" ref="N1081">IFERROR(INDEX(tblConsorcios[Prazo (meses)],MOD($J1081,ROWS(tblConsorcios[Produto]))+1),"")</f>
        <v>200</v>
      </c>
      <c r="O1081" s="20" cm="1">
        <f t="array" ref="O1081">IFERROR(INDEX(tblConsorcios[Parcela Mensal (R$)],MOD($J1081,ROWS(tblConsorcios[Produto]))+1),"")</f>
        <v>3487</v>
      </c>
      <c r="P1081" s="20" t="str" cm="1">
        <f t="array" ref="P1081">IFERROR(INDEX(tblClientes[Dividendo Mensal (R$)],INT($J1081/ROWS(tblConsorcios[Produto]))+1),"")</f>
        <v/>
      </c>
      <c r="Q1081" s="20" t="str">
        <f t="shared" si="49"/>
        <v/>
      </c>
      <c r="R1081">
        <f t="shared" si="50"/>
        <v>0</v>
      </c>
    </row>
    <row r="1082" spans="10:18" x14ac:dyDescent="0.2">
      <c r="J1082">
        <f t="shared" si="48"/>
        <v>1080</v>
      </c>
      <c r="K1082" t="str" cm="1">
        <f t="array" ref="K1082">IFERROR(INDEX(tblClientes[Cliente],INT($J1082/ROWS(tblConsorcios[Produto]))+1),"")</f>
        <v/>
      </c>
      <c r="L1082" t="str" cm="1">
        <f t="array" ref="L1082">IFERROR(INDEX(tblConsorcios[Produto],MOD($J1082,ROWS(tblConsorcios[Produto]))+1),"")</f>
        <v>Imóvel IE530 – 240m</v>
      </c>
      <c r="M1082" s="20" cm="1">
        <f t="array" ref="M1082">IFERROR(INDEX(tblConsorcios[Valor da Carta (R$)],MOD($J1082,ROWS(tblConsorcios[Produto]))+1),"")</f>
        <v>530000</v>
      </c>
      <c r="N1082" s="2" cm="1">
        <f t="array" ref="N1082">IFERROR(INDEX(tblConsorcios[Prazo (meses)],MOD($J1082,ROWS(tblConsorcios[Produto]))+1),"")</f>
        <v>240</v>
      </c>
      <c r="O1082" s="20" cm="1">
        <f t="array" ref="O1082">IFERROR(INDEX(tblConsorcios[Parcela Mensal (R$)],MOD($J1082,ROWS(tblConsorcios[Produto]))+1),"")</f>
        <v>2844.33</v>
      </c>
      <c r="P1082" s="20" t="str" cm="1">
        <f t="array" ref="P1082">IFERROR(INDEX(tblClientes[Dividendo Mensal (R$)],INT($J1082/ROWS(tblConsorcios[Produto]))+1),"")</f>
        <v/>
      </c>
      <c r="Q1082" s="20" t="str">
        <f t="shared" si="49"/>
        <v/>
      </c>
      <c r="R1082">
        <f t="shared" si="50"/>
        <v>0</v>
      </c>
    </row>
    <row r="1083" spans="10:18" x14ac:dyDescent="0.2">
      <c r="J1083">
        <f t="shared" si="48"/>
        <v>1081</v>
      </c>
      <c r="K1083" t="str" cm="1">
        <f t="array" ref="K1083">IFERROR(INDEX(tblClientes[Cliente],INT($J1083/ROWS(tblConsorcios[Produto]))+1),"")</f>
        <v/>
      </c>
      <c r="L1083" t="str" cm="1">
        <f t="array" ref="L1083">IFERROR(INDEX(tblConsorcios[Produto],MOD($J1083,ROWS(tblConsorcios[Produto]))+1),"")</f>
        <v>Imóvel IE530 – 220m</v>
      </c>
      <c r="M1083" s="20" cm="1">
        <f t="array" ref="M1083">IFERROR(INDEX(tblConsorcios[Valor da Carta (R$)],MOD($J1083,ROWS(tblConsorcios[Produto]))+1),"")</f>
        <v>530000</v>
      </c>
      <c r="N1083" s="2" cm="1">
        <f t="array" ref="N1083">IFERROR(INDEX(tblConsorcios[Prazo (meses)],MOD($J1083,ROWS(tblConsorcios[Produto]))+1),"")</f>
        <v>220</v>
      </c>
      <c r="O1083" s="20" cm="1">
        <f t="array" ref="O1083">IFERROR(INDEX(tblConsorcios[Parcela Mensal (R$)],MOD($J1083,ROWS(tblConsorcios[Produto]))+1),"")</f>
        <v>3078.82</v>
      </c>
      <c r="P1083" s="20" t="str" cm="1">
        <f t="array" ref="P1083">IFERROR(INDEX(tblClientes[Dividendo Mensal (R$)],INT($J1083/ROWS(tblConsorcios[Produto]))+1),"")</f>
        <v/>
      </c>
      <c r="Q1083" s="20" t="str">
        <f t="shared" si="49"/>
        <v/>
      </c>
      <c r="R1083">
        <f t="shared" si="50"/>
        <v>0</v>
      </c>
    </row>
    <row r="1084" spans="10:18" x14ac:dyDescent="0.2">
      <c r="J1084">
        <f t="shared" si="48"/>
        <v>1082</v>
      </c>
      <c r="K1084" t="str" cm="1">
        <f t="array" ref="K1084">IFERROR(INDEX(tblClientes[Cliente],INT($J1084/ROWS(tblConsorcios[Produto]))+1),"")</f>
        <v/>
      </c>
      <c r="L1084" t="str" cm="1">
        <f t="array" ref="L1084">IFERROR(INDEX(tblConsorcios[Produto],MOD($J1084,ROWS(tblConsorcios[Produto]))+1),"")</f>
        <v>Imóvel IE530 – 200m</v>
      </c>
      <c r="M1084" s="20" cm="1">
        <f t="array" ref="M1084">IFERROR(INDEX(tblConsorcios[Valor da Carta (R$)],MOD($J1084,ROWS(tblConsorcios[Produto]))+1),"")</f>
        <v>530000</v>
      </c>
      <c r="N1084" s="2" cm="1">
        <f t="array" ref="N1084">IFERROR(INDEX(tblConsorcios[Prazo (meses)],MOD($J1084,ROWS(tblConsorcios[Produto]))+1),"")</f>
        <v>200</v>
      </c>
      <c r="O1084" s="20" cm="1">
        <f t="array" ref="O1084">IFERROR(INDEX(tblConsorcios[Parcela Mensal (R$)],MOD($J1084,ROWS(tblConsorcios[Produto]))+1),"")</f>
        <v>3360.2</v>
      </c>
      <c r="P1084" s="20" t="str" cm="1">
        <f t="array" ref="P1084">IFERROR(INDEX(tblClientes[Dividendo Mensal (R$)],INT($J1084/ROWS(tblConsorcios[Produto]))+1),"")</f>
        <v/>
      </c>
      <c r="Q1084" s="20" t="str">
        <f t="shared" si="49"/>
        <v/>
      </c>
      <c r="R1084">
        <f t="shared" si="50"/>
        <v>0</v>
      </c>
    </row>
    <row r="1085" spans="10:18" x14ac:dyDescent="0.2">
      <c r="J1085">
        <f t="shared" si="48"/>
        <v>1083</v>
      </c>
      <c r="K1085" t="str" cm="1">
        <f t="array" ref="K1085">IFERROR(INDEX(tblClientes[Cliente],INT($J1085/ROWS(tblConsorcios[Produto]))+1),"")</f>
        <v/>
      </c>
      <c r="L1085" t="str" cm="1">
        <f t="array" ref="L1085">IFERROR(INDEX(tblConsorcios[Produto],MOD($J1085,ROWS(tblConsorcios[Produto]))+1),"")</f>
        <v>Imóvel IE500 – 240m</v>
      </c>
      <c r="M1085" s="20" cm="1">
        <f t="array" ref="M1085">IFERROR(INDEX(tblConsorcios[Valor da Carta (R$)],MOD($J1085,ROWS(tblConsorcios[Produto]))+1),"")</f>
        <v>500000</v>
      </c>
      <c r="N1085" s="2" cm="1">
        <f t="array" ref="N1085">IFERROR(INDEX(tblConsorcios[Prazo (meses)],MOD($J1085,ROWS(tblConsorcios[Produto]))+1),"")</f>
        <v>240</v>
      </c>
      <c r="O1085" s="20" cm="1">
        <f t="array" ref="O1085">IFERROR(INDEX(tblConsorcios[Parcela Mensal (R$)],MOD($J1085,ROWS(tblConsorcios[Produto]))+1),"")</f>
        <v>2683.33</v>
      </c>
      <c r="P1085" s="20" t="str" cm="1">
        <f t="array" ref="P1085">IFERROR(INDEX(tblClientes[Dividendo Mensal (R$)],INT($J1085/ROWS(tblConsorcios[Produto]))+1),"")</f>
        <v/>
      </c>
      <c r="Q1085" s="20" t="str">
        <f t="shared" si="49"/>
        <v/>
      </c>
      <c r="R1085">
        <f t="shared" si="50"/>
        <v>0</v>
      </c>
    </row>
    <row r="1086" spans="10:18" x14ac:dyDescent="0.2">
      <c r="J1086">
        <f t="shared" si="48"/>
        <v>1084</v>
      </c>
      <c r="K1086" t="str" cm="1">
        <f t="array" ref="K1086">IFERROR(INDEX(tblClientes[Cliente],INT($J1086/ROWS(tblConsorcios[Produto]))+1),"")</f>
        <v/>
      </c>
      <c r="L1086" t="str" cm="1">
        <f t="array" ref="L1086">IFERROR(INDEX(tblConsorcios[Produto],MOD($J1086,ROWS(tblConsorcios[Produto]))+1),"")</f>
        <v>Imóvel IE500 – 220m</v>
      </c>
      <c r="M1086" s="20" cm="1">
        <f t="array" ref="M1086">IFERROR(INDEX(tblConsorcios[Valor da Carta (R$)],MOD($J1086,ROWS(tblConsorcios[Produto]))+1),"")</f>
        <v>500000</v>
      </c>
      <c r="N1086" s="2" cm="1">
        <f t="array" ref="N1086">IFERROR(INDEX(tblConsorcios[Prazo (meses)],MOD($J1086,ROWS(tblConsorcios[Produto]))+1),"")</f>
        <v>220</v>
      </c>
      <c r="O1086" s="20" cm="1">
        <f t="array" ref="O1086">IFERROR(INDEX(tblConsorcios[Parcela Mensal (R$)],MOD($J1086,ROWS(tblConsorcios[Produto]))+1),"")</f>
        <v>2904.55</v>
      </c>
      <c r="P1086" s="20" t="str" cm="1">
        <f t="array" ref="P1086">IFERROR(INDEX(tblClientes[Dividendo Mensal (R$)],INT($J1086/ROWS(tblConsorcios[Produto]))+1),"")</f>
        <v/>
      </c>
      <c r="Q1086" s="20" t="str">
        <f t="shared" si="49"/>
        <v/>
      </c>
      <c r="R1086">
        <f t="shared" si="50"/>
        <v>0</v>
      </c>
    </row>
    <row r="1087" spans="10:18" x14ac:dyDescent="0.2">
      <c r="J1087">
        <f t="shared" si="48"/>
        <v>1085</v>
      </c>
      <c r="K1087" t="str" cm="1">
        <f t="array" ref="K1087">IFERROR(INDEX(tblClientes[Cliente],INT($J1087/ROWS(tblConsorcios[Produto]))+1),"")</f>
        <v/>
      </c>
      <c r="L1087" t="str" cm="1">
        <f t="array" ref="L1087">IFERROR(INDEX(tblConsorcios[Produto],MOD($J1087,ROWS(tblConsorcios[Produto]))+1),"")</f>
        <v>Imóvel IE500 – 200m</v>
      </c>
      <c r="M1087" s="20" cm="1">
        <f t="array" ref="M1087">IFERROR(INDEX(tblConsorcios[Valor da Carta (R$)],MOD($J1087,ROWS(tblConsorcios[Produto]))+1),"")</f>
        <v>500000</v>
      </c>
      <c r="N1087" s="2" cm="1">
        <f t="array" ref="N1087">IFERROR(INDEX(tblConsorcios[Prazo (meses)],MOD($J1087,ROWS(tblConsorcios[Produto]))+1),"")</f>
        <v>200</v>
      </c>
      <c r="O1087" s="20" cm="1">
        <f t="array" ref="O1087">IFERROR(INDEX(tblConsorcios[Parcela Mensal (R$)],MOD($J1087,ROWS(tblConsorcios[Produto]))+1),"")</f>
        <v>3170</v>
      </c>
      <c r="P1087" s="20" t="str" cm="1">
        <f t="array" ref="P1087">IFERROR(INDEX(tblClientes[Dividendo Mensal (R$)],INT($J1087/ROWS(tblConsorcios[Produto]))+1),"")</f>
        <v/>
      </c>
      <c r="Q1087" s="20" t="str">
        <f t="shared" si="49"/>
        <v/>
      </c>
      <c r="R1087">
        <f t="shared" si="50"/>
        <v>0</v>
      </c>
    </row>
    <row r="1088" spans="10:18" x14ac:dyDescent="0.2">
      <c r="J1088">
        <f t="shared" si="48"/>
        <v>1086</v>
      </c>
      <c r="K1088" t="str" cm="1">
        <f t="array" ref="K1088">IFERROR(INDEX(tblClientes[Cliente],INT($J1088/ROWS(tblConsorcios[Produto]))+1),"")</f>
        <v/>
      </c>
      <c r="L1088" t="str" cm="1">
        <f t="array" ref="L1088">IFERROR(INDEX(tblConsorcios[Produto],MOD($J1088,ROWS(tblConsorcios[Produto]))+1),"")</f>
        <v>Imóvel IE480 – 240m</v>
      </c>
      <c r="M1088" s="20" cm="1">
        <f t="array" ref="M1088">IFERROR(INDEX(tblConsorcios[Valor da Carta (R$)],MOD($J1088,ROWS(tblConsorcios[Produto]))+1),"")</f>
        <v>480000</v>
      </c>
      <c r="N1088" s="2" cm="1">
        <f t="array" ref="N1088">IFERROR(INDEX(tblConsorcios[Prazo (meses)],MOD($J1088,ROWS(tblConsorcios[Produto]))+1),"")</f>
        <v>240</v>
      </c>
      <c r="O1088" s="20" cm="1">
        <f t="array" ref="O1088">IFERROR(INDEX(tblConsorcios[Parcela Mensal (R$)],MOD($J1088,ROWS(tblConsorcios[Produto]))+1),"")</f>
        <v>2576</v>
      </c>
      <c r="P1088" s="20" t="str" cm="1">
        <f t="array" ref="P1088">IFERROR(INDEX(tblClientes[Dividendo Mensal (R$)],INT($J1088/ROWS(tblConsorcios[Produto]))+1),"")</f>
        <v/>
      </c>
      <c r="Q1088" s="20" t="str">
        <f t="shared" si="49"/>
        <v/>
      </c>
      <c r="R1088">
        <f t="shared" si="50"/>
        <v>0</v>
      </c>
    </row>
    <row r="1089" spans="10:18" x14ac:dyDescent="0.2">
      <c r="J1089">
        <f t="shared" si="48"/>
        <v>1087</v>
      </c>
      <c r="K1089" t="str" cm="1">
        <f t="array" ref="K1089">IFERROR(INDEX(tblClientes[Cliente],INT($J1089/ROWS(tblConsorcios[Produto]))+1),"")</f>
        <v/>
      </c>
      <c r="L1089" t="str" cm="1">
        <f t="array" ref="L1089">IFERROR(INDEX(tblConsorcios[Produto],MOD($J1089,ROWS(tblConsorcios[Produto]))+1),"")</f>
        <v>Imóvel IE480 – 220m</v>
      </c>
      <c r="M1089" s="20" cm="1">
        <f t="array" ref="M1089">IFERROR(INDEX(tblConsorcios[Valor da Carta (R$)],MOD($J1089,ROWS(tblConsorcios[Produto]))+1),"")</f>
        <v>480000</v>
      </c>
      <c r="N1089" s="2" cm="1">
        <f t="array" ref="N1089">IFERROR(INDEX(tblConsorcios[Prazo (meses)],MOD($J1089,ROWS(tblConsorcios[Produto]))+1),"")</f>
        <v>220</v>
      </c>
      <c r="O1089" s="20" cm="1">
        <f t="array" ref="O1089">IFERROR(INDEX(tblConsorcios[Parcela Mensal (R$)],MOD($J1089,ROWS(tblConsorcios[Produto]))+1),"")</f>
        <v>2788.36</v>
      </c>
      <c r="P1089" s="20" t="str" cm="1">
        <f t="array" ref="P1089">IFERROR(INDEX(tblClientes[Dividendo Mensal (R$)],INT($J1089/ROWS(tblConsorcios[Produto]))+1),"")</f>
        <v/>
      </c>
      <c r="Q1089" s="20" t="str">
        <f t="shared" si="49"/>
        <v/>
      </c>
      <c r="R1089">
        <f t="shared" si="50"/>
        <v>0</v>
      </c>
    </row>
    <row r="1090" spans="10:18" x14ac:dyDescent="0.2">
      <c r="J1090">
        <f t="shared" si="48"/>
        <v>1088</v>
      </c>
      <c r="K1090" t="str" cm="1">
        <f t="array" ref="K1090">IFERROR(INDEX(tblClientes[Cliente],INT($J1090/ROWS(tblConsorcios[Produto]))+1),"")</f>
        <v/>
      </c>
      <c r="L1090" t="str" cm="1">
        <f t="array" ref="L1090">IFERROR(INDEX(tblConsorcios[Produto],MOD($J1090,ROWS(tblConsorcios[Produto]))+1),"")</f>
        <v>Imóvel IE480 – 200m</v>
      </c>
      <c r="M1090" s="20" cm="1">
        <f t="array" ref="M1090">IFERROR(INDEX(tblConsorcios[Valor da Carta (R$)],MOD($J1090,ROWS(tblConsorcios[Produto]))+1),"")</f>
        <v>480000</v>
      </c>
      <c r="N1090" s="2" cm="1">
        <f t="array" ref="N1090">IFERROR(INDEX(tblConsorcios[Prazo (meses)],MOD($J1090,ROWS(tblConsorcios[Produto]))+1),"")</f>
        <v>200</v>
      </c>
      <c r="O1090" s="20" cm="1">
        <f t="array" ref="O1090">IFERROR(INDEX(tblConsorcios[Parcela Mensal (R$)],MOD($J1090,ROWS(tblConsorcios[Produto]))+1),"")</f>
        <v>3043.2</v>
      </c>
      <c r="P1090" s="20" t="str" cm="1">
        <f t="array" ref="P1090">IFERROR(INDEX(tblClientes[Dividendo Mensal (R$)],INT($J1090/ROWS(tblConsorcios[Produto]))+1),"")</f>
        <v/>
      </c>
      <c r="Q1090" s="20" t="str">
        <f t="shared" si="49"/>
        <v/>
      </c>
      <c r="R1090">
        <f t="shared" si="50"/>
        <v>0</v>
      </c>
    </row>
    <row r="1091" spans="10:18" x14ac:dyDescent="0.2">
      <c r="J1091">
        <f t="shared" ref="J1091:J1154" si="51">ROW()-2</f>
        <v>1089</v>
      </c>
      <c r="K1091" t="str" cm="1">
        <f t="array" ref="K1091">IFERROR(INDEX(tblClientes[Cliente],INT($J1091/ROWS(tblConsorcios[Produto]))+1),"")</f>
        <v/>
      </c>
      <c r="L1091" t="str" cm="1">
        <f t="array" ref="L1091">IFERROR(INDEX(tblConsorcios[Produto],MOD($J1091,ROWS(tblConsorcios[Produto]))+1),"")</f>
        <v>Imóvel IE450 – 240m</v>
      </c>
      <c r="M1091" s="20" cm="1">
        <f t="array" ref="M1091">IFERROR(INDEX(tblConsorcios[Valor da Carta (R$)],MOD($J1091,ROWS(tblConsorcios[Produto]))+1),"")</f>
        <v>450000</v>
      </c>
      <c r="N1091" s="2" cm="1">
        <f t="array" ref="N1091">IFERROR(INDEX(tblConsorcios[Prazo (meses)],MOD($J1091,ROWS(tblConsorcios[Produto]))+1),"")</f>
        <v>240</v>
      </c>
      <c r="O1091" s="20" cm="1">
        <f t="array" ref="O1091">IFERROR(INDEX(tblConsorcios[Parcela Mensal (R$)],MOD($J1091,ROWS(tblConsorcios[Produto]))+1),"")</f>
        <v>2415</v>
      </c>
      <c r="P1091" s="20" t="str" cm="1">
        <f t="array" ref="P1091">IFERROR(INDEX(tblClientes[Dividendo Mensal (R$)],INT($J1091/ROWS(tblConsorcios[Produto]))+1),"")</f>
        <v/>
      </c>
      <c r="Q1091" s="20" t="str">
        <f t="shared" ref="Q1091:Q1154" si="52">IF(AND(ISNUMBER(O1091),ISNUMBER(P1091)),P1091-O1091,"")</f>
        <v/>
      </c>
      <c r="R1091">
        <f t="shared" ref="R1091:R1154" si="53">IF(AND(ISNUMBER(O1091),ISNUMBER(P1091),O1091&lt;=P1091),1,0)</f>
        <v>0</v>
      </c>
    </row>
    <row r="1092" spans="10:18" x14ac:dyDescent="0.2">
      <c r="J1092">
        <f t="shared" si="51"/>
        <v>1090</v>
      </c>
      <c r="K1092" t="str" cm="1">
        <f t="array" ref="K1092">IFERROR(INDEX(tblClientes[Cliente],INT($J1092/ROWS(tblConsorcios[Produto]))+1),"")</f>
        <v/>
      </c>
      <c r="L1092" t="str" cm="1">
        <f t="array" ref="L1092">IFERROR(INDEX(tblConsorcios[Produto],MOD($J1092,ROWS(tblConsorcios[Produto]))+1),"")</f>
        <v>Imóvel IE450 – 220m</v>
      </c>
      <c r="M1092" s="20" cm="1">
        <f t="array" ref="M1092">IFERROR(INDEX(tblConsorcios[Valor da Carta (R$)],MOD($J1092,ROWS(tblConsorcios[Produto]))+1),"")</f>
        <v>450000</v>
      </c>
      <c r="N1092" s="2" cm="1">
        <f t="array" ref="N1092">IFERROR(INDEX(tblConsorcios[Prazo (meses)],MOD($J1092,ROWS(tblConsorcios[Produto]))+1),"")</f>
        <v>220</v>
      </c>
      <c r="O1092" s="20" cm="1">
        <f t="array" ref="O1092">IFERROR(INDEX(tblConsorcios[Parcela Mensal (R$)],MOD($J1092,ROWS(tblConsorcios[Produto]))+1),"")</f>
        <v>2614.09</v>
      </c>
      <c r="P1092" s="20" t="str" cm="1">
        <f t="array" ref="P1092">IFERROR(INDEX(tblClientes[Dividendo Mensal (R$)],INT($J1092/ROWS(tblConsorcios[Produto]))+1),"")</f>
        <v/>
      </c>
      <c r="Q1092" s="20" t="str">
        <f t="shared" si="52"/>
        <v/>
      </c>
      <c r="R1092">
        <f t="shared" si="53"/>
        <v>0</v>
      </c>
    </row>
    <row r="1093" spans="10:18" x14ac:dyDescent="0.2">
      <c r="J1093">
        <f t="shared" si="51"/>
        <v>1091</v>
      </c>
      <c r="K1093" t="str" cm="1">
        <f t="array" ref="K1093">IFERROR(INDEX(tblClientes[Cliente],INT($J1093/ROWS(tblConsorcios[Produto]))+1),"")</f>
        <v/>
      </c>
      <c r="L1093" t="str" cm="1">
        <f t="array" ref="L1093">IFERROR(INDEX(tblConsorcios[Produto],MOD($J1093,ROWS(tblConsorcios[Produto]))+1),"")</f>
        <v>Imóvel IE450 – 200m</v>
      </c>
      <c r="M1093" s="20" cm="1">
        <f t="array" ref="M1093">IFERROR(INDEX(tblConsorcios[Valor da Carta (R$)],MOD($J1093,ROWS(tblConsorcios[Produto]))+1),"")</f>
        <v>450000</v>
      </c>
      <c r="N1093" s="2" cm="1">
        <f t="array" ref="N1093">IFERROR(INDEX(tblConsorcios[Prazo (meses)],MOD($J1093,ROWS(tblConsorcios[Produto]))+1),"")</f>
        <v>200</v>
      </c>
      <c r="O1093" s="20" cm="1">
        <f t="array" ref="O1093">IFERROR(INDEX(tblConsorcios[Parcela Mensal (R$)],MOD($J1093,ROWS(tblConsorcios[Produto]))+1),"")</f>
        <v>2853</v>
      </c>
      <c r="P1093" s="20" t="str" cm="1">
        <f t="array" ref="P1093">IFERROR(INDEX(tblClientes[Dividendo Mensal (R$)],INT($J1093/ROWS(tblConsorcios[Produto]))+1),"")</f>
        <v/>
      </c>
      <c r="Q1093" s="20" t="str">
        <f t="shared" si="52"/>
        <v/>
      </c>
      <c r="R1093">
        <f t="shared" si="53"/>
        <v>0</v>
      </c>
    </row>
    <row r="1094" spans="10:18" x14ac:dyDescent="0.2">
      <c r="J1094">
        <f t="shared" si="51"/>
        <v>1092</v>
      </c>
      <c r="K1094" t="str" cm="1">
        <f t="array" ref="K1094">IFERROR(INDEX(tblClientes[Cliente],INT($J1094/ROWS(tblConsorcios[Produto]))+1),"")</f>
        <v/>
      </c>
      <c r="L1094" t="str" cm="1">
        <f t="array" ref="L1094">IFERROR(INDEX(tblConsorcios[Produto],MOD($J1094,ROWS(tblConsorcios[Produto]))+1),"")</f>
        <v>Imóvel IE430 – 240m</v>
      </c>
      <c r="M1094" s="20" cm="1">
        <f t="array" ref="M1094">IFERROR(INDEX(tblConsorcios[Valor da Carta (R$)],MOD($J1094,ROWS(tblConsorcios[Produto]))+1),"")</f>
        <v>430000</v>
      </c>
      <c r="N1094" s="2" cm="1">
        <f t="array" ref="N1094">IFERROR(INDEX(tblConsorcios[Prazo (meses)],MOD($J1094,ROWS(tblConsorcios[Produto]))+1),"")</f>
        <v>240</v>
      </c>
      <c r="O1094" s="20" cm="1">
        <f t="array" ref="O1094">IFERROR(INDEX(tblConsorcios[Parcela Mensal (R$)],MOD($J1094,ROWS(tblConsorcios[Produto]))+1),"")</f>
        <v>2307.67</v>
      </c>
      <c r="P1094" s="20" t="str" cm="1">
        <f t="array" ref="P1094">IFERROR(INDEX(tblClientes[Dividendo Mensal (R$)],INT($J1094/ROWS(tblConsorcios[Produto]))+1),"")</f>
        <v/>
      </c>
      <c r="Q1094" s="20" t="str">
        <f t="shared" si="52"/>
        <v/>
      </c>
      <c r="R1094">
        <f t="shared" si="53"/>
        <v>0</v>
      </c>
    </row>
    <row r="1095" spans="10:18" x14ac:dyDescent="0.2">
      <c r="J1095">
        <f t="shared" si="51"/>
        <v>1093</v>
      </c>
      <c r="K1095" t="str" cm="1">
        <f t="array" ref="K1095">IFERROR(INDEX(tblClientes[Cliente],INT($J1095/ROWS(tblConsorcios[Produto]))+1),"")</f>
        <v/>
      </c>
      <c r="L1095" t="str" cm="1">
        <f t="array" ref="L1095">IFERROR(INDEX(tblConsorcios[Produto],MOD($J1095,ROWS(tblConsorcios[Produto]))+1),"")</f>
        <v>Imóvel IE430 – 220m</v>
      </c>
      <c r="M1095" s="20" cm="1">
        <f t="array" ref="M1095">IFERROR(INDEX(tblConsorcios[Valor da Carta (R$)],MOD($J1095,ROWS(tblConsorcios[Produto]))+1),"")</f>
        <v>430000</v>
      </c>
      <c r="N1095" s="2" cm="1">
        <f t="array" ref="N1095">IFERROR(INDEX(tblConsorcios[Prazo (meses)],MOD($J1095,ROWS(tblConsorcios[Produto]))+1),"")</f>
        <v>220</v>
      </c>
      <c r="O1095" s="20" cm="1">
        <f t="array" ref="O1095">IFERROR(INDEX(tblConsorcios[Parcela Mensal (R$)],MOD($J1095,ROWS(tblConsorcios[Produto]))+1),"")</f>
        <v>2497.91</v>
      </c>
      <c r="P1095" s="20" t="str" cm="1">
        <f t="array" ref="P1095">IFERROR(INDEX(tblClientes[Dividendo Mensal (R$)],INT($J1095/ROWS(tblConsorcios[Produto]))+1),"")</f>
        <v/>
      </c>
      <c r="Q1095" s="20" t="str">
        <f t="shared" si="52"/>
        <v/>
      </c>
      <c r="R1095">
        <f t="shared" si="53"/>
        <v>0</v>
      </c>
    </row>
    <row r="1096" spans="10:18" x14ac:dyDescent="0.2">
      <c r="J1096">
        <f t="shared" si="51"/>
        <v>1094</v>
      </c>
      <c r="K1096" t="str" cm="1">
        <f t="array" ref="K1096">IFERROR(INDEX(tblClientes[Cliente],INT($J1096/ROWS(tblConsorcios[Produto]))+1),"")</f>
        <v/>
      </c>
      <c r="L1096" t="str" cm="1">
        <f t="array" ref="L1096">IFERROR(INDEX(tblConsorcios[Produto],MOD($J1096,ROWS(tblConsorcios[Produto]))+1),"")</f>
        <v>Imóvel IE430 – 200m</v>
      </c>
      <c r="M1096" s="20" cm="1">
        <f t="array" ref="M1096">IFERROR(INDEX(tblConsorcios[Valor da Carta (R$)],MOD($J1096,ROWS(tblConsorcios[Produto]))+1),"")</f>
        <v>430000</v>
      </c>
      <c r="N1096" s="2" cm="1">
        <f t="array" ref="N1096">IFERROR(INDEX(tblConsorcios[Prazo (meses)],MOD($J1096,ROWS(tblConsorcios[Produto]))+1),"")</f>
        <v>200</v>
      </c>
      <c r="O1096" s="20" cm="1">
        <f t="array" ref="O1096">IFERROR(INDEX(tblConsorcios[Parcela Mensal (R$)],MOD($J1096,ROWS(tblConsorcios[Produto]))+1),"")</f>
        <v>2726.2</v>
      </c>
      <c r="P1096" s="20" t="str" cm="1">
        <f t="array" ref="P1096">IFERROR(INDEX(tblClientes[Dividendo Mensal (R$)],INT($J1096/ROWS(tblConsorcios[Produto]))+1),"")</f>
        <v/>
      </c>
      <c r="Q1096" s="20" t="str">
        <f t="shared" si="52"/>
        <v/>
      </c>
      <c r="R1096">
        <f t="shared" si="53"/>
        <v>0</v>
      </c>
    </row>
    <row r="1097" spans="10:18" x14ac:dyDescent="0.2">
      <c r="J1097">
        <f t="shared" si="51"/>
        <v>1095</v>
      </c>
      <c r="K1097" t="str" cm="1">
        <f t="array" ref="K1097">IFERROR(INDEX(tblClientes[Cliente],INT($J1097/ROWS(tblConsorcios[Produto]))+1),"")</f>
        <v/>
      </c>
      <c r="L1097" t="str" cm="1">
        <f t="array" ref="L1097">IFERROR(INDEX(tblConsorcios[Produto],MOD($J1097,ROWS(tblConsorcios[Produto]))+1),"")</f>
        <v>Imóvel IE400 – 240m</v>
      </c>
      <c r="M1097" s="20" cm="1">
        <f t="array" ref="M1097">IFERROR(INDEX(tblConsorcios[Valor da Carta (R$)],MOD($J1097,ROWS(tblConsorcios[Produto]))+1),"")</f>
        <v>400000</v>
      </c>
      <c r="N1097" s="2" cm="1">
        <f t="array" ref="N1097">IFERROR(INDEX(tblConsorcios[Prazo (meses)],MOD($J1097,ROWS(tblConsorcios[Produto]))+1),"")</f>
        <v>240</v>
      </c>
      <c r="O1097" s="20" cm="1">
        <f t="array" ref="O1097">IFERROR(INDEX(tblConsorcios[Parcela Mensal (R$)],MOD($J1097,ROWS(tblConsorcios[Produto]))+1),"")</f>
        <v>2146.67</v>
      </c>
      <c r="P1097" s="20" t="str" cm="1">
        <f t="array" ref="P1097">IFERROR(INDEX(tblClientes[Dividendo Mensal (R$)],INT($J1097/ROWS(tblConsorcios[Produto]))+1),"")</f>
        <v/>
      </c>
      <c r="Q1097" s="20" t="str">
        <f t="shared" si="52"/>
        <v/>
      </c>
      <c r="R1097">
        <f t="shared" si="53"/>
        <v>0</v>
      </c>
    </row>
    <row r="1098" spans="10:18" x14ac:dyDescent="0.2">
      <c r="J1098">
        <f t="shared" si="51"/>
        <v>1096</v>
      </c>
      <c r="K1098" t="str" cm="1">
        <f t="array" ref="K1098">IFERROR(INDEX(tblClientes[Cliente],INT($J1098/ROWS(tblConsorcios[Produto]))+1),"")</f>
        <v/>
      </c>
      <c r="L1098" t="str" cm="1">
        <f t="array" ref="L1098">IFERROR(INDEX(tblConsorcios[Produto],MOD($J1098,ROWS(tblConsorcios[Produto]))+1),"")</f>
        <v>Imóvel IE400 – 220m</v>
      </c>
      <c r="M1098" s="20" cm="1">
        <f t="array" ref="M1098">IFERROR(INDEX(tblConsorcios[Valor da Carta (R$)],MOD($J1098,ROWS(tblConsorcios[Produto]))+1),"")</f>
        <v>400000</v>
      </c>
      <c r="N1098" s="2" cm="1">
        <f t="array" ref="N1098">IFERROR(INDEX(tblConsorcios[Prazo (meses)],MOD($J1098,ROWS(tblConsorcios[Produto]))+1),"")</f>
        <v>220</v>
      </c>
      <c r="O1098" s="20" cm="1">
        <f t="array" ref="O1098">IFERROR(INDEX(tblConsorcios[Parcela Mensal (R$)],MOD($J1098,ROWS(tblConsorcios[Produto]))+1),"")</f>
        <v>2323.64</v>
      </c>
      <c r="P1098" s="20" t="str" cm="1">
        <f t="array" ref="P1098">IFERROR(INDEX(tblClientes[Dividendo Mensal (R$)],INT($J1098/ROWS(tblConsorcios[Produto]))+1),"")</f>
        <v/>
      </c>
      <c r="Q1098" s="20" t="str">
        <f t="shared" si="52"/>
        <v/>
      </c>
      <c r="R1098">
        <f t="shared" si="53"/>
        <v>0</v>
      </c>
    </row>
    <row r="1099" spans="10:18" x14ac:dyDescent="0.2">
      <c r="J1099">
        <f t="shared" si="51"/>
        <v>1097</v>
      </c>
      <c r="K1099" t="str" cm="1">
        <f t="array" ref="K1099">IFERROR(INDEX(tblClientes[Cliente],INT($J1099/ROWS(tblConsorcios[Produto]))+1),"")</f>
        <v/>
      </c>
      <c r="L1099" t="str" cm="1">
        <f t="array" ref="L1099">IFERROR(INDEX(tblConsorcios[Produto],MOD($J1099,ROWS(tblConsorcios[Produto]))+1),"")</f>
        <v>Imóvel IE400 – 200m</v>
      </c>
      <c r="M1099" s="20" cm="1">
        <f t="array" ref="M1099">IFERROR(INDEX(tblConsorcios[Valor da Carta (R$)],MOD($J1099,ROWS(tblConsorcios[Produto]))+1),"")</f>
        <v>400000</v>
      </c>
      <c r="N1099" s="2" cm="1">
        <f t="array" ref="N1099">IFERROR(INDEX(tblConsorcios[Prazo (meses)],MOD($J1099,ROWS(tblConsorcios[Produto]))+1),"")</f>
        <v>200</v>
      </c>
      <c r="O1099" s="20" cm="1">
        <f t="array" ref="O1099">IFERROR(INDEX(tblConsorcios[Parcela Mensal (R$)],MOD($J1099,ROWS(tblConsorcios[Produto]))+1),"")</f>
        <v>2536</v>
      </c>
      <c r="P1099" s="20" t="str" cm="1">
        <f t="array" ref="P1099">IFERROR(INDEX(tblClientes[Dividendo Mensal (R$)],INT($J1099/ROWS(tblConsorcios[Produto]))+1),"")</f>
        <v/>
      </c>
      <c r="Q1099" s="20" t="str">
        <f t="shared" si="52"/>
        <v/>
      </c>
      <c r="R1099">
        <f t="shared" si="53"/>
        <v>0</v>
      </c>
    </row>
    <row r="1100" spans="10:18" x14ac:dyDescent="0.2">
      <c r="J1100">
        <f t="shared" si="51"/>
        <v>1098</v>
      </c>
      <c r="K1100" t="str" cm="1">
        <f t="array" ref="K1100">IFERROR(INDEX(tblClientes[Cliente],INT($J1100/ROWS(tblConsorcios[Produto]))+1),"")</f>
        <v/>
      </c>
      <c r="L1100" t="str" cm="1">
        <f t="array" ref="L1100">IFERROR(INDEX(tblConsorcios[Produto],MOD($J1100,ROWS(tblConsorcios[Produto]))+1),"")</f>
        <v>Imóvel IE380 – 240m</v>
      </c>
      <c r="M1100" s="20" cm="1">
        <f t="array" ref="M1100">IFERROR(INDEX(tblConsorcios[Valor da Carta (R$)],MOD($J1100,ROWS(tblConsorcios[Produto]))+1),"")</f>
        <v>380000</v>
      </c>
      <c r="N1100" s="2" cm="1">
        <f t="array" ref="N1100">IFERROR(INDEX(tblConsorcios[Prazo (meses)],MOD($J1100,ROWS(tblConsorcios[Produto]))+1),"")</f>
        <v>240</v>
      </c>
      <c r="O1100" s="20" cm="1">
        <f t="array" ref="O1100">IFERROR(INDEX(tblConsorcios[Parcela Mensal (R$)],MOD($J1100,ROWS(tblConsorcios[Produto]))+1),"")</f>
        <v>2039.33</v>
      </c>
      <c r="P1100" s="20" t="str" cm="1">
        <f t="array" ref="P1100">IFERROR(INDEX(tblClientes[Dividendo Mensal (R$)],INT($J1100/ROWS(tblConsorcios[Produto]))+1),"")</f>
        <v/>
      </c>
      <c r="Q1100" s="20" t="str">
        <f t="shared" si="52"/>
        <v/>
      </c>
      <c r="R1100">
        <f t="shared" si="53"/>
        <v>0</v>
      </c>
    </row>
    <row r="1101" spans="10:18" x14ac:dyDescent="0.2">
      <c r="J1101">
        <f t="shared" si="51"/>
        <v>1099</v>
      </c>
      <c r="K1101" t="str" cm="1">
        <f t="array" ref="K1101">IFERROR(INDEX(tblClientes[Cliente],INT($J1101/ROWS(tblConsorcios[Produto]))+1),"")</f>
        <v/>
      </c>
      <c r="L1101" t="str" cm="1">
        <f t="array" ref="L1101">IFERROR(INDEX(tblConsorcios[Produto],MOD($J1101,ROWS(tblConsorcios[Produto]))+1),"")</f>
        <v>Imóvel IE380 – 220m</v>
      </c>
      <c r="M1101" s="20" cm="1">
        <f t="array" ref="M1101">IFERROR(INDEX(tblConsorcios[Valor da Carta (R$)],MOD($J1101,ROWS(tblConsorcios[Produto]))+1),"")</f>
        <v>380000</v>
      </c>
      <c r="N1101" s="2" cm="1">
        <f t="array" ref="N1101">IFERROR(INDEX(tblConsorcios[Prazo (meses)],MOD($J1101,ROWS(tblConsorcios[Produto]))+1),"")</f>
        <v>220</v>
      </c>
      <c r="O1101" s="20" cm="1">
        <f t="array" ref="O1101">IFERROR(INDEX(tblConsorcios[Parcela Mensal (R$)],MOD($J1101,ROWS(tblConsorcios[Produto]))+1),"")</f>
        <v>2207.4499999999998</v>
      </c>
      <c r="P1101" s="20" t="str" cm="1">
        <f t="array" ref="P1101">IFERROR(INDEX(tblClientes[Dividendo Mensal (R$)],INT($J1101/ROWS(tblConsorcios[Produto]))+1),"")</f>
        <v/>
      </c>
      <c r="Q1101" s="20" t="str">
        <f t="shared" si="52"/>
        <v/>
      </c>
      <c r="R1101">
        <f t="shared" si="53"/>
        <v>0</v>
      </c>
    </row>
    <row r="1102" spans="10:18" x14ac:dyDescent="0.2">
      <c r="J1102">
        <f t="shared" si="51"/>
        <v>1100</v>
      </c>
      <c r="K1102" t="str" cm="1">
        <f t="array" ref="K1102">IFERROR(INDEX(tblClientes[Cliente],INT($J1102/ROWS(tblConsorcios[Produto]))+1),"")</f>
        <v/>
      </c>
      <c r="L1102" t="str" cm="1">
        <f t="array" ref="L1102">IFERROR(INDEX(tblConsorcios[Produto],MOD($J1102,ROWS(tblConsorcios[Produto]))+1),"")</f>
        <v>Imóvel IE380 – 200m</v>
      </c>
      <c r="M1102" s="20" cm="1">
        <f t="array" ref="M1102">IFERROR(INDEX(tblConsorcios[Valor da Carta (R$)],MOD($J1102,ROWS(tblConsorcios[Produto]))+1),"")</f>
        <v>380000</v>
      </c>
      <c r="N1102" s="2" cm="1">
        <f t="array" ref="N1102">IFERROR(INDEX(tblConsorcios[Prazo (meses)],MOD($J1102,ROWS(tblConsorcios[Produto]))+1),"")</f>
        <v>200</v>
      </c>
      <c r="O1102" s="20" cm="1">
        <f t="array" ref="O1102">IFERROR(INDEX(tblConsorcios[Parcela Mensal (R$)],MOD($J1102,ROWS(tblConsorcios[Produto]))+1),"")</f>
        <v>2409.1999999999998</v>
      </c>
      <c r="P1102" s="20" t="str" cm="1">
        <f t="array" ref="P1102">IFERROR(INDEX(tblClientes[Dividendo Mensal (R$)],INT($J1102/ROWS(tblConsorcios[Produto]))+1),"")</f>
        <v/>
      </c>
      <c r="Q1102" s="20" t="str">
        <f t="shared" si="52"/>
        <v/>
      </c>
      <c r="R1102">
        <f t="shared" si="53"/>
        <v>0</v>
      </c>
    </row>
    <row r="1103" spans="10:18" x14ac:dyDescent="0.2">
      <c r="J1103">
        <f t="shared" si="51"/>
        <v>1101</v>
      </c>
      <c r="K1103" t="str" cm="1">
        <f t="array" ref="K1103">IFERROR(INDEX(tblClientes[Cliente],INT($J1103/ROWS(tblConsorcios[Produto]))+1),"")</f>
        <v/>
      </c>
      <c r="L1103" t="str" cm="1">
        <f t="array" ref="L1103">IFERROR(INDEX(tblConsorcios[Produto],MOD($J1103,ROWS(tblConsorcios[Produto]))+1),"")</f>
        <v>Imóvel IE350 – 240m</v>
      </c>
      <c r="M1103" s="20" cm="1">
        <f t="array" ref="M1103">IFERROR(INDEX(tblConsorcios[Valor da Carta (R$)],MOD($J1103,ROWS(tblConsorcios[Produto]))+1),"")</f>
        <v>350000</v>
      </c>
      <c r="N1103" s="2" cm="1">
        <f t="array" ref="N1103">IFERROR(INDEX(tblConsorcios[Prazo (meses)],MOD($J1103,ROWS(tblConsorcios[Produto]))+1),"")</f>
        <v>240</v>
      </c>
      <c r="O1103" s="20" cm="1">
        <f t="array" ref="O1103">IFERROR(INDEX(tblConsorcios[Parcela Mensal (R$)],MOD($J1103,ROWS(tblConsorcios[Produto]))+1),"")</f>
        <v>1878.33</v>
      </c>
      <c r="P1103" s="20" t="str" cm="1">
        <f t="array" ref="P1103">IFERROR(INDEX(tblClientes[Dividendo Mensal (R$)],INT($J1103/ROWS(tblConsorcios[Produto]))+1),"")</f>
        <v/>
      </c>
      <c r="Q1103" s="20" t="str">
        <f t="shared" si="52"/>
        <v/>
      </c>
      <c r="R1103">
        <f t="shared" si="53"/>
        <v>0</v>
      </c>
    </row>
    <row r="1104" spans="10:18" x14ac:dyDescent="0.2">
      <c r="J1104">
        <f t="shared" si="51"/>
        <v>1102</v>
      </c>
      <c r="K1104" t="str" cm="1">
        <f t="array" ref="K1104">IFERROR(INDEX(tblClientes[Cliente],INT($J1104/ROWS(tblConsorcios[Produto]))+1),"")</f>
        <v/>
      </c>
      <c r="L1104" t="str" cm="1">
        <f t="array" ref="L1104">IFERROR(INDEX(tblConsorcios[Produto],MOD($J1104,ROWS(tblConsorcios[Produto]))+1),"")</f>
        <v>Imóvel IE350 – 220m</v>
      </c>
      <c r="M1104" s="20" cm="1">
        <f t="array" ref="M1104">IFERROR(INDEX(tblConsorcios[Valor da Carta (R$)],MOD($J1104,ROWS(tblConsorcios[Produto]))+1),"")</f>
        <v>350000</v>
      </c>
      <c r="N1104" s="2" cm="1">
        <f t="array" ref="N1104">IFERROR(INDEX(tblConsorcios[Prazo (meses)],MOD($J1104,ROWS(tblConsorcios[Produto]))+1),"")</f>
        <v>220</v>
      </c>
      <c r="O1104" s="20" cm="1">
        <f t="array" ref="O1104">IFERROR(INDEX(tblConsorcios[Parcela Mensal (R$)],MOD($J1104,ROWS(tblConsorcios[Produto]))+1),"")</f>
        <v>2033.18</v>
      </c>
      <c r="P1104" s="20" t="str" cm="1">
        <f t="array" ref="P1104">IFERROR(INDEX(tblClientes[Dividendo Mensal (R$)],INT($J1104/ROWS(tblConsorcios[Produto]))+1),"")</f>
        <v/>
      </c>
      <c r="Q1104" s="20" t="str">
        <f t="shared" si="52"/>
        <v/>
      </c>
      <c r="R1104">
        <f t="shared" si="53"/>
        <v>0</v>
      </c>
    </row>
    <row r="1105" spans="10:18" x14ac:dyDescent="0.2">
      <c r="J1105">
        <f t="shared" si="51"/>
        <v>1103</v>
      </c>
      <c r="K1105" t="str" cm="1">
        <f t="array" ref="K1105">IFERROR(INDEX(tblClientes[Cliente],INT($J1105/ROWS(tblConsorcios[Produto]))+1),"")</f>
        <v/>
      </c>
      <c r="L1105" t="str" cm="1">
        <f t="array" ref="L1105">IFERROR(INDEX(tblConsorcios[Produto],MOD($J1105,ROWS(tblConsorcios[Produto]))+1),"")</f>
        <v>Imóvel IE350 – 200m</v>
      </c>
      <c r="M1105" s="20" cm="1">
        <f t="array" ref="M1105">IFERROR(INDEX(tblConsorcios[Valor da Carta (R$)],MOD($J1105,ROWS(tblConsorcios[Produto]))+1),"")</f>
        <v>350000</v>
      </c>
      <c r="N1105" s="2" cm="1">
        <f t="array" ref="N1105">IFERROR(INDEX(tblConsorcios[Prazo (meses)],MOD($J1105,ROWS(tblConsorcios[Produto]))+1),"")</f>
        <v>200</v>
      </c>
      <c r="O1105" s="20" cm="1">
        <f t="array" ref="O1105">IFERROR(INDEX(tblConsorcios[Parcela Mensal (R$)],MOD($J1105,ROWS(tblConsorcios[Produto]))+1),"")</f>
        <v>2219</v>
      </c>
      <c r="P1105" s="20" t="str" cm="1">
        <f t="array" ref="P1105">IFERROR(INDEX(tblClientes[Dividendo Mensal (R$)],INT($J1105/ROWS(tblConsorcios[Produto]))+1),"")</f>
        <v/>
      </c>
      <c r="Q1105" s="20" t="str">
        <f t="shared" si="52"/>
        <v/>
      </c>
      <c r="R1105">
        <f t="shared" si="53"/>
        <v>0</v>
      </c>
    </row>
    <row r="1106" spans="10:18" x14ac:dyDescent="0.2">
      <c r="J1106">
        <f t="shared" si="51"/>
        <v>1104</v>
      </c>
      <c r="K1106" t="str" cm="1">
        <f t="array" ref="K1106">IFERROR(INDEX(tblClientes[Cliente],INT($J1106/ROWS(tblConsorcios[Produto]))+1),"")</f>
        <v/>
      </c>
      <c r="L1106" t="str" cm="1">
        <f t="array" ref="L1106">IFERROR(INDEX(tblConsorcios[Produto],MOD($J1106,ROWS(tblConsorcios[Produto]))+1),"")</f>
        <v>Imóvel IE330 – 240m</v>
      </c>
      <c r="M1106" s="20" cm="1">
        <f t="array" ref="M1106">IFERROR(INDEX(tblConsorcios[Valor da Carta (R$)],MOD($J1106,ROWS(tblConsorcios[Produto]))+1),"")</f>
        <v>330000</v>
      </c>
      <c r="N1106" s="2" cm="1">
        <f t="array" ref="N1106">IFERROR(INDEX(tblConsorcios[Prazo (meses)],MOD($J1106,ROWS(tblConsorcios[Produto]))+1),"")</f>
        <v>240</v>
      </c>
      <c r="O1106" s="20" cm="1">
        <f t="array" ref="O1106">IFERROR(INDEX(tblConsorcios[Parcela Mensal (R$)],MOD($J1106,ROWS(tblConsorcios[Produto]))+1),"")</f>
        <v>1771</v>
      </c>
      <c r="P1106" s="20" t="str" cm="1">
        <f t="array" ref="P1106">IFERROR(INDEX(tblClientes[Dividendo Mensal (R$)],INT($J1106/ROWS(tblConsorcios[Produto]))+1),"")</f>
        <v/>
      </c>
      <c r="Q1106" s="20" t="str">
        <f t="shared" si="52"/>
        <v/>
      </c>
      <c r="R1106">
        <f t="shared" si="53"/>
        <v>0</v>
      </c>
    </row>
    <row r="1107" spans="10:18" x14ac:dyDescent="0.2">
      <c r="J1107">
        <f t="shared" si="51"/>
        <v>1105</v>
      </c>
      <c r="K1107" t="str" cm="1">
        <f t="array" ref="K1107">IFERROR(INDEX(tblClientes[Cliente],INT($J1107/ROWS(tblConsorcios[Produto]))+1),"")</f>
        <v/>
      </c>
      <c r="L1107" t="str" cm="1">
        <f t="array" ref="L1107">IFERROR(INDEX(tblConsorcios[Produto],MOD($J1107,ROWS(tblConsorcios[Produto]))+1),"")</f>
        <v>Imóvel IE330 – 220m</v>
      </c>
      <c r="M1107" s="20" cm="1">
        <f t="array" ref="M1107">IFERROR(INDEX(tblConsorcios[Valor da Carta (R$)],MOD($J1107,ROWS(tblConsorcios[Produto]))+1),"")</f>
        <v>330000</v>
      </c>
      <c r="N1107" s="2" cm="1">
        <f t="array" ref="N1107">IFERROR(INDEX(tblConsorcios[Prazo (meses)],MOD($J1107,ROWS(tblConsorcios[Produto]))+1),"")</f>
        <v>220</v>
      </c>
      <c r="O1107" s="20" cm="1">
        <f t="array" ref="O1107">IFERROR(INDEX(tblConsorcios[Parcela Mensal (R$)],MOD($J1107,ROWS(tblConsorcios[Produto]))+1),"")</f>
        <v>1917</v>
      </c>
      <c r="P1107" s="20" t="str" cm="1">
        <f t="array" ref="P1107">IFERROR(INDEX(tblClientes[Dividendo Mensal (R$)],INT($J1107/ROWS(tblConsorcios[Produto]))+1),"")</f>
        <v/>
      </c>
      <c r="Q1107" s="20" t="str">
        <f t="shared" si="52"/>
        <v/>
      </c>
      <c r="R1107">
        <f t="shared" si="53"/>
        <v>0</v>
      </c>
    </row>
    <row r="1108" spans="10:18" x14ac:dyDescent="0.2">
      <c r="J1108">
        <f t="shared" si="51"/>
        <v>1106</v>
      </c>
      <c r="K1108" t="str" cm="1">
        <f t="array" ref="K1108">IFERROR(INDEX(tblClientes[Cliente],INT($J1108/ROWS(tblConsorcios[Produto]))+1),"")</f>
        <v/>
      </c>
      <c r="L1108" t="str" cm="1">
        <f t="array" ref="L1108">IFERROR(INDEX(tblConsorcios[Produto],MOD($J1108,ROWS(tblConsorcios[Produto]))+1),"")</f>
        <v>Imóvel IE330 – 200m</v>
      </c>
      <c r="M1108" s="20" cm="1">
        <f t="array" ref="M1108">IFERROR(INDEX(tblConsorcios[Valor da Carta (R$)],MOD($J1108,ROWS(tblConsorcios[Produto]))+1),"")</f>
        <v>330000</v>
      </c>
      <c r="N1108" s="2" cm="1">
        <f t="array" ref="N1108">IFERROR(INDEX(tblConsorcios[Prazo (meses)],MOD($J1108,ROWS(tblConsorcios[Produto]))+1),"")</f>
        <v>200</v>
      </c>
      <c r="O1108" s="20" cm="1">
        <f t="array" ref="O1108">IFERROR(INDEX(tblConsorcios[Parcela Mensal (R$)],MOD($J1108,ROWS(tblConsorcios[Produto]))+1),"")</f>
        <v>2092.1999999999998</v>
      </c>
      <c r="P1108" s="20" t="str" cm="1">
        <f t="array" ref="P1108">IFERROR(INDEX(tblClientes[Dividendo Mensal (R$)],INT($J1108/ROWS(tblConsorcios[Produto]))+1),"")</f>
        <v/>
      </c>
      <c r="Q1108" s="20" t="str">
        <f t="shared" si="52"/>
        <v/>
      </c>
      <c r="R1108">
        <f t="shared" si="53"/>
        <v>0</v>
      </c>
    </row>
    <row r="1109" spans="10:18" x14ac:dyDescent="0.2">
      <c r="J1109">
        <f t="shared" si="51"/>
        <v>1107</v>
      </c>
      <c r="K1109" t="str" cm="1">
        <f t="array" ref="K1109">IFERROR(INDEX(tblClientes[Cliente],INT($J1109/ROWS(tblConsorcios[Produto]))+1),"")</f>
        <v/>
      </c>
      <c r="L1109" t="str" cm="1">
        <f t="array" ref="L1109">IFERROR(INDEX(tblConsorcios[Produto],MOD($J1109,ROWS(tblConsorcios[Produto]))+1),"")</f>
        <v>Imóvel IE300 – 240m</v>
      </c>
      <c r="M1109" s="20" cm="1">
        <f t="array" ref="M1109">IFERROR(INDEX(tblConsorcios[Valor da Carta (R$)],MOD($J1109,ROWS(tblConsorcios[Produto]))+1),"")</f>
        <v>300000</v>
      </c>
      <c r="N1109" s="2" cm="1">
        <f t="array" ref="N1109">IFERROR(INDEX(tblConsorcios[Prazo (meses)],MOD($J1109,ROWS(tblConsorcios[Produto]))+1),"")</f>
        <v>240</v>
      </c>
      <c r="O1109" s="20" cm="1">
        <f t="array" ref="O1109">IFERROR(INDEX(tblConsorcios[Parcela Mensal (R$)],MOD($J1109,ROWS(tblConsorcios[Produto]))+1),"")</f>
        <v>1610</v>
      </c>
      <c r="P1109" s="20" t="str" cm="1">
        <f t="array" ref="P1109">IFERROR(INDEX(tblClientes[Dividendo Mensal (R$)],INT($J1109/ROWS(tblConsorcios[Produto]))+1),"")</f>
        <v/>
      </c>
      <c r="Q1109" s="20" t="str">
        <f t="shared" si="52"/>
        <v/>
      </c>
      <c r="R1109">
        <f t="shared" si="53"/>
        <v>0</v>
      </c>
    </row>
    <row r="1110" spans="10:18" x14ac:dyDescent="0.2">
      <c r="J1110">
        <f t="shared" si="51"/>
        <v>1108</v>
      </c>
      <c r="K1110" t="str" cm="1">
        <f t="array" ref="K1110">IFERROR(INDEX(tblClientes[Cliente],INT($J1110/ROWS(tblConsorcios[Produto]))+1),"")</f>
        <v/>
      </c>
      <c r="L1110" t="str" cm="1">
        <f t="array" ref="L1110">IFERROR(INDEX(tblConsorcios[Produto],MOD($J1110,ROWS(tblConsorcios[Produto]))+1),"")</f>
        <v>Imóvel IE300 – 220m</v>
      </c>
      <c r="M1110" s="20" cm="1">
        <f t="array" ref="M1110">IFERROR(INDEX(tblConsorcios[Valor da Carta (R$)],MOD($J1110,ROWS(tblConsorcios[Produto]))+1),"")</f>
        <v>300000</v>
      </c>
      <c r="N1110" s="2" cm="1">
        <f t="array" ref="N1110">IFERROR(INDEX(tblConsorcios[Prazo (meses)],MOD($J1110,ROWS(tblConsorcios[Produto]))+1),"")</f>
        <v>220</v>
      </c>
      <c r="O1110" s="20" cm="1">
        <f t="array" ref="O1110">IFERROR(INDEX(tblConsorcios[Parcela Mensal (R$)],MOD($J1110,ROWS(tblConsorcios[Produto]))+1),"")</f>
        <v>1742.73</v>
      </c>
      <c r="P1110" s="20" t="str" cm="1">
        <f t="array" ref="P1110">IFERROR(INDEX(tblClientes[Dividendo Mensal (R$)],INT($J1110/ROWS(tblConsorcios[Produto]))+1),"")</f>
        <v/>
      </c>
      <c r="Q1110" s="20" t="str">
        <f t="shared" si="52"/>
        <v/>
      </c>
      <c r="R1110">
        <f t="shared" si="53"/>
        <v>0</v>
      </c>
    </row>
    <row r="1111" spans="10:18" x14ac:dyDescent="0.2">
      <c r="J1111">
        <f t="shared" si="51"/>
        <v>1109</v>
      </c>
      <c r="K1111" t="str" cm="1">
        <f t="array" ref="K1111">IFERROR(INDEX(tblClientes[Cliente],INT($J1111/ROWS(tblConsorcios[Produto]))+1),"")</f>
        <v/>
      </c>
      <c r="L1111" t="str" cm="1">
        <f t="array" ref="L1111">IFERROR(INDEX(tblConsorcios[Produto],MOD($J1111,ROWS(tblConsorcios[Produto]))+1),"")</f>
        <v>Imóvel IE300 – 200m</v>
      </c>
      <c r="M1111" s="20" cm="1">
        <f t="array" ref="M1111">IFERROR(INDEX(tblConsorcios[Valor da Carta (R$)],MOD($J1111,ROWS(tblConsorcios[Produto]))+1),"")</f>
        <v>300000</v>
      </c>
      <c r="N1111" s="2" cm="1">
        <f t="array" ref="N1111">IFERROR(INDEX(tblConsorcios[Prazo (meses)],MOD($J1111,ROWS(tblConsorcios[Produto]))+1),"")</f>
        <v>200</v>
      </c>
      <c r="O1111" s="20" cm="1">
        <f t="array" ref="O1111">IFERROR(INDEX(tblConsorcios[Parcela Mensal (R$)],MOD($J1111,ROWS(tblConsorcios[Produto]))+1),"")</f>
        <v>1902</v>
      </c>
      <c r="P1111" s="20" t="str" cm="1">
        <f t="array" ref="P1111">IFERROR(INDEX(tblClientes[Dividendo Mensal (R$)],INT($J1111/ROWS(tblConsorcios[Produto]))+1),"")</f>
        <v/>
      </c>
      <c r="Q1111" s="20" t="str">
        <f t="shared" si="52"/>
        <v/>
      </c>
      <c r="R1111">
        <f t="shared" si="53"/>
        <v>0</v>
      </c>
    </row>
    <row r="1112" spans="10:18" x14ac:dyDescent="0.2">
      <c r="J1112">
        <f t="shared" si="51"/>
        <v>1110</v>
      </c>
      <c r="K1112" t="str" cm="1">
        <f t="array" ref="K1112">IFERROR(INDEX(tblClientes[Cliente],INT($J1112/ROWS(tblConsorcios[Produto]))+1),"")</f>
        <v/>
      </c>
      <c r="L1112" t="str" cm="1">
        <f t="array" ref="L1112">IFERROR(INDEX(tblConsorcios[Produto],MOD($J1112,ROWS(tblConsorcios[Produto]))+1),"")</f>
        <v>Imóvel IE240 – 240m</v>
      </c>
      <c r="M1112" s="20" cm="1">
        <f t="array" ref="M1112">IFERROR(INDEX(tblConsorcios[Valor da Carta (R$)],MOD($J1112,ROWS(tblConsorcios[Produto]))+1),"")</f>
        <v>240000</v>
      </c>
      <c r="N1112" s="2" cm="1">
        <f t="array" ref="N1112">IFERROR(INDEX(tblConsorcios[Prazo (meses)],MOD($J1112,ROWS(tblConsorcios[Produto]))+1),"")</f>
        <v>240</v>
      </c>
      <c r="O1112" s="20" cm="1">
        <f t="array" ref="O1112">IFERROR(INDEX(tblConsorcios[Parcela Mensal (R$)],MOD($J1112,ROWS(tblConsorcios[Produto]))+1),"")</f>
        <v>1288</v>
      </c>
      <c r="P1112" s="20" t="str" cm="1">
        <f t="array" ref="P1112">IFERROR(INDEX(tblClientes[Dividendo Mensal (R$)],INT($J1112/ROWS(tblConsorcios[Produto]))+1),"")</f>
        <v/>
      </c>
      <c r="Q1112" s="20" t="str">
        <f t="shared" si="52"/>
        <v/>
      </c>
      <c r="R1112">
        <f t="shared" si="53"/>
        <v>0</v>
      </c>
    </row>
    <row r="1113" spans="10:18" x14ac:dyDescent="0.2">
      <c r="J1113">
        <f t="shared" si="51"/>
        <v>1111</v>
      </c>
      <c r="K1113" t="str" cm="1">
        <f t="array" ref="K1113">IFERROR(INDEX(tblClientes[Cliente],INT($J1113/ROWS(tblConsorcios[Produto]))+1),"")</f>
        <v/>
      </c>
      <c r="L1113" t="str" cm="1">
        <f t="array" ref="L1113">IFERROR(INDEX(tblConsorcios[Produto],MOD($J1113,ROWS(tblConsorcios[Produto]))+1),"")</f>
        <v>Imóvel IE240 – 220m</v>
      </c>
      <c r="M1113" s="20" cm="1">
        <f t="array" ref="M1113">IFERROR(INDEX(tblConsorcios[Valor da Carta (R$)],MOD($J1113,ROWS(tblConsorcios[Produto]))+1),"")</f>
        <v>240000</v>
      </c>
      <c r="N1113" s="2" cm="1">
        <f t="array" ref="N1113">IFERROR(INDEX(tblConsorcios[Prazo (meses)],MOD($J1113,ROWS(tblConsorcios[Produto]))+1),"")</f>
        <v>220</v>
      </c>
      <c r="O1113" s="20" cm="1">
        <f t="array" ref="O1113">IFERROR(INDEX(tblConsorcios[Parcela Mensal (R$)],MOD($J1113,ROWS(tblConsorcios[Produto]))+1),"")</f>
        <v>1394.18</v>
      </c>
      <c r="P1113" s="20" t="str" cm="1">
        <f t="array" ref="P1113">IFERROR(INDEX(tblClientes[Dividendo Mensal (R$)],INT($J1113/ROWS(tblConsorcios[Produto]))+1),"")</f>
        <v/>
      </c>
      <c r="Q1113" s="20" t="str">
        <f t="shared" si="52"/>
        <v/>
      </c>
      <c r="R1113">
        <f t="shared" si="53"/>
        <v>0</v>
      </c>
    </row>
    <row r="1114" spans="10:18" x14ac:dyDescent="0.2">
      <c r="J1114">
        <f t="shared" si="51"/>
        <v>1112</v>
      </c>
      <c r="K1114" t="str" cm="1">
        <f t="array" ref="K1114">IFERROR(INDEX(tblClientes[Cliente],INT($J1114/ROWS(tblConsorcios[Produto]))+1),"")</f>
        <v/>
      </c>
      <c r="L1114" t="str" cm="1">
        <f t="array" ref="L1114">IFERROR(INDEX(tblConsorcios[Produto],MOD($J1114,ROWS(tblConsorcios[Produto]))+1),"")</f>
        <v>Imóvel IE240 – 200m</v>
      </c>
      <c r="M1114" s="20" cm="1">
        <f t="array" ref="M1114">IFERROR(INDEX(tblConsorcios[Valor da Carta (R$)],MOD($J1114,ROWS(tblConsorcios[Produto]))+1),"")</f>
        <v>240000</v>
      </c>
      <c r="N1114" s="2" cm="1">
        <f t="array" ref="N1114">IFERROR(INDEX(tblConsorcios[Prazo (meses)],MOD($J1114,ROWS(tblConsorcios[Produto]))+1),"")</f>
        <v>200</v>
      </c>
      <c r="O1114" s="20" cm="1">
        <f t="array" ref="O1114">IFERROR(INDEX(tblConsorcios[Parcela Mensal (R$)],MOD($J1114,ROWS(tblConsorcios[Produto]))+1),"")</f>
        <v>1521.6</v>
      </c>
      <c r="P1114" s="20" t="str" cm="1">
        <f t="array" ref="P1114">IFERROR(INDEX(tblClientes[Dividendo Mensal (R$)],INT($J1114/ROWS(tblConsorcios[Produto]))+1),"")</f>
        <v/>
      </c>
      <c r="Q1114" s="20" t="str">
        <f t="shared" si="52"/>
        <v/>
      </c>
      <c r="R1114">
        <f t="shared" si="53"/>
        <v>0</v>
      </c>
    </row>
    <row r="1115" spans="10:18" x14ac:dyDescent="0.2">
      <c r="J1115">
        <f t="shared" si="51"/>
        <v>1113</v>
      </c>
      <c r="K1115" t="str" cm="1">
        <f t="array" ref="K1115">IFERROR(INDEX(tblClientes[Cliente],INT($J1115/ROWS(tblConsorcios[Produto]))+1),"")</f>
        <v/>
      </c>
      <c r="L1115" t="str" cm="1">
        <f t="array" ref="L1115">IFERROR(INDEX(tblConsorcios[Produto],MOD($J1115,ROWS(tblConsorcios[Produto]))+1),"")</f>
        <v>Imóvel IE230 – 240m</v>
      </c>
      <c r="M1115" s="20" cm="1">
        <f t="array" ref="M1115">IFERROR(INDEX(tblConsorcios[Valor da Carta (R$)],MOD($J1115,ROWS(tblConsorcios[Produto]))+1),"")</f>
        <v>230000</v>
      </c>
      <c r="N1115" s="2" cm="1">
        <f t="array" ref="N1115">IFERROR(INDEX(tblConsorcios[Prazo (meses)],MOD($J1115,ROWS(tblConsorcios[Produto]))+1),"")</f>
        <v>240</v>
      </c>
      <c r="O1115" s="20" cm="1">
        <f t="array" ref="O1115">IFERROR(INDEX(tblConsorcios[Parcela Mensal (R$)],MOD($J1115,ROWS(tblConsorcios[Produto]))+1),"")</f>
        <v>1234.33</v>
      </c>
      <c r="P1115" s="20" t="str" cm="1">
        <f t="array" ref="P1115">IFERROR(INDEX(tblClientes[Dividendo Mensal (R$)],INT($J1115/ROWS(tblConsorcios[Produto]))+1),"")</f>
        <v/>
      </c>
      <c r="Q1115" s="20" t="str">
        <f t="shared" si="52"/>
        <v/>
      </c>
      <c r="R1115">
        <f t="shared" si="53"/>
        <v>0</v>
      </c>
    </row>
    <row r="1116" spans="10:18" x14ac:dyDescent="0.2">
      <c r="J1116">
        <f t="shared" si="51"/>
        <v>1114</v>
      </c>
      <c r="K1116" t="str" cm="1">
        <f t="array" ref="K1116">IFERROR(INDEX(tblClientes[Cliente],INT($J1116/ROWS(tblConsorcios[Produto]))+1),"")</f>
        <v/>
      </c>
      <c r="L1116" t="str" cm="1">
        <f t="array" ref="L1116">IFERROR(INDEX(tblConsorcios[Produto],MOD($J1116,ROWS(tblConsorcios[Produto]))+1),"")</f>
        <v>Imóvel IE230 – 220m</v>
      </c>
      <c r="M1116" s="20" cm="1">
        <f t="array" ref="M1116">IFERROR(INDEX(tblConsorcios[Valor da Carta (R$)],MOD($J1116,ROWS(tblConsorcios[Produto]))+1),"")</f>
        <v>230000</v>
      </c>
      <c r="N1116" s="2" cm="1">
        <f t="array" ref="N1116">IFERROR(INDEX(tblConsorcios[Prazo (meses)],MOD($J1116,ROWS(tblConsorcios[Produto]))+1),"")</f>
        <v>220</v>
      </c>
      <c r="O1116" s="20" cm="1">
        <f t="array" ref="O1116">IFERROR(INDEX(tblConsorcios[Parcela Mensal (R$)],MOD($J1116,ROWS(tblConsorcios[Produto]))+1),"")</f>
        <v>1336.09</v>
      </c>
      <c r="P1116" s="20" t="str" cm="1">
        <f t="array" ref="P1116">IFERROR(INDEX(tblClientes[Dividendo Mensal (R$)],INT($J1116/ROWS(tblConsorcios[Produto]))+1),"")</f>
        <v/>
      </c>
      <c r="Q1116" s="20" t="str">
        <f t="shared" si="52"/>
        <v/>
      </c>
      <c r="R1116">
        <f t="shared" si="53"/>
        <v>0</v>
      </c>
    </row>
    <row r="1117" spans="10:18" x14ac:dyDescent="0.2">
      <c r="J1117">
        <f t="shared" si="51"/>
        <v>1115</v>
      </c>
      <c r="K1117" t="str" cm="1">
        <f t="array" ref="K1117">IFERROR(INDEX(tblClientes[Cliente],INT($J1117/ROWS(tblConsorcios[Produto]))+1),"")</f>
        <v/>
      </c>
      <c r="L1117" t="str" cm="1">
        <f t="array" ref="L1117">IFERROR(INDEX(tblConsorcios[Produto],MOD($J1117,ROWS(tblConsorcios[Produto]))+1),"")</f>
        <v>Imóvel IE230 – 200m</v>
      </c>
      <c r="M1117" s="20" cm="1">
        <f t="array" ref="M1117">IFERROR(INDEX(tblConsorcios[Valor da Carta (R$)],MOD($J1117,ROWS(tblConsorcios[Produto]))+1),"")</f>
        <v>230000</v>
      </c>
      <c r="N1117" s="2" cm="1">
        <f t="array" ref="N1117">IFERROR(INDEX(tblConsorcios[Prazo (meses)],MOD($J1117,ROWS(tblConsorcios[Produto]))+1),"")</f>
        <v>200</v>
      </c>
      <c r="O1117" s="20" cm="1">
        <f t="array" ref="O1117">IFERROR(INDEX(tblConsorcios[Parcela Mensal (R$)],MOD($J1117,ROWS(tblConsorcios[Produto]))+1),"")</f>
        <v>1458.2</v>
      </c>
      <c r="P1117" s="20" t="str" cm="1">
        <f t="array" ref="P1117">IFERROR(INDEX(tblClientes[Dividendo Mensal (R$)],INT($J1117/ROWS(tblConsorcios[Produto]))+1),"")</f>
        <v/>
      </c>
      <c r="Q1117" s="20" t="str">
        <f t="shared" si="52"/>
        <v/>
      </c>
      <c r="R1117">
        <f t="shared" si="53"/>
        <v>0</v>
      </c>
    </row>
    <row r="1118" spans="10:18" x14ac:dyDescent="0.2">
      <c r="J1118">
        <f t="shared" si="51"/>
        <v>1116</v>
      </c>
      <c r="K1118" t="str" cm="1">
        <f t="array" ref="K1118">IFERROR(INDEX(tblClientes[Cliente],INT($J1118/ROWS(tblConsorcios[Produto]))+1),"")</f>
        <v/>
      </c>
      <c r="L1118" t="str" cm="1">
        <f t="array" ref="L1118">IFERROR(INDEX(tblConsorcios[Produto],MOD($J1118,ROWS(tblConsorcios[Produto]))+1),"")</f>
        <v>Imóvel IE220 – 240m</v>
      </c>
      <c r="M1118" s="20" cm="1">
        <f t="array" ref="M1118">IFERROR(INDEX(tblConsorcios[Valor da Carta (R$)],MOD($J1118,ROWS(tblConsorcios[Produto]))+1),"")</f>
        <v>220000</v>
      </c>
      <c r="N1118" s="2" cm="1">
        <f t="array" ref="N1118">IFERROR(INDEX(tblConsorcios[Prazo (meses)],MOD($J1118,ROWS(tblConsorcios[Produto]))+1),"")</f>
        <v>240</v>
      </c>
      <c r="O1118" s="20" cm="1">
        <f t="array" ref="O1118">IFERROR(INDEX(tblConsorcios[Parcela Mensal (R$)],MOD($J1118,ROWS(tblConsorcios[Produto]))+1),"")</f>
        <v>1180.67</v>
      </c>
      <c r="P1118" s="20" t="str" cm="1">
        <f t="array" ref="P1118">IFERROR(INDEX(tblClientes[Dividendo Mensal (R$)],INT($J1118/ROWS(tblConsorcios[Produto]))+1),"")</f>
        <v/>
      </c>
      <c r="Q1118" s="20" t="str">
        <f t="shared" si="52"/>
        <v/>
      </c>
      <c r="R1118">
        <f t="shared" si="53"/>
        <v>0</v>
      </c>
    </row>
    <row r="1119" spans="10:18" x14ac:dyDescent="0.2">
      <c r="J1119">
        <f t="shared" si="51"/>
        <v>1117</v>
      </c>
      <c r="K1119" t="str" cm="1">
        <f t="array" ref="K1119">IFERROR(INDEX(tblClientes[Cliente],INT($J1119/ROWS(tblConsorcios[Produto]))+1),"")</f>
        <v/>
      </c>
      <c r="L1119" t="str" cm="1">
        <f t="array" ref="L1119">IFERROR(INDEX(tblConsorcios[Produto],MOD($J1119,ROWS(tblConsorcios[Produto]))+1),"")</f>
        <v>Imóvel IE220 – 220m</v>
      </c>
      <c r="M1119" s="20" cm="1">
        <f t="array" ref="M1119">IFERROR(INDEX(tblConsorcios[Valor da Carta (R$)],MOD($J1119,ROWS(tblConsorcios[Produto]))+1),"")</f>
        <v>220000</v>
      </c>
      <c r="N1119" s="2" cm="1">
        <f t="array" ref="N1119">IFERROR(INDEX(tblConsorcios[Prazo (meses)],MOD($J1119,ROWS(tblConsorcios[Produto]))+1),"")</f>
        <v>220</v>
      </c>
      <c r="O1119" s="20" cm="1">
        <f t="array" ref="O1119">IFERROR(INDEX(tblConsorcios[Parcela Mensal (R$)],MOD($J1119,ROWS(tblConsorcios[Produto]))+1),"")</f>
        <v>1278</v>
      </c>
      <c r="P1119" s="20" t="str" cm="1">
        <f t="array" ref="P1119">IFERROR(INDEX(tblClientes[Dividendo Mensal (R$)],INT($J1119/ROWS(tblConsorcios[Produto]))+1),"")</f>
        <v/>
      </c>
      <c r="Q1119" s="20" t="str">
        <f t="shared" si="52"/>
        <v/>
      </c>
      <c r="R1119">
        <f t="shared" si="53"/>
        <v>0</v>
      </c>
    </row>
    <row r="1120" spans="10:18" x14ac:dyDescent="0.2">
      <c r="J1120">
        <f t="shared" si="51"/>
        <v>1118</v>
      </c>
      <c r="K1120" t="str" cm="1">
        <f t="array" ref="K1120">IFERROR(INDEX(tblClientes[Cliente],INT($J1120/ROWS(tblConsorcios[Produto]))+1),"")</f>
        <v/>
      </c>
      <c r="L1120" t="str" cm="1">
        <f t="array" ref="L1120">IFERROR(INDEX(tblConsorcios[Produto],MOD($J1120,ROWS(tblConsorcios[Produto]))+1),"")</f>
        <v>Imóvel IE220 – 200m</v>
      </c>
      <c r="M1120" s="20" cm="1">
        <f t="array" ref="M1120">IFERROR(INDEX(tblConsorcios[Valor da Carta (R$)],MOD($J1120,ROWS(tblConsorcios[Produto]))+1),"")</f>
        <v>220000</v>
      </c>
      <c r="N1120" s="2" cm="1">
        <f t="array" ref="N1120">IFERROR(INDEX(tblConsorcios[Prazo (meses)],MOD($J1120,ROWS(tblConsorcios[Produto]))+1),"")</f>
        <v>200</v>
      </c>
      <c r="O1120" s="20" cm="1">
        <f t="array" ref="O1120">IFERROR(INDEX(tblConsorcios[Parcela Mensal (R$)],MOD($J1120,ROWS(tblConsorcios[Produto]))+1),"")</f>
        <v>1394.8</v>
      </c>
      <c r="P1120" s="20" t="str" cm="1">
        <f t="array" ref="P1120">IFERROR(INDEX(tblClientes[Dividendo Mensal (R$)],INT($J1120/ROWS(tblConsorcios[Produto]))+1),"")</f>
        <v/>
      </c>
      <c r="Q1120" s="20" t="str">
        <f t="shared" si="52"/>
        <v/>
      </c>
      <c r="R1120">
        <f t="shared" si="53"/>
        <v>0</v>
      </c>
    </row>
    <row r="1121" spans="10:18" x14ac:dyDescent="0.2">
      <c r="J1121">
        <f t="shared" si="51"/>
        <v>1119</v>
      </c>
      <c r="K1121" t="str" cm="1">
        <f t="array" ref="K1121">IFERROR(INDEX(tblClientes[Cliente],INT($J1121/ROWS(tblConsorcios[Produto]))+1),"")</f>
        <v/>
      </c>
      <c r="L1121" t="str" cm="1">
        <f t="array" ref="L1121">IFERROR(INDEX(tblConsorcios[Produto],MOD($J1121,ROWS(tblConsorcios[Produto]))+1),"")</f>
        <v>Imóvel IE200 – 240m</v>
      </c>
      <c r="M1121" s="20" cm="1">
        <f t="array" ref="M1121">IFERROR(INDEX(tblConsorcios[Valor da Carta (R$)],MOD($J1121,ROWS(tblConsorcios[Produto]))+1),"")</f>
        <v>200000</v>
      </c>
      <c r="N1121" s="2" cm="1">
        <f t="array" ref="N1121">IFERROR(INDEX(tblConsorcios[Prazo (meses)],MOD($J1121,ROWS(tblConsorcios[Produto]))+1),"")</f>
        <v>240</v>
      </c>
      <c r="O1121" s="20" cm="1">
        <f t="array" ref="O1121">IFERROR(INDEX(tblConsorcios[Parcela Mensal (R$)],MOD($J1121,ROWS(tblConsorcios[Produto]))+1),"")</f>
        <v>1073.33</v>
      </c>
      <c r="P1121" s="20" t="str" cm="1">
        <f t="array" ref="P1121">IFERROR(INDEX(tblClientes[Dividendo Mensal (R$)],INT($J1121/ROWS(tblConsorcios[Produto]))+1),"")</f>
        <v/>
      </c>
      <c r="Q1121" s="20" t="str">
        <f t="shared" si="52"/>
        <v/>
      </c>
      <c r="R1121">
        <f t="shared" si="53"/>
        <v>0</v>
      </c>
    </row>
    <row r="1122" spans="10:18" x14ac:dyDescent="0.2">
      <c r="J1122">
        <f t="shared" si="51"/>
        <v>1120</v>
      </c>
      <c r="K1122" t="str" cm="1">
        <f t="array" ref="K1122">IFERROR(INDEX(tblClientes[Cliente],INT($J1122/ROWS(tblConsorcios[Produto]))+1),"")</f>
        <v/>
      </c>
      <c r="L1122" t="str" cm="1">
        <f t="array" ref="L1122">IFERROR(INDEX(tblConsorcios[Produto],MOD($J1122,ROWS(tblConsorcios[Produto]))+1),"")</f>
        <v>Imóvel IE200 – 220m</v>
      </c>
      <c r="M1122" s="20" cm="1">
        <f t="array" ref="M1122">IFERROR(INDEX(tblConsorcios[Valor da Carta (R$)],MOD($J1122,ROWS(tblConsorcios[Produto]))+1),"")</f>
        <v>200000</v>
      </c>
      <c r="N1122" s="2" cm="1">
        <f t="array" ref="N1122">IFERROR(INDEX(tblConsorcios[Prazo (meses)],MOD($J1122,ROWS(tblConsorcios[Produto]))+1),"")</f>
        <v>220</v>
      </c>
      <c r="O1122" s="20" cm="1">
        <f t="array" ref="O1122">IFERROR(INDEX(tblConsorcios[Parcela Mensal (R$)],MOD($J1122,ROWS(tblConsorcios[Produto]))+1),"")</f>
        <v>1161.82</v>
      </c>
      <c r="P1122" s="20" t="str" cm="1">
        <f t="array" ref="P1122">IFERROR(INDEX(tblClientes[Dividendo Mensal (R$)],INT($J1122/ROWS(tblConsorcios[Produto]))+1),"")</f>
        <v/>
      </c>
      <c r="Q1122" s="20" t="str">
        <f t="shared" si="52"/>
        <v/>
      </c>
      <c r="R1122">
        <f t="shared" si="53"/>
        <v>0</v>
      </c>
    </row>
    <row r="1123" spans="10:18" x14ac:dyDescent="0.2">
      <c r="J1123">
        <f t="shared" si="51"/>
        <v>1121</v>
      </c>
      <c r="K1123" t="str" cm="1">
        <f t="array" ref="K1123">IFERROR(INDEX(tblClientes[Cliente],INT($J1123/ROWS(tblConsorcios[Produto]))+1),"")</f>
        <v/>
      </c>
      <c r="L1123" t="str" cm="1">
        <f t="array" ref="L1123">IFERROR(INDEX(tblConsorcios[Produto],MOD($J1123,ROWS(tblConsorcios[Produto]))+1),"")</f>
        <v>Imóvel IE200 – 200m</v>
      </c>
      <c r="M1123" s="20" cm="1">
        <f t="array" ref="M1123">IFERROR(INDEX(tblConsorcios[Valor da Carta (R$)],MOD($J1123,ROWS(tblConsorcios[Produto]))+1),"")</f>
        <v>200000</v>
      </c>
      <c r="N1123" s="2" cm="1">
        <f t="array" ref="N1123">IFERROR(INDEX(tblConsorcios[Prazo (meses)],MOD($J1123,ROWS(tblConsorcios[Produto]))+1),"")</f>
        <v>200</v>
      </c>
      <c r="O1123" s="20" cm="1">
        <f t="array" ref="O1123">IFERROR(INDEX(tblConsorcios[Parcela Mensal (R$)],MOD($J1123,ROWS(tblConsorcios[Produto]))+1),"")</f>
        <v>1268</v>
      </c>
      <c r="P1123" s="20" t="str" cm="1">
        <f t="array" ref="P1123">IFERROR(INDEX(tblClientes[Dividendo Mensal (R$)],INT($J1123/ROWS(tblConsorcios[Produto]))+1),"")</f>
        <v/>
      </c>
      <c r="Q1123" s="20" t="str">
        <f t="shared" si="52"/>
        <v/>
      </c>
      <c r="R1123">
        <f t="shared" si="53"/>
        <v>0</v>
      </c>
    </row>
    <row r="1124" spans="10:18" x14ac:dyDescent="0.2">
      <c r="J1124">
        <f t="shared" si="51"/>
        <v>1122</v>
      </c>
      <c r="K1124" t="str" cm="1">
        <f t="array" ref="K1124">IFERROR(INDEX(tblClientes[Cliente],INT($J1124/ROWS(tblConsorcios[Produto]))+1),"")</f>
        <v/>
      </c>
      <c r="L1124" t="str" cm="1">
        <f t="array" ref="L1124">IFERROR(INDEX(tblConsorcios[Produto],MOD($J1124,ROWS(tblConsorcios[Produto]))+1),"")</f>
        <v>Imóvel IE150 – 240m</v>
      </c>
      <c r="M1124" s="20" cm="1">
        <f t="array" ref="M1124">IFERROR(INDEX(tblConsorcios[Valor da Carta (R$)],MOD($J1124,ROWS(tblConsorcios[Produto]))+1),"")</f>
        <v>150000</v>
      </c>
      <c r="N1124" s="2" cm="1">
        <f t="array" ref="N1124">IFERROR(INDEX(tblConsorcios[Prazo (meses)],MOD($J1124,ROWS(tblConsorcios[Produto]))+1),"")</f>
        <v>240</v>
      </c>
      <c r="O1124" s="20" cm="1">
        <f t="array" ref="O1124">IFERROR(INDEX(tblConsorcios[Parcela Mensal (R$)],MOD($J1124,ROWS(tblConsorcios[Produto]))+1),"")</f>
        <v>805</v>
      </c>
      <c r="P1124" s="20" t="str" cm="1">
        <f t="array" ref="P1124">IFERROR(INDEX(tblClientes[Dividendo Mensal (R$)],INT($J1124/ROWS(tblConsorcios[Produto]))+1),"")</f>
        <v/>
      </c>
      <c r="Q1124" s="20" t="str">
        <f t="shared" si="52"/>
        <v/>
      </c>
      <c r="R1124">
        <f t="shared" si="53"/>
        <v>0</v>
      </c>
    </row>
    <row r="1125" spans="10:18" x14ac:dyDescent="0.2">
      <c r="J1125">
        <f t="shared" si="51"/>
        <v>1123</v>
      </c>
      <c r="K1125" t="str" cm="1">
        <f t="array" ref="K1125">IFERROR(INDEX(tblClientes[Cliente],INT($J1125/ROWS(tblConsorcios[Produto]))+1),"")</f>
        <v/>
      </c>
      <c r="L1125" t="str" cm="1">
        <f t="array" ref="L1125">IFERROR(INDEX(tblConsorcios[Produto],MOD($J1125,ROWS(tblConsorcios[Produto]))+1),"")</f>
        <v>Imóvel IE150 – 220m</v>
      </c>
      <c r="M1125" s="20" cm="1">
        <f t="array" ref="M1125">IFERROR(INDEX(tblConsorcios[Valor da Carta (R$)],MOD($J1125,ROWS(tblConsorcios[Produto]))+1),"")</f>
        <v>150000</v>
      </c>
      <c r="N1125" s="2" cm="1">
        <f t="array" ref="N1125">IFERROR(INDEX(tblConsorcios[Prazo (meses)],MOD($J1125,ROWS(tblConsorcios[Produto]))+1),"")</f>
        <v>220</v>
      </c>
      <c r="O1125" s="20" cm="1">
        <f t="array" ref="O1125">IFERROR(INDEX(tblConsorcios[Parcela Mensal (R$)],MOD($J1125,ROWS(tblConsorcios[Produto]))+1),"")</f>
        <v>871.36</v>
      </c>
      <c r="P1125" s="20" t="str" cm="1">
        <f t="array" ref="P1125">IFERROR(INDEX(tblClientes[Dividendo Mensal (R$)],INT($J1125/ROWS(tblConsorcios[Produto]))+1),"")</f>
        <v/>
      </c>
      <c r="Q1125" s="20" t="str">
        <f t="shared" si="52"/>
        <v/>
      </c>
      <c r="R1125">
        <f t="shared" si="53"/>
        <v>0</v>
      </c>
    </row>
    <row r="1126" spans="10:18" x14ac:dyDescent="0.2">
      <c r="J1126">
        <f t="shared" si="51"/>
        <v>1124</v>
      </c>
      <c r="K1126" t="str" cm="1">
        <f t="array" ref="K1126">IFERROR(INDEX(tblClientes[Cliente],INT($J1126/ROWS(tblConsorcios[Produto]))+1),"")</f>
        <v/>
      </c>
      <c r="L1126" t="str" cm="1">
        <f t="array" ref="L1126">IFERROR(INDEX(tblConsorcios[Produto],MOD($J1126,ROWS(tblConsorcios[Produto]))+1),"")</f>
        <v>Imóvel IE150 – 200m</v>
      </c>
      <c r="M1126" s="20" cm="1">
        <f t="array" ref="M1126">IFERROR(INDEX(tblConsorcios[Valor da Carta (R$)],MOD($J1126,ROWS(tblConsorcios[Produto]))+1),"")</f>
        <v>150000</v>
      </c>
      <c r="N1126" s="2" cm="1">
        <f t="array" ref="N1126">IFERROR(INDEX(tblConsorcios[Prazo (meses)],MOD($J1126,ROWS(tblConsorcios[Produto]))+1),"")</f>
        <v>200</v>
      </c>
      <c r="O1126" s="20" cm="1">
        <f t="array" ref="O1126">IFERROR(INDEX(tblConsorcios[Parcela Mensal (R$)],MOD($J1126,ROWS(tblConsorcios[Produto]))+1),"")</f>
        <v>951</v>
      </c>
      <c r="P1126" s="20" t="str" cm="1">
        <f t="array" ref="P1126">IFERROR(INDEX(tblClientes[Dividendo Mensal (R$)],INT($J1126/ROWS(tblConsorcios[Produto]))+1),"")</f>
        <v/>
      </c>
      <c r="Q1126" s="20" t="str">
        <f t="shared" si="52"/>
        <v/>
      </c>
      <c r="R1126">
        <f t="shared" si="53"/>
        <v>0</v>
      </c>
    </row>
    <row r="1127" spans="10:18" x14ac:dyDescent="0.2">
      <c r="J1127">
        <f t="shared" si="51"/>
        <v>1125</v>
      </c>
      <c r="K1127" t="str" cm="1">
        <f t="array" ref="K1127">IFERROR(INDEX(tblClientes[Cliente],INT($J1127/ROWS(tblConsorcios[Produto]))+1),"")</f>
        <v/>
      </c>
      <c r="L1127" t="str" cm="1">
        <f t="array" ref="L1127">IFERROR(INDEX(tblConsorcios[Produto],MOD($J1127,ROWS(tblConsorcios[Produto]))+1),"")</f>
        <v>Imóvel IE140 – 240m</v>
      </c>
      <c r="M1127" s="20" cm="1">
        <f t="array" ref="M1127">IFERROR(INDEX(tblConsorcios[Valor da Carta (R$)],MOD($J1127,ROWS(tblConsorcios[Produto]))+1),"")</f>
        <v>140000</v>
      </c>
      <c r="N1127" s="2" cm="1">
        <f t="array" ref="N1127">IFERROR(INDEX(tblConsorcios[Prazo (meses)],MOD($J1127,ROWS(tblConsorcios[Produto]))+1),"")</f>
        <v>240</v>
      </c>
      <c r="O1127" s="20" cm="1">
        <f t="array" ref="O1127">IFERROR(INDEX(tblConsorcios[Parcela Mensal (R$)],MOD($J1127,ROWS(tblConsorcios[Produto]))+1),"")</f>
        <v>751.33</v>
      </c>
      <c r="P1127" s="20" t="str" cm="1">
        <f t="array" ref="P1127">IFERROR(INDEX(tblClientes[Dividendo Mensal (R$)],INT($J1127/ROWS(tblConsorcios[Produto]))+1),"")</f>
        <v/>
      </c>
      <c r="Q1127" s="20" t="str">
        <f t="shared" si="52"/>
        <v/>
      </c>
      <c r="R1127">
        <f t="shared" si="53"/>
        <v>0</v>
      </c>
    </row>
    <row r="1128" spans="10:18" x14ac:dyDescent="0.2">
      <c r="J1128">
        <f t="shared" si="51"/>
        <v>1126</v>
      </c>
      <c r="K1128" t="str" cm="1">
        <f t="array" ref="K1128">IFERROR(INDEX(tblClientes[Cliente],INT($J1128/ROWS(tblConsorcios[Produto]))+1),"")</f>
        <v/>
      </c>
      <c r="L1128" t="str" cm="1">
        <f t="array" ref="L1128">IFERROR(INDEX(tblConsorcios[Produto],MOD($J1128,ROWS(tblConsorcios[Produto]))+1),"")</f>
        <v>Imóvel IE140 – 220m</v>
      </c>
      <c r="M1128" s="20" cm="1">
        <f t="array" ref="M1128">IFERROR(INDEX(tblConsorcios[Valor da Carta (R$)],MOD($J1128,ROWS(tblConsorcios[Produto]))+1),"")</f>
        <v>140000</v>
      </c>
      <c r="N1128" s="2" cm="1">
        <f t="array" ref="N1128">IFERROR(INDEX(tblConsorcios[Prazo (meses)],MOD($J1128,ROWS(tblConsorcios[Produto]))+1),"")</f>
        <v>220</v>
      </c>
      <c r="O1128" s="20" cm="1">
        <f t="array" ref="O1128">IFERROR(INDEX(tblConsorcios[Parcela Mensal (R$)],MOD($J1128,ROWS(tblConsorcios[Produto]))+1),"")</f>
        <v>813.27</v>
      </c>
      <c r="P1128" s="20" t="str" cm="1">
        <f t="array" ref="P1128">IFERROR(INDEX(tblClientes[Dividendo Mensal (R$)],INT($J1128/ROWS(tblConsorcios[Produto]))+1),"")</f>
        <v/>
      </c>
      <c r="Q1128" s="20" t="str">
        <f t="shared" si="52"/>
        <v/>
      </c>
      <c r="R1128">
        <f t="shared" si="53"/>
        <v>0</v>
      </c>
    </row>
    <row r="1129" spans="10:18" x14ac:dyDescent="0.2">
      <c r="J1129">
        <f t="shared" si="51"/>
        <v>1127</v>
      </c>
      <c r="K1129" t="str" cm="1">
        <f t="array" ref="K1129">IFERROR(INDEX(tblClientes[Cliente],INT($J1129/ROWS(tblConsorcios[Produto]))+1),"")</f>
        <v/>
      </c>
      <c r="L1129" t="str" cm="1">
        <f t="array" ref="L1129">IFERROR(INDEX(tblConsorcios[Produto],MOD($J1129,ROWS(tblConsorcios[Produto]))+1),"")</f>
        <v>Imóvel IE140 – 200m</v>
      </c>
      <c r="M1129" s="20" cm="1">
        <f t="array" ref="M1129">IFERROR(INDEX(tblConsorcios[Valor da Carta (R$)],MOD($J1129,ROWS(tblConsorcios[Produto]))+1),"")</f>
        <v>140000</v>
      </c>
      <c r="N1129" s="2" cm="1">
        <f t="array" ref="N1129">IFERROR(INDEX(tblConsorcios[Prazo (meses)],MOD($J1129,ROWS(tblConsorcios[Produto]))+1),"")</f>
        <v>200</v>
      </c>
      <c r="O1129" s="20" cm="1">
        <f t="array" ref="O1129">IFERROR(INDEX(tblConsorcios[Parcela Mensal (R$)],MOD($J1129,ROWS(tblConsorcios[Produto]))+1),"")</f>
        <v>887.6</v>
      </c>
      <c r="P1129" s="20" t="str" cm="1">
        <f t="array" ref="P1129">IFERROR(INDEX(tblClientes[Dividendo Mensal (R$)],INT($J1129/ROWS(tblConsorcios[Produto]))+1),"")</f>
        <v/>
      </c>
      <c r="Q1129" s="20" t="str">
        <f t="shared" si="52"/>
        <v/>
      </c>
      <c r="R1129">
        <f t="shared" si="53"/>
        <v>0</v>
      </c>
    </row>
    <row r="1130" spans="10:18" x14ac:dyDescent="0.2">
      <c r="J1130">
        <f t="shared" si="51"/>
        <v>1128</v>
      </c>
      <c r="K1130" t="str" cm="1">
        <f t="array" ref="K1130">IFERROR(INDEX(tblClientes[Cliente],INT($J1130/ROWS(tblConsorcios[Produto]))+1),"")</f>
        <v/>
      </c>
      <c r="L1130" t="str" cm="1">
        <f t="array" ref="L1130">IFERROR(INDEX(tblConsorcios[Produto],MOD($J1130,ROWS(tblConsorcios[Produto]))+1),"")</f>
        <v>Imóvel IE130 – 240m</v>
      </c>
      <c r="M1130" s="20" cm="1">
        <f t="array" ref="M1130">IFERROR(INDEX(tblConsorcios[Valor da Carta (R$)],MOD($J1130,ROWS(tblConsorcios[Produto]))+1),"")</f>
        <v>130000</v>
      </c>
      <c r="N1130" s="2" cm="1">
        <f t="array" ref="N1130">IFERROR(INDEX(tblConsorcios[Prazo (meses)],MOD($J1130,ROWS(tblConsorcios[Produto]))+1),"")</f>
        <v>240</v>
      </c>
      <c r="O1130" s="20" cm="1">
        <f t="array" ref="O1130">IFERROR(INDEX(tblConsorcios[Parcela Mensal (R$)],MOD($J1130,ROWS(tblConsorcios[Produto]))+1),"")</f>
        <v>697.67</v>
      </c>
      <c r="P1130" s="20" t="str" cm="1">
        <f t="array" ref="P1130">IFERROR(INDEX(tblClientes[Dividendo Mensal (R$)],INT($J1130/ROWS(tblConsorcios[Produto]))+1),"")</f>
        <v/>
      </c>
      <c r="Q1130" s="20" t="str">
        <f t="shared" si="52"/>
        <v/>
      </c>
      <c r="R1130">
        <f t="shared" si="53"/>
        <v>0</v>
      </c>
    </row>
    <row r="1131" spans="10:18" x14ac:dyDescent="0.2">
      <c r="J1131">
        <f t="shared" si="51"/>
        <v>1129</v>
      </c>
      <c r="K1131" t="str" cm="1">
        <f t="array" ref="K1131">IFERROR(INDEX(tblClientes[Cliente],INT($J1131/ROWS(tblConsorcios[Produto]))+1),"")</f>
        <v/>
      </c>
      <c r="L1131" t="str" cm="1">
        <f t="array" ref="L1131">IFERROR(INDEX(tblConsorcios[Produto],MOD($J1131,ROWS(tblConsorcios[Produto]))+1),"")</f>
        <v>Imóvel IE130 – 220m</v>
      </c>
      <c r="M1131" s="20" cm="1">
        <f t="array" ref="M1131">IFERROR(INDEX(tblConsorcios[Valor da Carta (R$)],MOD($J1131,ROWS(tblConsorcios[Produto]))+1),"")</f>
        <v>130000</v>
      </c>
      <c r="N1131" s="2" cm="1">
        <f t="array" ref="N1131">IFERROR(INDEX(tblConsorcios[Prazo (meses)],MOD($J1131,ROWS(tblConsorcios[Produto]))+1),"")</f>
        <v>220</v>
      </c>
      <c r="O1131" s="20" cm="1">
        <f t="array" ref="O1131">IFERROR(INDEX(tblConsorcios[Parcela Mensal (R$)],MOD($J1131,ROWS(tblConsorcios[Produto]))+1),"")</f>
        <v>755.18</v>
      </c>
      <c r="P1131" s="20" t="str" cm="1">
        <f t="array" ref="P1131">IFERROR(INDEX(tblClientes[Dividendo Mensal (R$)],INT($J1131/ROWS(tblConsorcios[Produto]))+1),"")</f>
        <v/>
      </c>
      <c r="Q1131" s="20" t="str">
        <f t="shared" si="52"/>
        <v/>
      </c>
      <c r="R1131">
        <f t="shared" si="53"/>
        <v>0</v>
      </c>
    </row>
    <row r="1132" spans="10:18" x14ac:dyDescent="0.2">
      <c r="J1132">
        <f t="shared" si="51"/>
        <v>1130</v>
      </c>
      <c r="K1132" t="str" cm="1">
        <f t="array" ref="K1132">IFERROR(INDEX(tblClientes[Cliente],INT($J1132/ROWS(tblConsorcios[Produto]))+1),"")</f>
        <v/>
      </c>
      <c r="L1132" t="str" cm="1">
        <f t="array" ref="L1132">IFERROR(INDEX(tblConsorcios[Produto],MOD($J1132,ROWS(tblConsorcios[Produto]))+1),"")</f>
        <v>Imóvel IE130 – 200m</v>
      </c>
      <c r="M1132" s="20" cm="1">
        <f t="array" ref="M1132">IFERROR(INDEX(tblConsorcios[Valor da Carta (R$)],MOD($J1132,ROWS(tblConsorcios[Produto]))+1),"")</f>
        <v>130000</v>
      </c>
      <c r="N1132" s="2" cm="1">
        <f t="array" ref="N1132">IFERROR(INDEX(tblConsorcios[Prazo (meses)],MOD($J1132,ROWS(tblConsorcios[Produto]))+1),"")</f>
        <v>200</v>
      </c>
      <c r="O1132" s="20" cm="1">
        <f t="array" ref="O1132">IFERROR(INDEX(tblConsorcios[Parcela Mensal (R$)],MOD($J1132,ROWS(tblConsorcios[Produto]))+1),"")</f>
        <v>824.2</v>
      </c>
      <c r="P1132" s="20" t="str" cm="1">
        <f t="array" ref="P1132">IFERROR(INDEX(tblClientes[Dividendo Mensal (R$)],INT($J1132/ROWS(tblConsorcios[Produto]))+1),"")</f>
        <v/>
      </c>
      <c r="Q1132" s="20" t="str">
        <f t="shared" si="52"/>
        <v/>
      </c>
      <c r="R1132">
        <f t="shared" si="53"/>
        <v>0</v>
      </c>
    </row>
    <row r="1133" spans="10:18" x14ac:dyDescent="0.2">
      <c r="J1133">
        <f t="shared" si="51"/>
        <v>1131</v>
      </c>
      <c r="K1133" t="str" cm="1">
        <f t="array" ref="K1133">IFERROR(INDEX(tblClientes[Cliente],INT($J1133/ROWS(tblConsorcios[Produto]))+1),"")</f>
        <v/>
      </c>
      <c r="L1133" t="str" cm="1">
        <f t="array" ref="L1133">IFERROR(INDEX(tblConsorcios[Produto],MOD($J1133,ROWS(tblConsorcios[Produto]))+1),"")</f>
        <v>Imóvel IE120 – 240m</v>
      </c>
      <c r="M1133" s="20" cm="1">
        <f t="array" ref="M1133">IFERROR(INDEX(tblConsorcios[Valor da Carta (R$)],MOD($J1133,ROWS(tblConsorcios[Produto]))+1),"")</f>
        <v>120000</v>
      </c>
      <c r="N1133" s="2" cm="1">
        <f t="array" ref="N1133">IFERROR(INDEX(tblConsorcios[Prazo (meses)],MOD($J1133,ROWS(tblConsorcios[Produto]))+1),"")</f>
        <v>240</v>
      </c>
      <c r="O1133" s="20" cm="1">
        <f t="array" ref="O1133">IFERROR(INDEX(tblConsorcios[Parcela Mensal (R$)],MOD($J1133,ROWS(tblConsorcios[Produto]))+1),"")</f>
        <v>644</v>
      </c>
      <c r="P1133" s="20" t="str" cm="1">
        <f t="array" ref="P1133">IFERROR(INDEX(tblClientes[Dividendo Mensal (R$)],INT($J1133/ROWS(tblConsorcios[Produto]))+1),"")</f>
        <v/>
      </c>
      <c r="Q1133" s="20" t="str">
        <f t="shared" si="52"/>
        <v/>
      </c>
      <c r="R1133">
        <f t="shared" si="53"/>
        <v>0</v>
      </c>
    </row>
    <row r="1134" spans="10:18" x14ac:dyDescent="0.2">
      <c r="J1134">
        <f t="shared" si="51"/>
        <v>1132</v>
      </c>
      <c r="K1134" t="str" cm="1">
        <f t="array" ref="K1134">IFERROR(INDEX(tblClientes[Cliente],INT($J1134/ROWS(tblConsorcios[Produto]))+1),"")</f>
        <v/>
      </c>
      <c r="L1134" t="str" cm="1">
        <f t="array" ref="L1134">IFERROR(INDEX(tblConsorcios[Produto],MOD($J1134,ROWS(tblConsorcios[Produto]))+1),"")</f>
        <v>Imóvel IE120 – 220m</v>
      </c>
      <c r="M1134" s="20" cm="1">
        <f t="array" ref="M1134">IFERROR(INDEX(tblConsorcios[Valor da Carta (R$)],MOD($J1134,ROWS(tblConsorcios[Produto]))+1),"")</f>
        <v>120000</v>
      </c>
      <c r="N1134" s="2" cm="1">
        <f t="array" ref="N1134">IFERROR(INDEX(tblConsorcios[Prazo (meses)],MOD($J1134,ROWS(tblConsorcios[Produto]))+1),"")</f>
        <v>220</v>
      </c>
      <c r="O1134" s="20" cm="1">
        <f t="array" ref="O1134">IFERROR(INDEX(tblConsorcios[Parcela Mensal (R$)],MOD($J1134,ROWS(tblConsorcios[Produto]))+1),"")</f>
        <v>697.09</v>
      </c>
      <c r="P1134" s="20" t="str" cm="1">
        <f t="array" ref="P1134">IFERROR(INDEX(tblClientes[Dividendo Mensal (R$)],INT($J1134/ROWS(tblConsorcios[Produto]))+1),"")</f>
        <v/>
      </c>
      <c r="Q1134" s="20" t="str">
        <f t="shared" si="52"/>
        <v/>
      </c>
      <c r="R1134">
        <f t="shared" si="53"/>
        <v>0</v>
      </c>
    </row>
    <row r="1135" spans="10:18" x14ac:dyDescent="0.2">
      <c r="J1135">
        <f t="shared" si="51"/>
        <v>1133</v>
      </c>
      <c r="K1135" t="str" cm="1">
        <f t="array" ref="K1135">IFERROR(INDEX(tblClientes[Cliente],INT($J1135/ROWS(tblConsorcios[Produto]))+1),"")</f>
        <v/>
      </c>
      <c r="L1135" t="str" cm="1">
        <f t="array" ref="L1135">IFERROR(INDEX(tblConsorcios[Produto],MOD($J1135,ROWS(tblConsorcios[Produto]))+1),"")</f>
        <v>Imóvel IE120 – 200m</v>
      </c>
      <c r="M1135" s="20" cm="1">
        <f t="array" ref="M1135">IFERROR(INDEX(tblConsorcios[Valor da Carta (R$)],MOD($J1135,ROWS(tblConsorcios[Produto]))+1),"")</f>
        <v>120000</v>
      </c>
      <c r="N1135" s="2" cm="1">
        <f t="array" ref="N1135">IFERROR(INDEX(tblConsorcios[Prazo (meses)],MOD($J1135,ROWS(tblConsorcios[Produto]))+1),"")</f>
        <v>200</v>
      </c>
      <c r="O1135" s="20" cm="1">
        <f t="array" ref="O1135">IFERROR(INDEX(tblConsorcios[Parcela Mensal (R$)],MOD($J1135,ROWS(tblConsorcios[Produto]))+1),"")</f>
        <v>760.8</v>
      </c>
      <c r="P1135" s="20" t="str" cm="1">
        <f t="array" ref="P1135">IFERROR(INDEX(tblClientes[Dividendo Mensal (R$)],INT($J1135/ROWS(tblConsorcios[Produto]))+1),"")</f>
        <v/>
      </c>
      <c r="Q1135" s="20" t="str">
        <f t="shared" si="52"/>
        <v/>
      </c>
      <c r="R1135">
        <f t="shared" si="53"/>
        <v>0</v>
      </c>
    </row>
    <row r="1136" spans="10:18" x14ac:dyDescent="0.2">
      <c r="J1136">
        <f t="shared" si="51"/>
        <v>1134</v>
      </c>
      <c r="K1136" t="str" cm="1">
        <f t="array" ref="K1136">IFERROR(INDEX(tblClientes[Cliente],INT($J1136/ROWS(tblConsorcios[Produto]))+1),"")</f>
        <v/>
      </c>
      <c r="L1136" t="str" cm="1">
        <f t="array" ref="L1136">IFERROR(INDEX(tblConsorcios[Produto],MOD($J1136,ROWS(tblConsorcios[Produto]))+1),"")</f>
        <v>Imóvel IE600 – 240m</v>
      </c>
      <c r="M1136" s="20" cm="1">
        <f t="array" ref="M1136">IFERROR(INDEX(tblConsorcios[Valor da Carta (R$)],MOD($J1136,ROWS(tblConsorcios[Produto]))+1),"")</f>
        <v>600000</v>
      </c>
      <c r="N1136" s="2" cm="1">
        <f t="array" ref="N1136">IFERROR(INDEX(tblConsorcios[Prazo (meses)],MOD($J1136,ROWS(tblConsorcios[Produto]))+1),"")</f>
        <v>240</v>
      </c>
      <c r="O1136" s="20" cm="1">
        <f t="array" ref="O1136">IFERROR(INDEX(tblConsorcios[Parcela Mensal (R$)],MOD($J1136,ROWS(tblConsorcios[Produto]))+1),"")</f>
        <v>3220</v>
      </c>
      <c r="P1136" s="20" t="str" cm="1">
        <f t="array" ref="P1136">IFERROR(INDEX(tblClientes[Dividendo Mensal (R$)],INT($J1136/ROWS(tblConsorcios[Produto]))+1),"")</f>
        <v/>
      </c>
      <c r="Q1136" s="20" t="str">
        <f t="shared" si="52"/>
        <v/>
      </c>
      <c r="R1136">
        <f t="shared" si="53"/>
        <v>0</v>
      </c>
    </row>
    <row r="1137" spans="10:18" x14ac:dyDescent="0.2">
      <c r="J1137">
        <f t="shared" si="51"/>
        <v>1135</v>
      </c>
      <c r="K1137" t="str" cm="1">
        <f t="array" ref="K1137">IFERROR(INDEX(tblClientes[Cliente],INT($J1137/ROWS(tblConsorcios[Produto]))+1),"")</f>
        <v/>
      </c>
      <c r="L1137" t="str" cm="1">
        <f t="array" ref="L1137">IFERROR(INDEX(tblConsorcios[Produto],MOD($J1137,ROWS(tblConsorcios[Produto]))+1),"")</f>
        <v>Imóvel IE600 – 220m</v>
      </c>
      <c r="M1137" s="20" cm="1">
        <f t="array" ref="M1137">IFERROR(INDEX(tblConsorcios[Valor da Carta (R$)],MOD($J1137,ROWS(tblConsorcios[Produto]))+1),"")</f>
        <v>600000</v>
      </c>
      <c r="N1137" s="2" cm="1">
        <f t="array" ref="N1137">IFERROR(INDEX(tblConsorcios[Prazo (meses)],MOD($J1137,ROWS(tblConsorcios[Produto]))+1),"")</f>
        <v>220</v>
      </c>
      <c r="O1137" s="20" cm="1">
        <f t="array" ref="O1137">IFERROR(INDEX(tblConsorcios[Parcela Mensal (R$)],MOD($J1137,ROWS(tblConsorcios[Produto]))+1),"")</f>
        <v>3485.45</v>
      </c>
      <c r="P1137" s="20" t="str" cm="1">
        <f t="array" ref="P1137">IFERROR(INDEX(tblClientes[Dividendo Mensal (R$)],INT($J1137/ROWS(tblConsorcios[Produto]))+1),"")</f>
        <v/>
      </c>
      <c r="Q1137" s="20" t="str">
        <f t="shared" si="52"/>
        <v/>
      </c>
      <c r="R1137">
        <f t="shared" si="53"/>
        <v>0</v>
      </c>
    </row>
    <row r="1138" spans="10:18" x14ac:dyDescent="0.2">
      <c r="J1138">
        <f t="shared" si="51"/>
        <v>1136</v>
      </c>
      <c r="K1138" t="str" cm="1">
        <f t="array" ref="K1138">IFERROR(INDEX(tblClientes[Cliente],INT($J1138/ROWS(tblConsorcios[Produto]))+1),"")</f>
        <v/>
      </c>
      <c r="L1138" t="str" cm="1">
        <f t="array" ref="L1138">IFERROR(INDEX(tblConsorcios[Produto],MOD($J1138,ROWS(tblConsorcios[Produto]))+1),"")</f>
        <v>Imóvel IE600 – 200m</v>
      </c>
      <c r="M1138" s="20" cm="1">
        <f t="array" ref="M1138">IFERROR(INDEX(tblConsorcios[Valor da Carta (R$)],MOD($J1138,ROWS(tblConsorcios[Produto]))+1),"")</f>
        <v>600000</v>
      </c>
      <c r="N1138" s="2" cm="1">
        <f t="array" ref="N1138">IFERROR(INDEX(tblConsorcios[Prazo (meses)],MOD($J1138,ROWS(tblConsorcios[Produto]))+1),"")</f>
        <v>200</v>
      </c>
      <c r="O1138" s="20" cm="1">
        <f t="array" ref="O1138">IFERROR(INDEX(tblConsorcios[Parcela Mensal (R$)],MOD($J1138,ROWS(tblConsorcios[Produto]))+1),"")</f>
        <v>3804</v>
      </c>
      <c r="P1138" s="20" t="str" cm="1">
        <f t="array" ref="P1138">IFERROR(INDEX(tblClientes[Dividendo Mensal (R$)],INT($J1138/ROWS(tblConsorcios[Produto]))+1),"")</f>
        <v/>
      </c>
      <c r="Q1138" s="20" t="str">
        <f t="shared" si="52"/>
        <v/>
      </c>
      <c r="R1138">
        <f t="shared" si="53"/>
        <v>0</v>
      </c>
    </row>
    <row r="1139" spans="10:18" x14ac:dyDescent="0.2">
      <c r="J1139">
        <f t="shared" si="51"/>
        <v>1137</v>
      </c>
      <c r="K1139" t="str" cm="1">
        <f t="array" ref="K1139">IFERROR(INDEX(tblClientes[Cliente],INT($J1139/ROWS(tblConsorcios[Produto]))+1),"")</f>
        <v/>
      </c>
      <c r="L1139" t="str" cm="1">
        <f t="array" ref="L1139">IFERROR(INDEX(tblConsorcios[Produto],MOD($J1139,ROWS(tblConsorcios[Produto]))+1),"")</f>
        <v>Imóvel IE580 – 240m</v>
      </c>
      <c r="M1139" s="20" cm="1">
        <f t="array" ref="M1139">IFERROR(INDEX(tblConsorcios[Valor da Carta (R$)],MOD($J1139,ROWS(tblConsorcios[Produto]))+1),"")</f>
        <v>580000</v>
      </c>
      <c r="N1139" s="2" cm="1">
        <f t="array" ref="N1139">IFERROR(INDEX(tblConsorcios[Prazo (meses)],MOD($J1139,ROWS(tblConsorcios[Produto]))+1),"")</f>
        <v>240</v>
      </c>
      <c r="O1139" s="20" cm="1">
        <f t="array" ref="O1139">IFERROR(INDEX(tblConsorcios[Parcela Mensal (R$)],MOD($J1139,ROWS(tblConsorcios[Produto]))+1),"")</f>
        <v>3112.67</v>
      </c>
      <c r="P1139" s="20" t="str" cm="1">
        <f t="array" ref="P1139">IFERROR(INDEX(tblClientes[Dividendo Mensal (R$)],INT($J1139/ROWS(tblConsorcios[Produto]))+1),"")</f>
        <v/>
      </c>
      <c r="Q1139" s="20" t="str">
        <f t="shared" si="52"/>
        <v/>
      </c>
      <c r="R1139">
        <f t="shared" si="53"/>
        <v>0</v>
      </c>
    </row>
    <row r="1140" spans="10:18" x14ac:dyDescent="0.2">
      <c r="J1140">
        <f t="shared" si="51"/>
        <v>1138</v>
      </c>
      <c r="K1140" t="str" cm="1">
        <f t="array" ref="K1140">IFERROR(INDEX(tblClientes[Cliente],INT($J1140/ROWS(tblConsorcios[Produto]))+1),"")</f>
        <v/>
      </c>
      <c r="L1140" t="str" cm="1">
        <f t="array" ref="L1140">IFERROR(INDEX(tblConsorcios[Produto],MOD($J1140,ROWS(tblConsorcios[Produto]))+1),"")</f>
        <v>Imóvel IE580 – 220m</v>
      </c>
      <c r="M1140" s="20" cm="1">
        <f t="array" ref="M1140">IFERROR(INDEX(tblConsorcios[Valor da Carta (R$)],MOD($J1140,ROWS(tblConsorcios[Produto]))+1),"")</f>
        <v>580000</v>
      </c>
      <c r="N1140" s="2" cm="1">
        <f t="array" ref="N1140">IFERROR(INDEX(tblConsorcios[Prazo (meses)],MOD($J1140,ROWS(tblConsorcios[Produto]))+1),"")</f>
        <v>220</v>
      </c>
      <c r="O1140" s="20" cm="1">
        <f t="array" ref="O1140">IFERROR(INDEX(tblConsorcios[Parcela Mensal (R$)],MOD($J1140,ROWS(tblConsorcios[Produto]))+1),"")</f>
        <v>3369.27</v>
      </c>
      <c r="P1140" s="20" t="str" cm="1">
        <f t="array" ref="P1140">IFERROR(INDEX(tblClientes[Dividendo Mensal (R$)],INT($J1140/ROWS(tblConsorcios[Produto]))+1),"")</f>
        <v/>
      </c>
      <c r="Q1140" s="20" t="str">
        <f t="shared" si="52"/>
        <v/>
      </c>
      <c r="R1140">
        <f t="shared" si="53"/>
        <v>0</v>
      </c>
    </row>
    <row r="1141" spans="10:18" x14ac:dyDescent="0.2">
      <c r="J1141">
        <f t="shared" si="51"/>
        <v>1139</v>
      </c>
      <c r="K1141" t="str" cm="1">
        <f t="array" ref="K1141">IFERROR(INDEX(tblClientes[Cliente],INT($J1141/ROWS(tblConsorcios[Produto]))+1),"")</f>
        <v/>
      </c>
      <c r="L1141" t="str" cm="1">
        <f t="array" ref="L1141">IFERROR(INDEX(tblConsorcios[Produto],MOD($J1141,ROWS(tblConsorcios[Produto]))+1),"")</f>
        <v>Imóvel IE580 – 200m</v>
      </c>
      <c r="M1141" s="20" cm="1">
        <f t="array" ref="M1141">IFERROR(INDEX(tblConsorcios[Valor da Carta (R$)],MOD($J1141,ROWS(tblConsorcios[Produto]))+1),"")</f>
        <v>580000</v>
      </c>
      <c r="N1141" s="2" cm="1">
        <f t="array" ref="N1141">IFERROR(INDEX(tblConsorcios[Prazo (meses)],MOD($J1141,ROWS(tblConsorcios[Produto]))+1),"")</f>
        <v>200</v>
      </c>
      <c r="O1141" s="20" cm="1">
        <f t="array" ref="O1141">IFERROR(INDEX(tblConsorcios[Parcela Mensal (R$)],MOD($J1141,ROWS(tblConsorcios[Produto]))+1),"")</f>
        <v>3677.2</v>
      </c>
      <c r="P1141" s="20" t="str" cm="1">
        <f t="array" ref="P1141">IFERROR(INDEX(tblClientes[Dividendo Mensal (R$)],INT($J1141/ROWS(tblConsorcios[Produto]))+1),"")</f>
        <v/>
      </c>
      <c r="Q1141" s="20" t="str">
        <f t="shared" si="52"/>
        <v/>
      </c>
      <c r="R1141">
        <f t="shared" si="53"/>
        <v>0</v>
      </c>
    </row>
    <row r="1142" spans="10:18" x14ac:dyDescent="0.2">
      <c r="J1142">
        <f t="shared" si="51"/>
        <v>1140</v>
      </c>
      <c r="K1142" t="str" cm="1">
        <f t="array" ref="K1142">IFERROR(INDEX(tblClientes[Cliente],INT($J1142/ROWS(tblConsorcios[Produto]))+1),"")</f>
        <v/>
      </c>
      <c r="L1142" t="str" cm="1">
        <f t="array" ref="L1142">IFERROR(INDEX(tblConsorcios[Produto],MOD($J1142,ROWS(tblConsorcios[Produto]))+1),"")</f>
        <v>Imóvel IE550 – 240m</v>
      </c>
      <c r="M1142" s="20" cm="1">
        <f t="array" ref="M1142">IFERROR(INDEX(tblConsorcios[Valor da Carta (R$)],MOD($J1142,ROWS(tblConsorcios[Produto]))+1),"")</f>
        <v>550000</v>
      </c>
      <c r="N1142" s="2" cm="1">
        <f t="array" ref="N1142">IFERROR(INDEX(tblConsorcios[Prazo (meses)],MOD($J1142,ROWS(tblConsorcios[Produto]))+1),"")</f>
        <v>240</v>
      </c>
      <c r="O1142" s="20" cm="1">
        <f t="array" ref="O1142">IFERROR(INDEX(tblConsorcios[Parcela Mensal (R$)],MOD($J1142,ROWS(tblConsorcios[Produto]))+1),"")</f>
        <v>2951.67</v>
      </c>
      <c r="P1142" s="20" t="str" cm="1">
        <f t="array" ref="P1142">IFERROR(INDEX(tblClientes[Dividendo Mensal (R$)],INT($J1142/ROWS(tblConsorcios[Produto]))+1),"")</f>
        <v/>
      </c>
      <c r="Q1142" s="20" t="str">
        <f t="shared" si="52"/>
        <v/>
      </c>
      <c r="R1142">
        <f t="shared" si="53"/>
        <v>0</v>
      </c>
    </row>
    <row r="1143" spans="10:18" x14ac:dyDescent="0.2">
      <c r="J1143">
        <f t="shared" si="51"/>
        <v>1141</v>
      </c>
      <c r="K1143" t="str" cm="1">
        <f t="array" ref="K1143">IFERROR(INDEX(tblClientes[Cliente],INT($J1143/ROWS(tblConsorcios[Produto]))+1),"")</f>
        <v/>
      </c>
      <c r="L1143" t="str" cm="1">
        <f t="array" ref="L1143">IFERROR(INDEX(tblConsorcios[Produto],MOD($J1143,ROWS(tblConsorcios[Produto]))+1),"")</f>
        <v>Imóvel IE550 – 220m</v>
      </c>
      <c r="M1143" s="20" cm="1">
        <f t="array" ref="M1143">IFERROR(INDEX(tblConsorcios[Valor da Carta (R$)],MOD($J1143,ROWS(tblConsorcios[Produto]))+1),"")</f>
        <v>550000</v>
      </c>
      <c r="N1143" s="2" cm="1">
        <f t="array" ref="N1143">IFERROR(INDEX(tblConsorcios[Prazo (meses)],MOD($J1143,ROWS(tblConsorcios[Produto]))+1),"")</f>
        <v>220</v>
      </c>
      <c r="O1143" s="20" cm="1">
        <f t="array" ref="O1143">IFERROR(INDEX(tblConsorcios[Parcela Mensal (R$)],MOD($J1143,ROWS(tblConsorcios[Produto]))+1),"")</f>
        <v>3195</v>
      </c>
      <c r="P1143" s="20" t="str" cm="1">
        <f t="array" ref="P1143">IFERROR(INDEX(tblClientes[Dividendo Mensal (R$)],INT($J1143/ROWS(tblConsorcios[Produto]))+1),"")</f>
        <v/>
      </c>
      <c r="Q1143" s="20" t="str">
        <f t="shared" si="52"/>
        <v/>
      </c>
      <c r="R1143">
        <f t="shared" si="53"/>
        <v>0</v>
      </c>
    </row>
    <row r="1144" spans="10:18" x14ac:dyDescent="0.2">
      <c r="J1144">
        <f t="shared" si="51"/>
        <v>1142</v>
      </c>
      <c r="K1144" t="str" cm="1">
        <f t="array" ref="K1144">IFERROR(INDEX(tblClientes[Cliente],INT($J1144/ROWS(tblConsorcios[Produto]))+1),"")</f>
        <v/>
      </c>
      <c r="L1144" t="str" cm="1">
        <f t="array" ref="L1144">IFERROR(INDEX(tblConsorcios[Produto],MOD($J1144,ROWS(tblConsorcios[Produto]))+1),"")</f>
        <v>Imóvel IE550 – 200m</v>
      </c>
      <c r="M1144" s="20" cm="1">
        <f t="array" ref="M1144">IFERROR(INDEX(tblConsorcios[Valor da Carta (R$)],MOD($J1144,ROWS(tblConsorcios[Produto]))+1),"")</f>
        <v>550000</v>
      </c>
      <c r="N1144" s="2" cm="1">
        <f t="array" ref="N1144">IFERROR(INDEX(tblConsorcios[Prazo (meses)],MOD($J1144,ROWS(tblConsorcios[Produto]))+1),"")</f>
        <v>200</v>
      </c>
      <c r="O1144" s="20" cm="1">
        <f t="array" ref="O1144">IFERROR(INDEX(tblConsorcios[Parcela Mensal (R$)],MOD($J1144,ROWS(tblConsorcios[Produto]))+1),"")</f>
        <v>3487</v>
      </c>
      <c r="P1144" s="20" t="str" cm="1">
        <f t="array" ref="P1144">IFERROR(INDEX(tblClientes[Dividendo Mensal (R$)],INT($J1144/ROWS(tblConsorcios[Produto]))+1),"")</f>
        <v/>
      </c>
      <c r="Q1144" s="20" t="str">
        <f t="shared" si="52"/>
        <v/>
      </c>
      <c r="R1144">
        <f t="shared" si="53"/>
        <v>0</v>
      </c>
    </row>
    <row r="1145" spans="10:18" x14ac:dyDescent="0.2">
      <c r="J1145">
        <f t="shared" si="51"/>
        <v>1143</v>
      </c>
      <c r="K1145" t="str" cm="1">
        <f t="array" ref="K1145">IFERROR(INDEX(tblClientes[Cliente],INT($J1145/ROWS(tblConsorcios[Produto]))+1),"")</f>
        <v/>
      </c>
      <c r="L1145" t="str" cm="1">
        <f t="array" ref="L1145">IFERROR(INDEX(tblConsorcios[Produto],MOD($J1145,ROWS(tblConsorcios[Produto]))+1),"")</f>
        <v>Imóvel IE530 – 240m</v>
      </c>
      <c r="M1145" s="20" cm="1">
        <f t="array" ref="M1145">IFERROR(INDEX(tblConsorcios[Valor da Carta (R$)],MOD($J1145,ROWS(tblConsorcios[Produto]))+1),"")</f>
        <v>530000</v>
      </c>
      <c r="N1145" s="2" cm="1">
        <f t="array" ref="N1145">IFERROR(INDEX(tblConsorcios[Prazo (meses)],MOD($J1145,ROWS(tblConsorcios[Produto]))+1),"")</f>
        <v>240</v>
      </c>
      <c r="O1145" s="20" cm="1">
        <f t="array" ref="O1145">IFERROR(INDEX(tblConsorcios[Parcela Mensal (R$)],MOD($J1145,ROWS(tblConsorcios[Produto]))+1),"")</f>
        <v>2844.33</v>
      </c>
      <c r="P1145" s="20" t="str" cm="1">
        <f t="array" ref="P1145">IFERROR(INDEX(tblClientes[Dividendo Mensal (R$)],INT($J1145/ROWS(tblConsorcios[Produto]))+1),"")</f>
        <v/>
      </c>
      <c r="Q1145" s="20" t="str">
        <f t="shared" si="52"/>
        <v/>
      </c>
      <c r="R1145">
        <f t="shared" si="53"/>
        <v>0</v>
      </c>
    </row>
    <row r="1146" spans="10:18" x14ac:dyDescent="0.2">
      <c r="J1146">
        <f t="shared" si="51"/>
        <v>1144</v>
      </c>
      <c r="K1146" t="str" cm="1">
        <f t="array" ref="K1146">IFERROR(INDEX(tblClientes[Cliente],INT($J1146/ROWS(tblConsorcios[Produto]))+1),"")</f>
        <v/>
      </c>
      <c r="L1146" t="str" cm="1">
        <f t="array" ref="L1146">IFERROR(INDEX(tblConsorcios[Produto],MOD($J1146,ROWS(tblConsorcios[Produto]))+1),"")</f>
        <v>Imóvel IE530 – 220m</v>
      </c>
      <c r="M1146" s="20" cm="1">
        <f t="array" ref="M1146">IFERROR(INDEX(tblConsorcios[Valor da Carta (R$)],MOD($J1146,ROWS(tblConsorcios[Produto]))+1),"")</f>
        <v>530000</v>
      </c>
      <c r="N1146" s="2" cm="1">
        <f t="array" ref="N1146">IFERROR(INDEX(tblConsorcios[Prazo (meses)],MOD($J1146,ROWS(tblConsorcios[Produto]))+1),"")</f>
        <v>220</v>
      </c>
      <c r="O1146" s="20" cm="1">
        <f t="array" ref="O1146">IFERROR(INDEX(tblConsorcios[Parcela Mensal (R$)],MOD($J1146,ROWS(tblConsorcios[Produto]))+1),"")</f>
        <v>3078.82</v>
      </c>
      <c r="P1146" s="20" t="str" cm="1">
        <f t="array" ref="P1146">IFERROR(INDEX(tblClientes[Dividendo Mensal (R$)],INT($J1146/ROWS(tblConsorcios[Produto]))+1),"")</f>
        <v/>
      </c>
      <c r="Q1146" s="20" t="str">
        <f t="shared" si="52"/>
        <v/>
      </c>
      <c r="R1146">
        <f t="shared" si="53"/>
        <v>0</v>
      </c>
    </row>
    <row r="1147" spans="10:18" x14ac:dyDescent="0.2">
      <c r="J1147">
        <f t="shared" si="51"/>
        <v>1145</v>
      </c>
      <c r="K1147" t="str" cm="1">
        <f t="array" ref="K1147">IFERROR(INDEX(tblClientes[Cliente],INT($J1147/ROWS(tblConsorcios[Produto]))+1),"")</f>
        <v/>
      </c>
      <c r="L1147" t="str" cm="1">
        <f t="array" ref="L1147">IFERROR(INDEX(tblConsorcios[Produto],MOD($J1147,ROWS(tblConsorcios[Produto]))+1),"")</f>
        <v>Imóvel IE530 – 200m</v>
      </c>
      <c r="M1147" s="20" cm="1">
        <f t="array" ref="M1147">IFERROR(INDEX(tblConsorcios[Valor da Carta (R$)],MOD($J1147,ROWS(tblConsorcios[Produto]))+1),"")</f>
        <v>530000</v>
      </c>
      <c r="N1147" s="2" cm="1">
        <f t="array" ref="N1147">IFERROR(INDEX(tblConsorcios[Prazo (meses)],MOD($J1147,ROWS(tblConsorcios[Produto]))+1),"")</f>
        <v>200</v>
      </c>
      <c r="O1147" s="20" cm="1">
        <f t="array" ref="O1147">IFERROR(INDEX(tblConsorcios[Parcela Mensal (R$)],MOD($J1147,ROWS(tblConsorcios[Produto]))+1),"")</f>
        <v>3360.2</v>
      </c>
      <c r="P1147" s="20" t="str" cm="1">
        <f t="array" ref="P1147">IFERROR(INDEX(tblClientes[Dividendo Mensal (R$)],INT($J1147/ROWS(tblConsorcios[Produto]))+1),"")</f>
        <v/>
      </c>
      <c r="Q1147" s="20" t="str">
        <f t="shared" si="52"/>
        <v/>
      </c>
      <c r="R1147">
        <f t="shared" si="53"/>
        <v>0</v>
      </c>
    </row>
    <row r="1148" spans="10:18" x14ac:dyDescent="0.2">
      <c r="J1148">
        <f t="shared" si="51"/>
        <v>1146</v>
      </c>
      <c r="K1148" t="str" cm="1">
        <f t="array" ref="K1148">IFERROR(INDEX(tblClientes[Cliente],INT($J1148/ROWS(tblConsorcios[Produto]))+1),"")</f>
        <v/>
      </c>
      <c r="L1148" t="str" cm="1">
        <f t="array" ref="L1148">IFERROR(INDEX(tblConsorcios[Produto],MOD($J1148,ROWS(tblConsorcios[Produto]))+1),"")</f>
        <v>Imóvel IE500 – 240m</v>
      </c>
      <c r="M1148" s="20" cm="1">
        <f t="array" ref="M1148">IFERROR(INDEX(tblConsorcios[Valor da Carta (R$)],MOD($J1148,ROWS(tblConsorcios[Produto]))+1),"")</f>
        <v>500000</v>
      </c>
      <c r="N1148" s="2" cm="1">
        <f t="array" ref="N1148">IFERROR(INDEX(tblConsorcios[Prazo (meses)],MOD($J1148,ROWS(tblConsorcios[Produto]))+1),"")</f>
        <v>240</v>
      </c>
      <c r="O1148" s="20" cm="1">
        <f t="array" ref="O1148">IFERROR(INDEX(tblConsorcios[Parcela Mensal (R$)],MOD($J1148,ROWS(tblConsorcios[Produto]))+1),"")</f>
        <v>2683.33</v>
      </c>
      <c r="P1148" s="20" t="str" cm="1">
        <f t="array" ref="P1148">IFERROR(INDEX(tblClientes[Dividendo Mensal (R$)],INT($J1148/ROWS(tblConsorcios[Produto]))+1),"")</f>
        <v/>
      </c>
      <c r="Q1148" s="20" t="str">
        <f t="shared" si="52"/>
        <v/>
      </c>
      <c r="R1148">
        <f t="shared" si="53"/>
        <v>0</v>
      </c>
    </row>
    <row r="1149" spans="10:18" x14ac:dyDescent="0.2">
      <c r="J1149">
        <f t="shared" si="51"/>
        <v>1147</v>
      </c>
      <c r="K1149" t="str" cm="1">
        <f t="array" ref="K1149">IFERROR(INDEX(tblClientes[Cliente],INT($J1149/ROWS(tblConsorcios[Produto]))+1),"")</f>
        <v/>
      </c>
      <c r="L1149" t="str" cm="1">
        <f t="array" ref="L1149">IFERROR(INDEX(tblConsorcios[Produto],MOD($J1149,ROWS(tblConsorcios[Produto]))+1),"")</f>
        <v>Imóvel IE500 – 220m</v>
      </c>
      <c r="M1149" s="20" cm="1">
        <f t="array" ref="M1149">IFERROR(INDEX(tblConsorcios[Valor da Carta (R$)],MOD($J1149,ROWS(tblConsorcios[Produto]))+1),"")</f>
        <v>500000</v>
      </c>
      <c r="N1149" s="2" cm="1">
        <f t="array" ref="N1149">IFERROR(INDEX(tblConsorcios[Prazo (meses)],MOD($J1149,ROWS(tblConsorcios[Produto]))+1),"")</f>
        <v>220</v>
      </c>
      <c r="O1149" s="20" cm="1">
        <f t="array" ref="O1149">IFERROR(INDEX(tblConsorcios[Parcela Mensal (R$)],MOD($J1149,ROWS(tblConsorcios[Produto]))+1),"")</f>
        <v>2904.55</v>
      </c>
      <c r="P1149" s="20" t="str" cm="1">
        <f t="array" ref="P1149">IFERROR(INDEX(tblClientes[Dividendo Mensal (R$)],INT($J1149/ROWS(tblConsorcios[Produto]))+1),"")</f>
        <v/>
      </c>
      <c r="Q1149" s="20" t="str">
        <f t="shared" si="52"/>
        <v/>
      </c>
      <c r="R1149">
        <f t="shared" si="53"/>
        <v>0</v>
      </c>
    </row>
    <row r="1150" spans="10:18" x14ac:dyDescent="0.2">
      <c r="J1150">
        <f t="shared" si="51"/>
        <v>1148</v>
      </c>
      <c r="K1150" t="str" cm="1">
        <f t="array" ref="K1150">IFERROR(INDEX(tblClientes[Cliente],INT($J1150/ROWS(tblConsorcios[Produto]))+1),"")</f>
        <v/>
      </c>
      <c r="L1150" t="str" cm="1">
        <f t="array" ref="L1150">IFERROR(INDEX(tblConsorcios[Produto],MOD($J1150,ROWS(tblConsorcios[Produto]))+1),"")</f>
        <v>Imóvel IE500 – 200m</v>
      </c>
      <c r="M1150" s="20" cm="1">
        <f t="array" ref="M1150">IFERROR(INDEX(tblConsorcios[Valor da Carta (R$)],MOD($J1150,ROWS(tblConsorcios[Produto]))+1),"")</f>
        <v>500000</v>
      </c>
      <c r="N1150" s="2" cm="1">
        <f t="array" ref="N1150">IFERROR(INDEX(tblConsorcios[Prazo (meses)],MOD($J1150,ROWS(tblConsorcios[Produto]))+1),"")</f>
        <v>200</v>
      </c>
      <c r="O1150" s="20" cm="1">
        <f t="array" ref="O1150">IFERROR(INDEX(tblConsorcios[Parcela Mensal (R$)],MOD($J1150,ROWS(tblConsorcios[Produto]))+1),"")</f>
        <v>3170</v>
      </c>
      <c r="P1150" s="20" t="str" cm="1">
        <f t="array" ref="P1150">IFERROR(INDEX(tblClientes[Dividendo Mensal (R$)],INT($J1150/ROWS(tblConsorcios[Produto]))+1),"")</f>
        <v/>
      </c>
      <c r="Q1150" s="20" t="str">
        <f t="shared" si="52"/>
        <v/>
      </c>
      <c r="R1150">
        <f t="shared" si="53"/>
        <v>0</v>
      </c>
    </row>
    <row r="1151" spans="10:18" x14ac:dyDescent="0.2">
      <c r="J1151">
        <f t="shared" si="51"/>
        <v>1149</v>
      </c>
      <c r="K1151" t="str" cm="1">
        <f t="array" ref="K1151">IFERROR(INDEX(tblClientes[Cliente],INT($J1151/ROWS(tblConsorcios[Produto]))+1),"")</f>
        <v/>
      </c>
      <c r="L1151" t="str" cm="1">
        <f t="array" ref="L1151">IFERROR(INDEX(tblConsorcios[Produto],MOD($J1151,ROWS(tblConsorcios[Produto]))+1),"")</f>
        <v>Imóvel IE480 – 240m</v>
      </c>
      <c r="M1151" s="20" cm="1">
        <f t="array" ref="M1151">IFERROR(INDEX(tblConsorcios[Valor da Carta (R$)],MOD($J1151,ROWS(tblConsorcios[Produto]))+1),"")</f>
        <v>480000</v>
      </c>
      <c r="N1151" s="2" cm="1">
        <f t="array" ref="N1151">IFERROR(INDEX(tblConsorcios[Prazo (meses)],MOD($J1151,ROWS(tblConsorcios[Produto]))+1),"")</f>
        <v>240</v>
      </c>
      <c r="O1151" s="20" cm="1">
        <f t="array" ref="O1151">IFERROR(INDEX(tblConsorcios[Parcela Mensal (R$)],MOD($J1151,ROWS(tblConsorcios[Produto]))+1),"")</f>
        <v>2576</v>
      </c>
      <c r="P1151" s="20" t="str" cm="1">
        <f t="array" ref="P1151">IFERROR(INDEX(tblClientes[Dividendo Mensal (R$)],INT($J1151/ROWS(tblConsorcios[Produto]))+1),"")</f>
        <v/>
      </c>
      <c r="Q1151" s="20" t="str">
        <f t="shared" si="52"/>
        <v/>
      </c>
      <c r="R1151">
        <f t="shared" si="53"/>
        <v>0</v>
      </c>
    </row>
    <row r="1152" spans="10:18" x14ac:dyDescent="0.2">
      <c r="J1152">
        <f t="shared" si="51"/>
        <v>1150</v>
      </c>
      <c r="K1152" t="str" cm="1">
        <f t="array" ref="K1152">IFERROR(INDEX(tblClientes[Cliente],INT($J1152/ROWS(tblConsorcios[Produto]))+1),"")</f>
        <v/>
      </c>
      <c r="L1152" t="str" cm="1">
        <f t="array" ref="L1152">IFERROR(INDEX(tblConsorcios[Produto],MOD($J1152,ROWS(tblConsorcios[Produto]))+1),"")</f>
        <v>Imóvel IE480 – 220m</v>
      </c>
      <c r="M1152" s="20" cm="1">
        <f t="array" ref="M1152">IFERROR(INDEX(tblConsorcios[Valor da Carta (R$)],MOD($J1152,ROWS(tblConsorcios[Produto]))+1),"")</f>
        <v>480000</v>
      </c>
      <c r="N1152" s="2" cm="1">
        <f t="array" ref="N1152">IFERROR(INDEX(tblConsorcios[Prazo (meses)],MOD($J1152,ROWS(tblConsorcios[Produto]))+1),"")</f>
        <v>220</v>
      </c>
      <c r="O1152" s="20" cm="1">
        <f t="array" ref="O1152">IFERROR(INDEX(tblConsorcios[Parcela Mensal (R$)],MOD($J1152,ROWS(tblConsorcios[Produto]))+1),"")</f>
        <v>2788.36</v>
      </c>
      <c r="P1152" s="20" t="str" cm="1">
        <f t="array" ref="P1152">IFERROR(INDEX(tblClientes[Dividendo Mensal (R$)],INT($J1152/ROWS(tblConsorcios[Produto]))+1),"")</f>
        <v/>
      </c>
      <c r="Q1152" s="20" t="str">
        <f t="shared" si="52"/>
        <v/>
      </c>
      <c r="R1152">
        <f t="shared" si="53"/>
        <v>0</v>
      </c>
    </row>
    <row r="1153" spans="10:18" x14ac:dyDescent="0.2">
      <c r="J1153">
        <f t="shared" si="51"/>
        <v>1151</v>
      </c>
      <c r="K1153" t="str" cm="1">
        <f t="array" ref="K1153">IFERROR(INDEX(tblClientes[Cliente],INT($J1153/ROWS(tblConsorcios[Produto]))+1),"")</f>
        <v/>
      </c>
      <c r="L1153" t="str" cm="1">
        <f t="array" ref="L1153">IFERROR(INDEX(tblConsorcios[Produto],MOD($J1153,ROWS(tblConsorcios[Produto]))+1),"")</f>
        <v>Imóvel IE480 – 200m</v>
      </c>
      <c r="M1153" s="20" cm="1">
        <f t="array" ref="M1153">IFERROR(INDEX(tblConsorcios[Valor da Carta (R$)],MOD($J1153,ROWS(tblConsorcios[Produto]))+1),"")</f>
        <v>480000</v>
      </c>
      <c r="N1153" s="2" cm="1">
        <f t="array" ref="N1153">IFERROR(INDEX(tblConsorcios[Prazo (meses)],MOD($J1153,ROWS(tblConsorcios[Produto]))+1),"")</f>
        <v>200</v>
      </c>
      <c r="O1153" s="20" cm="1">
        <f t="array" ref="O1153">IFERROR(INDEX(tblConsorcios[Parcela Mensal (R$)],MOD($J1153,ROWS(tblConsorcios[Produto]))+1),"")</f>
        <v>3043.2</v>
      </c>
      <c r="P1153" s="20" t="str" cm="1">
        <f t="array" ref="P1153">IFERROR(INDEX(tblClientes[Dividendo Mensal (R$)],INT($J1153/ROWS(tblConsorcios[Produto]))+1),"")</f>
        <v/>
      </c>
      <c r="Q1153" s="20" t="str">
        <f t="shared" si="52"/>
        <v/>
      </c>
      <c r="R1153">
        <f t="shared" si="53"/>
        <v>0</v>
      </c>
    </row>
    <row r="1154" spans="10:18" x14ac:dyDescent="0.2">
      <c r="J1154">
        <f t="shared" si="51"/>
        <v>1152</v>
      </c>
      <c r="K1154" t="str" cm="1">
        <f t="array" ref="K1154">IFERROR(INDEX(tblClientes[Cliente],INT($J1154/ROWS(tblConsorcios[Produto]))+1),"")</f>
        <v/>
      </c>
      <c r="L1154" t="str" cm="1">
        <f t="array" ref="L1154">IFERROR(INDEX(tblConsorcios[Produto],MOD($J1154,ROWS(tblConsorcios[Produto]))+1),"")</f>
        <v>Imóvel IE450 – 240m</v>
      </c>
      <c r="M1154" s="20" cm="1">
        <f t="array" ref="M1154">IFERROR(INDEX(tblConsorcios[Valor da Carta (R$)],MOD($J1154,ROWS(tblConsorcios[Produto]))+1),"")</f>
        <v>450000</v>
      </c>
      <c r="N1154" s="2" cm="1">
        <f t="array" ref="N1154">IFERROR(INDEX(tblConsorcios[Prazo (meses)],MOD($J1154,ROWS(tblConsorcios[Produto]))+1),"")</f>
        <v>240</v>
      </c>
      <c r="O1154" s="20" cm="1">
        <f t="array" ref="O1154">IFERROR(INDEX(tblConsorcios[Parcela Mensal (R$)],MOD($J1154,ROWS(tblConsorcios[Produto]))+1),"")</f>
        <v>2415</v>
      </c>
      <c r="P1154" s="20" t="str" cm="1">
        <f t="array" ref="P1154">IFERROR(INDEX(tblClientes[Dividendo Mensal (R$)],INT($J1154/ROWS(tblConsorcios[Produto]))+1),"")</f>
        <v/>
      </c>
      <c r="Q1154" s="20" t="str">
        <f t="shared" si="52"/>
        <v/>
      </c>
      <c r="R1154">
        <f t="shared" si="53"/>
        <v>0</v>
      </c>
    </row>
    <row r="1155" spans="10:18" x14ac:dyDescent="0.2">
      <c r="J1155">
        <f t="shared" ref="J1155:J1218" si="54">ROW()-2</f>
        <v>1153</v>
      </c>
      <c r="K1155" t="str" cm="1">
        <f t="array" ref="K1155">IFERROR(INDEX(tblClientes[Cliente],INT($J1155/ROWS(tblConsorcios[Produto]))+1),"")</f>
        <v/>
      </c>
      <c r="L1155" t="str" cm="1">
        <f t="array" ref="L1155">IFERROR(INDEX(tblConsorcios[Produto],MOD($J1155,ROWS(tblConsorcios[Produto]))+1),"")</f>
        <v>Imóvel IE450 – 220m</v>
      </c>
      <c r="M1155" s="20" cm="1">
        <f t="array" ref="M1155">IFERROR(INDEX(tblConsorcios[Valor da Carta (R$)],MOD($J1155,ROWS(tblConsorcios[Produto]))+1),"")</f>
        <v>450000</v>
      </c>
      <c r="N1155" s="2" cm="1">
        <f t="array" ref="N1155">IFERROR(INDEX(tblConsorcios[Prazo (meses)],MOD($J1155,ROWS(tblConsorcios[Produto]))+1),"")</f>
        <v>220</v>
      </c>
      <c r="O1155" s="20" cm="1">
        <f t="array" ref="O1155">IFERROR(INDEX(tblConsorcios[Parcela Mensal (R$)],MOD($J1155,ROWS(tblConsorcios[Produto]))+1),"")</f>
        <v>2614.09</v>
      </c>
      <c r="P1155" s="20" t="str" cm="1">
        <f t="array" ref="P1155">IFERROR(INDEX(tblClientes[Dividendo Mensal (R$)],INT($J1155/ROWS(tblConsorcios[Produto]))+1),"")</f>
        <v/>
      </c>
      <c r="Q1155" s="20" t="str">
        <f t="shared" ref="Q1155:Q1218" si="55">IF(AND(ISNUMBER(O1155),ISNUMBER(P1155)),P1155-O1155,"")</f>
        <v/>
      </c>
      <c r="R1155">
        <f t="shared" ref="R1155:R1218" si="56">IF(AND(ISNUMBER(O1155),ISNUMBER(P1155),O1155&lt;=P1155),1,0)</f>
        <v>0</v>
      </c>
    </row>
    <row r="1156" spans="10:18" x14ac:dyDescent="0.2">
      <c r="J1156">
        <f t="shared" si="54"/>
        <v>1154</v>
      </c>
      <c r="K1156" t="str" cm="1">
        <f t="array" ref="K1156">IFERROR(INDEX(tblClientes[Cliente],INT($J1156/ROWS(tblConsorcios[Produto]))+1),"")</f>
        <v/>
      </c>
      <c r="L1156" t="str" cm="1">
        <f t="array" ref="L1156">IFERROR(INDEX(tblConsorcios[Produto],MOD($J1156,ROWS(tblConsorcios[Produto]))+1),"")</f>
        <v>Imóvel IE450 – 200m</v>
      </c>
      <c r="M1156" s="20" cm="1">
        <f t="array" ref="M1156">IFERROR(INDEX(tblConsorcios[Valor da Carta (R$)],MOD($J1156,ROWS(tblConsorcios[Produto]))+1),"")</f>
        <v>450000</v>
      </c>
      <c r="N1156" s="2" cm="1">
        <f t="array" ref="N1156">IFERROR(INDEX(tblConsorcios[Prazo (meses)],MOD($J1156,ROWS(tblConsorcios[Produto]))+1),"")</f>
        <v>200</v>
      </c>
      <c r="O1156" s="20" cm="1">
        <f t="array" ref="O1156">IFERROR(INDEX(tblConsorcios[Parcela Mensal (R$)],MOD($J1156,ROWS(tblConsorcios[Produto]))+1),"")</f>
        <v>2853</v>
      </c>
      <c r="P1156" s="20" t="str" cm="1">
        <f t="array" ref="P1156">IFERROR(INDEX(tblClientes[Dividendo Mensal (R$)],INT($J1156/ROWS(tblConsorcios[Produto]))+1),"")</f>
        <v/>
      </c>
      <c r="Q1156" s="20" t="str">
        <f t="shared" si="55"/>
        <v/>
      </c>
      <c r="R1156">
        <f t="shared" si="56"/>
        <v>0</v>
      </c>
    </row>
    <row r="1157" spans="10:18" x14ac:dyDescent="0.2">
      <c r="J1157">
        <f t="shared" si="54"/>
        <v>1155</v>
      </c>
      <c r="K1157" t="str" cm="1">
        <f t="array" ref="K1157">IFERROR(INDEX(tblClientes[Cliente],INT($J1157/ROWS(tblConsorcios[Produto]))+1),"")</f>
        <v/>
      </c>
      <c r="L1157" t="str" cm="1">
        <f t="array" ref="L1157">IFERROR(INDEX(tblConsorcios[Produto],MOD($J1157,ROWS(tblConsorcios[Produto]))+1),"")</f>
        <v>Imóvel IE430 – 240m</v>
      </c>
      <c r="M1157" s="20" cm="1">
        <f t="array" ref="M1157">IFERROR(INDEX(tblConsorcios[Valor da Carta (R$)],MOD($J1157,ROWS(tblConsorcios[Produto]))+1),"")</f>
        <v>430000</v>
      </c>
      <c r="N1157" s="2" cm="1">
        <f t="array" ref="N1157">IFERROR(INDEX(tblConsorcios[Prazo (meses)],MOD($J1157,ROWS(tblConsorcios[Produto]))+1),"")</f>
        <v>240</v>
      </c>
      <c r="O1157" s="20" cm="1">
        <f t="array" ref="O1157">IFERROR(INDEX(tblConsorcios[Parcela Mensal (R$)],MOD($J1157,ROWS(tblConsorcios[Produto]))+1),"")</f>
        <v>2307.67</v>
      </c>
      <c r="P1157" s="20" t="str" cm="1">
        <f t="array" ref="P1157">IFERROR(INDEX(tblClientes[Dividendo Mensal (R$)],INT($J1157/ROWS(tblConsorcios[Produto]))+1),"")</f>
        <v/>
      </c>
      <c r="Q1157" s="20" t="str">
        <f t="shared" si="55"/>
        <v/>
      </c>
      <c r="R1157">
        <f t="shared" si="56"/>
        <v>0</v>
      </c>
    </row>
    <row r="1158" spans="10:18" x14ac:dyDescent="0.2">
      <c r="J1158">
        <f t="shared" si="54"/>
        <v>1156</v>
      </c>
      <c r="K1158" t="str" cm="1">
        <f t="array" ref="K1158">IFERROR(INDEX(tblClientes[Cliente],INT($J1158/ROWS(tblConsorcios[Produto]))+1),"")</f>
        <v/>
      </c>
      <c r="L1158" t="str" cm="1">
        <f t="array" ref="L1158">IFERROR(INDEX(tblConsorcios[Produto],MOD($J1158,ROWS(tblConsorcios[Produto]))+1),"")</f>
        <v>Imóvel IE430 – 220m</v>
      </c>
      <c r="M1158" s="20" cm="1">
        <f t="array" ref="M1158">IFERROR(INDEX(tblConsorcios[Valor da Carta (R$)],MOD($J1158,ROWS(tblConsorcios[Produto]))+1),"")</f>
        <v>430000</v>
      </c>
      <c r="N1158" s="2" cm="1">
        <f t="array" ref="N1158">IFERROR(INDEX(tblConsorcios[Prazo (meses)],MOD($J1158,ROWS(tblConsorcios[Produto]))+1),"")</f>
        <v>220</v>
      </c>
      <c r="O1158" s="20" cm="1">
        <f t="array" ref="O1158">IFERROR(INDEX(tblConsorcios[Parcela Mensal (R$)],MOD($J1158,ROWS(tblConsorcios[Produto]))+1),"")</f>
        <v>2497.91</v>
      </c>
      <c r="P1158" s="20" t="str" cm="1">
        <f t="array" ref="P1158">IFERROR(INDEX(tblClientes[Dividendo Mensal (R$)],INT($J1158/ROWS(tblConsorcios[Produto]))+1),"")</f>
        <v/>
      </c>
      <c r="Q1158" s="20" t="str">
        <f t="shared" si="55"/>
        <v/>
      </c>
      <c r="R1158">
        <f t="shared" si="56"/>
        <v>0</v>
      </c>
    </row>
    <row r="1159" spans="10:18" x14ac:dyDescent="0.2">
      <c r="J1159">
        <f t="shared" si="54"/>
        <v>1157</v>
      </c>
      <c r="K1159" t="str" cm="1">
        <f t="array" ref="K1159">IFERROR(INDEX(tblClientes[Cliente],INT($J1159/ROWS(tblConsorcios[Produto]))+1),"")</f>
        <v/>
      </c>
      <c r="L1159" t="str" cm="1">
        <f t="array" ref="L1159">IFERROR(INDEX(tblConsorcios[Produto],MOD($J1159,ROWS(tblConsorcios[Produto]))+1),"")</f>
        <v>Imóvel IE430 – 200m</v>
      </c>
      <c r="M1159" s="20" cm="1">
        <f t="array" ref="M1159">IFERROR(INDEX(tblConsorcios[Valor da Carta (R$)],MOD($J1159,ROWS(tblConsorcios[Produto]))+1),"")</f>
        <v>430000</v>
      </c>
      <c r="N1159" s="2" cm="1">
        <f t="array" ref="N1159">IFERROR(INDEX(tblConsorcios[Prazo (meses)],MOD($J1159,ROWS(tblConsorcios[Produto]))+1),"")</f>
        <v>200</v>
      </c>
      <c r="O1159" s="20" cm="1">
        <f t="array" ref="O1159">IFERROR(INDEX(tblConsorcios[Parcela Mensal (R$)],MOD($J1159,ROWS(tblConsorcios[Produto]))+1),"")</f>
        <v>2726.2</v>
      </c>
      <c r="P1159" s="20" t="str" cm="1">
        <f t="array" ref="P1159">IFERROR(INDEX(tblClientes[Dividendo Mensal (R$)],INT($J1159/ROWS(tblConsorcios[Produto]))+1),"")</f>
        <v/>
      </c>
      <c r="Q1159" s="20" t="str">
        <f t="shared" si="55"/>
        <v/>
      </c>
      <c r="R1159">
        <f t="shared" si="56"/>
        <v>0</v>
      </c>
    </row>
    <row r="1160" spans="10:18" x14ac:dyDescent="0.2">
      <c r="J1160">
        <f t="shared" si="54"/>
        <v>1158</v>
      </c>
      <c r="K1160" t="str" cm="1">
        <f t="array" ref="K1160">IFERROR(INDEX(tblClientes[Cliente],INT($J1160/ROWS(tblConsorcios[Produto]))+1),"")</f>
        <v/>
      </c>
      <c r="L1160" t="str" cm="1">
        <f t="array" ref="L1160">IFERROR(INDEX(tblConsorcios[Produto],MOD($J1160,ROWS(tblConsorcios[Produto]))+1),"")</f>
        <v>Imóvel IE400 – 240m</v>
      </c>
      <c r="M1160" s="20" cm="1">
        <f t="array" ref="M1160">IFERROR(INDEX(tblConsorcios[Valor da Carta (R$)],MOD($J1160,ROWS(tblConsorcios[Produto]))+1),"")</f>
        <v>400000</v>
      </c>
      <c r="N1160" s="2" cm="1">
        <f t="array" ref="N1160">IFERROR(INDEX(tblConsorcios[Prazo (meses)],MOD($J1160,ROWS(tblConsorcios[Produto]))+1),"")</f>
        <v>240</v>
      </c>
      <c r="O1160" s="20" cm="1">
        <f t="array" ref="O1160">IFERROR(INDEX(tblConsorcios[Parcela Mensal (R$)],MOD($J1160,ROWS(tblConsorcios[Produto]))+1),"")</f>
        <v>2146.67</v>
      </c>
      <c r="P1160" s="20" t="str" cm="1">
        <f t="array" ref="P1160">IFERROR(INDEX(tblClientes[Dividendo Mensal (R$)],INT($J1160/ROWS(tblConsorcios[Produto]))+1),"")</f>
        <v/>
      </c>
      <c r="Q1160" s="20" t="str">
        <f t="shared" si="55"/>
        <v/>
      </c>
      <c r="R1160">
        <f t="shared" si="56"/>
        <v>0</v>
      </c>
    </row>
    <row r="1161" spans="10:18" x14ac:dyDescent="0.2">
      <c r="J1161">
        <f t="shared" si="54"/>
        <v>1159</v>
      </c>
      <c r="K1161" t="str" cm="1">
        <f t="array" ref="K1161">IFERROR(INDEX(tblClientes[Cliente],INT($J1161/ROWS(tblConsorcios[Produto]))+1),"")</f>
        <v/>
      </c>
      <c r="L1161" t="str" cm="1">
        <f t="array" ref="L1161">IFERROR(INDEX(tblConsorcios[Produto],MOD($J1161,ROWS(tblConsorcios[Produto]))+1),"")</f>
        <v>Imóvel IE400 – 220m</v>
      </c>
      <c r="M1161" s="20" cm="1">
        <f t="array" ref="M1161">IFERROR(INDEX(tblConsorcios[Valor da Carta (R$)],MOD($J1161,ROWS(tblConsorcios[Produto]))+1),"")</f>
        <v>400000</v>
      </c>
      <c r="N1161" s="2" cm="1">
        <f t="array" ref="N1161">IFERROR(INDEX(tblConsorcios[Prazo (meses)],MOD($J1161,ROWS(tblConsorcios[Produto]))+1),"")</f>
        <v>220</v>
      </c>
      <c r="O1161" s="20" cm="1">
        <f t="array" ref="O1161">IFERROR(INDEX(tblConsorcios[Parcela Mensal (R$)],MOD($J1161,ROWS(tblConsorcios[Produto]))+1),"")</f>
        <v>2323.64</v>
      </c>
      <c r="P1161" s="20" t="str" cm="1">
        <f t="array" ref="P1161">IFERROR(INDEX(tblClientes[Dividendo Mensal (R$)],INT($J1161/ROWS(tblConsorcios[Produto]))+1),"")</f>
        <v/>
      </c>
      <c r="Q1161" s="20" t="str">
        <f t="shared" si="55"/>
        <v/>
      </c>
      <c r="R1161">
        <f t="shared" si="56"/>
        <v>0</v>
      </c>
    </row>
    <row r="1162" spans="10:18" x14ac:dyDescent="0.2">
      <c r="J1162">
        <f t="shared" si="54"/>
        <v>1160</v>
      </c>
      <c r="K1162" t="str" cm="1">
        <f t="array" ref="K1162">IFERROR(INDEX(tblClientes[Cliente],INT($J1162/ROWS(tblConsorcios[Produto]))+1),"")</f>
        <v/>
      </c>
      <c r="L1162" t="str" cm="1">
        <f t="array" ref="L1162">IFERROR(INDEX(tblConsorcios[Produto],MOD($J1162,ROWS(tblConsorcios[Produto]))+1),"")</f>
        <v>Imóvel IE400 – 200m</v>
      </c>
      <c r="M1162" s="20" cm="1">
        <f t="array" ref="M1162">IFERROR(INDEX(tblConsorcios[Valor da Carta (R$)],MOD($J1162,ROWS(tblConsorcios[Produto]))+1),"")</f>
        <v>400000</v>
      </c>
      <c r="N1162" s="2" cm="1">
        <f t="array" ref="N1162">IFERROR(INDEX(tblConsorcios[Prazo (meses)],MOD($J1162,ROWS(tblConsorcios[Produto]))+1),"")</f>
        <v>200</v>
      </c>
      <c r="O1162" s="20" cm="1">
        <f t="array" ref="O1162">IFERROR(INDEX(tblConsorcios[Parcela Mensal (R$)],MOD($J1162,ROWS(tblConsorcios[Produto]))+1),"")</f>
        <v>2536</v>
      </c>
      <c r="P1162" s="20" t="str" cm="1">
        <f t="array" ref="P1162">IFERROR(INDEX(tblClientes[Dividendo Mensal (R$)],INT($J1162/ROWS(tblConsorcios[Produto]))+1),"")</f>
        <v/>
      </c>
      <c r="Q1162" s="20" t="str">
        <f t="shared" si="55"/>
        <v/>
      </c>
      <c r="R1162">
        <f t="shared" si="56"/>
        <v>0</v>
      </c>
    </row>
    <row r="1163" spans="10:18" x14ac:dyDescent="0.2">
      <c r="J1163">
        <f t="shared" si="54"/>
        <v>1161</v>
      </c>
      <c r="K1163" t="str" cm="1">
        <f t="array" ref="K1163">IFERROR(INDEX(tblClientes[Cliente],INT($J1163/ROWS(tblConsorcios[Produto]))+1),"")</f>
        <v/>
      </c>
      <c r="L1163" t="str" cm="1">
        <f t="array" ref="L1163">IFERROR(INDEX(tblConsorcios[Produto],MOD($J1163,ROWS(tblConsorcios[Produto]))+1),"")</f>
        <v>Imóvel IE380 – 240m</v>
      </c>
      <c r="M1163" s="20" cm="1">
        <f t="array" ref="M1163">IFERROR(INDEX(tblConsorcios[Valor da Carta (R$)],MOD($J1163,ROWS(tblConsorcios[Produto]))+1),"")</f>
        <v>380000</v>
      </c>
      <c r="N1163" s="2" cm="1">
        <f t="array" ref="N1163">IFERROR(INDEX(tblConsorcios[Prazo (meses)],MOD($J1163,ROWS(tblConsorcios[Produto]))+1),"")</f>
        <v>240</v>
      </c>
      <c r="O1163" s="20" cm="1">
        <f t="array" ref="O1163">IFERROR(INDEX(tblConsorcios[Parcela Mensal (R$)],MOD($J1163,ROWS(tblConsorcios[Produto]))+1),"")</f>
        <v>2039.33</v>
      </c>
      <c r="P1163" s="20" t="str" cm="1">
        <f t="array" ref="P1163">IFERROR(INDEX(tblClientes[Dividendo Mensal (R$)],INT($J1163/ROWS(tblConsorcios[Produto]))+1),"")</f>
        <v/>
      </c>
      <c r="Q1163" s="20" t="str">
        <f t="shared" si="55"/>
        <v/>
      </c>
      <c r="R1163">
        <f t="shared" si="56"/>
        <v>0</v>
      </c>
    </row>
    <row r="1164" spans="10:18" x14ac:dyDescent="0.2">
      <c r="J1164">
        <f t="shared" si="54"/>
        <v>1162</v>
      </c>
      <c r="K1164" t="str" cm="1">
        <f t="array" ref="K1164">IFERROR(INDEX(tblClientes[Cliente],INT($J1164/ROWS(tblConsorcios[Produto]))+1),"")</f>
        <v/>
      </c>
      <c r="L1164" t="str" cm="1">
        <f t="array" ref="L1164">IFERROR(INDEX(tblConsorcios[Produto],MOD($J1164,ROWS(tblConsorcios[Produto]))+1),"")</f>
        <v>Imóvel IE380 – 220m</v>
      </c>
      <c r="M1164" s="20" cm="1">
        <f t="array" ref="M1164">IFERROR(INDEX(tblConsorcios[Valor da Carta (R$)],MOD($J1164,ROWS(tblConsorcios[Produto]))+1),"")</f>
        <v>380000</v>
      </c>
      <c r="N1164" s="2" cm="1">
        <f t="array" ref="N1164">IFERROR(INDEX(tblConsorcios[Prazo (meses)],MOD($J1164,ROWS(tblConsorcios[Produto]))+1),"")</f>
        <v>220</v>
      </c>
      <c r="O1164" s="20" cm="1">
        <f t="array" ref="O1164">IFERROR(INDEX(tblConsorcios[Parcela Mensal (R$)],MOD($J1164,ROWS(tblConsorcios[Produto]))+1),"")</f>
        <v>2207.4499999999998</v>
      </c>
      <c r="P1164" s="20" t="str" cm="1">
        <f t="array" ref="P1164">IFERROR(INDEX(tblClientes[Dividendo Mensal (R$)],INT($J1164/ROWS(tblConsorcios[Produto]))+1),"")</f>
        <v/>
      </c>
      <c r="Q1164" s="20" t="str">
        <f t="shared" si="55"/>
        <v/>
      </c>
      <c r="R1164">
        <f t="shared" si="56"/>
        <v>0</v>
      </c>
    </row>
    <row r="1165" spans="10:18" x14ac:dyDescent="0.2">
      <c r="J1165">
        <f t="shared" si="54"/>
        <v>1163</v>
      </c>
      <c r="K1165" t="str" cm="1">
        <f t="array" ref="K1165">IFERROR(INDEX(tblClientes[Cliente],INT($J1165/ROWS(tblConsorcios[Produto]))+1),"")</f>
        <v/>
      </c>
      <c r="L1165" t="str" cm="1">
        <f t="array" ref="L1165">IFERROR(INDEX(tblConsorcios[Produto],MOD($J1165,ROWS(tblConsorcios[Produto]))+1),"")</f>
        <v>Imóvel IE380 – 200m</v>
      </c>
      <c r="M1165" s="20" cm="1">
        <f t="array" ref="M1165">IFERROR(INDEX(tblConsorcios[Valor da Carta (R$)],MOD($J1165,ROWS(tblConsorcios[Produto]))+1),"")</f>
        <v>380000</v>
      </c>
      <c r="N1165" s="2" cm="1">
        <f t="array" ref="N1165">IFERROR(INDEX(tblConsorcios[Prazo (meses)],MOD($J1165,ROWS(tblConsorcios[Produto]))+1),"")</f>
        <v>200</v>
      </c>
      <c r="O1165" s="20" cm="1">
        <f t="array" ref="O1165">IFERROR(INDEX(tblConsorcios[Parcela Mensal (R$)],MOD($J1165,ROWS(tblConsorcios[Produto]))+1),"")</f>
        <v>2409.1999999999998</v>
      </c>
      <c r="P1165" s="20" t="str" cm="1">
        <f t="array" ref="P1165">IFERROR(INDEX(tblClientes[Dividendo Mensal (R$)],INT($J1165/ROWS(tblConsorcios[Produto]))+1),"")</f>
        <v/>
      </c>
      <c r="Q1165" s="20" t="str">
        <f t="shared" si="55"/>
        <v/>
      </c>
      <c r="R1165">
        <f t="shared" si="56"/>
        <v>0</v>
      </c>
    </row>
    <row r="1166" spans="10:18" x14ac:dyDescent="0.2">
      <c r="J1166">
        <f t="shared" si="54"/>
        <v>1164</v>
      </c>
      <c r="K1166" t="str" cm="1">
        <f t="array" ref="K1166">IFERROR(INDEX(tblClientes[Cliente],INT($J1166/ROWS(tblConsorcios[Produto]))+1),"")</f>
        <v/>
      </c>
      <c r="L1166" t="str" cm="1">
        <f t="array" ref="L1166">IFERROR(INDEX(tblConsorcios[Produto],MOD($J1166,ROWS(tblConsorcios[Produto]))+1),"")</f>
        <v>Imóvel IE350 – 240m</v>
      </c>
      <c r="M1166" s="20" cm="1">
        <f t="array" ref="M1166">IFERROR(INDEX(tblConsorcios[Valor da Carta (R$)],MOD($J1166,ROWS(tblConsorcios[Produto]))+1),"")</f>
        <v>350000</v>
      </c>
      <c r="N1166" s="2" cm="1">
        <f t="array" ref="N1166">IFERROR(INDEX(tblConsorcios[Prazo (meses)],MOD($J1166,ROWS(tblConsorcios[Produto]))+1),"")</f>
        <v>240</v>
      </c>
      <c r="O1166" s="20" cm="1">
        <f t="array" ref="O1166">IFERROR(INDEX(tblConsorcios[Parcela Mensal (R$)],MOD($J1166,ROWS(tblConsorcios[Produto]))+1),"")</f>
        <v>1878.33</v>
      </c>
      <c r="P1166" s="20" t="str" cm="1">
        <f t="array" ref="P1166">IFERROR(INDEX(tblClientes[Dividendo Mensal (R$)],INT($J1166/ROWS(tblConsorcios[Produto]))+1),"")</f>
        <v/>
      </c>
      <c r="Q1166" s="20" t="str">
        <f t="shared" si="55"/>
        <v/>
      </c>
      <c r="R1166">
        <f t="shared" si="56"/>
        <v>0</v>
      </c>
    </row>
    <row r="1167" spans="10:18" x14ac:dyDescent="0.2">
      <c r="J1167">
        <f t="shared" si="54"/>
        <v>1165</v>
      </c>
      <c r="K1167" t="str" cm="1">
        <f t="array" ref="K1167">IFERROR(INDEX(tblClientes[Cliente],INT($J1167/ROWS(tblConsorcios[Produto]))+1),"")</f>
        <v/>
      </c>
      <c r="L1167" t="str" cm="1">
        <f t="array" ref="L1167">IFERROR(INDEX(tblConsorcios[Produto],MOD($J1167,ROWS(tblConsorcios[Produto]))+1),"")</f>
        <v>Imóvel IE350 – 220m</v>
      </c>
      <c r="M1167" s="20" cm="1">
        <f t="array" ref="M1167">IFERROR(INDEX(tblConsorcios[Valor da Carta (R$)],MOD($J1167,ROWS(tblConsorcios[Produto]))+1),"")</f>
        <v>350000</v>
      </c>
      <c r="N1167" s="2" cm="1">
        <f t="array" ref="N1167">IFERROR(INDEX(tblConsorcios[Prazo (meses)],MOD($J1167,ROWS(tblConsorcios[Produto]))+1),"")</f>
        <v>220</v>
      </c>
      <c r="O1167" s="20" cm="1">
        <f t="array" ref="O1167">IFERROR(INDEX(tblConsorcios[Parcela Mensal (R$)],MOD($J1167,ROWS(tblConsorcios[Produto]))+1),"")</f>
        <v>2033.18</v>
      </c>
      <c r="P1167" s="20" t="str" cm="1">
        <f t="array" ref="P1167">IFERROR(INDEX(tblClientes[Dividendo Mensal (R$)],INT($J1167/ROWS(tblConsorcios[Produto]))+1),"")</f>
        <v/>
      </c>
      <c r="Q1167" s="20" t="str">
        <f t="shared" si="55"/>
        <v/>
      </c>
      <c r="R1167">
        <f t="shared" si="56"/>
        <v>0</v>
      </c>
    </row>
    <row r="1168" spans="10:18" x14ac:dyDescent="0.2">
      <c r="J1168">
        <f t="shared" si="54"/>
        <v>1166</v>
      </c>
      <c r="K1168" t="str" cm="1">
        <f t="array" ref="K1168">IFERROR(INDEX(tblClientes[Cliente],INT($J1168/ROWS(tblConsorcios[Produto]))+1),"")</f>
        <v/>
      </c>
      <c r="L1168" t="str" cm="1">
        <f t="array" ref="L1168">IFERROR(INDEX(tblConsorcios[Produto],MOD($J1168,ROWS(tblConsorcios[Produto]))+1),"")</f>
        <v>Imóvel IE350 – 200m</v>
      </c>
      <c r="M1168" s="20" cm="1">
        <f t="array" ref="M1168">IFERROR(INDEX(tblConsorcios[Valor da Carta (R$)],MOD($J1168,ROWS(tblConsorcios[Produto]))+1),"")</f>
        <v>350000</v>
      </c>
      <c r="N1168" s="2" cm="1">
        <f t="array" ref="N1168">IFERROR(INDEX(tblConsorcios[Prazo (meses)],MOD($J1168,ROWS(tblConsorcios[Produto]))+1),"")</f>
        <v>200</v>
      </c>
      <c r="O1168" s="20" cm="1">
        <f t="array" ref="O1168">IFERROR(INDEX(tblConsorcios[Parcela Mensal (R$)],MOD($J1168,ROWS(tblConsorcios[Produto]))+1),"")</f>
        <v>2219</v>
      </c>
      <c r="P1168" s="20" t="str" cm="1">
        <f t="array" ref="P1168">IFERROR(INDEX(tblClientes[Dividendo Mensal (R$)],INT($J1168/ROWS(tblConsorcios[Produto]))+1),"")</f>
        <v/>
      </c>
      <c r="Q1168" s="20" t="str">
        <f t="shared" si="55"/>
        <v/>
      </c>
      <c r="R1168">
        <f t="shared" si="56"/>
        <v>0</v>
      </c>
    </row>
    <row r="1169" spans="10:18" x14ac:dyDescent="0.2">
      <c r="J1169">
        <f t="shared" si="54"/>
        <v>1167</v>
      </c>
      <c r="K1169" t="str" cm="1">
        <f t="array" ref="K1169">IFERROR(INDEX(tblClientes[Cliente],INT($J1169/ROWS(tblConsorcios[Produto]))+1),"")</f>
        <v/>
      </c>
      <c r="L1169" t="str" cm="1">
        <f t="array" ref="L1169">IFERROR(INDEX(tblConsorcios[Produto],MOD($J1169,ROWS(tblConsorcios[Produto]))+1),"")</f>
        <v>Imóvel IE330 – 240m</v>
      </c>
      <c r="M1169" s="20" cm="1">
        <f t="array" ref="M1169">IFERROR(INDEX(tblConsorcios[Valor da Carta (R$)],MOD($J1169,ROWS(tblConsorcios[Produto]))+1),"")</f>
        <v>330000</v>
      </c>
      <c r="N1169" s="2" cm="1">
        <f t="array" ref="N1169">IFERROR(INDEX(tblConsorcios[Prazo (meses)],MOD($J1169,ROWS(tblConsorcios[Produto]))+1),"")</f>
        <v>240</v>
      </c>
      <c r="O1169" s="20" cm="1">
        <f t="array" ref="O1169">IFERROR(INDEX(tblConsorcios[Parcela Mensal (R$)],MOD($J1169,ROWS(tblConsorcios[Produto]))+1),"")</f>
        <v>1771</v>
      </c>
      <c r="P1169" s="20" t="str" cm="1">
        <f t="array" ref="P1169">IFERROR(INDEX(tblClientes[Dividendo Mensal (R$)],INT($J1169/ROWS(tblConsorcios[Produto]))+1),"")</f>
        <v/>
      </c>
      <c r="Q1169" s="20" t="str">
        <f t="shared" si="55"/>
        <v/>
      </c>
      <c r="R1169">
        <f t="shared" si="56"/>
        <v>0</v>
      </c>
    </row>
    <row r="1170" spans="10:18" x14ac:dyDescent="0.2">
      <c r="J1170">
        <f t="shared" si="54"/>
        <v>1168</v>
      </c>
      <c r="K1170" t="str" cm="1">
        <f t="array" ref="K1170">IFERROR(INDEX(tblClientes[Cliente],INT($J1170/ROWS(tblConsorcios[Produto]))+1),"")</f>
        <v/>
      </c>
      <c r="L1170" t="str" cm="1">
        <f t="array" ref="L1170">IFERROR(INDEX(tblConsorcios[Produto],MOD($J1170,ROWS(tblConsorcios[Produto]))+1),"")</f>
        <v>Imóvel IE330 – 220m</v>
      </c>
      <c r="M1170" s="20" cm="1">
        <f t="array" ref="M1170">IFERROR(INDEX(tblConsorcios[Valor da Carta (R$)],MOD($J1170,ROWS(tblConsorcios[Produto]))+1),"")</f>
        <v>330000</v>
      </c>
      <c r="N1170" s="2" cm="1">
        <f t="array" ref="N1170">IFERROR(INDEX(tblConsorcios[Prazo (meses)],MOD($J1170,ROWS(tblConsorcios[Produto]))+1),"")</f>
        <v>220</v>
      </c>
      <c r="O1170" s="20" cm="1">
        <f t="array" ref="O1170">IFERROR(INDEX(tblConsorcios[Parcela Mensal (R$)],MOD($J1170,ROWS(tblConsorcios[Produto]))+1),"")</f>
        <v>1917</v>
      </c>
      <c r="P1170" s="20" t="str" cm="1">
        <f t="array" ref="P1170">IFERROR(INDEX(tblClientes[Dividendo Mensal (R$)],INT($J1170/ROWS(tblConsorcios[Produto]))+1),"")</f>
        <v/>
      </c>
      <c r="Q1170" s="20" t="str">
        <f t="shared" si="55"/>
        <v/>
      </c>
      <c r="R1170">
        <f t="shared" si="56"/>
        <v>0</v>
      </c>
    </row>
    <row r="1171" spans="10:18" x14ac:dyDescent="0.2">
      <c r="J1171">
        <f t="shared" si="54"/>
        <v>1169</v>
      </c>
      <c r="K1171" t="str" cm="1">
        <f t="array" ref="K1171">IFERROR(INDEX(tblClientes[Cliente],INT($J1171/ROWS(tblConsorcios[Produto]))+1),"")</f>
        <v/>
      </c>
      <c r="L1171" t="str" cm="1">
        <f t="array" ref="L1171">IFERROR(INDEX(tblConsorcios[Produto],MOD($J1171,ROWS(tblConsorcios[Produto]))+1),"")</f>
        <v>Imóvel IE330 – 200m</v>
      </c>
      <c r="M1171" s="20" cm="1">
        <f t="array" ref="M1171">IFERROR(INDEX(tblConsorcios[Valor da Carta (R$)],MOD($J1171,ROWS(tblConsorcios[Produto]))+1),"")</f>
        <v>330000</v>
      </c>
      <c r="N1171" s="2" cm="1">
        <f t="array" ref="N1171">IFERROR(INDEX(tblConsorcios[Prazo (meses)],MOD($J1171,ROWS(tblConsorcios[Produto]))+1),"")</f>
        <v>200</v>
      </c>
      <c r="O1171" s="20" cm="1">
        <f t="array" ref="O1171">IFERROR(INDEX(tblConsorcios[Parcela Mensal (R$)],MOD($J1171,ROWS(tblConsorcios[Produto]))+1),"")</f>
        <v>2092.1999999999998</v>
      </c>
      <c r="P1171" s="20" t="str" cm="1">
        <f t="array" ref="P1171">IFERROR(INDEX(tblClientes[Dividendo Mensal (R$)],INT($J1171/ROWS(tblConsorcios[Produto]))+1),"")</f>
        <v/>
      </c>
      <c r="Q1171" s="20" t="str">
        <f t="shared" si="55"/>
        <v/>
      </c>
      <c r="R1171">
        <f t="shared" si="56"/>
        <v>0</v>
      </c>
    </row>
    <row r="1172" spans="10:18" x14ac:dyDescent="0.2">
      <c r="J1172">
        <f t="shared" si="54"/>
        <v>1170</v>
      </c>
      <c r="K1172" t="str" cm="1">
        <f t="array" ref="K1172">IFERROR(INDEX(tblClientes[Cliente],INT($J1172/ROWS(tblConsorcios[Produto]))+1),"")</f>
        <v/>
      </c>
      <c r="L1172" t="str" cm="1">
        <f t="array" ref="L1172">IFERROR(INDEX(tblConsorcios[Produto],MOD($J1172,ROWS(tblConsorcios[Produto]))+1),"")</f>
        <v>Imóvel IE300 – 240m</v>
      </c>
      <c r="M1172" s="20" cm="1">
        <f t="array" ref="M1172">IFERROR(INDEX(tblConsorcios[Valor da Carta (R$)],MOD($J1172,ROWS(tblConsorcios[Produto]))+1),"")</f>
        <v>300000</v>
      </c>
      <c r="N1172" s="2" cm="1">
        <f t="array" ref="N1172">IFERROR(INDEX(tblConsorcios[Prazo (meses)],MOD($J1172,ROWS(tblConsorcios[Produto]))+1),"")</f>
        <v>240</v>
      </c>
      <c r="O1172" s="20" cm="1">
        <f t="array" ref="O1172">IFERROR(INDEX(tblConsorcios[Parcela Mensal (R$)],MOD($J1172,ROWS(tblConsorcios[Produto]))+1),"")</f>
        <v>1610</v>
      </c>
      <c r="P1172" s="20" t="str" cm="1">
        <f t="array" ref="P1172">IFERROR(INDEX(tblClientes[Dividendo Mensal (R$)],INT($J1172/ROWS(tblConsorcios[Produto]))+1),"")</f>
        <v/>
      </c>
      <c r="Q1172" s="20" t="str">
        <f t="shared" si="55"/>
        <v/>
      </c>
      <c r="R1172">
        <f t="shared" si="56"/>
        <v>0</v>
      </c>
    </row>
    <row r="1173" spans="10:18" x14ac:dyDescent="0.2">
      <c r="J1173">
        <f t="shared" si="54"/>
        <v>1171</v>
      </c>
      <c r="K1173" t="str" cm="1">
        <f t="array" ref="K1173">IFERROR(INDEX(tblClientes[Cliente],INT($J1173/ROWS(tblConsorcios[Produto]))+1),"")</f>
        <v/>
      </c>
      <c r="L1173" t="str" cm="1">
        <f t="array" ref="L1173">IFERROR(INDEX(tblConsorcios[Produto],MOD($J1173,ROWS(tblConsorcios[Produto]))+1),"")</f>
        <v>Imóvel IE300 – 220m</v>
      </c>
      <c r="M1173" s="20" cm="1">
        <f t="array" ref="M1173">IFERROR(INDEX(tblConsorcios[Valor da Carta (R$)],MOD($J1173,ROWS(tblConsorcios[Produto]))+1),"")</f>
        <v>300000</v>
      </c>
      <c r="N1173" s="2" cm="1">
        <f t="array" ref="N1173">IFERROR(INDEX(tblConsorcios[Prazo (meses)],MOD($J1173,ROWS(tblConsorcios[Produto]))+1),"")</f>
        <v>220</v>
      </c>
      <c r="O1173" s="20" cm="1">
        <f t="array" ref="O1173">IFERROR(INDEX(tblConsorcios[Parcela Mensal (R$)],MOD($J1173,ROWS(tblConsorcios[Produto]))+1),"")</f>
        <v>1742.73</v>
      </c>
      <c r="P1173" s="20" t="str" cm="1">
        <f t="array" ref="P1173">IFERROR(INDEX(tblClientes[Dividendo Mensal (R$)],INT($J1173/ROWS(tblConsorcios[Produto]))+1),"")</f>
        <v/>
      </c>
      <c r="Q1173" s="20" t="str">
        <f t="shared" si="55"/>
        <v/>
      </c>
      <c r="R1173">
        <f t="shared" si="56"/>
        <v>0</v>
      </c>
    </row>
    <row r="1174" spans="10:18" x14ac:dyDescent="0.2">
      <c r="J1174">
        <f t="shared" si="54"/>
        <v>1172</v>
      </c>
      <c r="K1174" t="str" cm="1">
        <f t="array" ref="K1174">IFERROR(INDEX(tblClientes[Cliente],INT($J1174/ROWS(tblConsorcios[Produto]))+1),"")</f>
        <v/>
      </c>
      <c r="L1174" t="str" cm="1">
        <f t="array" ref="L1174">IFERROR(INDEX(tblConsorcios[Produto],MOD($J1174,ROWS(tblConsorcios[Produto]))+1),"")</f>
        <v>Imóvel IE300 – 200m</v>
      </c>
      <c r="M1174" s="20" cm="1">
        <f t="array" ref="M1174">IFERROR(INDEX(tblConsorcios[Valor da Carta (R$)],MOD($J1174,ROWS(tblConsorcios[Produto]))+1),"")</f>
        <v>300000</v>
      </c>
      <c r="N1174" s="2" cm="1">
        <f t="array" ref="N1174">IFERROR(INDEX(tblConsorcios[Prazo (meses)],MOD($J1174,ROWS(tblConsorcios[Produto]))+1),"")</f>
        <v>200</v>
      </c>
      <c r="O1174" s="20" cm="1">
        <f t="array" ref="O1174">IFERROR(INDEX(tblConsorcios[Parcela Mensal (R$)],MOD($J1174,ROWS(tblConsorcios[Produto]))+1),"")</f>
        <v>1902</v>
      </c>
      <c r="P1174" s="20" t="str" cm="1">
        <f t="array" ref="P1174">IFERROR(INDEX(tblClientes[Dividendo Mensal (R$)],INT($J1174/ROWS(tblConsorcios[Produto]))+1),"")</f>
        <v/>
      </c>
      <c r="Q1174" s="20" t="str">
        <f t="shared" si="55"/>
        <v/>
      </c>
      <c r="R1174">
        <f t="shared" si="56"/>
        <v>0</v>
      </c>
    </row>
    <row r="1175" spans="10:18" x14ac:dyDescent="0.2">
      <c r="J1175">
        <f t="shared" si="54"/>
        <v>1173</v>
      </c>
      <c r="K1175" t="str" cm="1">
        <f t="array" ref="K1175">IFERROR(INDEX(tblClientes[Cliente],INT($J1175/ROWS(tblConsorcios[Produto]))+1),"")</f>
        <v/>
      </c>
      <c r="L1175" t="str" cm="1">
        <f t="array" ref="L1175">IFERROR(INDEX(tblConsorcios[Produto],MOD($J1175,ROWS(tblConsorcios[Produto]))+1),"")</f>
        <v>Imóvel IE240 – 240m</v>
      </c>
      <c r="M1175" s="20" cm="1">
        <f t="array" ref="M1175">IFERROR(INDEX(tblConsorcios[Valor da Carta (R$)],MOD($J1175,ROWS(tblConsorcios[Produto]))+1),"")</f>
        <v>240000</v>
      </c>
      <c r="N1175" s="2" cm="1">
        <f t="array" ref="N1175">IFERROR(INDEX(tblConsorcios[Prazo (meses)],MOD($J1175,ROWS(tblConsorcios[Produto]))+1),"")</f>
        <v>240</v>
      </c>
      <c r="O1175" s="20" cm="1">
        <f t="array" ref="O1175">IFERROR(INDEX(tblConsorcios[Parcela Mensal (R$)],MOD($J1175,ROWS(tblConsorcios[Produto]))+1),"")</f>
        <v>1288</v>
      </c>
      <c r="P1175" s="20" t="str" cm="1">
        <f t="array" ref="P1175">IFERROR(INDEX(tblClientes[Dividendo Mensal (R$)],INT($J1175/ROWS(tblConsorcios[Produto]))+1),"")</f>
        <v/>
      </c>
      <c r="Q1175" s="20" t="str">
        <f t="shared" si="55"/>
        <v/>
      </c>
      <c r="R1175">
        <f t="shared" si="56"/>
        <v>0</v>
      </c>
    </row>
    <row r="1176" spans="10:18" x14ac:dyDescent="0.2">
      <c r="J1176">
        <f t="shared" si="54"/>
        <v>1174</v>
      </c>
      <c r="K1176" t="str" cm="1">
        <f t="array" ref="K1176">IFERROR(INDEX(tblClientes[Cliente],INT($J1176/ROWS(tblConsorcios[Produto]))+1),"")</f>
        <v/>
      </c>
      <c r="L1176" t="str" cm="1">
        <f t="array" ref="L1176">IFERROR(INDEX(tblConsorcios[Produto],MOD($J1176,ROWS(tblConsorcios[Produto]))+1),"")</f>
        <v>Imóvel IE240 – 220m</v>
      </c>
      <c r="M1176" s="20" cm="1">
        <f t="array" ref="M1176">IFERROR(INDEX(tblConsorcios[Valor da Carta (R$)],MOD($J1176,ROWS(tblConsorcios[Produto]))+1),"")</f>
        <v>240000</v>
      </c>
      <c r="N1176" s="2" cm="1">
        <f t="array" ref="N1176">IFERROR(INDEX(tblConsorcios[Prazo (meses)],MOD($J1176,ROWS(tblConsorcios[Produto]))+1),"")</f>
        <v>220</v>
      </c>
      <c r="O1176" s="20" cm="1">
        <f t="array" ref="O1176">IFERROR(INDEX(tblConsorcios[Parcela Mensal (R$)],MOD($J1176,ROWS(tblConsorcios[Produto]))+1),"")</f>
        <v>1394.18</v>
      </c>
      <c r="P1176" s="20" t="str" cm="1">
        <f t="array" ref="P1176">IFERROR(INDEX(tblClientes[Dividendo Mensal (R$)],INT($J1176/ROWS(tblConsorcios[Produto]))+1),"")</f>
        <v/>
      </c>
      <c r="Q1176" s="20" t="str">
        <f t="shared" si="55"/>
        <v/>
      </c>
      <c r="R1176">
        <f t="shared" si="56"/>
        <v>0</v>
      </c>
    </row>
    <row r="1177" spans="10:18" x14ac:dyDescent="0.2">
      <c r="J1177">
        <f t="shared" si="54"/>
        <v>1175</v>
      </c>
      <c r="K1177" t="str" cm="1">
        <f t="array" ref="K1177">IFERROR(INDEX(tblClientes[Cliente],INT($J1177/ROWS(tblConsorcios[Produto]))+1),"")</f>
        <v/>
      </c>
      <c r="L1177" t="str" cm="1">
        <f t="array" ref="L1177">IFERROR(INDEX(tblConsorcios[Produto],MOD($J1177,ROWS(tblConsorcios[Produto]))+1),"")</f>
        <v>Imóvel IE240 – 200m</v>
      </c>
      <c r="M1177" s="20" cm="1">
        <f t="array" ref="M1177">IFERROR(INDEX(tblConsorcios[Valor da Carta (R$)],MOD($J1177,ROWS(tblConsorcios[Produto]))+1),"")</f>
        <v>240000</v>
      </c>
      <c r="N1177" s="2" cm="1">
        <f t="array" ref="N1177">IFERROR(INDEX(tblConsorcios[Prazo (meses)],MOD($J1177,ROWS(tblConsorcios[Produto]))+1),"")</f>
        <v>200</v>
      </c>
      <c r="O1177" s="20" cm="1">
        <f t="array" ref="O1177">IFERROR(INDEX(tblConsorcios[Parcela Mensal (R$)],MOD($J1177,ROWS(tblConsorcios[Produto]))+1),"")</f>
        <v>1521.6</v>
      </c>
      <c r="P1177" s="20" t="str" cm="1">
        <f t="array" ref="P1177">IFERROR(INDEX(tblClientes[Dividendo Mensal (R$)],INT($J1177/ROWS(tblConsorcios[Produto]))+1),"")</f>
        <v/>
      </c>
      <c r="Q1177" s="20" t="str">
        <f t="shared" si="55"/>
        <v/>
      </c>
      <c r="R1177">
        <f t="shared" si="56"/>
        <v>0</v>
      </c>
    </row>
    <row r="1178" spans="10:18" x14ac:dyDescent="0.2">
      <c r="J1178">
        <f t="shared" si="54"/>
        <v>1176</v>
      </c>
      <c r="K1178" t="str" cm="1">
        <f t="array" ref="K1178">IFERROR(INDEX(tblClientes[Cliente],INT($J1178/ROWS(tblConsorcios[Produto]))+1),"")</f>
        <v/>
      </c>
      <c r="L1178" t="str" cm="1">
        <f t="array" ref="L1178">IFERROR(INDEX(tblConsorcios[Produto],MOD($J1178,ROWS(tblConsorcios[Produto]))+1),"")</f>
        <v>Imóvel IE230 – 240m</v>
      </c>
      <c r="M1178" s="20" cm="1">
        <f t="array" ref="M1178">IFERROR(INDEX(tblConsorcios[Valor da Carta (R$)],MOD($J1178,ROWS(tblConsorcios[Produto]))+1),"")</f>
        <v>230000</v>
      </c>
      <c r="N1178" s="2" cm="1">
        <f t="array" ref="N1178">IFERROR(INDEX(tblConsorcios[Prazo (meses)],MOD($J1178,ROWS(tblConsorcios[Produto]))+1),"")</f>
        <v>240</v>
      </c>
      <c r="O1178" s="20" cm="1">
        <f t="array" ref="O1178">IFERROR(INDEX(tblConsorcios[Parcela Mensal (R$)],MOD($J1178,ROWS(tblConsorcios[Produto]))+1),"")</f>
        <v>1234.33</v>
      </c>
      <c r="P1178" s="20" t="str" cm="1">
        <f t="array" ref="P1178">IFERROR(INDEX(tblClientes[Dividendo Mensal (R$)],INT($J1178/ROWS(tblConsorcios[Produto]))+1),"")</f>
        <v/>
      </c>
      <c r="Q1178" s="20" t="str">
        <f t="shared" si="55"/>
        <v/>
      </c>
      <c r="R1178">
        <f t="shared" si="56"/>
        <v>0</v>
      </c>
    </row>
    <row r="1179" spans="10:18" x14ac:dyDescent="0.2">
      <c r="J1179">
        <f t="shared" si="54"/>
        <v>1177</v>
      </c>
      <c r="K1179" t="str" cm="1">
        <f t="array" ref="K1179">IFERROR(INDEX(tblClientes[Cliente],INT($J1179/ROWS(tblConsorcios[Produto]))+1),"")</f>
        <v/>
      </c>
      <c r="L1179" t="str" cm="1">
        <f t="array" ref="L1179">IFERROR(INDEX(tblConsorcios[Produto],MOD($J1179,ROWS(tblConsorcios[Produto]))+1),"")</f>
        <v>Imóvel IE230 – 220m</v>
      </c>
      <c r="M1179" s="20" cm="1">
        <f t="array" ref="M1179">IFERROR(INDEX(tblConsorcios[Valor da Carta (R$)],MOD($J1179,ROWS(tblConsorcios[Produto]))+1),"")</f>
        <v>230000</v>
      </c>
      <c r="N1179" s="2" cm="1">
        <f t="array" ref="N1179">IFERROR(INDEX(tblConsorcios[Prazo (meses)],MOD($J1179,ROWS(tblConsorcios[Produto]))+1),"")</f>
        <v>220</v>
      </c>
      <c r="O1179" s="20" cm="1">
        <f t="array" ref="O1179">IFERROR(INDEX(tblConsorcios[Parcela Mensal (R$)],MOD($J1179,ROWS(tblConsorcios[Produto]))+1),"")</f>
        <v>1336.09</v>
      </c>
      <c r="P1179" s="20" t="str" cm="1">
        <f t="array" ref="P1179">IFERROR(INDEX(tblClientes[Dividendo Mensal (R$)],INT($J1179/ROWS(tblConsorcios[Produto]))+1),"")</f>
        <v/>
      </c>
      <c r="Q1179" s="20" t="str">
        <f t="shared" si="55"/>
        <v/>
      </c>
      <c r="R1179">
        <f t="shared" si="56"/>
        <v>0</v>
      </c>
    </row>
    <row r="1180" spans="10:18" x14ac:dyDescent="0.2">
      <c r="J1180">
        <f t="shared" si="54"/>
        <v>1178</v>
      </c>
      <c r="K1180" t="str" cm="1">
        <f t="array" ref="K1180">IFERROR(INDEX(tblClientes[Cliente],INT($J1180/ROWS(tblConsorcios[Produto]))+1),"")</f>
        <v/>
      </c>
      <c r="L1180" t="str" cm="1">
        <f t="array" ref="L1180">IFERROR(INDEX(tblConsorcios[Produto],MOD($J1180,ROWS(tblConsorcios[Produto]))+1),"")</f>
        <v>Imóvel IE230 – 200m</v>
      </c>
      <c r="M1180" s="20" cm="1">
        <f t="array" ref="M1180">IFERROR(INDEX(tblConsorcios[Valor da Carta (R$)],MOD($J1180,ROWS(tblConsorcios[Produto]))+1),"")</f>
        <v>230000</v>
      </c>
      <c r="N1180" s="2" cm="1">
        <f t="array" ref="N1180">IFERROR(INDEX(tblConsorcios[Prazo (meses)],MOD($J1180,ROWS(tblConsorcios[Produto]))+1),"")</f>
        <v>200</v>
      </c>
      <c r="O1180" s="20" cm="1">
        <f t="array" ref="O1180">IFERROR(INDEX(tblConsorcios[Parcela Mensal (R$)],MOD($J1180,ROWS(tblConsorcios[Produto]))+1),"")</f>
        <v>1458.2</v>
      </c>
      <c r="P1180" s="20" t="str" cm="1">
        <f t="array" ref="P1180">IFERROR(INDEX(tblClientes[Dividendo Mensal (R$)],INT($J1180/ROWS(tblConsorcios[Produto]))+1),"")</f>
        <v/>
      </c>
      <c r="Q1180" s="20" t="str">
        <f t="shared" si="55"/>
        <v/>
      </c>
      <c r="R1180">
        <f t="shared" si="56"/>
        <v>0</v>
      </c>
    </row>
    <row r="1181" spans="10:18" x14ac:dyDescent="0.2">
      <c r="J1181">
        <f t="shared" si="54"/>
        <v>1179</v>
      </c>
      <c r="K1181" t="str" cm="1">
        <f t="array" ref="K1181">IFERROR(INDEX(tblClientes[Cliente],INT($J1181/ROWS(tblConsorcios[Produto]))+1),"")</f>
        <v/>
      </c>
      <c r="L1181" t="str" cm="1">
        <f t="array" ref="L1181">IFERROR(INDEX(tblConsorcios[Produto],MOD($J1181,ROWS(tblConsorcios[Produto]))+1),"")</f>
        <v>Imóvel IE220 – 240m</v>
      </c>
      <c r="M1181" s="20" cm="1">
        <f t="array" ref="M1181">IFERROR(INDEX(tblConsorcios[Valor da Carta (R$)],MOD($J1181,ROWS(tblConsorcios[Produto]))+1),"")</f>
        <v>220000</v>
      </c>
      <c r="N1181" s="2" cm="1">
        <f t="array" ref="N1181">IFERROR(INDEX(tblConsorcios[Prazo (meses)],MOD($J1181,ROWS(tblConsorcios[Produto]))+1),"")</f>
        <v>240</v>
      </c>
      <c r="O1181" s="20" cm="1">
        <f t="array" ref="O1181">IFERROR(INDEX(tblConsorcios[Parcela Mensal (R$)],MOD($J1181,ROWS(tblConsorcios[Produto]))+1),"")</f>
        <v>1180.67</v>
      </c>
      <c r="P1181" s="20" t="str" cm="1">
        <f t="array" ref="P1181">IFERROR(INDEX(tblClientes[Dividendo Mensal (R$)],INT($J1181/ROWS(tblConsorcios[Produto]))+1),"")</f>
        <v/>
      </c>
      <c r="Q1181" s="20" t="str">
        <f t="shared" si="55"/>
        <v/>
      </c>
      <c r="R1181">
        <f t="shared" si="56"/>
        <v>0</v>
      </c>
    </row>
    <row r="1182" spans="10:18" x14ac:dyDescent="0.2">
      <c r="J1182">
        <f t="shared" si="54"/>
        <v>1180</v>
      </c>
      <c r="K1182" t="str" cm="1">
        <f t="array" ref="K1182">IFERROR(INDEX(tblClientes[Cliente],INT($J1182/ROWS(tblConsorcios[Produto]))+1),"")</f>
        <v/>
      </c>
      <c r="L1182" t="str" cm="1">
        <f t="array" ref="L1182">IFERROR(INDEX(tblConsorcios[Produto],MOD($J1182,ROWS(tblConsorcios[Produto]))+1),"")</f>
        <v>Imóvel IE220 – 220m</v>
      </c>
      <c r="M1182" s="20" cm="1">
        <f t="array" ref="M1182">IFERROR(INDEX(tblConsorcios[Valor da Carta (R$)],MOD($J1182,ROWS(tblConsorcios[Produto]))+1),"")</f>
        <v>220000</v>
      </c>
      <c r="N1182" s="2" cm="1">
        <f t="array" ref="N1182">IFERROR(INDEX(tblConsorcios[Prazo (meses)],MOD($J1182,ROWS(tblConsorcios[Produto]))+1),"")</f>
        <v>220</v>
      </c>
      <c r="O1182" s="20" cm="1">
        <f t="array" ref="O1182">IFERROR(INDEX(tblConsorcios[Parcela Mensal (R$)],MOD($J1182,ROWS(tblConsorcios[Produto]))+1),"")</f>
        <v>1278</v>
      </c>
      <c r="P1182" s="20" t="str" cm="1">
        <f t="array" ref="P1182">IFERROR(INDEX(tblClientes[Dividendo Mensal (R$)],INT($J1182/ROWS(tblConsorcios[Produto]))+1),"")</f>
        <v/>
      </c>
      <c r="Q1182" s="20" t="str">
        <f t="shared" si="55"/>
        <v/>
      </c>
      <c r="R1182">
        <f t="shared" si="56"/>
        <v>0</v>
      </c>
    </row>
    <row r="1183" spans="10:18" x14ac:dyDescent="0.2">
      <c r="J1183">
        <f t="shared" si="54"/>
        <v>1181</v>
      </c>
      <c r="K1183" t="str" cm="1">
        <f t="array" ref="K1183">IFERROR(INDEX(tblClientes[Cliente],INT($J1183/ROWS(tblConsorcios[Produto]))+1),"")</f>
        <v/>
      </c>
      <c r="L1183" t="str" cm="1">
        <f t="array" ref="L1183">IFERROR(INDEX(tblConsorcios[Produto],MOD($J1183,ROWS(tblConsorcios[Produto]))+1),"")</f>
        <v>Imóvel IE220 – 200m</v>
      </c>
      <c r="M1183" s="20" cm="1">
        <f t="array" ref="M1183">IFERROR(INDEX(tblConsorcios[Valor da Carta (R$)],MOD($J1183,ROWS(tblConsorcios[Produto]))+1),"")</f>
        <v>220000</v>
      </c>
      <c r="N1183" s="2" cm="1">
        <f t="array" ref="N1183">IFERROR(INDEX(tblConsorcios[Prazo (meses)],MOD($J1183,ROWS(tblConsorcios[Produto]))+1),"")</f>
        <v>200</v>
      </c>
      <c r="O1183" s="20" cm="1">
        <f t="array" ref="O1183">IFERROR(INDEX(tblConsorcios[Parcela Mensal (R$)],MOD($J1183,ROWS(tblConsorcios[Produto]))+1),"")</f>
        <v>1394.8</v>
      </c>
      <c r="P1183" s="20" t="str" cm="1">
        <f t="array" ref="P1183">IFERROR(INDEX(tblClientes[Dividendo Mensal (R$)],INT($J1183/ROWS(tblConsorcios[Produto]))+1),"")</f>
        <v/>
      </c>
      <c r="Q1183" s="20" t="str">
        <f t="shared" si="55"/>
        <v/>
      </c>
      <c r="R1183">
        <f t="shared" si="56"/>
        <v>0</v>
      </c>
    </row>
    <row r="1184" spans="10:18" x14ac:dyDescent="0.2">
      <c r="J1184">
        <f t="shared" si="54"/>
        <v>1182</v>
      </c>
      <c r="K1184" t="str" cm="1">
        <f t="array" ref="K1184">IFERROR(INDEX(tblClientes[Cliente],INT($J1184/ROWS(tblConsorcios[Produto]))+1),"")</f>
        <v/>
      </c>
      <c r="L1184" t="str" cm="1">
        <f t="array" ref="L1184">IFERROR(INDEX(tblConsorcios[Produto],MOD($J1184,ROWS(tblConsorcios[Produto]))+1),"")</f>
        <v>Imóvel IE200 – 240m</v>
      </c>
      <c r="M1184" s="20" cm="1">
        <f t="array" ref="M1184">IFERROR(INDEX(tblConsorcios[Valor da Carta (R$)],MOD($J1184,ROWS(tblConsorcios[Produto]))+1),"")</f>
        <v>200000</v>
      </c>
      <c r="N1184" s="2" cm="1">
        <f t="array" ref="N1184">IFERROR(INDEX(tblConsorcios[Prazo (meses)],MOD($J1184,ROWS(tblConsorcios[Produto]))+1),"")</f>
        <v>240</v>
      </c>
      <c r="O1184" s="20" cm="1">
        <f t="array" ref="O1184">IFERROR(INDEX(tblConsorcios[Parcela Mensal (R$)],MOD($J1184,ROWS(tblConsorcios[Produto]))+1),"")</f>
        <v>1073.33</v>
      </c>
      <c r="P1184" s="20" t="str" cm="1">
        <f t="array" ref="P1184">IFERROR(INDEX(tblClientes[Dividendo Mensal (R$)],INT($J1184/ROWS(tblConsorcios[Produto]))+1),"")</f>
        <v/>
      </c>
      <c r="Q1184" s="20" t="str">
        <f t="shared" si="55"/>
        <v/>
      </c>
      <c r="R1184">
        <f t="shared" si="56"/>
        <v>0</v>
      </c>
    </row>
    <row r="1185" spans="10:18" x14ac:dyDescent="0.2">
      <c r="J1185">
        <f t="shared" si="54"/>
        <v>1183</v>
      </c>
      <c r="K1185" t="str" cm="1">
        <f t="array" ref="K1185">IFERROR(INDEX(tblClientes[Cliente],INT($J1185/ROWS(tblConsorcios[Produto]))+1),"")</f>
        <v/>
      </c>
      <c r="L1185" t="str" cm="1">
        <f t="array" ref="L1185">IFERROR(INDEX(tblConsorcios[Produto],MOD($J1185,ROWS(tblConsorcios[Produto]))+1),"")</f>
        <v>Imóvel IE200 – 220m</v>
      </c>
      <c r="M1185" s="20" cm="1">
        <f t="array" ref="M1185">IFERROR(INDEX(tblConsorcios[Valor da Carta (R$)],MOD($J1185,ROWS(tblConsorcios[Produto]))+1),"")</f>
        <v>200000</v>
      </c>
      <c r="N1185" s="2" cm="1">
        <f t="array" ref="N1185">IFERROR(INDEX(tblConsorcios[Prazo (meses)],MOD($J1185,ROWS(tblConsorcios[Produto]))+1),"")</f>
        <v>220</v>
      </c>
      <c r="O1185" s="20" cm="1">
        <f t="array" ref="O1185">IFERROR(INDEX(tblConsorcios[Parcela Mensal (R$)],MOD($J1185,ROWS(tblConsorcios[Produto]))+1),"")</f>
        <v>1161.82</v>
      </c>
      <c r="P1185" s="20" t="str" cm="1">
        <f t="array" ref="P1185">IFERROR(INDEX(tblClientes[Dividendo Mensal (R$)],INT($J1185/ROWS(tblConsorcios[Produto]))+1),"")</f>
        <v/>
      </c>
      <c r="Q1185" s="20" t="str">
        <f t="shared" si="55"/>
        <v/>
      </c>
      <c r="R1185">
        <f t="shared" si="56"/>
        <v>0</v>
      </c>
    </row>
    <row r="1186" spans="10:18" x14ac:dyDescent="0.2">
      <c r="J1186">
        <f t="shared" si="54"/>
        <v>1184</v>
      </c>
      <c r="K1186" t="str" cm="1">
        <f t="array" ref="K1186">IFERROR(INDEX(tblClientes[Cliente],INT($J1186/ROWS(tblConsorcios[Produto]))+1),"")</f>
        <v/>
      </c>
      <c r="L1186" t="str" cm="1">
        <f t="array" ref="L1186">IFERROR(INDEX(tblConsorcios[Produto],MOD($J1186,ROWS(tblConsorcios[Produto]))+1),"")</f>
        <v>Imóvel IE200 – 200m</v>
      </c>
      <c r="M1186" s="20" cm="1">
        <f t="array" ref="M1186">IFERROR(INDEX(tblConsorcios[Valor da Carta (R$)],MOD($J1186,ROWS(tblConsorcios[Produto]))+1),"")</f>
        <v>200000</v>
      </c>
      <c r="N1186" s="2" cm="1">
        <f t="array" ref="N1186">IFERROR(INDEX(tblConsorcios[Prazo (meses)],MOD($J1186,ROWS(tblConsorcios[Produto]))+1),"")</f>
        <v>200</v>
      </c>
      <c r="O1186" s="20" cm="1">
        <f t="array" ref="O1186">IFERROR(INDEX(tblConsorcios[Parcela Mensal (R$)],MOD($J1186,ROWS(tblConsorcios[Produto]))+1),"")</f>
        <v>1268</v>
      </c>
      <c r="P1186" s="20" t="str" cm="1">
        <f t="array" ref="P1186">IFERROR(INDEX(tblClientes[Dividendo Mensal (R$)],INT($J1186/ROWS(tblConsorcios[Produto]))+1),"")</f>
        <v/>
      </c>
      <c r="Q1186" s="20" t="str">
        <f t="shared" si="55"/>
        <v/>
      </c>
      <c r="R1186">
        <f t="shared" si="56"/>
        <v>0</v>
      </c>
    </row>
    <row r="1187" spans="10:18" x14ac:dyDescent="0.2">
      <c r="J1187">
        <f t="shared" si="54"/>
        <v>1185</v>
      </c>
      <c r="K1187" t="str" cm="1">
        <f t="array" ref="K1187">IFERROR(INDEX(tblClientes[Cliente],INT($J1187/ROWS(tblConsorcios[Produto]))+1),"")</f>
        <v/>
      </c>
      <c r="L1187" t="str" cm="1">
        <f t="array" ref="L1187">IFERROR(INDEX(tblConsorcios[Produto],MOD($J1187,ROWS(tblConsorcios[Produto]))+1),"")</f>
        <v>Imóvel IE150 – 240m</v>
      </c>
      <c r="M1187" s="20" cm="1">
        <f t="array" ref="M1187">IFERROR(INDEX(tblConsorcios[Valor da Carta (R$)],MOD($J1187,ROWS(tblConsorcios[Produto]))+1),"")</f>
        <v>150000</v>
      </c>
      <c r="N1187" s="2" cm="1">
        <f t="array" ref="N1187">IFERROR(INDEX(tblConsorcios[Prazo (meses)],MOD($J1187,ROWS(tblConsorcios[Produto]))+1),"")</f>
        <v>240</v>
      </c>
      <c r="O1187" s="20" cm="1">
        <f t="array" ref="O1187">IFERROR(INDEX(tblConsorcios[Parcela Mensal (R$)],MOD($J1187,ROWS(tblConsorcios[Produto]))+1),"")</f>
        <v>805</v>
      </c>
      <c r="P1187" s="20" t="str" cm="1">
        <f t="array" ref="P1187">IFERROR(INDEX(tblClientes[Dividendo Mensal (R$)],INT($J1187/ROWS(tblConsorcios[Produto]))+1),"")</f>
        <v/>
      </c>
      <c r="Q1187" s="20" t="str">
        <f t="shared" si="55"/>
        <v/>
      </c>
      <c r="R1187">
        <f t="shared" si="56"/>
        <v>0</v>
      </c>
    </row>
    <row r="1188" spans="10:18" x14ac:dyDescent="0.2">
      <c r="J1188">
        <f t="shared" si="54"/>
        <v>1186</v>
      </c>
      <c r="K1188" t="str" cm="1">
        <f t="array" ref="K1188">IFERROR(INDEX(tblClientes[Cliente],INT($J1188/ROWS(tblConsorcios[Produto]))+1),"")</f>
        <v/>
      </c>
      <c r="L1188" t="str" cm="1">
        <f t="array" ref="L1188">IFERROR(INDEX(tblConsorcios[Produto],MOD($J1188,ROWS(tblConsorcios[Produto]))+1),"")</f>
        <v>Imóvel IE150 – 220m</v>
      </c>
      <c r="M1188" s="20" cm="1">
        <f t="array" ref="M1188">IFERROR(INDEX(tblConsorcios[Valor da Carta (R$)],MOD($J1188,ROWS(tblConsorcios[Produto]))+1),"")</f>
        <v>150000</v>
      </c>
      <c r="N1188" s="2" cm="1">
        <f t="array" ref="N1188">IFERROR(INDEX(tblConsorcios[Prazo (meses)],MOD($J1188,ROWS(tblConsorcios[Produto]))+1),"")</f>
        <v>220</v>
      </c>
      <c r="O1188" s="20" cm="1">
        <f t="array" ref="O1188">IFERROR(INDEX(tblConsorcios[Parcela Mensal (R$)],MOD($J1188,ROWS(tblConsorcios[Produto]))+1),"")</f>
        <v>871.36</v>
      </c>
      <c r="P1188" s="20" t="str" cm="1">
        <f t="array" ref="P1188">IFERROR(INDEX(tblClientes[Dividendo Mensal (R$)],INT($J1188/ROWS(tblConsorcios[Produto]))+1),"")</f>
        <v/>
      </c>
      <c r="Q1188" s="20" t="str">
        <f t="shared" si="55"/>
        <v/>
      </c>
      <c r="R1188">
        <f t="shared" si="56"/>
        <v>0</v>
      </c>
    </row>
    <row r="1189" spans="10:18" x14ac:dyDescent="0.2">
      <c r="J1189">
        <f t="shared" si="54"/>
        <v>1187</v>
      </c>
      <c r="K1189" t="str" cm="1">
        <f t="array" ref="K1189">IFERROR(INDEX(tblClientes[Cliente],INT($J1189/ROWS(tblConsorcios[Produto]))+1),"")</f>
        <v/>
      </c>
      <c r="L1189" t="str" cm="1">
        <f t="array" ref="L1189">IFERROR(INDEX(tblConsorcios[Produto],MOD($J1189,ROWS(tblConsorcios[Produto]))+1),"")</f>
        <v>Imóvel IE150 – 200m</v>
      </c>
      <c r="M1189" s="20" cm="1">
        <f t="array" ref="M1189">IFERROR(INDEX(tblConsorcios[Valor da Carta (R$)],MOD($J1189,ROWS(tblConsorcios[Produto]))+1),"")</f>
        <v>150000</v>
      </c>
      <c r="N1189" s="2" cm="1">
        <f t="array" ref="N1189">IFERROR(INDEX(tblConsorcios[Prazo (meses)],MOD($J1189,ROWS(tblConsorcios[Produto]))+1),"")</f>
        <v>200</v>
      </c>
      <c r="O1189" s="20" cm="1">
        <f t="array" ref="O1189">IFERROR(INDEX(tblConsorcios[Parcela Mensal (R$)],MOD($J1189,ROWS(tblConsorcios[Produto]))+1),"")</f>
        <v>951</v>
      </c>
      <c r="P1189" s="20" t="str" cm="1">
        <f t="array" ref="P1189">IFERROR(INDEX(tblClientes[Dividendo Mensal (R$)],INT($J1189/ROWS(tblConsorcios[Produto]))+1),"")</f>
        <v/>
      </c>
      <c r="Q1189" s="20" t="str">
        <f t="shared" si="55"/>
        <v/>
      </c>
      <c r="R1189">
        <f t="shared" si="56"/>
        <v>0</v>
      </c>
    </row>
    <row r="1190" spans="10:18" x14ac:dyDescent="0.2">
      <c r="J1190">
        <f t="shared" si="54"/>
        <v>1188</v>
      </c>
      <c r="K1190" t="str" cm="1">
        <f t="array" ref="K1190">IFERROR(INDEX(tblClientes[Cliente],INT($J1190/ROWS(tblConsorcios[Produto]))+1),"")</f>
        <v/>
      </c>
      <c r="L1190" t="str" cm="1">
        <f t="array" ref="L1190">IFERROR(INDEX(tblConsorcios[Produto],MOD($J1190,ROWS(tblConsorcios[Produto]))+1),"")</f>
        <v>Imóvel IE140 – 240m</v>
      </c>
      <c r="M1190" s="20" cm="1">
        <f t="array" ref="M1190">IFERROR(INDEX(tblConsorcios[Valor da Carta (R$)],MOD($J1190,ROWS(tblConsorcios[Produto]))+1),"")</f>
        <v>140000</v>
      </c>
      <c r="N1190" s="2" cm="1">
        <f t="array" ref="N1190">IFERROR(INDEX(tblConsorcios[Prazo (meses)],MOD($J1190,ROWS(tblConsorcios[Produto]))+1),"")</f>
        <v>240</v>
      </c>
      <c r="O1190" s="20" cm="1">
        <f t="array" ref="O1190">IFERROR(INDEX(tblConsorcios[Parcela Mensal (R$)],MOD($J1190,ROWS(tblConsorcios[Produto]))+1),"")</f>
        <v>751.33</v>
      </c>
      <c r="P1190" s="20" t="str" cm="1">
        <f t="array" ref="P1190">IFERROR(INDEX(tblClientes[Dividendo Mensal (R$)],INT($J1190/ROWS(tblConsorcios[Produto]))+1),"")</f>
        <v/>
      </c>
      <c r="Q1190" s="20" t="str">
        <f t="shared" si="55"/>
        <v/>
      </c>
      <c r="R1190">
        <f t="shared" si="56"/>
        <v>0</v>
      </c>
    </row>
    <row r="1191" spans="10:18" x14ac:dyDescent="0.2">
      <c r="J1191">
        <f t="shared" si="54"/>
        <v>1189</v>
      </c>
      <c r="K1191" t="str" cm="1">
        <f t="array" ref="K1191">IFERROR(INDEX(tblClientes[Cliente],INT($J1191/ROWS(tblConsorcios[Produto]))+1),"")</f>
        <v/>
      </c>
      <c r="L1191" t="str" cm="1">
        <f t="array" ref="L1191">IFERROR(INDEX(tblConsorcios[Produto],MOD($J1191,ROWS(tblConsorcios[Produto]))+1),"")</f>
        <v>Imóvel IE140 – 220m</v>
      </c>
      <c r="M1191" s="20" cm="1">
        <f t="array" ref="M1191">IFERROR(INDEX(tblConsorcios[Valor da Carta (R$)],MOD($J1191,ROWS(tblConsorcios[Produto]))+1),"")</f>
        <v>140000</v>
      </c>
      <c r="N1191" s="2" cm="1">
        <f t="array" ref="N1191">IFERROR(INDEX(tblConsorcios[Prazo (meses)],MOD($J1191,ROWS(tblConsorcios[Produto]))+1),"")</f>
        <v>220</v>
      </c>
      <c r="O1191" s="20" cm="1">
        <f t="array" ref="O1191">IFERROR(INDEX(tblConsorcios[Parcela Mensal (R$)],MOD($J1191,ROWS(tblConsorcios[Produto]))+1),"")</f>
        <v>813.27</v>
      </c>
      <c r="P1191" s="20" t="str" cm="1">
        <f t="array" ref="P1191">IFERROR(INDEX(tblClientes[Dividendo Mensal (R$)],INT($J1191/ROWS(tblConsorcios[Produto]))+1),"")</f>
        <v/>
      </c>
      <c r="Q1191" s="20" t="str">
        <f t="shared" si="55"/>
        <v/>
      </c>
      <c r="R1191">
        <f t="shared" si="56"/>
        <v>0</v>
      </c>
    </row>
    <row r="1192" spans="10:18" x14ac:dyDescent="0.2">
      <c r="J1192">
        <f t="shared" si="54"/>
        <v>1190</v>
      </c>
      <c r="K1192" t="str" cm="1">
        <f t="array" ref="K1192">IFERROR(INDEX(tblClientes[Cliente],INT($J1192/ROWS(tblConsorcios[Produto]))+1),"")</f>
        <v/>
      </c>
      <c r="L1192" t="str" cm="1">
        <f t="array" ref="L1192">IFERROR(INDEX(tblConsorcios[Produto],MOD($J1192,ROWS(tblConsorcios[Produto]))+1),"")</f>
        <v>Imóvel IE140 – 200m</v>
      </c>
      <c r="M1192" s="20" cm="1">
        <f t="array" ref="M1192">IFERROR(INDEX(tblConsorcios[Valor da Carta (R$)],MOD($J1192,ROWS(tblConsorcios[Produto]))+1),"")</f>
        <v>140000</v>
      </c>
      <c r="N1192" s="2" cm="1">
        <f t="array" ref="N1192">IFERROR(INDEX(tblConsorcios[Prazo (meses)],MOD($J1192,ROWS(tblConsorcios[Produto]))+1),"")</f>
        <v>200</v>
      </c>
      <c r="O1192" s="20" cm="1">
        <f t="array" ref="O1192">IFERROR(INDEX(tblConsorcios[Parcela Mensal (R$)],MOD($J1192,ROWS(tblConsorcios[Produto]))+1),"")</f>
        <v>887.6</v>
      </c>
      <c r="P1192" s="20" t="str" cm="1">
        <f t="array" ref="P1192">IFERROR(INDEX(tblClientes[Dividendo Mensal (R$)],INT($J1192/ROWS(tblConsorcios[Produto]))+1),"")</f>
        <v/>
      </c>
      <c r="Q1192" s="20" t="str">
        <f t="shared" si="55"/>
        <v/>
      </c>
      <c r="R1192">
        <f t="shared" si="56"/>
        <v>0</v>
      </c>
    </row>
    <row r="1193" spans="10:18" x14ac:dyDescent="0.2">
      <c r="J1193">
        <f t="shared" si="54"/>
        <v>1191</v>
      </c>
      <c r="K1193" t="str" cm="1">
        <f t="array" ref="K1193">IFERROR(INDEX(tblClientes[Cliente],INT($J1193/ROWS(tblConsorcios[Produto]))+1),"")</f>
        <v/>
      </c>
      <c r="L1193" t="str" cm="1">
        <f t="array" ref="L1193">IFERROR(INDEX(tblConsorcios[Produto],MOD($J1193,ROWS(tblConsorcios[Produto]))+1),"")</f>
        <v>Imóvel IE130 – 240m</v>
      </c>
      <c r="M1193" s="20" cm="1">
        <f t="array" ref="M1193">IFERROR(INDEX(tblConsorcios[Valor da Carta (R$)],MOD($J1193,ROWS(tblConsorcios[Produto]))+1),"")</f>
        <v>130000</v>
      </c>
      <c r="N1193" s="2" cm="1">
        <f t="array" ref="N1193">IFERROR(INDEX(tblConsorcios[Prazo (meses)],MOD($J1193,ROWS(tblConsorcios[Produto]))+1),"")</f>
        <v>240</v>
      </c>
      <c r="O1193" s="20" cm="1">
        <f t="array" ref="O1193">IFERROR(INDEX(tblConsorcios[Parcela Mensal (R$)],MOD($J1193,ROWS(tblConsorcios[Produto]))+1),"")</f>
        <v>697.67</v>
      </c>
      <c r="P1193" s="20" t="str" cm="1">
        <f t="array" ref="P1193">IFERROR(INDEX(tblClientes[Dividendo Mensal (R$)],INT($J1193/ROWS(tblConsorcios[Produto]))+1),"")</f>
        <v/>
      </c>
      <c r="Q1193" s="20" t="str">
        <f t="shared" si="55"/>
        <v/>
      </c>
      <c r="R1193">
        <f t="shared" si="56"/>
        <v>0</v>
      </c>
    </row>
    <row r="1194" spans="10:18" x14ac:dyDescent="0.2">
      <c r="J1194">
        <f t="shared" si="54"/>
        <v>1192</v>
      </c>
      <c r="K1194" t="str" cm="1">
        <f t="array" ref="K1194">IFERROR(INDEX(tblClientes[Cliente],INT($J1194/ROWS(tblConsorcios[Produto]))+1),"")</f>
        <v/>
      </c>
      <c r="L1194" t="str" cm="1">
        <f t="array" ref="L1194">IFERROR(INDEX(tblConsorcios[Produto],MOD($J1194,ROWS(tblConsorcios[Produto]))+1),"")</f>
        <v>Imóvel IE130 – 220m</v>
      </c>
      <c r="M1194" s="20" cm="1">
        <f t="array" ref="M1194">IFERROR(INDEX(tblConsorcios[Valor da Carta (R$)],MOD($J1194,ROWS(tblConsorcios[Produto]))+1),"")</f>
        <v>130000</v>
      </c>
      <c r="N1194" s="2" cm="1">
        <f t="array" ref="N1194">IFERROR(INDEX(tblConsorcios[Prazo (meses)],MOD($J1194,ROWS(tblConsorcios[Produto]))+1),"")</f>
        <v>220</v>
      </c>
      <c r="O1194" s="20" cm="1">
        <f t="array" ref="O1194">IFERROR(INDEX(tblConsorcios[Parcela Mensal (R$)],MOD($J1194,ROWS(tblConsorcios[Produto]))+1),"")</f>
        <v>755.18</v>
      </c>
      <c r="P1194" s="20" t="str" cm="1">
        <f t="array" ref="P1194">IFERROR(INDEX(tblClientes[Dividendo Mensal (R$)],INT($J1194/ROWS(tblConsorcios[Produto]))+1),"")</f>
        <v/>
      </c>
      <c r="Q1194" s="20" t="str">
        <f t="shared" si="55"/>
        <v/>
      </c>
      <c r="R1194">
        <f t="shared" si="56"/>
        <v>0</v>
      </c>
    </row>
    <row r="1195" spans="10:18" x14ac:dyDescent="0.2">
      <c r="J1195">
        <f t="shared" si="54"/>
        <v>1193</v>
      </c>
      <c r="K1195" t="str" cm="1">
        <f t="array" ref="K1195">IFERROR(INDEX(tblClientes[Cliente],INT($J1195/ROWS(tblConsorcios[Produto]))+1),"")</f>
        <v/>
      </c>
      <c r="L1195" t="str" cm="1">
        <f t="array" ref="L1195">IFERROR(INDEX(tblConsorcios[Produto],MOD($J1195,ROWS(tblConsorcios[Produto]))+1),"")</f>
        <v>Imóvel IE130 – 200m</v>
      </c>
      <c r="M1195" s="20" cm="1">
        <f t="array" ref="M1195">IFERROR(INDEX(tblConsorcios[Valor da Carta (R$)],MOD($J1195,ROWS(tblConsorcios[Produto]))+1),"")</f>
        <v>130000</v>
      </c>
      <c r="N1195" s="2" cm="1">
        <f t="array" ref="N1195">IFERROR(INDEX(tblConsorcios[Prazo (meses)],MOD($J1195,ROWS(tblConsorcios[Produto]))+1),"")</f>
        <v>200</v>
      </c>
      <c r="O1195" s="20" cm="1">
        <f t="array" ref="O1195">IFERROR(INDEX(tblConsorcios[Parcela Mensal (R$)],MOD($J1195,ROWS(tblConsorcios[Produto]))+1),"")</f>
        <v>824.2</v>
      </c>
      <c r="P1195" s="20" t="str" cm="1">
        <f t="array" ref="P1195">IFERROR(INDEX(tblClientes[Dividendo Mensal (R$)],INT($J1195/ROWS(tblConsorcios[Produto]))+1),"")</f>
        <v/>
      </c>
      <c r="Q1195" s="20" t="str">
        <f t="shared" si="55"/>
        <v/>
      </c>
      <c r="R1195">
        <f t="shared" si="56"/>
        <v>0</v>
      </c>
    </row>
    <row r="1196" spans="10:18" x14ac:dyDescent="0.2">
      <c r="J1196">
        <f t="shared" si="54"/>
        <v>1194</v>
      </c>
      <c r="K1196" t="str" cm="1">
        <f t="array" ref="K1196">IFERROR(INDEX(tblClientes[Cliente],INT($J1196/ROWS(tblConsorcios[Produto]))+1),"")</f>
        <v/>
      </c>
      <c r="L1196" t="str" cm="1">
        <f t="array" ref="L1196">IFERROR(INDEX(tblConsorcios[Produto],MOD($J1196,ROWS(tblConsorcios[Produto]))+1),"")</f>
        <v>Imóvel IE120 – 240m</v>
      </c>
      <c r="M1196" s="20" cm="1">
        <f t="array" ref="M1196">IFERROR(INDEX(tblConsorcios[Valor da Carta (R$)],MOD($J1196,ROWS(tblConsorcios[Produto]))+1),"")</f>
        <v>120000</v>
      </c>
      <c r="N1196" s="2" cm="1">
        <f t="array" ref="N1196">IFERROR(INDEX(tblConsorcios[Prazo (meses)],MOD($J1196,ROWS(tblConsorcios[Produto]))+1),"")</f>
        <v>240</v>
      </c>
      <c r="O1196" s="20" cm="1">
        <f t="array" ref="O1196">IFERROR(INDEX(tblConsorcios[Parcela Mensal (R$)],MOD($J1196,ROWS(tblConsorcios[Produto]))+1),"")</f>
        <v>644</v>
      </c>
      <c r="P1196" s="20" t="str" cm="1">
        <f t="array" ref="P1196">IFERROR(INDEX(tblClientes[Dividendo Mensal (R$)],INT($J1196/ROWS(tblConsorcios[Produto]))+1),"")</f>
        <v/>
      </c>
      <c r="Q1196" s="20" t="str">
        <f t="shared" si="55"/>
        <v/>
      </c>
      <c r="R1196">
        <f t="shared" si="56"/>
        <v>0</v>
      </c>
    </row>
    <row r="1197" spans="10:18" x14ac:dyDescent="0.2">
      <c r="J1197">
        <f t="shared" si="54"/>
        <v>1195</v>
      </c>
      <c r="K1197" t="str" cm="1">
        <f t="array" ref="K1197">IFERROR(INDEX(tblClientes[Cliente],INT($J1197/ROWS(tblConsorcios[Produto]))+1),"")</f>
        <v/>
      </c>
      <c r="L1197" t="str" cm="1">
        <f t="array" ref="L1197">IFERROR(INDEX(tblConsorcios[Produto],MOD($J1197,ROWS(tblConsorcios[Produto]))+1),"")</f>
        <v>Imóvel IE120 – 220m</v>
      </c>
      <c r="M1197" s="20" cm="1">
        <f t="array" ref="M1197">IFERROR(INDEX(tblConsorcios[Valor da Carta (R$)],MOD($J1197,ROWS(tblConsorcios[Produto]))+1),"")</f>
        <v>120000</v>
      </c>
      <c r="N1197" s="2" cm="1">
        <f t="array" ref="N1197">IFERROR(INDEX(tblConsorcios[Prazo (meses)],MOD($J1197,ROWS(tblConsorcios[Produto]))+1),"")</f>
        <v>220</v>
      </c>
      <c r="O1197" s="20" cm="1">
        <f t="array" ref="O1197">IFERROR(INDEX(tblConsorcios[Parcela Mensal (R$)],MOD($J1197,ROWS(tblConsorcios[Produto]))+1),"")</f>
        <v>697.09</v>
      </c>
      <c r="P1197" s="20" t="str" cm="1">
        <f t="array" ref="P1197">IFERROR(INDEX(tblClientes[Dividendo Mensal (R$)],INT($J1197/ROWS(tblConsorcios[Produto]))+1),"")</f>
        <v/>
      </c>
      <c r="Q1197" s="20" t="str">
        <f t="shared" si="55"/>
        <v/>
      </c>
      <c r="R1197">
        <f t="shared" si="56"/>
        <v>0</v>
      </c>
    </row>
    <row r="1198" spans="10:18" x14ac:dyDescent="0.2">
      <c r="J1198">
        <f t="shared" si="54"/>
        <v>1196</v>
      </c>
      <c r="K1198" t="str" cm="1">
        <f t="array" ref="K1198">IFERROR(INDEX(tblClientes[Cliente],INT($J1198/ROWS(tblConsorcios[Produto]))+1),"")</f>
        <v/>
      </c>
      <c r="L1198" t="str" cm="1">
        <f t="array" ref="L1198">IFERROR(INDEX(tblConsorcios[Produto],MOD($J1198,ROWS(tblConsorcios[Produto]))+1),"")</f>
        <v>Imóvel IE120 – 200m</v>
      </c>
      <c r="M1198" s="20" cm="1">
        <f t="array" ref="M1198">IFERROR(INDEX(tblConsorcios[Valor da Carta (R$)],MOD($J1198,ROWS(tblConsorcios[Produto]))+1),"")</f>
        <v>120000</v>
      </c>
      <c r="N1198" s="2" cm="1">
        <f t="array" ref="N1198">IFERROR(INDEX(tblConsorcios[Prazo (meses)],MOD($J1198,ROWS(tblConsorcios[Produto]))+1),"")</f>
        <v>200</v>
      </c>
      <c r="O1198" s="20" cm="1">
        <f t="array" ref="O1198">IFERROR(INDEX(tblConsorcios[Parcela Mensal (R$)],MOD($J1198,ROWS(tblConsorcios[Produto]))+1),"")</f>
        <v>760.8</v>
      </c>
      <c r="P1198" s="20" t="str" cm="1">
        <f t="array" ref="P1198">IFERROR(INDEX(tblClientes[Dividendo Mensal (R$)],INT($J1198/ROWS(tblConsorcios[Produto]))+1),"")</f>
        <v/>
      </c>
      <c r="Q1198" s="20" t="str">
        <f t="shared" si="55"/>
        <v/>
      </c>
      <c r="R1198">
        <f t="shared" si="56"/>
        <v>0</v>
      </c>
    </row>
    <row r="1199" spans="10:18" x14ac:dyDescent="0.2">
      <c r="J1199">
        <f t="shared" si="54"/>
        <v>1197</v>
      </c>
      <c r="K1199" t="str" cm="1">
        <f t="array" ref="K1199">IFERROR(INDEX(tblClientes[Cliente],INT($J1199/ROWS(tblConsorcios[Produto]))+1),"")</f>
        <v/>
      </c>
      <c r="L1199" t="str" cm="1">
        <f t="array" ref="L1199">IFERROR(INDEX(tblConsorcios[Produto],MOD($J1199,ROWS(tblConsorcios[Produto]))+1),"")</f>
        <v>Imóvel IE600 – 240m</v>
      </c>
      <c r="M1199" s="20" cm="1">
        <f t="array" ref="M1199">IFERROR(INDEX(tblConsorcios[Valor da Carta (R$)],MOD($J1199,ROWS(tblConsorcios[Produto]))+1),"")</f>
        <v>600000</v>
      </c>
      <c r="N1199" s="2" cm="1">
        <f t="array" ref="N1199">IFERROR(INDEX(tblConsorcios[Prazo (meses)],MOD($J1199,ROWS(tblConsorcios[Produto]))+1),"")</f>
        <v>240</v>
      </c>
      <c r="O1199" s="20" cm="1">
        <f t="array" ref="O1199">IFERROR(INDEX(tblConsorcios[Parcela Mensal (R$)],MOD($J1199,ROWS(tblConsorcios[Produto]))+1),"")</f>
        <v>3220</v>
      </c>
      <c r="P1199" s="20" t="str" cm="1">
        <f t="array" ref="P1199">IFERROR(INDEX(tblClientes[Dividendo Mensal (R$)],INT($J1199/ROWS(tblConsorcios[Produto]))+1),"")</f>
        <v/>
      </c>
      <c r="Q1199" s="20" t="str">
        <f t="shared" si="55"/>
        <v/>
      </c>
      <c r="R1199">
        <f t="shared" si="56"/>
        <v>0</v>
      </c>
    </row>
    <row r="1200" spans="10:18" x14ac:dyDescent="0.2">
      <c r="J1200">
        <f t="shared" si="54"/>
        <v>1198</v>
      </c>
      <c r="K1200" t="str" cm="1">
        <f t="array" ref="K1200">IFERROR(INDEX(tblClientes[Cliente],INT($J1200/ROWS(tblConsorcios[Produto]))+1),"")</f>
        <v/>
      </c>
      <c r="L1200" t="str" cm="1">
        <f t="array" ref="L1200">IFERROR(INDEX(tblConsorcios[Produto],MOD($J1200,ROWS(tblConsorcios[Produto]))+1),"")</f>
        <v>Imóvel IE600 – 220m</v>
      </c>
      <c r="M1200" s="20" cm="1">
        <f t="array" ref="M1200">IFERROR(INDEX(tblConsorcios[Valor da Carta (R$)],MOD($J1200,ROWS(tblConsorcios[Produto]))+1),"")</f>
        <v>600000</v>
      </c>
      <c r="N1200" s="2" cm="1">
        <f t="array" ref="N1200">IFERROR(INDEX(tblConsorcios[Prazo (meses)],MOD($J1200,ROWS(tblConsorcios[Produto]))+1),"")</f>
        <v>220</v>
      </c>
      <c r="O1200" s="20" cm="1">
        <f t="array" ref="O1200">IFERROR(INDEX(tblConsorcios[Parcela Mensal (R$)],MOD($J1200,ROWS(tblConsorcios[Produto]))+1),"")</f>
        <v>3485.45</v>
      </c>
      <c r="P1200" s="20" t="str" cm="1">
        <f t="array" ref="P1200">IFERROR(INDEX(tblClientes[Dividendo Mensal (R$)],INT($J1200/ROWS(tblConsorcios[Produto]))+1),"")</f>
        <v/>
      </c>
      <c r="Q1200" s="20" t="str">
        <f t="shared" si="55"/>
        <v/>
      </c>
      <c r="R1200">
        <f t="shared" si="56"/>
        <v>0</v>
      </c>
    </row>
    <row r="1201" spans="10:18" x14ac:dyDescent="0.2">
      <c r="J1201">
        <f t="shared" si="54"/>
        <v>1199</v>
      </c>
      <c r="K1201" t="str" cm="1">
        <f t="array" ref="K1201">IFERROR(INDEX(tblClientes[Cliente],INT($J1201/ROWS(tblConsorcios[Produto]))+1),"")</f>
        <v/>
      </c>
      <c r="L1201" t="str" cm="1">
        <f t="array" ref="L1201">IFERROR(INDEX(tblConsorcios[Produto],MOD($J1201,ROWS(tblConsorcios[Produto]))+1),"")</f>
        <v>Imóvel IE600 – 200m</v>
      </c>
      <c r="M1201" s="20" cm="1">
        <f t="array" ref="M1201">IFERROR(INDEX(tblConsorcios[Valor da Carta (R$)],MOD($J1201,ROWS(tblConsorcios[Produto]))+1),"")</f>
        <v>600000</v>
      </c>
      <c r="N1201" s="2" cm="1">
        <f t="array" ref="N1201">IFERROR(INDEX(tblConsorcios[Prazo (meses)],MOD($J1201,ROWS(tblConsorcios[Produto]))+1),"")</f>
        <v>200</v>
      </c>
      <c r="O1201" s="20" cm="1">
        <f t="array" ref="O1201">IFERROR(INDEX(tblConsorcios[Parcela Mensal (R$)],MOD($J1201,ROWS(tblConsorcios[Produto]))+1),"")</f>
        <v>3804</v>
      </c>
      <c r="P1201" s="20" t="str" cm="1">
        <f t="array" ref="P1201">IFERROR(INDEX(tblClientes[Dividendo Mensal (R$)],INT($J1201/ROWS(tblConsorcios[Produto]))+1),"")</f>
        <v/>
      </c>
      <c r="Q1201" s="20" t="str">
        <f t="shared" si="55"/>
        <v/>
      </c>
      <c r="R1201">
        <f t="shared" si="56"/>
        <v>0</v>
      </c>
    </row>
    <row r="1202" spans="10:18" x14ac:dyDescent="0.2">
      <c r="J1202">
        <f t="shared" si="54"/>
        <v>1200</v>
      </c>
      <c r="K1202" t="str" cm="1">
        <f t="array" ref="K1202">IFERROR(INDEX(tblClientes[Cliente],INT($J1202/ROWS(tblConsorcios[Produto]))+1),"")</f>
        <v/>
      </c>
      <c r="L1202" t="str" cm="1">
        <f t="array" ref="L1202">IFERROR(INDEX(tblConsorcios[Produto],MOD($J1202,ROWS(tblConsorcios[Produto]))+1),"")</f>
        <v>Imóvel IE580 – 240m</v>
      </c>
      <c r="M1202" s="20" cm="1">
        <f t="array" ref="M1202">IFERROR(INDEX(tblConsorcios[Valor da Carta (R$)],MOD($J1202,ROWS(tblConsorcios[Produto]))+1),"")</f>
        <v>580000</v>
      </c>
      <c r="N1202" s="2" cm="1">
        <f t="array" ref="N1202">IFERROR(INDEX(tblConsorcios[Prazo (meses)],MOD($J1202,ROWS(tblConsorcios[Produto]))+1),"")</f>
        <v>240</v>
      </c>
      <c r="O1202" s="20" cm="1">
        <f t="array" ref="O1202">IFERROR(INDEX(tblConsorcios[Parcela Mensal (R$)],MOD($J1202,ROWS(tblConsorcios[Produto]))+1),"")</f>
        <v>3112.67</v>
      </c>
      <c r="P1202" s="20" t="str" cm="1">
        <f t="array" ref="P1202">IFERROR(INDEX(tblClientes[Dividendo Mensal (R$)],INT($J1202/ROWS(tblConsorcios[Produto]))+1),"")</f>
        <v/>
      </c>
      <c r="Q1202" s="20" t="str">
        <f t="shared" si="55"/>
        <v/>
      </c>
      <c r="R1202">
        <f t="shared" si="56"/>
        <v>0</v>
      </c>
    </row>
    <row r="1203" spans="10:18" x14ac:dyDescent="0.2">
      <c r="J1203">
        <f t="shared" si="54"/>
        <v>1201</v>
      </c>
      <c r="K1203" t="str" cm="1">
        <f t="array" ref="K1203">IFERROR(INDEX(tblClientes[Cliente],INT($J1203/ROWS(tblConsorcios[Produto]))+1),"")</f>
        <v/>
      </c>
      <c r="L1203" t="str" cm="1">
        <f t="array" ref="L1203">IFERROR(INDEX(tblConsorcios[Produto],MOD($J1203,ROWS(tblConsorcios[Produto]))+1),"")</f>
        <v>Imóvel IE580 – 220m</v>
      </c>
      <c r="M1203" s="20" cm="1">
        <f t="array" ref="M1203">IFERROR(INDEX(tblConsorcios[Valor da Carta (R$)],MOD($J1203,ROWS(tblConsorcios[Produto]))+1),"")</f>
        <v>580000</v>
      </c>
      <c r="N1203" s="2" cm="1">
        <f t="array" ref="N1203">IFERROR(INDEX(tblConsorcios[Prazo (meses)],MOD($J1203,ROWS(tblConsorcios[Produto]))+1),"")</f>
        <v>220</v>
      </c>
      <c r="O1203" s="20" cm="1">
        <f t="array" ref="O1203">IFERROR(INDEX(tblConsorcios[Parcela Mensal (R$)],MOD($J1203,ROWS(tblConsorcios[Produto]))+1),"")</f>
        <v>3369.27</v>
      </c>
      <c r="P1203" s="20" t="str" cm="1">
        <f t="array" ref="P1203">IFERROR(INDEX(tblClientes[Dividendo Mensal (R$)],INT($J1203/ROWS(tblConsorcios[Produto]))+1),"")</f>
        <v/>
      </c>
      <c r="Q1203" s="20" t="str">
        <f t="shared" si="55"/>
        <v/>
      </c>
      <c r="R1203">
        <f t="shared" si="56"/>
        <v>0</v>
      </c>
    </row>
    <row r="1204" spans="10:18" x14ac:dyDescent="0.2">
      <c r="J1204">
        <f t="shared" si="54"/>
        <v>1202</v>
      </c>
      <c r="K1204" t="str" cm="1">
        <f t="array" ref="K1204">IFERROR(INDEX(tblClientes[Cliente],INT($J1204/ROWS(tblConsorcios[Produto]))+1),"")</f>
        <v/>
      </c>
      <c r="L1204" t="str" cm="1">
        <f t="array" ref="L1204">IFERROR(INDEX(tblConsorcios[Produto],MOD($J1204,ROWS(tblConsorcios[Produto]))+1),"")</f>
        <v>Imóvel IE580 – 200m</v>
      </c>
      <c r="M1204" s="20" cm="1">
        <f t="array" ref="M1204">IFERROR(INDEX(tblConsorcios[Valor da Carta (R$)],MOD($J1204,ROWS(tblConsorcios[Produto]))+1),"")</f>
        <v>580000</v>
      </c>
      <c r="N1204" s="2" cm="1">
        <f t="array" ref="N1204">IFERROR(INDEX(tblConsorcios[Prazo (meses)],MOD($J1204,ROWS(tblConsorcios[Produto]))+1),"")</f>
        <v>200</v>
      </c>
      <c r="O1204" s="20" cm="1">
        <f t="array" ref="O1204">IFERROR(INDEX(tblConsorcios[Parcela Mensal (R$)],MOD($J1204,ROWS(tblConsorcios[Produto]))+1),"")</f>
        <v>3677.2</v>
      </c>
      <c r="P1204" s="20" t="str" cm="1">
        <f t="array" ref="P1204">IFERROR(INDEX(tblClientes[Dividendo Mensal (R$)],INT($J1204/ROWS(tblConsorcios[Produto]))+1),"")</f>
        <v/>
      </c>
      <c r="Q1204" s="20" t="str">
        <f t="shared" si="55"/>
        <v/>
      </c>
      <c r="R1204">
        <f t="shared" si="56"/>
        <v>0</v>
      </c>
    </row>
    <row r="1205" spans="10:18" x14ac:dyDescent="0.2">
      <c r="J1205">
        <f t="shared" si="54"/>
        <v>1203</v>
      </c>
      <c r="K1205" t="str" cm="1">
        <f t="array" ref="K1205">IFERROR(INDEX(tblClientes[Cliente],INT($J1205/ROWS(tblConsorcios[Produto]))+1),"")</f>
        <v/>
      </c>
      <c r="L1205" t="str" cm="1">
        <f t="array" ref="L1205">IFERROR(INDEX(tblConsorcios[Produto],MOD($J1205,ROWS(tblConsorcios[Produto]))+1),"")</f>
        <v>Imóvel IE550 – 240m</v>
      </c>
      <c r="M1205" s="20" cm="1">
        <f t="array" ref="M1205">IFERROR(INDEX(tblConsorcios[Valor da Carta (R$)],MOD($J1205,ROWS(tblConsorcios[Produto]))+1),"")</f>
        <v>550000</v>
      </c>
      <c r="N1205" s="2" cm="1">
        <f t="array" ref="N1205">IFERROR(INDEX(tblConsorcios[Prazo (meses)],MOD($J1205,ROWS(tblConsorcios[Produto]))+1),"")</f>
        <v>240</v>
      </c>
      <c r="O1205" s="20" cm="1">
        <f t="array" ref="O1205">IFERROR(INDEX(tblConsorcios[Parcela Mensal (R$)],MOD($J1205,ROWS(tblConsorcios[Produto]))+1),"")</f>
        <v>2951.67</v>
      </c>
      <c r="P1205" s="20" t="str" cm="1">
        <f t="array" ref="P1205">IFERROR(INDEX(tblClientes[Dividendo Mensal (R$)],INT($J1205/ROWS(tblConsorcios[Produto]))+1),"")</f>
        <v/>
      </c>
      <c r="Q1205" s="20" t="str">
        <f t="shared" si="55"/>
        <v/>
      </c>
      <c r="R1205">
        <f t="shared" si="56"/>
        <v>0</v>
      </c>
    </row>
    <row r="1206" spans="10:18" x14ac:dyDescent="0.2">
      <c r="J1206">
        <f t="shared" si="54"/>
        <v>1204</v>
      </c>
      <c r="K1206" t="str" cm="1">
        <f t="array" ref="K1206">IFERROR(INDEX(tblClientes[Cliente],INT($J1206/ROWS(tblConsorcios[Produto]))+1),"")</f>
        <v/>
      </c>
      <c r="L1206" t="str" cm="1">
        <f t="array" ref="L1206">IFERROR(INDEX(tblConsorcios[Produto],MOD($J1206,ROWS(tblConsorcios[Produto]))+1),"")</f>
        <v>Imóvel IE550 – 220m</v>
      </c>
      <c r="M1206" s="20" cm="1">
        <f t="array" ref="M1206">IFERROR(INDEX(tblConsorcios[Valor da Carta (R$)],MOD($J1206,ROWS(tblConsorcios[Produto]))+1),"")</f>
        <v>550000</v>
      </c>
      <c r="N1206" s="2" cm="1">
        <f t="array" ref="N1206">IFERROR(INDEX(tblConsorcios[Prazo (meses)],MOD($J1206,ROWS(tblConsorcios[Produto]))+1),"")</f>
        <v>220</v>
      </c>
      <c r="O1206" s="20" cm="1">
        <f t="array" ref="O1206">IFERROR(INDEX(tblConsorcios[Parcela Mensal (R$)],MOD($J1206,ROWS(tblConsorcios[Produto]))+1),"")</f>
        <v>3195</v>
      </c>
      <c r="P1206" s="20" t="str" cm="1">
        <f t="array" ref="P1206">IFERROR(INDEX(tblClientes[Dividendo Mensal (R$)],INT($J1206/ROWS(tblConsorcios[Produto]))+1),"")</f>
        <v/>
      </c>
      <c r="Q1206" s="20" t="str">
        <f t="shared" si="55"/>
        <v/>
      </c>
      <c r="R1206">
        <f t="shared" si="56"/>
        <v>0</v>
      </c>
    </row>
    <row r="1207" spans="10:18" x14ac:dyDescent="0.2">
      <c r="J1207">
        <f t="shared" si="54"/>
        <v>1205</v>
      </c>
      <c r="K1207" t="str" cm="1">
        <f t="array" ref="K1207">IFERROR(INDEX(tblClientes[Cliente],INT($J1207/ROWS(tblConsorcios[Produto]))+1),"")</f>
        <v/>
      </c>
      <c r="L1207" t="str" cm="1">
        <f t="array" ref="L1207">IFERROR(INDEX(tblConsorcios[Produto],MOD($J1207,ROWS(tblConsorcios[Produto]))+1),"")</f>
        <v>Imóvel IE550 – 200m</v>
      </c>
      <c r="M1207" s="20" cm="1">
        <f t="array" ref="M1207">IFERROR(INDEX(tblConsorcios[Valor da Carta (R$)],MOD($J1207,ROWS(tblConsorcios[Produto]))+1),"")</f>
        <v>550000</v>
      </c>
      <c r="N1207" s="2" cm="1">
        <f t="array" ref="N1207">IFERROR(INDEX(tblConsorcios[Prazo (meses)],MOD($J1207,ROWS(tblConsorcios[Produto]))+1),"")</f>
        <v>200</v>
      </c>
      <c r="O1207" s="20" cm="1">
        <f t="array" ref="O1207">IFERROR(INDEX(tblConsorcios[Parcela Mensal (R$)],MOD($J1207,ROWS(tblConsorcios[Produto]))+1),"")</f>
        <v>3487</v>
      </c>
      <c r="P1207" s="20" t="str" cm="1">
        <f t="array" ref="P1207">IFERROR(INDEX(tblClientes[Dividendo Mensal (R$)],INT($J1207/ROWS(tblConsorcios[Produto]))+1),"")</f>
        <v/>
      </c>
      <c r="Q1207" s="20" t="str">
        <f t="shared" si="55"/>
        <v/>
      </c>
      <c r="R1207">
        <f t="shared" si="56"/>
        <v>0</v>
      </c>
    </row>
    <row r="1208" spans="10:18" x14ac:dyDescent="0.2">
      <c r="J1208">
        <f t="shared" si="54"/>
        <v>1206</v>
      </c>
      <c r="K1208" t="str" cm="1">
        <f t="array" ref="K1208">IFERROR(INDEX(tblClientes[Cliente],INT($J1208/ROWS(tblConsorcios[Produto]))+1),"")</f>
        <v/>
      </c>
      <c r="L1208" t="str" cm="1">
        <f t="array" ref="L1208">IFERROR(INDEX(tblConsorcios[Produto],MOD($J1208,ROWS(tblConsorcios[Produto]))+1),"")</f>
        <v>Imóvel IE530 – 240m</v>
      </c>
      <c r="M1208" s="20" cm="1">
        <f t="array" ref="M1208">IFERROR(INDEX(tblConsorcios[Valor da Carta (R$)],MOD($J1208,ROWS(tblConsorcios[Produto]))+1),"")</f>
        <v>530000</v>
      </c>
      <c r="N1208" s="2" cm="1">
        <f t="array" ref="N1208">IFERROR(INDEX(tblConsorcios[Prazo (meses)],MOD($J1208,ROWS(tblConsorcios[Produto]))+1),"")</f>
        <v>240</v>
      </c>
      <c r="O1208" s="20" cm="1">
        <f t="array" ref="O1208">IFERROR(INDEX(tblConsorcios[Parcela Mensal (R$)],MOD($J1208,ROWS(tblConsorcios[Produto]))+1),"")</f>
        <v>2844.33</v>
      </c>
      <c r="P1208" s="20" t="str" cm="1">
        <f t="array" ref="P1208">IFERROR(INDEX(tblClientes[Dividendo Mensal (R$)],INT($J1208/ROWS(tblConsorcios[Produto]))+1),"")</f>
        <v/>
      </c>
      <c r="Q1208" s="20" t="str">
        <f t="shared" si="55"/>
        <v/>
      </c>
      <c r="R1208">
        <f t="shared" si="56"/>
        <v>0</v>
      </c>
    </row>
    <row r="1209" spans="10:18" x14ac:dyDescent="0.2">
      <c r="J1209">
        <f t="shared" si="54"/>
        <v>1207</v>
      </c>
      <c r="K1209" t="str" cm="1">
        <f t="array" ref="K1209">IFERROR(INDEX(tblClientes[Cliente],INT($J1209/ROWS(tblConsorcios[Produto]))+1),"")</f>
        <v/>
      </c>
      <c r="L1209" t="str" cm="1">
        <f t="array" ref="L1209">IFERROR(INDEX(tblConsorcios[Produto],MOD($J1209,ROWS(tblConsorcios[Produto]))+1),"")</f>
        <v>Imóvel IE530 – 220m</v>
      </c>
      <c r="M1209" s="20" cm="1">
        <f t="array" ref="M1209">IFERROR(INDEX(tblConsorcios[Valor da Carta (R$)],MOD($J1209,ROWS(tblConsorcios[Produto]))+1),"")</f>
        <v>530000</v>
      </c>
      <c r="N1209" s="2" cm="1">
        <f t="array" ref="N1209">IFERROR(INDEX(tblConsorcios[Prazo (meses)],MOD($J1209,ROWS(tblConsorcios[Produto]))+1),"")</f>
        <v>220</v>
      </c>
      <c r="O1209" s="20" cm="1">
        <f t="array" ref="O1209">IFERROR(INDEX(tblConsorcios[Parcela Mensal (R$)],MOD($J1209,ROWS(tblConsorcios[Produto]))+1),"")</f>
        <v>3078.82</v>
      </c>
      <c r="P1209" s="20" t="str" cm="1">
        <f t="array" ref="P1209">IFERROR(INDEX(tblClientes[Dividendo Mensal (R$)],INT($J1209/ROWS(tblConsorcios[Produto]))+1),"")</f>
        <v/>
      </c>
      <c r="Q1209" s="20" t="str">
        <f t="shared" si="55"/>
        <v/>
      </c>
      <c r="R1209">
        <f t="shared" si="56"/>
        <v>0</v>
      </c>
    </row>
    <row r="1210" spans="10:18" x14ac:dyDescent="0.2">
      <c r="J1210">
        <f t="shared" si="54"/>
        <v>1208</v>
      </c>
      <c r="K1210" t="str" cm="1">
        <f t="array" ref="K1210">IFERROR(INDEX(tblClientes[Cliente],INT($J1210/ROWS(tblConsorcios[Produto]))+1),"")</f>
        <v/>
      </c>
      <c r="L1210" t="str" cm="1">
        <f t="array" ref="L1210">IFERROR(INDEX(tblConsorcios[Produto],MOD($J1210,ROWS(tblConsorcios[Produto]))+1),"")</f>
        <v>Imóvel IE530 – 200m</v>
      </c>
      <c r="M1210" s="20" cm="1">
        <f t="array" ref="M1210">IFERROR(INDEX(tblConsorcios[Valor da Carta (R$)],MOD($J1210,ROWS(tblConsorcios[Produto]))+1),"")</f>
        <v>530000</v>
      </c>
      <c r="N1210" s="2" cm="1">
        <f t="array" ref="N1210">IFERROR(INDEX(tblConsorcios[Prazo (meses)],MOD($J1210,ROWS(tblConsorcios[Produto]))+1),"")</f>
        <v>200</v>
      </c>
      <c r="O1210" s="20" cm="1">
        <f t="array" ref="O1210">IFERROR(INDEX(tblConsorcios[Parcela Mensal (R$)],MOD($J1210,ROWS(tblConsorcios[Produto]))+1),"")</f>
        <v>3360.2</v>
      </c>
      <c r="P1210" s="20" t="str" cm="1">
        <f t="array" ref="P1210">IFERROR(INDEX(tblClientes[Dividendo Mensal (R$)],INT($J1210/ROWS(tblConsorcios[Produto]))+1),"")</f>
        <v/>
      </c>
      <c r="Q1210" s="20" t="str">
        <f t="shared" si="55"/>
        <v/>
      </c>
      <c r="R1210">
        <f t="shared" si="56"/>
        <v>0</v>
      </c>
    </row>
    <row r="1211" spans="10:18" x14ac:dyDescent="0.2">
      <c r="J1211">
        <f t="shared" si="54"/>
        <v>1209</v>
      </c>
      <c r="K1211" t="str" cm="1">
        <f t="array" ref="K1211">IFERROR(INDEX(tblClientes[Cliente],INT($J1211/ROWS(tblConsorcios[Produto]))+1),"")</f>
        <v/>
      </c>
      <c r="L1211" t="str" cm="1">
        <f t="array" ref="L1211">IFERROR(INDEX(tblConsorcios[Produto],MOD($J1211,ROWS(tblConsorcios[Produto]))+1),"")</f>
        <v>Imóvel IE500 – 240m</v>
      </c>
      <c r="M1211" s="20" cm="1">
        <f t="array" ref="M1211">IFERROR(INDEX(tblConsorcios[Valor da Carta (R$)],MOD($J1211,ROWS(tblConsorcios[Produto]))+1),"")</f>
        <v>500000</v>
      </c>
      <c r="N1211" s="2" cm="1">
        <f t="array" ref="N1211">IFERROR(INDEX(tblConsorcios[Prazo (meses)],MOD($J1211,ROWS(tblConsorcios[Produto]))+1),"")</f>
        <v>240</v>
      </c>
      <c r="O1211" s="20" cm="1">
        <f t="array" ref="O1211">IFERROR(INDEX(tblConsorcios[Parcela Mensal (R$)],MOD($J1211,ROWS(tblConsorcios[Produto]))+1),"")</f>
        <v>2683.33</v>
      </c>
      <c r="P1211" s="20" t="str" cm="1">
        <f t="array" ref="P1211">IFERROR(INDEX(tblClientes[Dividendo Mensal (R$)],INT($J1211/ROWS(tblConsorcios[Produto]))+1),"")</f>
        <v/>
      </c>
      <c r="Q1211" s="20" t="str">
        <f t="shared" si="55"/>
        <v/>
      </c>
      <c r="R1211">
        <f t="shared" si="56"/>
        <v>0</v>
      </c>
    </row>
    <row r="1212" spans="10:18" x14ac:dyDescent="0.2">
      <c r="J1212">
        <f t="shared" si="54"/>
        <v>1210</v>
      </c>
      <c r="K1212" t="str" cm="1">
        <f t="array" ref="K1212">IFERROR(INDEX(tblClientes[Cliente],INT($J1212/ROWS(tblConsorcios[Produto]))+1),"")</f>
        <v/>
      </c>
      <c r="L1212" t="str" cm="1">
        <f t="array" ref="L1212">IFERROR(INDEX(tblConsorcios[Produto],MOD($J1212,ROWS(tblConsorcios[Produto]))+1),"")</f>
        <v>Imóvel IE500 – 220m</v>
      </c>
      <c r="M1212" s="20" cm="1">
        <f t="array" ref="M1212">IFERROR(INDEX(tblConsorcios[Valor da Carta (R$)],MOD($J1212,ROWS(tblConsorcios[Produto]))+1),"")</f>
        <v>500000</v>
      </c>
      <c r="N1212" s="2" cm="1">
        <f t="array" ref="N1212">IFERROR(INDEX(tblConsorcios[Prazo (meses)],MOD($J1212,ROWS(tblConsorcios[Produto]))+1),"")</f>
        <v>220</v>
      </c>
      <c r="O1212" s="20" cm="1">
        <f t="array" ref="O1212">IFERROR(INDEX(tblConsorcios[Parcela Mensal (R$)],MOD($J1212,ROWS(tblConsorcios[Produto]))+1),"")</f>
        <v>2904.55</v>
      </c>
      <c r="P1212" s="20" t="str" cm="1">
        <f t="array" ref="P1212">IFERROR(INDEX(tblClientes[Dividendo Mensal (R$)],INT($J1212/ROWS(tblConsorcios[Produto]))+1),"")</f>
        <v/>
      </c>
      <c r="Q1212" s="20" t="str">
        <f t="shared" si="55"/>
        <v/>
      </c>
      <c r="R1212">
        <f t="shared" si="56"/>
        <v>0</v>
      </c>
    </row>
    <row r="1213" spans="10:18" x14ac:dyDescent="0.2">
      <c r="J1213">
        <f t="shared" si="54"/>
        <v>1211</v>
      </c>
      <c r="K1213" t="str" cm="1">
        <f t="array" ref="K1213">IFERROR(INDEX(tblClientes[Cliente],INT($J1213/ROWS(tblConsorcios[Produto]))+1),"")</f>
        <v/>
      </c>
      <c r="L1213" t="str" cm="1">
        <f t="array" ref="L1213">IFERROR(INDEX(tblConsorcios[Produto],MOD($J1213,ROWS(tblConsorcios[Produto]))+1),"")</f>
        <v>Imóvel IE500 – 200m</v>
      </c>
      <c r="M1213" s="20" cm="1">
        <f t="array" ref="M1213">IFERROR(INDEX(tblConsorcios[Valor da Carta (R$)],MOD($J1213,ROWS(tblConsorcios[Produto]))+1),"")</f>
        <v>500000</v>
      </c>
      <c r="N1213" s="2" cm="1">
        <f t="array" ref="N1213">IFERROR(INDEX(tblConsorcios[Prazo (meses)],MOD($J1213,ROWS(tblConsorcios[Produto]))+1),"")</f>
        <v>200</v>
      </c>
      <c r="O1213" s="20" cm="1">
        <f t="array" ref="O1213">IFERROR(INDEX(tblConsorcios[Parcela Mensal (R$)],MOD($J1213,ROWS(tblConsorcios[Produto]))+1),"")</f>
        <v>3170</v>
      </c>
      <c r="P1213" s="20" t="str" cm="1">
        <f t="array" ref="P1213">IFERROR(INDEX(tblClientes[Dividendo Mensal (R$)],INT($J1213/ROWS(tblConsorcios[Produto]))+1),"")</f>
        <v/>
      </c>
      <c r="Q1213" s="20" t="str">
        <f t="shared" si="55"/>
        <v/>
      </c>
      <c r="R1213">
        <f t="shared" si="56"/>
        <v>0</v>
      </c>
    </row>
    <row r="1214" spans="10:18" x14ac:dyDescent="0.2">
      <c r="J1214">
        <f t="shared" si="54"/>
        <v>1212</v>
      </c>
      <c r="K1214" t="str" cm="1">
        <f t="array" ref="K1214">IFERROR(INDEX(tblClientes[Cliente],INT($J1214/ROWS(tblConsorcios[Produto]))+1),"")</f>
        <v/>
      </c>
      <c r="L1214" t="str" cm="1">
        <f t="array" ref="L1214">IFERROR(INDEX(tblConsorcios[Produto],MOD($J1214,ROWS(tblConsorcios[Produto]))+1),"")</f>
        <v>Imóvel IE480 – 240m</v>
      </c>
      <c r="M1214" s="20" cm="1">
        <f t="array" ref="M1214">IFERROR(INDEX(tblConsorcios[Valor da Carta (R$)],MOD($J1214,ROWS(tblConsorcios[Produto]))+1),"")</f>
        <v>480000</v>
      </c>
      <c r="N1214" s="2" cm="1">
        <f t="array" ref="N1214">IFERROR(INDEX(tblConsorcios[Prazo (meses)],MOD($J1214,ROWS(tblConsorcios[Produto]))+1),"")</f>
        <v>240</v>
      </c>
      <c r="O1214" s="20" cm="1">
        <f t="array" ref="O1214">IFERROR(INDEX(tblConsorcios[Parcela Mensal (R$)],MOD($J1214,ROWS(tblConsorcios[Produto]))+1),"")</f>
        <v>2576</v>
      </c>
      <c r="P1214" s="20" t="str" cm="1">
        <f t="array" ref="P1214">IFERROR(INDEX(tblClientes[Dividendo Mensal (R$)],INT($J1214/ROWS(tblConsorcios[Produto]))+1),"")</f>
        <v/>
      </c>
      <c r="Q1214" s="20" t="str">
        <f t="shared" si="55"/>
        <v/>
      </c>
      <c r="R1214">
        <f t="shared" si="56"/>
        <v>0</v>
      </c>
    </row>
    <row r="1215" spans="10:18" x14ac:dyDescent="0.2">
      <c r="J1215">
        <f t="shared" si="54"/>
        <v>1213</v>
      </c>
      <c r="K1215" t="str" cm="1">
        <f t="array" ref="K1215">IFERROR(INDEX(tblClientes[Cliente],INT($J1215/ROWS(tblConsorcios[Produto]))+1),"")</f>
        <v/>
      </c>
      <c r="L1215" t="str" cm="1">
        <f t="array" ref="L1215">IFERROR(INDEX(tblConsorcios[Produto],MOD($J1215,ROWS(tblConsorcios[Produto]))+1),"")</f>
        <v>Imóvel IE480 – 220m</v>
      </c>
      <c r="M1215" s="20" cm="1">
        <f t="array" ref="M1215">IFERROR(INDEX(tblConsorcios[Valor da Carta (R$)],MOD($J1215,ROWS(tblConsorcios[Produto]))+1),"")</f>
        <v>480000</v>
      </c>
      <c r="N1215" s="2" cm="1">
        <f t="array" ref="N1215">IFERROR(INDEX(tblConsorcios[Prazo (meses)],MOD($J1215,ROWS(tblConsorcios[Produto]))+1),"")</f>
        <v>220</v>
      </c>
      <c r="O1215" s="20" cm="1">
        <f t="array" ref="O1215">IFERROR(INDEX(tblConsorcios[Parcela Mensal (R$)],MOD($J1215,ROWS(tblConsorcios[Produto]))+1),"")</f>
        <v>2788.36</v>
      </c>
      <c r="P1215" s="20" t="str" cm="1">
        <f t="array" ref="P1215">IFERROR(INDEX(tblClientes[Dividendo Mensal (R$)],INT($J1215/ROWS(tblConsorcios[Produto]))+1),"")</f>
        <v/>
      </c>
      <c r="Q1215" s="20" t="str">
        <f t="shared" si="55"/>
        <v/>
      </c>
      <c r="R1215">
        <f t="shared" si="56"/>
        <v>0</v>
      </c>
    </row>
    <row r="1216" spans="10:18" x14ac:dyDescent="0.2">
      <c r="J1216">
        <f t="shared" si="54"/>
        <v>1214</v>
      </c>
      <c r="K1216" t="str" cm="1">
        <f t="array" ref="K1216">IFERROR(INDEX(tblClientes[Cliente],INT($J1216/ROWS(tblConsorcios[Produto]))+1),"")</f>
        <v/>
      </c>
      <c r="L1216" t="str" cm="1">
        <f t="array" ref="L1216">IFERROR(INDEX(tblConsorcios[Produto],MOD($J1216,ROWS(tblConsorcios[Produto]))+1),"")</f>
        <v>Imóvel IE480 – 200m</v>
      </c>
      <c r="M1216" s="20" cm="1">
        <f t="array" ref="M1216">IFERROR(INDEX(tblConsorcios[Valor da Carta (R$)],MOD($J1216,ROWS(tblConsorcios[Produto]))+1),"")</f>
        <v>480000</v>
      </c>
      <c r="N1216" s="2" cm="1">
        <f t="array" ref="N1216">IFERROR(INDEX(tblConsorcios[Prazo (meses)],MOD($J1216,ROWS(tblConsorcios[Produto]))+1),"")</f>
        <v>200</v>
      </c>
      <c r="O1216" s="20" cm="1">
        <f t="array" ref="O1216">IFERROR(INDEX(tblConsorcios[Parcela Mensal (R$)],MOD($J1216,ROWS(tblConsorcios[Produto]))+1),"")</f>
        <v>3043.2</v>
      </c>
      <c r="P1216" s="20" t="str" cm="1">
        <f t="array" ref="P1216">IFERROR(INDEX(tblClientes[Dividendo Mensal (R$)],INT($J1216/ROWS(tblConsorcios[Produto]))+1),"")</f>
        <v/>
      </c>
      <c r="Q1216" s="20" t="str">
        <f t="shared" si="55"/>
        <v/>
      </c>
      <c r="R1216">
        <f t="shared" si="56"/>
        <v>0</v>
      </c>
    </row>
    <row r="1217" spans="10:18" x14ac:dyDescent="0.2">
      <c r="J1217">
        <f t="shared" si="54"/>
        <v>1215</v>
      </c>
      <c r="K1217" t="str" cm="1">
        <f t="array" ref="K1217">IFERROR(INDEX(tblClientes[Cliente],INT($J1217/ROWS(tblConsorcios[Produto]))+1),"")</f>
        <v/>
      </c>
      <c r="L1217" t="str" cm="1">
        <f t="array" ref="L1217">IFERROR(INDEX(tblConsorcios[Produto],MOD($J1217,ROWS(tblConsorcios[Produto]))+1),"")</f>
        <v>Imóvel IE450 – 240m</v>
      </c>
      <c r="M1217" s="20" cm="1">
        <f t="array" ref="M1217">IFERROR(INDEX(tblConsorcios[Valor da Carta (R$)],MOD($J1217,ROWS(tblConsorcios[Produto]))+1),"")</f>
        <v>450000</v>
      </c>
      <c r="N1217" s="2" cm="1">
        <f t="array" ref="N1217">IFERROR(INDEX(tblConsorcios[Prazo (meses)],MOD($J1217,ROWS(tblConsorcios[Produto]))+1),"")</f>
        <v>240</v>
      </c>
      <c r="O1217" s="20" cm="1">
        <f t="array" ref="O1217">IFERROR(INDEX(tblConsorcios[Parcela Mensal (R$)],MOD($J1217,ROWS(tblConsorcios[Produto]))+1),"")</f>
        <v>2415</v>
      </c>
      <c r="P1217" s="20" t="str" cm="1">
        <f t="array" ref="P1217">IFERROR(INDEX(tblClientes[Dividendo Mensal (R$)],INT($J1217/ROWS(tblConsorcios[Produto]))+1),"")</f>
        <v/>
      </c>
      <c r="Q1217" s="20" t="str">
        <f t="shared" si="55"/>
        <v/>
      </c>
      <c r="R1217">
        <f t="shared" si="56"/>
        <v>0</v>
      </c>
    </row>
    <row r="1218" spans="10:18" x14ac:dyDescent="0.2">
      <c r="J1218">
        <f t="shared" si="54"/>
        <v>1216</v>
      </c>
      <c r="K1218" t="str" cm="1">
        <f t="array" ref="K1218">IFERROR(INDEX(tblClientes[Cliente],INT($J1218/ROWS(tblConsorcios[Produto]))+1),"")</f>
        <v/>
      </c>
      <c r="L1218" t="str" cm="1">
        <f t="array" ref="L1218">IFERROR(INDEX(tblConsorcios[Produto],MOD($J1218,ROWS(tblConsorcios[Produto]))+1),"")</f>
        <v>Imóvel IE450 – 220m</v>
      </c>
      <c r="M1218" s="20" cm="1">
        <f t="array" ref="M1218">IFERROR(INDEX(tblConsorcios[Valor da Carta (R$)],MOD($J1218,ROWS(tblConsorcios[Produto]))+1),"")</f>
        <v>450000</v>
      </c>
      <c r="N1218" s="2" cm="1">
        <f t="array" ref="N1218">IFERROR(INDEX(tblConsorcios[Prazo (meses)],MOD($J1218,ROWS(tblConsorcios[Produto]))+1),"")</f>
        <v>220</v>
      </c>
      <c r="O1218" s="20" cm="1">
        <f t="array" ref="O1218">IFERROR(INDEX(tblConsorcios[Parcela Mensal (R$)],MOD($J1218,ROWS(tblConsorcios[Produto]))+1),"")</f>
        <v>2614.09</v>
      </c>
      <c r="P1218" s="20" t="str" cm="1">
        <f t="array" ref="P1218">IFERROR(INDEX(tblClientes[Dividendo Mensal (R$)],INT($J1218/ROWS(tblConsorcios[Produto]))+1),"")</f>
        <v/>
      </c>
      <c r="Q1218" s="20" t="str">
        <f t="shared" si="55"/>
        <v/>
      </c>
      <c r="R1218">
        <f t="shared" si="56"/>
        <v>0</v>
      </c>
    </row>
    <row r="1219" spans="10:18" x14ac:dyDescent="0.2">
      <c r="J1219">
        <f t="shared" ref="J1219:J1282" si="57">ROW()-2</f>
        <v>1217</v>
      </c>
      <c r="K1219" t="str" cm="1">
        <f t="array" ref="K1219">IFERROR(INDEX(tblClientes[Cliente],INT($J1219/ROWS(tblConsorcios[Produto]))+1),"")</f>
        <v/>
      </c>
      <c r="L1219" t="str" cm="1">
        <f t="array" ref="L1219">IFERROR(INDEX(tblConsorcios[Produto],MOD($J1219,ROWS(tblConsorcios[Produto]))+1),"")</f>
        <v>Imóvel IE450 – 200m</v>
      </c>
      <c r="M1219" s="20" cm="1">
        <f t="array" ref="M1219">IFERROR(INDEX(tblConsorcios[Valor da Carta (R$)],MOD($J1219,ROWS(tblConsorcios[Produto]))+1),"")</f>
        <v>450000</v>
      </c>
      <c r="N1219" s="2" cm="1">
        <f t="array" ref="N1219">IFERROR(INDEX(tblConsorcios[Prazo (meses)],MOD($J1219,ROWS(tblConsorcios[Produto]))+1),"")</f>
        <v>200</v>
      </c>
      <c r="O1219" s="20" cm="1">
        <f t="array" ref="O1219">IFERROR(INDEX(tblConsorcios[Parcela Mensal (R$)],MOD($J1219,ROWS(tblConsorcios[Produto]))+1),"")</f>
        <v>2853</v>
      </c>
      <c r="P1219" s="20" t="str" cm="1">
        <f t="array" ref="P1219">IFERROR(INDEX(tblClientes[Dividendo Mensal (R$)],INT($J1219/ROWS(tblConsorcios[Produto]))+1),"")</f>
        <v/>
      </c>
      <c r="Q1219" s="20" t="str">
        <f t="shared" ref="Q1219:Q1282" si="58">IF(AND(ISNUMBER(O1219),ISNUMBER(P1219)),P1219-O1219,"")</f>
        <v/>
      </c>
      <c r="R1219">
        <f t="shared" ref="R1219:R1282" si="59">IF(AND(ISNUMBER(O1219),ISNUMBER(P1219),O1219&lt;=P1219),1,0)</f>
        <v>0</v>
      </c>
    </row>
    <row r="1220" spans="10:18" x14ac:dyDescent="0.2">
      <c r="J1220">
        <f t="shared" si="57"/>
        <v>1218</v>
      </c>
      <c r="K1220" t="str" cm="1">
        <f t="array" ref="K1220">IFERROR(INDEX(tblClientes[Cliente],INT($J1220/ROWS(tblConsorcios[Produto]))+1),"")</f>
        <v/>
      </c>
      <c r="L1220" t="str" cm="1">
        <f t="array" ref="L1220">IFERROR(INDEX(tblConsorcios[Produto],MOD($J1220,ROWS(tblConsorcios[Produto]))+1),"")</f>
        <v>Imóvel IE430 – 240m</v>
      </c>
      <c r="M1220" s="20" cm="1">
        <f t="array" ref="M1220">IFERROR(INDEX(tblConsorcios[Valor da Carta (R$)],MOD($J1220,ROWS(tblConsorcios[Produto]))+1),"")</f>
        <v>430000</v>
      </c>
      <c r="N1220" s="2" cm="1">
        <f t="array" ref="N1220">IFERROR(INDEX(tblConsorcios[Prazo (meses)],MOD($J1220,ROWS(tblConsorcios[Produto]))+1),"")</f>
        <v>240</v>
      </c>
      <c r="O1220" s="20" cm="1">
        <f t="array" ref="O1220">IFERROR(INDEX(tblConsorcios[Parcela Mensal (R$)],MOD($J1220,ROWS(tblConsorcios[Produto]))+1),"")</f>
        <v>2307.67</v>
      </c>
      <c r="P1220" s="20" t="str" cm="1">
        <f t="array" ref="P1220">IFERROR(INDEX(tblClientes[Dividendo Mensal (R$)],INT($J1220/ROWS(tblConsorcios[Produto]))+1),"")</f>
        <v/>
      </c>
      <c r="Q1220" s="20" t="str">
        <f t="shared" si="58"/>
        <v/>
      </c>
      <c r="R1220">
        <f t="shared" si="59"/>
        <v>0</v>
      </c>
    </row>
    <row r="1221" spans="10:18" x14ac:dyDescent="0.2">
      <c r="J1221">
        <f t="shared" si="57"/>
        <v>1219</v>
      </c>
      <c r="K1221" t="str" cm="1">
        <f t="array" ref="K1221">IFERROR(INDEX(tblClientes[Cliente],INT($J1221/ROWS(tblConsorcios[Produto]))+1),"")</f>
        <v/>
      </c>
      <c r="L1221" t="str" cm="1">
        <f t="array" ref="L1221">IFERROR(INDEX(tblConsorcios[Produto],MOD($J1221,ROWS(tblConsorcios[Produto]))+1),"")</f>
        <v>Imóvel IE430 – 220m</v>
      </c>
      <c r="M1221" s="20" cm="1">
        <f t="array" ref="M1221">IFERROR(INDEX(tblConsorcios[Valor da Carta (R$)],MOD($J1221,ROWS(tblConsorcios[Produto]))+1),"")</f>
        <v>430000</v>
      </c>
      <c r="N1221" s="2" cm="1">
        <f t="array" ref="N1221">IFERROR(INDEX(tblConsorcios[Prazo (meses)],MOD($J1221,ROWS(tblConsorcios[Produto]))+1),"")</f>
        <v>220</v>
      </c>
      <c r="O1221" s="20" cm="1">
        <f t="array" ref="O1221">IFERROR(INDEX(tblConsorcios[Parcela Mensal (R$)],MOD($J1221,ROWS(tblConsorcios[Produto]))+1),"")</f>
        <v>2497.91</v>
      </c>
      <c r="P1221" s="20" t="str" cm="1">
        <f t="array" ref="P1221">IFERROR(INDEX(tblClientes[Dividendo Mensal (R$)],INT($J1221/ROWS(tblConsorcios[Produto]))+1),"")</f>
        <v/>
      </c>
      <c r="Q1221" s="20" t="str">
        <f t="shared" si="58"/>
        <v/>
      </c>
      <c r="R1221">
        <f t="shared" si="59"/>
        <v>0</v>
      </c>
    </row>
    <row r="1222" spans="10:18" x14ac:dyDescent="0.2">
      <c r="J1222">
        <f t="shared" si="57"/>
        <v>1220</v>
      </c>
      <c r="K1222" t="str" cm="1">
        <f t="array" ref="K1222">IFERROR(INDEX(tblClientes[Cliente],INT($J1222/ROWS(tblConsorcios[Produto]))+1),"")</f>
        <v/>
      </c>
      <c r="L1222" t="str" cm="1">
        <f t="array" ref="L1222">IFERROR(INDEX(tblConsorcios[Produto],MOD($J1222,ROWS(tblConsorcios[Produto]))+1),"")</f>
        <v>Imóvel IE430 – 200m</v>
      </c>
      <c r="M1222" s="20" cm="1">
        <f t="array" ref="M1222">IFERROR(INDEX(tblConsorcios[Valor da Carta (R$)],MOD($J1222,ROWS(tblConsorcios[Produto]))+1),"")</f>
        <v>430000</v>
      </c>
      <c r="N1222" s="2" cm="1">
        <f t="array" ref="N1222">IFERROR(INDEX(tblConsorcios[Prazo (meses)],MOD($J1222,ROWS(tblConsorcios[Produto]))+1),"")</f>
        <v>200</v>
      </c>
      <c r="O1222" s="20" cm="1">
        <f t="array" ref="O1222">IFERROR(INDEX(tblConsorcios[Parcela Mensal (R$)],MOD($J1222,ROWS(tblConsorcios[Produto]))+1),"")</f>
        <v>2726.2</v>
      </c>
      <c r="P1222" s="20" t="str" cm="1">
        <f t="array" ref="P1222">IFERROR(INDEX(tblClientes[Dividendo Mensal (R$)],INT($J1222/ROWS(tblConsorcios[Produto]))+1),"")</f>
        <v/>
      </c>
      <c r="Q1222" s="20" t="str">
        <f t="shared" si="58"/>
        <v/>
      </c>
      <c r="R1222">
        <f t="shared" si="59"/>
        <v>0</v>
      </c>
    </row>
    <row r="1223" spans="10:18" x14ac:dyDescent="0.2">
      <c r="J1223">
        <f t="shared" si="57"/>
        <v>1221</v>
      </c>
      <c r="K1223" t="str" cm="1">
        <f t="array" ref="K1223">IFERROR(INDEX(tblClientes[Cliente],INT($J1223/ROWS(tblConsorcios[Produto]))+1),"")</f>
        <v/>
      </c>
      <c r="L1223" t="str" cm="1">
        <f t="array" ref="L1223">IFERROR(INDEX(tblConsorcios[Produto],MOD($J1223,ROWS(tblConsorcios[Produto]))+1),"")</f>
        <v>Imóvel IE400 – 240m</v>
      </c>
      <c r="M1223" s="20" cm="1">
        <f t="array" ref="M1223">IFERROR(INDEX(tblConsorcios[Valor da Carta (R$)],MOD($J1223,ROWS(tblConsorcios[Produto]))+1),"")</f>
        <v>400000</v>
      </c>
      <c r="N1223" s="2" cm="1">
        <f t="array" ref="N1223">IFERROR(INDEX(tblConsorcios[Prazo (meses)],MOD($J1223,ROWS(tblConsorcios[Produto]))+1),"")</f>
        <v>240</v>
      </c>
      <c r="O1223" s="20" cm="1">
        <f t="array" ref="O1223">IFERROR(INDEX(tblConsorcios[Parcela Mensal (R$)],MOD($J1223,ROWS(tblConsorcios[Produto]))+1),"")</f>
        <v>2146.67</v>
      </c>
      <c r="P1223" s="20" t="str" cm="1">
        <f t="array" ref="P1223">IFERROR(INDEX(tblClientes[Dividendo Mensal (R$)],INT($J1223/ROWS(tblConsorcios[Produto]))+1),"")</f>
        <v/>
      </c>
      <c r="Q1223" s="20" t="str">
        <f t="shared" si="58"/>
        <v/>
      </c>
      <c r="R1223">
        <f t="shared" si="59"/>
        <v>0</v>
      </c>
    </row>
    <row r="1224" spans="10:18" x14ac:dyDescent="0.2">
      <c r="J1224">
        <f t="shared" si="57"/>
        <v>1222</v>
      </c>
      <c r="K1224" t="str" cm="1">
        <f t="array" ref="K1224">IFERROR(INDEX(tblClientes[Cliente],INT($J1224/ROWS(tblConsorcios[Produto]))+1),"")</f>
        <v/>
      </c>
      <c r="L1224" t="str" cm="1">
        <f t="array" ref="L1224">IFERROR(INDEX(tblConsorcios[Produto],MOD($J1224,ROWS(tblConsorcios[Produto]))+1),"")</f>
        <v>Imóvel IE400 – 220m</v>
      </c>
      <c r="M1224" s="20" cm="1">
        <f t="array" ref="M1224">IFERROR(INDEX(tblConsorcios[Valor da Carta (R$)],MOD($J1224,ROWS(tblConsorcios[Produto]))+1),"")</f>
        <v>400000</v>
      </c>
      <c r="N1224" s="2" cm="1">
        <f t="array" ref="N1224">IFERROR(INDEX(tblConsorcios[Prazo (meses)],MOD($J1224,ROWS(tblConsorcios[Produto]))+1),"")</f>
        <v>220</v>
      </c>
      <c r="O1224" s="20" cm="1">
        <f t="array" ref="O1224">IFERROR(INDEX(tblConsorcios[Parcela Mensal (R$)],MOD($J1224,ROWS(tblConsorcios[Produto]))+1),"")</f>
        <v>2323.64</v>
      </c>
      <c r="P1224" s="20" t="str" cm="1">
        <f t="array" ref="P1224">IFERROR(INDEX(tblClientes[Dividendo Mensal (R$)],INT($J1224/ROWS(tblConsorcios[Produto]))+1),"")</f>
        <v/>
      </c>
      <c r="Q1224" s="20" t="str">
        <f t="shared" si="58"/>
        <v/>
      </c>
      <c r="R1224">
        <f t="shared" si="59"/>
        <v>0</v>
      </c>
    </row>
    <row r="1225" spans="10:18" x14ac:dyDescent="0.2">
      <c r="J1225">
        <f t="shared" si="57"/>
        <v>1223</v>
      </c>
      <c r="K1225" t="str" cm="1">
        <f t="array" ref="K1225">IFERROR(INDEX(tblClientes[Cliente],INT($J1225/ROWS(tblConsorcios[Produto]))+1),"")</f>
        <v/>
      </c>
      <c r="L1225" t="str" cm="1">
        <f t="array" ref="L1225">IFERROR(INDEX(tblConsorcios[Produto],MOD($J1225,ROWS(tblConsorcios[Produto]))+1),"")</f>
        <v>Imóvel IE400 – 200m</v>
      </c>
      <c r="M1225" s="20" cm="1">
        <f t="array" ref="M1225">IFERROR(INDEX(tblConsorcios[Valor da Carta (R$)],MOD($J1225,ROWS(tblConsorcios[Produto]))+1),"")</f>
        <v>400000</v>
      </c>
      <c r="N1225" s="2" cm="1">
        <f t="array" ref="N1225">IFERROR(INDEX(tblConsorcios[Prazo (meses)],MOD($J1225,ROWS(tblConsorcios[Produto]))+1),"")</f>
        <v>200</v>
      </c>
      <c r="O1225" s="20" cm="1">
        <f t="array" ref="O1225">IFERROR(INDEX(tblConsorcios[Parcela Mensal (R$)],MOD($J1225,ROWS(tblConsorcios[Produto]))+1),"")</f>
        <v>2536</v>
      </c>
      <c r="P1225" s="20" t="str" cm="1">
        <f t="array" ref="P1225">IFERROR(INDEX(tblClientes[Dividendo Mensal (R$)],INT($J1225/ROWS(tblConsorcios[Produto]))+1),"")</f>
        <v/>
      </c>
      <c r="Q1225" s="20" t="str">
        <f t="shared" si="58"/>
        <v/>
      </c>
      <c r="R1225">
        <f t="shared" si="59"/>
        <v>0</v>
      </c>
    </row>
    <row r="1226" spans="10:18" x14ac:dyDescent="0.2">
      <c r="J1226">
        <f t="shared" si="57"/>
        <v>1224</v>
      </c>
      <c r="K1226" t="str" cm="1">
        <f t="array" ref="K1226">IFERROR(INDEX(tblClientes[Cliente],INT($J1226/ROWS(tblConsorcios[Produto]))+1),"")</f>
        <v/>
      </c>
      <c r="L1226" t="str" cm="1">
        <f t="array" ref="L1226">IFERROR(INDEX(tblConsorcios[Produto],MOD($J1226,ROWS(tblConsorcios[Produto]))+1),"")</f>
        <v>Imóvel IE380 – 240m</v>
      </c>
      <c r="M1226" s="20" cm="1">
        <f t="array" ref="M1226">IFERROR(INDEX(tblConsorcios[Valor da Carta (R$)],MOD($J1226,ROWS(tblConsorcios[Produto]))+1),"")</f>
        <v>380000</v>
      </c>
      <c r="N1226" s="2" cm="1">
        <f t="array" ref="N1226">IFERROR(INDEX(tblConsorcios[Prazo (meses)],MOD($J1226,ROWS(tblConsorcios[Produto]))+1),"")</f>
        <v>240</v>
      </c>
      <c r="O1226" s="20" cm="1">
        <f t="array" ref="O1226">IFERROR(INDEX(tblConsorcios[Parcela Mensal (R$)],MOD($J1226,ROWS(tblConsorcios[Produto]))+1),"")</f>
        <v>2039.33</v>
      </c>
      <c r="P1226" s="20" t="str" cm="1">
        <f t="array" ref="P1226">IFERROR(INDEX(tblClientes[Dividendo Mensal (R$)],INT($J1226/ROWS(tblConsorcios[Produto]))+1),"")</f>
        <v/>
      </c>
      <c r="Q1226" s="20" t="str">
        <f t="shared" si="58"/>
        <v/>
      </c>
      <c r="R1226">
        <f t="shared" si="59"/>
        <v>0</v>
      </c>
    </row>
    <row r="1227" spans="10:18" x14ac:dyDescent="0.2">
      <c r="J1227">
        <f t="shared" si="57"/>
        <v>1225</v>
      </c>
      <c r="K1227" t="str" cm="1">
        <f t="array" ref="K1227">IFERROR(INDEX(tblClientes[Cliente],INT($J1227/ROWS(tblConsorcios[Produto]))+1),"")</f>
        <v/>
      </c>
      <c r="L1227" t="str" cm="1">
        <f t="array" ref="L1227">IFERROR(INDEX(tblConsorcios[Produto],MOD($J1227,ROWS(tblConsorcios[Produto]))+1),"")</f>
        <v>Imóvel IE380 – 220m</v>
      </c>
      <c r="M1227" s="20" cm="1">
        <f t="array" ref="M1227">IFERROR(INDEX(tblConsorcios[Valor da Carta (R$)],MOD($J1227,ROWS(tblConsorcios[Produto]))+1),"")</f>
        <v>380000</v>
      </c>
      <c r="N1227" s="2" cm="1">
        <f t="array" ref="N1227">IFERROR(INDEX(tblConsorcios[Prazo (meses)],MOD($J1227,ROWS(tblConsorcios[Produto]))+1),"")</f>
        <v>220</v>
      </c>
      <c r="O1227" s="20" cm="1">
        <f t="array" ref="O1227">IFERROR(INDEX(tblConsorcios[Parcela Mensal (R$)],MOD($J1227,ROWS(tblConsorcios[Produto]))+1),"")</f>
        <v>2207.4499999999998</v>
      </c>
      <c r="P1227" s="20" t="str" cm="1">
        <f t="array" ref="P1227">IFERROR(INDEX(tblClientes[Dividendo Mensal (R$)],INT($J1227/ROWS(tblConsorcios[Produto]))+1),"")</f>
        <v/>
      </c>
      <c r="Q1227" s="20" t="str">
        <f t="shared" si="58"/>
        <v/>
      </c>
      <c r="R1227">
        <f t="shared" si="59"/>
        <v>0</v>
      </c>
    </row>
    <row r="1228" spans="10:18" x14ac:dyDescent="0.2">
      <c r="J1228">
        <f t="shared" si="57"/>
        <v>1226</v>
      </c>
      <c r="K1228" t="str" cm="1">
        <f t="array" ref="K1228">IFERROR(INDEX(tblClientes[Cliente],INT($J1228/ROWS(tblConsorcios[Produto]))+1),"")</f>
        <v/>
      </c>
      <c r="L1228" t="str" cm="1">
        <f t="array" ref="L1228">IFERROR(INDEX(tblConsorcios[Produto],MOD($J1228,ROWS(tblConsorcios[Produto]))+1),"")</f>
        <v>Imóvel IE380 – 200m</v>
      </c>
      <c r="M1228" s="20" cm="1">
        <f t="array" ref="M1228">IFERROR(INDEX(tblConsorcios[Valor da Carta (R$)],MOD($J1228,ROWS(tblConsorcios[Produto]))+1),"")</f>
        <v>380000</v>
      </c>
      <c r="N1228" s="2" cm="1">
        <f t="array" ref="N1228">IFERROR(INDEX(tblConsorcios[Prazo (meses)],MOD($J1228,ROWS(tblConsorcios[Produto]))+1),"")</f>
        <v>200</v>
      </c>
      <c r="O1228" s="20" cm="1">
        <f t="array" ref="O1228">IFERROR(INDEX(tblConsorcios[Parcela Mensal (R$)],MOD($J1228,ROWS(tblConsorcios[Produto]))+1),"")</f>
        <v>2409.1999999999998</v>
      </c>
      <c r="P1228" s="20" t="str" cm="1">
        <f t="array" ref="P1228">IFERROR(INDEX(tblClientes[Dividendo Mensal (R$)],INT($J1228/ROWS(tblConsorcios[Produto]))+1),"")</f>
        <v/>
      </c>
      <c r="Q1228" s="20" t="str">
        <f t="shared" si="58"/>
        <v/>
      </c>
      <c r="R1228">
        <f t="shared" si="59"/>
        <v>0</v>
      </c>
    </row>
    <row r="1229" spans="10:18" x14ac:dyDescent="0.2">
      <c r="J1229">
        <f t="shared" si="57"/>
        <v>1227</v>
      </c>
      <c r="K1229" t="str" cm="1">
        <f t="array" ref="K1229">IFERROR(INDEX(tblClientes[Cliente],INT($J1229/ROWS(tblConsorcios[Produto]))+1),"")</f>
        <v/>
      </c>
      <c r="L1229" t="str" cm="1">
        <f t="array" ref="L1229">IFERROR(INDEX(tblConsorcios[Produto],MOD($J1229,ROWS(tblConsorcios[Produto]))+1),"")</f>
        <v>Imóvel IE350 – 240m</v>
      </c>
      <c r="M1229" s="20" cm="1">
        <f t="array" ref="M1229">IFERROR(INDEX(tblConsorcios[Valor da Carta (R$)],MOD($J1229,ROWS(tblConsorcios[Produto]))+1),"")</f>
        <v>350000</v>
      </c>
      <c r="N1229" s="2" cm="1">
        <f t="array" ref="N1229">IFERROR(INDEX(tblConsorcios[Prazo (meses)],MOD($J1229,ROWS(tblConsorcios[Produto]))+1),"")</f>
        <v>240</v>
      </c>
      <c r="O1229" s="20" cm="1">
        <f t="array" ref="O1229">IFERROR(INDEX(tblConsorcios[Parcela Mensal (R$)],MOD($J1229,ROWS(tblConsorcios[Produto]))+1),"")</f>
        <v>1878.33</v>
      </c>
      <c r="P1229" s="20" t="str" cm="1">
        <f t="array" ref="P1229">IFERROR(INDEX(tblClientes[Dividendo Mensal (R$)],INT($J1229/ROWS(tblConsorcios[Produto]))+1),"")</f>
        <v/>
      </c>
      <c r="Q1229" s="20" t="str">
        <f t="shared" si="58"/>
        <v/>
      </c>
      <c r="R1229">
        <f t="shared" si="59"/>
        <v>0</v>
      </c>
    </row>
    <row r="1230" spans="10:18" x14ac:dyDescent="0.2">
      <c r="J1230">
        <f t="shared" si="57"/>
        <v>1228</v>
      </c>
      <c r="K1230" t="str" cm="1">
        <f t="array" ref="K1230">IFERROR(INDEX(tblClientes[Cliente],INT($J1230/ROWS(tblConsorcios[Produto]))+1),"")</f>
        <v/>
      </c>
      <c r="L1230" t="str" cm="1">
        <f t="array" ref="L1230">IFERROR(INDEX(tblConsorcios[Produto],MOD($J1230,ROWS(tblConsorcios[Produto]))+1),"")</f>
        <v>Imóvel IE350 – 220m</v>
      </c>
      <c r="M1230" s="20" cm="1">
        <f t="array" ref="M1230">IFERROR(INDEX(tblConsorcios[Valor da Carta (R$)],MOD($J1230,ROWS(tblConsorcios[Produto]))+1),"")</f>
        <v>350000</v>
      </c>
      <c r="N1230" s="2" cm="1">
        <f t="array" ref="N1230">IFERROR(INDEX(tblConsorcios[Prazo (meses)],MOD($J1230,ROWS(tblConsorcios[Produto]))+1),"")</f>
        <v>220</v>
      </c>
      <c r="O1230" s="20" cm="1">
        <f t="array" ref="O1230">IFERROR(INDEX(tblConsorcios[Parcela Mensal (R$)],MOD($J1230,ROWS(tblConsorcios[Produto]))+1),"")</f>
        <v>2033.18</v>
      </c>
      <c r="P1230" s="20" t="str" cm="1">
        <f t="array" ref="P1230">IFERROR(INDEX(tblClientes[Dividendo Mensal (R$)],INT($J1230/ROWS(tblConsorcios[Produto]))+1),"")</f>
        <v/>
      </c>
      <c r="Q1230" s="20" t="str">
        <f t="shared" si="58"/>
        <v/>
      </c>
      <c r="R1230">
        <f t="shared" si="59"/>
        <v>0</v>
      </c>
    </row>
    <row r="1231" spans="10:18" x14ac:dyDescent="0.2">
      <c r="J1231">
        <f t="shared" si="57"/>
        <v>1229</v>
      </c>
      <c r="K1231" t="str" cm="1">
        <f t="array" ref="K1231">IFERROR(INDEX(tblClientes[Cliente],INT($J1231/ROWS(tblConsorcios[Produto]))+1),"")</f>
        <v/>
      </c>
      <c r="L1231" t="str" cm="1">
        <f t="array" ref="L1231">IFERROR(INDEX(tblConsorcios[Produto],MOD($J1231,ROWS(tblConsorcios[Produto]))+1),"")</f>
        <v>Imóvel IE350 – 200m</v>
      </c>
      <c r="M1231" s="20" cm="1">
        <f t="array" ref="M1231">IFERROR(INDEX(tblConsorcios[Valor da Carta (R$)],MOD($J1231,ROWS(tblConsorcios[Produto]))+1),"")</f>
        <v>350000</v>
      </c>
      <c r="N1231" s="2" cm="1">
        <f t="array" ref="N1231">IFERROR(INDEX(tblConsorcios[Prazo (meses)],MOD($J1231,ROWS(tblConsorcios[Produto]))+1),"")</f>
        <v>200</v>
      </c>
      <c r="O1231" s="20" cm="1">
        <f t="array" ref="O1231">IFERROR(INDEX(tblConsorcios[Parcela Mensal (R$)],MOD($J1231,ROWS(tblConsorcios[Produto]))+1),"")</f>
        <v>2219</v>
      </c>
      <c r="P1231" s="20" t="str" cm="1">
        <f t="array" ref="P1231">IFERROR(INDEX(tblClientes[Dividendo Mensal (R$)],INT($J1231/ROWS(tblConsorcios[Produto]))+1),"")</f>
        <v/>
      </c>
      <c r="Q1231" s="20" t="str">
        <f t="shared" si="58"/>
        <v/>
      </c>
      <c r="R1231">
        <f t="shared" si="59"/>
        <v>0</v>
      </c>
    </row>
    <row r="1232" spans="10:18" x14ac:dyDescent="0.2">
      <c r="J1232">
        <f t="shared" si="57"/>
        <v>1230</v>
      </c>
      <c r="K1232" t="str" cm="1">
        <f t="array" ref="K1232">IFERROR(INDEX(tblClientes[Cliente],INT($J1232/ROWS(tblConsorcios[Produto]))+1),"")</f>
        <v/>
      </c>
      <c r="L1232" t="str" cm="1">
        <f t="array" ref="L1232">IFERROR(INDEX(tblConsorcios[Produto],MOD($J1232,ROWS(tblConsorcios[Produto]))+1),"")</f>
        <v>Imóvel IE330 – 240m</v>
      </c>
      <c r="M1232" s="20" cm="1">
        <f t="array" ref="M1232">IFERROR(INDEX(tblConsorcios[Valor da Carta (R$)],MOD($J1232,ROWS(tblConsorcios[Produto]))+1),"")</f>
        <v>330000</v>
      </c>
      <c r="N1232" s="2" cm="1">
        <f t="array" ref="N1232">IFERROR(INDEX(tblConsorcios[Prazo (meses)],MOD($J1232,ROWS(tblConsorcios[Produto]))+1),"")</f>
        <v>240</v>
      </c>
      <c r="O1232" s="20" cm="1">
        <f t="array" ref="O1232">IFERROR(INDEX(tblConsorcios[Parcela Mensal (R$)],MOD($J1232,ROWS(tblConsorcios[Produto]))+1),"")</f>
        <v>1771</v>
      </c>
      <c r="P1232" s="20" t="str" cm="1">
        <f t="array" ref="P1232">IFERROR(INDEX(tblClientes[Dividendo Mensal (R$)],INT($J1232/ROWS(tblConsorcios[Produto]))+1),"")</f>
        <v/>
      </c>
      <c r="Q1232" s="20" t="str">
        <f t="shared" si="58"/>
        <v/>
      </c>
      <c r="R1232">
        <f t="shared" si="59"/>
        <v>0</v>
      </c>
    </row>
    <row r="1233" spans="10:18" x14ac:dyDescent="0.2">
      <c r="J1233">
        <f t="shared" si="57"/>
        <v>1231</v>
      </c>
      <c r="K1233" t="str" cm="1">
        <f t="array" ref="K1233">IFERROR(INDEX(tblClientes[Cliente],INT($J1233/ROWS(tblConsorcios[Produto]))+1),"")</f>
        <v/>
      </c>
      <c r="L1233" t="str" cm="1">
        <f t="array" ref="L1233">IFERROR(INDEX(tblConsorcios[Produto],MOD($J1233,ROWS(tblConsorcios[Produto]))+1),"")</f>
        <v>Imóvel IE330 – 220m</v>
      </c>
      <c r="M1233" s="20" cm="1">
        <f t="array" ref="M1233">IFERROR(INDEX(tblConsorcios[Valor da Carta (R$)],MOD($J1233,ROWS(tblConsorcios[Produto]))+1),"")</f>
        <v>330000</v>
      </c>
      <c r="N1233" s="2" cm="1">
        <f t="array" ref="N1233">IFERROR(INDEX(tblConsorcios[Prazo (meses)],MOD($J1233,ROWS(tblConsorcios[Produto]))+1),"")</f>
        <v>220</v>
      </c>
      <c r="O1233" s="20" cm="1">
        <f t="array" ref="O1233">IFERROR(INDEX(tblConsorcios[Parcela Mensal (R$)],MOD($J1233,ROWS(tblConsorcios[Produto]))+1),"")</f>
        <v>1917</v>
      </c>
      <c r="P1233" s="20" t="str" cm="1">
        <f t="array" ref="P1233">IFERROR(INDEX(tblClientes[Dividendo Mensal (R$)],INT($J1233/ROWS(tblConsorcios[Produto]))+1),"")</f>
        <v/>
      </c>
      <c r="Q1233" s="20" t="str">
        <f t="shared" si="58"/>
        <v/>
      </c>
      <c r="R1233">
        <f t="shared" si="59"/>
        <v>0</v>
      </c>
    </row>
    <row r="1234" spans="10:18" x14ac:dyDescent="0.2">
      <c r="J1234">
        <f t="shared" si="57"/>
        <v>1232</v>
      </c>
      <c r="K1234" t="str" cm="1">
        <f t="array" ref="K1234">IFERROR(INDEX(tblClientes[Cliente],INT($J1234/ROWS(tblConsorcios[Produto]))+1),"")</f>
        <v/>
      </c>
      <c r="L1234" t="str" cm="1">
        <f t="array" ref="L1234">IFERROR(INDEX(tblConsorcios[Produto],MOD($J1234,ROWS(tblConsorcios[Produto]))+1),"")</f>
        <v>Imóvel IE330 – 200m</v>
      </c>
      <c r="M1234" s="20" cm="1">
        <f t="array" ref="M1234">IFERROR(INDEX(tblConsorcios[Valor da Carta (R$)],MOD($J1234,ROWS(tblConsorcios[Produto]))+1),"")</f>
        <v>330000</v>
      </c>
      <c r="N1234" s="2" cm="1">
        <f t="array" ref="N1234">IFERROR(INDEX(tblConsorcios[Prazo (meses)],MOD($J1234,ROWS(tblConsorcios[Produto]))+1),"")</f>
        <v>200</v>
      </c>
      <c r="O1234" s="20" cm="1">
        <f t="array" ref="O1234">IFERROR(INDEX(tblConsorcios[Parcela Mensal (R$)],MOD($J1234,ROWS(tblConsorcios[Produto]))+1),"")</f>
        <v>2092.1999999999998</v>
      </c>
      <c r="P1234" s="20" t="str" cm="1">
        <f t="array" ref="P1234">IFERROR(INDEX(tblClientes[Dividendo Mensal (R$)],INT($J1234/ROWS(tblConsorcios[Produto]))+1),"")</f>
        <v/>
      </c>
      <c r="Q1234" s="20" t="str">
        <f t="shared" si="58"/>
        <v/>
      </c>
      <c r="R1234">
        <f t="shared" si="59"/>
        <v>0</v>
      </c>
    </row>
    <row r="1235" spans="10:18" x14ac:dyDescent="0.2">
      <c r="J1235">
        <f t="shared" si="57"/>
        <v>1233</v>
      </c>
      <c r="K1235" t="str" cm="1">
        <f t="array" ref="K1235">IFERROR(INDEX(tblClientes[Cliente],INT($J1235/ROWS(tblConsorcios[Produto]))+1),"")</f>
        <v/>
      </c>
      <c r="L1235" t="str" cm="1">
        <f t="array" ref="L1235">IFERROR(INDEX(tblConsorcios[Produto],MOD($J1235,ROWS(tblConsorcios[Produto]))+1),"")</f>
        <v>Imóvel IE300 – 240m</v>
      </c>
      <c r="M1235" s="20" cm="1">
        <f t="array" ref="M1235">IFERROR(INDEX(tblConsorcios[Valor da Carta (R$)],MOD($J1235,ROWS(tblConsorcios[Produto]))+1),"")</f>
        <v>300000</v>
      </c>
      <c r="N1235" s="2" cm="1">
        <f t="array" ref="N1235">IFERROR(INDEX(tblConsorcios[Prazo (meses)],MOD($J1235,ROWS(tblConsorcios[Produto]))+1),"")</f>
        <v>240</v>
      </c>
      <c r="O1235" s="20" cm="1">
        <f t="array" ref="O1235">IFERROR(INDEX(tblConsorcios[Parcela Mensal (R$)],MOD($J1235,ROWS(tblConsorcios[Produto]))+1),"")</f>
        <v>1610</v>
      </c>
      <c r="P1235" s="20" t="str" cm="1">
        <f t="array" ref="P1235">IFERROR(INDEX(tblClientes[Dividendo Mensal (R$)],INT($J1235/ROWS(tblConsorcios[Produto]))+1),"")</f>
        <v/>
      </c>
      <c r="Q1235" s="20" t="str">
        <f t="shared" si="58"/>
        <v/>
      </c>
      <c r="R1235">
        <f t="shared" si="59"/>
        <v>0</v>
      </c>
    </row>
    <row r="1236" spans="10:18" x14ac:dyDescent="0.2">
      <c r="J1236">
        <f t="shared" si="57"/>
        <v>1234</v>
      </c>
      <c r="K1236" t="str" cm="1">
        <f t="array" ref="K1236">IFERROR(INDEX(tblClientes[Cliente],INT($J1236/ROWS(tblConsorcios[Produto]))+1),"")</f>
        <v/>
      </c>
      <c r="L1236" t="str" cm="1">
        <f t="array" ref="L1236">IFERROR(INDEX(tblConsorcios[Produto],MOD($J1236,ROWS(tblConsorcios[Produto]))+1),"")</f>
        <v>Imóvel IE300 – 220m</v>
      </c>
      <c r="M1236" s="20" cm="1">
        <f t="array" ref="M1236">IFERROR(INDEX(tblConsorcios[Valor da Carta (R$)],MOD($J1236,ROWS(tblConsorcios[Produto]))+1),"")</f>
        <v>300000</v>
      </c>
      <c r="N1236" s="2" cm="1">
        <f t="array" ref="N1236">IFERROR(INDEX(tblConsorcios[Prazo (meses)],MOD($J1236,ROWS(tblConsorcios[Produto]))+1),"")</f>
        <v>220</v>
      </c>
      <c r="O1236" s="20" cm="1">
        <f t="array" ref="O1236">IFERROR(INDEX(tblConsorcios[Parcela Mensal (R$)],MOD($J1236,ROWS(tblConsorcios[Produto]))+1),"")</f>
        <v>1742.73</v>
      </c>
      <c r="P1236" s="20" t="str" cm="1">
        <f t="array" ref="P1236">IFERROR(INDEX(tblClientes[Dividendo Mensal (R$)],INT($J1236/ROWS(tblConsorcios[Produto]))+1),"")</f>
        <v/>
      </c>
      <c r="Q1236" s="20" t="str">
        <f t="shared" si="58"/>
        <v/>
      </c>
      <c r="R1236">
        <f t="shared" si="59"/>
        <v>0</v>
      </c>
    </row>
    <row r="1237" spans="10:18" x14ac:dyDescent="0.2">
      <c r="J1237">
        <f t="shared" si="57"/>
        <v>1235</v>
      </c>
      <c r="K1237" t="str" cm="1">
        <f t="array" ref="K1237">IFERROR(INDEX(tblClientes[Cliente],INT($J1237/ROWS(tblConsorcios[Produto]))+1),"")</f>
        <v/>
      </c>
      <c r="L1237" t="str" cm="1">
        <f t="array" ref="L1237">IFERROR(INDEX(tblConsorcios[Produto],MOD($J1237,ROWS(tblConsorcios[Produto]))+1),"")</f>
        <v>Imóvel IE300 – 200m</v>
      </c>
      <c r="M1237" s="20" cm="1">
        <f t="array" ref="M1237">IFERROR(INDEX(tblConsorcios[Valor da Carta (R$)],MOD($J1237,ROWS(tblConsorcios[Produto]))+1),"")</f>
        <v>300000</v>
      </c>
      <c r="N1237" s="2" cm="1">
        <f t="array" ref="N1237">IFERROR(INDEX(tblConsorcios[Prazo (meses)],MOD($J1237,ROWS(tblConsorcios[Produto]))+1),"")</f>
        <v>200</v>
      </c>
      <c r="O1237" s="20" cm="1">
        <f t="array" ref="O1237">IFERROR(INDEX(tblConsorcios[Parcela Mensal (R$)],MOD($J1237,ROWS(tblConsorcios[Produto]))+1),"")</f>
        <v>1902</v>
      </c>
      <c r="P1237" s="20" t="str" cm="1">
        <f t="array" ref="P1237">IFERROR(INDEX(tblClientes[Dividendo Mensal (R$)],INT($J1237/ROWS(tblConsorcios[Produto]))+1),"")</f>
        <v/>
      </c>
      <c r="Q1237" s="20" t="str">
        <f t="shared" si="58"/>
        <v/>
      </c>
      <c r="R1237">
        <f t="shared" si="59"/>
        <v>0</v>
      </c>
    </row>
    <row r="1238" spans="10:18" x14ac:dyDescent="0.2">
      <c r="J1238">
        <f t="shared" si="57"/>
        <v>1236</v>
      </c>
      <c r="K1238" t="str" cm="1">
        <f t="array" ref="K1238">IFERROR(INDEX(tblClientes[Cliente],INT($J1238/ROWS(tblConsorcios[Produto]))+1),"")</f>
        <v/>
      </c>
      <c r="L1238" t="str" cm="1">
        <f t="array" ref="L1238">IFERROR(INDEX(tblConsorcios[Produto],MOD($J1238,ROWS(tblConsorcios[Produto]))+1),"")</f>
        <v>Imóvel IE240 – 240m</v>
      </c>
      <c r="M1238" s="20" cm="1">
        <f t="array" ref="M1238">IFERROR(INDEX(tblConsorcios[Valor da Carta (R$)],MOD($J1238,ROWS(tblConsorcios[Produto]))+1),"")</f>
        <v>240000</v>
      </c>
      <c r="N1238" s="2" cm="1">
        <f t="array" ref="N1238">IFERROR(INDEX(tblConsorcios[Prazo (meses)],MOD($J1238,ROWS(tblConsorcios[Produto]))+1),"")</f>
        <v>240</v>
      </c>
      <c r="O1238" s="20" cm="1">
        <f t="array" ref="O1238">IFERROR(INDEX(tblConsorcios[Parcela Mensal (R$)],MOD($J1238,ROWS(tblConsorcios[Produto]))+1),"")</f>
        <v>1288</v>
      </c>
      <c r="P1238" s="20" t="str" cm="1">
        <f t="array" ref="P1238">IFERROR(INDEX(tblClientes[Dividendo Mensal (R$)],INT($J1238/ROWS(tblConsorcios[Produto]))+1),"")</f>
        <v/>
      </c>
      <c r="Q1238" s="20" t="str">
        <f t="shared" si="58"/>
        <v/>
      </c>
      <c r="R1238">
        <f t="shared" si="59"/>
        <v>0</v>
      </c>
    </row>
    <row r="1239" spans="10:18" x14ac:dyDescent="0.2">
      <c r="J1239">
        <f t="shared" si="57"/>
        <v>1237</v>
      </c>
      <c r="K1239" t="str" cm="1">
        <f t="array" ref="K1239">IFERROR(INDEX(tblClientes[Cliente],INT($J1239/ROWS(tblConsorcios[Produto]))+1),"")</f>
        <v/>
      </c>
      <c r="L1239" t="str" cm="1">
        <f t="array" ref="L1239">IFERROR(INDEX(tblConsorcios[Produto],MOD($J1239,ROWS(tblConsorcios[Produto]))+1),"")</f>
        <v>Imóvel IE240 – 220m</v>
      </c>
      <c r="M1239" s="20" cm="1">
        <f t="array" ref="M1239">IFERROR(INDEX(tblConsorcios[Valor da Carta (R$)],MOD($J1239,ROWS(tblConsorcios[Produto]))+1),"")</f>
        <v>240000</v>
      </c>
      <c r="N1239" s="2" cm="1">
        <f t="array" ref="N1239">IFERROR(INDEX(tblConsorcios[Prazo (meses)],MOD($J1239,ROWS(tblConsorcios[Produto]))+1),"")</f>
        <v>220</v>
      </c>
      <c r="O1239" s="20" cm="1">
        <f t="array" ref="O1239">IFERROR(INDEX(tblConsorcios[Parcela Mensal (R$)],MOD($J1239,ROWS(tblConsorcios[Produto]))+1),"")</f>
        <v>1394.18</v>
      </c>
      <c r="P1239" s="20" t="str" cm="1">
        <f t="array" ref="P1239">IFERROR(INDEX(tblClientes[Dividendo Mensal (R$)],INT($J1239/ROWS(tblConsorcios[Produto]))+1),"")</f>
        <v/>
      </c>
      <c r="Q1239" s="20" t="str">
        <f t="shared" si="58"/>
        <v/>
      </c>
      <c r="R1239">
        <f t="shared" si="59"/>
        <v>0</v>
      </c>
    </row>
    <row r="1240" spans="10:18" x14ac:dyDescent="0.2">
      <c r="J1240">
        <f t="shared" si="57"/>
        <v>1238</v>
      </c>
      <c r="K1240" t="str" cm="1">
        <f t="array" ref="K1240">IFERROR(INDEX(tblClientes[Cliente],INT($J1240/ROWS(tblConsorcios[Produto]))+1),"")</f>
        <v/>
      </c>
      <c r="L1240" t="str" cm="1">
        <f t="array" ref="L1240">IFERROR(INDEX(tblConsorcios[Produto],MOD($J1240,ROWS(tblConsorcios[Produto]))+1),"")</f>
        <v>Imóvel IE240 – 200m</v>
      </c>
      <c r="M1240" s="20" cm="1">
        <f t="array" ref="M1240">IFERROR(INDEX(tblConsorcios[Valor da Carta (R$)],MOD($J1240,ROWS(tblConsorcios[Produto]))+1),"")</f>
        <v>240000</v>
      </c>
      <c r="N1240" s="2" cm="1">
        <f t="array" ref="N1240">IFERROR(INDEX(tblConsorcios[Prazo (meses)],MOD($J1240,ROWS(tblConsorcios[Produto]))+1),"")</f>
        <v>200</v>
      </c>
      <c r="O1240" s="20" cm="1">
        <f t="array" ref="O1240">IFERROR(INDEX(tblConsorcios[Parcela Mensal (R$)],MOD($J1240,ROWS(tblConsorcios[Produto]))+1),"")</f>
        <v>1521.6</v>
      </c>
      <c r="P1240" s="20" t="str" cm="1">
        <f t="array" ref="P1240">IFERROR(INDEX(tblClientes[Dividendo Mensal (R$)],INT($J1240/ROWS(tblConsorcios[Produto]))+1),"")</f>
        <v/>
      </c>
      <c r="Q1240" s="20" t="str">
        <f t="shared" si="58"/>
        <v/>
      </c>
      <c r="R1240">
        <f t="shared" si="59"/>
        <v>0</v>
      </c>
    </row>
    <row r="1241" spans="10:18" x14ac:dyDescent="0.2">
      <c r="J1241">
        <f t="shared" si="57"/>
        <v>1239</v>
      </c>
      <c r="K1241" t="str" cm="1">
        <f t="array" ref="K1241">IFERROR(INDEX(tblClientes[Cliente],INT($J1241/ROWS(tblConsorcios[Produto]))+1),"")</f>
        <v/>
      </c>
      <c r="L1241" t="str" cm="1">
        <f t="array" ref="L1241">IFERROR(INDEX(tblConsorcios[Produto],MOD($J1241,ROWS(tblConsorcios[Produto]))+1),"")</f>
        <v>Imóvel IE230 – 240m</v>
      </c>
      <c r="M1241" s="20" cm="1">
        <f t="array" ref="M1241">IFERROR(INDEX(tblConsorcios[Valor da Carta (R$)],MOD($J1241,ROWS(tblConsorcios[Produto]))+1),"")</f>
        <v>230000</v>
      </c>
      <c r="N1241" s="2" cm="1">
        <f t="array" ref="N1241">IFERROR(INDEX(tblConsorcios[Prazo (meses)],MOD($J1241,ROWS(tblConsorcios[Produto]))+1),"")</f>
        <v>240</v>
      </c>
      <c r="O1241" s="20" cm="1">
        <f t="array" ref="O1241">IFERROR(INDEX(tblConsorcios[Parcela Mensal (R$)],MOD($J1241,ROWS(tblConsorcios[Produto]))+1),"")</f>
        <v>1234.33</v>
      </c>
      <c r="P1241" s="20" t="str" cm="1">
        <f t="array" ref="P1241">IFERROR(INDEX(tblClientes[Dividendo Mensal (R$)],INT($J1241/ROWS(tblConsorcios[Produto]))+1),"")</f>
        <v/>
      </c>
      <c r="Q1241" s="20" t="str">
        <f t="shared" si="58"/>
        <v/>
      </c>
      <c r="R1241">
        <f t="shared" si="59"/>
        <v>0</v>
      </c>
    </row>
    <row r="1242" spans="10:18" x14ac:dyDescent="0.2">
      <c r="J1242">
        <f t="shared" si="57"/>
        <v>1240</v>
      </c>
      <c r="K1242" t="str" cm="1">
        <f t="array" ref="K1242">IFERROR(INDEX(tblClientes[Cliente],INT($J1242/ROWS(tblConsorcios[Produto]))+1),"")</f>
        <v/>
      </c>
      <c r="L1242" t="str" cm="1">
        <f t="array" ref="L1242">IFERROR(INDEX(tblConsorcios[Produto],MOD($J1242,ROWS(tblConsorcios[Produto]))+1),"")</f>
        <v>Imóvel IE230 – 220m</v>
      </c>
      <c r="M1242" s="20" cm="1">
        <f t="array" ref="M1242">IFERROR(INDEX(tblConsorcios[Valor da Carta (R$)],MOD($J1242,ROWS(tblConsorcios[Produto]))+1),"")</f>
        <v>230000</v>
      </c>
      <c r="N1242" s="2" cm="1">
        <f t="array" ref="N1242">IFERROR(INDEX(tblConsorcios[Prazo (meses)],MOD($J1242,ROWS(tblConsorcios[Produto]))+1),"")</f>
        <v>220</v>
      </c>
      <c r="O1242" s="20" cm="1">
        <f t="array" ref="O1242">IFERROR(INDEX(tblConsorcios[Parcela Mensal (R$)],MOD($J1242,ROWS(tblConsorcios[Produto]))+1),"")</f>
        <v>1336.09</v>
      </c>
      <c r="P1242" s="20" t="str" cm="1">
        <f t="array" ref="P1242">IFERROR(INDEX(tblClientes[Dividendo Mensal (R$)],INT($J1242/ROWS(tblConsorcios[Produto]))+1),"")</f>
        <v/>
      </c>
      <c r="Q1242" s="20" t="str">
        <f t="shared" si="58"/>
        <v/>
      </c>
      <c r="R1242">
        <f t="shared" si="59"/>
        <v>0</v>
      </c>
    </row>
    <row r="1243" spans="10:18" x14ac:dyDescent="0.2">
      <c r="J1243">
        <f t="shared" si="57"/>
        <v>1241</v>
      </c>
      <c r="K1243" t="str" cm="1">
        <f t="array" ref="K1243">IFERROR(INDEX(tblClientes[Cliente],INT($J1243/ROWS(tblConsorcios[Produto]))+1),"")</f>
        <v/>
      </c>
      <c r="L1243" t="str" cm="1">
        <f t="array" ref="L1243">IFERROR(INDEX(tblConsorcios[Produto],MOD($J1243,ROWS(tblConsorcios[Produto]))+1),"")</f>
        <v>Imóvel IE230 – 200m</v>
      </c>
      <c r="M1243" s="20" cm="1">
        <f t="array" ref="M1243">IFERROR(INDEX(tblConsorcios[Valor da Carta (R$)],MOD($J1243,ROWS(tblConsorcios[Produto]))+1),"")</f>
        <v>230000</v>
      </c>
      <c r="N1243" s="2" cm="1">
        <f t="array" ref="N1243">IFERROR(INDEX(tblConsorcios[Prazo (meses)],MOD($J1243,ROWS(tblConsorcios[Produto]))+1),"")</f>
        <v>200</v>
      </c>
      <c r="O1243" s="20" cm="1">
        <f t="array" ref="O1243">IFERROR(INDEX(tblConsorcios[Parcela Mensal (R$)],MOD($J1243,ROWS(tblConsorcios[Produto]))+1),"")</f>
        <v>1458.2</v>
      </c>
      <c r="P1243" s="20" t="str" cm="1">
        <f t="array" ref="P1243">IFERROR(INDEX(tblClientes[Dividendo Mensal (R$)],INT($J1243/ROWS(tblConsorcios[Produto]))+1),"")</f>
        <v/>
      </c>
      <c r="Q1243" s="20" t="str">
        <f t="shared" si="58"/>
        <v/>
      </c>
      <c r="R1243">
        <f t="shared" si="59"/>
        <v>0</v>
      </c>
    </row>
    <row r="1244" spans="10:18" x14ac:dyDescent="0.2">
      <c r="J1244">
        <f t="shared" si="57"/>
        <v>1242</v>
      </c>
      <c r="K1244" t="str" cm="1">
        <f t="array" ref="K1244">IFERROR(INDEX(tblClientes[Cliente],INT($J1244/ROWS(tblConsorcios[Produto]))+1),"")</f>
        <v/>
      </c>
      <c r="L1244" t="str" cm="1">
        <f t="array" ref="L1244">IFERROR(INDEX(tblConsorcios[Produto],MOD($J1244,ROWS(tblConsorcios[Produto]))+1),"")</f>
        <v>Imóvel IE220 – 240m</v>
      </c>
      <c r="M1244" s="20" cm="1">
        <f t="array" ref="M1244">IFERROR(INDEX(tblConsorcios[Valor da Carta (R$)],MOD($J1244,ROWS(tblConsorcios[Produto]))+1),"")</f>
        <v>220000</v>
      </c>
      <c r="N1244" s="2" cm="1">
        <f t="array" ref="N1244">IFERROR(INDEX(tblConsorcios[Prazo (meses)],MOD($J1244,ROWS(tblConsorcios[Produto]))+1),"")</f>
        <v>240</v>
      </c>
      <c r="O1244" s="20" cm="1">
        <f t="array" ref="O1244">IFERROR(INDEX(tblConsorcios[Parcela Mensal (R$)],MOD($J1244,ROWS(tblConsorcios[Produto]))+1),"")</f>
        <v>1180.67</v>
      </c>
      <c r="P1244" s="20" t="str" cm="1">
        <f t="array" ref="P1244">IFERROR(INDEX(tblClientes[Dividendo Mensal (R$)],INT($J1244/ROWS(tblConsorcios[Produto]))+1),"")</f>
        <v/>
      </c>
      <c r="Q1244" s="20" t="str">
        <f t="shared" si="58"/>
        <v/>
      </c>
      <c r="R1244">
        <f t="shared" si="59"/>
        <v>0</v>
      </c>
    </row>
    <row r="1245" spans="10:18" x14ac:dyDescent="0.2">
      <c r="J1245">
        <f t="shared" si="57"/>
        <v>1243</v>
      </c>
      <c r="K1245" t="str" cm="1">
        <f t="array" ref="K1245">IFERROR(INDEX(tblClientes[Cliente],INT($J1245/ROWS(tblConsorcios[Produto]))+1),"")</f>
        <v/>
      </c>
      <c r="L1245" t="str" cm="1">
        <f t="array" ref="L1245">IFERROR(INDEX(tblConsorcios[Produto],MOD($J1245,ROWS(tblConsorcios[Produto]))+1),"")</f>
        <v>Imóvel IE220 – 220m</v>
      </c>
      <c r="M1245" s="20" cm="1">
        <f t="array" ref="M1245">IFERROR(INDEX(tblConsorcios[Valor da Carta (R$)],MOD($J1245,ROWS(tblConsorcios[Produto]))+1),"")</f>
        <v>220000</v>
      </c>
      <c r="N1245" s="2" cm="1">
        <f t="array" ref="N1245">IFERROR(INDEX(tblConsorcios[Prazo (meses)],MOD($J1245,ROWS(tblConsorcios[Produto]))+1),"")</f>
        <v>220</v>
      </c>
      <c r="O1245" s="20" cm="1">
        <f t="array" ref="O1245">IFERROR(INDEX(tblConsorcios[Parcela Mensal (R$)],MOD($J1245,ROWS(tblConsorcios[Produto]))+1),"")</f>
        <v>1278</v>
      </c>
      <c r="P1245" s="20" t="str" cm="1">
        <f t="array" ref="P1245">IFERROR(INDEX(tblClientes[Dividendo Mensal (R$)],INT($J1245/ROWS(tblConsorcios[Produto]))+1),"")</f>
        <v/>
      </c>
      <c r="Q1245" s="20" t="str">
        <f t="shared" si="58"/>
        <v/>
      </c>
      <c r="R1245">
        <f t="shared" si="59"/>
        <v>0</v>
      </c>
    </row>
    <row r="1246" spans="10:18" x14ac:dyDescent="0.2">
      <c r="J1246">
        <f t="shared" si="57"/>
        <v>1244</v>
      </c>
      <c r="K1246" t="str" cm="1">
        <f t="array" ref="K1246">IFERROR(INDEX(tblClientes[Cliente],INT($J1246/ROWS(tblConsorcios[Produto]))+1),"")</f>
        <v/>
      </c>
      <c r="L1246" t="str" cm="1">
        <f t="array" ref="L1246">IFERROR(INDEX(tblConsorcios[Produto],MOD($J1246,ROWS(tblConsorcios[Produto]))+1),"")</f>
        <v>Imóvel IE220 – 200m</v>
      </c>
      <c r="M1246" s="20" cm="1">
        <f t="array" ref="M1246">IFERROR(INDEX(tblConsorcios[Valor da Carta (R$)],MOD($J1246,ROWS(tblConsorcios[Produto]))+1),"")</f>
        <v>220000</v>
      </c>
      <c r="N1246" s="2" cm="1">
        <f t="array" ref="N1246">IFERROR(INDEX(tblConsorcios[Prazo (meses)],MOD($J1246,ROWS(tblConsorcios[Produto]))+1),"")</f>
        <v>200</v>
      </c>
      <c r="O1246" s="20" cm="1">
        <f t="array" ref="O1246">IFERROR(INDEX(tblConsorcios[Parcela Mensal (R$)],MOD($J1246,ROWS(tblConsorcios[Produto]))+1),"")</f>
        <v>1394.8</v>
      </c>
      <c r="P1246" s="20" t="str" cm="1">
        <f t="array" ref="P1246">IFERROR(INDEX(tblClientes[Dividendo Mensal (R$)],INT($J1246/ROWS(tblConsorcios[Produto]))+1),"")</f>
        <v/>
      </c>
      <c r="Q1246" s="20" t="str">
        <f t="shared" si="58"/>
        <v/>
      </c>
      <c r="R1246">
        <f t="shared" si="59"/>
        <v>0</v>
      </c>
    </row>
    <row r="1247" spans="10:18" x14ac:dyDescent="0.2">
      <c r="J1247">
        <f t="shared" si="57"/>
        <v>1245</v>
      </c>
      <c r="K1247" t="str" cm="1">
        <f t="array" ref="K1247">IFERROR(INDEX(tblClientes[Cliente],INT($J1247/ROWS(tblConsorcios[Produto]))+1),"")</f>
        <v/>
      </c>
      <c r="L1247" t="str" cm="1">
        <f t="array" ref="L1247">IFERROR(INDEX(tblConsorcios[Produto],MOD($J1247,ROWS(tblConsorcios[Produto]))+1),"")</f>
        <v>Imóvel IE200 – 240m</v>
      </c>
      <c r="M1247" s="20" cm="1">
        <f t="array" ref="M1247">IFERROR(INDEX(tblConsorcios[Valor da Carta (R$)],MOD($J1247,ROWS(tblConsorcios[Produto]))+1),"")</f>
        <v>200000</v>
      </c>
      <c r="N1247" s="2" cm="1">
        <f t="array" ref="N1247">IFERROR(INDEX(tblConsorcios[Prazo (meses)],MOD($J1247,ROWS(tblConsorcios[Produto]))+1),"")</f>
        <v>240</v>
      </c>
      <c r="O1247" s="20" cm="1">
        <f t="array" ref="O1247">IFERROR(INDEX(tblConsorcios[Parcela Mensal (R$)],MOD($J1247,ROWS(tblConsorcios[Produto]))+1),"")</f>
        <v>1073.33</v>
      </c>
      <c r="P1247" s="20" t="str" cm="1">
        <f t="array" ref="P1247">IFERROR(INDEX(tblClientes[Dividendo Mensal (R$)],INT($J1247/ROWS(tblConsorcios[Produto]))+1),"")</f>
        <v/>
      </c>
      <c r="Q1247" s="20" t="str">
        <f t="shared" si="58"/>
        <v/>
      </c>
      <c r="R1247">
        <f t="shared" si="59"/>
        <v>0</v>
      </c>
    </row>
    <row r="1248" spans="10:18" x14ac:dyDescent="0.2">
      <c r="J1248">
        <f t="shared" si="57"/>
        <v>1246</v>
      </c>
      <c r="K1248" t="str" cm="1">
        <f t="array" ref="K1248">IFERROR(INDEX(tblClientes[Cliente],INT($J1248/ROWS(tblConsorcios[Produto]))+1),"")</f>
        <v/>
      </c>
      <c r="L1248" t="str" cm="1">
        <f t="array" ref="L1248">IFERROR(INDEX(tblConsorcios[Produto],MOD($J1248,ROWS(tblConsorcios[Produto]))+1),"")</f>
        <v>Imóvel IE200 – 220m</v>
      </c>
      <c r="M1248" s="20" cm="1">
        <f t="array" ref="M1248">IFERROR(INDEX(tblConsorcios[Valor da Carta (R$)],MOD($J1248,ROWS(tblConsorcios[Produto]))+1),"")</f>
        <v>200000</v>
      </c>
      <c r="N1248" s="2" cm="1">
        <f t="array" ref="N1248">IFERROR(INDEX(tblConsorcios[Prazo (meses)],MOD($J1248,ROWS(tblConsorcios[Produto]))+1),"")</f>
        <v>220</v>
      </c>
      <c r="O1248" s="20" cm="1">
        <f t="array" ref="O1248">IFERROR(INDEX(tblConsorcios[Parcela Mensal (R$)],MOD($J1248,ROWS(tblConsorcios[Produto]))+1),"")</f>
        <v>1161.82</v>
      </c>
      <c r="P1248" s="20" t="str" cm="1">
        <f t="array" ref="P1248">IFERROR(INDEX(tblClientes[Dividendo Mensal (R$)],INT($J1248/ROWS(tblConsorcios[Produto]))+1),"")</f>
        <v/>
      </c>
      <c r="Q1248" s="20" t="str">
        <f t="shared" si="58"/>
        <v/>
      </c>
      <c r="R1248">
        <f t="shared" si="59"/>
        <v>0</v>
      </c>
    </row>
    <row r="1249" spans="10:18" x14ac:dyDescent="0.2">
      <c r="J1249">
        <f t="shared" si="57"/>
        <v>1247</v>
      </c>
      <c r="K1249" t="str" cm="1">
        <f t="array" ref="K1249">IFERROR(INDEX(tblClientes[Cliente],INT($J1249/ROWS(tblConsorcios[Produto]))+1),"")</f>
        <v/>
      </c>
      <c r="L1249" t="str" cm="1">
        <f t="array" ref="L1249">IFERROR(INDEX(tblConsorcios[Produto],MOD($J1249,ROWS(tblConsorcios[Produto]))+1),"")</f>
        <v>Imóvel IE200 – 200m</v>
      </c>
      <c r="M1249" s="20" cm="1">
        <f t="array" ref="M1249">IFERROR(INDEX(tblConsorcios[Valor da Carta (R$)],MOD($J1249,ROWS(tblConsorcios[Produto]))+1),"")</f>
        <v>200000</v>
      </c>
      <c r="N1249" s="2" cm="1">
        <f t="array" ref="N1249">IFERROR(INDEX(tblConsorcios[Prazo (meses)],MOD($J1249,ROWS(tblConsorcios[Produto]))+1),"")</f>
        <v>200</v>
      </c>
      <c r="O1249" s="20" cm="1">
        <f t="array" ref="O1249">IFERROR(INDEX(tblConsorcios[Parcela Mensal (R$)],MOD($J1249,ROWS(tblConsorcios[Produto]))+1),"")</f>
        <v>1268</v>
      </c>
      <c r="P1249" s="20" t="str" cm="1">
        <f t="array" ref="P1249">IFERROR(INDEX(tblClientes[Dividendo Mensal (R$)],INT($J1249/ROWS(tblConsorcios[Produto]))+1),"")</f>
        <v/>
      </c>
      <c r="Q1249" s="20" t="str">
        <f t="shared" si="58"/>
        <v/>
      </c>
      <c r="R1249">
        <f t="shared" si="59"/>
        <v>0</v>
      </c>
    </row>
    <row r="1250" spans="10:18" x14ac:dyDescent="0.2">
      <c r="J1250">
        <f t="shared" si="57"/>
        <v>1248</v>
      </c>
      <c r="K1250" t="str" cm="1">
        <f t="array" ref="K1250">IFERROR(INDEX(tblClientes[Cliente],INT($J1250/ROWS(tblConsorcios[Produto]))+1),"")</f>
        <v/>
      </c>
      <c r="L1250" t="str" cm="1">
        <f t="array" ref="L1250">IFERROR(INDEX(tblConsorcios[Produto],MOD($J1250,ROWS(tblConsorcios[Produto]))+1),"")</f>
        <v>Imóvel IE150 – 240m</v>
      </c>
      <c r="M1250" s="20" cm="1">
        <f t="array" ref="M1250">IFERROR(INDEX(tblConsorcios[Valor da Carta (R$)],MOD($J1250,ROWS(tblConsorcios[Produto]))+1),"")</f>
        <v>150000</v>
      </c>
      <c r="N1250" s="2" cm="1">
        <f t="array" ref="N1250">IFERROR(INDEX(tblConsorcios[Prazo (meses)],MOD($J1250,ROWS(tblConsorcios[Produto]))+1),"")</f>
        <v>240</v>
      </c>
      <c r="O1250" s="20" cm="1">
        <f t="array" ref="O1250">IFERROR(INDEX(tblConsorcios[Parcela Mensal (R$)],MOD($J1250,ROWS(tblConsorcios[Produto]))+1),"")</f>
        <v>805</v>
      </c>
      <c r="P1250" s="20" t="str" cm="1">
        <f t="array" ref="P1250">IFERROR(INDEX(tblClientes[Dividendo Mensal (R$)],INT($J1250/ROWS(tblConsorcios[Produto]))+1),"")</f>
        <v/>
      </c>
      <c r="Q1250" s="20" t="str">
        <f t="shared" si="58"/>
        <v/>
      </c>
      <c r="R1250">
        <f t="shared" si="59"/>
        <v>0</v>
      </c>
    </row>
    <row r="1251" spans="10:18" x14ac:dyDescent="0.2">
      <c r="J1251">
        <f t="shared" si="57"/>
        <v>1249</v>
      </c>
      <c r="K1251" t="str" cm="1">
        <f t="array" ref="K1251">IFERROR(INDEX(tblClientes[Cliente],INT($J1251/ROWS(tblConsorcios[Produto]))+1),"")</f>
        <v/>
      </c>
      <c r="L1251" t="str" cm="1">
        <f t="array" ref="L1251">IFERROR(INDEX(tblConsorcios[Produto],MOD($J1251,ROWS(tblConsorcios[Produto]))+1),"")</f>
        <v>Imóvel IE150 – 220m</v>
      </c>
      <c r="M1251" s="20" cm="1">
        <f t="array" ref="M1251">IFERROR(INDEX(tblConsorcios[Valor da Carta (R$)],MOD($J1251,ROWS(tblConsorcios[Produto]))+1),"")</f>
        <v>150000</v>
      </c>
      <c r="N1251" s="2" cm="1">
        <f t="array" ref="N1251">IFERROR(INDEX(tblConsorcios[Prazo (meses)],MOD($J1251,ROWS(tblConsorcios[Produto]))+1),"")</f>
        <v>220</v>
      </c>
      <c r="O1251" s="20" cm="1">
        <f t="array" ref="O1251">IFERROR(INDEX(tblConsorcios[Parcela Mensal (R$)],MOD($J1251,ROWS(tblConsorcios[Produto]))+1),"")</f>
        <v>871.36</v>
      </c>
      <c r="P1251" s="20" t="str" cm="1">
        <f t="array" ref="P1251">IFERROR(INDEX(tblClientes[Dividendo Mensal (R$)],INT($J1251/ROWS(tblConsorcios[Produto]))+1),"")</f>
        <v/>
      </c>
      <c r="Q1251" s="20" t="str">
        <f t="shared" si="58"/>
        <v/>
      </c>
      <c r="R1251">
        <f t="shared" si="59"/>
        <v>0</v>
      </c>
    </row>
    <row r="1252" spans="10:18" x14ac:dyDescent="0.2">
      <c r="J1252">
        <f t="shared" si="57"/>
        <v>1250</v>
      </c>
      <c r="K1252" t="str" cm="1">
        <f t="array" ref="K1252">IFERROR(INDEX(tblClientes[Cliente],INT($J1252/ROWS(tblConsorcios[Produto]))+1),"")</f>
        <v/>
      </c>
      <c r="L1252" t="str" cm="1">
        <f t="array" ref="L1252">IFERROR(INDEX(tblConsorcios[Produto],MOD($J1252,ROWS(tblConsorcios[Produto]))+1),"")</f>
        <v>Imóvel IE150 – 200m</v>
      </c>
      <c r="M1252" s="20" cm="1">
        <f t="array" ref="M1252">IFERROR(INDEX(tblConsorcios[Valor da Carta (R$)],MOD($J1252,ROWS(tblConsorcios[Produto]))+1),"")</f>
        <v>150000</v>
      </c>
      <c r="N1252" s="2" cm="1">
        <f t="array" ref="N1252">IFERROR(INDEX(tblConsorcios[Prazo (meses)],MOD($J1252,ROWS(tblConsorcios[Produto]))+1),"")</f>
        <v>200</v>
      </c>
      <c r="O1252" s="20" cm="1">
        <f t="array" ref="O1252">IFERROR(INDEX(tblConsorcios[Parcela Mensal (R$)],MOD($J1252,ROWS(tblConsorcios[Produto]))+1),"")</f>
        <v>951</v>
      </c>
      <c r="P1252" s="20" t="str" cm="1">
        <f t="array" ref="P1252">IFERROR(INDEX(tblClientes[Dividendo Mensal (R$)],INT($J1252/ROWS(tblConsorcios[Produto]))+1),"")</f>
        <v/>
      </c>
      <c r="Q1252" s="20" t="str">
        <f t="shared" si="58"/>
        <v/>
      </c>
      <c r="R1252">
        <f t="shared" si="59"/>
        <v>0</v>
      </c>
    </row>
    <row r="1253" spans="10:18" x14ac:dyDescent="0.2">
      <c r="J1253">
        <f t="shared" si="57"/>
        <v>1251</v>
      </c>
      <c r="K1253" t="str" cm="1">
        <f t="array" ref="K1253">IFERROR(INDEX(tblClientes[Cliente],INT($J1253/ROWS(tblConsorcios[Produto]))+1),"")</f>
        <v/>
      </c>
      <c r="L1253" t="str" cm="1">
        <f t="array" ref="L1253">IFERROR(INDEX(tblConsorcios[Produto],MOD($J1253,ROWS(tblConsorcios[Produto]))+1),"")</f>
        <v>Imóvel IE140 – 240m</v>
      </c>
      <c r="M1253" s="20" cm="1">
        <f t="array" ref="M1253">IFERROR(INDEX(tblConsorcios[Valor da Carta (R$)],MOD($J1253,ROWS(tblConsorcios[Produto]))+1),"")</f>
        <v>140000</v>
      </c>
      <c r="N1253" s="2" cm="1">
        <f t="array" ref="N1253">IFERROR(INDEX(tblConsorcios[Prazo (meses)],MOD($J1253,ROWS(tblConsorcios[Produto]))+1),"")</f>
        <v>240</v>
      </c>
      <c r="O1253" s="20" cm="1">
        <f t="array" ref="O1253">IFERROR(INDEX(tblConsorcios[Parcela Mensal (R$)],MOD($J1253,ROWS(tblConsorcios[Produto]))+1),"")</f>
        <v>751.33</v>
      </c>
      <c r="P1253" s="20" t="str" cm="1">
        <f t="array" ref="P1253">IFERROR(INDEX(tblClientes[Dividendo Mensal (R$)],INT($J1253/ROWS(tblConsorcios[Produto]))+1),"")</f>
        <v/>
      </c>
      <c r="Q1253" s="20" t="str">
        <f t="shared" si="58"/>
        <v/>
      </c>
      <c r="R1253">
        <f t="shared" si="59"/>
        <v>0</v>
      </c>
    </row>
    <row r="1254" spans="10:18" x14ac:dyDescent="0.2">
      <c r="J1254">
        <f t="shared" si="57"/>
        <v>1252</v>
      </c>
      <c r="K1254" t="str" cm="1">
        <f t="array" ref="K1254">IFERROR(INDEX(tblClientes[Cliente],INT($J1254/ROWS(tblConsorcios[Produto]))+1),"")</f>
        <v/>
      </c>
      <c r="L1254" t="str" cm="1">
        <f t="array" ref="L1254">IFERROR(INDEX(tblConsorcios[Produto],MOD($J1254,ROWS(tblConsorcios[Produto]))+1),"")</f>
        <v>Imóvel IE140 – 220m</v>
      </c>
      <c r="M1254" s="20" cm="1">
        <f t="array" ref="M1254">IFERROR(INDEX(tblConsorcios[Valor da Carta (R$)],MOD($J1254,ROWS(tblConsorcios[Produto]))+1),"")</f>
        <v>140000</v>
      </c>
      <c r="N1254" s="2" cm="1">
        <f t="array" ref="N1254">IFERROR(INDEX(tblConsorcios[Prazo (meses)],MOD($J1254,ROWS(tblConsorcios[Produto]))+1),"")</f>
        <v>220</v>
      </c>
      <c r="O1254" s="20" cm="1">
        <f t="array" ref="O1254">IFERROR(INDEX(tblConsorcios[Parcela Mensal (R$)],MOD($J1254,ROWS(tblConsorcios[Produto]))+1),"")</f>
        <v>813.27</v>
      </c>
      <c r="P1254" s="20" t="str" cm="1">
        <f t="array" ref="P1254">IFERROR(INDEX(tblClientes[Dividendo Mensal (R$)],INT($J1254/ROWS(tblConsorcios[Produto]))+1),"")</f>
        <v/>
      </c>
      <c r="Q1254" s="20" t="str">
        <f t="shared" si="58"/>
        <v/>
      </c>
      <c r="R1254">
        <f t="shared" si="59"/>
        <v>0</v>
      </c>
    </row>
    <row r="1255" spans="10:18" x14ac:dyDescent="0.2">
      <c r="J1255">
        <f t="shared" si="57"/>
        <v>1253</v>
      </c>
      <c r="K1255" t="str" cm="1">
        <f t="array" ref="K1255">IFERROR(INDEX(tblClientes[Cliente],INT($J1255/ROWS(tblConsorcios[Produto]))+1),"")</f>
        <v/>
      </c>
      <c r="L1255" t="str" cm="1">
        <f t="array" ref="L1255">IFERROR(INDEX(tblConsorcios[Produto],MOD($J1255,ROWS(tblConsorcios[Produto]))+1),"")</f>
        <v>Imóvel IE140 – 200m</v>
      </c>
      <c r="M1255" s="20" cm="1">
        <f t="array" ref="M1255">IFERROR(INDEX(tblConsorcios[Valor da Carta (R$)],MOD($J1255,ROWS(tblConsorcios[Produto]))+1),"")</f>
        <v>140000</v>
      </c>
      <c r="N1255" s="2" cm="1">
        <f t="array" ref="N1255">IFERROR(INDEX(tblConsorcios[Prazo (meses)],MOD($J1255,ROWS(tblConsorcios[Produto]))+1),"")</f>
        <v>200</v>
      </c>
      <c r="O1255" s="20" cm="1">
        <f t="array" ref="O1255">IFERROR(INDEX(tblConsorcios[Parcela Mensal (R$)],MOD($J1255,ROWS(tblConsorcios[Produto]))+1),"")</f>
        <v>887.6</v>
      </c>
      <c r="P1255" s="20" t="str" cm="1">
        <f t="array" ref="P1255">IFERROR(INDEX(tblClientes[Dividendo Mensal (R$)],INT($J1255/ROWS(tblConsorcios[Produto]))+1),"")</f>
        <v/>
      </c>
      <c r="Q1255" s="20" t="str">
        <f t="shared" si="58"/>
        <v/>
      </c>
      <c r="R1255">
        <f t="shared" si="59"/>
        <v>0</v>
      </c>
    </row>
    <row r="1256" spans="10:18" x14ac:dyDescent="0.2">
      <c r="J1256">
        <f t="shared" si="57"/>
        <v>1254</v>
      </c>
      <c r="K1256" t="str" cm="1">
        <f t="array" ref="K1256">IFERROR(INDEX(tblClientes[Cliente],INT($J1256/ROWS(tblConsorcios[Produto]))+1),"")</f>
        <v/>
      </c>
      <c r="L1256" t="str" cm="1">
        <f t="array" ref="L1256">IFERROR(INDEX(tblConsorcios[Produto],MOD($J1256,ROWS(tblConsorcios[Produto]))+1),"")</f>
        <v>Imóvel IE130 – 240m</v>
      </c>
      <c r="M1256" s="20" cm="1">
        <f t="array" ref="M1256">IFERROR(INDEX(tblConsorcios[Valor da Carta (R$)],MOD($J1256,ROWS(tblConsorcios[Produto]))+1),"")</f>
        <v>130000</v>
      </c>
      <c r="N1256" s="2" cm="1">
        <f t="array" ref="N1256">IFERROR(INDEX(tblConsorcios[Prazo (meses)],MOD($J1256,ROWS(tblConsorcios[Produto]))+1),"")</f>
        <v>240</v>
      </c>
      <c r="O1256" s="20" cm="1">
        <f t="array" ref="O1256">IFERROR(INDEX(tblConsorcios[Parcela Mensal (R$)],MOD($J1256,ROWS(tblConsorcios[Produto]))+1),"")</f>
        <v>697.67</v>
      </c>
      <c r="P1256" s="20" t="str" cm="1">
        <f t="array" ref="P1256">IFERROR(INDEX(tblClientes[Dividendo Mensal (R$)],INT($J1256/ROWS(tblConsorcios[Produto]))+1),"")</f>
        <v/>
      </c>
      <c r="Q1256" s="20" t="str">
        <f t="shared" si="58"/>
        <v/>
      </c>
      <c r="R1256">
        <f t="shared" si="59"/>
        <v>0</v>
      </c>
    </row>
    <row r="1257" spans="10:18" x14ac:dyDescent="0.2">
      <c r="J1257">
        <f t="shared" si="57"/>
        <v>1255</v>
      </c>
      <c r="K1257" t="str" cm="1">
        <f t="array" ref="K1257">IFERROR(INDEX(tblClientes[Cliente],INT($J1257/ROWS(tblConsorcios[Produto]))+1),"")</f>
        <v/>
      </c>
      <c r="L1257" t="str" cm="1">
        <f t="array" ref="L1257">IFERROR(INDEX(tblConsorcios[Produto],MOD($J1257,ROWS(tblConsorcios[Produto]))+1),"")</f>
        <v>Imóvel IE130 – 220m</v>
      </c>
      <c r="M1257" s="20" cm="1">
        <f t="array" ref="M1257">IFERROR(INDEX(tblConsorcios[Valor da Carta (R$)],MOD($J1257,ROWS(tblConsorcios[Produto]))+1),"")</f>
        <v>130000</v>
      </c>
      <c r="N1257" s="2" cm="1">
        <f t="array" ref="N1257">IFERROR(INDEX(tblConsorcios[Prazo (meses)],MOD($J1257,ROWS(tblConsorcios[Produto]))+1),"")</f>
        <v>220</v>
      </c>
      <c r="O1257" s="20" cm="1">
        <f t="array" ref="O1257">IFERROR(INDEX(tblConsorcios[Parcela Mensal (R$)],MOD($J1257,ROWS(tblConsorcios[Produto]))+1),"")</f>
        <v>755.18</v>
      </c>
      <c r="P1257" s="20" t="str" cm="1">
        <f t="array" ref="P1257">IFERROR(INDEX(tblClientes[Dividendo Mensal (R$)],INT($J1257/ROWS(tblConsorcios[Produto]))+1),"")</f>
        <v/>
      </c>
      <c r="Q1257" s="20" t="str">
        <f t="shared" si="58"/>
        <v/>
      </c>
      <c r="R1257">
        <f t="shared" si="59"/>
        <v>0</v>
      </c>
    </row>
    <row r="1258" spans="10:18" x14ac:dyDescent="0.2">
      <c r="J1258">
        <f t="shared" si="57"/>
        <v>1256</v>
      </c>
      <c r="K1258" t="str" cm="1">
        <f t="array" ref="K1258">IFERROR(INDEX(tblClientes[Cliente],INT($J1258/ROWS(tblConsorcios[Produto]))+1),"")</f>
        <v/>
      </c>
      <c r="L1258" t="str" cm="1">
        <f t="array" ref="L1258">IFERROR(INDEX(tblConsorcios[Produto],MOD($J1258,ROWS(tblConsorcios[Produto]))+1),"")</f>
        <v>Imóvel IE130 – 200m</v>
      </c>
      <c r="M1258" s="20" cm="1">
        <f t="array" ref="M1258">IFERROR(INDEX(tblConsorcios[Valor da Carta (R$)],MOD($J1258,ROWS(tblConsorcios[Produto]))+1),"")</f>
        <v>130000</v>
      </c>
      <c r="N1258" s="2" cm="1">
        <f t="array" ref="N1258">IFERROR(INDEX(tblConsorcios[Prazo (meses)],MOD($J1258,ROWS(tblConsorcios[Produto]))+1),"")</f>
        <v>200</v>
      </c>
      <c r="O1258" s="20" cm="1">
        <f t="array" ref="O1258">IFERROR(INDEX(tblConsorcios[Parcela Mensal (R$)],MOD($J1258,ROWS(tblConsorcios[Produto]))+1),"")</f>
        <v>824.2</v>
      </c>
      <c r="P1258" s="20" t="str" cm="1">
        <f t="array" ref="P1258">IFERROR(INDEX(tblClientes[Dividendo Mensal (R$)],INT($J1258/ROWS(tblConsorcios[Produto]))+1),"")</f>
        <v/>
      </c>
      <c r="Q1258" s="20" t="str">
        <f t="shared" si="58"/>
        <v/>
      </c>
      <c r="R1258">
        <f t="shared" si="59"/>
        <v>0</v>
      </c>
    </row>
    <row r="1259" spans="10:18" x14ac:dyDescent="0.2">
      <c r="J1259">
        <f t="shared" si="57"/>
        <v>1257</v>
      </c>
      <c r="K1259" t="str" cm="1">
        <f t="array" ref="K1259">IFERROR(INDEX(tblClientes[Cliente],INT($J1259/ROWS(tblConsorcios[Produto]))+1),"")</f>
        <v/>
      </c>
      <c r="L1259" t="str" cm="1">
        <f t="array" ref="L1259">IFERROR(INDEX(tblConsorcios[Produto],MOD($J1259,ROWS(tblConsorcios[Produto]))+1),"")</f>
        <v>Imóvel IE120 – 240m</v>
      </c>
      <c r="M1259" s="20" cm="1">
        <f t="array" ref="M1259">IFERROR(INDEX(tblConsorcios[Valor da Carta (R$)],MOD($J1259,ROWS(tblConsorcios[Produto]))+1),"")</f>
        <v>120000</v>
      </c>
      <c r="N1259" s="2" cm="1">
        <f t="array" ref="N1259">IFERROR(INDEX(tblConsorcios[Prazo (meses)],MOD($J1259,ROWS(tblConsorcios[Produto]))+1),"")</f>
        <v>240</v>
      </c>
      <c r="O1259" s="20" cm="1">
        <f t="array" ref="O1259">IFERROR(INDEX(tblConsorcios[Parcela Mensal (R$)],MOD($J1259,ROWS(tblConsorcios[Produto]))+1),"")</f>
        <v>644</v>
      </c>
      <c r="P1259" s="20" t="str" cm="1">
        <f t="array" ref="P1259">IFERROR(INDEX(tblClientes[Dividendo Mensal (R$)],INT($J1259/ROWS(tblConsorcios[Produto]))+1),"")</f>
        <v/>
      </c>
      <c r="Q1259" s="20" t="str">
        <f t="shared" si="58"/>
        <v/>
      </c>
      <c r="R1259">
        <f t="shared" si="59"/>
        <v>0</v>
      </c>
    </row>
    <row r="1260" spans="10:18" x14ac:dyDescent="0.2">
      <c r="J1260">
        <f t="shared" si="57"/>
        <v>1258</v>
      </c>
      <c r="K1260" t="str" cm="1">
        <f t="array" ref="K1260">IFERROR(INDEX(tblClientes[Cliente],INT($J1260/ROWS(tblConsorcios[Produto]))+1),"")</f>
        <v/>
      </c>
      <c r="L1260" t="str" cm="1">
        <f t="array" ref="L1260">IFERROR(INDEX(tblConsorcios[Produto],MOD($J1260,ROWS(tblConsorcios[Produto]))+1),"")</f>
        <v>Imóvel IE120 – 220m</v>
      </c>
      <c r="M1260" s="20" cm="1">
        <f t="array" ref="M1260">IFERROR(INDEX(tblConsorcios[Valor da Carta (R$)],MOD($J1260,ROWS(tblConsorcios[Produto]))+1),"")</f>
        <v>120000</v>
      </c>
      <c r="N1260" s="2" cm="1">
        <f t="array" ref="N1260">IFERROR(INDEX(tblConsorcios[Prazo (meses)],MOD($J1260,ROWS(tblConsorcios[Produto]))+1),"")</f>
        <v>220</v>
      </c>
      <c r="O1260" s="20" cm="1">
        <f t="array" ref="O1260">IFERROR(INDEX(tblConsorcios[Parcela Mensal (R$)],MOD($J1260,ROWS(tblConsorcios[Produto]))+1),"")</f>
        <v>697.09</v>
      </c>
      <c r="P1260" s="20" t="str" cm="1">
        <f t="array" ref="P1260">IFERROR(INDEX(tblClientes[Dividendo Mensal (R$)],INT($J1260/ROWS(tblConsorcios[Produto]))+1),"")</f>
        <v/>
      </c>
      <c r="Q1260" s="20" t="str">
        <f t="shared" si="58"/>
        <v/>
      </c>
      <c r="R1260">
        <f t="shared" si="59"/>
        <v>0</v>
      </c>
    </row>
    <row r="1261" spans="10:18" x14ac:dyDescent="0.2">
      <c r="J1261">
        <f t="shared" si="57"/>
        <v>1259</v>
      </c>
      <c r="K1261" t="str" cm="1">
        <f t="array" ref="K1261">IFERROR(INDEX(tblClientes[Cliente],INT($J1261/ROWS(tblConsorcios[Produto]))+1),"")</f>
        <v/>
      </c>
      <c r="L1261" t="str" cm="1">
        <f t="array" ref="L1261">IFERROR(INDEX(tblConsorcios[Produto],MOD($J1261,ROWS(tblConsorcios[Produto]))+1),"")</f>
        <v>Imóvel IE120 – 200m</v>
      </c>
      <c r="M1261" s="20" cm="1">
        <f t="array" ref="M1261">IFERROR(INDEX(tblConsorcios[Valor da Carta (R$)],MOD($J1261,ROWS(tblConsorcios[Produto]))+1),"")</f>
        <v>120000</v>
      </c>
      <c r="N1261" s="2" cm="1">
        <f t="array" ref="N1261">IFERROR(INDEX(tblConsorcios[Prazo (meses)],MOD($J1261,ROWS(tblConsorcios[Produto]))+1),"")</f>
        <v>200</v>
      </c>
      <c r="O1261" s="20" cm="1">
        <f t="array" ref="O1261">IFERROR(INDEX(tblConsorcios[Parcela Mensal (R$)],MOD($J1261,ROWS(tblConsorcios[Produto]))+1),"")</f>
        <v>760.8</v>
      </c>
      <c r="P1261" s="20" t="str" cm="1">
        <f t="array" ref="P1261">IFERROR(INDEX(tblClientes[Dividendo Mensal (R$)],INT($J1261/ROWS(tblConsorcios[Produto]))+1),"")</f>
        <v/>
      </c>
      <c r="Q1261" s="20" t="str">
        <f t="shared" si="58"/>
        <v/>
      </c>
      <c r="R1261">
        <f t="shared" si="59"/>
        <v>0</v>
      </c>
    </row>
    <row r="1262" spans="10:18" x14ac:dyDescent="0.2">
      <c r="J1262">
        <f t="shared" si="57"/>
        <v>1260</v>
      </c>
      <c r="K1262" t="str" cm="1">
        <f t="array" ref="K1262">IFERROR(INDEX(tblClientes[Cliente],INT($J1262/ROWS(tblConsorcios[Produto]))+1),"")</f>
        <v/>
      </c>
      <c r="L1262" t="str" cm="1">
        <f t="array" ref="L1262">IFERROR(INDEX(tblConsorcios[Produto],MOD($J1262,ROWS(tblConsorcios[Produto]))+1),"")</f>
        <v>Imóvel IE600 – 240m</v>
      </c>
      <c r="M1262" s="20" cm="1">
        <f t="array" ref="M1262">IFERROR(INDEX(tblConsorcios[Valor da Carta (R$)],MOD($J1262,ROWS(tblConsorcios[Produto]))+1),"")</f>
        <v>600000</v>
      </c>
      <c r="N1262" s="2" cm="1">
        <f t="array" ref="N1262">IFERROR(INDEX(tblConsorcios[Prazo (meses)],MOD($J1262,ROWS(tblConsorcios[Produto]))+1),"")</f>
        <v>240</v>
      </c>
      <c r="O1262" s="20" cm="1">
        <f t="array" ref="O1262">IFERROR(INDEX(tblConsorcios[Parcela Mensal (R$)],MOD($J1262,ROWS(tblConsorcios[Produto]))+1),"")</f>
        <v>3220</v>
      </c>
      <c r="P1262" s="20" t="str" cm="1">
        <f t="array" ref="P1262">IFERROR(INDEX(tblClientes[Dividendo Mensal (R$)],INT($J1262/ROWS(tblConsorcios[Produto]))+1),"")</f>
        <v/>
      </c>
      <c r="Q1262" s="20" t="str">
        <f t="shared" si="58"/>
        <v/>
      </c>
      <c r="R1262">
        <f t="shared" si="59"/>
        <v>0</v>
      </c>
    </row>
    <row r="1263" spans="10:18" x14ac:dyDescent="0.2">
      <c r="J1263">
        <f t="shared" si="57"/>
        <v>1261</v>
      </c>
      <c r="K1263" t="str" cm="1">
        <f t="array" ref="K1263">IFERROR(INDEX(tblClientes[Cliente],INT($J1263/ROWS(tblConsorcios[Produto]))+1),"")</f>
        <v/>
      </c>
      <c r="L1263" t="str" cm="1">
        <f t="array" ref="L1263">IFERROR(INDEX(tblConsorcios[Produto],MOD($J1263,ROWS(tblConsorcios[Produto]))+1),"")</f>
        <v>Imóvel IE600 – 220m</v>
      </c>
      <c r="M1263" s="20" cm="1">
        <f t="array" ref="M1263">IFERROR(INDEX(tblConsorcios[Valor da Carta (R$)],MOD($J1263,ROWS(tblConsorcios[Produto]))+1),"")</f>
        <v>600000</v>
      </c>
      <c r="N1263" s="2" cm="1">
        <f t="array" ref="N1263">IFERROR(INDEX(tblConsorcios[Prazo (meses)],MOD($J1263,ROWS(tblConsorcios[Produto]))+1),"")</f>
        <v>220</v>
      </c>
      <c r="O1263" s="20" cm="1">
        <f t="array" ref="O1263">IFERROR(INDEX(tblConsorcios[Parcela Mensal (R$)],MOD($J1263,ROWS(tblConsorcios[Produto]))+1),"")</f>
        <v>3485.45</v>
      </c>
      <c r="P1263" s="20" t="str" cm="1">
        <f t="array" ref="P1263">IFERROR(INDEX(tblClientes[Dividendo Mensal (R$)],INT($J1263/ROWS(tblConsorcios[Produto]))+1),"")</f>
        <v/>
      </c>
      <c r="Q1263" s="20" t="str">
        <f t="shared" si="58"/>
        <v/>
      </c>
      <c r="R1263">
        <f t="shared" si="59"/>
        <v>0</v>
      </c>
    </row>
    <row r="1264" spans="10:18" x14ac:dyDescent="0.2">
      <c r="J1264">
        <f t="shared" si="57"/>
        <v>1262</v>
      </c>
      <c r="K1264" t="str" cm="1">
        <f t="array" ref="K1264">IFERROR(INDEX(tblClientes[Cliente],INT($J1264/ROWS(tblConsorcios[Produto]))+1),"")</f>
        <v/>
      </c>
      <c r="L1264" t="str" cm="1">
        <f t="array" ref="L1264">IFERROR(INDEX(tblConsorcios[Produto],MOD($J1264,ROWS(tblConsorcios[Produto]))+1),"")</f>
        <v>Imóvel IE600 – 200m</v>
      </c>
      <c r="M1264" s="20" cm="1">
        <f t="array" ref="M1264">IFERROR(INDEX(tblConsorcios[Valor da Carta (R$)],MOD($J1264,ROWS(tblConsorcios[Produto]))+1),"")</f>
        <v>600000</v>
      </c>
      <c r="N1264" s="2" cm="1">
        <f t="array" ref="N1264">IFERROR(INDEX(tblConsorcios[Prazo (meses)],MOD($J1264,ROWS(tblConsorcios[Produto]))+1),"")</f>
        <v>200</v>
      </c>
      <c r="O1264" s="20" cm="1">
        <f t="array" ref="O1264">IFERROR(INDEX(tblConsorcios[Parcela Mensal (R$)],MOD($J1264,ROWS(tblConsorcios[Produto]))+1),"")</f>
        <v>3804</v>
      </c>
      <c r="P1264" s="20" t="str" cm="1">
        <f t="array" ref="P1264">IFERROR(INDEX(tblClientes[Dividendo Mensal (R$)],INT($J1264/ROWS(tblConsorcios[Produto]))+1),"")</f>
        <v/>
      </c>
      <c r="Q1264" s="20" t="str">
        <f t="shared" si="58"/>
        <v/>
      </c>
      <c r="R1264">
        <f t="shared" si="59"/>
        <v>0</v>
      </c>
    </row>
    <row r="1265" spans="10:18" x14ac:dyDescent="0.2">
      <c r="J1265">
        <f t="shared" si="57"/>
        <v>1263</v>
      </c>
      <c r="K1265" t="str" cm="1">
        <f t="array" ref="K1265">IFERROR(INDEX(tblClientes[Cliente],INT($J1265/ROWS(tblConsorcios[Produto]))+1),"")</f>
        <v/>
      </c>
      <c r="L1265" t="str" cm="1">
        <f t="array" ref="L1265">IFERROR(INDEX(tblConsorcios[Produto],MOD($J1265,ROWS(tblConsorcios[Produto]))+1),"")</f>
        <v>Imóvel IE580 – 240m</v>
      </c>
      <c r="M1265" s="20" cm="1">
        <f t="array" ref="M1265">IFERROR(INDEX(tblConsorcios[Valor da Carta (R$)],MOD($J1265,ROWS(tblConsorcios[Produto]))+1),"")</f>
        <v>580000</v>
      </c>
      <c r="N1265" s="2" cm="1">
        <f t="array" ref="N1265">IFERROR(INDEX(tblConsorcios[Prazo (meses)],MOD($J1265,ROWS(tblConsorcios[Produto]))+1),"")</f>
        <v>240</v>
      </c>
      <c r="O1265" s="20" cm="1">
        <f t="array" ref="O1265">IFERROR(INDEX(tblConsorcios[Parcela Mensal (R$)],MOD($J1265,ROWS(tblConsorcios[Produto]))+1),"")</f>
        <v>3112.67</v>
      </c>
      <c r="P1265" s="20" t="str" cm="1">
        <f t="array" ref="P1265">IFERROR(INDEX(tblClientes[Dividendo Mensal (R$)],INT($J1265/ROWS(tblConsorcios[Produto]))+1),"")</f>
        <v/>
      </c>
      <c r="Q1265" s="20" t="str">
        <f t="shared" si="58"/>
        <v/>
      </c>
      <c r="R1265">
        <f t="shared" si="59"/>
        <v>0</v>
      </c>
    </row>
    <row r="1266" spans="10:18" x14ac:dyDescent="0.2">
      <c r="J1266">
        <f t="shared" si="57"/>
        <v>1264</v>
      </c>
      <c r="K1266" t="str" cm="1">
        <f t="array" ref="K1266">IFERROR(INDEX(tblClientes[Cliente],INT($J1266/ROWS(tblConsorcios[Produto]))+1),"")</f>
        <v/>
      </c>
      <c r="L1266" t="str" cm="1">
        <f t="array" ref="L1266">IFERROR(INDEX(tblConsorcios[Produto],MOD($J1266,ROWS(tblConsorcios[Produto]))+1),"")</f>
        <v>Imóvel IE580 – 220m</v>
      </c>
      <c r="M1266" s="20" cm="1">
        <f t="array" ref="M1266">IFERROR(INDEX(tblConsorcios[Valor da Carta (R$)],MOD($J1266,ROWS(tblConsorcios[Produto]))+1),"")</f>
        <v>580000</v>
      </c>
      <c r="N1266" s="2" cm="1">
        <f t="array" ref="N1266">IFERROR(INDEX(tblConsorcios[Prazo (meses)],MOD($J1266,ROWS(tblConsorcios[Produto]))+1),"")</f>
        <v>220</v>
      </c>
      <c r="O1266" s="20" cm="1">
        <f t="array" ref="O1266">IFERROR(INDEX(tblConsorcios[Parcela Mensal (R$)],MOD($J1266,ROWS(tblConsorcios[Produto]))+1),"")</f>
        <v>3369.27</v>
      </c>
      <c r="P1266" s="20" t="str" cm="1">
        <f t="array" ref="P1266">IFERROR(INDEX(tblClientes[Dividendo Mensal (R$)],INT($J1266/ROWS(tblConsorcios[Produto]))+1),"")</f>
        <v/>
      </c>
      <c r="Q1266" s="20" t="str">
        <f t="shared" si="58"/>
        <v/>
      </c>
      <c r="R1266">
        <f t="shared" si="59"/>
        <v>0</v>
      </c>
    </row>
    <row r="1267" spans="10:18" x14ac:dyDescent="0.2">
      <c r="J1267">
        <f t="shared" si="57"/>
        <v>1265</v>
      </c>
      <c r="K1267" t="str" cm="1">
        <f t="array" ref="K1267">IFERROR(INDEX(tblClientes[Cliente],INT($J1267/ROWS(tblConsorcios[Produto]))+1),"")</f>
        <v/>
      </c>
      <c r="L1267" t="str" cm="1">
        <f t="array" ref="L1267">IFERROR(INDEX(tblConsorcios[Produto],MOD($J1267,ROWS(tblConsorcios[Produto]))+1),"")</f>
        <v>Imóvel IE580 – 200m</v>
      </c>
      <c r="M1267" s="20" cm="1">
        <f t="array" ref="M1267">IFERROR(INDEX(tblConsorcios[Valor da Carta (R$)],MOD($J1267,ROWS(tblConsorcios[Produto]))+1),"")</f>
        <v>580000</v>
      </c>
      <c r="N1267" s="2" cm="1">
        <f t="array" ref="N1267">IFERROR(INDEX(tblConsorcios[Prazo (meses)],MOD($J1267,ROWS(tblConsorcios[Produto]))+1),"")</f>
        <v>200</v>
      </c>
      <c r="O1267" s="20" cm="1">
        <f t="array" ref="O1267">IFERROR(INDEX(tblConsorcios[Parcela Mensal (R$)],MOD($J1267,ROWS(tblConsorcios[Produto]))+1),"")</f>
        <v>3677.2</v>
      </c>
      <c r="P1267" s="20" t="str" cm="1">
        <f t="array" ref="P1267">IFERROR(INDEX(tblClientes[Dividendo Mensal (R$)],INT($J1267/ROWS(tblConsorcios[Produto]))+1),"")</f>
        <v/>
      </c>
      <c r="Q1267" s="20" t="str">
        <f t="shared" si="58"/>
        <v/>
      </c>
      <c r="R1267">
        <f t="shared" si="59"/>
        <v>0</v>
      </c>
    </row>
    <row r="1268" spans="10:18" x14ac:dyDescent="0.2">
      <c r="J1268">
        <f t="shared" si="57"/>
        <v>1266</v>
      </c>
      <c r="K1268" t="str" cm="1">
        <f t="array" ref="K1268">IFERROR(INDEX(tblClientes[Cliente],INT($J1268/ROWS(tblConsorcios[Produto]))+1),"")</f>
        <v/>
      </c>
      <c r="L1268" t="str" cm="1">
        <f t="array" ref="L1268">IFERROR(INDEX(tblConsorcios[Produto],MOD($J1268,ROWS(tblConsorcios[Produto]))+1),"")</f>
        <v>Imóvel IE550 – 240m</v>
      </c>
      <c r="M1268" s="20" cm="1">
        <f t="array" ref="M1268">IFERROR(INDEX(tblConsorcios[Valor da Carta (R$)],MOD($J1268,ROWS(tblConsorcios[Produto]))+1),"")</f>
        <v>550000</v>
      </c>
      <c r="N1268" s="2" cm="1">
        <f t="array" ref="N1268">IFERROR(INDEX(tblConsorcios[Prazo (meses)],MOD($J1268,ROWS(tblConsorcios[Produto]))+1),"")</f>
        <v>240</v>
      </c>
      <c r="O1268" s="20" cm="1">
        <f t="array" ref="O1268">IFERROR(INDEX(tblConsorcios[Parcela Mensal (R$)],MOD($J1268,ROWS(tblConsorcios[Produto]))+1),"")</f>
        <v>2951.67</v>
      </c>
      <c r="P1268" s="20" t="str" cm="1">
        <f t="array" ref="P1268">IFERROR(INDEX(tblClientes[Dividendo Mensal (R$)],INT($J1268/ROWS(tblConsorcios[Produto]))+1),"")</f>
        <v/>
      </c>
      <c r="Q1268" s="20" t="str">
        <f t="shared" si="58"/>
        <v/>
      </c>
      <c r="R1268">
        <f t="shared" si="59"/>
        <v>0</v>
      </c>
    </row>
    <row r="1269" spans="10:18" x14ac:dyDescent="0.2">
      <c r="J1269">
        <f t="shared" si="57"/>
        <v>1267</v>
      </c>
      <c r="K1269" t="str" cm="1">
        <f t="array" ref="K1269">IFERROR(INDEX(tblClientes[Cliente],INT($J1269/ROWS(tblConsorcios[Produto]))+1),"")</f>
        <v/>
      </c>
      <c r="L1269" t="str" cm="1">
        <f t="array" ref="L1269">IFERROR(INDEX(tblConsorcios[Produto],MOD($J1269,ROWS(tblConsorcios[Produto]))+1),"")</f>
        <v>Imóvel IE550 – 220m</v>
      </c>
      <c r="M1269" s="20" cm="1">
        <f t="array" ref="M1269">IFERROR(INDEX(tblConsorcios[Valor da Carta (R$)],MOD($J1269,ROWS(tblConsorcios[Produto]))+1),"")</f>
        <v>550000</v>
      </c>
      <c r="N1269" s="2" cm="1">
        <f t="array" ref="N1269">IFERROR(INDEX(tblConsorcios[Prazo (meses)],MOD($J1269,ROWS(tblConsorcios[Produto]))+1),"")</f>
        <v>220</v>
      </c>
      <c r="O1269" s="20" cm="1">
        <f t="array" ref="O1269">IFERROR(INDEX(tblConsorcios[Parcela Mensal (R$)],MOD($J1269,ROWS(tblConsorcios[Produto]))+1),"")</f>
        <v>3195</v>
      </c>
      <c r="P1269" s="20" t="str" cm="1">
        <f t="array" ref="P1269">IFERROR(INDEX(tblClientes[Dividendo Mensal (R$)],INT($J1269/ROWS(tblConsorcios[Produto]))+1),"")</f>
        <v/>
      </c>
      <c r="Q1269" s="20" t="str">
        <f t="shared" si="58"/>
        <v/>
      </c>
      <c r="R1269">
        <f t="shared" si="59"/>
        <v>0</v>
      </c>
    </row>
    <row r="1270" spans="10:18" x14ac:dyDescent="0.2">
      <c r="J1270">
        <f t="shared" si="57"/>
        <v>1268</v>
      </c>
      <c r="K1270" t="str" cm="1">
        <f t="array" ref="K1270">IFERROR(INDEX(tblClientes[Cliente],INT($J1270/ROWS(tblConsorcios[Produto]))+1),"")</f>
        <v/>
      </c>
      <c r="L1270" t="str" cm="1">
        <f t="array" ref="L1270">IFERROR(INDEX(tblConsorcios[Produto],MOD($J1270,ROWS(tblConsorcios[Produto]))+1),"")</f>
        <v>Imóvel IE550 – 200m</v>
      </c>
      <c r="M1270" s="20" cm="1">
        <f t="array" ref="M1270">IFERROR(INDEX(tblConsorcios[Valor da Carta (R$)],MOD($J1270,ROWS(tblConsorcios[Produto]))+1),"")</f>
        <v>550000</v>
      </c>
      <c r="N1270" s="2" cm="1">
        <f t="array" ref="N1270">IFERROR(INDEX(tblConsorcios[Prazo (meses)],MOD($J1270,ROWS(tblConsorcios[Produto]))+1),"")</f>
        <v>200</v>
      </c>
      <c r="O1270" s="20" cm="1">
        <f t="array" ref="O1270">IFERROR(INDEX(tblConsorcios[Parcela Mensal (R$)],MOD($J1270,ROWS(tblConsorcios[Produto]))+1),"")</f>
        <v>3487</v>
      </c>
      <c r="P1270" s="20" t="str" cm="1">
        <f t="array" ref="P1270">IFERROR(INDEX(tblClientes[Dividendo Mensal (R$)],INT($J1270/ROWS(tblConsorcios[Produto]))+1),"")</f>
        <v/>
      </c>
      <c r="Q1270" s="20" t="str">
        <f t="shared" si="58"/>
        <v/>
      </c>
      <c r="R1270">
        <f t="shared" si="59"/>
        <v>0</v>
      </c>
    </row>
    <row r="1271" spans="10:18" x14ac:dyDescent="0.2">
      <c r="J1271">
        <f t="shared" si="57"/>
        <v>1269</v>
      </c>
      <c r="K1271" t="str" cm="1">
        <f t="array" ref="K1271">IFERROR(INDEX(tblClientes[Cliente],INT($J1271/ROWS(tblConsorcios[Produto]))+1),"")</f>
        <v/>
      </c>
      <c r="L1271" t="str" cm="1">
        <f t="array" ref="L1271">IFERROR(INDEX(tblConsorcios[Produto],MOD($J1271,ROWS(tblConsorcios[Produto]))+1),"")</f>
        <v>Imóvel IE530 – 240m</v>
      </c>
      <c r="M1271" s="20" cm="1">
        <f t="array" ref="M1271">IFERROR(INDEX(tblConsorcios[Valor da Carta (R$)],MOD($J1271,ROWS(tblConsorcios[Produto]))+1),"")</f>
        <v>530000</v>
      </c>
      <c r="N1271" s="2" cm="1">
        <f t="array" ref="N1271">IFERROR(INDEX(tblConsorcios[Prazo (meses)],MOD($J1271,ROWS(tblConsorcios[Produto]))+1),"")</f>
        <v>240</v>
      </c>
      <c r="O1271" s="20" cm="1">
        <f t="array" ref="O1271">IFERROR(INDEX(tblConsorcios[Parcela Mensal (R$)],MOD($J1271,ROWS(tblConsorcios[Produto]))+1),"")</f>
        <v>2844.33</v>
      </c>
      <c r="P1271" s="20" t="str" cm="1">
        <f t="array" ref="P1271">IFERROR(INDEX(tblClientes[Dividendo Mensal (R$)],INT($J1271/ROWS(tblConsorcios[Produto]))+1),"")</f>
        <v/>
      </c>
      <c r="Q1271" s="20" t="str">
        <f t="shared" si="58"/>
        <v/>
      </c>
      <c r="R1271">
        <f t="shared" si="59"/>
        <v>0</v>
      </c>
    </row>
    <row r="1272" spans="10:18" x14ac:dyDescent="0.2">
      <c r="J1272">
        <f t="shared" si="57"/>
        <v>1270</v>
      </c>
      <c r="K1272" t="str" cm="1">
        <f t="array" ref="K1272">IFERROR(INDEX(tblClientes[Cliente],INT($J1272/ROWS(tblConsorcios[Produto]))+1),"")</f>
        <v/>
      </c>
      <c r="L1272" t="str" cm="1">
        <f t="array" ref="L1272">IFERROR(INDEX(tblConsorcios[Produto],MOD($J1272,ROWS(tblConsorcios[Produto]))+1),"")</f>
        <v>Imóvel IE530 – 220m</v>
      </c>
      <c r="M1272" s="20" cm="1">
        <f t="array" ref="M1272">IFERROR(INDEX(tblConsorcios[Valor da Carta (R$)],MOD($J1272,ROWS(tblConsorcios[Produto]))+1),"")</f>
        <v>530000</v>
      </c>
      <c r="N1272" s="2" cm="1">
        <f t="array" ref="N1272">IFERROR(INDEX(tblConsorcios[Prazo (meses)],MOD($J1272,ROWS(tblConsorcios[Produto]))+1),"")</f>
        <v>220</v>
      </c>
      <c r="O1272" s="20" cm="1">
        <f t="array" ref="O1272">IFERROR(INDEX(tblConsorcios[Parcela Mensal (R$)],MOD($J1272,ROWS(tblConsorcios[Produto]))+1),"")</f>
        <v>3078.82</v>
      </c>
      <c r="P1272" s="20" t="str" cm="1">
        <f t="array" ref="P1272">IFERROR(INDEX(tblClientes[Dividendo Mensal (R$)],INT($J1272/ROWS(tblConsorcios[Produto]))+1),"")</f>
        <v/>
      </c>
      <c r="Q1272" s="20" t="str">
        <f t="shared" si="58"/>
        <v/>
      </c>
      <c r="R1272">
        <f t="shared" si="59"/>
        <v>0</v>
      </c>
    </row>
    <row r="1273" spans="10:18" x14ac:dyDescent="0.2">
      <c r="J1273">
        <f t="shared" si="57"/>
        <v>1271</v>
      </c>
      <c r="K1273" t="str" cm="1">
        <f t="array" ref="K1273">IFERROR(INDEX(tblClientes[Cliente],INT($J1273/ROWS(tblConsorcios[Produto]))+1),"")</f>
        <v/>
      </c>
      <c r="L1273" t="str" cm="1">
        <f t="array" ref="L1273">IFERROR(INDEX(tblConsorcios[Produto],MOD($J1273,ROWS(tblConsorcios[Produto]))+1),"")</f>
        <v>Imóvel IE530 – 200m</v>
      </c>
      <c r="M1273" s="20" cm="1">
        <f t="array" ref="M1273">IFERROR(INDEX(tblConsorcios[Valor da Carta (R$)],MOD($J1273,ROWS(tblConsorcios[Produto]))+1),"")</f>
        <v>530000</v>
      </c>
      <c r="N1273" s="2" cm="1">
        <f t="array" ref="N1273">IFERROR(INDEX(tblConsorcios[Prazo (meses)],MOD($J1273,ROWS(tblConsorcios[Produto]))+1),"")</f>
        <v>200</v>
      </c>
      <c r="O1273" s="20" cm="1">
        <f t="array" ref="O1273">IFERROR(INDEX(tblConsorcios[Parcela Mensal (R$)],MOD($J1273,ROWS(tblConsorcios[Produto]))+1),"")</f>
        <v>3360.2</v>
      </c>
      <c r="P1273" s="20" t="str" cm="1">
        <f t="array" ref="P1273">IFERROR(INDEX(tblClientes[Dividendo Mensal (R$)],INT($J1273/ROWS(tblConsorcios[Produto]))+1),"")</f>
        <v/>
      </c>
      <c r="Q1273" s="20" t="str">
        <f t="shared" si="58"/>
        <v/>
      </c>
      <c r="R1273">
        <f t="shared" si="59"/>
        <v>0</v>
      </c>
    </row>
    <row r="1274" spans="10:18" x14ac:dyDescent="0.2">
      <c r="J1274">
        <f t="shared" si="57"/>
        <v>1272</v>
      </c>
      <c r="K1274" t="str" cm="1">
        <f t="array" ref="K1274">IFERROR(INDEX(tblClientes[Cliente],INT($J1274/ROWS(tblConsorcios[Produto]))+1),"")</f>
        <v/>
      </c>
      <c r="L1274" t="str" cm="1">
        <f t="array" ref="L1274">IFERROR(INDEX(tblConsorcios[Produto],MOD($J1274,ROWS(tblConsorcios[Produto]))+1),"")</f>
        <v>Imóvel IE500 – 240m</v>
      </c>
      <c r="M1274" s="20" cm="1">
        <f t="array" ref="M1274">IFERROR(INDEX(tblConsorcios[Valor da Carta (R$)],MOD($J1274,ROWS(tblConsorcios[Produto]))+1),"")</f>
        <v>500000</v>
      </c>
      <c r="N1274" s="2" cm="1">
        <f t="array" ref="N1274">IFERROR(INDEX(tblConsorcios[Prazo (meses)],MOD($J1274,ROWS(tblConsorcios[Produto]))+1),"")</f>
        <v>240</v>
      </c>
      <c r="O1274" s="20" cm="1">
        <f t="array" ref="O1274">IFERROR(INDEX(tblConsorcios[Parcela Mensal (R$)],MOD($J1274,ROWS(tblConsorcios[Produto]))+1),"")</f>
        <v>2683.33</v>
      </c>
      <c r="P1274" s="20" t="str" cm="1">
        <f t="array" ref="P1274">IFERROR(INDEX(tblClientes[Dividendo Mensal (R$)],INT($J1274/ROWS(tblConsorcios[Produto]))+1),"")</f>
        <v/>
      </c>
      <c r="Q1274" s="20" t="str">
        <f t="shared" si="58"/>
        <v/>
      </c>
      <c r="R1274">
        <f t="shared" si="59"/>
        <v>0</v>
      </c>
    </row>
    <row r="1275" spans="10:18" x14ac:dyDescent="0.2">
      <c r="J1275">
        <f t="shared" si="57"/>
        <v>1273</v>
      </c>
      <c r="K1275" t="str" cm="1">
        <f t="array" ref="K1275">IFERROR(INDEX(tblClientes[Cliente],INT($J1275/ROWS(tblConsorcios[Produto]))+1),"")</f>
        <v/>
      </c>
      <c r="L1275" t="str" cm="1">
        <f t="array" ref="L1275">IFERROR(INDEX(tblConsorcios[Produto],MOD($J1275,ROWS(tblConsorcios[Produto]))+1),"")</f>
        <v>Imóvel IE500 – 220m</v>
      </c>
      <c r="M1275" s="20" cm="1">
        <f t="array" ref="M1275">IFERROR(INDEX(tblConsorcios[Valor da Carta (R$)],MOD($J1275,ROWS(tblConsorcios[Produto]))+1),"")</f>
        <v>500000</v>
      </c>
      <c r="N1275" s="2" cm="1">
        <f t="array" ref="N1275">IFERROR(INDEX(tblConsorcios[Prazo (meses)],MOD($J1275,ROWS(tblConsorcios[Produto]))+1),"")</f>
        <v>220</v>
      </c>
      <c r="O1275" s="20" cm="1">
        <f t="array" ref="O1275">IFERROR(INDEX(tblConsorcios[Parcela Mensal (R$)],MOD($J1275,ROWS(tblConsorcios[Produto]))+1),"")</f>
        <v>2904.55</v>
      </c>
      <c r="P1275" s="20" t="str" cm="1">
        <f t="array" ref="P1275">IFERROR(INDEX(tblClientes[Dividendo Mensal (R$)],INT($J1275/ROWS(tblConsorcios[Produto]))+1),"")</f>
        <v/>
      </c>
      <c r="Q1275" s="20" t="str">
        <f t="shared" si="58"/>
        <v/>
      </c>
      <c r="R1275">
        <f t="shared" si="59"/>
        <v>0</v>
      </c>
    </row>
    <row r="1276" spans="10:18" x14ac:dyDescent="0.2">
      <c r="J1276">
        <f t="shared" si="57"/>
        <v>1274</v>
      </c>
      <c r="K1276" t="str" cm="1">
        <f t="array" ref="K1276">IFERROR(INDEX(tblClientes[Cliente],INT($J1276/ROWS(tblConsorcios[Produto]))+1),"")</f>
        <v/>
      </c>
      <c r="L1276" t="str" cm="1">
        <f t="array" ref="L1276">IFERROR(INDEX(tblConsorcios[Produto],MOD($J1276,ROWS(tblConsorcios[Produto]))+1),"")</f>
        <v>Imóvel IE500 – 200m</v>
      </c>
      <c r="M1276" s="20" cm="1">
        <f t="array" ref="M1276">IFERROR(INDEX(tblConsorcios[Valor da Carta (R$)],MOD($J1276,ROWS(tblConsorcios[Produto]))+1),"")</f>
        <v>500000</v>
      </c>
      <c r="N1276" s="2" cm="1">
        <f t="array" ref="N1276">IFERROR(INDEX(tblConsorcios[Prazo (meses)],MOD($J1276,ROWS(tblConsorcios[Produto]))+1),"")</f>
        <v>200</v>
      </c>
      <c r="O1276" s="20" cm="1">
        <f t="array" ref="O1276">IFERROR(INDEX(tblConsorcios[Parcela Mensal (R$)],MOD($J1276,ROWS(tblConsorcios[Produto]))+1),"")</f>
        <v>3170</v>
      </c>
      <c r="P1276" s="20" t="str" cm="1">
        <f t="array" ref="P1276">IFERROR(INDEX(tblClientes[Dividendo Mensal (R$)],INT($J1276/ROWS(tblConsorcios[Produto]))+1),"")</f>
        <v/>
      </c>
      <c r="Q1276" s="20" t="str">
        <f t="shared" si="58"/>
        <v/>
      </c>
      <c r="R1276">
        <f t="shared" si="59"/>
        <v>0</v>
      </c>
    </row>
    <row r="1277" spans="10:18" x14ac:dyDescent="0.2">
      <c r="J1277">
        <f t="shared" si="57"/>
        <v>1275</v>
      </c>
      <c r="K1277" t="str" cm="1">
        <f t="array" ref="K1277">IFERROR(INDEX(tblClientes[Cliente],INT($J1277/ROWS(tblConsorcios[Produto]))+1),"")</f>
        <v/>
      </c>
      <c r="L1277" t="str" cm="1">
        <f t="array" ref="L1277">IFERROR(INDEX(tblConsorcios[Produto],MOD($J1277,ROWS(tblConsorcios[Produto]))+1),"")</f>
        <v>Imóvel IE480 – 240m</v>
      </c>
      <c r="M1277" s="20" cm="1">
        <f t="array" ref="M1277">IFERROR(INDEX(tblConsorcios[Valor da Carta (R$)],MOD($J1277,ROWS(tblConsorcios[Produto]))+1),"")</f>
        <v>480000</v>
      </c>
      <c r="N1277" s="2" cm="1">
        <f t="array" ref="N1277">IFERROR(INDEX(tblConsorcios[Prazo (meses)],MOD($J1277,ROWS(tblConsorcios[Produto]))+1),"")</f>
        <v>240</v>
      </c>
      <c r="O1277" s="20" cm="1">
        <f t="array" ref="O1277">IFERROR(INDEX(tblConsorcios[Parcela Mensal (R$)],MOD($J1277,ROWS(tblConsorcios[Produto]))+1),"")</f>
        <v>2576</v>
      </c>
      <c r="P1277" s="20" t="str" cm="1">
        <f t="array" ref="P1277">IFERROR(INDEX(tblClientes[Dividendo Mensal (R$)],INT($J1277/ROWS(tblConsorcios[Produto]))+1),"")</f>
        <v/>
      </c>
      <c r="Q1277" s="20" t="str">
        <f t="shared" si="58"/>
        <v/>
      </c>
      <c r="R1277">
        <f t="shared" si="59"/>
        <v>0</v>
      </c>
    </row>
    <row r="1278" spans="10:18" x14ac:dyDescent="0.2">
      <c r="J1278">
        <f t="shared" si="57"/>
        <v>1276</v>
      </c>
      <c r="K1278" t="str" cm="1">
        <f t="array" ref="K1278">IFERROR(INDEX(tblClientes[Cliente],INT($J1278/ROWS(tblConsorcios[Produto]))+1),"")</f>
        <v/>
      </c>
      <c r="L1278" t="str" cm="1">
        <f t="array" ref="L1278">IFERROR(INDEX(tblConsorcios[Produto],MOD($J1278,ROWS(tblConsorcios[Produto]))+1),"")</f>
        <v>Imóvel IE480 – 220m</v>
      </c>
      <c r="M1278" s="20" cm="1">
        <f t="array" ref="M1278">IFERROR(INDEX(tblConsorcios[Valor da Carta (R$)],MOD($J1278,ROWS(tblConsorcios[Produto]))+1),"")</f>
        <v>480000</v>
      </c>
      <c r="N1278" s="2" cm="1">
        <f t="array" ref="N1278">IFERROR(INDEX(tblConsorcios[Prazo (meses)],MOD($J1278,ROWS(tblConsorcios[Produto]))+1),"")</f>
        <v>220</v>
      </c>
      <c r="O1278" s="20" cm="1">
        <f t="array" ref="O1278">IFERROR(INDEX(tblConsorcios[Parcela Mensal (R$)],MOD($J1278,ROWS(tblConsorcios[Produto]))+1),"")</f>
        <v>2788.36</v>
      </c>
      <c r="P1278" s="20" t="str" cm="1">
        <f t="array" ref="P1278">IFERROR(INDEX(tblClientes[Dividendo Mensal (R$)],INT($J1278/ROWS(tblConsorcios[Produto]))+1),"")</f>
        <v/>
      </c>
      <c r="Q1278" s="20" t="str">
        <f t="shared" si="58"/>
        <v/>
      </c>
      <c r="R1278">
        <f t="shared" si="59"/>
        <v>0</v>
      </c>
    </row>
    <row r="1279" spans="10:18" x14ac:dyDescent="0.2">
      <c r="J1279">
        <f t="shared" si="57"/>
        <v>1277</v>
      </c>
      <c r="K1279" t="str" cm="1">
        <f t="array" ref="K1279">IFERROR(INDEX(tblClientes[Cliente],INT($J1279/ROWS(tblConsorcios[Produto]))+1),"")</f>
        <v/>
      </c>
      <c r="L1279" t="str" cm="1">
        <f t="array" ref="L1279">IFERROR(INDEX(tblConsorcios[Produto],MOD($J1279,ROWS(tblConsorcios[Produto]))+1),"")</f>
        <v>Imóvel IE480 – 200m</v>
      </c>
      <c r="M1279" s="20" cm="1">
        <f t="array" ref="M1279">IFERROR(INDEX(tblConsorcios[Valor da Carta (R$)],MOD($J1279,ROWS(tblConsorcios[Produto]))+1),"")</f>
        <v>480000</v>
      </c>
      <c r="N1279" s="2" cm="1">
        <f t="array" ref="N1279">IFERROR(INDEX(tblConsorcios[Prazo (meses)],MOD($J1279,ROWS(tblConsorcios[Produto]))+1),"")</f>
        <v>200</v>
      </c>
      <c r="O1279" s="20" cm="1">
        <f t="array" ref="O1279">IFERROR(INDEX(tblConsorcios[Parcela Mensal (R$)],MOD($J1279,ROWS(tblConsorcios[Produto]))+1),"")</f>
        <v>3043.2</v>
      </c>
      <c r="P1279" s="20" t="str" cm="1">
        <f t="array" ref="P1279">IFERROR(INDEX(tblClientes[Dividendo Mensal (R$)],INT($J1279/ROWS(tblConsorcios[Produto]))+1),"")</f>
        <v/>
      </c>
      <c r="Q1279" s="20" t="str">
        <f t="shared" si="58"/>
        <v/>
      </c>
      <c r="R1279">
        <f t="shared" si="59"/>
        <v>0</v>
      </c>
    </row>
    <row r="1280" spans="10:18" x14ac:dyDescent="0.2">
      <c r="J1280">
        <f t="shared" si="57"/>
        <v>1278</v>
      </c>
      <c r="K1280" t="str" cm="1">
        <f t="array" ref="K1280">IFERROR(INDEX(tblClientes[Cliente],INT($J1280/ROWS(tblConsorcios[Produto]))+1),"")</f>
        <v/>
      </c>
      <c r="L1280" t="str" cm="1">
        <f t="array" ref="L1280">IFERROR(INDEX(tblConsorcios[Produto],MOD($J1280,ROWS(tblConsorcios[Produto]))+1),"")</f>
        <v>Imóvel IE450 – 240m</v>
      </c>
      <c r="M1280" s="20" cm="1">
        <f t="array" ref="M1280">IFERROR(INDEX(tblConsorcios[Valor da Carta (R$)],MOD($J1280,ROWS(tblConsorcios[Produto]))+1),"")</f>
        <v>450000</v>
      </c>
      <c r="N1280" s="2" cm="1">
        <f t="array" ref="N1280">IFERROR(INDEX(tblConsorcios[Prazo (meses)],MOD($J1280,ROWS(tblConsorcios[Produto]))+1),"")</f>
        <v>240</v>
      </c>
      <c r="O1280" s="20" cm="1">
        <f t="array" ref="O1280">IFERROR(INDEX(tblConsorcios[Parcela Mensal (R$)],MOD($J1280,ROWS(tblConsorcios[Produto]))+1),"")</f>
        <v>2415</v>
      </c>
      <c r="P1280" s="20" t="str" cm="1">
        <f t="array" ref="P1280">IFERROR(INDEX(tblClientes[Dividendo Mensal (R$)],INT($J1280/ROWS(tblConsorcios[Produto]))+1),"")</f>
        <v/>
      </c>
      <c r="Q1280" s="20" t="str">
        <f t="shared" si="58"/>
        <v/>
      </c>
      <c r="R1280">
        <f t="shared" si="59"/>
        <v>0</v>
      </c>
    </row>
    <row r="1281" spans="10:18" x14ac:dyDescent="0.2">
      <c r="J1281">
        <f t="shared" si="57"/>
        <v>1279</v>
      </c>
      <c r="K1281" t="str" cm="1">
        <f t="array" ref="K1281">IFERROR(INDEX(tblClientes[Cliente],INT($J1281/ROWS(tblConsorcios[Produto]))+1),"")</f>
        <v/>
      </c>
      <c r="L1281" t="str" cm="1">
        <f t="array" ref="L1281">IFERROR(INDEX(tblConsorcios[Produto],MOD($J1281,ROWS(tblConsorcios[Produto]))+1),"")</f>
        <v>Imóvel IE450 – 220m</v>
      </c>
      <c r="M1281" s="20" cm="1">
        <f t="array" ref="M1281">IFERROR(INDEX(tblConsorcios[Valor da Carta (R$)],MOD($J1281,ROWS(tblConsorcios[Produto]))+1),"")</f>
        <v>450000</v>
      </c>
      <c r="N1281" s="2" cm="1">
        <f t="array" ref="N1281">IFERROR(INDEX(tblConsorcios[Prazo (meses)],MOD($J1281,ROWS(tblConsorcios[Produto]))+1),"")</f>
        <v>220</v>
      </c>
      <c r="O1281" s="20" cm="1">
        <f t="array" ref="O1281">IFERROR(INDEX(tblConsorcios[Parcela Mensal (R$)],MOD($J1281,ROWS(tblConsorcios[Produto]))+1),"")</f>
        <v>2614.09</v>
      </c>
      <c r="P1281" s="20" t="str" cm="1">
        <f t="array" ref="P1281">IFERROR(INDEX(tblClientes[Dividendo Mensal (R$)],INT($J1281/ROWS(tblConsorcios[Produto]))+1),"")</f>
        <v/>
      </c>
      <c r="Q1281" s="20" t="str">
        <f t="shared" si="58"/>
        <v/>
      </c>
      <c r="R1281">
        <f t="shared" si="59"/>
        <v>0</v>
      </c>
    </row>
    <row r="1282" spans="10:18" x14ac:dyDescent="0.2">
      <c r="J1282">
        <f t="shared" si="57"/>
        <v>1280</v>
      </c>
      <c r="K1282" t="str" cm="1">
        <f t="array" ref="K1282">IFERROR(INDEX(tblClientes[Cliente],INT($J1282/ROWS(tblConsorcios[Produto]))+1),"")</f>
        <v/>
      </c>
      <c r="L1282" t="str" cm="1">
        <f t="array" ref="L1282">IFERROR(INDEX(tblConsorcios[Produto],MOD($J1282,ROWS(tblConsorcios[Produto]))+1),"")</f>
        <v>Imóvel IE450 – 200m</v>
      </c>
      <c r="M1282" s="20" cm="1">
        <f t="array" ref="M1282">IFERROR(INDEX(tblConsorcios[Valor da Carta (R$)],MOD($J1282,ROWS(tblConsorcios[Produto]))+1),"")</f>
        <v>450000</v>
      </c>
      <c r="N1282" s="2" cm="1">
        <f t="array" ref="N1282">IFERROR(INDEX(tblConsorcios[Prazo (meses)],MOD($J1282,ROWS(tblConsorcios[Produto]))+1),"")</f>
        <v>200</v>
      </c>
      <c r="O1282" s="20" cm="1">
        <f t="array" ref="O1282">IFERROR(INDEX(tblConsorcios[Parcela Mensal (R$)],MOD($J1282,ROWS(tblConsorcios[Produto]))+1),"")</f>
        <v>2853</v>
      </c>
      <c r="P1282" s="20" t="str" cm="1">
        <f t="array" ref="P1282">IFERROR(INDEX(tblClientes[Dividendo Mensal (R$)],INT($J1282/ROWS(tblConsorcios[Produto]))+1),"")</f>
        <v/>
      </c>
      <c r="Q1282" s="20" t="str">
        <f t="shared" si="58"/>
        <v/>
      </c>
      <c r="R1282">
        <f t="shared" si="59"/>
        <v>0</v>
      </c>
    </row>
    <row r="1283" spans="10:18" x14ac:dyDescent="0.2">
      <c r="J1283">
        <f t="shared" ref="J1283:J1346" si="60">ROW()-2</f>
        <v>1281</v>
      </c>
      <c r="K1283" t="str" cm="1">
        <f t="array" ref="K1283">IFERROR(INDEX(tblClientes[Cliente],INT($J1283/ROWS(tblConsorcios[Produto]))+1),"")</f>
        <v/>
      </c>
      <c r="L1283" t="str" cm="1">
        <f t="array" ref="L1283">IFERROR(INDEX(tblConsorcios[Produto],MOD($J1283,ROWS(tblConsorcios[Produto]))+1),"")</f>
        <v>Imóvel IE430 – 240m</v>
      </c>
      <c r="M1283" s="20" cm="1">
        <f t="array" ref="M1283">IFERROR(INDEX(tblConsorcios[Valor da Carta (R$)],MOD($J1283,ROWS(tblConsorcios[Produto]))+1),"")</f>
        <v>430000</v>
      </c>
      <c r="N1283" s="2" cm="1">
        <f t="array" ref="N1283">IFERROR(INDEX(tblConsorcios[Prazo (meses)],MOD($J1283,ROWS(tblConsorcios[Produto]))+1),"")</f>
        <v>240</v>
      </c>
      <c r="O1283" s="20" cm="1">
        <f t="array" ref="O1283">IFERROR(INDEX(tblConsorcios[Parcela Mensal (R$)],MOD($J1283,ROWS(tblConsorcios[Produto]))+1),"")</f>
        <v>2307.67</v>
      </c>
      <c r="P1283" s="20" t="str" cm="1">
        <f t="array" ref="P1283">IFERROR(INDEX(tblClientes[Dividendo Mensal (R$)],INT($J1283/ROWS(tblConsorcios[Produto]))+1),"")</f>
        <v/>
      </c>
      <c r="Q1283" s="20" t="str">
        <f t="shared" ref="Q1283:Q1346" si="61">IF(AND(ISNUMBER(O1283),ISNUMBER(P1283)),P1283-O1283,"")</f>
        <v/>
      </c>
      <c r="R1283">
        <f t="shared" ref="R1283:R1346" si="62">IF(AND(ISNUMBER(O1283),ISNUMBER(P1283),O1283&lt;=P1283),1,0)</f>
        <v>0</v>
      </c>
    </row>
    <row r="1284" spans="10:18" x14ac:dyDescent="0.2">
      <c r="J1284">
        <f t="shared" si="60"/>
        <v>1282</v>
      </c>
      <c r="K1284" t="str" cm="1">
        <f t="array" ref="K1284">IFERROR(INDEX(tblClientes[Cliente],INT($J1284/ROWS(tblConsorcios[Produto]))+1),"")</f>
        <v/>
      </c>
      <c r="L1284" t="str" cm="1">
        <f t="array" ref="L1284">IFERROR(INDEX(tblConsorcios[Produto],MOD($J1284,ROWS(tblConsorcios[Produto]))+1),"")</f>
        <v>Imóvel IE430 – 220m</v>
      </c>
      <c r="M1284" s="20" cm="1">
        <f t="array" ref="M1284">IFERROR(INDEX(tblConsorcios[Valor da Carta (R$)],MOD($J1284,ROWS(tblConsorcios[Produto]))+1),"")</f>
        <v>430000</v>
      </c>
      <c r="N1284" s="2" cm="1">
        <f t="array" ref="N1284">IFERROR(INDEX(tblConsorcios[Prazo (meses)],MOD($J1284,ROWS(tblConsorcios[Produto]))+1),"")</f>
        <v>220</v>
      </c>
      <c r="O1284" s="20" cm="1">
        <f t="array" ref="O1284">IFERROR(INDEX(tblConsorcios[Parcela Mensal (R$)],MOD($J1284,ROWS(tblConsorcios[Produto]))+1),"")</f>
        <v>2497.91</v>
      </c>
      <c r="P1284" s="20" t="str" cm="1">
        <f t="array" ref="P1284">IFERROR(INDEX(tblClientes[Dividendo Mensal (R$)],INT($J1284/ROWS(tblConsorcios[Produto]))+1),"")</f>
        <v/>
      </c>
      <c r="Q1284" s="20" t="str">
        <f t="shared" si="61"/>
        <v/>
      </c>
      <c r="R1284">
        <f t="shared" si="62"/>
        <v>0</v>
      </c>
    </row>
    <row r="1285" spans="10:18" x14ac:dyDescent="0.2">
      <c r="J1285">
        <f t="shared" si="60"/>
        <v>1283</v>
      </c>
      <c r="K1285" t="str" cm="1">
        <f t="array" ref="K1285">IFERROR(INDEX(tblClientes[Cliente],INT($J1285/ROWS(tblConsorcios[Produto]))+1),"")</f>
        <v/>
      </c>
      <c r="L1285" t="str" cm="1">
        <f t="array" ref="L1285">IFERROR(INDEX(tblConsorcios[Produto],MOD($J1285,ROWS(tblConsorcios[Produto]))+1),"")</f>
        <v>Imóvel IE430 – 200m</v>
      </c>
      <c r="M1285" s="20" cm="1">
        <f t="array" ref="M1285">IFERROR(INDEX(tblConsorcios[Valor da Carta (R$)],MOD($J1285,ROWS(tblConsorcios[Produto]))+1),"")</f>
        <v>430000</v>
      </c>
      <c r="N1285" s="2" cm="1">
        <f t="array" ref="N1285">IFERROR(INDEX(tblConsorcios[Prazo (meses)],MOD($J1285,ROWS(tblConsorcios[Produto]))+1),"")</f>
        <v>200</v>
      </c>
      <c r="O1285" s="20" cm="1">
        <f t="array" ref="O1285">IFERROR(INDEX(tblConsorcios[Parcela Mensal (R$)],MOD($J1285,ROWS(tblConsorcios[Produto]))+1),"")</f>
        <v>2726.2</v>
      </c>
      <c r="P1285" s="20" t="str" cm="1">
        <f t="array" ref="P1285">IFERROR(INDEX(tblClientes[Dividendo Mensal (R$)],INT($J1285/ROWS(tblConsorcios[Produto]))+1),"")</f>
        <v/>
      </c>
      <c r="Q1285" s="20" t="str">
        <f t="shared" si="61"/>
        <v/>
      </c>
      <c r="R1285">
        <f t="shared" si="62"/>
        <v>0</v>
      </c>
    </row>
    <row r="1286" spans="10:18" x14ac:dyDescent="0.2">
      <c r="J1286">
        <f t="shared" si="60"/>
        <v>1284</v>
      </c>
      <c r="K1286" t="str" cm="1">
        <f t="array" ref="K1286">IFERROR(INDEX(tblClientes[Cliente],INT($J1286/ROWS(tblConsorcios[Produto]))+1),"")</f>
        <v/>
      </c>
      <c r="L1286" t="str" cm="1">
        <f t="array" ref="L1286">IFERROR(INDEX(tblConsorcios[Produto],MOD($J1286,ROWS(tblConsorcios[Produto]))+1),"")</f>
        <v>Imóvel IE400 – 240m</v>
      </c>
      <c r="M1286" s="20" cm="1">
        <f t="array" ref="M1286">IFERROR(INDEX(tblConsorcios[Valor da Carta (R$)],MOD($J1286,ROWS(tblConsorcios[Produto]))+1),"")</f>
        <v>400000</v>
      </c>
      <c r="N1286" s="2" cm="1">
        <f t="array" ref="N1286">IFERROR(INDEX(tblConsorcios[Prazo (meses)],MOD($J1286,ROWS(tblConsorcios[Produto]))+1),"")</f>
        <v>240</v>
      </c>
      <c r="O1286" s="20" cm="1">
        <f t="array" ref="O1286">IFERROR(INDEX(tblConsorcios[Parcela Mensal (R$)],MOD($J1286,ROWS(tblConsorcios[Produto]))+1),"")</f>
        <v>2146.67</v>
      </c>
      <c r="P1286" s="20" t="str" cm="1">
        <f t="array" ref="P1286">IFERROR(INDEX(tblClientes[Dividendo Mensal (R$)],INT($J1286/ROWS(tblConsorcios[Produto]))+1),"")</f>
        <v/>
      </c>
      <c r="Q1286" s="20" t="str">
        <f t="shared" si="61"/>
        <v/>
      </c>
      <c r="R1286">
        <f t="shared" si="62"/>
        <v>0</v>
      </c>
    </row>
    <row r="1287" spans="10:18" x14ac:dyDescent="0.2">
      <c r="J1287">
        <f t="shared" si="60"/>
        <v>1285</v>
      </c>
      <c r="K1287" t="str" cm="1">
        <f t="array" ref="K1287">IFERROR(INDEX(tblClientes[Cliente],INT($J1287/ROWS(tblConsorcios[Produto]))+1),"")</f>
        <v/>
      </c>
      <c r="L1287" t="str" cm="1">
        <f t="array" ref="L1287">IFERROR(INDEX(tblConsorcios[Produto],MOD($J1287,ROWS(tblConsorcios[Produto]))+1),"")</f>
        <v>Imóvel IE400 – 220m</v>
      </c>
      <c r="M1287" s="20" cm="1">
        <f t="array" ref="M1287">IFERROR(INDEX(tblConsorcios[Valor da Carta (R$)],MOD($J1287,ROWS(tblConsorcios[Produto]))+1),"")</f>
        <v>400000</v>
      </c>
      <c r="N1287" s="2" cm="1">
        <f t="array" ref="N1287">IFERROR(INDEX(tblConsorcios[Prazo (meses)],MOD($J1287,ROWS(tblConsorcios[Produto]))+1),"")</f>
        <v>220</v>
      </c>
      <c r="O1287" s="20" cm="1">
        <f t="array" ref="O1287">IFERROR(INDEX(tblConsorcios[Parcela Mensal (R$)],MOD($J1287,ROWS(tblConsorcios[Produto]))+1),"")</f>
        <v>2323.64</v>
      </c>
      <c r="P1287" s="20" t="str" cm="1">
        <f t="array" ref="P1287">IFERROR(INDEX(tblClientes[Dividendo Mensal (R$)],INT($J1287/ROWS(tblConsorcios[Produto]))+1),"")</f>
        <v/>
      </c>
      <c r="Q1287" s="20" t="str">
        <f t="shared" si="61"/>
        <v/>
      </c>
      <c r="R1287">
        <f t="shared" si="62"/>
        <v>0</v>
      </c>
    </row>
    <row r="1288" spans="10:18" x14ac:dyDescent="0.2">
      <c r="J1288">
        <f t="shared" si="60"/>
        <v>1286</v>
      </c>
      <c r="K1288" t="str" cm="1">
        <f t="array" ref="K1288">IFERROR(INDEX(tblClientes[Cliente],INT($J1288/ROWS(tblConsorcios[Produto]))+1),"")</f>
        <v/>
      </c>
      <c r="L1288" t="str" cm="1">
        <f t="array" ref="L1288">IFERROR(INDEX(tblConsorcios[Produto],MOD($J1288,ROWS(tblConsorcios[Produto]))+1),"")</f>
        <v>Imóvel IE400 – 200m</v>
      </c>
      <c r="M1288" s="20" cm="1">
        <f t="array" ref="M1288">IFERROR(INDEX(tblConsorcios[Valor da Carta (R$)],MOD($J1288,ROWS(tblConsorcios[Produto]))+1),"")</f>
        <v>400000</v>
      </c>
      <c r="N1288" s="2" cm="1">
        <f t="array" ref="N1288">IFERROR(INDEX(tblConsorcios[Prazo (meses)],MOD($J1288,ROWS(tblConsorcios[Produto]))+1),"")</f>
        <v>200</v>
      </c>
      <c r="O1288" s="20" cm="1">
        <f t="array" ref="O1288">IFERROR(INDEX(tblConsorcios[Parcela Mensal (R$)],MOD($J1288,ROWS(tblConsorcios[Produto]))+1),"")</f>
        <v>2536</v>
      </c>
      <c r="P1288" s="20" t="str" cm="1">
        <f t="array" ref="P1288">IFERROR(INDEX(tblClientes[Dividendo Mensal (R$)],INT($J1288/ROWS(tblConsorcios[Produto]))+1),"")</f>
        <v/>
      </c>
      <c r="Q1288" s="20" t="str">
        <f t="shared" si="61"/>
        <v/>
      </c>
      <c r="R1288">
        <f t="shared" si="62"/>
        <v>0</v>
      </c>
    </row>
    <row r="1289" spans="10:18" x14ac:dyDescent="0.2">
      <c r="J1289">
        <f t="shared" si="60"/>
        <v>1287</v>
      </c>
      <c r="K1289" t="str" cm="1">
        <f t="array" ref="K1289">IFERROR(INDEX(tblClientes[Cliente],INT($J1289/ROWS(tblConsorcios[Produto]))+1),"")</f>
        <v/>
      </c>
      <c r="L1289" t="str" cm="1">
        <f t="array" ref="L1289">IFERROR(INDEX(tblConsorcios[Produto],MOD($J1289,ROWS(tblConsorcios[Produto]))+1),"")</f>
        <v>Imóvel IE380 – 240m</v>
      </c>
      <c r="M1289" s="20" cm="1">
        <f t="array" ref="M1289">IFERROR(INDEX(tblConsorcios[Valor da Carta (R$)],MOD($J1289,ROWS(tblConsorcios[Produto]))+1),"")</f>
        <v>380000</v>
      </c>
      <c r="N1289" s="2" cm="1">
        <f t="array" ref="N1289">IFERROR(INDEX(tblConsorcios[Prazo (meses)],MOD($J1289,ROWS(tblConsorcios[Produto]))+1),"")</f>
        <v>240</v>
      </c>
      <c r="O1289" s="20" cm="1">
        <f t="array" ref="O1289">IFERROR(INDEX(tblConsorcios[Parcela Mensal (R$)],MOD($J1289,ROWS(tblConsorcios[Produto]))+1),"")</f>
        <v>2039.33</v>
      </c>
      <c r="P1289" s="20" t="str" cm="1">
        <f t="array" ref="P1289">IFERROR(INDEX(tblClientes[Dividendo Mensal (R$)],INT($J1289/ROWS(tblConsorcios[Produto]))+1),"")</f>
        <v/>
      </c>
      <c r="Q1289" s="20" t="str">
        <f t="shared" si="61"/>
        <v/>
      </c>
      <c r="R1289">
        <f t="shared" si="62"/>
        <v>0</v>
      </c>
    </row>
    <row r="1290" spans="10:18" x14ac:dyDescent="0.2">
      <c r="J1290">
        <f t="shared" si="60"/>
        <v>1288</v>
      </c>
      <c r="K1290" t="str" cm="1">
        <f t="array" ref="K1290">IFERROR(INDEX(tblClientes[Cliente],INT($J1290/ROWS(tblConsorcios[Produto]))+1),"")</f>
        <v/>
      </c>
      <c r="L1290" t="str" cm="1">
        <f t="array" ref="L1290">IFERROR(INDEX(tblConsorcios[Produto],MOD($J1290,ROWS(tblConsorcios[Produto]))+1),"")</f>
        <v>Imóvel IE380 – 220m</v>
      </c>
      <c r="M1290" s="20" cm="1">
        <f t="array" ref="M1290">IFERROR(INDEX(tblConsorcios[Valor da Carta (R$)],MOD($J1290,ROWS(tblConsorcios[Produto]))+1),"")</f>
        <v>380000</v>
      </c>
      <c r="N1290" s="2" cm="1">
        <f t="array" ref="N1290">IFERROR(INDEX(tblConsorcios[Prazo (meses)],MOD($J1290,ROWS(tblConsorcios[Produto]))+1),"")</f>
        <v>220</v>
      </c>
      <c r="O1290" s="20" cm="1">
        <f t="array" ref="O1290">IFERROR(INDEX(tblConsorcios[Parcela Mensal (R$)],MOD($J1290,ROWS(tblConsorcios[Produto]))+1),"")</f>
        <v>2207.4499999999998</v>
      </c>
      <c r="P1290" s="20" t="str" cm="1">
        <f t="array" ref="P1290">IFERROR(INDEX(tblClientes[Dividendo Mensal (R$)],INT($J1290/ROWS(tblConsorcios[Produto]))+1),"")</f>
        <v/>
      </c>
      <c r="Q1290" s="20" t="str">
        <f t="shared" si="61"/>
        <v/>
      </c>
      <c r="R1290">
        <f t="shared" si="62"/>
        <v>0</v>
      </c>
    </row>
    <row r="1291" spans="10:18" x14ac:dyDescent="0.2">
      <c r="J1291">
        <f t="shared" si="60"/>
        <v>1289</v>
      </c>
      <c r="K1291" t="str" cm="1">
        <f t="array" ref="K1291">IFERROR(INDEX(tblClientes[Cliente],INT($J1291/ROWS(tblConsorcios[Produto]))+1),"")</f>
        <v/>
      </c>
      <c r="L1291" t="str" cm="1">
        <f t="array" ref="L1291">IFERROR(INDEX(tblConsorcios[Produto],MOD($J1291,ROWS(tblConsorcios[Produto]))+1),"")</f>
        <v>Imóvel IE380 – 200m</v>
      </c>
      <c r="M1291" s="20" cm="1">
        <f t="array" ref="M1291">IFERROR(INDEX(tblConsorcios[Valor da Carta (R$)],MOD($J1291,ROWS(tblConsorcios[Produto]))+1),"")</f>
        <v>380000</v>
      </c>
      <c r="N1291" s="2" cm="1">
        <f t="array" ref="N1291">IFERROR(INDEX(tblConsorcios[Prazo (meses)],MOD($J1291,ROWS(tblConsorcios[Produto]))+1),"")</f>
        <v>200</v>
      </c>
      <c r="O1291" s="20" cm="1">
        <f t="array" ref="O1291">IFERROR(INDEX(tblConsorcios[Parcela Mensal (R$)],MOD($J1291,ROWS(tblConsorcios[Produto]))+1),"")</f>
        <v>2409.1999999999998</v>
      </c>
      <c r="P1291" s="20" t="str" cm="1">
        <f t="array" ref="P1291">IFERROR(INDEX(tblClientes[Dividendo Mensal (R$)],INT($J1291/ROWS(tblConsorcios[Produto]))+1),"")</f>
        <v/>
      </c>
      <c r="Q1291" s="20" t="str">
        <f t="shared" si="61"/>
        <v/>
      </c>
      <c r="R1291">
        <f t="shared" si="62"/>
        <v>0</v>
      </c>
    </row>
    <row r="1292" spans="10:18" x14ac:dyDescent="0.2">
      <c r="J1292">
        <f t="shared" si="60"/>
        <v>1290</v>
      </c>
      <c r="K1292" t="str" cm="1">
        <f t="array" ref="K1292">IFERROR(INDEX(tblClientes[Cliente],INT($J1292/ROWS(tblConsorcios[Produto]))+1),"")</f>
        <v/>
      </c>
      <c r="L1292" t="str" cm="1">
        <f t="array" ref="L1292">IFERROR(INDEX(tblConsorcios[Produto],MOD($J1292,ROWS(tblConsorcios[Produto]))+1),"")</f>
        <v>Imóvel IE350 – 240m</v>
      </c>
      <c r="M1292" s="20" cm="1">
        <f t="array" ref="M1292">IFERROR(INDEX(tblConsorcios[Valor da Carta (R$)],MOD($J1292,ROWS(tblConsorcios[Produto]))+1),"")</f>
        <v>350000</v>
      </c>
      <c r="N1292" s="2" cm="1">
        <f t="array" ref="N1292">IFERROR(INDEX(tblConsorcios[Prazo (meses)],MOD($J1292,ROWS(tblConsorcios[Produto]))+1),"")</f>
        <v>240</v>
      </c>
      <c r="O1292" s="20" cm="1">
        <f t="array" ref="O1292">IFERROR(INDEX(tblConsorcios[Parcela Mensal (R$)],MOD($J1292,ROWS(tblConsorcios[Produto]))+1),"")</f>
        <v>1878.33</v>
      </c>
      <c r="P1292" s="20" t="str" cm="1">
        <f t="array" ref="P1292">IFERROR(INDEX(tblClientes[Dividendo Mensal (R$)],INT($J1292/ROWS(tblConsorcios[Produto]))+1),"")</f>
        <v/>
      </c>
      <c r="Q1292" s="20" t="str">
        <f t="shared" si="61"/>
        <v/>
      </c>
      <c r="R1292">
        <f t="shared" si="62"/>
        <v>0</v>
      </c>
    </row>
    <row r="1293" spans="10:18" x14ac:dyDescent="0.2">
      <c r="J1293">
        <f t="shared" si="60"/>
        <v>1291</v>
      </c>
      <c r="K1293" t="str" cm="1">
        <f t="array" ref="K1293">IFERROR(INDEX(tblClientes[Cliente],INT($J1293/ROWS(tblConsorcios[Produto]))+1),"")</f>
        <v/>
      </c>
      <c r="L1293" t="str" cm="1">
        <f t="array" ref="L1293">IFERROR(INDEX(tblConsorcios[Produto],MOD($J1293,ROWS(tblConsorcios[Produto]))+1),"")</f>
        <v>Imóvel IE350 – 220m</v>
      </c>
      <c r="M1293" s="20" cm="1">
        <f t="array" ref="M1293">IFERROR(INDEX(tblConsorcios[Valor da Carta (R$)],MOD($J1293,ROWS(tblConsorcios[Produto]))+1),"")</f>
        <v>350000</v>
      </c>
      <c r="N1293" s="2" cm="1">
        <f t="array" ref="N1293">IFERROR(INDEX(tblConsorcios[Prazo (meses)],MOD($J1293,ROWS(tblConsorcios[Produto]))+1),"")</f>
        <v>220</v>
      </c>
      <c r="O1293" s="20" cm="1">
        <f t="array" ref="O1293">IFERROR(INDEX(tblConsorcios[Parcela Mensal (R$)],MOD($J1293,ROWS(tblConsorcios[Produto]))+1),"")</f>
        <v>2033.18</v>
      </c>
      <c r="P1293" s="20" t="str" cm="1">
        <f t="array" ref="P1293">IFERROR(INDEX(tblClientes[Dividendo Mensal (R$)],INT($J1293/ROWS(tblConsorcios[Produto]))+1),"")</f>
        <v/>
      </c>
      <c r="Q1293" s="20" t="str">
        <f t="shared" si="61"/>
        <v/>
      </c>
      <c r="R1293">
        <f t="shared" si="62"/>
        <v>0</v>
      </c>
    </row>
    <row r="1294" spans="10:18" x14ac:dyDescent="0.2">
      <c r="J1294">
        <f t="shared" si="60"/>
        <v>1292</v>
      </c>
      <c r="K1294" t="str" cm="1">
        <f t="array" ref="K1294">IFERROR(INDEX(tblClientes[Cliente],INT($J1294/ROWS(tblConsorcios[Produto]))+1),"")</f>
        <v/>
      </c>
      <c r="L1294" t="str" cm="1">
        <f t="array" ref="L1294">IFERROR(INDEX(tblConsorcios[Produto],MOD($J1294,ROWS(tblConsorcios[Produto]))+1),"")</f>
        <v>Imóvel IE350 – 200m</v>
      </c>
      <c r="M1294" s="20" cm="1">
        <f t="array" ref="M1294">IFERROR(INDEX(tblConsorcios[Valor da Carta (R$)],MOD($J1294,ROWS(tblConsorcios[Produto]))+1),"")</f>
        <v>350000</v>
      </c>
      <c r="N1294" s="2" cm="1">
        <f t="array" ref="N1294">IFERROR(INDEX(tblConsorcios[Prazo (meses)],MOD($J1294,ROWS(tblConsorcios[Produto]))+1),"")</f>
        <v>200</v>
      </c>
      <c r="O1294" s="20" cm="1">
        <f t="array" ref="O1294">IFERROR(INDEX(tblConsorcios[Parcela Mensal (R$)],MOD($J1294,ROWS(tblConsorcios[Produto]))+1),"")</f>
        <v>2219</v>
      </c>
      <c r="P1294" s="20" t="str" cm="1">
        <f t="array" ref="P1294">IFERROR(INDEX(tblClientes[Dividendo Mensal (R$)],INT($J1294/ROWS(tblConsorcios[Produto]))+1),"")</f>
        <v/>
      </c>
      <c r="Q1294" s="20" t="str">
        <f t="shared" si="61"/>
        <v/>
      </c>
      <c r="R1294">
        <f t="shared" si="62"/>
        <v>0</v>
      </c>
    </row>
    <row r="1295" spans="10:18" x14ac:dyDescent="0.2">
      <c r="J1295">
        <f t="shared" si="60"/>
        <v>1293</v>
      </c>
      <c r="K1295" t="str" cm="1">
        <f t="array" ref="K1295">IFERROR(INDEX(tblClientes[Cliente],INT($J1295/ROWS(tblConsorcios[Produto]))+1),"")</f>
        <v/>
      </c>
      <c r="L1295" t="str" cm="1">
        <f t="array" ref="L1295">IFERROR(INDEX(tblConsorcios[Produto],MOD($J1295,ROWS(tblConsorcios[Produto]))+1),"")</f>
        <v>Imóvel IE330 – 240m</v>
      </c>
      <c r="M1295" s="20" cm="1">
        <f t="array" ref="M1295">IFERROR(INDEX(tblConsorcios[Valor da Carta (R$)],MOD($J1295,ROWS(tblConsorcios[Produto]))+1),"")</f>
        <v>330000</v>
      </c>
      <c r="N1295" s="2" cm="1">
        <f t="array" ref="N1295">IFERROR(INDEX(tblConsorcios[Prazo (meses)],MOD($J1295,ROWS(tblConsorcios[Produto]))+1),"")</f>
        <v>240</v>
      </c>
      <c r="O1295" s="20" cm="1">
        <f t="array" ref="O1295">IFERROR(INDEX(tblConsorcios[Parcela Mensal (R$)],MOD($J1295,ROWS(tblConsorcios[Produto]))+1),"")</f>
        <v>1771</v>
      </c>
      <c r="P1295" s="20" t="str" cm="1">
        <f t="array" ref="P1295">IFERROR(INDEX(tblClientes[Dividendo Mensal (R$)],INT($J1295/ROWS(tblConsorcios[Produto]))+1),"")</f>
        <v/>
      </c>
      <c r="Q1295" s="20" t="str">
        <f t="shared" si="61"/>
        <v/>
      </c>
      <c r="R1295">
        <f t="shared" si="62"/>
        <v>0</v>
      </c>
    </row>
    <row r="1296" spans="10:18" x14ac:dyDescent="0.2">
      <c r="J1296">
        <f t="shared" si="60"/>
        <v>1294</v>
      </c>
      <c r="K1296" t="str" cm="1">
        <f t="array" ref="K1296">IFERROR(INDEX(tblClientes[Cliente],INT($J1296/ROWS(tblConsorcios[Produto]))+1),"")</f>
        <v/>
      </c>
      <c r="L1296" t="str" cm="1">
        <f t="array" ref="L1296">IFERROR(INDEX(tblConsorcios[Produto],MOD($J1296,ROWS(tblConsorcios[Produto]))+1),"")</f>
        <v>Imóvel IE330 – 220m</v>
      </c>
      <c r="M1296" s="20" cm="1">
        <f t="array" ref="M1296">IFERROR(INDEX(tblConsorcios[Valor da Carta (R$)],MOD($J1296,ROWS(tblConsorcios[Produto]))+1),"")</f>
        <v>330000</v>
      </c>
      <c r="N1296" s="2" cm="1">
        <f t="array" ref="N1296">IFERROR(INDEX(tblConsorcios[Prazo (meses)],MOD($J1296,ROWS(tblConsorcios[Produto]))+1),"")</f>
        <v>220</v>
      </c>
      <c r="O1296" s="20" cm="1">
        <f t="array" ref="O1296">IFERROR(INDEX(tblConsorcios[Parcela Mensal (R$)],MOD($J1296,ROWS(tblConsorcios[Produto]))+1),"")</f>
        <v>1917</v>
      </c>
      <c r="P1296" s="20" t="str" cm="1">
        <f t="array" ref="P1296">IFERROR(INDEX(tblClientes[Dividendo Mensal (R$)],INT($J1296/ROWS(tblConsorcios[Produto]))+1),"")</f>
        <v/>
      </c>
      <c r="Q1296" s="20" t="str">
        <f t="shared" si="61"/>
        <v/>
      </c>
      <c r="R1296">
        <f t="shared" si="62"/>
        <v>0</v>
      </c>
    </row>
    <row r="1297" spans="10:18" x14ac:dyDescent="0.2">
      <c r="J1297">
        <f t="shared" si="60"/>
        <v>1295</v>
      </c>
      <c r="K1297" t="str" cm="1">
        <f t="array" ref="K1297">IFERROR(INDEX(tblClientes[Cliente],INT($J1297/ROWS(tblConsorcios[Produto]))+1),"")</f>
        <v/>
      </c>
      <c r="L1297" t="str" cm="1">
        <f t="array" ref="L1297">IFERROR(INDEX(tblConsorcios[Produto],MOD($J1297,ROWS(tblConsorcios[Produto]))+1),"")</f>
        <v>Imóvel IE330 – 200m</v>
      </c>
      <c r="M1297" s="20" cm="1">
        <f t="array" ref="M1297">IFERROR(INDEX(tblConsorcios[Valor da Carta (R$)],MOD($J1297,ROWS(tblConsorcios[Produto]))+1),"")</f>
        <v>330000</v>
      </c>
      <c r="N1297" s="2" cm="1">
        <f t="array" ref="N1297">IFERROR(INDEX(tblConsorcios[Prazo (meses)],MOD($J1297,ROWS(tblConsorcios[Produto]))+1),"")</f>
        <v>200</v>
      </c>
      <c r="O1297" s="20" cm="1">
        <f t="array" ref="O1297">IFERROR(INDEX(tblConsorcios[Parcela Mensal (R$)],MOD($J1297,ROWS(tblConsorcios[Produto]))+1),"")</f>
        <v>2092.1999999999998</v>
      </c>
      <c r="P1297" s="20" t="str" cm="1">
        <f t="array" ref="P1297">IFERROR(INDEX(tblClientes[Dividendo Mensal (R$)],INT($J1297/ROWS(tblConsorcios[Produto]))+1),"")</f>
        <v/>
      </c>
      <c r="Q1297" s="20" t="str">
        <f t="shared" si="61"/>
        <v/>
      </c>
      <c r="R1297">
        <f t="shared" si="62"/>
        <v>0</v>
      </c>
    </row>
    <row r="1298" spans="10:18" x14ac:dyDescent="0.2">
      <c r="J1298">
        <f t="shared" si="60"/>
        <v>1296</v>
      </c>
      <c r="K1298" t="str" cm="1">
        <f t="array" ref="K1298">IFERROR(INDEX(tblClientes[Cliente],INT($J1298/ROWS(tblConsorcios[Produto]))+1),"")</f>
        <v/>
      </c>
      <c r="L1298" t="str" cm="1">
        <f t="array" ref="L1298">IFERROR(INDEX(tblConsorcios[Produto],MOD($J1298,ROWS(tblConsorcios[Produto]))+1),"")</f>
        <v>Imóvel IE300 – 240m</v>
      </c>
      <c r="M1298" s="20" cm="1">
        <f t="array" ref="M1298">IFERROR(INDEX(tblConsorcios[Valor da Carta (R$)],MOD($J1298,ROWS(tblConsorcios[Produto]))+1),"")</f>
        <v>300000</v>
      </c>
      <c r="N1298" s="2" cm="1">
        <f t="array" ref="N1298">IFERROR(INDEX(tblConsorcios[Prazo (meses)],MOD($J1298,ROWS(tblConsorcios[Produto]))+1),"")</f>
        <v>240</v>
      </c>
      <c r="O1298" s="20" cm="1">
        <f t="array" ref="O1298">IFERROR(INDEX(tblConsorcios[Parcela Mensal (R$)],MOD($J1298,ROWS(tblConsorcios[Produto]))+1),"")</f>
        <v>1610</v>
      </c>
      <c r="P1298" s="20" t="str" cm="1">
        <f t="array" ref="P1298">IFERROR(INDEX(tblClientes[Dividendo Mensal (R$)],INT($J1298/ROWS(tblConsorcios[Produto]))+1),"")</f>
        <v/>
      </c>
      <c r="Q1298" s="20" t="str">
        <f t="shared" si="61"/>
        <v/>
      </c>
      <c r="R1298">
        <f t="shared" si="62"/>
        <v>0</v>
      </c>
    </row>
    <row r="1299" spans="10:18" x14ac:dyDescent="0.2">
      <c r="J1299">
        <f t="shared" si="60"/>
        <v>1297</v>
      </c>
      <c r="K1299" t="str" cm="1">
        <f t="array" ref="K1299">IFERROR(INDEX(tblClientes[Cliente],INT($J1299/ROWS(tblConsorcios[Produto]))+1),"")</f>
        <v/>
      </c>
      <c r="L1299" t="str" cm="1">
        <f t="array" ref="L1299">IFERROR(INDEX(tblConsorcios[Produto],MOD($J1299,ROWS(tblConsorcios[Produto]))+1),"")</f>
        <v>Imóvel IE300 – 220m</v>
      </c>
      <c r="M1299" s="20" cm="1">
        <f t="array" ref="M1299">IFERROR(INDEX(tblConsorcios[Valor da Carta (R$)],MOD($J1299,ROWS(tblConsorcios[Produto]))+1),"")</f>
        <v>300000</v>
      </c>
      <c r="N1299" s="2" cm="1">
        <f t="array" ref="N1299">IFERROR(INDEX(tblConsorcios[Prazo (meses)],MOD($J1299,ROWS(tblConsorcios[Produto]))+1),"")</f>
        <v>220</v>
      </c>
      <c r="O1299" s="20" cm="1">
        <f t="array" ref="O1299">IFERROR(INDEX(tblConsorcios[Parcela Mensal (R$)],MOD($J1299,ROWS(tblConsorcios[Produto]))+1),"")</f>
        <v>1742.73</v>
      </c>
      <c r="P1299" s="20" t="str" cm="1">
        <f t="array" ref="P1299">IFERROR(INDEX(tblClientes[Dividendo Mensal (R$)],INT($J1299/ROWS(tblConsorcios[Produto]))+1),"")</f>
        <v/>
      </c>
      <c r="Q1299" s="20" t="str">
        <f t="shared" si="61"/>
        <v/>
      </c>
      <c r="R1299">
        <f t="shared" si="62"/>
        <v>0</v>
      </c>
    </row>
    <row r="1300" spans="10:18" x14ac:dyDescent="0.2">
      <c r="J1300">
        <f t="shared" si="60"/>
        <v>1298</v>
      </c>
      <c r="K1300" t="str" cm="1">
        <f t="array" ref="K1300">IFERROR(INDEX(tblClientes[Cliente],INT($J1300/ROWS(tblConsorcios[Produto]))+1),"")</f>
        <v/>
      </c>
      <c r="L1300" t="str" cm="1">
        <f t="array" ref="L1300">IFERROR(INDEX(tblConsorcios[Produto],MOD($J1300,ROWS(tblConsorcios[Produto]))+1),"")</f>
        <v>Imóvel IE300 – 200m</v>
      </c>
      <c r="M1300" s="20" cm="1">
        <f t="array" ref="M1300">IFERROR(INDEX(tblConsorcios[Valor da Carta (R$)],MOD($J1300,ROWS(tblConsorcios[Produto]))+1),"")</f>
        <v>300000</v>
      </c>
      <c r="N1300" s="2" cm="1">
        <f t="array" ref="N1300">IFERROR(INDEX(tblConsorcios[Prazo (meses)],MOD($J1300,ROWS(tblConsorcios[Produto]))+1),"")</f>
        <v>200</v>
      </c>
      <c r="O1300" s="20" cm="1">
        <f t="array" ref="O1300">IFERROR(INDEX(tblConsorcios[Parcela Mensal (R$)],MOD($J1300,ROWS(tblConsorcios[Produto]))+1),"")</f>
        <v>1902</v>
      </c>
      <c r="P1300" s="20" t="str" cm="1">
        <f t="array" ref="P1300">IFERROR(INDEX(tblClientes[Dividendo Mensal (R$)],INT($J1300/ROWS(tblConsorcios[Produto]))+1),"")</f>
        <v/>
      </c>
      <c r="Q1300" s="20" t="str">
        <f t="shared" si="61"/>
        <v/>
      </c>
      <c r="R1300">
        <f t="shared" si="62"/>
        <v>0</v>
      </c>
    </row>
    <row r="1301" spans="10:18" x14ac:dyDescent="0.2">
      <c r="J1301">
        <f t="shared" si="60"/>
        <v>1299</v>
      </c>
      <c r="K1301" t="str" cm="1">
        <f t="array" ref="K1301">IFERROR(INDEX(tblClientes[Cliente],INT($J1301/ROWS(tblConsorcios[Produto]))+1),"")</f>
        <v/>
      </c>
      <c r="L1301" t="str" cm="1">
        <f t="array" ref="L1301">IFERROR(INDEX(tblConsorcios[Produto],MOD($J1301,ROWS(tblConsorcios[Produto]))+1),"")</f>
        <v>Imóvel IE240 – 240m</v>
      </c>
      <c r="M1301" s="20" cm="1">
        <f t="array" ref="M1301">IFERROR(INDEX(tblConsorcios[Valor da Carta (R$)],MOD($J1301,ROWS(tblConsorcios[Produto]))+1),"")</f>
        <v>240000</v>
      </c>
      <c r="N1301" s="2" cm="1">
        <f t="array" ref="N1301">IFERROR(INDEX(tblConsorcios[Prazo (meses)],MOD($J1301,ROWS(tblConsorcios[Produto]))+1),"")</f>
        <v>240</v>
      </c>
      <c r="O1301" s="20" cm="1">
        <f t="array" ref="O1301">IFERROR(INDEX(tblConsorcios[Parcela Mensal (R$)],MOD($J1301,ROWS(tblConsorcios[Produto]))+1),"")</f>
        <v>1288</v>
      </c>
      <c r="P1301" s="20" t="str" cm="1">
        <f t="array" ref="P1301">IFERROR(INDEX(tblClientes[Dividendo Mensal (R$)],INT($J1301/ROWS(tblConsorcios[Produto]))+1),"")</f>
        <v/>
      </c>
      <c r="Q1301" s="20" t="str">
        <f t="shared" si="61"/>
        <v/>
      </c>
      <c r="R1301">
        <f t="shared" si="62"/>
        <v>0</v>
      </c>
    </row>
    <row r="1302" spans="10:18" x14ac:dyDescent="0.2">
      <c r="J1302">
        <f t="shared" si="60"/>
        <v>1300</v>
      </c>
      <c r="K1302" t="str" cm="1">
        <f t="array" ref="K1302">IFERROR(INDEX(tblClientes[Cliente],INT($J1302/ROWS(tblConsorcios[Produto]))+1),"")</f>
        <v/>
      </c>
      <c r="L1302" t="str" cm="1">
        <f t="array" ref="L1302">IFERROR(INDEX(tblConsorcios[Produto],MOD($J1302,ROWS(tblConsorcios[Produto]))+1),"")</f>
        <v>Imóvel IE240 – 220m</v>
      </c>
      <c r="M1302" s="20" cm="1">
        <f t="array" ref="M1302">IFERROR(INDEX(tblConsorcios[Valor da Carta (R$)],MOD($J1302,ROWS(tblConsorcios[Produto]))+1),"")</f>
        <v>240000</v>
      </c>
      <c r="N1302" s="2" cm="1">
        <f t="array" ref="N1302">IFERROR(INDEX(tblConsorcios[Prazo (meses)],MOD($J1302,ROWS(tblConsorcios[Produto]))+1),"")</f>
        <v>220</v>
      </c>
      <c r="O1302" s="20" cm="1">
        <f t="array" ref="O1302">IFERROR(INDEX(tblConsorcios[Parcela Mensal (R$)],MOD($J1302,ROWS(tblConsorcios[Produto]))+1),"")</f>
        <v>1394.18</v>
      </c>
      <c r="P1302" s="20" t="str" cm="1">
        <f t="array" ref="P1302">IFERROR(INDEX(tblClientes[Dividendo Mensal (R$)],INT($J1302/ROWS(tblConsorcios[Produto]))+1),"")</f>
        <v/>
      </c>
      <c r="Q1302" s="20" t="str">
        <f t="shared" si="61"/>
        <v/>
      </c>
      <c r="R1302">
        <f t="shared" si="62"/>
        <v>0</v>
      </c>
    </row>
    <row r="1303" spans="10:18" x14ac:dyDescent="0.2">
      <c r="J1303">
        <f t="shared" si="60"/>
        <v>1301</v>
      </c>
      <c r="K1303" t="str" cm="1">
        <f t="array" ref="K1303">IFERROR(INDEX(tblClientes[Cliente],INT($J1303/ROWS(tblConsorcios[Produto]))+1),"")</f>
        <v/>
      </c>
      <c r="L1303" t="str" cm="1">
        <f t="array" ref="L1303">IFERROR(INDEX(tblConsorcios[Produto],MOD($J1303,ROWS(tblConsorcios[Produto]))+1),"")</f>
        <v>Imóvel IE240 – 200m</v>
      </c>
      <c r="M1303" s="20" cm="1">
        <f t="array" ref="M1303">IFERROR(INDEX(tblConsorcios[Valor da Carta (R$)],MOD($J1303,ROWS(tblConsorcios[Produto]))+1),"")</f>
        <v>240000</v>
      </c>
      <c r="N1303" s="2" cm="1">
        <f t="array" ref="N1303">IFERROR(INDEX(tblConsorcios[Prazo (meses)],MOD($J1303,ROWS(tblConsorcios[Produto]))+1),"")</f>
        <v>200</v>
      </c>
      <c r="O1303" s="20" cm="1">
        <f t="array" ref="O1303">IFERROR(INDEX(tblConsorcios[Parcela Mensal (R$)],MOD($J1303,ROWS(tblConsorcios[Produto]))+1),"")</f>
        <v>1521.6</v>
      </c>
      <c r="P1303" s="20" t="str" cm="1">
        <f t="array" ref="P1303">IFERROR(INDEX(tblClientes[Dividendo Mensal (R$)],INT($J1303/ROWS(tblConsorcios[Produto]))+1),"")</f>
        <v/>
      </c>
      <c r="Q1303" s="20" t="str">
        <f t="shared" si="61"/>
        <v/>
      </c>
      <c r="R1303">
        <f t="shared" si="62"/>
        <v>0</v>
      </c>
    </row>
    <row r="1304" spans="10:18" x14ac:dyDescent="0.2">
      <c r="J1304">
        <f t="shared" si="60"/>
        <v>1302</v>
      </c>
      <c r="K1304" t="str" cm="1">
        <f t="array" ref="K1304">IFERROR(INDEX(tblClientes[Cliente],INT($J1304/ROWS(tblConsorcios[Produto]))+1),"")</f>
        <v/>
      </c>
      <c r="L1304" t="str" cm="1">
        <f t="array" ref="L1304">IFERROR(INDEX(tblConsorcios[Produto],MOD($J1304,ROWS(tblConsorcios[Produto]))+1),"")</f>
        <v>Imóvel IE230 – 240m</v>
      </c>
      <c r="M1304" s="20" cm="1">
        <f t="array" ref="M1304">IFERROR(INDEX(tblConsorcios[Valor da Carta (R$)],MOD($J1304,ROWS(tblConsorcios[Produto]))+1),"")</f>
        <v>230000</v>
      </c>
      <c r="N1304" s="2" cm="1">
        <f t="array" ref="N1304">IFERROR(INDEX(tblConsorcios[Prazo (meses)],MOD($J1304,ROWS(tblConsorcios[Produto]))+1),"")</f>
        <v>240</v>
      </c>
      <c r="O1304" s="20" cm="1">
        <f t="array" ref="O1304">IFERROR(INDEX(tblConsorcios[Parcela Mensal (R$)],MOD($J1304,ROWS(tblConsorcios[Produto]))+1),"")</f>
        <v>1234.33</v>
      </c>
      <c r="P1304" s="20" t="str" cm="1">
        <f t="array" ref="P1304">IFERROR(INDEX(tblClientes[Dividendo Mensal (R$)],INT($J1304/ROWS(tblConsorcios[Produto]))+1),"")</f>
        <v/>
      </c>
      <c r="Q1304" s="20" t="str">
        <f t="shared" si="61"/>
        <v/>
      </c>
      <c r="R1304">
        <f t="shared" si="62"/>
        <v>0</v>
      </c>
    </row>
    <row r="1305" spans="10:18" x14ac:dyDescent="0.2">
      <c r="J1305">
        <f t="shared" si="60"/>
        <v>1303</v>
      </c>
      <c r="K1305" t="str" cm="1">
        <f t="array" ref="K1305">IFERROR(INDEX(tblClientes[Cliente],INT($J1305/ROWS(tblConsorcios[Produto]))+1),"")</f>
        <v/>
      </c>
      <c r="L1305" t="str" cm="1">
        <f t="array" ref="L1305">IFERROR(INDEX(tblConsorcios[Produto],MOD($J1305,ROWS(tblConsorcios[Produto]))+1),"")</f>
        <v>Imóvel IE230 – 220m</v>
      </c>
      <c r="M1305" s="20" cm="1">
        <f t="array" ref="M1305">IFERROR(INDEX(tblConsorcios[Valor da Carta (R$)],MOD($J1305,ROWS(tblConsorcios[Produto]))+1),"")</f>
        <v>230000</v>
      </c>
      <c r="N1305" s="2" cm="1">
        <f t="array" ref="N1305">IFERROR(INDEX(tblConsorcios[Prazo (meses)],MOD($J1305,ROWS(tblConsorcios[Produto]))+1),"")</f>
        <v>220</v>
      </c>
      <c r="O1305" s="20" cm="1">
        <f t="array" ref="O1305">IFERROR(INDEX(tblConsorcios[Parcela Mensal (R$)],MOD($J1305,ROWS(tblConsorcios[Produto]))+1),"")</f>
        <v>1336.09</v>
      </c>
      <c r="P1305" s="20" t="str" cm="1">
        <f t="array" ref="P1305">IFERROR(INDEX(tblClientes[Dividendo Mensal (R$)],INT($J1305/ROWS(tblConsorcios[Produto]))+1),"")</f>
        <v/>
      </c>
      <c r="Q1305" s="20" t="str">
        <f t="shared" si="61"/>
        <v/>
      </c>
      <c r="R1305">
        <f t="shared" si="62"/>
        <v>0</v>
      </c>
    </row>
    <row r="1306" spans="10:18" x14ac:dyDescent="0.2">
      <c r="J1306">
        <f t="shared" si="60"/>
        <v>1304</v>
      </c>
      <c r="K1306" t="str" cm="1">
        <f t="array" ref="K1306">IFERROR(INDEX(tblClientes[Cliente],INT($J1306/ROWS(tblConsorcios[Produto]))+1),"")</f>
        <v/>
      </c>
      <c r="L1306" t="str" cm="1">
        <f t="array" ref="L1306">IFERROR(INDEX(tblConsorcios[Produto],MOD($J1306,ROWS(tblConsorcios[Produto]))+1),"")</f>
        <v>Imóvel IE230 – 200m</v>
      </c>
      <c r="M1306" s="20" cm="1">
        <f t="array" ref="M1306">IFERROR(INDEX(tblConsorcios[Valor da Carta (R$)],MOD($J1306,ROWS(tblConsorcios[Produto]))+1),"")</f>
        <v>230000</v>
      </c>
      <c r="N1306" s="2" cm="1">
        <f t="array" ref="N1306">IFERROR(INDEX(tblConsorcios[Prazo (meses)],MOD($J1306,ROWS(tblConsorcios[Produto]))+1),"")</f>
        <v>200</v>
      </c>
      <c r="O1306" s="20" cm="1">
        <f t="array" ref="O1306">IFERROR(INDEX(tblConsorcios[Parcela Mensal (R$)],MOD($J1306,ROWS(tblConsorcios[Produto]))+1),"")</f>
        <v>1458.2</v>
      </c>
      <c r="P1306" s="20" t="str" cm="1">
        <f t="array" ref="P1306">IFERROR(INDEX(tblClientes[Dividendo Mensal (R$)],INT($J1306/ROWS(tblConsorcios[Produto]))+1),"")</f>
        <v/>
      </c>
      <c r="Q1306" s="20" t="str">
        <f t="shared" si="61"/>
        <v/>
      </c>
      <c r="R1306">
        <f t="shared" si="62"/>
        <v>0</v>
      </c>
    </row>
    <row r="1307" spans="10:18" x14ac:dyDescent="0.2">
      <c r="J1307">
        <f t="shared" si="60"/>
        <v>1305</v>
      </c>
      <c r="K1307" t="str" cm="1">
        <f t="array" ref="K1307">IFERROR(INDEX(tblClientes[Cliente],INT($J1307/ROWS(tblConsorcios[Produto]))+1),"")</f>
        <v/>
      </c>
      <c r="L1307" t="str" cm="1">
        <f t="array" ref="L1307">IFERROR(INDEX(tblConsorcios[Produto],MOD($J1307,ROWS(tblConsorcios[Produto]))+1),"")</f>
        <v>Imóvel IE220 – 240m</v>
      </c>
      <c r="M1307" s="20" cm="1">
        <f t="array" ref="M1307">IFERROR(INDEX(tblConsorcios[Valor da Carta (R$)],MOD($J1307,ROWS(tblConsorcios[Produto]))+1),"")</f>
        <v>220000</v>
      </c>
      <c r="N1307" s="2" cm="1">
        <f t="array" ref="N1307">IFERROR(INDEX(tblConsorcios[Prazo (meses)],MOD($J1307,ROWS(tblConsorcios[Produto]))+1),"")</f>
        <v>240</v>
      </c>
      <c r="O1307" s="20" cm="1">
        <f t="array" ref="O1307">IFERROR(INDEX(tblConsorcios[Parcela Mensal (R$)],MOD($J1307,ROWS(tblConsorcios[Produto]))+1),"")</f>
        <v>1180.67</v>
      </c>
      <c r="P1307" s="20" t="str" cm="1">
        <f t="array" ref="P1307">IFERROR(INDEX(tblClientes[Dividendo Mensal (R$)],INT($J1307/ROWS(tblConsorcios[Produto]))+1),"")</f>
        <v/>
      </c>
      <c r="Q1307" s="20" t="str">
        <f t="shared" si="61"/>
        <v/>
      </c>
      <c r="R1307">
        <f t="shared" si="62"/>
        <v>0</v>
      </c>
    </row>
    <row r="1308" spans="10:18" x14ac:dyDescent="0.2">
      <c r="J1308">
        <f t="shared" si="60"/>
        <v>1306</v>
      </c>
      <c r="K1308" t="str" cm="1">
        <f t="array" ref="K1308">IFERROR(INDEX(tblClientes[Cliente],INT($J1308/ROWS(tblConsorcios[Produto]))+1),"")</f>
        <v/>
      </c>
      <c r="L1308" t="str" cm="1">
        <f t="array" ref="L1308">IFERROR(INDEX(tblConsorcios[Produto],MOD($J1308,ROWS(tblConsorcios[Produto]))+1),"")</f>
        <v>Imóvel IE220 – 220m</v>
      </c>
      <c r="M1308" s="20" cm="1">
        <f t="array" ref="M1308">IFERROR(INDEX(tblConsorcios[Valor da Carta (R$)],MOD($J1308,ROWS(tblConsorcios[Produto]))+1),"")</f>
        <v>220000</v>
      </c>
      <c r="N1308" s="2" cm="1">
        <f t="array" ref="N1308">IFERROR(INDEX(tblConsorcios[Prazo (meses)],MOD($J1308,ROWS(tblConsorcios[Produto]))+1),"")</f>
        <v>220</v>
      </c>
      <c r="O1308" s="20" cm="1">
        <f t="array" ref="O1308">IFERROR(INDEX(tblConsorcios[Parcela Mensal (R$)],MOD($J1308,ROWS(tblConsorcios[Produto]))+1),"")</f>
        <v>1278</v>
      </c>
      <c r="P1308" s="20" t="str" cm="1">
        <f t="array" ref="P1308">IFERROR(INDEX(tblClientes[Dividendo Mensal (R$)],INT($J1308/ROWS(tblConsorcios[Produto]))+1),"")</f>
        <v/>
      </c>
      <c r="Q1308" s="20" t="str">
        <f t="shared" si="61"/>
        <v/>
      </c>
      <c r="R1308">
        <f t="shared" si="62"/>
        <v>0</v>
      </c>
    </row>
    <row r="1309" spans="10:18" x14ac:dyDescent="0.2">
      <c r="J1309">
        <f t="shared" si="60"/>
        <v>1307</v>
      </c>
      <c r="K1309" t="str" cm="1">
        <f t="array" ref="K1309">IFERROR(INDEX(tblClientes[Cliente],INT($J1309/ROWS(tblConsorcios[Produto]))+1),"")</f>
        <v/>
      </c>
      <c r="L1309" t="str" cm="1">
        <f t="array" ref="L1309">IFERROR(INDEX(tblConsorcios[Produto],MOD($J1309,ROWS(tblConsorcios[Produto]))+1),"")</f>
        <v>Imóvel IE220 – 200m</v>
      </c>
      <c r="M1309" s="20" cm="1">
        <f t="array" ref="M1309">IFERROR(INDEX(tblConsorcios[Valor da Carta (R$)],MOD($J1309,ROWS(tblConsorcios[Produto]))+1),"")</f>
        <v>220000</v>
      </c>
      <c r="N1309" s="2" cm="1">
        <f t="array" ref="N1309">IFERROR(INDEX(tblConsorcios[Prazo (meses)],MOD($J1309,ROWS(tblConsorcios[Produto]))+1),"")</f>
        <v>200</v>
      </c>
      <c r="O1309" s="20" cm="1">
        <f t="array" ref="O1309">IFERROR(INDEX(tblConsorcios[Parcela Mensal (R$)],MOD($J1309,ROWS(tblConsorcios[Produto]))+1),"")</f>
        <v>1394.8</v>
      </c>
      <c r="P1309" s="20" t="str" cm="1">
        <f t="array" ref="P1309">IFERROR(INDEX(tblClientes[Dividendo Mensal (R$)],INT($J1309/ROWS(tblConsorcios[Produto]))+1),"")</f>
        <v/>
      </c>
      <c r="Q1309" s="20" t="str">
        <f t="shared" si="61"/>
        <v/>
      </c>
      <c r="R1309">
        <f t="shared" si="62"/>
        <v>0</v>
      </c>
    </row>
    <row r="1310" spans="10:18" x14ac:dyDescent="0.2">
      <c r="J1310">
        <f t="shared" si="60"/>
        <v>1308</v>
      </c>
      <c r="K1310" t="str" cm="1">
        <f t="array" ref="K1310">IFERROR(INDEX(tblClientes[Cliente],INT($J1310/ROWS(tblConsorcios[Produto]))+1),"")</f>
        <v/>
      </c>
      <c r="L1310" t="str" cm="1">
        <f t="array" ref="L1310">IFERROR(INDEX(tblConsorcios[Produto],MOD($J1310,ROWS(tblConsorcios[Produto]))+1),"")</f>
        <v>Imóvel IE200 – 240m</v>
      </c>
      <c r="M1310" s="20" cm="1">
        <f t="array" ref="M1310">IFERROR(INDEX(tblConsorcios[Valor da Carta (R$)],MOD($J1310,ROWS(tblConsorcios[Produto]))+1),"")</f>
        <v>200000</v>
      </c>
      <c r="N1310" s="2" cm="1">
        <f t="array" ref="N1310">IFERROR(INDEX(tblConsorcios[Prazo (meses)],MOD($J1310,ROWS(tblConsorcios[Produto]))+1),"")</f>
        <v>240</v>
      </c>
      <c r="O1310" s="20" cm="1">
        <f t="array" ref="O1310">IFERROR(INDEX(tblConsorcios[Parcela Mensal (R$)],MOD($J1310,ROWS(tblConsorcios[Produto]))+1),"")</f>
        <v>1073.33</v>
      </c>
      <c r="P1310" s="20" t="str" cm="1">
        <f t="array" ref="P1310">IFERROR(INDEX(tblClientes[Dividendo Mensal (R$)],INT($J1310/ROWS(tblConsorcios[Produto]))+1),"")</f>
        <v/>
      </c>
      <c r="Q1310" s="20" t="str">
        <f t="shared" si="61"/>
        <v/>
      </c>
      <c r="R1310">
        <f t="shared" si="62"/>
        <v>0</v>
      </c>
    </row>
    <row r="1311" spans="10:18" x14ac:dyDescent="0.2">
      <c r="J1311">
        <f t="shared" si="60"/>
        <v>1309</v>
      </c>
      <c r="K1311" t="str" cm="1">
        <f t="array" ref="K1311">IFERROR(INDEX(tblClientes[Cliente],INT($J1311/ROWS(tblConsorcios[Produto]))+1),"")</f>
        <v/>
      </c>
      <c r="L1311" t="str" cm="1">
        <f t="array" ref="L1311">IFERROR(INDEX(tblConsorcios[Produto],MOD($J1311,ROWS(tblConsorcios[Produto]))+1),"")</f>
        <v>Imóvel IE200 – 220m</v>
      </c>
      <c r="M1311" s="20" cm="1">
        <f t="array" ref="M1311">IFERROR(INDEX(tblConsorcios[Valor da Carta (R$)],MOD($J1311,ROWS(tblConsorcios[Produto]))+1),"")</f>
        <v>200000</v>
      </c>
      <c r="N1311" s="2" cm="1">
        <f t="array" ref="N1311">IFERROR(INDEX(tblConsorcios[Prazo (meses)],MOD($J1311,ROWS(tblConsorcios[Produto]))+1),"")</f>
        <v>220</v>
      </c>
      <c r="O1311" s="20" cm="1">
        <f t="array" ref="O1311">IFERROR(INDEX(tblConsorcios[Parcela Mensal (R$)],MOD($J1311,ROWS(tblConsorcios[Produto]))+1),"")</f>
        <v>1161.82</v>
      </c>
      <c r="P1311" s="20" t="str" cm="1">
        <f t="array" ref="P1311">IFERROR(INDEX(tblClientes[Dividendo Mensal (R$)],INT($J1311/ROWS(tblConsorcios[Produto]))+1),"")</f>
        <v/>
      </c>
      <c r="Q1311" s="20" t="str">
        <f t="shared" si="61"/>
        <v/>
      </c>
      <c r="R1311">
        <f t="shared" si="62"/>
        <v>0</v>
      </c>
    </row>
    <row r="1312" spans="10:18" x14ac:dyDescent="0.2">
      <c r="J1312">
        <f t="shared" si="60"/>
        <v>1310</v>
      </c>
      <c r="K1312" t="str" cm="1">
        <f t="array" ref="K1312">IFERROR(INDEX(tblClientes[Cliente],INT($J1312/ROWS(tblConsorcios[Produto]))+1),"")</f>
        <v/>
      </c>
      <c r="L1312" t="str" cm="1">
        <f t="array" ref="L1312">IFERROR(INDEX(tblConsorcios[Produto],MOD($J1312,ROWS(tblConsorcios[Produto]))+1),"")</f>
        <v>Imóvel IE200 – 200m</v>
      </c>
      <c r="M1312" s="20" cm="1">
        <f t="array" ref="M1312">IFERROR(INDEX(tblConsorcios[Valor da Carta (R$)],MOD($J1312,ROWS(tblConsorcios[Produto]))+1),"")</f>
        <v>200000</v>
      </c>
      <c r="N1312" s="2" cm="1">
        <f t="array" ref="N1312">IFERROR(INDEX(tblConsorcios[Prazo (meses)],MOD($J1312,ROWS(tblConsorcios[Produto]))+1),"")</f>
        <v>200</v>
      </c>
      <c r="O1312" s="20" cm="1">
        <f t="array" ref="O1312">IFERROR(INDEX(tblConsorcios[Parcela Mensal (R$)],MOD($J1312,ROWS(tblConsorcios[Produto]))+1),"")</f>
        <v>1268</v>
      </c>
      <c r="P1312" s="20" t="str" cm="1">
        <f t="array" ref="P1312">IFERROR(INDEX(tblClientes[Dividendo Mensal (R$)],INT($J1312/ROWS(tblConsorcios[Produto]))+1),"")</f>
        <v/>
      </c>
      <c r="Q1312" s="20" t="str">
        <f t="shared" si="61"/>
        <v/>
      </c>
      <c r="R1312">
        <f t="shared" si="62"/>
        <v>0</v>
      </c>
    </row>
    <row r="1313" spans="10:18" x14ac:dyDescent="0.2">
      <c r="J1313">
        <f t="shared" si="60"/>
        <v>1311</v>
      </c>
      <c r="K1313" t="str" cm="1">
        <f t="array" ref="K1313">IFERROR(INDEX(tblClientes[Cliente],INT($J1313/ROWS(tblConsorcios[Produto]))+1),"")</f>
        <v/>
      </c>
      <c r="L1313" t="str" cm="1">
        <f t="array" ref="L1313">IFERROR(INDEX(tblConsorcios[Produto],MOD($J1313,ROWS(tblConsorcios[Produto]))+1),"")</f>
        <v>Imóvel IE150 – 240m</v>
      </c>
      <c r="M1313" s="20" cm="1">
        <f t="array" ref="M1313">IFERROR(INDEX(tblConsorcios[Valor da Carta (R$)],MOD($J1313,ROWS(tblConsorcios[Produto]))+1),"")</f>
        <v>150000</v>
      </c>
      <c r="N1313" s="2" cm="1">
        <f t="array" ref="N1313">IFERROR(INDEX(tblConsorcios[Prazo (meses)],MOD($J1313,ROWS(tblConsorcios[Produto]))+1),"")</f>
        <v>240</v>
      </c>
      <c r="O1313" s="20" cm="1">
        <f t="array" ref="O1313">IFERROR(INDEX(tblConsorcios[Parcela Mensal (R$)],MOD($J1313,ROWS(tblConsorcios[Produto]))+1),"")</f>
        <v>805</v>
      </c>
      <c r="P1313" s="20" t="str" cm="1">
        <f t="array" ref="P1313">IFERROR(INDEX(tblClientes[Dividendo Mensal (R$)],INT($J1313/ROWS(tblConsorcios[Produto]))+1),"")</f>
        <v/>
      </c>
      <c r="Q1313" s="20" t="str">
        <f t="shared" si="61"/>
        <v/>
      </c>
      <c r="R1313">
        <f t="shared" si="62"/>
        <v>0</v>
      </c>
    </row>
    <row r="1314" spans="10:18" x14ac:dyDescent="0.2">
      <c r="J1314">
        <f t="shared" si="60"/>
        <v>1312</v>
      </c>
      <c r="K1314" t="str" cm="1">
        <f t="array" ref="K1314">IFERROR(INDEX(tblClientes[Cliente],INT($J1314/ROWS(tblConsorcios[Produto]))+1),"")</f>
        <v/>
      </c>
      <c r="L1314" t="str" cm="1">
        <f t="array" ref="L1314">IFERROR(INDEX(tblConsorcios[Produto],MOD($J1314,ROWS(tblConsorcios[Produto]))+1),"")</f>
        <v>Imóvel IE150 – 220m</v>
      </c>
      <c r="M1314" s="20" cm="1">
        <f t="array" ref="M1314">IFERROR(INDEX(tblConsorcios[Valor da Carta (R$)],MOD($J1314,ROWS(tblConsorcios[Produto]))+1),"")</f>
        <v>150000</v>
      </c>
      <c r="N1314" s="2" cm="1">
        <f t="array" ref="N1314">IFERROR(INDEX(tblConsorcios[Prazo (meses)],MOD($J1314,ROWS(tblConsorcios[Produto]))+1),"")</f>
        <v>220</v>
      </c>
      <c r="O1314" s="20" cm="1">
        <f t="array" ref="O1314">IFERROR(INDEX(tblConsorcios[Parcela Mensal (R$)],MOD($J1314,ROWS(tblConsorcios[Produto]))+1),"")</f>
        <v>871.36</v>
      </c>
      <c r="P1314" s="20" t="str" cm="1">
        <f t="array" ref="P1314">IFERROR(INDEX(tblClientes[Dividendo Mensal (R$)],INT($J1314/ROWS(tblConsorcios[Produto]))+1),"")</f>
        <v/>
      </c>
      <c r="Q1314" s="20" t="str">
        <f t="shared" si="61"/>
        <v/>
      </c>
      <c r="R1314">
        <f t="shared" si="62"/>
        <v>0</v>
      </c>
    </row>
    <row r="1315" spans="10:18" x14ac:dyDescent="0.2">
      <c r="J1315">
        <f t="shared" si="60"/>
        <v>1313</v>
      </c>
      <c r="K1315" t="str" cm="1">
        <f t="array" ref="K1315">IFERROR(INDEX(tblClientes[Cliente],INT($J1315/ROWS(tblConsorcios[Produto]))+1),"")</f>
        <v/>
      </c>
      <c r="L1315" t="str" cm="1">
        <f t="array" ref="L1315">IFERROR(INDEX(tblConsorcios[Produto],MOD($J1315,ROWS(tblConsorcios[Produto]))+1),"")</f>
        <v>Imóvel IE150 – 200m</v>
      </c>
      <c r="M1315" s="20" cm="1">
        <f t="array" ref="M1315">IFERROR(INDEX(tblConsorcios[Valor da Carta (R$)],MOD($J1315,ROWS(tblConsorcios[Produto]))+1),"")</f>
        <v>150000</v>
      </c>
      <c r="N1315" s="2" cm="1">
        <f t="array" ref="N1315">IFERROR(INDEX(tblConsorcios[Prazo (meses)],MOD($J1315,ROWS(tblConsorcios[Produto]))+1),"")</f>
        <v>200</v>
      </c>
      <c r="O1315" s="20" cm="1">
        <f t="array" ref="O1315">IFERROR(INDEX(tblConsorcios[Parcela Mensal (R$)],MOD($J1315,ROWS(tblConsorcios[Produto]))+1),"")</f>
        <v>951</v>
      </c>
      <c r="P1315" s="20" t="str" cm="1">
        <f t="array" ref="P1315">IFERROR(INDEX(tblClientes[Dividendo Mensal (R$)],INT($J1315/ROWS(tblConsorcios[Produto]))+1),"")</f>
        <v/>
      </c>
      <c r="Q1315" s="20" t="str">
        <f t="shared" si="61"/>
        <v/>
      </c>
      <c r="R1315">
        <f t="shared" si="62"/>
        <v>0</v>
      </c>
    </row>
    <row r="1316" spans="10:18" x14ac:dyDescent="0.2">
      <c r="J1316">
        <f t="shared" si="60"/>
        <v>1314</v>
      </c>
      <c r="K1316" t="str" cm="1">
        <f t="array" ref="K1316">IFERROR(INDEX(tblClientes[Cliente],INT($J1316/ROWS(tblConsorcios[Produto]))+1),"")</f>
        <v/>
      </c>
      <c r="L1316" t="str" cm="1">
        <f t="array" ref="L1316">IFERROR(INDEX(tblConsorcios[Produto],MOD($J1316,ROWS(tblConsorcios[Produto]))+1),"")</f>
        <v>Imóvel IE140 – 240m</v>
      </c>
      <c r="M1316" s="20" cm="1">
        <f t="array" ref="M1316">IFERROR(INDEX(tblConsorcios[Valor da Carta (R$)],MOD($J1316,ROWS(tblConsorcios[Produto]))+1),"")</f>
        <v>140000</v>
      </c>
      <c r="N1316" s="2" cm="1">
        <f t="array" ref="N1316">IFERROR(INDEX(tblConsorcios[Prazo (meses)],MOD($J1316,ROWS(tblConsorcios[Produto]))+1),"")</f>
        <v>240</v>
      </c>
      <c r="O1316" s="20" cm="1">
        <f t="array" ref="O1316">IFERROR(INDEX(tblConsorcios[Parcela Mensal (R$)],MOD($J1316,ROWS(tblConsorcios[Produto]))+1),"")</f>
        <v>751.33</v>
      </c>
      <c r="P1316" s="20" t="str" cm="1">
        <f t="array" ref="P1316">IFERROR(INDEX(tblClientes[Dividendo Mensal (R$)],INT($J1316/ROWS(tblConsorcios[Produto]))+1),"")</f>
        <v/>
      </c>
      <c r="Q1316" s="20" t="str">
        <f t="shared" si="61"/>
        <v/>
      </c>
      <c r="R1316">
        <f t="shared" si="62"/>
        <v>0</v>
      </c>
    </row>
    <row r="1317" spans="10:18" x14ac:dyDescent="0.2">
      <c r="J1317">
        <f t="shared" si="60"/>
        <v>1315</v>
      </c>
      <c r="K1317" t="str" cm="1">
        <f t="array" ref="K1317">IFERROR(INDEX(tblClientes[Cliente],INT($J1317/ROWS(tblConsorcios[Produto]))+1),"")</f>
        <v/>
      </c>
      <c r="L1317" t="str" cm="1">
        <f t="array" ref="L1317">IFERROR(INDEX(tblConsorcios[Produto],MOD($J1317,ROWS(tblConsorcios[Produto]))+1),"")</f>
        <v>Imóvel IE140 – 220m</v>
      </c>
      <c r="M1317" s="20" cm="1">
        <f t="array" ref="M1317">IFERROR(INDEX(tblConsorcios[Valor da Carta (R$)],MOD($J1317,ROWS(tblConsorcios[Produto]))+1),"")</f>
        <v>140000</v>
      </c>
      <c r="N1317" s="2" cm="1">
        <f t="array" ref="N1317">IFERROR(INDEX(tblConsorcios[Prazo (meses)],MOD($J1317,ROWS(tblConsorcios[Produto]))+1),"")</f>
        <v>220</v>
      </c>
      <c r="O1317" s="20" cm="1">
        <f t="array" ref="O1317">IFERROR(INDEX(tblConsorcios[Parcela Mensal (R$)],MOD($J1317,ROWS(tblConsorcios[Produto]))+1),"")</f>
        <v>813.27</v>
      </c>
      <c r="P1317" s="20" t="str" cm="1">
        <f t="array" ref="P1317">IFERROR(INDEX(tblClientes[Dividendo Mensal (R$)],INT($J1317/ROWS(tblConsorcios[Produto]))+1),"")</f>
        <v/>
      </c>
      <c r="Q1317" s="20" t="str">
        <f t="shared" si="61"/>
        <v/>
      </c>
      <c r="R1317">
        <f t="shared" si="62"/>
        <v>0</v>
      </c>
    </row>
    <row r="1318" spans="10:18" x14ac:dyDescent="0.2">
      <c r="J1318">
        <f t="shared" si="60"/>
        <v>1316</v>
      </c>
      <c r="K1318" t="str" cm="1">
        <f t="array" ref="K1318">IFERROR(INDEX(tblClientes[Cliente],INT($J1318/ROWS(tblConsorcios[Produto]))+1),"")</f>
        <v/>
      </c>
      <c r="L1318" t="str" cm="1">
        <f t="array" ref="L1318">IFERROR(INDEX(tblConsorcios[Produto],MOD($J1318,ROWS(tblConsorcios[Produto]))+1),"")</f>
        <v>Imóvel IE140 – 200m</v>
      </c>
      <c r="M1318" s="20" cm="1">
        <f t="array" ref="M1318">IFERROR(INDEX(tblConsorcios[Valor da Carta (R$)],MOD($J1318,ROWS(tblConsorcios[Produto]))+1),"")</f>
        <v>140000</v>
      </c>
      <c r="N1318" s="2" cm="1">
        <f t="array" ref="N1318">IFERROR(INDEX(tblConsorcios[Prazo (meses)],MOD($J1318,ROWS(tblConsorcios[Produto]))+1),"")</f>
        <v>200</v>
      </c>
      <c r="O1318" s="20" cm="1">
        <f t="array" ref="O1318">IFERROR(INDEX(tblConsorcios[Parcela Mensal (R$)],MOD($J1318,ROWS(tblConsorcios[Produto]))+1),"")</f>
        <v>887.6</v>
      </c>
      <c r="P1318" s="20" t="str" cm="1">
        <f t="array" ref="P1318">IFERROR(INDEX(tblClientes[Dividendo Mensal (R$)],INT($J1318/ROWS(tblConsorcios[Produto]))+1),"")</f>
        <v/>
      </c>
      <c r="Q1318" s="20" t="str">
        <f t="shared" si="61"/>
        <v/>
      </c>
      <c r="R1318">
        <f t="shared" si="62"/>
        <v>0</v>
      </c>
    </row>
    <row r="1319" spans="10:18" x14ac:dyDescent="0.2">
      <c r="J1319">
        <f t="shared" si="60"/>
        <v>1317</v>
      </c>
      <c r="K1319" t="str" cm="1">
        <f t="array" ref="K1319">IFERROR(INDEX(tblClientes[Cliente],INT($J1319/ROWS(tblConsorcios[Produto]))+1),"")</f>
        <v/>
      </c>
      <c r="L1319" t="str" cm="1">
        <f t="array" ref="L1319">IFERROR(INDEX(tblConsorcios[Produto],MOD($J1319,ROWS(tblConsorcios[Produto]))+1),"")</f>
        <v>Imóvel IE130 – 240m</v>
      </c>
      <c r="M1319" s="20" cm="1">
        <f t="array" ref="M1319">IFERROR(INDEX(tblConsorcios[Valor da Carta (R$)],MOD($J1319,ROWS(tblConsorcios[Produto]))+1),"")</f>
        <v>130000</v>
      </c>
      <c r="N1319" s="2" cm="1">
        <f t="array" ref="N1319">IFERROR(INDEX(tblConsorcios[Prazo (meses)],MOD($J1319,ROWS(tblConsorcios[Produto]))+1),"")</f>
        <v>240</v>
      </c>
      <c r="O1319" s="20" cm="1">
        <f t="array" ref="O1319">IFERROR(INDEX(tblConsorcios[Parcela Mensal (R$)],MOD($J1319,ROWS(tblConsorcios[Produto]))+1),"")</f>
        <v>697.67</v>
      </c>
      <c r="P1319" s="20" t="str" cm="1">
        <f t="array" ref="P1319">IFERROR(INDEX(tblClientes[Dividendo Mensal (R$)],INT($J1319/ROWS(tblConsorcios[Produto]))+1),"")</f>
        <v/>
      </c>
      <c r="Q1319" s="20" t="str">
        <f t="shared" si="61"/>
        <v/>
      </c>
      <c r="R1319">
        <f t="shared" si="62"/>
        <v>0</v>
      </c>
    </row>
    <row r="1320" spans="10:18" x14ac:dyDescent="0.2">
      <c r="J1320">
        <f t="shared" si="60"/>
        <v>1318</v>
      </c>
      <c r="K1320" t="str" cm="1">
        <f t="array" ref="K1320">IFERROR(INDEX(tblClientes[Cliente],INT($J1320/ROWS(tblConsorcios[Produto]))+1),"")</f>
        <v/>
      </c>
      <c r="L1320" t="str" cm="1">
        <f t="array" ref="L1320">IFERROR(INDEX(tblConsorcios[Produto],MOD($J1320,ROWS(tblConsorcios[Produto]))+1),"")</f>
        <v>Imóvel IE130 – 220m</v>
      </c>
      <c r="M1320" s="20" cm="1">
        <f t="array" ref="M1320">IFERROR(INDEX(tblConsorcios[Valor da Carta (R$)],MOD($J1320,ROWS(tblConsorcios[Produto]))+1),"")</f>
        <v>130000</v>
      </c>
      <c r="N1320" s="2" cm="1">
        <f t="array" ref="N1320">IFERROR(INDEX(tblConsorcios[Prazo (meses)],MOD($J1320,ROWS(tblConsorcios[Produto]))+1),"")</f>
        <v>220</v>
      </c>
      <c r="O1320" s="20" cm="1">
        <f t="array" ref="O1320">IFERROR(INDEX(tblConsorcios[Parcela Mensal (R$)],MOD($J1320,ROWS(tblConsorcios[Produto]))+1),"")</f>
        <v>755.18</v>
      </c>
      <c r="P1320" s="20" t="str" cm="1">
        <f t="array" ref="P1320">IFERROR(INDEX(tblClientes[Dividendo Mensal (R$)],INT($J1320/ROWS(tblConsorcios[Produto]))+1),"")</f>
        <v/>
      </c>
      <c r="Q1320" s="20" t="str">
        <f t="shared" si="61"/>
        <v/>
      </c>
      <c r="R1320">
        <f t="shared" si="62"/>
        <v>0</v>
      </c>
    </row>
    <row r="1321" spans="10:18" x14ac:dyDescent="0.2">
      <c r="J1321">
        <f t="shared" si="60"/>
        <v>1319</v>
      </c>
      <c r="K1321" t="str" cm="1">
        <f t="array" ref="K1321">IFERROR(INDEX(tblClientes[Cliente],INT($J1321/ROWS(tblConsorcios[Produto]))+1),"")</f>
        <v/>
      </c>
      <c r="L1321" t="str" cm="1">
        <f t="array" ref="L1321">IFERROR(INDEX(tblConsorcios[Produto],MOD($J1321,ROWS(tblConsorcios[Produto]))+1),"")</f>
        <v>Imóvel IE130 – 200m</v>
      </c>
      <c r="M1321" s="20" cm="1">
        <f t="array" ref="M1321">IFERROR(INDEX(tblConsorcios[Valor da Carta (R$)],MOD($J1321,ROWS(tblConsorcios[Produto]))+1),"")</f>
        <v>130000</v>
      </c>
      <c r="N1321" s="2" cm="1">
        <f t="array" ref="N1321">IFERROR(INDEX(tblConsorcios[Prazo (meses)],MOD($J1321,ROWS(tblConsorcios[Produto]))+1),"")</f>
        <v>200</v>
      </c>
      <c r="O1321" s="20" cm="1">
        <f t="array" ref="O1321">IFERROR(INDEX(tblConsorcios[Parcela Mensal (R$)],MOD($J1321,ROWS(tblConsorcios[Produto]))+1),"")</f>
        <v>824.2</v>
      </c>
      <c r="P1321" s="20" t="str" cm="1">
        <f t="array" ref="P1321">IFERROR(INDEX(tblClientes[Dividendo Mensal (R$)],INT($J1321/ROWS(tblConsorcios[Produto]))+1),"")</f>
        <v/>
      </c>
      <c r="Q1321" s="20" t="str">
        <f t="shared" si="61"/>
        <v/>
      </c>
      <c r="R1321">
        <f t="shared" si="62"/>
        <v>0</v>
      </c>
    </row>
    <row r="1322" spans="10:18" x14ac:dyDescent="0.2">
      <c r="J1322">
        <f t="shared" si="60"/>
        <v>1320</v>
      </c>
      <c r="K1322" t="str" cm="1">
        <f t="array" ref="K1322">IFERROR(INDEX(tblClientes[Cliente],INT($J1322/ROWS(tblConsorcios[Produto]))+1),"")</f>
        <v/>
      </c>
      <c r="L1322" t="str" cm="1">
        <f t="array" ref="L1322">IFERROR(INDEX(tblConsorcios[Produto],MOD($J1322,ROWS(tblConsorcios[Produto]))+1),"")</f>
        <v>Imóvel IE120 – 240m</v>
      </c>
      <c r="M1322" s="20" cm="1">
        <f t="array" ref="M1322">IFERROR(INDEX(tblConsorcios[Valor da Carta (R$)],MOD($J1322,ROWS(tblConsorcios[Produto]))+1),"")</f>
        <v>120000</v>
      </c>
      <c r="N1322" s="2" cm="1">
        <f t="array" ref="N1322">IFERROR(INDEX(tblConsorcios[Prazo (meses)],MOD($J1322,ROWS(tblConsorcios[Produto]))+1),"")</f>
        <v>240</v>
      </c>
      <c r="O1322" s="20" cm="1">
        <f t="array" ref="O1322">IFERROR(INDEX(tblConsorcios[Parcela Mensal (R$)],MOD($J1322,ROWS(tblConsorcios[Produto]))+1),"")</f>
        <v>644</v>
      </c>
      <c r="P1322" s="20" t="str" cm="1">
        <f t="array" ref="P1322">IFERROR(INDEX(tblClientes[Dividendo Mensal (R$)],INT($J1322/ROWS(tblConsorcios[Produto]))+1),"")</f>
        <v/>
      </c>
      <c r="Q1322" s="20" t="str">
        <f t="shared" si="61"/>
        <v/>
      </c>
      <c r="R1322">
        <f t="shared" si="62"/>
        <v>0</v>
      </c>
    </row>
    <row r="1323" spans="10:18" x14ac:dyDescent="0.2">
      <c r="J1323">
        <f t="shared" si="60"/>
        <v>1321</v>
      </c>
      <c r="K1323" t="str" cm="1">
        <f t="array" ref="K1323">IFERROR(INDEX(tblClientes[Cliente],INT($J1323/ROWS(tblConsorcios[Produto]))+1),"")</f>
        <v/>
      </c>
      <c r="L1323" t="str" cm="1">
        <f t="array" ref="L1323">IFERROR(INDEX(tblConsorcios[Produto],MOD($J1323,ROWS(tblConsorcios[Produto]))+1),"")</f>
        <v>Imóvel IE120 – 220m</v>
      </c>
      <c r="M1323" s="20" cm="1">
        <f t="array" ref="M1323">IFERROR(INDEX(tblConsorcios[Valor da Carta (R$)],MOD($J1323,ROWS(tblConsorcios[Produto]))+1),"")</f>
        <v>120000</v>
      </c>
      <c r="N1323" s="2" cm="1">
        <f t="array" ref="N1323">IFERROR(INDEX(tblConsorcios[Prazo (meses)],MOD($J1323,ROWS(tblConsorcios[Produto]))+1),"")</f>
        <v>220</v>
      </c>
      <c r="O1323" s="20" cm="1">
        <f t="array" ref="O1323">IFERROR(INDEX(tblConsorcios[Parcela Mensal (R$)],MOD($J1323,ROWS(tblConsorcios[Produto]))+1),"")</f>
        <v>697.09</v>
      </c>
      <c r="P1323" s="20" t="str" cm="1">
        <f t="array" ref="P1323">IFERROR(INDEX(tblClientes[Dividendo Mensal (R$)],INT($J1323/ROWS(tblConsorcios[Produto]))+1),"")</f>
        <v/>
      </c>
      <c r="Q1323" s="20" t="str">
        <f t="shared" si="61"/>
        <v/>
      </c>
      <c r="R1323">
        <f t="shared" si="62"/>
        <v>0</v>
      </c>
    </row>
    <row r="1324" spans="10:18" x14ac:dyDescent="0.2">
      <c r="J1324">
        <f t="shared" si="60"/>
        <v>1322</v>
      </c>
      <c r="K1324" t="str" cm="1">
        <f t="array" ref="K1324">IFERROR(INDEX(tblClientes[Cliente],INT($J1324/ROWS(tblConsorcios[Produto]))+1),"")</f>
        <v/>
      </c>
      <c r="L1324" t="str" cm="1">
        <f t="array" ref="L1324">IFERROR(INDEX(tblConsorcios[Produto],MOD($J1324,ROWS(tblConsorcios[Produto]))+1),"")</f>
        <v>Imóvel IE120 – 200m</v>
      </c>
      <c r="M1324" s="20" cm="1">
        <f t="array" ref="M1324">IFERROR(INDEX(tblConsorcios[Valor da Carta (R$)],MOD($J1324,ROWS(tblConsorcios[Produto]))+1),"")</f>
        <v>120000</v>
      </c>
      <c r="N1324" s="2" cm="1">
        <f t="array" ref="N1324">IFERROR(INDEX(tblConsorcios[Prazo (meses)],MOD($J1324,ROWS(tblConsorcios[Produto]))+1),"")</f>
        <v>200</v>
      </c>
      <c r="O1324" s="20" cm="1">
        <f t="array" ref="O1324">IFERROR(INDEX(tblConsorcios[Parcela Mensal (R$)],MOD($J1324,ROWS(tblConsorcios[Produto]))+1),"")</f>
        <v>760.8</v>
      </c>
      <c r="P1324" s="20" t="str" cm="1">
        <f t="array" ref="P1324">IFERROR(INDEX(tblClientes[Dividendo Mensal (R$)],INT($J1324/ROWS(tblConsorcios[Produto]))+1),"")</f>
        <v/>
      </c>
      <c r="Q1324" s="20" t="str">
        <f t="shared" si="61"/>
        <v/>
      </c>
      <c r="R1324">
        <f t="shared" si="62"/>
        <v>0</v>
      </c>
    </row>
    <row r="1325" spans="10:18" x14ac:dyDescent="0.2">
      <c r="J1325">
        <f t="shared" si="60"/>
        <v>1323</v>
      </c>
      <c r="K1325" t="str" cm="1">
        <f t="array" ref="K1325">IFERROR(INDEX(tblClientes[Cliente],INT($J1325/ROWS(tblConsorcios[Produto]))+1),"")</f>
        <v/>
      </c>
      <c r="L1325" t="str" cm="1">
        <f t="array" ref="L1325">IFERROR(INDEX(tblConsorcios[Produto],MOD($J1325,ROWS(tblConsorcios[Produto]))+1),"")</f>
        <v>Imóvel IE600 – 240m</v>
      </c>
      <c r="M1325" s="20" cm="1">
        <f t="array" ref="M1325">IFERROR(INDEX(tblConsorcios[Valor da Carta (R$)],MOD($J1325,ROWS(tblConsorcios[Produto]))+1),"")</f>
        <v>600000</v>
      </c>
      <c r="N1325" s="2" cm="1">
        <f t="array" ref="N1325">IFERROR(INDEX(tblConsorcios[Prazo (meses)],MOD($J1325,ROWS(tblConsorcios[Produto]))+1),"")</f>
        <v>240</v>
      </c>
      <c r="O1325" s="20" cm="1">
        <f t="array" ref="O1325">IFERROR(INDEX(tblConsorcios[Parcela Mensal (R$)],MOD($J1325,ROWS(tblConsorcios[Produto]))+1),"")</f>
        <v>3220</v>
      </c>
      <c r="P1325" s="20" t="str" cm="1">
        <f t="array" ref="P1325">IFERROR(INDEX(tblClientes[Dividendo Mensal (R$)],INT($J1325/ROWS(tblConsorcios[Produto]))+1),"")</f>
        <v/>
      </c>
      <c r="Q1325" s="20" t="str">
        <f t="shared" si="61"/>
        <v/>
      </c>
      <c r="R1325">
        <f t="shared" si="62"/>
        <v>0</v>
      </c>
    </row>
    <row r="1326" spans="10:18" x14ac:dyDescent="0.2">
      <c r="J1326">
        <f t="shared" si="60"/>
        <v>1324</v>
      </c>
      <c r="K1326" t="str" cm="1">
        <f t="array" ref="K1326">IFERROR(INDEX(tblClientes[Cliente],INT($J1326/ROWS(tblConsorcios[Produto]))+1),"")</f>
        <v/>
      </c>
      <c r="L1326" t="str" cm="1">
        <f t="array" ref="L1326">IFERROR(INDEX(tblConsorcios[Produto],MOD($J1326,ROWS(tblConsorcios[Produto]))+1),"")</f>
        <v>Imóvel IE600 – 220m</v>
      </c>
      <c r="M1326" s="20" cm="1">
        <f t="array" ref="M1326">IFERROR(INDEX(tblConsorcios[Valor da Carta (R$)],MOD($J1326,ROWS(tblConsorcios[Produto]))+1),"")</f>
        <v>600000</v>
      </c>
      <c r="N1326" s="2" cm="1">
        <f t="array" ref="N1326">IFERROR(INDEX(tblConsorcios[Prazo (meses)],MOD($J1326,ROWS(tblConsorcios[Produto]))+1),"")</f>
        <v>220</v>
      </c>
      <c r="O1326" s="20" cm="1">
        <f t="array" ref="O1326">IFERROR(INDEX(tblConsorcios[Parcela Mensal (R$)],MOD($J1326,ROWS(tblConsorcios[Produto]))+1),"")</f>
        <v>3485.45</v>
      </c>
      <c r="P1326" s="20" t="str" cm="1">
        <f t="array" ref="P1326">IFERROR(INDEX(tblClientes[Dividendo Mensal (R$)],INT($J1326/ROWS(tblConsorcios[Produto]))+1),"")</f>
        <v/>
      </c>
      <c r="Q1326" s="20" t="str">
        <f t="shared" si="61"/>
        <v/>
      </c>
      <c r="R1326">
        <f t="shared" si="62"/>
        <v>0</v>
      </c>
    </row>
    <row r="1327" spans="10:18" x14ac:dyDescent="0.2">
      <c r="J1327">
        <f t="shared" si="60"/>
        <v>1325</v>
      </c>
      <c r="K1327" t="str" cm="1">
        <f t="array" ref="K1327">IFERROR(INDEX(tblClientes[Cliente],INT($J1327/ROWS(tblConsorcios[Produto]))+1),"")</f>
        <v/>
      </c>
      <c r="L1327" t="str" cm="1">
        <f t="array" ref="L1327">IFERROR(INDEX(tblConsorcios[Produto],MOD($J1327,ROWS(tblConsorcios[Produto]))+1),"")</f>
        <v>Imóvel IE600 – 200m</v>
      </c>
      <c r="M1327" s="20" cm="1">
        <f t="array" ref="M1327">IFERROR(INDEX(tblConsorcios[Valor da Carta (R$)],MOD($J1327,ROWS(tblConsorcios[Produto]))+1),"")</f>
        <v>600000</v>
      </c>
      <c r="N1327" s="2" cm="1">
        <f t="array" ref="N1327">IFERROR(INDEX(tblConsorcios[Prazo (meses)],MOD($J1327,ROWS(tblConsorcios[Produto]))+1),"")</f>
        <v>200</v>
      </c>
      <c r="O1327" s="20" cm="1">
        <f t="array" ref="O1327">IFERROR(INDEX(tblConsorcios[Parcela Mensal (R$)],MOD($J1327,ROWS(tblConsorcios[Produto]))+1),"")</f>
        <v>3804</v>
      </c>
      <c r="P1327" s="20" t="str" cm="1">
        <f t="array" ref="P1327">IFERROR(INDEX(tblClientes[Dividendo Mensal (R$)],INT($J1327/ROWS(tblConsorcios[Produto]))+1),"")</f>
        <v/>
      </c>
      <c r="Q1327" s="20" t="str">
        <f t="shared" si="61"/>
        <v/>
      </c>
      <c r="R1327">
        <f t="shared" si="62"/>
        <v>0</v>
      </c>
    </row>
    <row r="1328" spans="10:18" x14ac:dyDescent="0.2">
      <c r="J1328">
        <f t="shared" si="60"/>
        <v>1326</v>
      </c>
      <c r="K1328" t="str" cm="1">
        <f t="array" ref="K1328">IFERROR(INDEX(tblClientes[Cliente],INT($J1328/ROWS(tblConsorcios[Produto]))+1),"")</f>
        <v/>
      </c>
      <c r="L1328" t="str" cm="1">
        <f t="array" ref="L1328">IFERROR(INDEX(tblConsorcios[Produto],MOD($J1328,ROWS(tblConsorcios[Produto]))+1),"")</f>
        <v>Imóvel IE580 – 240m</v>
      </c>
      <c r="M1328" s="20" cm="1">
        <f t="array" ref="M1328">IFERROR(INDEX(tblConsorcios[Valor da Carta (R$)],MOD($J1328,ROWS(tblConsorcios[Produto]))+1),"")</f>
        <v>580000</v>
      </c>
      <c r="N1328" s="2" cm="1">
        <f t="array" ref="N1328">IFERROR(INDEX(tblConsorcios[Prazo (meses)],MOD($J1328,ROWS(tblConsorcios[Produto]))+1),"")</f>
        <v>240</v>
      </c>
      <c r="O1328" s="20" cm="1">
        <f t="array" ref="O1328">IFERROR(INDEX(tblConsorcios[Parcela Mensal (R$)],MOD($J1328,ROWS(tblConsorcios[Produto]))+1),"")</f>
        <v>3112.67</v>
      </c>
      <c r="P1328" s="20" t="str" cm="1">
        <f t="array" ref="P1328">IFERROR(INDEX(tblClientes[Dividendo Mensal (R$)],INT($J1328/ROWS(tblConsorcios[Produto]))+1),"")</f>
        <v/>
      </c>
      <c r="Q1328" s="20" t="str">
        <f t="shared" si="61"/>
        <v/>
      </c>
      <c r="R1328">
        <f t="shared" si="62"/>
        <v>0</v>
      </c>
    </row>
    <row r="1329" spans="10:18" x14ac:dyDescent="0.2">
      <c r="J1329">
        <f t="shared" si="60"/>
        <v>1327</v>
      </c>
      <c r="K1329" t="str" cm="1">
        <f t="array" ref="K1329">IFERROR(INDEX(tblClientes[Cliente],INT($J1329/ROWS(tblConsorcios[Produto]))+1),"")</f>
        <v/>
      </c>
      <c r="L1329" t="str" cm="1">
        <f t="array" ref="L1329">IFERROR(INDEX(tblConsorcios[Produto],MOD($J1329,ROWS(tblConsorcios[Produto]))+1),"")</f>
        <v>Imóvel IE580 – 220m</v>
      </c>
      <c r="M1329" s="20" cm="1">
        <f t="array" ref="M1329">IFERROR(INDEX(tblConsorcios[Valor da Carta (R$)],MOD($J1329,ROWS(tblConsorcios[Produto]))+1),"")</f>
        <v>580000</v>
      </c>
      <c r="N1329" s="2" cm="1">
        <f t="array" ref="N1329">IFERROR(INDEX(tblConsorcios[Prazo (meses)],MOD($J1329,ROWS(tblConsorcios[Produto]))+1),"")</f>
        <v>220</v>
      </c>
      <c r="O1329" s="20" cm="1">
        <f t="array" ref="O1329">IFERROR(INDEX(tblConsorcios[Parcela Mensal (R$)],MOD($J1329,ROWS(tblConsorcios[Produto]))+1),"")</f>
        <v>3369.27</v>
      </c>
      <c r="P1329" s="20" t="str" cm="1">
        <f t="array" ref="P1329">IFERROR(INDEX(tblClientes[Dividendo Mensal (R$)],INT($J1329/ROWS(tblConsorcios[Produto]))+1),"")</f>
        <v/>
      </c>
      <c r="Q1329" s="20" t="str">
        <f t="shared" si="61"/>
        <v/>
      </c>
      <c r="R1329">
        <f t="shared" si="62"/>
        <v>0</v>
      </c>
    </row>
    <row r="1330" spans="10:18" x14ac:dyDescent="0.2">
      <c r="J1330">
        <f t="shared" si="60"/>
        <v>1328</v>
      </c>
      <c r="K1330" t="str" cm="1">
        <f t="array" ref="K1330">IFERROR(INDEX(tblClientes[Cliente],INT($J1330/ROWS(tblConsorcios[Produto]))+1),"")</f>
        <v/>
      </c>
      <c r="L1330" t="str" cm="1">
        <f t="array" ref="L1330">IFERROR(INDEX(tblConsorcios[Produto],MOD($J1330,ROWS(tblConsorcios[Produto]))+1),"")</f>
        <v>Imóvel IE580 – 200m</v>
      </c>
      <c r="M1330" s="20" cm="1">
        <f t="array" ref="M1330">IFERROR(INDEX(tblConsorcios[Valor da Carta (R$)],MOD($J1330,ROWS(tblConsorcios[Produto]))+1),"")</f>
        <v>580000</v>
      </c>
      <c r="N1330" s="2" cm="1">
        <f t="array" ref="N1330">IFERROR(INDEX(tblConsorcios[Prazo (meses)],MOD($J1330,ROWS(tblConsorcios[Produto]))+1),"")</f>
        <v>200</v>
      </c>
      <c r="O1330" s="20" cm="1">
        <f t="array" ref="O1330">IFERROR(INDEX(tblConsorcios[Parcela Mensal (R$)],MOD($J1330,ROWS(tblConsorcios[Produto]))+1),"")</f>
        <v>3677.2</v>
      </c>
      <c r="P1330" s="20" t="str" cm="1">
        <f t="array" ref="P1330">IFERROR(INDEX(tblClientes[Dividendo Mensal (R$)],INT($J1330/ROWS(tblConsorcios[Produto]))+1),"")</f>
        <v/>
      </c>
      <c r="Q1330" s="20" t="str">
        <f t="shared" si="61"/>
        <v/>
      </c>
      <c r="R1330">
        <f t="shared" si="62"/>
        <v>0</v>
      </c>
    </row>
    <row r="1331" spans="10:18" x14ac:dyDescent="0.2">
      <c r="J1331">
        <f t="shared" si="60"/>
        <v>1329</v>
      </c>
      <c r="K1331" t="str" cm="1">
        <f t="array" ref="K1331">IFERROR(INDEX(tblClientes[Cliente],INT($J1331/ROWS(tblConsorcios[Produto]))+1),"")</f>
        <v/>
      </c>
      <c r="L1331" t="str" cm="1">
        <f t="array" ref="L1331">IFERROR(INDEX(tblConsorcios[Produto],MOD($J1331,ROWS(tblConsorcios[Produto]))+1),"")</f>
        <v>Imóvel IE550 – 240m</v>
      </c>
      <c r="M1331" s="20" cm="1">
        <f t="array" ref="M1331">IFERROR(INDEX(tblConsorcios[Valor da Carta (R$)],MOD($J1331,ROWS(tblConsorcios[Produto]))+1),"")</f>
        <v>550000</v>
      </c>
      <c r="N1331" s="2" cm="1">
        <f t="array" ref="N1331">IFERROR(INDEX(tblConsorcios[Prazo (meses)],MOD($J1331,ROWS(tblConsorcios[Produto]))+1),"")</f>
        <v>240</v>
      </c>
      <c r="O1331" s="20" cm="1">
        <f t="array" ref="O1331">IFERROR(INDEX(tblConsorcios[Parcela Mensal (R$)],MOD($J1331,ROWS(tblConsorcios[Produto]))+1),"")</f>
        <v>2951.67</v>
      </c>
      <c r="P1331" s="20" t="str" cm="1">
        <f t="array" ref="P1331">IFERROR(INDEX(tblClientes[Dividendo Mensal (R$)],INT($J1331/ROWS(tblConsorcios[Produto]))+1),"")</f>
        <v/>
      </c>
      <c r="Q1331" s="20" t="str">
        <f t="shared" si="61"/>
        <v/>
      </c>
      <c r="R1331">
        <f t="shared" si="62"/>
        <v>0</v>
      </c>
    </row>
    <row r="1332" spans="10:18" x14ac:dyDescent="0.2">
      <c r="J1332">
        <f t="shared" si="60"/>
        <v>1330</v>
      </c>
      <c r="K1332" t="str" cm="1">
        <f t="array" ref="K1332">IFERROR(INDEX(tblClientes[Cliente],INT($J1332/ROWS(tblConsorcios[Produto]))+1),"")</f>
        <v/>
      </c>
      <c r="L1332" t="str" cm="1">
        <f t="array" ref="L1332">IFERROR(INDEX(tblConsorcios[Produto],MOD($J1332,ROWS(tblConsorcios[Produto]))+1),"")</f>
        <v>Imóvel IE550 – 220m</v>
      </c>
      <c r="M1332" s="20" cm="1">
        <f t="array" ref="M1332">IFERROR(INDEX(tblConsorcios[Valor da Carta (R$)],MOD($J1332,ROWS(tblConsorcios[Produto]))+1),"")</f>
        <v>550000</v>
      </c>
      <c r="N1332" s="2" cm="1">
        <f t="array" ref="N1332">IFERROR(INDEX(tblConsorcios[Prazo (meses)],MOD($J1332,ROWS(tblConsorcios[Produto]))+1),"")</f>
        <v>220</v>
      </c>
      <c r="O1332" s="20" cm="1">
        <f t="array" ref="O1332">IFERROR(INDEX(tblConsorcios[Parcela Mensal (R$)],MOD($J1332,ROWS(tblConsorcios[Produto]))+1),"")</f>
        <v>3195</v>
      </c>
      <c r="P1332" s="20" t="str" cm="1">
        <f t="array" ref="P1332">IFERROR(INDEX(tblClientes[Dividendo Mensal (R$)],INT($J1332/ROWS(tblConsorcios[Produto]))+1),"")</f>
        <v/>
      </c>
      <c r="Q1332" s="20" t="str">
        <f t="shared" si="61"/>
        <v/>
      </c>
      <c r="R1332">
        <f t="shared" si="62"/>
        <v>0</v>
      </c>
    </row>
    <row r="1333" spans="10:18" x14ac:dyDescent="0.2">
      <c r="J1333">
        <f t="shared" si="60"/>
        <v>1331</v>
      </c>
      <c r="K1333" t="str" cm="1">
        <f t="array" ref="K1333">IFERROR(INDEX(tblClientes[Cliente],INT($J1333/ROWS(tblConsorcios[Produto]))+1),"")</f>
        <v/>
      </c>
      <c r="L1333" t="str" cm="1">
        <f t="array" ref="L1333">IFERROR(INDEX(tblConsorcios[Produto],MOD($J1333,ROWS(tblConsorcios[Produto]))+1),"")</f>
        <v>Imóvel IE550 – 200m</v>
      </c>
      <c r="M1333" s="20" cm="1">
        <f t="array" ref="M1333">IFERROR(INDEX(tblConsorcios[Valor da Carta (R$)],MOD($J1333,ROWS(tblConsorcios[Produto]))+1),"")</f>
        <v>550000</v>
      </c>
      <c r="N1333" s="2" cm="1">
        <f t="array" ref="N1333">IFERROR(INDEX(tblConsorcios[Prazo (meses)],MOD($J1333,ROWS(tblConsorcios[Produto]))+1),"")</f>
        <v>200</v>
      </c>
      <c r="O1333" s="20" cm="1">
        <f t="array" ref="O1333">IFERROR(INDEX(tblConsorcios[Parcela Mensal (R$)],MOD($J1333,ROWS(tblConsorcios[Produto]))+1),"")</f>
        <v>3487</v>
      </c>
      <c r="P1333" s="20" t="str" cm="1">
        <f t="array" ref="P1333">IFERROR(INDEX(tblClientes[Dividendo Mensal (R$)],INT($J1333/ROWS(tblConsorcios[Produto]))+1),"")</f>
        <v/>
      </c>
      <c r="Q1333" s="20" t="str">
        <f t="shared" si="61"/>
        <v/>
      </c>
      <c r="R1333">
        <f t="shared" si="62"/>
        <v>0</v>
      </c>
    </row>
    <row r="1334" spans="10:18" x14ac:dyDescent="0.2">
      <c r="J1334">
        <f t="shared" si="60"/>
        <v>1332</v>
      </c>
      <c r="K1334" t="str" cm="1">
        <f t="array" ref="K1334">IFERROR(INDEX(tblClientes[Cliente],INT($J1334/ROWS(tblConsorcios[Produto]))+1),"")</f>
        <v/>
      </c>
      <c r="L1334" t="str" cm="1">
        <f t="array" ref="L1334">IFERROR(INDEX(tblConsorcios[Produto],MOD($J1334,ROWS(tblConsorcios[Produto]))+1),"")</f>
        <v>Imóvel IE530 – 240m</v>
      </c>
      <c r="M1334" s="20" cm="1">
        <f t="array" ref="M1334">IFERROR(INDEX(tblConsorcios[Valor da Carta (R$)],MOD($J1334,ROWS(tblConsorcios[Produto]))+1),"")</f>
        <v>530000</v>
      </c>
      <c r="N1334" s="2" cm="1">
        <f t="array" ref="N1334">IFERROR(INDEX(tblConsorcios[Prazo (meses)],MOD($J1334,ROWS(tblConsorcios[Produto]))+1),"")</f>
        <v>240</v>
      </c>
      <c r="O1334" s="20" cm="1">
        <f t="array" ref="O1334">IFERROR(INDEX(tblConsorcios[Parcela Mensal (R$)],MOD($J1334,ROWS(tblConsorcios[Produto]))+1),"")</f>
        <v>2844.33</v>
      </c>
      <c r="P1334" s="20" t="str" cm="1">
        <f t="array" ref="P1334">IFERROR(INDEX(tblClientes[Dividendo Mensal (R$)],INT($J1334/ROWS(tblConsorcios[Produto]))+1),"")</f>
        <v/>
      </c>
      <c r="Q1334" s="20" t="str">
        <f t="shared" si="61"/>
        <v/>
      </c>
      <c r="R1334">
        <f t="shared" si="62"/>
        <v>0</v>
      </c>
    </row>
    <row r="1335" spans="10:18" x14ac:dyDescent="0.2">
      <c r="J1335">
        <f t="shared" si="60"/>
        <v>1333</v>
      </c>
      <c r="K1335" t="str" cm="1">
        <f t="array" ref="K1335">IFERROR(INDEX(tblClientes[Cliente],INT($J1335/ROWS(tblConsorcios[Produto]))+1),"")</f>
        <v/>
      </c>
      <c r="L1335" t="str" cm="1">
        <f t="array" ref="L1335">IFERROR(INDEX(tblConsorcios[Produto],MOD($J1335,ROWS(tblConsorcios[Produto]))+1),"")</f>
        <v>Imóvel IE530 – 220m</v>
      </c>
      <c r="M1335" s="20" cm="1">
        <f t="array" ref="M1335">IFERROR(INDEX(tblConsorcios[Valor da Carta (R$)],MOD($J1335,ROWS(tblConsorcios[Produto]))+1),"")</f>
        <v>530000</v>
      </c>
      <c r="N1335" s="2" cm="1">
        <f t="array" ref="N1335">IFERROR(INDEX(tblConsorcios[Prazo (meses)],MOD($J1335,ROWS(tblConsorcios[Produto]))+1),"")</f>
        <v>220</v>
      </c>
      <c r="O1335" s="20" cm="1">
        <f t="array" ref="O1335">IFERROR(INDEX(tblConsorcios[Parcela Mensal (R$)],MOD($J1335,ROWS(tblConsorcios[Produto]))+1),"")</f>
        <v>3078.82</v>
      </c>
      <c r="P1335" s="20" t="str" cm="1">
        <f t="array" ref="P1335">IFERROR(INDEX(tblClientes[Dividendo Mensal (R$)],INT($J1335/ROWS(tblConsorcios[Produto]))+1),"")</f>
        <v/>
      </c>
      <c r="Q1335" s="20" t="str">
        <f t="shared" si="61"/>
        <v/>
      </c>
      <c r="R1335">
        <f t="shared" si="62"/>
        <v>0</v>
      </c>
    </row>
    <row r="1336" spans="10:18" x14ac:dyDescent="0.2">
      <c r="J1336">
        <f t="shared" si="60"/>
        <v>1334</v>
      </c>
      <c r="K1336" t="str" cm="1">
        <f t="array" ref="K1336">IFERROR(INDEX(tblClientes[Cliente],INT($J1336/ROWS(tblConsorcios[Produto]))+1),"")</f>
        <v/>
      </c>
      <c r="L1336" t="str" cm="1">
        <f t="array" ref="L1336">IFERROR(INDEX(tblConsorcios[Produto],MOD($J1336,ROWS(tblConsorcios[Produto]))+1),"")</f>
        <v>Imóvel IE530 – 200m</v>
      </c>
      <c r="M1336" s="20" cm="1">
        <f t="array" ref="M1336">IFERROR(INDEX(tblConsorcios[Valor da Carta (R$)],MOD($J1336,ROWS(tblConsorcios[Produto]))+1),"")</f>
        <v>530000</v>
      </c>
      <c r="N1336" s="2" cm="1">
        <f t="array" ref="N1336">IFERROR(INDEX(tblConsorcios[Prazo (meses)],MOD($J1336,ROWS(tblConsorcios[Produto]))+1),"")</f>
        <v>200</v>
      </c>
      <c r="O1336" s="20" cm="1">
        <f t="array" ref="O1336">IFERROR(INDEX(tblConsorcios[Parcela Mensal (R$)],MOD($J1336,ROWS(tblConsorcios[Produto]))+1),"")</f>
        <v>3360.2</v>
      </c>
      <c r="P1336" s="20" t="str" cm="1">
        <f t="array" ref="P1336">IFERROR(INDEX(tblClientes[Dividendo Mensal (R$)],INT($J1336/ROWS(tblConsorcios[Produto]))+1),"")</f>
        <v/>
      </c>
      <c r="Q1336" s="20" t="str">
        <f t="shared" si="61"/>
        <v/>
      </c>
      <c r="R1336">
        <f t="shared" si="62"/>
        <v>0</v>
      </c>
    </row>
    <row r="1337" spans="10:18" x14ac:dyDescent="0.2">
      <c r="J1337">
        <f t="shared" si="60"/>
        <v>1335</v>
      </c>
      <c r="K1337" t="str" cm="1">
        <f t="array" ref="K1337">IFERROR(INDEX(tblClientes[Cliente],INT($J1337/ROWS(tblConsorcios[Produto]))+1),"")</f>
        <v/>
      </c>
      <c r="L1337" t="str" cm="1">
        <f t="array" ref="L1337">IFERROR(INDEX(tblConsorcios[Produto],MOD($J1337,ROWS(tblConsorcios[Produto]))+1),"")</f>
        <v>Imóvel IE500 – 240m</v>
      </c>
      <c r="M1337" s="20" cm="1">
        <f t="array" ref="M1337">IFERROR(INDEX(tblConsorcios[Valor da Carta (R$)],MOD($J1337,ROWS(tblConsorcios[Produto]))+1),"")</f>
        <v>500000</v>
      </c>
      <c r="N1337" s="2" cm="1">
        <f t="array" ref="N1337">IFERROR(INDEX(tblConsorcios[Prazo (meses)],MOD($J1337,ROWS(tblConsorcios[Produto]))+1),"")</f>
        <v>240</v>
      </c>
      <c r="O1337" s="20" cm="1">
        <f t="array" ref="O1337">IFERROR(INDEX(tblConsorcios[Parcela Mensal (R$)],MOD($J1337,ROWS(tblConsorcios[Produto]))+1),"")</f>
        <v>2683.33</v>
      </c>
      <c r="P1337" s="20" t="str" cm="1">
        <f t="array" ref="P1337">IFERROR(INDEX(tblClientes[Dividendo Mensal (R$)],INT($J1337/ROWS(tblConsorcios[Produto]))+1),"")</f>
        <v/>
      </c>
      <c r="Q1337" s="20" t="str">
        <f t="shared" si="61"/>
        <v/>
      </c>
      <c r="R1337">
        <f t="shared" si="62"/>
        <v>0</v>
      </c>
    </row>
    <row r="1338" spans="10:18" x14ac:dyDescent="0.2">
      <c r="J1338">
        <f t="shared" si="60"/>
        <v>1336</v>
      </c>
      <c r="K1338" t="str" cm="1">
        <f t="array" ref="K1338">IFERROR(INDEX(tblClientes[Cliente],INT($J1338/ROWS(tblConsorcios[Produto]))+1),"")</f>
        <v/>
      </c>
      <c r="L1338" t="str" cm="1">
        <f t="array" ref="L1338">IFERROR(INDEX(tblConsorcios[Produto],MOD($J1338,ROWS(tblConsorcios[Produto]))+1),"")</f>
        <v>Imóvel IE500 – 220m</v>
      </c>
      <c r="M1338" s="20" cm="1">
        <f t="array" ref="M1338">IFERROR(INDEX(tblConsorcios[Valor da Carta (R$)],MOD($J1338,ROWS(tblConsorcios[Produto]))+1),"")</f>
        <v>500000</v>
      </c>
      <c r="N1338" s="2" cm="1">
        <f t="array" ref="N1338">IFERROR(INDEX(tblConsorcios[Prazo (meses)],MOD($J1338,ROWS(tblConsorcios[Produto]))+1),"")</f>
        <v>220</v>
      </c>
      <c r="O1338" s="20" cm="1">
        <f t="array" ref="O1338">IFERROR(INDEX(tblConsorcios[Parcela Mensal (R$)],MOD($J1338,ROWS(tblConsorcios[Produto]))+1),"")</f>
        <v>2904.55</v>
      </c>
      <c r="P1338" s="20" t="str" cm="1">
        <f t="array" ref="P1338">IFERROR(INDEX(tblClientes[Dividendo Mensal (R$)],INT($J1338/ROWS(tblConsorcios[Produto]))+1),"")</f>
        <v/>
      </c>
      <c r="Q1338" s="20" t="str">
        <f t="shared" si="61"/>
        <v/>
      </c>
      <c r="R1338">
        <f t="shared" si="62"/>
        <v>0</v>
      </c>
    </row>
    <row r="1339" spans="10:18" x14ac:dyDescent="0.2">
      <c r="J1339">
        <f t="shared" si="60"/>
        <v>1337</v>
      </c>
      <c r="K1339" t="str" cm="1">
        <f t="array" ref="K1339">IFERROR(INDEX(tblClientes[Cliente],INT($J1339/ROWS(tblConsorcios[Produto]))+1),"")</f>
        <v/>
      </c>
      <c r="L1339" t="str" cm="1">
        <f t="array" ref="L1339">IFERROR(INDEX(tblConsorcios[Produto],MOD($J1339,ROWS(tblConsorcios[Produto]))+1),"")</f>
        <v>Imóvel IE500 – 200m</v>
      </c>
      <c r="M1339" s="20" cm="1">
        <f t="array" ref="M1339">IFERROR(INDEX(tblConsorcios[Valor da Carta (R$)],MOD($J1339,ROWS(tblConsorcios[Produto]))+1),"")</f>
        <v>500000</v>
      </c>
      <c r="N1339" s="2" cm="1">
        <f t="array" ref="N1339">IFERROR(INDEX(tblConsorcios[Prazo (meses)],MOD($J1339,ROWS(tblConsorcios[Produto]))+1),"")</f>
        <v>200</v>
      </c>
      <c r="O1339" s="20" cm="1">
        <f t="array" ref="O1339">IFERROR(INDEX(tblConsorcios[Parcela Mensal (R$)],MOD($J1339,ROWS(tblConsorcios[Produto]))+1),"")</f>
        <v>3170</v>
      </c>
      <c r="P1339" s="20" t="str" cm="1">
        <f t="array" ref="P1339">IFERROR(INDEX(tblClientes[Dividendo Mensal (R$)],INT($J1339/ROWS(tblConsorcios[Produto]))+1),"")</f>
        <v/>
      </c>
      <c r="Q1339" s="20" t="str">
        <f t="shared" si="61"/>
        <v/>
      </c>
      <c r="R1339">
        <f t="shared" si="62"/>
        <v>0</v>
      </c>
    </row>
    <row r="1340" spans="10:18" x14ac:dyDescent="0.2">
      <c r="J1340">
        <f t="shared" si="60"/>
        <v>1338</v>
      </c>
      <c r="K1340" t="str" cm="1">
        <f t="array" ref="K1340">IFERROR(INDEX(tblClientes[Cliente],INT($J1340/ROWS(tblConsorcios[Produto]))+1),"")</f>
        <v/>
      </c>
      <c r="L1340" t="str" cm="1">
        <f t="array" ref="L1340">IFERROR(INDEX(tblConsorcios[Produto],MOD($J1340,ROWS(tblConsorcios[Produto]))+1),"")</f>
        <v>Imóvel IE480 – 240m</v>
      </c>
      <c r="M1340" s="20" cm="1">
        <f t="array" ref="M1340">IFERROR(INDEX(tblConsorcios[Valor da Carta (R$)],MOD($J1340,ROWS(tblConsorcios[Produto]))+1),"")</f>
        <v>480000</v>
      </c>
      <c r="N1340" s="2" cm="1">
        <f t="array" ref="N1340">IFERROR(INDEX(tblConsorcios[Prazo (meses)],MOD($J1340,ROWS(tblConsorcios[Produto]))+1),"")</f>
        <v>240</v>
      </c>
      <c r="O1340" s="20" cm="1">
        <f t="array" ref="O1340">IFERROR(INDEX(tblConsorcios[Parcela Mensal (R$)],MOD($J1340,ROWS(tblConsorcios[Produto]))+1),"")</f>
        <v>2576</v>
      </c>
      <c r="P1340" s="20" t="str" cm="1">
        <f t="array" ref="P1340">IFERROR(INDEX(tblClientes[Dividendo Mensal (R$)],INT($J1340/ROWS(tblConsorcios[Produto]))+1),"")</f>
        <v/>
      </c>
      <c r="Q1340" s="20" t="str">
        <f t="shared" si="61"/>
        <v/>
      </c>
      <c r="R1340">
        <f t="shared" si="62"/>
        <v>0</v>
      </c>
    </row>
    <row r="1341" spans="10:18" x14ac:dyDescent="0.2">
      <c r="J1341">
        <f t="shared" si="60"/>
        <v>1339</v>
      </c>
      <c r="K1341" t="str" cm="1">
        <f t="array" ref="K1341">IFERROR(INDEX(tblClientes[Cliente],INT($J1341/ROWS(tblConsorcios[Produto]))+1),"")</f>
        <v/>
      </c>
      <c r="L1341" t="str" cm="1">
        <f t="array" ref="L1341">IFERROR(INDEX(tblConsorcios[Produto],MOD($J1341,ROWS(tblConsorcios[Produto]))+1),"")</f>
        <v>Imóvel IE480 – 220m</v>
      </c>
      <c r="M1341" s="20" cm="1">
        <f t="array" ref="M1341">IFERROR(INDEX(tblConsorcios[Valor da Carta (R$)],MOD($J1341,ROWS(tblConsorcios[Produto]))+1),"")</f>
        <v>480000</v>
      </c>
      <c r="N1341" s="2" cm="1">
        <f t="array" ref="N1341">IFERROR(INDEX(tblConsorcios[Prazo (meses)],MOD($J1341,ROWS(tblConsorcios[Produto]))+1),"")</f>
        <v>220</v>
      </c>
      <c r="O1341" s="20" cm="1">
        <f t="array" ref="O1341">IFERROR(INDEX(tblConsorcios[Parcela Mensal (R$)],MOD($J1341,ROWS(tblConsorcios[Produto]))+1),"")</f>
        <v>2788.36</v>
      </c>
      <c r="P1341" s="20" t="str" cm="1">
        <f t="array" ref="P1341">IFERROR(INDEX(tblClientes[Dividendo Mensal (R$)],INT($J1341/ROWS(tblConsorcios[Produto]))+1),"")</f>
        <v/>
      </c>
      <c r="Q1341" s="20" t="str">
        <f t="shared" si="61"/>
        <v/>
      </c>
      <c r="R1341">
        <f t="shared" si="62"/>
        <v>0</v>
      </c>
    </row>
    <row r="1342" spans="10:18" x14ac:dyDescent="0.2">
      <c r="J1342">
        <f t="shared" si="60"/>
        <v>1340</v>
      </c>
      <c r="K1342" t="str" cm="1">
        <f t="array" ref="K1342">IFERROR(INDEX(tblClientes[Cliente],INT($J1342/ROWS(tblConsorcios[Produto]))+1),"")</f>
        <v/>
      </c>
      <c r="L1342" t="str" cm="1">
        <f t="array" ref="L1342">IFERROR(INDEX(tblConsorcios[Produto],MOD($J1342,ROWS(tblConsorcios[Produto]))+1),"")</f>
        <v>Imóvel IE480 – 200m</v>
      </c>
      <c r="M1342" s="20" cm="1">
        <f t="array" ref="M1342">IFERROR(INDEX(tblConsorcios[Valor da Carta (R$)],MOD($J1342,ROWS(tblConsorcios[Produto]))+1),"")</f>
        <v>480000</v>
      </c>
      <c r="N1342" s="2" cm="1">
        <f t="array" ref="N1342">IFERROR(INDEX(tblConsorcios[Prazo (meses)],MOD($J1342,ROWS(tblConsorcios[Produto]))+1),"")</f>
        <v>200</v>
      </c>
      <c r="O1342" s="20" cm="1">
        <f t="array" ref="O1342">IFERROR(INDEX(tblConsorcios[Parcela Mensal (R$)],MOD($J1342,ROWS(tblConsorcios[Produto]))+1),"")</f>
        <v>3043.2</v>
      </c>
      <c r="P1342" s="20" t="str" cm="1">
        <f t="array" ref="P1342">IFERROR(INDEX(tblClientes[Dividendo Mensal (R$)],INT($J1342/ROWS(tblConsorcios[Produto]))+1),"")</f>
        <v/>
      </c>
      <c r="Q1342" s="20" t="str">
        <f t="shared" si="61"/>
        <v/>
      </c>
      <c r="R1342">
        <f t="shared" si="62"/>
        <v>0</v>
      </c>
    </row>
    <row r="1343" spans="10:18" x14ac:dyDescent="0.2">
      <c r="J1343">
        <f t="shared" si="60"/>
        <v>1341</v>
      </c>
      <c r="K1343" t="str" cm="1">
        <f t="array" ref="K1343">IFERROR(INDEX(tblClientes[Cliente],INT($J1343/ROWS(tblConsorcios[Produto]))+1),"")</f>
        <v/>
      </c>
      <c r="L1343" t="str" cm="1">
        <f t="array" ref="L1343">IFERROR(INDEX(tblConsorcios[Produto],MOD($J1343,ROWS(tblConsorcios[Produto]))+1),"")</f>
        <v>Imóvel IE450 – 240m</v>
      </c>
      <c r="M1343" s="20" cm="1">
        <f t="array" ref="M1343">IFERROR(INDEX(tblConsorcios[Valor da Carta (R$)],MOD($J1343,ROWS(tblConsorcios[Produto]))+1),"")</f>
        <v>450000</v>
      </c>
      <c r="N1343" s="2" cm="1">
        <f t="array" ref="N1343">IFERROR(INDEX(tblConsorcios[Prazo (meses)],MOD($J1343,ROWS(tblConsorcios[Produto]))+1),"")</f>
        <v>240</v>
      </c>
      <c r="O1343" s="20" cm="1">
        <f t="array" ref="O1343">IFERROR(INDEX(tblConsorcios[Parcela Mensal (R$)],MOD($J1343,ROWS(tblConsorcios[Produto]))+1),"")</f>
        <v>2415</v>
      </c>
      <c r="P1343" s="20" t="str" cm="1">
        <f t="array" ref="P1343">IFERROR(INDEX(tblClientes[Dividendo Mensal (R$)],INT($J1343/ROWS(tblConsorcios[Produto]))+1),"")</f>
        <v/>
      </c>
      <c r="Q1343" s="20" t="str">
        <f t="shared" si="61"/>
        <v/>
      </c>
      <c r="R1343">
        <f t="shared" si="62"/>
        <v>0</v>
      </c>
    </row>
    <row r="1344" spans="10:18" x14ac:dyDescent="0.2">
      <c r="J1344">
        <f t="shared" si="60"/>
        <v>1342</v>
      </c>
      <c r="K1344" t="str" cm="1">
        <f t="array" ref="K1344">IFERROR(INDEX(tblClientes[Cliente],INT($J1344/ROWS(tblConsorcios[Produto]))+1),"")</f>
        <v/>
      </c>
      <c r="L1344" t="str" cm="1">
        <f t="array" ref="L1344">IFERROR(INDEX(tblConsorcios[Produto],MOD($J1344,ROWS(tblConsorcios[Produto]))+1),"")</f>
        <v>Imóvel IE450 – 220m</v>
      </c>
      <c r="M1344" s="20" cm="1">
        <f t="array" ref="M1344">IFERROR(INDEX(tblConsorcios[Valor da Carta (R$)],MOD($J1344,ROWS(tblConsorcios[Produto]))+1),"")</f>
        <v>450000</v>
      </c>
      <c r="N1344" s="2" cm="1">
        <f t="array" ref="N1344">IFERROR(INDEX(tblConsorcios[Prazo (meses)],MOD($J1344,ROWS(tblConsorcios[Produto]))+1),"")</f>
        <v>220</v>
      </c>
      <c r="O1344" s="20" cm="1">
        <f t="array" ref="O1344">IFERROR(INDEX(tblConsorcios[Parcela Mensal (R$)],MOD($J1344,ROWS(tblConsorcios[Produto]))+1),"")</f>
        <v>2614.09</v>
      </c>
      <c r="P1344" s="20" t="str" cm="1">
        <f t="array" ref="P1344">IFERROR(INDEX(tblClientes[Dividendo Mensal (R$)],INT($J1344/ROWS(tblConsorcios[Produto]))+1),"")</f>
        <v/>
      </c>
      <c r="Q1344" s="20" t="str">
        <f t="shared" si="61"/>
        <v/>
      </c>
      <c r="R1344">
        <f t="shared" si="62"/>
        <v>0</v>
      </c>
    </row>
    <row r="1345" spans="10:18" x14ac:dyDescent="0.2">
      <c r="J1345">
        <f t="shared" si="60"/>
        <v>1343</v>
      </c>
      <c r="K1345" t="str" cm="1">
        <f t="array" ref="K1345">IFERROR(INDEX(tblClientes[Cliente],INT($J1345/ROWS(tblConsorcios[Produto]))+1),"")</f>
        <v/>
      </c>
      <c r="L1345" t="str" cm="1">
        <f t="array" ref="L1345">IFERROR(INDEX(tblConsorcios[Produto],MOD($J1345,ROWS(tblConsorcios[Produto]))+1),"")</f>
        <v>Imóvel IE450 – 200m</v>
      </c>
      <c r="M1345" s="20" cm="1">
        <f t="array" ref="M1345">IFERROR(INDEX(tblConsorcios[Valor da Carta (R$)],MOD($J1345,ROWS(tblConsorcios[Produto]))+1),"")</f>
        <v>450000</v>
      </c>
      <c r="N1345" s="2" cm="1">
        <f t="array" ref="N1345">IFERROR(INDEX(tblConsorcios[Prazo (meses)],MOD($J1345,ROWS(tblConsorcios[Produto]))+1),"")</f>
        <v>200</v>
      </c>
      <c r="O1345" s="20" cm="1">
        <f t="array" ref="O1345">IFERROR(INDEX(tblConsorcios[Parcela Mensal (R$)],MOD($J1345,ROWS(tblConsorcios[Produto]))+1),"")</f>
        <v>2853</v>
      </c>
      <c r="P1345" s="20" t="str" cm="1">
        <f t="array" ref="P1345">IFERROR(INDEX(tblClientes[Dividendo Mensal (R$)],INT($J1345/ROWS(tblConsorcios[Produto]))+1),"")</f>
        <v/>
      </c>
      <c r="Q1345" s="20" t="str">
        <f t="shared" si="61"/>
        <v/>
      </c>
      <c r="R1345">
        <f t="shared" si="62"/>
        <v>0</v>
      </c>
    </row>
    <row r="1346" spans="10:18" x14ac:dyDescent="0.2">
      <c r="J1346">
        <f t="shared" si="60"/>
        <v>1344</v>
      </c>
      <c r="K1346" t="str" cm="1">
        <f t="array" ref="K1346">IFERROR(INDEX(tblClientes[Cliente],INT($J1346/ROWS(tblConsorcios[Produto]))+1),"")</f>
        <v/>
      </c>
      <c r="L1346" t="str" cm="1">
        <f t="array" ref="L1346">IFERROR(INDEX(tblConsorcios[Produto],MOD($J1346,ROWS(tblConsorcios[Produto]))+1),"")</f>
        <v>Imóvel IE430 – 240m</v>
      </c>
      <c r="M1346" s="20" cm="1">
        <f t="array" ref="M1346">IFERROR(INDEX(tblConsorcios[Valor da Carta (R$)],MOD($J1346,ROWS(tblConsorcios[Produto]))+1),"")</f>
        <v>430000</v>
      </c>
      <c r="N1346" s="2" cm="1">
        <f t="array" ref="N1346">IFERROR(INDEX(tblConsorcios[Prazo (meses)],MOD($J1346,ROWS(tblConsorcios[Produto]))+1),"")</f>
        <v>240</v>
      </c>
      <c r="O1346" s="20" cm="1">
        <f t="array" ref="O1346">IFERROR(INDEX(tblConsorcios[Parcela Mensal (R$)],MOD($J1346,ROWS(tblConsorcios[Produto]))+1),"")</f>
        <v>2307.67</v>
      </c>
      <c r="P1346" s="20" t="str" cm="1">
        <f t="array" ref="P1346">IFERROR(INDEX(tblClientes[Dividendo Mensal (R$)],INT($J1346/ROWS(tblConsorcios[Produto]))+1),"")</f>
        <v/>
      </c>
      <c r="Q1346" s="20" t="str">
        <f t="shared" si="61"/>
        <v/>
      </c>
      <c r="R1346">
        <f t="shared" si="62"/>
        <v>0</v>
      </c>
    </row>
    <row r="1347" spans="10:18" x14ac:dyDescent="0.2">
      <c r="J1347">
        <f t="shared" ref="J1347:J1410" si="63">ROW()-2</f>
        <v>1345</v>
      </c>
      <c r="K1347" t="str" cm="1">
        <f t="array" ref="K1347">IFERROR(INDEX(tblClientes[Cliente],INT($J1347/ROWS(tblConsorcios[Produto]))+1),"")</f>
        <v/>
      </c>
      <c r="L1347" t="str" cm="1">
        <f t="array" ref="L1347">IFERROR(INDEX(tblConsorcios[Produto],MOD($J1347,ROWS(tblConsorcios[Produto]))+1),"")</f>
        <v>Imóvel IE430 – 220m</v>
      </c>
      <c r="M1347" s="20" cm="1">
        <f t="array" ref="M1347">IFERROR(INDEX(tblConsorcios[Valor da Carta (R$)],MOD($J1347,ROWS(tblConsorcios[Produto]))+1),"")</f>
        <v>430000</v>
      </c>
      <c r="N1347" s="2" cm="1">
        <f t="array" ref="N1347">IFERROR(INDEX(tblConsorcios[Prazo (meses)],MOD($J1347,ROWS(tblConsorcios[Produto]))+1),"")</f>
        <v>220</v>
      </c>
      <c r="O1347" s="20" cm="1">
        <f t="array" ref="O1347">IFERROR(INDEX(tblConsorcios[Parcela Mensal (R$)],MOD($J1347,ROWS(tblConsorcios[Produto]))+1),"")</f>
        <v>2497.91</v>
      </c>
      <c r="P1347" s="20" t="str" cm="1">
        <f t="array" ref="P1347">IFERROR(INDEX(tblClientes[Dividendo Mensal (R$)],INT($J1347/ROWS(tblConsorcios[Produto]))+1),"")</f>
        <v/>
      </c>
      <c r="Q1347" s="20" t="str">
        <f t="shared" ref="Q1347:Q1410" si="64">IF(AND(ISNUMBER(O1347),ISNUMBER(P1347)),P1347-O1347,"")</f>
        <v/>
      </c>
      <c r="R1347">
        <f t="shared" ref="R1347:R1410" si="65">IF(AND(ISNUMBER(O1347),ISNUMBER(P1347),O1347&lt;=P1347),1,0)</f>
        <v>0</v>
      </c>
    </row>
    <row r="1348" spans="10:18" x14ac:dyDescent="0.2">
      <c r="J1348">
        <f t="shared" si="63"/>
        <v>1346</v>
      </c>
      <c r="K1348" t="str" cm="1">
        <f t="array" ref="K1348">IFERROR(INDEX(tblClientes[Cliente],INT($J1348/ROWS(tblConsorcios[Produto]))+1),"")</f>
        <v/>
      </c>
      <c r="L1348" t="str" cm="1">
        <f t="array" ref="L1348">IFERROR(INDEX(tblConsorcios[Produto],MOD($J1348,ROWS(tblConsorcios[Produto]))+1),"")</f>
        <v>Imóvel IE430 – 200m</v>
      </c>
      <c r="M1348" s="20" cm="1">
        <f t="array" ref="M1348">IFERROR(INDEX(tblConsorcios[Valor da Carta (R$)],MOD($J1348,ROWS(tblConsorcios[Produto]))+1),"")</f>
        <v>430000</v>
      </c>
      <c r="N1348" s="2" cm="1">
        <f t="array" ref="N1348">IFERROR(INDEX(tblConsorcios[Prazo (meses)],MOD($J1348,ROWS(tblConsorcios[Produto]))+1),"")</f>
        <v>200</v>
      </c>
      <c r="O1348" s="20" cm="1">
        <f t="array" ref="O1348">IFERROR(INDEX(tblConsorcios[Parcela Mensal (R$)],MOD($J1348,ROWS(tblConsorcios[Produto]))+1),"")</f>
        <v>2726.2</v>
      </c>
      <c r="P1348" s="20" t="str" cm="1">
        <f t="array" ref="P1348">IFERROR(INDEX(tblClientes[Dividendo Mensal (R$)],INT($J1348/ROWS(tblConsorcios[Produto]))+1),"")</f>
        <v/>
      </c>
      <c r="Q1348" s="20" t="str">
        <f t="shared" si="64"/>
        <v/>
      </c>
      <c r="R1348">
        <f t="shared" si="65"/>
        <v>0</v>
      </c>
    </row>
    <row r="1349" spans="10:18" x14ac:dyDescent="0.2">
      <c r="J1349">
        <f t="shared" si="63"/>
        <v>1347</v>
      </c>
      <c r="K1349" t="str" cm="1">
        <f t="array" ref="K1349">IFERROR(INDEX(tblClientes[Cliente],INT($J1349/ROWS(tblConsorcios[Produto]))+1),"")</f>
        <v/>
      </c>
      <c r="L1349" t="str" cm="1">
        <f t="array" ref="L1349">IFERROR(INDEX(tblConsorcios[Produto],MOD($J1349,ROWS(tblConsorcios[Produto]))+1),"")</f>
        <v>Imóvel IE400 – 240m</v>
      </c>
      <c r="M1349" s="20" cm="1">
        <f t="array" ref="M1349">IFERROR(INDEX(tblConsorcios[Valor da Carta (R$)],MOD($J1349,ROWS(tblConsorcios[Produto]))+1),"")</f>
        <v>400000</v>
      </c>
      <c r="N1349" s="2" cm="1">
        <f t="array" ref="N1349">IFERROR(INDEX(tblConsorcios[Prazo (meses)],MOD($J1349,ROWS(tblConsorcios[Produto]))+1),"")</f>
        <v>240</v>
      </c>
      <c r="O1349" s="20" cm="1">
        <f t="array" ref="O1349">IFERROR(INDEX(tblConsorcios[Parcela Mensal (R$)],MOD($J1349,ROWS(tblConsorcios[Produto]))+1),"")</f>
        <v>2146.67</v>
      </c>
      <c r="P1349" s="20" t="str" cm="1">
        <f t="array" ref="P1349">IFERROR(INDEX(tblClientes[Dividendo Mensal (R$)],INT($J1349/ROWS(tblConsorcios[Produto]))+1),"")</f>
        <v/>
      </c>
      <c r="Q1349" s="20" t="str">
        <f t="shared" si="64"/>
        <v/>
      </c>
      <c r="R1349">
        <f t="shared" si="65"/>
        <v>0</v>
      </c>
    </row>
    <row r="1350" spans="10:18" x14ac:dyDescent="0.2">
      <c r="J1350">
        <f t="shared" si="63"/>
        <v>1348</v>
      </c>
      <c r="K1350" t="str" cm="1">
        <f t="array" ref="K1350">IFERROR(INDEX(tblClientes[Cliente],INT($J1350/ROWS(tblConsorcios[Produto]))+1),"")</f>
        <v/>
      </c>
      <c r="L1350" t="str" cm="1">
        <f t="array" ref="L1350">IFERROR(INDEX(tblConsorcios[Produto],MOD($J1350,ROWS(tblConsorcios[Produto]))+1),"")</f>
        <v>Imóvel IE400 – 220m</v>
      </c>
      <c r="M1350" s="20" cm="1">
        <f t="array" ref="M1350">IFERROR(INDEX(tblConsorcios[Valor da Carta (R$)],MOD($J1350,ROWS(tblConsorcios[Produto]))+1),"")</f>
        <v>400000</v>
      </c>
      <c r="N1350" s="2" cm="1">
        <f t="array" ref="N1350">IFERROR(INDEX(tblConsorcios[Prazo (meses)],MOD($J1350,ROWS(tblConsorcios[Produto]))+1),"")</f>
        <v>220</v>
      </c>
      <c r="O1350" s="20" cm="1">
        <f t="array" ref="O1350">IFERROR(INDEX(tblConsorcios[Parcela Mensal (R$)],MOD($J1350,ROWS(tblConsorcios[Produto]))+1),"")</f>
        <v>2323.64</v>
      </c>
      <c r="P1350" s="20" t="str" cm="1">
        <f t="array" ref="P1350">IFERROR(INDEX(tblClientes[Dividendo Mensal (R$)],INT($J1350/ROWS(tblConsorcios[Produto]))+1),"")</f>
        <v/>
      </c>
      <c r="Q1350" s="20" t="str">
        <f t="shared" si="64"/>
        <v/>
      </c>
      <c r="R1350">
        <f t="shared" si="65"/>
        <v>0</v>
      </c>
    </row>
    <row r="1351" spans="10:18" x14ac:dyDescent="0.2">
      <c r="J1351">
        <f t="shared" si="63"/>
        <v>1349</v>
      </c>
      <c r="K1351" t="str" cm="1">
        <f t="array" ref="K1351">IFERROR(INDEX(tblClientes[Cliente],INT($J1351/ROWS(tblConsorcios[Produto]))+1),"")</f>
        <v/>
      </c>
      <c r="L1351" t="str" cm="1">
        <f t="array" ref="L1351">IFERROR(INDEX(tblConsorcios[Produto],MOD($J1351,ROWS(tblConsorcios[Produto]))+1),"")</f>
        <v>Imóvel IE400 – 200m</v>
      </c>
      <c r="M1351" s="20" cm="1">
        <f t="array" ref="M1351">IFERROR(INDEX(tblConsorcios[Valor da Carta (R$)],MOD($J1351,ROWS(tblConsorcios[Produto]))+1),"")</f>
        <v>400000</v>
      </c>
      <c r="N1351" s="2" cm="1">
        <f t="array" ref="N1351">IFERROR(INDEX(tblConsorcios[Prazo (meses)],MOD($J1351,ROWS(tblConsorcios[Produto]))+1),"")</f>
        <v>200</v>
      </c>
      <c r="O1351" s="20" cm="1">
        <f t="array" ref="O1351">IFERROR(INDEX(tblConsorcios[Parcela Mensal (R$)],MOD($J1351,ROWS(tblConsorcios[Produto]))+1),"")</f>
        <v>2536</v>
      </c>
      <c r="P1351" s="20" t="str" cm="1">
        <f t="array" ref="P1351">IFERROR(INDEX(tblClientes[Dividendo Mensal (R$)],INT($J1351/ROWS(tblConsorcios[Produto]))+1),"")</f>
        <v/>
      </c>
      <c r="Q1351" s="20" t="str">
        <f t="shared" si="64"/>
        <v/>
      </c>
      <c r="R1351">
        <f t="shared" si="65"/>
        <v>0</v>
      </c>
    </row>
    <row r="1352" spans="10:18" x14ac:dyDescent="0.2">
      <c r="J1352">
        <f t="shared" si="63"/>
        <v>1350</v>
      </c>
      <c r="K1352" t="str" cm="1">
        <f t="array" ref="K1352">IFERROR(INDEX(tblClientes[Cliente],INT($J1352/ROWS(tblConsorcios[Produto]))+1),"")</f>
        <v/>
      </c>
      <c r="L1352" t="str" cm="1">
        <f t="array" ref="L1352">IFERROR(INDEX(tblConsorcios[Produto],MOD($J1352,ROWS(tblConsorcios[Produto]))+1),"")</f>
        <v>Imóvel IE380 – 240m</v>
      </c>
      <c r="M1352" s="20" cm="1">
        <f t="array" ref="M1352">IFERROR(INDEX(tblConsorcios[Valor da Carta (R$)],MOD($J1352,ROWS(tblConsorcios[Produto]))+1),"")</f>
        <v>380000</v>
      </c>
      <c r="N1352" s="2" cm="1">
        <f t="array" ref="N1352">IFERROR(INDEX(tblConsorcios[Prazo (meses)],MOD($J1352,ROWS(tblConsorcios[Produto]))+1),"")</f>
        <v>240</v>
      </c>
      <c r="O1352" s="20" cm="1">
        <f t="array" ref="O1352">IFERROR(INDEX(tblConsorcios[Parcela Mensal (R$)],MOD($J1352,ROWS(tblConsorcios[Produto]))+1),"")</f>
        <v>2039.33</v>
      </c>
      <c r="P1352" s="20" t="str" cm="1">
        <f t="array" ref="P1352">IFERROR(INDEX(tblClientes[Dividendo Mensal (R$)],INT($J1352/ROWS(tblConsorcios[Produto]))+1),"")</f>
        <v/>
      </c>
      <c r="Q1352" s="20" t="str">
        <f t="shared" si="64"/>
        <v/>
      </c>
      <c r="R1352">
        <f t="shared" si="65"/>
        <v>0</v>
      </c>
    </row>
    <row r="1353" spans="10:18" x14ac:dyDescent="0.2">
      <c r="J1353">
        <f t="shared" si="63"/>
        <v>1351</v>
      </c>
      <c r="K1353" t="str" cm="1">
        <f t="array" ref="K1353">IFERROR(INDEX(tblClientes[Cliente],INT($J1353/ROWS(tblConsorcios[Produto]))+1),"")</f>
        <v/>
      </c>
      <c r="L1353" t="str" cm="1">
        <f t="array" ref="L1353">IFERROR(INDEX(tblConsorcios[Produto],MOD($J1353,ROWS(tblConsorcios[Produto]))+1),"")</f>
        <v>Imóvel IE380 – 220m</v>
      </c>
      <c r="M1353" s="20" cm="1">
        <f t="array" ref="M1353">IFERROR(INDEX(tblConsorcios[Valor da Carta (R$)],MOD($J1353,ROWS(tblConsorcios[Produto]))+1),"")</f>
        <v>380000</v>
      </c>
      <c r="N1353" s="2" cm="1">
        <f t="array" ref="N1353">IFERROR(INDEX(tblConsorcios[Prazo (meses)],MOD($J1353,ROWS(tblConsorcios[Produto]))+1),"")</f>
        <v>220</v>
      </c>
      <c r="O1353" s="20" cm="1">
        <f t="array" ref="O1353">IFERROR(INDEX(tblConsorcios[Parcela Mensal (R$)],MOD($J1353,ROWS(tblConsorcios[Produto]))+1),"")</f>
        <v>2207.4499999999998</v>
      </c>
      <c r="P1353" s="20" t="str" cm="1">
        <f t="array" ref="P1353">IFERROR(INDEX(tblClientes[Dividendo Mensal (R$)],INT($J1353/ROWS(tblConsorcios[Produto]))+1),"")</f>
        <v/>
      </c>
      <c r="Q1353" s="20" t="str">
        <f t="shared" si="64"/>
        <v/>
      </c>
      <c r="R1353">
        <f t="shared" si="65"/>
        <v>0</v>
      </c>
    </row>
    <row r="1354" spans="10:18" x14ac:dyDescent="0.2">
      <c r="J1354">
        <f t="shared" si="63"/>
        <v>1352</v>
      </c>
      <c r="K1354" t="str" cm="1">
        <f t="array" ref="K1354">IFERROR(INDEX(tblClientes[Cliente],INT($J1354/ROWS(tblConsorcios[Produto]))+1),"")</f>
        <v/>
      </c>
      <c r="L1354" t="str" cm="1">
        <f t="array" ref="L1354">IFERROR(INDEX(tblConsorcios[Produto],MOD($J1354,ROWS(tblConsorcios[Produto]))+1),"")</f>
        <v>Imóvel IE380 – 200m</v>
      </c>
      <c r="M1354" s="20" cm="1">
        <f t="array" ref="M1354">IFERROR(INDEX(tblConsorcios[Valor da Carta (R$)],MOD($J1354,ROWS(tblConsorcios[Produto]))+1),"")</f>
        <v>380000</v>
      </c>
      <c r="N1354" s="2" cm="1">
        <f t="array" ref="N1354">IFERROR(INDEX(tblConsorcios[Prazo (meses)],MOD($J1354,ROWS(tblConsorcios[Produto]))+1),"")</f>
        <v>200</v>
      </c>
      <c r="O1354" s="20" cm="1">
        <f t="array" ref="O1354">IFERROR(INDEX(tblConsorcios[Parcela Mensal (R$)],MOD($J1354,ROWS(tblConsorcios[Produto]))+1),"")</f>
        <v>2409.1999999999998</v>
      </c>
      <c r="P1354" s="20" t="str" cm="1">
        <f t="array" ref="P1354">IFERROR(INDEX(tblClientes[Dividendo Mensal (R$)],INT($J1354/ROWS(tblConsorcios[Produto]))+1),"")</f>
        <v/>
      </c>
      <c r="Q1354" s="20" t="str">
        <f t="shared" si="64"/>
        <v/>
      </c>
      <c r="R1354">
        <f t="shared" si="65"/>
        <v>0</v>
      </c>
    </row>
    <row r="1355" spans="10:18" x14ac:dyDescent="0.2">
      <c r="J1355">
        <f t="shared" si="63"/>
        <v>1353</v>
      </c>
      <c r="K1355" t="str" cm="1">
        <f t="array" ref="K1355">IFERROR(INDEX(tblClientes[Cliente],INT($J1355/ROWS(tblConsorcios[Produto]))+1),"")</f>
        <v/>
      </c>
      <c r="L1355" t="str" cm="1">
        <f t="array" ref="L1355">IFERROR(INDEX(tblConsorcios[Produto],MOD($J1355,ROWS(tblConsorcios[Produto]))+1),"")</f>
        <v>Imóvel IE350 – 240m</v>
      </c>
      <c r="M1355" s="20" cm="1">
        <f t="array" ref="M1355">IFERROR(INDEX(tblConsorcios[Valor da Carta (R$)],MOD($J1355,ROWS(tblConsorcios[Produto]))+1),"")</f>
        <v>350000</v>
      </c>
      <c r="N1355" s="2" cm="1">
        <f t="array" ref="N1355">IFERROR(INDEX(tblConsorcios[Prazo (meses)],MOD($J1355,ROWS(tblConsorcios[Produto]))+1),"")</f>
        <v>240</v>
      </c>
      <c r="O1355" s="20" cm="1">
        <f t="array" ref="O1355">IFERROR(INDEX(tblConsorcios[Parcela Mensal (R$)],MOD($J1355,ROWS(tblConsorcios[Produto]))+1),"")</f>
        <v>1878.33</v>
      </c>
      <c r="P1355" s="20" t="str" cm="1">
        <f t="array" ref="P1355">IFERROR(INDEX(tblClientes[Dividendo Mensal (R$)],INT($J1355/ROWS(tblConsorcios[Produto]))+1),"")</f>
        <v/>
      </c>
      <c r="Q1355" s="20" t="str">
        <f t="shared" si="64"/>
        <v/>
      </c>
      <c r="R1355">
        <f t="shared" si="65"/>
        <v>0</v>
      </c>
    </row>
    <row r="1356" spans="10:18" x14ac:dyDescent="0.2">
      <c r="J1356">
        <f t="shared" si="63"/>
        <v>1354</v>
      </c>
      <c r="K1356" t="str" cm="1">
        <f t="array" ref="K1356">IFERROR(INDEX(tblClientes[Cliente],INT($J1356/ROWS(tblConsorcios[Produto]))+1),"")</f>
        <v/>
      </c>
      <c r="L1356" t="str" cm="1">
        <f t="array" ref="L1356">IFERROR(INDEX(tblConsorcios[Produto],MOD($J1356,ROWS(tblConsorcios[Produto]))+1),"")</f>
        <v>Imóvel IE350 – 220m</v>
      </c>
      <c r="M1356" s="20" cm="1">
        <f t="array" ref="M1356">IFERROR(INDEX(tblConsorcios[Valor da Carta (R$)],MOD($J1356,ROWS(tblConsorcios[Produto]))+1),"")</f>
        <v>350000</v>
      </c>
      <c r="N1356" s="2" cm="1">
        <f t="array" ref="N1356">IFERROR(INDEX(tblConsorcios[Prazo (meses)],MOD($J1356,ROWS(tblConsorcios[Produto]))+1),"")</f>
        <v>220</v>
      </c>
      <c r="O1356" s="20" cm="1">
        <f t="array" ref="O1356">IFERROR(INDEX(tblConsorcios[Parcela Mensal (R$)],MOD($J1356,ROWS(tblConsorcios[Produto]))+1),"")</f>
        <v>2033.18</v>
      </c>
      <c r="P1356" s="20" t="str" cm="1">
        <f t="array" ref="P1356">IFERROR(INDEX(tblClientes[Dividendo Mensal (R$)],INT($J1356/ROWS(tblConsorcios[Produto]))+1),"")</f>
        <v/>
      </c>
      <c r="Q1356" s="20" t="str">
        <f t="shared" si="64"/>
        <v/>
      </c>
      <c r="R1356">
        <f t="shared" si="65"/>
        <v>0</v>
      </c>
    </row>
    <row r="1357" spans="10:18" x14ac:dyDescent="0.2">
      <c r="J1357">
        <f t="shared" si="63"/>
        <v>1355</v>
      </c>
      <c r="K1357" t="str" cm="1">
        <f t="array" ref="K1357">IFERROR(INDEX(tblClientes[Cliente],INT($J1357/ROWS(tblConsorcios[Produto]))+1),"")</f>
        <v/>
      </c>
      <c r="L1357" t="str" cm="1">
        <f t="array" ref="L1357">IFERROR(INDEX(tblConsorcios[Produto],MOD($J1357,ROWS(tblConsorcios[Produto]))+1),"")</f>
        <v>Imóvel IE350 – 200m</v>
      </c>
      <c r="M1357" s="20" cm="1">
        <f t="array" ref="M1357">IFERROR(INDEX(tblConsorcios[Valor da Carta (R$)],MOD($J1357,ROWS(tblConsorcios[Produto]))+1),"")</f>
        <v>350000</v>
      </c>
      <c r="N1357" s="2" cm="1">
        <f t="array" ref="N1357">IFERROR(INDEX(tblConsorcios[Prazo (meses)],MOD($J1357,ROWS(tblConsorcios[Produto]))+1),"")</f>
        <v>200</v>
      </c>
      <c r="O1357" s="20" cm="1">
        <f t="array" ref="O1357">IFERROR(INDEX(tblConsorcios[Parcela Mensal (R$)],MOD($J1357,ROWS(tblConsorcios[Produto]))+1),"")</f>
        <v>2219</v>
      </c>
      <c r="P1357" s="20" t="str" cm="1">
        <f t="array" ref="P1357">IFERROR(INDEX(tblClientes[Dividendo Mensal (R$)],INT($J1357/ROWS(tblConsorcios[Produto]))+1),"")</f>
        <v/>
      </c>
      <c r="Q1357" s="20" t="str">
        <f t="shared" si="64"/>
        <v/>
      </c>
      <c r="R1357">
        <f t="shared" si="65"/>
        <v>0</v>
      </c>
    </row>
    <row r="1358" spans="10:18" x14ac:dyDescent="0.2">
      <c r="J1358">
        <f t="shared" si="63"/>
        <v>1356</v>
      </c>
      <c r="K1358" t="str" cm="1">
        <f t="array" ref="K1358">IFERROR(INDEX(tblClientes[Cliente],INT($J1358/ROWS(tblConsorcios[Produto]))+1),"")</f>
        <v/>
      </c>
      <c r="L1358" t="str" cm="1">
        <f t="array" ref="L1358">IFERROR(INDEX(tblConsorcios[Produto],MOD($J1358,ROWS(tblConsorcios[Produto]))+1),"")</f>
        <v>Imóvel IE330 – 240m</v>
      </c>
      <c r="M1358" s="20" cm="1">
        <f t="array" ref="M1358">IFERROR(INDEX(tblConsorcios[Valor da Carta (R$)],MOD($J1358,ROWS(tblConsorcios[Produto]))+1),"")</f>
        <v>330000</v>
      </c>
      <c r="N1358" s="2" cm="1">
        <f t="array" ref="N1358">IFERROR(INDEX(tblConsorcios[Prazo (meses)],MOD($J1358,ROWS(tblConsorcios[Produto]))+1),"")</f>
        <v>240</v>
      </c>
      <c r="O1358" s="20" cm="1">
        <f t="array" ref="O1358">IFERROR(INDEX(tblConsorcios[Parcela Mensal (R$)],MOD($J1358,ROWS(tblConsorcios[Produto]))+1),"")</f>
        <v>1771</v>
      </c>
      <c r="P1358" s="20" t="str" cm="1">
        <f t="array" ref="P1358">IFERROR(INDEX(tblClientes[Dividendo Mensal (R$)],INT($J1358/ROWS(tblConsorcios[Produto]))+1),"")</f>
        <v/>
      </c>
      <c r="Q1358" s="20" t="str">
        <f t="shared" si="64"/>
        <v/>
      </c>
      <c r="R1358">
        <f t="shared" si="65"/>
        <v>0</v>
      </c>
    </row>
    <row r="1359" spans="10:18" x14ac:dyDescent="0.2">
      <c r="J1359">
        <f t="shared" si="63"/>
        <v>1357</v>
      </c>
      <c r="K1359" t="str" cm="1">
        <f t="array" ref="K1359">IFERROR(INDEX(tblClientes[Cliente],INT($J1359/ROWS(tblConsorcios[Produto]))+1),"")</f>
        <v/>
      </c>
      <c r="L1359" t="str" cm="1">
        <f t="array" ref="L1359">IFERROR(INDEX(tblConsorcios[Produto],MOD($J1359,ROWS(tblConsorcios[Produto]))+1),"")</f>
        <v>Imóvel IE330 – 220m</v>
      </c>
      <c r="M1359" s="20" cm="1">
        <f t="array" ref="M1359">IFERROR(INDEX(tblConsorcios[Valor da Carta (R$)],MOD($J1359,ROWS(tblConsorcios[Produto]))+1),"")</f>
        <v>330000</v>
      </c>
      <c r="N1359" s="2" cm="1">
        <f t="array" ref="N1359">IFERROR(INDEX(tblConsorcios[Prazo (meses)],MOD($J1359,ROWS(tblConsorcios[Produto]))+1),"")</f>
        <v>220</v>
      </c>
      <c r="O1359" s="20" cm="1">
        <f t="array" ref="O1359">IFERROR(INDEX(tblConsorcios[Parcela Mensal (R$)],MOD($J1359,ROWS(tblConsorcios[Produto]))+1),"")</f>
        <v>1917</v>
      </c>
      <c r="P1359" s="20" t="str" cm="1">
        <f t="array" ref="P1359">IFERROR(INDEX(tblClientes[Dividendo Mensal (R$)],INT($J1359/ROWS(tblConsorcios[Produto]))+1),"")</f>
        <v/>
      </c>
      <c r="Q1359" s="20" t="str">
        <f t="shared" si="64"/>
        <v/>
      </c>
      <c r="R1359">
        <f t="shared" si="65"/>
        <v>0</v>
      </c>
    </row>
    <row r="1360" spans="10:18" x14ac:dyDescent="0.2">
      <c r="J1360">
        <f t="shared" si="63"/>
        <v>1358</v>
      </c>
      <c r="K1360" t="str" cm="1">
        <f t="array" ref="K1360">IFERROR(INDEX(tblClientes[Cliente],INT($J1360/ROWS(tblConsorcios[Produto]))+1),"")</f>
        <v/>
      </c>
      <c r="L1360" t="str" cm="1">
        <f t="array" ref="L1360">IFERROR(INDEX(tblConsorcios[Produto],MOD($J1360,ROWS(tblConsorcios[Produto]))+1),"")</f>
        <v>Imóvel IE330 – 200m</v>
      </c>
      <c r="M1360" s="20" cm="1">
        <f t="array" ref="M1360">IFERROR(INDEX(tblConsorcios[Valor da Carta (R$)],MOD($J1360,ROWS(tblConsorcios[Produto]))+1),"")</f>
        <v>330000</v>
      </c>
      <c r="N1360" s="2" cm="1">
        <f t="array" ref="N1360">IFERROR(INDEX(tblConsorcios[Prazo (meses)],MOD($J1360,ROWS(tblConsorcios[Produto]))+1),"")</f>
        <v>200</v>
      </c>
      <c r="O1360" s="20" cm="1">
        <f t="array" ref="O1360">IFERROR(INDEX(tblConsorcios[Parcela Mensal (R$)],MOD($J1360,ROWS(tblConsorcios[Produto]))+1),"")</f>
        <v>2092.1999999999998</v>
      </c>
      <c r="P1360" s="20" t="str" cm="1">
        <f t="array" ref="P1360">IFERROR(INDEX(tblClientes[Dividendo Mensal (R$)],INT($J1360/ROWS(tblConsorcios[Produto]))+1),"")</f>
        <v/>
      </c>
      <c r="Q1360" s="20" t="str">
        <f t="shared" si="64"/>
        <v/>
      </c>
      <c r="R1360">
        <f t="shared" si="65"/>
        <v>0</v>
      </c>
    </row>
    <row r="1361" spans="10:18" x14ac:dyDescent="0.2">
      <c r="J1361">
        <f t="shared" si="63"/>
        <v>1359</v>
      </c>
      <c r="K1361" t="str" cm="1">
        <f t="array" ref="K1361">IFERROR(INDEX(tblClientes[Cliente],INT($J1361/ROWS(tblConsorcios[Produto]))+1),"")</f>
        <v/>
      </c>
      <c r="L1361" t="str" cm="1">
        <f t="array" ref="L1361">IFERROR(INDEX(tblConsorcios[Produto],MOD($J1361,ROWS(tblConsorcios[Produto]))+1),"")</f>
        <v>Imóvel IE300 – 240m</v>
      </c>
      <c r="M1361" s="20" cm="1">
        <f t="array" ref="M1361">IFERROR(INDEX(tblConsorcios[Valor da Carta (R$)],MOD($J1361,ROWS(tblConsorcios[Produto]))+1),"")</f>
        <v>300000</v>
      </c>
      <c r="N1361" s="2" cm="1">
        <f t="array" ref="N1361">IFERROR(INDEX(tblConsorcios[Prazo (meses)],MOD($J1361,ROWS(tblConsorcios[Produto]))+1),"")</f>
        <v>240</v>
      </c>
      <c r="O1361" s="20" cm="1">
        <f t="array" ref="O1361">IFERROR(INDEX(tblConsorcios[Parcela Mensal (R$)],MOD($J1361,ROWS(tblConsorcios[Produto]))+1),"")</f>
        <v>1610</v>
      </c>
      <c r="P1361" s="20" t="str" cm="1">
        <f t="array" ref="P1361">IFERROR(INDEX(tblClientes[Dividendo Mensal (R$)],INT($J1361/ROWS(tblConsorcios[Produto]))+1),"")</f>
        <v/>
      </c>
      <c r="Q1361" s="20" t="str">
        <f t="shared" si="64"/>
        <v/>
      </c>
      <c r="R1361">
        <f t="shared" si="65"/>
        <v>0</v>
      </c>
    </row>
    <row r="1362" spans="10:18" x14ac:dyDescent="0.2">
      <c r="J1362">
        <f t="shared" si="63"/>
        <v>1360</v>
      </c>
      <c r="K1362" t="str" cm="1">
        <f t="array" ref="K1362">IFERROR(INDEX(tblClientes[Cliente],INT($J1362/ROWS(tblConsorcios[Produto]))+1),"")</f>
        <v/>
      </c>
      <c r="L1362" t="str" cm="1">
        <f t="array" ref="L1362">IFERROR(INDEX(tblConsorcios[Produto],MOD($J1362,ROWS(tblConsorcios[Produto]))+1),"")</f>
        <v>Imóvel IE300 – 220m</v>
      </c>
      <c r="M1362" s="20" cm="1">
        <f t="array" ref="M1362">IFERROR(INDEX(tblConsorcios[Valor da Carta (R$)],MOD($J1362,ROWS(tblConsorcios[Produto]))+1),"")</f>
        <v>300000</v>
      </c>
      <c r="N1362" s="2" cm="1">
        <f t="array" ref="N1362">IFERROR(INDEX(tblConsorcios[Prazo (meses)],MOD($J1362,ROWS(tblConsorcios[Produto]))+1),"")</f>
        <v>220</v>
      </c>
      <c r="O1362" s="20" cm="1">
        <f t="array" ref="O1362">IFERROR(INDEX(tblConsorcios[Parcela Mensal (R$)],MOD($J1362,ROWS(tblConsorcios[Produto]))+1),"")</f>
        <v>1742.73</v>
      </c>
      <c r="P1362" s="20" t="str" cm="1">
        <f t="array" ref="P1362">IFERROR(INDEX(tblClientes[Dividendo Mensal (R$)],INT($J1362/ROWS(tblConsorcios[Produto]))+1),"")</f>
        <v/>
      </c>
      <c r="Q1362" s="20" t="str">
        <f t="shared" si="64"/>
        <v/>
      </c>
      <c r="R1362">
        <f t="shared" si="65"/>
        <v>0</v>
      </c>
    </row>
    <row r="1363" spans="10:18" x14ac:dyDescent="0.2">
      <c r="J1363">
        <f t="shared" si="63"/>
        <v>1361</v>
      </c>
      <c r="K1363" t="str" cm="1">
        <f t="array" ref="K1363">IFERROR(INDEX(tblClientes[Cliente],INT($J1363/ROWS(tblConsorcios[Produto]))+1),"")</f>
        <v/>
      </c>
      <c r="L1363" t="str" cm="1">
        <f t="array" ref="L1363">IFERROR(INDEX(tblConsorcios[Produto],MOD($J1363,ROWS(tblConsorcios[Produto]))+1),"")</f>
        <v>Imóvel IE300 – 200m</v>
      </c>
      <c r="M1363" s="20" cm="1">
        <f t="array" ref="M1363">IFERROR(INDEX(tblConsorcios[Valor da Carta (R$)],MOD($J1363,ROWS(tblConsorcios[Produto]))+1),"")</f>
        <v>300000</v>
      </c>
      <c r="N1363" s="2" cm="1">
        <f t="array" ref="N1363">IFERROR(INDEX(tblConsorcios[Prazo (meses)],MOD($J1363,ROWS(tblConsorcios[Produto]))+1),"")</f>
        <v>200</v>
      </c>
      <c r="O1363" s="20" cm="1">
        <f t="array" ref="O1363">IFERROR(INDEX(tblConsorcios[Parcela Mensal (R$)],MOD($J1363,ROWS(tblConsorcios[Produto]))+1),"")</f>
        <v>1902</v>
      </c>
      <c r="P1363" s="20" t="str" cm="1">
        <f t="array" ref="P1363">IFERROR(INDEX(tblClientes[Dividendo Mensal (R$)],INT($J1363/ROWS(tblConsorcios[Produto]))+1),"")</f>
        <v/>
      </c>
      <c r="Q1363" s="20" t="str">
        <f t="shared" si="64"/>
        <v/>
      </c>
      <c r="R1363">
        <f t="shared" si="65"/>
        <v>0</v>
      </c>
    </row>
    <row r="1364" spans="10:18" x14ac:dyDescent="0.2">
      <c r="J1364">
        <f t="shared" si="63"/>
        <v>1362</v>
      </c>
      <c r="K1364" t="str" cm="1">
        <f t="array" ref="K1364">IFERROR(INDEX(tblClientes[Cliente],INT($J1364/ROWS(tblConsorcios[Produto]))+1),"")</f>
        <v/>
      </c>
      <c r="L1364" t="str" cm="1">
        <f t="array" ref="L1364">IFERROR(INDEX(tblConsorcios[Produto],MOD($J1364,ROWS(tblConsorcios[Produto]))+1),"")</f>
        <v>Imóvel IE240 – 240m</v>
      </c>
      <c r="M1364" s="20" cm="1">
        <f t="array" ref="M1364">IFERROR(INDEX(tblConsorcios[Valor da Carta (R$)],MOD($J1364,ROWS(tblConsorcios[Produto]))+1),"")</f>
        <v>240000</v>
      </c>
      <c r="N1364" s="2" cm="1">
        <f t="array" ref="N1364">IFERROR(INDEX(tblConsorcios[Prazo (meses)],MOD($J1364,ROWS(tblConsorcios[Produto]))+1),"")</f>
        <v>240</v>
      </c>
      <c r="O1364" s="20" cm="1">
        <f t="array" ref="O1364">IFERROR(INDEX(tblConsorcios[Parcela Mensal (R$)],MOD($J1364,ROWS(tblConsorcios[Produto]))+1),"")</f>
        <v>1288</v>
      </c>
      <c r="P1364" s="20" t="str" cm="1">
        <f t="array" ref="P1364">IFERROR(INDEX(tblClientes[Dividendo Mensal (R$)],INT($J1364/ROWS(tblConsorcios[Produto]))+1),"")</f>
        <v/>
      </c>
      <c r="Q1364" s="20" t="str">
        <f t="shared" si="64"/>
        <v/>
      </c>
      <c r="R1364">
        <f t="shared" si="65"/>
        <v>0</v>
      </c>
    </row>
    <row r="1365" spans="10:18" x14ac:dyDescent="0.2">
      <c r="J1365">
        <f t="shared" si="63"/>
        <v>1363</v>
      </c>
      <c r="K1365" t="str" cm="1">
        <f t="array" ref="K1365">IFERROR(INDEX(tblClientes[Cliente],INT($J1365/ROWS(tblConsorcios[Produto]))+1),"")</f>
        <v/>
      </c>
      <c r="L1365" t="str" cm="1">
        <f t="array" ref="L1365">IFERROR(INDEX(tblConsorcios[Produto],MOD($J1365,ROWS(tblConsorcios[Produto]))+1),"")</f>
        <v>Imóvel IE240 – 220m</v>
      </c>
      <c r="M1365" s="20" cm="1">
        <f t="array" ref="M1365">IFERROR(INDEX(tblConsorcios[Valor da Carta (R$)],MOD($J1365,ROWS(tblConsorcios[Produto]))+1),"")</f>
        <v>240000</v>
      </c>
      <c r="N1365" s="2" cm="1">
        <f t="array" ref="N1365">IFERROR(INDEX(tblConsorcios[Prazo (meses)],MOD($J1365,ROWS(tblConsorcios[Produto]))+1),"")</f>
        <v>220</v>
      </c>
      <c r="O1365" s="20" cm="1">
        <f t="array" ref="O1365">IFERROR(INDEX(tblConsorcios[Parcela Mensal (R$)],MOD($J1365,ROWS(tblConsorcios[Produto]))+1),"")</f>
        <v>1394.18</v>
      </c>
      <c r="P1365" s="20" t="str" cm="1">
        <f t="array" ref="P1365">IFERROR(INDEX(tblClientes[Dividendo Mensal (R$)],INT($J1365/ROWS(tblConsorcios[Produto]))+1),"")</f>
        <v/>
      </c>
      <c r="Q1365" s="20" t="str">
        <f t="shared" si="64"/>
        <v/>
      </c>
      <c r="R1365">
        <f t="shared" si="65"/>
        <v>0</v>
      </c>
    </row>
    <row r="1366" spans="10:18" x14ac:dyDescent="0.2">
      <c r="J1366">
        <f t="shared" si="63"/>
        <v>1364</v>
      </c>
      <c r="K1366" t="str" cm="1">
        <f t="array" ref="K1366">IFERROR(INDEX(tblClientes[Cliente],INT($J1366/ROWS(tblConsorcios[Produto]))+1),"")</f>
        <v/>
      </c>
      <c r="L1366" t="str" cm="1">
        <f t="array" ref="L1366">IFERROR(INDEX(tblConsorcios[Produto],MOD($J1366,ROWS(tblConsorcios[Produto]))+1),"")</f>
        <v>Imóvel IE240 – 200m</v>
      </c>
      <c r="M1366" s="20" cm="1">
        <f t="array" ref="M1366">IFERROR(INDEX(tblConsorcios[Valor da Carta (R$)],MOD($J1366,ROWS(tblConsorcios[Produto]))+1),"")</f>
        <v>240000</v>
      </c>
      <c r="N1366" s="2" cm="1">
        <f t="array" ref="N1366">IFERROR(INDEX(tblConsorcios[Prazo (meses)],MOD($J1366,ROWS(tblConsorcios[Produto]))+1),"")</f>
        <v>200</v>
      </c>
      <c r="O1366" s="20" cm="1">
        <f t="array" ref="O1366">IFERROR(INDEX(tblConsorcios[Parcela Mensal (R$)],MOD($J1366,ROWS(tblConsorcios[Produto]))+1),"")</f>
        <v>1521.6</v>
      </c>
      <c r="P1366" s="20" t="str" cm="1">
        <f t="array" ref="P1366">IFERROR(INDEX(tblClientes[Dividendo Mensal (R$)],INT($J1366/ROWS(tblConsorcios[Produto]))+1),"")</f>
        <v/>
      </c>
      <c r="Q1366" s="20" t="str">
        <f t="shared" si="64"/>
        <v/>
      </c>
      <c r="R1366">
        <f t="shared" si="65"/>
        <v>0</v>
      </c>
    </row>
    <row r="1367" spans="10:18" x14ac:dyDescent="0.2">
      <c r="J1367">
        <f t="shared" si="63"/>
        <v>1365</v>
      </c>
      <c r="K1367" t="str" cm="1">
        <f t="array" ref="K1367">IFERROR(INDEX(tblClientes[Cliente],INT($J1367/ROWS(tblConsorcios[Produto]))+1),"")</f>
        <v/>
      </c>
      <c r="L1367" t="str" cm="1">
        <f t="array" ref="L1367">IFERROR(INDEX(tblConsorcios[Produto],MOD($J1367,ROWS(tblConsorcios[Produto]))+1),"")</f>
        <v>Imóvel IE230 – 240m</v>
      </c>
      <c r="M1367" s="20" cm="1">
        <f t="array" ref="M1367">IFERROR(INDEX(tblConsorcios[Valor da Carta (R$)],MOD($J1367,ROWS(tblConsorcios[Produto]))+1),"")</f>
        <v>230000</v>
      </c>
      <c r="N1367" s="2" cm="1">
        <f t="array" ref="N1367">IFERROR(INDEX(tblConsorcios[Prazo (meses)],MOD($J1367,ROWS(tblConsorcios[Produto]))+1),"")</f>
        <v>240</v>
      </c>
      <c r="O1367" s="20" cm="1">
        <f t="array" ref="O1367">IFERROR(INDEX(tblConsorcios[Parcela Mensal (R$)],MOD($J1367,ROWS(tblConsorcios[Produto]))+1),"")</f>
        <v>1234.33</v>
      </c>
      <c r="P1367" s="20" t="str" cm="1">
        <f t="array" ref="P1367">IFERROR(INDEX(tblClientes[Dividendo Mensal (R$)],INT($J1367/ROWS(tblConsorcios[Produto]))+1),"")</f>
        <v/>
      </c>
      <c r="Q1367" s="20" t="str">
        <f t="shared" si="64"/>
        <v/>
      </c>
      <c r="R1367">
        <f t="shared" si="65"/>
        <v>0</v>
      </c>
    </row>
    <row r="1368" spans="10:18" x14ac:dyDescent="0.2">
      <c r="J1368">
        <f t="shared" si="63"/>
        <v>1366</v>
      </c>
      <c r="K1368" t="str" cm="1">
        <f t="array" ref="K1368">IFERROR(INDEX(tblClientes[Cliente],INT($J1368/ROWS(tblConsorcios[Produto]))+1),"")</f>
        <v/>
      </c>
      <c r="L1368" t="str" cm="1">
        <f t="array" ref="L1368">IFERROR(INDEX(tblConsorcios[Produto],MOD($J1368,ROWS(tblConsorcios[Produto]))+1),"")</f>
        <v>Imóvel IE230 – 220m</v>
      </c>
      <c r="M1368" s="20" cm="1">
        <f t="array" ref="M1368">IFERROR(INDEX(tblConsorcios[Valor da Carta (R$)],MOD($J1368,ROWS(tblConsorcios[Produto]))+1),"")</f>
        <v>230000</v>
      </c>
      <c r="N1368" s="2" cm="1">
        <f t="array" ref="N1368">IFERROR(INDEX(tblConsorcios[Prazo (meses)],MOD($J1368,ROWS(tblConsorcios[Produto]))+1),"")</f>
        <v>220</v>
      </c>
      <c r="O1368" s="20" cm="1">
        <f t="array" ref="O1368">IFERROR(INDEX(tblConsorcios[Parcela Mensal (R$)],MOD($J1368,ROWS(tblConsorcios[Produto]))+1),"")</f>
        <v>1336.09</v>
      </c>
      <c r="P1368" s="20" t="str" cm="1">
        <f t="array" ref="P1368">IFERROR(INDEX(tblClientes[Dividendo Mensal (R$)],INT($J1368/ROWS(tblConsorcios[Produto]))+1),"")</f>
        <v/>
      </c>
      <c r="Q1368" s="20" t="str">
        <f t="shared" si="64"/>
        <v/>
      </c>
      <c r="R1368">
        <f t="shared" si="65"/>
        <v>0</v>
      </c>
    </row>
    <row r="1369" spans="10:18" x14ac:dyDescent="0.2">
      <c r="J1369">
        <f t="shared" si="63"/>
        <v>1367</v>
      </c>
      <c r="K1369" t="str" cm="1">
        <f t="array" ref="K1369">IFERROR(INDEX(tblClientes[Cliente],INT($J1369/ROWS(tblConsorcios[Produto]))+1),"")</f>
        <v/>
      </c>
      <c r="L1369" t="str" cm="1">
        <f t="array" ref="L1369">IFERROR(INDEX(tblConsorcios[Produto],MOD($J1369,ROWS(tblConsorcios[Produto]))+1),"")</f>
        <v>Imóvel IE230 – 200m</v>
      </c>
      <c r="M1369" s="20" cm="1">
        <f t="array" ref="M1369">IFERROR(INDEX(tblConsorcios[Valor da Carta (R$)],MOD($J1369,ROWS(tblConsorcios[Produto]))+1),"")</f>
        <v>230000</v>
      </c>
      <c r="N1369" s="2" cm="1">
        <f t="array" ref="N1369">IFERROR(INDEX(tblConsorcios[Prazo (meses)],MOD($J1369,ROWS(tblConsorcios[Produto]))+1),"")</f>
        <v>200</v>
      </c>
      <c r="O1369" s="20" cm="1">
        <f t="array" ref="O1369">IFERROR(INDEX(tblConsorcios[Parcela Mensal (R$)],MOD($J1369,ROWS(tblConsorcios[Produto]))+1),"")</f>
        <v>1458.2</v>
      </c>
      <c r="P1369" s="20" t="str" cm="1">
        <f t="array" ref="P1369">IFERROR(INDEX(tblClientes[Dividendo Mensal (R$)],INT($J1369/ROWS(tblConsorcios[Produto]))+1),"")</f>
        <v/>
      </c>
      <c r="Q1369" s="20" t="str">
        <f t="shared" si="64"/>
        <v/>
      </c>
      <c r="R1369">
        <f t="shared" si="65"/>
        <v>0</v>
      </c>
    </row>
    <row r="1370" spans="10:18" x14ac:dyDescent="0.2">
      <c r="J1370">
        <f t="shared" si="63"/>
        <v>1368</v>
      </c>
      <c r="K1370" t="str" cm="1">
        <f t="array" ref="K1370">IFERROR(INDEX(tblClientes[Cliente],INT($J1370/ROWS(tblConsorcios[Produto]))+1),"")</f>
        <v/>
      </c>
      <c r="L1370" t="str" cm="1">
        <f t="array" ref="L1370">IFERROR(INDEX(tblConsorcios[Produto],MOD($J1370,ROWS(tblConsorcios[Produto]))+1),"")</f>
        <v>Imóvel IE220 – 240m</v>
      </c>
      <c r="M1370" s="20" cm="1">
        <f t="array" ref="M1370">IFERROR(INDEX(tblConsorcios[Valor da Carta (R$)],MOD($J1370,ROWS(tblConsorcios[Produto]))+1),"")</f>
        <v>220000</v>
      </c>
      <c r="N1370" s="2" cm="1">
        <f t="array" ref="N1370">IFERROR(INDEX(tblConsorcios[Prazo (meses)],MOD($J1370,ROWS(tblConsorcios[Produto]))+1),"")</f>
        <v>240</v>
      </c>
      <c r="O1370" s="20" cm="1">
        <f t="array" ref="O1370">IFERROR(INDEX(tblConsorcios[Parcela Mensal (R$)],MOD($J1370,ROWS(tblConsorcios[Produto]))+1),"")</f>
        <v>1180.67</v>
      </c>
      <c r="P1370" s="20" t="str" cm="1">
        <f t="array" ref="P1370">IFERROR(INDEX(tblClientes[Dividendo Mensal (R$)],INT($J1370/ROWS(tblConsorcios[Produto]))+1),"")</f>
        <v/>
      </c>
      <c r="Q1370" s="20" t="str">
        <f t="shared" si="64"/>
        <v/>
      </c>
      <c r="R1370">
        <f t="shared" si="65"/>
        <v>0</v>
      </c>
    </row>
    <row r="1371" spans="10:18" x14ac:dyDescent="0.2">
      <c r="J1371">
        <f t="shared" si="63"/>
        <v>1369</v>
      </c>
      <c r="K1371" t="str" cm="1">
        <f t="array" ref="K1371">IFERROR(INDEX(tblClientes[Cliente],INT($J1371/ROWS(tblConsorcios[Produto]))+1),"")</f>
        <v/>
      </c>
      <c r="L1371" t="str" cm="1">
        <f t="array" ref="L1371">IFERROR(INDEX(tblConsorcios[Produto],MOD($J1371,ROWS(tblConsorcios[Produto]))+1),"")</f>
        <v>Imóvel IE220 – 220m</v>
      </c>
      <c r="M1371" s="20" cm="1">
        <f t="array" ref="M1371">IFERROR(INDEX(tblConsorcios[Valor da Carta (R$)],MOD($J1371,ROWS(tblConsorcios[Produto]))+1),"")</f>
        <v>220000</v>
      </c>
      <c r="N1371" s="2" cm="1">
        <f t="array" ref="N1371">IFERROR(INDEX(tblConsorcios[Prazo (meses)],MOD($J1371,ROWS(tblConsorcios[Produto]))+1),"")</f>
        <v>220</v>
      </c>
      <c r="O1371" s="20" cm="1">
        <f t="array" ref="O1371">IFERROR(INDEX(tblConsorcios[Parcela Mensal (R$)],MOD($J1371,ROWS(tblConsorcios[Produto]))+1),"")</f>
        <v>1278</v>
      </c>
      <c r="P1371" s="20" t="str" cm="1">
        <f t="array" ref="P1371">IFERROR(INDEX(tblClientes[Dividendo Mensal (R$)],INT($J1371/ROWS(tblConsorcios[Produto]))+1),"")</f>
        <v/>
      </c>
      <c r="Q1371" s="20" t="str">
        <f t="shared" si="64"/>
        <v/>
      </c>
      <c r="R1371">
        <f t="shared" si="65"/>
        <v>0</v>
      </c>
    </row>
    <row r="1372" spans="10:18" x14ac:dyDescent="0.2">
      <c r="J1372">
        <f t="shared" si="63"/>
        <v>1370</v>
      </c>
      <c r="K1372" t="str" cm="1">
        <f t="array" ref="K1372">IFERROR(INDEX(tblClientes[Cliente],INT($J1372/ROWS(tblConsorcios[Produto]))+1),"")</f>
        <v/>
      </c>
      <c r="L1372" t="str" cm="1">
        <f t="array" ref="L1372">IFERROR(INDEX(tblConsorcios[Produto],MOD($J1372,ROWS(tblConsorcios[Produto]))+1),"")</f>
        <v>Imóvel IE220 – 200m</v>
      </c>
      <c r="M1372" s="20" cm="1">
        <f t="array" ref="M1372">IFERROR(INDEX(tblConsorcios[Valor da Carta (R$)],MOD($J1372,ROWS(tblConsorcios[Produto]))+1),"")</f>
        <v>220000</v>
      </c>
      <c r="N1372" s="2" cm="1">
        <f t="array" ref="N1372">IFERROR(INDEX(tblConsorcios[Prazo (meses)],MOD($J1372,ROWS(tblConsorcios[Produto]))+1),"")</f>
        <v>200</v>
      </c>
      <c r="O1372" s="20" cm="1">
        <f t="array" ref="O1372">IFERROR(INDEX(tblConsorcios[Parcela Mensal (R$)],MOD($J1372,ROWS(tblConsorcios[Produto]))+1),"")</f>
        <v>1394.8</v>
      </c>
      <c r="P1372" s="20" t="str" cm="1">
        <f t="array" ref="P1372">IFERROR(INDEX(tblClientes[Dividendo Mensal (R$)],INT($J1372/ROWS(tblConsorcios[Produto]))+1),"")</f>
        <v/>
      </c>
      <c r="Q1372" s="20" t="str">
        <f t="shared" si="64"/>
        <v/>
      </c>
      <c r="R1372">
        <f t="shared" si="65"/>
        <v>0</v>
      </c>
    </row>
    <row r="1373" spans="10:18" x14ac:dyDescent="0.2">
      <c r="J1373">
        <f t="shared" si="63"/>
        <v>1371</v>
      </c>
      <c r="K1373" t="str" cm="1">
        <f t="array" ref="K1373">IFERROR(INDEX(tblClientes[Cliente],INT($J1373/ROWS(tblConsorcios[Produto]))+1),"")</f>
        <v/>
      </c>
      <c r="L1373" t="str" cm="1">
        <f t="array" ref="L1373">IFERROR(INDEX(tblConsorcios[Produto],MOD($J1373,ROWS(tblConsorcios[Produto]))+1),"")</f>
        <v>Imóvel IE200 – 240m</v>
      </c>
      <c r="M1373" s="20" cm="1">
        <f t="array" ref="M1373">IFERROR(INDEX(tblConsorcios[Valor da Carta (R$)],MOD($J1373,ROWS(tblConsorcios[Produto]))+1),"")</f>
        <v>200000</v>
      </c>
      <c r="N1373" s="2" cm="1">
        <f t="array" ref="N1373">IFERROR(INDEX(tblConsorcios[Prazo (meses)],MOD($J1373,ROWS(tblConsorcios[Produto]))+1),"")</f>
        <v>240</v>
      </c>
      <c r="O1373" s="20" cm="1">
        <f t="array" ref="O1373">IFERROR(INDEX(tblConsorcios[Parcela Mensal (R$)],MOD($J1373,ROWS(tblConsorcios[Produto]))+1),"")</f>
        <v>1073.33</v>
      </c>
      <c r="P1373" s="20" t="str" cm="1">
        <f t="array" ref="P1373">IFERROR(INDEX(tblClientes[Dividendo Mensal (R$)],INT($J1373/ROWS(tblConsorcios[Produto]))+1),"")</f>
        <v/>
      </c>
      <c r="Q1373" s="20" t="str">
        <f t="shared" si="64"/>
        <v/>
      </c>
      <c r="R1373">
        <f t="shared" si="65"/>
        <v>0</v>
      </c>
    </row>
    <row r="1374" spans="10:18" x14ac:dyDescent="0.2">
      <c r="J1374">
        <f t="shared" si="63"/>
        <v>1372</v>
      </c>
      <c r="K1374" t="str" cm="1">
        <f t="array" ref="K1374">IFERROR(INDEX(tblClientes[Cliente],INT($J1374/ROWS(tblConsorcios[Produto]))+1),"")</f>
        <v/>
      </c>
      <c r="L1374" t="str" cm="1">
        <f t="array" ref="L1374">IFERROR(INDEX(tblConsorcios[Produto],MOD($J1374,ROWS(tblConsorcios[Produto]))+1),"")</f>
        <v>Imóvel IE200 – 220m</v>
      </c>
      <c r="M1374" s="20" cm="1">
        <f t="array" ref="M1374">IFERROR(INDEX(tblConsorcios[Valor da Carta (R$)],MOD($J1374,ROWS(tblConsorcios[Produto]))+1),"")</f>
        <v>200000</v>
      </c>
      <c r="N1374" s="2" cm="1">
        <f t="array" ref="N1374">IFERROR(INDEX(tblConsorcios[Prazo (meses)],MOD($J1374,ROWS(tblConsorcios[Produto]))+1),"")</f>
        <v>220</v>
      </c>
      <c r="O1374" s="20" cm="1">
        <f t="array" ref="O1374">IFERROR(INDEX(tblConsorcios[Parcela Mensal (R$)],MOD($J1374,ROWS(tblConsorcios[Produto]))+1),"")</f>
        <v>1161.82</v>
      </c>
      <c r="P1374" s="20" t="str" cm="1">
        <f t="array" ref="P1374">IFERROR(INDEX(tblClientes[Dividendo Mensal (R$)],INT($J1374/ROWS(tblConsorcios[Produto]))+1),"")</f>
        <v/>
      </c>
      <c r="Q1374" s="20" t="str">
        <f t="shared" si="64"/>
        <v/>
      </c>
      <c r="R1374">
        <f t="shared" si="65"/>
        <v>0</v>
      </c>
    </row>
    <row r="1375" spans="10:18" x14ac:dyDescent="0.2">
      <c r="J1375">
        <f t="shared" si="63"/>
        <v>1373</v>
      </c>
      <c r="K1375" t="str" cm="1">
        <f t="array" ref="K1375">IFERROR(INDEX(tblClientes[Cliente],INT($J1375/ROWS(tblConsorcios[Produto]))+1),"")</f>
        <v/>
      </c>
      <c r="L1375" t="str" cm="1">
        <f t="array" ref="L1375">IFERROR(INDEX(tblConsorcios[Produto],MOD($J1375,ROWS(tblConsorcios[Produto]))+1),"")</f>
        <v>Imóvel IE200 – 200m</v>
      </c>
      <c r="M1375" s="20" cm="1">
        <f t="array" ref="M1375">IFERROR(INDEX(tblConsorcios[Valor da Carta (R$)],MOD($J1375,ROWS(tblConsorcios[Produto]))+1),"")</f>
        <v>200000</v>
      </c>
      <c r="N1375" s="2" cm="1">
        <f t="array" ref="N1375">IFERROR(INDEX(tblConsorcios[Prazo (meses)],MOD($J1375,ROWS(tblConsorcios[Produto]))+1),"")</f>
        <v>200</v>
      </c>
      <c r="O1375" s="20" cm="1">
        <f t="array" ref="O1375">IFERROR(INDEX(tblConsorcios[Parcela Mensal (R$)],MOD($J1375,ROWS(tblConsorcios[Produto]))+1),"")</f>
        <v>1268</v>
      </c>
      <c r="P1375" s="20" t="str" cm="1">
        <f t="array" ref="P1375">IFERROR(INDEX(tblClientes[Dividendo Mensal (R$)],INT($J1375/ROWS(tblConsorcios[Produto]))+1),"")</f>
        <v/>
      </c>
      <c r="Q1375" s="20" t="str">
        <f t="shared" si="64"/>
        <v/>
      </c>
      <c r="R1375">
        <f t="shared" si="65"/>
        <v>0</v>
      </c>
    </row>
    <row r="1376" spans="10:18" x14ac:dyDescent="0.2">
      <c r="J1376">
        <f t="shared" si="63"/>
        <v>1374</v>
      </c>
      <c r="K1376" t="str" cm="1">
        <f t="array" ref="K1376">IFERROR(INDEX(tblClientes[Cliente],INT($J1376/ROWS(tblConsorcios[Produto]))+1),"")</f>
        <v/>
      </c>
      <c r="L1376" t="str" cm="1">
        <f t="array" ref="L1376">IFERROR(INDEX(tblConsorcios[Produto],MOD($J1376,ROWS(tblConsorcios[Produto]))+1),"")</f>
        <v>Imóvel IE150 – 240m</v>
      </c>
      <c r="M1376" s="20" cm="1">
        <f t="array" ref="M1376">IFERROR(INDEX(tblConsorcios[Valor da Carta (R$)],MOD($J1376,ROWS(tblConsorcios[Produto]))+1),"")</f>
        <v>150000</v>
      </c>
      <c r="N1376" s="2" cm="1">
        <f t="array" ref="N1376">IFERROR(INDEX(tblConsorcios[Prazo (meses)],MOD($J1376,ROWS(tblConsorcios[Produto]))+1),"")</f>
        <v>240</v>
      </c>
      <c r="O1376" s="20" cm="1">
        <f t="array" ref="O1376">IFERROR(INDEX(tblConsorcios[Parcela Mensal (R$)],MOD($J1376,ROWS(tblConsorcios[Produto]))+1),"")</f>
        <v>805</v>
      </c>
      <c r="P1376" s="20" t="str" cm="1">
        <f t="array" ref="P1376">IFERROR(INDEX(tblClientes[Dividendo Mensal (R$)],INT($J1376/ROWS(tblConsorcios[Produto]))+1),"")</f>
        <v/>
      </c>
      <c r="Q1376" s="20" t="str">
        <f t="shared" si="64"/>
        <v/>
      </c>
      <c r="R1376">
        <f t="shared" si="65"/>
        <v>0</v>
      </c>
    </row>
    <row r="1377" spans="10:18" x14ac:dyDescent="0.2">
      <c r="J1377">
        <f t="shared" si="63"/>
        <v>1375</v>
      </c>
      <c r="K1377" t="str" cm="1">
        <f t="array" ref="K1377">IFERROR(INDEX(tblClientes[Cliente],INT($J1377/ROWS(tblConsorcios[Produto]))+1),"")</f>
        <v/>
      </c>
      <c r="L1377" t="str" cm="1">
        <f t="array" ref="L1377">IFERROR(INDEX(tblConsorcios[Produto],MOD($J1377,ROWS(tblConsorcios[Produto]))+1),"")</f>
        <v>Imóvel IE150 – 220m</v>
      </c>
      <c r="M1377" s="20" cm="1">
        <f t="array" ref="M1377">IFERROR(INDEX(tblConsorcios[Valor da Carta (R$)],MOD($J1377,ROWS(tblConsorcios[Produto]))+1),"")</f>
        <v>150000</v>
      </c>
      <c r="N1377" s="2" cm="1">
        <f t="array" ref="N1377">IFERROR(INDEX(tblConsorcios[Prazo (meses)],MOD($J1377,ROWS(tblConsorcios[Produto]))+1),"")</f>
        <v>220</v>
      </c>
      <c r="O1377" s="20" cm="1">
        <f t="array" ref="O1377">IFERROR(INDEX(tblConsorcios[Parcela Mensal (R$)],MOD($J1377,ROWS(tblConsorcios[Produto]))+1),"")</f>
        <v>871.36</v>
      </c>
      <c r="P1377" s="20" t="str" cm="1">
        <f t="array" ref="P1377">IFERROR(INDEX(tblClientes[Dividendo Mensal (R$)],INT($J1377/ROWS(tblConsorcios[Produto]))+1),"")</f>
        <v/>
      </c>
      <c r="Q1377" s="20" t="str">
        <f t="shared" si="64"/>
        <v/>
      </c>
      <c r="R1377">
        <f t="shared" si="65"/>
        <v>0</v>
      </c>
    </row>
    <row r="1378" spans="10:18" x14ac:dyDescent="0.2">
      <c r="J1378">
        <f t="shared" si="63"/>
        <v>1376</v>
      </c>
      <c r="K1378" t="str" cm="1">
        <f t="array" ref="K1378">IFERROR(INDEX(tblClientes[Cliente],INT($J1378/ROWS(tblConsorcios[Produto]))+1),"")</f>
        <v/>
      </c>
      <c r="L1378" t="str" cm="1">
        <f t="array" ref="L1378">IFERROR(INDEX(tblConsorcios[Produto],MOD($J1378,ROWS(tblConsorcios[Produto]))+1),"")</f>
        <v>Imóvel IE150 – 200m</v>
      </c>
      <c r="M1378" s="20" cm="1">
        <f t="array" ref="M1378">IFERROR(INDEX(tblConsorcios[Valor da Carta (R$)],MOD($J1378,ROWS(tblConsorcios[Produto]))+1),"")</f>
        <v>150000</v>
      </c>
      <c r="N1378" s="2" cm="1">
        <f t="array" ref="N1378">IFERROR(INDEX(tblConsorcios[Prazo (meses)],MOD($J1378,ROWS(tblConsorcios[Produto]))+1),"")</f>
        <v>200</v>
      </c>
      <c r="O1378" s="20" cm="1">
        <f t="array" ref="O1378">IFERROR(INDEX(tblConsorcios[Parcela Mensal (R$)],MOD($J1378,ROWS(tblConsorcios[Produto]))+1),"")</f>
        <v>951</v>
      </c>
      <c r="P1378" s="20" t="str" cm="1">
        <f t="array" ref="P1378">IFERROR(INDEX(tblClientes[Dividendo Mensal (R$)],INT($J1378/ROWS(tblConsorcios[Produto]))+1),"")</f>
        <v/>
      </c>
      <c r="Q1378" s="20" t="str">
        <f t="shared" si="64"/>
        <v/>
      </c>
      <c r="R1378">
        <f t="shared" si="65"/>
        <v>0</v>
      </c>
    </row>
    <row r="1379" spans="10:18" x14ac:dyDescent="0.2">
      <c r="J1379">
        <f t="shared" si="63"/>
        <v>1377</v>
      </c>
      <c r="K1379" t="str" cm="1">
        <f t="array" ref="K1379">IFERROR(INDEX(tblClientes[Cliente],INT($J1379/ROWS(tblConsorcios[Produto]))+1),"")</f>
        <v/>
      </c>
      <c r="L1379" t="str" cm="1">
        <f t="array" ref="L1379">IFERROR(INDEX(tblConsorcios[Produto],MOD($J1379,ROWS(tblConsorcios[Produto]))+1),"")</f>
        <v>Imóvel IE140 – 240m</v>
      </c>
      <c r="M1379" s="20" cm="1">
        <f t="array" ref="M1379">IFERROR(INDEX(tblConsorcios[Valor da Carta (R$)],MOD($J1379,ROWS(tblConsorcios[Produto]))+1),"")</f>
        <v>140000</v>
      </c>
      <c r="N1379" s="2" cm="1">
        <f t="array" ref="N1379">IFERROR(INDEX(tblConsorcios[Prazo (meses)],MOD($J1379,ROWS(tblConsorcios[Produto]))+1),"")</f>
        <v>240</v>
      </c>
      <c r="O1379" s="20" cm="1">
        <f t="array" ref="O1379">IFERROR(INDEX(tblConsorcios[Parcela Mensal (R$)],MOD($J1379,ROWS(tblConsorcios[Produto]))+1),"")</f>
        <v>751.33</v>
      </c>
      <c r="P1379" s="20" t="str" cm="1">
        <f t="array" ref="P1379">IFERROR(INDEX(tblClientes[Dividendo Mensal (R$)],INT($J1379/ROWS(tblConsorcios[Produto]))+1),"")</f>
        <v/>
      </c>
      <c r="Q1379" s="20" t="str">
        <f t="shared" si="64"/>
        <v/>
      </c>
      <c r="R1379">
        <f t="shared" si="65"/>
        <v>0</v>
      </c>
    </row>
    <row r="1380" spans="10:18" x14ac:dyDescent="0.2">
      <c r="J1380">
        <f t="shared" si="63"/>
        <v>1378</v>
      </c>
      <c r="K1380" t="str" cm="1">
        <f t="array" ref="K1380">IFERROR(INDEX(tblClientes[Cliente],INT($J1380/ROWS(tblConsorcios[Produto]))+1),"")</f>
        <v/>
      </c>
      <c r="L1380" t="str" cm="1">
        <f t="array" ref="L1380">IFERROR(INDEX(tblConsorcios[Produto],MOD($J1380,ROWS(tblConsorcios[Produto]))+1),"")</f>
        <v>Imóvel IE140 – 220m</v>
      </c>
      <c r="M1380" s="20" cm="1">
        <f t="array" ref="M1380">IFERROR(INDEX(tblConsorcios[Valor da Carta (R$)],MOD($J1380,ROWS(tblConsorcios[Produto]))+1),"")</f>
        <v>140000</v>
      </c>
      <c r="N1380" s="2" cm="1">
        <f t="array" ref="N1380">IFERROR(INDEX(tblConsorcios[Prazo (meses)],MOD($J1380,ROWS(tblConsorcios[Produto]))+1),"")</f>
        <v>220</v>
      </c>
      <c r="O1380" s="20" cm="1">
        <f t="array" ref="O1380">IFERROR(INDEX(tblConsorcios[Parcela Mensal (R$)],MOD($J1380,ROWS(tblConsorcios[Produto]))+1),"")</f>
        <v>813.27</v>
      </c>
      <c r="P1380" s="20" t="str" cm="1">
        <f t="array" ref="P1380">IFERROR(INDEX(tblClientes[Dividendo Mensal (R$)],INT($J1380/ROWS(tblConsorcios[Produto]))+1),"")</f>
        <v/>
      </c>
      <c r="Q1380" s="20" t="str">
        <f t="shared" si="64"/>
        <v/>
      </c>
      <c r="R1380">
        <f t="shared" si="65"/>
        <v>0</v>
      </c>
    </row>
    <row r="1381" spans="10:18" x14ac:dyDescent="0.2">
      <c r="J1381">
        <f t="shared" si="63"/>
        <v>1379</v>
      </c>
      <c r="K1381" t="str" cm="1">
        <f t="array" ref="K1381">IFERROR(INDEX(tblClientes[Cliente],INT($J1381/ROWS(tblConsorcios[Produto]))+1),"")</f>
        <v/>
      </c>
      <c r="L1381" t="str" cm="1">
        <f t="array" ref="L1381">IFERROR(INDEX(tblConsorcios[Produto],MOD($J1381,ROWS(tblConsorcios[Produto]))+1),"")</f>
        <v>Imóvel IE140 – 200m</v>
      </c>
      <c r="M1381" s="20" cm="1">
        <f t="array" ref="M1381">IFERROR(INDEX(tblConsorcios[Valor da Carta (R$)],MOD($J1381,ROWS(tblConsorcios[Produto]))+1),"")</f>
        <v>140000</v>
      </c>
      <c r="N1381" s="2" cm="1">
        <f t="array" ref="N1381">IFERROR(INDEX(tblConsorcios[Prazo (meses)],MOD($J1381,ROWS(tblConsorcios[Produto]))+1),"")</f>
        <v>200</v>
      </c>
      <c r="O1381" s="20" cm="1">
        <f t="array" ref="O1381">IFERROR(INDEX(tblConsorcios[Parcela Mensal (R$)],MOD($J1381,ROWS(tblConsorcios[Produto]))+1),"")</f>
        <v>887.6</v>
      </c>
      <c r="P1381" s="20" t="str" cm="1">
        <f t="array" ref="P1381">IFERROR(INDEX(tblClientes[Dividendo Mensal (R$)],INT($J1381/ROWS(tblConsorcios[Produto]))+1),"")</f>
        <v/>
      </c>
      <c r="Q1381" s="20" t="str">
        <f t="shared" si="64"/>
        <v/>
      </c>
      <c r="R1381">
        <f t="shared" si="65"/>
        <v>0</v>
      </c>
    </row>
    <row r="1382" spans="10:18" x14ac:dyDescent="0.2">
      <c r="J1382">
        <f t="shared" si="63"/>
        <v>1380</v>
      </c>
      <c r="K1382" t="str" cm="1">
        <f t="array" ref="K1382">IFERROR(INDEX(tblClientes[Cliente],INT($J1382/ROWS(tblConsorcios[Produto]))+1),"")</f>
        <v/>
      </c>
      <c r="L1382" t="str" cm="1">
        <f t="array" ref="L1382">IFERROR(INDEX(tblConsorcios[Produto],MOD($J1382,ROWS(tblConsorcios[Produto]))+1),"")</f>
        <v>Imóvel IE130 – 240m</v>
      </c>
      <c r="M1382" s="20" cm="1">
        <f t="array" ref="M1382">IFERROR(INDEX(tblConsorcios[Valor da Carta (R$)],MOD($J1382,ROWS(tblConsorcios[Produto]))+1),"")</f>
        <v>130000</v>
      </c>
      <c r="N1382" s="2" cm="1">
        <f t="array" ref="N1382">IFERROR(INDEX(tblConsorcios[Prazo (meses)],MOD($J1382,ROWS(tblConsorcios[Produto]))+1),"")</f>
        <v>240</v>
      </c>
      <c r="O1382" s="20" cm="1">
        <f t="array" ref="O1382">IFERROR(INDEX(tblConsorcios[Parcela Mensal (R$)],MOD($J1382,ROWS(tblConsorcios[Produto]))+1),"")</f>
        <v>697.67</v>
      </c>
      <c r="P1382" s="20" t="str" cm="1">
        <f t="array" ref="P1382">IFERROR(INDEX(tblClientes[Dividendo Mensal (R$)],INT($J1382/ROWS(tblConsorcios[Produto]))+1),"")</f>
        <v/>
      </c>
      <c r="Q1382" s="20" t="str">
        <f t="shared" si="64"/>
        <v/>
      </c>
      <c r="R1382">
        <f t="shared" si="65"/>
        <v>0</v>
      </c>
    </row>
    <row r="1383" spans="10:18" x14ac:dyDescent="0.2">
      <c r="J1383">
        <f t="shared" si="63"/>
        <v>1381</v>
      </c>
      <c r="K1383" t="str" cm="1">
        <f t="array" ref="K1383">IFERROR(INDEX(tblClientes[Cliente],INT($J1383/ROWS(tblConsorcios[Produto]))+1),"")</f>
        <v/>
      </c>
      <c r="L1383" t="str" cm="1">
        <f t="array" ref="L1383">IFERROR(INDEX(tblConsorcios[Produto],MOD($J1383,ROWS(tblConsorcios[Produto]))+1),"")</f>
        <v>Imóvel IE130 – 220m</v>
      </c>
      <c r="M1383" s="20" cm="1">
        <f t="array" ref="M1383">IFERROR(INDEX(tblConsorcios[Valor da Carta (R$)],MOD($J1383,ROWS(tblConsorcios[Produto]))+1),"")</f>
        <v>130000</v>
      </c>
      <c r="N1383" s="2" cm="1">
        <f t="array" ref="N1383">IFERROR(INDEX(tblConsorcios[Prazo (meses)],MOD($J1383,ROWS(tblConsorcios[Produto]))+1),"")</f>
        <v>220</v>
      </c>
      <c r="O1383" s="20" cm="1">
        <f t="array" ref="O1383">IFERROR(INDEX(tblConsorcios[Parcela Mensal (R$)],MOD($J1383,ROWS(tblConsorcios[Produto]))+1),"")</f>
        <v>755.18</v>
      </c>
      <c r="P1383" s="20" t="str" cm="1">
        <f t="array" ref="P1383">IFERROR(INDEX(tblClientes[Dividendo Mensal (R$)],INT($J1383/ROWS(tblConsorcios[Produto]))+1),"")</f>
        <v/>
      </c>
      <c r="Q1383" s="20" t="str">
        <f t="shared" si="64"/>
        <v/>
      </c>
      <c r="R1383">
        <f t="shared" si="65"/>
        <v>0</v>
      </c>
    </row>
    <row r="1384" spans="10:18" x14ac:dyDescent="0.2">
      <c r="J1384">
        <f t="shared" si="63"/>
        <v>1382</v>
      </c>
      <c r="K1384" t="str" cm="1">
        <f t="array" ref="K1384">IFERROR(INDEX(tblClientes[Cliente],INT($J1384/ROWS(tblConsorcios[Produto]))+1),"")</f>
        <v/>
      </c>
      <c r="L1384" t="str" cm="1">
        <f t="array" ref="L1384">IFERROR(INDEX(tblConsorcios[Produto],MOD($J1384,ROWS(tblConsorcios[Produto]))+1),"")</f>
        <v>Imóvel IE130 – 200m</v>
      </c>
      <c r="M1384" s="20" cm="1">
        <f t="array" ref="M1384">IFERROR(INDEX(tblConsorcios[Valor da Carta (R$)],MOD($J1384,ROWS(tblConsorcios[Produto]))+1),"")</f>
        <v>130000</v>
      </c>
      <c r="N1384" s="2" cm="1">
        <f t="array" ref="N1384">IFERROR(INDEX(tblConsorcios[Prazo (meses)],MOD($J1384,ROWS(tblConsorcios[Produto]))+1),"")</f>
        <v>200</v>
      </c>
      <c r="O1384" s="20" cm="1">
        <f t="array" ref="O1384">IFERROR(INDEX(tblConsorcios[Parcela Mensal (R$)],MOD($J1384,ROWS(tblConsorcios[Produto]))+1),"")</f>
        <v>824.2</v>
      </c>
      <c r="P1384" s="20" t="str" cm="1">
        <f t="array" ref="P1384">IFERROR(INDEX(tblClientes[Dividendo Mensal (R$)],INT($J1384/ROWS(tblConsorcios[Produto]))+1),"")</f>
        <v/>
      </c>
      <c r="Q1384" s="20" t="str">
        <f t="shared" si="64"/>
        <v/>
      </c>
      <c r="R1384">
        <f t="shared" si="65"/>
        <v>0</v>
      </c>
    </row>
    <row r="1385" spans="10:18" x14ac:dyDescent="0.2">
      <c r="J1385">
        <f t="shared" si="63"/>
        <v>1383</v>
      </c>
      <c r="K1385" t="str" cm="1">
        <f t="array" ref="K1385">IFERROR(INDEX(tblClientes[Cliente],INT($J1385/ROWS(tblConsorcios[Produto]))+1),"")</f>
        <v/>
      </c>
      <c r="L1385" t="str" cm="1">
        <f t="array" ref="L1385">IFERROR(INDEX(tblConsorcios[Produto],MOD($J1385,ROWS(tblConsorcios[Produto]))+1),"")</f>
        <v>Imóvel IE120 – 240m</v>
      </c>
      <c r="M1385" s="20" cm="1">
        <f t="array" ref="M1385">IFERROR(INDEX(tblConsorcios[Valor da Carta (R$)],MOD($J1385,ROWS(tblConsorcios[Produto]))+1),"")</f>
        <v>120000</v>
      </c>
      <c r="N1385" s="2" cm="1">
        <f t="array" ref="N1385">IFERROR(INDEX(tblConsorcios[Prazo (meses)],MOD($J1385,ROWS(tblConsorcios[Produto]))+1),"")</f>
        <v>240</v>
      </c>
      <c r="O1385" s="20" cm="1">
        <f t="array" ref="O1385">IFERROR(INDEX(tblConsorcios[Parcela Mensal (R$)],MOD($J1385,ROWS(tblConsorcios[Produto]))+1),"")</f>
        <v>644</v>
      </c>
      <c r="P1385" s="20" t="str" cm="1">
        <f t="array" ref="P1385">IFERROR(INDEX(tblClientes[Dividendo Mensal (R$)],INT($J1385/ROWS(tblConsorcios[Produto]))+1),"")</f>
        <v/>
      </c>
      <c r="Q1385" s="20" t="str">
        <f t="shared" si="64"/>
        <v/>
      </c>
      <c r="R1385">
        <f t="shared" si="65"/>
        <v>0</v>
      </c>
    </row>
    <row r="1386" spans="10:18" x14ac:dyDescent="0.2">
      <c r="J1386">
        <f t="shared" si="63"/>
        <v>1384</v>
      </c>
      <c r="K1386" t="str" cm="1">
        <f t="array" ref="K1386">IFERROR(INDEX(tblClientes[Cliente],INT($J1386/ROWS(tblConsorcios[Produto]))+1),"")</f>
        <v/>
      </c>
      <c r="L1386" t="str" cm="1">
        <f t="array" ref="L1386">IFERROR(INDEX(tblConsorcios[Produto],MOD($J1386,ROWS(tblConsorcios[Produto]))+1),"")</f>
        <v>Imóvel IE120 – 220m</v>
      </c>
      <c r="M1386" s="20" cm="1">
        <f t="array" ref="M1386">IFERROR(INDEX(tblConsorcios[Valor da Carta (R$)],MOD($J1386,ROWS(tblConsorcios[Produto]))+1),"")</f>
        <v>120000</v>
      </c>
      <c r="N1386" s="2" cm="1">
        <f t="array" ref="N1386">IFERROR(INDEX(tblConsorcios[Prazo (meses)],MOD($J1386,ROWS(tblConsorcios[Produto]))+1),"")</f>
        <v>220</v>
      </c>
      <c r="O1386" s="20" cm="1">
        <f t="array" ref="O1386">IFERROR(INDEX(tblConsorcios[Parcela Mensal (R$)],MOD($J1386,ROWS(tblConsorcios[Produto]))+1),"")</f>
        <v>697.09</v>
      </c>
      <c r="P1386" s="20" t="str" cm="1">
        <f t="array" ref="P1386">IFERROR(INDEX(tblClientes[Dividendo Mensal (R$)],INT($J1386/ROWS(tblConsorcios[Produto]))+1),"")</f>
        <v/>
      </c>
      <c r="Q1386" s="20" t="str">
        <f t="shared" si="64"/>
        <v/>
      </c>
      <c r="R1386">
        <f t="shared" si="65"/>
        <v>0</v>
      </c>
    </row>
    <row r="1387" spans="10:18" x14ac:dyDescent="0.2">
      <c r="J1387">
        <f t="shared" si="63"/>
        <v>1385</v>
      </c>
      <c r="K1387" t="str" cm="1">
        <f t="array" ref="K1387">IFERROR(INDEX(tblClientes[Cliente],INT($J1387/ROWS(tblConsorcios[Produto]))+1),"")</f>
        <v/>
      </c>
      <c r="L1387" t="str" cm="1">
        <f t="array" ref="L1387">IFERROR(INDEX(tblConsorcios[Produto],MOD($J1387,ROWS(tblConsorcios[Produto]))+1),"")</f>
        <v>Imóvel IE120 – 200m</v>
      </c>
      <c r="M1387" s="20" cm="1">
        <f t="array" ref="M1387">IFERROR(INDEX(tblConsorcios[Valor da Carta (R$)],MOD($J1387,ROWS(tblConsorcios[Produto]))+1),"")</f>
        <v>120000</v>
      </c>
      <c r="N1387" s="2" cm="1">
        <f t="array" ref="N1387">IFERROR(INDEX(tblConsorcios[Prazo (meses)],MOD($J1387,ROWS(tblConsorcios[Produto]))+1),"")</f>
        <v>200</v>
      </c>
      <c r="O1387" s="20" cm="1">
        <f t="array" ref="O1387">IFERROR(INDEX(tblConsorcios[Parcela Mensal (R$)],MOD($J1387,ROWS(tblConsorcios[Produto]))+1),"")</f>
        <v>760.8</v>
      </c>
      <c r="P1387" s="20" t="str" cm="1">
        <f t="array" ref="P1387">IFERROR(INDEX(tblClientes[Dividendo Mensal (R$)],INT($J1387/ROWS(tblConsorcios[Produto]))+1),"")</f>
        <v/>
      </c>
      <c r="Q1387" s="20" t="str">
        <f t="shared" si="64"/>
        <v/>
      </c>
      <c r="R1387">
        <f t="shared" si="65"/>
        <v>0</v>
      </c>
    </row>
    <row r="1388" spans="10:18" x14ac:dyDescent="0.2">
      <c r="J1388">
        <f t="shared" si="63"/>
        <v>1386</v>
      </c>
      <c r="K1388" t="str" cm="1">
        <f t="array" ref="K1388">IFERROR(INDEX(tblClientes[Cliente],INT($J1388/ROWS(tblConsorcios[Produto]))+1),"")</f>
        <v/>
      </c>
      <c r="L1388" t="str" cm="1">
        <f t="array" ref="L1388">IFERROR(INDEX(tblConsorcios[Produto],MOD($J1388,ROWS(tblConsorcios[Produto]))+1),"")</f>
        <v>Imóvel IE600 – 240m</v>
      </c>
      <c r="M1388" s="20" cm="1">
        <f t="array" ref="M1388">IFERROR(INDEX(tblConsorcios[Valor da Carta (R$)],MOD($J1388,ROWS(tblConsorcios[Produto]))+1),"")</f>
        <v>600000</v>
      </c>
      <c r="N1388" s="2" cm="1">
        <f t="array" ref="N1388">IFERROR(INDEX(tblConsorcios[Prazo (meses)],MOD($J1388,ROWS(tblConsorcios[Produto]))+1),"")</f>
        <v>240</v>
      </c>
      <c r="O1388" s="20" cm="1">
        <f t="array" ref="O1388">IFERROR(INDEX(tblConsorcios[Parcela Mensal (R$)],MOD($J1388,ROWS(tblConsorcios[Produto]))+1),"")</f>
        <v>3220</v>
      </c>
      <c r="P1388" s="20" t="str" cm="1">
        <f t="array" ref="P1388">IFERROR(INDEX(tblClientes[Dividendo Mensal (R$)],INT($J1388/ROWS(tblConsorcios[Produto]))+1),"")</f>
        <v/>
      </c>
      <c r="Q1388" s="20" t="str">
        <f t="shared" si="64"/>
        <v/>
      </c>
      <c r="R1388">
        <f t="shared" si="65"/>
        <v>0</v>
      </c>
    </row>
    <row r="1389" spans="10:18" x14ac:dyDescent="0.2">
      <c r="J1389">
        <f t="shared" si="63"/>
        <v>1387</v>
      </c>
      <c r="K1389" t="str" cm="1">
        <f t="array" ref="K1389">IFERROR(INDEX(tblClientes[Cliente],INT($J1389/ROWS(tblConsorcios[Produto]))+1),"")</f>
        <v/>
      </c>
      <c r="L1389" t="str" cm="1">
        <f t="array" ref="L1389">IFERROR(INDEX(tblConsorcios[Produto],MOD($J1389,ROWS(tblConsorcios[Produto]))+1),"")</f>
        <v>Imóvel IE600 – 220m</v>
      </c>
      <c r="M1389" s="20" cm="1">
        <f t="array" ref="M1389">IFERROR(INDEX(tblConsorcios[Valor da Carta (R$)],MOD($J1389,ROWS(tblConsorcios[Produto]))+1),"")</f>
        <v>600000</v>
      </c>
      <c r="N1389" s="2" cm="1">
        <f t="array" ref="N1389">IFERROR(INDEX(tblConsorcios[Prazo (meses)],MOD($J1389,ROWS(tblConsorcios[Produto]))+1),"")</f>
        <v>220</v>
      </c>
      <c r="O1389" s="20" cm="1">
        <f t="array" ref="O1389">IFERROR(INDEX(tblConsorcios[Parcela Mensal (R$)],MOD($J1389,ROWS(tblConsorcios[Produto]))+1),"")</f>
        <v>3485.45</v>
      </c>
      <c r="P1389" s="20" t="str" cm="1">
        <f t="array" ref="P1389">IFERROR(INDEX(tblClientes[Dividendo Mensal (R$)],INT($J1389/ROWS(tblConsorcios[Produto]))+1),"")</f>
        <v/>
      </c>
      <c r="Q1389" s="20" t="str">
        <f t="shared" si="64"/>
        <v/>
      </c>
      <c r="R1389">
        <f t="shared" si="65"/>
        <v>0</v>
      </c>
    </row>
    <row r="1390" spans="10:18" x14ac:dyDescent="0.2">
      <c r="J1390">
        <f t="shared" si="63"/>
        <v>1388</v>
      </c>
      <c r="K1390" t="str" cm="1">
        <f t="array" ref="K1390">IFERROR(INDEX(tblClientes[Cliente],INT($J1390/ROWS(tblConsorcios[Produto]))+1),"")</f>
        <v/>
      </c>
      <c r="L1390" t="str" cm="1">
        <f t="array" ref="L1390">IFERROR(INDEX(tblConsorcios[Produto],MOD($J1390,ROWS(tblConsorcios[Produto]))+1),"")</f>
        <v>Imóvel IE600 – 200m</v>
      </c>
      <c r="M1390" s="20" cm="1">
        <f t="array" ref="M1390">IFERROR(INDEX(tblConsorcios[Valor da Carta (R$)],MOD($J1390,ROWS(tblConsorcios[Produto]))+1),"")</f>
        <v>600000</v>
      </c>
      <c r="N1390" s="2" cm="1">
        <f t="array" ref="N1390">IFERROR(INDEX(tblConsorcios[Prazo (meses)],MOD($J1390,ROWS(tblConsorcios[Produto]))+1),"")</f>
        <v>200</v>
      </c>
      <c r="O1390" s="20" cm="1">
        <f t="array" ref="O1390">IFERROR(INDEX(tblConsorcios[Parcela Mensal (R$)],MOD($J1390,ROWS(tblConsorcios[Produto]))+1),"")</f>
        <v>3804</v>
      </c>
      <c r="P1390" s="20" t="str" cm="1">
        <f t="array" ref="P1390">IFERROR(INDEX(tblClientes[Dividendo Mensal (R$)],INT($J1390/ROWS(tblConsorcios[Produto]))+1),"")</f>
        <v/>
      </c>
      <c r="Q1390" s="20" t="str">
        <f t="shared" si="64"/>
        <v/>
      </c>
      <c r="R1390">
        <f t="shared" si="65"/>
        <v>0</v>
      </c>
    </row>
    <row r="1391" spans="10:18" x14ac:dyDescent="0.2">
      <c r="J1391">
        <f t="shared" si="63"/>
        <v>1389</v>
      </c>
      <c r="K1391" t="str" cm="1">
        <f t="array" ref="K1391">IFERROR(INDEX(tblClientes[Cliente],INT($J1391/ROWS(tblConsorcios[Produto]))+1),"")</f>
        <v/>
      </c>
      <c r="L1391" t="str" cm="1">
        <f t="array" ref="L1391">IFERROR(INDEX(tblConsorcios[Produto],MOD($J1391,ROWS(tblConsorcios[Produto]))+1),"")</f>
        <v>Imóvel IE580 – 240m</v>
      </c>
      <c r="M1391" s="20" cm="1">
        <f t="array" ref="M1391">IFERROR(INDEX(tblConsorcios[Valor da Carta (R$)],MOD($J1391,ROWS(tblConsorcios[Produto]))+1),"")</f>
        <v>580000</v>
      </c>
      <c r="N1391" s="2" cm="1">
        <f t="array" ref="N1391">IFERROR(INDEX(tblConsorcios[Prazo (meses)],MOD($J1391,ROWS(tblConsorcios[Produto]))+1),"")</f>
        <v>240</v>
      </c>
      <c r="O1391" s="20" cm="1">
        <f t="array" ref="O1391">IFERROR(INDEX(tblConsorcios[Parcela Mensal (R$)],MOD($J1391,ROWS(tblConsorcios[Produto]))+1),"")</f>
        <v>3112.67</v>
      </c>
      <c r="P1391" s="20" t="str" cm="1">
        <f t="array" ref="P1391">IFERROR(INDEX(tblClientes[Dividendo Mensal (R$)],INT($J1391/ROWS(tblConsorcios[Produto]))+1),"")</f>
        <v/>
      </c>
      <c r="Q1391" s="20" t="str">
        <f t="shared" si="64"/>
        <v/>
      </c>
      <c r="R1391">
        <f t="shared" si="65"/>
        <v>0</v>
      </c>
    </row>
    <row r="1392" spans="10:18" x14ac:dyDescent="0.2">
      <c r="J1392">
        <f t="shared" si="63"/>
        <v>1390</v>
      </c>
      <c r="K1392" t="str" cm="1">
        <f t="array" ref="K1392">IFERROR(INDEX(tblClientes[Cliente],INT($J1392/ROWS(tblConsorcios[Produto]))+1),"")</f>
        <v/>
      </c>
      <c r="L1392" t="str" cm="1">
        <f t="array" ref="L1392">IFERROR(INDEX(tblConsorcios[Produto],MOD($J1392,ROWS(tblConsorcios[Produto]))+1),"")</f>
        <v>Imóvel IE580 – 220m</v>
      </c>
      <c r="M1392" s="20" cm="1">
        <f t="array" ref="M1392">IFERROR(INDEX(tblConsorcios[Valor da Carta (R$)],MOD($J1392,ROWS(tblConsorcios[Produto]))+1),"")</f>
        <v>580000</v>
      </c>
      <c r="N1392" s="2" cm="1">
        <f t="array" ref="N1392">IFERROR(INDEX(tblConsorcios[Prazo (meses)],MOD($J1392,ROWS(tblConsorcios[Produto]))+1),"")</f>
        <v>220</v>
      </c>
      <c r="O1392" s="20" cm="1">
        <f t="array" ref="O1392">IFERROR(INDEX(tblConsorcios[Parcela Mensal (R$)],MOD($J1392,ROWS(tblConsorcios[Produto]))+1),"")</f>
        <v>3369.27</v>
      </c>
      <c r="P1392" s="20" t="str" cm="1">
        <f t="array" ref="P1392">IFERROR(INDEX(tblClientes[Dividendo Mensal (R$)],INT($J1392/ROWS(tblConsorcios[Produto]))+1),"")</f>
        <v/>
      </c>
      <c r="Q1392" s="20" t="str">
        <f t="shared" si="64"/>
        <v/>
      </c>
      <c r="R1392">
        <f t="shared" si="65"/>
        <v>0</v>
      </c>
    </row>
    <row r="1393" spans="10:18" x14ac:dyDescent="0.2">
      <c r="J1393">
        <f t="shared" si="63"/>
        <v>1391</v>
      </c>
      <c r="K1393" t="str" cm="1">
        <f t="array" ref="K1393">IFERROR(INDEX(tblClientes[Cliente],INT($J1393/ROWS(tblConsorcios[Produto]))+1),"")</f>
        <v/>
      </c>
      <c r="L1393" t="str" cm="1">
        <f t="array" ref="L1393">IFERROR(INDEX(tblConsorcios[Produto],MOD($J1393,ROWS(tblConsorcios[Produto]))+1),"")</f>
        <v>Imóvel IE580 – 200m</v>
      </c>
      <c r="M1393" s="20" cm="1">
        <f t="array" ref="M1393">IFERROR(INDEX(tblConsorcios[Valor da Carta (R$)],MOD($J1393,ROWS(tblConsorcios[Produto]))+1),"")</f>
        <v>580000</v>
      </c>
      <c r="N1393" s="2" cm="1">
        <f t="array" ref="N1393">IFERROR(INDEX(tblConsorcios[Prazo (meses)],MOD($J1393,ROWS(tblConsorcios[Produto]))+1),"")</f>
        <v>200</v>
      </c>
      <c r="O1393" s="20" cm="1">
        <f t="array" ref="O1393">IFERROR(INDEX(tblConsorcios[Parcela Mensal (R$)],MOD($J1393,ROWS(tblConsorcios[Produto]))+1),"")</f>
        <v>3677.2</v>
      </c>
      <c r="P1393" s="20" t="str" cm="1">
        <f t="array" ref="P1393">IFERROR(INDEX(tblClientes[Dividendo Mensal (R$)],INT($J1393/ROWS(tblConsorcios[Produto]))+1),"")</f>
        <v/>
      </c>
      <c r="Q1393" s="20" t="str">
        <f t="shared" si="64"/>
        <v/>
      </c>
      <c r="R1393">
        <f t="shared" si="65"/>
        <v>0</v>
      </c>
    </row>
    <row r="1394" spans="10:18" x14ac:dyDescent="0.2">
      <c r="J1394">
        <f t="shared" si="63"/>
        <v>1392</v>
      </c>
      <c r="K1394" t="str" cm="1">
        <f t="array" ref="K1394">IFERROR(INDEX(tblClientes[Cliente],INT($J1394/ROWS(tblConsorcios[Produto]))+1),"")</f>
        <v/>
      </c>
      <c r="L1394" t="str" cm="1">
        <f t="array" ref="L1394">IFERROR(INDEX(tblConsorcios[Produto],MOD($J1394,ROWS(tblConsorcios[Produto]))+1),"")</f>
        <v>Imóvel IE550 – 240m</v>
      </c>
      <c r="M1394" s="20" cm="1">
        <f t="array" ref="M1394">IFERROR(INDEX(tblConsorcios[Valor da Carta (R$)],MOD($J1394,ROWS(tblConsorcios[Produto]))+1),"")</f>
        <v>550000</v>
      </c>
      <c r="N1394" s="2" cm="1">
        <f t="array" ref="N1394">IFERROR(INDEX(tblConsorcios[Prazo (meses)],MOD($J1394,ROWS(tblConsorcios[Produto]))+1),"")</f>
        <v>240</v>
      </c>
      <c r="O1394" s="20" cm="1">
        <f t="array" ref="O1394">IFERROR(INDEX(tblConsorcios[Parcela Mensal (R$)],MOD($J1394,ROWS(tblConsorcios[Produto]))+1),"")</f>
        <v>2951.67</v>
      </c>
      <c r="P1394" s="20" t="str" cm="1">
        <f t="array" ref="P1394">IFERROR(INDEX(tblClientes[Dividendo Mensal (R$)],INT($J1394/ROWS(tblConsorcios[Produto]))+1),"")</f>
        <v/>
      </c>
      <c r="Q1394" s="20" t="str">
        <f t="shared" si="64"/>
        <v/>
      </c>
      <c r="R1394">
        <f t="shared" si="65"/>
        <v>0</v>
      </c>
    </row>
    <row r="1395" spans="10:18" x14ac:dyDescent="0.2">
      <c r="J1395">
        <f t="shared" si="63"/>
        <v>1393</v>
      </c>
      <c r="K1395" t="str" cm="1">
        <f t="array" ref="K1395">IFERROR(INDEX(tblClientes[Cliente],INT($J1395/ROWS(tblConsorcios[Produto]))+1),"")</f>
        <v/>
      </c>
      <c r="L1395" t="str" cm="1">
        <f t="array" ref="L1395">IFERROR(INDEX(tblConsorcios[Produto],MOD($J1395,ROWS(tblConsorcios[Produto]))+1),"")</f>
        <v>Imóvel IE550 – 220m</v>
      </c>
      <c r="M1395" s="20" cm="1">
        <f t="array" ref="M1395">IFERROR(INDEX(tblConsorcios[Valor da Carta (R$)],MOD($J1395,ROWS(tblConsorcios[Produto]))+1),"")</f>
        <v>550000</v>
      </c>
      <c r="N1395" s="2" cm="1">
        <f t="array" ref="N1395">IFERROR(INDEX(tblConsorcios[Prazo (meses)],MOD($J1395,ROWS(tblConsorcios[Produto]))+1),"")</f>
        <v>220</v>
      </c>
      <c r="O1395" s="20" cm="1">
        <f t="array" ref="O1395">IFERROR(INDEX(tblConsorcios[Parcela Mensal (R$)],MOD($J1395,ROWS(tblConsorcios[Produto]))+1),"")</f>
        <v>3195</v>
      </c>
      <c r="P1395" s="20" t="str" cm="1">
        <f t="array" ref="P1395">IFERROR(INDEX(tblClientes[Dividendo Mensal (R$)],INT($J1395/ROWS(tblConsorcios[Produto]))+1),"")</f>
        <v/>
      </c>
      <c r="Q1395" s="20" t="str">
        <f t="shared" si="64"/>
        <v/>
      </c>
      <c r="R1395">
        <f t="shared" si="65"/>
        <v>0</v>
      </c>
    </row>
    <row r="1396" spans="10:18" x14ac:dyDescent="0.2">
      <c r="J1396">
        <f t="shared" si="63"/>
        <v>1394</v>
      </c>
      <c r="K1396" t="str" cm="1">
        <f t="array" ref="K1396">IFERROR(INDEX(tblClientes[Cliente],INT($J1396/ROWS(tblConsorcios[Produto]))+1),"")</f>
        <v/>
      </c>
      <c r="L1396" t="str" cm="1">
        <f t="array" ref="L1396">IFERROR(INDEX(tblConsorcios[Produto],MOD($J1396,ROWS(tblConsorcios[Produto]))+1),"")</f>
        <v>Imóvel IE550 – 200m</v>
      </c>
      <c r="M1396" s="20" cm="1">
        <f t="array" ref="M1396">IFERROR(INDEX(tblConsorcios[Valor da Carta (R$)],MOD($J1396,ROWS(tblConsorcios[Produto]))+1),"")</f>
        <v>550000</v>
      </c>
      <c r="N1396" s="2" cm="1">
        <f t="array" ref="N1396">IFERROR(INDEX(tblConsorcios[Prazo (meses)],MOD($J1396,ROWS(tblConsorcios[Produto]))+1),"")</f>
        <v>200</v>
      </c>
      <c r="O1396" s="20" cm="1">
        <f t="array" ref="O1396">IFERROR(INDEX(tblConsorcios[Parcela Mensal (R$)],MOD($J1396,ROWS(tblConsorcios[Produto]))+1),"")</f>
        <v>3487</v>
      </c>
      <c r="P1396" s="20" t="str" cm="1">
        <f t="array" ref="P1396">IFERROR(INDEX(tblClientes[Dividendo Mensal (R$)],INT($J1396/ROWS(tblConsorcios[Produto]))+1),"")</f>
        <v/>
      </c>
      <c r="Q1396" s="20" t="str">
        <f t="shared" si="64"/>
        <v/>
      </c>
      <c r="R1396">
        <f t="shared" si="65"/>
        <v>0</v>
      </c>
    </row>
    <row r="1397" spans="10:18" x14ac:dyDescent="0.2">
      <c r="J1397">
        <f t="shared" si="63"/>
        <v>1395</v>
      </c>
      <c r="K1397" t="str" cm="1">
        <f t="array" ref="K1397">IFERROR(INDEX(tblClientes[Cliente],INT($J1397/ROWS(tblConsorcios[Produto]))+1),"")</f>
        <v/>
      </c>
      <c r="L1397" t="str" cm="1">
        <f t="array" ref="L1397">IFERROR(INDEX(tblConsorcios[Produto],MOD($J1397,ROWS(tblConsorcios[Produto]))+1),"")</f>
        <v>Imóvel IE530 – 240m</v>
      </c>
      <c r="M1397" s="20" cm="1">
        <f t="array" ref="M1397">IFERROR(INDEX(tblConsorcios[Valor da Carta (R$)],MOD($J1397,ROWS(tblConsorcios[Produto]))+1),"")</f>
        <v>530000</v>
      </c>
      <c r="N1397" s="2" cm="1">
        <f t="array" ref="N1397">IFERROR(INDEX(tblConsorcios[Prazo (meses)],MOD($J1397,ROWS(tblConsorcios[Produto]))+1),"")</f>
        <v>240</v>
      </c>
      <c r="O1397" s="20" cm="1">
        <f t="array" ref="O1397">IFERROR(INDEX(tblConsorcios[Parcela Mensal (R$)],MOD($J1397,ROWS(tblConsorcios[Produto]))+1),"")</f>
        <v>2844.33</v>
      </c>
      <c r="P1397" s="20" t="str" cm="1">
        <f t="array" ref="P1397">IFERROR(INDEX(tblClientes[Dividendo Mensal (R$)],INT($J1397/ROWS(tblConsorcios[Produto]))+1),"")</f>
        <v/>
      </c>
      <c r="Q1397" s="20" t="str">
        <f t="shared" si="64"/>
        <v/>
      </c>
      <c r="R1397">
        <f t="shared" si="65"/>
        <v>0</v>
      </c>
    </row>
    <row r="1398" spans="10:18" x14ac:dyDescent="0.2">
      <c r="J1398">
        <f t="shared" si="63"/>
        <v>1396</v>
      </c>
      <c r="K1398" t="str" cm="1">
        <f t="array" ref="K1398">IFERROR(INDEX(tblClientes[Cliente],INT($J1398/ROWS(tblConsorcios[Produto]))+1),"")</f>
        <v/>
      </c>
      <c r="L1398" t="str" cm="1">
        <f t="array" ref="L1398">IFERROR(INDEX(tblConsorcios[Produto],MOD($J1398,ROWS(tblConsorcios[Produto]))+1),"")</f>
        <v>Imóvel IE530 – 220m</v>
      </c>
      <c r="M1398" s="20" cm="1">
        <f t="array" ref="M1398">IFERROR(INDEX(tblConsorcios[Valor da Carta (R$)],MOD($J1398,ROWS(tblConsorcios[Produto]))+1),"")</f>
        <v>530000</v>
      </c>
      <c r="N1398" s="2" cm="1">
        <f t="array" ref="N1398">IFERROR(INDEX(tblConsorcios[Prazo (meses)],MOD($J1398,ROWS(tblConsorcios[Produto]))+1),"")</f>
        <v>220</v>
      </c>
      <c r="O1398" s="20" cm="1">
        <f t="array" ref="O1398">IFERROR(INDEX(tblConsorcios[Parcela Mensal (R$)],MOD($J1398,ROWS(tblConsorcios[Produto]))+1),"")</f>
        <v>3078.82</v>
      </c>
      <c r="P1398" s="20" t="str" cm="1">
        <f t="array" ref="P1398">IFERROR(INDEX(tblClientes[Dividendo Mensal (R$)],INT($J1398/ROWS(tblConsorcios[Produto]))+1),"")</f>
        <v/>
      </c>
      <c r="Q1398" s="20" t="str">
        <f t="shared" si="64"/>
        <v/>
      </c>
      <c r="R1398">
        <f t="shared" si="65"/>
        <v>0</v>
      </c>
    </row>
    <row r="1399" spans="10:18" x14ac:dyDescent="0.2">
      <c r="J1399">
        <f t="shared" si="63"/>
        <v>1397</v>
      </c>
      <c r="K1399" t="str" cm="1">
        <f t="array" ref="K1399">IFERROR(INDEX(tblClientes[Cliente],INT($J1399/ROWS(tblConsorcios[Produto]))+1),"")</f>
        <v/>
      </c>
      <c r="L1399" t="str" cm="1">
        <f t="array" ref="L1399">IFERROR(INDEX(tblConsorcios[Produto],MOD($J1399,ROWS(tblConsorcios[Produto]))+1),"")</f>
        <v>Imóvel IE530 – 200m</v>
      </c>
      <c r="M1399" s="20" cm="1">
        <f t="array" ref="M1399">IFERROR(INDEX(tblConsorcios[Valor da Carta (R$)],MOD($J1399,ROWS(tblConsorcios[Produto]))+1),"")</f>
        <v>530000</v>
      </c>
      <c r="N1399" s="2" cm="1">
        <f t="array" ref="N1399">IFERROR(INDEX(tblConsorcios[Prazo (meses)],MOD($J1399,ROWS(tblConsorcios[Produto]))+1),"")</f>
        <v>200</v>
      </c>
      <c r="O1399" s="20" cm="1">
        <f t="array" ref="O1399">IFERROR(INDEX(tblConsorcios[Parcela Mensal (R$)],MOD($J1399,ROWS(tblConsorcios[Produto]))+1),"")</f>
        <v>3360.2</v>
      </c>
      <c r="P1399" s="20" t="str" cm="1">
        <f t="array" ref="P1399">IFERROR(INDEX(tblClientes[Dividendo Mensal (R$)],INT($J1399/ROWS(tblConsorcios[Produto]))+1),"")</f>
        <v/>
      </c>
      <c r="Q1399" s="20" t="str">
        <f t="shared" si="64"/>
        <v/>
      </c>
      <c r="R1399">
        <f t="shared" si="65"/>
        <v>0</v>
      </c>
    </row>
    <row r="1400" spans="10:18" x14ac:dyDescent="0.2">
      <c r="J1400">
        <f t="shared" si="63"/>
        <v>1398</v>
      </c>
      <c r="K1400" t="str" cm="1">
        <f t="array" ref="K1400">IFERROR(INDEX(tblClientes[Cliente],INT($J1400/ROWS(tblConsorcios[Produto]))+1),"")</f>
        <v/>
      </c>
      <c r="L1400" t="str" cm="1">
        <f t="array" ref="L1400">IFERROR(INDEX(tblConsorcios[Produto],MOD($J1400,ROWS(tblConsorcios[Produto]))+1),"")</f>
        <v>Imóvel IE500 – 240m</v>
      </c>
      <c r="M1400" s="20" cm="1">
        <f t="array" ref="M1400">IFERROR(INDEX(tblConsorcios[Valor da Carta (R$)],MOD($J1400,ROWS(tblConsorcios[Produto]))+1),"")</f>
        <v>500000</v>
      </c>
      <c r="N1400" s="2" cm="1">
        <f t="array" ref="N1400">IFERROR(INDEX(tblConsorcios[Prazo (meses)],MOD($J1400,ROWS(tblConsorcios[Produto]))+1),"")</f>
        <v>240</v>
      </c>
      <c r="O1400" s="20" cm="1">
        <f t="array" ref="O1400">IFERROR(INDEX(tblConsorcios[Parcela Mensal (R$)],MOD($J1400,ROWS(tblConsorcios[Produto]))+1),"")</f>
        <v>2683.33</v>
      </c>
      <c r="P1400" s="20" t="str" cm="1">
        <f t="array" ref="P1400">IFERROR(INDEX(tblClientes[Dividendo Mensal (R$)],INT($J1400/ROWS(tblConsorcios[Produto]))+1),"")</f>
        <v/>
      </c>
      <c r="Q1400" s="20" t="str">
        <f t="shared" si="64"/>
        <v/>
      </c>
      <c r="R1400">
        <f t="shared" si="65"/>
        <v>0</v>
      </c>
    </row>
    <row r="1401" spans="10:18" x14ac:dyDescent="0.2">
      <c r="J1401">
        <f t="shared" si="63"/>
        <v>1399</v>
      </c>
      <c r="K1401" t="str" cm="1">
        <f t="array" ref="K1401">IFERROR(INDEX(tblClientes[Cliente],INT($J1401/ROWS(tblConsorcios[Produto]))+1),"")</f>
        <v/>
      </c>
      <c r="L1401" t="str" cm="1">
        <f t="array" ref="L1401">IFERROR(INDEX(tblConsorcios[Produto],MOD($J1401,ROWS(tblConsorcios[Produto]))+1),"")</f>
        <v>Imóvel IE500 – 220m</v>
      </c>
      <c r="M1401" s="20" cm="1">
        <f t="array" ref="M1401">IFERROR(INDEX(tblConsorcios[Valor da Carta (R$)],MOD($J1401,ROWS(tblConsorcios[Produto]))+1),"")</f>
        <v>500000</v>
      </c>
      <c r="N1401" s="2" cm="1">
        <f t="array" ref="N1401">IFERROR(INDEX(tblConsorcios[Prazo (meses)],MOD($J1401,ROWS(tblConsorcios[Produto]))+1),"")</f>
        <v>220</v>
      </c>
      <c r="O1401" s="20" cm="1">
        <f t="array" ref="O1401">IFERROR(INDEX(tblConsorcios[Parcela Mensal (R$)],MOD($J1401,ROWS(tblConsorcios[Produto]))+1),"")</f>
        <v>2904.55</v>
      </c>
      <c r="P1401" s="20" t="str" cm="1">
        <f t="array" ref="P1401">IFERROR(INDEX(tblClientes[Dividendo Mensal (R$)],INT($J1401/ROWS(tblConsorcios[Produto]))+1),"")</f>
        <v/>
      </c>
      <c r="Q1401" s="20" t="str">
        <f t="shared" si="64"/>
        <v/>
      </c>
      <c r="R1401">
        <f t="shared" si="65"/>
        <v>0</v>
      </c>
    </row>
    <row r="1402" spans="10:18" x14ac:dyDescent="0.2">
      <c r="J1402">
        <f t="shared" si="63"/>
        <v>1400</v>
      </c>
      <c r="K1402" t="str" cm="1">
        <f t="array" ref="K1402">IFERROR(INDEX(tblClientes[Cliente],INT($J1402/ROWS(tblConsorcios[Produto]))+1),"")</f>
        <v/>
      </c>
      <c r="L1402" t="str" cm="1">
        <f t="array" ref="L1402">IFERROR(INDEX(tblConsorcios[Produto],MOD($J1402,ROWS(tblConsorcios[Produto]))+1),"")</f>
        <v>Imóvel IE500 – 200m</v>
      </c>
      <c r="M1402" s="20" cm="1">
        <f t="array" ref="M1402">IFERROR(INDEX(tblConsorcios[Valor da Carta (R$)],MOD($J1402,ROWS(tblConsorcios[Produto]))+1),"")</f>
        <v>500000</v>
      </c>
      <c r="N1402" s="2" cm="1">
        <f t="array" ref="N1402">IFERROR(INDEX(tblConsorcios[Prazo (meses)],MOD($J1402,ROWS(tblConsorcios[Produto]))+1),"")</f>
        <v>200</v>
      </c>
      <c r="O1402" s="20" cm="1">
        <f t="array" ref="O1402">IFERROR(INDEX(tblConsorcios[Parcela Mensal (R$)],MOD($J1402,ROWS(tblConsorcios[Produto]))+1),"")</f>
        <v>3170</v>
      </c>
      <c r="P1402" s="20" t="str" cm="1">
        <f t="array" ref="P1402">IFERROR(INDEX(tblClientes[Dividendo Mensal (R$)],INT($J1402/ROWS(tblConsorcios[Produto]))+1),"")</f>
        <v/>
      </c>
      <c r="Q1402" s="20" t="str">
        <f t="shared" si="64"/>
        <v/>
      </c>
      <c r="R1402">
        <f t="shared" si="65"/>
        <v>0</v>
      </c>
    </row>
    <row r="1403" spans="10:18" x14ac:dyDescent="0.2">
      <c r="J1403">
        <f t="shared" si="63"/>
        <v>1401</v>
      </c>
      <c r="K1403" t="str" cm="1">
        <f t="array" ref="K1403">IFERROR(INDEX(tblClientes[Cliente],INT($J1403/ROWS(tblConsorcios[Produto]))+1),"")</f>
        <v/>
      </c>
      <c r="L1403" t="str" cm="1">
        <f t="array" ref="L1403">IFERROR(INDEX(tblConsorcios[Produto],MOD($J1403,ROWS(tblConsorcios[Produto]))+1),"")</f>
        <v>Imóvel IE480 – 240m</v>
      </c>
      <c r="M1403" s="20" cm="1">
        <f t="array" ref="M1403">IFERROR(INDEX(tblConsorcios[Valor da Carta (R$)],MOD($J1403,ROWS(tblConsorcios[Produto]))+1),"")</f>
        <v>480000</v>
      </c>
      <c r="N1403" s="2" cm="1">
        <f t="array" ref="N1403">IFERROR(INDEX(tblConsorcios[Prazo (meses)],MOD($J1403,ROWS(tblConsorcios[Produto]))+1),"")</f>
        <v>240</v>
      </c>
      <c r="O1403" s="20" cm="1">
        <f t="array" ref="O1403">IFERROR(INDEX(tblConsorcios[Parcela Mensal (R$)],MOD($J1403,ROWS(tblConsorcios[Produto]))+1),"")</f>
        <v>2576</v>
      </c>
      <c r="P1403" s="20" t="str" cm="1">
        <f t="array" ref="P1403">IFERROR(INDEX(tblClientes[Dividendo Mensal (R$)],INT($J1403/ROWS(tblConsorcios[Produto]))+1),"")</f>
        <v/>
      </c>
      <c r="Q1403" s="20" t="str">
        <f t="shared" si="64"/>
        <v/>
      </c>
      <c r="R1403">
        <f t="shared" si="65"/>
        <v>0</v>
      </c>
    </row>
    <row r="1404" spans="10:18" x14ac:dyDescent="0.2">
      <c r="J1404">
        <f t="shared" si="63"/>
        <v>1402</v>
      </c>
      <c r="K1404" t="str" cm="1">
        <f t="array" ref="K1404">IFERROR(INDEX(tblClientes[Cliente],INT($J1404/ROWS(tblConsorcios[Produto]))+1),"")</f>
        <v/>
      </c>
      <c r="L1404" t="str" cm="1">
        <f t="array" ref="L1404">IFERROR(INDEX(tblConsorcios[Produto],MOD($J1404,ROWS(tblConsorcios[Produto]))+1),"")</f>
        <v>Imóvel IE480 – 220m</v>
      </c>
      <c r="M1404" s="20" cm="1">
        <f t="array" ref="M1404">IFERROR(INDEX(tblConsorcios[Valor da Carta (R$)],MOD($J1404,ROWS(tblConsorcios[Produto]))+1),"")</f>
        <v>480000</v>
      </c>
      <c r="N1404" s="2" cm="1">
        <f t="array" ref="N1404">IFERROR(INDEX(tblConsorcios[Prazo (meses)],MOD($J1404,ROWS(tblConsorcios[Produto]))+1),"")</f>
        <v>220</v>
      </c>
      <c r="O1404" s="20" cm="1">
        <f t="array" ref="O1404">IFERROR(INDEX(tblConsorcios[Parcela Mensal (R$)],MOD($J1404,ROWS(tblConsorcios[Produto]))+1),"")</f>
        <v>2788.36</v>
      </c>
      <c r="P1404" s="20" t="str" cm="1">
        <f t="array" ref="P1404">IFERROR(INDEX(tblClientes[Dividendo Mensal (R$)],INT($J1404/ROWS(tblConsorcios[Produto]))+1),"")</f>
        <v/>
      </c>
      <c r="Q1404" s="20" t="str">
        <f t="shared" si="64"/>
        <v/>
      </c>
      <c r="R1404">
        <f t="shared" si="65"/>
        <v>0</v>
      </c>
    </row>
    <row r="1405" spans="10:18" x14ac:dyDescent="0.2">
      <c r="J1405">
        <f t="shared" si="63"/>
        <v>1403</v>
      </c>
      <c r="K1405" t="str" cm="1">
        <f t="array" ref="K1405">IFERROR(INDEX(tblClientes[Cliente],INT($J1405/ROWS(tblConsorcios[Produto]))+1),"")</f>
        <v/>
      </c>
      <c r="L1405" t="str" cm="1">
        <f t="array" ref="L1405">IFERROR(INDEX(tblConsorcios[Produto],MOD($J1405,ROWS(tblConsorcios[Produto]))+1),"")</f>
        <v>Imóvel IE480 – 200m</v>
      </c>
      <c r="M1405" s="20" cm="1">
        <f t="array" ref="M1405">IFERROR(INDEX(tblConsorcios[Valor da Carta (R$)],MOD($J1405,ROWS(tblConsorcios[Produto]))+1),"")</f>
        <v>480000</v>
      </c>
      <c r="N1405" s="2" cm="1">
        <f t="array" ref="N1405">IFERROR(INDEX(tblConsorcios[Prazo (meses)],MOD($J1405,ROWS(tblConsorcios[Produto]))+1),"")</f>
        <v>200</v>
      </c>
      <c r="O1405" s="20" cm="1">
        <f t="array" ref="O1405">IFERROR(INDEX(tblConsorcios[Parcela Mensal (R$)],MOD($J1405,ROWS(tblConsorcios[Produto]))+1),"")</f>
        <v>3043.2</v>
      </c>
      <c r="P1405" s="20" t="str" cm="1">
        <f t="array" ref="P1405">IFERROR(INDEX(tblClientes[Dividendo Mensal (R$)],INT($J1405/ROWS(tblConsorcios[Produto]))+1),"")</f>
        <v/>
      </c>
      <c r="Q1405" s="20" t="str">
        <f t="shared" si="64"/>
        <v/>
      </c>
      <c r="R1405">
        <f t="shared" si="65"/>
        <v>0</v>
      </c>
    </row>
    <row r="1406" spans="10:18" x14ac:dyDescent="0.2">
      <c r="J1406">
        <f t="shared" si="63"/>
        <v>1404</v>
      </c>
      <c r="K1406" t="str" cm="1">
        <f t="array" ref="K1406">IFERROR(INDEX(tblClientes[Cliente],INT($J1406/ROWS(tblConsorcios[Produto]))+1),"")</f>
        <v/>
      </c>
      <c r="L1406" t="str" cm="1">
        <f t="array" ref="L1406">IFERROR(INDEX(tblConsorcios[Produto],MOD($J1406,ROWS(tblConsorcios[Produto]))+1),"")</f>
        <v>Imóvel IE450 – 240m</v>
      </c>
      <c r="M1406" s="20" cm="1">
        <f t="array" ref="M1406">IFERROR(INDEX(tblConsorcios[Valor da Carta (R$)],MOD($J1406,ROWS(tblConsorcios[Produto]))+1),"")</f>
        <v>450000</v>
      </c>
      <c r="N1406" s="2" cm="1">
        <f t="array" ref="N1406">IFERROR(INDEX(tblConsorcios[Prazo (meses)],MOD($J1406,ROWS(tblConsorcios[Produto]))+1),"")</f>
        <v>240</v>
      </c>
      <c r="O1406" s="20" cm="1">
        <f t="array" ref="O1406">IFERROR(INDEX(tblConsorcios[Parcela Mensal (R$)],MOD($J1406,ROWS(tblConsorcios[Produto]))+1),"")</f>
        <v>2415</v>
      </c>
      <c r="P1406" s="20" t="str" cm="1">
        <f t="array" ref="P1406">IFERROR(INDEX(tblClientes[Dividendo Mensal (R$)],INT($J1406/ROWS(tblConsorcios[Produto]))+1),"")</f>
        <v/>
      </c>
      <c r="Q1406" s="20" t="str">
        <f t="shared" si="64"/>
        <v/>
      </c>
      <c r="R1406">
        <f t="shared" si="65"/>
        <v>0</v>
      </c>
    </row>
    <row r="1407" spans="10:18" x14ac:dyDescent="0.2">
      <c r="J1407">
        <f t="shared" si="63"/>
        <v>1405</v>
      </c>
      <c r="K1407" t="str" cm="1">
        <f t="array" ref="K1407">IFERROR(INDEX(tblClientes[Cliente],INT($J1407/ROWS(tblConsorcios[Produto]))+1),"")</f>
        <v/>
      </c>
      <c r="L1407" t="str" cm="1">
        <f t="array" ref="L1407">IFERROR(INDEX(tblConsorcios[Produto],MOD($J1407,ROWS(tblConsorcios[Produto]))+1),"")</f>
        <v>Imóvel IE450 – 220m</v>
      </c>
      <c r="M1407" s="20" cm="1">
        <f t="array" ref="M1407">IFERROR(INDEX(tblConsorcios[Valor da Carta (R$)],MOD($J1407,ROWS(tblConsorcios[Produto]))+1),"")</f>
        <v>450000</v>
      </c>
      <c r="N1407" s="2" cm="1">
        <f t="array" ref="N1407">IFERROR(INDEX(tblConsorcios[Prazo (meses)],MOD($J1407,ROWS(tblConsorcios[Produto]))+1),"")</f>
        <v>220</v>
      </c>
      <c r="O1407" s="20" cm="1">
        <f t="array" ref="O1407">IFERROR(INDEX(tblConsorcios[Parcela Mensal (R$)],MOD($J1407,ROWS(tblConsorcios[Produto]))+1),"")</f>
        <v>2614.09</v>
      </c>
      <c r="P1407" s="20" t="str" cm="1">
        <f t="array" ref="P1407">IFERROR(INDEX(tblClientes[Dividendo Mensal (R$)],INT($J1407/ROWS(tblConsorcios[Produto]))+1),"")</f>
        <v/>
      </c>
      <c r="Q1407" s="20" t="str">
        <f t="shared" si="64"/>
        <v/>
      </c>
      <c r="R1407">
        <f t="shared" si="65"/>
        <v>0</v>
      </c>
    </row>
    <row r="1408" spans="10:18" x14ac:dyDescent="0.2">
      <c r="J1408">
        <f t="shared" si="63"/>
        <v>1406</v>
      </c>
      <c r="K1408" t="str" cm="1">
        <f t="array" ref="K1408">IFERROR(INDEX(tblClientes[Cliente],INT($J1408/ROWS(tblConsorcios[Produto]))+1),"")</f>
        <v/>
      </c>
      <c r="L1408" t="str" cm="1">
        <f t="array" ref="L1408">IFERROR(INDEX(tblConsorcios[Produto],MOD($J1408,ROWS(tblConsorcios[Produto]))+1),"")</f>
        <v>Imóvel IE450 – 200m</v>
      </c>
      <c r="M1408" s="20" cm="1">
        <f t="array" ref="M1408">IFERROR(INDEX(tblConsorcios[Valor da Carta (R$)],MOD($J1408,ROWS(tblConsorcios[Produto]))+1),"")</f>
        <v>450000</v>
      </c>
      <c r="N1408" s="2" cm="1">
        <f t="array" ref="N1408">IFERROR(INDEX(tblConsorcios[Prazo (meses)],MOD($J1408,ROWS(tblConsorcios[Produto]))+1),"")</f>
        <v>200</v>
      </c>
      <c r="O1408" s="20" cm="1">
        <f t="array" ref="O1408">IFERROR(INDEX(tblConsorcios[Parcela Mensal (R$)],MOD($J1408,ROWS(tblConsorcios[Produto]))+1),"")</f>
        <v>2853</v>
      </c>
      <c r="P1408" s="20" t="str" cm="1">
        <f t="array" ref="P1408">IFERROR(INDEX(tblClientes[Dividendo Mensal (R$)],INT($J1408/ROWS(tblConsorcios[Produto]))+1),"")</f>
        <v/>
      </c>
      <c r="Q1408" s="20" t="str">
        <f t="shared" si="64"/>
        <v/>
      </c>
      <c r="R1408">
        <f t="shared" si="65"/>
        <v>0</v>
      </c>
    </row>
    <row r="1409" spans="10:18" x14ac:dyDescent="0.2">
      <c r="J1409">
        <f t="shared" si="63"/>
        <v>1407</v>
      </c>
      <c r="K1409" t="str" cm="1">
        <f t="array" ref="K1409">IFERROR(INDEX(tblClientes[Cliente],INT($J1409/ROWS(tblConsorcios[Produto]))+1),"")</f>
        <v/>
      </c>
      <c r="L1409" t="str" cm="1">
        <f t="array" ref="L1409">IFERROR(INDEX(tblConsorcios[Produto],MOD($J1409,ROWS(tblConsorcios[Produto]))+1),"")</f>
        <v>Imóvel IE430 – 240m</v>
      </c>
      <c r="M1409" s="20" cm="1">
        <f t="array" ref="M1409">IFERROR(INDEX(tblConsorcios[Valor da Carta (R$)],MOD($J1409,ROWS(tblConsorcios[Produto]))+1),"")</f>
        <v>430000</v>
      </c>
      <c r="N1409" s="2" cm="1">
        <f t="array" ref="N1409">IFERROR(INDEX(tblConsorcios[Prazo (meses)],MOD($J1409,ROWS(tblConsorcios[Produto]))+1),"")</f>
        <v>240</v>
      </c>
      <c r="O1409" s="20" cm="1">
        <f t="array" ref="O1409">IFERROR(INDEX(tblConsorcios[Parcela Mensal (R$)],MOD($J1409,ROWS(tblConsorcios[Produto]))+1),"")</f>
        <v>2307.67</v>
      </c>
      <c r="P1409" s="20" t="str" cm="1">
        <f t="array" ref="P1409">IFERROR(INDEX(tblClientes[Dividendo Mensal (R$)],INT($J1409/ROWS(tblConsorcios[Produto]))+1),"")</f>
        <v/>
      </c>
      <c r="Q1409" s="20" t="str">
        <f t="shared" si="64"/>
        <v/>
      </c>
      <c r="R1409">
        <f t="shared" si="65"/>
        <v>0</v>
      </c>
    </row>
    <row r="1410" spans="10:18" x14ac:dyDescent="0.2">
      <c r="J1410">
        <f t="shared" si="63"/>
        <v>1408</v>
      </c>
      <c r="K1410" t="str" cm="1">
        <f t="array" ref="K1410">IFERROR(INDEX(tblClientes[Cliente],INT($J1410/ROWS(tblConsorcios[Produto]))+1),"")</f>
        <v/>
      </c>
      <c r="L1410" t="str" cm="1">
        <f t="array" ref="L1410">IFERROR(INDEX(tblConsorcios[Produto],MOD($J1410,ROWS(tblConsorcios[Produto]))+1),"")</f>
        <v>Imóvel IE430 – 220m</v>
      </c>
      <c r="M1410" s="20" cm="1">
        <f t="array" ref="M1410">IFERROR(INDEX(tblConsorcios[Valor da Carta (R$)],MOD($J1410,ROWS(tblConsorcios[Produto]))+1),"")</f>
        <v>430000</v>
      </c>
      <c r="N1410" s="2" cm="1">
        <f t="array" ref="N1410">IFERROR(INDEX(tblConsorcios[Prazo (meses)],MOD($J1410,ROWS(tblConsorcios[Produto]))+1),"")</f>
        <v>220</v>
      </c>
      <c r="O1410" s="20" cm="1">
        <f t="array" ref="O1410">IFERROR(INDEX(tblConsorcios[Parcela Mensal (R$)],MOD($J1410,ROWS(tblConsorcios[Produto]))+1),"")</f>
        <v>2497.91</v>
      </c>
      <c r="P1410" s="20" t="str" cm="1">
        <f t="array" ref="P1410">IFERROR(INDEX(tblClientes[Dividendo Mensal (R$)],INT($J1410/ROWS(tblConsorcios[Produto]))+1),"")</f>
        <v/>
      </c>
      <c r="Q1410" s="20" t="str">
        <f t="shared" si="64"/>
        <v/>
      </c>
      <c r="R1410">
        <f t="shared" si="65"/>
        <v>0</v>
      </c>
    </row>
    <row r="1411" spans="10:18" x14ac:dyDescent="0.2">
      <c r="J1411">
        <f t="shared" ref="J1411:J1474" si="66">ROW()-2</f>
        <v>1409</v>
      </c>
      <c r="K1411" t="str" cm="1">
        <f t="array" ref="K1411">IFERROR(INDEX(tblClientes[Cliente],INT($J1411/ROWS(tblConsorcios[Produto]))+1),"")</f>
        <v/>
      </c>
      <c r="L1411" t="str" cm="1">
        <f t="array" ref="L1411">IFERROR(INDEX(tblConsorcios[Produto],MOD($J1411,ROWS(tblConsorcios[Produto]))+1),"")</f>
        <v>Imóvel IE430 – 200m</v>
      </c>
      <c r="M1411" s="20" cm="1">
        <f t="array" ref="M1411">IFERROR(INDEX(tblConsorcios[Valor da Carta (R$)],MOD($J1411,ROWS(tblConsorcios[Produto]))+1),"")</f>
        <v>430000</v>
      </c>
      <c r="N1411" s="2" cm="1">
        <f t="array" ref="N1411">IFERROR(INDEX(tblConsorcios[Prazo (meses)],MOD($J1411,ROWS(tblConsorcios[Produto]))+1),"")</f>
        <v>200</v>
      </c>
      <c r="O1411" s="20" cm="1">
        <f t="array" ref="O1411">IFERROR(INDEX(tblConsorcios[Parcela Mensal (R$)],MOD($J1411,ROWS(tblConsorcios[Produto]))+1),"")</f>
        <v>2726.2</v>
      </c>
      <c r="P1411" s="20" t="str" cm="1">
        <f t="array" ref="P1411">IFERROR(INDEX(tblClientes[Dividendo Mensal (R$)],INT($J1411/ROWS(tblConsorcios[Produto]))+1),"")</f>
        <v/>
      </c>
      <c r="Q1411" s="20" t="str">
        <f t="shared" ref="Q1411:Q1474" si="67">IF(AND(ISNUMBER(O1411),ISNUMBER(P1411)),P1411-O1411,"")</f>
        <v/>
      </c>
      <c r="R1411">
        <f t="shared" ref="R1411:R1474" si="68">IF(AND(ISNUMBER(O1411),ISNUMBER(P1411),O1411&lt;=P1411),1,0)</f>
        <v>0</v>
      </c>
    </row>
    <row r="1412" spans="10:18" x14ac:dyDescent="0.2">
      <c r="J1412">
        <f t="shared" si="66"/>
        <v>1410</v>
      </c>
      <c r="K1412" t="str" cm="1">
        <f t="array" ref="K1412">IFERROR(INDEX(tblClientes[Cliente],INT($J1412/ROWS(tblConsorcios[Produto]))+1),"")</f>
        <v/>
      </c>
      <c r="L1412" t="str" cm="1">
        <f t="array" ref="L1412">IFERROR(INDEX(tblConsorcios[Produto],MOD($J1412,ROWS(tblConsorcios[Produto]))+1),"")</f>
        <v>Imóvel IE400 – 240m</v>
      </c>
      <c r="M1412" s="20" cm="1">
        <f t="array" ref="M1412">IFERROR(INDEX(tblConsorcios[Valor da Carta (R$)],MOD($J1412,ROWS(tblConsorcios[Produto]))+1),"")</f>
        <v>400000</v>
      </c>
      <c r="N1412" s="2" cm="1">
        <f t="array" ref="N1412">IFERROR(INDEX(tblConsorcios[Prazo (meses)],MOD($J1412,ROWS(tblConsorcios[Produto]))+1),"")</f>
        <v>240</v>
      </c>
      <c r="O1412" s="20" cm="1">
        <f t="array" ref="O1412">IFERROR(INDEX(tblConsorcios[Parcela Mensal (R$)],MOD($J1412,ROWS(tblConsorcios[Produto]))+1),"")</f>
        <v>2146.67</v>
      </c>
      <c r="P1412" s="20" t="str" cm="1">
        <f t="array" ref="P1412">IFERROR(INDEX(tblClientes[Dividendo Mensal (R$)],INT($J1412/ROWS(tblConsorcios[Produto]))+1),"")</f>
        <v/>
      </c>
      <c r="Q1412" s="20" t="str">
        <f t="shared" si="67"/>
        <v/>
      </c>
      <c r="R1412">
        <f t="shared" si="68"/>
        <v>0</v>
      </c>
    </row>
    <row r="1413" spans="10:18" x14ac:dyDescent="0.2">
      <c r="J1413">
        <f t="shared" si="66"/>
        <v>1411</v>
      </c>
      <c r="K1413" t="str" cm="1">
        <f t="array" ref="K1413">IFERROR(INDEX(tblClientes[Cliente],INT($J1413/ROWS(tblConsorcios[Produto]))+1),"")</f>
        <v/>
      </c>
      <c r="L1413" t="str" cm="1">
        <f t="array" ref="L1413">IFERROR(INDEX(tblConsorcios[Produto],MOD($J1413,ROWS(tblConsorcios[Produto]))+1),"")</f>
        <v>Imóvel IE400 – 220m</v>
      </c>
      <c r="M1413" s="20" cm="1">
        <f t="array" ref="M1413">IFERROR(INDEX(tblConsorcios[Valor da Carta (R$)],MOD($J1413,ROWS(tblConsorcios[Produto]))+1),"")</f>
        <v>400000</v>
      </c>
      <c r="N1413" s="2" cm="1">
        <f t="array" ref="N1413">IFERROR(INDEX(tblConsorcios[Prazo (meses)],MOD($J1413,ROWS(tblConsorcios[Produto]))+1),"")</f>
        <v>220</v>
      </c>
      <c r="O1413" s="20" cm="1">
        <f t="array" ref="O1413">IFERROR(INDEX(tblConsorcios[Parcela Mensal (R$)],MOD($J1413,ROWS(tblConsorcios[Produto]))+1),"")</f>
        <v>2323.64</v>
      </c>
      <c r="P1413" s="20" t="str" cm="1">
        <f t="array" ref="P1413">IFERROR(INDEX(tblClientes[Dividendo Mensal (R$)],INT($J1413/ROWS(tblConsorcios[Produto]))+1),"")</f>
        <v/>
      </c>
      <c r="Q1413" s="20" t="str">
        <f t="shared" si="67"/>
        <v/>
      </c>
      <c r="R1413">
        <f t="shared" si="68"/>
        <v>0</v>
      </c>
    </row>
    <row r="1414" spans="10:18" x14ac:dyDescent="0.2">
      <c r="J1414">
        <f t="shared" si="66"/>
        <v>1412</v>
      </c>
      <c r="K1414" t="str" cm="1">
        <f t="array" ref="K1414">IFERROR(INDEX(tblClientes[Cliente],INT($J1414/ROWS(tblConsorcios[Produto]))+1),"")</f>
        <v/>
      </c>
      <c r="L1414" t="str" cm="1">
        <f t="array" ref="L1414">IFERROR(INDEX(tblConsorcios[Produto],MOD($J1414,ROWS(tblConsorcios[Produto]))+1),"")</f>
        <v>Imóvel IE400 – 200m</v>
      </c>
      <c r="M1414" s="20" cm="1">
        <f t="array" ref="M1414">IFERROR(INDEX(tblConsorcios[Valor da Carta (R$)],MOD($J1414,ROWS(tblConsorcios[Produto]))+1),"")</f>
        <v>400000</v>
      </c>
      <c r="N1414" s="2" cm="1">
        <f t="array" ref="N1414">IFERROR(INDEX(tblConsorcios[Prazo (meses)],MOD($J1414,ROWS(tblConsorcios[Produto]))+1),"")</f>
        <v>200</v>
      </c>
      <c r="O1414" s="20" cm="1">
        <f t="array" ref="O1414">IFERROR(INDEX(tblConsorcios[Parcela Mensal (R$)],MOD($J1414,ROWS(tblConsorcios[Produto]))+1),"")</f>
        <v>2536</v>
      </c>
      <c r="P1414" s="20" t="str" cm="1">
        <f t="array" ref="P1414">IFERROR(INDEX(tblClientes[Dividendo Mensal (R$)],INT($J1414/ROWS(tblConsorcios[Produto]))+1),"")</f>
        <v/>
      </c>
      <c r="Q1414" s="20" t="str">
        <f t="shared" si="67"/>
        <v/>
      </c>
      <c r="R1414">
        <f t="shared" si="68"/>
        <v>0</v>
      </c>
    </row>
    <row r="1415" spans="10:18" x14ac:dyDescent="0.2">
      <c r="J1415">
        <f t="shared" si="66"/>
        <v>1413</v>
      </c>
      <c r="K1415" t="str" cm="1">
        <f t="array" ref="K1415">IFERROR(INDEX(tblClientes[Cliente],INT($J1415/ROWS(tblConsorcios[Produto]))+1),"")</f>
        <v/>
      </c>
      <c r="L1415" t="str" cm="1">
        <f t="array" ref="L1415">IFERROR(INDEX(tblConsorcios[Produto],MOD($J1415,ROWS(tblConsorcios[Produto]))+1),"")</f>
        <v>Imóvel IE380 – 240m</v>
      </c>
      <c r="M1415" s="20" cm="1">
        <f t="array" ref="M1415">IFERROR(INDEX(tblConsorcios[Valor da Carta (R$)],MOD($J1415,ROWS(tblConsorcios[Produto]))+1),"")</f>
        <v>380000</v>
      </c>
      <c r="N1415" s="2" cm="1">
        <f t="array" ref="N1415">IFERROR(INDEX(tblConsorcios[Prazo (meses)],MOD($J1415,ROWS(tblConsorcios[Produto]))+1),"")</f>
        <v>240</v>
      </c>
      <c r="O1415" s="20" cm="1">
        <f t="array" ref="O1415">IFERROR(INDEX(tblConsorcios[Parcela Mensal (R$)],MOD($J1415,ROWS(tblConsorcios[Produto]))+1),"")</f>
        <v>2039.33</v>
      </c>
      <c r="P1415" s="20" t="str" cm="1">
        <f t="array" ref="P1415">IFERROR(INDEX(tblClientes[Dividendo Mensal (R$)],INT($J1415/ROWS(tblConsorcios[Produto]))+1),"")</f>
        <v/>
      </c>
      <c r="Q1415" s="20" t="str">
        <f t="shared" si="67"/>
        <v/>
      </c>
      <c r="R1415">
        <f t="shared" si="68"/>
        <v>0</v>
      </c>
    </row>
    <row r="1416" spans="10:18" x14ac:dyDescent="0.2">
      <c r="J1416">
        <f t="shared" si="66"/>
        <v>1414</v>
      </c>
      <c r="K1416" t="str" cm="1">
        <f t="array" ref="K1416">IFERROR(INDEX(tblClientes[Cliente],INT($J1416/ROWS(tblConsorcios[Produto]))+1),"")</f>
        <v/>
      </c>
      <c r="L1416" t="str" cm="1">
        <f t="array" ref="L1416">IFERROR(INDEX(tblConsorcios[Produto],MOD($J1416,ROWS(tblConsorcios[Produto]))+1),"")</f>
        <v>Imóvel IE380 – 220m</v>
      </c>
      <c r="M1416" s="20" cm="1">
        <f t="array" ref="M1416">IFERROR(INDEX(tblConsorcios[Valor da Carta (R$)],MOD($J1416,ROWS(tblConsorcios[Produto]))+1),"")</f>
        <v>380000</v>
      </c>
      <c r="N1416" s="2" cm="1">
        <f t="array" ref="N1416">IFERROR(INDEX(tblConsorcios[Prazo (meses)],MOD($J1416,ROWS(tblConsorcios[Produto]))+1),"")</f>
        <v>220</v>
      </c>
      <c r="O1416" s="20" cm="1">
        <f t="array" ref="O1416">IFERROR(INDEX(tblConsorcios[Parcela Mensal (R$)],MOD($J1416,ROWS(tblConsorcios[Produto]))+1),"")</f>
        <v>2207.4499999999998</v>
      </c>
      <c r="P1416" s="20" t="str" cm="1">
        <f t="array" ref="P1416">IFERROR(INDEX(tblClientes[Dividendo Mensal (R$)],INT($J1416/ROWS(tblConsorcios[Produto]))+1),"")</f>
        <v/>
      </c>
      <c r="Q1416" s="20" t="str">
        <f t="shared" si="67"/>
        <v/>
      </c>
      <c r="R1416">
        <f t="shared" si="68"/>
        <v>0</v>
      </c>
    </row>
    <row r="1417" spans="10:18" x14ac:dyDescent="0.2">
      <c r="J1417">
        <f t="shared" si="66"/>
        <v>1415</v>
      </c>
      <c r="K1417" t="str" cm="1">
        <f t="array" ref="K1417">IFERROR(INDEX(tblClientes[Cliente],INT($J1417/ROWS(tblConsorcios[Produto]))+1),"")</f>
        <v/>
      </c>
      <c r="L1417" t="str" cm="1">
        <f t="array" ref="L1417">IFERROR(INDEX(tblConsorcios[Produto],MOD($J1417,ROWS(tblConsorcios[Produto]))+1),"")</f>
        <v>Imóvel IE380 – 200m</v>
      </c>
      <c r="M1417" s="20" cm="1">
        <f t="array" ref="M1417">IFERROR(INDEX(tblConsorcios[Valor da Carta (R$)],MOD($J1417,ROWS(tblConsorcios[Produto]))+1),"")</f>
        <v>380000</v>
      </c>
      <c r="N1417" s="2" cm="1">
        <f t="array" ref="N1417">IFERROR(INDEX(tblConsorcios[Prazo (meses)],MOD($J1417,ROWS(tblConsorcios[Produto]))+1),"")</f>
        <v>200</v>
      </c>
      <c r="O1417" s="20" cm="1">
        <f t="array" ref="O1417">IFERROR(INDEX(tblConsorcios[Parcela Mensal (R$)],MOD($J1417,ROWS(tblConsorcios[Produto]))+1),"")</f>
        <v>2409.1999999999998</v>
      </c>
      <c r="P1417" s="20" t="str" cm="1">
        <f t="array" ref="P1417">IFERROR(INDEX(tblClientes[Dividendo Mensal (R$)],INT($J1417/ROWS(tblConsorcios[Produto]))+1),"")</f>
        <v/>
      </c>
      <c r="Q1417" s="20" t="str">
        <f t="shared" si="67"/>
        <v/>
      </c>
      <c r="R1417">
        <f t="shared" si="68"/>
        <v>0</v>
      </c>
    </row>
    <row r="1418" spans="10:18" x14ac:dyDescent="0.2">
      <c r="J1418">
        <f t="shared" si="66"/>
        <v>1416</v>
      </c>
      <c r="K1418" t="str" cm="1">
        <f t="array" ref="K1418">IFERROR(INDEX(tblClientes[Cliente],INT($J1418/ROWS(tblConsorcios[Produto]))+1),"")</f>
        <v/>
      </c>
      <c r="L1418" t="str" cm="1">
        <f t="array" ref="L1418">IFERROR(INDEX(tblConsorcios[Produto],MOD($J1418,ROWS(tblConsorcios[Produto]))+1),"")</f>
        <v>Imóvel IE350 – 240m</v>
      </c>
      <c r="M1418" s="20" cm="1">
        <f t="array" ref="M1418">IFERROR(INDEX(tblConsorcios[Valor da Carta (R$)],MOD($J1418,ROWS(tblConsorcios[Produto]))+1),"")</f>
        <v>350000</v>
      </c>
      <c r="N1418" s="2" cm="1">
        <f t="array" ref="N1418">IFERROR(INDEX(tblConsorcios[Prazo (meses)],MOD($J1418,ROWS(tblConsorcios[Produto]))+1),"")</f>
        <v>240</v>
      </c>
      <c r="O1418" s="20" cm="1">
        <f t="array" ref="O1418">IFERROR(INDEX(tblConsorcios[Parcela Mensal (R$)],MOD($J1418,ROWS(tblConsorcios[Produto]))+1),"")</f>
        <v>1878.33</v>
      </c>
      <c r="P1418" s="20" t="str" cm="1">
        <f t="array" ref="P1418">IFERROR(INDEX(tblClientes[Dividendo Mensal (R$)],INT($J1418/ROWS(tblConsorcios[Produto]))+1),"")</f>
        <v/>
      </c>
      <c r="Q1418" s="20" t="str">
        <f t="shared" si="67"/>
        <v/>
      </c>
      <c r="R1418">
        <f t="shared" si="68"/>
        <v>0</v>
      </c>
    </row>
    <row r="1419" spans="10:18" x14ac:dyDescent="0.2">
      <c r="J1419">
        <f t="shared" si="66"/>
        <v>1417</v>
      </c>
      <c r="K1419" t="str" cm="1">
        <f t="array" ref="K1419">IFERROR(INDEX(tblClientes[Cliente],INT($J1419/ROWS(tblConsorcios[Produto]))+1),"")</f>
        <v/>
      </c>
      <c r="L1419" t="str" cm="1">
        <f t="array" ref="L1419">IFERROR(INDEX(tblConsorcios[Produto],MOD($J1419,ROWS(tblConsorcios[Produto]))+1),"")</f>
        <v>Imóvel IE350 – 220m</v>
      </c>
      <c r="M1419" s="20" cm="1">
        <f t="array" ref="M1419">IFERROR(INDEX(tblConsorcios[Valor da Carta (R$)],MOD($J1419,ROWS(tblConsorcios[Produto]))+1),"")</f>
        <v>350000</v>
      </c>
      <c r="N1419" s="2" cm="1">
        <f t="array" ref="N1419">IFERROR(INDEX(tblConsorcios[Prazo (meses)],MOD($J1419,ROWS(tblConsorcios[Produto]))+1),"")</f>
        <v>220</v>
      </c>
      <c r="O1419" s="20" cm="1">
        <f t="array" ref="O1419">IFERROR(INDEX(tblConsorcios[Parcela Mensal (R$)],MOD($J1419,ROWS(tblConsorcios[Produto]))+1),"")</f>
        <v>2033.18</v>
      </c>
      <c r="P1419" s="20" t="str" cm="1">
        <f t="array" ref="P1419">IFERROR(INDEX(tblClientes[Dividendo Mensal (R$)],INT($J1419/ROWS(tblConsorcios[Produto]))+1),"")</f>
        <v/>
      </c>
      <c r="Q1419" s="20" t="str">
        <f t="shared" si="67"/>
        <v/>
      </c>
      <c r="R1419">
        <f t="shared" si="68"/>
        <v>0</v>
      </c>
    </row>
    <row r="1420" spans="10:18" x14ac:dyDescent="0.2">
      <c r="J1420">
        <f t="shared" si="66"/>
        <v>1418</v>
      </c>
      <c r="K1420" t="str" cm="1">
        <f t="array" ref="K1420">IFERROR(INDEX(tblClientes[Cliente],INT($J1420/ROWS(tblConsorcios[Produto]))+1),"")</f>
        <v/>
      </c>
      <c r="L1420" t="str" cm="1">
        <f t="array" ref="L1420">IFERROR(INDEX(tblConsorcios[Produto],MOD($J1420,ROWS(tblConsorcios[Produto]))+1),"")</f>
        <v>Imóvel IE350 – 200m</v>
      </c>
      <c r="M1420" s="20" cm="1">
        <f t="array" ref="M1420">IFERROR(INDEX(tblConsorcios[Valor da Carta (R$)],MOD($J1420,ROWS(tblConsorcios[Produto]))+1),"")</f>
        <v>350000</v>
      </c>
      <c r="N1420" s="2" cm="1">
        <f t="array" ref="N1420">IFERROR(INDEX(tblConsorcios[Prazo (meses)],MOD($J1420,ROWS(tblConsorcios[Produto]))+1),"")</f>
        <v>200</v>
      </c>
      <c r="O1420" s="20" cm="1">
        <f t="array" ref="O1420">IFERROR(INDEX(tblConsorcios[Parcela Mensal (R$)],MOD($J1420,ROWS(tblConsorcios[Produto]))+1),"")</f>
        <v>2219</v>
      </c>
      <c r="P1420" s="20" t="str" cm="1">
        <f t="array" ref="P1420">IFERROR(INDEX(tblClientes[Dividendo Mensal (R$)],INT($J1420/ROWS(tblConsorcios[Produto]))+1),"")</f>
        <v/>
      </c>
      <c r="Q1420" s="20" t="str">
        <f t="shared" si="67"/>
        <v/>
      </c>
      <c r="R1420">
        <f t="shared" si="68"/>
        <v>0</v>
      </c>
    </row>
    <row r="1421" spans="10:18" x14ac:dyDescent="0.2">
      <c r="J1421">
        <f t="shared" si="66"/>
        <v>1419</v>
      </c>
      <c r="K1421" t="str" cm="1">
        <f t="array" ref="K1421">IFERROR(INDEX(tblClientes[Cliente],INT($J1421/ROWS(tblConsorcios[Produto]))+1),"")</f>
        <v/>
      </c>
      <c r="L1421" t="str" cm="1">
        <f t="array" ref="L1421">IFERROR(INDEX(tblConsorcios[Produto],MOD($J1421,ROWS(tblConsorcios[Produto]))+1),"")</f>
        <v>Imóvel IE330 – 240m</v>
      </c>
      <c r="M1421" s="20" cm="1">
        <f t="array" ref="M1421">IFERROR(INDEX(tblConsorcios[Valor da Carta (R$)],MOD($J1421,ROWS(tblConsorcios[Produto]))+1),"")</f>
        <v>330000</v>
      </c>
      <c r="N1421" s="2" cm="1">
        <f t="array" ref="N1421">IFERROR(INDEX(tblConsorcios[Prazo (meses)],MOD($J1421,ROWS(tblConsorcios[Produto]))+1),"")</f>
        <v>240</v>
      </c>
      <c r="O1421" s="20" cm="1">
        <f t="array" ref="O1421">IFERROR(INDEX(tblConsorcios[Parcela Mensal (R$)],MOD($J1421,ROWS(tblConsorcios[Produto]))+1),"")</f>
        <v>1771</v>
      </c>
      <c r="P1421" s="20" t="str" cm="1">
        <f t="array" ref="P1421">IFERROR(INDEX(tblClientes[Dividendo Mensal (R$)],INT($J1421/ROWS(tblConsorcios[Produto]))+1),"")</f>
        <v/>
      </c>
      <c r="Q1421" s="20" t="str">
        <f t="shared" si="67"/>
        <v/>
      </c>
      <c r="R1421">
        <f t="shared" si="68"/>
        <v>0</v>
      </c>
    </row>
    <row r="1422" spans="10:18" x14ac:dyDescent="0.2">
      <c r="J1422">
        <f t="shared" si="66"/>
        <v>1420</v>
      </c>
      <c r="K1422" t="str" cm="1">
        <f t="array" ref="K1422">IFERROR(INDEX(tblClientes[Cliente],INT($J1422/ROWS(tblConsorcios[Produto]))+1),"")</f>
        <v/>
      </c>
      <c r="L1422" t="str" cm="1">
        <f t="array" ref="L1422">IFERROR(INDEX(tblConsorcios[Produto],MOD($J1422,ROWS(tblConsorcios[Produto]))+1),"")</f>
        <v>Imóvel IE330 – 220m</v>
      </c>
      <c r="M1422" s="20" cm="1">
        <f t="array" ref="M1422">IFERROR(INDEX(tblConsorcios[Valor da Carta (R$)],MOD($J1422,ROWS(tblConsorcios[Produto]))+1),"")</f>
        <v>330000</v>
      </c>
      <c r="N1422" s="2" cm="1">
        <f t="array" ref="N1422">IFERROR(INDEX(tblConsorcios[Prazo (meses)],MOD($J1422,ROWS(tblConsorcios[Produto]))+1),"")</f>
        <v>220</v>
      </c>
      <c r="O1422" s="20" cm="1">
        <f t="array" ref="O1422">IFERROR(INDEX(tblConsorcios[Parcela Mensal (R$)],MOD($J1422,ROWS(tblConsorcios[Produto]))+1),"")</f>
        <v>1917</v>
      </c>
      <c r="P1422" s="20" t="str" cm="1">
        <f t="array" ref="P1422">IFERROR(INDEX(tblClientes[Dividendo Mensal (R$)],INT($J1422/ROWS(tblConsorcios[Produto]))+1),"")</f>
        <v/>
      </c>
      <c r="Q1422" s="20" t="str">
        <f t="shared" si="67"/>
        <v/>
      </c>
      <c r="R1422">
        <f t="shared" si="68"/>
        <v>0</v>
      </c>
    </row>
    <row r="1423" spans="10:18" x14ac:dyDescent="0.2">
      <c r="J1423">
        <f t="shared" si="66"/>
        <v>1421</v>
      </c>
      <c r="K1423" t="str" cm="1">
        <f t="array" ref="K1423">IFERROR(INDEX(tblClientes[Cliente],INT($J1423/ROWS(tblConsorcios[Produto]))+1),"")</f>
        <v/>
      </c>
      <c r="L1423" t="str" cm="1">
        <f t="array" ref="L1423">IFERROR(INDEX(tblConsorcios[Produto],MOD($J1423,ROWS(tblConsorcios[Produto]))+1),"")</f>
        <v>Imóvel IE330 – 200m</v>
      </c>
      <c r="M1423" s="20" cm="1">
        <f t="array" ref="M1423">IFERROR(INDEX(tblConsorcios[Valor da Carta (R$)],MOD($J1423,ROWS(tblConsorcios[Produto]))+1),"")</f>
        <v>330000</v>
      </c>
      <c r="N1423" s="2" cm="1">
        <f t="array" ref="N1423">IFERROR(INDEX(tblConsorcios[Prazo (meses)],MOD($J1423,ROWS(tblConsorcios[Produto]))+1),"")</f>
        <v>200</v>
      </c>
      <c r="O1423" s="20" cm="1">
        <f t="array" ref="O1423">IFERROR(INDEX(tblConsorcios[Parcela Mensal (R$)],MOD($J1423,ROWS(tblConsorcios[Produto]))+1),"")</f>
        <v>2092.1999999999998</v>
      </c>
      <c r="P1423" s="20" t="str" cm="1">
        <f t="array" ref="P1423">IFERROR(INDEX(tblClientes[Dividendo Mensal (R$)],INT($J1423/ROWS(tblConsorcios[Produto]))+1),"")</f>
        <v/>
      </c>
      <c r="Q1423" s="20" t="str">
        <f t="shared" si="67"/>
        <v/>
      </c>
      <c r="R1423">
        <f t="shared" si="68"/>
        <v>0</v>
      </c>
    </row>
    <row r="1424" spans="10:18" x14ac:dyDescent="0.2">
      <c r="J1424">
        <f t="shared" si="66"/>
        <v>1422</v>
      </c>
      <c r="K1424" t="str" cm="1">
        <f t="array" ref="K1424">IFERROR(INDEX(tblClientes[Cliente],INT($J1424/ROWS(tblConsorcios[Produto]))+1),"")</f>
        <v/>
      </c>
      <c r="L1424" t="str" cm="1">
        <f t="array" ref="L1424">IFERROR(INDEX(tblConsorcios[Produto],MOD($J1424,ROWS(tblConsorcios[Produto]))+1),"")</f>
        <v>Imóvel IE300 – 240m</v>
      </c>
      <c r="M1424" s="20" cm="1">
        <f t="array" ref="M1424">IFERROR(INDEX(tblConsorcios[Valor da Carta (R$)],MOD($J1424,ROWS(tblConsorcios[Produto]))+1),"")</f>
        <v>300000</v>
      </c>
      <c r="N1424" s="2" cm="1">
        <f t="array" ref="N1424">IFERROR(INDEX(tblConsorcios[Prazo (meses)],MOD($J1424,ROWS(tblConsorcios[Produto]))+1),"")</f>
        <v>240</v>
      </c>
      <c r="O1424" s="20" cm="1">
        <f t="array" ref="O1424">IFERROR(INDEX(tblConsorcios[Parcela Mensal (R$)],MOD($J1424,ROWS(tblConsorcios[Produto]))+1),"")</f>
        <v>1610</v>
      </c>
      <c r="P1424" s="20" t="str" cm="1">
        <f t="array" ref="P1424">IFERROR(INDEX(tblClientes[Dividendo Mensal (R$)],INT($J1424/ROWS(tblConsorcios[Produto]))+1),"")</f>
        <v/>
      </c>
      <c r="Q1424" s="20" t="str">
        <f t="shared" si="67"/>
        <v/>
      </c>
      <c r="R1424">
        <f t="shared" si="68"/>
        <v>0</v>
      </c>
    </row>
    <row r="1425" spans="10:18" x14ac:dyDescent="0.2">
      <c r="J1425">
        <f t="shared" si="66"/>
        <v>1423</v>
      </c>
      <c r="K1425" t="str" cm="1">
        <f t="array" ref="K1425">IFERROR(INDEX(tblClientes[Cliente],INT($J1425/ROWS(tblConsorcios[Produto]))+1),"")</f>
        <v/>
      </c>
      <c r="L1425" t="str" cm="1">
        <f t="array" ref="L1425">IFERROR(INDEX(tblConsorcios[Produto],MOD($J1425,ROWS(tblConsorcios[Produto]))+1),"")</f>
        <v>Imóvel IE300 – 220m</v>
      </c>
      <c r="M1425" s="20" cm="1">
        <f t="array" ref="M1425">IFERROR(INDEX(tblConsorcios[Valor da Carta (R$)],MOD($J1425,ROWS(tblConsorcios[Produto]))+1),"")</f>
        <v>300000</v>
      </c>
      <c r="N1425" s="2" cm="1">
        <f t="array" ref="N1425">IFERROR(INDEX(tblConsorcios[Prazo (meses)],MOD($J1425,ROWS(tblConsorcios[Produto]))+1),"")</f>
        <v>220</v>
      </c>
      <c r="O1425" s="20" cm="1">
        <f t="array" ref="O1425">IFERROR(INDEX(tblConsorcios[Parcela Mensal (R$)],MOD($J1425,ROWS(tblConsorcios[Produto]))+1),"")</f>
        <v>1742.73</v>
      </c>
      <c r="P1425" s="20" t="str" cm="1">
        <f t="array" ref="P1425">IFERROR(INDEX(tblClientes[Dividendo Mensal (R$)],INT($J1425/ROWS(tblConsorcios[Produto]))+1),"")</f>
        <v/>
      </c>
      <c r="Q1425" s="20" t="str">
        <f t="shared" si="67"/>
        <v/>
      </c>
      <c r="R1425">
        <f t="shared" si="68"/>
        <v>0</v>
      </c>
    </row>
    <row r="1426" spans="10:18" x14ac:dyDescent="0.2">
      <c r="J1426">
        <f t="shared" si="66"/>
        <v>1424</v>
      </c>
      <c r="K1426" t="str" cm="1">
        <f t="array" ref="K1426">IFERROR(INDEX(tblClientes[Cliente],INT($J1426/ROWS(tblConsorcios[Produto]))+1),"")</f>
        <v/>
      </c>
      <c r="L1426" t="str" cm="1">
        <f t="array" ref="L1426">IFERROR(INDEX(tblConsorcios[Produto],MOD($J1426,ROWS(tblConsorcios[Produto]))+1),"")</f>
        <v>Imóvel IE300 – 200m</v>
      </c>
      <c r="M1426" s="20" cm="1">
        <f t="array" ref="M1426">IFERROR(INDEX(tblConsorcios[Valor da Carta (R$)],MOD($J1426,ROWS(tblConsorcios[Produto]))+1),"")</f>
        <v>300000</v>
      </c>
      <c r="N1426" s="2" cm="1">
        <f t="array" ref="N1426">IFERROR(INDEX(tblConsorcios[Prazo (meses)],MOD($J1426,ROWS(tblConsorcios[Produto]))+1),"")</f>
        <v>200</v>
      </c>
      <c r="O1426" s="20" cm="1">
        <f t="array" ref="O1426">IFERROR(INDEX(tblConsorcios[Parcela Mensal (R$)],MOD($J1426,ROWS(tblConsorcios[Produto]))+1),"")</f>
        <v>1902</v>
      </c>
      <c r="P1426" s="20" t="str" cm="1">
        <f t="array" ref="P1426">IFERROR(INDEX(tblClientes[Dividendo Mensal (R$)],INT($J1426/ROWS(tblConsorcios[Produto]))+1),"")</f>
        <v/>
      </c>
      <c r="Q1426" s="20" t="str">
        <f t="shared" si="67"/>
        <v/>
      </c>
      <c r="R1426">
        <f t="shared" si="68"/>
        <v>0</v>
      </c>
    </row>
    <row r="1427" spans="10:18" x14ac:dyDescent="0.2">
      <c r="J1427">
        <f t="shared" si="66"/>
        <v>1425</v>
      </c>
      <c r="K1427" t="str" cm="1">
        <f t="array" ref="K1427">IFERROR(INDEX(tblClientes[Cliente],INT($J1427/ROWS(tblConsorcios[Produto]))+1),"")</f>
        <v/>
      </c>
      <c r="L1427" t="str" cm="1">
        <f t="array" ref="L1427">IFERROR(INDEX(tblConsorcios[Produto],MOD($J1427,ROWS(tblConsorcios[Produto]))+1),"")</f>
        <v>Imóvel IE240 – 240m</v>
      </c>
      <c r="M1427" s="20" cm="1">
        <f t="array" ref="M1427">IFERROR(INDEX(tblConsorcios[Valor da Carta (R$)],MOD($J1427,ROWS(tblConsorcios[Produto]))+1),"")</f>
        <v>240000</v>
      </c>
      <c r="N1427" s="2" cm="1">
        <f t="array" ref="N1427">IFERROR(INDEX(tblConsorcios[Prazo (meses)],MOD($J1427,ROWS(tblConsorcios[Produto]))+1),"")</f>
        <v>240</v>
      </c>
      <c r="O1427" s="20" cm="1">
        <f t="array" ref="O1427">IFERROR(INDEX(tblConsorcios[Parcela Mensal (R$)],MOD($J1427,ROWS(tblConsorcios[Produto]))+1),"")</f>
        <v>1288</v>
      </c>
      <c r="P1427" s="20" t="str" cm="1">
        <f t="array" ref="P1427">IFERROR(INDEX(tblClientes[Dividendo Mensal (R$)],INT($J1427/ROWS(tblConsorcios[Produto]))+1),"")</f>
        <v/>
      </c>
      <c r="Q1427" s="20" t="str">
        <f t="shared" si="67"/>
        <v/>
      </c>
      <c r="R1427">
        <f t="shared" si="68"/>
        <v>0</v>
      </c>
    </row>
    <row r="1428" spans="10:18" x14ac:dyDescent="0.2">
      <c r="J1428">
        <f t="shared" si="66"/>
        <v>1426</v>
      </c>
      <c r="K1428" t="str" cm="1">
        <f t="array" ref="K1428">IFERROR(INDEX(tblClientes[Cliente],INT($J1428/ROWS(tblConsorcios[Produto]))+1),"")</f>
        <v/>
      </c>
      <c r="L1428" t="str" cm="1">
        <f t="array" ref="L1428">IFERROR(INDEX(tblConsorcios[Produto],MOD($J1428,ROWS(tblConsorcios[Produto]))+1),"")</f>
        <v>Imóvel IE240 – 220m</v>
      </c>
      <c r="M1428" s="20" cm="1">
        <f t="array" ref="M1428">IFERROR(INDEX(tblConsorcios[Valor da Carta (R$)],MOD($J1428,ROWS(tblConsorcios[Produto]))+1),"")</f>
        <v>240000</v>
      </c>
      <c r="N1428" s="2" cm="1">
        <f t="array" ref="N1428">IFERROR(INDEX(tblConsorcios[Prazo (meses)],MOD($J1428,ROWS(tblConsorcios[Produto]))+1),"")</f>
        <v>220</v>
      </c>
      <c r="O1428" s="20" cm="1">
        <f t="array" ref="O1428">IFERROR(INDEX(tblConsorcios[Parcela Mensal (R$)],MOD($J1428,ROWS(tblConsorcios[Produto]))+1),"")</f>
        <v>1394.18</v>
      </c>
      <c r="P1428" s="20" t="str" cm="1">
        <f t="array" ref="P1428">IFERROR(INDEX(tblClientes[Dividendo Mensal (R$)],INT($J1428/ROWS(tblConsorcios[Produto]))+1),"")</f>
        <v/>
      </c>
      <c r="Q1428" s="20" t="str">
        <f t="shared" si="67"/>
        <v/>
      </c>
      <c r="R1428">
        <f t="shared" si="68"/>
        <v>0</v>
      </c>
    </row>
    <row r="1429" spans="10:18" x14ac:dyDescent="0.2">
      <c r="J1429">
        <f t="shared" si="66"/>
        <v>1427</v>
      </c>
      <c r="K1429" t="str" cm="1">
        <f t="array" ref="K1429">IFERROR(INDEX(tblClientes[Cliente],INT($J1429/ROWS(tblConsorcios[Produto]))+1),"")</f>
        <v/>
      </c>
      <c r="L1429" t="str" cm="1">
        <f t="array" ref="L1429">IFERROR(INDEX(tblConsorcios[Produto],MOD($J1429,ROWS(tblConsorcios[Produto]))+1),"")</f>
        <v>Imóvel IE240 – 200m</v>
      </c>
      <c r="M1429" s="20" cm="1">
        <f t="array" ref="M1429">IFERROR(INDEX(tblConsorcios[Valor da Carta (R$)],MOD($J1429,ROWS(tblConsorcios[Produto]))+1),"")</f>
        <v>240000</v>
      </c>
      <c r="N1429" s="2" cm="1">
        <f t="array" ref="N1429">IFERROR(INDEX(tblConsorcios[Prazo (meses)],MOD($J1429,ROWS(tblConsorcios[Produto]))+1),"")</f>
        <v>200</v>
      </c>
      <c r="O1429" s="20" cm="1">
        <f t="array" ref="O1429">IFERROR(INDEX(tblConsorcios[Parcela Mensal (R$)],MOD($J1429,ROWS(tblConsorcios[Produto]))+1),"")</f>
        <v>1521.6</v>
      </c>
      <c r="P1429" s="20" t="str" cm="1">
        <f t="array" ref="P1429">IFERROR(INDEX(tblClientes[Dividendo Mensal (R$)],INT($J1429/ROWS(tblConsorcios[Produto]))+1),"")</f>
        <v/>
      </c>
      <c r="Q1429" s="20" t="str">
        <f t="shared" si="67"/>
        <v/>
      </c>
      <c r="R1429">
        <f t="shared" si="68"/>
        <v>0</v>
      </c>
    </row>
    <row r="1430" spans="10:18" x14ac:dyDescent="0.2">
      <c r="J1430">
        <f t="shared" si="66"/>
        <v>1428</v>
      </c>
      <c r="K1430" t="str" cm="1">
        <f t="array" ref="K1430">IFERROR(INDEX(tblClientes[Cliente],INT($J1430/ROWS(tblConsorcios[Produto]))+1),"")</f>
        <v/>
      </c>
      <c r="L1430" t="str" cm="1">
        <f t="array" ref="L1430">IFERROR(INDEX(tblConsorcios[Produto],MOD($J1430,ROWS(tblConsorcios[Produto]))+1),"")</f>
        <v>Imóvel IE230 – 240m</v>
      </c>
      <c r="M1430" s="20" cm="1">
        <f t="array" ref="M1430">IFERROR(INDEX(tblConsorcios[Valor da Carta (R$)],MOD($J1430,ROWS(tblConsorcios[Produto]))+1),"")</f>
        <v>230000</v>
      </c>
      <c r="N1430" s="2" cm="1">
        <f t="array" ref="N1430">IFERROR(INDEX(tblConsorcios[Prazo (meses)],MOD($J1430,ROWS(tblConsorcios[Produto]))+1),"")</f>
        <v>240</v>
      </c>
      <c r="O1430" s="20" cm="1">
        <f t="array" ref="O1430">IFERROR(INDEX(tblConsorcios[Parcela Mensal (R$)],MOD($J1430,ROWS(tblConsorcios[Produto]))+1),"")</f>
        <v>1234.33</v>
      </c>
      <c r="P1430" s="20" t="str" cm="1">
        <f t="array" ref="P1430">IFERROR(INDEX(tblClientes[Dividendo Mensal (R$)],INT($J1430/ROWS(tblConsorcios[Produto]))+1),"")</f>
        <v/>
      </c>
      <c r="Q1430" s="20" t="str">
        <f t="shared" si="67"/>
        <v/>
      </c>
      <c r="R1430">
        <f t="shared" si="68"/>
        <v>0</v>
      </c>
    </row>
    <row r="1431" spans="10:18" x14ac:dyDescent="0.2">
      <c r="J1431">
        <f t="shared" si="66"/>
        <v>1429</v>
      </c>
      <c r="K1431" t="str" cm="1">
        <f t="array" ref="K1431">IFERROR(INDEX(tblClientes[Cliente],INT($J1431/ROWS(tblConsorcios[Produto]))+1),"")</f>
        <v/>
      </c>
      <c r="L1431" t="str" cm="1">
        <f t="array" ref="L1431">IFERROR(INDEX(tblConsorcios[Produto],MOD($J1431,ROWS(tblConsorcios[Produto]))+1),"")</f>
        <v>Imóvel IE230 – 220m</v>
      </c>
      <c r="M1431" s="20" cm="1">
        <f t="array" ref="M1431">IFERROR(INDEX(tblConsorcios[Valor da Carta (R$)],MOD($J1431,ROWS(tblConsorcios[Produto]))+1),"")</f>
        <v>230000</v>
      </c>
      <c r="N1431" s="2" cm="1">
        <f t="array" ref="N1431">IFERROR(INDEX(tblConsorcios[Prazo (meses)],MOD($J1431,ROWS(tblConsorcios[Produto]))+1),"")</f>
        <v>220</v>
      </c>
      <c r="O1431" s="20" cm="1">
        <f t="array" ref="O1431">IFERROR(INDEX(tblConsorcios[Parcela Mensal (R$)],MOD($J1431,ROWS(tblConsorcios[Produto]))+1),"")</f>
        <v>1336.09</v>
      </c>
      <c r="P1431" s="20" t="str" cm="1">
        <f t="array" ref="P1431">IFERROR(INDEX(tblClientes[Dividendo Mensal (R$)],INT($J1431/ROWS(tblConsorcios[Produto]))+1),"")</f>
        <v/>
      </c>
      <c r="Q1431" s="20" t="str">
        <f t="shared" si="67"/>
        <v/>
      </c>
      <c r="R1431">
        <f t="shared" si="68"/>
        <v>0</v>
      </c>
    </row>
    <row r="1432" spans="10:18" x14ac:dyDescent="0.2">
      <c r="J1432">
        <f t="shared" si="66"/>
        <v>1430</v>
      </c>
      <c r="K1432" t="str" cm="1">
        <f t="array" ref="K1432">IFERROR(INDEX(tblClientes[Cliente],INT($J1432/ROWS(tblConsorcios[Produto]))+1),"")</f>
        <v/>
      </c>
      <c r="L1432" t="str" cm="1">
        <f t="array" ref="L1432">IFERROR(INDEX(tblConsorcios[Produto],MOD($J1432,ROWS(tblConsorcios[Produto]))+1),"")</f>
        <v>Imóvel IE230 – 200m</v>
      </c>
      <c r="M1432" s="20" cm="1">
        <f t="array" ref="M1432">IFERROR(INDEX(tblConsorcios[Valor da Carta (R$)],MOD($J1432,ROWS(tblConsorcios[Produto]))+1),"")</f>
        <v>230000</v>
      </c>
      <c r="N1432" s="2" cm="1">
        <f t="array" ref="N1432">IFERROR(INDEX(tblConsorcios[Prazo (meses)],MOD($J1432,ROWS(tblConsorcios[Produto]))+1),"")</f>
        <v>200</v>
      </c>
      <c r="O1432" s="20" cm="1">
        <f t="array" ref="O1432">IFERROR(INDEX(tblConsorcios[Parcela Mensal (R$)],MOD($J1432,ROWS(tblConsorcios[Produto]))+1),"")</f>
        <v>1458.2</v>
      </c>
      <c r="P1432" s="20" t="str" cm="1">
        <f t="array" ref="P1432">IFERROR(INDEX(tblClientes[Dividendo Mensal (R$)],INT($J1432/ROWS(tblConsorcios[Produto]))+1),"")</f>
        <v/>
      </c>
      <c r="Q1432" s="20" t="str">
        <f t="shared" si="67"/>
        <v/>
      </c>
      <c r="R1432">
        <f t="shared" si="68"/>
        <v>0</v>
      </c>
    </row>
    <row r="1433" spans="10:18" x14ac:dyDescent="0.2">
      <c r="J1433">
        <f t="shared" si="66"/>
        <v>1431</v>
      </c>
      <c r="K1433" t="str" cm="1">
        <f t="array" ref="K1433">IFERROR(INDEX(tblClientes[Cliente],INT($J1433/ROWS(tblConsorcios[Produto]))+1),"")</f>
        <v/>
      </c>
      <c r="L1433" t="str" cm="1">
        <f t="array" ref="L1433">IFERROR(INDEX(tblConsorcios[Produto],MOD($J1433,ROWS(tblConsorcios[Produto]))+1),"")</f>
        <v>Imóvel IE220 – 240m</v>
      </c>
      <c r="M1433" s="20" cm="1">
        <f t="array" ref="M1433">IFERROR(INDEX(tblConsorcios[Valor da Carta (R$)],MOD($J1433,ROWS(tblConsorcios[Produto]))+1),"")</f>
        <v>220000</v>
      </c>
      <c r="N1433" s="2" cm="1">
        <f t="array" ref="N1433">IFERROR(INDEX(tblConsorcios[Prazo (meses)],MOD($J1433,ROWS(tblConsorcios[Produto]))+1),"")</f>
        <v>240</v>
      </c>
      <c r="O1433" s="20" cm="1">
        <f t="array" ref="O1433">IFERROR(INDEX(tblConsorcios[Parcela Mensal (R$)],MOD($J1433,ROWS(tblConsorcios[Produto]))+1),"")</f>
        <v>1180.67</v>
      </c>
      <c r="P1433" s="20" t="str" cm="1">
        <f t="array" ref="P1433">IFERROR(INDEX(tblClientes[Dividendo Mensal (R$)],INT($J1433/ROWS(tblConsorcios[Produto]))+1),"")</f>
        <v/>
      </c>
      <c r="Q1433" s="20" t="str">
        <f t="shared" si="67"/>
        <v/>
      </c>
      <c r="R1433">
        <f t="shared" si="68"/>
        <v>0</v>
      </c>
    </row>
    <row r="1434" spans="10:18" x14ac:dyDescent="0.2">
      <c r="J1434">
        <f t="shared" si="66"/>
        <v>1432</v>
      </c>
      <c r="K1434" t="str" cm="1">
        <f t="array" ref="K1434">IFERROR(INDEX(tblClientes[Cliente],INT($J1434/ROWS(tblConsorcios[Produto]))+1),"")</f>
        <v/>
      </c>
      <c r="L1434" t="str" cm="1">
        <f t="array" ref="L1434">IFERROR(INDEX(tblConsorcios[Produto],MOD($J1434,ROWS(tblConsorcios[Produto]))+1),"")</f>
        <v>Imóvel IE220 – 220m</v>
      </c>
      <c r="M1434" s="20" cm="1">
        <f t="array" ref="M1434">IFERROR(INDEX(tblConsorcios[Valor da Carta (R$)],MOD($J1434,ROWS(tblConsorcios[Produto]))+1),"")</f>
        <v>220000</v>
      </c>
      <c r="N1434" s="2" cm="1">
        <f t="array" ref="N1434">IFERROR(INDEX(tblConsorcios[Prazo (meses)],MOD($J1434,ROWS(tblConsorcios[Produto]))+1),"")</f>
        <v>220</v>
      </c>
      <c r="O1434" s="20" cm="1">
        <f t="array" ref="O1434">IFERROR(INDEX(tblConsorcios[Parcela Mensal (R$)],MOD($J1434,ROWS(tblConsorcios[Produto]))+1),"")</f>
        <v>1278</v>
      </c>
      <c r="P1434" s="20" t="str" cm="1">
        <f t="array" ref="P1434">IFERROR(INDEX(tblClientes[Dividendo Mensal (R$)],INT($J1434/ROWS(tblConsorcios[Produto]))+1),"")</f>
        <v/>
      </c>
      <c r="Q1434" s="20" t="str">
        <f t="shared" si="67"/>
        <v/>
      </c>
      <c r="R1434">
        <f t="shared" si="68"/>
        <v>0</v>
      </c>
    </row>
    <row r="1435" spans="10:18" x14ac:dyDescent="0.2">
      <c r="J1435">
        <f t="shared" si="66"/>
        <v>1433</v>
      </c>
      <c r="K1435" t="str" cm="1">
        <f t="array" ref="K1435">IFERROR(INDEX(tblClientes[Cliente],INT($J1435/ROWS(tblConsorcios[Produto]))+1),"")</f>
        <v/>
      </c>
      <c r="L1435" t="str" cm="1">
        <f t="array" ref="L1435">IFERROR(INDEX(tblConsorcios[Produto],MOD($J1435,ROWS(tblConsorcios[Produto]))+1),"")</f>
        <v>Imóvel IE220 – 200m</v>
      </c>
      <c r="M1435" s="20" cm="1">
        <f t="array" ref="M1435">IFERROR(INDEX(tblConsorcios[Valor da Carta (R$)],MOD($J1435,ROWS(tblConsorcios[Produto]))+1),"")</f>
        <v>220000</v>
      </c>
      <c r="N1435" s="2" cm="1">
        <f t="array" ref="N1435">IFERROR(INDEX(tblConsorcios[Prazo (meses)],MOD($J1435,ROWS(tblConsorcios[Produto]))+1),"")</f>
        <v>200</v>
      </c>
      <c r="O1435" s="20" cm="1">
        <f t="array" ref="O1435">IFERROR(INDEX(tblConsorcios[Parcela Mensal (R$)],MOD($J1435,ROWS(tblConsorcios[Produto]))+1),"")</f>
        <v>1394.8</v>
      </c>
      <c r="P1435" s="20" t="str" cm="1">
        <f t="array" ref="P1435">IFERROR(INDEX(tblClientes[Dividendo Mensal (R$)],INT($J1435/ROWS(tblConsorcios[Produto]))+1),"")</f>
        <v/>
      </c>
      <c r="Q1435" s="20" t="str">
        <f t="shared" si="67"/>
        <v/>
      </c>
      <c r="R1435">
        <f t="shared" si="68"/>
        <v>0</v>
      </c>
    </row>
    <row r="1436" spans="10:18" x14ac:dyDescent="0.2">
      <c r="J1436">
        <f t="shared" si="66"/>
        <v>1434</v>
      </c>
      <c r="K1436" t="str" cm="1">
        <f t="array" ref="K1436">IFERROR(INDEX(tblClientes[Cliente],INT($J1436/ROWS(tblConsorcios[Produto]))+1),"")</f>
        <v/>
      </c>
      <c r="L1436" t="str" cm="1">
        <f t="array" ref="L1436">IFERROR(INDEX(tblConsorcios[Produto],MOD($J1436,ROWS(tblConsorcios[Produto]))+1),"")</f>
        <v>Imóvel IE200 – 240m</v>
      </c>
      <c r="M1436" s="20" cm="1">
        <f t="array" ref="M1436">IFERROR(INDEX(tblConsorcios[Valor da Carta (R$)],MOD($J1436,ROWS(tblConsorcios[Produto]))+1),"")</f>
        <v>200000</v>
      </c>
      <c r="N1436" s="2" cm="1">
        <f t="array" ref="N1436">IFERROR(INDEX(tblConsorcios[Prazo (meses)],MOD($J1436,ROWS(tblConsorcios[Produto]))+1),"")</f>
        <v>240</v>
      </c>
      <c r="O1436" s="20" cm="1">
        <f t="array" ref="O1436">IFERROR(INDEX(tblConsorcios[Parcela Mensal (R$)],MOD($J1436,ROWS(tblConsorcios[Produto]))+1),"")</f>
        <v>1073.33</v>
      </c>
      <c r="P1436" s="20" t="str" cm="1">
        <f t="array" ref="P1436">IFERROR(INDEX(tblClientes[Dividendo Mensal (R$)],INT($J1436/ROWS(tblConsorcios[Produto]))+1),"")</f>
        <v/>
      </c>
      <c r="Q1436" s="20" t="str">
        <f t="shared" si="67"/>
        <v/>
      </c>
      <c r="R1436">
        <f t="shared" si="68"/>
        <v>0</v>
      </c>
    </row>
    <row r="1437" spans="10:18" x14ac:dyDescent="0.2">
      <c r="J1437">
        <f t="shared" si="66"/>
        <v>1435</v>
      </c>
      <c r="K1437" t="str" cm="1">
        <f t="array" ref="K1437">IFERROR(INDEX(tblClientes[Cliente],INT($J1437/ROWS(tblConsorcios[Produto]))+1),"")</f>
        <v/>
      </c>
      <c r="L1437" t="str" cm="1">
        <f t="array" ref="L1437">IFERROR(INDEX(tblConsorcios[Produto],MOD($J1437,ROWS(tblConsorcios[Produto]))+1),"")</f>
        <v>Imóvel IE200 – 220m</v>
      </c>
      <c r="M1437" s="20" cm="1">
        <f t="array" ref="M1437">IFERROR(INDEX(tblConsorcios[Valor da Carta (R$)],MOD($J1437,ROWS(tblConsorcios[Produto]))+1),"")</f>
        <v>200000</v>
      </c>
      <c r="N1437" s="2" cm="1">
        <f t="array" ref="N1437">IFERROR(INDEX(tblConsorcios[Prazo (meses)],MOD($J1437,ROWS(tblConsorcios[Produto]))+1),"")</f>
        <v>220</v>
      </c>
      <c r="O1437" s="20" cm="1">
        <f t="array" ref="O1437">IFERROR(INDEX(tblConsorcios[Parcela Mensal (R$)],MOD($J1437,ROWS(tblConsorcios[Produto]))+1),"")</f>
        <v>1161.82</v>
      </c>
      <c r="P1437" s="20" t="str" cm="1">
        <f t="array" ref="P1437">IFERROR(INDEX(tblClientes[Dividendo Mensal (R$)],INT($J1437/ROWS(tblConsorcios[Produto]))+1),"")</f>
        <v/>
      </c>
      <c r="Q1437" s="20" t="str">
        <f t="shared" si="67"/>
        <v/>
      </c>
      <c r="R1437">
        <f t="shared" si="68"/>
        <v>0</v>
      </c>
    </row>
    <row r="1438" spans="10:18" x14ac:dyDescent="0.2">
      <c r="J1438">
        <f t="shared" si="66"/>
        <v>1436</v>
      </c>
      <c r="K1438" t="str" cm="1">
        <f t="array" ref="K1438">IFERROR(INDEX(tblClientes[Cliente],INT($J1438/ROWS(tblConsorcios[Produto]))+1),"")</f>
        <v/>
      </c>
      <c r="L1438" t="str" cm="1">
        <f t="array" ref="L1438">IFERROR(INDEX(tblConsorcios[Produto],MOD($J1438,ROWS(tblConsorcios[Produto]))+1),"")</f>
        <v>Imóvel IE200 – 200m</v>
      </c>
      <c r="M1438" s="20" cm="1">
        <f t="array" ref="M1438">IFERROR(INDEX(tblConsorcios[Valor da Carta (R$)],MOD($J1438,ROWS(tblConsorcios[Produto]))+1),"")</f>
        <v>200000</v>
      </c>
      <c r="N1438" s="2" cm="1">
        <f t="array" ref="N1438">IFERROR(INDEX(tblConsorcios[Prazo (meses)],MOD($J1438,ROWS(tblConsorcios[Produto]))+1),"")</f>
        <v>200</v>
      </c>
      <c r="O1438" s="20" cm="1">
        <f t="array" ref="O1438">IFERROR(INDEX(tblConsorcios[Parcela Mensal (R$)],MOD($J1438,ROWS(tblConsorcios[Produto]))+1),"")</f>
        <v>1268</v>
      </c>
      <c r="P1438" s="20" t="str" cm="1">
        <f t="array" ref="P1438">IFERROR(INDEX(tblClientes[Dividendo Mensal (R$)],INT($J1438/ROWS(tblConsorcios[Produto]))+1),"")</f>
        <v/>
      </c>
      <c r="Q1438" s="20" t="str">
        <f t="shared" si="67"/>
        <v/>
      </c>
      <c r="R1438">
        <f t="shared" si="68"/>
        <v>0</v>
      </c>
    </row>
    <row r="1439" spans="10:18" x14ac:dyDescent="0.2">
      <c r="J1439">
        <f t="shared" si="66"/>
        <v>1437</v>
      </c>
      <c r="K1439" t="str" cm="1">
        <f t="array" ref="K1439">IFERROR(INDEX(tblClientes[Cliente],INT($J1439/ROWS(tblConsorcios[Produto]))+1),"")</f>
        <v/>
      </c>
      <c r="L1439" t="str" cm="1">
        <f t="array" ref="L1439">IFERROR(INDEX(tblConsorcios[Produto],MOD($J1439,ROWS(tblConsorcios[Produto]))+1),"")</f>
        <v>Imóvel IE150 – 240m</v>
      </c>
      <c r="M1439" s="20" cm="1">
        <f t="array" ref="M1439">IFERROR(INDEX(tblConsorcios[Valor da Carta (R$)],MOD($J1439,ROWS(tblConsorcios[Produto]))+1),"")</f>
        <v>150000</v>
      </c>
      <c r="N1439" s="2" cm="1">
        <f t="array" ref="N1439">IFERROR(INDEX(tblConsorcios[Prazo (meses)],MOD($J1439,ROWS(tblConsorcios[Produto]))+1),"")</f>
        <v>240</v>
      </c>
      <c r="O1439" s="20" cm="1">
        <f t="array" ref="O1439">IFERROR(INDEX(tblConsorcios[Parcela Mensal (R$)],MOD($J1439,ROWS(tblConsorcios[Produto]))+1),"")</f>
        <v>805</v>
      </c>
      <c r="P1439" s="20" t="str" cm="1">
        <f t="array" ref="P1439">IFERROR(INDEX(tblClientes[Dividendo Mensal (R$)],INT($J1439/ROWS(tblConsorcios[Produto]))+1),"")</f>
        <v/>
      </c>
      <c r="Q1439" s="20" t="str">
        <f t="shared" si="67"/>
        <v/>
      </c>
      <c r="R1439">
        <f t="shared" si="68"/>
        <v>0</v>
      </c>
    </row>
    <row r="1440" spans="10:18" x14ac:dyDescent="0.2">
      <c r="J1440">
        <f t="shared" si="66"/>
        <v>1438</v>
      </c>
      <c r="K1440" t="str" cm="1">
        <f t="array" ref="K1440">IFERROR(INDEX(tblClientes[Cliente],INT($J1440/ROWS(tblConsorcios[Produto]))+1),"")</f>
        <v/>
      </c>
      <c r="L1440" t="str" cm="1">
        <f t="array" ref="L1440">IFERROR(INDEX(tblConsorcios[Produto],MOD($J1440,ROWS(tblConsorcios[Produto]))+1),"")</f>
        <v>Imóvel IE150 – 220m</v>
      </c>
      <c r="M1440" s="20" cm="1">
        <f t="array" ref="M1440">IFERROR(INDEX(tblConsorcios[Valor da Carta (R$)],MOD($J1440,ROWS(tblConsorcios[Produto]))+1),"")</f>
        <v>150000</v>
      </c>
      <c r="N1440" s="2" cm="1">
        <f t="array" ref="N1440">IFERROR(INDEX(tblConsorcios[Prazo (meses)],MOD($J1440,ROWS(tblConsorcios[Produto]))+1),"")</f>
        <v>220</v>
      </c>
      <c r="O1440" s="20" cm="1">
        <f t="array" ref="O1440">IFERROR(INDEX(tblConsorcios[Parcela Mensal (R$)],MOD($J1440,ROWS(tblConsorcios[Produto]))+1),"")</f>
        <v>871.36</v>
      </c>
      <c r="P1440" s="20" t="str" cm="1">
        <f t="array" ref="P1440">IFERROR(INDEX(tblClientes[Dividendo Mensal (R$)],INT($J1440/ROWS(tblConsorcios[Produto]))+1),"")</f>
        <v/>
      </c>
      <c r="Q1440" s="20" t="str">
        <f t="shared" si="67"/>
        <v/>
      </c>
      <c r="R1440">
        <f t="shared" si="68"/>
        <v>0</v>
      </c>
    </row>
    <row r="1441" spans="10:18" x14ac:dyDescent="0.2">
      <c r="J1441">
        <f t="shared" si="66"/>
        <v>1439</v>
      </c>
      <c r="K1441" t="str" cm="1">
        <f t="array" ref="K1441">IFERROR(INDEX(tblClientes[Cliente],INT($J1441/ROWS(tblConsorcios[Produto]))+1),"")</f>
        <v/>
      </c>
      <c r="L1441" t="str" cm="1">
        <f t="array" ref="L1441">IFERROR(INDEX(tblConsorcios[Produto],MOD($J1441,ROWS(tblConsorcios[Produto]))+1),"")</f>
        <v>Imóvel IE150 – 200m</v>
      </c>
      <c r="M1441" s="20" cm="1">
        <f t="array" ref="M1441">IFERROR(INDEX(tblConsorcios[Valor da Carta (R$)],MOD($J1441,ROWS(tblConsorcios[Produto]))+1),"")</f>
        <v>150000</v>
      </c>
      <c r="N1441" s="2" cm="1">
        <f t="array" ref="N1441">IFERROR(INDEX(tblConsorcios[Prazo (meses)],MOD($J1441,ROWS(tblConsorcios[Produto]))+1),"")</f>
        <v>200</v>
      </c>
      <c r="O1441" s="20" cm="1">
        <f t="array" ref="O1441">IFERROR(INDEX(tblConsorcios[Parcela Mensal (R$)],MOD($J1441,ROWS(tblConsorcios[Produto]))+1),"")</f>
        <v>951</v>
      </c>
      <c r="P1441" s="20" t="str" cm="1">
        <f t="array" ref="P1441">IFERROR(INDEX(tblClientes[Dividendo Mensal (R$)],INT($J1441/ROWS(tblConsorcios[Produto]))+1),"")</f>
        <v/>
      </c>
      <c r="Q1441" s="20" t="str">
        <f t="shared" si="67"/>
        <v/>
      </c>
      <c r="R1441">
        <f t="shared" si="68"/>
        <v>0</v>
      </c>
    </row>
    <row r="1442" spans="10:18" x14ac:dyDescent="0.2">
      <c r="J1442">
        <f t="shared" si="66"/>
        <v>1440</v>
      </c>
      <c r="K1442" t="str" cm="1">
        <f t="array" ref="K1442">IFERROR(INDEX(tblClientes[Cliente],INT($J1442/ROWS(tblConsorcios[Produto]))+1),"")</f>
        <v/>
      </c>
      <c r="L1442" t="str" cm="1">
        <f t="array" ref="L1442">IFERROR(INDEX(tblConsorcios[Produto],MOD($J1442,ROWS(tblConsorcios[Produto]))+1),"")</f>
        <v>Imóvel IE140 – 240m</v>
      </c>
      <c r="M1442" s="20" cm="1">
        <f t="array" ref="M1442">IFERROR(INDEX(tblConsorcios[Valor da Carta (R$)],MOD($J1442,ROWS(tblConsorcios[Produto]))+1),"")</f>
        <v>140000</v>
      </c>
      <c r="N1442" s="2" cm="1">
        <f t="array" ref="N1442">IFERROR(INDEX(tblConsorcios[Prazo (meses)],MOD($J1442,ROWS(tblConsorcios[Produto]))+1),"")</f>
        <v>240</v>
      </c>
      <c r="O1442" s="20" cm="1">
        <f t="array" ref="O1442">IFERROR(INDEX(tblConsorcios[Parcela Mensal (R$)],MOD($J1442,ROWS(tblConsorcios[Produto]))+1),"")</f>
        <v>751.33</v>
      </c>
      <c r="P1442" s="20" t="str" cm="1">
        <f t="array" ref="P1442">IFERROR(INDEX(tblClientes[Dividendo Mensal (R$)],INT($J1442/ROWS(tblConsorcios[Produto]))+1),"")</f>
        <v/>
      </c>
      <c r="Q1442" s="20" t="str">
        <f t="shared" si="67"/>
        <v/>
      </c>
      <c r="R1442">
        <f t="shared" si="68"/>
        <v>0</v>
      </c>
    </row>
    <row r="1443" spans="10:18" x14ac:dyDescent="0.2">
      <c r="J1443">
        <f t="shared" si="66"/>
        <v>1441</v>
      </c>
      <c r="K1443" t="str" cm="1">
        <f t="array" ref="K1443">IFERROR(INDEX(tblClientes[Cliente],INT($J1443/ROWS(tblConsorcios[Produto]))+1),"")</f>
        <v/>
      </c>
      <c r="L1443" t="str" cm="1">
        <f t="array" ref="L1443">IFERROR(INDEX(tblConsorcios[Produto],MOD($J1443,ROWS(tblConsorcios[Produto]))+1),"")</f>
        <v>Imóvel IE140 – 220m</v>
      </c>
      <c r="M1443" s="20" cm="1">
        <f t="array" ref="M1443">IFERROR(INDEX(tblConsorcios[Valor da Carta (R$)],MOD($J1443,ROWS(tblConsorcios[Produto]))+1),"")</f>
        <v>140000</v>
      </c>
      <c r="N1443" s="2" cm="1">
        <f t="array" ref="N1443">IFERROR(INDEX(tblConsorcios[Prazo (meses)],MOD($J1443,ROWS(tblConsorcios[Produto]))+1),"")</f>
        <v>220</v>
      </c>
      <c r="O1443" s="20" cm="1">
        <f t="array" ref="O1443">IFERROR(INDEX(tblConsorcios[Parcela Mensal (R$)],MOD($J1443,ROWS(tblConsorcios[Produto]))+1),"")</f>
        <v>813.27</v>
      </c>
      <c r="P1443" s="20" t="str" cm="1">
        <f t="array" ref="P1443">IFERROR(INDEX(tblClientes[Dividendo Mensal (R$)],INT($J1443/ROWS(tblConsorcios[Produto]))+1),"")</f>
        <v/>
      </c>
      <c r="Q1443" s="20" t="str">
        <f t="shared" si="67"/>
        <v/>
      </c>
      <c r="R1443">
        <f t="shared" si="68"/>
        <v>0</v>
      </c>
    </row>
    <row r="1444" spans="10:18" x14ac:dyDescent="0.2">
      <c r="J1444">
        <f t="shared" si="66"/>
        <v>1442</v>
      </c>
      <c r="K1444" t="str" cm="1">
        <f t="array" ref="K1444">IFERROR(INDEX(tblClientes[Cliente],INT($J1444/ROWS(tblConsorcios[Produto]))+1),"")</f>
        <v/>
      </c>
      <c r="L1444" t="str" cm="1">
        <f t="array" ref="L1444">IFERROR(INDEX(tblConsorcios[Produto],MOD($J1444,ROWS(tblConsorcios[Produto]))+1),"")</f>
        <v>Imóvel IE140 – 200m</v>
      </c>
      <c r="M1444" s="20" cm="1">
        <f t="array" ref="M1444">IFERROR(INDEX(tblConsorcios[Valor da Carta (R$)],MOD($J1444,ROWS(tblConsorcios[Produto]))+1),"")</f>
        <v>140000</v>
      </c>
      <c r="N1444" s="2" cm="1">
        <f t="array" ref="N1444">IFERROR(INDEX(tblConsorcios[Prazo (meses)],MOD($J1444,ROWS(tblConsorcios[Produto]))+1),"")</f>
        <v>200</v>
      </c>
      <c r="O1444" s="20" cm="1">
        <f t="array" ref="O1444">IFERROR(INDEX(tblConsorcios[Parcela Mensal (R$)],MOD($J1444,ROWS(tblConsorcios[Produto]))+1),"")</f>
        <v>887.6</v>
      </c>
      <c r="P1444" s="20" t="str" cm="1">
        <f t="array" ref="P1444">IFERROR(INDEX(tblClientes[Dividendo Mensal (R$)],INT($J1444/ROWS(tblConsorcios[Produto]))+1),"")</f>
        <v/>
      </c>
      <c r="Q1444" s="20" t="str">
        <f t="shared" si="67"/>
        <v/>
      </c>
      <c r="R1444">
        <f t="shared" si="68"/>
        <v>0</v>
      </c>
    </row>
    <row r="1445" spans="10:18" x14ac:dyDescent="0.2">
      <c r="J1445">
        <f t="shared" si="66"/>
        <v>1443</v>
      </c>
      <c r="K1445" t="str" cm="1">
        <f t="array" ref="K1445">IFERROR(INDEX(tblClientes[Cliente],INT($J1445/ROWS(tblConsorcios[Produto]))+1),"")</f>
        <v/>
      </c>
      <c r="L1445" t="str" cm="1">
        <f t="array" ref="L1445">IFERROR(INDEX(tblConsorcios[Produto],MOD($J1445,ROWS(tblConsorcios[Produto]))+1),"")</f>
        <v>Imóvel IE130 – 240m</v>
      </c>
      <c r="M1445" s="20" cm="1">
        <f t="array" ref="M1445">IFERROR(INDEX(tblConsorcios[Valor da Carta (R$)],MOD($J1445,ROWS(tblConsorcios[Produto]))+1),"")</f>
        <v>130000</v>
      </c>
      <c r="N1445" s="2" cm="1">
        <f t="array" ref="N1445">IFERROR(INDEX(tblConsorcios[Prazo (meses)],MOD($J1445,ROWS(tblConsorcios[Produto]))+1),"")</f>
        <v>240</v>
      </c>
      <c r="O1445" s="20" cm="1">
        <f t="array" ref="O1445">IFERROR(INDEX(tblConsorcios[Parcela Mensal (R$)],MOD($J1445,ROWS(tblConsorcios[Produto]))+1),"")</f>
        <v>697.67</v>
      </c>
      <c r="P1445" s="20" t="str" cm="1">
        <f t="array" ref="P1445">IFERROR(INDEX(tblClientes[Dividendo Mensal (R$)],INT($J1445/ROWS(tblConsorcios[Produto]))+1),"")</f>
        <v/>
      </c>
      <c r="Q1445" s="20" t="str">
        <f t="shared" si="67"/>
        <v/>
      </c>
      <c r="R1445">
        <f t="shared" si="68"/>
        <v>0</v>
      </c>
    </row>
    <row r="1446" spans="10:18" x14ac:dyDescent="0.2">
      <c r="J1446">
        <f t="shared" si="66"/>
        <v>1444</v>
      </c>
      <c r="K1446" t="str" cm="1">
        <f t="array" ref="K1446">IFERROR(INDEX(tblClientes[Cliente],INT($J1446/ROWS(tblConsorcios[Produto]))+1),"")</f>
        <v/>
      </c>
      <c r="L1446" t="str" cm="1">
        <f t="array" ref="L1446">IFERROR(INDEX(tblConsorcios[Produto],MOD($J1446,ROWS(tblConsorcios[Produto]))+1),"")</f>
        <v>Imóvel IE130 – 220m</v>
      </c>
      <c r="M1446" s="20" cm="1">
        <f t="array" ref="M1446">IFERROR(INDEX(tblConsorcios[Valor da Carta (R$)],MOD($J1446,ROWS(tblConsorcios[Produto]))+1),"")</f>
        <v>130000</v>
      </c>
      <c r="N1446" s="2" cm="1">
        <f t="array" ref="N1446">IFERROR(INDEX(tblConsorcios[Prazo (meses)],MOD($J1446,ROWS(tblConsorcios[Produto]))+1),"")</f>
        <v>220</v>
      </c>
      <c r="O1446" s="20" cm="1">
        <f t="array" ref="O1446">IFERROR(INDEX(tblConsorcios[Parcela Mensal (R$)],MOD($J1446,ROWS(tblConsorcios[Produto]))+1),"")</f>
        <v>755.18</v>
      </c>
      <c r="P1446" s="20" t="str" cm="1">
        <f t="array" ref="P1446">IFERROR(INDEX(tblClientes[Dividendo Mensal (R$)],INT($J1446/ROWS(tblConsorcios[Produto]))+1),"")</f>
        <v/>
      </c>
      <c r="Q1446" s="20" t="str">
        <f t="shared" si="67"/>
        <v/>
      </c>
      <c r="R1446">
        <f t="shared" si="68"/>
        <v>0</v>
      </c>
    </row>
    <row r="1447" spans="10:18" x14ac:dyDescent="0.2">
      <c r="J1447">
        <f t="shared" si="66"/>
        <v>1445</v>
      </c>
      <c r="K1447" t="str" cm="1">
        <f t="array" ref="K1447">IFERROR(INDEX(tblClientes[Cliente],INT($J1447/ROWS(tblConsorcios[Produto]))+1),"")</f>
        <v/>
      </c>
      <c r="L1447" t="str" cm="1">
        <f t="array" ref="L1447">IFERROR(INDEX(tblConsorcios[Produto],MOD($J1447,ROWS(tblConsorcios[Produto]))+1),"")</f>
        <v>Imóvel IE130 – 200m</v>
      </c>
      <c r="M1447" s="20" cm="1">
        <f t="array" ref="M1447">IFERROR(INDEX(tblConsorcios[Valor da Carta (R$)],MOD($J1447,ROWS(tblConsorcios[Produto]))+1),"")</f>
        <v>130000</v>
      </c>
      <c r="N1447" s="2" cm="1">
        <f t="array" ref="N1447">IFERROR(INDEX(tblConsorcios[Prazo (meses)],MOD($J1447,ROWS(tblConsorcios[Produto]))+1),"")</f>
        <v>200</v>
      </c>
      <c r="O1447" s="20" cm="1">
        <f t="array" ref="O1447">IFERROR(INDEX(tblConsorcios[Parcela Mensal (R$)],MOD($J1447,ROWS(tblConsorcios[Produto]))+1),"")</f>
        <v>824.2</v>
      </c>
      <c r="P1447" s="20" t="str" cm="1">
        <f t="array" ref="P1447">IFERROR(INDEX(tblClientes[Dividendo Mensal (R$)],INT($J1447/ROWS(tblConsorcios[Produto]))+1),"")</f>
        <v/>
      </c>
      <c r="Q1447" s="20" t="str">
        <f t="shared" si="67"/>
        <v/>
      </c>
      <c r="R1447">
        <f t="shared" si="68"/>
        <v>0</v>
      </c>
    </row>
    <row r="1448" spans="10:18" x14ac:dyDescent="0.2">
      <c r="J1448">
        <f t="shared" si="66"/>
        <v>1446</v>
      </c>
      <c r="K1448" t="str" cm="1">
        <f t="array" ref="K1448">IFERROR(INDEX(tblClientes[Cliente],INT($J1448/ROWS(tblConsorcios[Produto]))+1),"")</f>
        <v/>
      </c>
      <c r="L1448" t="str" cm="1">
        <f t="array" ref="L1448">IFERROR(INDEX(tblConsorcios[Produto],MOD($J1448,ROWS(tblConsorcios[Produto]))+1),"")</f>
        <v>Imóvel IE120 – 240m</v>
      </c>
      <c r="M1448" s="20" cm="1">
        <f t="array" ref="M1448">IFERROR(INDEX(tblConsorcios[Valor da Carta (R$)],MOD($J1448,ROWS(tblConsorcios[Produto]))+1),"")</f>
        <v>120000</v>
      </c>
      <c r="N1448" s="2" cm="1">
        <f t="array" ref="N1448">IFERROR(INDEX(tblConsorcios[Prazo (meses)],MOD($J1448,ROWS(tblConsorcios[Produto]))+1),"")</f>
        <v>240</v>
      </c>
      <c r="O1448" s="20" cm="1">
        <f t="array" ref="O1448">IFERROR(INDEX(tblConsorcios[Parcela Mensal (R$)],MOD($J1448,ROWS(tblConsorcios[Produto]))+1),"")</f>
        <v>644</v>
      </c>
      <c r="P1448" s="20" t="str" cm="1">
        <f t="array" ref="P1448">IFERROR(INDEX(tblClientes[Dividendo Mensal (R$)],INT($J1448/ROWS(tblConsorcios[Produto]))+1),"")</f>
        <v/>
      </c>
      <c r="Q1448" s="20" t="str">
        <f t="shared" si="67"/>
        <v/>
      </c>
      <c r="R1448">
        <f t="shared" si="68"/>
        <v>0</v>
      </c>
    </row>
    <row r="1449" spans="10:18" x14ac:dyDescent="0.2">
      <c r="J1449">
        <f t="shared" si="66"/>
        <v>1447</v>
      </c>
      <c r="K1449" t="str" cm="1">
        <f t="array" ref="K1449">IFERROR(INDEX(tblClientes[Cliente],INT($J1449/ROWS(tblConsorcios[Produto]))+1),"")</f>
        <v/>
      </c>
      <c r="L1449" t="str" cm="1">
        <f t="array" ref="L1449">IFERROR(INDEX(tblConsorcios[Produto],MOD($J1449,ROWS(tblConsorcios[Produto]))+1),"")</f>
        <v>Imóvel IE120 – 220m</v>
      </c>
      <c r="M1449" s="20" cm="1">
        <f t="array" ref="M1449">IFERROR(INDEX(tblConsorcios[Valor da Carta (R$)],MOD($J1449,ROWS(tblConsorcios[Produto]))+1),"")</f>
        <v>120000</v>
      </c>
      <c r="N1449" s="2" cm="1">
        <f t="array" ref="N1449">IFERROR(INDEX(tblConsorcios[Prazo (meses)],MOD($J1449,ROWS(tblConsorcios[Produto]))+1),"")</f>
        <v>220</v>
      </c>
      <c r="O1449" s="20" cm="1">
        <f t="array" ref="O1449">IFERROR(INDEX(tblConsorcios[Parcela Mensal (R$)],MOD($J1449,ROWS(tblConsorcios[Produto]))+1),"")</f>
        <v>697.09</v>
      </c>
      <c r="P1449" s="20" t="str" cm="1">
        <f t="array" ref="P1449">IFERROR(INDEX(tblClientes[Dividendo Mensal (R$)],INT($J1449/ROWS(tblConsorcios[Produto]))+1),"")</f>
        <v/>
      </c>
      <c r="Q1449" s="20" t="str">
        <f t="shared" si="67"/>
        <v/>
      </c>
      <c r="R1449">
        <f t="shared" si="68"/>
        <v>0</v>
      </c>
    </row>
    <row r="1450" spans="10:18" x14ac:dyDescent="0.2">
      <c r="J1450">
        <f t="shared" si="66"/>
        <v>1448</v>
      </c>
      <c r="K1450" t="str" cm="1">
        <f t="array" ref="K1450">IFERROR(INDEX(tblClientes[Cliente],INT($J1450/ROWS(tblConsorcios[Produto]))+1),"")</f>
        <v/>
      </c>
      <c r="L1450" t="str" cm="1">
        <f t="array" ref="L1450">IFERROR(INDEX(tblConsorcios[Produto],MOD($J1450,ROWS(tblConsorcios[Produto]))+1),"")</f>
        <v>Imóvel IE120 – 200m</v>
      </c>
      <c r="M1450" s="20" cm="1">
        <f t="array" ref="M1450">IFERROR(INDEX(tblConsorcios[Valor da Carta (R$)],MOD($J1450,ROWS(tblConsorcios[Produto]))+1),"")</f>
        <v>120000</v>
      </c>
      <c r="N1450" s="2" cm="1">
        <f t="array" ref="N1450">IFERROR(INDEX(tblConsorcios[Prazo (meses)],MOD($J1450,ROWS(tblConsorcios[Produto]))+1),"")</f>
        <v>200</v>
      </c>
      <c r="O1450" s="20" cm="1">
        <f t="array" ref="O1450">IFERROR(INDEX(tblConsorcios[Parcela Mensal (R$)],MOD($J1450,ROWS(tblConsorcios[Produto]))+1),"")</f>
        <v>760.8</v>
      </c>
      <c r="P1450" s="20" t="str" cm="1">
        <f t="array" ref="P1450">IFERROR(INDEX(tblClientes[Dividendo Mensal (R$)],INT($J1450/ROWS(tblConsorcios[Produto]))+1),"")</f>
        <v/>
      </c>
      <c r="Q1450" s="20" t="str">
        <f t="shared" si="67"/>
        <v/>
      </c>
      <c r="R1450">
        <f t="shared" si="68"/>
        <v>0</v>
      </c>
    </row>
    <row r="1451" spans="10:18" x14ac:dyDescent="0.2">
      <c r="J1451">
        <f t="shared" si="66"/>
        <v>1449</v>
      </c>
      <c r="K1451" t="str" cm="1">
        <f t="array" ref="K1451">IFERROR(INDEX(tblClientes[Cliente],INT($J1451/ROWS(tblConsorcios[Produto]))+1),"")</f>
        <v/>
      </c>
      <c r="L1451" t="str" cm="1">
        <f t="array" ref="L1451">IFERROR(INDEX(tblConsorcios[Produto],MOD($J1451,ROWS(tblConsorcios[Produto]))+1),"")</f>
        <v>Imóvel IE600 – 240m</v>
      </c>
      <c r="M1451" s="20" cm="1">
        <f t="array" ref="M1451">IFERROR(INDEX(tblConsorcios[Valor da Carta (R$)],MOD($J1451,ROWS(tblConsorcios[Produto]))+1),"")</f>
        <v>600000</v>
      </c>
      <c r="N1451" s="2" cm="1">
        <f t="array" ref="N1451">IFERROR(INDEX(tblConsorcios[Prazo (meses)],MOD($J1451,ROWS(tblConsorcios[Produto]))+1),"")</f>
        <v>240</v>
      </c>
      <c r="O1451" s="20" cm="1">
        <f t="array" ref="O1451">IFERROR(INDEX(tblConsorcios[Parcela Mensal (R$)],MOD($J1451,ROWS(tblConsorcios[Produto]))+1),"")</f>
        <v>3220</v>
      </c>
      <c r="P1451" s="20" t="str" cm="1">
        <f t="array" ref="P1451">IFERROR(INDEX(tblClientes[Dividendo Mensal (R$)],INT($J1451/ROWS(tblConsorcios[Produto]))+1),"")</f>
        <v/>
      </c>
      <c r="Q1451" s="20" t="str">
        <f t="shared" si="67"/>
        <v/>
      </c>
      <c r="R1451">
        <f t="shared" si="68"/>
        <v>0</v>
      </c>
    </row>
    <row r="1452" spans="10:18" x14ac:dyDescent="0.2">
      <c r="J1452">
        <f t="shared" si="66"/>
        <v>1450</v>
      </c>
      <c r="K1452" t="str" cm="1">
        <f t="array" ref="K1452">IFERROR(INDEX(tblClientes[Cliente],INT($J1452/ROWS(tblConsorcios[Produto]))+1),"")</f>
        <v/>
      </c>
      <c r="L1452" t="str" cm="1">
        <f t="array" ref="L1452">IFERROR(INDEX(tblConsorcios[Produto],MOD($J1452,ROWS(tblConsorcios[Produto]))+1),"")</f>
        <v>Imóvel IE600 – 220m</v>
      </c>
      <c r="M1452" s="20" cm="1">
        <f t="array" ref="M1452">IFERROR(INDEX(tblConsorcios[Valor da Carta (R$)],MOD($J1452,ROWS(tblConsorcios[Produto]))+1),"")</f>
        <v>600000</v>
      </c>
      <c r="N1452" s="2" cm="1">
        <f t="array" ref="N1452">IFERROR(INDEX(tblConsorcios[Prazo (meses)],MOD($J1452,ROWS(tblConsorcios[Produto]))+1),"")</f>
        <v>220</v>
      </c>
      <c r="O1452" s="20" cm="1">
        <f t="array" ref="O1452">IFERROR(INDEX(tblConsorcios[Parcela Mensal (R$)],MOD($J1452,ROWS(tblConsorcios[Produto]))+1),"")</f>
        <v>3485.45</v>
      </c>
      <c r="P1452" s="20" t="str" cm="1">
        <f t="array" ref="P1452">IFERROR(INDEX(tblClientes[Dividendo Mensal (R$)],INT($J1452/ROWS(tblConsorcios[Produto]))+1),"")</f>
        <v/>
      </c>
      <c r="Q1452" s="20" t="str">
        <f t="shared" si="67"/>
        <v/>
      </c>
      <c r="R1452">
        <f t="shared" si="68"/>
        <v>0</v>
      </c>
    </row>
    <row r="1453" spans="10:18" x14ac:dyDescent="0.2">
      <c r="J1453">
        <f t="shared" si="66"/>
        <v>1451</v>
      </c>
      <c r="K1453" t="str" cm="1">
        <f t="array" ref="K1453">IFERROR(INDEX(tblClientes[Cliente],INT($J1453/ROWS(tblConsorcios[Produto]))+1),"")</f>
        <v/>
      </c>
      <c r="L1453" t="str" cm="1">
        <f t="array" ref="L1453">IFERROR(INDEX(tblConsorcios[Produto],MOD($J1453,ROWS(tblConsorcios[Produto]))+1),"")</f>
        <v>Imóvel IE600 – 200m</v>
      </c>
      <c r="M1453" s="20" cm="1">
        <f t="array" ref="M1453">IFERROR(INDEX(tblConsorcios[Valor da Carta (R$)],MOD($J1453,ROWS(tblConsorcios[Produto]))+1),"")</f>
        <v>600000</v>
      </c>
      <c r="N1453" s="2" cm="1">
        <f t="array" ref="N1453">IFERROR(INDEX(tblConsorcios[Prazo (meses)],MOD($J1453,ROWS(tblConsorcios[Produto]))+1),"")</f>
        <v>200</v>
      </c>
      <c r="O1453" s="20" cm="1">
        <f t="array" ref="O1453">IFERROR(INDEX(tblConsorcios[Parcela Mensal (R$)],MOD($J1453,ROWS(tblConsorcios[Produto]))+1),"")</f>
        <v>3804</v>
      </c>
      <c r="P1453" s="20" t="str" cm="1">
        <f t="array" ref="P1453">IFERROR(INDEX(tblClientes[Dividendo Mensal (R$)],INT($J1453/ROWS(tblConsorcios[Produto]))+1),"")</f>
        <v/>
      </c>
      <c r="Q1453" s="20" t="str">
        <f t="shared" si="67"/>
        <v/>
      </c>
      <c r="R1453">
        <f t="shared" si="68"/>
        <v>0</v>
      </c>
    </row>
    <row r="1454" spans="10:18" x14ac:dyDescent="0.2">
      <c r="J1454">
        <f t="shared" si="66"/>
        <v>1452</v>
      </c>
      <c r="K1454" t="str" cm="1">
        <f t="array" ref="K1454">IFERROR(INDEX(tblClientes[Cliente],INT($J1454/ROWS(tblConsorcios[Produto]))+1),"")</f>
        <v/>
      </c>
      <c r="L1454" t="str" cm="1">
        <f t="array" ref="L1454">IFERROR(INDEX(tblConsorcios[Produto],MOD($J1454,ROWS(tblConsorcios[Produto]))+1),"")</f>
        <v>Imóvel IE580 – 240m</v>
      </c>
      <c r="M1454" s="20" cm="1">
        <f t="array" ref="M1454">IFERROR(INDEX(tblConsorcios[Valor da Carta (R$)],MOD($J1454,ROWS(tblConsorcios[Produto]))+1),"")</f>
        <v>580000</v>
      </c>
      <c r="N1454" s="2" cm="1">
        <f t="array" ref="N1454">IFERROR(INDEX(tblConsorcios[Prazo (meses)],MOD($J1454,ROWS(tblConsorcios[Produto]))+1),"")</f>
        <v>240</v>
      </c>
      <c r="O1454" s="20" cm="1">
        <f t="array" ref="O1454">IFERROR(INDEX(tblConsorcios[Parcela Mensal (R$)],MOD($J1454,ROWS(tblConsorcios[Produto]))+1),"")</f>
        <v>3112.67</v>
      </c>
      <c r="P1454" s="20" t="str" cm="1">
        <f t="array" ref="P1454">IFERROR(INDEX(tblClientes[Dividendo Mensal (R$)],INT($J1454/ROWS(tblConsorcios[Produto]))+1),"")</f>
        <v/>
      </c>
      <c r="Q1454" s="20" t="str">
        <f t="shared" si="67"/>
        <v/>
      </c>
      <c r="R1454">
        <f t="shared" si="68"/>
        <v>0</v>
      </c>
    </row>
    <row r="1455" spans="10:18" x14ac:dyDescent="0.2">
      <c r="J1455">
        <f t="shared" si="66"/>
        <v>1453</v>
      </c>
      <c r="K1455" t="str" cm="1">
        <f t="array" ref="K1455">IFERROR(INDEX(tblClientes[Cliente],INT($J1455/ROWS(tblConsorcios[Produto]))+1),"")</f>
        <v/>
      </c>
      <c r="L1455" t="str" cm="1">
        <f t="array" ref="L1455">IFERROR(INDEX(tblConsorcios[Produto],MOD($J1455,ROWS(tblConsorcios[Produto]))+1),"")</f>
        <v>Imóvel IE580 – 220m</v>
      </c>
      <c r="M1455" s="20" cm="1">
        <f t="array" ref="M1455">IFERROR(INDEX(tblConsorcios[Valor da Carta (R$)],MOD($J1455,ROWS(tblConsorcios[Produto]))+1),"")</f>
        <v>580000</v>
      </c>
      <c r="N1455" s="2" cm="1">
        <f t="array" ref="N1455">IFERROR(INDEX(tblConsorcios[Prazo (meses)],MOD($J1455,ROWS(tblConsorcios[Produto]))+1),"")</f>
        <v>220</v>
      </c>
      <c r="O1455" s="20" cm="1">
        <f t="array" ref="O1455">IFERROR(INDEX(tblConsorcios[Parcela Mensal (R$)],MOD($J1455,ROWS(tblConsorcios[Produto]))+1),"")</f>
        <v>3369.27</v>
      </c>
      <c r="P1455" s="20" t="str" cm="1">
        <f t="array" ref="P1455">IFERROR(INDEX(tblClientes[Dividendo Mensal (R$)],INT($J1455/ROWS(tblConsorcios[Produto]))+1),"")</f>
        <v/>
      </c>
      <c r="Q1455" s="20" t="str">
        <f t="shared" si="67"/>
        <v/>
      </c>
      <c r="R1455">
        <f t="shared" si="68"/>
        <v>0</v>
      </c>
    </row>
    <row r="1456" spans="10:18" x14ac:dyDescent="0.2">
      <c r="J1456">
        <f t="shared" si="66"/>
        <v>1454</v>
      </c>
      <c r="K1456" t="str" cm="1">
        <f t="array" ref="K1456">IFERROR(INDEX(tblClientes[Cliente],INT($J1456/ROWS(tblConsorcios[Produto]))+1),"")</f>
        <v/>
      </c>
      <c r="L1456" t="str" cm="1">
        <f t="array" ref="L1456">IFERROR(INDEX(tblConsorcios[Produto],MOD($J1456,ROWS(tblConsorcios[Produto]))+1),"")</f>
        <v>Imóvel IE580 – 200m</v>
      </c>
      <c r="M1456" s="20" cm="1">
        <f t="array" ref="M1456">IFERROR(INDEX(tblConsorcios[Valor da Carta (R$)],MOD($J1456,ROWS(tblConsorcios[Produto]))+1),"")</f>
        <v>580000</v>
      </c>
      <c r="N1456" s="2" cm="1">
        <f t="array" ref="N1456">IFERROR(INDEX(tblConsorcios[Prazo (meses)],MOD($J1456,ROWS(tblConsorcios[Produto]))+1),"")</f>
        <v>200</v>
      </c>
      <c r="O1456" s="20" cm="1">
        <f t="array" ref="O1456">IFERROR(INDEX(tblConsorcios[Parcela Mensal (R$)],MOD($J1456,ROWS(tblConsorcios[Produto]))+1),"")</f>
        <v>3677.2</v>
      </c>
      <c r="P1456" s="20" t="str" cm="1">
        <f t="array" ref="P1456">IFERROR(INDEX(tblClientes[Dividendo Mensal (R$)],INT($J1456/ROWS(tblConsorcios[Produto]))+1),"")</f>
        <v/>
      </c>
      <c r="Q1456" s="20" t="str">
        <f t="shared" si="67"/>
        <v/>
      </c>
      <c r="R1456">
        <f t="shared" si="68"/>
        <v>0</v>
      </c>
    </row>
    <row r="1457" spans="10:18" x14ac:dyDescent="0.2">
      <c r="J1457">
        <f t="shared" si="66"/>
        <v>1455</v>
      </c>
      <c r="K1457" t="str" cm="1">
        <f t="array" ref="K1457">IFERROR(INDEX(tblClientes[Cliente],INT($J1457/ROWS(tblConsorcios[Produto]))+1),"")</f>
        <v/>
      </c>
      <c r="L1457" t="str" cm="1">
        <f t="array" ref="L1457">IFERROR(INDEX(tblConsorcios[Produto],MOD($J1457,ROWS(tblConsorcios[Produto]))+1),"")</f>
        <v>Imóvel IE550 – 240m</v>
      </c>
      <c r="M1457" s="20" cm="1">
        <f t="array" ref="M1457">IFERROR(INDEX(tblConsorcios[Valor da Carta (R$)],MOD($J1457,ROWS(tblConsorcios[Produto]))+1),"")</f>
        <v>550000</v>
      </c>
      <c r="N1457" s="2" cm="1">
        <f t="array" ref="N1457">IFERROR(INDEX(tblConsorcios[Prazo (meses)],MOD($J1457,ROWS(tblConsorcios[Produto]))+1),"")</f>
        <v>240</v>
      </c>
      <c r="O1457" s="20" cm="1">
        <f t="array" ref="O1457">IFERROR(INDEX(tblConsorcios[Parcela Mensal (R$)],MOD($J1457,ROWS(tblConsorcios[Produto]))+1),"")</f>
        <v>2951.67</v>
      </c>
      <c r="P1457" s="20" t="str" cm="1">
        <f t="array" ref="P1457">IFERROR(INDEX(tblClientes[Dividendo Mensal (R$)],INT($J1457/ROWS(tblConsorcios[Produto]))+1),"")</f>
        <v/>
      </c>
      <c r="Q1457" s="20" t="str">
        <f t="shared" si="67"/>
        <v/>
      </c>
      <c r="R1457">
        <f t="shared" si="68"/>
        <v>0</v>
      </c>
    </row>
    <row r="1458" spans="10:18" x14ac:dyDescent="0.2">
      <c r="J1458">
        <f t="shared" si="66"/>
        <v>1456</v>
      </c>
      <c r="K1458" t="str" cm="1">
        <f t="array" ref="K1458">IFERROR(INDEX(tblClientes[Cliente],INT($J1458/ROWS(tblConsorcios[Produto]))+1),"")</f>
        <v/>
      </c>
      <c r="L1458" t="str" cm="1">
        <f t="array" ref="L1458">IFERROR(INDEX(tblConsorcios[Produto],MOD($J1458,ROWS(tblConsorcios[Produto]))+1),"")</f>
        <v>Imóvel IE550 – 220m</v>
      </c>
      <c r="M1458" s="20" cm="1">
        <f t="array" ref="M1458">IFERROR(INDEX(tblConsorcios[Valor da Carta (R$)],MOD($J1458,ROWS(tblConsorcios[Produto]))+1),"")</f>
        <v>550000</v>
      </c>
      <c r="N1458" s="2" cm="1">
        <f t="array" ref="N1458">IFERROR(INDEX(tblConsorcios[Prazo (meses)],MOD($J1458,ROWS(tblConsorcios[Produto]))+1),"")</f>
        <v>220</v>
      </c>
      <c r="O1458" s="20" cm="1">
        <f t="array" ref="O1458">IFERROR(INDEX(tblConsorcios[Parcela Mensal (R$)],MOD($J1458,ROWS(tblConsorcios[Produto]))+1),"")</f>
        <v>3195</v>
      </c>
      <c r="P1458" s="20" t="str" cm="1">
        <f t="array" ref="P1458">IFERROR(INDEX(tblClientes[Dividendo Mensal (R$)],INT($J1458/ROWS(tblConsorcios[Produto]))+1),"")</f>
        <v/>
      </c>
      <c r="Q1458" s="20" t="str">
        <f t="shared" si="67"/>
        <v/>
      </c>
      <c r="R1458">
        <f t="shared" si="68"/>
        <v>0</v>
      </c>
    </row>
    <row r="1459" spans="10:18" x14ac:dyDescent="0.2">
      <c r="J1459">
        <f t="shared" si="66"/>
        <v>1457</v>
      </c>
      <c r="K1459" t="str" cm="1">
        <f t="array" ref="K1459">IFERROR(INDEX(tblClientes[Cliente],INT($J1459/ROWS(tblConsorcios[Produto]))+1),"")</f>
        <v/>
      </c>
      <c r="L1459" t="str" cm="1">
        <f t="array" ref="L1459">IFERROR(INDEX(tblConsorcios[Produto],MOD($J1459,ROWS(tblConsorcios[Produto]))+1),"")</f>
        <v>Imóvel IE550 – 200m</v>
      </c>
      <c r="M1459" s="20" cm="1">
        <f t="array" ref="M1459">IFERROR(INDEX(tblConsorcios[Valor da Carta (R$)],MOD($J1459,ROWS(tblConsorcios[Produto]))+1),"")</f>
        <v>550000</v>
      </c>
      <c r="N1459" s="2" cm="1">
        <f t="array" ref="N1459">IFERROR(INDEX(tblConsorcios[Prazo (meses)],MOD($J1459,ROWS(tblConsorcios[Produto]))+1),"")</f>
        <v>200</v>
      </c>
      <c r="O1459" s="20" cm="1">
        <f t="array" ref="O1459">IFERROR(INDEX(tblConsorcios[Parcela Mensal (R$)],MOD($J1459,ROWS(tblConsorcios[Produto]))+1),"")</f>
        <v>3487</v>
      </c>
      <c r="P1459" s="20" t="str" cm="1">
        <f t="array" ref="P1459">IFERROR(INDEX(tblClientes[Dividendo Mensal (R$)],INT($J1459/ROWS(tblConsorcios[Produto]))+1),"")</f>
        <v/>
      </c>
      <c r="Q1459" s="20" t="str">
        <f t="shared" si="67"/>
        <v/>
      </c>
      <c r="R1459">
        <f t="shared" si="68"/>
        <v>0</v>
      </c>
    </row>
    <row r="1460" spans="10:18" x14ac:dyDescent="0.2">
      <c r="J1460">
        <f t="shared" si="66"/>
        <v>1458</v>
      </c>
      <c r="K1460" t="str" cm="1">
        <f t="array" ref="K1460">IFERROR(INDEX(tblClientes[Cliente],INT($J1460/ROWS(tblConsorcios[Produto]))+1),"")</f>
        <v/>
      </c>
      <c r="L1460" t="str" cm="1">
        <f t="array" ref="L1460">IFERROR(INDEX(tblConsorcios[Produto],MOD($J1460,ROWS(tblConsorcios[Produto]))+1),"")</f>
        <v>Imóvel IE530 – 240m</v>
      </c>
      <c r="M1460" s="20" cm="1">
        <f t="array" ref="M1460">IFERROR(INDEX(tblConsorcios[Valor da Carta (R$)],MOD($J1460,ROWS(tblConsorcios[Produto]))+1),"")</f>
        <v>530000</v>
      </c>
      <c r="N1460" s="2" cm="1">
        <f t="array" ref="N1460">IFERROR(INDEX(tblConsorcios[Prazo (meses)],MOD($J1460,ROWS(tblConsorcios[Produto]))+1),"")</f>
        <v>240</v>
      </c>
      <c r="O1460" s="20" cm="1">
        <f t="array" ref="O1460">IFERROR(INDEX(tblConsorcios[Parcela Mensal (R$)],MOD($J1460,ROWS(tblConsorcios[Produto]))+1),"")</f>
        <v>2844.33</v>
      </c>
      <c r="P1460" s="20" t="str" cm="1">
        <f t="array" ref="P1460">IFERROR(INDEX(tblClientes[Dividendo Mensal (R$)],INT($J1460/ROWS(tblConsorcios[Produto]))+1),"")</f>
        <v/>
      </c>
      <c r="Q1460" s="20" t="str">
        <f t="shared" si="67"/>
        <v/>
      </c>
      <c r="R1460">
        <f t="shared" si="68"/>
        <v>0</v>
      </c>
    </row>
    <row r="1461" spans="10:18" x14ac:dyDescent="0.2">
      <c r="J1461">
        <f t="shared" si="66"/>
        <v>1459</v>
      </c>
      <c r="K1461" t="str" cm="1">
        <f t="array" ref="K1461">IFERROR(INDEX(tblClientes[Cliente],INT($J1461/ROWS(tblConsorcios[Produto]))+1),"")</f>
        <v/>
      </c>
      <c r="L1461" t="str" cm="1">
        <f t="array" ref="L1461">IFERROR(INDEX(tblConsorcios[Produto],MOD($J1461,ROWS(tblConsorcios[Produto]))+1),"")</f>
        <v>Imóvel IE530 – 220m</v>
      </c>
      <c r="M1461" s="20" cm="1">
        <f t="array" ref="M1461">IFERROR(INDEX(tblConsorcios[Valor da Carta (R$)],MOD($J1461,ROWS(tblConsorcios[Produto]))+1),"")</f>
        <v>530000</v>
      </c>
      <c r="N1461" s="2" cm="1">
        <f t="array" ref="N1461">IFERROR(INDEX(tblConsorcios[Prazo (meses)],MOD($J1461,ROWS(tblConsorcios[Produto]))+1),"")</f>
        <v>220</v>
      </c>
      <c r="O1461" s="20" cm="1">
        <f t="array" ref="O1461">IFERROR(INDEX(tblConsorcios[Parcela Mensal (R$)],MOD($J1461,ROWS(tblConsorcios[Produto]))+1),"")</f>
        <v>3078.82</v>
      </c>
      <c r="P1461" s="20" t="str" cm="1">
        <f t="array" ref="P1461">IFERROR(INDEX(tblClientes[Dividendo Mensal (R$)],INT($J1461/ROWS(tblConsorcios[Produto]))+1),"")</f>
        <v/>
      </c>
      <c r="Q1461" s="20" t="str">
        <f t="shared" si="67"/>
        <v/>
      </c>
      <c r="R1461">
        <f t="shared" si="68"/>
        <v>0</v>
      </c>
    </row>
    <row r="1462" spans="10:18" x14ac:dyDescent="0.2">
      <c r="J1462">
        <f t="shared" si="66"/>
        <v>1460</v>
      </c>
      <c r="K1462" t="str" cm="1">
        <f t="array" ref="K1462">IFERROR(INDEX(tblClientes[Cliente],INT($J1462/ROWS(tblConsorcios[Produto]))+1),"")</f>
        <v/>
      </c>
      <c r="L1462" t="str" cm="1">
        <f t="array" ref="L1462">IFERROR(INDEX(tblConsorcios[Produto],MOD($J1462,ROWS(tblConsorcios[Produto]))+1),"")</f>
        <v>Imóvel IE530 – 200m</v>
      </c>
      <c r="M1462" s="20" cm="1">
        <f t="array" ref="M1462">IFERROR(INDEX(tblConsorcios[Valor da Carta (R$)],MOD($J1462,ROWS(tblConsorcios[Produto]))+1),"")</f>
        <v>530000</v>
      </c>
      <c r="N1462" s="2" cm="1">
        <f t="array" ref="N1462">IFERROR(INDEX(tblConsorcios[Prazo (meses)],MOD($J1462,ROWS(tblConsorcios[Produto]))+1),"")</f>
        <v>200</v>
      </c>
      <c r="O1462" s="20" cm="1">
        <f t="array" ref="O1462">IFERROR(INDEX(tblConsorcios[Parcela Mensal (R$)],MOD($J1462,ROWS(tblConsorcios[Produto]))+1),"")</f>
        <v>3360.2</v>
      </c>
      <c r="P1462" s="20" t="str" cm="1">
        <f t="array" ref="P1462">IFERROR(INDEX(tblClientes[Dividendo Mensal (R$)],INT($J1462/ROWS(tblConsorcios[Produto]))+1),"")</f>
        <v/>
      </c>
      <c r="Q1462" s="20" t="str">
        <f t="shared" si="67"/>
        <v/>
      </c>
      <c r="R1462">
        <f t="shared" si="68"/>
        <v>0</v>
      </c>
    </row>
    <row r="1463" spans="10:18" x14ac:dyDescent="0.2">
      <c r="J1463">
        <f t="shared" si="66"/>
        <v>1461</v>
      </c>
      <c r="K1463" t="str" cm="1">
        <f t="array" ref="K1463">IFERROR(INDEX(tblClientes[Cliente],INT($J1463/ROWS(tblConsorcios[Produto]))+1),"")</f>
        <v/>
      </c>
      <c r="L1463" t="str" cm="1">
        <f t="array" ref="L1463">IFERROR(INDEX(tblConsorcios[Produto],MOD($J1463,ROWS(tblConsorcios[Produto]))+1),"")</f>
        <v>Imóvel IE500 – 240m</v>
      </c>
      <c r="M1463" s="20" cm="1">
        <f t="array" ref="M1463">IFERROR(INDEX(tblConsorcios[Valor da Carta (R$)],MOD($J1463,ROWS(tblConsorcios[Produto]))+1),"")</f>
        <v>500000</v>
      </c>
      <c r="N1463" s="2" cm="1">
        <f t="array" ref="N1463">IFERROR(INDEX(tblConsorcios[Prazo (meses)],MOD($J1463,ROWS(tblConsorcios[Produto]))+1),"")</f>
        <v>240</v>
      </c>
      <c r="O1463" s="20" cm="1">
        <f t="array" ref="O1463">IFERROR(INDEX(tblConsorcios[Parcela Mensal (R$)],MOD($J1463,ROWS(tblConsorcios[Produto]))+1),"")</f>
        <v>2683.33</v>
      </c>
      <c r="P1463" s="20" t="str" cm="1">
        <f t="array" ref="P1463">IFERROR(INDEX(tblClientes[Dividendo Mensal (R$)],INT($J1463/ROWS(tblConsorcios[Produto]))+1),"")</f>
        <v/>
      </c>
      <c r="Q1463" s="20" t="str">
        <f t="shared" si="67"/>
        <v/>
      </c>
      <c r="R1463">
        <f t="shared" si="68"/>
        <v>0</v>
      </c>
    </row>
    <row r="1464" spans="10:18" x14ac:dyDescent="0.2">
      <c r="J1464">
        <f t="shared" si="66"/>
        <v>1462</v>
      </c>
      <c r="K1464" t="str" cm="1">
        <f t="array" ref="K1464">IFERROR(INDEX(tblClientes[Cliente],INT($J1464/ROWS(tblConsorcios[Produto]))+1),"")</f>
        <v/>
      </c>
      <c r="L1464" t="str" cm="1">
        <f t="array" ref="L1464">IFERROR(INDEX(tblConsorcios[Produto],MOD($J1464,ROWS(tblConsorcios[Produto]))+1),"")</f>
        <v>Imóvel IE500 – 220m</v>
      </c>
      <c r="M1464" s="20" cm="1">
        <f t="array" ref="M1464">IFERROR(INDEX(tblConsorcios[Valor da Carta (R$)],MOD($J1464,ROWS(tblConsorcios[Produto]))+1),"")</f>
        <v>500000</v>
      </c>
      <c r="N1464" s="2" cm="1">
        <f t="array" ref="N1464">IFERROR(INDEX(tblConsorcios[Prazo (meses)],MOD($J1464,ROWS(tblConsorcios[Produto]))+1),"")</f>
        <v>220</v>
      </c>
      <c r="O1464" s="20" cm="1">
        <f t="array" ref="O1464">IFERROR(INDEX(tblConsorcios[Parcela Mensal (R$)],MOD($J1464,ROWS(tblConsorcios[Produto]))+1),"")</f>
        <v>2904.55</v>
      </c>
      <c r="P1464" s="20" t="str" cm="1">
        <f t="array" ref="P1464">IFERROR(INDEX(tblClientes[Dividendo Mensal (R$)],INT($J1464/ROWS(tblConsorcios[Produto]))+1),"")</f>
        <v/>
      </c>
      <c r="Q1464" s="20" t="str">
        <f t="shared" si="67"/>
        <v/>
      </c>
      <c r="R1464">
        <f t="shared" si="68"/>
        <v>0</v>
      </c>
    </row>
    <row r="1465" spans="10:18" x14ac:dyDescent="0.2">
      <c r="J1465">
        <f t="shared" si="66"/>
        <v>1463</v>
      </c>
      <c r="K1465" t="str" cm="1">
        <f t="array" ref="K1465">IFERROR(INDEX(tblClientes[Cliente],INT($J1465/ROWS(tblConsorcios[Produto]))+1),"")</f>
        <v/>
      </c>
      <c r="L1465" t="str" cm="1">
        <f t="array" ref="L1465">IFERROR(INDEX(tblConsorcios[Produto],MOD($J1465,ROWS(tblConsorcios[Produto]))+1),"")</f>
        <v>Imóvel IE500 – 200m</v>
      </c>
      <c r="M1465" s="20" cm="1">
        <f t="array" ref="M1465">IFERROR(INDEX(tblConsorcios[Valor da Carta (R$)],MOD($J1465,ROWS(tblConsorcios[Produto]))+1),"")</f>
        <v>500000</v>
      </c>
      <c r="N1465" s="2" cm="1">
        <f t="array" ref="N1465">IFERROR(INDEX(tblConsorcios[Prazo (meses)],MOD($J1465,ROWS(tblConsorcios[Produto]))+1),"")</f>
        <v>200</v>
      </c>
      <c r="O1465" s="20" cm="1">
        <f t="array" ref="O1465">IFERROR(INDEX(tblConsorcios[Parcela Mensal (R$)],MOD($J1465,ROWS(tblConsorcios[Produto]))+1),"")</f>
        <v>3170</v>
      </c>
      <c r="P1465" s="20" t="str" cm="1">
        <f t="array" ref="P1465">IFERROR(INDEX(tblClientes[Dividendo Mensal (R$)],INT($J1465/ROWS(tblConsorcios[Produto]))+1),"")</f>
        <v/>
      </c>
      <c r="Q1465" s="20" t="str">
        <f t="shared" si="67"/>
        <v/>
      </c>
      <c r="R1465">
        <f t="shared" si="68"/>
        <v>0</v>
      </c>
    </row>
    <row r="1466" spans="10:18" x14ac:dyDescent="0.2">
      <c r="J1466">
        <f t="shared" si="66"/>
        <v>1464</v>
      </c>
      <c r="K1466" t="str" cm="1">
        <f t="array" ref="K1466">IFERROR(INDEX(tblClientes[Cliente],INT($J1466/ROWS(tblConsorcios[Produto]))+1),"")</f>
        <v/>
      </c>
      <c r="L1466" t="str" cm="1">
        <f t="array" ref="L1466">IFERROR(INDEX(tblConsorcios[Produto],MOD($J1466,ROWS(tblConsorcios[Produto]))+1),"")</f>
        <v>Imóvel IE480 – 240m</v>
      </c>
      <c r="M1466" s="20" cm="1">
        <f t="array" ref="M1466">IFERROR(INDEX(tblConsorcios[Valor da Carta (R$)],MOD($J1466,ROWS(tblConsorcios[Produto]))+1),"")</f>
        <v>480000</v>
      </c>
      <c r="N1466" s="2" cm="1">
        <f t="array" ref="N1466">IFERROR(INDEX(tblConsorcios[Prazo (meses)],MOD($J1466,ROWS(tblConsorcios[Produto]))+1),"")</f>
        <v>240</v>
      </c>
      <c r="O1466" s="20" cm="1">
        <f t="array" ref="O1466">IFERROR(INDEX(tblConsorcios[Parcela Mensal (R$)],MOD($J1466,ROWS(tblConsorcios[Produto]))+1),"")</f>
        <v>2576</v>
      </c>
      <c r="P1466" s="20" t="str" cm="1">
        <f t="array" ref="P1466">IFERROR(INDEX(tblClientes[Dividendo Mensal (R$)],INT($J1466/ROWS(tblConsorcios[Produto]))+1),"")</f>
        <v/>
      </c>
      <c r="Q1466" s="20" t="str">
        <f t="shared" si="67"/>
        <v/>
      </c>
      <c r="R1466">
        <f t="shared" si="68"/>
        <v>0</v>
      </c>
    </row>
    <row r="1467" spans="10:18" x14ac:dyDescent="0.2">
      <c r="J1467">
        <f t="shared" si="66"/>
        <v>1465</v>
      </c>
      <c r="K1467" t="str" cm="1">
        <f t="array" ref="K1467">IFERROR(INDEX(tblClientes[Cliente],INT($J1467/ROWS(tblConsorcios[Produto]))+1),"")</f>
        <v/>
      </c>
      <c r="L1467" t="str" cm="1">
        <f t="array" ref="L1467">IFERROR(INDEX(tblConsorcios[Produto],MOD($J1467,ROWS(tblConsorcios[Produto]))+1),"")</f>
        <v>Imóvel IE480 – 220m</v>
      </c>
      <c r="M1467" s="20" cm="1">
        <f t="array" ref="M1467">IFERROR(INDEX(tblConsorcios[Valor da Carta (R$)],MOD($J1467,ROWS(tblConsorcios[Produto]))+1),"")</f>
        <v>480000</v>
      </c>
      <c r="N1467" s="2" cm="1">
        <f t="array" ref="N1467">IFERROR(INDEX(tblConsorcios[Prazo (meses)],MOD($J1467,ROWS(tblConsorcios[Produto]))+1),"")</f>
        <v>220</v>
      </c>
      <c r="O1467" s="20" cm="1">
        <f t="array" ref="O1467">IFERROR(INDEX(tblConsorcios[Parcela Mensal (R$)],MOD($J1467,ROWS(tblConsorcios[Produto]))+1),"")</f>
        <v>2788.36</v>
      </c>
      <c r="P1467" s="20" t="str" cm="1">
        <f t="array" ref="P1467">IFERROR(INDEX(tblClientes[Dividendo Mensal (R$)],INT($J1467/ROWS(tblConsorcios[Produto]))+1),"")</f>
        <v/>
      </c>
      <c r="Q1467" s="20" t="str">
        <f t="shared" si="67"/>
        <v/>
      </c>
      <c r="R1467">
        <f t="shared" si="68"/>
        <v>0</v>
      </c>
    </row>
    <row r="1468" spans="10:18" x14ac:dyDescent="0.2">
      <c r="J1468">
        <f t="shared" si="66"/>
        <v>1466</v>
      </c>
      <c r="K1468" t="str" cm="1">
        <f t="array" ref="K1468">IFERROR(INDEX(tblClientes[Cliente],INT($J1468/ROWS(tblConsorcios[Produto]))+1),"")</f>
        <v/>
      </c>
      <c r="L1468" t="str" cm="1">
        <f t="array" ref="L1468">IFERROR(INDEX(tblConsorcios[Produto],MOD($J1468,ROWS(tblConsorcios[Produto]))+1),"")</f>
        <v>Imóvel IE480 – 200m</v>
      </c>
      <c r="M1468" s="20" cm="1">
        <f t="array" ref="M1468">IFERROR(INDEX(tblConsorcios[Valor da Carta (R$)],MOD($J1468,ROWS(tblConsorcios[Produto]))+1),"")</f>
        <v>480000</v>
      </c>
      <c r="N1468" s="2" cm="1">
        <f t="array" ref="N1468">IFERROR(INDEX(tblConsorcios[Prazo (meses)],MOD($J1468,ROWS(tblConsorcios[Produto]))+1),"")</f>
        <v>200</v>
      </c>
      <c r="O1468" s="20" cm="1">
        <f t="array" ref="O1468">IFERROR(INDEX(tblConsorcios[Parcela Mensal (R$)],MOD($J1468,ROWS(tblConsorcios[Produto]))+1),"")</f>
        <v>3043.2</v>
      </c>
      <c r="P1468" s="20" t="str" cm="1">
        <f t="array" ref="P1468">IFERROR(INDEX(tblClientes[Dividendo Mensal (R$)],INT($J1468/ROWS(tblConsorcios[Produto]))+1),"")</f>
        <v/>
      </c>
      <c r="Q1468" s="20" t="str">
        <f t="shared" si="67"/>
        <v/>
      </c>
      <c r="R1468">
        <f t="shared" si="68"/>
        <v>0</v>
      </c>
    </row>
    <row r="1469" spans="10:18" x14ac:dyDescent="0.2">
      <c r="J1469">
        <f t="shared" si="66"/>
        <v>1467</v>
      </c>
      <c r="K1469" t="str" cm="1">
        <f t="array" ref="K1469">IFERROR(INDEX(tblClientes[Cliente],INT($J1469/ROWS(tblConsorcios[Produto]))+1),"")</f>
        <v/>
      </c>
      <c r="L1469" t="str" cm="1">
        <f t="array" ref="L1469">IFERROR(INDEX(tblConsorcios[Produto],MOD($J1469,ROWS(tblConsorcios[Produto]))+1),"")</f>
        <v>Imóvel IE450 – 240m</v>
      </c>
      <c r="M1469" s="20" cm="1">
        <f t="array" ref="M1469">IFERROR(INDEX(tblConsorcios[Valor da Carta (R$)],MOD($J1469,ROWS(tblConsorcios[Produto]))+1),"")</f>
        <v>450000</v>
      </c>
      <c r="N1469" s="2" cm="1">
        <f t="array" ref="N1469">IFERROR(INDEX(tblConsorcios[Prazo (meses)],MOD($J1469,ROWS(tblConsorcios[Produto]))+1),"")</f>
        <v>240</v>
      </c>
      <c r="O1469" s="20" cm="1">
        <f t="array" ref="O1469">IFERROR(INDEX(tblConsorcios[Parcela Mensal (R$)],MOD($J1469,ROWS(tblConsorcios[Produto]))+1),"")</f>
        <v>2415</v>
      </c>
      <c r="P1469" s="20" t="str" cm="1">
        <f t="array" ref="P1469">IFERROR(INDEX(tblClientes[Dividendo Mensal (R$)],INT($J1469/ROWS(tblConsorcios[Produto]))+1),"")</f>
        <v/>
      </c>
      <c r="Q1469" s="20" t="str">
        <f t="shared" si="67"/>
        <v/>
      </c>
      <c r="R1469">
        <f t="shared" si="68"/>
        <v>0</v>
      </c>
    </row>
    <row r="1470" spans="10:18" x14ac:dyDescent="0.2">
      <c r="J1470">
        <f t="shared" si="66"/>
        <v>1468</v>
      </c>
      <c r="K1470" t="str" cm="1">
        <f t="array" ref="K1470">IFERROR(INDEX(tblClientes[Cliente],INT($J1470/ROWS(tblConsorcios[Produto]))+1),"")</f>
        <v/>
      </c>
      <c r="L1470" t="str" cm="1">
        <f t="array" ref="L1470">IFERROR(INDEX(tblConsorcios[Produto],MOD($J1470,ROWS(tblConsorcios[Produto]))+1),"")</f>
        <v>Imóvel IE450 – 220m</v>
      </c>
      <c r="M1470" s="20" cm="1">
        <f t="array" ref="M1470">IFERROR(INDEX(tblConsorcios[Valor da Carta (R$)],MOD($J1470,ROWS(tblConsorcios[Produto]))+1),"")</f>
        <v>450000</v>
      </c>
      <c r="N1470" s="2" cm="1">
        <f t="array" ref="N1470">IFERROR(INDEX(tblConsorcios[Prazo (meses)],MOD($J1470,ROWS(tblConsorcios[Produto]))+1),"")</f>
        <v>220</v>
      </c>
      <c r="O1470" s="20" cm="1">
        <f t="array" ref="O1470">IFERROR(INDEX(tblConsorcios[Parcela Mensal (R$)],MOD($J1470,ROWS(tblConsorcios[Produto]))+1),"")</f>
        <v>2614.09</v>
      </c>
      <c r="P1470" s="20" t="str" cm="1">
        <f t="array" ref="P1470">IFERROR(INDEX(tblClientes[Dividendo Mensal (R$)],INT($J1470/ROWS(tblConsorcios[Produto]))+1),"")</f>
        <v/>
      </c>
      <c r="Q1470" s="20" t="str">
        <f t="shared" si="67"/>
        <v/>
      </c>
      <c r="R1470">
        <f t="shared" si="68"/>
        <v>0</v>
      </c>
    </row>
    <row r="1471" spans="10:18" x14ac:dyDescent="0.2">
      <c r="J1471">
        <f t="shared" si="66"/>
        <v>1469</v>
      </c>
      <c r="K1471" t="str" cm="1">
        <f t="array" ref="K1471">IFERROR(INDEX(tblClientes[Cliente],INT($J1471/ROWS(tblConsorcios[Produto]))+1),"")</f>
        <v/>
      </c>
      <c r="L1471" t="str" cm="1">
        <f t="array" ref="L1471">IFERROR(INDEX(tblConsorcios[Produto],MOD($J1471,ROWS(tblConsorcios[Produto]))+1),"")</f>
        <v>Imóvel IE450 – 200m</v>
      </c>
      <c r="M1471" s="20" cm="1">
        <f t="array" ref="M1471">IFERROR(INDEX(tblConsorcios[Valor da Carta (R$)],MOD($J1471,ROWS(tblConsorcios[Produto]))+1),"")</f>
        <v>450000</v>
      </c>
      <c r="N1471" s="2" cm="1">
        <f t="array" ref="N1471">IFERROR(INDEX(tblConsorcios[Prazo (meses)],MOD($J1471,ROWS(tblConsorcios[Produto]))+1),"")</f>
        <v>200</v>
      </c>
      <c r="O1471" s="20" cm="1">
        <f t="array" ref="O1471">IFERROR(INDEX(tblConsorcios[Parcela Mensal (R$)],MOD($J1471,ROWS(tblConsorcios[Produto]))+1),"")</f>
        <v>2853</v>
      </c>
      <c r="P1471" s="20" t="str" cm="1">
        <f t="array" ref="P1471">IFERROR(INDEX(tblClientes[Dividendo Mensal (R$)],INT($J1471/ROWS(tblConsorcios[Produto]))+1),"")</f>
        <v/>
      </c>
      <c r="Q1471" s="20" t="str">
        <f t="shared" si="67"/>
        <v/>
      </c>
      <c r="R1471">
        <f t="shared" si="68"/>
        <v>0</v>
      </c>
    </row>
    <row r="1472" spans="10:18" x14ac:dyDescent="0.2">
      <c r="J1472">
        <f t="shared" si="66"/>
        <v>1470</v>
      </c>
      <c r="K1472" t="str" cm="1">
        <f t="array" ref="K1472">IFERROR(INDEX(tblClientes[Cliente],INT($J1472/ROWS(tblConsorcios[Produto]))+1),"")</f>
        <v/>
      </c>
      <c r="L1472" t="str" cm="1">
        <f t="array" ref="L1472">IFERROR(INDEX(tblConsorcios[Produto],MOD($J1472,ROWS(tblConsorcios[Produto]))+1),"")</f>
        <v>Imóvel IE430 – 240m</v>
      </c>
      <c r="M1472" s="20" cm="1">
        <f t="array" ref="M1472">IFERROR(INDEX(tblConsorcios[Valor da Carta (R$)],MOD($J1472,ROWS(tblConsorcios[Produto]))+1),"")</f>
        <v>430000</v>
      </c>
      <c r="N1472" s="2" cm="1">
        <f t="array" ref="N1472">IFERROR(INDEX(tblConsorcios[Prazo (meses)],MOD($J1472,ROWS(tblConsorcios[Produto]))+1),"")</f>
        <v>240</v>
      </c>
      <c r="O1472" s="20" cm="1">
        <f t="array" ref="O1472">IFERROR(INDEX(tblConsorcios[Parcela Mensal (R$)],MOD($J1472,ROWS(tblConsorcios[Produto]))+1),"")</f>
        <v>2307.67</v>
      </c>
      <c r="P1472" s="20" t="str" cm="1">
        <f t="array" ref="P1472">IFERROR(INDEX(tblClientes[Dividendo Mensal (R$)],INT($J1472/ROWS(tblConsorcios[Produto]))+1),"")</f>
        <v/>
      </c>
      <c r="Q1472" s="20" t="str">
        <f t="shared" si="67"/>
        <v/>
      </c>
      <c r="R1472">
        <f t="shared" si="68"/>
        <v>0</v>
      </c>
    </row>
    <row r="1473" spans="10:18" x14ac:dyDescent="0.2">
      <c r="J1473">
        <f t="shared" si="66"/>
        <v>1471</v>
      </c>
      <c r="K1473" t="str" cm="1">
        <f t="array" ref="K1473">IFERROR(INDEX(tblClientes[Cliente],INT($J1473/ROWS(tblConsorcios[Produto]))+1),"")</f>
        <v/>
      </c>
      <c r="L1473" t="str" cm="1">
        <f t="array" ref="L1473">IFERROR(INDEX(tblConsorcios[Produto],MOD($J1473,ROWS(tblConsorcios[Produto]))+1),"")</f>
        <v>Imóvel IE430 – 220m</v>
      </c>
      <c r="M1473" s="20" cm="1">
        <f t="array" ref="M1473">IFERROR(INDEX(tblConsorcios[Valor da Carta (R$)],MOD($J1473,ROWS(tblConsorcios[Produto]))+1),"")</f>
        <v>430000</v>
      </c>
      <c r="N1473" s="2" cm="1">
        <f t="array" ref="N1473">IFERROR(INDEX(tblConsorcios[Prazo (meses)],MOD($J1473,ROWS(tblConsorcios[Produto]))+1),"")</f>
        <v>220</v>
      </c>
      <c r="O1473" s="20" cm="1">
        <f t="array" ref="O1473">IFERROR(INDEX(tblConsorcios[Parcela Mensal (R$)],MOD($J1473,ROWS(tblConsorcios[Produto]))+1),"")</f>
        <v>2497.91</v>
      </c>
      <c r="P1473" s="20" t="str" cm="1">
        <f t="array" ref="P1473">IFERROR(INDEX(tblClientes[Dividendo Mensal (R$)],INT($J1473/ROWS(tblConsorcios[Produto]))+1),"")</f>
        <v/>
      </c>
      <c r="Q1473" s="20" t="str">
        <f t="shared" si="67"/>
        <v/>
      </c>
      <c r="R1473">
        <f t="shared" si="68"/>
        <v>0</v>
      </c>
    </row>
    <row r="1474" spans="10:18" x14ac:dyDescent="0.2">
      <c r="J1474">
        <f t="shared" si="66"/>
        <v>1472</v>
      </c>
      <c r="K1474" t="str" cm="1">
        <f t="array" ref="K1474">IFERROR(INDEX(tblClientes[Cliente],INT($J1474/ROWS(tblConsorcios[Produto]))+1),"")</f>
        <v/>
      </c>
      <c r="L1474" t="str" cm="1">
        <f t="array" ref="L1474">IFERROR(INDEX(tblConsorcios[Produto],MOD($J1474,ROWS(tblConsorcios[Produto]))+1),"")</f>
        <v>Imóvel IE430 – 200m</v>
      </c>
      <c r="M1474" s="20" cm="1">
        <f t="array" ref="M1474">IFERROR(INDEX(tblConsorcios[Valor da Carta (R$)],MOD($J1474,ROWS(tblConsorcios[Produto]))+1),"")</f>
        <v>430000</v>
      </c>
      <c r="N1474" s="2" cm="1">
        <f t="array" ref="N1474">IFERROR(INDEX(tblConsorcios[Prazo (meses)],MOD($J1474,ROWS(tblConsorcios[Produto]))+1),"")</f>
        <v>200</v>
      </c>
      <c r="O1474" s="20" cm="1">
        <f t="array" ref="O1474">IFERROR(INDEX(tblConsorcios[Parcela Mensal (R$)],MOD($J1474,ROWS(tblConsorcios[Produto]))+1),"")</f>
        <v>2726.2</v>
      </c>
      <c r="P1474" s="20" t="str" cm="1">
        <f t="array" ref="P1474">IFERROR(INDEX(tblClientes[Dividendo Mensal (R$)],INT($J1474/ROWS(tblConsorcios[Produto]))+1),"")</f>
        <v/>
      </c>
      <c r="Q1474" s="20" t="str">
        <f t="shared" si="67"/>
        <v/>
      </c>
      <c r="R1474">
        <f t="shared" si="68"/>
        <v>0</v>
      </c>
    </row>
    <row r="1475" spans="10:18" x14ac:dyDescent="0.2">
      <c r="J1475">
        <f t="shared" ref="J1475:J1538" si="69">ROW()-2</f>
        <v>1473</v>
      </c>
      <c r="K1475" t="str" cm="1">
        <f t="array" ref="K1475">IFERROR(INDEX(tblClientes[Cliente],INT($J1475/ROWS(tblConsorcios[Produto]))+1),"")</f>
        <v/>
      </c>
      <c r="L1475" t="str" cm="1">
        <f t="array" ref="L1475">IFERROR(INDEX(tblConsorcios[Produto],MOD($J1475,ROWS(tblConsorcios[Produto]))+1),"")</f>
        <v>Imóvel IE400 – 240m</v>
      </c>
      <c r="M1475" s="20" cm="1">
        <f t="array" ref="M1475">IFERROR(INDEX(tblConsorcios[Valor da Carta (R$)],MOD($J1475,ROWS(tblConsorcios[Produto]))+1),"")</f>
        <v>400000</v>
      </c>
      <c r="N1475" s="2" cm="1">
        <f t="array" ref="N1475">IFERROR(INDEX(tblConsorcios[Prazo (meses)],MOD($J1475,ROWS(tblConsorcios[Produto]))+1),"")</f>
        <v>240</v>
      </c>
      <c r="O1475" s="20" cm="1">
        <f t="array" ref="O1475">IFERROR(INDEX(tblConsorcios[Parcela Mensal (R$)],MOD($J1475,ROWS(tblConsorcios[Produto]))+1),"")</f>
        <v>2146.67</v>
      </c>
      <c r="P1475" s="20" t="str" cm="1">
        <f t="array" ref="P1475">IFERROR(INDEX(tblClientes[Dividendo Mensal (R$)],INT($J1475/ROWS(tblConsorcios[Produto]))+1),"")</f>
        <v/>
      </c>
      <c r="Q1475" s="20" t="str">
        <f t="shared" ref="Q1475:Q1538" si="70">IF(AND(ISNUMBER(O1475),ISNUMBER(P1475)),P1475-O1475,"")</f>
        <v/>
      </c>
      <c r="R1475">
        <f t="shared" ref="R1475:R1538" si="71">IF(AND(ISNUMBER(O1475),ISNUMBER(P1475),O1475&lt;=P1475),1,0)</f>
        <v>0</v>
      </c>
    </row>
    <row r="1476" spans="10:18" x14ac:dyDescent="0.2">
      <c r="J1476">
        <f t="shared" si="69"/>
        <v>1474</v>
      </c>
      <c r="K1476" t="str" cm="1">
        <f t="array" ref="K1476">IFERROR(INDEX(tblClientes[Cliente],INT($J1476/ROWS(tblConsorcios[Produto]))+1),"")</f>
        <v/>
      </c>
      <c r="L1476" t="str" cm="1">
        <f t="array" ref="L1476">IFERROR(INDEX(tblConsorcios[Produto],MOD($J1476,ROWS(tblConsorcios[Produto]))+1),"")</f>
        <v>Imóvel IE400 – 220m</v>
      </c>
      <c r="M1476" s="20" cm="1">
        <f t="array" ref="M1476">IFERROR(INDEX(tblConsorcios[Valor da Carta (R$)],MOD($J1476,ROWS(tblConsorcios[Produto]))+1),"")</f>
        <v>400000</v>
      </c>
      <c r="N1476" s="2" cm="1">
        <f t="array" ref="N1476">IFERROR(INDEX(tblConsorcios[Prazo (meses)],MOD($J1476,ROWS(tblConsorcios[Produto]))+1),"")</f>
        <v>220</v>
      </c>
      <c r="O1476" s="20" cm="1">
        <f t="array" ref="O1476">IFERROR(INDEX(tblConsorcios[Parcela Mensal (R$)],MOD($J1476,ROWS(tblConsorcios[Produto]))+1),"")</f>
        <v>2323.64</v>
      </c>
      <c r="P1476" s="20" t="str" cm="1">
        <f t="array" ref="P1476">IFERROR(INDEX(tblClientes[Dividendo Mensal (R$)],INT($J1476/ROWS(tblConsorcios[Produto]))+1),"")</f>
        <v/>
      </c>
      <c r="Q1476" s="20" t="str">
        <f t="shared" si="70"/>
        <v/>
      </c>
      <c r="R1476">
        <f t="shared" si="71"/>
        <v>0</v>
      </c>
    </row>
    <row r="1477" spans="10:18" x14ac:dyDescent="0.2">
      <c r="J1477">
        <f t="shared" si="69"/>
        <v>1475</v>
      </c>
      <c r="K1477" t="str" cm="1">
        <f t="array" ref="K1477">IFERROR(INDEX(tblClientes[Cliente],INT($J1477/ROWS(tblConsorcios[Produto]))+1),"")</f>
        <v/>
      </c>
      <c r="L1477" t="str" cm="1">
        <f t="array" ref="L1477">IFERROR(INDEX(tblConsorcios[Produto],MOD($J1477,ROWS(tblConsorcios[Produto]))+1),"")</f>
        <v>Imóvel IE400 – 200m</v>
      </c>
      <c r="M1477" s="20" cm="1">
        <f t="array" ref="M1477">IFERROR(INDEX(tblConsorcios[Valor da Carta (R$)],MOD($J1477,ROWS(tblConsorcios[Produto]))+1),"")</f>
        <v>400000</v>
      </c>
      <c r="N1477" s="2" cm="1">
        <f t="array" ref="N1477">IFERROR(INDEX(tblConsorcios[Prazo (meses)],MOD($J1477,ROWS(tblConsorcios[Produto]))+1),"")</f>
        <v>200</v>
      </c>
      <c r="O1477" s="20" cm="1">
        <f t="array" ref="O1477">IFERROR(INDEX(tblConsorcios[Parcela Mensal (R$)],MOD($J1477,ROWS(tblConsorcios[Produto]))+1),"")</f>
        <v>2536</v>
      </c>
      <c r="P1477" s="20" t="str" cm="1">
        <f t="array" ref="P1477">IFERROR(INDEX(tblClientes[Dividendo Mensal (R$)],INT($J1477/ROWS(tblConsorcios[Produto]))+1),"")</f>
        <v/>
      </c>
      <c r="Q1477" s="20" t="str">
        <f t="shared" si="70"/>
        <v/>
      </c>
      <c r="R1477">
        <f t="shared" si="71"/>
        <v>0</v>
      </c>
    </row>
    <row r="1478" spans="10:18" x14ac:dyDescent="0.2">
      <c r="J1478">
        <f t="shared" si="69"/>
        <v>1476</v>
      </c>
      <c r="K1478" t="str" cm="1">
        <f t="array" ref="K1478">IFERROR(INDEX(tblClientes[Cliente],INT($J1478/ROWS(tblConsorcios[Produto]))+1),"")</f>
        <v/>
      </c>
      <c r="L1478" t="str" cm="1">
        <f t="array" ref="L1478">IFERROR(INDEX(tblConsorcios[Produto],MOD($J1478,ROWS(tblConsorcios[Produto]))+1),"")</f>
        <v>Imóvel IE380 – 240m</v>
      </c>
      <c r="M1478" s="20" cm="1">
        <f t="array" ref="M1478">IFERROR(INDEX(tblConsorcios[Valor da Carta (R$)],MOD($J1478,ROWS(tblConsorcios[Produto]))+1),"")</f>
        <v>380000</v>
      </c>
      <c r="N1478" s="2" cm="1">
        <f t="array" ref="N1478">IFERROR(INDEX(tblConsorcios[Prazo (meses)],MOD($J1478,ROWS(tblConsorcios[Produto]))+1),"")</f>
        <v>240</v>
      </c>
      <c r="O1478" s="20" cm="1">
        <f t="array" ref="O1478">IFERROR(INDEX(tblConsorcios[Parcela Mensal (R$)],MOD($J1478,ROWS(tblConsorcios[Produto]))+1),"")</f>
        <v>2039.33</v>
      </c>
      <c r="P1478" s="20" t="str" cm="1">
        <f t="array" ref="P1478">IFERROR(INDEX(tblClientes[Dividendo Mensal (R$)],INT($J1478/ROWS(tblConsorcios[Produto]))+1),"")</f>
        <v/>
      </c>
      <c r="Q1478" s="20" t="str">
        <f t="shared" si="70"/>
        <v/>
      </c>
      <c r="R1478">
        <f t="shared" si="71"/>
        <v>0</v>
      </c>
    </row>
    <row r="1479" spans="10:18" x14ac:dyDescent="0.2">
      <c r="J1479">
        <f t="shared" si="69"/>
        <v>1477</v>
      </c>
      <c r="K1479" t="str" cm="1">
        <f t="array" ref="K1479">IFERROR(INDEX(tblClientes[Cliente],INT($J1479/ROWS(tblConsorcios[Produto]))+1),"")</f>
        <v/>
      </c>
      <c r="L1479" t="str" cm="1">
        <f t="array" ref="L1479">IFERROR(INDEX(tblConsorcios[Produto],MOD($J1479,ROWS(tblConsorcios[Produto]))+1),"")</f>
        <v>Imóvel IE380 – 220m</v>
      </c>
      <c r="M1479" s="20" cm="1">
        <f t="array" ref="M1479">IFERROR(INDEX(tblConsorcios[Valor da Carta (R$)],MOD($J1479,ROWS(tblConsorcios[Produto]))+1),"")</f>
        <v>380000</v>
      </c>
      <c r="N1479" s="2" cm="1">
        <f t="array" ref="N1479">IFERROR(INDEX(tblConsorcios[Prazo (meses)],MOD($J1479,ROWS(tblConsorcios[Produto]))+1),"")</f>
        <v>220</v>
      </c>
      <c r="O1479" s="20" cm="1">
        <f t="array" ref="O1479">IFERROR(INDEX(tblConsorcios[Parcela Mensal (R$)],MOD($J1479,ROWS(tblConsorcios[Produto]))+1),"")</f>
        <v>2207.4499999999998</v>
      </c>
      <c r="P1479" s="20" t="str" cm="1">
        <f t="array" ref="P1479">IFERROR(INDEX(tblClientes[Dividendo Mensal (R$)],INT($J1479/ROWS(tblConsorcios[Produto]))+1),"")</f>
        <v/>
      </c>
      <c r="Q1479" s="20" t="str">
        <f t="shared" si="70"/>
        <v/>
      </c>
      <c r="R1479">
        <f t="shared" si="71"/>
        <v>0</v>
      </c>
    </row>
    <row r="1480" spans="10:18" x14ac:dyDescent="0.2">
      <c r="J1480">
        <f t="shared" si="69"/>
        <v>1478</v>
      </c>
      <c r="K1480" t="str" cm="1">
        <f t="array" ref="K1480">IFERROR(INDEX(tblClientes[Cliente],INT($J1480/ROWS(tblConsorcios[Produto]))+1),"")</f>
        <v/>
      </c>
      <c r="L1480" t="str" cm="1">
        <f t="array" ref="L1480">IFERROR(INDEX(tblConsorcios[Produto],MOD($J1480,ROWS(tblConsorcios[Produto]))+1),"")</f>
        <v>Imóvel IE380 – 200m</v>
      </c>
      <c r="M1480" s="20" cm="1">
        <f t="array" ref="M1480">IFERROR(INDEX(tblConsorcios[Valor da Carta (R$)],MOD($J1480,ROWS(tblConsorcios[Produto]))+1),"")</f>
        <v>380000</v>
      </c>
      <c r="N1480" s="2" cm="1">
        <f t="array" ref="N1480">IFERROR(INDEX(tblConsorcios[Prazo (meses)],MOD($J1480,ROWS(tblConsorcios[Produto]))+1),"")</f>
        <v>200</v>
      </c>
      <c r="O1480" s="20" cm="1">
        <f t="array" ref="O1480">IFERROR(INDEX(tblConsorcios[Parcela Mensal (R$)],MOD($J1480,ROWS(tblConsorcios[Produto]))+1),"")</f>
        <v>2409.1999999999998</v>
      </c>
      <c r="P1480" s="20" t="str" cm="1">
        <f t="array" ref="P1480">IFERROR(INDEX(tblClientes[Dividendo Mensal (R$)],INT($J1480/ROWS(tblConsorcios[Produto]))+1),"")</f>
        <v/>
      </c>
      <c r="Q1480" s="20" t="str">
        <f t="shared" si="70"/>
        <v/>
      </c>
      <c r="R1480">
        <f t="shared" si="71"/>
        <v>0</v>
      </c>
    </row>
    <row r="1481" spans="10:18" x14ac:dyDescent="0.2">
      <c r="J1481">
        <f t="shared" si="69"/>
        <v>1479</v>
      </c>
      <c r="K1481" t="str" cm="1">
        <f t="array" ref="K1481">IFERROR(INDEX(tblClientes[Cliente],INT($J1481/ROWS(tblConsorcios[Produto]))+1),"")</f>
        <v/>
      </c>
      <c r="L1481" t="str" cm="1">
        <f t="array" ref="L1481">IFERROR(INDEX(tblConsorcios[Produto],MOD($J1481,ROWS(tblConsorcios[Produto]))+1),"")</f>
        <v>Imóvel IE350 – 240m</v>
      </c>
      <c r="M1481" s="20" cm="1">
        <f t="array" ref="M1481">IFERROR(INDEX(tblConsorcios[Valor da Carta (R$)],MOD($J1481,ROWS(tblConsorcios[Produto]))+1),"")</f>
        <v>350000</v>
      </c>
      <c r="N1481" s="2" cm="1">
        <f t="array" ref="N1481">IFERROR(INDEX(tblConsorcios[Prazo (meses)],MOD($J1481,ROWS(tblConsorcios[Produto]))+1),"")</f>
        <v>240</v>
      </c>
      <c r="O1481" s="20" cm="1">
        <f t="array" ref="O1481">IFERROR(INDEX(tblConsorcios[Parcela Mensal (R$)],MOD($J1481,ROWS(tblConsorcios[Produto]))+1),"")</f>
        <v>1878.33</v>
      </c>
      <c r="P1481" s="20" t="str" cm="1">
        <f t="array" ref="P1481">IFERROR(INDEX(tblClientes[Dividendo Mensal (R$)],INT($J1481/ROWS(tblConsorcios[Produto]))+1),"")</f>
        <v/>
      </c>
      <c r="Q1481" s="20" t="str">
        <f t="shared" si="70"/>
        <v/>
      </c>
      <c r="R1481">
        <f t="shared" si="71"/>
        <v>0</v>
      </c>
    </row>
    <row r="1482" spans="10:18" x14ac:dyDescent="0.2">
      <c r="J1482">
        <f t="shared" si="69"/>
        <v>1480</v>
      </c>
      <c r="K1482" t="str" cm="1">
        <f t="array" ref="K1482">IFERROR(INDEX(tblClientes[Cliente],INT($J1482/ROWS(tblConsorcios[Produto]))+1),"")</f>
        <v/>
      </c>
      <c r="L1482" t="str" cm="1">
        <f t="array" ref="L1482">IFERROR(INDEX(tblConsorcios[Produto],MOD($J1482,ROWS(tblConsorcios[Produto]))+1),"")</f>
        <v>Imóvel IE350 – 220m</v>
      </c>
      <c r="M1482" s="20" cm="1">
        <f t="array" ref="M1482">IFERROR(INDEX(tblConsorcios[Valor da Carta (R$)],MOD($J1482,ROWS(tblConsorcios[Produto]))+1),"")</f>
        <v>350000</v>
      </c>
      <c r="N1482" s="2" cm="1">
        <f t="array" ref="N1482">IFERROR(INDEX(tblConsorcios[Prazo (meses)],MOD($J1482,ROWS(tblConsorcios[Produto]))+1),"")</f>
        <v>220</v>
      </c>
      <c r="O1482" s="20" cm="1">
        <f t="array" ref="O1482">IFERROR(INDEX(tblConsorcios[Parcela Mensal (R$)],MOD($J1482,ROWS(tblConsorcios[Produto]))+1),"")</f>
        <v>2033.18</v>
      </c>
      <c r="P1482" s="20" t="str" cm="1">
        <f t="array" ref="P1482">IFERROR(INDEX(tblClientes[Dividendo Mensal (R$)],INT($J1482/ROWS(tblConsorcios[Produto]))+1),"")</f>
        <v/>
      </c>
      <c r="Q1482" s="20" t="str">
        <f t="shared" si="70"/>
        <v/>
      </c>
      <c r="R1482">
        <f t="shared" si="71"/>
        <v>0</v>
      </c>
    </row>
    <row r="1483" spans="10:18" x14ac:dyDescent="0.2">
      <c r="J1483">
        <f t="shared" si="69"/>
        <v>1481</v>
      </c>
      <c r="K1483" t="str" cm="1">
        <f t="array" ref="K1483">IFERROR(INDEX(tblClientes[Cliente],INT($J1483/ROWS(tblConsorcios[Produto]))+1),"")</f>
        <v/>
      </c>
      <c r="L1483" t="str" cm="1">
        <f t="array" ref="L1483">IFERROR(INDEX(tblConsorcios[Produto],MOD($J1483,ROWS(tblConsorcios[Produto]))+1),"")</f>
        <v>Imóvel IE350 – 200m</v>
      </c>
      <c r="M1483" s="20" cm="1">
        <f t="array" ref="M1483">IFERROR(INDEX(tblConsorcios[Valor da Carta (R$)],MOD($J1483,ROWS(tblConsorcios[Produto]))+1),"")</f>
        <v>350000</v>
      </c>
      <c r="N1483" s="2" cm="1">
        <f t="array" ref="N1483">IFERROR(INDEX(tblConsorcios[Prazo (meses)],MOD($J1483,ROWS(tblConsorcios[Produto]))+1),"")</f>
        <v>200</v>
      </c>
      <c r="O1483" s="20" cm="1">
        <f t="array" ref="O1483">IFERROR(INDEX(tblConsorcios[Parcela Mensal (R$)],MOD($J1483,ROWS(tblConsorcios[Produto]))+1),"")</f>
        <v>2219</v>
      </c>
      <c r="P1483" s="20" t="str" cm="1">
        <f t="array" ref="P1483">IFERROR(INDEX(tblClientes[Dividendo Mensal (R$)],INT($J1483/ROWS(tblConsorcios[Produto]))+1),"")</f>
        <v/>
      </c>
      <c r="Q1483" s="20" t="str">
        <f t="shared" si="70"/>
        <v/>
      </c>
      <c r="R1483">
        <f t="shared" si="71"/>
        <v>0</v>
      </c>
    </row>
    <row r="1484" spans="10:18" x14ac:dyDescent="0.2">
      <c r="J1484">
        <f t="shared" si="69"/>
        <v>1482</v>
      </c>
      <c r="K1484" t="str" cm="1">
        <f t="array" ref="K1484">IFERROR(INDEX(tblClientes[Cliente],INT($J1484/ROWS(tblConsorcios[Produto]))+1),"")</f>
        <v/>
      </c>
      <c r="L1484" t="str" cm="1">
        <f t="array" ref="L1484">IFERROR(INDEX(tblConsorcios[Produto],MOD($J1484,ROWS(tblConsorcios[Produto]))+1),"")</f>
        <v>Imóvel IE330 – 240m</v>
      </c>
      <c r="M1484" s="20" cm="1">
        <f t="array" ref="M1484">IFERROR(INDEX(tblConsorcios[Valor da Carta (R$)],MOD($J1484,ROWS(tblConsorcios[Produto]))+1),"")</f>
        <v>330000</v>
      </c>
      <c r="N1484" s="2" cm="1">
        <f t="array" ref="N1484">IFERROR(INDEX(tblConsorcios[Prazo (meses)],MOD($J1484,ROWS(tblConsorcios[Produto]))+1),"")</f>
        <v>240</v>
      </c>
      <c r="O1484" s="20" cm="1">
        <f t="array" ref="O1484">IFERROR(INDEX(tblConsorcios[Parcela Mensal (R$)],MOD($J1484,ROWS(tblConsorcios[Produto]))+1),"")</f>
        <v>1771</v>
      </c>
      <c r="P1484" s="20" t="str" cm="1">
        <f t="array" ref="P1484">IFERROR(INDEX(tblClientes[Dividendo Mensal (R$)],INT($J1484/ROWS(tblConsorcios[Produto]))+1),"")</f>
        <v/>
      </c>
      <c r="Q1484" s="20" t="str">
        <f t="shared" si="70"/>
        <v/>
      </c>
      <c r="R1484">
        <f t="shared" si="71"/>
        <v>0</v>
      </c>
    </row>
    <row r="1485" spans="10:18" x14ac:dyDescent="0.2">
      <c r="J1485">
        <f t="shared" si="69"/>
        <v>1483</v>
      </c>
      <c r="K1485" t="str" cm="1">
        <f t="array" ref="K1485">IFERROR(INDEX(tblClientes[Cliente],INT($J1485/ROWS(tblConsorcios[Produto]))+1),"")</f>
        <v/>
      </c>
      <c r="L1485" t="str" cm="1">
        <f t="array" ref="L1485">IFERROR(INDEX(tblConsorcios[Produto],MOD($J1485,ROWS(tblConsorcios[Produto]))+1),"")</f>
        <v>Imóvel IE330 – 220m</v>
      </c>
      <c r="M1485" s="20" cm="1">
        <f t="array" ref="M1485">IFERROR(INDEX(tblConsorcios[Valor da Carta (R$)],MOD($J1485,ROWS(tblConsorcios[Produto]))+1),"")</f>
        <v>330000</v>
      </c>
      <c r="N1485" s="2" cm="1">
        <f t="array" ref="N1485">IFERROR(INDEX(tblConsorcios[Prazo (meses)],MOD($J1485,ROWS(tblConsorcios[Produto]))+1),"")</f>
        <v>220</v>
      </c>
      <c r="O1485" s="20" cm="1">
        <f t="array" ref="O1485">IFERROR(INDEX(tblConsorcios[Parcela Mensal (R$)],MOD($J1485,ROWS(tblConsorcios[Produto]))+1),"")</f>
        <v>1917</v>
      </c>
      <c r="P1485" s="20" t="str" cm="1">
        <f t="array" ref="P1485">IFERROR(INDEX(tblClientes[Dividendo Mensal (R$)],INT($J1485/ROWS(tblConsorcios[Produto]))+1),"")</f>
        <v/>
      </c>
      <c r="Q1485" s="20" t="str">
        <f t="shared" si="70"/>
        <v/>
      </c>
      <c r="R1485">
        <f t="shared" si="71"/>
        <v>0</v>
      </c>
    </row>
    <row r="1486" spans="10:18" x14ac:dyDescent="0.2">
      <c r="J1486">
        <f t="shared" si="69"/>
        <v>1484</v>
      </c>
      <c r="K1486" t="str" cm="1">
        <f t="array" ref="K1486">IFERROR(INDEX(tblClientes[Cliente],INT($J1486/ROWS(tblConsorcios[Produto]))+1),"")</f>
        <v/>
      </c>
      <c r="L1486" t="str" cm="1">
        <f t="array" ref="L1486">IFERROR(INDEX(tblConsorcios[Produto],MOD($J1486,ROWS(tblConsorcios[Produto]))+1),"")</f>
        <v>Imóvel IE330 – 200m</v>
      </c>
      <c r="M1486" s="20" cm="1">
        <f t="array" ref="M1486">IFERROR(INDEX(tblConsorcios[Valor da Carta (R$)],MOD($J1486,ROWS(tblConsorcios[Produto]))+1),"")</f>
        <v>330000</v>
      </c>
      <c r="N1486" s="2" cm="1">
        <f t="array" ref="N1486">IFERROR(INDEX(tblConsorcios[Prazo (meses)],MOD($J1486,ROWS(tblConsorcios[Produto]))+1),"")</f>
        <v>200</v>
      </c>
      <c r="O1486" s="20" cm="1">
        <f t="array" ref="O1486">IFERROR(INDEX(tblConsorcios[Parcela Mensal (R$)],MOD($J1486,ROWS(tblConsorcios[Produto]))+1),"")</f>
        <v>2092.1999999999998</v>
      </c>
      <c r="P1486" s="20" t="str" cm="1">
        <f t="array" ref="P1486">IFERROR(INDEX(tblClientes[Dividendo Mensal (R$)],INT($J1486/ROWS(tblConsorcios[Produto]))+1),"")</f>
        <v/>
      </c>
      <c r="Q1486" s="20" t="str">
        <f t="shared" si="70"/>
        <v/>
      </c>
      <c r="R1486">
        <f t="shared" si="71"/>
        <v>0</v>
      </c>
    </row>
    <row r="1487" spans="10:18" x14ac:dyDescent="0.2">
      <c r="J1487">
        <f t="shared" si="69"/>
        <v>1485</v>
      </c>
      <c r="K1487" t="str" cm="1">
        <f t="array" ref="K1487">IFERROR(INDEX(tblClientes[Cliente],INT($J1487/ROWS(tblConsorcios[Produto]))+1),"")</f>
        <v/>
      </c>
      <c r="L1487" t="str" cm="1">
        <f t="array" ref="L1487">IFERROR(INDEX(tblConsorcios[Produto],MOD($J1487,ROWS(tblConsorcios[Produto]))+1),"")</f>
        <v>Imóvel IE300 – 240m</v>
      </c>
      <c r="M1487" s="20" cm="1">
        <f t="array" ref="M1487">IFERROR(INDEX(tblConsorcios[Valor da Carta (R$)],MOD($J1487,ROWS(tblConsorcios[Produto]))+1),"")</f>
        <v>300000</v>
      </c>
      <c r="N1487" s="2" cm="1">
        <f t="array" ref="N1487">IFERROR(INDEX(tblConsorcios[Prazo (meses)],MOD($J1487,ROWS(tblConsorcios[Produto]))+1),"")</f>
        <v>240</v>
      </c>
      <c r="O1487" s="20" cm="1">
        <f t="array" ref="O1487">IFERROR(INDEX(tblConsorcios[Parcela Mensal (R$)],MOD($J1487,ROWS(tblConsorcios[Produto]))+1),"")</f>
        <v>1610</v>
      </c>
      <c r="P1487" s="20" t="str" cm="1">
        <f t="array" ref="P1487">IFERROR(INDEX(tblClientes[Dividendo Mensal (R$)],INT($J1487/ROWS(tblConsorcios[Produto]))+1),"")</f>
        <v/>
      </c>
      <c r="Q1487" s="20" t="str">
        <f t="shared" si="70"/>
        <v/>
      </c>
      <c r="R1487">
        <f t="shared" si="71"/>
        <v>0</v>
      </c>
    </row>
    <row r="1488" spans="10:18" x14ac:dyDescent="0.2">
      <c r="J1488">
        <f t="shared" si="69"/>
        <v>1486</v>
      </c>
      <c r="K1488" t="str" cm="1">
        <f t="array" ref="K1488">IFERROR(INDEX(tblClientes[Cliente],INT($J1488/ROWS(tblConsorcios[Produto]))+1),"")</f>
        <v/>
      </c>
      <c r="L1488" t="str" cm="1">
        <f t="array" ref="L1488">IFERROR(INDEX(tblConsorcios[Produto],MOD($J1488,ROWS(tblConsorcios[Produto]))+1),"")</f>
        <v>Imóvel IE300 – 220m</v>
      </c>
      <c r="M1488" s="20" cm="1">
        <f t="array" ref="M1488">IFERROR(INDEX(tblConsorcios[Valor da Carta (R$)],MOD($J1488,ROWS(tblConsorcios[Produto]))+1),"")</f>
        <v>300000</v>
      </c>
      <c r="N1488" s="2" cm="1">
        <f t="array" ref="N1488">IFERROR(INDEX(tblConsorcios[Prazo (meses)],MOD($J1488,ROWS(tblConsorcios[Produto]))+1),"")</f>
        <v>220</v>
      </c>
      <c r="O1488" s="20" cm="1">
        <f t="array" ref="O1488">IFERROR(INDEX(tblConsorcios[Parcela Mensal (R$)],MOD($J1488,ROWS(tblConsorcios[Produto]))+1),"")</f>
        <v>1742.73</v>
      </c>
      <c r="P1488" s="20" t="str" cm="1">
        <f t="array" ref="P1488">IFERROR(INDEX(tblClientes[Dividendo Mensal (R$)],INT($J1488/ROWS(tblConsorcios[Produto]))+1),"")</f>
        <v/>
      </c>
      <c r="Q1488" s="20" t="str">
        <f t="shared" si="70"/>
        <v/>
      </c>
      <c r="R1488">
        <f t="shared" si="71"/>
        <v>0</v>
      </c>
    </row>
    <row r="1489" spans="10:18" x14ac:dyDescent="0.2">
      <c r="J1489">
        <f t="shared" si="69"/>
        <v>1487</v>
      </c>
      <c r="K1489" t="str" cm="1">
        <f t="array" ref="K1489">IFERROR(INDEX(tblClientes[Cliente],INT($J1489/ROWS(tblConsorcios[Produto]))+1),"")</f>
        <v/>
      </c>
      <c r="L1489" t="str" cm="1">
        <f t="array" ref="L1489">IFERROR(INDEX(tblConsorcios[Produto],MOD($J1489,ROWS(tblConsorcios[Produto]))+1),"")</f>
        <v>Imóvel IE300 – 200m</v>
      </c>
      <c r="M1489" s="20" cm="1">
        <f t="array" ref="M1489">IFERROR(INDEX(tblConsorcios[Valor da Carta (R$)],MOD($J1489,ROWS(tblConsorcios[Produto]))+1),"")</f>
        <v>300000</v>
      </c>
      <c r="N1489" s="2" cm="1">
        <f t="array" ref="N1489">IFERROR(INDEX(tblConsorcios[Prazo (meses)],MOD($J1489,ROWS(tblConsorcios[Produto]))+1),"")</f>
        <v>200</v>
      </c>
      <c r="O1489" s="20" cm="1">
        <f t="array" ref="O1489">IFERROR(INDEX(tblConsorcios[Parcela Mensal (R$)],MOD($J1489,ROWS(tblConsorcios[Produto]))+1),"")</f>
        <v>1902</v>
      </c>
      <c r="P1489" s="20" t="str" cm="1">
        <f t="array" ref="P1489">IFERROR(INDEX(tblClientes[Dividendo Mensal (R$)],INT($J1489/ROWS(tblConsorcios[Produto]))+1),"")</f>
        <v/>
      </c>
      <c r="Q1489" s="20" t="str">
        <f t="shared" si="70"/>
        <v/>
      </c>
      <c r="R1489">
        <f t="shared" si="71"/>
        <v>0</v>
      </c>
    </row>
    <row r="1490" spans="10:18" x14ac:dyDescent="0.2">
      <c r="J1490">
        <f t="shared" si="69"/>
        <v>1488</v>
      </c>
      <c r="K1490" t="str" cm="1">
        <f t="array" ref="K1490">IFERROR(INDEX(tblClientes[Cliente],INT($J1490/ROWS(tblConsorcios[Produto]))+1),"")</f>
        <v/>
      </c>
      <c r="L1490" t="str" cm="1">
        <f t="array" ref="L1490">IFERROR(INDEX(tblConsorcios[Produto],MOD($J1490,ROWS(tblConsorcios[Produto]))+1),"")</f>
        <v>Imóvel IE240 – 240m</v>
      </c>
      <c r="M1490" s="20" cm="1">
        <f t="array" ref="M1490">IFERROR(INDEX(tblConsorcios[Valor da Carta (R$)],MOD($J1490,ROWS(tblConsorcios[Produto]))+1),"")</f>
        <v>240000</v>
      </c>
      <c r="N1490" s="2" cm="1">
        <f t="array" ref="N1490">IFERROR(INDEX(tblConsorcios[Prazo (meses)],MOD($J1490,ROWS(tblConsorcios[Produto]))+1),"")</f>
        <v>240</v>
      </c>
      <c r="O1490" s="20" cm="1">
        <f t="array" ref="O1490">IFERROR(INDEX(tblConsorcios[Parcela Mensal (R$)],MOD($J1490,ROWS(tblConsorcios[Produto]))+1),"")</f>
        <v>1288</v>
      </c>
      <c r="P1490" s="20" t="str" cm="1">
        <f t="array" ref="P1490">IFERROR(INDEX(tblClientes[Dividendo Mensal (R$)],INT($J1490/ROWS(tblConsorcios[Produto]))+1),"")</f>
        <v/>
      </c>
      <c r="Q1490" s="20" t="str">
        <f t="shared" si="70"/>
        <v/>
      </c>
      <c r="R1490">
        <f t="shared" si="71"/>
        <v>0</v>
      </c>
    </row>
    <row r="1491" spans="10:18" x14ac:dyDescent="0.2">
      <c r="J1491">
        <f t="shared" si="69"/>
        <v>1489</v>
      </c>
      <c r="K1491" t="str" cm="1">
        <f t="array" ref="K1491">IFERROR(INDEX(tblClientes[Cliente],INT($J1491/ROWS(tblConsorcios[Produto]))+1),"")</f>
        <v/>
      </c>
      <c r="L1491" t="str" cm="1">
        <f t="array" ref="L1491">IFERROR(INDEX(tblConsorcios[Produto],MOD($J1491,ROWS(tblConsorcios[Produto]))+1),"")</f>
        <v>Imóvel IE240 – 220m</v>
      </c>
      <c r="M1491" s="20" cm="1">
        <f t="array" ref="M1491">IFERROR(INDEX(tblConsorcios[Valor da Carta (R$)],MOD($J1491,ROWS(tblConsorcios[Produto]))+1),"")</f>
        <v>240000</v>
      </c>
      <c r="N1491" s="2" cm="1">
        <f t="array" ref="N1491">IFERROR(INDEX(tblConsorcios[Prazo (meses)],MOD($J1491,ROWS(tblConsorcios[Produto]))+1),"")</f>
        <v>220</v>
      </c>
      <c r="O1491" s="20" cm="1">
        <f t="array" ref="O1491">IFERROR(INDEX(tblConsorcios[Parcela Mensal (R$)],MOD($J1491,ROWS(tblConsorcios[Produto]))+1),"")</f>
        <v>1394.18</v>
      </c>
      <c r="P1491" s="20" t="str" cm="1">
        <f t="array" ref="P1491">IFERROR(INDEX(tblClientes[Dividendo Mensal (R$)],INT($J1491/ROWS(tblConsorcios[Produto]))+1),"")</f>
        <v/>
      </c>
      <c r="Q1491" s="20" t="str">
        <f t="shared" si="70"/>
        <v/>
      </c>
      <c r="R1491">
        <f t="shared" si="71"/>
        <v>0</v>
      </c>
    </row>
    <row r="1492" spans="10:18" x14ac:dyDescent="0.2">
      <c r="J1492">
        <f t="shared" si="69"/>
        <v>1490</v>
      </c>
      <c r="K1492" t="str" cm="1">
        <f t="array" ref="K1492">IFERROR(INDEX(tblClientes[Cliente],INT($J1492/ROWS(tblConsorcios[Produto]))+1),"")</f>
        <v/>
      </c>
      <c r="L1492" t="str" cm="1">
        <f t="array" ref="L1492">IFERROR(INDEX(tblConsorcios[Produto],MOD($J1492,ROWS(tblConsorcios[Produto]))+1),"")</f>
        <v>Imóvel IE240 – 200m</v>
      </c>
      <c r="M1492" s="20" cm="1">
        <f t="array" ref="M1492">IFERROR(INDEX(tblConsorcios[Valor da Carta (R$)],MOD($J1492,ROWS(tblConsorcios[Produto]))+1),"")</f>
        <v>240000</v>
      </c>
      <c r="N1492" s="2" cm="1">
        <f t="array" ref="N1492">IFERROR(INDEX(tblConsorcios[Prazo (meses)],MOD($J1492,ROWS(tblConsorcios[Produto]))+1),"")</f>
        <v>200</v>
      </c>
      <c r="O1492" s="20" cm="1">
        <f t="array" ref="O1492">IFERROR(INDEX(tblConsorcios[Parcela Mensal (R$)],MOD($J1492,ROWS(tblConsorcios[Produto]))+1),"")</f>
        <v>1521.6</v>
      </c>
      <c r="P1492" s="20" t="str" cm="1">
        <f t="array" ref="P1492">IFERROR(INDEX(tblClientes[Dividendo Mensal (R$)],INT($J1492/ROWS(tblConsorcios[Produto]))+1),"")</f>
        <v/>
      </c>
      <c r="Q1492" s="20" t="str">
        <f t="shared" si="70"/>
        <v/>
      </c>
      <c r="R1492">
        <f t="shared" si="71"/>
        <v>0</v>
      </c>
    </row>
    <row r="1493" spans="10:18" x14ac:dyDescent="0.2">
      <c r="J1493">
        <f t="shared" si="69"/>
        <v>1491</v>
      </c>
      <c r="K1493" t="str" cm="1">
        <f t="array" ref="K1493">IFERROR(INDEX(tblClientes[Cliente],INT($J1493/ROWS(tblConsorcios[Produto]))+1),"")</f>
        <v/>
      </c>
      <c r="L1493" t="str" cm="1">
        <f t="array" ref="L1493">IFERROR(INDEX(tblConsorcios[Produto],MOD($J1493,ROWS(tblConsorcios[Produto]))+1),"")</f>
        <v>Imóvel IE230 – 240m</v>
      </c>
      <c r="M1493" s="20" cm="1">
        <f t="array" ref="M1493">IFERROR(INDEX(tblConsorcios[Valor da Carta (R$)],MOD($J1493,ROWS(tblConsorcios[Produto]))+1),"")</f>
        <v>230000</v>
      </c>
      <c r="N1493" s="2" cm="1">
        <f t="array" ref="N1493">IFERROR(INDEX(tblConsorcios[Prazo (meses)],MOD($J1493,ROWS(tblConsorcios[Produto]))+1),"")</f>
        <v>240</v>
      </c>
      <c r="O1493" s="20" cm="1">
        <f t="array" ref="O1493">IFERROR(INDEX(tblConsorcios[Parcela Mensal (R$)],MOD($J1493,ROWS(tblConsorcios[Produto]))+1),"")</f>
        <v>1234.33</v>
      </c>
      <c r="P1493" s="20" t="str" cm="1">
        <f t="array" ref="P1493">IFERROR(INDEX(tblClientes[Dividendo Mensal (R$)],INT($J1493/ROWS(tblConsorcios[Produto]))+1),"")</f>
        <v/>
      </c>
      <c r="Q1493" s="20" t="str">
        <f t="shared" si="70"/>
        <v/>
      </c>
      <c r="R1493">
        <f t="shared" si="71"/>
        <v>0</v>
      </c>
    </row>
    <row r="1494" spans="10:18" x14ac:dyDescent="0.2">
      <c r="J1494">
        <f t="shared" si="69"/>
        <v>1492</v>
      </c>
      <c r="K1494" t="str" cm="1">
        <f t="array" ref="K1494">IFERROR(INDEX(tblClientes[Cliente],INT($J1494/ROWS(tblConsorcios[Produto]))+1),"")</f>
        <v/>
      </c>
      <c r="L1494" t="str" cm="1">
        <f t="array" ref="L1494">IFERROR(INDEX(tblConsorcios[Produto],MOD($J1494,ROWS(tblConsorcios[Produto]))+1),"")</f>
        <v>Imóvel IE230 – 220m</v>
      </c>
      <c r="M1494" s="20" cm="1">
        <f t="array" ref="M1494">IFERROR(INDEX(tblConsorcios[Valor da Carta (R$)],MOD($J1494,ROWS(tblConsorcios[Produto]))+1),"")</f>
        <v>230000</v>
      </c>
      <c r="N1494" s="2" cm="1">
        <f t="array" ref="N1494">IFERROR(INDEX(tblConsorcios[Prazo (meses)],MOD($J1494,ROWS(tblConsorcios[Produto]))+1),"")</f>
        <v>220</v>
      </c>
      <c r="O1494" s="20" cm="1">
        <f t="array" ref="O1494">IFERROR(INDEX(tblConsorcios[Parcela Mensal (R$)],MOD($J1494,ROWS(tblConsorcios[Produto]))+1),"")</f>
        <v>1336.09</v>
      </c>
      <c r="P1494" s="20" t="str" cm="1">
        <f t="array" ref="P1494">IFERROR(INDEX(tblClientes[Dividendo Mensal (R$)],INT($J1494/ROWS(tblConsorcios[Produto]))+1),"")</f>
        <v/>
      </c>
      <c r="Q1494" s="20" t="str">
        <f t="shared" si="70"/>
        <v/>
      </c>
      <c r="R1494">
        <f t="shared" si="71"/>
        <v>0</v>
      </c>
    </row>
    <row r="1495" spans="10:18" x14ac:dyDescent="0.2">
      <c r="J1495">
        <f t="shared" si="69"/>
        <v>1493</v>
      </c>
      <c r="K1495" t="str" cm="1">
        <f t="array" ref="K1495">IFERROR(INDEX(tblClientes[Cliente],INT($J1495/ROWS(tblConsorcios[Produto]))+1),"")</f>
        <v/>
      </c>
      <c r="L1495" t="str" cm="1">
        <f t="array" ref="L1495">IFERROR(INDEX(tblConsorcios[Produto],MOD($J1495,ROWS(tblConsorcios[Produto]))+1),"")</f>
        <v>Imóvel IE230 – 200m</v>
      </c>
      <c r="M1495" s="20" cm="1">
        <f t="array" ref="M1495">IFERROR(INDEX(tblConsorcios[Valor da Carta (R$)],MOD($J1495,ROWS(tblConsorcios[Produto]))+1),"")</f>
        <v>230000</v>
      </c>
      <c r="N1495" s="2" cm="1">
        <f t="array" ref="N1495">IFERROR(INDEX(tblConsorcios[Prazo (meses)],MOD($J1495,ROWS(tblConsorcios[Produto]))+1),"")</f>
        <v>200</v>
      </c>
      <c r="O1495" s="20" cm="1">
        <f t="array" ref="O1495">IFERROR(INDEX(tblConsorcios[Parcela Mensal (R$)],MOD($J1495,ROWS(tblConsorcios[Produto]))+1),"")</f>
        <v>1458.2</v>
      </c>
      <c r="P1495" s="20" t="str" cm="1">
        <f t="array" ref="P1495">IFERROR(INDEX(tblClientes[Dividendo Mensal (R$)],INT($J1495/ROWS(tblConsorcios[Produto]))+1),"")</f>
        <v/>
      </c>
      <c r="Q1495" s="20" t="str">
        <f t="shared" si="70"/>
        <v/>
      </c>
      <c r="R1495">
        <f t="shared" si="71"/>
        <v>0</v>
      </c>
    </row>
    <row r="1496" spans="10:18" x14ac:dyDescent="0.2">
      <c r="J1496">
        <f t="shared" si="69"/>
        <v>1494</v>
      </c>
      <c r="K1496" t="str" cm="1">
        <f t="array" ref="K1496">IFERROR(INDEX(tblClientes[Cliente],INT($J1496/ROWS(tblConsorcios[Produto]))+1),"")</f>
        <v/>
      </c>
      <c r="L1496" t="str" cm="1">
        <f t="array" ref="L1496">IFERROR(INDEX(tblConsorcios[Produto],MOD($J1496,ROWS(tblConsorcios[Produto]))+1),"")</f>
        <v>Imóvel IE220 – 240m</v>
      </c>
      <c r="M1496" s="20" cm="1">
        <f t="array" ref="M1496">IFERROR(INDEX(tblConsorcios[Valor da Carta (R$)],MOD($J1496,ROWS(tblConsorcios[Produto]))+1),"")</f>
        <v>220000</v>
      </c>
      <c r="N1496" s="2" cm="1">
        <f t="array" ref="N1496">IFERROR(INDEX(tblConsorcios[Prazo (meses)],MOD($J1496,ROWS(tblConsorcios[Produto]))+1),"")</f>
        <v>240</v>
      </c>
      <c r="O1496" s="20" cm="1">
        <f t="array" ref="O1496">IFERROR(INDEX(tblConsorcios[Parcela Mensal (R$)],MOD($J1496,ROWS(tblConsorcios[Produto]))+1),"")</f>
        <v>1180.67</v>
      </c>
      <c r="P1496" s="20" t="str" cm="1">
        <f t="array" ref="P1496">IFERROR(INDEX(tblClientes[Dividendo Mensal (R$)],INT($J1496/ROWS(tblConsorcios[Produto]))+1),"")</f>
        <v/>
      </c>
      <c r="Q1496" s="20" t="str">
        <f t="shared" si="70"/>
        <v/>
      </c>
      <c r="R1496">
        <f t="shared" si="71"/>
        <v>0</v>
      </c>
    </row>
    <row r="1497" spans="10:18" x14ac:dyDescent="0.2">
      <c r="J1497">
        <f t="shared" si="69"/>
        <v>1495</v>
      </c>
      <c r="K1497" t="str" cm="1">
        <f t="array" ref="K1497">IFERROR(INDEX(tblClientes[Cliente],INT($J1497/ROWS(tblConsorcios[Produto]))+1),"")</f>
        <v/>
      </c>
      <c r="L1497" t="str" cm="1">
        <f t="array" ref="L1497">IFERROR(INDEX(tblConsorcios[Produto],MOD($J1497,ROWS(tblConsorcios[Produto]))+1),"")</f>
        <v>Imóvel IE220 – 220m</v>
      </c>
      <c r="M1497" s="20" cm="1">
        <f t="array" ref="M1497">IFERROR(INDEX(tblConsorcios[Valor da Carta (R$)],MOD($J1497,ROWS(tblConsorcios[Produto]))+1),"")</f>
        <v>220000</v>
      </c>
      <c r="N1497" s="2" cm="1">
        <f t="array" ref="N1497">IFERROR(INDEX(tblConsorcios[Prazo (meses)],MOD($J1497,ROWS(tblConsorcios[Produto]))+1),"")</f>
        <v>220</v>
      </c>
      <c r="O1497" s="20" cm="1">
        <f t="array" ref="O1497">IFERROR(INDEX(tblConsorcios[Parcela Mensal (R$)],MOD($J1497,ROWS(tblConsorcios[Produto]))+1),"")</f>
        <v>1278</v>
      </c>
      <c r="P1497" s="20" t="str" cm="1">
        <f t="array" ref="P1497">IFERROR(INDEX(tblClientes[Dividendo Mensal (R$)],INT($J1497/ROWS(tblConsorcios[Produto]))+1),"")</f>
        <v/>
      </c>
      <c r="Q1497" s="20" t="str">
        <f t="shared" si="70"/>
        <v/>
      </c>
      <c r="R1497">
        <f t="shared" si="71"/>
        <v>0</v>
      </c>
    </row>
    <row r="1498" spans="10:18" x14ac:dyDescent="0.2">
      <c r="J1498">
        <f t="shared" si="69"/>
        <v>1496</v>
      </c>
      <c r="K1498" t="str" cm="1">
        <f t="array" ref="K1498">IFERROR(INDEX(tblClientes[Cliente],INT($J1498/ROWS(tblConsorcios[Produto]))+1),"")</f>
        <v/>
      </c>
      <c r="L1498" t="str" cm="1">
        <f t="array" ref="L1498">IFERROR(INDEX(tblConsorcios[Produto],MOD($J1498,ROWS(tblConsorcios[Produto]))+1),"")</f>
        <v>Imóvel IE220 – 200m</v>
      </c>
      <c r="M1498" s="20" cm="1">
        <f t="array" ref="M1498">IFERROR(INDEX(tblConsorcios[Valor da Carta (R$)],MOD($J1498,ROWS(tblConsorcios[Produto]))+1),"")</f>
        <v>220000</v>
      </c>
      <c r="N1498" s="2" cm="1">
        <f t="array" ref="N1498">IFERROR(INDEX(tblConsorcios[Prazo (meses)],MOD($J1498,ROWS(tblConsorcios[Produto]))+1),"")</f>
        <v>200</v>
      </c>
      <c r="O1498" s="20" cm="1">
        <f t="array" ref="O1498">IFERROR(INDEX(tblConsorcios[Parcela Mensal (R$)],MOD($J1498,ROWS(tblConsorcios[Produto]))+1),"")</f>
        <v>1394.8</v>
      </c>
      <c r="P1498" s="20" t="str" cm="1">
        <f t="array" ref="P1498">IFERROR(INDEX(tblClientes[Dividendo Mensal (R$)],INT($J1498/ROWS(tblConsorcios[Produto]))+1),"")</f>
        <v/>
      </c>
      <c r="Q1498" s="20" t="str">
        <f t="shared" si="70"/>
        <v/>
      </c>
      <c r="R1498">
        <f t="shared" si="71"/>
        <v>0</v>
      </c>
    </row>
    <row r="1499" spans="10:18" x14ac:dyDescent="0.2">
      <c r="J1499">
        <f t="shared" si="69"/>
        <v>1497</v>
      </c>
      <c r="K1499" t="str" cm="1">
        <f t="array" ref="K1499">IFERROR(INDEX(tblClientes[Cliente],INT($J1499/ROWS(tblConsorcios[Produto]))+1),"")</f>
        <v/>
      </c>
      <c r="L1499" t="str" cm="1">
        <f t="array" ref="L1499">IFERROR(INDEX(tblConsorcios[Produto],MOD($J1499,ROWS(tblConsorcios[Produto]))+1),"")</f>
        <v>Imóvel IE200 – 240m</v>
      </c>
      <c r="M1499" s="20" cm="1">
        <f t="array" ref="M1499">IFERROR(INDEX(tblConsorcios[Valor da Carta (R$)],MOD($J1499,ROWS(tblConsorcios[Produto]))+1),"")</f>
        <v>200000</v>
      </c>
      <c r="N1499" s="2" cm="1">
        <f t="array" ref="N1499">IFERROR(INDEX(tblConsorcios[Prazo (meses)],MOD($J1499,ROWS(tblConsorcios[Produto]))+1),"")</f>
        <v>240</v>
      </c>
      <c r="O1499" s="20" cm="1">
        <f t="array" ref="O1499">IFERROR(INDEX(tblConsorcios[Parcela Mensal (R$)],MOD($J1499,ROWS(tblConsorcios[Produto]))+1),"")</f>
        <v>1073.33</v>
      </c>
      <c r="P1499" s="20" t="str" cm="1">
        <f t="array" ref="P1499">IFERROR(INDEX(tblClientes[Dividendo Mensal (R$)],INT($J1499/ROWS(tblConsorcios[Produto]))+1),"")</f>
        <v/>
      </c>
      <c r="Q1499" s="20" t="str">
        <f t="shared" si="70"/>
        <v/>
      </c>
      <c r="R1499">
        <f t="shared" si="71"/>
        <v>0</v>
      </c>
    </row>
    <row r="1500" spans="10:18" x14ac:dyDescent="0.2">
      <c r="J1500">
        <f t="shared" si="69"/>
        <v>1498</v>
      </c>
      <c r="K1500" t="str" cm="1">
        <f t="array" ref="K1500">IFERROR(INDEX(tblClientes[Cliente],INT($J1500/ROWS(tblConsorcios[Produto]))+1),"")</f>
        <v/>
      </c>
      <c r="L1500" t="str" cm="1">
        <f t="array" ref="L1500">IFERROR(INDEX(tblConsorcios[Produto],MOD($J1500,ROWS(tblConsorcios[Produto]))+1),"")</f>
        <v>Imóvel IE200 – 220m</v>
      </c>
      <c r="M1500" s="20" cm="1">
        <f t="array" ref="M1500">IFERROR(INDEX(tblConsorcios[Valor da Carta (R$)],MOD($J1500,ROWS(tblConsorcios[Produto]))+1),"")</f>
        <v>200000</v>
      </c>
      <c r="N1500" s="2" cm="1">
        <f t="array" ref="N1500">IFERROR(INDEX(tblConsorcios[Prazo (meses)],MOD($J1500,ROWS(tblConsorcios[Produto]))+1),"")</f>
        <v>220</v>
      </c>
      <c r="O1500" s="20" cm="1">
        <f t="array" ref="O1500">IFERROR(INDEX(tblConsorcios[Parcela Mensal (R$)],MOD($J1500,ROWS(tblConsorcios[Produto]))+1),"")</f>
        <v>1161.82</v>
      </c>
      <c r="P1500" s="20" t="str" cm="1">
        <f t="array" ref="P1500">IFERROR(INDEX(tblClientes[Dividendo Mensal (R$)],INT($J1500/ROWS(tblConsorcios[Produto]))+1),"")</f>
        <v/>
      </c>
      <c r="Q1500" s="20" t="str">
        <f t="shared" si="70"/>
        <v/>
      </c>
      <c r="R1500">
        <f t="shared" si="71"/>
        <v>0</v>
      </c>
    </row>
    <row r="1501" spans="10:18" x14ac:dyDescent="0.2">
      <c r="J1501">
        <f t="shared" si="69"/>
        <v>1499</v>
      </c>
      <c r="K1501" t="str" cm="1">
        <f t="array" ref="K1501">IFERROR(INDEX(tblClientes[Cliente],INT($J1501/ROWS(tblConsorcios[Produto]))+1),"")</f>
        <v/>
      </c>
      <c r="L1501" t="str" cm="1">
        <f t="array" ref="L1501">IFERROR(INDEX(tblConsorcios[Produto],MOD($J1501,ROWS(tblConsorcios[Produto]))+1),"")</f>
        <v>Imóvel IE200 – 200m</v>
      </c>
      <c r="M1501" s="20" cm="1">
        <f t="array" ref="M1501">IFERROR(INDEX(tblConsorcios[Valor da Carta (R$)],MOD($J1501,ROWS(tblConsorcios[Produto]))+1),"")</f>
        <v>200000</v>
      </c>
      <c r="N1501" s="2" cm="1">
        <f t="array" ref="N1501">IFERROR(INDEX(tblConsorcios[Prazo (meses)],MOD($J1501,ROWS(tblConsorcios[Produto]))+1),"")</f>
        <v>200</v>
      </c>
      <c r="O1501" s="20" cm="1">
        <f t="array" ref="O1501">IFERROR(INDEX(tblConsorcios[Parcela Mensal (R$)],MOD($J1501,ROWS(tblConsorcios[Produto]))+1),"")</f>
        <v>1268</v>
      </c>
      <c r="P1501" s="20" t="str" cm="1">
        <f t="array" ref="P1501">IFERROR(INDEX(tblClientes[Dividendo Mensal (R$)],INT($J1501/ROWS(tblConsorcios[Produto]))+1),"")</f>
        <v/>
      </c>
      <c r="Q1501" s="20" t="str">
        <f t="shared" si="70"/>
        <v/>
      </c>
      <c r="R1501">
        <f t="shared" si="71"/>
        <v>0</v>
      </c>
    </row>
    <row r="1502" spans="10:18" x14ac:dyDescent="0.2">
      <c r="J1502">
        <f t="shared" si="69"/>
        <v>1500</v>
      </c>
      <c r="K1502" t="str" cm="1">
        <f t="array" ref="K1502">IFERROR(INDEX(tblClientes[Cliente],INT($J1502/ROWS(tblConsorcios[Produto]))+1),"")</f>
        <v/>
      </c>
      <c r="L1502" t="str" cm="1">
        <f t="array" ref="L1502">IFERROR(INDEX(tblConsorcios[Produto],MOD($J1502,ROWS(tblConsorcios[Produto]))+1),"")</f>
        <v>Imóvel IE150 – 240m</v>
      </c>
      <c r="M1502" s="20" cm="1">
        <f t="array" ref="M1502">IFERROR(INDEX(tblConsorcios[Valor da Carta (R$)],MOD($J1502,ROWS(tblConsorcios[Produto]))+1),"")</f>
        <v>150000</v>
      </c>
      <c r="N1502" s="2" cm="1">
        <f t="array" ref="N1502">IFERROR(INDEX(tblConsorcios[Prazo (meses)],MOD($J1502,ROWS(tblConsorcios[Produto]))+1),"")</f>
        <v>240</v>
      </c>
      <c r="O1502" s="20" cm="1">
        <f t="array" ref="O1502">IFERROR(INDEX(tblConsorcios[Parcela Mensal (R$)],MOD($J1502,ROWS(tblConsorcios[Produto]))+1),"")</f>
        <v>805</v>
      </c>
      <c r="P1502" s="20" t="str" cm="1">
        <f t="array" ref="P1502">IFERROR(INDEX(tblClientes[Dividendo Mensal (R$)],INT($J1502/ROWS(tblConsorcios[Produto]))+1),"")</f>
        <v/>
      </c>
      <c r="Q1502" s="20" t="str">
        <f t="shared" si="70"/>
        <v/>
      </c>
      <c r="R1502">
        <f t="shared" si="71"/>
        <v>0</v>
      </c>
    </row>
    <row r="1503" spans="10:18" x14ac:dyDescent="0.2">
      <c r="J1503">
        <f t="shared" si="69"/>
        <v>1501</v>
      </c>
      <c r="K1503" t="str" cm="1">
        <f t="array" ref="K1503">IFERROR(INDEX(tblClientes[Cliente],INT($J1503/ROWS(tblConsorcios[Produto]))+1),"")</f>
        <v/>
      </c>
      <c r="L1503" t="str" cm="1">
        <f t="array" ref="L1503">IFERROR(INDEX(tblConsorcios[Produto],MOD($J1503,ROWS(tblConsorcios[Produto]))+1),"")</f>
        <v>Imóvel IE150 – 220m</v>
      </c>
      <c r="M1503" s="20" cm="1">
        <f t="array" ref="M1503">IFERROR(INDEX(tblConsorcios[Valor da Carta (R$)],MOD($J1503,ROWS(tblConsorcios[Produto]))+1),"")</f>
        <v>150000</v>
      </c>
      <c r="N1503" s="2" cm="1">
        <f t="array" ref="N1503">IFERROR(INDEX(tblConsorcios[Prazo (meses)],MOD($J1503,ROWS(tblConsorcios[Produto]))+1),"")</f>
        <v>220</v>
      </c>
      <c r="O1503" s="20" cm="1">
        <f t="array" ref="O1503">IFERROR(INDEX(tblConsorcios[Parcela Mensal (R$)],MOD($J1503,ROWS(tblConsorcios[Produto]))+1),"")</f>
        <v>871.36</v>
      </c>
      <c r="P1503" s="20" t="str" cm="1">
        <f t="array" ref="P1503">IFERROR(INDEX(tblClientes[Dividendo Mensal (R$)],INT($J1503/ROWS(tblConsorcios[Produto]))+1),"")</f>
        <v/>
      </c>
      <c r="Q1503" s="20" t="str">
        <f t="shared" si="70"/>
        <v/>
      </c>
      <c r="R1503">
        <f t="shared" si="71"/>
        <v>0</v>
      </c>
    </row>
    <row r="1504" spans="10:18" x14ac:dyDescent="0.2">
      <c r="J1504">
        <f t="shared" si="69"/>
        <v>1502</v>
      </c>
      <c r="K1504" t="str" cm="1">
        <f t="array" ref="K1504">IFERROR(INDEX(tblClientes[Cliente],INT($J1504/ROWS(tblConsorcios[Produto]))+1),"")</f>
        <v/>
      </c>
      <c r="L1504" t="str" cm="1">
        <f t="array" ref="L1504">IFERROR(INDEX(tblConsorcios[Produto],MOD($J1504,ROWS(tblConsorcios[Produto]))+1),"")</f>
        <v>Imóvel IE150 – 200m</v>
      </c>
      <c r="M1504" s="20" cm="1">
        <f t="array" ref="M1504">IFERROR(INDEX(tblConsorcios[Valor da Carta (R$)],MOD($J1504,ROWS(tblConsorcios[Produto]))+1),"")</f>
        <v>150000</v>
      </c>
      <c r="N1504" s="2" cm="1">
        <f t="array" ref="N1504">IFERROR(INDEX(tblConsorcios[Prazo (meses)],MOD($J1504,ROWS(tblConsorcios[Produto]))+1),"")</f>
        <v>200</v>
      </c>
      <c r="O1504" s="20" cm="1">
        <f t="array" ref="O1504">IFERROR(INDEX(tblConsorcios[Parcela Mensal (R$)],MOD($J1504,ROWS(tblConsorcios[Produto]))+1),"")</f>
        <v>951</v>
      </c>
      <c r="P1504" s="20" t="str" cm="1">
        <f t="array" ref="P1504">IFERROR(INDEX(tblClientes[Dividendo Mensal (R$)],INT($J1504/ROWS(tblConsorcios[Produto]))+1),"")</f>
        <v/>
      </c>
      <c r="Q1504" s="20" t="str">
        <f t="shared" si="70"/>
        <v/>
      </c>
      <c r="R1504">
        <f t="shared" si="71"/>
        <v>0</v>
      </c>
    </row>
    <row r="1505" spans="10:18" x14ac:dyDescent="0.2">
      <c r="J1505">
        <f t="shared" si="69"/>
        <v>1503</v>
      </c>
      <c r="K1505" t="str" cm="1">
        <f t="array" ref="K1505">IFERROR(INDEX(tblClientes[Cliente],INT($J1505/ROWS(tblConsorcios[Produto]))+1),"")</f>
        <v/>
      </c>
      <c r="L1505" t="str" cm="1">
        <f t="array" ref="L1505">IFERROR(INDEX(tblConsorcios[Produto],MOD($J1505,ROWS(tblConsorcios[Produto]))+1),"")</f>
        <v>Imóvel IE140 – 240m</v>
      </c>
      <c r="M1505" s="20" cm="1">
        <f t="array" ref="M1505">IFERROR(INDEX(tblConsorcios[Valor da Carta (R$)],MOD($J1505,ROWS(tblConsorcios[Produto]))+1),"")</f>
        <v>140000</v>
      </c>
      <c r="N1505" s="2" cm="1">
        <f t="array" ref="N1505">IFERROR(INDEX(tblConsorcios[Prazo (meses)],MOD($J1505,ROWS(tblConsorcios[Produto]))+1),"")</f>
        <v>240</v>
      </c>
      <c r="O1505" s="20" cm="1">
        <f t="array" ref="O1505">IFERROR(INDEX(tblConsorcios[Parcela Mensal (R$)],MOD($J1505,ROWS(tblConsorcios[Produto]))+1),"")</f>
        <v>751.33</v>
      </c>
      <c r="P1505" s="20" t="str" cm="1">
        <f t="array" ref="P1505">IFERROR(INDEX(tblClientes[Dividendo Mensal (R$)],INT($J1505/ROWS(tblConsorcios[Produto]))+1),"")</f>
        <v/>
      </c>
      <c r="Q1505" s="20" t="str">
        <f t="shared" si="70"/>
        <v/>
      </c>
      <c r="R1505">
        <f t="shared" si="71"/>
        <v>0</v>
      </c>
    </row>
    <row r="1506" spans="10:18" x14ac:dyDescent="0.2">
      <c r="J1506">
        <f t="shared" si="69"/>
        <v>1504</v>
      </c>
      <c r="K1506" t="str" cm="1">
        <f t="array" ref="K1506">IFERROR(INDEX(tblClientes[Cliente],INT($J1506/ROWS(tblConsorcios[Produto]))+1),"")</f>
        <v/>
      </c>
      <c r="L1506" t="str" cm="1">
        <f t="array" ref="L1506">IFERROR(INDEX(tblConsorcios[Produto],MOD($J1506,ROWS(tblConsorcios[Produto]))+1),"")</f>
        <v>Imóvel IE140 – 220m</v>
      </c>
      <c r="M1506" s="20" cm="1">
        <f t="array" ref="M1506">IFERROR(INDEX(tblConsorcios[Valor da Carta (R$)],MOD($J1506,ROWS(tblConsorcios[Produto]))+1),"")</f>
        <v>140000</v>
      </c>
      <c r="N1506" s="2" cm="1">
        <f t="array" ref="N1506">IFERROR(INDEX(tblConsorcios[Prazo (meses)],MOD($J1506,ROWS(tblConsorcios[Produto]))+1),"")</f>
        <v>220</v>
      </c>
      <c r="O1506" s="20" cm="1">
        <f t="array" ref="O1506">IFERROR(INDEX(tblConsorcios[Parcela Mensal (R$)],MOD($J1506,ROWS(tblConsorcios[Produto]))+1),"")</f>
        <v>813.27</v>
      </c>
      <c r="P1506" s="20" t="str" cm="1">
        <f t="array" ref="P1506">IFERROR(INDEX(tblClientes[Dividendo Mensal (R$)],INT($J1506/ROWS(tblConsorcios[Produto]))+1),"")</f>
        <v/>
      </c>
      <c r="Q1506" s="20" t="str">
        <f t="shared" si="70"/>
        <v/>
      </c>
      <c r="R1506">
        <f t="shared" si="71"/>
        <v>0</v>
      </c>
    </row>
    <row r="1507" spans="10:18" x14ac:dyDescent="0.2">
      <c r="J1507">
        <f t="shared" si="69"/>
        <v>1505</v>
      </c>
      <c r="K1507" t="str" cm="1">
        <f t="array" ref="K1507">IFERROR(INDEX(tblClientes[Cliente],INT($J1507/ROWS(tblConsorcios[Produto]))+1),"")</f>
        <v/>
      </c>
      <c r="L1507" t="str" cm="1">
        <f t="array" ref="L1507">IFERROR(INDEX(tblConsorcios[Produto],MOD($J1507,ROWS(tblConsorcios[Produto]))+1),"")</f>
        <v>Imóvel IE140 – 200m</v>
      </c>
      <c r="M1507" s="20" cm="1">
        <f t="array" ref="M1507">IFERROR(INDEX(tblConsorcios[Valor da Carta (R$)],MOD($J1507,ROWS(tblConsorcios[Produto]))+1),"")</f>
        <v>140000</v>
      </c>
      <c r="N1507" s="2" cm="1">
        <f t="array" ref="N1507">IFERROR(INDEX(tblConsorcios[Prazo (meses)],MOD($J1507,ROWS(tblConsorcios[Produto]))+1),"")</f>
        <v>200</v>
      </c>
      <c r="O1507" s="20" cm="1">
        <f t="array" ref="O1507">IFERROR(INDEX(tblConsorcios[Parcela Mensal (R$)],MOD($J1507,ROWS(tblConsorcios[Produto]))+1),"")</f>
        <v>887.6</v>
      </c>
      <c r="P1507" s="20" t="str" cm="1">
        <f t="array" ref="P1507">IFERROR(INDEX(tblClientes[Dividendo Mensal (R$)],INT($J1507/ROWS(tblConsorcios[Produto]))+1),"")</f>
        <v/>
      </c>
      <c r="Q1507" s="20" t="str">
        <f t="shared" si="70"/>
        <v/>
      </c>
      <c r="R1507">
        <f t="shared" si="71"/>
        <v>0</v>
      </c>
    </row>
    <row r="1508" spans="10:18" x14ac:dyDescent="0.2">
      <c r="J1508">
        <f t="shared" si="69"/>
        <v>1506</v>
      </c>
      <c r="K1508" t="str" cm="1">
        <f t="array" ref="K1508">IFERROR(INDEX(tblClientes[Cliente],INT($J1508/ROWS(tblConsorcios[Produto]))+1),"")</f>
        <v/>
      </c>
      <c r="L1508" t="str" cm="1">
        <f t="array" ref="L1508">IFERROR(INDEX(tblConsorcios[Produto],MOD($J1508,ROWS(tblConsorcios[Produto]))+1),"")</f>
        <v>Imóvel IE130 – 240m</v>
      </c>
      <c r="M1508" s="20" cm="1">
        <f t="array" ref="M1508">IFERROR(INDEX(tblConsorcios[Valor da Carta (R$)],MOD($J1508,ROWS(tblConsorcios[Produto]))+1),"")</f>
        <v>130000</v>
      </c>
      <c r="N1508" s="2" cm="1">
        <f t="array" ref="N1508">IFERROR(INDEX(tblConsorcios[Prazo (meses)],MOD($J1508,ROWS(tblConsorcios[Produto]))+1),"")</f>
        <v>240</v>
      </c>
      <c r="O1508" s="20" cm="1">
        <f t="array" ref="O1508">IFERROR(INDEX(tblConsorcios[Parcela Mensal (R$)],MOD($J1508,ROWS(tblConsorcios[Produto]))+1),"")</f>
        <v>697.67</v>
      </c>
      <c r="P1508" s="20" t="str" cm="1">
        <f t="array" ref="P1508">IFERROR(INDEX(tblClientes[Dividendo Mensal (R$)],INT($J1508/ROWS(tblConsorcios[Produto]))+1),"")</f>
        <v/>
      </c>
      <c r="Q1508" s="20" t="str">
        <f t="shared" si="70"/>
        <v/>
      </c>
      <c r="R1508">
        <f t="shared" si="71"/>
        <v>0</v>
      </c>
    </row>
    <row r="1509" spans="10:18" x14ac:dyDescent="0.2">
      <c r="J1509">
        <f t="shared" si="69"/>
        <v>1507</v>
      </c>
      <c r="K1509" t="str" cm="1">
        <f t="array" ref="K1509">IFERROR(INDEX(tblClientes[Cliente],INT($J1509/ROWS(tblConsorcios[Produto]))+1),"")</f>
        <v/>
      </c>
      <c r="L1509" t="str" cm="1">
        <f t="array" ref="L1509">IFERROR(INDEX(tblConsorcios[Produto],MOD($J1509,ROWS(tblConsorcios[Produto]))+1),"")</f>
        <v>Imóvel IE130 – 220m</v>
      </c>
      <c r="M1509" s="20" cm="1">
        <f t="array" ref="M1509">IFERROR(INDEX(tblConsorcios[Valor da Carta (R$)],MOD($J1509,ROWS(tblConsorcios[Produto]))+1),"")</f>
        <v>130000</v>
      </c>
      <c r="N1509" s="2" cm="1">
        <f t="array" ref="N1509">IFERROR(INDEX(tblConsorcios[Prazo (meses)],MOD($J1509,ROWS(tblConsorcios[Produto]))+1),"")</f>
        <v>220</v>
      </c>
      <c r="O1509" s="20" cm="1">
        <f t="array" ref="O1509">IFERROR(INDEX(tblConsorcios[Parcela Mensal (R$)],MOD($J1509,ROWS(tblConsorcios[Produto]))+1),"")</f>
        <v>755.18</v>
      </c>
      <c r="P1509" s="20" t="str" cm="1">
        <f t="array" ref="P1509">IFERROR(INDEX(tblClientes[Dividendo Mensal (R$)],INT($J1509/ROWS(tblConsorcios[Produto]))+1),"")</f>
        <v/>
      </c>
      <c r="Q1509" s="20" t="str">
        <f t="shared" si="70"/>
        <v/>
      </c>
      <c r="R1509">
        <f t="shared" si="71"/>
        <v>0</v>
      </c>
    </row>
    <row r="1510" spans="10:18" x14ac:dyDescent="0.2">
      <c r="J1510">
        <f t="shared" si="69"/>
        <v>1508</v>
      </c>
      <c r="K1510" t="str" cm="1">
        <f t="array" ref="K1510">IFERROR(INDEX(tblClientes[Cliente],INT($J1510/ROWS(tblConsorcios[Produto]))+1),"")</f>
        <v/>
      </c>
      <c r="L1510" t="str" cm="1">
        <f t="array" ref="L1510">IFERROR(INDEX(tblConsorcios[Produto],MOD($J1510,ROWS(tblConsorcios[Produto]))+1),"")</f>
        <v>Imóvel IE130 – 200m</v>
      </c>
      <c r="M1510" s="20" cm="1">
        <f t="array" ref="M1510">IFERROR(INDEX(tblConsorcios[Valor da Carta (R$)],MOD($J1510,ROWS(tblConsorcios[Produto]))+1),"")</f>
        <v>130000</v>
      </c>
      <c r="N1510" s="2" cm="1">
        <f t="array" ref="N1510">IFERROR(INDEX(tblConsorcios[Prazo (meses)],MOD($J1510,ROWS(tblConsorcios[Produto]))+1),"")</f>
        <v>200</v>
      </c>
      <c r="O1510" s="20" cm="1">
        <f t="array" ref="O1510">IFERROR(INDEX(tblConsorcios[Parcela Mensal (R$)],MOD($J1510,ROWS(tblConsorcios[Produto]))+1),"")</f>
        <v>824.2</v>
      </c>
      <c r="P1510" s="20" t="str" cm="1">
        <f t="array" ref="P1510">IFERROR(INDEX(tblClientes[Dividendo Mensal (R$)],INT($J1510/ROWS(tblConsorcios[Produto]))+1),"")</f>
        <v/>
      </c>
      <c r="Q1510" s="20" t="str">
        <f t="shared" si="70"/>
        <v/>
      </c>
      <c r="R1510">
        <f t="shared" si="71"/>
        <v>0</v>
      </c>
    </row>
    <row r="1511" spans="10:18" x14ac:dyDescent="0.2">
      <c r="J1511">
        <f t="shared" si="69"/>
        <v>1509</v>
      </c>
      <c r="K1511" t="str" cm="1">
        <f t="array" ref="K1511">IFERROR(INDEX(tblClientes[Cliente],INT($J1511/ROWS(tblConsorcios[Produto]))+1),"")</f>
        <v/>
      </c>
      <c r="L1511" t="str" cm="1">
        <f t="array" ref="L1511">IFERROR(INDEX(tblConsorcios[Produto],MOD($J1511,ROWS(tblConsorcios[Produto]))+1),"")</f>
        <v>Imóvel IE120 – 240m</v>
      </c>
      <c r="M1511" s="20" cm="1">
        <f t="array" ref="M1511">IFERROR(INDEX(tblConsorcios[Valor da Carta (R$)],MOD($J1511,ROWS(tblConsorcios[Produto]))+1),"")</f>
        <v>120000</v>
      </c>
      <c r="N1511" s="2" cm="1">
        <f t="array" ref="N1511">IFERROR(INDEX(tblConsorcios[Prazo (meses)],MOD($J1511,ROWS(tblConsorcios[Produto]))+1),"")</f>
        <v>240</v>
      </c>
      <c r="O1511" s="20" cm="1">
        <f t="array" ref="O1511">IFERROR(INDEX(tblConsorcios[Parcela Mensal (R$)],MOD($J1511,ROWS(tblConsorcios[Produto]))+1),"")</f>
        <v>644</v>
      </c>
      <c r="P1511" s="20" t="str" cm="1">
        <f t="array" ref="P1511">IFERROR(INDEX(tblClientes[Dividendo Mensal (R$)],INT($J1511/ROWS(tblConsorcios[Produto]))+1),"")</f>
        <v/>
      </c>
      <c r="Q1511" s="20" t="str">
        <f t="shared" si="70"/>
        <v/>
      </c>
      <c r="R1511">
        <f t="shared" si="71"/>
        <v>0</v>
      </c>
    </row>
    <row r="1512" spans="10:18" x14ac:dyDescent="0.2">
      <c r="J1512">
        <f t="shared" si="69"/>
        <v>1510</v>
      </c>
      <c r="K1512" t="str" cm="1">
        <f t="array" ref="K1512">IFERROR(INDEX(tblClientes[Cliente],INT($J1512/ROWS(tblConsorcios[Produto]))+1),"")</f>
        <v/>
      </c>
      <c r="L1512" t="str" cm="1">
        <f t="array" ref="L1512">IFERROR(INDEX(tblConsorcios[Produto],MOD($J1512,ROWS(tblConsorcios[Produto]))+1),"")</f>
        <v>Imóvel IE120 – 220m</v>
      </c>
      <c r="M1512" s="20" cm="1">
        <f t="array" ref="M1512">IFERROR(INDEX(tblConsorcios[Valor da Carta (R$)],MOD($J1512,ROWS(tblConsorcios[Produto]))+1),"")</f>
        <v>120000</v>
      </c>
      <c r="N1512" s="2" cm="1">
        <f t="array" ref="N1512">IFERROR(INDEX(tblConsorcios[Prazo (meses)],MOD($J1512,ROWS(tblConsorcios[Produto]))+1),"")</f>
        <v>220</v>
      </c>
      <c r="O1512" s="20" cm="1">
        <f t="array" ref="O1512">IFERROR(INDEX(tblConsorcios[Parcela Mensal (R$)],MOD($J1512,ROWS(tblConsorcios[Produto]))+1),"")</f>
        <v>697.09</v>
      </c>
      <c r="P1512" s="20" t="str" cm="1">
        <f t="array" ref="P1512">IFERROR(INDEX(tblClientes[Dividendo Mensal (R$)],INT($J1512/ROWS(tblConsorcios[Produto]))+1),"")</f>
        <v/>
      </c>
      <c r="Q1512" s="20" t="str">
        <f t="shared" si="70"/>
        <v/>
      </c>
      <c r="R1512">
        <f t="shared" si="71"/>
        <v>0</v>
      </c>
    </row>
    <row r="1513" spans="10:18" x14ac:dyDescent="0.2">
      <c r="J1513">
        <f t="shared" si="69"/>
        <v>1511</v>
      </c>
      <c r="K1513" t="str" cm="1">
        <f t="array" ref="K1513">IFERROR(INDEX(tblClientes[Cliente],INT($J1513/ROWS(tblConsorcios[Produto]))+1),"")</f>
        <v/>
      </c>
      <c r="L1513" t="str" cm="1">
        <f t="array" ref="L1513">IFERROR(INDEX(tblConsorcios[Produto],MOD($J1513,ROWS(tblConsorcios[Produto]))+1),"")</f>
        <v>Imóvel IE120 – 200m</v>
      </c>
      <c r="M1513" s="20" cm="1">
        <f t="array" ref="M1513">IFERROR(INDEX(tblConsorcios[Valor da Carta (R$)],MOD($J1513,ROWS(tblConsorcios[Produto]))+1),"")</f>
        <v>120000</v>
      </c>
      <c r="N1513" s="2" cm="1">
        <f t="array" ref="N1513">IFERROR(INDEX(tblConsorcios[Prazo (meses)],MOD($J1513,ROWS(tblConsorcios[Produto]))+1),"")</f>
        <v>200</v>
      </c>
      <c r="O1513" s="20" cm="1">
        <f t="array" ref="O1513">IFERROR(INDEX(tblConsorcios[Parcela Mensal (R$)],MOD($J1513,ROWS(tblConsorcios[Produto]))+1),"")</f>
        <v>760.8</v>
      </c>
      <c r="P1513" s="20" t="str" cm="1">
        <f t="array" ref="P1513">IFERROR(INDEX(tblClientes[Dividendo Mensal (R$)],INT($J1513/ROWS(tblConsorcios[Produto]))+1),"")</f>
        <v/>
      </c>
      <c r="Q1513" s="20" t="str">
        <f t="shared" si="70"/>
        <v/>
      </c>
      <c r="R1513">
        <f t="shared" si="71"/>
        <v>0</v>
      </c>
    </row>
    <row r="1514" spans="10:18" x14ac:dyDescent="0.2">
      <c r="J1514">
        <f t="shared" si="69"/>
        <v>1512</v>
      </c>
      <c r="K1514" t="str" cm="1">
        <f t="array" ref="K1514">IFERROR(INDEX(tblClientes[Cliente],INT($J1514/ROWS(tblConsorcios[Produto]))+1),"")</f>
        <v/>
      </c>
      <c r="L1514" t="str" cm="1">
        <f t="array" ref="L1514">IFERROR(INDEX(tblConsorcios[Produto],MOD($J1514,ROWS(tblConsorcios[Produto]))+1),"")</f>
        <v>Imóvel IE600 – 240m</v>
      </c>
      <c r="M1514" s="20" cm="1">
        <f t="array" ref="M1514">IFERROR(INDEX(tblConsorcios[Valor da Carta (R$)],MOD($J1514,ROWS(tblConsorcios[Produto]))+1),"")</f>
        <v>600000</v>
      </c>
      <c r="N1514" s="2" cm="1">
        <f t="array" ref="N1514">IFERROR(INDEX(tblConsorcios[Prazo (meses)],MOD($J1514,ROWS(tblConsorcios[Produto]))+1),"")</f>
        <v>240</v>
      </c>
      <c r="O1514" s="20" cm="1">
        <f t="array" ref="O1514">IFERROR(INDEX(tblConsorcios[Parcela Mensal (R$)],MOD($J1514,ROWS(tblConsorcios[Produto]))+1),"")</f>
        <v>3220</v>
      </c>
      <c r="P1514" s="20" t="str" cm="1">
        <f t="array" ref="P1514">IFERROR(INDEX(tblClientes[Dividendo Mensal (R$)],INT($J1514/ROWS(tblConsorcios[Produto]))+1),"")</f>
        <v/>
      </c>
      <c r="Q1514" s="20" t="str">
        <f t="shared" si="70"/>
        <v/>
      </c>
      <c r="R1514">
        <f t="shared" si="71"/>
        <v>0</v>
      </c>
    </row>
    <row r="1515" spans="10:18" x14ac:dyDescent="0.2">
      <c r="J1515">
        <f t="shared" si="69"/>
        <v>1513</v>
      </c>
      <c r="K1515" t="str" cm="1">
        <f t="array" ref="K1515">IFERROR(INDEX(tblClientes[Cliente],INT($J1515/ROWS(tblConsorcios[Produto]))+1),"")</f>
        <v/>
      </c>
      <c r="L1515" t="str" cm="1">
        <f t="array" ref="L1515">IFERROR(INDEX(tblConsorcios[Produto],MOD($J1515,ROWS(tblConsorcios[Produto]))+1),"")</f>
        <v>Imóvel IE600 – 220m</v>
      </c>
      <c r="M1515" s="20" cm="1">
        <f t="array" ref="M1515">IFERROR(INDEX(tblConsorcios[Valor da Carta (R$)],MOD($J1515,ROWS(tblConsorcios[Produto]))+1),"")</f>
        <v>600000</v>
      </c>
      <c r="N1515" s="2" cm="1">
        <f t="array" ref="N1515">IFERROR(INDEX(tblConsorcios[Prazo (meses)],MOD($J1515,ROWS(tblConsorcios[Produto]))+1),"")</f>
        <v>220</v>
      </c>
      <c r="O1515" s="20" cm="1">
        <f t="array" ref="O1515">IFERROR(INDEX(tblConsorcios[Parcela Mensal (R$)],MOD($J1515,ROWS(tblConsorcios[Produto]))+1),"")</f>
        <v>3485.45</v>
      </c>
      <c r="P1515" s="20" t="str" cm="1">
        <f t="array" ref="P1515">IFERROR(INDEX(tblClientes[Dividendo Mensal (R$)],INT($J1515/ROWS(tblConsorcios[Produto]))+1),"")</f>
        <v/>
      </c>
      <c r="Q1515" s="20" t="str">
        <f t="shared" si="70"/>
        <v/>
      </c>
      <c r="R1515">
        <f t="shared" si="71"/>
        <v>0</v>
      </c>
    </row>
    <row r="1516" spans="10:18" x14ac:dyDescent="0.2">
      <c r="J1516">
        <f t="shared" si="69"/>
        <v>1514</v>
      </c>
      <c r="K1516" t="str" cm="1">
        <f t="array" ref="K1516">IFERROR(INDEX(tblClientes[Cliente],INT($J1516/ROWS(tblConsorcios[Produto]))+1),"")</f>
        <v/>
      </c>
      <c r="L1516" t="str" cm="1">
        <f t="array" ref="L1516">IFERROR(INDEX(tblConsorcios[Produto],MOD($J1516,ROWS(tblConsorcios[Produto]))+1),"")</f>
        <v>Imóvel IE600 – 200m</v>
      </c>
      <c r="M1516" s="20" cm="1">
        <f t="array" ref="M1516">IFERROR(INDEX(tblConsorcios[Valor da Carta (R$)],MOD($J1516,ROWS(tblConsorcios[Produto]))+1),"")</f>
        <v>600000</v>
      </c>
      <c r="N1516" s="2" cm="1">
        <f t="array" ref="N1516">IFERROR(INDEX(tblConsorcios[Prazo (meses)],MOD($J1516,ROWS(tblConsorcios[Produto]))+1),"")</f>
        <v>200</v>
      </c>
      <c r="O1516" s="20" cm="1">
        <f t="array" ref="O1516">IFERROR(INDEX(tblConsorcios[Parcela Mensal (R$)],MOD($J1516,ROWS(tblConsorcios[Produto]))+1),"")</f>
        <v>3804</v>
      </c>
      <c r="P1516" s="20" t="str" cm="1">
        <f t="array" ref="P1516">IFERROR(INDEX(tblClientes[Dividendo Mensal (R$)],INT($J1516/ROWS(tblConsorcios[Produto]))+1),"")</f>
        <v/>
      </c>
      <c r="Q1516" s="20" t="str">
        <f t="shared" si="70"/>
        <v/>
      </c>
      <c r="R1516">
        <f t="shared" si="71"/>
        <v>0</v>
      </c>
    </row>
    <row r="1517" spans="10:18" x14ac:dyDescent="0.2">
      <c r="J1517">
        <f t="shared" si="69"/>
        <v>1515</v>
      </c>
      <c r="K1517" t="str" cm="1">
        <f t="array" ref="K1517">IFERROR(INDEX(tblClientes[Cliente],INT($J1517/ROWS(tblConsorcios[Produto]))+1),"")</f>
        <v/>
      </c>
      <c r="L1517" t="str" cm="1">
        <f t="array" ref="L1517">IFERROR(INDEX(tblConsorcios[Produto],MOD($J1517,ROWS(tblConsorcios[Produto]))+1),"")</f>
        <v>Imóvel IE580 – 240m</v>
      </c>
      <c r="M1517" s="20" cm="1">
        <f t="array" ref="M1517">IFERROR(INDEX(tblConsorcios[Valor da Carta (R$)],MOD($J1517,ROWS(tblConsorcios[Produto]))+1),"")</f>
        <v>580000</v>
      </c>
      <c r="N1517" s="2" cm="1">
        <f t="array" ref="N1517">IFERROR(INDEX(tblConsorcios[Prazo (meses)],MOD($J1517,ROWS(tblConsorcios[Produto]))+1),"")</f>
        <v>240</v>
      </c>
      <c r="O1517" s="20" cm="1">
        <f t="array" ref="O1517">IFERROR(INDEX(tblConsorcios[Parcela Mensal (R$)],MOD($J1517,ROWS(tblConsorcios[Produto]))+1),"")</f>
        <v>3112.67</v>
      </c>
      <c r="P1517" s="20" t="str" cm="1">
        <f t="array" ref="P1517">IFERROR(INDEX(tblClientes[Dividendo Mensal (R$)],INT($J1517/ROWS(tblConsorcios[Produto]))+1),"")</f>
        <v/>
      </c>
      <c r="Q1517" s="20" t="str">
        <f t="shared" si="70"/>
        <v/>
      </c>
      <c r="R1517">
        <f t="shared" si="71"/>
        <v>0</v>
      </c>
    </row>
    <row r="1518" spans="10:18" x14ac:dyDescent="0.2">
      <c r="J1518">
        <f t="shared" si="69"/>
        <v>1516</v>
      </c>
      <c r="K1518" t="str" cm="1">
        <f t="array" ref="K1518">IFERROR(INDEX(tblClientes[Cliente],INT($J1518/ROWS(tblConsorcios[Produto]))+1),"")</f>
        <v/>
      </c>
      <c r="L1518" t="str" cm="1">
        <f t="array" ref="L1518">IFERROR(INDEX(tblConsorcios[Produto],MOD($J1518,ROWS(tblConsorcios[Produto]))+1),"")</f>
        <v>Imóvel IE580 – 220m</v>
      </c>
      <c r="M1518" s="20" cm="1">
        <f t="array" ref="M1518">IFERROR(INDEX(tblConsorcios[Valor da Carta (R$)],MOD($J1518,ROWS(tblConsorcios[Produto]))+1),"")</f>
        <v>580000</v>
      </c>
      <c r="N1518" s="2" cm="1">
        <f t="array" ref="N1518">IFERROR(INDEX(tblConsorcios[Prazo (meses)],MOD($J1518,ROWS(tblConsorcios[Produto]))+1),"")</f>
        <v>220</v>
      </c>
      <c r="O1518" s="20" cm="1">
        <f t="array" ref="O1518">IFERROR(INDEX(tblConsorcios[Parcela Mensal (R$)],MOD($J1518,ROWS(tblConsorcios[Produto]))+1),"")</f>
        <v>3369.27</v>
      </c>
      <c r="P1518" s="20" t="str" cm="1">
        <f t="array" ref="P1518">IFERROR(INDEX(tblClientes[Dividendo Mensal (R$)],INT($J1518/ROWS(tblConsorcios[Produto]))+1),"")</f>
        <v/>
      </c>
      <c r="Q1518" s="20" t="str">
        <f t="shared" si="70"/>
        <v/>
      </c>
      <c r="R1518">
        <f t="shared" si="71"/>
        <v>0</v>
      </c>
    </row>
    <row r="1519" spans="10:18" x14ac:dyDescent="0.2">
      <c r="J1519">
        <f t="shared" si="69"/>
        <v>1517</v>
      </c>
      <c r="K1519" t="str" cm="1">
        <f t="array" ref="K1519">IFERROR(INDEX(tblClientes[Cliente],INT($J1519/ROWS(tblConsorcios[Produto]))+1),"")</f>
        <v/>
      </c>
      <c r="L1519" t="str" cm="1">
        <f t="array" ref="L1519">IFERROR(INDEX(tblConsorcios[Produto],MOD($J1519,ROWS(tblConsorcios[Produto]))+1),"")</f>
        <v>Imóvel IE580 – 200m</v>
      </c>
      <c r="M1519" s="20" cm="1">
        <f t="array" ref="M1519">IFERROR(INDEX(tblConsorcios[Valor da Carta (R$)],MOD($J1519,ROWS(tblConsorcios[Produto]))+1),"")</f>
        <v>580000</v>
      </c>
      <c r="N1519" s="2" cm="1">
        <f t="array" ref="N1519">IFERROR(INDEX(tblConsorcios[Prazo (meses)],MOD($J1519,ROWS(tblConsorcios[Produto]))+1),"")</f>
        <v>200</v>
      </c>
      <c r="O1519" s="20" cm="1">
        <f t="array" ref="O1519">IFERROR(INDEX(tblConsorcios[Parcela Mensal (R$)],MOD($J1519,ROWS(tblConsorcios[Produto]))+1),"")</f>
        <v>3677.2</v>
      </c>
      <c r="P1519" s="20" t="str" cm="1">
        <f t="array" ref="P1519">IFERROR(INDEX(tblClientes[Dividendo Mensal (R$)],INT($J1519/ROWS(tblConsorcios[Produto]))+1),"")</f>
        <v/>
      </c>
      <c r="Q1519" s="20" t="str">
        <f t="shared" si="70"/>
        <v/>
      </c>
      <c r="R1519">
        <f t="shared" si="71"/>
        <v>0</v>
      </c>
    </row>
    <row r="1520" spans="10:18" x14ac:dyDescent="0.2">
      <c r="J1520">
        <f t="shared" si="69"/>
        <v>1518</v>
      </c>
      <c r="K1520" t="str" cm="1">
        <f t="array" ref="K1520">IFERROR(INDEX(tblClientes[Cliente],INT($J1520/ROWS(tblConsorcios[Produto]))+1),"")</f>
        <v/>
      </c>
      <c r="L1520" t="str" cm="1">
        <f t="array" ref="L1520">IFERROR(INDEX(tblConsorcios[Produto],MOD($J1520,ROWS(tblConsorcios[Produto]))+1),"")</f>
        <v>Imóvel IE550 – 240m</v>
      </c>
      <c r="M1520" s="20" cm="1">
        <f t="array" ref="M1520">IFERROR(INDEX(tblConsorcios[Valor da Carta (R$)],MOD($J1520,ROWS(tblConsorcios[Produto]))+1),"")</f>
        <v>550000</v>
      </c>
      <c r="N1520" s="2" cm="1">
        <f t="array" ref="N1520">IFERROR(INDEX(tblConsorcios[Prazo (meses)],MOD($J1520,ROWS(tblConsorcios[Produto]))+1),"")</f>
        <v>240</v>
      </c>
      <c r="O1520" s="20" cm="1">
        <f t="array" ref="O1520">IFERROR(INDEX(tblConsorcios[Parcela Mensal (R$)],MOD($J1520,ROWS(tblConsorcios[Produto]))+1),"")</f>
        <v>2951.67</v>
      </c>
      <c r="P1520" s="20" t="str" cm="1">
        <f t="array" ref="P1520">IFERROR(INDEX(tblClientes[Dividendo Mensal (R$)],INT($J1520/ROWS(tblConsorcios[Produto]))+1),"")</f>
        <v/>
      </c>
      <c r="Q1520" s="20" t="str">
        <f t="shared" si="70"/>
        <v/>
      </c>
      <c r="R1520">
        <f t="shared" si="71"/>
        <v>0</v>
      </c>
    </row>
    <row r="1521" spans="10:18" x14ac:dyDescent="0.2">
      <c r="J1521">
        <f t="shared" si="69"/>
        <v>1519</v>
      </c>
      <c r="K1521" t="str" cm="1">
        <f t="array" ref="K1521">IFERROR(INDEX(tblClientes[Cliente],INT($J1521/ROWS(tblConsorcios[Produto]))+1),"")</f>
        <v/>
      </c>
      <c r="L1521" t="str" cm="1">
        <f t="array" ref="L1521">IFERROR(INDEX(tblConsorcios[Produto],MOD($J1521,ROWS(tblConsorcios[Produto]))+1),"")</f>
        <v>Imóvel IE550 – 220m</v>
      </c>
      <c r="M1521" s="20" cm="1">
        <f t="array" ref="M1521">IFERROR(INDEX(tblConsorcios[Valor da Carta (R$)],MOD($J1521,ROWS(tblConsorcios[Produto]))+1),"")</f>
        <v>550000</v>
      </c>
      <c r="N1521" s="2" cm="1">
        <f t="array" ref="N1521">IFERROR(INDEX(tblConsorcios[Prazo (meses)],MOD($J1521,ROWS(tblConsorcios[Produto]))+1),"")</f>
        <v>220</v>
      </c>
      <c r="O1521" s="20" cm="1">
        <f t="array" ref="O1521">IFERROR(INDEX(tblConsorcios[Parcela Mensal (R$)],MOD($J1521,ROWS(tblConsorcios[Produto]))+1),"")</f>
        <v>3195</v>
      </c>
      <c r="P1521" s="20" t="str" cm="1">
        <f t="array" ref="P1521">IFERROR(INDEX(tblClientes[Dividendo Mensal (R$)],INT($J1521/ROWS(tblConsorcios[Produto]))+1),"")</f>
        <v/>
      </c>
      <c r="Q1521" s="20" t="str">
        <f t="shared" si="70"/>
        <v/>
      </c>
      <c r="R1521">
        <f t="shared" si="71"/>
        <v>0</v>
      </c>
    </row>
    <row r="1522" spans="10:18" x14ac:dyDescent="0.2">
      <c r="J1522">
        <f t="shared" si="69"/>
        <v>1520</v>
      </c>
      <c r="K1522" t="str" cm="1">
        <f t="array" ref="K1522">IFERROR(INDEX(tblClientes[Cliente],INT($J1522/ROWS(tblConsorcios[Produto]))+1),"")</f>
        <v/>
      </c>
      <c r="L1522" t="str" cm="1">
        <f t="array" ref="L1522">IFERROR(INDEX(tblConsorcios[Produto],MOD($J1522,ROWS(tblConsorcios[Produto]))+1),"")</f>
        <v>Imóvel IE550 – 200m</v>
      </c>
      <c r="M1522" s="20" cm="1">
        <f t="array" ref="M1522">IFERROR(INDEX(tblConsorcios[Valor da Carta (R$)],MOD($J1522,ROWS(tblConsorcios[Produto]))+1),"")</f>
        <v>550000</v>
      </c>
      <c r="N1522" s="2" cm="1">
        <f t="array" ref="N1522">IFERROR(INDEX(tblConsorcios[Prazo (meses)],MOD($J1522,ROWS(tblConsorcios[Produto]))+1),"")</f>
        <v>200</v>
      </c>
      <c r="O1522" s="20" cm="1">
        <f t="array" ref="O1522">IFERROR(INDEX(tblConsorcios[Parcela Mensal (R$)],MOD($J1522,ROWS(tblConsorcios[Produto]))+1),"")</f>
        <v>3487</v>
      </c>
      <c r="P1522" s="20" t="str" cm="1">
        <f t="array" ref="P1522">IFERROR(INDEX(tblClientes[Dividendo Mensal (R$)],INT($J1522/ROWS(tblConsorcios[Produto]))+1),"")</f>
        <v/>
      </c>
      <c r="Q1522" s="20" t="str">
        <f t="shared" si="70"/>
        <v/>
      </c>
      <c r="R1522">
        <f t="shared" si="71"/>
        <v>0</v>
      </c>
    </row>
    <row r="1523" spans="10:18" x14ac:dyDescent="0.2">
      <c r="J1523">
        <f t="shared" si="69"/>
        <v>1521</v>
      </c>
      <c r="K1523" t="str" cm="1">
        <f t="array" ref="K1523">IFERROR(INDEX(tblClientes[Cliente],INT($J1523/ROWS(tblConsorcios[Produto]))+1),"")</f>
        <v/>
      </c>
      <c r="L1523" t="str" cm="1">
        <f t="array" ref="L1523">IFERROR(INDEX(tblConsorcios[Produto],MOD($J1523,ROWS(tblConsorcios[Produto]))+1),"")</f>
        <v>Imóvel IE530 – 240m</v>
      </c>
      <c r="M1523" s="20" cm="1">
        <f t="array" ref="M1523">IFERROR(INDEX(tblConsorcios[Valor da Carta (R$)],MOD($J1523,ROWS(tblConsorcios[Produto]))+1),"")</f>
        <v>530000</v>
      </c>
      <c r="N1523" s="2" cm="1">
        <f t="array" ref="N1523">IFERROR(INDEX(tblConsorcios[Prazo (meses)],MOD($J1523,ROWS(tblConsorcios[Produto]))+1),"")</f>
        <v>240</v>
      </c>
      <c r="O1523" s="20" cm="1">
        <f t="array" ref="O1523">IFERROR(INDEX(tblConsorcios[Parcela Mensal (R$)],MOD($J1523,ROWS(tblConsorcios[Produto]))+1),"")</f>
        <v>2844.33</v>
      </c>
      <c r="P1523" s="20" t="str" cm="1">
        <f t="array" ref="P1523">IFERROR(INDEX(tblClientes[Dividendo Mensal (R$)],INT($J1523/ROWS(tblConsorcios[Produto]))+1),"")</f>
        <v/>
      </c>
      <c r="Q1523" s="20" t="str">
        <f t="shared" si="70"/>
        <v/>
      </c>
      <c r="R1523">
        <f t="shared" si="71"/>
        <v>0</v>
      </c>
    </row>
    <row r="1524" spans="10:18" x14ac:dyDescent="0.2">
      <c r="J1524">
        <f t="shared" si="69"/>
        <v>1522</v>
      </c>
      <c r="K1524" t="str" cm="1">
        <f t="array" ref="K1524">IFERROR(INDEX(tblClientes[Cliente],INT($J1524/ROWS(tblConsorcios[Produto]))+1),"")</f>
        <v/>
      </c>
      <c r="L1524" t="str" cm="1">
        <f t="array" ref="L1524">IFERROR(INDEX(tblConsorcios[Produto],MOD($J1524,ROWS(tblConsorcios[Produto]))+1),"")</f>
        <v>Imóvel IE530 – 220m</v>
      </c>
      <c r="M1524" s="20" cm="1">
        <f t="array" ref="M1524">IFERROR(INDEX(tblConsorcios[Valor da Carta (R$)],MOD($J1524,ROWS(tblConsorcios[Produto]))+1),"")</f>
        <v>530000</v>
      </c>
      <c r="N1524" s="2" cm="1">
        <f t="array" ref="N1524">IFERROR(INDEX(tblConsorcios[Prazo (meses)],MOD($J1524,ROWS(tblConsorcios[Produto]))+1),"")</f>
        <v>220</v>
      </c>
      <c r="O1524" s="20" cm="1">
        <f t="array" ref="O1524">IFERROR(INDEX(tblConsorcios[Parcela Mensal (R$)],MOD($J1524,ROWS(tblConsorcios[Produto]))+1),"")</f>
        <v>3078.82</v>
      </c>
      <c r="P1524" s="20" t="str" cm="1">
        <f t="array" ref="P1524">IFERROR(INDEX(tblClientes[Dividendo Mensal (R$)],INT($J1524/ROWS(tblConsorcios[Produto]))+1),"")</f>
        <v/>
      </c>
      <c r="Q1524" s="20" t="str">
        <f t="shared" si="70"/>
        <v/>
      </c>
      <c r="R1524">
        <f t="shared" si="71"/>
        <v>0</v>
      </c>
    </row>
    <row r="1525" spans="10:18" x14ac:dyDescent="0.2">
      <c r="J1525">
        <f t="shared" si="69"/>
        <v>1523</v>
      </c>
      <c r="K1525" t="str" cm="1">
        <f t="array" ref="K1525">IFERROR(INDEX(tblClientes[Cliente],INT($J1525/ROWS(tblConsorcios[Produto]))+1),"")</f>
        <v/>
      </c>
      <c r="L1525" t="str" cm="1">
        <f t="array" ref="L1525">IFERROR(INDEX(tblConsorcios[Produto],MOD($J1525,ROWS(tblConsorcios[Produto]))+1),"")</f>
        <v>Imóvel IE530 – 200m</v>
      </c>
      <c r="M1525" s="20" cm="1">
        <f t="array" ref="M1525">IFERROR(INDEX(tblConsorcios[Valor da Carta (R$)],MOD($J1525,ROWS(tblConsorcios[Produto]))+1),"")</f>
        <v>530000</v>
      </c>
      <c r="N1525" s="2" cm="1">
        <f t="array" ref="N1525">IFERROR(INDEX(tblConsorcios[Prazo (meses)],MOD($J1525,ROWS(tblConsorcios[Produto]))+1),"")</f>
        <v>200</v>
      </c>
      <c r="O1525" s="20" cm="1">
        <f t="array" ref="O1525">IFERROR(INDEX(tblConsorcios[Parcela Mensal (R$)],MOD($J1525,ROWS(tblConsorcios[Produto]))+1),"")</f>
        <v>3360.2</v>
      </c>
      <c r="P1525" s="20" t="str" cm="1">
        <f t="array" ref="P1525">IFERROR(INDEX(tblClientes[Dividendo Mensal (R$)],INT($J1525/ROWS(tblConsorcios[Produto]))+1),"")</f>
        <v/>
      </c>
      <c r="Q1525" s="20" t="str">
        <f t="shared" si="70"/>
        <v/>
      </c>
      <c r="R1525">
        <f t="shared" si="71"/>
        <v>0</v>
      </c>
    </row>
    <row r="1526" spans="10:18" x14ac:dyDescent="0.2">
      <c r="J1526">
        <f t="shared" si="69"/>
        <v>1524</v>
      </c>
      <c r="K1526" t="str" cm="1">
        <f t="array" ref="K1526">IFERROR(INDEX(tblClientes[Cliente],INT($J1526/ROWS(tblConsorcios[Produto]))+1),"")</f>
        <v/>
      </c>
      <c r="L1526" t="str" cm="1">
        <f t="array" ref="L1526">IFERROR(INDEX(tblConsorcios[Produto],MOD($J1526,ROWS(tblConsorcios[Produto]))+1),"")</f>
        <v>Imóvel IE500 – 240m</v>
      </c>
      <c r="M1526" s="20" cm="1">
        <f t="array" ref="M1526">IFERROR(INDEX(tblConsorcios[Valor da Carta (R$)],MOD($J1526,ROWS(tblConsorcios[Produto]))+1),"")</f>
        <v>500000</v>
      </c>
      <c r="N1526" s="2" cm="1">
        <f t="array" ref="N1526">IFERROR(INDEX(tblConsorcios[Prazo (meses)],MOD($J1526,ROWS(tblConsorcios[Produto]))+1),"")</f>
        <v>240</v>
      </c>
      <c r="O1526" s="20" cm="1">
        <f t="array" ref="O1526">IFERROR(INDEX(tblConsorcios[Parcela Mensal (R$)],MOD($J1526,ROWS(tblConsorcios[Produto]))+1),"")</f>
        <v>2683.33</v>
      </c>
      <c r="P1526" s="20" t="str" cm="1">
        <f t="array" ref="P1526">IFERROR(INDEX(tblClientes[Dividendo Mensal (R$)],INT($J1526/ROWS(tblConsorcios[Produto]))+1),"")</f>
        <v/>
      </c>
      <c r="Q1526" s="20" t="str">
        <f t="shared" si="70"/>
        <v/>
      </c>
      <c r="R1526">
        <f t="shared" si="71"/>
        <v>0</v>
      </c>
    </row>
    <row r="1527" spans="10:18" x14ac:dyDescent="0.2">
      <c r="J1527">
        <f t="shared" si="69"/>
        <v>1525</v>
      </c>
      <c r="K1527" t="str" cm="1">
        <f t="array" ref="K1527">IFERROR(INDEX(tblClientes[Cliente],INT($J1527/ROWS(tblConsorcios[Produto]))+1),"")</f>
        <v/>
      </c>
      <c r="L1527" t="str" cm="1">
        <f t="array" ref="L1527">IFERROR(INDEX(tblConsorcios[Produto],MOD($J1527,ROWS(tblConsorcios[Produto]))+1),"")</f>
        <v>Imóvel IE500 – 220m</v>
      </c>
      <c r="M1527" s="20" cm="1">
        <f t="array" ref="M1527">IFERROR(INDEX(tblConsorcios[Valor da Carta (R$)],MOD($J1527,ROWS(tblConsorcios[Produto]))+1),"")</f>
        <v>500000</v>
      </c>
      <c r="N1527" s="2" cm="1">
        <f t="array" ref="N1527">IFERROR(INDEX(tblConsorcios[Prazo (meses)],MOD($J1527,ROWS(tblConsorcios[Produto]))+1),"")</f>
        <v>220</v>
      </c>
      <c r="O1527" s="20" cm="1">
        <f t="array" ref="O1527">IFERROR(INDEX(tblConsorcios[Parcela Mensal (R$)],MOD($J1527,ROWS(tblConsorcios[Produto]))+1),"")</f>
        <v>2904.55</v>
      </c>
      <c r="P1527" s="20" t="str" cm="1">
        <f t="array" ref="P1527">IFERROR(INDEX(tblClientes[Dividendo Mensal (R$)],INT($J1527/ROWS(tblConsorcios[Produto]))+1),"")</f>
        <v/>
      </c>
      <c r="Q1527" s="20" t="str">
        <f t="shared" si="70"/>
        <v/>
      </c>
      <c r="R1527">
        <f t="shared" si="71"/>
        <v>0</v>
      </c>
    </row>
    <row r="1528" spans="10:18" x14ac:dyDescent="0.2">
      <c r="J1528">
        <f t="shared" si="69"/>
        <v>1526</v>
      </c>
      <c r="K1528" t="str" cm="1">
        <f t="array" ref="K1528">IFERROR(INDEX(tblClientes[Cliente],INT($J1528/ROWS(tblConsorcios[Produto]))+1),"")</f>
        <v/>
      </c>
      <c r="L1528" t="str" cm="1">
        <f t="array" ref="L1528">IFERROR(INDEX(tblConsorcios[Produto],MOD($J1528,ROWS(tblConsorcios[Produto]))+1),"")</f>
        <v>Imóvel IE500 – 200m</v>
      </c>
      <c r="M1528" s="20" cm="1">
        <f t="array" ref="M1528">IFERROR(INDEX(tblConsorcios[Valor da Carta (R$)],MOD($J1528,ROWS(tblConsorcios[Produto]))+1),"")</f>
        <v>500000</v>
      </c>
      <c r="N1528" s="2" cm="1">
        <f t="array" ref="N1528">IFERROR(INDEX(tblConsorcios[Prazo (meses)],MOD($J1528,ROWS(tblConsorcios[Produto]))+1),"")</f>
        <v>200</v>
      </c>
      <c r="O1528" s="20" cm="1">
        <f t="array" ref="O1528">IFERROR(INDEX(tblConsorcios[Parcela Mensal (R$)],MOD($J1528,ROWS(tblConsorcios[Produto]))+1),"")</f>
        <v>3170</v>
      </c>
      <c r="P1528" s="20" t="str" cm="1">
        <f t="array" ref="P1528">IFERROR(INDEX(tblClientes[Dividendo Mensal (R$)],INT($J1528/ROWS(tblConsorcios[Produto]))+1),"")</f>
        <v/>
      </c>
      <c r="Q1528" s="20" t="str">
        <f t="shared" si="70"/>
        <v/>
      </c>
      <c r="R1528">
        <f t="shared" si="71"/>
        <v>0</v>
      </c>
    </row>
    <row r="1529" spans="10:18" x14ac:dyDescent="0.2">
      <c r="J1529">
        <f t="shared" si="69"/>
        <v>1527</v>
      </c>
      <c r="K1529" t="str" cm="1">
        <f t="array" ref="K1529">IFERROR(INDEX(tblClientes[Cliente],INT($J1529/ROWS(tblConsorcios[Produto]))+1),"")</f>
        <v/>
      </c>
      <c r="L1529" t="str" cm="1">
        <f t="array" ref="L1529">IFERROR(INDEX(tblConsorcios[Produto],MOD($J1529,ROWS(tblConsorcios[Produto]))+1),"")</f>
        <v>Imóvel IE480 – 240m</v>
      </c>
      <c r="M1529" s="20" cm="1">
        <f t="array" ref="M1529">IFERROR(INDEX(tblConsorcios[Valor da Carta (R$)],MOD($J1529,ROWS(tblConsorcios[Produto]))+1),"")</f>
        <v>480000</v>
      </c>
      <c r="N1529" s="2" cm="1">
        <f t="array" ref="N1529">IFERROR(INDEX(tblConsorcios[Prazo (meses)],MOD($J1529,ROWS(tblConsorcios[Produto]))+1),"")</f>
        <v>240</v>
      </c>
      <c r="O1529" s="20" cm="1">
        <f t="array" ref="O1529">IFERROR(INDEX(tblConsorcios[Parcela Mensal (R$)],MOD($J1529,ROWS(tblConsorcios[Produto]))+1),"")</f>
        <v>2576</v>
      </c>
      <c r="P1529" s="20" t="str" cm="1">
        <f t="array" ref="P1529">IFERROR(INDEX(tblClientes[Dividendo Mensal (R$)],INT($J1529/ROWS(tblConsorcios[Produto]))+1),"")</f>
        <v/>
      </c>
      <c r="Q1529" s="20" t="str">
        <f t="shared" si="70"/>
        <v/>
      </c>
      <c r="R1529">
        <f t="shared" si="71"/>
        <v>0</v>
      </c>
    </row>
    <row r="1530" spans="10:18" x14ac:dyDescent="0.2">
      <c r="J1530">
        <f t="shared" si="69"/>
        <v>1528</v>
      </c>
      <c r="K1530" t="str" cm="1">
        <f t="array" ref="K1530">IFERROR(INDEX(tblClientes[Cliente],INT($J1530/ROWS(tblConsorcios[Produto]))+1),"")</f>
        <v/>
      </c>
      <c r="L1530" t="str" cm="1">
        <f t="array" ref="L1530">IFERROR(INDEX(tblConsorcios[Produto],MOD($J1530,ROWS(tblConsorcios[Produto]))+1),"")</f>
        <v>Imóvel IE480 – 220m</v>
      </c>
      <c r="M1530" s="20" cm="1">
        <f t="array" ref="M1530">IFERROR(INDEX(tblConsorcios[Valor da Carta (R$)],MOD($J1530,ROWS(tblConsorcios[Produto]))+1),"")</f>
        <v>480000</v>
      </c>
      <c r="N1530" s="2" cm="1">
        <f t="array" ref="N1530">IFERROR(INDEX(tblConsorcios[Prazo (meses)],MOD($J1530,ROWS(tblConsorcios[Produto]))+1),"")</f>
        <v>220</v>
      </c>
      <c r="O1530" s="20" cm="1">
        <f t="array" ref="O1530">IFERROR(INDEX(tblConsorcios[Parcela Mensal (R$)],MOD($J1530,ROWS(tblConsorcios[Produto]))+1),"")</f>
        <v>2788.36</v>
      </c>
      <c r="P1530" s="20" t="str" cm="1">
        <f t="array" ref="P1530">IFERROR(INDEX(tblClientes[Dividendo Mensal (R$)],INT($J1530/ROWS(tblConsorcios[Produto]))+1),"")</f>
        <v/>
      </c>
      <c r="Q1530" s="20" t="str">
        <f t="shared" si="70"/>
        <v/>
      </c>
      <c r="R1530">
        <f t="shared" si="71"/>
        <v>0</v>
      </c>
    </row>
    <row r="1531" spans="10:18" x14ac:dyDescent="0.2">
      <c r="J1531">
        <f t="shared" si="69"/>
        <v>1529</v>
      </c>
      <c r="K1531" t="str" cm="1">
        <f t="array" ref="K1531">IFERROR(INDEX(tblClientes[Cliente],INT($J1531/ROWS(tblConsorcios[Produto]))+1),"")</f>
        <v/>
      </c>
      <c r="L1531" t="str" cm="1">
        <f t="array" ref="L1531">IFERROR(INDEX(tblConsorcios[Produto],MOD($J1531,ROWS(tblConsorcios[Produto]))+1),"")</f>
        <v>Imóvel IE480 – 200m</v>
      </c>
      <c r="M1531" s="20" cm="1">
        <f t="array" ref="M1531">IFERROR(INDEX(tblConsorcios[Valor da Carta (R$)],MOD($J1531,ROWS(tblConsorcios[Produto]))+1),"")</f>
        <v>480000</v>
      </c>
      <c r="N1531" s="2" cm="1">
        <f t="array" ref="N1531">IFERROR(INDEX(tblConsorcios[Prazo (meses)],MOD($J1531,ROWS(tblConsorcios[Produto]))+1),"")</f>
        <v>200</v>
      </c>
      <c r="O1531" s="20" cm="1">
        <f t="array" ref="O1531">IFERROR(INDEX(tblConsorcios[Parcela Mensal (R$)],MOD($J1531,ROWS(tblConsorcios[Produto]))+1),"")</f>
        <v>3043.2</v>
      </c>
      <c r="P1531" s="20" t="str" cm="1">
        <f t="array" ref="P1531">IFERROR(INDEX(tblClientes[Dividendo Mensal (R$)],INT($J1531/ROWS(tblConsorcios[Produto]))+1),"")</f>
        <v/>
      </c>
      <c r="Q1531" s="20" t="str">
        <f t="shared" si="70"/>
        <v/>
      </c>
      <c r="R1531">
        <f t="shared" si="71"/>
        <v>0</v>
      </c>
    </row>
    <row r="1532" spans="10:18" x14ac:dyDescent="0.2">
      <c r="J1532">
        <f t="shared" si="69"/>
        <v>1530</v>
      </c>
      <c r="K1532" t="str" cm="1">
        <f t="array" ref="K1532">IFERROR(INDEX(tblClientes[Cliente],INT($J1532/ROWS(tblConsorcios[Produto]))+1),"")</f>
        <v/>
      </c>
      <c r="L1532" t="str" cm="1">
        <f t="array" ref="L1532">IFERROR(INDEX(tblConsorcios[Produto],MOD($J1532,ROWS(tblConsorcios[Produto]))+1),"")</f>
        <v>Imóvel IE450 – 240m</v>
      </c>
      <c r="M1532" s="20" cm="1">
        <f t="array" ref="M1532">IFERROR(INDEX(tblConsorcios[Valor da Carta (R$)],MOD($J1532,ROWS(tblConsorcios[Produto]))+1),"")</f>
        <v>450000</v>
      </c>
      <c r="N1532" s="2" cm="1">
        <f t="array" ref="N1532">IFERROR(INDEX(tblConsorcios[Prazo (meses)],MOD($J1532,ROWS(tblConsorcios[Produto]))+1),"")</f>
        <v>240</v>
      </c>
      <c r="O1532" s="20" cm="1">
        <f t="array" ref="O1532">IFERROR(INDEX(tblConsorcios[Parcela Mensal (R$)],MOD($J1532,ROWS(tblConsorcios[Produto]))+1),"")</f>
        <v>2415</v>
      </c>
      <c r="P1532" s="20" t="str" cm="1">
        <f t="array" ref="P1532">IFERROR(INDEX(tblClientes[Dividendo Mensal (R$)],INT($J1532/ROWS(tblConsorcios[Produto]))+1),"")</f>
        <v/>
      </c>
      <c r="Q1532" s="20" t="str">
        <f t="shared" si="70"/>
        <v/>
      </c>
      <c r="R1532">
        <f t="shared" si="71"/>
        <v>0</v>
      </c>
    </row>
    <row r="1533" spans="10:18" x14ac:dyDescent="0.2">
      <c r="J1533">
        <f t="shared" si="69"/>
        <v>1531</v>
      </c>
      <c r="K1533" t="str" cm="1">
        <f t="array" ref="K1533">IFERROR(INDEX(tblClientes[Cliente],INT($J1533/ROWS(tblConsorcios[Produto]))+1),"")</f>
        <v/>
      </c>
      <c r="L1533" t="str" cm="1">
        <f t="array" ref="L1533">IFERROR(INDEX(tblConsorcios[Produto],MOD($J1533,ROWS(tblConsorcios[Produto]))+1),"")</f>
        <v>Imóvel IE450 – 220m</v>
      </c>
      <c r="M1533" s="20" cm="1">
        <f t="array" ref="M1533">IFERROR(INDEX(tblConsorcios[Valor da Carta (R$)],MOD($J1533,ROWS(tblConsorcios[Produto]))+1),"")</f>
        <v>450000</v>
      </c>
      <c r="N1533" s="2" cm="1">
        <f t="array" ref="N1533">IFERROR(INDEX(tblConsorcios[Prazo (meses)],MOD($J1533,ROWS(tblConsorcios[Produto]))+1),"")</f>
        <v>220</v>
      </c>
      <c r="O1533" s="20" cm="1">
        <f t="array" ref="O1533">IFERROR(INDEX(tblConsorcios[Parcela Mensal (R$)],MOD($J1533,ROWS(tblConsorcios[Produto]))+1),"")</f>
        <v>2614.09</v>
      </c>
      <c r="P1533" s="20" t="str" cm="1">
        <f t="array" ref="P1533">IFERROR(INDEX(tblClientes[Dividendo Mensal (R$)],INT($J1533/ROWS(tblConsorcios[Produto]))+1),"")</f>
        <v/>
      </c>
      <c r="Q1533" s="20" t="str">
        <f t="shared" si="70"/>
        <v/>
      </c>
      <c r="R1533">
        <f t="shared" si="71"/>
        <v>0</v>
      </c>
    </row>
    <row r="1534" spans="10:18" x14ac:dyDescent="0.2">
      <c r="J1534">
        <f t="shared" si="69"/>
        <v>1532</v>
      </c>
      <c r="K1534" t="str" cm="1">
        <f t="array" ref="K1534">IFERROR(INDEX(tblClientes[Cliente],INT($J1534/ROWS(tblConsorcios[Produto]))+1),"")</f>
        <v/>
      </c>
      <c r="L1534" t="str" cm="1">
        <f t="array" ref="L1534">IFERROR(INDEX(tblConsorcios[Produto],MOD($J1534,ROWS(tblConsorcios[Produto]))+1),"")</f>
        <v>Imóvel IE450 – 200m</v>
      </c>
      <c r="M1534" s="20" cm="1">
        <f t="array" ref="M1534">IFERROR(INDEX(tblConsorcios[Valor da Carta (R$)],MOD($J1534,ROWS(tblConsorcios[Produto]))+1),"")</f>
        <v>450000</v>
      </c>
      <c r="N1534" s="2" cm="1">
        <f t="array" ref="N1534">IFERROR(INDEX(tblConsorcios[Prazo (meses)],MOD($J1534,ROWS(tblConsorcios[Produto]))+1),"")</f>
        <v>200</v>
      </c>
      <c r="O1534" s="20" cm="1">
        <f t="array" ref="O1534">IFERROR(INDEX(tblConsorcios[Parcela Mensal (R$)],MOD($J1534,ROWS(tblConsorcios[Produto]))+1),"")</f>
        <v>2853</v>
      </c>
      <c r="P1534" s="20" t="str" cm="1">
        <f t="array" ref="P1534">IFERROR(INDEX(tblClientes[Dividendo Mensal (R$)],INT($J1534/ROWS(tblConsorcios[Produto]))+1),"")</f>
        <v/>
      </c>
      <c r="Q1534" s="20" t="str">
        <f t="shared" si="70"/>
        <v/>
      </c>
      <c r="R1534">
        <f t="shared" si="71"/>
        <v>0</v>
      </c>
    </row>
    <row r="1535" spans="10:18" x14ac:dyDescent="0.2">
      <c r="J1535">
        <f t="shared" si="69"/>
        <v>1533</v>
      </c>
      <c r="K1535" t="str" cm="1">
        <f t="array" ref="K1535">IFERROR(INDEX(tblClientes[Cliente],INT($J1535/ROWS(tblConsorcios[Produto]))+1),"")</f>
        <v/>
      </c>
      <c r="L1535" t="str" cm="1">
        <f t="array" ref="L1535">IFERROR(INDEX(tblConsorcios[Produto],MOD($J1535,ROWS(tblConsorcios[Produto]))+1),"")</f>
        <v>Imóvel IE430 – 240m</v>
      </c>
      <c r="M1535" s="20" cm="1">
        <f t="array" ref="M1535">IFERROR(INDEX(tblConsorcios[Valor da Carta (R$)],MOD($J1535,ROWS(tblConsorcios[Produto]))+1),"")</f>
        <v>430000</v>
      </c>
      <c r="N1535" s="2" cm="1">
        <f t="array" ref="N1535">IFERROR(INDEX(tblConsorcios[Prazo (meses)],MOD($J1535,ROWS(tblConsorcios[Produto]))+1),"")</f>
        <v>240</v>
      </c>
      <c r="O1535" s="20" cm="1">
        <f t="array" ref="O1535">IFERROR(INDEX(tblConsorcios[Parcela Mensal (R$)],MOD($J1535,ROWS(tblConsorcios[Produto]))+1),"")</f>
        <v>2307.67</v>
      </c>
      <c r="P1535" s="20" t="str" cm="1">
        <f t="array" ref="P1535">IFERROR(INDEX(tblClientes[Dividendo Mensal (R$)],INT($J1535/ROWS(tblConsorcios[Produto]))+1),"")</f>
        <v/>
      </c>
      <c r="Q1535" s="20" t="str">
        <f t="shared" si="70"/>
        <v/>
      </c>
      <c r="R1535">
        <f t="shared" si="71"/>
        <v>0</v>
      </c>
    </row>
    <row r="1536" spans="10:18" x14ac:dyDescent="0.2">
      <c r="J1536">
        <f t="shared" si="69"/>
        <v>1534</v>
      </c>
      <c r="K1536" t="str" cm="1">
        <f t="array" ref="K1536">IFERROR(INDEX(tblClientes[Cliente],INT($J1536/ROWS(tblConsorcios[Produto]))+1),"")</f>
        <v/>
      </c>
      <c r="L1536" t="str" cm="1">
        <f t="array" ref="L1536">IFERROR(INDEX(tblConsorcios[Produto],MOD($J1536,ROWS(tblConsorcios[Produto]))+1),"")</f>
        <v>Imóvel IE430 – 220m</v>
      </c>
      <c r="M1536" s="20" cm="1">
        <f t="array" ref="M1536">IFERROR(INDEX(tblConsorcios[Valor da Carta (R$)],MOD($J1536,ROWS(tblConsorcios[Produto]))+1),"")</f>
        <v>430000</v>
      </c>
      <c r="N1536" s="2" cm="1">
        <f t="array" ref="N1536">IFERROR(INDEX(tblConsorcios[Prazo (meses)],MOD($J1536,ROWS(tblConsorcios[Produto]))+1),"")</f>
        <v>220</v>
      </c>
      <c r="O1536" s="20" cm="1">
        <f t="array" ref="O1536">IFERROR(INDEX(tblConsorcios[Parcela Mensal (R$)],MOD($J1536,ROWS(tblConsorcios[Produto]))+1),"")</f>
        <v>2497.91</v>
      </c>
      <c r="P1536" s="20" t="str" cm="1">
        <f t="array" ref="P1536">IFERROR(INDEX(tblClientes[Dividendo Mensal (R$)],INT($J1536/ROWS(tblConsorcios[Produto]))+1),"")</f>
        <v/>
      </c>
      <c r="Q1536" s="20" t="str">
        <f t="shared" si="70"/>
        <v/>
      </c>
      <c r="R1536">
        <f t="shared" si="71"/>
        <v>0</v>
      </c>
    </row>
    <row r="1537" spans="10:18" x14ac:dyDescent="0.2">
      <c r="J1537">
        <f t="shared" si="69"/>
        <v>1535</v>
      </c>
      <c r="K1537" t="str" cm="1">
        <f t="array" ref="K1537">IFERROR(INDEX(tblClientes[Cliente],INT($J1537/ROWS(tblConsorcios[Produto]))+1),"")</f>
        <v/>
      </c>
      <c r="L1537" t="str" cm="1">
        <f t="array" ref="L1537">IFERROR(INDEX(tblConsorcios[Produto],MOD($J1537,ROWS(tblConsorcios[Produto]))+1),"")</f>
        <v>Imóvel IE430 – 200m</v>
      </c>
      <c r="M1537" s="20" cm="1">
        <f t="array" ref="M1537">IFERROR(INDEX(tblConsorcios[Valor da Carta (R$)],MOD($J1537,ROWS(tblConsorcios[Produto]))+1),"")</f>
        <v>430000</v>
      </c>
      <c r="N1537" s="2" cm="1">
        <f t="array" ref="N1537">IFERROR(INDEX(tblConsorcios[Prazo (meses)],MOD($J1537,ROWS(tblConsorcios[Produto]))+1),"")</f>
        <v>200</v>
      </c>
      <c r="O1537" s="20" cm="1">
        <f t="array" ref="O1537">IFERROR(INDEX(tblConsorcios[Parcela Mensal (R$)],MOD($J1537,ROWS(tblConsorcios[Produto]))+1),"")</f>
        <v>2726.2</v>
      </c>
      <c r="P1537" s="20" t="str" cm="1">
        <f t="array" ref="P1537">IFERROR(INDEX(tblClientes[Dividendo Mensal (R$)],INT($J1537/ROWS(tblConsorcios[Produto]))+1),"")</f>
        <v/>
      </c>
      <c r="Q1537" s="20" t="str">
        <f t="shared" si="70"/>
        <v/>
      </c>
      <c r="R1537">
        <f t="shared" si="71"/>
        <v>0</v>
      </c>
    </row>
    <row r="1538" spans="10:18" x14ac:dyDescent="0.2">
      <c r="J1538">
        <f t="shared" si="69"/>
        <v>1536</v>
      </c>
      <c r="K1538" t="str" cm="1">
        <f t="array" ref="K1538">IFERROR(INDEX(tblClientes[Cliente],INT($J1538/ROWS(tblConsorcios[Produto]))+1),"")</f>
        <v/>
      </c>
      <c r="L1538" t="str" cm="1">
        <f t="array" ref="L1538">IFERROR(INDEX(tblConsorcios[Produto],MOD($J1538,ROWS(tblConsorcios[Produto]))+1),"")</f>
        <v>Imóvel IE400 – 240m</v>
      </c>
      <c r="M1538" s="20" cm="1">
        <f t="array" ref="M1538">IFERROR(INDEX(tblConsorcios[Valor da Carta (R$)],MOD($J1538,ROWS(tblConsorcios[Produto]))+1),"")</f>
        <v>400000</v>
      </c>
      <c r="N1538" s="2" cm="1">
        <f t="array" ref="N1538">IFERROR(INDEX(tblConsorcios[Prazo (meses)],MOD($J1538,ROWS(tblConsorcios[Produto]))+1),"")</f>
        <v>240</v>
      </c>
      <c r="O1538" s="20" cm="1">
        <f t="array" ref="O1538">IFERROR(INDEX(tblConsorcios[Parcela Mensal (R$)],MOD($J1538,ROWS(tblConsorcios[Produto]))+1),"")</f>
        <v>2146.67</v>
      </c>
      <c r="P1538" s="20" t="str" cm="1">
        <f t="array" ref="P1538">IFERROR(INDEX(tblClientes[Dividendo Mensal (R$)],INT($J1538/ROWS(tblConsorcios[Produto]))+1),"")</f>
        <v/>
      </c>
      <c r="Q1538" s="20" t="str">
        <f t="shared" si="70"/>
        <v/>
      </c>
      <c r="R1538">
        <f t="shared" si="71"/>
        <v>0</v>
      </c>
    </row>
    <row r="1539" spans="10:18" x14ac:dyDescent="0.2">
      <c r="J1539">
        <f t="shared" ref="J1539:J1602" si="72">ROW()-2</f>
        <v>1537</v>
      </c>
      <c r="K1539" t="str" cm="1">
        <f t="array" ref="K1539">IFERROR(INDEX(tblClientes[Cliente],INT($J1539/ROWS(tblConsorcios[Produto]))+1),"")</f>
        <v/>
      </c>
      <c r="L1539" t="str" cm="1">
        <f t="array" ref="L1539">IFERROR(INDEX(tblConsorcios[Produto],MOD($J1539,ROWS(tblConsorcios[Produto]))+1),"")</f>
        <v>Imóvel IE400 – 220m</v>
      </c>
      <c r="M1539" s="20" cm="1">
        <f t="array" ref="M1539">IFERROR(INDEX(tblConsorcios[Valor da Carta (R$)],MOD($J1539,ROWS(tblConsorcios[Produto]))+1),"")</f>
        <v>400000</v>
      </c>
      <c r="N1539" s="2" cm="1">
        <f t="array" ref="N1539">IFERROR(INDEX(tblConsorcios[Prazo (meses)],MOD($J1539,ROWS(tblConsorcios[Produto]))+1),"")</f>
        <v>220</v>
      </c>
      <c r="O1539" s="20" cm="1">
        <f t="array" ref="O1539">IFERROR(INDEX(tblConsorcios[Parcela Mensal (R$)],MOD($J1539,ROWS(tblConsorcios[Produto]))+1),"")</f>
        <v>2323.64</v>
      </c>
      <c r="P1539" s="20" t="str" cm="1">
        <f t="array" ref="P1539">IFERROR(INDEX(tblClientes[Dividendo Mensal (R$)],INT($J1539/ROWS(tblConsorcios[Produto]))+1),"")</f>
        <v/>
      </c>
      <c r="Q1539" s="20" t="str">
        <f t="shared" ref="Q1539:Q1602" si="73">IF(AND(ISNUMBER(O1539),ISNUMBER(P1539)),P1539-O1539,"")</f>
        <v/>
      </c>
      <c r="R1539">
        <f t="shared" ref="R1539:R1602" si="74">IF(AND(ISNUMBER(O1539),ISNUMBER(P1539),O1539&lt;=P1539),1,0)</f>
        <v>0</v>
      </c>
    </row>
    <row r="1540" spans="10:18" x14ac:dyDescent="0.2">
      <c r="J1540">
        <f t="shared" si="72"/>
        <v>1538</v>
      </c>
      <c r="K1540" t="str" cm="1">
        <f t="array" ref="K1540">IFERROR(INDEX(tblClientes[Cliente],INT($J1540/ROWS(tblConsorcios[Produto]))+1),"")</f>
        <v/>
      </c>
      <c r="L1540" t="str" cm="1">
        <f t="array" ref="L1540">IFERROR(INDEX(tblConsorcios[Produto],MOD($J1540,ROWS(tblConsorcios[Produto]))+1),"")</f>
        <v>Imóvel IE400 – 200m</v>
      </c>
      <c r="M1540" s="20" cm="1">
        <f t="array" ref="M1540">IFERROR(INDEX(tblConsorcios[Valor da Carta (R$)],MOD($J1540,ROWS(tblConsorcios[Produto]))+1),"")</f>
        <v>400000</v>
      </c>
      <c r="N1540" s="2" cm="1">
        <f t="array" ref="N1540">IFERROR(INDEX(tblConsorcios[Prazo (meses)],MOD($J1540,ROWS(tblConsorcios[Produto]))+1),"")</f>
        <v>200</v>
      </c>
      <c r="O1540" s="20" cm="1">
        <f t="array" ref="O1540">IFERROR(INDEX(tblConsorcios[Parcela Mensal (R$)],MOD($J1540,ROWS(tblConsorcios[Produto]))+1),"")</f>
        <v>2536</v>
      </c>
      <c r="P1540" s="20" t="str" cm="1">
        <f t="array" ref="P1540">IFERROR(INDEX(tblClientes[Dividendo Mensal (R$)],INT($J1540/ROWS(tblConsorcios[Produto]))+1),"")</f>
        <v/>
      </c>
      <c r="Q1540" s="20" t="str">
        <f t="shared" si="73"/>
        <v/>
      </c>
      <c r="R1540">
        <f t="shared" si="74"/>
        <v>0</v>
      </c>
    </row>
    <row r="1541" spans="10:18" x14ac:dyDescent="0.2">
      <c r="J1541">
        <f t="shared" si="72"/>
        <v>1539</v>
      </c>
      <c r="K1541" t="str" cm="1">
        <f t="array" ref="K1541">IFERROR(INDEX(tblClientes[Cliente],INT($J1541/ROWS(tblConsorcios[Produto]))+1),"")</f>
        <v/>
      </c>
      <c r="L1541" t="str" cm="1">
        <f t="array" ref="L1541">IFERROR(INDEX(tblConsorcios[Produto],MOD($J1541,ROWS(tblConsorcios[Produto]))+1),"")</f>
        <v>Imóvel IE380 – 240m</v>
      </c>
      <c r="M1541" s="20" cm="1">
        <f t="array" ref="M1541">IFERROR(INDEX(tblConsorcios[Valor da Carta (R$)],MOD($J1541,ROWS(tblConsorcios[Produto]))+1),"")</f>
        <v>380000</v>
      </c>
      <c r="N1541" s="2" cm="1">
        <f t="array" ref="N1541">IFERROR(INDEX(tblConsorcios[Prazo (meses)],MOD($J1541,ROWS(tblConsorcios[Produto]))+1),"")</f>
        <v>240</v>
      </c>
      <c r="O1541" s="20" cm="1">
        <f t="array" ref="O1541">IFERROR(INDEX(tblConsorcios[Parcela Mensal (R$)],MOD($J1541,ROWS(tblConsorcios[Produto]))+1),"")</f>
        <v>2039.33</v>
      </c>
      <c r="P1541" s="20" t="str" cm="1">
        <f t="array" ref="P1541">IFERROR(INDEX(tblClientes[Dividendo Mensal (R$)],INT($J1541/ROWS(tblConsorcios[Produto]))+1),"")</f>
        <v/>
      </c>
      <c r="Q1541" s="20" t="str">
        <f t="shared" si="73"/>
        <v/>
      </c>
      <c r="R1541">
        <f t="shared" si="74"/>
        <v>0</v>
      </c>
    </row>
    <row r="1542" spans="10:18" x14ac:dyDescent="0.2">
      <c r="J1542">
        <f t="shared" si="72"/>
        <v>1540</v>
      </c>
      <c r="K1542" t="str" cm="1">
        <f t="array" ref="K1542">IFERROR(INDEX(tblClientes[Cliente],INT($J1542/ROWS(tblConsorcios[Produto]))+1),"")</f>
        <v/>
      </c>
      <c r="L1542" t="str" cm="1">
        <f t="array" ref="L1542">IFERROR(INDEX(tblConsorcios[Produto],MOD($J1542,ROWS(tblConsorcios[Produto]))+1),"")</f>
        <v>Imóvel IE380 – 220m</v>
      </c>
      <c r="M1542" s="20" cm="1">
        <f t="array" ref="M1542">IFERROR(INDEX(tblConsorcios[Valor da Carta (R$)],MOD($J1542,ROWS(tblConsorcios[Produto]))+1),"")</f>
        <v>380000</v>
      </c>
      <c r="N1542" s="2" cm="1">
        <f t="array" ref="N1542">IFERROR(INDEX(tblConsorcios[Prazo (meses)],MOD($J1542,ROWS(tblConsorcios[Produto]))+1),"")</f>
        <v>220</v>
      </c>
      <c r="O1542" s="20" cm="1">
        <f t="array" ref="O1542">IFERROR(INDEX(tblConsorcios[Parcela Mensal (R$)],MOD($J1542,ROWS(tblConsorcios[Produto]))+1),"")</f>
        <v>2207.4499999999998</v>
      </c>
      <c r="P1542" s="20" t="str" cm="1">
        <f t="array" ref="P1542">IFERROR(INDEX(tblClientes[Dividendo Mensal (R$)],INT($J1542/ROWS(tblConsorcios[Produto]))+1),"")</f>
        <v/>
      </c>
      <c r="Q1542" s="20" t="str">
        <f t="shared" si="73"/>
        <v/>
      </c>
      <c r="R1542">
        <f t="shared" si="74"/>
        <v>0</v>
      </c>
    </row>
    <row r="1543" spans="10:18" x14ac:dyDescent="0.2">
      <c r="J1543">
        <f t="shared" si="72"/>
        <v>1541</v>
      </c>
      <c r="K1543" t="str" cm="1">
        <f t="array" ref="K1543">IFERROR(INDEX(tblClientes[Cliente],INT($J1543/ROWS(tblConsorcios[Produto]))+1),"")</f>
        <v/>
      </c>
      <c r="L1543" t="str" cm="1">
        <f t="array" ref="L1543">IFERROR(INDEX(tblConsorcios[Produto],MOD($J1543,ROWS(tblConsorcios[Produto]))+1),"")</f>
        <v>Imóvel IE380 – 200m</v>
      </c>
      <c r="M1543" s="20" cm="1">
        <f t="array" ref="M1543">IFERROR(INDEX(tblConsorcios[Valor da Carta (R$)],MOD($J1543,ROWS(tblConsorcios[Produto]))+1),"")</f>
        <v>380000</v>
      </c>
      <c r="N1543" s="2" cm="1">
        <f t="array" ref="N1543">IFERROR(INDEX(tblConsorcios[Prazo (meses)],MOD($J1543,ROWS(tblConsorcios[Produto]))+1),"")</f>
        <v>200</v>
      </c>
      <c r="O1543" s="20" cm="1">
        <f t="array" ref="O1543">IFERROR(INDEX(tblConsorcios[Parcela Mensal (R$)],MOD($J1543,ROWS(tblConsorcios[Produto]))+1),"")</f>
        <v>2409.1999999999998</v>
      </c>
      <c r="P1543" s="20" t="str" cm="1">
        <f t="array" ref="P1543">IFERROR(INDEX(tblClientes[Dividendo Mensal (R$)],INT($J1543/ROWS(tblConsorcios[Produto]))+1),"")</f>
        <v/>
      </c>
      <c r="Q1543" s="20" t="str">
        <f t="shared" si="73"/>
        <v/>
      </c>
      <c r="R1543">
        <f t="shared" si="74"/>
        <v>0</v>
      </c>
    </row>
    <row r="1544" spans="10:18" x14ac:dyDescent="0.2">
      <c r="J1544">
        <f t="shared" si="72"/>
        <v>1542</v>
      </c>
      <c r="K1544" t="str" cm="1">
        <f t="array" ref="K1544">IFERROR(INDEX(tblClientes[Cliente],INT($J1544/ROWS(tblConsorcios[Produto]))+1),"")</f>
        <v/>
      </c>
      <c r="L1544" t="str" cm="1">
        <f t="array" ref="L1544">IFERROR(INDEX(tblConsorcios[Produto],MOD($J1544,ROWS(tblConsorcios[Produto]))+1),"")</f>
        <v>Imóvel IE350 – 240m</v>
      </c>
      <c r="M1544" s="20" cm="1">
        <f t="array" ref="M1544">IFERROR(INDEX(tblConsorcios[Valor da Carta (R$)],MOD($J1544,ROWS(tblConsorcios[Produto]))+1),"")</f>
        <v>350000</v>
      </c>
      <c r="N1544" s="2" cm="1">
        <f t="array" ref="N1544">IFERROR(INDEX(tblConsorcios[Prazo (meses)],MOD($J1544,ROWS(tblConsorcios[Produto]))+1),"")</f>
        <v>240</v>
      </c>
      <c r="O1544" s="20" cm="1">
        <f t="array" ref="O1544">IFERROR(INDEX(tblConsorcios[Parcela Mensal (R$)],MOD($J1544,ROWS(tblConsorcios[Produto]))+1),"")</f>
        <v>1878.33</v>
      </c>
      <c r="P1544" s="20" t="str" cm="1">
        <f t="array" ref="P1544">IFERROR(INDEX(tblClientes[Dividendo Mensal (R$)],INT($J1544/ROWS(tblConsorcios[Produto]))+1),"")</f>
        <v/>
      </c>
      <c r="Q1544" s="20" t="str">
        <f t="shared" si="73"/>
        <v/>
      </c>
      <c r="R1544">
        <f t="shared" si="74"/>
        <v>0</v>
      </c>
    </row>
    <row r="1545" spans="10:18" x14ac:dyDescent="0.2">
      <c r="J1545">
        <f t="shared" si="72"/>
        <v>1543</v>
      </c>
      <c r="K1545" t="str" cm="1">
        <f t="array" ref="K1545">IFERROR(INDEX(tblClientes[Cliente],INT($J1545/ROWS(tblConsorcios[Produto]))+1),"")</f>
        <v/>
      </c>
      <c r="L1545" t="str" cm="1">
        <f t="array" ref="L1545">IFERROR(INDEX(tblConsorcios[Produto],MOD($J1545,ROWS(tblConsorcios[Produto]))+1),"")</f>
        <v>Imóvel IE350 – 220m</v>
      </c>
      <c r="M1545" s="20" cm="1">
        <f t="array" ref="M1545">IFERROR(INDEX(tblConsorcios[Valor da Carta (R$)],MOD($J1545,ROWS(tblConsorcios[Produto]))+1),"")</f>
        <v>350000</v>
      </c>
      <c r="N1545" s="2" cm="1">
        <f t="array" ref="N1545">IFERROR(INDEX(tblConsorcios[Prazo (meses)],MOD($J1545,ROWS(tblConsorcios[Produto]))+1),"")</f>
        <v>220</v>
      </c>
      <c r="O1545" s="20" cm="1">
        <f t="array" ref="O1545">IFERROR(INDEX(tblConsorcios[Parcela Mensal (R$)],MOD($J1545,ROWS(tblConsorcios[Produto]))+1),"")</f>
        <v>2033.18</v>
      </c>
      <c r="P1545" s="20" t="str" cm="1">
        <f t="array" ref="P1545">IFERROR(INDEX(tblClientes[Dividendo Mensal (R$)],INT($J1545/ROWS(tblConsorcios[Produto]))+1),"")</f>
        <v/>
      </c>
      <c r="Q1545" s="20" t="str">
        <f t="shared" si="73"/>
        <v/>
      </c>
      <c r="R1545">
        <f t="shared" si="74"/>
        <v>0</v>
      </c>
    </row>
    <row r="1546" spans="10:18" x14ac:dyDescent="0.2">
      <c r="J1546">
        <f t="shared" si="72"/>
        <v>1544</v>
      </c>
      <c r="K1546" t="str" cm="1">
        <f t="array" ref="K1546">IFERROR(INDEX(tblClientes[Cliente],INT($J1546/ROWS(tblConsorcios[Produto]))+1),"")</f>
        <v/>
      </c>
      <c r="L1546" t="str" cm="1">
        <f t="array" ref="L1546">IFERROR(INDEX(tblConsorcios[Produto],MOD($J1546,ROWS(tblConsorcios[Produto]))+1),"")</f>
        <v>Imóvel IE350 – 200m</v>
      </c>
      <c r="M1546" s="20" cm="1">
        <f t="array" ref="M1546">IFERROR(INDEX(tblConsorcios[Valor da Carta (R$)],MOD($J1546,ROWS(tblConsorcios[Produto]))+1),"")</f>
        <v>350000</v>
      </c>
      <c r="N1546" s="2" cm="1">
        <f t="array" ref="N1546">IFERROR(INDEX(tblConsorcios[Prazo (meses)],MOD($J1546,ROWS(tblConsorcios[Produto]))+1),"")</f>
        <v>200</v>
      </c>
      <c r="O1546" s="20" cm="1">
        <f t="array" ref="O1546">IFERROR(INDEX(tblConsorcios[Parcela Mensal (R$)],MOD($J1546,ROWS(tblConsorcios[Produto]))+1),"")</f>
        <v>2219</v>
      </c>
      <c r="P1546" s="20" t="str" cm="1">
        <f t="array" ref="P1546">IFERROR(INDEX(tblClientes[Dividendo Mensal (R$)],INT($J1546/ROWS(tblConsorcios[Produto]))+1),"")</f>
        <v/>
      </c>
      <c r="Q1546" s="20" t="str">
        <f t="shared" si="73"/>
        <v/>
      </c>
      <c r="R1546">
        <f t="shared" si="74"/>
        <v>0</v>
      </c>
    </row>
    <row r="1547" spans="10:18" x14ac:dyDescent="0.2">
      <c r="J1547">
        <f t="shared" si="72"/>
        <v>1545</v>
      </c>
      <c r="K1547" t="str" cm="1">
        <f t="array" ref="K1547">IFERROR(INDEX(tblClientes[Cliente],INT($J1547/ROWS(tblConsorcios[Produto]))+1),"")</f>
        <v/>
      </c>
      <c r="L1547" t="str" cm="1">
        <f t="array" ref="L1547">IFERROR(INDEX(tblConsorcios[Produto],MOD($J1547,ROWS(tblConsorcios[Produto]))+1),"")</f>
        <v>Imóvel IE330 – 240m</v>
      </c>
      <c r="M1547" s="20" cm="1">
        <f t="array" ref="M1547">IFERROR(INDEX(tblConsorcios[Valor da Carta (R$)],MOD($J1547,ROWS(tblConsorcios[Produto]))+1),"")</f>
        <v>330000</v>
      </c>
      <c r="N1547" s="2" cm="1">
        <f t="array" ref="N1547">IFERROR(INDEX(tblConsorcios[Prazo (meses)],MOD($J1547,ROWS(tblConsorcios[Produto]))+1),"")</f>
        <v>240</v>
      </c>
      <c r="O1547" s="20" cm="1">
        <f t="array" ref="O1547">IFERROR(INDEX(tblConsorcios[Parcela Mensal (R$)],MOD($J1547,ROWS(tblConsorcios[Produto]))+1),"")</f>
        <v>1771</v>
      </c>
      <c r="P1547" s="20" t="str" cm="1">
        <f t="array" ref="P1547">IFERROR(INDEX(tblClientes[Dividendo Mensal (R$)],INT($J1547/ROWS(tblConsorcios[Produto]))+1),"")</f>
        <v/>
      </c>
      <c r="Q1547" s="20" t="str">
        <f t="shared" si="73"/>
        <v/>
      </c>
      <c r="R1547">
        <f t="shared" si="74"/>
        <v>0</v>
      </c>
    </row>
    <row r="1548" spans="10:18" x14ac:dyDescent="0.2">
      <c r="J1548">
        <f t="shared" si="72"/>
        <v>1546</v>
      </c>
      <c r="K1548" t="str" cm="1">
        <f t="array" ref="K1548">IFERROR(INDEX(tblClientes[Cliente],INT($J1548/ROWS(tblConsorcios[Produto]))+1),"")</f>
        <v/>
      </c>
      <c r="L1548" t="str" cm="1">
        <f t="array" ref="L1548">IFERROR(INDEX(tblConsorcios[Produto],MOD($J1548,ROWS(tblConsorcios[Produto]))+1),"")</f>
        <v>Imóvel IE330 – 220m</v>
      </c>
      <c r="M1548" s="20" cm="1">
        <f t="array" ref="M1548">IFERROR(INDEX(tblConsorcios[Valor da Carta (R$)],MOD($J1548,ROWS(tblConsorcios[Produto]))+1),"")</f>
        <v>330000</v>
      </c>
      <c r="N1548" s="2" cm="1">
        <f t="array" ref="N1548">IFERROR(INDEX(tblConsorcios[Prazo (meses)],MOD($J1548,ROWS(tblConsorcios[Produto]))+1),"")</f>
        <v>220</v>
      </c>
      <c r="O1548" s="20" cm="1">
        <f t="array" ref="O1548">IFERROR(INDEX(tblConsorcios[Parcela Mensal (R$)],MOD($J1548,ROWS(tblConsorcios[Produto]))+1),"")</f>
        <v>1917</v>
      </c>
      <c r="P1548" s="20" t="str" cm="1">
        <f t="array" ref="P1548">IFERROR(INDEX(tblClientes[Dividendo Mensal (R$)],INT($J1548/ROWS(tblConsorcios[Produto]))+1),"")</f>
        <v/>
      </c>
      <c r="Q1548" s="20" t="str">
        <f t="shared" si="73"/>
        <v/>
      </c>
      <c r="R1548">
        <f t="shared" si="74"/>
        <v>0</v>
      </c>
    </row>
    <row r="1549" spans="10:18" x14ac:dyDescent="0.2">
      <c r="J1549">
        <f t="shared" si="72"/>
        <v>1547</v>
      </c>
      <c r="K1549" t="str" cm="1">
        <f t="array" ref="K1549">IFERROR(INDEX(tblClientes[Cliente],INT($J1549/ROWS(tblConsorcios[Produto]))+1),"")</f>
        <v/>
      </c>
      <c r="L1549" t="str" cm="1">
        <f t="array" ref="L1549">IFERROR(INDEX(tblConsorcios[Produto],MOD($J1549,ROWS(tblConsorcios[Produto]))+1),"")</f>
        <v>Imóvel IE330 – 200m</v>
      </c>
      <c r="M1549" s="20" cm="1">
        <f t="array" ref="M1549">IFERROR(INDEX(tblConsorcios[Valor da Carta (R$)],MOD($J1549,ROWS(tblConsorcios[Produto]))+1),"")</f>
        <v>330000</v>
      </c>
      <c r="N1549" s="2" cm="1">
        <f t="array" ref="N1549">IFERROR(INDEX(tblConsorcios[Prazo (meses)],MOD($J1549,ROWS(tblConsorcios[Produto]))+1),"")</f>
        <v>200</v>
      </c>
      <c r="O1549" s="20" cm="1">
        <f t="array" ref="O1549">IFERROR(INDEX(tblConsorcios[Parcela Mensal (R$)],MOD($J1549,ROWS(tblConsorcios[Produto]))+1),"")</f>
        <v>2092.1999999999998</v>
      </c>
      <c r="P1549" s="20" t="str" cm="1">
        <f t="array" ref="P1549">IFERROR(INDEX(tblClientes[Dividendo Mensal (R$)],INT($J1549/ROWS(tblConsorcios[Produto]))+1),"")</f>
        <v/>
      </c>
      <c r="Q1549" s="20" t="str">
        <f t="shared" si="73"/>
        <v/>
      </c>
      <c r="R1549">
        <f t="shared" si="74"/>
        <v>0</v>
      </c>
    </row>
    <row r="1550" spans="10:18" x14ac:dyDescent="0.2">
      <c r="J1550">
        <f t="shared" si="72"/>
        <v>1548</v>
      </c>
      <c r="K1550" t="str" cm="1">
        <f t="array" ref="K1550">IFERROR(INDEX(tblClientes[Cliente],INT($J1550/ROWS(tblConsorcios[Produto]))+1),"")</f>
        <v/>
      </c>
      <c r="L1550" t="str" cm="1">
        <f t="array" ref="L1550">IFERROR(INDEX(tblConsorcios[Produto],MOD($J1550,ROWS(tblConsorcios[Produto]))+1),"")</f>
        <v>Imóvel IE300 – 240m</v>
      </c>
      <c r="M1550" s="20" cm="1">
        <f t="array" ref="M1550">IFERROR(INDEX(tblConsorcios[Valor da Carta (R$)],MOD($J1550,ROWS(tblConsorcios[Produto]))+1),"")</f>
        <v>300000</v>
      </c>
      <c r="N1550" s="2" cm="1">
        <f t="array" ref="N1550">IFERROR(INDEX(tblConsorcios[Prazo (meses)],MOD($J1550,ROWS(tblConsorcios[Produto]))+1),"")</f>
        <v>240</v>
      </c>
      <c r="O1550" s="20" cm="1">
        <f t="array" ref="O1550">IFERROR(INDEX(tblConsorcios[Parcela Mensal (R$)],MOD($J1550,ROWS(tblConsorcios[Produto]))+1),"")</f>
        <v>1610</v>
      </c>
      <c r="P1550" s="20" t="str" cm="1">
        <f t="array" ref="P1550">IFERROR(INDEX(tblClientes[Dividendo Mensal (R$)],INT($J1550/ROWS(tblConsorcios[Produto]))+1),"")</f>
        <v/>
      </c>
      <c r="Q1550" s="20" t="str">
        <f t="shared" si="73"/>
        <v/>
      </c>
      <c r="R1550">
        <f t="shared" si="74"/>
        <v>0</v>
      </c>
    </row>
    <row r="1551" spans="10:18" x14ac:dyDescent="0.2">
      <c r="J1551">
        <f t="shared" si="72"/>
        <v>1549</v>
      </c>
      <c r="K1551" t="str" cm="1">
        <f t="array" ref="K1551">IFERROR(INDEX(tblClientes[Cliente],INT($J1551/ROWS(tblConsorcios[Produto]))+1),"")</f>
        <v/>
      </c>
      <c r="L1551" t="str" cm="1">
        <f t="array" ref="L1551">IFERROR(INDEX(tblConsorcios[Produto],MOD($J1551,ROWS(tblConsorcios[Produto]))+1),"")</f>
        <v>Imóvel IE300 – 220m</v>
      </c>
      <c r="M1551" s="20" cm="1">
        <f t="array" ref="M1551">IFERROR(INDEX(tblConsorcios[Valor da Carta (R$)],MOD($J1551,ROWS(tblConsorcios[Produto]))+1),"")</f>
        <v>300000</v>
      </c>
      <c r="N1551" s="2" cm="1">
        <f t="array" ref="N1551">IFERROR(INDEX(tblConsorcios[Prazo (meses)],MOD($J1551,ROWS(tblConsorcios[Produto]))+1),"")</f>
        <v>220</v>
      </c>
      <c r="O1551" s="20" cm="1">
        <f t="array" ref="O1551">IFERROR(INDEX(tblConsorcios[Parcela Mensal (R$)],MOD($J1551,ROWS(tblConsorcios[Produto]))+1),"")</f>
        <v>1742.73</v>
      </c>
      <c r="P1551" s="20" t="str" cm="1">
        <f t="array" ref="P1551">IFERROR(INDEX(tblClientes[Dividendo Mensal (R$)],INT($J1551/ROWS(tblConsorcios[Produto]))+1),"")</f>
        <v/>
      </c>
      <c r="Q1551" s="20" t="str">
        <f t="shared" si="73"/>
        <v/>
      </c>
      <c r="R1551">
        <f t="shared" si="74"/>
        <v>0</v>
      </c>
    </row>
    <row r="1552" spans="10:18" x14ac:dyDescent="0.2">
      <c r="J1552">
        <f t="shared" si="72"/>
        <v>1550</v>
      </c>
      <c r="K1552" t="str" cm="1">
        <f t="array" ref="K1552">IFERROR(INDEX(tblClientes[Cliente],INT($J1552/ROWS(tblConsorcios[Produto]))+1),"")</f>
        <v/>
      </c>
      <c r="L1552" t="str" cm="1">
        <f t="array" ref="L1552">IFERROR(INDEX(tblConsorcios[Produto],MOD($J1552,ROWS(tblConsorcios[Produto]))+1),"")</f>
        <v>Imóvel IE300 – 200m</v>
      </c>
      <c r="M1552" s="20" cm="1">
        <f t="array" ref="M1552">IFERROR(INDEX(tblConsorcios[Valor da Carta (R$)],MOD($J1552,ROWS(tblConsorcios[Produto]))+1),"")</f>
        <v>300000</v>
      </c>
      <c r="N1552" s="2" cm="1">
        <f t="array" ref="N1552">IFERROR(INDEX(tblConsorcios[Prazo (meses)],MOD($J1552,ROWS(tblConsorcios[Produto]))+1),"")</f>
        <v>200</v>
      </c>
      <c r="O1552" s="20" cm="1">
        <f t="array" ref="O1552">IFERROR(INDEX(tblConsorcios[Parcela Mensal (R$)],MOD($J1552,ROWS(tblConsorcios[Produto]))+1),"")</f>
        <v>1902</v>
      </c>
      <c r="P1552" s="20" t="str" cm="1">
        <f t="array" ref="P1552">IFERROR(INDEX(tblClientes[Dividendo Mensal (R$)],INT($J1552/ROWS(tblConsorcios[Produto]))+1),"")</f>
        <v/>
      </c>
      <c r="Q1552" s="20" t="str">
        <f t="shared" si="73"/>
        <v/>
      </c>
      <c r="R1552">
        <f t="shared" si="74"/>
        <v>0</v>
      </c>
    </row>
    <row r="1553" spans="10:18" x14ac:dyDescent="0.2">
      <c r="J1553">
        <f t="shared" si="72"/>
        <v>1551</v>
      </c>
      <c r="K1553" t="str" cm="1">
        <f t="array" ref="K1553">IFERROR(INDEX(tblClientes[Cliente],INT($J1553/ROWS(tblConsorcios[Produto]))+1),"")</f>
        <v/>
      </c>
      <c r="L1553" t="str" cm="1">
        <f t="array" ref="L1553">IFERROR(INDEX(tblConsorcios[Produto],MOD($J1553,ROWS(tblConsorcios[Produto]))+1),"")</f>
        <v>Imóvel IE240 – 240m</v>
      </c>
      <c r="M1553" s="20" cm="1">
        <f t="array" ref="M1553">IFERROR(INDEX(tblConsorcios[Valor da Carta (R$)],MOD($J1553,ROWS(tblConsorcios[Produto]))+1),"")</f>
        <v>240000</v>
      </c>
      <c r="N1553" s="2" cm="1">
        <f t="array" ref="N1553">IFERROR(INDEX(tblConsorcios[Prazo (meses)],MOD($J1553,ROWS(tblConsorcios[Produto]))+1),"")</f>
        <v>240</v>
      </c>
      <c r="O1553" s="20" cm="1">
        <f t="array" ref="O1553">IFERROR(INDEX(tblConsorcios[Parcela Mensal (R$)],MOD($J1553,ROWS(tblConsorcios[Produto]))+1),"")</f>
        <v>1288</v>
      </c>
      <c r="P1553" s="20" t="str" cm="1">
        <f t="array" ref="P1553">IFERROR(INDEX(tblClientes[Dividendo Mensal (R$)],INT($J1553/ROWS(tblConsorcios[Produto]))+1),"")</f>
        <v/>
      </c>
      <c r="Q1553" s="20" t="str">
        <f t="shared" si="73"/>
        <v/>
      </c>
      <c r="R1553">
        <f t="shared" si="74"/>
        <v>0</v>
      </c>
    </row>
    <row r="1554" spans="10:18" x14ac:dyDescent="0.2">
      <c r="J1554">
        <f t="shared" si="72"/>
        <v>1552</v>
      </c>
      <c r="K1554" t="str" cm="1">
        <f t="array" ref="K1554">IFERROR(INDEX(tblClientes[Cliente],INT($J1554/ROWS(tblConsorcios[Produto]))+1),"")</f>
        <v/>
      </c>
      <c r="L1554" t="str" cm="1">
        <f t="array" ref="L1554">IFERROR(INDEX(tblConsorcios[Produto],MOD($J1554,ROWS(tblConsorcios[Produto]))+1),"")</f>
        <v>Imóvel IE240 – 220m</v>
      </c>
      <c r="M1554" s="20" cm="1">
        <f t="array" ref="M1554">IFERROR(INDEX(tblConsorcios[Valor da Carta (R$)],MOD($J1554,ROWS(tblConsorcios[Produto]))+1),"")</f>
        <v>240000</v>
      </c>
      <c r="N1554" s="2" cm="1">
        <f t="array" ref="N1554">IFERROR(INDEX(tblConsorcios[Prazo (meses)],MOD($J1554,ROWS(tblConsorcios[Produto]))+1),"")</f>
        <v>220</v>
      </c>
      <c r="O1554" s="20" cm="1">
        <f t="array" ref="O1554">IFERROR(INDEX(tblConsorcios[Parcela Mensal (R$)],MOD($J1554,ROWS(tblConsorcios[Produto]))+1),"")</f>
        <v>1394.18</v>
      </c>
      <c r="P1554" s="20" t="str" cm="1">
        <f t="array" ref="P1554">IFERROR(INDEX(tblClientes[Dividendo Mensal (R$)],INT($J1554/ROWS(tblConsorcios[Produto]))+1),"")</f>
        <v/>
      </c>
      <c r="Q1554" s="20" t="str">
        <f t="shared" si="73"/>
        <v/>
      </c>
      <c r="R1554">
        <f t="shared" si="74"/>
        <v>0</v>
      </c>
    </row>
    <row r="1555" spans="10:18" x14ac:dyDescent="0.2">
      <c r="J1555">
        <f t="shared" si="72"/>
        <v>1553</v>
      </c>
      <c r="K1555" t="str" cm="1">
        <f t="array" ref="K1555">IFERROR(INDEX(tblClientes[Cliente],INT($J1555/ROWS(tblConsorcios[Produto]))+1),"")</f>
        <v/>
      </c>
      <c r="L1555" t="str" cm="1">
        <f t="array" ref="L1555">IFERROR(INDEX(tblConsorcios[Produto],MOD($J1555,ROWS(tblConsorcios[Produto]))+1),"")</f>
        <v>Imóvel IE240 – 200m</v>
      </c>
      <c r="M1555" s="20" cm="1">
        <f t="array" ref="M1555">IFERROR(INDEX(tblConsorcios[Valor da Carta (R$)],MOD($J1555,ROWS(tblConsorcios[Produto]))+1),"")</f>
        <v>240000</v>
      </c>
      <c r="N1555" s="2" cm="1">
        <f t="array" ref="N1555">IFERROR(INDEX(tblConsorcios[Prazo (meses)],MOD($J1555,ROWS(tblConsorcios[Produto]))+1),"")</f>
        <v>200</v>
      </c>
      <c r="O1555" s="20" cm="1">
        <f t="array" ref="O1555">IFERROR(INDEX(tblConsorcios[Parcela Mensal (R$)],MOD($J1555,ROWS(tblConsorcios[Produto]))+1),"")</f>
        <v>1521.6</v>
      </c>
      <c r="P1555" s="20" t="str" cm="1">
        <f t="array" ref="P1555">IFERROR(INDEX(tblClientes[Dividendo Mensal (R$)],INT($J1555/ROWS(tblConsorcios[Produto]))+1),"")</f>
        <v/>
      </c>
      <c r="Q1555" s="20" t="str">
        <f t="shared" si="73"/>
        <v/>
      </c>
      <c r="R1555">
        <f t="shared" si="74"/>
        <v>0</v>
      </c>
    </row>
    <row r="1556" spans="10:18" x14ac:dyDescent="0.2">
      <c r="J1556">
        <f t="shared" si="72"/>
        <v>1554</v>
      </c>
      <c r="K1556" t="str" cm="1">
        <f t="array" ref="K1556">IFERROR(INDEX(tblClientes[Cliente],INT($J1556/ROWS(tblConsorcios[Produto]))+1),"")</f>
        <v/>
      </c>
      <c r="L1556" t="str" cm="1">
        <f t="array" ref="L1556">IFERROR(INDEX(tblConsorcios[Produto],MOD($J1556,ROWS(tblConsorcios[Produto]))+1),"")</f>
        <v>Imóvel IE230 – 240m</v>
      </c>
      <c r="M1556" s="20" cm="1">
        <f t="array" ref="M1556">IFERROR(INDEX(tblConsorcios[Valor da Carta (R$)],MOD($J1556,ROWS(tblConsorcios[Produto]))+1),"")</f>
        <v>230000</v>
      </c>
      <c r="N1556" s="2" cm="1">
        <f t="array" ref="N1556">IFERROR(INDEX(tblConsorcios[Prazo (meses)],MOD($J1556,ROWS(tblConsorcios[Produto]))+1),"")</f>
        <v>240</v>
      </c>
      <c r="O1556" s="20" cm="1">
        <f t="array" ref="O1556">IFERROR(INDEX(tblConsorcios[Parcela Mensal (R$)],MOD($J1556,ROWS(tblConsorcios[Produto]))+1),"")</f>
        <v>1234.33</v>
      </c>
      <c r="P1556" s="20" t="str" cm="1">
        <f t="array" ref="P1556">IFERROR(INDEX(tblClientes[Dividendo Mensal (R$)],INT($J1556/ROWS(tblConsorcios[Produto]))+1),"")</f>
        <v/>
      </c>
      <c r="Q1556" s="20" t="str">
        <f t="shared" si="73"/>
        <v/>
      </c>
      <c r="R1556">
        <f t="shared" si="74"/>
        <v>0</v>
      </c>
    </row>
    <row r="1557" spans="10:18" x14ac:dyDescent="0.2">
      <c r="J1557">
        <f t="shared" si="72"/>
        <v>1555</v>
      </c>
      <c r="K1557" t="str" cm="1">
        <f t="array" ref="K1557">IFERROR(INDEX(tblClientes[Cliente],INT($J1557/ROWS(tblConsorcios[Produto]))+1),"")</f>
        <v/>
      </c>
      <c r="L1557" t="str" cm="1">
        <f t="array" ref="L1557">IFERROR(INDEX(tblConsorcios[Produto],MOD($J1557,ROWS(tblConsorcios[Produto]))+1),"")</f>
        <v>Imóvel IE230 – 220m</v>
      </c>
      <c r="M1557" s="20" cm="1">
        <f t="array" ref="M1557">IFERROR(INDEX(tblConsorcios[Valor da Carta (R$)],MOD($J1557,ROWS(tblConsorcios[Produto]))+1),"")</f>
        <v>230000</v>
      </c>
      <c r="N1557" s="2" cm="1">
        <f t="array" ref="N1557">IFERROR(INDEX(tblConsorcios[Prazo (meses)],MOD($J1557,ROWS(tblConsorcios[Produto]))+1),"")</f>
        <v>220</v>
      </c>
      <c r="O1557" s="20" cm="1">
        <f t="array" ref="O1557">IFERROR(INDEX(tblConsorcios[Parcela Mensal (R$)],MOD($J1557,ROWS(tblConsorcios[Produto]))+1),"")</f>
        <v>1336.09</v>
      </c>
      <c r="P1557" s="20" t="str" cm="1">
        <f t="array" ref="P1557">IFERROR(INDEX(tblClientes[Dividendo Mensal (R$)],INT($J1557/ROWS(tblConsorcios[Produto]))+1),"")</f>
        <v/>
      </c>
      <c r="Q1557" s="20" t="str">
        <f t="shared" si="73"/>
        <v/>
      </c>
      <c r="R1557">
        <f t="shared" si="74"/>
        <v>0</v>
      </c>
    </row>
    <row r="1558" spans="10:18" x14ac:dyDescent="0.2">
      <c r="J1558">
        <f t="shared" si="72"/>
        <v>1556</v>
      </c>
      <c r="K1558" t="str" cm="1">
        <f t="array" ref="K1558">IFERROR(INDEX(tblClientes[Cliente],INT($J1558/ROWS(tblConsorcios[Produto]))+1),"")</f>
        <v/>
      </c>
      <c r="L1558" t="str" cm="1">
        <f t="array" ref="L1558">IFERROR(INDEX(tblConsorcios[Produto],MOD($J1558,ROWS(tblConsorcios[Produto]))+1),"")</f>
        <v>Imóvel IE230 – 200m</v>
      </c>
      <c r="M1558" s="20" cm="1">
        <f t="array" ref="M1558">IFERROR(INDEX(tblConsorcios[Valor da Carta (R$)],MOD($J1558,ROWS(tblConsorcios[Produto]))+1),"")</f>
        <v>230000</v>
      </c>
      <c r="N1558" s="2" cm="1">
        <f t="array" ref="N1558">IFERROR(INDEX(tblConsorcios[Prazo (meses)],MOD($J1558,ROWS(tblConsorcios[Produto]))+1),"")</f>
        <v>200</v>
      </c>
      <c r="O1558" s="20" cm="1">
        <f t="array" ref="O1558">IFERROR(INDEX(tblConsorcios[Parcela Mensal (R$)],MOD($J1558,ROWS(tblConsorcios[Produto]))+1),"")</f>
        <v>1458.2</v>
      </c>
      <c r="P1558" s="20" t="str" cm="1">
        <f t="array" ref="P1558">IFERROR(INDEX(tblClientes[Dividendo Mensal (R$)],INT($J1558/ROWS(tblConsorcios[Produto]))+1),"")</f>
        <v/>
      </c>
      <c r="Q1558" s="20" t="str">
        <f t="shared" si="73"/>
        <v/>
      </c>
      <c r="R1558">
        <f t="shared" si="74"/>
        <v>0</v>
      </c>
    </row>
    <row r="1559" spans="10:18" x14ac:dyDescent="0.2">
      <c r="J1559">
        <f t="shared" si="72"/>
        <v>1557</v>
      </c>
      <c r="K1559" t="str" cm="1">
        <f t="array" ref="K1559">IFERROR(INDEX(tblClientes[Cliente],INT($J1559/ROWS(tblConsorcios[Produto]))+1),"")</f>
        <v/>
      </c>
      <c r="L1559" t="str" cm="1">
        <f t="array" ref="L1559">IFERROR(INDEX(tblConsorcios[Produto],MOD($J1559,ROWS(tblConsorcios[Produto]))+1),"")</f>
        <v>Imóvel IE220 – 240m</v>
      </c>
      <c r="M1559" s="20" cm="1">
        <f t="array" ref="M1559">IFERROR(INDEX(tblConsorcios[Valor da Carta (R$)],MOD($J1559,ROWS(tblConsorcios[Produto]))+1),"")</f>
        <v>220000</v>
      </c>
      <c r="N1559" s="2" cm="1">
        <f t="array" ref="N1559">IFERROR(INDEX(tblConsorcios[Prazo (meses)],MOD($J1559,ROWS(tblConsorcios[Produto]))+1),"")</f>
        <v>240</v>
      </c>
      <c r="O1559" s="20" cm="1">
        <f t="array" ref="O1559">IFERROR(INDEX(tblConsorcios[Parcela Mensal (R$)],MOD($J1559,ROWS(tblConsorcios[Produto]))+1),"")</f>
        <v>1180.67</v>
      </c>
      <c r="P1559" s="20" t="str" cm="1">
        <f t="array" ref="P1559">IFERROR(INDEX(tblClientes[Dividendo Mensal (R$)],INT($J1559/ROWS(tblConsorcios[Produto]))+1),"")</f>
        <v/>
      </c>
      <c r="Q1559" s="20" t="str">
        <f t="shared" si="73"/>
        <v/>
      </c>
      <c r="R1559">
        <f t="shared" si="74"/>
        <v>0</v>
      </c>
    </row>
    <row r="1560" spans="10:18" x14ac:dyDescent="0.2">
      <c r="J1560">
        <f t="shared" si="72"/>
        <v>1558</v>
      </c>
      <c r="K1560" t="str" cm="1">
        <f t="array" ref="K1560">IFERROR(INDEX(tblClientes[Cliente],INT($J1560/ROWS(tblConsorcios[Produto]))+1),"")</f>
        <v/>
      </c>
      <c r="L1560" t="str" cm="1">
        <f t="array" ref="L1560">IFERROR(INDEX(tblConsorcios[Produto],MOD($J1560,ROWS(tblConsorcios[Produto]))+1),"")</f>
        <v>Imóvel IE220 – 220m</v>
      </c>
      <c r="M1560" s="20" cm="1">
        <f t="array" ref="M1560">IFERROR(INDEX(tblConsorcios[Valor da Carta (R$)],MOD($J1560,ROWS(tblConsorcios[Produto]))+1),"")</f>
        <v>220000</v>
      </c>
      <c r="N1560" s="2" cm="1">
        <f t="array" ref="N1560">IFERROR(INDEX(tblConsorcios[Prazo (meses)],MOD($J1560,ROWS(tblConsorcios[Produto]))+1),"")</f>
        <v>220</v>
      </c>
      <c r="O1560" s="20" cm="1">
        <f t="array" ref="O1560">IFERROR(INDEX(tblConsorcios[Parcela Mensal (R$)],MOD($J1560,ROWS(tblConsorcios[Produto]))+1),"")</f>
        <v>1278</v>
      </c>
      <c r="P1560" s="20" t="str" cm="1">
        <f t="array" ref="P1560">IFERROR(INDEX(tblClientes[Dividendo Mensal (R$)],INT($J1560/ROWS(tblConsorcios[Produto]))+1),"")</f>
        <v/>
      </c>
      <c r="Q1560" s="20" t="str">
        <f t="shared" si="73"/>
        <v/>
      </c>
      <c r="R1560">
        <f t="shared" si="74"/>
        <v>0</v>
      </c>
    </row>
    <row r="1561" spans="10:18" x14ac:dyDescent="0.2">
      <c r="J1561">
        <f t="shared" si="72"/>
        <v>1559</v>
      </c>
      <c r="K1561" t="str" cm="1">
        <f t="array" ref="K1561">IFERROR(INDEX(tblClientes[Cliente],INT($J1561/ROWS(tblConsorcios[Produto]))+1),"")</f>
        <v/>
      </c>
      <c r="L1561" t="str" cm="1">
        <f t="array" ref="L1561">IFERROR(INDEX(tblConsorcios[Produto],MOD($J1561,ROWS(tblConsorcios[Produto]))+1),"")</f>
        <v>Imóvel IE220 – 200m</v>
      </c>
      <c r="M1561" s="20" cm="1">
        <f t="array" ref="M1561">IFERROR(INDEX(tblConsorcios[Valor da Carta (R$)],MOD($J1561,ROWS(tblConsorcios[Produto]))+1),"")</f>
        <v>220000</v>
      </c>
      <c r="N1561" s="2" cm="1">
        <f t="array" ref="N1561">IFERROR(INDEX(tblConsorcios[Prazo (meses)],MOD($J1561,ROWS(tblConsorcios[Produto]))+1),"")</f>
        <v>200</v>
      </c>
      <c r="O1561" s="20" cm="1">
        <f t="array" ref="O1561">IFERROR(INDEX(tblConsorcios[Parcela Mensal (R$)],MOD($J1561,ROWS(tblConsorcios[Produto]))+1),"")</f>
        <v>1394.8</v>
      </c>
      <c r="P1561" s="20" t="str" cm="1">
        <f t="array" ref="P1561">IFERROR(INDEX(tblClientes[Dividendo Mensal (R$)],INT($J1561/ROWS(tblConsorcios[Produto]))+1),"")</f>
        <v/>
      </c>
      <c r="Q1561" s="20" t="str">
        <f t="shared" si="73"/>
        <v/>
      </c>
      <c r="R1561">
        <f t="shared" si="74"/>
        <v>0</v>
      </c>
    </row>
    <row r="1562" spans="10:18" x14ac:dyDescent="0.2">
      <c r="J1562">
        <f t="shared" si="72"/>
        <v>1560</v>
      </c>
      <c r="K1562" t="str" cm="1">
        <f t="array" ref="K1562">IFERROR(INDEX(tblClientes[Cliente],INT($J1562/ROWS(tblConsorcios[Produto]))+1),"")</f>
        <v/>
      </c>
      <c r="L1562" t="str" cm="1">
        <f t="array" ref="L1562">IFERROR(INDEX(tblConsorcios[Produto],MOD($J1562,ROWS(tblConsorcios[Produto]))+1),"")</f>
        <v>Imóvel IE200 – 240m</v>
      </c>
      <c r="M1562" s="20" cm="1">
        <f t="array" ref="M1562">IFERROR(INDEX(tblConsorcios[Valor da Carta (R$)],MOD($J1562,ROWS(tblConsorcios[Produto]))+1),"")</f>
        <v>200000</v>
      </c>
      <c r="N1562" s="2" cm="1">
        <f t="array" ref="N1562">IFERROR(INDEX(tblConsorcios[Prazo (meses)],MOD($J1562,ROWS(tblConsorcios[Produto]))+1),"")</f>
        <v>240</v>
      </c>
      <c r="O1562" s="20" cm="1">
        <f t="array" ref="O1562">IFERROR(INDEX(tblConsorcios[Parcela Mensal (R$)],MOD($J1562,ROWS(tblConsorcios[Produto]))+1),"")</f>
        <v>1073.33</v>
      </c>
      <c r="P1562" s="20" t="str" cm="1">
        <f t="array" ref="P1562">IFERROR(INDEX(tblClientes[Dividendo Mensal (R$)],INT($J1562/ROWS(tblConsorcios[Produto]))+1),"")</f>
        <v/>
      </c>
      <c r="Q1562" s="20" t="str">
        <f t="shared" si="73"/>
        <v/>
      </c>
      <c r="R1562">
        <f t="shared" si="74"/>
        <v>0</v>
      </c>
    </row>
    <row r="1563" spans="10:18" x14ac:dyDescent="0.2">
      <c r="J1563">
        <f t="shared" si="72"/>
        <v>1561</v>
      </c>
      <c r="K1563" t="str" cm="1">
        <f t="array" ref="K1563">IFERROR(INDEX(tblClientes[Cliente],INT($J1563/ROWS(tblConsorcios[Produto]))+1),"")</f>
        <v/>
      </c>
      <c r="L1563" t="str" cm="1">
        <f t="array" ref="L1563">IFERROR(INDEX(tblConsorcios[Produto],MOD($J1563,ROWS(tblConsorcios[Produto]))+1),"")</f>
        <v>Imóvel IE200 – 220m</v>
      </c>
      <c r="M1563" s="20" cm="1">
        <f t="array" ref="M1563">IFERROR(INDEX(tblConsorcios[Valor da Carta (R$)],MOD($J1563,ROWS(tblConsorcios[Produto]))+1),"")</f>
        <v>200000</v>
      </c>
      <c r="N1563" s="2" cm="1">
        <f t="array" ref="N1563">IFERROR(INDEX(tblConsorcios[Prazo (meses)],MOD($J1563,ROWS(tblConsorcios[Produto]))+1),"")</f>
        <v>220</v>
      </c>
      <c r="O1563" s="20" cm="1">
        <f t="array" ref="O1563">IFERROR(INDEX(tblConsorcios[Parcela Mensal (R$)],MOD($J1563,ROWS(tblConsorcios[Produto]))+1),"")</f>
        <v>1161.82</v>
      </c>
      <c r="P1563" s="20" t="str" cm="1">
        <f t="array" ref="P1563">IFERROR(INDEX(tblClientes[Dividendo Mensal (R$)],INT($J1563/ROWS(tblConsorcios[Produto]))+1),"")</f>
        <v/>
      </c>
      <c r="Q1563" s="20" t="str">
        <f t="shared" si="73"/>
        <v/>
      </c>
      <c r="R1563">
        <f t="shared" si="74"/>
        <v>0</v>
      </c>
    </row>
    <row r="1564" spans="10:18" x14ac:dyDescent="0.2">
      <c r="J1564">
        <f t="shared" si="72"/>
        <v>1562</v>
      </c>
      <c r="K1564" t="str" cm="1">
        <f t="array" ref="K1564">IFERROR(INDEX(tblClientes[Cliente],INT($J1564/ROWS(tblConsorcios[Produto]))+1),"")</f>
        <v/>
      </c>
      <c r="L1564" t="str" cm="1">
        <f t="array" ref="L1564">IFERROR(INDEX(tblConsorcios[Produto],MOD($J1564,ROWS(tblConsorcios[Produto]))+1),"")</f>
        <v>Imóvel IE200 – 200m</v>
      </c>
      <c r="M1564" s="20" cm="1">
        <f t="array" ref="M1564">IFERROR(INDEX(tblConsorcios[Valor da Carta (R$)],MOD($J1564,ROWS(tblConsorcios[Produto]))+1),"")</f>
        <v>200000</v>
      </c>
      <c r="N1564" s="2" cm="1">
        <f t="array" ref="N1564">IFERROR(INDEX(tblConsorcios[Prazo (meses)],MOD($J1564,ROWS(tblConsorcios[Produto]))+1),"")</f>
        <v>200</v>
      </c>
      <c r="O1564" s="20" cm="1">
        <f t="array" ref="O1564">IFERROR(INDEX(tblConsorcios[Parcela Mensal (R$)],MOD($J1564,ROWS(tblConsorcios[Produto]))+1),"")</f>
        <v>1268</v>
      </c>
      <c r="P1564" s="20" t="str" cm="1">
        <f t="array" ref="P1564">IFERROR(INDEX(tblClientes[Dividendo Mensal (R$)],INT($J1564/ROWS(tblConsorcios[Produto]))+1),"")</f>
        <v/>
      </c>
      <c r="Q1564" s="20" t="str">
        <f t="shared" si="73"/>
        <v/>
      </c>
      <c r="R1564">
        <f t="shared" si="74"/>
        <v>0</v>
      </c>
    </row>
    <row r="1565" spans="10:18" x14ac:dyDescent="0.2">
      <c r="J1565">
        <f t="shared" si="72"/>
        <v>1563</v>
      </c>
      <c r="K1565" t="str" cm="1">
        <f t="array" ref="K1565">IFERROR(INDEX(tblClientes[Cliente],INT($J1565/ROWS(tblConsorcios[Produto]))+1),"")</f>
        <v/>
      </c>
      <c r="L1565" t="str" cm="1">
        <f t="array" ref="L1565">IFERROR(INDEX(tblConsorcios[Produto],MOD($J1565,ROWS(tblConsorcios[Produto]))+1),"")</f>
        <v>Imóvel IE150 – 240m</v>
      </c>
      <c r="M1565" s="20" cm="1">
        <f t="array" ref="M1565">IFERROR(INDEX(tblConsorcios[Valor da Carta (R$)],MOD($J1565,ROWS(tblConsorcios[Produto]))+1),"")</f>
        <v>150000</v>
      </c>
      <c r="N1565" s="2" cm="1">
        <f t="array" ref="N1565">IFERROR(INDEX(tblConsorcios[Prazo (meses)],MOD($J1565,ROWS(tblConsorcios[Produto]))+1),"")</f>
        <v>240</v>
      </c>
      <c r="O1565" s="20" cm="1">
        <f t="array" ref="O1565">IFERROR(INDEX(tblConsorcios[Parcela Mensal (R$)],MOD($J1565,ROWS(tblConsorcios[Produto]))+1),"")</f>
        <v>805</v>
      </c>
      <c r="P1565" s="20" t="str" cm="1">
        <f t="array" ref="P1565">IFERROR(INDEX(tblClientes[Dividendo Mensal (R$)],INT($J1565/ROWS(tblConsorcios[Produto]))+1),"")</f>
        <v/>
      </c>
      <c r="Q1565" s="20" t="str">
        <f t="shared" si="73"/>
        <v/>
      </c>
      <c r="R1565">
        <f t="shared" si="74"/>
        <v>0</v>
      </c>
    </row>
    <row r="1566" spans="10:18" x14ac:dyDescent="0.2">
      <c r="J1566">
        <f t="shared" si="72"/>
        <v>1564</v>
      </c>
      <c r="K1566" t="str" cm="1">
        <f t="array" ref="K1566">IFERROR(INDEX(tblClientes[Cliente],INT($J1566/ROWS(tblConsorcios[Produto]))+1),"")</f>
        <v/>
      </c>
      <c r="L1566" t="str" cm="1">
        <f t="array" ref="L1566">IFERROR(INDEX(tblConsorcios[Produto],MOD($J1566,ROWS(tblConsorcios[Produto]))+1),"")</f>
        <v>Imóvel IE150 – 220m</v>
      </c>
      <c r="M1566" s="20" cm="1">
        <f t="array" ref="M1566">IFERROR(INDEX(tblConsorcios[Valor da Carta (R$)],MOD($J1566,ROWS(tblConsorcios[Produto]))+1),"")</f>
        <v>150000</v>
      </c>
      <c r="N1566" s="2" cm="1">
        <f t="array" ref="N1566">IFERROR(INDEX(tblConsorcios[Prazo (meses)],MOD($J1566,ROWS(tblConsorcios[Produto]))+1),"")</f>
        <v>220</v>
      </c>
      <c r="O1566" s="20" cm="1">
        <f t="array" ref="O1566">IFERROR(INDEX(tblConsorcios[Parcela Mensal (R$)],MOD($J1566,ROWS(tblConsorcios[Produto]))+1),"")</f>
        <v>871.36</v>
      </c>
      <c r="P1566" s="20" t="str" cm="1">
        <f t="array" ref="P1566">IFERROR(INDEX(tblClientes[Dividendo Mensal (R$)],INT($J1566/ROWS(tblConsorcios[Produto]))+1),"")</f>
        <v/>
      </c>
      <c r="Q1566" s="20" t="str">
        <f t="shared" si="73"/>
        <v/>
      </c>
      <c r="R1566">
        <f t="shared" si="74"/>
        <v>0</v>
      </c>
    </row>
    <row r="1567" spans="10:18" x14ac:dyDescent="0.2">
      <c r="J1567">
        <f t="shared" si="72"/>
        <v>1565</v>
      </c>
      <c r="K1567" t="str" cm="1">
        <f t="array" ref="K1567">IFERROR(INDEX(tblClientes[Cliente],INT($J1567/ROWS(tblConsorcios[Produto]))+1),"")</f>
        <v/>
      </c>
      <c r="L1567" t="str" cm="1">
        <f t="array" ref="L1567">IFERROR(INDEX(tblConsorcios[Produto],MOD($J1567,ROWS(tblConsorcios[Produto]))+1),"")</f>
        <v>Imóvel IE150 – 200m</v>
      </c>
      <c r="M1567" s="20" cm="1">
        <f t="array" ref="M1567">IFERROR(INDEX(tblConsorcios[Valor da Carta (R$)],MOD($J1567,ROWS(tblConsorcios[Produto]))+1),"")</f>
        <v>150000</v>
      </c>
      <c r="N1567" s="2" cm="1">
        <f t="array" ref="N1567">IFERROR(INDEX(tblConsorcios[Prazo (meses)],MOD($J1567,ROWS(tblConsorcios[Produto]))+1),"")</f>
        <v>200</v>
      </c>
      <c r="O1567" s="20" cm="1">
        <f t="array" ref="O1567">IFERROR(INDEX(tblConsorcios[Parcela Mensal (R$)],MOD($J1567,ROWS(tblConsorcios[Produto]))+1),"")</f>
        <v>951</v>
      </c>
      <c r="P1567" s="20" t="str" cm="1">
        <f t="array" ref="P1567">IFERROR(INDEX(tblClientes[Dividendo Mensal (R$)],INT($J1567/ROWS(tblConsorcios[Produto]))+1),"")</f>
        <v/>
      </c>
      <c r="Q1567" s="20" t="str">
        <f t="shared" si="73"/>
        <v/>
      </c>
      <c r="R1567">
        <f t="shared" si="74"/>
        <v>0</v>
      </c>
    </row>
    <row r="1568" spans="10:18" x14ac:dyDescent="0.2">
      <c r="J1568">
        <f t="shared" si="72"/>
        <v>1566</v>
      </c>
      <c r="K1568" t="str" cm="1">
        <f t="array" ref="K1568">IFERROR(INDEX(tblClientes[Cliente],INT($J1568/ROWS(tblConsorcios[Produto]))+1),"")</f>
        <v/>
      </c>
      <c r="L1568" t="str" cm="1">
        <f t="array" ref="L1568">IFERROR(INDEX(tblConsorcios[Produto],MOD($J1568,ROWS(tblConsorcios[Produto]))+1),"")</f>
        <v>Imóvel IE140 – 240m</v>
      </c>
      <c r="M1568" s="20" cm="1">
        <f t="array" ref="M1568">IFERROR(INDEX(tblConsorcios[Valor da Carta (R$)],MOD($J1568,ROWS(tblConsorcios[Produto]))+1),"")</f>
        <v>140000</v>
      </c>
      <c r="N1568" s="2" cm="1">
        <f t="array" ref="N1568">IFERROR(INDEX(tblConsorcios[Prazo (meses)],MOD($J1568,ROWS(tblConsorcios[Produto]))+1),"")</f>
        <v>240</v>
      </c>
      <c r="O1568" s="20" cm="1">
        <f t="array" ref="O1568">IFERROR(INDEX(tblConsorcios[Parcela Mensal (R$)],MOD($J1568,ROWS(tblConsorcios[Produto]))+1),"")</f>
        <v>751.33</v>
      </c>
      <c r="P1568" s="20" t="str" cm="1">
        <f t="array" ref="P1568">IFERROR(INDEX(tblClientes[Dividendo Mensal (R$)],INT($J1568/ROWS(tblConsorcios[Produto]))+1),"")</f>
        <v/>
      </c>
      <c r="Q1568" s="20" t="str">
        <f t="shared" si="73"/>
        <v/>
      </c>
      <c r="R1568">
        <f t="shared" si="74"/>
        <v>0</v>
      </c>
    </row>
    <row r="1569" spans="10:18" x14ac:dyDescent="0.2">
      <c r="J1569">
        <f t="shared" si="72"/>
        <v>1567</v>
      </c>
      <c r="K1569" t="str" cm="1">
        <f t="array" ref="K1569">IFERROR(INDEX(tblClientes[Cliente],INT($J1569/ROWS(tblConsorcios[Produto]))+1),"")</f>
        <v/>
      </c>
      <c r="L1569" t="str" cm="1">
        <f t="array" ref="L1569">IFERROR(INDEX(tblConsorcios[Produto],MOD($J1569,ROWS(tblConsorcios[Produto]))+1),"")</f>
        <v>Imóvel IE140 – 220m</v>
      </c>
      <c r="M1569" s="20" cm="1">
        <f t="array" ref="M1569">IFERROR(INDEX(tblConsorcios[Valor da Carta (R$)],MOD($J1569,ROWS(tblConsorcios[Produto]))+1),"")</f>
        <v>140000</v>
      </c>
      <c r="N1569" s="2" cm="1">
        <f t="array" ref="N1569">IFERROR(INDEX(tblConsorcios[Prazo (meses)],MOD($J1569,ROWS(tblConsorcios[Produto]))+1),"")</f>
        <v>220</v>
      </c>
      <c r="O1569" s="20" cm="1">
        <f t="array" ref="O1569">IFERROR(INDEX(tblConsorcios[Parcela Mensal (R$)],MOD($J1569,ROWS(tblConsorcios[Produto]))+1),"")</f>
        <v>813.27</v>
      </c>
      <c r="P1569" s="20" t="str" cm="1">
        <f t="array" ref="P1569">IFERROR(INDEX(tblClientes[Dividendo Mensal (R$)],INT($J1569/ROWS(tblConsorcios[Produto]))+1),"")</f>
        <v/>
      </c>
      <c r="Q1569" s="20" t="str">
        <f t="shared" si="73"/>
        <v/>
      </c>
      <c r="R1569">
        <f t="shared" si="74"/>
        <v>0</v>
      </c>
    </row>
    <row r="1570" spans="10:18" x14ac:dyDescent="0.2">
      <c r="J1570">
        <f t="shared" si="72"/>
        <v>1568</v>
      </c>
      <c r="K1570" t="str" cm="1">
        <f t="array" ref="K1570">IFERROR(INDEX(tblClientes[Cliente],INT($J1570/ROWS(tblConsorcios[Produto]))+1),"")</f>
        <v/>
      </c>
      <c r="L1570" t="str" cm="1">
        <f t="array" ref="L1570">IFERROR(INDEX(tblConsorcios[Produto],MOD($J1570,ROWS(tblConsorcios[Produto]))+1),"")</f>
        <v>Imóvel IE140 – 200m</v>
      </c>
      <c r="M1570" s="20" cm="1">
        <f t="array" ref="M1570">IFERROR(INDEX(tblConsorcios[Valor da Carta (R$)],MOD($J1570,ROWS(tblConsorcios[Produto]))+1),"")</f>
        <v>140000</v>
      </c>
      <c r="N1570" s="2" cm="1">
        <f t="array" ref="N1570">IFERROR(INDEX(tblConsorcios[Prazo (meses)],MOD($J1570,ROWS(tblConsorcios[Produto]))+1),"")</f>
        <v>200</v>
      </c>
      <c r="O1570" s="20" cm="1">
        <f t="array" ref="O1570">IFERROR(INDEX(tblConsorcios[Parcela Mensal (R$)],MOD($J1570,ROWS(tblConsorcios[Produto]))+1),"")</f>
        <v>887.6</v>
      </c>
      <c r="P1570" s="20" t="str" cm="1">
        <f t="array" ref="P1570">IFERROR(INDEX(tblClientes[Dividendo Mensal (R$)],INT($J1570/ROWS(tblConsorcios[Produto]))+1),"")</f>
        <v/>
      </c>
      <c r="Q1570" s="20" t="str">
        <f t="shared" si="73"/>
        <v/>
      </c>
      <c r="R1570">
        <f t="shared" si="74"/>
        <v>0</v>
      </c>
    </row>
    <row r="1571" spans="10:18" x14ac:dyDescent="0.2">
      <c r="J1571">
        <f t="shared" si="72"/>
        <v>1569</v>
      </c>
      <c r="K1571" t="str" cm="1">
        <f t="array" ref="K1571">IFERROR(INDEX(tblClientes[Cliente],INT($J1571/ROWS(tblConsorcios[Produto]))+1),"")</f>
        <v/>
      </c>
      <c r="L1571" t="str" cm="1">
        <f t="array" ref="L1571">IFERROR(INDEX(tblConsorcios[Produto],MOD($J1571,ROWS(tblConsorcios[Produto]))+1),"")</f>
        <v>Imóvel IE130 – 240m</v>
      </c>
      <c r="M1571" s="20" cm="1">
        <f t="array" ref="M1571">IFERROR(INDEX(tblConsorcios[Valor da Carta (R$)],MOD($J1571,ROWS(tblConsorcios[Produto]))+1),"")</f>
        <v>130000</v>
      </c>
      <c r="N1571" s="2" cm="1">
        <f t="array" ref="N1571">IFERROR(INDEX(tblConsorcios[Prazo (meses)],MOD($J1571,ROWS(tblConsorcios[Produto]))+1),"")</f>
        <v>240</v>
      </c>
      <c r="O1571" s="20" cm="1">
        <f t="array" ref="O1571">IFERROR(INDEX(tblConsorcios[Parcela Mensal (R$)],MOD($J1571,ROWS(tblConsorcios[Produto]))+1),"")</f>
        <v>697.67</v>
      </c>
      <c r="P1571" s="20" t="str" cm="1">
        <f t="array" ref="P1571">IFERROR(INDEX(tblClientes[Dividendo Mensal (R$)],INT($J1571/ROWS(tblConsorcios[Produto]))+1),"")</f>
        <v/>
      </c>
      <c r="Q1571" s="20" t="str">
        <f t="shared" si="73"/>
        <v/>
      </c>
      <c r="R1571">
        <f t="shared" si="74"/>
        <v>0</v>
      </c>
    </row>
    <row r="1572" spans="10:18" x14ac:dyDescent="0.2">
      <c r="J1572">
        <f t="shared" si="72"/>
        <v>1570</v>
      </c>
      <c r="K1572" t="str" cm="1">
        <f t="array" ref="K1572">IFERROR(INDEX(tblClientes[Cliente],INT($J1572/ROWS(tblConsorcios[Produto]))+1),"")</f>
        <v/>
      </c>
      <c r="L1572" t="str" cm="1">
        <f t="array" ref="L1572">IFERROR(INDEX(tblConsorcios[Produto],MOD($J1572,ROWS(tblConsorcios[Produto]))+1),"")</f>
        <v>Imóvel IE130 – 220m</v>
      </c>
      <c r="M1572" s="20" cm="1">
        <f t="array" ref="M1572">IFERROR(INDEX(tblConsorcios[Valor da Carta (R$)],MOD($J1572,ROWS(tblConsorcios[Produto]))+1),"")</f>
        <v>130000</v>
      </c>
      <c r="N1572" s="2" cm="1">
        <f t="array" ref="N1572">IFERROR(INDEX(tblConsorcios[Prazo (meses)],MOD($J1572,ROWS(tblConsorcios[Produto]))+1),"")</f>
        <v>220</v>
      </c>
      <c r="O1572" s="20" cm="1">
        <f t="array" ref="O1572">IFERROR(INDEX(tblConsorcios[Parcela Mensal (R$)],MOD($J1572,ROWS(tblConsorcios[Produto]))+1),"")</f>
        <v>755.18</v>
      </c>
      <c r="P1572" s="20" t="str" cm="1">
        <f t="array" ref="P1572">IFERROR(INDEX(tblClientes[Dividendo Mensal (R$)],INT($J1572/ROWS(tblConsorcios[Produto]))+1),"")</f>
        <v/>
      </c>
      <c r="Q1572" s="20" t="str">
        <f t="shared" si="73"/>
        <v/>
      </c>
      <c r="R1572">
        <f t="shared" si="74"/>
        <v>0</v>
      </c>
    </row>
    <row r="1573" spans="10:18" x14ac:dyDescent="0.2">
      <c r="J1573">
        <f t="shared" si="72"/>
        <v>1571</v>
      </c>
      <c r="K1573" t="str" cm="1">
        <f t="array" ref="K1573">IFERROR(INDEX(tblClientes[Cliente],INT($J1573/ROWS(tblConsorcios[Produto]))+1),"")</f>
        <v/>
      </c>
      <c r="L1573" t="str" cm="1">
        <f t="array" ref="L1573">IFERROR(INDEX(tblConsorcios[Produto],MOD($J1573,ROWS(tblConsorcios[Produto]))+1),"")</f>
        <v>Imóvel IE130 – 200m</v>
      </c>
      <c r="M1573" s="20" cm="1">
        <f t="array" ref="M1573">IFERROR(INDEX(tblConsorcios[Valor da Carta (R$)],MOD($J1573,ROWS(tblConsorcios[Produto]))+1),"")</f>
        <v>130000</v>
      </c>
      <c r="N1573" s="2" cm="1">
        <f t="array" ref="N1573">IFERROR(INDEX(tblConsorcios[Prazo (meses)],MOD($J1573,ROWS(tblConsorcios[Produto]))+1),"")</f>
        <v>200</v>
      </c>
      <c r="O1573" s="20" cm="1">
        <f t="array" ref="O1573">IFERROR(INDEX(tblConsorcios[Parcela Mensal (R$)],MOD($J1573,ROWS(tblConsorcios[Produto]))+1),"")</f>
        <v>824.2</v>
      </c>
      <c r="P1573" s="20" t="str" cm="1">
        <f t="array" ref="P1573">IFERROR(INDEX(tblClientes[Dividendo Mensal (R$)],INT($J1573/ROWS(tblConsorcios[Produto]))+1),"")</f>
        <v/>
      </c>
      <c r="Q1573" s="20" t="str">
        <f t="shared" si="73"/>
        <v/>
      </c>
      <c r="R1573">
        <f t="shared" si="74"/>
        <v>0</v>
      </c>
    </row>
    <row r="1574" spans="10:18" x14ac:dyDescent="0.2">
      <c r="J1574">
        <f t="shared" si="72"/>
        <v>1572</v>
      </c>
      <c r="K1574" t="str" cm="1">
        <f t="array" ref="K1574">IFERROR(INDEX(tblClientes[Cliente],INT($J1574/ROWS(tblConsorcios[Produto]))+1),"")</f>
        <v/>
      </c>
      <c r="L1574" t="str" cm="1">
        <f t="array" ref="L1574">IFERROR(INDEX(tblConsorcios[Produto],MOD($J1574,ROWS(tblConsorcios[Produto]))+1),"")</f>
        <v>Imóvel IE120 – 240m</v>
      </c>
      <c r="M1574" s="20" cm="1">
        <f t="array" ref="M1574">IFERROR(INDEX(tblConsorcios[Valor da Carta (R$)],MOD($J1574,ROWS(tblConsorcios[Produto]))+1),"")</f>
        <v>120000</v>
      </c>
      <c r="N1574" s="2" cm="1">
        <f t="array" ref="N1574">IFERROR(INDEX(tblConsorcios[Prazo (meses)],MOD($J1574,ROWS(tblConsorcios[Produto]))+1),"")</f>
        <v>240</v>
      </c>
      <c r="O1574" s="20" cm="1">
        <f t="array" ref="O1574">IFERROR(INDEX(tblConsorcios[Parcela Mensal (R$)],MOD($J1574,ROWS(tblConsorcios[Produto]))+1),"")</f>
        <v>644</v>
      </c>
      <c r="P1574" s="20" t="str" cm="1">
        <f t="array" ref="P1574">IFERROR(INDEX(tblClientes[Dividendo Mensal (R$)],INT($J1574/ROWS(tblConsorcios[Produto]))+1),"")</f>
        <v/>
      </c>
      <c r="Q1574" s="20" t="str">
        <f t="shared" si="73"/>
        <v/>
      </c>
      <c r="R1574">
        <f t="shared" si="74"/>
        <v>0</v>
      </c>
    </row>
    <row r="1575" spans="10:18" x14ac:dyDescent="0.2">
      <c r="J1575">
        <f t="shared" si="72"/>
        <v>1573</v>
      </c>
      <c r="K1575" t="str" cm="1">
        <f t="array" ref="K1575">IFERROR(INDEX(tblClientes[Cliente],INT($J1575/ROWS(tblConsorcios[Produto]))+1),"")</f>
        <v/>
      </c>
      <c r="L1575" t="str" cm="1">
        <f t="array" ref="L1575">IFERROR(INDEX(tblConsorcios[Produto],MOD($J1575,ROWS(tblConsorcios[Produto]))+1),"")</f>
        <v>Imóvel IE120 – 220m</v>
      </c>
      <c r="M1575" s="20" cm="1">
        <f t="array" ref="M1575">IFERROR(INDEX(tblConsorcios[Valor da Carta (R$)],MOD($J1575,ROWS(tblConsorcios[Produto]))+1),"")</f>
        <v>120000</v>
      </c>
      <c r="N1575" s="2" cm="1">
        <f t="array" ref="N1575">IFERROR(INDEX(tblConsorcios[Prazo (meses)],MOD($J1575,ROWS(tblConsorcios[Produto]))+1),"")</f>
        <v>220</v>
      </c>
      <c r="O1575" s="20" cm="1">
        <f t="array" ref="O1575">IFERROR(INDEX(tblConsorcios[Parcela Mensal (R$)],MOD($J1575,ROWS(tblConsorcios[Produto]))+1),"")</f>
        <v>697.09</v>
      </c>
      <c r="P1575" s="20" t="str" cm="1">
        <f t="array" ref="P1575">IFERROR(INDEX(tblClientes[Dividendo Mensal (R$)],INT($J1575/ROWS(tblConsorcios[Produto]))+1),"")</f>
        <v/>
      </c>
      <c r="Q1575" s="20" t="str">
        <f t="shared" si="73"/>
        <v/>
      </c>
      <c r="R1575">
        <f t="shared" si="74"/>
        <v>0</v>
      </c>
    </row>
    <row r="1576" spans="10:18" x14ac:dyDescent="0.2">
      <c r="J1576">
        <f t="shared" si="72"/>
        <v>1574</v>
      </c>
      <c r="K1576" t="str" cm="1">
        <f t="array" ref="K1576">IFERROR(INDEX(tblClientes[Cliente],INT($J1576/ROWS(tblConsorcios[Produto]))+1),"")</f>
        <v/>
      </c>
      <c r="L1576" t="str" cm="1">
        <f t="array" ref="L1576">IFERROR(INDEX(tblConsorcios[Produto],MOD($J1576,ROWS(tblConsorcios[Produto]))+1),"")</f>
        <v>Imóvel IE120 – 200m</v>
      </c>
      <c r="M1576" s="20" cm="1">
        <f t="array" ref="M1576">IFERROR(INDEX(tblConsorcios[Valor da Carta (R$)],MOD($J1576,ROWS(tblConsorcios[Produto]))+1),"")</f>
        <v>120000</v>
      </c>
      <c r="N1576" s="2" cm="1">
        <f t="array" ref="N1576">IFERROR(INDEX(tblConsorcios[Prazo (meses)],MOD($J1576,ROWS(tblConsorcios[Produto]))+1),"")</f>
        <v>200</v>
      </c>
      <c r="O1576" s="20" cm="1">
        <f t="array" ref="O1576">IFERROR(INDEX(tblConsorcios[Parcela Mensal (R$)],MOD($J1576,ROWS(tblConsorcios[Produto]))+1),"")</f>
        <v>760.8</v>
      </c>
      <c r="P1576" s="20" t="str" cm="1">
        <f t="array" ref="P1576">IFERROR(INDEX(tblClientes[Dividendo Mensal (R$)],INT($J1576/ROWS(tblConsorcios[Produto]))+1),"")</f>
        <v/>
      </c>
      <c r="Q1576" s="20" t="str">
        <f t="shared" si="73"/>
        <v/>
      </c>
      <c r="R1576">
        <f t="shared" si="74"/>
        <v>0</v>
      </c>
    </row>
    <row r="1577" spans="10:18" x14ac:dyDescent="0.2">
      <c r="J1577">
        <f t="shared" si="72"/>
        <v>1575</v>
      </c>
      <c r="K1577" t="str" cm="1">
        <f t="array" ref="K1577">IFERROR(INDEX(tblClientes[Cliente],INT($J1577/ROWS(tblConsorcios[Produto]))+1),"")</f>
        <v/>
      </c>
      <c r="L1577" t="str" cm="1">
        <f t="array" ref="L1577">IFERROR(INDEX(tblConsorcios[Produto],MOD($J1577,ROWS(tblConsorcios[Produto]))+1),"")</f>
        <v>Imóvel IE600 – 240m</v>
      </c>
      <c r="M1577" s="20" cm="1">
        <f t="array" ref="M1577">IFERROR(INDEX(tblConsorcios[Valor da Carta (R$)],MOD($J1577,ROWS(tblConsorcios[Produto]))+1),"")</f>
        <v>600000</v>
      </c>
      <c r="N1577" s="2" cm="1">
        <f t="array" ref="N1577">IFERROR(INDEX(tblConsorcios[Prazo (meses)],MOD($J1577,ROWS(tblConsorcios[Produto]))+1),"")</f>
        <v>240</v>
      </c>
      <c r="O1577" s="20" cm="1">
        <f t="array" ref="O1577">IFERROR(INDEX(tblConsorcios[Parcela Mensal (R$)],MOD($J1577,ROWS(tblConsorcios[Produto]))+1),"")</f>
        <v>3220</v>
      </c>
      <c r="P1577" s="20" t="str" cm="1">
        <f t="array" ref="P1577">IFERROR(INDEX(tblClientes[Dividendo Mensal (R$)],INT($J1577/ROWS(tblConsorcios[Produto]))+1),"")</f>
        <v/>
      </c>
      <c r="Q1577" s="20" t="str">
        <f t="shared" si="73"/>
        <v/>
      </c>
      <c r="R1577">
        <f t="shared" si="74"/>
        <v>0</v>
      </c>
    </row>
    <row r="1578" spans="10:18" x14ac:dyDescent="0.2">
      <c r="J1578">
        <f t="shared" si="72"/>
        <v>1576</v>
      </c>
      <c r="K1578" t="str" cm="1">
        <f t="array" ref="K1578">IFERROR(INDEX(tblClientes[Cliente],INT($J1578/ROWS(tblConsorcios[Produto]))+1),"")</f>
        <v/>
      </c>
      <c r="L1578" t="str" cm="1">
        <f t="array" ref="L1578">IFERROR(INDEX(tblConsorcios[Produto],MOD($J1578,ROWS(tblConsorcios[Produto]))+1),"")</f>
        <v>Imóvel IE600 – 220m</v>
      </c>
      <c r="M1578" s="20" cm="1">
        <f t="array" ref="M1578">IFERROR(INDEX(tblConsorcios[Valor da Carta (R$)],MOD($J1578,ROWS(tblConsorcios[Produto]))+1),"")</f>
        <v>600000</v>
      </c>
      <c r="N1578" s="2" cm="1">
        <f t="array" ref="N1578">IFERROR(INDEX(tblConsorcios[Prazo (meses)],MOD($J1578,ROWS(tblConsorcios[Produto]))+1),"")</f>
        <v>220</v>
      </c>
      <c r="O1578" s="20" cm="1">
        <f t="array" ref="O1578">IFERROR(INDEX(tblConsorcios[Parcela Mensal (R$)],MOD($J1578,ROWS(tblConsorcios[Produto]))+1),"")</f>
        <v>3485.45</v>
      </c>
      <c r="P1578" s="20" t="str" cm="1">
        <f t="array" ref="P1578">IFERROR(INDEX(tblClientes[Dividendo Mensal (R$)],INT($J1578/ROWS(tblConsorcios[Produto]))+1),"")</f>
        <v/>
      </c>
      <c r="Q1578" s="20" t="str">
        <f t="shared" si="73"/>
        <v/>
      </c>
      <c r="R1578">
        <f t="shared" si="74"/>
        <v>0</v>
      </c>
    </row>
    <row r="1579" spans="10:18" x14ac:dyDescent="0.2">
      <c r="J1579">
        <f t="shared" si="72"/>
        <v>1577</v>
      </c>
      <c r="K1579" t="str" cm="1">
        <f t="array" ref="K1579">IFERROR(INDEX(tblClientes[Cliente],INT($J1579/ROWS(tblConsorcios[Produto]))+1),"")</f>
        <v/>
      </c>
      <c r="L1579" t="str" cm="1">
        <f t="array" ref="L1579">IFERROR(INDEX(tblConsorcios[Produto],MOD($J1579,ROWS(tblConsorcios[Produto]))+1),"")</f>
        <v>Imóvel IE600 – 200m</v>
      </c>
      <c r="M1579" s="20" cm="1">
        <f t="array" ref="M1579">IFERROR(INDEX(tblConsorcios[Valor da Carta (R$)],MOD($J1579,ROWS(tblConsorcios[Produto]))+1),"")</f>
        <v>600000</v>
      </c>
      <c r="N1579" s="2" cm="1">
        <f t="array" ref="N1579">IFERROR(INDEX(tblConsorcios[Prazo (meses)],MOD($J1579,ROWS(tblConsorcios[Produto]))+1),"")</f>
        <v>200</v>
      </c>
      <c r="O1579" s="20" cm="1">
        <f t="array" ref="O1579">IFERROR(INDEX(tblConsorcios[Parcela Mensal (R$)],MOD($J1579,ROWS(tblConsorcios[Produto]))+1),"")</f>
        <v>3804</v>
      </c>
      <c r="P1579" s="20" t="str" cm="1">
        <f t="array" ref="P1579">IFERROR(INDEX(tblClientes[Dividendo Mensal (R$)],INT($J1579/ROWS(tblConsorcios[Produto]))+1),"")</f>
        <v/>
      </c>
      <c r="Q1579" s="20" t="str">
        <f t="shared" si="73"/>
        <v/>
      </c>
      <c r="R1579">
        <f t="shared" si="74"/>
        <v>0</v>
      </c>
    </row>
    <row r="1580" spans="10:18" x14ac:dyDescent="0.2">
      <c r="J1580">
        <f t="shared" si="72"/>
        <v>1578</v>
      </c>
      <c r="K1580" t="str" cm="1">
        <f t="array" ref="K1580">IFERROR(INDEX(tblClientes[Cliente],INT($J1580/ROWS(tblConsorcios[Produto]))+1),"")</f>
        <v/>
      </c>
      <c r="L1580" t="str" cm="1">
        <f t="array" ref="L1580">IFERROR(INDEX(tblConsorcios[Produto],MOD($J1580,ROWS(tblConsorcios[Produto]))+1),"")</f>
        <v>Imóvel IE580 – 240m</v>
      </c>
      <c r="M1580" s="20" cm="1">
        <f t="array" ref="M1580">IFERROR(INDEX(tblConsorcios[Valor da Carta (R$)],MOD($J1580,ROWS(tblConsorcios[Produto]))+1),"")</f>
        <v>580000</v>
      </c>
      <c r="N1580" s="2" cm="1">
        <f t="array" ref="N1580">IFERROR(INDEX(tblConsorcios[Prazo (meses)],MOD($J1580,ROWS(tblConsorcios[Produto]))+1),"")</f>
        <v>240</v>
      </c>
      <c r="O1580" s="20" cm="1">
        <f t="array" ref="O1580">IFERROR(INDEX(tblConsorcios[Parcela Mensal (R$)],MOD($J1580,ROWS(tblConsorcios[Produto]))+1),"")</f>
        <v>3112.67</v>
      </c>
      <c r="P1580" s="20" t="str" cm="1">
        <f t="array" ref="P1580">IFERROR(INDEX(tblClientes[Dividendo Mensal (R$)],INT($J1580/ROWS(tblConsorcios[Produto]))+1),"")</f>
        <v/>
      </c>
      <c r="Q1580" s="20" t="str">
        <f t="shared" si="73"/>
        <v/>
      </c>
      <c r="R1580">
        <f t="shared" si="74"/>
        <v>0</v>
      </c>
    </row>
    <row r="1581" spans="10:18" x14ac:dyDescent="0.2">
      <c r="J1581">
        <f t="shared" si="72"/>
        <v>1579</v>
      </c>
      <c r="K1581" t="str" cm="1">
        <f t="array" ref="K1581">IFERROR(INDEX(tblClientes[Cliente],INT($J1581/ROWS(tblConsorcios[Produto]))+1),"")</f>
        <v/>
      </c>
      <c r="L1581" t="str" cm="1">
        <f t="array" ref="L1581">IFERROR(INDEX(tblConsorcios[Produto],MOD($J1581,ROWS(tblConsorcios[Produto]))+1),"")</f>
        <v>Imóvel IE580 – 220m</v>
      </c>
      <c r="M1581" s="20" cm="1">
        <f t="array" ref="M1581">IFERROR(INDEX(tblConsorcios[Valor da Carta (R$)],MOD($J1581,ROWS(tblConsorcios[Produto]))+1),"")</f>
        <v>580000</v>
      </c>
      <c r="N1581" s="2" cm="1">
        <f t="array" ref="N1581">IFERROR(INDEX(tblConsorcios[Prazo (meses)],MOD($J1581,ROWS(tblConsorcios[Produto]))+1),"")</f>
        <v>220</v>
      </c>
      <c r="O1581" s="20" cm="1">
        <f t="array" ref="O1581">IFERROR(INDEX(tblConsorcios[Parcela Mensal (R$)],MOD($J1581,ROWS(tblConsorcios[Produto]))+1),"")</f>
        <v>3369.27</v>
      </c>
      <c r="P1581" s="20" t="str" cm="1">
        <f t="array" ref="P1581">IFERROR(INDEX(tblClientes[Dividendo Mensal (R$)],INT($J1581/ROWS(tblConsorcios[Produto]))+1),"")</f>
        <v/>
      </c>
      <c r="Q1581" s="20" t="str">
        <f t="shared" si="73"/>
        <v/>
      </c>
      <c r="R1581">
        <f t="shared" si="74"/>
        <v>0</v>
      </c>
    </row>
    <row r="1582" spans="10:18" x14ac:dyDescent="0.2">
      <c r="J1582">
        <f t="shared" si="72"/>
        <v>1580</v>
      </c>
      <c r="K1582" t="str" cm="1">
        <f t="array" ref="K1582">IFERROR(INDEX(tblClientes[Cliente],INT($J1582/ROWS(tblConsorcios[Produto]))+1),"")</f>
        <v/>
      </c>
      <c r="L1582" t="str" cm="1">
        <f t="array" ref="L1582">IFERROR(INDEX(tblConsorcios[Produto],MOD($J1582,ROWS(tblConsorcios[Produto]))+1),"")</f>
        <v>Imóvel IE580 – 200m</v>
      </c>
      <c r="M1582" s="20" cm="1">
        <f t="array" ref="M1582">IFERROR(INDEX(tblConsorcios[Valor da Carta (R$)],MOD($J1582,ROWS(tblConsorcios[Produto]))+1),"")</f>
        <v>580000</v>
      </c>
      <c r="N1582" s="2" cm="1">
        <f t="array" ref="N1582">IFERROR(INDEX(tblConsorcios[Prazo (meses)],MOD($J1582,ROWS(tblConsorcios[Produto]))+1),"")</f>
        <v>200</v>
      </c>
      <c r="O1582" s="20" cm="1">
        <f t="array" ref="O1582">IFERROR(INDEX(tblConsorcios[Parcela Mensal (R$)],MOD($J1582,ROWS(tblConsorcios[Produto]))+1),"")</f>
        <v>3677.2</v>
      </c>
      <c r="P1582" s="20" t="str" cm="1">
        <f t="array" ref="P1582">IFERROR(INDEX(tblClientes[Dividendo Mensal (R$)],INT($J1582/ROWS(tblConsorcios[Produto]))+1),"")</f>
        <v/>
      </c>
      <c r="Q1582" s="20" t="str">
        <f t="shared" si="73"/>
        <v/>
      </c>
      <c r="R1582">
        <f t="shared" si="74"/>
        <v>0</v>
      </c>
    </row>
    <row r="1583" spans="10:18" x14ac:dyDescent="0.2">
      <c r="J1583">
        <f t="shared" si="72"/>
        <v>1581</v>
      </c>
      <c r="K1583" t="str" cm="1">
        <f t="array" ref="K1583">IFERROR(INDEX(tblClientes[Cliente],INT($J1583/ROWS(tblConsorcios[Produto]))+1),"")</f>
        <v/>
      </c>
      <c r="L1583" t="str" cm="1">
        <f t="array" ref="L1583">IFERROR(INDEX(tblConsorcios[Produto],MOD($J1583,ROWS(tblConsorcios[Produto]))+1),"")</f>
        <v>Imóvel IE550 – 240m</v>
      </c>
      <c r="M1583" s="20" cm="1">
        <f t="array" ref="M1583">IFERROR(INDEX(tblConsorcios[Valor da Carta (R$)],MOD($J1583,ROWS(tblConsorcios[Produto]))+1),"")</f>
        <v>550000</v>
      </c>
      <c r="N1583" s="2" cm="1">
        <f t="array" ref="N1583">IFERROR(INDEX(tblConsorcios[Prazo (meses)],MOD($J1583,ROWS(tblConsorcios[Produto]))+1),"")</f>
        <v>240</v>
      </c>
      <c r="O1583" s="20" cm="1">
        <f t="array" ref="O1583">IFERROR(INDEX(tblConsorcios[Parcela Mensal (R$)],MOD($J1583,ROWS(tblConsorcios[Produto]))+1),"")</f>
        <v>2951.67</v>
      </c>
      <c r="P1583" s="20" t="str" cm="1">
        <f t="array" ref="P1583">IFERROR(INDEX(tblClientes[Dividendo Mensal (R$)],INT($J1583/ROWS(tblConsorcios[Produto]))+1),"")</f>
        <v/>
      </c>
      <c r="Q1583" s="20" t="str">
        <f t="shared" si="73"/>
        <v/>
      </c>
      <c r="R1583">
        <f t="shared" si="74"/>
        <v>0</v>
      </c>
    </row>
    <row r="1584" spans="10:18" x14ac:dyDescent="0.2">
      <c r="J1584">
        <f t="shared" si="72"/>
        <v>1582</v>
      </c>
      <c r="K1584" t="str" cm="1">
        <f t="array" ref="K1584">IFERROR(INDEX(tblClientes[Cliente],INT($J1584/ROWS(tblConsorcios[Produto]))+1),"")</f>
        <v/>
      </c>
      <c r="L1584" t="str" cm="1">
        <f t="array" ref="L1584">IFERROR(INDEX(tblConsorcios[Produto],MOD($J1584,ROWS(tblConsorcios[Produto]))+1),"")</f>
        <v>Imóvel IE550 – 220m</v>
      </c>
      <c r="M1584" s="20" cm="1">
        <f t="array" ref="M1584">IFERROR(INDEX(tblConsorcios[Valor da Carta (R$)],MOD($J1584,ROWS(tblConsorcios[Produto]))+1),"")</f>
        <v>550000</v>
      </c>
      <c r="N1584" s="2" cm="1">
        <f t="array" ref="N1584">IFERROR(INDEX(tblConsorcios[Prazo (meses)],MOD($J1584,ROWS(tblConsorcios[Produto]))+1),"")</f>
        <v>220</v>
      </c>
      <c r="O1584" s="20" cm="1">
        <f t="array" ref="O1584">IFERROR(INDEX(tblConsorcios[Parcela Mensal (R$)],MOD($J1584,ROWS(tblConsorcios[Produto]))+1),"")</f>
        <v>3195</v>
      </c>
      <c r="P1584" s="20" t="str" cm="1">
        <f t="array" ref="P1584">IFERROR(INDEX(tblClientes[Dividendo Mensal (R$)],INT($J1584/ROWS(tblConsorcios[Produto]))+1),"")</f>
        <v/>
      </c>
      <c r="Q1584" s="20" t="str">
        <f t="shared" si="73"/>
        <v/>
      </c>
      <c r="R1584">
        <f t="shared" si="74"/>
        <v>0</v>
      </c>
    </row>
    <row r="1585" spans="10:18" x14ac:dyDescent="0.2">
      <c r="J1585">
        <f t="shared" si="72"/>
        <v>1583</v>
      </c>
      <c r="K1585" t="str" cm="1">
        <f t="array" ref="K1585">IFERROR(INDEX(tblClientes[Cliente],INT($J1585/ROWS(tblConsorcios[Produto]))+1),"")</f>
        <v/>
      </c>
      <c r="L1585" t="str" cm="1">
        <f t="array" ref="L1585">IFERROR(INDEX(tblConsorcios[Produto],MOD($J1585,ROWS(tblConsorcios[Produto]))+1),"")</f>
        <v>Imóvel IE550 – 200m</v>
      </c>
      <c r="M1585" s="20" cm="1">
        <f t="array" ref="M1585">IFERROR(INDEX(tblConsorcios[Valor da Carta (R$)],MOD($J1585,ROWS(tblConsorcios[Produto]))+1),"")</f>
        <v>550000</v>
      </c>
      <c r="N1585" s="2" cm="1">
        <f t="array" ref="N1585">IFERROR(INDEX(tblConsorcios[Prazo (meses)],MOD($J1585,ROWS(tblConsorcios[Produto]))+1),"")</f>
        <v>200</v>
      </c>
      <c r="O1585" s="20" cm="1">
        <f t="array" ref="O1585">IFERROR(INDEX(tblConsorcios[Parcela Mensal (R$)],MOD($J1585,ROWS(tblConsorcios[Produto]))+1),"")</f>
        <v>3487</v>
      </c>
      <c r="P1585" s="20" t="str" cm="1">
        <f t="array" ref="P1585">IFERROR(INDEX(tblClientes[Dividendo Mensal (R$)],INT($J1585/ROWS(tblConsorcios[Produto]))+1),"")</f>
        <v/>
      </c>
      <c r="Q1585" s="20" t="str">
        <f t="shared" si="73"/>
        <v/>
      </c>
      <c r="R1585">
        <f t="shared" si="74"/>
        <v>0</v>
      </c>
    </row>
    <row r="1586" spans="10:18" x14ac:dyDescent="0.2">
      <c r="J1586">
        <f t="shared" si="72"/>
        <v>1584</v>
      </c>
      <c r="K1586" t="str" cm="1">
        <f t="array" ref="K1586">IFERROR(INDEX(tblClientes[Cliente],INT($J1586/ROWS(tblConsorcios[Produto]))+1),"")</f>
        <v/>
      </c>
      <c r="L1586" t="str" cm="1">
        <f t="array" ref="L1586">IFERROR(INDEX(tblConsorcios[Produto],MOD($J1586,ROWS(tblConsorcios[Produto]))+1),"")</f>
        <v>Imóvel IE530 – 240m</v>
      </c>
      <c r="M1586" s="20" cm="1">
        <f t="array" ref="M1586">IFERROR(INDEX(tblConsorcios[Valor da Carta (R$)],MOD($J1586,ROWS(tblConsorcios[Produto]))+1),"")</f>
        <v>530000</v>
      </c>
      <c r="N1586" s="2" cm="1">
        <f t="array" ref="N1586">IFERROR(INDEX(tblConsorcios[Prazo (meses)],MOD($J1586,ROWS(tblConsorcios[Produto]))+1),"")</f>
        <v>240</v>
      </c>
      <c r="O1586" s="20" cm="1">
        <f t="array" ref="O1586">IFERROR(INDEX(tblConsorcios[Parcela Mensal (R$)],MOD($J1586,ROWS(tblConsorcios[Produto]))+1),"")</f>
        <v>2844.33</v>
      </c>
      <c r="P1586" s="20" t="str" cm="1">
        <f t="array" ref="P1586">IFERROR(INDEX(tblClientes[Dividendo Mensal (R$)],INT($J1586/ROWS(tblConsorcios[Produto]))+1),"")</f>
        <v/>
      </c>
      <c r="Q1586" s="20" t="str">
        <f t="shared" si="73"/>
        <v/>
      </c>
      <c r="R1586">
        <f t="shared" si="74"/>
        <v>0</v>
      </c>
    </row>
    <row r="1587" spans="10:18" x14ac:dyDescent="0.2">
      <c r="J1587">
        <f t="shared" si="72"/>
        <v>1585</v>
      </c>
      <c r="K1587" t="str" cm="1">
        <f t="array" ref="K1587">IFERROR(INDEX(tblClientes[Cliente],INT($J1587/ROWS(tblConsorcios[Produto]))+1),"")</f>
        <v/>
      </c>
      <c r="L1587" t="str" cm="1">
        <f t="array" ref="L1587">IFERROR(INDEX(tblConsorcios[Produto],MOD($J1587,ROWS(tblConsorcios[Produto]))+1),"")</f>
        <v>Imóvel IE530 – 220m</v>
      </c>
      <c r="M1587" s="20" cm="1">
        <f t="array" ref="M1587">IFERROR(INDEX(tblConsorcios[Valor da Carta (R$)],MOD($J1587,ROWS(tblConsorcios[Produto]))+1),"")</f>
        <v>530000</v>
      </c>
      <c r="N1587" s="2" cm="1">
        <f t="array" ref="N1587">IFERROR(INDEX(tblConsorcios[Prazo (meses)],MOD($J1587,ROWS(tblConsorcios[Produto]))+1),"")</f>
        <v>220</v>
      </c>
      <c r="O1587" s="20" cm="1">
        <f t="array" ref="O1587">IFERROR(INDEX(tblConsorcios[Parcela Mensal (R$)],MOD($J1587,ROWS(tblConsorcios[Produto]))+1),"")</f>
        <v>3078.82</v>
      </c>
      <c r="P1587" s="20" t="str" cm="1">
        <f t="array" ref="P1587">IFERROR(INDEX(tblClientes[Dividendo Mensal (R$)],INT($J1587/ROWS(tblConsorcios[Produto]))+1),"")</f>
        <v/>
      </c>
      <c r="Q1587" s="20" t="str">
        <f t="shared" si="73"/>
        <v/>
      </c>
      <c r="R1587">
        <f t="shared" si="74"/>
        <v>0</v>
      </c>
    </row>
    <row r="1588" spans="10:18" x14ac:dyDescent="0.2">
      <c r="J1588">
        <f t="shared" si="72"/>
        <v>1586</v>
      </c>
      <c r="K1588" t="str" cm="1">
        <f t="array" ref="K1588">IFERROR(INDEX(tblClientes[Cliente],INT($J1588/ROWS(tblConsorcios[Produto]))+1),"")</f>
        <v/>
      </c>
      <c r="L1588" t="str" cm="1">
        <f t="array" ref="L1588">IFERROR(INDEX(tblConsorcios[Produto],MOD($J1588,ROWS(tblConsorcios[Produto]))+1),"")</f>
        <v>Imóvel IE530 – 200m</v>
      </c>
      <c r="M1588" s="20" cm="1">
        <f t="array" ref="M1588">IFERROR(INDEX(tblConsorcios[Valor da Carta (R$)],MOD($J1588,ROWS(tblConsorcios[Produto]))+1),"")</f>
        <v>530000</v>
      </c>
      <c r="N1588" s="2" cm="1">
        <f t="array" ref="N1588">IFERROR(INDEX(tblConsorcios[Prazo (meses)],MOD($J1588,ROWS(tblConsorcios[Produto]))+1),"")</f>
        <v>200</v>
      </c>
      <c r="O1588" s="20" cm="1">
        <f t="array" ref="O1588">IFERROR(INDEX(tblConsorcios[Parcela Mensal (R$)],MOD($J1588,ROWS(tblConsorcios[Produto]))+1),"")</f>
        <v>3360.2</v>
      </c>
      <c r="P1588" s="20" t="str" cm="1">
        <f t="array" ref="P1588">IFERROR(INDEX(tblClientes[Dividendo Mensal (R$)],INT($J1588/ROWS(tblConsorcios[Produto]))+1),"")</f>
        <v/>
      </c>
      <c r="Q1588" s="20" t="str">
        <f t="shared" si="73"/>
        <v/>
      </c>
      <c r="R1588">
        <f t="shared" si="74"/>
        <v>0</v>
      </c>
    </row>
    <row r="1589" spans="10:18" x14ac:dyDescent="0.2">
      <c r="J1589">
        <f t="shared" si="72"/>
        <v>1587</v>
      </c>
      <c r="K1589" t="str" cm="1">
        <f t="array" ref="K1589">IFERROR(INDEX(tblClientes[Cliente],INT($J1589/ROWS(tblConsorcios[Produto]))+1),"")</f>
        <v/>
      </c>
      <c r="L1589" t="str" cm="1">
        <f t="array" ref="L1589">IFERROR(INDEX(tblConsorcios[Produto],MOD($J1589,ROWS(tblConsorcios[Produto]))+1),"")</f>
        <v>Imóvel IE500 – 240m</v>
      </c>
      <c r="M1589" s="20" cm="1">
        <f t="array" ref="M1589">IFERROR(INDEX(tblConsorcios[Valor da Carta (R$)],MOD($J1589,ROWS(tblConsorcios[Produto]))+1),"")</f>
        <v>500000</v>
      </c>
      <c r="N1589" s="2" cm="1">
        <f t="array" ref="N1589">IFERROR(INDEX(tblConsorcios[Prazo (meses)],MOD($J1589,ROWS(tblConsorcios[Produto]))+1),"")</f>
        <v>240</v>
      </c>
      <c r="O1589" s="20" cm="1">
        <f t="array" ref="O1589">IFERROR(INDEX(tblConsorcios[Parcela Mensal (R$)],MOD($J1589,ROWS(tblConsorcios[Produto]))+1),"")</f>
        <v>2683.33</v>
      </c>
      <c r="P1589" s="20" t="str" cm="1">
        <f t="array" ref="P1589">IFERROR(INDEX(tblClientes[Dividendo Mensal (R$)],INT($J1589/ROWS(tblConsorcios[Produto]))+1),"")</f>
        <v/>
      </c>
      <c r="Q1589" s="20" t="str">
        <f t="shared" si="73"/>
        <v/>
      </c>
      <c r="R1589">
        <f t="shared" si="74"/>
        <v>0</v>
      </c>
    </row>
    <row r="1590" spans="10:18" x14ac:dyDescent="0.2">
      <c r="J1590">
        <f t="shared" si="72"/>
        <v>1588</v>
      </c>
      <c r="K1590" t="str" cm="1">
        <f t="array" ref="K1590">IFERROR(INDEX(tblClientes[Cliente],INT($J1590/ROWS(tblConsorcios[Produto]))+1),"")</f>
        <v/>
      </c>
      <c r="L1590" t="str" cm="1">
        <f t="array" ref="L1590">IFERROR(INDEX(tblConsorcios[Produto],MOD($J1590,ROWS(tblConsorcios[Produto]))+1),"")</f>
        <v>Imóvel IE500 – 220m</v>
      </c>
      <c r="M1590" s="20" cm="1">
        <f t="array" ref="M1590">IFERROR(INDEX(tblConsorcios[Valor da Carta (R$)],MOD($J1590,ROWS(tblConsorcios[Produto]))+1),"")</f>
        <v>500000</v>
      </c>
      <c r="N1590" s="2" cm="1">
        <f t="array" ref="N1590">IFERROR(INDEX(tblConsorcios[Prazo (meses)],MOD($J1590,ROWS(tblConsorcios[Produto]))+1),"")</f>
        <v>220</v>
      </c>
      <c r="O1590" s="20" cm="1">
        <f t="array" ref="O1590">IFERROR(INDEX(tblConsorcios[Parcela Mensal (R$)],MOD($J1590,ROWS(tblConsorcios[Produto]))+1),"")</f>
        <v>2904.55</v>
      </c>
      <c r="P1590" s="20" t="str" cm="1">
        <f t="array" ref="P1590">IFERROR(INDEX(tblClientes[Dividendo Mensal (R$)],INT($J1590/ROWS(tblConsorcios[Produto]))+1),"")</f>
        <v/>
      </c>
      <c r="Q1590" s="20" t="str">
        <f t="shared" si="73"/>
        <v/>
      </c>
      <c r="R1590">
        <f t="shared" si="74"/>
        <v>0</v>
      </c>
    </row>
    <row r="1591" spans="10:18" x14ac:dyDescent="0.2">
      <c r="J1591">
        <f t="shared" si="72"/>
        <v>1589</v>
      </c>
      <c r="K1591" t="str" cm="1">
        <f t="array" ref="K1591">IFERROR(INDEX(tblClientes[Cliente],INT($J1591/ROWS(tblConsorcios[Produto]))+1),"")</f>
        <v/>
      </c>
      <c r="L1591" t="str" cm="1">
        <f t="array" ref="L1591">IFERROR(INDEX(tblConsorcios[Produto],MOD($J1591,ROWS(tblConsorcios[Produto]))+1),"")</f>
        <v>Imóvel IE500 – 200m</v>
      </c>
      <c r="M1591" s="20" cm="1">
        <f t="array" ref="M1591">IFERROR(INDEX(tblConsorcios[Valor da Carta (R$)],MOD($J1591,ROWS(tblConsorcios[Produto]))+1),"")</f>
        <v>500000</v>
      </c>
      <c r="N1591" s="2" cm="1">
        <f t="array" ref="N1591">IFERROR(INDEX(tblConsorcios[Prazo (meses)],MOD($J1591,ROWS(tblConsorcios[Produto]))+1),"")</f>
        <v>200</v>
      </c>
      <c r="O1591" s="20" cm="1">
        <f t="array" ref="O1591">IFERROR(INDEX(tblConsorcios[Parcela Mensal (R$)],MOD($J1591,ROWS(tblConsorcios[Produto]))+1),"")</f>
        <v>3170</v>
      </c>
      <c r="P1591" s="20" t="str" cm="1">
        <f t="array" ref="P1591">IFERROR(INDEX(tblClientes[Dividendo Mensal (R$)],INT($J1591/ROWS(tblConsorcios[Produto]))+1),"")</f>
        <v/>
      </c>
      <c r="Q1591" s="20" t="str">
        <f t="shared" si="73"/>
        <v/>
      </c>
      <c r="R1591">
        <f t="shared" si="74"/>
        <v>0</v>
      </c>
    </row>
    <row r="1592" spans="10:18" x14ac:dyDescent="0.2">
      <c r="J1592">
        <f t="shared" si="72"/>
        <v>1590</v>
      </c>
      <c r="K1592" t="str" cm="1">
        <f t="array" ref="K1592">IFERROR(INDEX(tblClientes[Cliente],INT($J1592/ROWS(tblConsorcios[Produto]))+1),"")</f>
        <v/>
      </c>
      <c r="L1592" t="str" cm="1">
        <f t="array" ref="L1592">IFERROR(INDEX(tblConsorcios[Produto],MOD($J1592,ROWS(tblConsorcios[Produto]))+1),"")</f>
        <v>Imóvel IE480 – 240m</v>
      </c>
      <c r="M1592" s="20" cm="1">
        <f t="array" ref="M1592">IFERROR(INDEX(tblConsorcios[Valor da Carta (R$)],MOD($J1592,ROWS(tblConsorcios[Produto]))+1),"")</f>
        <v>480000</v>
      </c>
      <c r="N1592" s="2" cm="1">
        <f t="array" ref="N1592">IFERROR(INDEX(tblConsorcios[Prazo (meses)],MOD($J1592,ROWS(tblConsorcios[Produto]))+1),"")</f>
        <v>240</v>
      </c>
      <c r="O1592" s="20" cm="1">
        <f t="array" ref="O1592">IFERROR(INDEX(tblConsorcios[Parcela Mensal (R$)],MOD($J1592,ROWS(tblConsorcios[Produto]))+1),"")</f>
        <v>2576</v>
      </c>
      <c r="P1592" s="20" t="str" cm="1">
        <f t="array" ref="P1592">IFERROR(INDEX(tblClientes[Dividendo Mensal (R$)],INT($J1592/ROWS(tblConsorcios[Produto]))+1),"")</f>
        <v/>
      </c>
      <c r="Q1592" s="20" t="str">
        <f t="shared" si="73"/>
        <v/>
      </c>
      <c r="R1592">
        <f t="shared" si="74"/>
        <v>0</v>
      </c>
    </row>
    <row r="1593" spans="10:18" x14ac:dyDescent="0.2">
      <c r="J1593">
        <f t="shared" si="72"/>
        <v>1591</v>
      </c>
      <c r="K1593" t="str" cm="1">
        <f t="array" ref="K1593">IFERROR(INDEX(tblClientes[Cliente],INT($J1593/ROWS(tblConsorcios[Produto]))+1),"")</f>
        <v/>
      </c>
      <c r="L1593" t="str" cm="1">
        <f t="array" ref="L1593">IFERROR(INDEX(tblConsorcios[Produto],MOD($J1593,ROWS(tblConsorcios[Produto]))+1),"")</f>
        <v>Imóvel IE480 – 220m</v>
      </c>
      <c r="M1593" s="20" cm="1">
        <f t="array" ref="M1593">IFERROR(INDEX(tblConsorcios[Valor da Carta (R$)],MOD($J1593,ROWS(tblConsorcios[Produto]))+1),"")</f>
        <v>480000</v>
      </c>
      <c r="N1593" s="2" cm="1">
        <f t="array" ref="N1593">IFERROR(INDEX(tblConsorcios[Prazo (meses)],MOD($J1593,ROWS(tblConsorcios[Produto]))+1),"")</f>
        <v>220</v>
      </c>
      <c r="O1593" s="20" cm="1">
        <f t="array" ref="O1593">IFERROR(INDEX(tblConsorcios[Parcela Mensal (R$)],MOD($J1593,ROWS(tblConsorcios[Produto]))+1),"")</f>
        <v>2788.36</v>
      </c>
      <c r="P1593" s="20" t="str" cm="1">
        <f t="array" ref="P1593">IFERROR(INDEX(tblClientes[Dividendo Mensal (R$)],INT($J1593/ROWS(tblConsorcios[Produto]))+1),"")</f>
        <v/>
      </c>
      <c r="Q1593" s="20" t="str">
        <f t="shared" si="73"/>
        <v/>
      </c>
      <c r="R1593">
        <f t="shared" si="74"/>
        <v>0</v>
      </c>
    </row>
    <row r="1594" spans="10:18" x14ac:dyDescent="0.2">
      <c r="J1594">
        <f t="shared" si="72"/>
        <v>1592</v>
      </c>
      <c r="K1594" t="str" cm="1">
        <f t="array" ref="K1594">IFERROR(INDEX(tblClientes[Cliente],INT($J1594/ROWS(tblConsorcios[Produto]))+1),"")</f>
        <v/>
      </c>
      <c r="L1594" t="str" cm="1">
        <f t="array" ref="L1594">IFERROR(INDEX(tblConsorcios[Produto],MOD($J1594,ROWS(tblConsorcios[Produto]))+1),"")</f>
        <v>Imóvel IE480 – 200m</v>
      </c>
      <c r="M1594" s="20" cm="1">
        <f t="array" ref="M1594">IFERROR(INDEX(tblConsorcios[Valor da Carta (R$)],MOD($J1594,ROWS(tblConsorcios[Produto]))+1),"")</f>
        <v>480000</v>
      </c>
      <c r="N1594" s="2" cm="1">
        <f t="array" ref="N1594">IFERROR(INDEX(tblConsorcios[Prazo (meses)],MOD($J1594,ROWS(tblConsorcios[Produto]))+1),"")</f>
        <v>200</v>
      </c>
      <c r="O1594" s="20" cm="1">
        <f t="array" ref="O1594">IFERROR(INDEX(tblConsorcios[Parcela Mensal (R$)],MOD($J1594,ROWS(tblConsorcios[Produto]))+1),"")</f>
        <v>3043.2</v>
      </c>
      <c r="P1594" s="20" t="str" cm="1">
        <f t="array" ref="P1594">IFERROR(INDEX(tblClientes[Dividendo Mensal (R$)],INT($J1594/ROWS(tblConsorcios[Produto]))+1),"")</f>
        <v/>
      </c>
      <c r="Q1594" s="20" t="str">
        <f t="shared" si="73"/>
        <v/>
      </c>
      <c r="R1594">
        <f t="shared" si="74"/>
        <v>0</v>
      </c>
    </row>
    <row r="1595" spans="10:18" x14ac:dyDescent="0.2">
      <c r="J1595">
        <f t="shared" si="72"/>
        <v>1593</v>
      </c>
      <c r="K1595" t="str" cm="1">
        <f t="array" ref="K1595">IFERROR(INDEX(tblClientes[Cliente],INT($J1595/ROWS(tblConsorcios[Produto]))+1),"")</f>
        <v/>
      </c>
      <c r="L1595" t="str" cm="1">
        <f t="array" ref="L1595">IFERROR(INDEX(tblConsorcios[Produto],MOD($J1595,ROWS(tblConsorcios[Produto]))+1),"")</f>
        <v>Imóvel IE450 – 240m</v>
      </c>
      <c r="M1595" s="20" cm="1">
        <f t="array" ref="M1595">IFERROR(INDEX(tblConsorcios[Valor da Carta (R$)],MOD($J1595,ROWS(tblConsorcios[Produto]))+1),"")</f>
        <v>450000</v>
      </c>
      <c r="N1595" s="2" cm="1">
        <f t="array" ref="N1595">IFERROR(INDEX(tblConsorcios[Prazo (meses)],MOD($J1595,ROWS(tblConsorcios[Produto]))+1),"")</f>
        <v>240</v>
      </c>
      <c r="O1595" s="20" cm="1">
        <f t="array" ref="O1595">IFERROR(INDEX(tblConsorcios[Parcela Mensal (R$)],MOD($J1595,ROWS(tblConsorcios[Produto]))+1),"")</f>
        <v>2415</v>
      </c>
      <c r="P1595" s="20" t="str" cm="1">
        <f t="array" ref="P1595">IFERROR(INDEX(tblClientes[Dividendo Mensal (R$)],INT($J1595/ROWS(tblConsorcios[Produto]))+1),"")</f>
        <v/>
      </c>
      <c r="Q1595" s="20" t="str">
        <f t="shared" si="73"/>
        <v/>
      </c>
      <c r="R1595">
        <f t="shared" si="74"/>
        <v>0</v>
      </c>
    </row>
    <row r="1596" spans="10:18" x14ac:dyDescent="0.2">
      <c r="J1596">
        <f t="shared" si="72"/>
        <v>1594</v>
      </c>
      <c r="K1596" t="str" cm="1">
        <f t="array" ref="K1596">IFERROR(INDEX(tblClientes[Cliente],INT($J1596/ROWS(tblConsorcios[Produto]))+1),"")</f>
        <v/>
      </c>
      <c r="L1596" t="str" cm="1">
        <f t="array" ref="L1596">IFERROR(INDEX(tblConsorcios[Produto],MOD($J1596,ROWS(tblConsorcios[Produto]))+1),"")</f>
        <v>Imóvel IE450 – 220m</v>
      </c>
      <c r="M1596" s="20" cm="1">
        <f t="array" ref="M1596">IFERROR(INDEX(tblConsorcios[Valor da Carta (R$)],MOD($J1596,ROWS(tblConsorcios[Produto]))+1),"")</f>
        <v>450000</v>
      </c>
      <c r="N1596" s="2" cm="1">
        <f t="array" ref="N1596">IFERROR(INDEX(tblConsorcios[Prazo (meses)],MOD($J1596,ROWS(tblConsorcios[Produto]))+1),"")</f>
        <v>220</v>
      </c>
      <c r="O1596" s="20" cm="1">
        <f t="array" ref="O1596">IFERROR(INDEX(tblConsorcios[Parcela Mensal (R$)],MOD($J1596,ROWS(tblConsorcios[Produto]))+1),"")</f>
        <v>2614.09</v>
      </c>
      <c r="P1596" s="20" t="str" cm="1">
        <f t="array" ref="P1596">IFERROR(INDEX(tblClientes[Dividendo Mensal (R$)],INT($J1596/ROWS(tblConsorcios[Produto]))+1),"")</f>
        <v/>
      </c>
      <c r="Q1596" s="20" t="str">
        <f t="shared" si="73"/>
        <v/>
      </c>
      <c r="R1596">
        <f t="shared" si="74"/>
        <v>0</v>
      </c>
    </row>
    <row r="1597" spans="10:18" x14ac:dyDescent="0.2">
      <c r="J1597">
        <f t="shared" si="72"/>
        <v>1595</v>
      </c>
      <c r="K1597" t="str" cm="1">
        <f t="array" ref="K1597">IFERROR(INDEX(tblClientes[Cliente],INT($J1597/ROWS(tblConsorcios[Produto]))+1),"")</f>
        <v/>
      </c>
      <c r="L1597" t="str" cm="1">
        <f t="array" ref="L1597">IFERROR(INDEX(tblConsorcios[Produto],MOD($J1597,ROWS(tblConsorcios[Produto]))+1),"")</f>
        <v>Imóvel IE450 – 200m</v>
      </c>
      <c r="M1597" s="20" cm="1">
        <f t="array" ref="M1597">IFERROR(INDEX(tblConsorcios[Valor da Carta (R$)],MOD($J1597,ROWS(tblConsorcios[Produto]))+1),"")</f>
        <v>450000</v>
      </c>
      <c r="N1597" s="2" cm="1">
        <f t="array" ref="N1597">IFERROR(INDEX(tblConsorcios[Prazo (meses)],MOD($J1597,ROWS(tblConsorcios[Produto]))+1),"")</f>
        <v>200</v>
      </c>
      <c r="O1597" s="20" cm="1">
        <f t="array" ref="O1597">IFERROR(INDEX(tblConsorcios[Parcela Mensal (R$)],MOD($J1597,ROWS(tblConsorcios[Produto]))+1),"")</f>
        <v>2853</v>
      </c>
      <c r="P1597" s="20" t="str" cm="1">
        <f t="array" ref="P1597">IFERROR(INDEX(tblClientes[Dividendo Mensal (R$)],INT($J1597/ROWS(tblConsorcios[Produto]))+1),"")</f>
        <v/>
      </c>
      <c r="Q1597" s="20" t="str">
        <f t="shared" si="73"/>
        <v/>
      </c>
      <c r="R1597">
        <f t="shared" si="74"/>
        <v>0</v>
      </c>
    </row>
    <row r="1598" spans="10:18" x14ac:dyDescent="0.2">
      <c r="J1598">
        <f t="shared" si="72"/>
        <v>1596</v>
      </c>
      <c r="K1598" t="str" cm="1">
        <f t="array" ref="K1598">IFERROR(INDEX(tblClientes[Cliente],INT($J1598/ROWS(tblConsorcios[Produto]))+1),"")</f>
        <v/>
      </c>
      <c r="L1598" t="str" cm="1">
        <f t="array" ref="L1598">IFERROR(INDEX(tblConsorcios[Produto],MOD($J1598,ROWS(tblConsorcios[Produto]))+1),"")</f>
        <v>Imóvel IE430 – 240m</v>
      </c>
      <c r="M1598" s="20" cm="1">
        <f t="array" ref="M1598">IFERROR(INDEX(tblConsorcios[Valor da Carta (R$)],MOD($J1598,ROWS(tblConsorcios[Produto]))+1),"")</f>
        <v>430000</v>
      </c>
      <c r="N1598" s="2" cm="1">
        <f t="array" ref="N1598">IFERROR(INDEX(tblConsorcios[Prazo (meses)],MOD($J1598,ROWS(tblConsorcios[Produto]))+1),"")</f>
        <v>240</v>
      </c>
      <c r="O1598" s="20" cm="1">
        <f t="array" ref="O1598">IFERROR(INDEX(tblConsorcios[Parcela Mensal (R$)],MOD($J1598,ROWS(tblConsorcios[Produto]))+1),"")</f>
        <v>2307.67</v>
      </c>
      <c r="P1598" s="20" t="str" cm="1">
        <f t="array" ref="P1598">IFERROR(INDEX(tblClientes[Dividendo Mensal (R$)],INT($J1598/ROWS(tblConsorcios[Produto]))+1),"")</f>
        <v/>
      </c>
      <c r="Q1598" s="20" t="str">
        <f t="shared" si="73"/>
        <v/>
      </c>
      <c r="R1598">
        <f t="shared" si="74"/>
        <v>0</v>
      </c>
    </row>
    <row r="1599" spans="10:18" x14ac:dyDescent="0.2">
      <c r="J1599">
        <f t="shared" si="72"/>
        <v>1597</v>
      </c>
      <c r="K1599" t="str" cm="1">
        <f t="array" ref="K1599">IFERROR(INDEX(tblClientes[Cliente],INT($J1599/ROWS(tblConsorcios[Produto]))+1),"")</f>
        <v/>
      </c>
      <c r="L1599" t="str" cm="1">
        <f t="array" ref="L1599">IFERROR(INDEX(tblConsorcios[Produto],MOD($J1599,ROWS(tblConsorcios[Produto]))+1),"")</f>
        <v>Imóvel IE430 – 220m</v>
      </c>
      <c r="M1599" s="20" cm="1">
        <f t="array" ref="M1599">IFERROR(INDEX(tblConsorcios[Valor da Carta (R$)],MOD($J1599,ROWS(tblConsorcios[Produto]))+1),"")</f>
        <v>430000</v>
      </c>
      <c r="N1599" s="2" cm="1">
        <f t="array" ref="N1599">IFERROR(INDEX(tblConsorcios[Prazo (meses)],MOD($J1599,ROWS(tblConsorcios[Produto]))+1),"")</f>
        <v>220</v>
      </c>
      <c r="O1599" s="20" cm="1">
        <f t="array" ref="O1599">IFERROR(INDEX(tblConsorcios[Parcela Mensal (R$)],MOD($J1599,ROWS(tblConsorcios[Produto]))+1),"")</f>
        <v>2497.91</v>
      </c>
      <c r="P1599" s="20" t="str" cm="1">
        <f t="array" ref="P1599">IFERROR(INDEX(tblClientes[Dividendo Mensal (R$)],INT($J1599/ROWS(tblConsorcios[Produto]))+1),"")</f>
        <v/>
      </c>
      <c r="Q1599" s="20" t="str">
        <f t="shared" si="73"/>
        <v/>
      </c>
      <c r="R1599">
        <f t="shared" si="74"/>
        <v>0</v>
      </c>
    </row>
    <row r="1600" spans="10:18" x14ac:dyDescent="0.2">
      <c r="J1600">
        <f t="shared" si="72"/>
        <v>1598</v>
      </c>
      <c r="K1600" t="str" cm="1">
        <f t="array" ref="K1600">IFERROR(INDEX(tblClientes[Cliente],INT($J1600/ROWS(tblConsorcios[Produto]))+1),"")</f>
        <v/>
      </c>
      <c r="L1600" t="str" cm="1">
        <f t="array" ref="L1600">IFERROR(INDEX(tblConsorcios[Produto],MOD($J1600,ROWS(tblConsorcios[Produto]))+1),"")</f>
        <v>Imóvel IE430 – 200m</v>
      </c>
      <c r="M1600" s="20" cm="1">
        <f t="array" ref="M1600">IFERROR(INDEX(tblConsorcios[Valor da Carta (R$)],MOD($J1600,ROWS(tblConsorcios[Produto]))+1),"")</f>
        <v>430000</v>
      </c>
      <c r="N1600" s="2" cm="1">
        <f t="array" ref="N1600">IFERROR(INDEX(tblConsorcios[Prazo (meses)],MOD($J1600,ROWS(tblConsorcios[Produto]))+1),"")</f>
        <v>200</v>
      </c>
      <c r="O1600" s="20" cm="1">
        <f t="array" ref="O1600">IFERROR(INDEX(tblConsorcios[Parcela Mensal (R$)],MOD($J1600,ROWS(tblConsorcios[Produto]))+1),"")</f>
        <v>2726.2</v>
      </c>
      <c r="P1600" s="20" t="str" cm="1">
        <f t="array" ref="P1600">IFERROR(INDEX(tblClientes[Dividendo Mensal (R$)],INT($J1600/ROWS(tblConsorcios[Produto]))+1),"")</f>
        <v/>
      </c>
      <c r="Q1600" s="20" t="str">
        <f t="shared" si="73"/>
        <v/>
      </c>
      <c r="R1600">
        <f t="shared" si="74"/>
        <v>0</v>
      </c>
    </row>
    <row r="1601" spans="10:18" x14ac:dyDescent="0.2">
      <c r="J1601">
        <f t="shared" si="72"/>
        <v>1599</v>
      </c>
      <c r="K1601" t="str" cm="1">
        <f t="array" ref="K1601">IFERROR(INDEX(tblClientes[Cliente],INT($J1601/ROWS(tblConsorcios[Produto]))+1),"")</f>
        <v/>
      </c>
      <c r="L1601" t="str" cm="1">
        <f t="array" ref="L1601">IFERROR(INDEX(tblConsorcios[Produto],MOD($J1601,ROWS(tblConsorcios[Produto]))+1),"")</f>
        <v>Imóvel IE400 – 240m</v>
      </c>
      <c r="M1601" s="20" cm="1">
        <f t="array" ref="M1601">IFERROR(INDEX(tblConsorcios[Valor da Carta (R$)],MOD($J1601,ROWS(tblConsorcios[Produto]))+1),"")</f>
        <v>400000</v>
      </c>
      <c r="N1601" s="2" cm="1">
        <f t="array" ref="N1601">IFERROR(INDEX(tblConsorcios[Prazo (meses)],MOD($J1601,ROWS(tblConsorcios[Produto]))+1),"")</f>
        <v>240</v>
      </c>
      <c r="O1601" s="20" cm="1">
        <f t="array" ref="O1601">IFERROR(INDEX(tblConsorcios[Parcela Mensal (R$)],MOD($J1601,ROWS(tblConsorcios[Produto]))+1),"")</f>
        <v>2146.67</v>
      </c>
      <c r="P1601" s="20" t="str" cm="1">
        <f t="array" ref="P1601">IFERROR(INDEX(tblClientes[Dividendo Mensal (R$)],INT($J1601/ROWS(tblConsorcios[Produto]))+1),"")</f>
        <v/>
      </c>
      <c r="Q1601" s="20" t="str">
        <f t="shared" si="73"/>
        <v/>
      </c>
      <c r="R1601">
        <f t="shared" si="74"/>
        <v>0</v>
      </c>
    </row>
    <row r="1602" spans="10:18" x14ac:dyDescent="0.2">
      <c r="J1602">
        <f t="shared" si="72"/>
        <v>1600</v>
      </c>
      <c r="K1602" t="str" cm="1">
        <f t="array" ref="K1602">IFERROR(INDEX(tblClientes[Cliente],INT($J1602/ROWS(tblConsorcios[Produto]))+1),"")</f>
        <v/>
      </c>
      <c r="L1602" t="str" cm="1">
        <f t="array" ref="L1602">IFERROR(INDEX(tblConsorcios[Produto],MOD($J1602,ROWS(tblConsorcios[Produto]))+1),"")</f>
        <v>Imóvel IE400 – 220m</v>
      </c>
      <c r="M1602" s="20" cm="1">
        <f t="array" ref="M1602">IFERROR(INDEX(tblConsorcios[Valor da Carta (R$)],MOD($J1602,ROWS(tblConsorcios[Produto]))+1),"")</f>
        <v>400000</v>
      </c>
      <c r="N1602" s="2" cm="1">
        <f t="array" ref="N1602">IFERROR(INDEX(tblConsorcios[Prazo (meses)],MOD($J1602,ROWS(tblConsorcios[Produto]))+1),"")</f>
        <v>220</v>
      </c>
      <c r="O1602" s="20" cm="1">
        <f t="array" ref="O1602">IFERROR(INDEX(tblConsorcios[Parcela Mensal (R$)],MOD($J1602,ROWS(tblConsorcios[Produto]))+1),"")</f>
        <v>2323.64</v>
      </c>
      <c r="P1602" s="20" t="str" cm="1">
        <f t="array" ref="P1602">IFERROR(INDEX(tblClientes[Dividendo Mensal (R$)],INT($J1602/ROWS(tblConsorcios[Produto]))+1),"")</f>
        <v/>
      </c>
      <c r="Q1602" s="20" t="str">
        <f t="shared" si="73"/>
        <v/>
      </c>
      <c r="R1602">
        <f t="shared" si="74"/>
        <v>0</v>
      </c>
    </row>
    <row r="1603" spans="10:18" x14ac:dyDescent="0.2">
      <c r="J1603">
        <f t="shared" ref="J1603:J1666" si="75">ROW()-2</f>
        <v>1601</v>
      </c>
      <c r="K1603" t="str" cm="1">
        <f t="array" ref="K1603">IFERROR(INDEX(tblClientes[Cliente],INT($J1603/ROWS(tblConsorcios[Produto]))+1),"")</f>
        <v/>
      </c>
      <c r="L1603" t="str" cm="1">
        <f t="array" ref="L1603">IFERROR(INDEX(tblConsorcios[Produto],MOD($J1603,ROWS(tblConsorcios[Produto]))+1),"")</f>
        <v>Imóvel IE400 – 200m</v>
      </c>
      <c r="M1603" s="20" cm="1">
        <f t="array" ref="M1603">IFERROR(INDEX(tblConsorcios[Valor da Carta (R$)],MOD($J1603,ROWS(tblConsorcios[Produto]))+1),"")</f>
        <v>400000</v>
      </c>
      <c r="N1603" s="2" cm="1">
        <f t="array" ref="N1603">IFERROR(INDEX(tblConsorcios[Prazo (meses)],MOD($J1603,ROWS(tblConsorcios[Produto]))+1),"")</f>
        <v>200</v>
      </c>
      <c r="O1603" s="20" cm="1">
        <f t="array" ref="O1603">IFERROR(INDEX(tblConsorcios[Parcela Mensal (R$)],MOD($J1603,ROWS(tblConsorcios[Produto]))+1),"")</f>
        <v>2536</v>
      </c>
      <c r="P1603" s="20" t="str" cm="1">
        <f t="array" ref="P1603">IFERROR(INDEX(tblClientes[Dividendo Mensal (R$)],INT($J1603/ROWS(tblConsorcios[Produto]))+1),"")</f>
        <v/>
      </c>
      <c r="Q1603" s="20" t="str">
        <f t="shared" ref="Q1603:Q1666" si="76">IF(AND(ISNUMBER(O1603),ISNUMBER(P1603)),P1603-O1603,"")</f>
        <v/>
      </c>
      <c r="R1603">
        <f t="shared" ref="R1603:R1666" si="77">IF(AND(ISNUMBER(O1603),ISNUMBER(P1603),O1603&lt;=P1603),1,0)</f>
        <v>0</v>
      </c>
    </row>
    <row r="1604" spans="10:18" x14ac:dyDescent="0.2">
      <c r="J1604">
        <f t="shared" si="75"/>
        <v>1602</v>
      </c>
      <c r="K1604" t="str" cm="1">
        <f t="array" ref="K1604">IFERROR(INDEX(tblClientes[Cliente],INT($J1604/ROWS(tblConsorcios[Produto]))+1),"")</f>
        <v/>
      </c>
      <c r="L1604" t="str" cm="1">
        <f t="array" ref="L1604">IFERROR(INDEX(tblConsorcios[Produto],MOD($J1604,ROWS(tblConsorcios[Produto]))+1),"")</f>
        <v>Imóvel IE380 – 240m</v>
      </c>
      <c r="M1604" s="20" cm="1">
        <f t="array" ref="M1604">IFERROR(INDEX(tblConsorcios[Valor da Carta (R$)],MOD($J1604,ROWS(tblConsorcios[Produto]))+1),"")</f>
        <v>380000</v>
      </c>
      <c r="N1604" s="2" cm="1">
        <f t="array" ref="N1604">IFERROR(INDEX(tblConsorcios[Prazo (meses)],MOD($J1604,ROWS(tblConsorcios[Produto]))+1),"")</f>
        <v>240</v>
      </c>
      <c r="O1604" s="20" cm="1">
        <f t="array" ref="O1604">IFERROR(INDEX(tblConsorcios[Parcela Mensal (R$)],MOD($J1604,ROWS(tblConsorcios[Produto]))+1),"")</f>
        <v>2039.33</v>
      </c>
      <c r="P1604" s="20" t="str" cm="1">
        <f t="array" ref="P1604">IFERROR(INDEX(tblClientes[Dividendo Mensal (R$)],INT($J1604/ROWS(tblConsorcios[Produto]))+1),"")</f>
        <v/>
      </c>
      <c r="Q1604" s="20" t="str">
        <f t="shared" si="76"/>
        <v/>
      </c>
      <c r="R1604">
        <f t="shared" si="77"/>
        <v>0</v>
      </c>
    </row>
    <row r="1605" spans="10:18" x14ac:dyDescent="0.2">
      <c r="J1605">
        <f t="shared" si="75"/>
        <v>1603</v>
      </c>
      <c r="K1605" t="str" cm="1">
        <f t="array" ref="K1605">IFERROR(INDEX(tblClientes[Cliente],INT($J1605/ROWS(tblConsorcios[Produto]))+1),"")</f>
        <v/>
      </c>
      <c r="L1605" t="str" cm="1">
        <f t="array" ref="L1605">IFERROR(INDEX(tblConsorcios[Produto],MOD($J1605,ROWS(tblConsorcios[Produto]))+1),"")</f>
        <v>Imóvel IE380 – 220m</v>
      </c>
      <c r="M1605" s="20" cm="1">
        <f t="array" ref="M1605">IFERROR(INDEX(tblConsorcios[Valor da Carta (R$)],MOD($J1605,ROWS(tblConsorcios[Produto]))+1),"")</f>
        <v>380000</v>
      </c>
      <c r="N1605" s="2" cm="1">
        <f t="array" ref="N1605">IFERROR(INDEX(tblConsorcios[Prazo (meses)],MOD($J1605,ROWS(tblConsorcios[Produto]))+1),"")</f>
        <v>220</v>
      </c>
      <c r="O1605" s="20" cm="1">
        <f t="array" ref="O1605">IFERROR(INDEX(tblConsorcios[Parcela Mensal (R$)],MOD($J1605,ROWS(tblConsorcios[Produto]))+1),"")</f>
        <v>2207.4499999999998</v>
      </c>
      <c r="P1605" s="20" t="str" cm="1">
        <f t="array" ref="P1605">IFERROR(INDEX(tblClientes[Dividendo Mensal (R$)],INT($J1605/ROWS(tblConsorcios[Produto]))+1),"")</f>
        <v/>
      </c>
      <c r="Q1605" s="20" t="str">
        <f t="shared" si="76"/>
        <v/>
      </c>
      <c r="R1605">
        <f t="shared" si="77"/>
        <v>0</v>
      </c>
    </row>
    <row r="1606" spans="10:18" x14ac:dyDescent="0.2">
      <c r="J1606">
        <f t="shared" si="75"/>
        <v>1604</v>
      </c>
      <c r="K1606" t="str" cm="1">
        <f t="array" ref="K1606">IFERROR(INDEX(tblClientes[Cliente],INT($J1606/ROWS(tblConsorcios[Produto]))+1),"")</f>
        <v/>
      </c>
      <c r="L1606" t="str" cm="1">
        <f t="array" ref="L1606">IFERROR(INDEX(tblConsorcios[Produto],MOD($J1606,ROWS(tblConsorcios[Produto]))+1),"")</f>
        <v>Imóvel IE380 – 200m</v>
      </c>
      <c r="M1606" s="20" cm="1">
        <f t="array" ref="M1606">IFERROR(INDEX(tblConsorcios[Valor da Carta (R$)],MOD($J1606,ROWS(tblConsorcios[Produto]))+1),"")</f>
        <v>380000</v>
      </c>
      <c r="N1606" s="2" cm="1">
        <f t="array" ref="N1606">IFERROR(INDEX(tblConsorcios[Prazo (meses)],MOD($J1606,ROWS(tblConsorcios[Produto]))+1),"")</f>
        <v>200</v>
      </c>
      <c r="O1606" s="20" cm="1">
        <f t="array" ref="O1606">IFERROR(INDEX(tblConsorcios[Parcela Mensal (R$)],MOD($J1606,ROWS(tblConsorcios[Produto]))+1),"")</f>
        <v>2409.1999999999998</v>
      </c>
      <c r="P1606" s="20" t="str" cm="1">
        <f t="array" ref="P1606">IFERROR(INDEX(tblClientes[Dividendo Mensal (R$)],INT($J1606/ROWS(tblConsorcios[Produto]))+1),"")</f>
        <v/>
      </c>
      <c r="Q1606" s="20" t="str">
        <f t="shared" si="76"/>
        <v/>
      </c>
      <c r="R1606">
        <f t="shared" si="77"/>
        <v>0</v>
      </c>
    </row>
    <row r="1607" spans="10:18" x14ac:dyDescent="0.2">
      <c r="J1607">
        <f t="shared" si="75"/>
        <v>1605</v>
      </c>
      <c r="K1607" t="str" cm="1">
        <f t="array" ref="K1607">IFERROR(INDEX(tblClientes[Cliente],INT($J1607/ROWS(tblConsorcios[Produto]))+1),"")</f>
        <v/>
      </c>
      <c r="L1607" t="str" cm="1">
        <f t="array" ref="L1607">IFERROR(INDEX(tblConsorcios[Produto],MOD($J1607,ROWS(tblConsorcios[Produto]))+1),"")</f>
        <v>Imóvel IE350 – 240m</v>
      </c>
      <c r="M1607" s="20" cm="1">
        <f t="array" ref="M1607">IFERROR(INDEX(tblConsorcios[Valor da Carta (R$)],MOD($J1607,ROWS(tblConsorcios[Produto]))+1),"")</f>
        <v>350000</v>
      </c>
      <c r="N1607" s="2" cm="1">
        <f t="array" ref="N1607">IFERROR(INDEX(tblConsorcios[Prazo (meses)],MOD($J1607,ROWS(tblConsorcios[Produto]))+1),"")</f>
        <v>240</v>
      </c>
      <c r="O1607" s="20" cm="1">
        <f t="array" ref="O1607">IFERROR(INDEX(tblConsorcios[Parcela Mensal (R$)],MOD($J1607,ROWS(tblConsorcios[Produto]))+1),"")</f>
        <v>1878.33</v>
      </c>
      <c r="P1607" s="20" t="str" cm="1">
        <f t="array" ref="P1607">IFERROR(INDEX(tblClientes[Dividendo Mensal (R$)],INT($J1607/ROWS(tblConsorcios[Produto]))+1),"")</f>
        <v/>
      </c>
      <c r="Q1607" s="20" t="str">
        <f t="shared" si="76"/>
        <v/>
      </c>
      <c r="R1607">
        <f t="shared" si="77"/>
        <v>0</v>
      </c>
    </row>
    <row r="1608" spans="10:18" x14ac:dyDescent="0.2">
      <c r="J1608">
        <f t="shared" si="75"/>
        <v>1606</v>
      </c>
      <c r="K1608" t="str" cm="1">
        <f t="array" ref="K1608">IFERROR(INDEX(tblClientes[Cliente],INT($J1608/ROWS(tblConsorcios[Produto]))+1),"")</f>
        <v/>
      </c>
      <c r="L1608" t="str" cm="1">
        <f t="array" ref="L1608">IFERROR(INDEX(tblConsorcios[Produto],MOD($J1608,ROWS(tblConsorcios[Produto]))+1),"")</f>
        <v>Imóvel IE350 – 220m</v>
      </c>
      <c r="M1608" s="20" cm="1">
        <f t="array" ref="M1608">IFERROR(INDEX(tblConsorcios[Valor da Carta (R$)],MOD($J1608,ROWS(tblConsorcios[Produto]))+1),"")</f>
        <v>350000</v>
      </c>
      <c r="N1608" s="2" cm="1">
        <f t="array" ref="N1608">IFERROR(INDEX(tblConsorcios[Prazo (meses)],MOD($J1608,ROWS(tblConsorcios[Produto]))+1),"")</f>
        <v>220</v>
      </c>
      <c r="O1608" s="20" cm="1">
        <f t="array" ref="O1608">IFERROR(INDEX(tblConsorcios[Parcela Mensal (R$)],MOD($J1608,ROWS(tblConsorcios[Produto]))+1),"")</f>
        <v>2033.18</v>
      </c>
      <c r="P1608" s="20" t="str" cm="1">
        <f t="array" ref="P1608">IFERROR(INDEX(tblClientes[Dividendo Mensal (R$)],INT($J1608/ROWS(tblConsorcios[Produto]))+1),"")</f>
        <v/>
      </c>
      <c r="Q1608" s="20" t="str">
        <f t="shared" si="76"/>
        <v/>
      </c>
      <c r="R1608">
        <f t="shared" si="77"/>
        <v>0</v>
      </c>
    </row>
    <row r="1609" spans="10:18" x14ac:dyDescent="0.2">
      <c r="J1609">
        <f t="shared" si="75"/>
        <v>1607</v>
      </c>
      <c r="K1609" t="str" cm="1">
        <f t="array" ref="K1609">IFERROR(INDEX(tblClientes[Cliente],INT($J1609/ROWS(tblConsorcios[Produto]))+1),"")</f>
        <v/>
      </c>
      <c r="L1609" t="str" cm="1">
        <f t="array" ref="L1609">IFERROR(INDEX(tblConsorcios[Produto],MOD($J1609,ROWS(tblConsorcios[Produto]))+1),"")</f>
        <v>Imóvel IE350 – 200m</v>
      </c>
      <c r="M1609" s="20" cm="1">
        <f t="array" ref="M1609">IFERROR(INDEX(tblConsorcios[Valor da Carta (R$)],MOD($J1609,ROWS(tblConsorcios[Produto]))+1),"")</f>
        <v>350000</v>
      </c>
      <c r="N1609" s="2" cm="1">
        <f t="array" ref="N1609">IFERROR(INDEX(tblConsorcios[Prazo (meses)],MOD($J1609,ROWS(tblConsorcios[Produto]))+1),"")</f>
        <v>200</v>
      </c>
      <c r="O1609" s="20" cm="1">
        <f t="array" ref="O1609">IFERROR(INDEX(tblConsorcios[Parcela Mensal (R$)],MOD($J1609,ROWS(tblConsorcios[Produto]))+1),"")</f>
        <v>2219</v>
      </c>
      <c r="P1609" s="20" t="str" cm="1">
        <f t="array" ref="P1609">IFERROR(INDEX(tblClientes[Dividendo Mensal (R$)],INT($J1609/ROWS(tblConsorcios[Produto]))+1),"")</f>
        <v/>
      </c>
      <c r="Q1609" s="20" t="str">
        <f t="shared" si="76"/>
        <v/>
      </c>
      <c r="R1609">
        <f t="shared" si="77"/>
        <v>0</v>
      </c>
    </row>
    <row r="1610" spans="10:18" x14ac:dyDescent="0.2">
      <c r="J1610">
        <f t="shared" si="75"/>
        <v>1608</v>
      </c>
      <c r="K1610" t="str" cm="1">
        <f t="array" ref="K1610">IFERROR(INDEX(tblClientes[Cliente],INT($J1610/ROWS(tblConsorcios[Produto]))+1),"")</f>
        <v/>
      </c>
      <c r="L1610" t="str" cm="1">
        <f t="array" ref="L1610">IFERROR(INDEX(tblConsorcios[Produto],MOD($J1610,ROWS(tblConsorcios[Produto]))+1),"")</f>
        <v>Imóvel IE330 – 240m</v>
      </c>
      <c r="M1610" s="20" cm="1">
        <f t="array" ref="M1610">IFERROR(INDEX(tblConsorcios[Valor da Carta (R$)],MOD($J1610,ROWS(tblConsorcios[Produto]))+1),"")</f>
        <v>330000</v>
      </c>
      <c r="N1610" s="2" cm="1">
        <f t="array" ref="N1610">IFERROR(INDEX(tblConsorcios[Prazo (meses)],MOD($J1610,ROWS(tblConsorcios[Produto]))+1),"")</f>
        <v>240</v>
      </c>
      <c r="O1610" s="20" cm="1">
        <f t="array" ref="O1610">IFERROR(INDEX(tblConsorcios[Parcela Mensal (R$)],MOD($J1610,ROWS(tblConsorcios[Produto]))+1),"")</f>
        <v>1771</v>
      </c>
      <c r="P1610" s="20" t="str" cm="1">
        <f t="array" ref="P1610">IFERROR(INDEX(tblClientes[Dividendo Mensal (R$)],INT($J1610/ROWS(tblConsorcios[Produto]))+1),"")</f>
        <v/>
      </c>
      <c r="Q1610" s="20" t="str">
        <f t="shared" si="76"/>
        <v/>
      </c>
      <c r="R1610">
        <f t="shared" si="77"/>
        <v>0</v>
      </c>
    </row>
    <row r="1611" spans="10:18" x14ac:dyDescent="0.2">
      <c r="J1611">
        <f t="shared" si="75"/>
        <v>1609</v>
      </c>
      <c r="K1611" t="str" cm="1">
        <f t="array" ref="K1611">IFERROR(INDEX(tblClientes[Cliente],INT($J1611/ROWS(tblConsorcios[Produto]))+1),"")</f>
        <v/>
      </c>
      <c r="L1611" t="str" cm="1">
        <f t="array" ref="L1611">IFERROR(INDEX(tblConsorcios[Produto],MOD($J1611,ROWS(tblConsorcios[Produto]))+1),"")</f>
        <v>Imóvel IE330 – 220m</v>
      </c>
      <c r="M1611" s="20" cm="1">
        <f t="array" ref="M1611">IFERROR(INDEX(tblConsorcios[Valor da Carta (R$)],MOD($J1611,ROWS(tblConsorcios[Produto]))+1),"")</f>
        <v>330000</v>
      </c>
      <c r="N1611" s="2" cm="1">
        <f t="array" ref="N1611">IFERROR(INDEX(tblConsorcios[Prazo (meses)],MOD($J1611,ROWS(tblConsorcios[Produto]))+1),"")</f>
        <v>220</v>
      </c>
      <c r="O1611" s="20" cm="1">
        <f t="array" ref="O1611">IFERROR(INDEX(tblConsorcios[Parcela Mensal (R$)],MOD($J1611,ROWS(tblConsorcios[Produto]))+1),"")</f>
        <v>1917</v>
      </c>
      <c r="P1611" s="20" t="str" cm="1">
        <f t="array" ref="P1611">IFERROR(INDEX(tblClientes[Dividendo Mensal (R$)],INT($J1611/ROWS(tblConsorcios[Produto]))+1),"")</f>
        <v/>
      </c>
      <c r="Q1611" s="20" t="str">
        <f t="shared" si="76"/>
        <v/>
      </c>
      <c r="R1611">
        <f t="shared" si="77"/>
        <v>0</v>
      </c>
    </row>
    <row r="1612" spans="10:18" x14ac:dyDescent="0.2">
      <c r="J1612">
        <f t="shared" si="75"/>
        <v>1610</v>
      </c>
      <c r="K1612" t="str" cm="1">
        <f t="array" ref="K1612">IFERROR(INDEX(tblClientes[Cliente],INT($J1612/ROWS(tblConsorcios[Produto]))+1),"")</f>
        <v/>
      </c>
      <c r="L1612" t="str" cm="1">
        <f t="array" ref="L1612">IFERROR(INDEX(tblConsorcios[Produto],MOD($J1612,ROWS(tblConsorcios[Produto]))+1),"")</f>
        <v>Imóvel IE330 – 200m</v>
      </c>
      <c r="M1612" s="20" cm="1">
        <f t="array" ref="M1612">IFERROR(INDEX(tblConsorcios[Valor da Carta (R$)],MOD($J1612,ROWS(tblConsorcios[Produto]))+1),"")</f>
        <v>330000</v>
      </c>
      <c r="N1612" s="2" cm="1">
        <f t="array" ref="N1612">IFERROR(INDEX(tblConsorcios[Prazo (meses)],MOD($J1612,ROWS(tblConsorcios[Produto]))+1),"")</f>
        <v>200</v>
      </c>
      <c r="O1612" s="20" cm="1">
        <f t="array" ref="O1612">IFERROR(INDEX(tblConsorcios[Parcela Mensal (R$)],MOD($J1612,ROWS(tblConsorcios[Produto]))+1),"")</f>
        <v>2092.1999999999998</v>
      </c>
      <c r="P1612" s="20" t="str" cm="1">
        <f t="array" ref="P1612">IFERROR(INDEX(tblClientes[Dividendo Mensal (R$)],INT($J1612/ROWS(tblConsorcios[Produto]))+1),"")</f>
        <v/>
      </c>
      <c r="Q1612" s="20" t="str">
        <f t="shared" si="76"/>
        <v/>
      </c>
      <c r="R1612">
        <f t="shared" si="77"/>
        <v>0</v>
      </c>
    </row>
    <row r="1613" spans="10:18" x14ac:dyDescent="0.2">
      <c r="J1613">
        <f t="shared" si="75"/>
        <v>1611</v>
      </c>
      <c r="K1613" t="str" cm="1">
        <f t="array" ref="K1613">IFERROR(INDEX(tblClientes[Cliente],INT($J1613/ROWS(tblConsorcios[Produto]))+1),"")</f>
        <v/>
      </c>
      <c r="L1613" t="str" cm="1">
        <f t="array" ref="L1613">IFERROR(INDEX(tblConsorcios[Produto],MOD($J1613,ROWS(tblConsorcios[Produto]))+1),"")</f>
        <v>Imóvel IE300 – 240m</v>
      </c>
      <c r="M1613" s="20" cm="1">
        <f t="array" ref="M1613">IFERROR(INDEX(tblConsorcios[Valor da Carta (R$)],MOD($J1613,ROWS(tblConsorcios[Produto]))+1),"")</f>
        <v>300000</v>
      </c>
      <c r="N1613" s="2" cm="1">
        <f t="array" ref="N1613">IFERROR(INDEX(tblConsorcios[Prazo (meses)],MOD($J1613,ROWS(tblConsorcios[Produto]))+1),"")</f>
        <v>240</v>
      </c>
      <c r="O1613" s="20" cm="1">
        <f t="array" ref="O1613">IFERROR(INDEX(tblConsorcios[Parcela Mensal (R$)],MOD($J1613,ROWS(tblConsorcios[Produto]))+1),"")</f>
        <v>1610</v>
      </c>
      <c r="P1613" s="20" t="str" cm="1">
        <f t="array" ref="P1613">IFERROR(INDEX(tblClientes[Dividendo Mensal (R$)],INT($J1613/ROWS(tblConsorcios[Produto]))+1),"")</f>
        <v/>
      </c>
      <c r="Q1613" s="20" t="str">
        <f t="shared" si="76"/>
        <v/>
      </c>
      <c r="R1613">
        <f t="shared" si="77"/>
        <v>0</v>
      </c>
    </row>
    <row r="1614" spans="10:18" x14ac:dyDescent="0.2">
      <c r="J1614">
        <f t="shared" si="75"/>
        <v>1612</v>
      </c>
      <c r="K1614" t="str" cm="1">
        <f t="array" ref="K1614">IFERROR(INDEX(tblClientes[Cliente],INT($J1614/ROWS(tblConsorcios[Produto]))+1),"")</f>
        <v/>
      </c>
      <c r="L1614" t="str" cm="1">
        <f t="array" ref="L1614">IFERROR(INDEX(tblConsorcios[Produto],MOD($J1614,ROWS(tblConsorcios[Produto]))+1),"")</f>
        <v>Imóvel IE300 – 220m</v>
      </c>
      <c r="M1614" s="20" cm="1">
        <f t="array" ref="M1614">IFERROR(INDEX(tblConsorcios[Valor da Carta (R$)],MOD($J1614,ROWS(tblConsorcios[Produto]))+1),"")</f>
        <v>300000</v>
      </c>
      <c r="N1614" s="2" cm="1">
        <f t="array" ref="N1614">IFERROR(INDEX(tblConsorcios[Prazo (meses)],MOD($J1614,ROWS(tblConsorcios[Produto]))+1),"")</f>
        <v>220</v>
      </c>
      <c r="O1614" s="20" cm="1">
        <f t="array" ref="O1614">IFERROR(INDEX(tblConsorcios[Parcela Mensal (R$)],MOD($J1614,ROWS(tblConsorcios[Produto]))+1),"")</f>
        <v>1742.73</v>
      </c>
      <c r="P1614" s="20" t="str" cm="1">
        <f t="array" ref="P1614">IFERROR(INDEX(tblClientes[Dividendo Mensal (R$)],INT($J1614/ROWS(tblConsorcios[Produto]))+1),"")</f>
        <v/>
      </c>
      <c r="Q1614" s="20" t="str">
        <f t="shared" si="76"/>
        <v/>
      </c>
      <c r="R1614">
        <f t="shared" si="77"/>
        <v>0</v>
      </c>
    </row>
    <row r="1615" spans="10:18" x14ac:dyDescent="0.2">
      <c r="J1615">
        <f t="shared" si="75"/>
        <v>1613</v>
      </c>
      <c r="K1615" t="str" cm="1">
        <f t="array" ref="K1615">IFERROR(INDEX(tblClientes[Cliente],INT($J1615/ROWS(tblConsorcios[Produto]))+1),"")</f>
        <v/>
      </c>
      <c r="L1615" t="str" cm="1">
        <f t="array" ref="L1615">IFERROR(INDEX(tblConsorcios[Produto],MOD($J1615,ROWS(tblConsorcios[Produto]))+1),"")</f>
        <v>Imóvel IE300 – 200m</v>
      </c>
      <c r="M1615" s="20" cm="1">
        <f t="array" ref="M1615">IFERROR(INDEX(tblConsorcios[Valor da Carta (R$)],MOD($J1615,ROWS(tblConsorcios[Produto]))+1),"")</f>
        <v>300000</v>
      </c>
      <c r="N1615" s="2" cm="1">
        <f t="array" ref="N1615">IFERROR(INDEX(tblConsorcios[Prazo (meses)],MOD($J1615,ROWS(tblConsorcios[Produto]))+1),"")</f>
        <v>200</v>
      </c>
      <c r="O1615" s="20" cm="1">
        <f t="array" ref="O1615">IFERROR(INDEX(tblConsorcios[Parcela Mensal (R$)],MOD($J1615,ROWS(tblConsorcios[Produto]))+1),"")</f>
        <v>1902</v>
      </c>
      <c r="P1615" s="20" t="str" cm="1">
        <f t="array" ref="P1615">IFERROR(INDEX(tblClientes[Dividendo Mensal (R$)],INT($J1615/ROWS(tblConsorcios[Produto]))+1),"")</f>
        <v/>
      </c>
      <c r="Q1615" s="20" t="str">
        <f t="shared" si="76"/>
        <v/>
      </c>
      <c r="R1615">
        <f t="shared" si="77"/>
        <v>0</v>
      </c>
    </row>
    <row r="1616" spans="10:18" x14ac:dyDescent="0.2">
      <c r="J1616">
        <f t="shared" si="75"/>
        <v>1614</v>
      </c>
      <c r="K1616" t="str" cm="1">
        <f t="array" ref="K1616">IFERROR(INDEX(tblClientes[Cliente],INT($J1616/ROWS(tblConsorcios[Produto]))+1),"")</f>
        <v/>
      </c>
      <c r="L1616" t="str" cm="1">
        <f t="array" ref="L1616">IFERROR(INDEX(tblConsorcios[Produto],MOD($J1616,ROWS(tblConsorcios[Produto]))+1),"")</f>
        <v>Imóvel IE240 – 240m</v>
      </c>
      <c r="M1616" s="20" cm="1">
        <f t="array" ref="M1616">IFERROR(INDEX(tblConsorcios[Valor da Carta (R$)],MOD($J1616,ROWS(tblConsorcios[Produto]))+1),"")</f>
        <v>240000</v>
      </c>
      <c r="N1616" s="2" cm="1">
        <f t="array" ref="N1616">IFERROR(INDEX(tblConsorcios[Prazo (meses)],MOD($J1616,ROWS(tblConsorcios[Produto]))+1),"")</f>
        <v>240</v>
      </c>
      <c r="O1616" s="20" cm="1">
        <f t="array" ref="O1616">IFERROR(INDEX(tblConsorcios[Parcela Mensal (R$)],MOD($J1616,ROWS(tblConsorcios[Produto]))+1),"")</f>
        <v>1288</v>
      </c>
      <c r="P1616" s="20" t="str" cm="1">
        <f t="array" ref="P1616">IFERROR(INDEX(tblClientes[Dividendo Mensal (R$)],INT($J1616/ROWS(tblConsorcios[Produto]))+1),"")</f>
        <v/>
      </c>
      <c r="Q1616" s="20" t="str">
        <f t="shared" si="76"/>
        <v/>
      </c>
      <c r="R1616">
        <f t="shared" si="77"/>
        <v>0</v>
      </c>
    </row>
    <row r="1617" spans="10:18" x14ac:dyDescent="0.2">
      <c r="J1617">
        <f t="shared" si="75"/>
        <v>1615</v>
      </c>
      <c r="K1617" t="str" cm="1">
        <f t="array" ref="K1617">IFERROR(INDEX(tblClientes[Cliente],INT($J1617/ROWS(tblConsorcios[Produto]))+1),"")</f>
        <v/>
      </c>
      <c r="L1617" t="str" cm="1">
        <f t="array" ref="L1617">IFERROR(INDEX(tblConsorcios[Produto],MOD($J1617,ROWS(tblConsorcios[Produto]))+1),"")</f>
        <v>Imóvel IE240 – 220m</v>
      </c>
      <c r="M1617" s="20" cm="1">
        <f t="array" ref="M1617">IFERROR(INDEX(tblConsorcios[Valor da Carta (R$)],MOD($J1617,ROWS(tblConsorcios[Produto]))+1),"")</f>
        <v>240000</v>
      </c>
      <c r="N1617" s="2" cm="1">
        <f t="array" ref="N1617">IFERROR(INDEX(tblConsorcios[Prazo (meses)],MOD($J1617,ROWS(tblConsorcios[Produto]))+1),"")</f>
        <v>220</v>
      </c>
      <c r="O1617" s="20" cm="1">
        <f t="array" ref="O1617">IFERROR(INDEX(tblConsorcios[Parcela Mensal (R$)],MOD($J1617,ROWS(tblConsorcios[Produto]))+1),"")</f>
        <v>1394.18</v>
      </c>
      <c r="P1617" s="20" t="str" cm="1">
        <f t="array" ref="P1617">IFERROR(INDEX(tblClientes[Dividendo Mensal (R$)],INT($J1617/ROWS(tblConsorcios[Produto]))+1),"")</f>
        <v/>
      </c>
      <c r="Q1617" s="20" t="str">
        <f t="shared" si="76"/>
        <v/>
      </c>
      <c r="R1617">
        <f t="shared" si="77"/>
        <v>0</v>
      </c>
    </row>
    <row r="1618" spans="10:18" x14ac:dyDescent="0.2">
      <c r="J1618">
        <f t="shared" si="75"/>
        <v>1616</v>
      </c>
      <c r="K1618" t="str" cm="1">
        <f t="array" ref="K1618">IFERROR(INDEX(tblClientes[Cliente],INT($J1618/ROWS(tblConsorcios[Produto]))+1),"")</f>
        <v/>
      </c>
      <c r="L1618" t="str" cm="1">
        <f t="array" ref="L1618">IFERROR(INDEX(tblConsorcios[Produto],MOD($J1618,ROWS(tblConsorcios[Produto]))+1),"")</f>
        <v>Imóvel IE240 – 200m</v>
      </c>
      <c r="M1618" s="20" cm="1">
        <f t="array" ref="M1618">IFERROR(INDEX(tblConsorcios[Valor da Carta (R$)],MOD($J1618,ROWS(tblConsorcios[Produto]))+1),"")</f>
        <v>240000</v>
      </c>
      <c r="N1618" s="2" cm="1">
        <f t="array" ref="N1618">IFERROR(INDEX(tblConsorcios[Prazo (meses)],MOD($J1618,ROWS(tblConsorcios[Produto]))+1),"")</f>
        <v>200</v>
      </c>
      <c r="O1618" s="20" cm="1">
        <f t="array" ref="O1618">IFERROR(INDEX(tblConsorcios[Parcela Mensal (R$)],MOD($J1618,ROWS(tblConsorcios[Produto]))+1),"")</f>
        <v>1521.6</v>
      </c>
      <c r="P1618" s="20" t="str" cm="1">
        <f t="array" ref="P1618">IFERROR(INDEX(tblClientes[Dividendo Mensal (R$)],INT($J1618/ROWS(tblConsorcios[Produto]))+1),"")</f>
        <v/>
      </c>
      <c r="Q1618" s="20" t="str">
        <f t="shared" si="76"/>
        <v/>
      </c>
      <c r="R1618">
        <f t="shared" si="77"/>
        <v>0</v>
      </c>
    </row>
    <row r="1619" spans="10:18" x14ac:dyDescent="0.2">
      <c r="J1619">
        <f t="shared" si="75"/>
        <v>1617</v>
      </c>
      <c r="K1619" t="str" cm="1">
        <f t="array" ref="K1619">IFERROR(INDEX(tblClientes[Cliente],INT($J1619/ROWS(tblConsorcios[Produto]))+1),"")</f>
        <v/>
      </c>
      <c r="L1619" t="str" cm="1">
        <f t="array" ref="L1619">IFERROR(INDEX(tblConsorcios[Produto],MOD($J1619,ROWS(tblConsorcios[Produto]))+1),"")</f>
        <v>Imóvel IE230 – 240m</v>
      </c>
      <c r="M1619" s="20" cm="1">
        <f t="array" ref="M1619">IFERROR(INDEX(tblConsorcios[Valor da Carta (R$)],MOD($J1619,ROWS(tblConsorcios[Produto]))+1),"")</f>
        <v>230000</v>
      </c>
      <c r="N1619" s="2" cm="1">
        <f t="array" ref="N1619">IFERROR(INDEX(tblConsorcios[Prazo (meses)],MOD($J1619,ROWS(tblConsorcios[Produto]))+1),"")</f>
        <v>240</v>
      </c>
      <c r="O1619" s="20" cm="1">
        <f t="array" ref="O1619">IFERROR(INDEX(tblConsorcios[Parcela Mensal (R$)],MOD($J1619,ROWS(tblConsorcios[Produto]))+1),"")</f>
        <v>1234.33</v>
      </c>
      <c r="P1619" s="20" t="str" cm="1">
        <f t="array" ref="P1619">IFERROR(INDEX(tblClientes[Dividendo Mensal (R$)],INT($J1619/ROWS(tblConsorcios[Produto]))+1),"")</f>
        <v/>
      </c>
      <c r="Q1619" s="20" t="str">
        <f t="shared" si="76"/>
        <v/>
      </c>
      <c r="R1619">
        <f t="shared" si="77"/>
        <v>0</v>
      </c>
    </row>
    <row r="1620" spans="10:18" x14ac:dyDescent="0.2">
      <c r="J1620">
        <f t="shared" si="75"/>
        <v>1618</v>
      </c>
      <c r="K1620" t="str" cm="1">
        <f t="array" ref="K1620">IFERROR(INDEX(tblClientes[Cliente],INT($J1620/ROWS(tblConsorcios[Produto]))+1),"")</f>
        <v/>
      </c>
      <c r="L1620" t="str" cm="1">
        <f t="array" ref="L1620">IFERROR(INDEX(tblConsorcios[Produto],MOD($J1620,ROWS(tblConsorcios[Produto]))+1),"")</f>
        <v>Imóvel IE230 – 220m</v>
      </c>
      <c r="M1620" s="20" cm="1">
        <f t="array" ref="M1620">IFERROR(INDEX(tblConsorcios[Valor da Carta (R$)],MOD($J1620,ROWS(tblConsorcios[Produto]))+1),"")</f>
        <v>230000</v>
      </c>
      <c r="N1620" s="2" cm="1">
        <f t="array" ref="N1620">IFERROR(INDEX(tblConsorcios[Prazo (meses)],MOD($J1620,ROWS(tblConsorcios[Produto]))+1),"")</f>
        <v>220</v>
      </c>
      <c r="O1620" s="20" cm="1">
        <f t="array" ref="O1620">IFERROR(INDEX(tblConsorcios[Parcela Mensal (R$)],MOD($J1620,ROWS(tblConsorcios[Produto]))+1),"")</f>
        <v>1336.09</v>
      </c>
      <c r="P1620" s="20" t="str" cm="1">
        <f t="array" ref="P1620">IFERROR(INDEX(tblClientes[Dividendo Mensal (R$)],INT($J1620/ROWS(tblConsorcios[Produto]))+1),"")</f>
        <v/>
      </c>
      <c r="Q1620" s="20" t="str">
        <f t="shared" si="76"/>
        <v/>
      </c>
      <c r="R1620">
        <f t="shared" si="77"/>
        <v>0</v>
      </c>
    </row>
    <row r="1621" spans="10:18" x14ac:dyDescent="0.2">
      <c r="J1621">
        <f t="shared" si="75"/>
        <v>1619</v>
      </c>
      <c r="K1621" t="str" cm="1">
        <f t="array" ref="K1621">IFERROR(INDEX(tblClientes[Cliente],INT($J1621/ROWS(tblConsorcios[Produto]))+1),"")</f>
        <v/>
      </c>
      <c r="L1621" t="str" cm="1">
        <f t="array" ref="L1621">IFERROR(INDEX(tblConsorcios[Produto],MOD($J1621,ROWS(tblConsorcios[Produto]))+1),"")</f>
        <v>Imóvel IE230 – 200m</v>
      </c>
      <c r="M1621" s="20" cm="1">
        <f t="array" ref="M1621">IFERROR(INDEX(tblConsorcios[Valor da Carta (R$)],MOD($J1621,ROWS(tblConsorcios[Produto]))+1),"")</f>
        <v>230000</v>
      </c>
      <c r="N1621" s="2" cm="1">
        <f t="array" ref="N1621">IFERROR(INDEX(tblConsorcios[Prazo (meses)],MOD($J1621,ROWS(tblConsorcios[Produto]))+1),"")</f>
        <v>200</v>
      </c>
      <c r="O1621" s="20" cm="1">
        <f t="array" ref="O1621">IFERROR(INDEX(tblConsorcios[Parcela Mensal (R$)],MOD($J1621,ROWS(tblConsorcios[Produto]))+1),"")</f>
        <v>1458.2</v>
      </c>
      <c r="P1621" s="20" t="str" cm="1">
        <f t="array" ref="P1621">IFERROR(INDEX(tblClientes[Dividendo Mensal (R$)],INT($J1621/ROWS(tblConsorcios[Produto]))+1),"")</f>
        <v/>
      </c>
      <c r="Q1621" s="20" t="str">
        <f t="shared" si="76"/>
        <v/>
      </c>
      <c r="R1621">
        <f t="shared" si="77"/>
        <v>0</v>
      </c>
    </row>
    <row r="1622" spans="10:18" x14ac:dyDescent="0.2">
      <c r="J1622">
        <f t="shared" si="75"/>
        <v>1620</v>
      </c>
      <c r="K1622" t="str" cm="1">
        <f t="array" ref="K1622">IFERROR(INDEX(tblClientes[Cliente],INT($J1622/ROWS(tblConsorcios[Produto]))+1),"")</f>
        <v/>
      </c>
      <c r="L1622" t="str" cm="1">
        <f t="array" ref="L1622">IFERROR(INDEX(tblConsorcios[Produto],MOD($J1622,ROWS(tblConsorcios[Produto]))+1),"")</f>
        <v>Imóvel IE220 – 240m</v>
      </c>
      <c r="M1622" s="20" cm="1">
        <f t="array" ref="M1622">IFERROR(INDEX(tblConsorcios[Valor da Carta (R$)],MOD($J1622,ROWS(tblConsorcios[Produto]))+1),"")</f>
        <v>220000</v>
      </c>
      <c r="N1622" s="2" cm="1">
        <f t="array" ref="N1622">IFERROR(INDEX(tblConsorcios[Prazo (meses)],MOD($J1622,ROWS(tblConsorcios[Produto]))+1),"")</f>
        <v>240</v>
      </c>
      <c r="O1622" s="20" cm="1">
        <f t="array" ref="O1622">IFERROR(INDEX(tblConsorcios[Parcela Mensal (R$)],MOD($J1622,ROWS(tblConsorcios[Produto]))+1),"")</f>
        <v>1180.67</v>
      </c>
      <c r="P1622" s="20" t="str" cm="1">
        <f t="array" ref="P1622">IFERROR(INDEX(tblClientes[Dividendo Mensal (R$)],INT($J1622/ROWS(tblConsorcios[Produto]))+1),"")</f>
        <v/>
      </c>
      <c r="Q1622" s="20" t="str">
        <f t="shared" si="76"/>
        <v/>
      </c>
      <c r="R1622">
        <f t="shared" si="77"/>
        <v>0</v>
      </c>
    </row>
    <row r="1623" spans="10:18" x14ac:dyDescent="0.2">
      <c r="J1623">
        <f t="shared" si="75"/>
        <v>1621</v>
      </c>
      <c r="K1623" t="str" cm="1">
        <f t="array" ref="K1623">IFERROR(INDEX(tblClientes[Cliente],INT($J1623/ROWS(tblConsorcios[Produto]))+1),"")</f>
        <v/>
      </c>
      <c r="L1623" t="str" cm="1">
        <f t="array" ref="L1623">IFERROR(INDEX(tblConsorcios[Produto],MOD($J1623,ROWS(tblConsorcios[Produto]))+1),"")</f>
        <v>Imóvel IE220 – 220m</v>
      </c>
      <c r="M1623" s="20" cm="1">
        <f t="array" ref="M1623">IFERROR(INDEX(tblConsorcios[Valor da Carta (R$)],MOD($J1623,ROWS(tblConsorcios[Produto]))+1),"")</f>
        <v>220000</v>
      </c>
      <c r="N1623" s="2" cm="1">
        <f t="array" ref="N1623">IFERROR(INDEX(tblConsorcios[Prazo (meses)],MOD($J1623,ROWS(tblConsorcios[Produto]))+1),"")</f>
        <v>220</v>
      </c>
      <c r="O1623" s="20" cm="1">
        <f t="array" ref="O1623">IFERROR(INDEX(tblConsorcios[Parcela Mensal (R$)],MOD($J1623,ROWS(tblConsorcios[Produto]))+1),"")</f>
        <v>1278</v>
      </c>
      <c r="P1623" s="20" t="str" cm="1">
        <f t="array" ref="P1623">IFERROR(INDEX(tblClientes[Dividendo Mensal (R$)],INT($J1623/ROWS(tblConsorcios[Produto]))+1),"")</f>
        <v/>
      </c>
      <c r="Q1623" s="20" t="str">
        <f t="shared" si="76"/>
        <v/>
      </c>
      <c r="R1623">
        <f t="shared" si="77"/>
        <v>0</v>
      </c>
    </row>
    <row r="1624" spans="10:18" x14ac:dyDescent="0.2">
      <c r="J1624">
        <f t="shared" si="75"/>
        <v>1622</v>
      </c>
      <c r="K1624" t="str" cm="1">
        <f t="array" ref="K1624">IFERROR(INDEX(tblClientes[Cliente],INT($J1624/ROWS(tblConsorcios[Produto]))+1),"")</f>
        <v/>
      </c>
      <c r="L1624" t="str" cm="1">
        <f t="array" ref="L1624">IFERROR(INDEX(tblConsorcios[Produto],MOD($J1624,ROWS(tblConsorcios[Produto]))+1),"")</f>
        <v>Imóvel IE220 – 200m</v>
      </c>
      <c r="M1624" s="20" cm="1">
        <f t="array" ref="M1624">IFERROR(INDEX(tblConsorcios[Valor da Carta (R$)],MOD($J1624,ROWS(tblConsorcios[Produto]))+1),"")</f>
        <v>220000</v>
      </c>
      <c r="N1624" s="2" cm="1">
        <f t="array" ref="N1624">IFERROR(INDEX(tblConsorcios[Prazo (meses)],MOD($J1624,ROWS(tblConsorcios[Produto]))+1),"")</f>
        <v>200</v>
      </c>
      <c r="O1624" s="20" cm="1">
        <f t="array" ref="O1624">IFERROR(INDEX(tblConsorcios[Parcela Mensal (R$)],MOD($J1624,ROWS(tblConsorcios[Produto]))+1),"")</f>
        <v>1394.8</v>
      </c>
      <c r="P1624" s="20" t="str" cm="1">
        <f t="array" ref="P1624">IFERROR(INDEX(tblClientes[Dividendo Mensal (R$)],INT($J1624/ROWS(tblConsorcios[Produto]))+1),"")</f>
        <v/>
      </c>
      <c r="Q1624" s="20" t="str">
        <f t="shared" si="76"/>
        <v/>
      </c>
      <c r="R1624">
        <f t="shared" si="77"/>
        <v>0</v>
      </c>
    </row>
    <row r="1625" spans="10:18" x14ac:dyDescent="0.2">
      <c r="J1625">
        <f t="shared" si="75"/>
        <v>1623</v>
      </c>
      <c r="K1625" t="str" cm="1">
        <f t="array" ref="K1625">IFERROR(INDEX(tblClientes[Cliente],INT($J1625/ROWS(tblConsorcios[Produto]))+1),"")</f>
        <v/>
      </c>
      <c r="L1625" t="str" cm="1">
        <f t="array" ref="L1625">IFERROR(INDEX(tblConsorcios[Produto],MOD($J1625,ROWS(tblConsorcios[Produto]))+1),"")</f>
        <v>Imóvel IE200 – 240m</v>
      </c>
      <c r="M1625" s="20" cm="1">
        <f t="array" ref="M1625">IFERROR(INDEX(tblConsorcios[Valor da Carta (R$)],MOD($J1625,ROWS(tblConsorcios[Produto]))+1),"")</f>
        <v>200000</v>
      </c>
      <c r="N1625" s="2" cm="1">
        <f t="array" ref="N1625">IFERROR(INDEX(tblConsorcios[Prazo (meses)],MOD($J1625,ROWS(tblConsorcios[Produto]))+1),"")</f>
        <v>240</v>
      </c>
      <c r="O1625" s="20" cm="1">
        <f t="array" ref="O1625">IFERROR(INDEX(tblConsorcios[Parcela Mensal (R$)],MOD($J1625,ROWS(tblConsorcios[Produto]))+1),"")</f>
        <v>1073.33</v>
      </c>
      <c r="P1625" s="20" t="str" cm="1">
        <f t="array" ref="P1625">IFERROR(INDEX(tblClientes[Dividendo Mensal (R$)],INT($J1625/ROWS(tblConsorcios[Produto]))+1),"")</f>
        <v/>
      </c>
      <c r="Q1625" s="20" t="str">
        <f t="shared" si="76"/>
        <v/>
      </c>
      <c r="R1625">
        <f t="shared" si="77"/>
        <v>0</v>
      </c>
    </row>
    <row r="1626" spans="10:18" x14ac:dyDescent="0.2">
      <c r="J1626">
        <f t="shared" si="75"/>
        <v>1624</v>
      </c>
      <c r="K1626" t="str" cm="1">
        <f t="array" ref="K1626">IFERROR(INDEX(tblClientes[Cliente],INT($J1626/ROWS(tblConsorcios[Produto]))+1),"")</f>
        <v/>
      </c>
      <c r="L1626" t="str" cm="1">
        <f t="array" ref="L1626">IFERROR(INDEX(tblConsorcios[Produto],MOD($J1626,ROWS(tblConsorcios[Produto]))+1),"")</f>
        <v>Imóvel IE200 – 220m</v>
      </c>
      <c r="M1626" s="20" cm="1">
        <f t="array" ref="M1626">IFERROR(INDEX(tblConsorcios[Valor da Carta (R$)],MOD($J1626,ROWS(tblConsorcios[Produto]))+1),"")</f>
        <v>200000</v>
      </c>
      <c r="N1626" s="2" cm="1">
        <f t="array" ref="N1626">IFERROR(INDEX(tblConsorcios[Prazo (meses)],MOD($J1626,ROWS(tblConsorcios[Produto]))+1),"")</f>
        <v>220</v>
      </c>
      <c r="O1626" s="20" cm="1">
        <f t="array" ref="O1626">IFERROR(INDEX(tblConsorcios[Parcela Mensal (R$)],MOD($J1626,ROWS(tblConsorcios[Produto]))+1),"")</f>
        <v>1161.82</v>
      </c>
      <c r="P1626" s="20" t="str" cm="1">
        <f t="array" ref="P1626">IFERROR(INDEX(tblClientes[Dividendo Mensal (R$)],INT($J1626/ROWS(tblConsorcios[Produto]))+1),"")</f>
        <v/>
      </c>
      <c r="Q1626" s="20" t="str">
        <f t="shared" si="76"/>
        <v/>
      </c>
      <c r="R1626">
        <f t="shared" si="77"/>
        <v>0</v>
      </c>
    </row>
    <row r="1627" spans="10:18" x14ac:dyDescent="0.2">
      <c r="J1627">
        <f t="shared" si="75"/>
        <v>1625</v>
      </c>
      <c r="K1627" t="str" cm="1">
        <f t="array" ref="K1627">IFERROR(INDEX(tblClientes[Cliente],INT($J1627/ROWS(tblConsorcios[Produto]))+1),"")</f>
        <v/>
      </c>
      <c r="L1627" t="str" cm="1">
        <f t="array" ref="L1627">IFERROR(INDEX(tblConsorcios[Produto],MOD($J1627,ROWS(tblConsorcios[Produto]))+1),"")</f>
        <v>Imóvel IE200 – 200m</v>
      </c>
      <c r="M1627" s="20" cm="1">
        <f t="array" ref="M1627">IFERROR(INDEX(tblConsorcios[Valor da Carta (R$)],MOD($J1627,ROWS(tblConsorcios[Produto]))+1),"")</f>
        <v>200000</v>
      </c>
      <c r="N1627" s="2" cm="1">
        <f t="array" ref="N1627">IFERROR(INDEX(tblConsorcios[Prazo (meses)],MOD($J1627,ROWS(tblConsorcios[Produto]))+1),"")</f>
        <v>200</v>
      </c>
      <c r="O1627" s="20" cm="1">
        <f t="array" ref="O1627">IFERROR(INDEX(tblConsorcios[Parcela Mensal (R$)],MOD($J1627,ROWS(tblConsorcios[Produto]))+1),"")</f>
        <v>1268</v>
      </c>
      <c r="P1627" s="20" t="str" cm="1">
        <f t="array" ref="P1627">IFERROR(INDEX(tblClientes[Dividendo Mensal (R$)],INT($J1627/ROWS(tblConsorcios[Produto]))+1),"")</f>
        <v/>
      </c>
      <c r="Q1627" s="20" t="str">
        <f t="shared" si="76"/>
        <v/>
      </c>
      <c r="R1627">
        <f t="shared" si="77"/>
        <v>0</v>
      </c>
    </row>
    <row r="1628" spans="10:18" x14ac:dyDescent="0.2">
      <c r="J1628">
        <f t="shared" si="75"/>
        <v>1626</v>
      </c>
      <c r="K1628" t="str" cm="1">
        <f t="array" ref="K1628">IFERROR(INDEX(tblClientes[Cliente],INT($J1628/ROWS(tblConsorcios[Produto]))+1),"")</f>
        <v/>
      </c>
      <c r="L1628" t="str" cm="1">
        <f t="array" ref="L1628">IFERROR(INDEX(tblConsorcios[Produto],MOD($J1628,ROWS(tblConsorcios[Produto]))+1),"")</f>
        <v>Imóvel IE150 – 240m</v>
      </c>
      <c r="M1628" s="20" cm="1">
        <f t="array" ref="M1628">IFERROR(INDEX(tblConsorcios[Valor da Carta (R$)],MOD($J1628,ROWS(tblConsorcios[Produto]))+1),"")</f>
        <v>150000</v>
      </c>
      <c r="N1628" s="2" cm="1">
        <f t="array" ref="N1628">IFERROR(INDEX(tblConsorcios[Prazo (meses)],MOD($J1628,ROWS(tblConsorcios[Produto]))+1),"")</f>
        <v>240</v>
      </c>
      <c r="O1628" s="20" cm="1">
        <f t="array" ref="O1628">IFERROR(INDEX(tblConsorcios[Parcela Mensal (R$)],MOD($J1628,ROWS(tblConsorcios[Produto]))+1),"")</f>
        <v>805</v>
      </c>
      <c r="P1628" s="20" t="str" cm="1">
        <f t="array" ref="P1628">IFERROR(INDEX(tblClientes[Dividendo Mensal (R$)],INT($J1628/ROWS(tblConsorcios[Produto]))+1),"")</f>
        <v/>
      </c>
      <c r="Q1628" s="20" t="str">
        <f t="shared" si="76"/>
        <v/>
      </c>
      <c r="R1628">
        <f t="shared" si="77"/>
        <v>0</v>
      </c>
    </row>
    <row r="1629" spans="10:18" x14ac:dyDescent="0.2">
      <c r="J1629">
        <f t="shared" si="75"/>
        <v>1627</v>
      </c>
      <c r="K1629" t="str" cm="1">
        <f t="array" ref="K1629">IFERROR(INDEX(tblClientes[Cliente],INT($J1629/ROWS(tblConsorcios[Produto]))+1),"")</f>
        <v/>
      </c>
      <c r="L1629" t="str" cm="1">
        <f t="array" ref="L1629">IFERROR(INDEX(tblConsorcios[Produto],MOD($J1629,ROWS(tblConsorcios[Produto]))+1),"")</f>
        <v>Imóvel IE150 – 220m</v>
      </c>
      <c r="M1629" s="20" cm="1">
        <f t="array" ref="M1629">IFERROR(INDEX(tblConsorcios[Valor da Carta (R$)],MOD($J1629,ROWS(tblConsorcios[Produto]))+1),"")</f>
        <v>150000</v>
      </c>
      <c r="N1629" s="2" cm="1">
        <f t="array" ref="N1629">IFERROR(INDEX(tblConsorcios[Prazo (meses)],MOD($J1629,ROWS(tblConsorcios[Produto]))+1),"")</f>
        <v>220</v>
      </c>
      <c r="O1629" s="20" cm="1">
        <f t="array" ref="O1629">IFERROR(INDEX(tblConsorcios[Parcela Mensal (R$)],MOD($J1629,ROWS(tblConsorcios[Produto]))+1),"")</f>
        <v>871.36</v>
      </c>
      <c r="P1629" s="20" t="str" cm="1">
        <f t="array" ref="P1629">IFERROR(INDEX(tblClientes[Dividendo Mensal (R$)],INT($J1629/ROWS(tblConsorcios[Produto]))+1),"")</f>
        <v/>
      </c>
      <c r="Q1629" s="20" t="str">
        <f t="shared" si="76"/>
        <v/>
      </c>
      <c r="R1629">
        <f t="shared" si="77"/>
        <v>0</v>
      </c>
    </row>
    <row r="1630" spans="10:18" x14ac:dyDescent="0.2">
      <c r="J1630">
        <f t="shared" si="75"/>
        <v>1628</v>
      </c>
      <c r="K1630" t="str" cm="1">
        <f t="array" ref="K1630">IFERROR(INDEX(tblClientes[Cliente],INT($J1630/ROWS(tblConsorcios[Produto]))+1),"")</f>
        <v/>
      </c>
      <c r="L1630" t="str" cm="1">
        <f t="array" ref="L1630">IFERROR(INDEX(tblConsorcios[Produto],MOD($J1630,ROWS(tblConsorcios[Produto]))+1),"")</f>
        <v>Imóvel IE150 – 200m</v>
      </c>
      <c r="M1630" s="20" cm="1">
        <f t="array" ref="M1630">IFERROR(INDEX(tblConsorcios[Valor da Carta (R$)],MOD($J1630,ROWS(tblConsorcios[Produto]))+1),"")</f>
        <v>150000</v>
      </c>
      <c r="N1630" s="2" cm="1">
        <f t="array" ref="N1630">IFERROR(INDEX(tblConsorcios[Prazo (meses)],MOD($J1630,ROWS(tblConsorcios[Produto]))+1),"")</f>
        <v>200</v>
      </c>
      <c r="O1630" s="20" cm="1">
        <f t="array" ref="O1630">IFERROR(INDEX(tblConsorcios[Parcela Mensal (R$)],MOD($J1630,ROWS(tblConsorcios[Produto]))+1),"")</f>
        <v>951</v>
      </c>
      <c r="P1630" s="20" t="str" cm="1">
        <f t="array" ref="P1630">IFERROR(INDEX(tblClientes[Dividendo Mensal (R$)],INT($J1630/ROWS(tblConsorcios[Produto]))+1),"")</f>
        <v/>
      </c>
      <c r="Q1630" s="20" t="str">
        <f t="shared" si="76"/>
        <v/>
      </c>
      <c r="R1630">
        <f t="shared" si="77"/>
        <v>0</v>
      </c>
    </row>
    <row r="1631" spans="10:18" x14ac:dyDescent="0.2">
      <c r="J1631">
        <f t="shared" si="75"/>
        <v>1629</v>
      </c>
      <c r="K1631" t="str" cm="1">
        <f t="array" ref="K1631">IFERROR(INDEX(tblClientes[Cliente],INT($J1631/ROWS(tblConsorcios[Produto]))+1),"")</f>
        <v/>
      </c>
      <c r="L1631" t="str" cm="1">
        <f t="array" ref="L1631">IFERROR(INDEX(tblConsorcios[Produto],MOD($J1631,ROWS(tblConsorcios[Produto]))+1),"")</f>
        <v>Imóvel IE140 – 240m</v>
      </c>
      <c r="M1631" s="20" cm="1">
        <f t="array" ref="M1631">IFERROR(INDEX(tblConsorcios[Valor da Carta (R$)],MOD($J1631,ROWS(tblConsorcios[Produto]))+1),"")</f>
        <v>140000</v>
      </c>
      <c r="N1631" s="2" cm="1">
        <f t="array" ref="N1631">IFERROR(INDEX(tblConsorcios[Prazo (meses)],MOD($J1631,ROWS(tblConsorcios[Produto]))+1),"")</f>
        <v>240</v>
      </c>
      <c r="O1631" s="20" cm="1">
        <f t="array" ref="O1631">IFERROR(INDEX(tblConsorcios[Parcela Mensal (R$)],MOD($J1631,ROWS(tblConsorcios[Produto]))+1),"")</f>
        <v>751.33</v>
      </c>
      <c r="P1631" s="20" t="str" cm="1">
        <f t="array" ref="P1631">IFERROR(INDEX(tblClientes[Dividendo Mensal (R$)],INT($J1631/ROWS(tblConsorcios[Produto]))+1),"")</f>
        <v/>
      </c>
      <c r="Q1631" s="20" t="str">
        <f t="shared" si="76"/>
        <v/>
      </c>
      <c r="R1631">
        <f t="shared" si="77"/>
        <v>0</v>
      </c>
    </row>
    <row r="1632" spans="10:18" x14ac:dyDescent="0.2">
      <c r="J1632">
        <f t="shared" si="75"/>
        <v>1630</v>
      </c>
      <c r="K1632" t="str" cm="1">
        <f t="array" ref="K1632">IFERROR(INDEX(tblClientes[Cliente],INT($J1632/ROWS(tblConsorcios[Produto]))+1),"")</f>
        <v/>
      </c>
      <c r="L1632" t="str" cm="1">
        <f t="array" ref="L1632">IFERROR(INDEX(tblConsorcios[Produto],MOD($J1632,ROWS(tblConsorcios[Produto]))+1),"")</f>
        <v>Imóvel IE140 – 220m</v>
      </c>
      <c r="M1632" s="20" cm="1">
        <f t="array" ref="M1632">IFERROR(INDEX(tblConsorcios[Valor da Carta (R$)],MOD($J1632,ROWS(tblConsorcios[Produto]))+1),"")</f>
        <v>140000</v>
      </c>
      <c r="N1632" s="2" cm="1">
        <f t="array" ref="N1632">IFERROR(INDEX(tblConsorcios[Prazo (meses)],MOD($J1632,ROWS(tblConsorcios[Produto]))+1),"")</f>
        <v>220</v>
      </c>
      <c r="O1632" s="20" cm="1">
        <f t="array" ref="O1632">IFERROR(INDEX(tblConsorcios[Parcela Mensal (R$)],MOD($J1632,ROWS(tblConsorcios[Produto]))+1),"")</f>
        <v>813.27</v>
      </c>
      <c r="P1632" s="20" t="str" cm="1">
        <f t="array" ref="P1632">IFERROR(INDEX(tblClientes[Dividendo Mensal (R$)],INT($J1632/ROWS(tblConsorcios[Produto]))+1),"")</f>
        <v/>
      </c>
      <c r="Q1632" s="20" t="str">
        <f t="shared" si="76"/>
        <v/>
      </c>
      <c r="R1632">
        <f t="shared" si="77"/>
        <v>0</v>
      </c>
    </row>
    <row r="1633" spans="10:18" x14ac:dyDescent="0.2">
      <c r="J1633">
        <f t="shared" si="75"/>
        <v>1631</v>
      </c>
      <c r="K1633" t="str" cm="1">
        <f t="array" ref="K1633">IFERROR(INDEX(tblClientes[Cliente],INT($J1633/ROWS(tblConsorcios[Produto]))+1),"")</f>
        <v/>
      </c>
      <c r="L1633" t="str" cm="1">
        <f t="array" ref="L1633">IFERROR(INDEX(tblConsorcios[Produto],MOD($J1633,ROWS(tblConsorcios[Produto]))+1),"")</f>
        <v>Imóvel IE140 – 200m</v>
      </c>
      <c r="M1633" s="20" cm="1">
        <f t="array" ref="M1633">IFERROR(INDEX(tblConsorcios[Valor da Carta (R$)],MOD($J1633,ROWS(tblConsorcios[Produto]))+1),"")</f>
        <v>140000</v>
      </c>
      <c r="N1633" s="2" cm="1">
        <f t="array" ref="N1633">IFERROR(INDEX(tblConsorcios[Prazo (meses)],MOD($J1633,ROWS(tblConsorcios[Produto]))+1),"")</f>
        <v>200</v>
      </c>
      <c r="O1633" s="20" cm="1">
        <f t="array" ref="O1633">IFERROR(INDEX(tblConsorcios[Parcela Mensal (R$)],MOD($J1633,ROWS(tblConsorcios[Produto]))+1),"")</f>
        <v>887.6</v>
      </c>
      <c r="P1633" s="20" t="str" cm="1">
        <f t="array" ref="P1633">IFERROR(INDEX(tblClientes[Dividendo Mensal (R$)],INT($J1633/ROWS(tblConsorcios[Produto]))+1),"")</f>
        <v/>
      </c>
      <c r="Q1633" s="20" t="str">
        <f t="shared" si="76"/>
        <v/>
      </c>
      <c r="R1633">
        <f t="shared" si="77"/>
        <v>0</v>
      </c>
    </row>
    <row r="1634" spans="10:18" x14ac:dyDescent="0.2">
      <c r="J1634">
        <f t="shared" si="75"/>
        <v>1632</v>
      </c>
      <c r="K1634" t="str" cm="1">
        <f t="array" ref="K1634">IFERROR(INDEX(tblClientes[Cliente],INT($J1634/ROWS(tblConsorcios[Produto]))+1),"")</f>
        <v/>
      </c>
      <c r="L1634" t="str" cm="1">
        <f t="array" ref="L1634">IFERROR(INDEX(tblConsorcios[Produto],MOD($J1634,ROWS(tblConsorcios[Produto]))+1),"")</f>
        <v>Imóvel IE130 – 240m</v>
      </c>
      <c r="M1634" s="20" cm="1">
        <f t="array" ref="M1634">IFERROR(INDEX(tblConsorcios[Valor da Carta (R$)],MOD($J1634,ROWS(tblConsorcios[Produto]))+1),"")</f>
        <v>130000</v>
      </c>
      <c r="N1634" s="2" cm="1">
        <f t="array" ref="N1634">IFERROR(INDEX(tblConsorcios[Prazo (meses)],MOD($J1634,ROWS(tblConsorcios[Produto]))+1),"")</f>
        <v>240</v>
      </c>
      <c r="O1634" s="20" cm="1">
        <f t="array" ref="O1634">IFERROR(INDEX(tblConsorcios[Parcela Mensal (R$)],MOD($J1634,ROWS(tblConsorcios[Produto]))+1),"")</f>
        <v>697.67</v>
      </c>
      <c r="P1634" s="20" t="str" cm="1">
        <f t="array" ref="P1634">IFERROR(INDEX(tblClientes[Dividendo Mensal (R$)],INT($J1634/ROWS(tblConsorcios[Produto]))+1),"")</f>
        <v/>
      </c>
      <c r="Q1634" s="20" t="str">
        <f t="shared" si="76"/>
        <v/>
      </c>
      <c r="R1634">
        <f t="shared" si="77"/>
        <v>0</v>
      </c>
    </row>
    <row r="1635" spans="10:18" x14ac:dyDescent="0.2">
      <c r="J1635">
        <f t="shared" si="75"/>
        <v>1633</v>
      </c>
      <c r="K1635" t="str" cm="1">
        <f t="array" ref="K1635">IFERROR(INDEX(tblClientes[Cliente],INT($J1635/ROWS(tblConsorcios[Produto]))+1),"")</f>
        <v/>
      </c>
      <c r="L1635" t="str" cm="1">
        <f t="array" ref="L1635">IFERROR(INDEX(tblConsorcios[Produto],MOD($J1635,ROWS(tblConsorcios[Produto]))+1),"")</f>
        <v>Imóvel IE130 – 220m</v>
      </c>
      <c r="M1635" s="20" cm="1">
        <f t="array" ref="M1635">IFERROR(INDEX(tblConsorcios[Valor da Carta (R$)],MOD($J1635,ROWS(tblConsorcios[Produto]))+1),"")</f>
        <v>130000</v>
      </c>
      <c r="N1635" s="2" cm="1">
        <f t="array" ref="N1635">IFERROR(INDEX(tblConsorcios[Prazo (meses)],MOD($J1635,ROWS(tblConsorcios[Produto]))+1),"")</f>
        <v>220</v>
      </c>
      <c r="O1635" s="20" cm="1">
        <f t="array" ref="O1635">IFERROR(INDEX(tblConsorcios[Parcela Mensal (R$)],MOD($J1635,ROWS(tblConsorcios[Produto]))+1),"")</f>
        <v>755.18</v>
      </c>
      <c r="P1635" s="20" t="str" cm="1">
        <f t="array" ref="P1635">IFERROR(INDEX(tblClientes[Dividendo Mensal (R$)],INT($J1635/ROWS(tblConsorcios[Produto]))+1),"")</f>
        <v/>
      </c>
      <c r="Q1635" s="20" t="str">
        <f t="shared" si="76"/>
        <v/>
      </c>
      <c r="R1635">
        <f t="shared" si="77"/>
        <v>0</v>
      </c>
    </row>
    <row r="1636" spans="10:18" x14ac:dyDescent="0.2">
      <c r="J1636">
        <f t="shared" si="75"/>
        <v>1634</v>
      </c>
      <c r="K1636" t="str" cm="1">
        <f t="array" ref="K1636">IFERROR(INDEX(tblClientes[Cliente],INT($J1636/ROWS(tblConsorcios[Produto]))+1),"")</f>
        <v/>
      </c>
      <c r="L1636" t="str" cm="1">
        <f t="array" ref="L1636">IFERROR(INDEX(tblConsorcios[Produto],MOD($J1636,ROWS(tblConsorcios[Produto]))+1),"")</f>
        <v>Imóvel IE130 – 200m</v>
      </c>
      <c r="M1636" s="20" cm="1">
        <f t="array" ref="M1636">IFERROR(INDEX(tblConsorcios[Valor da Carta (R$)],MOD($J1636,ROWS(tblConsorcios[Produto]))+1),"")</f>
        <v>130000</v>
      </c>
      <c r="N1636" s="2" cm="1">
        <f t="array" ref="N1636">IFERROR(INDEX(tblConsorcios[Prazo (meses)],MOD($J1636,ROWS(tblConsorcios[Produto]))+1),"")</f>
        <v>200</v>
      </c>
      <c r="O1636" s="20" cm="1">
        <f t="array" ref="O1636">IFERROR(INDEX(tblConsorcios[Parcela Mensal (R$)],MOD($J1636,ROWS(tblConsorcios[Produto]))+1),"")</f>
        <v>824.2</v>
      </c>
      <c r="P1636" s="20" t="str" cm="1">
        <f t="array" ref="P1636">IFERROR(INDEX(tblClientes[Dividendo Mensal (R$)],INT($J1636/ROWS(tblConsorcios[Produto]))+1),"")</f>
        <v/>
      </c>
      <c r="Q1636" s="20" t="str">
        <f t="shared" si="76"/>
        <v/>
      </c>
      <c r="R1636">
        <f t="shared" si="77"/>
        <v>0</v>
      </c>
    </row>
    <row r="1637" spans="10:18" x14ac:dyDescent="0.2">
      <c r="J1637">
        <f t="shared" si="75"/>
        <v>1635</v>
      </c>
      <c r="K1637" t="str" cm="1">
        <f t="array" ref="K1637">IFERROR(INDEX(tblClientes[Cliente],INT($J1637/ROWS(tblConsorcios[Produto]))+1),"")</f>
        <v/>
      </c>
      <c r="L1637" t="str" cm="1">
        <f t="array" ref="L1637">IFERROR(INDEX(tblConsorcios[Produto],MOD($J1637,ROWS(tblConsorcios[Produto]))+1),"")</f>
        <v>Imóvel IE120 – 240m</v>
      </c>
      <c r="M1637" s="20" cm="1">
        <f t="array" ref="M1637">IFERROR(INDEX(tblConsorcios[Valor da Carta (R$)],MOD($J1637,ROWS(tblConsorcios[Produto]))+1),"")</f>
        <v>120000</v>
      </c>
      <c r="N1637" s="2" cm="1">
        <f t="array" ref="N1637">IFERROR(INDEX(tblConsorcios[Prazo (meses)],MOD($J1637,ROWS(tblConsorcios[Produto]))+1),"")</f>
        <v>240</v>
      </c>
      <c r="O1637" s="20" cm="1">
        <f t="array" ref="O1637">IFERROR(INDEX(tblConsorcios[Parcela Mensal (R$)],MOD($J1637,ROWS(tblConsorcios[Produto]))+1),"")</f>
        <v>644</v>
      </c>
      <c r="P1637" s="20" t="str" cm="1">
        <f t="array" ref="P1637">IFERROR(INDEX(tblClientes[Dividendo Mensal (R$)],INT($J1637/ROWS(tblConsorcios[Produto]))+1),"")</f>
        <v/>
      </c>
      <c r="Q1637" s="20" t="str">
        <f t="shared" si="76"/>
        <v/>
      </c>
      <c r="R1637">
        <f t="shared" si="77"/>
        <v>0</v>
      </c>
    </row>
    <row r="1638" spans="10:18" x14ac:dyDescent="0.2">
      <c r="J1638">
        <f t="shared" si="75"/>
        <v>1636</v>
      </c>
      <c r="K1638" t="str" cm="1">
        <f t="array" ref="K1638">IFERROR(INDEX(tblClientes[Cliente],INT($J1638/ROWS(tblConsorcios[Produto]))+1),"")</f>
        <v/>
      </c>
      <c r="L1638" t="str" cm="1">
        <f t="array" ref="L1638">IFERROR(INDEX(tblConsorcios[Produto],MOD($J1638,ROWS(tblConsorcios[Produto]))+1),"")</f>
        <v>Imóvel IE120 – 220m</v>
      </c>
      <c r="M1638" s="20" cm="1">
        <f t="array" ref="M1638">IFERROR(INDEX(tblConsorcios[Valor da Carta (R$)],MOD($J1638,ROWS(tblConsorcios[Produto]))+1),"")</f>
        <v>120000</v>
      </c>
      <c r="N1638" s="2" cm="1">
        <f t="array" ref="N1638">IFERROR(INDEX(tblConsorcios[Prazo (meses)],MOD($J1638,ROWS(tblConsorcios[Produto]))+1),"")</f>
        <v>220</v>
      </c>
      <c r="O1638" s="20" cm="1">
        <f t="array" ref="O1638">IFERROR(INDEX(tblConsorcios[Parcela Mensal (R$)],MOD($J1638,ROWS(tblConsorcios[Produto]))+1),"")</f>
        <v>697.09</v>
      </c>
      <c r="P1638" s="20" t="str" cm="1">
        <f t="array" ref="P1638">IFERROR(INDEX(tblClientes[Dividendo Mensal (R$)],INT($J1638/ROWS(tblConsorcios[Produto]))+1),"")</f>
        <v/>
      </c>
      <c r="Q1638" s="20" t="str">
        <f t="shared" si="76"/>
        <v/>
      </c>
      <c r="R1638">
        <f t="shared" si="77"/>
        <v>0</v>
      </c>
    </row>
    <row r="1639" spans="10:18" x14ac:dyDescent="0.2">
      <c r="J1639">
        <f t="shared" si="75"/>
        <v>1637</v>
      </c>
      <c r="K1639" t="str" cm="1">
        <f t="array" ref="K1639">IFERROR(INDEX(tblClientes[Cliente],INT($J1639/ROWS(tblConsorcios[Produto]))+1),"")</f>
        <v/>
      </c>
      <c r="L1639" t="str" cm="1">
        <f t="array" ref="L1639">IFERROR(INDEX(tblConsorcios[Produto],MOD($J1639,ROWS(tblConsorcios[Produto]))+1),"")</f>
        <v>Imóvel IE120 – 200m</v>
      </c>
      <c r="M1639" s="20" cm="1">
        <f t="array" ref="M1639">IFERROR(INDEX(tblConsorcios[Valor da Carta (R$)],MOD($J1639,ROWS(tblConsorcios[Produto]))+1),"")</f>
        <v>120000</v>
      </c>
      <c r="N1639" s="2" cm="1">
        <f t="array" ref="N1639">IFERROR(INDEX(tblConsorcios[Prazo (meses)],MOD($J1639,ROWS(tblConsorcios[Produto]))+1),"")</f>
        <v>200</v>
      </c>
      <c r="O1639" s="20" cm="1">
        <f t="array" ref="O1639">IFERROR(INDEX(tblConsorcios[Parcela Mensal (R$)],MOD($J1639,ROWS(tblConsorcios[Produto]))+1),"")</f>
        <v>760.8</v>
      </c>
      <c r="P1639" s="20" t="str" cm="1">
        <f t="array" ref="P1639">IFERROR(INDEX(tblClientes[Dividendo Mensal (R$)],INT($J1639/ROWS(tblConsorcios[Produto]))+1),"")</f>
        <v/>
      </c>
      <c r="Q1639" s="20" t="str">
        <f t="shared" si="76"/>
        <v/>
      </c>
      <c r="R1639">
        <f t="shared" si="77"/>
        <v>0</v>
      </c>
    </row>
    <row r="1640" spans="10:18" x14ac:dyDescent="0.2">
      <c r="J1640">
        <f t="shared" si="75"/>
        <v>1638</v>
      </c>
      <c r="K1640" t="str" cm="1">
        <f t="array" ref="K1640">IFERROR(INDEX(tblClientes[Cliente],INT($J1640/ROWS(tblConsorcios[Produto]))+1),"")</f>
        <v/>
      </c>
      <c r="L1640" t="str" cm="1">
        <f t="array" ref="L1640">IFERROR(INDEX(tblConsorcios[Produto],MOD($J1640,ROWS(tblConsorcios[Produto]))+1),"")</f>
        <v>Imóvel IE600 – 240m</v>
      </c>
      <c r="M1640" s="20" cm="1">
        <f t="array" ref="M1640">IFERROR(INDEX(tblConsorcios[Valor da Carta (R$)],MOD($J1640,ROWS(tblConsorcios[Produto]))+1),"")</f>
        <v>600000</v>
      </c>
      <c r="N1640" s="2" cm="1">
        <f t="array" ref="N1640">IFERROR(INDEX(tblConsorcios[Prazo (meses)],MOD($J1640,ROWS(tblConsorcios[Produto]))+1),"")</f>
        <v>240</v>
      </c>
      <c r="O1640" s="20" cm="1">
        <f t="array" ref="O1640">IFERROR(INDEX(tblConsorcios[Parcela Mensal (R$)],MOD($J1640,ROWS(tblConsorcios[Produto]))+1),"")</f>
        <v>3220</v>
      </c>
      <c r="P1640" s="20" t="str" cm="1">
        <f t="array" ref="P1640">IFERROR(INDEX(tblClientes[Dividendo Mensal (R$)],INT($J1640/ROWS(tblConsorcios[Produto]))+1),"")</f>
        <v/>
      </c>
      <c r="Q1640" s="20" t="str">
        <f t="shared" si="76"/>
        <v/>
      </c>
      <c r="R1640">
        <f t="shared" si="77"/>
        <v>0</v>
      </c>
    </row>
    <row r="1641" spans="10:18" x14ac:dyDescent="0.2">
      <c r="J1641">
        <f t="shared" si="75"/>
        <v>1639</v>
      </c>
      <c r="K1641" t="str" cm="1">
        <f t="array" ref="K1641">IFERROR(INDEX(tblClientes[Cliente],INT($J1641/ROWS(tblConsorcios[Produto]))+1),"")</f>
        <v/>
      </c>
      <c r="L1641" t="str" cm="1">
        <f t="array" ref="L1641">IFERROR(INDEX(tblConsorcios[Produto],MOD($J1641,ROWS(tblConsorcios[Produto]))+1),"")</f>
        <v>Imóvel IE600 – 220m</v>
      </c>
      <c r="M1641" s="20" cm="1">
        <f t="array" ref="M1641">IFERROR(INDEX(tblConsorcios[Valor da Carta (R$)],MOD($J1641,ROWS(tblConsorcios[Produto]))+1),"")</f>
        <v>600000</v>
      </c>
      <c r="N1641" s="2" cm="1">
        <f t="array" ref="N1641">IFERROR(INDEX(tblConsorcios[Prazo (meses)],MOD($J1641,ROWS(tblConsorcios[Produto]))+1),"")</f>
        <v>220</v>
      </c>
      <c r="O1641" s="20" cm="1">
        <f t="array" ref="O1641">IFERROR(INDEX(tblConsorcios[Parcela Mensal (R$)],MOD($J1641,ROWS(tblConsorcios[Produto]))+1),"")</f>
        <v>3485.45</v>
      </c>
      <c r="P1641" s="20" t="str" cm="1">
        <f t="array" ref="P1641">IFERROR(INDEX(tblClientes[Dividendo Mensal (R$)],INT($J1641/ROWS(tblConsorcios[Produto]))+1),"")</f>
        <v/>
      </c>
      <c r="Q1641" s="20" t="str">
        <f t="shared" si="76"/>
        <v/>
      </c>
      <c r="R1641">
        <f t="shared" si="77"/>
        <v>0</v>
      </c>
    </row>
    <row r="1642" spans="10:18" x14ac:dyDescent="0.2">
      <c r="J1642">
        <f t="shared" si="75"/>
        <v>1640</v>
      </c>
      <c r="K1642" t="str" cm="1">
        <f t="array" ref="K1642">IFERROR(INDEX(tblClientes[Cliente],INT($J1642/ROWS(tblConsorcios[Produto]))+1),"")</f>
        <v/>
      </c>
      <c r="L1642" t="str" cm="1">
        <f t="array" ref="L1642">IFERROR(INDEX(tblConsorcios[Produto],MOD($J1642,ROWS(tblConsorcios[Produto]))+1),"")</f>
        <v>Imóvel IE600 – 200m</v>
      </c>
      <c r="M1642" s="20" cm="1">
        <f t="array" ref="M1642">IFERROR(INDEX(tblConsorcios[Valor da Carta (R$)],MOD($J1642,ROWS(tblConsorcios[Produto]))+1),"")</f>
        <v>600000</v>
      </c>
      <c r="N1642" s="2" cm="1">
        <f t="array" ref="N1642">IFERROR(INDEX(tblConsorcios[Prazo (meses)],MOD($J1642,ROWS(tblConsorcios[Produto]))+1),"")</f>
        <v>200</v>
      </c>
      <c r="O1642" s="20" cm="1">
        <f t="array" ref="O1642">IFERROR(INDEX(tblConsorcios[Parcela Mensal (R$)],MOD($J1642,ROWS(tblConsorcios[Produto]))+1),"")</f>
        <v>3804</v>
      </c>
      <c r="P1642" s="20" t="str" cm="1">
        <f t="array" ref="P1642">IFERROR(INDEX(tblClientes[Dividendo Mensal (R$)],INT($J1642/ROWS(tblConsorcios[Produto]))+1),"")</f>
        <v/>
      </c>
      <c r="Q1642" s="20" t="str">
        <f t="shared" si="76"/>
        <v/>
      </c>
      <c r="R1642">
        <f t="shared" si="77"/>
        <v>0</v>
      </c>
    </row>
    <row r="1643" spans="10:18" x14ac:dyDescent="0.2">
      <c r="J1643">
        <f t="shared" si="75"/>
        <v>1641</v>
      </c>
      <c r="K1643" t="str" cm="1">
        <f t="array" ref="K1643">IFERROR(INDEX(tblClientes[Cliente],INT($J1643/ROWS(tblConsorcios[Produto]))+1),"")</f>
        <v/>
      </c>
      <c r="L1643" t="str" cm="1">
        <f t="array" ref="L1643">IFERROR(INDEX(tblConsorcios[Produto],MOD($J1643,ROWS(tblConsorcios[Produto]))+1),"")</f>
        <v>Imóvel IE580 – 240m</v>
      </c>
      <c r="M1643" s="20" cm="1">
        <f t="array" ref="M1643">IFERROR(INDEX(tblConsorcios[Valor da Carta (R$)],MOD($J1643,ROWS(tblConsorcios[Produto]))+1),"")</f>
        <v>580000</v>
      </c>
      <c r="N1643" s="2" cm="1">
        <f t="array" ref="N1643">IFERROR(INDEX(tblConsorcios[Prazo (meses)],MOD($J1643,ROWS(tblConsorcios[Produto]))+1),"")</f>
        <v>240</v>
      </c>
      <c r="O1643" s="20" cm="1">
        <f t="array" ref="O1643">IFERROR(INDEX(tblConsorcios[Parcela Mensal (R$)],MOD($J1643,ROWS(tblConsorcios[Produto]))+1),"")</f>
        <v>3112.67</v>
      </c>
      <c r="P1643" s="20" t="str" cm="1">
        <f t="array" ref="P1643">IFERROR(INDEX(tblClientes[Dividendo Mensal (R$)],INT($J1643/ROWS(tblConsorcios[Produto]))+1),"")</f>
        <v/>
      </c>
      <c r="Q1643" s="20" t="str">
        <f t="shared" si="76"/>
        <v/>
      </c>
      <c r="R1643">
        <f t="shared" si="77"/>
        <v>0</v>
      </c>
    </row>
    <row r="1644" spans="10:18" x14ac:dyDescent="0.2">
      <c r="J1644">
        <f t="shared" si="75"/>
        <v>1642</v>
      </c>
      <c r="K1644" t="str" cm="1">
        <f t="array" ref="K1644">IFERROR(INDEX(tblClientes[Cliente],INT($J1644/ROWS(tblConsorcios[Produto]))+1),"")</f>
        <v/>
      </c>
      <c r="L1644" t="str" cm="1">
        <f t="array" ref="L1644">IFERROR(INDEX(tblConsorcios[Produto],MOD($J1644,ROWS(tblConsorcios[Produto]))+1),"")</f>
        <v>Imóvel IE580 – 220m</v>
      </c>
      <c r="M1644" s="20" cm="1">
        <f t="array" ref="M1644">IFERROR(INDEX(tblConsorcios[Valor da Carta (R$)],MOD($J1644,ROWS(tblConsorcios[Produto]))+1),"")</f>
        <v>580000</v>
      </c>
      <c r="N1644" s="2" cm="1">
        <f t="array" ref="N1644">IFERROR(INDEX(tblConsorcios[Prazo (meses)],MOD($J1644,ROWS(tblConsorcios[Produto]))+1),"")</f>
        <v>220</v>
      </c>
      <c r="O1644" s="20" cm="1">
        <f t="array" ref="O1644">IFERROR(INDEX(tblConsorcios[Parcela Mensal (R$)],MOD($J1644,ROWS(tblConsorcios[Produto]))+1),"")</f>
        <v>3369.27</v>
      </c>
      <c r="P1644" s="20" t="str" cm="1">
        <f t="array" ref="P1644">IFERROR(INDEX(tblClientes[Dividendo Mensal (R$)],INT($J1644/ROWS(tblConsorcios[Produto]))+1),"")</f>
        <v/>
      </c>
      <c r="Q1644" s="20" t="str">
        <f t="shared" si="76"/>
        <v/>
      </c>
      <c r="R1644">
        <f t="shared" si="77"/>
        <v>0</v>
      </c>
    </row>
    <row r="1645" spans="10:18" x14ac:dyDescent="0.2">
      <c r="J1645">
        <f t="shared" si="75"/>
        <v>1643</v>
      </c>
      <c r="K1645" t="str" cm="1">
        <f t="array" ref="K1645">IFERROR(INDEX(tblClientes[Cliente],INT($J1645/ROWS(tblConsorcios[Produto]))+1),"")</f>
        <v/>
      </c>
      <c r="L1645" t="str" cm="1">
        <f t="array" ref="L1645">IFERROR(INDEX(tblConsorcios[Produto],MOD($J1645,ROWS(tblConsorcios[Produto]))+1),"")</f>
        <v>Imóvel IE580 – 200m</v>
      </c>
      <c r="M1645" s="20" cm="1">
        <f t="array" ref="M1645">IFERROR(INDEX(tblConsorcios[Valor da Carta (R$)],MOD($J1645,ROWS(tblConsorcios[Produto]))+1),"")</f>
        <v>580000</v>
      </c>
      <c r="N1645" s="2" cm="1">
        <f t="array" ref="N1645">IFERROR(INDEX(tblConsorcios[Prazo (meses)],MOD($J1645,ROWS(tblConsorcios[Produto]))+1),"")</f>
        <v>200</v>
      </c>
      <c r="O1645" s="20" cm="1">
        <f t="array" ref="O1645">IFERROR(INDEX(tblConsorcios[Parcela Mensal (R$)],MOD($J1645,ROWS(tblConsorcios[Produto]))+1),"")</f>
        <v>3677.2</v>
      </c>
      <c r="P1645" s="20" t="str" cm="1">
        <f t="array" ref="P1645">IFERROR(INDEX(tblClientes[Dividendo Mensal (R$)],INT($J1645/ROWS(tblConsorcios[Produto]))+1),"")</f>
        <v/>
      </c>
      <c r="Q1645" s="20" t="str">
        <f t="shared" si="76"/>
        <v/>
      </c>
      <c r="R1645">
        <f t="shared" si="77"/>
        <v>0</v>
      </c>
    </row>
    <row r="1646" spans="10:18" x14ac:dyDescent="0.2">
      <c r="J1646">
        <f t="shared" si="75"/>
        <v>1644</v>
      </c>
      <c r="K1646" t="str" cm="1">
        <f t="array" ref="K1646">IFERROR(INDEX(tblClientes[Cliente],INT($J1646/ROWS(tblConsorcios[Produto]))+1),"")</f>
        <v/>
      </c>
      <c r="L1646" t="str" cm="1">
        <f t="array" ref="L1646">IFERROR(INDEX(tblConsorcios[Produto],MOD($J1646,ROWS(tblConsorcios[Produto]))+1),"")</f>
        <v>Imóvel IE550 – 240m</v>
      </c>
      <c r="M1646" s="20" cm="1">
        <f t="array" ref="M1646">IFERROR(INDEX(tblConsorcios[Valor da Carta (R$)],MOD($J1646,ROWS(tblConsorcios[Produto]))+1),"")</f>
        <v>550000</v>
      </c>
      <c r="N1646" s="2" cm="1">
        <f t="array" ref="N1646">IFERROR(INDEX(tblConsorcios[Prazo (meses)],MOD($J1646,ROWS(tblConsorcios[Produto]))+1),"")</f>
        <v>240</v>
      </c>
      <c r="O1646" s="20" cm="1">
        <f t="array" ref="O1646">IFERROR(INDEX(tblConsorcios[Parcela Mensal (R$)],MOD($J1646,ROWS(tblConsorcios[Produto]))+1),"")</f>
        <v>2951.67</v>
      </c>
      <c r="P1646" s="20" t="str" cm="1">
        <f t="array" ref="P1646">IFERROR(INDEX(tblClientes[Dividendo Mensal (R$)],INT($J1646/ROWS(tblConsorcios[Produto]))+1),"")</f>
        <v/>
      </c>
      <c r="Q1646" s="20" t="str">
        <f t="shared" si="76"/>
        <v/>
      </c>
      <c r="R1646">
        <f t="shared" si="77"/>
        <v>0</v>
      </c>
    </row>
    <row r="1647" spans="10:18" x14ac:dyDescent="0.2">
      <c r="J1647">
        <f t="shared" si="75"/>
        <v>1645</v>
      </c>
      <c r="K1647" t="str" cm="1">
        <f t="array" ref="K1647">IFERROR(INDEX(tblClientes[Cliente],INT($J1647/ROWS(tblConsorcios[Produto]))+1),"")</f>
        <v/>
      </c>
      <c r="L1647" t="str" cm="1">
        <f t="array" ref="L1647">IFERROR(INDEX(tblConsorcios[Produto],MOD($J1647,ROWS(tblConsorcios[Produto]))+1),"")</f>
        <v>Imóvel IE550 – 220m</v>
      </c>
      <c r="M1647" s="20" cm="1">
        <f t="array" ref="M1647">IFERROR(INDEX(tblConsorcios[Valor da Carta (R$)],MOD($J1647,ROWS(tblConsorcios[Produto]))+1),"")</f>
        <v>550000</v>
      </c>
      <c r="N1647" s="2" cm="1">
        <f t="array" ref="N1647">IFERROR(INDEX(tblConsorcios[Prazo (meses)],MOD($J1647,ROWS(tblConsorcios[Produto]))+1),"")</f>
        <v>220</v>
      </c>
      <c r="O1647" s="20" cm="1">
        <f t="array" ref="O1647">IFERROR(INDEX(tblConsorcios[Parcela Mensal (R$)],MOD($J1647,ROWS(tblConsorcios[Produto]))+1),"")</f>
        <v>3195</v>
      </c>
      <c r="P1647" s="20" t="str" cm="1">
        <f t="array" ref="P1647">IFERROR(INDEX(tblClientes[Dividendo Mensal (R$)],INT($J1647/ROWS(tblConsorcios[Produto]))+1),"")</f>
        <v/>
      </c>
      <c r="Q1647" s="20" t="str">
        <f t="shared" si="76"/>
        <v/>
      </c>
      <c r="R1647">
        <f t="shared" si="77"/>
        <v>0</v>
      </c>
    </row>
    <row r="1648" spans="10:18" x14ac:dyDescent="0.2">
      <c r="J1648">
        <f t="shared" si="75"/>
        <v>1646</v>
      </c>
      <c r="K1648" t="str" cm="1">
        <f t="array" ref="K1648">IFERROR(INDEX(tblClientes[Cliente],INT($J1648/ROWS(tblConsorcios[Produto]))+1),"")</f>
        <v/>
      </c>
      <c r="L1648" t="str" cm="1">
        <f t="array" ref="L1648">IFERROR(INDEX(tblConsorcios[Produto],MOD($J1648,ROWS(tblConsorcios[Produto]))+1),"")</f>
        <v>Imóvel IE550 – 200m</v>
      </c>
      <c r="M1648" s="20" cm="1">
        <f t="array" ref="M1648">IFERROR(INDEX(tblConsorcios[Valor da Carta (R$)],MOD($J1648,ROWS(tblConsorcios[Produto]))+1),"")</f>
        <v>550000</v>
      </c>
      <c r="N1648" s="2" cm="1">
        <f t="array" ref="N1648">IFERROR(INDEX(tblConsorcios[Prazo (meses)],MOD($J1648,ROWS(tblConsorcios[Produto]))+1),"")</f>
        <v>200</v>
      </c>
      <c r="O1648" s="20" cm="1">
        <f t="array" ref="O1648">IFERROR(INDEX(tblConsorcios[Parcela Mensal (R$)],MOD($J1648,ROWS(tblConsorcios[Produto]))+1),"")</f>
        <v>3487</v>
      </c>
      <c r="P1648" s="20" t="str" cm="1">
        <f t="array" ref="P1648">IFERROR(INDEX(tblClientes[Dividendo Mensal (R$)],INT($J1648/ROWS(tblConsorcios[Produto]))+1),"")</f>
        <v/>
      </c>
      <c r="Q1648" s="20" t="str">
        <f t="shared" si="76"/>
        <v/>
      </c>
      <c r="R1648">
        <f t="shared" si="77"/>
        <v>0</v>
      </c>
    </row>
    <row r="1649" spans="10:18" x14ac:dyDescent="0.2">
      <c r="J1649">
        <f t="shared" si="75"/>
        <v>1647</v>
      </c>
      <c r="K1649" t="str" cm="1">
        <f t="array" ref="K1649">IFERROR(INDEX(tblClientes[Cliente],INT($J1649/ROWS(tblConsorcios[Produto]))+1),"")</f>
        <v/>
      </c>
      <c r="L1649" t="str" cm="1">
        <f t="array" ref="L1649">IFERROR(INDEX(tblConsorcios[Produto],MOD($J1649,ROWS(tblConsorcios[Produto]))+1),"")</f>
        <v>Imóvel IE530 – 240m</v>
      </c>
      <c r="M1649" s="20" cm="1">
        <f t="array" ref="M1649">IFERROR(INDEX(tblConsorcios[Valor da Carta (R$)],MOD($J1649,ROWS(tblConsorcios[Produto]))+1),"")</f>
        <v>530000</v>
      </c>
      <c r="N1649" s="2" cm="1">
        <f t="array" ref="N1649">IFERROR(INDEX(tblConsorcios[Prazo (meses)],MOD($J1649,ROWS(tblConsorcios[Produto]))+1),"")</f>
        <v>240</v>
      </c>
      <c r="O1649" s="20" cm="1">
        <f t="array" ref="O1649">IFERROR(INDEX(tblConsorcios[Parcela Mensal (R$)],MOD($J1649,ROWS(tblConsorcios[Produto]))+1),"")</f>
        <v>2844.33</v>
      </c>
      <c r="P1649" s="20" t="str" cm="1">
        <f t="array" ref="P1649">IFERROR(INDEX(tblClientes[Dividendo Mensal (R$)],INT($J1649/ROWS(tblConsorcios[Produto]))+1),"")</f>
        <v/>
      </c>
      <c r="Q1649" s="20" t="str">
        <f t="shared" si="76"/>
        <v/>
      </c>
      <c r="R1649">
        <f t="shared" si="77"/>
        <v>0</v>
      </c>
    </row>
    <row r="1650" spans="10:18" x14ac:dyDescent="0.2">
      <c r="J1650">
        <f t="shared" si="75"/>
        <v>1648</v>
      </c>
      <c r="K1650" t="str" cm="1">
        <f t="array" ref="K1650">IFERROR(INDEX(tblClientes[Cliente],INT($J1650/ROWS(tblConsorcios[Produto]))+1),"")</f>
        <v/>
      </c>
      <c r="L1650" t="str" cm="1">
        <f t="array" ref="L1650">IFERROR(INDEX(tblConsorcios[Produto],MOD($J1650,ROWS(tblConsorcios[Produto]))+1),"")</f>
        <v>Imóvel IE530 – 220m</v>
      </c>
      <c r="M1650" s="20" cm="1">
        <f t="array" ref="M1650">IFERROR(INDEX(tblConsorcios[Valor da Carta (R$)],MOD($J1650,ROWS(tblConsorcios[Produto]))+1),"")</f>
        <v>530000</v>
      </c>
      <c r="N1650" s="2" cm="1">
        <f t="array" ref="N1650">IFERROR(INDEX(tblConsorcios[Prazo (meses)],MOD($J1650,ROWS(tblConsorcios[Produto]))+1),"")</f>
        <v>220</v>
      </c>
      <c r="O1650" s="20" cm="1">
        <f t="array" ref="O1650">IFERROR(INDEX(tblConsorcios[Parcela Mensal (R$)],MOD($J1650,ROWS(tblConsorcios[Produto]))+1),"")</f>
        <v>3078.82</v>
      </c>
      <c r="P1650" s="20" t="str" cm="1">
        <f t="array" ref="P1650">IFERROR(INDEX(tblClientes[Dividendo Mensal (R$)],INT($J1650/ROWS(tblConsorcios[Produto]))+1),"")</f>
        <v/>
      </c>
      <c r="Q1650" s="20" t="str">
        <f t="shared" si="76"/>
        <v/>
      </c>
      <c r="R1650">
        <f t="shared" si="77"/>
        <v>0</v>
      </c>
    </row>
    <row r="1651" spans="10:18" x14ac:dyDescent="0.2">
      <c r="J1651">
        <f t="shared" si="75"/>
        <v>1649</v>
      </c>
      <c r="K1651" t="str" cm="1">
        <f t="array" ref="K1651">IFERROR(INDEX(tblClientes[Cliente],INT($J1651/ROWS(tblConsorcios[Produto]))+1),"")</f>
        <v/>
      </c>
      <c r="L1651" t="str" cm="1">
        <f t="array" ref="L1651">IFERROR(INDEX(tblConsorcios[Produto],MOD($J1651,ROWS(tblConsorcios[Produto]))+1),"")</f>
        <v>Imóvel IE530 – 200m</v>
      </c>
      <c r="M1651" s="20" cm="1">
        <f t="array" ref="M1651">IFERROR(INDEX(tblConsorcios[Valor da Carta (R$)],MOD($J1651,ROWS(tblConsorcios[Produto]))+1),"")</f>
        <v>530000</v>
      </c>
      <c r="N1651" s="2" cm="1">
        <f t="array" ref="N1651">IFERROR(INDEX(tblConsorcios[Prazo (meses)],MOD($J1651,ROWS(tblConsorcios[Produto]))+1),"")</f>
        <v>200</v>
      </c>
      <c r="O1651" s="20" cm="1">
        <f t="array" ref="O1651">IFERROR(INDEX(tblConsorcios[Parcela Mensal (R$)],MOD($J1651,ROWS(tblConsorcios[Produto]))+1),"")</f>
        <v>3360.2</v>
      </c>
      <c r="P1651" s="20" t="str" cm="1">
        <f t="array" ref="P1651">IFERROR(INDEX(tblClientes[Dividendo Mensal (R$)],INT($J1651/ROWS(tblConsorcios[Produto]))+1),"")</f>
        <v/>
      </c>
      <c r="Q1651" s="20" t="str">
        <f t="shared" si="76"/>
        <v/>
      </c>
      <c r="R1651">
        <f t="shared" si="77"/>
        <v>0</v>
      </c>
    </row>
    <row r="1652" spans="10:18" x14ac:dyDescent="0.2">
      <c r="J1652">
        <f t="shared" si="75"/>
        <v>1650</v>
      </c>
      <c r="K1652" t="str" cm="1">
        <f t="array" ref="K1652">IFERROR(INDEX(tblClientes[Cliente],INT($J1652/ROWS(tblConsorcios[Produto]))+1),"")</f>
        <v/>
      </c>
      <c r="L1652" t="str" cm="1">
        <f t="array" ref="L1652">IFERROR(INDEX(tblConsorcios[Produto],MOD($J1652,ROWS(tblConsorcios[Produto]))+1),"")</f>
        <v>Imóvel IE500 – 240m</v>
      </c>
      <c r="M1652" s="20" cm="1">
        <f t="array" ref="M1652">IFERROR(INDEX(tblConsorcios[Valor da Carta (R$)],MOD($J1652,ROWS(tblConsorcios[Produto]))+1),"")</f>
        <v>500000</v>
      </c>
      <c r="N1652" s="2" cm="1">
        <f t="array" ref="N1652">IFERROR(INDEX(tblConsorcios[Prazo (meses)],MOD($J1652,ROWS(tblConsorcios[Produto]))+1),"")</f>
        <v>240</v>
      </c>
      <c r="O1652" s="20" cm="1">
        <f t="array" ref="O1652">IFERROR(INDEX(tblConsorcios[Parcela Mensal (R$)],MOD($J1652,ROWS(tblConsorcios[Produto]))+1),"")</f>
        <v>2683.33</v>
      </c>
      <c r="P1652" s="20" t="str" cm="1">
        <f t="array" ref="P1652">IFERROR(INDEX(tblClientes[Dividendo Mensal (R$)],INT($J1652/ROWS(tblConsorcios[Produto]))+1),"")</f>
        <v/>
      </c>
      <c r="Q1652" s="20" t="str">
        <f t="shared" si="76"/>
        <v/>
      </c>
      <c r="R1652">
        <f t="shared" si="77"/>
        <v>0</v>
      </c>
    </row>
    <row r="1653" spans="10:18" x14ac:dyDescent="0.2">
      <c r="J1653">
        <f t="shared" si="75"/>
        <v>1651</v>
      </c>
      <c r="K1653" t="str" cm="1">
        <f t="array" ref="K1653">IFERROR(INDEX(tblClientes[Cliente],INT($J1653/ROWS(tblConsorcios[Produto]))+1),"")</f>
        <v/>
      </c>
      <c r="L1653" t="str" cm="1">
        <f t="array" ref="L1653">IFERROR(INDEX(tblConsorcios[Produto],MOD($J1653,ROWS(tblConsorcios[Produto]))+1),"")</f>
        <v>Imóvel IE500 – 220m</v>
      </c>
      <c r="M1653" s="20" cm="1">
        <f t="array" ref="M1653">IFERROR(INDEX(tblConsorcios[Valor da Carta (R$)],MOD($J1653,ROWS(tblConsorcios[Produto]))+1),"")</f>
        <v>500000</v>
      </c>
      <c r="N1653" s="2" cm="1">
        <f t="array" ref="N1653">IFERROR(INDEX(tblConsorcios[Prazo (meses)],MOD($J1653,ROWS(tblConsorcios[Produto]))+1),"")</f>
        <v>220</v>
      </c>
      <c r="O1653" s="20" cm="1">
        <f t="array" ref="O1653">IFERROR(INDEX(tblConsorcios[Parcela Mensal (R$)],MOD($J1653,ROWS(tblConsorcios[Produto]))+1),"")</f>
        <v>2904.55</v>
      </c>
      <c r="P1653" s="20" t="str" cm="1">
        <f t="array" ref="P1653">IFERROR(INDEX(tblClientes[Dividendo Mensal (R$)],INT($J1653/ROWS(tblConsorcios[Produto]))+1),"")</f>
        <v/>
      </c>
      <c r="Q1653" s="20" t="str">
        <f t="shared" si="76"/>
        <v/>
      </c>
      <c r="R1653">
        <f t="shared" si="77"/>
        <v>0</v>
      </c>
    </row>
    <row r="1654" spans="10:18" x14ac:dyDescent="0.2">
      <c r="J1654">
        <f t="shared" si="75"/>
        <v>1652</v>
      </c>
      <c r="K1654" t="str" cm="1">
        <f t="array" ref="K1654">IFERROR(INDEX(tblClientes[Cliente],INT($J1654/ROWS(tblConsorcios[Produto]))+1),"")</f>
        <v/>
      </c>
      <c r="L1654" t="str" cm="1">
        <f t="array" ref="L1654">IFERROR(INDEX(tblConsorcios[Produto],MOD($J1654,ROWS(tblConsorcios[Produto]))+1),"")</f>
        <v>Imóvel IE500 – 200m</v>
      </c>
      <c r="M1654" s="20" cm="1">
        <f t="array" ref="M1654">IFERROR(INDEX(tblConsorcios[Valor da Carta (R$)],MOD($J1654,ROWS(tblConsorcios[Produto]))+1),"")</f>
        <v>500000</v>
      </c>
      <c r="N1654" s="2" cm="1">
        <f t="array" ref="N1654">IFERROR(INDEX(tblConsorcios[Prazo (meses)],MOD($J1654,ROWS(tblConsorcios[Produto]))+1),"")</f>
        <v>200</v>
      </c>
      <c r="O1654" s="20" cm="1">
        <f t="array" ref="O1654">IFERROR(INDEX(tblConsorcios[Parcela Mensal (R$)],MOD($J1654,ROWS(tblConsorcios[Produto]))+1),"")</f>
        <v>3170</v>
      </c>
      <c r="P1654" s="20" t="str" cm="1">
        <f t="array" ref="P1654">IFERROR(INDEX(tblClientes[Dividendo Mensal (R$)],INT($J1654/ROWS(tblConsorcios[Produto]))+1),"")</f>
        <v/>
      </c>
      <c r="Q1654" s="20" t="str">
        <f t="shared" si="76"/>
        <v/>
      </c>
      <c r="R1654">
        <f t="shared" si="77"/>
        <v>0</v>
      </c>
    </row>
    <row r="1655" spans="10:18" x14ac:dyDescent="0.2">
      <c r="J1655">
        <f t="shared" si="75"/>
        <v>1653</v>
      </c>
      <c r="K1655" t="str" cm="1">
        <f t="array" ref="K1655">IFERROR(INDEX(tblClientes[Cliente],INT($J1655/ROWS(tblConsorcios[Produto]))+1),"")</f>
        <v/>
      </c>
      <c r="L1655" t="str" cm="1">
        <f t="array" ref="L1655">IFERROR(INDEX(tblConsorcios[Produto],MOD($J1655,ROWS(tblConsorcios[Produto]))+1),"")</f>
        <v>Imóvel IE480 – 240m</v>
      </c>
      <c r="M1655" s="20" cm="1">
        <f t="array" ref="M1655">IFERROR(INDEX(tblConsorcios[Valor da Carta (R$)],MOD($J1655,ROWS(tblConsorcios[Produto]))+1),"")</f>
        <v>480000</v>
      </c>
      <c r="N1655" s="2" cm="1">
        <f t="array" ref="N1655">IFERROR(INDEX(tblConsorcios[Prazo (meses)],MOD($J1655,ROWS(tblConsorcios[Produto]))+1),"")</f>
        <v>240</v>
      </c>
      <c r="O1655" s="20" cm="1">
        <f t="array" ref="O1655">IFERROR(INDEX(tblConsorcios[Parcela Mensal (R$)],MOD($J1655,ROWS(tblConsorcios[Produto]))+1),"")</f>
        <v>2576</v>
      </c>
      <c r="P1655" s="20" t="str" cm="1">
        <f t="array" ref="P1655">IFERROR(INDEX(tblClientes[Dividendo Mensal (R$)],INT($J1655/ROWS(tblConsorcios[Produto]))+1),"")</f>
        <v/>
      </c>
      <c r="Q1655" s="20" t="str">
        <f t="shared" si="76"/>
        <v/>
      </c>
      <c r="R1655">
        <f t="shared" si="77"/>
        <v>0</v>
      </c>
    </row>
    <row r="1656" spans="10:18" x14ac:dyDescent="0.2">
      <c r="J1656">
        <f t="shared" si="75"/>
        <v>1654</v>
      </c>
      <c r="K1656" t="str" cm="1">
        <f t="array" ref="K1656">IFERROR(INDEX(tblClientes[Cliente],INT($J1656/ROWS(tblConsorcios[Produto]))+1),"")</f>
        <v/>
      </c>
      <c r="L1656" t="str" cm="1">
        <f t="array" ref="L1656">IFERROR(INDEX(tblConsorcios[Produto],MOD($J1656,ROWS(tblConsorcios[Produto]))+1),"")</f>
        <v>Imóvel IE480 – 220m</v>
      </c>
      <c r="M1656" s="20" cm="1">
        <f t="array" ref="M1656">IFERROR(INDEX(tblConsorcios[Valor da Carta (R$)],MOD($J1656,ROWS(tblConsorcios[Produto]))+1),"")</f>
        <v>480000</v>
      </c>
      <c r="N1656" s="2" cm="1">
        <f t="array" ref="N1656">IFERROR(INDEX(tblConsorcios[Prazo (meses)],MOD($J1656,ROWS(tblConsorcios[Produto]))+1),"")</f>
        <v>220</v>
      </c>
      <c r="O1656" s="20" cm="1">
        <f t="array" ref="O1656">IFERROR(INDEX(tblConsorcios[Parcela Mensal (R$)],MOD($J1656,ROWS(tblConsorcios[Produto]))+1),"")</f>
        <v>2788.36</v>
      </c>
      <c r="P1656" s="20" t="str" cm="1">
        <f t="array" ref="P1656">IFERROR(INDEX(tblClientes[Dividendo Mensal (R$)],INT($J1656/ROWS(tblConsorcios[Produto]))+1),"")</f>
        <v/>
      </c>
      <c r="Q1656" s="20" t="str">
        <f t="shared" si="76"/>
        <v/>
      </c>
      <c r="R1656">
        <f t="shared" si="77"/>
        <v>0</v>
      </c>
    </row>
    <row r="1657" spans="10:18" x14ac:dyDescent="0.2">
      <c r="J1657">
        <f t="shared" si="75"/>
        <v>1655</v>
      </c>
      <c r="K1657" t="str" cm="1">
        <f t="array" ref="K1657">IFERROR(INDEX(tblClientes[Cliente],INT($J1657/ROWS(tblConsorcios[Produto]))+1),"")</f>
        <v/>
      </c>
      <c r="L1657" t="str" cm="1">
        <f t="array" ref="L1657">IFERROR(INDEX(tblConsorcios[Produto],MOD($J1657,ROWS(tblConsorcios[Produto]))+1),"")</f>
        <v>Imóvel IE480 – 200m</v>
      </c>
      <c r="M1657" s="20" cm="1">
        <f t="array" ref="M1657">IFERROR(INDEX(tblConsorcios[Valor da Carta (R$)],MOD($J1657,ROWS(tblConsorcios[Produto]))+1),"")</f>
        <v>480000</v>
      </c>
      <c r="N1657" s="2" cm="1">
        <f t="array" ref="N1657">IFERROR(INDEX(tblConsorcios[Prazo (meses)],MOD($J1657,ROWS(tblConsorcios[Produto]))+1),"")</f>
        <v>200</v>
      </c>
      <c r="O1657" s="20" cm="1">
        <f t="array" ref="O1657">IFERROR(INDEX(tblConsorcios[Parcela Mensal (R$)],MOD($J1657,ROWS(tblConsorcios[Produto]))+1),"")</f>
        <v>3043.2</v>
      </c>
      <c r="P1657" s="20" t="str" cm="1">
        <f t="array" ref="P1657">IFERROR(INDEX(tblClientes[Dividendo Mensal (R$)],INT($J1657/ROWS(tblConsorcios[Produto]))+1),"")</f>
        <v/>
      </c>
      <c r="Q1657" s="20" t="str">
        <f t="shared" si="76"/>
        <v/>
      </c>
      <c r="R1657">
        <f t="shared" si="77"/>
        <v>0</v>
      </c>
    </row>
    <row r="1658" spans="10:18" x14ac:dyDescent="0.2">
      <c r="J1658">
        <f t="shared" si="75"/>
        <v>1656</v>
      </c>
      <c r="K1658" t="str" cm="1">
        <f t="array" ref="K1658">IFERROR(INDEX(tblClientes[Cliente],INT($J1658/ROWS(tblConsorcios[Produto]))+1),"")</f>
        <v/>
      </c>
      <c r="L1658" t="str" cm="1">
        <f t="array" ref="L1658">IFERROR(INDEX(tblConsorcios[Produto],MOD($J1658,ROWS(tblConsorcios[Produto]))+1),"")</f>
        <v>Imóvel IE450 – 240m</v>
      </c>
      <c r="M1658" s="20" cm="1">
        <f t="array" ref="M1658">IFERROR(INDEX(tblConsorcios[Valor da Carta (R$)],MOD($J1658,ROWS(tblConsorcios[Produto]))+1),"")</f>
        <v>450000</v>
      </c>
      <c r="N1658" s="2" cm="1">
        <f t="array" ref="N1658">IFERROR(INDEX(tblConsorcios[Prazo (meses)],MOD($J1658,ROWS(tblConsorcios[Produto]))+1),"")</f>
        <v>240</v>
      </c>
      <c r="O1658" s="20" cm="1">
        <f t="array" ref="O1658">IFERROR(INDEX(tblConsorcios[Parcela Mensal (R$)],MOD($J1658,ROWS(tblConsorcios[Produto]))+1),"")</f>
        <v>2415</v>
      </c>
      <c r="P1658" s="20" t="str" cm="1">
        <f t="array" ref="P1658">IFERROR(INDEX(tblClientes[Dividendo Mensal (R$)],INT($J1658/ROWS(tblConsorcios[Produto]))+1),"")</f>
        <v/>
      </c>
      <c r="Q1658" s="20" t="str">
        <f t="shared" si="76"/>
        <v/>
      </c>
      <c r="R1658">
        <f t="shared" si="77"/>
        <v>0</v>
      </c>
    </row>
    <row r="1659" spans="10:18" x14ac:dyDescent="0.2">
      <c r="J1659">
        <f t="shared" si="75"/>
        <v>1657</v>
      </c>
      <c r="K1659" t="str" cm="1">
        <f t="array" ref="K1659">IFERROR(INDEX(tblClientes[Cliente],INT($J1659/ROWS(tblConsorcios[Produto]))+1),"")</f>
        <v/>
      </c>
      <c r="L1659" t="str" cm="1">
        <f t="array" ref="L1659">IFERROR(INDEX(tblConsorcios[Produto],MOD($J1659,ROWS(tblConsorcios[Produto]))+1),"")</f>
        <v>Imóvel IE450 – 220m</v>
      </c>
      <c r="M1659" s="20" cm="1">
        <f t="array" ref="M1659">IFERROR(INDEX(tblConsorcios[Valor da Carta (R$)],MOD($J1659,ROWS(tblConsorcios[Produto]))+1),"")</f>
        <v>450000</v>
      </c>
      <c r="N1659" s="2" cm="1">
        <f t="array" ref="N1659">IFERROR(INDEX(tblConsorcios[Prazo (meses)],MOD($J1659,ROWS(tblConsorcios[Produto]))+1),"")</f>
        <v>220</v>
      </c>
      <c r="O1659" s="20" cm="1">
        <f t="array" ref="O1659">IFERROR(INDEX(tblConsorcios[Parcela Mensal (R$)],MOD($J1659,ROWS(tblConsorcios[Produto]))+1),"")</f>
        <v>2614.09</v>
      </c>
      <c r="P1659" s="20" t="str" cm="1">
        <f t="array" ref="P1659">IFERROR(INDEX(tblClientes[Dividendo Mensal (R$)],INT($J1659/ROWS(tblConsorcios[Produto]))+1),"")</f>
        <v/>
      </c>
      <c r="Q1659" s="20" t="str">
        <f t="shared" si="76"/>
        <v/>
      </c>
      <c r="R1659">
        <f t="shared" si="77"/>
        <v>0</v>
      </c>
    </row>
    <row r="1660" spans="10:18" x14ac:dyDescent="0.2">
      <c r="J1660">
        <f t="shared" si="75"/>
        <v>1658</v>
      </c>
      <c r="K1660" t="str" cm="1">
        <f t="array" ref="K1660">IFERROR(INDEX(tblClientes[Cliente],INT($J1660/ROWS(tblConsorcios[Produto]))+1),"")</f>
        <v/>
      </c>
      <c r="L1660" t="str" cm="1">
        <f t="array" ref="L1660">IFERROR(INDEX(tblConsorcios[Produto],MOD($J1660,ROWS(tblConsorcios[Produto]))+1),"")</f>
        <v>Imóvel IE450 – 200m</v>
      </c>
      <c r="M1660" s="20" cm="1">
        <f t="array" ref="M1660">IFERROR(INDEX(tblConsorcios[Valor da Carta (R$)],MOD($J1660,ROWS(tblConsorcios[Produto]))+1),"")</f>
        <v>450000</v>
      </c>
      <c r="N1660" s="2" cm="1">
        <f t="array" ref="N1660">IFERROR(INDEX(tblConsorcios[Prazo (meses)],MOD($J1660,ROWS(tblConsorcios[Produto]))+1),"")</f>
        <v>200</v>
      </c>
      <c r="O1660" s="20" cm="1">
        <f t="array" ref="O1660">IFERROR(INDEX(tblConsorcios[Parcela Mensal (R$)],MOD($J1660,ROWS(tblConsorcios[Produto]))+1),"")</f>
        <v>2853</v>
      </c>
      <c r="P1660" s="20" t="str" cm="1">
        <f t="array" ref="P1660">IFERROR(INDEX(tblClientes[Dividendo Mensal (R$)],INT($J1660/ROWS(tblConsorcios[Produto]))+1),"")</f>
        <v/>
      </c>
      <c r="Q1660" s="20" t="str">
        <f t="shared" si="76"/>
        <v/>
      </c>
      <c r="R1660">
        <f t="shared" si="77"/>
        <v>0</v>
      </c>
    </row>
    <row r="1661" spans="10:18" x14ac:dyDescent="0.2">
      <c r="J1661">
        <f t="shared" si="75"/>
        <v>1659</v>
      </c>
      <c r="K1661" t="str" cm="1">
        <f t="array" ref="K1661">IFERROR(INDEX(tblClientes[Cliente],INT($J1661/ROWS(tblConsorcios[Produto]))+1),"")</f>
        <v/>
      </c>
      <c r="L1661" t="str" cm="1">
        <f t="array" ref="L1661">IFERROR(INDEX(tblConsorcios[Produto],MOD($J1661,ROWS(tblConsorcios[Produto]))+1),"")</f>
        <v>Imóvel IE430 – 240m</v>
      </c>
      <c r="M1661" s="20" cm="1">
        <f t="array" ref="M1661">IFERROR(INDEX(tblConsorcios[Valor da Carta (R$)],MOD($J1661,ROWS(tblConsorcios[Produto]))+1),"")</f>
        <v>430000</v>
      </c>
      <c r="N1661" s="2" cm="1">
        <f t="array" ref="N1661">IFERROR(INDEX(tblConsorcios[Prazo (meses)],MOD($J1661,ROWS(tblConsorcios[Produto]))+1),"")</f>
        <v>240</v>
      </c>
      <c r="O1661" s="20" cm="1">
        <f t="array" ref="O1661">IFERROR(INDEX(tblConsorcios[Parcela Mensal (R$)],MOD($J1661,ROWS(tblConsorcios[Produto]))+1),"")</f>
        <v>2307.67</v>
      </c>
      <c r="P1661" s="20" t="str" cm="1">
        <f t="array" ref="P1661">IFERROR(INDEX(tblClientes[Dividendo Mensal (R$)],INT($J1661/ROWS(tblConsorcios[Produto]))+1),"")</f>
        <v/>
      </c>
      <c r="Q1661" s="20" t="str">
        <f t="shared" si="76"/>
        <v/>
      </c>
      <c r="R1661">
        <f t="shared" si="77"/>
        <v>0</v>
      </c>
    </row>
    <row r="1662" spans="10:18" x14ac:dyDescent="0.2">
      <c r="J1662">
        <f t="shared" si="75"/>
        <v>1660</v>
      </c>
      <c r="K1662" t="str" cm="1">
        <f t="array" ref="K1662">IFERROR(INDEX(tblClientes[Cliente],INT($J1662/ROWS(tblConsorcios[Produto]))+1),"")</f>
        <v/>
      </c>
      <c r="L1662" t="str" cm="1">
        <f t="array" ref="L1662">IFERROR(INDEX(tblConsorcios[Produto],MOD($J1662,ROWS(tblConsorcios[Produto]))+1),"")</f>
        <v>Imóvel IE430 – 220m</v>
      </c>
      <c r="M1662" s="20" cm="1">
        <f t="array" ref="M1662">IFERROR(INDEX(tblConsorcios[Valor da Carta (R$)],MOD($J1662,ROWS(tblConsorcios[Produto]))+1),"")</f>
        <v>430000</v>
      </c>
      <c r="N1662" s="2" cm="1">
        <f t="array" ref="N1662">IFERROR(INDEX(tblConsorcios[Prazo (meses)],MOD($J1662,ROWS(tblConsorcios[Produto]))+1),"")</f>
        <v>220</v>
      </c>
      <c r="O1662" s="20" cm="1">
        <f t="array" ref="O1662">IFERROR(INDEX(tblConsorcios[Parcela Mensal (R$)],MOD($J1662,ROWS(tblConsorcios[Produto]))+1),"")</f>
        <v>2497.91</v>
      </c>
      <c r="P1662" s="20" t="str" cm="1">
        <f t="array" ref="P1662">IFERROR(INDEX(tblClientes[Dividendo Mensal (R$)],INT($J1662/ROWS(tblConsorcios[Produto]))+1),"")</f>
        <v/>
      </c>
      <c r="Q1662" s="20" t="str">
        <f t="shared" si="76"/>
        <v/>
      </c>
      <c r="R1662">
        <f t="shared" si="77"/>
        <v>0</v>
      </c>
    </row>
    <row r="1663" spans="10:18" x14ac:dyDescent="0.2">
      <c r="J1663">
        <f t="shared" si="75"/>
        <v>1661</v>
      </c>
      <c r="K1663" t="str" cm="1">
        <f t="array" ref="K1663">IFERROR(INDEX(tblClientes[Cliente],INT($J1663/ROWS(tblConsorcios[Produto]))+1),"")</f>
        <v/>
      </c>
      <c r="L1663" t="str" cm="1">
        <f t="array" ref="L1663">IFERROR(INDEX(tblConsorcios[Produto],MOD($J1663,ROWS(tblConsorcios[Produto]))+1),"")</f>
        <v>Imóvel IE430 – 200m</v>
      </c>
      <c r="M1663" s="20" cm="1">
        <f t="array" ref="M1663">IFERROR(INDEX(tblConsorcios[Valor da Carta (R$)],MOD($J1663,ROWS(tblConsorcios[Produto]))+1),"")</f>
        <v>430000</v>
      </c>
      <c r="N1663" s="2" cm="1">
        <f t="array" ref="N1663">IFERROR(INDEX(tblConsorcios[Prazo (meses)],MOD($J1663,ROWS(tblConsorcios[Produto]))+1),"")</f>
        <v>200</v>
      </c>
      <c r="O1663" s="20" cm="1">
        <f t="array" ref="O1663">IFERROR(INDEX(tblConsorcios[Parcela Mensal (R$)],MOD($J1663,ROWS(tblConsorcios[Produto]))+1),"")</f>
        <v>2726.2</v>
      </c>
      <c r="P1663" s="20" t="str" cm="1">
        <f t="array" ref="P1663">IFERROR(INDEX(tblClientes[Dividendo Mensal (R$)],INT($J1663/ROWS(tblConsorcios[Produto]))+1),"")</f>
        <v/>
      </c>
      <c r="Q1663" s="20" t="str">
        <f t="shared" si="76"/>
        <v/>
      </c>
      <c r="R1663">
        <f t="shared" si="77"/>
        <v>0</v>
      </c>
    </row>
    <row r="1664" spans="10:18" x14ac:dyDescent="0.2">
      <c r="J1664">
        <f t="shared" si="75"/>
        <v>1662</v>
      </c>
      <c r="K1664" t="str" cm="1">
        <f t="array" ref="K1664">IFERROR(INDEX(tblClientes[Cliente],INT($J1664/ROWS(tblConsorcios[Produto]))+1),"")</f>
        <v/>
      </c>
      <c r="L1664" t="str" cm="1">
        <f t="array" ref="L1664">IFERROR(INDEX(tblConsorcios[Produto],MOD($J1664,ROWS(tblConsorcios[Produto]))+1),"")</f>
        <v>Imóvel IE400 – 240m</v>
      </c>
      <c r="M1664" s="20" cm="1">
        <f t="array" ref="M1664">IFERROR(INDEX(tblConsorcios[Valor da Carta (R$)],MOD($J1664,ROWS(tblConsorcios[Produto]))+1),"")</f>
        <v>400000</v>
      </c>
      <c r="N1664" s="2" cm="1">
        <f t="array" ref="N1664">IFERROR(INDEX(tblConsorcios[Prazo (meses)],MOD($J1664,ROWS(tblConsorcios[Produto]))+1),"")</f>
        <v>240</v>
      </c>
      <c r="O1664" s="20" cm="1">
        <f t="array" ref="O1664">IFERROR(INDEX(tblConsorcios[Parcela Mensal (R$)],MOD($J1664,ROWS(tblConsorcios[Produto]))+1),"")</f>
        <v>2146.67</v>
      </c>
      <c r="P1664" s="20" t="str" cm="1">
        <f t="array" ref="P1664">IFERROR(INDEX(tblClientes[Dividendo Mensal (R$)],INT($J1664/ROWS(tblConsorcios[Produto]))+1),"")</f>
        <v/>
      </c>
      <c r="Q1664" s="20" t="str">
        <f t="shared" si="76"/>
        <v/>
      </c>
      <c r="R1664">
        <f t="shared" si="77"/>
        <v>0</v>
      </c>
    </row>
    <row r="1665" spans="10:18" x14ac:dyDescent="0.2">
      <c r="J1665">
        <f t="shared" si="75"/>
        <v>1663</v>
      </c>
      <c r="K1665" t="str" cm="1">
        <f t="array" ref="K1665">IFERROR(INDEX(tblClientes[Cliente],INT($J1665/ROWS(tblConsorcios[Produto]))+1),"")</f>
        <v/>
      </c>
      <c r="L1665" t="str" cm="1">
        <f t="array" ref="L1665">IFERROR(INDEX(tblConsorcios[Produto],MOD($J1665,ROWS(tblConsorcios[Produto]))+1),"")</f>
        <v>Imóvel IE400 – 220m</v>
      </c>
      <c r="M1665" s="20" cm="1">
        <f t="array" ref="M1665">IFERROR(INDEX(tblConsorcios[Valor da Carta (R$)],MOD($J1665,ROWS(tblConsorcios[Produto]))+1),"")</f>
        <v>400000</v>
      </c>
      <c r="N1665" s="2" cm="1">
        <f t="array" ref="N1665">IFERROR(INDEX(tblConsorcios[Prazo (meses)],MOD($J1665,ROWS(tblConsorcios[Produto]))+1),"")</f>
        <v>220</v>
      </c>
      <c r="O1665" s="20" cm="1">
        <f t="array" ref="O1665">IFERROR(INDEX(tblConsorcios[Parcela Mensal (R$)],MOD($J1665,ROWS(tblConsorcios[Produto]))+1),"")</f>
        <v>2323.64</v>
      </c>
      <c r="P1665" s="20" t="str" cm="1">
        <f t="array" ref="P1665">IFERROR(INDEX(tblClientes[Dividendo Mensal (R$)],INT($J1665/ROWS(tblConsorcios[Produto]))+1),"")</f>
        <v/>
      </c>
      <c r="Q1665" s="20" t="str">
        <f t="shared" si="76"/>
        <v/>
      </c>
      <c r="R1665">
        <f t="shared" si="77"/>
        <v>0</v>
      </c>
    </row>
    <row r="1666" spans="10:18" x14ac:dyDescent="0.2">
      <c r="J1666">
        <f t="shared" si="75"/>
        <v>1664</v>
      </c>
      <c r="K1666" t="str" cm="1">
        <f t="array" ref="K1666">IFERROR(INDEX(tblClientes[Cliente],INT($J1666/ROWS(tblConsorcios[Produto]))+1),"")</f>
        <v/>
      </c>
      <c r="L1666" t="str" cm="1">
        <f t="array" ref="L1666">IFERROR(INDEX(tblConsorcios[Produto],MOD($J1666,ROWS(tblConsorcios[Produto]))+1),"")</f>
        <v>Imóvel IE400 – 200m</v>
      </c>
      <c r="M1666" s="20" cm="1">
        <f t="array" ref="M1666">IFERROR(INDEX(tblConsorcios[Valor da Carta (R$)],MOD($J1666,ROWS(tblConsorcios[Produto]))+1),"")</f>
        <v>400000</v>
      </c>
      <c r="N1666" s="2" cm="1">
        <f t="array" ref="N1666">IFERROR(INDEX(tblConsorcios[Prazo (meses)],MOD($J1666,ROWS(tblConsorcios[Produto]))+1),"")</f>
        <v>200</v>
      </c>
      <c r="O1666" s="20" cm="1">
        <f t="array" ref="O1666">IFERROR(INDEX(tblConsorcios[Parcela Mensal (R$)],MOD($J1666,ROWS(tblConsorcios[Produto]))+1),"")</f>
        <v>2536</v>
      </c>
      <c r="P1666" s="20" t="str" cm="1">
        <f t="array" ref="P1666">IFERROR(INDEX(tblClientes[Dividendo Mensal (R$)],INT($J1666/ROWS(tblConsorcios[Produto]))+1),"")</f>
        <v/>
      </c>
      <c r="Q1666" s="20" t="str">
        <f t="shared" si="76"/>
        <v/>
      </c>
      <c r="R1666">
        <f t="shared" si="77"/>
        <v>0</v>
      </c>
    </row>
    <row r="1667" spans="10:18" x14ac:dyDescent="0.2">
      <c r="J1667">
        <f t="shared" ref="J1667:J1730" si="78">ROW()-2</f>
        <v>1665</v>
      </c>
      <c r="K1667" t="str" cm="1">
        <f t="array" ref="K1667">IFERROR(INDEX(tblClientes[Cliente],INT($J1667/ROWS(tblConsorcios[Produto]))+1),"")</f>
        <v/>
      </c>
      <c r="L1667" t="str" cm="1">
        <f t="array" ref="L1667">IFERROR(INDEX(tblConsorcios[Produto],MOD($J1667,ROWS(tblConsorcios[Produto]))+1),"")</f>
        <v>Imóvel IE380 – 240m</v>
      </c>
      <c r="M1667" s="20" cm="1">
        <f t="array" ref="M1667">IFERROR(INDEX(tblConsorcios[Valor da Carta (R$)],MOD($J1667,ROWS(tblConsorcios[Produto]))+1),"")</f>
        <v>380000</v>
      </c>
      <c r="N1667" s="2" cm="1">
        <f t="array" ref="N1667">IFERROR(INDEX(tblConsorcios[Prazo (meses)],MOD($J1667,ROWS(tblConsorcios[Produto]))+1),"")</f>
        <v>240</v>
      </c>
      <c r="O1667" s="20" cm="1">
        <f t="array" ref="O1667">IFERROR(INDEX(tblConsorcios[Parcela Mensal (R$)],MOD($J1667,ROWS(tblConsorcios[Produto]))+1),"")</f>
        <v>2039.33</v>
      </c>
      <c r="P1667" s="20" t="str" cm="1">
        <f t="array" ref="P1667">IFERROR(INDEX(tblClientes[Dividendo Mensal (R$)],INT($J1667/ROWS(tblConsorcios[Produto]))+1),"")</f>
        <v/>
      </c>
      <c r="Q1667" s="20" t="str">
        <f t="shared" ref="Q1667:Q1730" si="79">IF(AND(ISNUMBER(O1667),ISNUMBER(P1667)),P1667-O1667,"")</f>
        <v/>
      </c>
      <c r="R1667">
        <f t="shared" ref="R1667:R1730" si="80">IF(AND(ISNUMBER(O1667),ISNUMBER(P1667),O1667&lt;=P1667),1,0)</f>
        <v>0</v>
      </c>
    </row>
    <row r="1668" spans="10:18" x14ac:dyDescent="0.2">
      <c r="J1668">
        <f t="shared" si="78"/>
        <v>1666</v>
      </c>
      <c r="K1668" t="str" cm="1">
        <f t="array" ref="K1668">IFERROR(INDEX(tblClientes[Cliente],INT($J1668/ROWS(tblConsorcios[Produto]))+1),"")</f>
        <v/>
      </c>
      <c r="L1668" t="str" cm="1">
        <f t="array" ref="L1668">IFERROR(INDEX(tblConsorcios[Produto],MOD($J1668,ROWS(tblConsorcios[Produto]))+1),"")</f>
        <v>Imóvel IE380 – 220m</v>
      </c>
      <c r="M1668" s="20" cm="1">
        <f t="array" ref="M1668">IFERROR(INDEX(tblConsorcios[Valor da Carta (R$)],MOD($J1668,ROWS(tblConsorcios[Produto]))+1),"")</f>
        <v>380000</v>
      </c>
      <c r="N1668" s="2" cm="1">
        <f t="array" ref="N1668">IFERROR(INDEX(tblConsorcios[Prazo (meses)],MOD($J1668,ROWS(tblConsorcios[Produto]))+1),"")</f>
        <v>220</v>
      </c>
      <c r="O1668" s="20" cm="1">
        <f t="array" ref="O1668">IFERROR(INDEX(tblConsorcios[Parcela Mensal (R$)],MOD($J1668,ROWS(tblConsorcios[Produto]))+1),"")</f>
        <v>2207.4499999999998</v>
      </c>
      <c r="P1668" s="20" t="str" cm="1">
        <f t="array" ref="P1668">IFERROR(INDEX(tblClientes[Dividendo Mensal (R$)],INT($J1668/ROWS(tblConsorcios[Produto]))+1),"")</f>
        <v/>
      </c>
      <c r="Q1668" s="20" t="str">
        <f t="shared" si="79"/>
        <v/>
      </c>
      <c r="R1668">
        <f t="shared" si="80"/>
        <v>0</v>
      </c>
    </row>
    <row r="1669" spans="10:18" x14ac:dyDescent="0.2">
      <c r="J1669">
        <f t="shared" si="78"/>
        <v>1667</v>
      </c>
      <c r="K1669" t="str" cm="1">
        <f t="array" ref="K1669">IFERROR(INDEX(tblClientes[Cliente],INT($J1669/ROWS(tblConsorcios[Produto]))+1),"")</f>
        <v/>
      </c>
      <c r="L1669" t="str" cm="1">
        <f t="array" ref="L1669">IFERROR(INDEX(tblConsorcios[Produto],MOD($J1669,ROWS(tblConsorcios[Produto]))+1),"")</f>
        <v>Imóvel IE380 – 200m</v>
      </c>
      <c r="M1669" s="20" cm="1">
        <f t="array" ref="M1669">IFERROR(INDEX(tblConsorcios[Valor da Carta (R$)],MOD($J1669,ROWS(tblConsorcios[Produto]))+1),"")</f>
        <v>380000</v>
      </c>
      <c r="N1669" s="2" cm="1">
        <f t="array" ref="N1669">IFERROR(INDEX(tblConsorcios[Prazo (meses)],MOD($J1669,ROWS(tblConsorcios[Produto]))+1),"")</f>
        <v>200</v>
      </c>
      <c r="O1669" s="20" cm="1">
        <f t="array" ref="O1669">IFERROR(INDEX(tblConsorcios[Parcela Mensal (R$)],MOD($J1669,ROWS(tblConsorcios[Produto]))+1),"")</f>
        <v>2409.1999999999998</v>
      </c>
      <c r="P1669" s="20" t="str" cm="1">
        <f t="array" ref="P1669">IFERROR(INDEX(tblClientes[Dividendo Mensal (R$)],INT($J1669/ROWS(tblConsorcios[Produto]))+1),"")</f>
        <v/>
      </c>
      <c r="Q1669" s="20" t="str">
        <f t="shared" si="79"/>
        <v/>
      </c>
      <c r="R1669">
        <f t="shared" si="80"/>
        <v>0</v>
      </c>
    </row>
    <row r="1670" spans="10:18" x14ac:dyDescent="0.2">
      <c r="J1670">
        <f t="shared" si="78"/>
        <v>1668</v>
      </c>
      <c r="K1670" t="str" cm="1">
        <f t="array" ref="K1670">IFERROR(INDEX(tblClientes[Cliente],INT($J1670/ROWS(tblConsorcios[Produto]))+1),"")</f>
        <v/>
      </c>
      <c r="L1670" t="str" cm="1">
        <f t="array" ref="L1670">IFERROR(INDEX(tblConsorcios[Produto],MOD($J1670,ROWS(tblConsorcios[Produto]))+1),"")</f>
        <v>Imóvel IE350 – 240m</v>
      </c>
      <c r="M1670" s="20" cm="1">
        <f t="array" ref="M1670">IFERROR(INDEX(tblConsorcios[Valor da Carta (R$)],MOD($J1670,ROWS(tblConsorcios[Produto]))+1),"")</f>
        <v>350000</v>
      </c>
      <c r="N1670" s="2" cm="1">
        <f t="array" ref="N1670">IFERROR(INDEX(tblConsorcios[Prazo (meses)],MOD($J1670,ROWS(tblConsorcios[Produto]))+1),"")</f>
        <v>240</v>
      </c>
      <c r="O1670" s="20" cm="1">
        <f t="array" ref="O1670">IFERROR(INDEX(tblConsorcios[Parcela Mensal (R$)],MOD($J1670,ROWS(tblConsorcios[Produto]))+1),"")</f>
        <v>1878.33</v>
      </c>
      <c r="P1670" s="20" t="str" cm="1">
        <f t="array" ref="P1670">IFERROR(INDEX(tblClientes[Dividendo Mensal (R$)],INT($J1670/ROWS(tblConsorcios[Produto]))+1),"")</f>
        <v/>
      </c>
      <c r="Q1670" s="20" t="str">
        <f t="shared" si="79"/>
        <v/>
      </c>
      <c r="R1670">
        <f t="shared" si="80"/>
        <v>0</v>
      </c>
    </row>
    <row r="1671" spans="10:18" x14ac:dyDescent="0.2">
      <c r="J1671">
        <f t="shared" si="78"/>
        <v>1669</v>
      </c>
      <c r="K1671" t="str" cm="1">
        <f t="array" ref="K1671">IFERROR(INDEX(tblClientes[Cliente],INT($J1671/ROWS(tblConsorcios[Produto]))+1),"")</f>
        <v/>
      </c>
      <c r="L1671" t="str" cm="1">
        <f t="array" ref="L1671">IFERROR(INDEX(tblConsorcios[Produto],MOD($J1671,ROWS(tblConsorcios[Produto]))+1),"")</f>
        <v>Imóvel IE350 – 220m</v>
      </c>
      <c r="M1671" s="20" cm="1">
        <f t="array" ref="M1671">IFERROR(INDEX(tblConsorcios[Valor da Carta (R$)],MOD($J1671,ROWS(tblConsorcios[Produto]))+1),"")</f>
        <v>350000</v>
      </c>
      <c r="N1671" s="2" cm="1">
        <f t="array" ref="N1671">IFERROR(INDEX(tblConsorcios[Prazo (meses)],MOD($J1671,ROWS(tblConsorcios[Produto]))+1),"")</f>
        <v>220</v>
      </c>
      <c r="O1671" s="20" cm="1">
        <f t="array" ref="O1671">IFERROR(INDEX(tblConsorcios[Parcela Mensal (R$)],MOD($J1671,ROWS(tblConsorcios[Produto]))+1),"")</f>
        <v>2033.18</v>
      </c>
      <c r="P1671" s="20" t="str" cm="1">
        <f t="array" ref="P1671">IFERROR(INDEX(tblClientes[Dividendo Mensal (R$)],INT($J1671/ROWS(tblConsorcios[Produto]))+1),"")</f>
        <v/>
      </c>
      <c r="Q1671" s="20" t="str">
        <f t="shared" si="79"/>
        <v/>
      </c>
      <c r="R1671">
        <f t="shared" si="80"/>
        <v>0</v>
      </c>
    </row>
    <row r="1672" spans="10:18" x14ac:dyDescent="0.2">
      <c r="J1672">
        <f t="shared" si="78"/>
        <v>1670</v>
      </c>
      <c r="K1672" t="str" cm="1">
        <f t="array" ref="K1672">IFERROR(INDEX(tblClientes[Cliente],INT($J1672/ROWS(tblConsorcios[Produto]))+1),"")</f>
        <v/>
      </c>
      <c r="L1672" t="str" cm="1">
        <f t="array" ref="L1672">IFERROR(INDEX(tblConsorcios[Produto],MOD($J1672,ROWS(tblConsorcios[Produto]))+1),"")</f>
        <v>Imóvel IE350 – 200m</v>
      </c>
      <c r="M1672" s="20" cm="1">
        <f t="array" ref="M1672">IFERROR(INDEX(tblConsorcios[Valor da Carta (R$)],MOD($J1672,ROWS(tblConsorcios[Produto]))+1),"")</f>
        <v>350000</v>
      </c>
      <c r="N1672" s="2" cm="1">
        <f t="array" ref="N1672">IFERROR(INDEX(tblConsorcios[Prazo (meses)],MOD($J1672,ROWS(tblConsorcios[Produto]))+1),"")</f>
        <v>200</v>
      </c>
      <c r="O1672" s="20" cm="1">
        <f t="array" ref="O1672">IFERROR(INDEX(tblConsorcios[Parcela Mensal (R$)],MOD($J1672,ROWS(tblConsorcios[Produto]))+1),"")</f>
        <v>2219</v>
      </c>
      <c r="P1672" s="20" t="str" cm="1">
        <f t="array" ref="P1672">IFERROR(INDEX(tblClientes[Dividendo Mensal (R$)],INT($J1672/ROWS(tblConsorcios[Produto]))+1),"")</f>
        <v/>
      </c>
      <c r="Q1672" s="20" t="str">
        <f t="shared" si="79"/>
        <v/>
      </c>
      <c r="R1672">
        <f t="shared" si="80"/>
        <v>0</v>
      </c>
    </row>
    <row r="1673" spans="10:18" x14ac:dyDescent="0.2">
      <c r="J1673">
        <f t="shared" si="78"/>
        <v>1671</v>
      </c>
      <c r="K1673" t="str" cm="1">
        <f t="array" ref="K1673">IFERROR(INDEX(tblClientes[Cliente],INT($J1673/ROWS(tblConsorcios[Produto]))+1),"")</f>
        <v/>
      </c>
      <c r="L1673" t="str" cm="1">
        <f t="array" ref="L1673">IFERROR(INDEX(tblConsorcios[Produto],MOD($J1673,ROWS(tblConsorcios[Produto]))+1),"")</f>
        <v>Imóvel IE330 – 240m</v>
      </c>
      <c r="M1673" s="20" cm="1">
        <f t="array" ref="M1673">IFERROR(INDEX(tblConsorcios[Valor da Carta (R$)],MOD($J1673,ROWS(tblConsorcios[Produto]))+1),"")</f>
        <v>330000</v>
      </c>
      <c r="N1673" s="2" cm="1">
        <f t="array" ref="N1673">IFERROR(INDEX(tblConsorcios[Prazo (meses)],MOD($J1673,ROWS(tblConsorcios[Produto]))+1),"")</f>
        <v>240</v>
      </c>
      <c r="O1673" s="20" cm="1">
        <f t="array" ref="O1673">IFERROR(INDEX(tblConsorcios[Parcela Mensal (R$)],MOD($J1673,ROWS(tblConsorcios[Produto]))+1),"")</f>
        <v>1771</v>
      </c>
      <c r="P1673" s="20" t="str" cm="1">
        <f t="array" ref="P1673">IFERROR(INDEX(tblClientes[Dividendo Mensal (R$)],INT($J1673/ROWS(tblConsorcios[Produto]))+1),"")</f>
        <v/>
      </c>
      <c r="Q1673" s="20" t="str">
        <f t="shared" si="79"/>
        <v/>
      </c>
      <c r="R1673">
        <f t="shared" si="80"/>
        <v>0</v>
      </c>
    </row>
    <row r="1674" spans="10:18" x14ac:dyDescent="0.2">
      <c r="J1674">
        <f t="shared" si="78"/>
        <v>1672</v>
      </c>
      <c r="K1674" t="str" cm="1">
        <f t="array" ref="K1674">IFERROR(INDEX(tblClientes[Cliente],INT($J1674/ROWS(tblConsorcios[Produto]))+1),"")</f>
        <v/>
      </c>
      <c r="L1674" t="str" cm="1">
        <f t="array" ref="L1674">IFERROR(INDEX(tblConsorcios[Produto],MOD($J1674,ROWS(tblConsorcios[Produto]))+1),"")</f>
        <v>Imóvel IE330 – 220m</v>
      </c>
      <c r="M1674" s="20" cm="1">
        <f t="array" ref="M1674">IFERROR(INDEX(tblConsorcios[Valor da Carta (R$)],MOD($J1674,ROWS(tblConsorcios[Produto]))+1),"")</f>
        <v>330000</v>
      </c>
      <c r="N1674" s="2" cm="1">
        <f t="array" ref="N1674">IFERROR(INDEX(tblConsorcios[Prazo (meses)],MOD($J1674,ROWS(tblConsorcios[Produto]))+1),"")</f>
        <v>220</v>
      </c>
      <c r="O1674" s="20" cm="1">
        <f t="array" ref="O1674">IFERROR(INDEX(tblConsorcios[Parcela Mensal (R$)],MOD($J1674,ROWS(tblConsorcios[Produto]))+1),"")</f>
        <v>1917</v>
      </c>
      <c r="P1674" s="20" t="str" cm="1">
        <f t="array" ref="P1674">IFERROR(INDEX(tblClientes[Dividendo Mensal (R$)],INT($J1674/ROWS(tblConsorcios[Produto]))+1),"")</f>
        <v/>
      </c>
      <c r="Q1674" s="20" t="str">
        <f t="shared" si="79"/>
        <v/>
      </c>
      <c r="R1674">
        <f t="shared" si="80"/>
        <v>0</v>
      </c>
    </row>
    <row r="1675" spans="10:18" x14ac:dyDescent="0.2">
      <c r="J1675">
        <f t="shared" si="78"/>
        <v>1673</v>
      </c>
      <c r="K1675" t="str" cm="1">
        <f t="array" ref="K1675">IFERROR(INDEX(tblClientes[Cliente],INT($J1675/ROWS(tblConsorcios[Produto]))+1),"")</f>
        <v/>
      </c>
      <c r="L1675" t="str" cm="1">
        <f t="array" ref="L1675">IFERROR(INDEX(tblConsorcios[Produto],MOD($J1675,ROWS(tblConsorcios[Produto]))+1),"")</f>
        <v>Imóvel IE330 – 200m</v>
      </c>
      <c r="M1675" s="20" cm="1">
        <f t="array" ref="M1675">IFERROR(INDEX(tblConsorcios[Valor da Carta (R$)],MOD($J1675,ROWS(tblConsorcios[Produto]))+1),"")</f>
        <v>330000</v>
      </c>
      <c r="N1675" s="2" cm="1">
        <f t="array" ref="N1675">IFERROR(INDEX(tblConsorcios[Prazo (meses)],MOD($J1675,ROWS(tblConsorcios[Produto]))+1),"")</f>
        <v>200</v>
      </c>
      <c r="O1675" s="20" cm="1">
        <f t="array" ref="O1675">IFERROR(INDEX(tblConsorcios[Parcela Mensal (R$)],MOD($J1675,ROWS(tblConsorcios[Produto]))+1),"")</f>
        <v>2092.1999999999998</v>
      </c>
      <c r="P1675" s="20" t="str" cm="1">
        <f t="array" ref="P1675">IFERROR(INDEX(tblClientes[Dividendo Mensal (R$)],INT($J1675/ROWS(tblConsorcios[Produto]))+1),"")</f>
        <v/>
      </c>
      <c r="Q1675" s="20" t="str">
        <f t="shared" si="79"/>
        <v/>
      </c>
      <c r="R1675">
        <f t="shared" si="80"/>
        <v>0</v>
      </c>
    </row>
    <row r="1676" spans="10:18" x14ac:dyDescent="0.2">
      <c r="J1676">
        <f t="shared" si="78"/>
        <v>1674</v>
      </c>
      <c r="K1676" t="str" cm="1">
        <f t="array" ref="K1676">IFERROR(INDEX(tblClientes[Cliente],INT($J1676/ROWS(tblConsorcios[Produto]))+1),"")</f>
        <v/>
      </c>
      <c r="L1676" t="str" cm="1">
        <f t="array" ref="L1676">IFERROR(INDEX(tblConsorcios[Produto],MOD($J1676,ROWS(tblConsorcios[Produto]))+1),"")</f>
        <v>Imóvel IE300 – 240m</v>
      </c>
      <c r="M1676" s="20" cm="1">
        <f t="array" ref="M1676">IFERROR(INDEX(tblConsorcios[Valor da Carta (R$)],MOD($J1676,ROWS(tblConsorcios[Produto]))+1),"")</f>
        <v>300000</v>
      </c>
      <c r="N1676" s="2" cm="1">
        <f t="array" ref="N1676">IFERROR(INDEX(tblConsorcios[Prazo (meses)],MOD($J1676,ROWS(tblConsorcios[Produto]))+1),"")</f>
        <v>240</v>
      </c>
      <c r="O1676" s="20" cm="1">
        <f t="array" ref="O1676">IFERROR(INDEX(tblConsorcios[Parcela Mensal (R$)],MOD($J1676,ROWS(tblConsorcios[Produto]))+1),"")</f>
        <v>1610</v>
      </c>
      <c r="P1676" s="20" t="str" cm="1">
        <f t="array" ref="P1676">IFERROR(INDEX(tblClientes[Dividendo Mensal (R$)],INT($J1676/ROWS(tblConsorcios[Produto]))+1),"")</f>
        <v/>
      </c>
      <c r="Q1676" s="20" t="str">
        <f t="shared" si="79"/>
        <v/>
      </c>
      <c r="R1676">
        <f t="shared" si="80"/>
        <v>0</v>
      </c>
    </row>
    <row r="1677" spans="10:18" x14ac:dyDescent="0.2">
      <c r="J1677">
        <f t="shared" si="78"/>
        <v>1675</v>
      </c>
      <c r="K1677" t="str" cm="1">
        <f t="array" ref="K1677">IFERROR(INDEX(tblClientes[Cliente],INT($J1677/ROWS(tblConsorcios[Produto]))+1),"")</f>
        <v/>
      </c>
      <c r="L1677" t="str" cm="1">
        <f t="array" ref="L1677">IFERROR(INDEX(tblConsorcios[Produto],MOD($J1677,ROWS(tblConsorcios[Produto]))+1),"")</f>
        <v>Imóvel IE300 – 220m</v>
      </c>
      <c r="M1677" s="20" cm="1">
        <f t="array" ref="M1677">IFERROR(INDEX(tblConsorcios[Valor da Carta (R$)],MOD($J1677,ROWS(tblConsorcios[Produto]))+1),"")</f>
        <v>300000</v>
      </c>
      <c r="N1677" s="2" cm="1">
        <f t="array" ref="N1677">IFERROR(INDEX(tblConsorcios[Prazo (meses)],MOD($J1677,ROWS(tblConsorcios[Produto]))+1),"")</f>
        <v>220</v>
      </c>
      <c r="O1677" s="20" cm="1">
        <f t="array" ref="O1677">IFERROR(INDEX(tblConsorcios[Parcela Mensal (R$)],MOD($J1677,ROWS(tblConsorcios[Produto]))+1),"")</f>
        <v>1742.73</v>
      </c>
      <c r="P1677" s="20" t="str" cm="1">
        <f t="array" ref="P1677">IFERROR(INDEX(tblClientes[Dividendo Mensal (R$)],INT($J1677/ROWS(tblConsorcios[Produto]))+1),"")</f>
        <v/>
      </c>
      <c r="Q1677" s="20" t="str">
        <f t="shared" si="79"/>
        <v/>
      </c>
      <c r="R1677">
        <f t="shared" si="80"/>
        <v>0</v>
      </c>
    </row>
    <row r="1678" spans="10:18" x14ac:dyDescent="0.2">
      <c r="J1678">
        <f t="shared" si="78"/>
        <v>1676</v>
      </c>
      <c r="K1678" t="str" cm="1">
        <f t="array" ref="K1678">IFERROR(INDEX(tblClientes[Cliente],INT($J1678/ROWS(tblConsorcios[Produto]))+1),"")</f>
        <v/>
      </c>
      <c r="L1678" t="str" cm="1">
        <f t="array" ref="L1678">IFERROR(INDEX(tblConsorcios[Produto],MOD($J1678,ROWS(tblConsorcios[Produto]))+1),"")</f>
        <v>Imóvel IE300 – 200m</v>
      </c>
      <c r="M1678" s="20" cm="1">
        <f t="array" ref="M1678">IFERROR(INDEX(tblConsorcios[Valor da Carta (R$)],MOD($J1678,ROWS(tblConsorcios[Produto]))+1),"")</f>
        <v>300000</v>
      </c>
      <c r="N1678" s="2" cm="1">
        <f t="array" ref="N1678">IFERROR(INDEX(tblConsorcios[Prazo (meses)],MOD($J1678,ROWS(tblConsorcios[Produto]))+1),"")</f>
        <v>200</v>
      </c>
      <c r="O1678" s="20" cm="1">
        <f t="array" ref="O1678">IFERROR(INDEX(tblConsorcios[Parcela Mensal (R$)],MOD($J1678,ROWS(tblConsorcios[Produto]))+1),"")</f>
        <v>1902</v>
      </c>
      <c r="P1678" s="20" t="str" cm="1">
        <f t="array" ref="P1678">IFERROR(INDEX(tblClientes[Dividendo Mensal (R$)],INT($J1678/ROWS(tblConsorcios[Produto]))+1),"")</f>
        <v/>
      </c>
      <c r="Q1678" s="20" t="str">
        <f t="shared" si="79"/>
        <v/>
      </c>
      <c r="R1678">
        <f t="shared" si="80"/>
        <v>0</v>
      </c>
    </row>
    <row r="1679" spans="10:18" x14ac:dyDescent="0.2">
      <c r="J1679">
        <f t="shared" si="78"/>
        <v>1677</v>
      </c>
      <c r="K1679" t="str" cm="1">
        <f t="array" ref="K1679">IFERROR(INDEX(tblClientes[Cliente],INT($J1679/ROWS(tblConsorcios[Produto]))+1),"")</f>
        <v/>
      </c>
      <c r="L1679" t="str" cm="1">
        <f t="array" ref="L1679">IFERROR(INDEX(tblConsorcios[Produto],MOD($J1679,ROWS(tblConsorcios[Produto]))+1),"")</f>
        <v>Imóvel IE240 – 240m</v>
      </c>
      <c r="M1679" s="20" cm="1">
        <f t="array" ref="M1679">IFERROR(INDEX(tblConsorcios[Valor da Carta (R$)],MOD($J1679,ROWS(tblConsorcios[Produto]))+1),"")</f>
        <v>240000</v>
      </c>
      <c r="N1679" s="2" cm="1">
        <f t="array" ref="N1679">IFERROR(INDEX(tblConsorcios[Prazo (meses)],MOD($J1679,ROWS(tblConsorcios[Produto]))+1),"")</f>
        <v>240</v>
      </c>
      <c r="O1679" s="20" cm="1">
        <f t="array" ref="O1679">IFERROR(INDEX(tblConsorcios[Parcela Mensal (R$)],MOD($J1679,ROWS(tblConsorcios[Produto]))+1),"")</f>
        <v>1288</v>
      </c>
      <c r="P1679" s="20" t="str" cm="1">
        <f t="array" ref="P1679">IFERROR(INDEX(tblClientes[Dividendo Mensal (R$)],INT($J1679/ROWS(tblConsorcios[Produto]))+1),"")</f>
        <v/>
      </c>
      <c r="Q1679" s="20" t="str">
        <f t="shared" si="79"/>
        <v/>
      </c>
      <c r="R1679">
        <f t="shared" si="80"/>
        <v>0</v>
      </c>
    </row>
    <row r="1680" spans="10:18" x14ac:dyDescent="0.2">
      <c r="J1680">
        <f t="shared" si="78"/>
        <v>1678</v>
      </c>
      <c r="K1680" t="str" cm="1">
        <f t="array" ref="K1680">IFERROR(INDEX(tblClientes[Cliente],INT($J1680/ROWS(tblConsorcios[Produto]))+1),"")</f>
        <v/>
      </c>
      <c r="L1680" t="str" cm="1">
        <f t="array" ref="L1680">IFERROR(INDEX(tblConsorcios[Produto],MOD($J1680,ROWS(tblConsorcios[Produto]))+1),"")</f>
        <v>Imóvel IE240 – 220m</v>
      </c>
      <c r="M1680" s="20" cm="1">
        <f t="array" ref="M1680">IFERROR(INDEX(tblConsorcios[Valor da Carta (R$)],MOD($J1680,ROWS(tblConsorcios[Produto]))+1),"")</f>
        <v>240000</v>
      </c>
      <c r="N1680" s="2" cm="1">
        <f t="array" ref="N1680">IFERROR(INDEX(tblConsorcios[Prazo (meses)],MOD($J1680,ROWS(tblConsorcios[Produto]))+1),"")</f>
        <v>220</v>
      </c>
      <c r="O1680" s="20" cm="1">
        <f t="array" ref="O1680">IFERROR(INDEX(tblConsorcios[Parcela Mensal (R$)],MOD($J1680,ROWS(tblConsorcios[Produto]))+1),"")</f>
        <v>1394.18</v>
      </c>
      <c r="P1680" s="20" t="str" cm="1">
        <f t="array" ref="P1680">IFERROR(INDEX(tblClientes[Dividendo Mensal (R$)],INT($J1680/ROWS(tblConsorcios[Produto]))+1),"")</f>
        <v/>
      </c>
      <c r="Q1680" s="20" t="str">
        <f t="shared" si="79"/>
        <v/>
      </c>
      <c r="R1680">
        <f t="shared" si="80"/>
        <v>0</v>
      </c>
    </row>
    <row r="1681" spans="10:18" x14ac:dyDescent="0.2">
      <c r="J1681">
        <f t="shared" si="78"/>
        <v>1679</v>
      </c>
      <c r="K1681" t="str" cm="1">
        <f t="array" ref="K1681">IFERROR(INDEX(tblClientes[Cliente],INT($J1681/ROWS(tblConsorcios[Produto]))+1),"")</f>
        <v/>
      </c>
      <c r="L1681" t="str" cm="1">
        <f t="array" ref="L1681">IFERROR(INDEX(tblConsorcios[Produto],MOD($J1681,ROWS(tblConsorcios[Produto]))+1),"")</f>
        <v>Imóvel IE240 – 200m</v>
      </c>
      <c r="M1681" s="20" cm="1">
        <f t="array" ref="M1681">IFERROR(INDEX(tblConsorcios[Valor da Carta (R$)],MOD($J1681,ROWS(tblConsorcios[Produto]))+1),"")</f>
        <v>240000</v>
      </c>
      <c r="N1681" s="2" cm="1">
        <f t="array" ref="N1681">IFERROR(INDEX(tblConsorcios[Prazo (meses)],MOD($J1681,ROWS(tblConsorcios[Produto]))+1),"")</f>
        <v>200</v>
      </c>
      <c r="O1681" s="20" cm="1">
        <f t="array" ref="O1681">IFERROR(INDEX(tblConsorcios[Parcela Mensal (R$)],MOD($J1681,ROWS(tblConsorcios[Produto]))+1),"")</f>
        <v>1521.6</v>
      </c>
      <c r="P1681" s="20" t="str" cm="1">
        <f t="array" ref="P1681">IFERROR(INDEX(tblClientes[Dividendo Mensal (R$)],INT($J1681/ROWS(tblConsorcios[Produto]))+1),"")</f>
        <v/>
      </c>
      <c r="Q1681" s="20" t="str">
        <f t="shared" si="79"/>
        <v/>
      </c>
      <c r="R1681">
        <f t="shared" si="80"/>
        <v>0</v>
      </c>
    </row>
    <row r="1682" spans="10:18" x14ac:dyDescent="0.2">
      <c r="J1682">
        <f t="shared" si="78"/>
        <v>1680</v>
      </c>
      <c r="K1682" t="str" cm="1">
        <f t="array" ref="K1682">IFERROR(INDEX(tblClientes[Cliente],INT($J1682/ROWS(tblConsorcios[Produto]))+1),"")</f>
        <v/>
      </c>
      <c r="L1682" t="str" cm="1">
        <f t="array" ref="L1682">IFERROR(INDEX(tblConsorcios[Produto],MOD($J1682,ROWS(tblConsorcios[Produto]))+1),"")</f>
        <v>Imóvel IE230 – 240m</v>
      </c>
      <c r="M1682" s="20" cm="1">
        <f t="array" ref="M1682">IFERROR(INDEX(tblConsorcios[Valor da Carta (R$)],MOD($J1682,ROWS(tblConsorcios[Produto]))+1),"")</f>
        <v>230000</v>
      </c>
      <c r="N1682" s="2" cm="1">
        <f t="array" ref="N1682">IFERROR(INDEX(tblConsorcios[Prazo (meses)],MOD($J1682,ROWS(tblConsorcios[Produto]))+1),"")</f>
        <v>240</v>
      </c>
      <c r="O1682" s="20" cm="1">
        <f t="array" ref="O1682">IFERROR(INDEX(tblConsorcios[Parcela Mensal (R$)],MOD($J1682,ROWS(tblConsorcios[Produto]))+1),"")</f>
        <v>1234.33</v>
      </c>
      <c r="P1682" s="20" t="str" cm="1">
        <f t="array" ref="P1682">IFERROR(INDEX(tblClientes[Dividendo Mensal (R$)],INT($J1682/ROWS(tblConsorcios[Produto]))+1),"")</f>
        <v/>
      </c>
      <c r="Q1682" s="20" t="str">
        <f t="shared" si="79"/>
        <v/>
      </c>
      <c r="R1682">
        <f t="shared" si="80"/>
        <v>0</v>
      </c>
    </row>
    <row r="1683" spans="10:18" x14ac:dyDescent="0.2">
      <c r="J1683">
        <f t="shared" si="78"/>
        <v>1681</v>
      </c>
      <c r="K1683" t="str" cm="1">
        <f t="array" ref="K1683">IFERROR(INDEX(tblClientes[Cliente],INT($J1683/ROWS(tblConsorcios[Produto]))+1),"")</f>
        <v/>
      </c>
      <c r="L1683" t="str" cm="1">
        <f t="array" ref="L1683">IFERROR(INDEX(tblConsorcios[Produto],MOD($J1683,ROWS(tblConsorcios[Produto]))+1),"")</f>
        <v>Imóvel IE230 – 220m</v>
      </c>
      <c r="M1683" s="20" cm="1">
        <f t="array" ref="M1683">IFERROR(INDEX(tblConsorcios[Valor da Carta (R$)],MOD($J1683,ROWS(tblConsorcios[Produto]))+1),"")</f>
        <v>230000</v>
      </c>
      <c r="N1683" s="2" cm="1">
        <f t="array" ref="N1683">IFERROR(INDEX(tblConsorcios[Prazo (meses)],MOD($J1683,ROWS(tblConsorcios[Produto]))+1),"")</f>
        <v>220</v>
      </c>
      <c r="O1683" s="20" cm="1">
        <f t="array" ref="O1683">IFERROR(INDEX(tblConsorcios[Parcela Mensal (R$)],MOD($J1683,ROWS(tblConsorcios[Produto]))+1),"")</f>
        <v>1336.09</v>
      </c>
      <c r="P1683" s="20" t="str" cm="1">
        <f t="array" ref="P1683">IFERROR(INDEX(tblClientes[Dividendo Mensal (R$)],INT($J1683/ROWS(tblConsorcios[Produto]))+1),"")</f>
        <v/>
      </c>
      <c r="Q1683" s="20" t="str">
        <f t="shared" si="79"/>
        <v/>
      </c>
      <c r="R1683">
        <f t="shared" si="80"/>
        <v>0</v>
      </c>
    </row>
    <row r="1684" spans="10:18" x14ac:dyDescent="0.2">
      <c r="J1684">
        <f t="shared" si="78"/>
        <v>1682</v>
      </c>
      <c r="K1684" t="str" cm="1">
        <f t="array" ref="K1684">IFERROR(INDEX(tblClientes[Cliente],INT($J1684/ROWS(tblConsorcios[Produto]))+1),"")</f>
        <v/>
      </c>
      <c r="L1684" t="str" cm="1">
        <f t="array" ref="L1684">IFERROR(INDEX(tblConsorcios[Produto],MOD($J1684,ROWS(tblConsorcios[Produto]))+1),"")</f>
        <v>Imóvel IE230 – 200m</v>
      </c>
      <c r="M1684" s="20" cm="1">
        <f t="array" ref="M1684">IFERROR(INDEX(tblConsorcios[Valor da Carta (R$)],MOD($J1684,ROWS(tblConsorcios[Produto]))+1),"")</f>
        <v>230000</v>
      </c>
      <c r="N1684" s="2" cm="1">
        <f t="array" ref="N1684">IFERROR(INDEX(tblConsorcios[Prazo (meses)],MOD($J1684,ROWS(tblConsorcios[Produto]))+1),"")</f>
        <v>200</v>
      </c>
      <c r="O1684" s="20" cm="1">
        <f t="array" ref="O1684">IFERROR(INDEX(tblConsorcios[Parcela Mensal (R$)],MOD($J1684,ROWS(tblConsorcios[Produto]))+1),"")</f>
        <v>1458.2</v>
      </c>
      <c r="P1684" s="20" t="str" cm="1">
        <f t="array" ref="P1684">IFERROR(INDEX(tblClientes[Dividendo Mensal (R$)],INT($J1684/ROWS(tblConsorcios[Produto]))+1),"")</f>
        <v/>
      </c>
      <c r="Q1684" s="20" t="str">
        <f t="shared" si="79"/>
        <v/>
      </c>
      <c r="R1684">
        <f t="shared" si="80"/>
        <v>0</v>
      </c>
    </row>
    <row r="1685" spans="10:18" x14ac:dyDescent="0.2">
      <c r="J1685">
        <f t="shared" si="78"/>
        <v>1683</v>
      </c>
      <c r="K1685" t="str" cm="1">
        <f t="array" ref="K1685">IFERROR(INDEX(tblClientes[Cliente],INT($J1685/ROWS(tblConsorcios[Produto]))+1),"")</f>
        <v/>
      </c>
      <c r="L1685" t="str" cm="1">
        <f t="array" ref="L1685">IFERROR(INDEX(tblConsorcios[Produto],MOD($J1685,ROWS(tblConsorcios[Produto]))+1),"")</f>
        <v>Imóvel IE220 – 240m</v>
      </c>
      <c r="M1685" s="20" cm="1">
        <f t="array" ref="M1685">IFERROR(INDEX(tblConsorcios[Valor da Carta (R$)],MOD($J1685,ROWS(tblConsorcios[Produto]))+1),"")</f>
        <v>220000</v>
      </c>
      <c r="N1685" s="2" cm="1">
        <f t="array" ref="N1685">IFERROR(INDEX(tblConsorcios[Prazo (meses)],MOD($J1685,ROWS(tblConsorcios[Produto]))+1),"")</f>
        <v>240</v>
      </c>
      <c r="O1685" s="20" cm="1">
        <f t="array" ref="O1685">IFERROR(INDEX(tblConsorcios[Parcela Mensal (R$)],MOD($J1685,ROWS(tblConsorcios[Produto]))+1),"")</f>
        <v>1180.67</v>
      </c>
      <c r="P1685" s="20" t="str" cm="1">
        <f t="array" ref="P1685">IFERROR(INDEX(tblClientes[Dividendo Mensal (R$)],INT($J1685/ROWS(tblConsorcios[Produto]))+1),"")</f>
        <v/>
      </c>
      <c r="Q1685" s="20" t="str">
        <f t="shared" si="79"/>
        <v/>
      </c>
      <c r="R1685">
        <f t="shared" si="80"/>
        <v>0</v>
      </c>
    </row>
    <row r="1686" spans="10:18" x14ac:dyDescent="0.2">
      <c r="J1686">
        <f t="shared" si="78"/>
        <v>1684</v>
      </c>
      <c r="K1686" t="str" cm="1">
        <f t="array" ref="K1686">IFERROR(INDEX(tblClientes[Cliente],INT($J1686/ROWS(tblConsorcios[Produto]))+1),"")</f>
        <v/>
      </c>
      <c r="L1686" t="str" cm="1">
        <f t="array" ref="L1686">IFERROR(INDEX(tblConsorcios[Produto],MOD($J1686,ROWS(tblConsorcios[Produto]))+1),"")</f>
        <v>Imóvel IE220 – 220m</v>
      </c>
      <c r="M1686" s="20" cm="1">
        <f t="array" ref="M1686">IFERROR(INDEX(tblConsorcios[Valor da Carta (R$)],MOD($J1686,ROWS(tblConsorcios[Produto]))+1),"")</f>
        <v>220000</v>
      </c>
      <c r="N1686" s="2" cm="1">
        <f t="array" ref="N1686">IFERROR(INDEX(tblConsorcios[Prazo (meses)],MOD($J1686,ROWS(tblConsorcios[Produto]))+1),"")</f>
        <v>220</v>
      </c>
      <c r="O1686" s="20" cm="1">
        <f t="array" ref="O1686">IFERROR(INDEX(tblConsorcios[Parcela Mensal (R$)],MOD($J1686,ROWS(tblConsorcios[Produto]))+1),"")</f>
        <v>1278</v>
      </c>
      <c r="P1686" s="20" t="str" cm="1">
        <f t="array" ref="P1686">IFERROR(INDEX(tblClientes[Dividendo Mensal (R$)],INT($J1686/ROWS(tblConsorcios[Produto]))+1),"")</f>
        <v/>
      </c>
      <c r="Q1686" s="20" t="str">
        <f t="shared" si="79"/>
        <v/>
      </c>
      <c r="R1686">
        <f t="shared" si="80"/>
        <v>0</v>
      </c>
    </row>
    <row r="1687" spans="10:18" x14ac:dyDescent="0.2">
      <c r="J1687">
        <f t="shared" si="78"/>
        <v>1685</v>
      </c>
      <c r="K1687" t="str" cm="1">
        <f t="array" ref="K1687">IFERROR(INDEX(tblClientes[Cliente],INT($J1687/ROWS(tblConsorcios[Produto]))+1),"")</f>
        <v/>
      </c>
      <c r="L1687" t="str" cm="1">
        <f t="array" ref="L1687">IFERROR(INDEX(tblConsorcios[Produto],MOD($J1687,ROWS(tblConsorcios[Produto]))+1),"")</f>
        <v>Imóvel IE220 – 200m</v>
      </c>
      <c r="M1687" s="20" cm="1">
        <f t="array" ref="M1687">IFERROR(INDEX(tblConsorcios[Valor da Carta (R$)],MOD($J1687,ROWS(tblConsorcios[Produto]))+1),"")</f>
        <v>220000</v>
      </c>
      <c r="N1687" s="2" cm="1">
        <f t="array" ref="N1687">IFERROR(INDEX(tblConsorcios[Prazo (meses)],MOD($J1687,ROWS(tblConsorcios[Produto]))+1),"")</f>
        <v>200</v>
      </c>
      <c r="O1687" s="20" cm="1">
        <f t="array" ref="O1687">IFERROR(INDEX(tblConsorcios[Parcela Mensal (R$)],MOD($J1687,ROWS(tblConsorcios[Produto]))+1),"")</f>
        <v>1394.8</v>
      </c>
      <c r="P1687" s="20" t="str" cm="1">
        <f t="array" ref="P1687">IFERROR(INDEX(tblClientes[Dividendo Mensal (R$)],INT($J1687/ROWS(tblConsorcios[Produto]))+1),"")</f>
        <v/>
      </c>
      <c r="Q1687" s="20" t="str">
        <f t="shared" si="79"/>
        <v/>
      </c>
      <c r="R1687">
        <f t="shared" si="80"/>
        <v>0</v>
      </c>
    </row>
    <row r="1688" spans="10:18" x14ac:dyDescent="0.2">
      <c r="J1688">
        <f t="shared" si="78"/>
        <v>1686</v>
      </c>
      <c r="K1688" t="str" cm="1">
        <f t="array" ref="K1688">IFERROR(INDEX(tblClientes[Cliente],INT($J1688/ROWS(tblConsorcios[Produto]))+1),"")</f>
        <v/>
      </c>
      <c r="L1688" t="str" cm="1">
        <f t="array" ref="L1688">IFERROR(INDEX(tblConsorcios[Produto],MOD($J1688,ROWS(tblConsorcios[Produto]))+1),"")</f>
        <v>Imóvel IE200 – 240m</v>
      </c>
      <c r="M1688" s="20" cm="1">
        <f t="array" ref="M1688">IFERROR(INDEX(tblConsorcios[Valor da Carta (R$)],MOD($J1688,ROWS(tblConsorcios[Produto]))+1),"")</f>
        <v>200000</v>
      </c>
      <c r="N1688" s="2" cm="1">
        <f t="array" ref="N1688">IFERROR(INDEX(tblConsorcios[Prazo (meses)],MOD($J1688,ROWS(tblConsorcios[Produto]))+1),"")</f>
        <v>240</v>
      </c>
      <c r="O1688" s="20" cm="1">
        <f t="array" ref="O1688">IFERROR(INDEX(tblConsorcios[Parcela Mensal (R$)],MOD($J1688,ROWS(tblConsorcios[Produto]))+1),"")</f>
        <v>1073.33</v>
      </c>
      <c r="P1688" s="20" t="str" cm="1">
        <f t="array" ref="P1688">IFERROR(INDEX(tblClientes[Dividendo Mensal (R$)],INT($J1688/ROWS(tblConsorcios[Produto]))+1),"")</f>
        <v/>
      </c>
      <c r="Q1688" s="20" t="str">
        <f t="shared" si="79"/>
        <v/>
      </c>
      <c r="R1688">
        <f t="shared" si="80"/>
        <v>0</v>
      </c>
    </row>
    <row r="1689" spans="10:18" x14ac:dyDescent="0.2">
      <c r="J1689">
        <f t="shared" si="78"/>
        <v>1687</v>
      </c>
      <c r="K1689" t="str" cm="1">
        <f t="array" ref="K1689">IFERROR(INDEX(tblClientes[Cliente],INT($J1689/ROWS(tblConsorcios[Produto]))+1),"")</f>
        <v/>
      </c>
      <c r="L1689" t="str" cm="1">
        <f t="array" ref="L1689">IFERROR(INDEX(tblConsorcios[Produto],MOD($J1689,ROWS(tblConsorcios[Produto]))+1),"")</f>
        <v>Imóvel IE200 – 220m</v>
      </c>
      <c r="M1689" s="20" cm="1">
        <f t="array" ref="M1689">IFERROR(INDEX(tblConsorcios[Valor da Carta (R$)],MOD($J1689,ROWS(tblConsorcios[Produto]))+1),"")</f>
        <v>200000</v>
      </c>
      <c r="N1689" s="2" cm="1">
        <f t="array" ref="N1689">IFERROR(INDEX(tblConsorcios[Prazo (meses)],MOD($J1689,ROWS(tblConsorcios[Produto]))+1),"")</f>
        <v>220</v>
      </c>
      <c r="O1689" s="20" cm="1">
        <f t="array" ref="O1689">IFERROR(INDEX(tblConsorcios[Parcela Mensal (R$)],MOD($J1689,ROWS(tblConsorcios[Produto]))+1),"")</f>
        <v>1161.82</v>
      </c>
      <c r="P1689" s="20" t="str" cm="1">
        <f t="array" ref="P1689">IFERROR(INDEX(tblClientes[Dividendo Mensal (R$)],INT($J1689/ROWS(tblConsorcios[Produto]))+1),"")</f>
        <v/>
      </c>
      <c r="Q1689" s="20" t="str">
        <f t="shared" si="79"/>
        <v/>
      </c>
      <c r="R1689">
        <f t="shared" si="80"/>
        <v>0</v>
      </c>
    </row>
    <row r="1690" spans="10:18" x14ac:dyDescent="0.2">
      <c r="J1690">
        <f t="shared" si="78"/>
        <v>1688</v>
      </c>
      <c r="K1690" t="str" cm="1">
        <f t="array" ref="K1690">IFERROR(INDEX(tblClientes[Cliente],INT($J1690/ROWS(tblConsorcios[Produto]))+1),"")</f>
        <v/>
      </c>
      <c r="L1690" t="str" cm="1">
        <f t="array" ref="L1690">IFERROR(INDEX(tblConsorcios[Produto],MOD($J1690,ROWS(tblConsorcios[Produto]))+1),"")</f>
        <v>Imóvel IE200 – 200m</v>
      </c>
      <c r="M1690" s="20" cm="1">
        <f t="array" ref="M1690">IFERROR(INDEX(tblConsorcios[Valor da Carta (R$)],MOD($J1690,ROWS(tblConsorcios[Produto]))+1),"")</f>
        <v>200000</v>
      </c>
      <c r="N1690" s="2" cm="1">
        <f t="array" ref="N1690">IFERROR(INDEX(tblConsorcios[Prazo (meses)],MOD($J1690,ROWS(tblConsorcios[Produto]))+1),"")</f>
        <v>200</v>
      </c>
      <c r="O1690" s="20" cm="1">
        <f t="array" ref="O1690">IFERROR(INDEX(tblConsorcios[Parcela Mensal (R$)],MOD($J1690,ROWS(tblConsorcios[Produto]))+1),"")</f>
        <v>1268</v>
      </c>
      <c r="P1690" s="20" t="str" cm="1">
        <f t="array" ref="P1690">IFERROR(INDEX(tblClientes[Dividendo Mensal (R$)],INT($J1690/ROWS(tblConsorcios[Produto]))+1),"")</f>
        <v/>
      </c>
      <c r="Q1690" s="20" t="str">
        <f t="shared" si="79"/>
        <v/>
      </c>
      <c r="R1690">
        <f t="shared" si="80"/>
        <v>0</v>
      </c>
    </row>
    <row r="1691" spans="10:18" x14ac:dyDescent="0.2">
      <c r="J1691">
        <f t="shared" si="78"/>
        <v>1689</v>
      </c>
      <c r="K1691" t="str" cm="1">
        <f t="array" ref="K1691">IFERROR(INDEX(tblClientes[Cliente],INT($J1691/ROWS(tblConsorcios[Produto]))+1),"")</f>
        <v/>
      </c>
      <c r="L1691" t="str" cm="1">
        <f t="array" ref="L1691">IFERROR(INDEX(tblConsorcios[Produto],MOD($J1691,ROWS(tblConsorcios[Produto]))+1),"")</f>
        <v>Imóvel IE150 – 240m</v>
      </c>
      <c r="M1691" s="20" cm="1">
        <f t="array" ref="M1691">IFERROR(INDEX(tblConsorcios[Valor da Carta (R$)],MOD($J1691,ROWS(tblConsorcios[Produto]))+1),"")</f>
        <v>150000</v>
      </c>
      <c r="N1691" s="2" cm="1">
        <f t="array" ref="N1691">IFERROR(INDEX(tblConsorcios[Prazo (meses)],MOD($J1691,ROWS(tblConsorcios[Produto]))+1),"")</f>
        <v>240</v>
      </c>
      <c r="O1691" s="20" cm="1">
        <f t="array" ref="O1691">IFERROR(INDEX(tblConsorcios[Parcela Mensal (R$)],MOD($J1691,ROWS(tblConsorcios[Produto]))+1),"")</f>
        <v>805</v>
      </c>
      <c r="P1691" s="20" t="str" cm="1">
        <f t="array" ref="P1691">IFERROR(INDEX(tblClientes[Dividendo Mensal (R$)],INT($J1691/ROWS(tblConsorcios[Produto]))+1),"")</f>
        <v/>
      </c>
      <c r="Q1691" s="20" t="str">
        <f t="shared" si="79"/>
        <v/>
      </c>
      <c r="R1691">
        <f t="shared" si="80"/>
        <v>0</v>
      </c>
    </row>
    <row r="1692" spans="10:18" x14ac:dyDescent="0.2">
      <c r="J1692">
        <f t="shared" si="78"/>
        <v>1690</v>
      </c>
      <c r="K1692" t="str" cm="1">
        <f t="array" ref="K1692">IFERROR(INDEX(tblClientes[Cliente],INT($J1692/ROWS(tblConsorcios[Produto]))+1),"")</f>
        <v/>
      </c>
      <c r="L1692" t="str" cm="1">
        <f t="array" ref="L1692">IFERROR(INDEX(tblConsorcios[Produto],MOD($J1692,ROWS(tblConsorcios[Produto]))+1),"")</f>
        <v>Imóvel IE150 – 220m</v>
      </c>
      <c r="M1692" s="20" cm="1">
        <f t="array" ref="M1692">IFERROR(INDEX(tblConsorcios[Valor da Carta (R$)],MOD($J1692,ROWS(tblConsorcios[Produto]))+1),"")</f>
        <v>150000</v>
      </c>
      <c r="N1692" s="2" cm="1">
        <f t="array" ref="N1692">IFERROR(INDEX(tblConsorcios[Prazo (meses)],MOD($J1692,ROWS(tblConsorcios[Produto]))+1),"")</f>
        <v>220</v>
      </c>
      <c r="O1692" s="20" cm="1">
        <f t="array" ref="O1692">IFERROR(INDEX(tblConsorcios[Parcela Mensal (R$)],MOD($J1692,ROWS(tblConsorcios[Produto]))+1),"")</f>
        <v>871.36</v>
      </c>
      <c r="P1692" s="20" t="str" cm="1">
        <f t="array" ref="P1692">IFERROR(INDEX(tblClientes[Dividendo Mensal (R$)],INT($J1692/ROWS(tblConsorcios[Produto]))+1),"")</f>
        <v/>
      </c>
      <c r="Q1692" s="20" t="str">
        <f t="shared" si="79"/>
        <v/>
      </c>
      <c r="R1692">
        <f t="shared" si="80"/>
        <v>0</v>
      </c>
    </row>
    <row r="1693" spans="10:18" x14ac:dyDescent="0.2">
      <c r="J1693">
        <f t="shared" si="78"/>
        <v>1691</v>
      </c>
      <c r="K1693" t="str" cm="1">
        <f t="array" ref="K1693">IFERROR(INDEX(tblClientes[Cliente],INT($J1693/ROWS(tblConsorcios[Produto]))+1),"")</f>
        <v/>
      </c>
      <c r="L1693" t="str" cm="1">
        <f t="array" ref="L1693">IFERROR(INDEX(tblConsorcios[Produto],MOD($J1693,ROWS(tblConsorcios[Produto]))+1),"")</f>
        <v>Imóvel IE150 – 200m</v>
      </c>
      <c r="M1693" s="20" cm="1">
        <f t="array" ref="M1693">IFERROR(INDEX(tblConsorcios[Valor da Carta (R$)],MOD($J1693,ROWS(tblConsorcios[Produto]))+1),"")</f>
        <v>150000</v>
      </c>
      <c r="N1693" s="2" cm="1">
        <f t="array" ref="N1693">IFERROR(INDEX(tblConsorcios[Prazo (meses)],MOD($J1693,ROWS(tblConsorcios[Produto]))+1),"")</f>
        <v>200</v>
      </c>
      <c r="O1693" s="20" cm="1">
        <f t="array" ref="O1693">IFERROR(INDEX(tblConsorcios[Parcela Mensal (R$)],MOD($J1693,ROWS(tblConsorcios[Produto]))+1),"")</f>
        <v>951</v>
      </c>
      <c r="P1693" s="20" t="str" cm="1">
        <f t="array" ref="P1693">IFERROR(INDEX(tblClientes[Dividendo Mensal (R$)],INT($J1693/ROWS(tblConsorcios[Produto]))+1),"")</f>
        <v/>
      </c>
      <c r="Q1693" s="20" t="str">
        <f t="shared" si="79"/>
        <v/>
      </c>
      <c r="R1693">
        <f t="shared" si="80"/>
        <v>0</v>
      </c>
    </row>
    <row r="1694" spans="10:18" x14ac:dyDescent="0.2">
      <c r="J1694">
        <f t="shared" si="78"/>
        <v>1692</v>
      </c>
      <c r="K1694" t="str" cm="1">
        <f t="array" ref="K1694">IFERROR(INDEX(tblClientes[Cliente],INT($J1694/ROWS(tblConsorcios[Produto]))+1),"")</f>
        <v/>
      </c>
      <c r="L1694" t="str" cm="1">
        <f t="array" ref="L1694">IFERROR(INDEX(tblConsorcios[Produto],MOD($J1694,ROWS(tblConsorcios[Produto]))+1),"")</f>
        <v>Imóvel IE140 – 240m</v>
      </c>
      <c r="M1694" s="20" cm="1">
        <f t="array" ref="M1694">IFERROR(INDEX(tblConsorcios[Valor da Carta (R$)],MOD($J1694,ROWS(tblConsorcios[Produto]))+1),"")</f>
        <v>140000</v>
      </c>
      <c r="N1694" s="2" cm="1">
        <f t="array" ref="N1694">IFERROR(INDEX(tblConsorcios[Prazo (meses)],MOD($J1694,ROWS(tblConsorcios[Produto]))+1),"")</f>
        <v>240</v>
      </c>
      <c r="O1694" s="20" cm="1">
        <f t="array" ref="O1694">IFERROR(INDEX(tblConsorcios[Parcela Mensal (R$)],MOD($J1694,ROWS(tblConsorcios[Produto]))+1),"")</f>
        <v>751.33</v>
      </c>
      <c r="P1694" s="20" t="str" cm="1">
        <f t="array" ref="P1694">IFERROR(INDEX(tblClientes[Dividendo Mensal (R$)],INT($J1694/ROWS(tblConsorcios[Produto]))+1),"")</f>
        <v/>
      </c>
      <c r="Q1694" s="20" t="str">
        <f t="shared" si="79"/>
        <v/>
      </c>
      <c r="R1694">
        <f t="shared" si="80"/>
        <v>0</v>
      </c>
    </row>
    <row r="1695" spans="10:18" x14ac:dyDescent="0.2">
      <c r="J1695">
        <f t="shared" si="78"/>
        <v>1693</v>
      </c>
      <c r="K1695" t="str" cm="1">
        <f t="array" ref="K1695">IFERROR(INDEX(tblClientes[Cliente],INT($J1695/ROWS(tblConsorcios[Produto]))+1),"")</f>
        <v/>
      </c>
      <c r="L1695" t="str" cm="1">
        <f t="array" ref="L1695">IFERROR(INDEX(tblConsorcios[Produto],MOD($J1695,ROWS(tblConsorcios[Produto]))+1),"")</f>
        <v>Imóvel IE140 – 220m</v>
      </c>
      <c r="M1695" s="20" cm="1">
        <f t="array" ref="M1695">IFERROR(INDEX(tblConsorcios[Valor da Carta (R$)],MOD($J1695,ROWS(tblConsorcios[Produto]))+1),"")</f>
        <v>140000</v>
      </c>
      <c r="N1695" s="2" cm="1">
        <f t="array" ref="N1695">IFERROR(INDEX(tblConsorcios[Prazo (meses)],MOD($J1695,ROWS(tblConsorcios[Produto]))+1),"")</f>
        <v>220</v>
      </c>
      <c r="O1695" s="20" cm="1">
        <f t="array" ref="O1695">IFERROR(INDEX(tblConsorcios[Parcela Mensal (R$)],MOD($J1695,ROWS(tblConsorcios[Produto]))+1),"")</f>
        <v>813.27</v>
      </c>
      <c r="P1695" s="20" t="str" cm="1">
        <f t="array" ref="P1695">IFERROR(INDEX(tblClientes[Dividendo Mensal (R$)],INT($J1695/ROWS(tblConsorcios[Produto]))+1),"")</f>
        <v/>
      </c>
      <c r="Q1695" s="20" t="str">
        <f t="shared" si="79"/>
        <v/>
      </c>
      <c r="R1695">
        <f t="shared" si="80"/>
        <v>0</v>
      </c>
    </row>
    <row r="1696" spans="10:18" x14ac:dyDescent="0.2">
      <c r="J1696">
        <f t="shared" si="78"/>
        <v>1694</v>
      </c>
      <c r="K1696" t="str" cm="1">
        <f t="array" ref="K1696">IFERROR(INDEX(tblClientes[Cliente],INT($J1696/ROWS(tblConsorcios[Produto]))+1),"")</f>
        <v/>
      </c>
      <c r="L1696" t="str" cm="1">
        <f t="array" ref="L1696">IFERROR(INDEX(tblConsorcios[Produto],MOD($J1696,ROWS(tblConsorcios[Produto]))+1),"")</f>
        <v>Imóvel IE140 – 200m</v>
      </c>
      <c r="M1696" s="20" cm="1">
        <f t="array" ref="M1696">IFERROR(INDEX(tblConsorcios[Valor da Carta (R$)],MOD($J1696,ROWS(tblConsorcios[Produto]))+1),"")</f>
        <v>140000</v>
      </c>
      <c r="N1696" s="2" cm="1">
        <f t="array" ref="N1696">IFERROR(INDEX(tblConsorcios[Prazo (meses)],MOD($J1696,ROWS(tblConsorcios[Produto]))+1),"")</f>
        <v>200</v>
      </c>
      <c r="O1696" s="20" cm="1">
        <f t="array" ref="O1696">IFERROR(INDEX(tblConsorcios[Parcela Mensal (R$)],MOD($J1696,ROWS(tblConsorcios[Produto]))+1),"")</f>
        <v>887.6</v>
      </c>
      <c r="P1696" s="20" t="str" cm="1">
        <f t="array" ref="P1696">IFERROR(INDEX(tblClientes[Dividendo Mensal (R$)],INT($J1696/ROWS(tblConsorcios[Produto]))+1),"")</f>
        <v/>
      </c>
      <c r="Q1696" s="20" t="str">
        <f t="shared" si="79"/>
        <v/>
      </c>
      <c r="R1696">
        <f t="shared" si="80"/>
        <v>0</v>
      </c>
    </row>
    <row r="1697" spans="10:18" x14ac:dyDescent="0.2">
      <c r="J1697">
        <f t="shared" si="78"/>
        <v>1695</v>
      </c>
      <c r="K1697" t="str" cm="1">
        <f t="array" ref="K1697">IFERROR(INDEX(tblClientes[Cliente],INT($J1697/ROWS(tblConsorcios[Produto]))+1),"")</f>
        <v/>
      </c>
      <c r="L1697" t="str" cm="1">
        <f t="array" ref="L1697">IFERROR(INDEX(tblConsorcios[Produto],MOD($J1697,ROWS(tblConsorcios[Produto]))+1),"")</f>
        <v>Imóvel IE130 – 240m</v>
      </c>
      <c r="M1697" s="20" cm="1">
        <f t="array" ref="M1697">IFERROR(INDEX(tblConsorcios[Valor da Carta (R$)],MOD($J1697,ROWS(tblConsorcios[Produto]))+1),"")</f>
        <v>130000</v>
      </c>
      <c r="N1697" s="2" cm="1">
        <f t="array" ref="N1697">IFERROR(INDEX(tblConsorcios[Prazo (meses)],MOD($J1697,ROWS(tblConsorcios[Produto]))+1),"")</f>
        <v>240</v>
      </c>
      <c r="O1697" s="20" cm="1">
        <f t="array" ref="O1697">IFERROR(INDEX(tblConsorcios[Parcela Mensal (R$)],MOD($J1697,ROWS(tblConsorcios[Produto]))+1),"")</f>
        <v>697.67</v>
      </c>
      <c r="P1697" s="20" t="str" cm="1">
        <f t="array" ref="P1697">IFERROR(INDEX(tblClientes[Dividendo Mensal (R$)],INT($J1697/ROWS(tblConsorcios[Produto]))+1),"")</f>
        <v/>
      </c>
      <c r="Q1697" s="20" t="str">
        <f t="shared" si="79"/>
        <v/>
      </c>
      <c r="R1697">
        <f t="shared" si="80"/>
        <v>0</v>
      </c>
    </row>
    <row r="1698" spans="10:18" x14ac:dyDescent="0.2">
      <c r="J1698">
        <f t="shared" si="78"/>
        <v>1696</v>
      </c>
      <c r="K1698" t="str" cm="1">
        <f t="array" ref="K1698">IFERROR(INDEX(tblClientes[Cliente],INT($J1698/ROWS(tblConsorcios[Produto]))+1),"")</f>
        <v/>
      </c>
      <c r="L1698" t="str" cm="1">
        <f t="array" ref="L1698">IFERROR(INDEX(tblConsorcios[Produto],MOD($J1698,ROWS(tblConsorcios[Produto]))+1),"")</f>
        <v>Imóvel IE130 – 220m</v>
      </c>
      <c r="M1698" s="20" cm="1">
        <f t="array" ref="M1698">IFERROR(INDEX(tblConsorcios[Valor da Carta (R$)],MOD($J1698,ROWS(tblConsorcios[Produto]))+1),"")</f>
        <v>130000</v>
      </c>
      <c r="N1698" s="2" cm="1">
        <f t="array" ref="N1698">IFERROR(INDEX(tblConsorcios[Prazo (meses)],MOD($J1698,ROWS(tblConsorcios[Produto]))+1),"")</f>
        <v>220</v>
      </c>
      <c r="O1698" s="20" cm="1">
        <f t="array" ref="O1698">IFERROR(INDEX(tblConsorcios[Parcela Mensal (R$)],MOD($J1698,ROWS(tblConsorcios[Produto]))+1),"")</f>
        <v>755.18</v>
      </c>
      <c r="P1698" s="20" t="str" cm="1">
        <f t="array" ref="P1698">IFERROR(INDEX(tblClientes[Dividendo Mensal (R$)],INT($J1698/ROWS(tblConsorcios[Produto]))+1),"")</f>
        <v/>
      </c>
      <c r="Q1698" s="20" t="str">
        <f t="shared" si="79"/>
        <v/>
      </c>
      <c r="R1698">
        <f t="shared" si="80"/>
        <v>0</v>
      </c>
    </row>
    <row r="1699" spans="10:18" x14ac:dyDescent="0.2">
      <c r="J1699">
        <f t="shared" si="78"/>
        <v>1697</v>
      </c>
      <c r="K1699" t="str" cm="1">
        <f t="array" ref="K1699">IFERROR(INDEX(tblClientes[Cliente],INT($J1699/ROWS(tblConsorcios[Produto]))+1),"")</f>
        <v/>
      </c>
      <c r="L1699" t="str" cm="1">
        <f t="array" ref="L1699">IFERROR(INDEX(tblConsorcios[Produto],MOD($J1699,ROWS(tblConsorcios[Produto]))+1),"")</f>
        <v>Imóvel IE130 – 200m</v>
      </c>
      <c r="M1699" s="20" cm="1">
        <f t="array" ref="M1699">IFERROR(INDEX(tblConsorcios[Valor da Carta (R$)],MOD($J1699,ROWS(tblConsorcios[Produto]))+1),"")</f>
        <v>130000</v>
      </c>
      <c r="N1699" s="2" cm="1">
        <f t="array" ref="N1699">IFERROR(INDEX(tblConsorcios[Prazo (meses)],MOD($J1699,ROWS(tblConsorcios[Produto]))+1),"")</f>
        <v>200</v>
      </c>
      <c r="O1699" s="20" cm="1">
        <f t="array" ref="O1699">IFERROR(INDEX(tblConsorcios[Parcela Mensal (R$)],MOD($J1699,ROWS(tblConsorcios[Produto]))+1),"")</f>
        <v>824.2</v>
      </c>
      <c r="P1699" s="20" t="str" cm="1">
        <f t="array" ref="P1699">IFERROR(INDEX(tblClientes[Dividendo Mensal (R$)],INT($J1699/ROWS(tblConsorcios[Produto]))+1),"")</f>
        <v/>
      </c>
      <c r="Q1699" s="20" t="str">
        <f t="shared" si="79"/>
        <v/>
      </c>
      <c r="R1699">
        <f t="shared" si="80"/>
        <v>0</v>
      </c>
    </row>
    <row r="1700" spans="10:18" x14ac:dyDescent="0.2">
      <c r="J1700">
        <f t="shared" si="78"/>
        <v>1698</v>
      </c>
      <c r="K1700" t="str" cm="1">
        <f t="array" ref="K1700">IFERROR(INDEX(tblClientes[Cliente],INT($J1700/ROWS(tblConsorcios[Produto]))+1),"")</f>
        <v/>
      </c>
      <c r="L1700" t="str" cm="1">
        <f t="array" ref="L1700">IFERROR(INDEX(tblConsorcios[Produto],MOD($J1700,ROWS(tblConsorcios[Produto]))+1),"")</f>
        <v>Imóvel IE120 – 240m</v>
      </c>
      <c r="M1700" s="20" cm="1">
        <f t="array" ref="M1700">IFERROR(INDEX(tblConsorcios[Valor da Carta (R$)],MOD($J1700,ROWS(tblConsorcios[Produto]))+1),"")</f>
        <v>120000</v>
      </c>
      <c r="N1700" s="2" cm="1">
        <f t="array" ref="N1700">IFERROR(INDEX(tblConsorcios[Prazo (meses)],MOD($J1700,ROWS(tblConsorcios[Produto]))+1),"")</f>
        <v>240</v>
      </c>
      <c r="O1700" s="20" cm="1">
        <f t="array" ref="O1700">IFERROR(INDEX(tblConsorcios[Parcela Mensal (R$)],MOD($J1700,ROWS(tblConsorcios[Produto]))+1),"")</f>
        <v>644</v>
      </c>
      <c r="P1700" s="20" t="str" cm="1">
        <f t="array" ref="P1700">IFERROR(INDEX(tblClientes[Dividendo Mensal (R$)],INT($J1700/ROWS(tblConsorcios[Produto]))+1),"")</f>
        <v/>
      </c>
      <c r="Q1700" s="20" t="str">
        <f t="shared" si="79"/>
        <v/>
      </c>
      <c r="R1700">
        <f t="shared" si="80"/>
        <v>0</v>
      </c>
    </row>
    <row r="1701" spans="10:18" x14ac:dyDescent="0.2">
      <c r="J1701">
        <f t="shared" si="78"/>
        <v>1699</v>
      </c>
      <c r="K1701" t="str" cm="1">
        <f t="array" ref="K1701">IFERROR(INDEX(tblClientes[Cliente],INT($J1701/ROWS(tblConsorcios[Produto]))+1),"")</f>
        <v/>
      </c>
      <c r="L1701" t="str" cm="1">
        <f t="array" ref="L1701">IFERROR(INDEX(tblConsorcios[Produto],MOD($J1701,ROWS(tblConsorcios[Produto]))+1),"")</f>
        <v>Imóvel IE120 – 220m</v>
      </c>
      <c r="M1701" s="20" cm="1">
        <f t="array" ref="M1701">IFERROR(INDEX(tblConsorcios[Valor da Carta (R$)],MOD($J1701,ROWS(tblConsorcios[Produto]))+1),"")</f>
        <v>120000</v>
      </c>
      <c r="N1701" s="2" cm="1">
        <f t="array" ref="N1701">IFERROR(INDEX(tblConsorcios[Prazo (meses)],MOD($J1701,ROWS(tblConsorcios[Produto]))+1),"")</f>
        <v>220</v>
      </c>
      <c r="O1701" s="20" cm="1">
        <f t="array" ref="O1701">IFERROR(INDEX(tblConsorcios[Parcela Mensal (R$)],MOD($J1701,ROWS(tblConsorcios[Produto]))+1),"")</f>
        <v>697.09</v>
      </c>
      <c r="P1701" s="20" t="str" cm="1">
        <f t="array" ref="P1701">IFERROR(INDEX(tblClientes[Dividendo Mensal (R$)],INT($J1701/ROWS(tblConsorcios[Produto]))+1),"")</f>
        <v/>
      </c>
      <c r="Q1701" s="20" t="str">
        <f t="shared" si="79"/>
        <v/>
      </c>
      <c r="R1701">
        <f t="shared" si="80"/>
        <v>0</v>
      </c>
    </row>
    <row r="1702" spans="10:18" x14ac:dyDescent="0.2">
      <c r="J1702">
        <f t="shared" si="78"/>
        <v>1700</v>
      </c>
      <c r="K1702" t="str" cm="1">
        <f t="array" ref="K1702">IFERROR(INDEX(tblClientes[Cliente],INT($J1702/ROWS(tblConsorcios[Produto]))+1),"")</f>
        <v/>
      </c>
      <c r="L1702" t="str" cm="1">
        <f t="array" ref="L1702">IFERROR(INDEX(tblConsorcios[Produto],MOD($J1702,ROWS(tblConsorcios[Produto]))+1),"")</f>
        <v>Imóvel IE120 – 200m</v>
      </c>
      <c r="M1702" s="20" cm="1">
        <f t="array" ref="M1702">IFERROR(INDEX(tblConsorcios[Valor da Carta (R$)],MOD($J1702,ROWS(tblConsorcios[Produto]))+1),"")</f>
        <v>120000</v>
      </c>
      <c r="N1702" s="2" cm="1">
        <f t="array" ref="N1702">IFERROR(INDEX(tblConsorcios[Prazo (meses)],MOD($J1702,ROWS(tblConsorcios[Produto]))+1),"")</f>
        <v>200</v>
      </c>
      <c r="O1702" s="20" cm="1">
        <f t="array" ref="O1702">IFERROR(INDEX(tblConsorcios[Parcela Mensal (R$)],MOD($J1702,ROWS(tblConsorcios[Produto]))+1),"")</f>
        <v>760.8</v>
      </c>
      <c r="P1702" s="20" t="str" cm="1">
        <f t="array" ref="P1702">IFERROR(INDEX(tblClientes[Dividendo Mensal (R$)],INT($J1702/ROWS(tblConsorcios[Produto]))+1),"")</f>
        <v/>
      </c>
      <c r="Q1702" s="20" t="str">
        <f t="shared" si="79"/>
        <v/>
      </c>
      <c r="R1702">
        <f t="shared" si="80"/>
        <v>0</v>
      </c>
    </row>
    <row r="1703" spans="10:18" x14ac:dyDescent="0.2">
      <c r="J1703">
        <f t="shared" si="78"/>
        <v>1701</v>
      </c>
      <c r="K1703" t="str" cm="1">
        <f t="array" ref="K1703">IFERROR(INDEX(tblClientes[Cliente],INT($J1703/ROWS(tblConsorcios[Produto]))+1),"")</f>
        <v/>
      </c>
      <c r="L1703" t="str" cm="1">
        <f t="array" ref="L1703">IFERROR(INDEX(tblConsorcios[Produto],MOD($J1703,ROWS(tblConsorcios[Produto]))+1),"")</f>
        <v>Imóvel IE600 – 240m</v>
      </c>
      <c r="M1703" s="20" cm="1">
        <f t="array" ref="M1703">IFERROR(INDEX(tblConsorcios[Valor da Carta (R$)],MOD($J1703,ROWS(tblConsorcios[Produto]))+1),"")</f>
        <v>600000</v>
      </c>
      <c r="N1703" s="2" cm="1">
        <f t="array" ref="N1703">IFERROR(INDEX(tblConsorcios[Prazo (meses)],MOD($J1703,ROWS(tblConsorcios[Produto]))+1),"")</f>
        <v>240</v>
      </c>
      <c r="O1703" s="20" cm="1">
        <f t="array" ref="O1703">IFERROR(INDEX(tblConsorcios[Parcela Mensal (R$)],MOD($J1703,ROWS(tblConsorcios[Produto]))+1),"")</f>
        <v>3220</v>
      </c>
      <c r="P1703" s="20" t="str" cm="1">
        <f t="array" ref="P1703">IFERROR(INDEX(tblClientes[Dividendo Mensal (R$)],INT($J1703/ROWS(tblConsorcios[Produto]))+1),"")</f>
        <v/>
      </c>
      <c r="Q1703" s="20" t="str">
        <f t="shared" si="79"/>
        <v/>
      </c>
      <c r="R1703">
        <f t="shared" si="80"/>
        <v>0</v>
      </c>
    </row>
    <row r="1704" spans="10:18" x14ac:dyDescent="0.2">
      <c r="J1704">
        <f t="shared" si="78"/>
        <v>1702</v>
      </c>
      <c r="K1704" t="str" cm="1">
        <f t="array" ref="K1704">IFERROR(INDEX(tblClientes[Cliente],INT($J1704/ROWS(tblConsorcios[Produto]))+1),"")</f>
        <v/>
      </c>
      <c r="L1704" t="str" cm="1">
        <f t="array" ref="L1704">IFERROR(INDEX(tblConsorcios[Produto],MOD($J1704,ROWS(tblConsorcios[Produto]))+1),"")</f>
        <v>Imóvel IE600 – 220m</v>
      </c>
      <c r="M1704" s="20" cm="1">
        <f t="array" ref="M1704">IFERROR(INDEX(tblConsorcios[Valor da Carta (R$)],MOD($J1704,ROWS(tblConsorcios[Produto]))+1),"")</f>
        <v>600000</v>
      </c>
      <c r="N1704" s="2" cm="1">
        <f t="array" ref="N1704">IFERROR(INDEX(tblConsorcios[Prazo (meses)],MOD($J1704,ROWS(tblConsorcios[Produto]))+1),"")</f>
        <v>220</v>
      </c>
      <c r="O1704" s="20" cm="1">
        <f t="array" ref="O1704">IFERROR(INDEX(tblConsorcios[Parcela Mensal (R$)],MOD($J1704,ROWS(tblConsorcios[Produto]))+1),"")</f>
        <v>3485.45</v>
      </c>
      <c r="P1704" s="20" t="str" cm="1">
        <f t="array" ref="P1704">IFERROR(INDEX(tblClientes[Dividendo Mensal (R$)],INT($J1704/ROWS(tblConsorcios[Produto]))+1),"")</f>
        <v/>
      </c>
      <c r="Q1704" s="20" t="str">
        <f t="shared" si="79"/>
        <v/>
      </c>
      <c r="R1704">
        <f t="shared" si="80"/>
        <v>0</v>
      </c>
    </row>
    <row r="1705" spans="10:18" x14ac:dyDescent="0.2">
      <c r="J1705">
        <f t="shared" si="78"/>
        <v>1703</v>
      </c>
      <c r="K1705" t="str" cm="1">
        <f t="array" ref="K1705">IFERROR(INDEX(tblClientes[Cliente],INT($J1705/ROWS(tblConsorcios[Produto]))+1),"")</f>
        <v/>
      </c>
      <c r="L1705" t="str" cm="1">
        <f t="array" ref="L1705">IFERROR(INDEX(tblConsorcios[Produto],MOD($J1705,ROWS(tblConsorcios[Produto]))+1),"")</f>
        <v>Imóvel IE600 – 200m</v>
      </c>
      <c r="M1705" s="20" cm="1">
        <f t="array" ref="M1705">IFERROR(INDEX(tblConsorcios[Valor da Carta (R$)],MOD($J1705,ROWS(tblConsorcios[Produto]))+1),"")</f>
        <v>600000</v>
      </c>
      <c r="N1705" s="2" cm="1">
        <f t="array" ref="N1705">IFERROR(INDEX(tblConsorcios[Prazo (meses)],MOD($J1705,ROWS(tblConsorcios[Produto]))+1),"")</f>
        <v>200</v>
      </c>
      <c r="O1705" s="20" cm="1">
        <f t="array" ref="O1705">IFERROR(INDEX(tblConsorcios[Parcela Mensal (R$)],MOD($J1705,ROWS(tblConsorcios[Produto]))+1),"")</f>
        <v>3804</v>
      </c>
      <c r="P1705" s="20" t="str" cm="1">
        <f t="array" ref="P1705">IFERROR(INDEX(tblClientes[Dividendo Mensal (R$)],INT($J1705/ROWS(tblConsorcios[Produto]))+1),"")</f>
        <v/>
      </c>
      <c r="Q1705" s="20" t="str">
        <f t="shared" si="79"/>
        <v/>
      </c>
      <c r="R1705">
        <f t="shared" si="80"/>
        <v>0</v>
      </c>
    </row>
    <row r="1706" spans="10:18" x14ac:dyDescent="0.2">
      <c r="J1706">
        <f t="shared" si="78"/>
        <v>1704</v>
      </c>
      <c r="K1706" t="str" cm="1">
        <f t="array" ref="K1706">IFERROR(INDEX(tblClientes[Cliente],INT($J1706/ROWS(tblConsorcios[Produto]))+1),"")</f>
        <v/>
      </c>
      <c r="L1706" t="str" cm="1">
        <f t="array" ref="L1706">IFERROR(INDEX(tblConsorcios[Produto],MOD($J1706,ROWS(tblConsorcios[Produto]))+1),"")</f>
        <v>Imóvel IE580 – 240m</v>
      </c>
      <c r="M1706" s="20" cm="1">
        <f t="array" ref="M1706">IFERROR(INDEX(tblConsorcios[Valor da Carta (R$)],MOD($J1706,ROWS(tblConsorcios[Produto]))+1),"")</f>
        <v>580000</v>
      </c>
      <c r="N1706" s="2" cm="1">
        <f t="array" ref="N1706">IFERROR(INDEX(tblConsorcios[Prazo (meses)],MOD($J1706,ROWS(tblConsorcios[Produto]))+1),"")</f>
        <v>240</v>
      </c>
      <c r="O1706" s="20" cm="1">
        <f t="array" ref="O1706">IFERROR(INDEX(tblConsorcios[Parcela Mensal (R$)],MOD($J1706,ROWS(tblConsorcios[Produto]))+1),"")</f>
        <v>3112.67</v>
      </c>
      <c r="P1706" s="20" t="str" cm="1">
        <f t="array" ref="P1706">IFERROR(INDEX(tblClientes[Dividendo Mensal (R$)],INT($J1706/ROWS(tblConsorcios[Produto]))+1),"")</f>
        <v/>
      </c>
      <c r="Q1706" s="20" t="str">
        <f t="shared" si="79"/>
        <v/>
      </c>
      <c r="R1706">
        <f t="shared" si="80"/>
        <v>0</v>
      </c>
    </row>
    <row r="1707" spans="10:18" x14ac:dyDescent="0.2">
      <c r="J1707">
        <f t="shared" si="78"/>
        <v>1705</v>
      </c>
      <c r="K1707" t="str" cm="1">
        <f t="array" ref="K1707">IFERROR(INDEX(tblClientes[Cliente],INT($J1707/ROWS(tblConsorcios[Produto]))+1),"")</f>
        <v/>
      </c>
      <c r="L1707" t="str" cm="1">
        <f t="array" ref="L1707">IFERROR(INDEX(tblConsorcios[Produto],MOD($J1707,ROWS(tblConsorcios[Produto]))+1),"")</f>
        <v>Imóvel IE580 – 220m</v>
      </c>
      <c r="M1707" s="20" cm="1">
        <f t="array" ref="M1707">IFERROR(INDEX(tblConsorcios[Valor da Carta (R$)],MOD($J1707,ROWS(tblConsorcios[Produto]))+1),"")</f>
        <v>580000</v>
      </c>
      <c r="N1707" s="2" cm="1">
        <f t="array" ref="N1707">IFERROR(INDEX(tblConsorcios[Prazo (meses)],MOD($J1707,ROWS(tblConsorcios[Produto]))+1),"")</f>
        <v>220</v>
      </c>
      <c r="O1707" s="20" cm="1">
        <f t="array" ref="O1707">IFERROR(INDEX(tblConsorcios[Parcela Mensal (R$)],MOD($J1707,ROWS(tblConsorcios[Produto]))+1),"")</f>
        <v>3369.27</v>
      </c>
      <c r="P1707" s="20" t="str" cm="1">
        <f t="array" ref="P1707">IFERROR(INDEX(tblClientes[Dividendo Mensal (R$)],INT($J1707/ROWS(tblConsorcios[Produto]))+1),"")</f>
        <v/>
      </c>
      <c r="Q1707" s="20" t="str">
        <f t="shared" si="79"/>
        <v/>
      </c>
      <c r="R1707">
        <f t="shared" si="80"/>
        <v>0</v>
      </c>
    </row>
    <row r="1708" spans="10:18" x14ac:dyDescent="0.2">
      <c r="J1708">
        <f t="shared" si="78"/>
        <v>1706</v>
      </c>
      <c r="K1708" t="str" cm="1">
        <f t="array" ref="K1708">IFERROR(INDEX(tblClientes[Cliente],INT($J1708/ROWS(tblConsorcios[Produto]))+1),"")</f>
        <v/>
      </c>
      <c r="L1708" t="str" cm="1">
        <f t="array" ref="L1708">IFERROR(INDEX(tblConsorcios[Produto],MOD($J1708,ROWS(tblConsorcios[Produto]))+1),"")</f>
        <v>Imóvel IE580 – 200m</v>
      </c>
      <c r="M1708" s="20" cm="1">
        <f t="array" ref="M1708">IFERROR(INDEX(tblConsorcios[Valor da Carta (R$)],MOD($J1708,ROWS(tblConsorcios[Produto]))+1),"")</f>
        <v>580000</v>
      </c>
      <c r="N1708" s="2" cm="1">
        <f t="array" ref="N1708">IFERROR(INDEX(tblConsorcios[Prazo (meses)],MOD($J1708,ROWS(tblConsorcios[Produto]))+1),"")</f>
        <v>200</v>
      </c>
      <c r="O1708" s="20" cm="1">
        <f t="array" ref="O1708">IFERROR(INDEX(tblConsorcios[Parcela Mensal (R$)],MOD($J1708,ROWS(tblConsorcios[Produto]))+1),"")</f>
        <v>3677.2</v>
      </c>
      <c r="P1708" s="20" t="str" cm="1">
        <f t="array" ref="P1708">IFERROR(INDEX(tblClientes[Dividendo Mensal (R$)],INT($J1708/ROWS(tblConsorcios[Produto]))+1),"")</f>
        <v/>
      </c>
      <c r="Q1708" s="20" t="str">
        <f t="shared" si="79"/>
        <v/>
      </c>
      <c r="R1708">
        <f t="shared" si="80"/>
        <v>0</v>
      </c>
    </row>
    <row r="1709" spans="10:18" x14ac:dyDescent="0.2">
      <c r="J1709">
        <f t="shared" si="78"/>
        <v>1707</v>
      </c>
      <c r="K1709" t="str" cm="1">
        <f t="array" ref="K1709">IFERROR(INDEX(tblClientes[Cliente],INT($J1709/ROWS(tblConsorcios[Produto]))+1),"")</f>
        <v/>
      </c>
      <c r="L1709" t="str" cm="1">
        <f t="array" ref="L1709">IFERROR(INDEX(tblConsorcios[Produto],MOD($J1709,ROWS(tblConsorcios[Produto]))+1),"")</f>
        <v>Imóvel IE550 – 240m</v>
      </c>
      <c r="M1709" s="20" cm="1">
        <f t="array" ref="M1709">IFERROR(INDEX(tblConsorcios[Valor da Carta (R$)],MOD($J1709,ROWS(tblConsorcios[Produto]))+1),"")</f>
        <v>550000</v>
      </c>
      <c r="N1709" s="2" cm="1">
        <f t="array" ref="N1709">IFERROR(INDEX(tblConsorcios[Prazo (meses)],MOD($J1709,ROWS(tblConsorcios[Produto]))+1),"")</f>
        <v>240</v>
      </c>
      <c r="O1709" s="20" cm="1">
        <f t="array" ref="O1709">IFERROR(INDEX(tblConsorcios[Parcela Mensal (R$)],MOD($J1709,ROWS(tblConsorcios[Produto]))+1),"")</f>
        <v>2951.67</v>
      </c>
      <c r="P1709" s="20" t="str" cm="1">
        <f t="array" ref="P1709">IFERROR(INDEX(tblClientes[Dividendo Mensal (R$)],INT($J1709/ROWS(tblConsorcios[Produto]))+1),"")</f>
        <v/>
      </c>
      <c r="Q1709" s="20" t="str">
        <f t="shared" si="79"/>
        <v/>
      </c>
      <c r="R1709">
        <f t="shared" si="80"/>
        <v>0</v>
      </c>
    </row>
    <row r="1710" spans="10:18" x14ac:dyDescent="0.2">
      <c r="J1710">
        <f t="shared" si="78"/>
        <v>1708</v>
      </c>
      <c r="K1710" t="str" cm="1">
        <f t="array" ref="K1710">IFERROR(INDEX(tblClientes[Cliente],INT($J1710/ROWS(tblConsorcios[Produto]))+1),"")</f>
        <v/>
      </c>
      <c r="L1710" t="str" cm="1">
        <f t="array" ref="L1710">IFERROR(INDEX(tblConsorcios[Produto],MOD($J1710,ROWS(tblConsorcios[Produto]))+1),"")</f>
        <v>Imóvel IE550 – 220m</v>
      </c>
      <c r="M1710" s="20" cm="1">
        <f t="array" ref="M1710">IFERROR(INDEX(tblConsorcios[Valor da Carta (R$)],MOD($J1710,ROWS(tblConsorcios[Produto]))+1),"")</f>
        <v>550000</v>
      </c>
      <c r="N1710" s="2" cm="1">
        <f t="array" ref="N1710">IFERROR(INDEX(tblConsorcios[Prazo (meses)],MOD($J1710,ROWS(tblConsorcios[Produto]))+1),"")</f>
        <v>220</v>
      </c>
      <c r="O1710" s="20" cm="1">
        <f t="array" ref="O1710">IFERROR(INDEX(tblConsorcios[Parcela Mensal (R$)],MOD($J1710,ROWS(tblConsorcios[Produto]))+1),"")</f>
        <v>3195</v>
      </c>
      <c r="P1710" s="20" t="str" cm="1">
        <f t="array" ref="P1710">IFERROR(INDEX(tblClientes[Dividendo Mensal (R$)],INT($J1710/ROWS(tblConsorcios[Produto]))+1),"")</f>
        <v/>
      </c>
      <c r="Q1710" s="20" t="str">
        <f t="shared" si="79"/>
        <v/>
      </c>
      <c r="R1710">
        <f t="shared" si="80"/>
        <v>0</v>
      </c>
    </row>
    <row r="1711" spans="10:18" x14ac:dyDescent="0.2">
      <c r="J1711">
        <f t="shared" si="78"/>
        <v>1709</v>
      </c>
      <c r="K1711" t="str" cm="1">
        <f t="array" ref="K1711">IFERROR(INDEX(tblClientes[Cliente],INT($J1711/ROWS(tblConsorcios[Produto]))+1),"")</f>
        <v/>
      </c>
      <c r="L1711" t="str" cm="1">
        <f t="array" ref="L1711">IFERROR(INDEX(tblConsorcios[Produto],MOD($J1711,ROWS(tblConsorcios[Produto]))+1),"")</f>
        <v>Imóvel IE550 – 200m</v>
      </c>
      <c r="M1711" s="20" cm="1">
        <f t="array" ref="M1711">IFERROR(INDEX(tblConsorcios[Valor da Carta (R$)],MOD($J1711,ROWS(tblConsorcios[Produto]))+1),"")</f>
        <v>550000</v>
      </c>
      <c r="N1711" s="2" cm="1">
        <f t="array" ref="N1711">IFERROR(INDEX(tblConsorcios[Prazo (meses)],MOD($J1711,ROWS(tblConsorcios[Produto]))+1),"")</f>
        <v>200</v>
      </c>
      <c r="O1711" s="20" cm="1">
        <f t="array" ref="O1711">IFERROR(INDEX(tblConsorcios[Parcela Mensal (R$)],MOD($J1711,ROWS(tblConsorcios[Produto]))+1),"")</f>
        <v>3487</v>
      </c>
      <c r="P1711" s="20" t="str" cm="1">
        <f t="array" ref="P1711">IFERROR(INDEX(tblClientes[Dividendo Mensal (R$)],INT($J1711/ROWS(tblConsorcios[Produto]))+1),"")</f>
        <v/>
      </c>
      <c r="Q1711" s="20" t="str">
        <f t="shared" si="79"/>
        <v/>
      </c>
      <c r="R1711">
        <f t="shared" si="80"/>
        <v>0</v>
      </c>
    </row>
    <row r="1712" spans="10:18" x14ac:dyDescent="0.2">
      <c r="J1712">
        <f t="shared" si="78"/>
        <v>1710</v>
      </c>
      <c r="K1712" t="str" cm="1">
        <f t="array" ref="K1712">IFERROR(INDEX(tblClientes[Cliente],INT($J1712/ROWS(tblConsorcios[Produto]))+1),"")</f>
        <v/>
      </c>
      <c r="L1712" t="str" cm="1">
        <f t="array" ref="L1712">IFERROR(INDEX(tblConsorcios[Produto],MOD($J1712,ROWS(tblConsorcios[Produto]))+1),"")</f>
        <v>Imóvel IE530 – 240m</v>
      </c>
      <c r="M1712" s="20" cm="1">
        <f t="array" ref="M1712">IFERROR(INDEX(tblConsorcios[Valor da Carta (R$)],MOD($J1712,ROWS(tblConsorcios[Produto]))+1),"")</f>
        <v>530000</v>
      </c>
      <c r="N1712" s="2" cm="1">
        <f t="array" ref="N1712">IFERROR(INDEX(tblConsorcios[Prazo (meses)],MOD($J1712,ROWS(tblConsorcios[Produto]))+1),"")</f>
        <v>240</v>
      </c>
      <c r="O1712" s="20" cm="1">
        <f t="array" ref="O1712">IFERROR(INDEX(tblConsorcios[Parcela Mensal (R$)],MOD($J1712,ROWS(tblConsorcios[Produto]))+1),"")</f>
        <v>2844.33</v>
      </c>
      <c r="P1712" s="20" t="str" cm="1">
        <f t="array" ref="P1712">IFERROR(INDEX(tblClientes[Dividendo Mensal (R$)],INT($J1712/ROWS(tblConsorcios[Produto]))+1),"")</f>
        <v/>
      </c>
      <c r="Q1712" s="20" t="str">
        <f t="shared" si="79"/>
        <v/>
      </c>
      <c r="R1712">
        <f t="shared" si="80"/>
        <v>0</v>
      </c>
    </row>
    <row r="1713" spans="10:18" x14ac:dyDescent="0.2">
      <c r="J1713">
        <f t="shared" si="78"/>
        <v>1711</v>
      </c>
      <c r="K1713" t="str" cm="1">
        <f t="array" ref="K1713">IFERROR(INDEX(tblClientes[Cliente],INT($J1713/ROWS(tblConsorcios[Produto]))+1),"")</f>
        <v/>
      </c>
      <c r="L1713" t="str" cm="1">
        <f t="array" ref="L1713">IFERROR(INDEX(tblConsorcios[Produto],MOD($J1713,ROWS(tblConsorcios[Produto]))+1),"")</f>
        <v>Imóvel IE530 – 220m</v>
      </c>
      <c r="M1713" s="20" cm="1">
        <f t="array" ref="M1713">IFERROR(INDEX(tblConsorcios[Valor da Carta (R$)],MOD($J1713,ROWS(tblConsorcios[Produto]))+1),"")</f>
        <v>530000</v>
      </c>
      <c r="N1713" s="2" cm="1">
        <f t="array" ref="N1713">IFERROR(INDEX(tblConsorcios[Prazo (meses)],MOD($J1713,ROWS(tblConsorcios[Produto]))+1),"")</f>
        <v>220</v>
      </c>
      <c r="O1713" s="20" cm="1">
        <f t="array" ref="O1713">IFERROR(INDEX(tblConsorcios[Parcela Mensal (R$)],MOD($J1713,ROWS(tblConsorcios[Produto]))+1),"")</f>
        <v>3078.82</v>
      </c>
      <c r="P1713" s="20" t="str" cm="1">
        <f t="array" ref="P1713">IFERROR(INDEX(tblClientes[Dividendo Mensal (R$)],INT($J1713/ROWS(tblConsorcios[Produto]))+1),"")</f>
        <v/>
      </c>
      <c r="Q1713" s="20" t="str">
        <f t="shared" si="79"/>
        <v/>
      </c>
      <c r="R1713">
        <f t="shared" si="80"/>
        <v>0</v>
      </c>
    </row>
    <row r="1714" spans="10:18" x14ac:dyDescent="0.2">
      <c r="J1714">
        <f t="shared" si="78"/>
        <v>1712</v>
      </c>
      <c r="K1714" t="str" cm="1">
        <f t="array" ref="K1714">IFERROR(INDEX(tblClientes[Cliente],INT($J1714/ROWS(tblConsorcios[Produto]))+1),"")</f>
        <v/>
      </c>
      <c r="L1714" t="str" cm="1">
        <f t="array" ref="L1714">IFERROR(INDEX(tblConsorcios[Produto],MOD($J1714,ROWS(tblConsorcios[Produto]))+1),"")</f>
        <v>Imóvel IE530 – 200m</v>
      </c>
      <c r="M1714" s="20" cm="1">
        <f t="array" ref="M1714">IFERROR(INDEX(tblConsorcios[Valor da Carta (R$)],MOD($J1714,ROWS(tblConsorcios[Produto]))+1),"")</f>
        <v>530000</v>
      </c>
      <c r="N1714" s="2" cm="1">
        <f t="array" ref="N1714">IFERROR(INDEX(tblConsorcios[Prazo (meses)],MOD($J1714,ROWS(tblConsorcios[Produto]))+1),"")</f>
        <v>200</v>
      </c>
      <c r="O1714" s="20" cm="1">
        <f t="array" ref="O1714">IFERROR(INDEX(tblConsorcios[Parcela Mensal (R$)],MOD($J1714,ROWS(tblConsorcios[Produto]))+1),"")</f>
        <v>3360.2</v>
      </c>
      <c r="P1714" s="20" t="str" cm="1">
        <f t="array" ref="P1714">IFERROR(INDEX(tblClientes[Dividendo Mensal (R$)],INT($J1714/ROWS(tblConsorcios[Produto]))+1),"")</f>
        <v/>
      </c>
      <c r="Q1714" s="20" t="str">
        <f t="shared" si="79"/>
        <v/>
      </c>
      <c r="R1714">
        <f t="shared" si="80"/>
        <v>0</v>
      </c>
    </row>
    <row r="1715" spans="10:18" x14ac:dyDescent="0.2">
      <c r="J1715">
        <f t="shared" si="78"/>
        <v>1713</v>
      </c>
      <c r="K1715" t="str" cm="1">
        <f t="array" ref="K1715">IFERROR(INDEX(tblClientes[Cliente],INT($J1715/ROWS(tblConsorcios[Produto]))+1),"")</f>
        <v/>
      </c>
      <c r="L1715" t="str" cm="1">
        <f t="array" ref="L1715">IFERROR(INDEX(tblConsorcios[Produto],MOD($J1715,ROWS(tblConsorcios[Produto]))+1),"")</f>
        <v>Imóvel IE500 – 240m</v>
      </c>
      <c r="M1715" s="20" cm="1">
        <f t="array" ref="M1715">IFERROR(INDEX(tblConsorcios[Valor da Carta (R$)],MOD($J1715,ROWS(tblConsorcios[Produto]))+1),"")</f>
        <v>500000</v>
      </c>
      <c r="N1715" s="2" cm="1">
        <f t="array" ref="N1715">IFERROR(INDEX(tblConsorcios[Prazo (meses)],MOD($J1715,ROWS(tblConsorcios[Produto]))+1),"")</f>
        <v>240</v>
      </c>
      <c r="O1715" s="20" cm="1">
        <f t="array" ref="O1715">IFERROR(INDEX(tblConsorcios[Parcela Mensal (R$)],MOD($J1715,ROWS(tblConsorcios[Produto]))+1),"")</f>
        <v>2683.33</v>
      </c>
      <c r="P1715" s="20" t="str" cm="1">
        <f t="array" ref="P1715">IFERROR(INDEX(tblClientes[Dividendo Mensal (R$)],INT($J1715/ROWS(tblConsorcios[Produto]))+1),"")</f>
        <v/>
      </c>
      <c r="Q1715" s="20" t="str">
        <f t="shared" si="79"/>
        <v/>
      </c>
      <c r="R1715">
        <f t="shared" si="80"/>
        <v>0</v>
      </c>
    </row>
    <row r="1716" spans="10:18" x14ac:dyDescent="0.2">
      <c r="J1716">
        <f t="shared" si="78"/>
        <v>1714</v>
      </c>
      <c r="K1716" t="str" cm="1">
        <f t="array" ref="K1716">IFERROR(INDEX(tblClientes[Cliente],INT($J1716/ROWS(tblConsorcios[Produto]))+1),"")</f>
        <v/>
      </c>
      <c r="L1716" t="str" cm="1">
        <f t="array" ref="L1716">IFERROR(INDEX(tblConsorcios[Produto],MOD($J1716,ROWS(tblConsorcios[Produto]))+1),"")</f>
        <v>Imóvel IE500 – 220m</v>
      </c>
      <c r="M1716" s="20" cm="1">
        <f t="array" ref="M1716">IFERROR(INDEX(tblConsorcios[Valor da Carta (R$)],MOD($J1716,ROWS(tblConsorcios[Produto]))+1),"")</f>
        <v>500000</v>
      </c>
      <c r="N1716" s="2" cm="1">
        <f t="array" ref="N1716">IFERROR(INDEX(tblConsorcios[Prazo (meses)],MOD($J1716,ROWS(tblConsorcios[Produto]))+1),"")</f>
        <v>220</v>
      </c>
      <c r="O1716" s="20" cm="1">
        <f t="array" ref="O1716">IFERROR(INDEX(tblConsorcios[Parcela Mensal (R$)],MOD($J1716,ROWS(tblConsorcios[Produto]))+1),"")</f>
        <v>2904.55</v>
      </c>
      <c r="P1716" s="20" t="str" cm="1">
        <f t="array" ref="P1716">IFERROR(INDEX(tblClientes[Dividendo Mensal (R$)],INT($J1716/ROWS(tblConsorcios[Produto]))+1),"")</f>
        <v/>
      </c>
      <c r="Q1716" s="20" t="str">
        <f t="shared" si="79"/>
        <v/>
      </c>
      <c r="R1716">
        <f t="shared" si="80"/>
        <v>0</v>
      </c>
    </row>
    <row r="1717" spans="10:18" x14ac:dyDescent="0.2">
      <c r="J1717">
        <f t="shared" si="78"/>
        <v>1715</v>
      </c>
      <c r="K1717" t="str" cm="1">
        <f t="array" ref="K1717">IFERROR(INDEX(tblClientes[Cliente],INT($J1717/ROWS(tblConsorcios[Produto]))+1),"")</f>
        <v/>
      </c>
      <c r="L1717" t="str" cm="1">
        <f t="array" ref="L1717">IFERROR(INDEX(tblConsorcios[Produto],MOD($J1717,ROWS(tblConsorcios[Produto]))+1),"")</f>
        <v>Imóvel IE500 – 200m</v>
      </c>
      <c r="M1717" s="20" cm="1">
        <f t="array" ref="M1717">IFERROR(INDEX(tblConsorcios[Valor da Carta (R$)],MOD($J1717,ROWS(tblConsorcios[Produto]))+1),"")</f>
        <v>500000</v>
      </c>
      <c r="N1717" s="2" cm="1">
        <f t="array" ref="N1717">IFERROR(INDEX(tblConsorcios[Prazo (meses)],MOD($J1717,ROWS(tblConsorcios[Produto]))+1),"")</f>
        <v>200</v>
      </c>
      <c r="O1717" s="20" cm="1">
        <f t="array" ref="O1717">IFERROR(INDEX(tblConsorcios[Parcela Mensal (R$)],MOD($J1717,ROWS(tblConsorcios[Produto]))+1),"")</f>
        <v>3170</v>
      </c>
      <c r="P1717" s="20" t="str" cm="1">
        <f t="array" ref="P1717">IFERROR(INDEX(tblClientes[Dividendo Mensal (R$)],INT($J1717/ROWS(tblConsorcios[Produto]))+1),"")</f>
        <v/>
      </c>
      <c r="Q1717" s="20" t="str">
        <f t="shared" si="79"/>
        <v/>
      </c>
      <c r="R1717">
        <f t="shared" si="80"/>
        <v>0</v>
      </c>
    </row>
    <row r="1718" spans="10:18" x14ac:dyDescent="0.2">
      <c r="J1718">
        <f t="shared" si="78"/>
        <v>1716</v>
      </c>
      <c r="K1718" t="str" cm="1">
        <f t="array" ref="K1718">IFERROR(INDEX(tblClientes[Cliente],INT($J1718/ROWS(tblConsorcios[Produto]))+1),"")</f>
        <v/>
      </c>
      <c r="L1718" t="str" cm="1">
        <f t="array" ref="L1718">IFERROR(INDEX(tblConsorcios[Produto],MOD($J1718,ROWS(tblConsorcios[Produto]))+1),"")</f>
        <v>Imóvel IE480 – 240m</v>
      </c>
      <c r="M1718" s="20" cm="1">
        <f t="array" ref="M1718">IFERROR(INDEX(tblConsorcios[Valor da Carta (R$)],MOD($J1718,ROWS(tblConsorcios[Produto]))+1),"")</f>
        <v>480000</v>
      </c>
      <c r="N1718" s="2" cm="1">
        <f t="array" ref="N1718">IFERROR(INDEX(tblConsorcios[Prazo (meses)],MOD($J1718,ROWS(tblConsorcios[Produto]))+1),"")</f>
        <v>240</v>
      </c>
      <c r="O1718" s="20" cm="1">
        <f t="array" ref="O1718">IFERROR(INDEX(tblConsorcios[Parcela Mensal (R$)],MOD($J1718,ROWS(tblConsorcios[Produto]))+1),"")</f>
        <v>2576</v>
      </c>
      <c r="P1718" s="20" t="str" cm="1">
        <f t="array" ref="P1718">IFERROR(INDEX(tblClientes[Dividendo Mensal (R$)],INT($J1718/ROWS(tblConsorcios[Produto]))+1),"")</f>
        <v/>
      </c>
      <c r="Q1718" s="20" t="str">
        <f t="shared" si="79"/>
        <v/>
      </c>
      <c r="R1718">
        <f t="shared" si="80"/>
        <v>0</v>
      </c>
    </row>
    <row r="1719" spans="10:18" x14ac:dyDescent="0.2">
      <c r="J1719">
        <f t="shared" si="78"/>
        <v>1717</v>
      </c>
      <c r="K1719" t="str" cm="1">
        <f t="array" ref="K1719">IFERROR(INDEX(tblClientes[Cliente],INT($J1719/ROWS(tblConsorcios[Produto]))+1),"")</f>
        <v/>
      </c>
      <c r="L1719" t="str" cm="1">
        <f t="array" ref="L1719">IFERROR(INDEX(tblConsorcios[Produto],MOD($J1719,ROWS(tblConsorcios[Produto]))+1),"")</f>
        <v>Imóvel IE480 – 220m</v>
      </c>
      <c r="M1719" s="20" cm="1">
        <f t="array" ref="M1719">IFERROR(INDEX(tblConsorcios[Valor da Carta (R$)],MOD($J1719,ROWS(tblConsorcios[Produto]))+1),"")</f>
        <v>480000</v>
      </c>
      <c r="N1719" s="2" cm="1">
        <f t="array" ref="N1719">IFERROR(INDEX(tblConsorcios[Prazo (meses)],MOD($J1719,ROWS(tblConsorcios[Produto]))+1),"")</f>
        <v>220</v>
      </c>
      <c r="O1719" s="20" cm="1">
        <f t="array" ref="O1719">IFERROR(INDEX(tblConsorcios[Parcela Mensal (R$)],MOD($J1719,ROWS(tblConsorcios[Produto]))+1),"")</f>
        <v>2788.36</v>
      </c>
      <c r="P1719" s="20" t="str" cm="1">
        <f t="array" ref="P1719">IFERROR(INDEX(tblClientes[Dividendo Mensal (R$)],INT($J1719/ROWS(tblConsorcios[Produto]))+1),"")</f>
        <v/>
      </c>
      <c r="Q1719" s="20" t="str">
        <f t="shared" si="79"/>
        <v/>
      </c>
      <c r="R1719">
        <f t="shared" si="80"/>
        <v>0</v>
      </c>
    </row>
    <row r="1720" spans="10:18" x14ac:dyDescent="0.2">
      <c r="J1720">
        <f t="shared" si="78"/>
        <v>1718</v>
      </c>
      <c r="K1720" t="str" cm="1">
        <f t="array" ref="K1720">IFERROR(INDEX(tblClientes[Cliente],INT($J1720/ROWS(tblConsorcios[Produto]))+1),"")</f>
        <v/>
      </c>
      <c r="L1720" t="str" cm="1">
        <f t="array" ref="L1720">IFERROR(INDEX(tblConsorcios[Produto],MOD($J1720,ROWS(tblConsorcios[Produto]))+1),"")</f>
        <v>Imóvel IE480 – 200m</v>
      </c>
      <c r="M1720" s="20" cm="1">
        <f t="array" ref="M1720">IFERROR(INDEX(tblConsorcios[Valor da Carta (R$)],MOD($J1720,ROWS(tblConsorcios[Produto]))+1),"")</f>
        <v>480000</v>
      </c>
      <c r="N1720" s="2" cm="1">
        <f t="array" ref="N1720">IFERROR(INDEX(tblConsorcios[Prazo (meses)],MOD($J1720,ROWS(tblConsorcios[Produto]))+1),"")</f>
        <v>200</v>
      </c>
      <c r="O1720" s="20" cm="1">
        <f t="array" ref="O1720">IFERROR(INDEX(tblConsorcios[Parcela Mensal (R$)],MOD($J1720,ROWS(tblConsorcios[Produto]))+1),"")</f>
        <v>3043.2</v>
      </c>
      <c r="P1720" s="20" t="str" cm="1">
        <f t="array" ref="P1720">IFERROR(INDEX(tblClientes[Dividendo Mensal (R$)],INT($J1720/ROWS(tblConsorcios[Produto]))+1),"")</f>
        <v/>
      </c>
      <c r="Q1720" s="20" t="str">
        <f t="shared" si="79"/>
        <v/>
      </c>
      <c r="R1720">
        <f t="shared" si="80"/>
        <v>0</v>
      </c>
    </row>
    <row r="1721" spans="10:18" x14ac:dyDescent="0.2">
      <c r="J1721">
        <f t="shared" si="78"/>
        <v>1719</v>
      </c>
      <c r="K1721" t="str" cm="1">
        <f t="array" ref="K1721">IFERROR(INDEX(tblClientes[Cliente],INT($J1721/ROWS(tblConsorcios[Produto]))+1),"")</f>
        <v/>
      </c>
      <c r="L1721" t="str" cm="1">
        <f t="array" ref="L1721">IFERROR(INDEX(tblConsorcios[Produto],MOD($J1721,ROWS(tblConsorcios[Produto]))+1),"")</f>
        <v>Imóvel IE450 – 240m</v>
      </c>
      <c r="M1721" s="20" cm="1">
        <f t="array" ref="M1721">IFERROR(INDEX(tblConsorcios[Valor da Carta (R$)],MOD($J1721,ROWS(tblConsorcios[Produto]))+1),"")</f>
        <v>450000</v>
      </c>
      <c r="N1721" s="2" cm="1">
        <f t="array" ref="N1721">IFERROR(INDEX(tblConsorcios[Prazo (meses)],MOD($J1721,ROWS(tblConsorcios[Produto]))+1),"")</f>
        <v>240</v>
      </c>
      <c r="O1721" s="20" cm="1">
        <f t="array" ref="O1721">IFERROR(INDEX(tblConsorcios[Parcela Mensal (R$)],MOD($J1721,ROWS(tblConsorcios[Produto]))+1),"")</f>
        <v>2415</v>
      </c>
      <c r="P1721" s="20" t="str" cm="1">
        <f t="array" ref="P1721">IFERROR(INDEX(tblClientes[Dividendo Mensal (R$)],INT($J1721/ROWS(tblConsorcios[Produto]))+1),"")</f>
        <v/>
      </c>
      <c r="Q1721" s="20" t="str">
        <f t="shared" si="79"/>
        <v/>
      </c>
      <c r="R1721">
        <f t="shared" si="80"/>
        <v>0</v>
      </c>
    </row>
    <row r="1722" spans="10:18" x14ac:dyDescent="0.2">
      <c r="J1722">
        <f t="shared" si="78"/>
        <v>1720</v>
      </c>
      <c r="K1722" t="str" cm="1">
        <f t="array" ref="K1722">IFERROR(INDEX(tblClientes[Cliente],INT($J1722/ROWS(tblConsorcios[Produto]))+1),"")</f>
        <v/>
      </c>
      <c r="L1722" t="str" cm="1">
        <f t="array" ref="L1722">IFERROR(INDEX(tblConsorcios[Produto],MOD($J1722,ROWS(tblConsorcios[Produto]))+1),"")</f>
        <v>Imóvel IE450 – 220m</v>
      </c>
      <c r="M1722" s="20" cm="1">
        <f t="array" ref="M1722">IFERROR(INDEX(tblConsorcios[Valor da Carta (R$)],MOD($J1722,ROWS(tblConsorcios[Produto]))+1),"")</f>
        <v>450000</v>
      </c>
      <c r="N1722" s="2" cm="1">
        <f t="array" ref="N1722">IFERROR(INDEX(tblConsorcios[Prazo (meses)],MOD($J1722,ROWS(tblConsorcios[Produto]))+1),"")</f>
        <v>220</v>
      </c>
      <c r="O1722" s="20" cm="1">
        <f t="array" ref="O1722">IFERROR(INDEX(tblConsorcios[Parcela Mensal (R$)],MOD($J1722,ROWS(tblConsorcios[Produto]))+1),"")</f>
        <v>2614.09</v>
      </c>
      <c r="P1722" s="20" t="str" cm="1">
        <f t="array" ref="P1722">IFERROR(INDEX(tblClientes[Dividendo Mensal (R$)],INT($J1722/ROWS(tblConsorcios[Produto]))+1),"")</f>
        <v/>
      </c>
      <c r="Q1722" s="20" t="str">
        <f t="shared" si="79"/>
        <v/>
      </c>
      <c r="R1722">
        <f t="shared" si="80"/>
        <v>0</v>
      </c>
    </row>
    <row r="1723" spans="10:18" x14ac:dyDescent="0.2">
      <c r="J1723">
        <f t="shared" si="78"/>
        <v>1721</v>
      </c>
      <c r="K1723" t="str" cm="1">
        <f t="array" ref="K1723">IFERROR(INDEX(tblClientes[Cliente],INT($J1723/ROWS(tblConsorcios[Produto]))+1),"")</f>
        <v/>
      </c>
      <c r="L1723" t="str" cm="1">
        <f t="array" ref="L1723">IFERROR(INDEX(tblConsorcios[Produto],MOD($J1723,ROWS(tblConsorcios[Produto]))+1),"")</f>
        <v>Imóvel IE450 – 200m</v>
      </c>
      <c r="M1723" s="20" cm="1">
        <f t="array" ref="M1723">IFERROR(INDEX(tblConsorcios[Valor da Carta (R$)],MOD($J1723,ROWS(tblConsorcios[Produto]))+1),"")</f>
        <v>450000</v>
      </c>
      <c r="N1723" s="2" cm="1">
        <f t="array" ref="N1723">IFERROR(INDEX(tblConsorcios[Prazo (meses)],MOD($J1723,ROWS(tblConsorcios[Produto]))+1),"")</f>
        <v>200</v>
      </c>
      <c r="O1723" s="20" cm="1">
        <f t="array" ref="O1723">IFERROR(INDEX(tblConsorcios[Parcela Mensal (R$)],MOD($J1723,ROWS(tblConsorcios[Produto]))+1),"")</f>
        <v>2853</v>
      </c>
      <c r="P1723" s="20" t="str" cm="1">
        <f t="array" ref="P1723">IFERROR(INDEX(tblClientes[Dividendo Mensal (R$)],INT($J1723/ROWS(tblConsorcios[Produto]))+1),"")</f>
        <v/>
      </c>
      <c r="Q1723" s="20" t="str">
        <f t="shared" si="79"/>
        <v/>
      </c>
      <c r="R1723">
        <f t="shared" si="80"/>
        <v>0</v>
      </c>
    </row>
    <row r="1724" spans="10:18" x14ac:dyDescent="0.2">
      <c r="J1724">
        <f t="shared" si="78"/>
        <v>1722</v>
      </c>
      <c r="K1724" t="str" cm="1">
        <f t="array" ref="K1724">IFERROR(INDEX(tblClientes[Cliente],INT($J1724/ROWS(tblConsorcios[Produto]))+1),"")</f>
        <v/>
      </c>
      <c r="L1724" t="str" cm="1">
        <f t="array" ref="L1724">IFERROR(INDEX(tblConsorcios[Produto],MOD($J1724,ROWS(tblConsorcios[Produto]))+1),"")</f>
        <v>Imóvel IE430 – 240m</v>
      </c>
      <c r="M1724" s="20" cm="1">
        <f t="array" ref="M1724">IFERROR(INDEX(tblConsorcios[Valor da Carta (R$)],MOD($J1724,ROWS(tblConsorcios[Produto]))+1),"")</f>
        <v>430000</v>
      </c>
      <c r="N1724" s="2" cm="1">
        <f t="array" ref="N1724">IFERROR(INDEX(tblConsorcios[Prazo (meses)],MOD($J1724,ROWS(tblConsorcios[Produto]))+1),"")</f>
        <v>240</v>
      </c>
      <c r="O1724" s="20" cm="1">
        <f t="array" ref="O1724">IFERROR(INDEX(tblConsorcios[Parcela Mensal (R$)],MOD($J1724,ROWS(tblConsorcios[Produto]))+1),"")</f>
        <v>2307.67</v>
      </c>
      <c r="P1724" s="20" t="str" cm="1">
        <f t="array" ref="P1724">IFERROR(INDEX(tblClientes[Dividendo Mensal (R$)],INT($J1724/ROWS(tblConsorcios[Produto]))+1),"")</f>
        <v/>
      </c>
      <c r="Q1724" s="20" t="str">
        <f t="shared" si="79"/>
        <v/>
      </c>
      <c r="R1724">
        <f t="shared" si="80"/>
        <v>0</v>
      </c>
    </row>
    <row r="1725" spans="10:18" x14ac:dyDescent="0.2">
      <c r="J1725">
        <f t="shared" si="78"/>
        <v>1723</v>
      </c>
      <c r="K1725" t="str" cm="1">
        <f t="array" ref="K1725">IFERROR(INDEX(tblClientes[Cliente],INT($J1725/ROWS(tblConsorcios[Produto]))+1),"")</f>
        <v/>
      </c>
      <c r="L1725" t="str" cm="1">
        <f t="array" ref="L1725">IFERROR(INDEX(tblConsorcios[Produto],MOD($J1725,ROWS(tblConsorcios[Produto]))+1),"")</f>
        <v>Imóvel IE430 – 220m</v>
      </c>
      <c r="M1725" s="20" cm="1">
        <f t="array" ref="M1725">IFERROR(INDEX(tblConsorcios[Valor da Carta (R$)],MOD($J1725,ROWS(tblConsorcios[Produto]))+1),"")</f>
        <v>430000</v>
      </c>
      <c r="N1725" s="2" cm="1">
        <f t="array" ref="N1725">IFERROR(INDEX(tblConsorcios[Prazo (meses)],MOD($J1725,ROWS(tblConsorcios[Produto]))+1),"")</f>
        <v>220</v>
      </c>
      <c r="O1725" s="20" cm="1">
        <f t="array" ref="O1725">IFERROR(INDEX(tblConsorcios[Parcela Mensal (R$)],MOD($J1725,ROWS(tblConsorcios[Produto]))+1),"")</f>
        <v>2497.91</v>
      </c>
      <c r="P1725" s="20" t="str" cm="1">
        <f t="array" ref="P1725">IFERROR(INDEX(tblClientes[Dividendo Mensal (R$)],INT($J1725/ROWS(tblConsorcios[Produto]))+1),"")</f>
        <v/>
      </c>
      <c r="Q1725" s="20" t="str">
        <f t="shared" si="79"/>
        <v/>
      </c>
      <c r="R1725">
        <f t="shared" si="80"/>
        <v>0</v>
      </c>
    </row>
    <row r="1726" spans="10:18" x14ac:dyDescent="0.2">
      <c r="J1726">
        <f t="shared" si="78"/>
        <v>1724</v>
      </c>
      <c r="K1726" t="str" cm="1">
        <f t="array" ref="K1726">IFERROR(INDEX(tblClientes[Cliente],INT($J1726/ROWS(tblConsorcios[Produto]))+1),"")</f>
        <v/>
      </c>
      <c r="L1726" t="str" cm="1">
        <f t="array" ref="L1726">IFERROR(INDEX(tblConsorcios[Produto],MOD($J1726,ROWS(tblConsorcios[Produto]))+1),"")</f>
        <v>Imóvel IE430 – 200m</v>
      </c>
      <c r="M1726" s="20" cm="1">
        <f t="array" ref="M1726">IFERROR(INDEX(tblConsorcios[Valor da Carta (R$)],MOD($J1726,ROWS(tblConsorcios[Produto]))+1),"")</f>
        <v>430000</v>
      </c>
      <c r="N1726" s="2" cm="1">
        <f t="array" ref="N1726">IFERROR(INDEX(tblConsorcios[Prazo (meses)],MOD($J1726,ROWS(tblConsorcios[Produto]))+1),"")</f>
        <v>200</v>
      </c>
      <c r="O1726" s="20" cm="1">
        <f t="array" ref="O1726">IFERROR(INDEX(tblConsorcios[Parcela Mensal (R$)],MOD($J1726,ROWS(tblConsorcios[Produto]))+1),"")</f>
        <v>2726.2</v>
      </c>
      <c r="P1726" s="20" t="str" cm="1">
        <f t="array" ref="P1726">IFERROR(INDEX(tblClientes[Dividendo Mensal (R$)],INT($J1726/ROWS(tblConsorcios[Produto]))+1),"")</f>
        <v/>
      </c>
      <c r="Q1726" s="20" t="str">
        <f t="shared" si="79"/>
        <v/>
      </c>
      <c r="R1726">
        <f t="shared" si="80"/>
        <v>0</v>
      </c>
    </row>
    <row r="1727" spans="10:18" x14ac:dyDescent="0.2">
      <c r="J1727">
        <f t="shared" si="78"/>
        <v>1725</v>
      </c>
      <c r="K1727" t="str" cm="1">
        <f t="array" ref="K1727">IFERROR(INDEX(tblClientes[Cliente],INT($J1727/ROWS(tblConsorcios[Produto]))+1),"")</f>
        <v/>
      </c>
      <c r="L1727" t="str" cm="1">
        <f t="array" ref="L1727">IFERROR(INDEX(tblConsorcios[Produto],MOD($J1727,ROWS(tblConsorcios[Produto]))+1),"")</f>
        <v>Imóvel IE400 – 240m</v>
      </c>
      <c r="M1727" s="20" cm="1">
        <f t="array" ref="M1727">IFERROR(INDEX(tblConsorcios[Valor da Carta (R$)],MOD($J1727,ROWS(tblConsorcios[Produto]))+1),"")</f>
        <v>400000</v>
      </c>
      <c r="N1727" s="2" cm="1">
        <f t="array" ref="N1727">IFERROR(INDEX(tblConsorcios[Prazo (meses)],MOD($J1727,ROWS(tblConsorcios[Produto]))+1),"")</f>
        <v>240</v>
      </c>
      <c r="O1727" s="20" cm="1">
        <f t="array" ref="O1727">IFERROR(INDEX(tblConsorcios[Parcela Mensal (R$)],MOD($J1727,ROWS(tblConsorcios[Produto]))+1),"")</f>
        <v>2146.67</v>
      </c>
      <c r="P1727" s="20" t="str" cm="1">
        <f t="array" ref="P1727">IFERROR(INDEX(tblClientes[Dividendo Mensal (R$)],INT($J1727/ROWS(tblConsorcios[Produto]))+1),"")</f>
        <v/>
      </c>
      <c r="Q1727" s="20" t="str">
        <f t="shared" si="79"/>
        <v/>
      </c>
      <c r="R1727">
        <f t="shared" si="80"/>
        <v>0</v>
      </c>
    </row>
    <row r="1728" spans="10:18" x14ac:dyDescent="0.2">
      <c r="J1728">
        <f t="shared" si="78"/>
        <v>1726</v>
      </c>
      <c r="K1728" t="str" cm="1">
        <f t="array" ref="K1728">IFERROR(INDEX(tblClientes[Cliente],INT($J1728/ROWS(tblConsorcios[Produto]))+1),"")</f>
        <v/>
      </c>
      <c r="L1728" t="str" cm="1">
        <f t="array" ref="L1728">IFERROR(INDEX(tblConsorcios[Produto],MOD($J1728,ROWS(tblConsorcios[Produto]))+1),"")</f>
        <v>Imóvel IE400 – 220m</v>
      </c>
      <c r="M1728" s="20" cm="1">
        <f t="array" ref="M1728">IFERROR(INDEX(tblConsorcios[Valor da Carta (R$)],MOD($J1728,ROWS(tblConsorcios[Produto]))+1),"")</f>
        <v>400000</v>
      </c>
      <c r="N1728" s="2" cm="1">
        <f t="array" ref="N1728">IFERROR(INDEX(tblConsorcios[Prazo (meses)],MOD($J1728,ROWS(tblConsorcios[Produto]))+1),"")</f>
        <v>220</v>
      </c>
      <c r="O1728" s="20" cm="1">
        <f t="array" ref="O1728">IFERROR(INDEX(tblConsorcios[Parcela Mensal (R$)],MOD($J1728,ROWS(tblConsorcios[Produto]))+1),"")</f>
        <v>2323.64</v>
      </c>
      <c r="P1728" s="20" t="str" cm="1">
        <f t="array" ref="P1728">IFERROR(INDEX(tblClientes[Dividendo Mensal (R$)],INT($J1728/ROWS(tblConsorcios[Produto]))+1),"")</f>
        <v/>
      </c>
      <c r="Q1728" s="20" t="str">
        <f t="shared" si="79"/>
        <v/>
      </c>
      <c r="R1728">
        <f t="shared" si="80"/>
        <v>0</v>
      </c>
    </row>
    <row r="1729" spans="10:18" x14ac:dyDescent="0.2">
      <c r="J1729">
        <f t="shared" si="78"/>
        <v>1727</v>
      </c>
      <c r="K1729" t="str" cm="1">
        <f t="array" ref="K1729">IFERROR(INDEX(tblClientes[Cliente],INT($J1729/ROWS(tblConsorcios[Produto]))+1),"")</f>
        <v/>
      </c>
      <c r="L1729" t="str" cm="1">
        <f t="array" ref="L1729">IFERROR(INDEX(tblConsorcios[Produto],MOD($J1729,ROWS(tblConsorcios[Produto]))+1),"")</f>
        <v>Imóvel IE400 – 200m</v>
      </c>
      <c r="M1729" s="20" cm="1">
        <f t="array" ref="M1729">IFERROR(INDEX(tblConsorcios[Valor da Carta (R$)],MOD($J1729,ROWS(tblConsorcios[Produto]))+1),"")</f>
        <v>400000</v>
      </c>
      <c r="N1729" s="2" cm="1">
        <f t="array" ref="N1729">IFERROR(INDEX(tblConsorcios[Prazo (meses)],MOD($J1729,ROWS(tblConsorcios[Produto]))+1),"")</f>
        <v>200</v>
      </c>
      <c r="O1729" s="20" cm="1">
        <f t="array" ref="O1729">IFERROR(INDEX(tblConsorcios[Parcela Mensal (R$)],MOD($J1729,ROWS(tblConsorcios[Produto]))+1),"")</f>
        <v>2536</v>
      </c>
      <c r="P1729" s="20" t="str" cm="1">
        <f t="array" ref="P1729">IFERROR(INDEX(tblClientes[Dividendo Mensal (R$)],INT($J1729/ROWS(tblConsorcios[Produto]))+1),"")</f>
        <v/>
      </c>
      <c r="Q1729" s="20" t="str">
        <f t="shared" si="79"/>
        <v/>
      </c>
      <c r="R1729">
        <f t="shared" si="80"/>
        <v>0</v>
      </c>
    </row>
    <row r="1730" spans="10:18" x14ac:dyDescent="0.2">
      <c r="J1730">
        <f t="shared" si="78"/>
        <v>1728</v>
      </c>
      <c r="K1730" t="str" cm="1">
        <f t="array" ref="K1730">IFERROR(INDEX(tblClientes[Cliente],INT($J1730/ROWS(tblConsorcios[Produto]))+1),"")</f>
        <v/>
      </c>
      <c r="L1730" t="str" cm="1">
        <f t="array" ref="L1730">IFERROR(INDEX(tblConsorcios[Produto],MOD($J1730,ROWS(tblConsorcios[Produto]))+1),"")</f>
        <v>Imóvel IE380 – 240m</v>
      </c>
      <c r="M1730" s="20" cm="1">
        <f t="array" ref="M1730">IFERROR(INDEX(tblConsorcios[Valor da Carta (R$)],MOD($J1730,ROWS(tblConsorcios[Produto]))+1),"")</f>
        <v>380000</v>
      </c>
      <c r="N1730" s="2" cm="1">
        <f t="array" ref="N1730">IFERROR(INDEX(tblConsorcios[Prazo (meses)],MOD($J1730,ROWS(tblConsorcios[Produto]))+1),"")</f>
        <v>240</v>
      </c>
      <c r="O1730" s="20" cm="1">
        <f t="array" ref="O1730">IFERROR(INDEX(tblConsorcios[Parcela Mensal (R$)],MOD($J1730,ROWS(tblConsorcios[Produto]))+1),"")</f>
        <v>2039.33</v>
      </c>
      <c r="P1730" s="20" t="str" cm="1">
        <f t="array" ref="P1730">IFERROR(INDEX(tblClientes[Dividendo Mensal (R$)],INT($J1730/ROWS(tblConsorcios[Produto]))+1),"")</f>
        <v/>
      </c>
      <c r="Q1730" s="20" t="str">
        <f t="shared" si="79"/>
        <v/>
      </c>
      <c r="R1730">
        <f t="shared" si="80"/>
        <v>0</v>
      </c>
    </row>
    <row r="1731" spans="10:18" x14ac:dyDescent="0.2">
      <c r="J1731">
        <f t="shared" ref="J1731:J1794" si="81">ROW()-2</f>
        <v>1729</v>
      </c>
      <c r="K1731" t="str" cm="1">
        <f t="array" ref="K1731">IFERROR(INDEX(tblClientes[Cliente],INT($J1731/ROWS(tblConsorcios[Produto]))+1),"")</f>
        <v/>
      </c>
      <c r="L1731" t="str" cm="1">
        <f t="array" ref="L1731">IFERROR(INDEX(tblConsorcios[Produto],MOD($J1731,ROWS(tblConsorcios[Produto]))+1),"")</f>
        <v>Imóvel IE380 – 220m</v>
      </c>
      <c r="M1731" s="20" cm="1">
        <f t="array" ref="M1731">IFERROR(INDEX(tblConsorcios[Valor da Carta (R$)],MOD($J1731,ROWS(tblConsorcios[Produto]))+1),"")</f>
        <v>380000</v>
      </c>
      <c r="N1731" s="2" cm="1">
        <f t="array" ref="N1731">IFERROR(INDEX(tblConsorcios[Prazo (meses)],MOD($J1731,ROWS(tblConsorcios[Produto]))+1),"")</f>
        <v>220</v>
      </c>
      <c r="O1731" s="20" cm="1">
        <f t="array" ref="O1731">IFERROR(INDEX(tblConsorcios[Parcela Mensal (R$)],MOD($J1731,ROWS(tblConsorcios[Produto]))+1),"")</f>
        <v>2207.4499999999998</v>
      </c>
      <c r="P1731" s="20" t="str" cm="1">
        <f t="array" ref="P1731">IFERROR(INDEX(tblClientes[Dividendo Mensal (R$)],INT($J1731/ROWS(tblConsorcios[Produto]))+1),"")</f>
        <v/>
      </c>
      <c r="Q1731" s="20" t="str">
        <f t="shared" ref="Q1731:Q1794" si="82">IF(AND(ISNUMBER(O1731),ISNUMBER(P1731)),P1731-O1731,"")</f>
        <v/>
      </c>
      <c r="R1731">
        <f t="shared" ref="R1731:R1794" si="83">IF(AND(ISNUMBER(O1731),ISNUMBER(P1731),O1731&lt;=P1731),1,0)</f>
        <v>0</v>
      </c>
    </row>
    <row r="1732" spans="10:18" x14ac:dyDescent="0.2">
      <c r="J1732">
        <f t="shared" si="81"/>
        <v>1730</v>
      </c>
      <c r="K1732" t="str" cm="1">
        <f t="array" ref="K1732">IFERROR(INDEX(tblClientes[Cliente],INT($J1732/ROWS(tblConsorcios[Produto]))+1),"")</f>
        <v/>
      </c>
      <c r="L1732" t="str" cm="1">
        <f t="array" ref="L1732">IFERROR(INDEX(tblConsorcios[Produto],MOD($J1732,ROWS(tblConsorcios[Produto]))+1),"")</f>
        <v>Imóvel IE380 – 200m</v>
      </c>
      <c r="M1732" s="20" cm="1">
        <f t="array" ref="M1732">IFERROR(INDEX(tblConsorcios[Valor da Carta (R$)],MOD($J1732,ROWS(tblConsorcios[Produto]))+1),"")</f>
        <v>380000</v>
      </c>
      <c r="N1732" s="2" cm="1">
        <f t="array" ref="N1732">IFERROR(INDEX(tblConsorcios[Prazo (meses)],MOD($J1732,ROWS(tblConsorcios[Produto]))+1),"")</f>
        <v>200</v>
      </c>
      <c r="O1732" s="20" cm="1">
        <f t="array" ref="O1732">IFERROR(INDEX(tblConsorcios[Parcela Mensal (R$)],MOD($J1732,ROWS(tblConsorcios[Produto]))+1),"")</f>
        <v>2409.1999999999998</v>
      </c>
      <c r="P1732" s="20" t="str" cm="1">
        <f t="array" ref="P1732">IFERROR(INDEX(tblClientes[Dividendo Mensal (R$)],INT($J1732/ROWS(tblConsorcios[Produto]))+1),"")</f>
        <v/>
      </c>
      <c r="Q1732" s="20" t="str">
        <f t="shared" si="82"/>
        <v/>
      </c>
      <c r="R1732">
        <f t="shared" si="83"/>
        <v>0</v>
      </c>
    </row>
    <row r="1733" spans="10:18" x14ac:dyDescent="0.2">
      <c r="J1733">
        <f t="shared" si="81"/>
        <v>1731</v>
      </c>
      <c r="K1733" t="str" cm="1">
        <f t="array" ref="K1733">IFERROR(INDEX(tblClientes[Cliente],INT($J1733/ROWS(tblConsorcios[Produto]))+1),"")</f>
        <v/>
      </c>
      <c r="L1733" t="str" cm="1">
        <f t="array" ref="L1733">IFERROR(INDEX(tblConsorcios[Produto],MOD($J1733,ROWS(tblConsorcios[Produto]))+1),"")</f>
        <v>Imóvel IE350 – 240m</v>
      </c>
      <c r="M1733" s="20" cm="1">
        <f t="array" ref="M1733">IFERROR(INDEX(tblConsorcios[Valor da Carta (R$)],MOD($J1733,ROWS(tblConsorcios[Produto]))+1),"")</f>
        <v>350000</v>
      </c>
      <c r="N1733" s="2" cm="1">
        <f t="array" ref="N1733">IFERROR(INDEX(tblConsorcios[Prazo (meses)],MOD($J1733,ROWS(tblConsorcios[Produto]))+1),"")</f>
        <v>240</v>
      </c>
      <c r="O1733" s="20" cm="1">
        <f t="array" ref="O1733">IFERROR(INDEX(tblConsorcios[Parcela Mensal (R$)],MOD($J1733,ROWS(tblConsorcios[Produto]))+1),"")</f>
        <v>1878.33</v>
      </c>
      <c r="P1733" s="20" t="str" cm="1">
        <f t="array" ref="P1733">IFERROR(INDEX(tblClientes[Dividendo Mensal (R$)],INT($J1733/ROWS(tblConsorcios[Produto]))+1),"")</f>
        <v/>
      </c>
      <c r="Q1733" s="20" t="str">
        <f t="shared" si="82"/>
        <v/>
      </c>
      <c r="R1733">
        <f t="shared" si="83"/>
        <v>0</v>
      </c>
    </row>
    <row r="1734" spans="10:18" x14ac:dyDescent="0.2">
      <c r="J1734">
        <f t="shared" si="81"/>
        <v>1732</v>
      </c>
      <c r="K1734" t="str" cm="1">
        <f t="array" ref="K1734">IFERROR(INDEX(tblClientes[Cliente],INT($J1734/ROWS(tblConsorcios[Produto]))+1),"")</f>
        <v/>
      </c>
      <c r="L1734" t="str" cm="1">
        <f t="array" ref="L1734">IFERROR(INDEX(tblConsorcios[Produto],MOD($J1734,ROWS(tblConsorcios[Produto]))+1),"")</f>
        <v>Imóvel IE350 – 220m</v>
      </c>
      <c r="M1734" s="20" cm="1">
        <f t="array" ref="M1734">IFERROR(INDEX(tblConsorcios[Valor da Carta (R$)],MOD($J1734,ROWS(tblConsorcios[Produto]))+1),"")</f>
        <v>350000</v>
      </c>
      <c r="N1734" s="2" cm="1">
        <f t="array" ref="N1734">IFERROR(INDEX(tblConsorcios[Prazo (meses)],MOD($J1734,ROWS(tblConsorcios[Produto]))+1),"")</f>
        <v>220</v>
      </c>
      <c r="O1734" s="20" cm="1">
        <f t="array" ref="O1734">IFERROR(INDEX(tblConsorcios[Parcela Mensal (R$)],MOD($J1734,ROWS(tblConsorcios[Produto]))+1),"")</f>
        <v>2033.18</v>
      </c>
      <c r="P1734" s="20" t="str" cm="1">
        <f t="array" ref="P1734">IFERROR(INDEX(tblClientes[Dividendo Mensal (R$)],INT($J1734/ROWS(tblConsorcios[Produto]))+1),"")</f>
        <v/>
      </c>
      <c r="Q1734" s="20" t="str">
        <f t="shared" si="82"/>
        <v/>
      </c>
      <c r="R1734">
        <f t="shared" si="83"/>
        <v>0</v>
      </c>
    </row>
    <row r="1735" spans="10:18" x14ac:dyDescent="0.2">
      <c r="J1735">
        <f t="shared" si="81"/>
        <v>1733</v>
      </c>
      <c r="K1735" t="str" cm="1">
        <f t="array" ref="K1735">IFERROR(INDEX(tblClientes[Cliente],INT($J1735/ROWS(tblConsorcios[Produto]))+1),"")</f>
        <v/>
      </c>
      <c r="L1735" t="str" cm="1">
        <f t="array" ref="L1735">IFERROR(INDEX(tblConsorcios[Produto],MOD($J1735,ROWS(tblConsorcios[Produto]))+1),"")</f>
        <v>Imóvel IE350 – 200m</v>
      </c>
      <c r="M1735" s="20" cm="1">
        <f t="array" ref="M1735">IFERROR(INDEX(tblConsorcios[Valor da Carta (R$)],MOD($J1735,ROWS(tblConsorcios[Produto]))+1),"")</f>
        <v>350000</v>
      </c>
      <c r="N1735" s="2" cm="1">
        <f t="array" ref="N1735">IFERROR(INDEX(tblConsorcios[Prazo (meses)],MOD($J1735,ROWS(tblConsorcios[Produto]))+1),"")</f>
        <v>200</v>
      </c>
      <c r="O1735" s="20" cm="1">
        <f t="array" ref="O1735">IFERROR(INDEX(tblConsorcios[Parcela Mensal (R$)],MOD($J1735,ROWS(tblConsorcios[Produto]))+1),"")</f>
        <v>2219</v>
      </c>
      <c r="P1735" s="20" t="str" cm="1">
        <f t="array" ref="P1735">IFERROR(INDEX(tblClientes[Dividendo Mensal (R$)],INT($J1735/ROWS(tblConsorcios[Produto]))+1),"")</f>
        <v/>
      </c>
      <c r="Q1735" s="20" t="str">
        <f t="shared" si="82"/>
        <v/>
      </c>
      <c r="R1735">
        <f t="shared" si="83"/>
        <v>0</v>
      </c>
    </row>
    <row r="1736" spans="10:18" x14ac:dyDescent="0.2">
      <c r="J1736">
        <f t="shared" si="81"/>
        <v>1734</v>
      </c>
      <c r="K1736" t="str" cm="1">
        <f t="array" ref="K1736">IFERROR(INDEX(tblClientes[Cliente],INT($J1736/ROWS(tblConsorcios[Produto]))+1),"")</f>
        <v/>
      </c>
      <c r="L1736" t="str" cm="1">
        <f t="array" ref="L1736">IFERROR(INDEX(tblConsorcios[Produto],MOD($J1736,ROWS(tblConsorcios[Produto]))+1),"")</f>
        <v>Imóvel IE330 – 240m</v>
      </c>
      <c r="M1736" s="20" cm="1">
        <f t="array" ref="M1736">IFERROR(INDEX(tblConsorcios[Valor da Carta (R$)],MOD($J1736,ROWS(tblConsorcios[Produto]))+1),"")</f>
        <v>330000</v>
      </c>
      <c r="N1736" s="2" cm="1">
        <f t="array" ref="N1736">IFERROR(INDEX(tblConsorcios[Prazo (meses)],MOD($J1736,ROWS(tblConsorcios[Produto]))+1),"")</f>
        <v>240</v>
      </c>
      <c r="O1736" s="20" cm="1">
        <f t="array" ref="O1736">IFERROR(INDEX(tblConsorcios[Parcela Mensal (R$)],MOD($J1736,ROWS(tblConsorcios[Produto]))+1),"")</f>
        <v>1771</v>
      </c>
      <c r="P1736" s="20" t="str" cm="1">
        <f t="array" ref="P1736">IFERROR(INDEX(tblClientes[Dividendo Mensal (R$)],INT($J1736/ROWS(tblConsorcios[Produto]))+1),"")</f>
        <v/>
      </c>
      <c r="Q1736" s="20" t="str">
        <f t="shared" si="82"/>
        <v/>
      </c>
      <c r="R1736">
        <f t="shared" si="83"/>
        <v>0</v>
      </c>
    </row>
    <row r="1737" spans="10:18" x14ac:dyDescent="0.2">
      <c r="J1737">
        <f t="shared" si="81"/>
        <v>1735</v>
      </c>
      <c r="K1737" t="str" cm="1">
        <f t="array" ref="K1737">IFERROR(INDEX(tblClientes[Cliente],INT($J1737/ROWS(tblConsorcios[Produto]))+1),"")</f>
        <v/>
      </c>
      <c r="L1737" t="str" cm="1">
        <f t="array" ref="L1737">IFERROR(INDEX(tblConsorcios[Produto],MOD($J1737,ROWS(tblConsorcios[Produto]))+1),"")</f>
        <v>Imóvel IE330 – 220m</v>
      </c>
      <c r="M1737" s="20" cm="1">
        <f t="array" ref="M1737">IFERROR(INDEX(tblConsorcios[Valor da Carta (R$)],MOD($J1737,ROWS(tblConsorcios[Produto]))+1),"")</f>
        <v>330000</v>
      </c>
      <c r="N1737" s="2" cm="1">
        <f t="array" ref="N1737">IFERROR(INDEX(tblConsorcios[Prazo (meses)],MOD($J1737,ROWS(tblConsorcios[Produto]))+1),"")</f>
        <v>220</v>
      </c>
      <c r="O1737" s="20" cm="1">
        <f t="array" ref="O1737">IFERROR(INDEX(tblConsorcios[Parcela Mensal (R$)],MOD($J1737,ROWS(tblConsorcios[Produto]))+1),"")</f>
        <v>1917</v>
      </c>
      <c r="P1737" s="20" t="str" cm="1">
        <f t="array" ref="P1737">IFERROR(INDEX(tblClientes[Dividendo Mensal (R$)],INT($J1737/ROWS(tblConsorcios[Produto]))+1),"")</f>
        <v/>
      </c>
      <c r="Q1737" s="20" t="str">
        <f t="shared" si="82"/>
        <v/>
      </c>
      <c r="R1737">
        <f t="shared" si="83"/>
        <v>0</v>
      </c>
    </row>
    <row r="1738" spans="10:18" x14ac:dyDescent="0.2">
      <c r="J1738">
        <f t="shared" si="81"/>
        <v>1736</v>
      </c>
      <c r="K1738" t="str" cm="1">
        <f t="array" ref="K1738">IFERROR(INDEX(tblClientes[Cliente],INT($J1738/ROWS(tblConsorcios[Produto]))+1),"")</f>
        <v/>
      </c>
      <c r="L1738" t="str" cm="1">
        <f t="array" ref="L1738">IFERROR(INDEX(tblConsorcios[Produto],MOD($J1738,ROWS(tblConsorcios[Produto]))+1),"")</f>
        <v>Imóvel IE330 – 200m</v>
      </c>
      <c r="M1738" s="20" cm="1">
        <f t="array" ref="M1738">IFERROR(INDEX(tblConsorcios[Valor da Carta (R$)],MOD($J1738,ROWS(tblConsorcios[Produto]))+1),"")</f>
        <v>330000</v>
      </c>
      <c r="N1738" s="2" cm="1">
        <f t="array" ref="N1738">IFERROR(INDEX(tblConsorcios[Prazo (meses)],MOD($J1738,ROWS(tblConsorcios[Produto]))+1),"")</f>
        <v>200</v>
      </c>
      <c r="O1738" s="20" cm="1">
        <f t="array" ref="O1738">IFERROR(INDEX(tblConsorcios[Parcela Mensal (R$)],MOD($J1738,ROWS(tblConsorcios[Produto]))+1),"")</f>
        <v>2092.1999999999998</v>
      </c>
      <c r="P1738" s="20" t="str" cm="1">
        <f t="array" ref="P1738">IFERROR(INDEX(tblClientes[Dividendo Mensal (R$)],INT($J1738/ROWS(tblConsorcios[Produto]))+1),"")</f>
        <v/>
      </c>
      <c r="Q1738" s="20" t="str">
        <f t="shared" si="82"/>
        <v/>
      </c>
      <c r="R1738">
        <f t="shared" si="83"/>
        <v>0</v>
      </c>
    </row>
    <row r="1739" spans="10:18" x14ac:dyDescent="0.2">
      <c r="J1739">
        <f t="shared" si="81"/>
        <v>1737</v>
      </c>
      <c r="K1739" t="str" cm="1">
        <f t="array" ref="K1739">IFERROR(INDEX(tblClientes[Cliente],INT($J1739/ROWS(tblConsorcios[Produto]))+1),"")</f>
        <v/>
      </c>
      <c r="L1739" t="str" cm="1">
        <f t="array" ref="L1739">IFERROR(INDEX(tblConsorcios[Produto],MOD($J1739,ROWS(tblConsorcios[Produto]))+1),"")</f>
        <v>Imóvel IE300 – 240m</v>
      </c>
      <c r="M1739" s="20" cm="1">
        <f t="array" ref="M1739">IFERROR(INDEX(tblConsorcios[Valor da Carta (R$)],MOD($J1739,ROWS(tblConsorcios[Produto]))+1),"")</f>
        <v>300000</v>
      </c>
      <c r="N1739" s="2" cm="1">
        <f t="array" ref="N1739">IFERROR(INDEX(tblConsorcios[Prazo (meses)],MOD($J1739,ROWS(tblConsorcios[Produto]))+1),"")</f>
        <v>240</v>
      </c>
      <c r="O1739" s="20" cm="1">
        <f t="array" ref="O1739">IFERROR(INDEX(tblConsorcios[Parcela Mensal (R$)],MOD($J1739,ROWS(tblConsorcios[Produto]))+1),"")</f>
        <v>1610</v>
      </c>
      <c r="P1739" s="20" t="str" cm="1">
        <f t="array" ref="P1739">IFERROR(INDEX(tblClientes[Dividendo Mensal (R$)],INT($J1739/ROWS(tblConsorcios[Produto]))+1),"")</f>
        <v/>
      </c>
      <c r="Q1739" s="20" t="str">
        <f t="shared" si="82"/>
        <v/>
      </c>
      <c r="R1739">
        <f t="shared" si="83"/>
        <v>0</v>
      </c>
    </row>
    <row r="1740" spans="10:18" x14ac:dyDescent="0.2">
      <c r="J1740">
        <f t="shared" si="81"/>
        <v>1738</v>
      </c>
      <c r="K1740" t="str" cm="1">
        <f t="array" ref="K1740">IFERROR(INDEX(tblClientes[Cliente],INT($J1740/ROWS(tblConsorcios[Produto]))+1),"")</f>
        <v/>
      </c>
      <c r="L1740" t="str" cm="1">
        <f t="array" ref="L1740">IFERROR(INDEX(tblConsorcios[Produto],MOD($J1740,ROWS(tblConsorcios[Produto]))+1),"")</f>
        <v>Imóvel IE300 – 220m</v>
      </c>
      <c r="M1740" s="20" cm="1">
        <f t="array" ref="M1740">IFERROR(INDEX(tblConsorcios[Valor da Carta (R$)],MOD($J1740,ROWS(tblConsorcios[Produto]))+1),"")</f>
        <v>300000</v>
      </c>
      <c r="N1740" s="2" cm="1">
        <f t="array" ref="N1740">IFERROR(INDEX(tblConsorcios[Prazo (meses)],MOD($J1740,ROWS(tblConsorcios[Produto]))+1),"")</f>
        <v>220</v>
      </c>
      <c r="O1740" s="20" cm="1">
        <f t="array" ref="O1740">IFERROR(INDEX(tblConsorcios[Parcela Mensal (R$)],MOD($J1740,ROWS(tblConsorcios[Produto]))+1),"")</f>
        <v>1742.73</v>
      </c>
      <c r="P1740" s="20" t="str" cm="1">
        <f t="array" ref="P1740">IFERROR(INDEX(tblClientes[Dividendo Mensal (R$)],INT($J1740/ROWS(tblConsorcios[Produto]))+1),"")</f>
        <v/>
      </c>
      <c r="Q1740" s="20" t="str">
        <f t="shared" si="82"/>
        <v/>
      </c>
      <c r="R1740">
        <f t="shared" si="83"/>
        <v>0</v>
      </c>
    </row>
    <row r="1741" spans="10:18" x14ac:dyDescent="0.2">
      <c r="J1741">
        <f t="shared" si="81"/>
        <v>1739</v>
      </c>
      <c r="K1741" t="str" cm="1">
        <f t="array" ref="K1741">IFERROR(INDEX(tblClientes[Cliente],INT($J1741/ROWS(tblConsorcios[Produto]))+1),"")</f>
        <v/>
      </c>
      <c r="L1741" t="str" cm="1">
        <f t="array" ref="L1741">IFERROR(INDEX(tblConsorcios[Produto],MOD($J1741,ROWS(tblConsorcios[Produto]))+1),"")</f>
        <v>Imóvel IE300 – 200m</v>
      </c>
      <c r="M1741" s="20" cm="1">
        <f t="array" ref="M1741">IFERROR(INDEX(tblConsorcios[Valor da Carta (R$)],MOD($J1741,ROWS(tblConsorcios[Produto]))+1),"")</f>
        <v>300000</v>
      </c>
      <c r="N1741" s="2" cm="1">
        <f t="array" ref="N1741">IFERROR(INDEX(tblConsorcios[Prazo (meses)],MOD($J1741,ROWS(tblConsorcios[Produto]))+1),"")</f>
        <v>200</v>
      </c>
      <c r="O1741" s="20" cm="1">
        <f t="array" ref="O1741">IFERROR(INDEX(tblConsorcios[Parcela Mensal (R$)],MOD($J1741,ROWS(tblConsorcios[Produto]))+1),"")</f>
        <v>1902</v>
      </c>
      <c r="P1741" s="20" t="str" cm="1">
        <f t="array" ref="P1741">IFERROR(INDEX(tblClientes[Dividendo Mensal (R$)],INT($J1741/ROWS(tblConsorcios[Produto]))+1),"")</f>
        <v/>
      </c>
      <c r="Q1741" s="20" t="str">
        <f t="shared" si="82"/>
        <v/>
      </c>
      <c r="R1741">
        <f t="shared" si="83"/>
        <v>0</v>
      </c>
    </row>
    <row r="1742" spans="10:18" x14ac:dyDescent="0.2">
      <c r="J1742">
        <f t="shared" si="81"/>
        <v>1740</v>
      </c>
      <c r="K1742" t="str" cm="1">
        <f t="array" ref="K1742">IFERROR(INDEX(tblClientes[Cliente],INT($J1742/ROWS(tblConsorcios[Produto]))+1),"")</f>
        <v/>
      </c>
      <c r="L1742" t="str" cm="1">
        <f t="array" ref="L1742">IFERROR(INDEX(tblConsorcios[Produto],MOD($J1742,ROWS(tblConsorcios[Produto]))+1),"")</f>
        <v>Imóvel IE240 – 240m</v>
      </c>
      <c r="M1742" s="20" cm="1">
        <f t="array" ref="M1742">IFERROR(INDEX(tblConsorcios[Valor da Carta (R$)],MOD($J1742,ROWS(tblConsorcios[Produto]))+1),"")</f>
        <v>240000</v>
      </c>
      <c r="N1742" s="2" cm="1">
        <f t="array" ref="N1742">IFERROR(INDEX(tblConsorcios[Prazo (meses)],MOD($J1742,ROWS(tblConsorcios[Produto]))+1),"")</f>
        <v>240</v>
      </c>
      <c r="O1742" s="20" cm="1">
        <f t="array" ref="O1742">IFERROR(INDEX(tblConsorcios[Parcela Mensal (R$)],MOD($J1742,ROWS(tblConsorcios[Produto]))+1),"")</f>
        <v>1288</v>
      </c>
      <c r="P1742" s="20" t="str" cm="1">
        <f t="array" ref="P1742">IFERROR(INDEX(tblClientes[Dividendo Mensal (R$)],INT($J1742/ROWS(tblConsorcios[Produto]))+1),"")</f>
        <v/>
      </c>
      <c r="Q1742" s="20" t="str">
        <f t="shared" si="82"/>
        <v/>
      </c>
      <c r="R1742">
        <f t="shared" si="83"/>
        <v>0</v>
      </c>
    </row>
    <row r="1743" spans="10:18" x14ac:dyDescent="0.2">
      <c r="J1743">
        <f t="shared" si="81"/>
        <v>1741</v>
      </c>
      <c r="K1743" t="str" cm="1">
        <f t="array" ref="K1743">IFERROR(INDEX(tblClientes[Cliente],INT($J1743/ROWS(tblConsorcios[Produto]))+1),"")</f>
        <v/>
      </c>
      <c r="L1743" t="str" cm="1">
        <f t="array" ref="L1743">IFERROR(INDEX(tblConsorcios[Produto],MOD($J1743,ROWS(tblConsorcios[Produto]))+1),"")</f>
        <v>Imóvel IE240 – 220m</v>
      </c>
      <c r="M1743" s="20" cm="1">
        <f t="array" ref="M1743">IFERROR(INDEX(tblConsorcios[Valor da Carta (R$)],MOD($J1743,ROWS(tblConsorcios[Produto]))+1),"")</f>
        <v>240000</v>
      </c>
      <c r="N1743" s="2" cm="1">
        <f t="array" ref="N1743">IFERROR(INDEX(tblConsorcios[Prazo (meses)],MOD($J1743,ROWS(tblConsorcios[Produto]))+1),"")</f>
        <v>220</v>
      </c>
      <c r="O1743" s="20" cm="1">
        <f t="array" ref="O1743">IFERROR(INDEX(tblConsorcios[Parcela Mensal (R$)],MOD($J1743,ROWS(tblConsorcios[Produto]))+1),"")</f>
        <v>1394.18</v>
      </c>
      <c r="P1743" s="20" t="str" cm="1">
        <f t="array" ref="P1743">IFERROR(INDEX(tblClientes[Dividendo Mensal (R$)],INT($J1743/ROWS(tblConsorcios[Produto]))+1),"")</f>
        <v/>
      </c>
      <c r="Q1743" s="20" t="str">
        <f t="shared" si="82"/>
        <v/>
      </c>
      <c r="R1743">
        <f t="shared" si="83"/>
        <v>0</v>
      </c>
    </row>
    <row r="1744" spans="10:18" x14ac:dyDescent="0.2">
      <c r="J1744">
        <f t="shared" si="81"/>
        <v>1742</v>
      </c>
      <c r="K1744" t="str" cm="1">
        <f t="array" ref="K1744">IFERROR(INDEX(tblClientes[Cliente],INT($J1744/ROWS(tblConsorcios[Produto]))+1),"")</f>
        <v/>
      </c>
      <c r="L1744" t="str" cm="1">
        <f t="array" ref="L1744">IFERROR(INDEX(tblConsorcios[Produto],MOD($J1744,ROWS(tblConsorcios[Produto]))+1),"")</f>
        <v>Imóvel IE240 – 200m</v>
      </c>
      <c r="M1744" s="20" cm="1">
        <f t="array" ref="M1744">IFERROR(INDEX(tblConsorcios[Valor da Carta (R$)],MOD($J1744,ROWS(tblConsorcios[Produto]))+1),"")</f>
        <v>240000</v>
      </c>
      <c r="N1744" s="2" cm="1">
        <f t="array" ref="N1744">IFERROR(INDEX(tblConsorcios[Prazo (meses)],MOD($J1744,ROWS(tblConsorcios[Produto]))+1),"")</f>
        <v>200</v>
      </c>
      <c r="O1744" s="20" cm="1">
        <f t="array" ref="O1744">IFERROR(INDEX(tblConsorcios[Parcela Mensal (R$)],MOD($J1744,ROWS(tblConsorcios[Produto]))+1),"")</f>
        <v>1521.6</v>
      </c>
      <c r="P1744" s="20" t="str" cm="1">
        <f t="array" ref="P1744">IFERROR(INDEX(tblClientes[Dividendo Mensal (R$)],INT($J1744/ROWS(tblConsorcios[Produto]))+1),"")</f>
        <v/>
      </c>
      <c r="Q1744" s="20" t="str">
        <f t="shared" si="82"/>
        <v/>
      </c>
      <c r="R1744">
        <f t="shared" si="83"/>
        <v>0</v>
      </c>
    </row>
    <row r="1745" spans="10:18" x14ac:dyDescent="0.2">
      <c r="J1745">
        <f t="shared" si="81"/>
        <v>1743</v>
      </c>
      <c r="K1745" t="str" cm="1">
        <f t="array" ref="K1745">IFERROR(INDEX(tblClientes[Cliente],INT($J1745/ROWS(tblConsorcios[Produto]))+1),"")</f>
        <v/>
      </c>
      <c r="L1745" t="str" cm="1">
        <f t="array" ref="L1745">IFERROR(INDEX(tblConsorcios[Produto],MOD($J1745,ROWS(tblConsorcios[Produto]))+1),"")</f>
        <v>Imóvel IE230 – 240m</v>
      </c>
      <c r="M1745" s="20" cm="1">
        <f t="array" ref="M1745">IFERROR(INDEX(tblConsorcios[Valor da Carta (R$)],MOD($J1745,ROWS(tblConsorcios[Produto]))+1),"")</f>
        <v>230000</v>
      </c>
      <c r="N1745" s="2" cm="1">
        <f t="array" ref="N1745">IFERROR(INDEX(tblConsorcios[Prazo (meses)],MOD($J1745,ROWS(tblConsorcios[Produto]))+1),"")</f>
        <v>240</v>
      </c>
      <c r="O1745" s="20" cm="1">
        <f t="array" ref="O1745">IFERROR(INDEX(tblConsorcios[Parcela Mensal (R$)],MOD($J1745,ROWS(tblConsorcios[Produto]))+1),"")</f>
        <v>1234.33</v>
      </c>
      <c r="P1745" s="20" t="str" cm="1">
        <f t="array" ref="P1745">IFERROR(INDEX(tblClientes[Dividendo Mensal (R$)],INT($J1745/ROWS(tblConsorcios[Produto]))+1),"")</f>
        <v/>
      </c>
      <c r="Q1745" s="20" t="str">
        <f t="shared" si="82"/>
        <v/>
      </c>
      <c r="R1745">
        <f t="shared" si="83"/>
        <v>0</v>
      </c>
    </row>
    <row r="1746" spans="10:18" x14ac:dyDescent="0.2">
      <c r="J1746">
        <f t="shared" si="81"/>
        <v>1744</v>
      </c>
      <c r="K1746" t="str" cm="1">
        <f t="array" ref="K1746">IFERROR(INDEX(tblClientes[Cliente],INT($J1746/ROWS(tblConsorcios[Produto]))+1),"")</f>
        <v/>
      </c>
      <c r="L1746" t="str" cm="1">
        <f t="array" ref="L1746">IFERROR(INDEX(tblConsorcios[Produto],MOD($J1746,ROWS(tblConsorcios[Produto]))+1),"")</f>
        <v>Imóvel IE230 – 220m</v>
      </c>
      <c r="M1746" s="20" cm="1">
        <f t="array" ref="M1746">IFERROR(INDEX(tblConsorcios[Valor da Carta (R$)],MOD($J1746,ROWS(tblConsorcios[Produto]))+1),"")</f>
        <v>230000</v>
      </c>
      <c r="N1746" s="2" cm="1">
        <f t="array" ref="N1746">IFERROR(INDEX(tblConsorcios[Prazo (meses)],MOD($J1746,ROWS(tblConsorcios[Produto]))+1),"")</f>
        <v>220</v>
      </c>
      <c r="O1746" s="20" cm="1">
        <f t="array" ref="O1746">IFERROR(INDEX(tblConsorcios[Parcela Mensal (R$)],MOD($J1746,ROWS(tblConsorcios[Produto]))+1),"")</f>
        <v>1336.09</v>
      </c>
      <c r="P1746" s="20" t="str" cm="1">
        <f t="array" ref="P1746">IFERROR(INDEX(tblClientes[Dividendo Mensal (R$)],INT($J1746/ROWS(tblConsorcios[Produto]))+1),"")</f>
        <v/>
      </c>
      <c r="Q1746" s="20" t="str">
        <f t="shared" si="82"/>
        <v/>
      </c>
      <c r="R1746">
        <f t="shared" si="83"/>
        <v>0</v>
      </c>
    </row>
    <row r="1747" spans="10:18" x14ac:dyDescent="0.2">
      <c r="J1747">
        <f t="shared" si="81"/>
        <v>1745</v>
      </c>
      <c r="K1747" t="str" cm="1">
        <f t="array" ref="K1747">IFERROR(INDEX(tblClientes[Cliente],INT($J1747/ROWS(tblConsorcios[Produto]))+1),"")</f>
        <v/>
      </c>
      <c r="L1747" t="str" cm="1">
        <f t="array" ref="L1747">IFERROR(INDEX(tblConsorcios[Produto],MOD($J1747,ROWS(tblConsorcios[Produto]))+1),"")</f>
        <v>Imóvel IE230 – 200m</v>
      </c>
      <c r="M1747" s="20" cm="1">
        <f t="array" ref="M1747">IFERROR(INDEX(tblConsorcios[Valor da Carta (R$)],MOD($J1747,ROWS(tblConsorcios[Produto]))+1),"")</f>
        <v>230000</v>
      </c>
      <c r="N1747" s="2" cm="1">
        <f t="array" ref="N1747">IFERROR(INDEX(tblConsorcios[Prazo (meses)],MOD($J1747,ROWS(tblConsorcios[Produto]))+1),"")</f>
        <v>200</v>
      </c>
      <c r="O1747" s="20" cm="1">
        <f t="array" ref="O1747">IFERROR(INDEX(tblConsorcios[Parcela Mensal (R$)],MOD($J1747,ROWS(tblConsorcios[Produto]))+1),"")</f>
        <v>1458.2</v>
      </c>
      <c r="P1747" s="20" t="str" cm="1">
        <f t="array" ref="P1747">IFERROR(INDEX(tblClientes[Dividendo Mensal (R$)],INT($J1747/ROWS(tblConsorcios[Produto]))+1),"")</f>
        <v/>
      </c>
      <c r="Q1747" s="20" t="str">
        <f t="shared" si="82"/>
        <v/>
      </c>
      <c r="R1747">
        <f t="shared" si="83"/>
        <v>0</v>
      </c>
    </row>
    <row r="1748" spans="10:18" x14ac:dyDescent="0.2">
      <c r="J1748">
        <f t="shared" si="81"/>
        <v>1746</v>
      </c>
      <c r="K1748" t="str" cm="1">
        <f t="array" ref="K1748">IFERROR(INDEX(tblClientes[Cliente],INT($J1748/ROWS(tblConsorcios[Produto]))+1),"")</f>
        <v/>
      </c>
      <c r="L1748" t="str" cm="1">
        <f t="array" ref="L1748">IFERROR(INDEX(tblConsorcios[Produto],MOD($J1748,ROWS(tblConsorcios[Produto]))+1),"")</f>
        <v>Imóvel IE220 – 240m</v>
      </c>
      <c r="M1748" s="20" cm="1">
        <f t="array" ref="M1748">IFERROR(INDEX(tblConsorcios[Valor da Carta (R$)],MOD($J1748,ROWS(tblConsorcios[Produto]))+1),"")</f>
        <v>220000</v>
      </c>
      <c r="N1748" s="2" cm="1">
        <f t="array" ref="N1748">IFERROR(INDEX(tblConsorcios[Prazo (meses)],MOD($J1748,ROWS(tblConsorcios[Produto]))+1),"")</f>
        <v>240</v>
      </c>
      <c r="O1748" s="20" cm="1">
        <f t="array" ref="O1748">IFERROR(INDEX(tblConsorcios[Parcela Mensal (R$)],MOD($J1748,ROWS(tblConsorcios[Produto]))+1),"")</f>
        <v>1180.67</v>
      </c>
      <c r="P1748" s="20" t="str" cm="1">
        <f t="array" ref="P1748">IFERROR(INDEX(tblClientes[Dividendo Mensal (R$)],INT($J1748/ROWS(tblConsorcios[Produto]))+1),"")</f>
        <v/>
      </c>
      <c r="Q1748" s="20" t="str">
        <f t="shared" si="82"/>
        <v/>
      </c>
      <c r="R1748">
        <f t="shared" si="83"/>
        <v>0</v>
      </c>
    </row>
    <row r="1749" spans="10:18" x14ac:dyDescent="0.2">
      <c r="J1749">
        <f t="shared" si="81"/>
        <v>1747</v>
      </c>
      <c r="K1749" t="str" cm="1">
        <f t="array" ref="K1749">IFERROR(INDEX(tblClientes[Cliente],INT($J1749/ROWS(tblConsorcios[Produto]))+1),"")</f>
        <v/>
      </c>
      <c r="L1749" t="str" cm="1">
        <f t="array" ref="L1749">IFERROR(INDEX(tblConsorcios[Produto],MOD($J1749,ROWS(tblConsorcios[Produto]))+1),"")</f>
        <v>Imóvel IE220 – 220m</v>
      </c>
      <c r="M1749" s="20" cm="1">
        <f t="array" ref="M1749">IFERROR(INDEX(tblConsorcios[Valor da Carta (R$)],MOD($J1749,ROWS(tblConsorcios[Produto]))+1),"")</f>
        <v>220000</v>
      </c>
      <c r="N1749" s="2" cm="1">
        <f t="array" ref="N1749">IFERROR(INDEX(tblConsorcios[Prazo (meses)],MOD($J1749,ROWS(tblConsorcios[Produto]))+1),"")</f>
        <v>220</v>
      </c>
      <c r="O1749" s="20" cm="1">
        <f t="array" ref="O1749">IFERROR(INDEX(tblConsorcios[Parcela Mensal (R$)],MOD($J1749,ROWS(tblConsorcios[Produto]))+1),"")</f>
        <v>1278</v>
      </c>
      <c r="P1749" s="20" t="str" cm="1">
        <f t="array" ref="P1749">IFERROR(INDEX(tblClientes[Dividendo Mensal (R$)],INT($J1749/ROWS(tblConsorcios[Produto]))+1),"")</f>
        <v/>
      </c>
      <c r="Q1749" s="20" t="str">
        <f t="shared" si="82"/>
        <v/>
      </c>
      <c r="R1749">
        <f t="shared" si="83"/>
        <v>0</v>
      </c>
    </row>
    <row r="1750" spans="10:18" x14ac:dyDescent="0.2">
      <c r="J1750">
        <f t="shared" si="81"/>
        <v>1748</v>
      </c>
      <c r="K1750" t="str" cm="1">
        <f t="array" ref="K1750">IFERROR(INDEX(tblClientes[Cliente],INT($J1750/ROWS(tblConsorcios[Produto]))+1),"")</f>
        <v/>
      </c>
      <c r="L1750" t="str" cm="1">
        <f t="array" ref="L1750">IFERROR(INDEX(tblConsorcios[Produto],MOD($J1750,ROWS(tblConsorcios[Produto]))+1),"")</f>
        <v>Imóvel IE220 – 200m</v>
      </c>
      <c r="M1750" s="20" cm="1">
        <f t="array" ref="M1750">IFERROR(INDEX(tblConsorcios[Valor da Carta (R$)],MOD($J1750,ROWS(tblConsorcios[Produto]))+1),"")</f>
        <v>220000</v>
      </c>
      <c r="N1750" s="2" cm="1">
        <f t="array" ref="N1750">IFERROR(INDEX(tblConsorcios[Prazo (meses)],MOD($J1750,ROWS(tblConsorcios[Produto]))+1),"")</f>
        <v>200</v>
      </c>
      <c r="O1750" s="20" cm="1">
        <f t="array" ref="O1750">IFERROR(INDEX(tblConsorcios[Parcela Mensal (R$)],MOD($J1750,ROWS(tblConsorcios[Produto]))+1),"")</f>
        <v>1394.8</v>
      </c>
      <c r="P1750" s="20" t="str" cm="1">
        <f t="array" ref="P1750">IFERROR(INDEX(tblClientes[Dividendo Mensal (R$)],INT($J1750/ROWS(tblConsorcios[Produto]))+1),"")</f>
        <v/>
      </c>
      <c r="Q1750" s="20" t="str">
        <f t="shared" si="82"/>
        <v/>
      </c>
      <c r="R1750">
        <f t="shared" si="83"/>
        <v>0</v>
      </c>
    </row>
    <row r="1751" spans="10:18" x14ac:dyDescent="0.2">
      <c r="J1751">
        <f t="shared" si="81"/>
        <v>1749</v>
      </c>
      <c r="K1751" t="str" cm="1">
        <f t="array" ref="K1751">IFERROR(INDEX(tblClientes[Cliente],INT($J1751/ROWS(tblConsorcios[Produto]))+1),"")</f>
        <v/>
      </c>
      <c r="L1751" t="str" cm="1">
        <f t="array" ref="L1751">IFERROR(INDEX(tblConsorcios[Produto],MOD($J1751,ROWS(tblConsorcios[Produto]))+1),"")</f>
        <v>Imóvel IE200 – 240m</v>
      </c>
      <c r="M1751" s="20" cm="1">
        <f t="array" ref="M1751">IFERROR(INDEX(tblConsorcios[Valor da Carta (R$)],MOD($J1751,ROWS(tblConsorcios[Produto]))+1),"")</f>
        <v>200000</v>
      </c>
      <c r="N1751" s="2" cm="1">
        <f t="array" ref="N1751">IFERROR(INDEX(tblConsorcios[Prazo (meses)],MOD($J1751,ROWS(tblConsorcios[Produto]))+1),"")</f>
        <v>240</v>
      </c>
      <c r="O1751" s="20" cm="1">
        <f t="array" ref="O1751">IFERROR(INDEX(tblConsorcios[Parcela Mensal (R$)],MOD($J1751,ROWS(tblConsorcios[Produto]))+1),"")</f>
        <v>1073.33</v>
      </c>
      <c r="P1751" s="20" t="str" cm="1">
        <f t="array" ref="P1751">IFERROR(INDEX(tblClientes[Dividendo Mensal (R$)],INT($J1751/ROWS(tblConsorcios[Produto]))+1),"")</f>
        <v/>
      </c>
      <c r="Q1751" s="20" t="str">
        <f t="shared" si="82"/>
        <v/>
      </c>
      <c r="R1751">
        <f t="shared" si="83"/>
        <v>0</v>
      </c>
    </row>
    <row r="1752" spans="10:18" x14ac:dyDescent="0.2">
      <c r="J1752">
        <f t="shared" si="81"/>
        <v>1750</v>
      </c>
      <c r="K1752" t="str" cm="1">
        <f t="array" ref="K1752">IFERROR(INDEX(tblClientes[Cliente],INT($J1752/ROWS(tblConsorcios[Produto]))+1),"")</f>
        <v/>
      </c>
      <c r="L1752" t="str" cm="1">
        <f t="array" ref="L1752">IFERROR(INDEX(tblConsorcios[Produto],MOD($J1752,ROWS(tblConsorcios[Produto]))+1),"")</f>
        <v>Imóvel IE200 – 220m</v>
      </c>
      <c r="M1752" s="20" cm="1">
        <f t="array" ref="M1752">IFERROR(INDEX(tblConsorcios[Valor da Carta (R$)],MOD($J1752,ROWS(tblConsorcios[Produto]))+1),"")</f>
        <v>200000</v>
      </c>
      <c r="N1752" s="2" cm="1">
        <f t="array" ref="N1752">IFERROR(INDEX(tblConsorcios[Prazo (meses)],MOD($J1752,ROWS(tblConsorcios[Produto]))+1),"")</f>
        <v>220</v>
      </c>
      <c r="O1752" s="20" cm="1">
        <f t="array" ref="O1752">IFERROR(INDEX(tblConsorcios[Parcela Mensal (R$)],MOD($J1752,ROWS(tblConsorcios[Produto]))+1),"")</f>
        <v>1161.82</v>
      </c>
      <c r="P1752" s="20" t="str" cm="1">
        <f t="array" ref="P1752">IFERROR(INDEX(tblClientes[Dividendo Mensal (R$)],INT($J1752/ROWS(tblConsorcios[Produto]))+1),"")</f>
        <v/>
      </c>
      <c r="Q1752" s="20" t="str">
        <f t="shared" si="82"/>
        <v/>
      </c>
      <c r="R1752">
        <f t="shared" si="83"/>
        <v>0</v>
      </c>
    </row>
    <row r="1753" spans="10:18" x14ac:dyDescent="0.2">
      <c r="J1753">
        <f t="shared" si="81"/>
        <v>1751</v>
      </c>
      <c r="K1753" t="str" cm="1">
        <f t="array" ref="K1753">IFERROR(INDEX(tblClientes[Cliente],INT($J1753/ROWS(tblConsorcios[Produto]))+1),"")</f>
        <v/>
      </c>
      <c r="L1753" t="str" cm="1">
        <f t="array" ref="L1753">IFERROR(INDEX(tblConsorcios[Produto],MOD($J1753,ROWS(tblConsorcios[Produto]))+1),"")</f>
        <v>Imóvel IE200 – 200m</v>
      </c>
      <c r="M1753" s="20" cm="1">
        <f t="array" ref="M1753">IFERROR(INDEX(tblConsorcios[Valor da Carta (R$)],MOD($J1753,ROWS(tblConsorcios[Produto]))+1),"")</f>
        <v>200000</v>
      </c>
      <c r="N1753" s="2" cm="1">
        <f t="array" ref="N1753">IFERROR(INDEX(tblConsorcios[Prazo (meses)],MOD($J1753,ROWS(tblConsorcios[Produto]))+1),"")</f>
        <v>200</v>
      </c>
      <c r="O1753" s="20" cm="1">
        <f t="array" ref="O1753">IFERROR(INDEX(tblConsorcios[Parcela Mensal (R$)],MOD($J1753,ROWS(tblConsorcios[Produto]))+1),"")</f>
        <v>1268</v>
      </c>
      <c r="P1753" s="20" t="str" cm="1">
        <f t="array" ref="P1753">IFERROR(INDEX(tblClientes[Dividendo Mensal (R$)],INT($J1753/ROWS(tblConsorcios[Produto]))+1),"")</f>
        <v/>
      </c>
      <c r="Q1753" s="20" t="str">
        <f t="shared" si="82"/>
        <v/>
      </c>
      <c r="R1753">
        <f t="shared" si="83"/>
        <v>0</v>
      </c>
    </row>
    <row r="1754" spans="10:18" x14ac:dyDescent="0.2">
      <c r="J1754">
        <f t="shared" si="81"/>
        <v>1752</v>
      </c>
      <c r="K1754" t="str" cm="1">
        <f t="array" ref="K1754">IFERROR(INDEX(tblClientes[Cliente],INT($J1754/ROWS(tblConsorcios[Produto]))+1),"")</f>
        <v/>
      </c>
      <c r="L1754" t="str" cm="1">
        <f t="array" ref="L1754">IFERROR(INDEX(tblConsorcios[Produto],MOD($J1754,ROWS(tblConsorcios[Produto]))+1),"")</f>
        <v>Imóvel IE150 – 240m</v>
      </c>
      <c r="M1754" s="20" cm="1">
        <f t="array" ref="M1754">IFERROR(INDEX(tblConsorcios[Valor da Carta (R$)],MOD($J1754,ROWS(tblConsorcios[Produto]))+1),"")</f>
        <v>150000</v>
      </c>
      <c r="N1754" s="2" cm="1">
        <f t="array" ref="N1754">IFERROR(INDEX(tblConsorcios[Prazo (meses)],MOD($J1754,ROWS(tblConsorcios[Produto]))+1),"")</f>
        <v>240</v>
      </c>
      <c r="O1754" s="20" cm="1">
        <f t="array" ref="O1754">IFERROR(INDEX(tblConsorcios[Parcela Mensal (R$)],MOD($J1754,ROWS(tblConsorcios[Produto]))+1),"")</f>
        <v>805</v>
      </c>
      <c r="P1754" s="20" t="str" cm="1">
        <f t="array" ref="P1754">IFERROR(INDEX(tblClientes[Dividendo Mensal (R$)],INT($J1754/ROWS(tblConsorcios[Produto]))+1),"")</f>
        <v/>
      </c>
      <c r="Q1754" s="20" t="str">
        <f t="shared" si="82"/>
        <v/>
      </c>
      <c r="R1754">
        <f t="shared" si="83"/>
        <v>0</v>
      </c>
    </row>
    <row r="1755" spans="10:18" x14ac:dyDescent="0.2">
      <c r="J1755">
        <f t="shared" si="81"/>
        <v>1753</v>
      </c>
      <c r="K1755" t="str" cm="1">
        <f t="array" ref="K1755">IFERROR(INDEX(tblClientes[Cliente],INT($J1755/ROWS(tblConsorcios[Produto]))+1),"")</f>
        <v/>
      </c>
      <c r="L1755" t="str" cm="1">
        <f t="array" ref="L1755">IFERROR(INDEX(tblConsorcios[Produto],MOD($J1755,ROWS(tblConsorcios[Produto]))+1),"")</f>
        <v>Imóvel IE150 – 220m</v>
      </c>
      <c r="M1755" s="20" cm="1">
        <f t="array" ref="M1755">IFERROR(INDEX(tblConsorcios[Valor da Carta (R$)],MOD($J1755,ROWS(tblConsorcios[Produto]))+1),"")</f>
        <v>150000</v>
      </c>
      <c r="N1755" s="2" cm="1">
        <f t="array" ref="N1755">IFERROR(INDEX(tblConsorcios[Prazo (meses)],MOD($J1755,ROWS(tblConsorcios[Produto]))+1),"")</f>
        <v>220</v>
      </c>
      <c r="O1755" s="20" cm="1">
        <f t="array" ref="O1755">IFERROR(INDEX(tblConsorcios[Parcela Mensal (R$)],MOD($J1755,ROWS(tblConsorcios[Produto]))+1),"")</f>
        <v>871.36</v>
      </c>
      <c r="P1755" s="20" t="str" cm="1">
        <f t="array" ref="P1755">IFERROR(INDEX(tblClientes[Dividendo Mensal (R$)],INT($J1755/ROWS(tblConsorcios[Produto]))+1),"")</f>
        <v/>
      </c>
      <c r="Q1755" s="20" t="str">
        <f t="shared" si="82"/>
        <v/>
      </c>
      <c r="R1755">
        <f t="shared" si="83"/>
        <v>0</v>
      </c>
    </row>
    <row r="1756" spans="10:18" x14ac:dyDescent="0.2">
      <c r="J1756">
        <f t="shared" si="81"/>
        <v>1754</v>
      </c>
      <c r="K1756" t="str" cm="1">
        <f t="array" ref="K1756">IFERROR(INDEX(tblClientes[Cliente],INT($J1756/ROWS(tblConsorcios[Produto]))+1),"")</f>
        <v/>
      </c>
      <c r="L1756" t="str" cm="1">
        <f t="array" ref="L1756">IFERROR(INDEX(tblConsorcios[Produto],MOD($J1756,ROWS(tblConsorcios[Produto]))+1),"")</f>
        <v>Imóvel IE150 – 200m</v>
      </c>
      <c r="M1756" s="20" cm="1">
        <f t="array" ref="M1756">IFERROR(INDEX(tblConsorcios[Valor da Carta (R$)],MOD($J1756,ROWS(tblConsorcios[Produto]))+1),"")</f>
        <v>150000</v>
      </c>
      <c r="N1756" s="2" cm="1">
        <f t="array" ref="N1756">IFERROR(INDEX(tblConsorcios[Prazo (meses)],MOD($J1756,ROWS(tblConsorcios[Produto]))+1),"")</f>
        <v>200</v>
      </c>
      <c r="O1756" s="20" cm="1">
        <f t="array" ref="O1756">IFERROR(INDEX(tblConsorcios[Parcela Mensal (R$)],MOD($J1756,ROWS(tblConsorcios[Produto]))+1),"")</f>
        <v>951</v>
      </c>
      <c r="P1756" s="20" t="str" cm="1">
        <f t="array" ref="P1756">IFERROR(INDEX(tblClientes[Dividendo Mensal (R$)],INT($J1756/ROWS(tblConsorcios[Produto]))+1),"")</f>
        <v/>
      </c>
      <c r="Q1756" s="20" t="str">
        <f t="shared" si="82"/>
        <v/>
      </c>
      <c r="R1756">
        <f t="shared" si="83"/>
        <v>0</v>
      </c>
    </row>
    <row r="1757" spans="10:18" x14ac:dyDescent="0.2">
      <c r="J1757">
        <f t="shared" si="81"/>
        <v>1755</v>
      </c>
      <c r="K1757" t="str" cm="1">
        <f t="array" ref="K1757">IFERROR(INDEX(tblClientes[Cliente],INT($J1757/ROWS(tblConsorcios[Produto]))+1),"")</f>
        <v/>
      </c>
      <c r="L1757" t="str" cm="1">
        <f t="array" ref="L1757">IFERROR(INDEX(tblConsorcios[Produto],MOD($J1757,ROWS(tblConsorcios[Produto]))+1),"")</f>
        <v>Imóvel IE140 – 240m</v>
      </c>
      <c r="M1757" s="20" cm="1">
        <f t="array" ref="M1757">IFERROR(INDEX(tblConsorcios[Valor da Carta (R$)],MOD($J1757,ROWS(tblConsorcios[Produto]))+1),"")</f>
        <v>140000</v>
      </c>
      <c r="N1757" s="2" cm="1">
        <f t="array" ref="N1757">IFERROR(INDEX(tblConsorcios[Prazo (meses)],MOD($J1757,ROWS(tblConsorcios[Produto]))+1),"")</f>
        <v>240</v>
      </c>
      <c r="O1757" s="20" cm="1">
        <f t="array" ref="O1757">IFERROR(INDEX(tblConsorcios[Parcela Mensal (R$)],MOD($J1757,ROWS(tblConsorcios[Produto]))+1),"")</f>
        <v>751.33</v>
      </c>
      <c r="P1757" s="20" t="str" cm="1">
        <f t="array" ref="P1757">IFERROR(INDEX(tblClientes[Dividendo Mensal (R$)],INT($J1757/ROWS(tblConsorcios[Produto]))+1),"")</f>
        <v/>
      </c>
      <c r="Q1757" s="20" t="str">
        <f t="shared" si="82"/>
        <v/>
      </c>
      <c r="R1757">
        <f t="shared" si="83"/>
        <v>0</v>
      </c>
    </row>
    <row r="1758" spans="10:18" x14ac:dyDescent="0.2">
      <c r="J1758">
        <f t="shared" si="81"/>
        <v>1756</v>
      </c>
      <c r="K1758" t="str" cm="1">
        <f t="array" ref="K1758">IFERROR(INDEX(tblClientes[Cliente],INT($J1758/ROWS(tblConsorcios[Produto]))+1),"")</f>
        <v/>
      </c>
      <c r="L1758" t="str" cm="1">
        <f t="array" ref="L1758">IFERROR(INDEX(tblConsorcios[Produto],MOD($J1758,ROWS(tblConsorcios[Produto]))+1),"")</f>
        <v>Imóvel IE140 – 220m</v>
      </c>
      <c r="M1758" s="20" cm="1">
        <f t="array" ref="M1758">IFERROR(INDEX(tblConsorcios[Valor da Carta (R$)],MOD($J1758,ROWS(tblConsorcios[Produto]))+1),"")</f>
        <v>140000</v>
      </c>
      <c r="N1758" s="2" cm="1">
        <f t="array" ref="N1758">IFERROR(INDEX(tblConsorcios[Prazo (meses)],MOD($J1758,ROWS(tblConsorcios[Produto]))+1),"")</f>
        <v>220</v>
      </c>
      <c r="O1758" s="20" cm="1">
        <f t="array" ref="O1758">IFERROR(INDEX(tblConsorcios[Parcela Mensal (R$)],MOD($J1758,ROWS(tblConsorcios[Produto]))+1),"")</f>
        <v>813.27</v>
      </c>
      <c r="P1758" s="20" t="str" cm="1">
        <f t="array" ref="P1758">IFERROR(INDEX(tblClientes[Dividendo Mensal (R$)],INT($J1758/ROWS(tblConsorcios[Produto]))+1),"")</f>
        <v/>
      </c>
      <c r="Q1758" s="20" t="str">
        <f t="shared" si="82"/>
        <v/>
      </c>
      <c r="R1758">
        <f t="shared" si="83"/>
        <v>0</v>
      </c>
    </row>
    <row r="1759" spans="10:18" x14ac:dyDescent="0.2">
      <c r="J1759">
        <f t="shared" si="81"/>
        <v>1757</v>
      </c>
      <c r="K1759" t="str" cm="1">
        <f t="array" ref="K1759">IFERROR(INDEX(tblClientes[Cliente],INT($J1759/ROWS(tblConsorcios[Produto]))+1),"")</f>
        <v/>
      </c>
      <c r="L1759" t="str" cm="1">
        <f t="array" ref="L1759">IFERROR(INDEX(tblConsorcios[Produto],MOD($J1759,ROWS(tblConsorcios[Produto]))+1),"")</f>
        <v>Imóvel IE140 – 200m</v>
      </c>
      <c r="M1759" s="20" cm="1">
        <f t="array" ref="M1759">IFERROR(INDEX(tblConsorcios[Valor da Carta (R$)],MOD($J1759,ROWS(tblConsorcios[Produto]))+1),"")</f>
        <v>140000</v>
      </c>
      <c r="N1759" s="2" cm="1">
        <f t="array" ref="N1759">IFERROR(INDEX(tblConsorcios[Prazo (meses)],MOD($J1759,ROWS(tblConsorcios[Produto]))+1),"")</f>
        <v>200</v>
      </c>
      <c r="O1759" s="20" cm="1">
        <f t="array" ref="O1759">IFERROR(INDEX(tblConsorcios[Parcela Mensal (R$)],MOD($J1759,ROWS(tblConsorcios[Produto]))+1),"")</f>
        <v>887.6</v>
      </c>
      <c r="P1759" s="20" t="str" cm="1">
        <f t="array" ref="P1759">IFERROR(INDEX(tblClientes[Dividendo Mensal (R$)],INT($J1759/ROWS(tblConsorcios[Produto]))+1),"")</f>
        <v/>
      </c>
      <c r="Q1759" s="20" t="str">
        <f t="shared" si="82"/>
        <v/>
      </c>
      <c r="R1759">
        <f t="shared" si="83"/>
        <v>0</v>
      </c>
    </row>
    <row r="1760" spans="10:18" x14ac:dyDescent="0.2">
      <c r="J1760">
        <f t="shared" si="81"/>
        <v>1758</v>
      </c>
      <c r="K1760" t="str" cm="1">
        <f t="array" ref="K1760">IFERROR(INDEX(tblClientes[Cliente],INT($J1760/ROWS(tblConsorcios[Produto]))+1),"")</f>
        <v/>
      </c>
      <c r="L1760" t="str" cm="1">
        <f t="array" ref="L1760">IFERROR(INDEX(tblConsorcios[Produto],MOD($J1760,ROWS(tblConsorcios[Produto]))+1),"")</f>
        <v>Imóvel IE130 – 240m</v>
      </c>
      <c r="M1760" s="20" cm="1">
        <f t="array" ref="M1760">IFERROR(INDEX(tblConsorcios[Valor da Carta (R$)],MOD($J1760,ROWS(tblConsorcios[Produto]))+1),"")</f>
        <v>130000</v>
      </c>
      <c r="N1760" s="2" cm="1">
        <f t="array" ref="N1760">IFERROR(INDEX(tblConsorcios[Prazo (meses)],MOD($J1760,ROWS(tblConsorcios[Produto]))+1),"")</f>
        <v>240</v>
      </c>
      <c r="O1760" s="20" cm="1">
        <f t="array" ref="O1760">IFERROR(INDEX(tblConsorcios[Parcela Mensal (R$)],MOD($J1760,ROWS(tblConsorcios[Produto]))+1),"")</f>
        <v>697.67</v>
      </c>
      <c r="P1760" s="20" t="str" cm="1">
        <f t="array" ref="P1760">IFERROR(INDEX(tblClientes[Dividendo Mensal (R$)],INT($J1760/ROWS(tblConsorcios[Produto]))+1),"")</f>
        <v/>
      </c>
      <c r="Q1760" s="20" t="str">
        <f t="shared" si="82"/>
        <v/>
      </c>
      <c r="R1760">
        <f t="shared" si="83"/>
        <v>0</v>
      </c>
    </row>
    <row r="1761" spans="10:18" x14ac:dyDescent="0.2">
      <c r="J1761">
        <f t="shared" si="81"/>
        <v>1759</v>
      </c>
      <c r="K1761" t="str" cm="1">
        <f t="array" ref="K1761">IFERROR(INDEX(tblClientes[Cliente],INT($J1761/ROWS(tblConsorcios[Produto]))+1),"")</f>
        <v/>
      </c>
      <c r="L1761" t="str" cm="1">
        <f t="array" ref="L1761">IFERROR(INDEX(tblConsorcios[Produto],MOD($J1761,ROWS(tblConsorcios[Produto]))+1),"")</f>
        <v>Imóvel IE130 – 220m</v>
      </c>
      <c r="M1761" s="20" cm="1">
        <f t="array" ref="M1761">IFERROR(INDEX(tblConsorcios[Valor da Carta (R$)],MOD($J1761,ROWS(tblConsorcios[Produto]))+1),"")</f>
        <v>130000</v>
      </c>
      <c r="N1761" s="2" cm="1">
        <f t="array" ref="N1761">IFERROR(INDEX(tblConsorcios[Prazo (meses)],MOD($J1761,ROWS(tblConsorcios[Produto]))+1),"")</f>
        <v>220</v>
      </c>
      <c r="O1761" s="20" cm="1">
        <f t="array" ref="O1761">IFERROR(INDEX(tblConsorcios[Parcela Mensal (R$)],MOD($J1761,ROWS(tblConsorcios[Produto]))+1),"")</f>
        <v>755.18</v>
      </c>
      <c r="P1761" s="20" t="str" cm="1">
        <f t="array" ref="P1761">IFERROR(INDEX(tblClientes[Dividendo Mensal (R$)],INT($J1761/ROWS(tblConsorcios[Produto]))+1),"")</f>
        <v/>
      </c>
      <c r="Q1761" s="20" t="str">
        <f t="shared" si="82"/>
        <v/>
      </c>
      <c r="R1761">
        <f t="shared" si="83"/>
        <v>0</v>
      </c>
    </row>
    <row r="1762" spans="10:18" x14ac:dyDescent="0.2">
      <c r="J1762">
        <f t="shared" si="81"/>
        <v>1760</v>
      </c>
      <c r="K1762" t="str" cm="1">
        <f t="array" ref="K1762">IFERROR(INDEX(tblClientes[Cliente],INT($J1762/ROWS(tblConsorcios[Produto]))+1),"")</f>
        <v/>
      </c>
      <c r="L1762" t="str" cm="1">
        <f t="array" ref="L1762">IFERROR(INDEX(tblConsorcios[Produto],MOD($J1762,ROWS(tblConsorcios[Produto]))+1),"")</f>
        <v>Imóvel IE130 – 200m</v>
      </c>
      <c r="M1762" s="20" cm="1">
        <f t="array" ref="M1762">IFERROR(INDEX(tblConsorcios[Valor da Carta (R$)],MOD($J1762,ROWS(tblConsorcios[Produto]))+1),"")</f>
        <v>130000</v>
      </c>
      <c r="N1762" s="2" cm="1">
        <f t="array" ref="N1762">IFERROR(INDEX(tblConsorcios[Prazo (meses)],MOD($J1762,ROWS(tblConsorcios[Produto]))+1),"")</f>
        <v>200</v>
      </c>
      <c r="O1762" s="20" cm="1">
        <f t="array" ref="O1762">IFERROR(INDEX(tblConsorcios[Parcela Mensal (R$)],MOD($J1762,ROWS(tblConsorcios[Produto]))+1),"")</f>
        <v>824.2</v>
      </c>
      <c r="P1762" s="20" t="str" cm="1">
        <f t="array" ref="P1762">IFERROR(INDEX(tblClientes[Dividendo Mensal (R$)],INT($J1762/ROWS(tblConsorcios[Produto]))+1),"")</f>
        <v/>
      </c>
      <c r="Q1762" s="20" t="str">
        <f t="shared" si="82"/>
        <v/>
      </c>
      <c r="R1762">
        <f t="shared" si="83"/>
        <v>0</v>
      </c>
    </row>
    <row r="1763" spans="10:18" x14ac:dyDescent="0.2">
      <c r="J1763">
        <f t="shared" si="81"/>
        <v>1761</v>
      </c>
      <c r="K1763" t="str" cm="1">
        <f t="array" ref="K1763">IFERROR(INDEX(tblClientes[Cliente],INT($J1763/ROWS(tblConsorcios[Produto]))+1),"")</f>
        <v/>
      </c>
      <c r="L1763" t="str" cm="1">
        <f t="array" ref="L1763">IFERROR(INDEX(tblConsorcios[Produto],MOD($J1763,ROWS(tblConsorcios[Produto]))+1),"")</f>
        <v>Imóvel IE120 – 240m</v>
      </c>
      <c r="M1763" s="20" cm="1">
        <f t="array" ref="M1763">IFERROR(INDEX(tblConsorcios[Valor da Carta (R$)],MOD($J1763,ROWS(tblConsorcios[Produto]))+1),"")</f>
        <v>120000</v>
      </c>
      <c r="N1763" s="2" cm="1">
        <f t="array" ref="N1763">IFERROR(INDEX(tblConsorcios[Prazo (meses)],MOD($J1763,ROWS(tblConsorcios[Produto]))+1),"")</f>
        <v>240</v>
      </c>
      <c r="O1763" s="20" cm="1">
        <f t="array" ref="O1763">IFERROR(INDEX(tblConsorcios[Parcela Mensal (R$)],MOD($J1763,ROWS(tblConsorcios[Produto]))+1),"")</f>
        <v>644</v>
      </c>
      <c r="P1763" s="20" t="str" cm="1">
        <f t="array" ref="P1763">IFERROR(INDEX(tblClientes[Dividendo Mensal (R$)],INT($J1763/ROWS(tblConsorcios[Produto]))+1),"")</f>
        <v/>
      </c>
      <c r="Q1763" s="20" t="str">
        <f t="shared" si="82"/>
        <v/>
      </c>
      <c r="R1763">
        <f t="shared" si="83"/>
        <v>0</v>
      </c>
    </row>
    <row r="1764" spans="10:18" x14ac:dyDescent="0.2">
      <c r="J1764">
        <f t="shared" si="81"/>
        <v>1762</v>
      </c>
      <c r="K1764" t="str" cm="1">
        <f t="array" ref="K1764">IFERROR(INDEX(tblClientes[Cliente],INT($J1764/ROWS(tblConsorcios[Produto]))+1),"")</f>
        <v/>
      </c>
      <c r="L1764" t="str" cm="1">
        <f t="array" ref="L1764">IFERROR(INDEX(tblConsorcios[Produto],MOD($J1764,ROWS(tblConsorcios[Produto]))+1),"")</f>
        <v>Imóvel IE120 – 220m</v>
      </c>
      <c r="M1764" s="20" cm="1">
        <f t="array" ref="M1764">IFERROR(INDEX(tblConsorcios[Valor da Carta (R$)],MOD($J1764,ROWS(tblConsorcios[Produto]))+1),"")</f>
        <v>120000</v>
      </c>
      <c r="N1764" s="2" cm="1">
        <f t="array" ref="N1764">IFERROR(INDEX(tblConsorcios[Prazo (meses)],MOD($J1764,ROWS(tblConsorcios[Produto]))+1),"")</f>
        <v>220</v>
      </c>
      <c r="O1764" s="20" cm="1">
        <f t="array" ref="O1764">IFERROR(INDEX(tblConsorcios[Parcela Mensal (R$)],MOD($J1764,ROWS(tblConsorcios[Produto]))+1),"")</f>
        <v>697.09</v>
      </c>
      <c r="P1764" s="20" t="str" cm="1">
        <f t="array" ref="P1764">IFERROR(INDEX(tblClientes[Dividendo Mensal (R$)],INT($J1764/ROWS(tblConsorcios[Produto]))+1),"")</f>
        <v/>
      </c>
      <c r="Q1764" s="20" t="str">
        <f t="shared" si="82"/>
        <v/>
      </c>
      <c r="R1764">
        <f t="shared" si="83"/>
        <v>0</v>
      </c>
    </row>
    <row r="1765" spans="10:18" x14ac:dyDescent="0.2">
      <c r="J1765">
        <f t="shared" si="81"/>
        <v>1763</v>
      </c>
      <c r="K1765" t="str" cm="1">
        <f t="array" ref="K1765">IFERROR(INDEX(tblClientes[Cliente],INT($J1765/ROWS(tblConsorcios[Produto]))+1),"")</f>
        <v/>
      </c>
      <c r="L1765" t="str" cm="1">
        <f t="array" ref="L1765">IFERROR(INDEX(tblConsorcios[Produto],MOD($J1765,ROWS(tblConsorcios[Produto]))+1),"")</f>
        <v>Imóvel IE120 – 200m</v>
      </c>
      <c r="M1765" s="20" cm="1">
        <f t="array" ref="M1765">IFERROR(INDEX(tblConsorcios[Valor da Carta (R$)],MOD($J1765,ROWS(tblConsorcios[Produto]))+1),"")</f>
        <v>120000</v>
      </c>
      <c r="N1765" s="2" cm="1">
        <f t="array" ref="N1765">IFERROR(INDEX(tblConsorcios[Prazo (meses)],MOD($J1765,ROWS(tblConsorcios[Produto]))+1),"")</f>
        <v>200</v>
      </c>
      <c r="O1765" s="20" cm="1">
        <f t="array" ref="O1765">IFERROR(INDEX(tblConsorcios[Parcela Mensal (R$)],MOD($J1765,ROWS(tblConsorcios[Produto]))+1),"")</f>
        <v>760.8</v>
      </c>
      <c r="P1765" s="20" t="str" cm="1">
        <f t="array" ref="P1765">IFERROR(INDEX(tblClientes[Dividendo Mensal (R$)],INT($J1765/ROWS(tblConsorcios[Produto]))+1),"")</f>
        <v/>
      </c>
      <c r="Q1765" s="20" t="str">
        <f t="shared" si="82"/>
        <v/>
      </c>
      <c r="R1765">
        <f t="shared" si="83"/>
        <v>0</v>
      </c>
    </row>
    <row r="1766" spans="10:18" x14ac:dyDescent="0.2">
      <c r="J1766">
        <f t="shared" si="81"/>
        <v>1764</v>
      </c>
      <c r="K1766" t="str" cm="1">
        <f t="array" ref="K1766">IFERROR(INDEX(tblClientes[Cliente],INT($J1766/ROWS(tblConsorcios[Produto]))+1),"")</f>
        <v/>
      </c>
      <c r="L1766" t="str" cm="1">
        <f t="array" ref="L1766">IFERROR(INDEX(tblConsorcios[Produto],MOD($J1766,ROWS(tblConsorcios[Produto]))+1),"")</f>
        <v>Imóvel IE600 – 240m</v>
      </c>
      <c r="M1766" s="20" cm="1">
        <f t="array" ref="M1766">IFERROR(INDEX(tblConsorcios[Valor da Carta (R$)],MOD($J1766,ROWS(tblConsorcios[Produto]))+1),"")</f>
        <v>600000</v>
      </c>
      <c r="N1766" s="2" cm="1">
        <f t="array" ref="N1766">IFERROR(INDEX(tblConsorcios[Prazo (meses)],MOD($J1766,ROWS(tblConsorcios[Produto]))+1),"")</f>
        <v>240</v>
      </c>
      <c r="O1766" s="20" cm="1">
        <f t="array" ref="O1766">IFERROR(INDEX(tblConsorcios[Parcela Mensal (R$)],MOD($J1766,ROWS(tblConsorcios[Produto]))+1),"")</f>
        <v>3220</v>
      </c>
      <c r="P1766" s="20" t="str" cm="1">
        <f t="array" ref="P1766">IFERROR(INDEX(tblClientes[Dividendo Mensal (R$)],INT($J1766/ROWS(tblConsorcios[Produto]))+1),"")</f>
        <v/>
      </c>
      <c r="Q1766" s="20" t="str">
        <f t="shared" si="82"/>
        <v/>
      </c>
      <c r="R1766">
        <f t="shared" si="83"/>
        <v>0</v>
      </c>
    </row>
    <row r="1767" spans="10:18" x14ac:dyDescent="0.2">
      <c r="J1767">
        <f t="shared" si="81"/>
        <v>1765</v>
      </c>
      <c r="K1767" t="str" cm="1">
        <f t="array" ref="K1767">IFERROR(INDEX(tblClientes[Cliente],INT($J1767/ROWS(tblConsorcios[Produto]))+1),"")</f>
        <v/>
      </c>
      <c r="L1767" t="str" cm="1">
        <f t="array" ref="L1767">IFERROR(INDEX(tblConsorcios[Produto],MOD($J1767,ROWS(tblConsorcios[Produto]))+1),"")</f>
        <v>Imóvel IE600 – 220m</v>
      </c>
      <c r="M1767" s="20" cm="1">
        <f t="array" ref="M1767">IFERROR(INDEX(tblConsorcios[Valor da Carta (R$)],MOD($J1767,ROWS(tblConsorcios[Produto]))+1),"")</f>
        <v>600000</v>
      </c>
      <c r="N1767" s="2" cm="1">
        <f t="array" ref="N1767">IFERROR(INDEX(tblConsorcios[Prazo (meses)],MOD($J1767,ROWS(tblConsorcios[Produto]))+1),"")</f>
        <v>220</v>
      </c>
      <c r="O1767" s="20" cm="1">
        <f t="array" ref="O1767">IFERROR(INDEX(tblConsorcios[Parcela Mensal (R$)],MOD($J1767,ROWS(tblConsorcios[Produto]))+1),"")</f>
        <v>3485.45</v>
      </c>
      <c r="P1767" s="20" t="str" cm="1">
        <f t="array" ref="P1767">IFERROR(INDEX(tblClientes[Dividendo Mensal (R$)],INT($J1767/ROWS(tblConsorcios[Produto]))+1),"")</f>
        <v/>
      </c>
      <c r="Q1767" s="20" t="str">
        <f t="shared" si="82"/>
        <v/>
      </c>
      <c r="R1767">
        <f t="shared" si="83"/>
        <v>0</v>
      </c>
    </row>
    <row r="1768" spans="10:18" x14ac:dyDescent="0.2">
      <c r="J1768">
        <f t="shared" si="81"/>
        <v>1766</v>
      </c>
      <c r="K1768" t="str" cm="1">
        <f t="array" ref="K1768">IFERROR(INDEX(tblClientes[Cliente],INT($J1768/ROWS(tblConsorcios[Produto]))+1),"")</f>
        <v/>
      </c>
      <c r="L1768" t="str" cm="1">
        <f t="array" ref="L1768">IFERROR(INDEX(tblConsorcios[Produto],MOD($J1768,ROWS(tblConsorcios[Produto]))+1),"")</f>
        <v>Imóvel IE600 – 200m</v>
      </c>
      <c r="M1768" s="20" cm="1">
        <f t="array" ref="M1768">IFERROR(INDEX(tblConsorcios[Valor da Carta (R$)],MOD($J1768,ROWS(tblConsorcios[Produto]))+1),"")</f>
        <v>600000</v>
      </c>
      <c r="N1768" s="2" cm="1">
        <f t="array" ref="N1768">IFERROR(INDEX(tblConsorcios[Prazo (meses)],MOD($J1768,ROWS(tblConsorcios[Produto]))+1),"")</f>
        <v>200</v>
      </c>
      <c r="O1768" s="20" cm="1">
        <f t="array" ref="O1768">IFERROR(INDEX(tblConsorcios[Parcela Mensal (R$)],MOD($J1768,ROWS(tblConsorcios[Produto]))+1),"")</f>
        <v>3804</v>
      </c>
      <c r="P1768" s="20" t="str" cm="1">
        <f t="array" ref="P1768">IFERROR(INDEX(tblClientes[Dividendo Mensal (R$)],INT($J1768/ROWS(tblConsorcios[Produto]))+1),"")</f>
        <v/>
      </c>
      <c r="Q1768" s="20" t="str">
        <f t="shared" si="82"/>
        <v/>
      </c>
      <c r="R1768">
        <f t="shared" si="83"/>
        <v>0</v>
      </c>
    </row>
    <row r="1769" spans="10:18" x14ac:dyDescent="0.2">
      <c r="J1769">
        <f t="shared" si="81"/>
        <v>1767</v>
      </c>
      <c r="K1769" t="str" cm="1">
        <f t="array" ref="K1769">IFERROR(INDEX(tblClientes[Cliente],INT($J1769/ROWS(tblConsorcios[Produto]))+1),"")</f>
        <v/>
      </c>
      <c r="L1769" t="str" cm="1">
        <f t="array" ref="L1769">IFERROR(INDEX(tblConsorcios[Produto],MOD($J1769,ROWS(tblConsorcios[Produto]))+1),"")</f>
        <v>Imóvel IE580 – 240m</v>
      </c>
      <c r="M1769" s="20" cm="1">
        <f t="array" ref="M1769">IFERROR(INDEX(tblConsorcios[Valor da Carta (R$)],MOD($J1769,ROWS(tblConsorcios[Produto]))+1),"")</f>
        <v>580000</v>
      </c>
      <c r="N1769" s="2" cm="1">
        <f t="array" ref="N1769">IFERROR(INDEX(tblConsorcios[Prazo (meses)],MOD($J1769,ROWS(tblConsorcios[Produto]))+1),"")</f>
        <v>240</v>
      </c>
      <c r="O1769" s="20" cm="1">
        <f t="array" ref="O1769">IFERROR(INDEX(tblConsorcios[Parcela Mensal (R$)],MOD($J1769,ROWS(tblConsorcios[Produto]))+1),"")</f>
        <v>3112.67</v>
      </c>
      <c r="P1769" s="20" t="str" cm="1">
        <f t="array" ref="P1769">IFERROR(INDEX(tblClientes[Dividendo Mensal (R$)],INT($J1769/ROWS(tblConsorcios[Produto]))+1),"")</f>
        <v/>
      </c>
      <c r="Q1769" s="20" t="str">
        <f t="shared" si="82"/>
        <v/>
      </c>
      <c r="R1769">
        <f t="shared" si="83"/>
        <v>0</v>
      </c>
    </row>
    <row r="1770" spans="10:18" x14ac:dyDescent="0.2">
      <c r="J1770">
        <f t="shared" si="81"/>
        <v>1768</v>
      </c>
      <c r="K1770" t="str" cm="1">
        <f t="array" ref="K1770">IFERROR(INDEX(tblClientes[Cliente],INT($J1770/ROWS(tblConsorcios[Produto]))+1),"")</f>
        <v/>
      </c>
      <c r="L1770" t="str" cm="1">
        <f t="array" ref="L1770">IFERROR(INDEX(tblConsorcios[Produto],MOD($J1770,ROWS(tblConsorcios[Produto]))+1),"")</f>
        <v>Imóvel IE580 – 220m</v>
      </c>
      <c r="M1770" s="20" cm="1">
        <f t="array" ref="M1770">IFERROR(INDEX(tblConsorcios[Valor da Carta (R$)],MOD($J1770,ROWS(tblConsorcios[Produto]))+1),"")</f>
        <v>580000</v>
      </c>
      <c r="N1770" s="2" cm="1">
        <f t="array" ref="N1770">IFERROR(INDEX(tblConsorcios[Prazo (meses)],MOD($J1770,ROWS(tblConsorcios[Produto]))+1),"")</f>
        <v>220</v>
      </c>
      <c r="O1770" s="20" cm="1">
        <f t="array" ref="O1770">IFERROR(INDEX(tblConsorcios[Parcela Mensal (R$)],MOD($J1770,ROWS(tblConsorcios[Produto]))+1),"")</f>
        <v>3369.27</v>
      </c>
      <c r="P1770" s="20" t="str" cm="1">
        <f t="array" ref="P1770">IFERROR(INDEX(tblClientes[Dividendo Mensal (R$)],INT($J1770/ROWS(tblConsorcios[Produto]))+1),"")</f>
        <v/>
      </c>
      <c r="Q1770" s="20" t="str">
        <f t="shared" si="82"/>
        <v/>
      </c>
      <c r="R1770">
        <f t="shared" si="83"/>
        <v>0</v>
      </c>
    </row>
    <row r="1771" spans="10:18" x14ac:dyDescent="0.2">
      <c r="J1771">
        <f t="shared" si="81"/>
        <v>1769</v>
      </c>
      <c r="K1771" t="str" cm="1">
        <f t="array" ref="K1771">IFERROR(INDEX(tblClientes[Cliente],INT($J1771/ROWS(tblConsorcios[Produto]))+1),"")</f>
        <v/>
      </c>
      <c r="L1771" t="str" cm="1">
        <f t="array" ref="L1771">IFERROR(INDEX(tblConsorcios[Produto],MOD($J1771,ROWS(tblConsorcios[Produto]))+1),"")</f>
        <v>Imóvel IE580 – 200m</v>
      </c>
      <c r="M1771" s="20" cm="1">
        <f t="array" ref="M1771">IFERROR(INDEX(tblConsorcios[Valor da Carta (R$)],MOD($J1771,ROWS(tblConsorcios[Produto]))+1),"")</f>
        <v>580000</v>
      </c>
      <c r="N1771" s="2" cm="1">
        <f t="array" ref="N1771">IFERROR(INDEX(tblConsorcios[Prazo (meses)],MOD($J1771,ROWS(tblConsorcios[Produto]))+1),"")</f>
        <v>200</v>
      </c>
      <c r="O1771" s="20" cm="1">
        <f t="array" ref="O1771">IFERROR(INDEX(tblConsorcios[Parcela Mensal (R$)],MOD($J1771,ROWS(tblConsorcios[Produto]))+1),"")</f>
        <v>3677.2</v>
      </c>
      <c r="P1771" s="20" t="str" cm="1">
        <f t="array" ref="P1771">IFERROR(INDEX(tblClientes[Dividendo Mensal (R$)],INT($J1771/ROWS(tblConsorcios[Produto]))+1),"")</f>
        <v/>
      </c>
      <c r="Q1771" s="20" t="str">
        <f t="shared" si="82"/>
        <v/>
      </c>
      <c r="R1771">
        <f t="shared" si="83"/>
        <v>0</v>
      </c>
    </row>
    <row r="1772" spans="10:18" x14ac:dyDescent="0.2">
      <c r="J1772">
        <f t="shared" si="81"/>
        <v>1770</v>
      </c>
      <c r="K1772" t="str" cm="1">
        <f t="array" ref="K1772">IFERROR(INDEX(tblClientes[Cliente],INT($J1772/ROWS(tblConsorcios[Produto]))+1),"")</f>
        <v/>
      </c>
      <c r="L1772" t="str" cm="1">
        <f t="array" ref="L1772">IFERROR(INDEX(tblConsorcios[Produto],MOD($J1772,ROWS(tblConsorcios[Produto]))+1),"")</f>
        <v>Imóvel IE550 – 240m</v>
      </c>
      <c r="M1772" s="20" cm="1">
        <f t="array" ref="M1772">IFERROR(INDEX(tblConsorcios[Valor da Carta (R$)],MOD($J1772,ROWS(tblConsorcios[Produto]))+1),"")</f>
        <v>550000</v>
      </c>
      <c r="N1772" s="2" cm="1">
        <f t="array" ref="N1772">IFERROR(INDEX(tblConsorcios[Prazo (meses)],MOD($J1772,ROWS(tblConsorcios[Produto]))+1),"")</f>
        <v>240</v>
      </c>
      <c r="O1772" s="20" cm="1">
        <f t="array" ref="O1772">IFERROR(INDEX(tblConsorcios[Parcela Mensal (R$)],MOD($J1772,ROWS(tblConsorcios[Produto]))+1),"")</f>
        <v>2951.67</v>
      </c>
      <c r="P1772" s="20" t="str" cm="1">
        <f t="array" ref="P1772">IFERROR(INDEX(tblClientes[Dividendo Mensal (R$)],INT($J1772/ROWS(tblConsorcios[Produto]))+1),"")</f>
        <v/>
      </c>
      <c r="Q1772" s="20" t="str">
        <f t="shared" si="82"/>
        <v/>
      </c>
      <c r="R1772">
        <f t="shared" si="83"/>
        <v>0</v>
      </c>
    </row>
    <row r="1773" spans="10:18" x14ac:dyDescent="0.2">
      <c r="J1773">
        <f t="shared" si="81"/>
        <v>1771</v>
      </c>
      <c r="K1773" t="str" cm="1">
        <f t="array" ref="K1773">IFERROR(INDEX(tblClientes[Cliente],INT($J1773/ROWS(tblConsorcios[Produto]))+1),"")</f>
        <v/>
      </c>
      <c r="L1773" t="str" cm="1">
        <f t="array" ref="L1773">IFERROR(INDEX(tblConsorcios[Produto],MOD($J1773,ROWS(tblConsorcios[Produto]))+1),"")</f>
        <v>Imóvel IE550 – 220m</v>
      </c>
      <c r="M1773" s="20" cm="1">
        <f t="array" ref="M1773">IFERROR(INDEX(tblConsorcios[Valor da Carta (R$)],MOD($J1773,ROWS(tblConsorcios[Produto]))+1),"")</f>
        <v>550000</v>
      </c>
      <c r="N1773" s="2" cm="1">
        <f t="array" ref="N1773">IFERROR(INDEX(tblConsorcios[Prazo (meses)],MOD($J1773,ROWS(tblConsorcios[Produto]))+1),"")</f>
        <v>220</v>
      </c>
      <c r="O1773" s="20" cm="1">
        <f t="array" ref="O1773">IFERROR(INDEX(tblConsorcios[Parcela Mensal (R$)],MOD($J1773,ROWS(tblConsorcios[Produto]))+1),"")</f>
        <v>3195</v>
      </c>
      <c r="P1773" s="20" t="str" cm="1">
        <f t="array" ref="P1773">IFERROR(INDEX(tblClientes[Dividendo Mensal (R$)],INT($J1773/ROWS(tblConsorcios[Produto]))+1),"")</f>
        <v/>
      </c>
      <c r="Q1773" s="20" t="str">
        <f t="shared" si="82"/>
        <v/>
      </c>
      <c r="R1773">
        <f t="shared" si="83"/>
        <v>0</v>
      </c>
    </row>
    <row r="1774" spans="10:18" x14ac:dyDescent="0.2">
      <c r="J1774">
        <f t="shared" si="81"/>
        <v>1772</v>
      </c>
      <c r="K1774" t="str" cm="1">
        <f t="array" ref="K1774">IFERROR(INDEX(tblClientes[Cliente],INT($J1774/ROWS(tblConsorcios[Produto]))+1),"")</f>
        <v/>
      </c>
      <c r="L1774" t="str" cm="1">
        <f t="array" ref="L1774">IFERROR(INDEX(tblConsorcios[Produto],MOD($J1774,ROWS(tblConsorcios[Produto]))+1),"")</f>
        <v>Imóvel IE550 – 200m</v>
      </c>
      <c r="M1774" s="20" cm="1">
        <f t="array" ref="M1774">IFERROR(INDEX(tblConsorcios[Valor da Carta (R$)],MOD($J1774,ROWS(tblConsorcios[Produto]))+1),"")</f>
        <v>550000</v>
      </c>
      <c r="N1774" s="2" cm="1">
        <f t="array" ref="N1774">IFERROR(INDEX(tblConsorcios[Prazo (meses)],MOD($J1774,ROWS(tblConsorcios[Produto]))+1),"")</f>
        <v>200</v>
      </c>
      <c r="O1774" s="20" cm="1">
        <f t="array" ref="O1774">IFERROR(INDEX(tblConsorcios[Parcela Mensal (R$)],MOD($J1774,ROWS(tblConsorcios[Produto]))+1),"")</f>
        <v>3487</v>
      </c>
      <c r="P1774" s="20" t="str" cm="1">
        <f t="array" ref="P1774">IFERROR(INDEX(tblClientes[Dividendo Mensal (R$)],INT($J1774/ROWS(tblConsorcios[Produto]))+1),"")</f>
        <v/>
      </c>
      <c r="Q1774" s="20" t="str">
        <f t="shared" si="82"/>
        <v/>
      </c>
      <c r="R1774">
        <f t="shared" si="83"/>
        <v>0</v>
      </c>
    </row>
    <row r="1775" spans="10:18" x14ac:dyDescent="0.2">
      <c r="J1775">
        <f t="shared" si="81"/>
        <v>1773</v>
      </c>
      <c r="K1775" t="str" cm="1">
        <f t="array" ref="K1775">IFERROR(INDEX(tblClientes[Cliente],INT($J1775/ROWS(tblConsorcios[Produto]))+1),"")</f>
        <v/>
      </c>
      <c r="L1775" t="str" cm="1">
        <f t="array" ref="L1775">IFERROR(INDEX(tblConsorcios[Produto],MOD($J1775,ROWS(tblConsorcios[Produto]))+1),"")</f>
        <v>Imóvel IE530 – 240m</v>
      </c>
      <c r="M1775" s="20" cm="1">
        <f t="array" ref="M1775">IFERROR(INDEX(tblConsorcios[Valor da Carta (R$)],MOD($J1775,ROWS(tblConsorcios[Produto]))+1),"")</f>
        <v>530000</v>
      </c>
      <c r="N1775" s="2" cm="1">
        <f t="array" ref="N1775">IFERROR(INDEX(tblConsorcios[Prazo (meses)],MOD($J1775,ROWS(tblConsorcios[Produto]))+1),"")</f>
        <v>240</v>
      </c>
      <c r="O1775" s="20" cm="1">
        <f t="array" ref="O1775">IFERROR(INDEX(tblConsorcios[Parcela Mensal (R$)],MOD($J1775,ROWS(tblConsorcios[Produto]))+1),"")</f>
        <v>2844.33</v>
      </c>
      <c r="P1775" s="20" t="str" cm="1">
        <f t="array" ref="P1775">IFERROR(INDEX(tblClientes[Dividendo Mensal (R$)],INT($J1775/ROWS(tblConsorcios[Produto]))+1),"")</f>
        <v/>
      </c>
      <c r="Q1775" s="20" t="str">
        <f t="shared" si="82"/>
        <v/>
      </c>
      <c r="R1775">
        <f t="shared" si="83"/>
        <v>0</v>
      </c>
    </row>
    <row r="1776" spans="10:18" x14ac:dyDescent="0.2">
      <c r="J1776">
        <f t="shared" si="81"/>
        <v>1774</v>
      </c>
      <c r="K1776" t="str" cm="1">
        <f t="array" ref="K1776">IFERROR(INDEX(tblClientes[Cliente],INT($J1776/ROWS(tblConsorcios[Produto]))+1),"")</f>
        <v/>
      </c>
      <c r="L1776" t="str" cm="1">
        <f t="array" ref="L1776">IFERROR(INDEX(tblConsorcios[Produto],MOD($J1776,ROWS(tblConsorcios[Produto]))+1),"")</f>
        <v>Imóvel IE530 – 220m</v>
      </c>
      <c r="M1776" s="20" cm="1">
        <f t="array" ref="M1776">IFERROR(INDEX(tblConsorcios[Valor da Carta (R$)],MOD($J1776,ROWS(tblConsorcios[Produto]))+1),"")</f>
        <v>530000</v>
      </c>
      <c r="N1776" s="2" cm="1">
        <f t="array" ref="N1776">IFERROR(INDEX(tblConsorcios[Prazo (meses)],MOD($J1776,ROWS(tblConsorcios[Produto]))+1),"")</f>
        <v>220</v>
      </c>
      <c r="O1776" s="20" cm="1">
        <f t="array" ref="O1776">IFERROR(INDEX(tblConsorcios[Parcela Mensal (R$)],MOD($J1776,ROWS(tblConsorcios[Produto]))+1),"")</f>
        <v>3078.82</v>
      </c>
      <c r="P1776" s="20" t="str" cm="1">
        <f t="array" ref="P1776">IFERROR(INDEX(tblClientes[Dividendo Mensal (R$)],INT($J1776/ROWS(tblConsorcios[Produto]))+1),"")</f>
        <v/>
      </c>
      <c r="Q1776" s="20" t="str">
        <f t="shared" si="82"/>
        <v/>
      </c>
      <c r="R1776">
        <f t="shared" si="83"/>
        <v>0</v>
      </c>
    </row>
    <row r="1777" spans="10:18" x14ac:dyDescent="0.2">
      <c r="J1777">
        <f t="shared" si="81"/>
        <v>1775</v>
      </c>
      <c r="K1777" t="str" cm="1">
        <f t="array" ref="K1777">IFERROR(INDEX(tblClientes[Cliente],INT($J1777/ROWS(tblConsorcios[Produto]))+1),"")</f>
        <v/>
      </c>
      <c r="L1777" t="str" cm="1">
        <f t="array" ref="L1777">IFERROR(INDEX(tblConsorcios[Produto],MOD($J1777,ROWS(tblConsorcios[Produto]))+1),"")</f>
        <v>Imóvel IE530 – 200m</v>
      </c>
      <c r="M1777" s="20" cm="1">
        <f t="array" ref="M1777">IFERROR(INDEX(tblConsorcios[Valor da Carta (R$)],MOD($J1777,ROWS(tblConsorcios[Produto]))+1),"")</f>
        <v>530000</v>
      </c>
      <c r="N1777" s="2" cm="1">
        <f t="array" ref="N1777">IFERROR(INDEX(tblConsorcios[Prazo (meses)],MOD($J1777,ROWS(tblConsorcios[Produto]))+1),"")</f>
        <v>200</v>
      </c>
      <c r="O1777" s="20" cm="1">
        <f t="array" ref="O1777">IFERROR(INDEX(tblConsorcios[Parcela Mensal (R$)],MOD($J1777,ROWS(tblConsorcios[Produto]))+1),"")</f>
        <v>3360.2</v>
      </c>
      <c r="P1777" s="20" t="str" cm="1">
        <f t="array" ref="P1777">IFERROR(INDEX(tblClientes[Dividendo Mensal (R$)],INT($J1777/ROWS(tblConsorcios[Produto]))+1),"")</f>
        <v/>
      </c>
      <c r="Q1777" s="20" t="str">
        <f t="shared" si="82"/>
        <v/>
      </c>
      <c r="R1777">
        <f t="shared" si="83"/>
        <v>0</v>
      </c>
    </row>
    <row r="1778" spans="10:18" x14ac:dyDescent="0.2">
      <c r="J1778">
        <f t="shared" si="81"/>
        <v>1776</v>
      </c>
      <c r="K1778" t="str" cm="1">
        <f t="array" ref="K1778">IFERROR(INDEX(tblClientes[Cliente],INT($J1778/ROWS(tblConsorcios[Produto]))+1),"")</f>
        <v/>
      </c>
      <c r="L1778" t="str" cm="1">
        <f t="array" ref="L1778">IFERROR(INDEX(tblConsorcios[Produto],MOD($J1778,ROWS(tblConsorcios[Produto]))+1),"")</f>
        <v>Imóvel IE500 – 240m</v>
      </c>
      <c r="M1778" s="20" cm="1">
        <f t="array" ref="M1778">IFERROR(INDEX(tblConsorcios[Valor da Carta (R$)],MOD($J1778,ROWS(tblConsorcios[Produto]))+1),"")</f>
        <v>500000</v>
      </c>
      <c r="N1778" s="2" cm="1">
        <f t="array" ref="N1778">IFERROR(INDEX(tblConsorcios[Prazo (meses)],MOD($J1778,ROWS(tblConsorcios[Produto]))+1),"")</f>
        <v>240</v>
      </c>
      <c r="O1778" s="20" cm="1">
        <f t="array" ref="O1778">IFERROR(INDEX(tblConsorcios[Parcela Mensal (R$)],MOD($J1778,ROWS(tblConsorcios[Produto]))+1),"")</f>
        <v>2683.33</v>
      </c>
      <c r="P1778" s="20" t="str" cm="1">
        <f t="array" ref="P1778">IFERROR(INDEX(tblClientes[Dividendo Mensal (R$)],INT($J1778/ROWS(tblConsorcios[Produto]))+1),"")</f>
        <v/>
      </c>
      <c r="Q1778" s="20" t="str">
        <f t="shared" si="82"/>
        <v/>
      </c>
      <c r="R1778">
        <f t="shared" si="83"/>
        <v>0</v>
      </c>
    </row>
    <row r="1779" spans="10:18" x14ac:dyDescent="0.2">
      <c r="J1779">
        <f t="shared" si="81"/>
        <v>1777</v>
      </c>
      <c r="K1779" t="str" cm="1">
        <f t="array" ref="K1779">IFERROR(INDEX(tblClientes[Cliente],INT($J1779/ROWS(tblConsorcios[Produto]))+1),"")</f>
        <v/>
      </c>
      <c r="L1779" t="str" cm="1">
        <f t="array" ref="L1779">IFERROR(INDEX(tblConsorcios[Produto],MOD($J1779,ROWS(tblConsorcios[Produto]))+1),"")</f>
        <v>Imóvel IE500 – 220m</v>
      </c>
      <c r="M1779" s="20" cm="1">
        <f t="array" ref="M1779">IFERROR(INDEX(tblConsorcios[Valor da Carta (R$)],MOD($J1779,ROWS(tblConsorcios[Produto]))+1),"")</f>
        <v>500000</v>
      </c>
      <c r="N1779" s="2" cm="1">
        <f t="array" ref="N1779">IFERROR(INDEX(tblConsorcios[Prazo (meses)],MOD($J1779,ROWS(tblConsorcios[Produto]))+1),"")</f>
        <v>220</v>
      </c>
      <c r="O1779" s="20" cm="1">
        <f t="array" ref="O1779">IFERROR(INDEX(tblConsorcios[Parcela Mensal (R$)],MOD($J1779,ROWS(tblConsorcios[Produto]))+1),"")</f>
        <v>2904.55</v>
      </c>
      <c r="P1779" s="20" t="str" cm="1">
        <f t="array" ref="P1779">IFERROR(INDEX(tblClientes[Dividendo Mensal (R$)],INT($J1779/ROWS(tblConsorcios[Produto]))+1),"")</f>
        <v/>
      </c>
      <c r="Q1779" s="20" t="str">
        <f t="shared" si="82"/>
        <v/>
      </c>
      <c r="R1779">
        <f t="shared" si="83"/>
        <v>0</v>
      </c>
    </row>
    <row r="1780" spans="10:18" x14ac:dyDescent="0.2">
      <c r="J1780">
        <f t="shared" si="81"/>
        <v>1778</v>
      </c>
      <c r="K1780" t="str" cm="1">
        <f t="array" ref="K1780">IFERROR(INDEX(tblClientes[Cliente],INT($J1780/ROWS(tblConsorcios[Produto]))+1),"")</f>
        <v/>
      </c>
      <c r="L1780" t="str" cm="1">
        <f t="array" ref="L1780">IFERROR(INDEX(tblConsorcios[Produto],MOD($J1780,ROWS(tblConsorcios[Produto]))+1),"")</f>
        <v>Imóvel IE500 – 200m</v>
      </c>
      <c r="M1780" s="20" cm="1">
        <f t="array" ref="M1780">IFERROR(INDEX(tblConsorcios[Valor da Carta (R$)],MOD($J1780,ROWS(tblConsorcios[Produto]))+1),"")</f>
        <v>500000</v>
      </c>
      <c r="N1780" s="2" cm="1">
        <f t="array" ref="N1780">IFERROR(INDEX(tblConsorcios[Prazo (meses)],MOD($J1780,ROWS(tblConsorcios[Produto]))+1),"")</f>
        <v>200</v>
      </c>
      <c r="O1780" s="20" cm="1">
        <f t="array" ref="O1780">IFERROR(INDEX(tblConsorcios[Parcela Mensal (R$)],MOD($J1780,ROWS(tblConsorcios[Produto]))+1),"")</f>
        <v>3170</v>
      </c>
      <c r="P1780" s="20" t="str" cm="1">
        <f t="array" ref="P1780">IFERROR(INDEX(tblClientes[Dividendo Mensal (R$)],INT($J1780/ROWS(tblConsorcios[Produto]))+1),"")</f>
        <v/>
      </c>
      <c r="Q1780" s="20" t="str">
        <f t="shared" si="82"/>
        <v/>
      </c>
      <c r="R1780">
        <f t="shared" si="83"/>
        <v>0</v>
      </c>
    </row>
    <row r="1781" spans="10:18" x14ac:dyDescent="0.2">
      <c r="J1781">
        <f t="shared" si="81"/>
        <v>1779</v>
      </c>
      <c r="K1781" t="str" cm="1">
        <f t="array" ref="K1781">IFERROR(INDEX(tblClientes[Cliente],INT($J1781/ROWS(tblConsorcios[Produto]))+1),"")</f>
        <v/>
      </c>
      <c r="L1781" t="str" cm="1">
        <f t="array" ref="L1781">IFERROR(INDEX(tblConsorcios[Produto],MOD($J1781,ROWS(tblConsorcios[Produto]))+1),"")</f>
        <v>Imóvel IE480 – 240m</v>
      </c>
      <c r="M1781" s="20" cm="1">
        <f t="array" ref="M1781">IFERROR(INDEX(tblConsorcios[Valor da Carta (R$)],MOD($J1781,ROWS(tblConsorcios[Produto]))+1),"")</f>
        <v>480000</v>
      </c>
      <c r="N1781" s="2" cm="1">
        <f t="array" ref="N1781">IFERROR(INDEX(tblConsorcios[Prazo (meses)],MOD($J1781,ROWS(tblConsorcios[Produto]))+1),"")</f>
        <v>240</v>
      </c>
      <c r="O1781" s="20" cm="1">
        <f t="array" ref="O1781">IFERROR(INDEX(tblConsorcios[Parcela Mensal (R$)],MOD($J1781,ROWS(tblConsorcios[Produto]))+1),"")</f>
        <v>2576</v>
      </c>
      <c r="P1781" s="20" t="str" cm="1">
        <f t="array" ref="P1781">IFERROR(INDEX(tblClientes[Dividendo Mensal (R$)],INT($J1781/ROWS(tblConsorcios[Produto]))+1),"")</f>
        <v/>
      </c>
      <c r="Q1781" s="20" t="str">
        <f t="shared" si="82"/>
        <v/>
      </c>
      <c r="R1781">
        <f t="shared" si="83"/>
        <v>0</v>
      </c>
    </row>
    <row r="1782" spans="10:18" x14ac:dyDescent="0.2">
      <c r="J1782">
        <f t="shared" si="81"/>
        <v>1780</v>
      </c>
      <c r="K1782" t="str" cm="1">
        <f t="array" ref="K1782">IFERROR(INDEX(tblClientes[Cliente],INT($J1782/ROWS(tblConsorcios[Produto]))+1),"")</f>
        <v/>
      </c>
      <c r="L1782" t="str" cm="1">
        <f t="array" ref="L1782">IFERROR(INDEX(tblConsorcios[Produto],MOD($J1782,ROWS(tblConsorcios[Produto]))+1),"")</f>
        <v>Imóvel IE480 – 220m</v>
      </c>
      <c r="M1782" s="20" cm="1">
        <f t="array" ref="M1782">IFERROR(INDEX(tblConsorcios[Valor da Carta (R$)],MOD($J1782,ROWS(tblConsorcios[Produto]))+1),"")</f>
        <v>480000</v>
      </c>
      <c r="N1782" s="2" cm="1">
        <f t="array" ref="N1782">IFERROR(INDEX(tblConsorcios[Prazo (meses)],MOD($J1782,ROWS(tblConsorcios[Produto]))+1),"")</f>
        <v>220</v>
      </c>
      <c r="O1782" s="20" cm="1">
        <f t="array" ref="O1782">IFERROR(INDEX(tblConsorcios[Parcela Mensal (R$)],MOD($J1782,ROWS(tblConsorcios[Produto]))+1),"")</f>
        <v>2788.36</v>
      </c>
      <c r="P1782" s="20" t="str" cm="1">
        <f t="array" ref="P1782">IFERROR(INDEX(tblClientes[Dividendo Mensal (R$)],INT($J1782/ROWS(tblConsorcios[Produto]))+1),"")</f>
        <v/>
      </c>
      <c r="Q1782" s="20" t="str">
        <f t="shared" si="82"/>
        <v/>
      </c>
      <c r="R1782">
        <f t="shared" si="83"/>
        <v>0</v>
      </c>
    </row>
    <row r="1783" spans="10:18" x14ac:dyDescent="0.2">
      <c r="J1783">
        <f t="shared" si="81"/>
        <v>1781</v>
      </c>
      <c r="K1783" t="str" cm="1">
        <f t="array" ref="K1783">IFERROR(INDEX(tblClientes[Cliente],INT($J1783/ROWS(tblConsorcios[Produto]))+1),"")</f>
        <v/>
      </c>
      <c r="L1783" t="str" cm="1">
        <f t="array" ref="L1783">IFERROR(INDEX(tblConsorcios[Produto],MOD($J1783,ROWS(tblConsorcios[Produto]))+1),"")</f>
        <v>Imóvel IE480 – 200m</v>
      </c>
      <c r="M1783" s="20" cm="1">
        <f t="array" ref="M1783">IFERROR(INDEX(tblConsorcios[Valor da Carta (R$)],MOD($J1783,ROWS(tblConsorcios[Produto]))+1),"")</f>
        <v>480000</v>
      </c>
      <c r="N1783" s="2" cm="1">
        <f t="array" ref="N1783">IFERROR(INDEX(tblConsorcios[Prazo (meses)],MOD($J1783,ROWS(tblConsorcios[Produto]))+1),"")</f>
        <v>200</v>
      </c>
      <c r="O1783" s="20" cm="1">
        <f t="array" ref="O1783">IFERROR(INDEX(tblConsorcios[Parcela Mensal (R$)],MOD($J1783,ROWS(tblConsorcios[Produto]))+1),"")</f>
        <v>3043.2</v>
      </c>
      <c r="P1783" s="20" t="str" cm="1">
        <f t="array" ref="P1783">IFERROR(INDEX(tblClientes[Dividendo Mensal (R$)],INT($J1783/ROWS(tblConsorcios[Produto]))+1),"")</f>
        <v/>
      </c>
      <c r="Q1783" s="20" t="str">
        <f t="shared" si="82"/>
        <v/>
      </c>
      <c r="R1783">
        <f t="shared" si="83"/>
        <v>0</v>
      </c>
    </row>
    <row r="1784" spans="10:18" x14ac:dyDescent="0.2">
      <c r="J1784">
        <f t="shared" si="81"/>
        <v>1782</v>
      </c>
      <c r="K1784" t="str" cm="1">
        <f t="array" ref="K1784">IFERROR(INDEX(tblClientes[Cliente],INT($J1784/ROWS(tblConsorcios[Produto]))+1),"")</f>
        <v/>
      </c>
      <c r="L1784" t="str" cm="1">
        <f t="array" ref="L1784">IFERROR(INDEX(tblConsorcios[Produto],MOD($J1784,ROWS(tblConsorcios[Produto]))+1),"")</f>
        <v>Imóvel IE450 – 240m</v>
      </c>
      <c r="M1784" s="20" cm="1">
        <f t="array" ref="M1784">IFERROR(INDEX(tblConsorcios[Valor da Carta (R$)],MOD($J1784,ROWS(tblConsorcios[Produto]))+1),"")</f>
        <v>450000</v>
      </c>
      <c r="N1784" s="2" cm="1">
        <f t="array" ref="N1784">IFERROR(INDEX(tblConsorcios[Prazo (meses)],MOD($J1784,ROWS(tblConsorcios[Produto]))+1),"")</f>
        <v>240</v>
      </c>
      <c r="O1784" s="20" cm="1">
        <f t="array" ref="O1784">IFERROR(INDEX(tblConsorcios[Parcela Mensal (R$)],MOD($J1784,ROWS(tblConsorcios[Produto]))+1),"")</f>
        <v>2415</v>
      </c>
      <c r="P1784" s="20" t="str" cm="1">
        <f t="array" ref="P1784">IFERROR(INDEX(tblClientes[Dividendo Mensal (R$)],INT($J1784/ROWS(tblConsorcios[Produto]))+1),"")</f>
        <v/>
      </c>
      <c r="Q1784" s="20" t="str">
        <f t="shared" si="82"/>
        <v/>
      </c>
      <c r="R1784">
        <f t="shared" si="83"/>
        <v>0</v>
      </c>
    </row>
    <row r="1785" spans="10:18" x14ac:dyDescent="0.2">
      <c r="J1785">
        <f t="shared" si="81"/>
        <v>1783</v>
      </c>
      <c r="K1785" t="str" cm="1">
        <f t="array" ref="K1785">IFERROR(INDEX(tblClientes[Cliente],INT($J1785/ROWS(tblConsorcios[Produto]))+1),"")</f>
        <v/>
      </c>
      <c r="L1785" t="str" cm="1">
        <f t="array" ref="L1785">IFERROR(INDEX(tblConsorcios[Produto],MOD($J1785,ROWS(tblConsorcios[Produto]))+1),"")</f>
        <v>Imóvel IE450 – 220m</v>
      </c>
      <c r="M1785" s="20" cm="1">
        <f t="array" ref="M1785">IFERROR(INDEX(tblConsorcios[Valor da Carta (R$)],MOD($J1785,ROWS(tblConsorcios[Produto]))+1),"")</f>
        <v>450000</v>
      </c>
      <c r="N1785" s="2" cm="1">
        <f t="array" ref="N1785">IFERROR(INDEX(tblConsorcios[Prazo (meses)],MOD($J1785,ROWS(tblConsorcios[Produto]))+1),"")</f>
        <v>220</v>
      </c>
      <c r="O1785" s="20" cm="1">
        <f t="array" ref="O1785">IFERROR(INDEX(tblConsorcios[Parcela Mensal (R$)],MOD($J1785,ROWS(tblConsorcios[Produto]))+1),"")</f>
        <v>2614.09</v>
      </c>
      <c r="P1785" s="20" t="str" cm="1">
        <f t="array" ref="P1785">IFERROR(INDEX(tblClientes[Dividendo Mensal (R$)],INT($J1785/ROWS(tblConsorcios[Produto]))+1),"")</f>
        <v/>
      </c>
      <c r="Q1785" s="20" t="str">
        <f t="shared" si="82"/>
        <v/>
      </c>
      <c r="R1785">
        <f t="shared" si="83"/>
        <v>0</v>
      </c>
    </row>
    <row r="1786" spans="10:18" x14ac:dyDescent="0.2">
      <c r="J1786">
        <f t="shared" si="81"/>
        <v>1784</v>
      </c>
      <c r="K1786" t="str" cm="1">
        <f t="array" ref="K1786">IFERROR(INDEX(tblClientes[Cliente],INT($J1786/ROWS(tblConsorcios[Produto]))+1),"")</f>
        <v/>
      </c>
      <c r="L1786" t="str" cm="1">
        <f t="array" ref="L1786">IFERROR(INDEX(tblConsorcios[Produto],MOD($J1786,ROWS(tblConsorcios[Produto]))+1),"")</f>
        <v>Imóvel IE450 – 200m</v>
      </c>
      <c r="M1786" s="20" cm="1">
        <f t="array" ref="M1786">IFERROR(INDEX(tblConsorcios[Valor da Carta (R$)],MOD($J1786,ROWS(tblConsorcios[Produto]))+1),"")</f>
        <v>450000</v>
      </c>
      <c r="N1786" s="2" cm="1">
        <f t="array" ref="N1786">IFERROR(INDEX(tblConsorcios[Prazo (meses)],MOD($J1786,ROWS(tblConsorcios[Produto]))+1),"")</f>
        <v>200</v>
      </c>
      <c r="O1786" s="20" cm="1">
        <f t="array" ref="O1786">IFERROR(INDEX(tblConsorcios[Parcela Mensal (R$)],MOD($J1786,ROWS(tblConsorcios[Produto]))+1),"")</f>
        <v>2853</v>
      </c>
      <c r="P1786" s="20" t="str" cm="1">
        <f t="array" ref="P1786">IFERROR(INDEX(tblClientes[Dividendo Mensal (R$)],INT($J1786/ROWS(tblConsorcios[Produto]))+1),"")</f>
        <v/>
      </c>
      <c r="Q1786" s="20" t="str">
        <f t="shared" si="82"/>
        <v/>
      </c>
      <c r="R1786">
        <f t="shared" si="83"/>
        <v>0</v>
      </c>
    </row>
    <row r="1787" spans="10:18" x14ac:dyDescent="0.2">
      <c r="J1787">
        <f t="shared" si="81"/>
        <v>1785</v>
      </c>
      <c r="K1787" t="str" cm="1">
        <f t="array" ref="K1787">IFERROR(INDEX(tblClientes[Cliente],INT($J1787/ROWS(tblConsorcios[Produto]))+1),"")</f>
        <v/>
      </c>
      <c r="L1787" t="str" cm="1">
        <f t="array" ref="L1787">IFERROR(INDEX(tblConsorcios[Produto],MOD($J1787,ROWS(tblConsorcios[Produto]))+1),"")</f>
        <v>Imóvel IE430 – 240m</v>
      </c>
      <c r="M1787" s="20" cm="1">
        <f t="array" ref="M1787">IFERROR(INDEX(tblConsorcios[Valor da Carta (R$)],MOD($J1787,ROWS(tblConsorcios[Produto]))+1),"")</f>
        <v>430000</v>
      </c>
      <c r="N1787" s="2" cm="1">
        <f t="array" ref="N1787">IFERROR(INDEX(tblConsorcios[Prazo (meses)],MOD($J1787,ROWS(tblConsorcios[Produto]))+1),"")</f>
        <v>240</v>
      </c>
      <c r="O1787" s="20" cm="1">
        <f t="array" ref="O1787">IFERROR(INDEX(tblConsorcios[Parcela Mensal (R$)],MOD($J1787,ROWS(tblConsorcios[Produto]))+1),"")</f>
        <v>2307.67</v>
      </c>
      <c r="P1787" s="20" t="str" cm="1">
        <f t="array" ref="P1787">IFERROR(INDEX(tblClientes[Dividendo Mensal (R$)],INT($J1787/ROWS(tblConsorcios[Produto]))+1),"")</f>
        <v/>
      </c>
      <c r="Q1787" s="20" t="str">
        <f t="shared" si="82"/>
        <v/>
      </c>
      <c r="R1787">
        <f t="shared" si="83"/>
        <v>0</v>
      </c>
    </row>
    <row r="1788" spans="10:18" x14ac:dyDescent="0.2">
      <c r="J1788">
        <f t="shared" si="81"/>
        <v>1786</v>
      </c>
      <c r="K1788" t="str" cm="1">
        <f t="array" ref="K1788">IFERROR(INDEX(tblClientes[Cliente],INT($J1788/ROWS(tblConsorcios[Produto]))+1),"")</f>
        <v/>
      </c>
      <c r="L1788" t="str" cm="1">
        <f t="array" ref="L1788">IFERROR(INDEX(tblConsorcios[Produto],MOD($J1788,ROWS(tblConsorcios[Produto]))+1),"")</f>
        <v>Imóvel IE430 – 220m</v>
      </c>
      <c r="M1788" s="20" cm="1">
        <f t="array" ref="M1788">IFERROR(INDEX(tblConsorcios[Valor da Carta (R$)],MOD($J1788,ROWS(tblConsorcios[Produto]))+1),"")</f>
        <v>430000</v>
      </c>
      <c r="N1788" s="2" cm="1">
        <f t="array" ref="N1788">IFERROR(INDEX(tblConsorcios[Prazo (meses)],MOD($J1788,ROWS(tblConsorcios[Produto]))+1),"")</f>
        <v>220</v>
      </c>
      <c r="O1788" s="20" cm="1">
        <f t="array" ref="O1788">IFERROR(INDEX(tblConsorcios[Parcela Mensal (R$)],MOD($J1788,ROWS(tblConsorcios[Produto]))+1),"")</f>
        <v>2497.91</v>
      </c>
      <c r="P1788" s="20" t="str" cm="1">
        <f t="array" ref="P1788">IFERROR(INDEX(tblClientes[Dividendo Mensal (R$)],INT($J1788/ROWS(tblConsorcios[Produto]))+1),"")</f>
        <v/>
      </c>
      <c r="Q1788" s="20" t="str">
        <f t="shared" si="82"/>
        <v/>
      </c>
      <c r="R1788">
        <f t="shared" si="83"/>
        <v>0</v>
      </c>
    </row>
    <row r="1789" spans="10:18" x14ac:dyDescent="0.2">
      <c r="J1789">
        <f t="shared" si="81"/>
        <v>1787</v>
      </c>
      <c r="K1789" t="str" cm="1">
        <f t="array" ref="K1789">IFERROR(INDEX(tblClientes[Cliente],INT($J1789/ROWS(tblConsorcios[Produto]))+1),"")</f>
        <v/>
      </c>
      <c r="L1789" t="str" cm="1">
        <f t="array" ref="L1789">IFERROR(INDEX(tblConsorcios[Produto],MOD($J1789,ROWS(tblConsorcios[Produto]))+1),"")</f>
        <v>Imóvel IE430 – 200m</v>
      </c>
      <c r="M1789" s="20" cm="1">
        <f t="array" ref="M1789">IFERROR(INDEX(tblConsorcios[Valor da Carta (R$)],MOD($J1789,ROWS(tblConsorcios[Produto]))+1),"")</f>
        <v>430000</v>
      </c>
      <c r="N1789" s="2" cm="1">
        <f t="array" ref="N1789">IFERROR(INDEX(tblConsorcios[Prazo (meses)],MOD($J1789,ROWS(tblConsorcios[Produto]))+1),"")</f>
        <v>200</v>
      </c>
      <c r="O1789" s="20" cm="1">
        <f t="array" ref="O1789">IFERROR(INDEX(tblConsorcios[Parcela Mensal (R$)],MOD($J1789,ROWS(tblConsorcios[Produto]))+1),"")</f>
        <v>2726.2</v>
      </c>
      <c r="P1789" s="20" t="str" cm="1">
        <f t="array" ref="P1789">IFERROR(INDEX(tblClientes[Dividendo Mensal (R$)],INT($J1789/ROWS(tblConsorcios[Produto]))+1),"")</f>
        <v/>
      </c>
      <c r="Q1789" s="20" t="str">
        <f t="shared" si="82"/>
        <v/>
      </c>
      <c r="R1789">
        <f t="shared" si="83"/>
        <v>0</v>
      </c>
    </row>
    <row r="1790" spans="10:18" x14ac:dyDescent="0.2">
      <c r="J1790">
        <f t="shared" si="81"/>
        <v>1788</v>
      </c>
      <c r="K1790" t="str" cm="1">
        <f t="array" ref="K1790">IFERROR(INDEX(tblClientes[Cliente],INT($J1790/ROWS(tblConsorcios[Produto]))+1),"")</f>
        <v/>
      </c>
      <c r="L1790" t="str" cm="1">
        <f t="array" ref="L1790">IFERROR(INDEX(tblConsorcios[Produto],MOD($J1790,ROWS(tblConsorcios[Produto]))+1),"")</f>
        <v>Imóvel IE400 – 240m</v>
      </c>
      <c r="M1790" s="20" cm="1">
        <f t="array" ref="M1790">IFERROR(INDEX(tblConsorcios[Valor da Carta (R$)],MOD($J1790,ROWS(tblConsorcios[Produto]))+1),"")</f>
        <v>400000</v>
      </c>
      <c r="N1790" s="2" cm="1">
        <f t="array" ref="N1790">IFERROR(INDEX(tblConsorcios[Prazo (meses)],MOD($J1790,ROWS(tblConsorcios[Produto]))+1),"")</f>
        <v>240</v>
      </c>
      <c r="O1790" s="20" cm="1">
        <f t="array" ref="O1790">IFERROR(INDEX(tblConsorcios[Parcela Mensal (R$)],MOD($J1790,ROWS(tblConsorcios[Produto]))+1),"")</f>
        <v>2146.67</v>
      </c>
      <c r="P1790" s="20" t="str" cm="1">
        <f t="array" ref="P1790">IFERROR(INDEX(tblClientes[Dividendo Mensal (R$)],INT($J1790/ROWS(tblConsorcios[Produto]))+1),"")</f>
        <v/>
      </c>
      <c r="Q1790" s="20" t="str">
        <f t="shared" si="82"/>
        <v/>
      </c>
      <c r="R1790">
        <f t="shared" si="83"/>
        <v>0</v>
      </c>
    </row>
    <row r="1791" spans="10:18" x14ac:dyDescent="0.2">
      <c r="J1791">
        <f t="shared" si="81"/>
        <v>1789</v>
      </c>
      <c r="K1791" t="str" cm="1">
        <f t="array" ref="K1791">IFERROR(INDEX(tblClientes[Cliente],INT($J1791/ROWS(tblConsorcios[Produto]))+1),"")</f>
        <v/>
      </c>
      <c r="L1791" t="str" cm="1">
        <f t="array" ref="L1791">IFERROR(INDEX(tblConsorcios[Produto],MOD($J1791,ROWS(tblConsorcios[Produto]))+1),"")</f>
        <v>Imóvel IE400 – 220m</v>
      </c>
      <c r="M1791" s="20" cm="1">
        <f t="array" ref="M1791">IFERROR(INDEX(tblConsorcios[Valor da Carta (R$)],MOD($J1791,ROWS(tblConsorcios[Produto]))+1),"")</f>
        <v>400000</v>
      </c>
      <c r="N1791" s="2" cm="1">
        <f t="array" ref="N1791">IFERROR(INDEX(tblConsorcios[Prazo (meses)],MOD($J1791,ROWS(tblConsorcios[Produto]))+1),"")</f>
        <v>220</v>
      </c>
      <c r="O1791" s="20" cm="1">
        <f t="array" ref="O1791">IFERROR(INDEX(tblConsorcios[Parcela Mensal (R$)],MOD($J1791,ROWS(tblConsorcios[Produto]))+1),"")</f>
        <v>2323.64</v>
      </c>
      <c r="P1791" s="20" t="str" cm="1">
        <f t="array" ref="P1791">IFERROR(INDEX(tblClientes[Dividendo Mensal (R$)],INT($J1791/ROWS(tblConsorcios[Produto]))+1),"")</f>
        <v/>
      </c>
      <c r="Q1791" s="20" t="str">
        <f t="shared" si="82"/>
        <v/>
      </c>
      <c r="R1791">
        <f t="shared" si="83"/>
        <v>0</v>
      </c>
    </row>
    <row r="1792" spans="10:18" x14ac:dyDescent="0.2">
      <c r="J1792">
        <f t="shared" si="81"/>
        <v>1790</v>
      </c>
      <c r="K1792" t="str" cm="1">
        <f t="array" ref="K1792">IFERROR(INDEX(tblClientes[Cliente],INT($J1792/ROWS(tblConsorcios[Produto]))+1),"")</f>
        <v/>
      </c>
      <c r="L1792" t="str" cm="1">
        <f t="array" ref="L1792">IFERROR(INDEX(tblConsorcios[Produto],MOD($J1792,ROWS(tblConsorcios[Produto]))+1),"")</f>
        <v>Imóvel IE400 – 200m</v>
      </c>
      <c r="M1792" s="20" cm="1">
        <f t="array" ref="M1792">IFERROR(INDEX(tblConsorcios[Valor da Carta (R$)],MOD($J1792,ROWS(tblConsorcios[Produto]))+1),"")</f>
        <v>400000</v>
      </c>
      <c r="N1792" s="2" cm="1">
        <f t="array" ref="N1792">IFERROR(INDEX(tblConsorcios[Prazo (meses)],MOD($J1792,ROWS(tblConsorcios[Produto]))+1),"")</f>
        <v>200</v>
      </c>
      <c r="O1792" s="20" cm="1">
        <f t="array" ref="O1792">IFERROR(INDEX(tblConsorcios[Parcela Mensal (R$)],MOD($J1792,ROWS(tblConsorcios[Produto]))+1),"")</f>
        <v>2536</v>
      </c>
      <c r="P1792" s="20" t="str" cm="1">
        <f t="array" ref="P1792">IFERROR(INDEX(tblClientes[Dividendo Mensal (R$)],INT($J1792/ROWS(tblConsorcios[Produto]))+1),"")</f>
        <v/>
      </c>
      <c r="Q1792" s="20" t="str">
        <f t="shared" si="82"/>
        <v/>
      </c>
      <c r="R1792">
        <f t="shared" si="83"/>
        <v>0</v>
      </c>
    </row>
    <row r="1793" spans="10:18" x14ac:dyDescent="0.2">
      <c r="J1793">
        <f t="shared" si="81"/>
        <v>1791</v>
      </c>
      <c r="K1793" t="str" cm="1">
        <f t="array" ref="K1793">IFERROR(INDEX(tblClientes[Cliente],INT($J1793/ROWS(tblConsorcios[Produto]))+1),"")</f>
        <v/>
      </c>
      <c r="L1793" t="str" cm="1">
        <f t="array" ref="L1793">IFERROR(INDEX(tblConsorcios[Produto],MOD($J1793,ROWS(tblConsorcios[Produto]))+1),"")</f>
        <v>Imóvel IE380 – 240m</v>
      </c>
      <c r="M1793" s="20" cm="1">
        <f t="array" ref="M1793">IFERROR(INDEX(tblConsorcios[Valor da Carta (R$)],MOD($J1793,ROWS(tblConsorcios[Produto]))+1),"")</f>
        <v>380000</v>
      </c>
      <c r="N1793" s="2" cm="1">
        <f t="array" ref="N1793">IFERROR(INDEX(tblConsorcios[Prazo (meses)],MOD($J1793,ROWS(tblConsorcios[Produto]))+1),"")</f>
        <v>240</v>
      </c>
      <c r="O1793" s="20" cm="1">
        <f t="array" ref="O1793">IFERROR(INDEX(tblConsorcios[Parcela Mensal (R$)],MOD($J1793,ROWS(tblConsorcios[Produto]))+1),"")</f>
        <v>2039.33</v>
      </c>
      <c r="P1793" s="20" t="str" cm="1">
        <f t="array" ref="P1793">IFERROR(INDEX(tblClientes[Dividendo Mensal (R$)],INT($J1793/ROWS(tblConsorcios[Produto]))+1),"")</f>
        <v/>
      </c>
      <c r="Q1793" s="20" t="str">
        <f t="shared" si="82"/>
        <v/>
      </c>
      <c r="R1793">
        <f t="shared" si="83"/>
        <v>0</v>
      </c>
    </row>
    <row r="1794" spans="10:18" x14ac:dyDescent="0.2">
      <c r="J1794">
        <f t="shared" si="81"/>
        <v>1792</v>
      </c>
      <c r="K1794" t="str" cm="1">
        <f t="array" ref="K1794">IFERROR(INDEX(tblClientes[Cliente],INT($J1794/ROWS(tblConsorcios[Produto]))+1),"")</f>
        <v/>
      </c>
      <c r="L1794" t="str" cm="1">
        <f t="array" ref="L1794">IFERROR(INDEX(tblConsorcios[Produto],MOD($J1794,ROWS(tblConsorcios[Produto]))+1),"")</f>
        <v>Imóvel IE380 – 220m</v>
      </c>
      <c r="M1794" s="20" cm="1">
        <f t="array" ref="M1794">IFERROR(INDEX(tblConsorcios[Valor da Carta (R$)],MOD($J1794,ROWS(tblConsorcios[Produto]))+1),"")</f>
        <v>380000</v>
      </c>
      <c r="N1794" s="2" cm="1">
        <f t="array" ref="N1794">IFERROR(INDEX(tblConsorcios[Prazo (meses)],MOD($J1794,ROWS(tblConsorcios[Produto]))+1),"")</f>
        <v>220</v>
      </c>
      <c r="O1794" s="20" cm="1">
        <f t="array" ref="O1794">IFERROR(INDEX(tblConsorcios[Parcela Mensal (R$)],MOD($J1794,ROWS(tblConsorcios[Produto]))+1),"")</f>
        <v>2207.4499999999998</v>
      </c>
      <c r="P1794" s="20" t="str" cm="1">
        <f t="array" ref="P1794">IFERROR(INDEX(tblClientes[Dividendo Mensal (R$)],INT($J1794/ROWS(tblConsorcios[Produto]))+1),"")</f>
        <v/>
      </c>
      <c r="Q1794" s="20" t="str">
        <f t="shared" si="82"/>
        <v/>
      </c>
      <c r="R1794">
        <f t="shared" si="83"/>
        <v>0</v>
      </c>
    </row>
    <row r="1795" spans="10:18" x14ac:dyDescent="0.2">
      <c r="J1795">
        <f t="shared" ref="J1795:J1858" si="84">ROW()-2</f>
        <v>1793</v>
      </c>
      <c r="K1795" t="str" cm="1">
        <f t="array" ref="K1795">IFERROR(INDEX(tblClientes[Cliente],INT($J1795/ROWS(tblConsorcios[Produto]))+1),"")</f>
        <v/>
      </c>
      <c r="L1795" t="str" cm="1">
        <f t="array" ref="L1795">IFERROR(INDEX(tblConsorcios[Produto],MOD($J1795,ROWS(tblConsorcios[Produto]))+1),"")</f>
        <v>Imóvel IE380 – 200m</v>
      </c>
      <c r="M1795" s="20" cm="1">
        <f t="array" ref="M1795">IFERROR(INDEX(tblConsorcios[Valor da Carta (R$)],MOD($J1795,ROWS(tblConsorcios[Produto]))+1),"")</f>
        <v>380000</v>
      </c>
      <c r="N1795" s="2" cm="1">
        <f t="array" ref="N1795">IFERROR(INDEX(tblConsorcios[Prazo (meses)],MOD($J1795,ROWS(tblConsorcios[Produto]))+1),"")</f>
        <v>200</v>
      </c>
      <c r="O1795" s="20" cm="1">
        <f t="array" ref="O1795">IFERROR(INDEX(tblConsorcios[Parcela Mensal (R$)],MOD($J1795,ROWS(tblConsorcios[Produto]))+1),"")</f>
        <v>2409.1999999999998</v>
      </c>
      <c r="P1795" s="20" t="str" cm="1">
        <f t="array" ref="P1795">IFERROR(INDEX(tblClientes[Dividendo Mensal (R$)],INT($J1795/ROWS(tblConsorcios[Produto]))+1),"")</f>
        <v/>
      </c>
      <c r="Q1795" s="20" t="str">
        <f t="shared" ref="Q1795:Q1858" si="85">IF(AND(ISNUMBER(O1795),ISNUMBER(P1795)),P1795-O1795,"")</f>
        <v/>
      </c>
      <c r="R1795">
        <f t="shared" ref="R1795:R1858" si="86">IF(AND(ISNUMBER(O1795),ISNUMBER(P1795),O1795&lt;=P1795),1,0)</f>
        <v>0</v>
      </c>
    </row>
    <row r="1796" spans="10:18" x14ac:dyDescent="0.2">
      <c r="J1796">
        <f t="shared" si="84"/>
        <v>1794</v>
      </c>
      <c r="K1796" t="str" cm="1">
        <f t="array" ref="K1796">IFERROR(INDEX(tblClientes[Cliente],INT($J1796/ROWS(tblConsorcios[Produto]))+1),"")</f>
        <v/>
      </c>
      <c r="L1796" t="str" cm="1">
        <f t="array" ref="L1796">IFERROR(INDEX(tblConsorcios[Produto],MOD($J1796,ROWS(tblConsorcios[Produto]))+1),"")</f>
        <v>Imóvel IE350 – 240m</v>
      </c>
      <c r="M1796" s="20" cm="1">
        <f t="array" ref="M1796">IFERROR(INDEX(tblConsorcios[Valor da Carta (R$)],MOD($J1796,ROWS(tblConsorcios[Produto]))+1),"")</f>
        <v>350000</v>
      </c>
      <c r="N1796" s="2" cm="1">
        <f t="array" ref="N1796">IFERROR(INDEX(tblConsorcios[Prazo (meses)],MOD($J1796,ROWS(tblConsorcios[Produto]))+1),"")</f>
        <v>240</v>
      </c>
      <c r="O1796" s="20" cm="1">
        <f t="array" ref="O1796">IFERROR(INDEX(tblConsorcios[Parcela Mensal (R$)],MOD($J1796,ROWS(tblConsorcios[Produto]))+1),"")</f>
        <v>1878.33</v>
      </c>
      <c r="P1796" s="20" t="str" cm="1">
        <f t="array" ref="P1796">IFERROR(INDEX(tblClientes[Dividendo Mensal (R$)],INT($J1796/ROWS(tblConsorcios[Produto]))+1),"")</f>
        <v/>
      </c>
      <c r="Q1796" s="20" t="str">
        <f t="shared" si="85"/>
        <v/>
      </c>
      <c r="R1796">
        <f t="shared" si="86"/>
        <v>0</v>
      </c>
    </row>
    <row r="1797" spans="10:18" x14ac:dyDescent="0.2">
      <c r="J1797">
        <f t="shared" si="84"/>
        <v>1795</v>
      </c>
      <c r="K1797" t="str" cm="1">
        <f t="array" ref="K1797">IFERROR(INDEX(tblClientes[Cliente],INT($J1797/ROWS(tblConsorcios[Produto]))+1),"")</f>
        <v/>
      </c>
      <c r="L1797" t="str" cm="1">
        <f t="array" ref="L1797">IFERROR(INDEX(tblConsorcios[Produto],MOD($J1797,ROWS(tblConsorcios[Produto]))+1),"")</f>
        <v>Imóvel IE350 – 220m</v>
      </c>
      <c r="M1797" s="20" cm="1">
        <f t="array" ref="M1797">IFERROR(INDEX(tblConsorcios[Valor da Carta (R$)],MOD($J1797,ROWS(tblConsorcios[Produto]))+1),"")</f>
        <v>350000</v>
      </c>
      <c r="N1797" s="2" cm="1">
        <f t="array" ref="N1797">IFERROR(INDEX(tblConsorcios[Prazo (meses)],MOD($J1797,ROWS(tblConsorcios[Produto]))+1),"")</f>
        <v>220</v>
      </c>
      <c r="O1797" s="20" cm="1">
        <f t="array" ref="O1797">IFERROR(INDEX(tblConsorcios[Parcela Mensal (R$)],MOD($J1797,ROWS(tblConsorcios[Produto]))+1),"")</f>
        <v>2033.18</v>
      </c>
      <c r="P1797" s="20" t="str" cm="1">
        <f t="array" ref="P1797">IFERROR(INDEX(tblClientes[Dividendo Mensal (R$)],INT($J1797/ROWS(tblConsorcios[Produto]))+1),"")</f>
        <v/>
      </c>
      <c r="Q1797" s="20" t="str">
        <f t="shared" si="85"/>
        <v/>
      </c>
      <c r="R1797">
        <f t="shared" si="86"/>
        <v>0</v>
      </c>
    </row>
    <row r="1798" spans="10:18" x14ac:dyDescent="0.2">
      <c r="J1798">
        <f t="shared" si="84"/>
        <v>1796</v>
      </c>
      <c r="K1798" t="str" cm="1">
        <f t="array" ref="K1798">IFERROR(INDEX(tblClientes[Cliente],INT($J1798/ROWS(tblConsorcios[Produto]))+1),"")</f>
        <v/>
      </c>
      <c r="L1798" t="str" cm="1">
        <f t="array" ref="L1798">IFERROR(INDEX(tblConsorcios[Produto],MOD($J1798,ROWS(tblConsorcios[Produto]))+1),"")</f>
        <v>Imóvel IE350 – 200m</v>
      </c>
      <c r="M1798" s="20" cm="1">
        <f t="array" ref="M1798">IFERROR(INDEX(tblConsorcios[Valor da Carta (R$)],MOD($J1798,ROWS(tblConsorcios[Produto]))+1),"")</f>
        <v>350000</v>
      </c>
      <c r="N1798" s="2" cm="1">
        <f t="array" ref="N1798">IFERROR(INDEX(tblConsorcios[Prazo (meses)],MOD($J1798,ROWS(tblConsorcios[Produto]))+1),"")</f>
        <v>200</v>
      </c>
      <c r="O1798" s="20" cm="1">
        <f t="array" ref="O1798">IFERROR(INDEX(tblConsorcios[Parcela Mensal (R$)],MOD($J1798,ROWS(tblConsorcios[Produto]))+1),"")</f>
        <v>2219</v>
      </c>
      <c r="P1798" s="20" t="str" cm="1">
        <f t="array" ref="P1798">IFERROR(INDEX(tblClientes[Dividendo Mensal (R$)],INT($J1798/ROWS(tblConsorcios[Produto]))+1),"")</f>
        <v/>
      </c>
      <c r="Q1798" s="20" t="str">
        <f t="shared" si="85"/>
        <v/>
      </c>
      <c r="R1798">
        <f t="shared" si="86"/>
        <v>0</v>
      </c>
    </row>
    <row r="1799" spans="10:18" x14ac:dyDescent="0.2">
      <c r="J1799">
        <f t="shared" si="84"/>
        <v>1797</v>
      </c>
      <c r="K1799" t="str" cm="1">
        <f t="array" ref="K1799">IFERROR(INDEX(tblClientes[Cliente],INT($J1799/ROWS(tblConsorcios[Produto]))+1),"")</f>
        <v/>
      </c>
      <c r="L1799" t="str" cm="1">
        <f t="array" ref="L1799">IFERROR(INDEX(tblConsorcios[Produto],MOD($J1799,ROWS(tblConsorcios[Produto]))+1),"")</f>
        <v>Imóvel IE330 – 240m</v>
      </c>
      <c r="M1799" s="20" cm="1">
        <f t="array" ref="M1799">IFERROR(INDEX(tblConsorcios[Valor da Carta (R$)],MOD($J1799,ROWS(tblConsorcios[Produto]))+1),"")</f>
        <v>330000</v>
      </c>
      <c r="N1799" s="2" cm="1">
        <f t="array" ref="N1799">IFERROR(INDEX(tblConsorcios[Prazo (meses)],MOD($J1799,ROWS(tblConsorcios[Produto]))+1),"")</f>
        <v>240</v>
      </c>
      <c r="O1799" s="20" cm="1">
        <f t="array" ref="O1799">IFERROR(INDEX(tblConsorcios[Parcela Mensal (R$)],MOD($J1799,ROWS(tblConsorcios[Produto]))+1),"")</f>
        <v>1771</v>
      </c>
      <c r="P1799" s="20" t="str" cm="1">
        <f t="array" ref="P1799">IFERROR(INDEX(tblClientes[Dividendo Mensal (R$)],INT($J1799/ROWS(tblConsorcios[Produto]))+1),"")</f>
        <v/>
      </c>
      <c r="Q1799" s="20" t="str">
        <f t="shared" si="85"/>
        <v/>
      </c>
      <c r="R1799">
        <f t="shared" si="86"/>
        <v>0</v>
      </c>
    </row>
    <row r="1800" spans="10:18" x14ac:dyDescent="0.2">
      <c r="J1800">
        <f t="shared" si="84"/>
        <v>1798</v>
      </c>
      <c r="K1800" t="str" cm="1">
        <f t="array" ref="K1800">IFERROR(INDEX(tblClientes[Cliente],INT($J1800/ROWS(tblConsorcios[Produto]))+1),"")</f>
        <v/>
      </c>
      <c r="L1800" t="str" cm="1">
        <f t="array" ref="L1800">IFERROR(INDEX(tblConsorcios[Produto],MOD($J1800,ROWS(tblConsorcios[Produto]))+1),"")</f>
        <v>Imóvel IE330 – 220m</v>
      </c>
      <c r="M1800" s="20" cm="1">
        <f t="array" ref="M1800">IFERROR(INDEX(tblConsorcios[Valor da Carta (R$)],MOD($J1800,ROWS(tblConsorcios[Produto]))+1),"")</f>
        <v>330000</v>
      </c>
      <c r="N1800" s="2" cm="1">
        <f t="array" ref="N1800">IFERROR(INDEX(tblConsorcios[Prazo (meses)],MOD($J1800,ROWS(tblConsorcios[Produto]))+1),"")</f>
        <v>220</v>
      </c>
      <c r="O1800" s="20" cm="1">
        <f t="array" ref="O1800">IFERROR(INDEX(tblConsorcios[Parcela Mensal (R$)],MOD($J1800,ROWS(tblConsorcios[Produto]))+1),"")</f>
        <v>1917</v>
      </c>
      <c r="P1800" s="20" t="str" cm="1">
        <f t="array" ref="P1800">IFERROR(INDEX(tblClientes[Dividendo Mensal (R$)],INT($J1800/ROWS(tblConsorcios[Produto]))+1),"")</f>
        <v/>
      </c>
      <c r="Q1800" s="20" t="str">
        <f t="shared" si="85"/>
        <v/>
      </c>
      <c r="R1800">
        <f t="shared" si="86"/>
        <v>0</v>
      </c>
    </row>
    <row r="1801" spans="10:18" x14ac:dyDescent="0.2">
      <c r="J1801">
        <f t="shared" si="84"/>
        <v>1799</v>
      </c>
      <c r="K1801" t="str" cm="1">
        <f t="array" ref="K1801">IFERROR(INDEX(tblClientes[Cliente],INT($J1801/ROWS(tblConsorcios[Produto]))+1),"")</f>
        <v/>
      </c>
      <c r="L1801" t="str" cm="1">
        <f t="array" ref="L1801">IFERROR(INDEX(tblConsorcios[Produto],MOD($J1801,ROWS(tblConsorcios[Produto]))+1),"")</f>
        <v>Imóvel IE330 – 200m</v>
      </c>
      <c r="M1801" s="20" cm="1">
        <f t="array" ref="M1801">IFERROR(INDEX(tblConsorcios[Valor da Carta (R$)],MOD($J1801,ROWS(tblConsorcios[Produto]))+1),"")</f>
        <v>330000</v>
      </c>
      <c r="N1801" s="2" cm="1">
        <f t="array" ref="N1801">IFERROR(INDEX(tblConsorcios[Prazo (meses)],MOD($J1801,ROWS(tblConsorcios[Produto]))+1),"")</f>
        <v>200</v>
      </c>
      <c r="O1801" s="20" cm="1">
        <f t="array" ref="O1801">IFERROR(INDEX(tblConsorcios[Parcela Mensal (R$)],MOD($J1801,ROWS(tblConsorcios[Produto]))+1),"")</f>
        <v>2092.1999999999998</v>
      </c>
      <c r="P1801" s="20" t="str" cm="1">
        <f t="array" ref="P1801">IFERROR(INDEX(tblClientes[Dividendo Mensal (R$)],INT($J1801/ROWS(tblConsorcios[Produto]))+1),"")</f>
        <v/>
      </c>
      <c r="Q1801" s="20" t="str">
        <f t="shared" si="85"/>
        <v/>
      </c>
      <c r="R1801">
        <f t="shared" si="86"/>
        <v>0</v>
      </c>
    </row>
    <row r="1802" spans="10:18" x14ac:dyDescent="0.2">
      <c r="J1802">
        <f t="shared" si="84"/>
        <v>1800</v>
      </c>
      <c r="K1802" t="str" cm="1">
        <f t="array" ref="K1802">IFERROR(INDEX(tblClientes[Cliente],INT($J1802/ROWS(tblConsorcios[Produto]))+1),"")</f>
        <v/>
      </c>
      <c r="L1802" t="str" cm="1">
        <f t="array" ref="L1802">IFERROR(INDEX(tblConsorcios[Produto],MOD($J1802,ROWS(tblConsorcios[Produto]))+1),"")</f>
        <v>Imóvel IE300 – 240m</v>
      </c>
      <c r="M1802" s="20" cm="1">
        <f t="array" ref="M1802">IFERROR(INDEX(tblConsorcios[Valor da Carta (R$)],MOD($J1802,ROWS(tblConsorcios[Produto]))+1),"")</f>
        <v>300000</v>
      </c>
      <c r="N1802" s="2" cm="1">
        <f t="array" ref="N1802">IFERROR(INDEX(tblConsorcios[Prazo (meses)],MOD($J1802,ROWS(tblConsorcios[Produto]))+1),"")</f>
        <v>240</v>
      </c>
      <c r="O1802" s="20" cm="1">
        <f t="array" ref="O1802">IFERROR(INDEX(tblConsorcios[Parcela Mensal (R$)],MOD($J1802,ROWS(tblConsorcios[Produto]))+1),"")</f>
        <v>1610</v>
      </c>
      <c r="P1802" s="20" t="str" cm="1">
        <f t="array" ref="P1802">IFERROR(INDEX(tblClientes[Dividendo Mensal (R$)],INT($J1802/ROWS(tblConsorcios[Produto]))+1),"")</f>
        <v/>
      </c>
      <c r="Q1802" s="20" t="str">
        <f t="shared" si="85"/>
        <v/>
      </c>
      <c r="R1802">
        <f t="shared" si="86"/>
        <v>0</v>
      </c>
    </row>
    <row r="1803" spans="10:18" x14ac:dyDescent="0.2">
      <c r="J1803">
        <f t="shared" si="84"/>
        <v>1801</v>
      </c>
      <c r="K1803" t="str" cm="1">
        <f t="array" ref="K1803">IFERROR(INDEX(tblClientes[Cliente],INT($J1803/ROWS(tblConsorcios[Produto]))+1),"")</f>
        <v/>
      </c>
      <c r="L1803" t="str" cm="1">
        <f t="array" ref="L1803">IFERROR(INDEX(tblConsorcios[Produto],MOD($J1803,ROWS(tblConsorcios[Produto]))+1),"")</f>
        <v>Imóvel IE300 – 220m</v>
      </c>
      <c r="M1803" s="20" cm="1">
        <f t="array" ref="M1803">IFERROR(INDEX(tblConsorcios[Valor da Carta (R$)],MOD($J1803,ROWS(tblConsorcios[Produto]))+1),"")</f>
        <v>300000</v>
      </c>
      <c r="N1803" s="2" cm="1">
        <f t="array" ref="N1803">IFERROR(INDEX(tblConsorcios[Prazo (meses)],MOD($J1803,ROWS(tblConsorcios[Produto]))+1),"")</f>
        <v>220</v>
      </c>
      <c r="O1803" s="20" cm="1">
        <f t="array" ref="O1803">IFERROR(INDEX(tblConsorcios[Parcela Mensal (R$)],MOD($J1803,ROWS(tblConsorcios[Produto]))+1),"")</f>
        <v>1742.73</v>
      </c>
      <c r="P1803" s="20" t="str" cm="1">
        <f t="array" ref="P1803">IFERROR(INDEX(tblClientes[Dividendo Mensal (R$)],INT($J1803/ROWS(tblConsorcios[Produto]))+1),"")</f>
        <v/>
      </c>
      <c r="Q1803" s="20" t="str">
        <f t="shared" si="85"/>
        <v/>
      </c>
      <c r="R1803">
        <f t="shared" si="86"/>
        <v>0</v>
      </c>
    </row>
    <row r="1804" spans="10:18" x14ac:dyDescent="0.2">
      <c r="J1804">
        <f t="shared" si="84"/>
        <v>1802</v>
      </c>
      <c r="K1804" t="str" cm="1">
        <f t="array" ref="K1804">IFERROR(INDEX(tblClientes[Cliente],INT($J1804/ROWS(tblConsorcios[Produto]))+1),"")</f>
        <v/>
      </c>
      <c r="L1804" t="str" cm="1">
        <f t="array" ref="L1804">IFERROR(INDEX(tblConsorcios[Produto],MOD($J1804,ROWS(tblConsorcios[Produto]))+1),"")</f>
        <v>Imóvel IE300 – 200m</v>
      </c>
      <c r="M1804" s="20" cm="1">
        <f t="array" ref="M1804">IFERROR(INDEX(tblConsorcios[Valor da Carta (R$)],MOD($J1804,ROWS(tblConsorcios[Produto]))+1),"")</f>
        <v>300000</v>
      </c>
      <c r="N1804" s="2" cm="1">
        <f t="array" ref="N1804">IFERROR(INDEX(tblConsorcios[Prazo (meses)],MOD($J1804,ROWS(tblConsorcios[Produto]))+1),"")</f>
        <v>200</v>
      </c>
      <c r="O1804" s="20" cm="1">
        <f t="array" ref="O1804">IFERROR(INDEX(tblConsorcios[Parcela Mensal (R$)],MOD($J1804,ROWS(tblConsorcios[Produto]))+1),"")</f>
        <v>1902</v>
      </c>
      <c r="P1804" s="20" t="str" cm="1">
        <f t="array" ref="P1804">IFERROR(INDEX(tblClientes[Dividendo Mensal (R$)],INT($J1804/ROWS(tblConsorcios[Produto]))+1),"")</f>
        <v/>
      </c>
      <c r="Q1804" s="20" t="str">
        <f t="shared" si="85"/>
        <v/>
      </c>
      <c r="R1804">
        <f t="shared" si="86"/>
        <v>0</v>
      </c>
    </row>
    <row r="1805" spans="10:18" x14ac:dyDescent="0.2">
      <c r="J1805">
        <f t="shared" si="84"/>
        <v>1803</v>
      </c>
      <c r="K1805" t="str" cm="1">
        <f t="array" ref="K1805">IFERROR(INDEX(tblClientes[Cliente],INT($J1805/ROWS(tblConsorcios[Produto]))+1),"")</f>
        <v/>
      </c>
      <c r="L1805" t="str" cm="1">
        <f t="array" ref="L1805">IFERROR(INDEX(tblConsorcios[Produto],MOD($J1805,ROWS(tblConsorcios[Produto]))+1),"")</f>
        <v>Imóvel IE240 – 240m</v>
      </c>
      <c r="M1805" s="20" cm="1">
        <f t="array" ref="M1805">IFERROR(INDEX(tblConsorcios[Valor da Carta (R$)],MOD($J1805,ROWS(tblConsorcios[Produto]))+1),"")</f>
        <v>240000</v>
      </c>
      <c r="N1805" s="2" cm="1">
        <f t="array" ref="N1805">IFERROR(INDEX(tblConsorcios[Prazo (meses)],MOD($J1805,ROWS(tblConsorcios[Produto]))+1),"")</f>
        <v>240</v>
      </c>
      <c r="O1805" s="20" cm="1">
        <f t="array" ref="O1805">IFERROR(INDEX(tblConsorcios[Parcela Mensal (R$)],MOD($J1805,ROWS(tblConsorcios[Produto]))+1),"")</f>
        <v>1288</v>
      </c>
      <c r="P1805" s="20" t="str" cm="1">
        <f t="array" ref="P1805">IFERROR(INDEX(tblClientes[Dividendo Mensal (R$)],INT($J1805/ROWS(tblConsorcios[Produto]))+1),"")</f>
        <v/>
      </c>
      <c r="Q1805" s="20" t="str">
        <f t="shared" si="85"/>
        <v/>
      </c>
      <c r="R1805">
        <f t="shared" si="86"/>
        <v>0</v>
      </c>
    </row>
    <row r="1806" spans="10:18" x14ac:dyDescent="0.2">
      <c r="J1806">
        <f t="shared" si="84"/>
        <v>1804</v>
      </c>
      <c r="K1806" t="str" cm="1">
        <f t="array" ref="K1806">IFERROR(INDEX(tblClientes[Cliente],INT($J1806/ROWS(tblConsorcios[Produto]))+1),"")</f>
        <v/>
      </c>
      <c r="L1806" t="str" cm="1">
        <f t="array" ref="L1806">IFERROR(INDEX(tblConsorcios[Produto],MOD($J1806,ROWS(tblConsorcios[Produto]))+1),"")</f>
        <v>Imóvel IE240 – 220m</v>
      </c>
      <c r="M1806" s="20" cm="1">
        <f t="array" ref="M1806">IFERROR(INDEX(tblConsorcios[Valor da Carta (R$)],MOD($J1806,ROWS(tblConsorcios[Produto]))+1),"")</f>
        <v>240000</v>
      </c>
      <c r="N1806" s="2" cm="1">
        <f t="array" ref="N1806">IFERROR(INDEX(tblConsorcios[Prazo (meses)],MOD($J1806,ROWS(tblConsorcios[Produto]))+1),"")</f>
        <v>220</v>
      </c>
      <c r="O1806" s="20" cm="1">
        <f t="array" ref="O1806">IFERROR(INDEX(tblConsorcios[Parcela Mensal (R$)],MOD($J1806,ROWS(tblConsorcios[Produto]))+1),"")</f>
        <v>1394.18</v>
      </c>
      <c r="P1806" s="20" t="str" cm="1">
        <f t="array" ref="P1806">IFERROR(INDEX(tblClientes[Dividendo Mensal (R$)],INT($J1806/ROWS(tblConsorcios[Produto]))+1),"")</f>
        <v/>
      </c>
      <c r="Q1806" s="20" t="str">
        <f t="shared" si="85"/>
        <v/>
      </c>
      <c r="R1806">
        <f t="shared" si="86"/>
        <v>0</v>
      </c>
    </row>
    <row r="1807" spans="10:18" x14ac:dyDescent="0.2">
      <c r="J1807">
        <f t="shared" si="84"/>
        <v>1805</v>
      </c>
      <c r="K1807" t="str" cm="1">
        <f t="array" ref="K1807">IFERROR(INDEX(tblClientes[Cliente],INT($J1807/ROWS(tblConsorcios[Produto]))+1),"")</f>
        <v/>
      </c>
      <c r="L1807" t="str" cm="1">
        <f t="array" ref="L1807">IFERROR(INDEX(tblConsorcios[Produto],MOD($J1807,ROWS(tblConsorcios[Produto]))+1),"")</f>
        <v>Imóvel IE240 – 200m</v>
      </c>
      <c r="M1807" s="20" cm="1">
        <f t="array" ref="M1807">IFERROR(INDEX(tblConsorcios[Valor da Carta (R$)],MOD($J1807,ROWS(tblConsorcios[Produto]))+1),"")</f>
        <v>240000</v>
      </c>
      <c r="N1807" s="2" cm="1">
        <f t="array" ref="N1807">IFERROR(INDEX(tblConsorcios[Prazo (meses)],MOD($J1807,ROWS(tblConsorcios[Produto]))+1),"")</f>
        <v>200</v>
      </c>
      <c r="O1807" s="20" cm="1">
        <f t="array" ref="O1807">IFERROR(INDEX(tblConsorcios[Parcela Mensal (R$)],MOD($J1807,ROWS(tblConsorcios[Produto]))+1),"")</f>
        <v>1521.6</v>
      </c>
      <c r="P1807" s="20" t="str" cm="1">
        <f t="array" ref="P1807">IFERROR(INDEX(tblClientes[Dividendo Mensal (R$)],INT($J1807/ROWS(tblConsorcios[Produto]))+1),"")</f>
        <v/>
      </c>
      <c r="Q1807" s="20" t="str">
        <f t="shared" si="85"/>
        <v/>
      </c>
      <c r="R1807">
        <f t="shared" si="86"/>
        <v>0</v>
      </c>
    </row>
    <row r="1808" spans="10:18" x14ac:dyDescent="0.2">
      <c r="J1808">
        <f t="shared" si="84"/>
        <v>1806</v>
      </c>
      <c r="K1808" t="str" cm="1">
        <f t="array" ref="K1808">IFERROR(INDEX(tblClientes[Cliente],INT($J1808/ROWS(tblConsorcios[Produto]))+1),"")</f>
        <v/>
      </c>
      <c r="L1808" t="str" cm="1">
        <f t="array" ref="L1808">IFERROR(INDEX(tblConsorcios[Produto],MOD($J1808,ROWS(tblConsorcios[Produto]))+1),"")</f>
        <v>Imóvel IE230 – 240m</v>
      </c>
      <c r="M1808" s="20" cm="1">
        <f t="array" ref="M1808">IFERROR(INDEX(tblConsorcios[Valor da Carta (R$)],MOD($J1808,ROWS(tblConsorcios[Produto]))+1),"")</f>
        <v>230000</v>
      </c>
      <c r="N1808" s="2" cm="1">
        <f t="array" ref="N1808">IFERROR(INDEX(tblConsorcios[Prazo (meses)],MOD($J1808,ROWS(tblConsorcios[Produto]))+1),"")</f>
        <v>240</v>
      </c>
      <c r="O1808" s="20" cm="1">
        <f t="array" ref="O1808">IFERROR(INDEX(tblConsorcios[Parcela Mensal (R$)],MOD($J1808,ROWS(tblConsorcios[Produto]))+1),"")</f>
        <v>1234.33</v>
      </c>
      <c r="P1808" s="20" t="str" cm="1">
        <f t="array" ref="P1808">IFERROR(INDEX(tblClientes[Dividendo Mensal (R$)],INT($J1808/ROWS(tblConsorcios[Produto]))+1),"")</f>
        <v/>
      </c>
      <c r="Q1808" s="20" t="str">
        <f t="shared" si="85"/>
        <v/>
      </c>
      <c r="R1808">
        <f t="shared" si="86"/>
        <v>0</v>
      </c>
    </row>
    <row r="1809" spans="10:18" x14ac:dyDescent="0.2">
      <c r="J1809">
        <f t="shared" si="84"/>
        <v>1807</v>
      </c>
      <c r="K1809" t="str" cm="1">
        <f t="array" ref="K1809">IFERROR(INDEX(tblClientes[Cliente],INT($J1809/ROWS(tblConsorcios[Produto]))+1),"")</f>
        <v/>
      </c>
      <c r="L1809" t="str" cm="1">
        <f t="array" ref="L1809">IFERROR(INDEX(tblConsorcios[Produto],MOD($J1809,ROWS(tblConsorcios[Produto]))+1),"")</f>
        <v>Imóvel IE230 – 220m</v>
      </c>
      <c r="M1809" s="20" cm="1">
        <f t="array" ref="M1809">IFERROR(INDEX(tblConsorcios[Valor da Carta (R$)],MOD($J1809,ROWS(tblConsorcios[Produto]))+1),"")</f>
        <v>230000</v>
      </c>
      <c r="N1809" s="2" cm="1">
        <f t="array" ref="N1809">IFERROR(INDEX(tblConsorcios[Prazo (meses)],MOD($J1809,ROWS(tblConsorcios[Produto]))+1),"")</f>
        <v>220</v>
      </c>
      <c r="O1809" s="20" cm="1">
        <f t="array" ref="O1809">IFERROR(INDEX(tblConsorcios[Parcela Mensal (R$)],MOD($J1809,ROWS(tblConsorcios[Produto]))+1),"")</f>
        <v>1336.09</v>
      </c>
      <c r="P1809" s="20" t="str" cm="1">
        <f t="array" ref="P1809">IFERROR(INDEX(tblClientes[Dividendo Mensal (R$)],INT($J1809/ROWS(tblConsorcios[Produto]))+1),"")</f>
        <v/>
      </c>
      <c r="Q1809" s="20" t="str">
        <f t="shared" si="85"/>
        <v/>
      </c>
      <c r="R1809">
        <f t="shared" si="86"/>
        <v>0</v>
      </c>
    </row>
    <row r="1810" spans="10:18" x14ac:dyDescent="0.2">
      <c r="J1810">
        <f t="shared" si="84"/>
        <v>1808</v>
      </c>
      <c r="K1810" t="str" cm="1">
        <f t="array" ref="K1810">IFERROR(INDEX(tblClientes[Cliente],INT($J1810/ROWS(tblConsorcios[Produto]))+1),"")</f>
        <v/>
      </c>
      <c r="L1810" t="str" cm="1">
        <f t="array" ref="L1810">IFERROR(INDEX(tblConsorcios[Produto],MOD($J1810,ROWS(tblConsorcios[Produto]))+1),"")</f>
        <v>Imóvel IE230 – 200m</v>
      </c>
      <c r="M1810" s="20" cm="1">
        <f t="array" ref="M1810">IFERROR(INDEX(tblConsorcios[Valor da Carta (R$)],MOD($J1810,ROWS(tblConsorcios[Produto]))+1),"")</f>
        <v>230000</v>
      </c>
      <c r="N1810" s="2" cm="1">
        <f t="array" ref="N1810">IFERROR(INDEX(tblConsorcios[Prazo (meses)],MOD($J1810,ROWS(tblConsorcios[Produto]))+1),"")</f>
        <v>200</v>
      </c>
      <c r="O1810" s="20" cm="1">
        <f t="array" ref="O1810">IFERROR(INDEX(tblConsorcios[Parcela Mensal (R$)],MOD($J1810,ROWS(tblConsorcios[Produto]))+1),"")</f>
        <v>1458.2</v>
      </c>
      <c r="P1810" s="20" t="str" cm="1">
        <f t="array" ref="P1810">IFERROR(INDEX(tblClientes[Dividendo Mensal (R$)],INT($J1810/ROWS(tblConsorcios[Produto]))+1),"")</f>
        <v/>
      </c>
      <c r="Q1810" s="20" t="str">
        <f t="shared" si="85"/>
        <v/>
      </c>
      <c r="R1810">
        <f t="shared" si="86"/>
        <v>0</v>
      </c>
    </row>
    <row r="1811" spans="10:18" x14ac:dyDescent="0.2">
      <c r="J1811">
        <f t="shared" si="84"/>
        <v>1809</v>
      </c>
      <c r="K1811" t="str" cm="1">
        <f t="array" ref="K1811">IFERROR(INDEX(tblClientes[Cliente],INT($J1811/ROWS(tblConsorcios[Produto]))+1),"")</f>
        <v/>
      </c>
      <c r="L1811" t="str" cm="1">
        <f t="array" ref="L1811">IFERROR(INDEX(tblConsorcios[Produto],MOD($J1811,ROWS(tblConsorcios[Produto]))+1),"")</f>
        <v>Imóvel IE220 – 240m</v>
      </c>
      <c r="M1811" s="20" cm="1">
        <f t="array" ref="M1811">IFERROR(INDEX(tblConsorcios[Valor da Carta (R$)],MOD($J1811,ROWS(tblConsorcios[Produto]))+1),"")</f>
        <v>220000</v>
      </c>
      <c r="N1811" s="2" cm="1">
        <f t="array" ref="N1811">IFERROR(INDEX(tblConsorcios[Prazo (meses)],MOD($J1811,ROWS(tblConsorcios[Produto]))+1),"")</f>
        <v>240</v>
      </c>
      <c r="O1811" s="20" cm="1">
        <f t="array" ref="O1811">IFERROR(INDEX(tblConsorcios[Parcela Mensal (R$)],MOD($J1811,ROWS(tblConsorcios[Produto]))+1),"")</f>
        <v>1180.67</v>
      </c>
      <c r="P1811" s="20" t="str" cm="1">
        <f t="array" ref="P1811">IFERROR(INDEX(tblClientes[Dividendo Mensal (R$)],INT($J1811/ROWS(tblConsorcios[Produto]))+1),"")</f>
        <v/>
      </c>
      <c r="Q1811" s="20" t="str">
        <f t="shared" si="85"/>
        <v/>
      </c>
      <c r="R1811">
        <f t="shared" si="86"/>
        <v>0</v>
      </c>
    </row>
    <row r="1812" spans="10:18" x14ac:dyDescent="0.2">
      <c r="J1812">
        <f t="shared" si="84"/>
        <v>1810</v>
      </c>
      <c r="K1812" t="str" cm="1">
        <f t="array" ref="K1812">IFERROR(INDEX(tblClientes[Cliente],INT($J1812/ROWS(tblConsorcios[Produto]))+1),"")</f>
        <v/>
      </c>
      <c r="L1812" t="str" cm="1">
        <f t="array" ref="L1812">IFERROR(INDEX(tblConsorcios[Produto],MOD($J1812,ROWS(tblConsorcios[Produto]))+1),"")</f>
        <v>Imóvel IE220 – 220m</v>
      </c>
      <c r="M1812" s="20" cm="1">
        <f t="array" ref="M1812">IFERROR(INDEX(tblConsorcios[Valor da Carta (R$)],MOD($J1812,ROWS(tblConsorcios[Produto]))+1),"")</f>
        <v>220000</v>
      </c>
      <c r="N1812" s="2" cm="1">
        <f t="array" ref="N1812">IFERROR(INDEX(tblConsorcios[Prazo (meses)],MOD($J1812,ROWS(tblConsorcios[Produto]))+1),"")</f>
        <v>220</v>
      </c>
      <c r="O1812" s="20" cm="1">
        <f t="array" ref="O1812">IFERROR(INDEX(tblConsorcios[Parcela Mensal (R$)],MOD($J1812,ROWS(tblConsorcios[Produto]))+1),"")</f>
        <v>1278</v>
      </c>
      <c r="P1812" s="20" t="str" cm="1">
        <f t="array" ref="P1812">IFERROR(INDEX(tblClientes[Dividendo Mensal (R$)],INT($J1812/ROWS(tblConsorcios[Produto]))+1),"")</f>
        <v/>
      </c>
      <c r="Q1812" s="20" t="str">
        <f t="shared" si="85"/>
        <v/>
      </c>
      <c r="R1812">
        <f t="shared" si="86"/>
        <v>0</v>
      </c>
    </row>
    <row r="1813" spans="10:18" x14ac:dyDescent="0.2">
      <c r="J1813">
        <f t="shared" si="84"/>
        <v>1811</v>
      </c>
      <c r="K1813" t="str" cm="1">
        <f t="array" ref="K1813">IFERROR(INDEX(tblClientes[Cliente],INT($J1813/ROWS(tblConsorcios[Produto]))+1),"")</f>
        <v/>
      </c>
      <c r="L1813" t="str" cm="1">
        <f t="array" ref="L1813">IFERROR(INDEX(tblConsorcios[Produto],MOD($J1813,ROWS(tblConsorcios[Produto]))+1),"")</f>
        <v>Imóvel IE220 – 200m</v>
      </c>
      <c r="M1813" s="20" cm="1">
        <f t="array" ref="M1813">IFERROR(INDEX(tblConsorcios[Valor da Carta (R$)],MOD($J1813,ROWS(tblConsorcios[Produto]))+1),"")</f>
        <v>220000</v>
      </c>
      <c r="N1813" s="2" cm="1">
        <f t="array" ref="N1813">IFERROR(INDEX(tblConsorcios[Prazo (meses)],MOD($J1813,ROWS(tblConsorcios[Produto]))+1),"")</f>
        <v>200</v>
      </c>
      <c r="O1813" s="20" cm="1">
        <f t="array" ref="O1813">IFERROR(INDEX(tblConsorcios[Parcela Mensal (R$)],MOD($J1813,ROWS(tblConsorcios[Produto]))+1),"")</f>
        <v>1394.8</v>
      </c>
      <c r="P1813" s="20" t="str" cm="1">
        <f t="array" ref="P1813">IFERROR(INDEX(tblClientes[Dividendo Mensal (R$)],INT($J1813/ROWS(tblConsorcios[Produto]))+1),"")</f>
        <v/>
      </c>
      <c r="Q1813" s="20" t="str">
        <f t="shared" si="85"/>
        <v/>
      </c>
      <c r="R1813">
        <f t="shared" si="86"/>
        <v>0</v>
      </c>
    </row>
    <row r="1814" spans="10:18" x14ac:dyDescent="0.2">
      <c r="J1814">
        <f t="shared" si="84"/>
        <v>1812</v>
      </c>
      <c r="K1814" t="str" cm="1">
        <f t="array" ref="K1814">IFERROR(INDEX(tblClientes[Cliente],INT($J1814/ROWS(tblConsorcios[Produto]))+1),"")</f>
        <v/>
      </c>
      <c r="L1814" t="str" cm="1">
        <f t="array" ref="L1814">IFERROR(INDEX(tblConsorcios[Produto],MOD($J1814,ROWS(tblConsorcios[Produto]))+1),"")</f>
        <v>Imóvel IE200 – 240m</v>
      </c>
      <c r="M1814" s="20" cm="1">
        <f t="array" ref="M1814">IFERROR(INDEX(tblConsorcios[Valor da Carta (R$)],MOD($J1814,ROWS(tblConsorcios[Produto]))+1),"")</f>
        <v>200000</v>
      </c>
      <c r="N1814" s="2" cm="1">
        <f t="array" ref="N1814">IFERROR(INDEX(tblConsorcios[Prazo (meses)],MOD($J1814,ROWS(tblConsorcios[Produto]))+1),"")</f>
        <v>240</v>
      </c>
      <c r="O1814" s="20" cm="1">
        <f t="array" ref="O1814">IFERROR(INDEX(tblConsorcios[Parcela Mensal (R$)],MOD($J1814,ROWS(tblConsorcios[Produto]))+1),"")</f>
        <v>1073.33</v>
      </c>
      <c r="P1814" s="20" t="str" cm="1">
        <f t="array" ref="P1814">IFERROR(INDEX(tblClientes[Dividendo Mensal (R$)],INT($J1814/ROWS(tblConsorcios[Produto]))+1),"")</f>
        <v/>
      </c>
      <c r="Q1814" s="20" t="str">
        <f t="shared" si="85"/>
        <v/>
      </c>
      <c r="R1814">
        <f t="shared" si="86"/>
        <v>0</v>
      </c>
    </row>
    <row r="1815" spans="10:18" x14ac:dyDescent="0.2">
      <c r="J1815">
        <f t="shared" si="84"/>
        <v>1813</v>
      </c>
      <c r="K1815" t="str" cm="1">
        <f t="array" ref="K1815">IFERROR(INDEX(tblClientes[Cliente],INT($J1815/ROWS(tblConsorcios[Produto]))+1),"")</f>
        <v/>
      </c>
      <c r="L1815" t="str" cm="1">
        <f t="array" ref="L1815">IFERROR(INDEX(tblConsorcios[Produto],MOD($J1815,ROWS(tblConsorcios[Produto]))+1),"")</f>
        <v>Imóvel IE200 – 220m</v>
      </c>
      <c r="M1815" s="20" cm="1">
        <f t="array" ref="M1815">IFERROR(INDEX(tblConsorcios[Valor da Carta (R$)],MOD($J1815,ROWS(tblConsorcios[Produto]))+1),"")</f>
        <v>200000</v>
      </c>
      <c r="N1815" s="2" cm="1">
        <f t="array" ref="N1815">IFERROR(INDEX(tblConsorcios[Prazo (meses)],MOD($J1815,ROWS(tblConsorcios[Produto]))+1),"")</f>
        <v>220</v>
      </c>
      <c r="O1815" s="20" cm="1">
        <f t="array" ref="O1815">IFERROR(INDEX(tblConsorcios[Parcela Mensal (R$)],MOD($J1815,ROWS(tblConsorcios[Produto]))+1),"")</f>
        <v>1161.82</v>
      </c>
      <c r="P1815" s="20" t="str" cm="1">
        <f t="array" ref="P1815">IFERROR(INDEX(tblClientes[Dividendo Mensal (R$)],INT($J1815/ROWS(tblConsorcios[Produto]))+1),"")</f>
        <v/>
      </c>
      <c r="Q1815" s="20" t="str">
        <f t="shared" si="85"/>
        <v/>
      </c>
      <c r="R1815">
        <f t="shared" si="86"/>
        <v>0</v>
      </c>
    </row>
    <row r="1816" spans="10:18" x14ac:dyDescent="0.2">
      <c r="J1816">
        <f t="shared" si="84"/>
        <v>1814</v>
      </c>
      <c r="K1816" t="str" cm="1">
        <f t="array" ref="K1816">IFERROR(INDEX(tblClientes[Cliente],INT($J1816/ROWS(tblConsorcios[Produto]))+1),"")</f>
        <v/>
      </c>
      <c r="L1816" t="str" cm="1">
        <f t="array" ref="L1816">IFERROR(INDEX(tblConsorcios[Produto],MOD($J1816,ROWS(tblConsorcios[Produto]))+1),"")</f>
        <v>Imóvel IE200 – 200m</v>
      </c>
      <c r="M1816" s="20" cm="1">
        <f t="array" ref="M1816">IFERROR(INDEX(tblConsorcios[Valor da Carta (R$)],MOD($J1816,ROWS(tblConsorcios[Produto]))+1),"")</f>
        <v>200000</v>
      </c>
      <c r="N1816" s="2" cm="1">
        <f t="array" ref="N1816">IFERROR(INDEX(tblConsorcios[Prazo (meses)],MOD($J1816,ROWS(tblConsorcios[Produto]))+1),"")</f>
        <v>200</v>
      </c>
      <c r="O1816" s="20" cm="1">
        <f t="array" ref="O1816">IFERROR(INDEX(tblConsorcios[Parcela Mensal (R$)],MOD($J1816,ROWS(tblConsorcios[Produto]))+1),"")</f>
        <v>1268</v>
      </c>
      <c r="P1816" s="20" t="str" cm="1">
        <f t="array" ref="P1816">IFERROR(INDEX(tblClientes[Dividendo Mensal (R$)],INT($J1816/ROWS(tblConsorcios[Produto]))+1),"")</f>
        <v/>
      </c>
      <c r="Q1816" s="20" t="str">
        <f t="shared" si="85"/>
        <v/>
      </c>
      <c r="R1816">
        <f t="shared" si="86"/>
        <v>0</v>
      </c>
    </row>
    <row r="1817" spans="10:18" x14ac:dyDescent="0.2">
      <c r="J1817">
        <f t="shared" si="84"/>
        <v>1815</v>
      </c>
      <c r="K1817" t="str" cm="1">
        <f t="array" ref="K1817">IFERROR(INDEX(tblClientes[Cliente],INT($J1817/ROWS(tblConsorcios[Produto]))+1),"")</f>
        <v/>
      </c>
      <c r="L1817" t="str" cm="1">
        <f t="array" ref="L1817">IFERROR(INDEX(tblConsorcios[Produto],MOD($J1817,ROWS(tblConsorcios[Produto]))+1),"")</f>
        <v>Imóvel IE150 – 240m</v>
      </c>
      <c r="M1817" s="20" cm="1">
        <f t="array" ref="M1817">IFERROR(INDEX(tblConsorcios[Valor da Carta (R$)],MOD($J1817,ROWS(tblConsorcios[Produto]))+1),"")</f>
        <v>150000</v>
      </c>
      <c r="N1817" s="2" cm="1">
        <f t="array" ref="N1817">IFERROR(INDEX(tblConsorcios[Prazo (meses)],MOD($J1817,ROWS(tblConsorcios[Produto]))+1),"")</f>
        <v>240</v>
      </c>
      <c r="O1817" s="20" cm="1">
        <f t="array" ref="O1817">IFERROR(INDEX(tblConsorcios[Parcela Mensal (R$)],MOD($J1817,ROWS(tblConsorcios[Produto]))+1),"")</f>
        <v>805</v>
      </c>
      <c r="P1817" s="20" t="str" cm="1">
        <f t="array" ref="P1817">IFERROR(INDEX(tblClientes[Dividendo Mensal (R$)],INT($J1817/ROWS(tblConsorcios[Produto]))+1),"")</f>
        <v/>
      </c>
      <c r="Q1817" s="20" t="str">
        <f t="shared" si="85"/>
        <v/>
      </c>
      <c r="R1817">
        <f t="shared" si="86"/>
        <v>0</v>
      </c>
    </row>
    <row r="1818" spans="10:18" x14ac:dyDescent="0.2">
      <c r="J1818">
        <f t="shared" si="84"/>
        <v>1816</v>
      </c>
      <c r="K1818" t="str" cm="1">
        <f t="array" ref="K1818">IFERROR(INDEX(tblClientes[Cliente],INT($J1818/ROWS(tblConsorcios[Produto]))+1),"")</f>
        <v/>
      </c>
      <c r="L1818" t="str" cm="1">
        <f t="array" ref="L1818">IFERROR(INDEX(tblConsorcios[Produto],MOD($J1818,ROWS(tblConsorcios[Produto]))+1),"")</f>
        <v>Imóvel IE150 – 220m</v>
      </c>
      <c r="M1818" s="20" cm="1">
        <f t="array" ref="M1818">IFERROR(INDEX(tblConsorcios[Valor da Carta (R$)],MOD($J1818,ROWS(tblConsorcios[Produto]))+1),"")</f>
        <v>150000</v>
      </c>
      <c r="N1818" s="2" cm="1">
        <f t="array" ref="N1818">IFERROR(INDEX(tblConsorcios[Prazo (meses)],MOD($J1818,ROWS(tblConsorcios[Produto]))+1),"")</f>
        <v>220</v>
      </c>
      <c r="O1818" s="20" cm="1">
        <f t="array" ref="O1818">IFERROR(INDEX(tblConsorcios[Parcela Mensal (R$)],MOD($J1818,ROWS(tblConsorcios[Produto]))+1),"")</f>
        <v>871.36</v>
      </c>
      <c r="P1818" s="20" t="str" cm="1">
        <f t="array" ref="P1818">IFERROR(INDEX(tblClientes[Dividendo Mensal (R$)],INT($J1818/ROWS(tblConsorcios[Produto]))+1),"")</f>
        <v/>
      </c>
      <c r="Q1818" s="20" t="str">
        <f t="shared" si="85"/>
        <v/>
      </c>
      <c r="R1818">
        <f t="shared" si="86"/>
        <v>0</v>
      </c>
    </row>
    <row r="1819" spans="10:18" x14ac:dyDescent="0.2">
      <c r="J1819">
        <f t="shared" si="84"/>
        <v>1817</v>
      </c>
      <c r="K1819" t="str" cm="1">
        <f t="array" ref="K1819">IFERROR(INDEX(tblClientes[Cliente],INT($J1819/ROWS(tblConsorcios[Produto]))+1),"")</f>
        <v/>
      </c>
      <c r="L1819" t="str" cm="1">
        <f t="array" ref="L1819">IFERROR(INDEX(tblConsorcios[Produto],MOD($J1819,ROWS(tblConsorcios[Produto]))+1),"")</f>
        <v>Imóvel IE150 – 200m</v>
      </c>
      <c r="M1819" s="20" cm="1">
        <f t="array" ref="M1819">IFERROR(INDEX(tblConsorcios[Valor da Carta (R$)],MOD($J1819,ROWS(tblConsorcios[Produto]))+1),"")</f>
        <v>150000</v>
      </c>
      <c r="N1819" s="2" cm="1">
        <f t="array" ref="N1819">IFERROR(INDEX(tblConsorcios[Prazo (meses)],MOD($J1819,ROWS(tblConsorcios[Produto]))+1),"")</f>
        <v>200</v>
      </c>
      <c r="O1819" s="20" cm="1">
        <f t="array" ref="O1819">IFERROR(INDEX(tblConsorcios[Parcela Mensal (R$)],MOD($J1819,ROWS(tblConsorcios[Produto]))+1),"")</f>
        <v>951</v>
      </c>
      <c r="P1819" s="20" t="str" cm="1">
        <f t="array" ref="P1819">IFERROR(INDEX(tblClientes[Dividendo Mensal (R$)],INT($J1819/ROWS(tblConsorcios[Produto]))+1),"")</f>
        <v/>
      </c>
      <c r="Q1819" s="20" t="str">
        <f t="shared" si="85"/>
        <v/>
      </c>
      <c r="R1819">
        <f t="shared" si="86"/>
        <v>0</v>
      </c>
    </row>
    <row r="1820" spans="10:18" x14ac:dyDescent="0.2">
      <c r="J1820">
        <f t="shared" si="84"/>
        <v>1818</v>
      </c>
      <c r="K1820" t="str" cm="1">
        <f t="array" ref="K1820">IFERROR(INDEX(tblClientes[Cliente],INT($J1820/ROWS(tblConsorcios[Produto]))+1),"")</f>
        <v/>
      </c>
      <c r="L1820" t="str" cm="1">
        <f t="array" ref="L1820">IFERROR(INDEX(tblConsorcios[Produto],MOD($J1820,ROWS(tblConsorcios[Produto]))+1),"")</f>
        <v>Imóvel IE140 – 240m</v>
      </c>
      <c r="M1820" s="20" cm="1">
        <f t="array" ref="M1820">IFERROR(INDEX(tblConsorcios[Valor da Carta (R$)],MOD($J1820,ROWS(tblConsorcios[Produto]))+1),"")</f>
        <v>140000</v>
      </c>
      <c r="N1820" s="2" cm="1">
        <f t="array" ref="N1820">IFERROR(INDEX(tblConsorcios[Prazo (meses)],MOD($J1820,ROWS(tblConsorcios[Produto]))+1),"")</f>
        <v>240</v>
      </c>
      <c r="O1820" s="20" cm="1">
        <f t="array" ref="O1820">IFERROR(INDEX(tblConsorcios[Parcela Mensal (R$)],MOD($J1820,ROWS(tblConsorcios[Produto]))+1),"")</f>
        <v>751.33</v>
      </c>
      <c r="P1820" s="20" t="str" cm="1">
        <f t="array" ref="P1820">IFERROR(INDEX(tblClientes[Dividendo Mensal (R$)],INT($J1820/ROWS(tblConsorcios[Produto]))+1),"")</f>
        <v/>
      </c>
      <c r="Q1820" s="20" t="str">
        <f t="shared" si="85"/>
        <v/>
      </c>
      <c r="R1820">
        <f t="shared" si="86"/>
        <v>0</v>
      </c>
    </row>
    <row r="1821" spans="10:18" x14ac:dyDescent="0.2">
      <c r="J1821">
        <f t="shared" si="84"/>
        <v>1819</v>
      </c>
      <c r="K1821" t="str" cm="1">
        <f t="array" ref="K1821">IFERROR(INDEX(tblClientes[Cliente],INT($J1821/ROWS(tblConsorcios[Produto]))+1),"")</f>
        <v/>
      </c>
      <c r="L1821" t="str" cm="1">
        <f t="array" ref="L1821">IFERROR(INDEX(tblConsorcios[Produto],MOD($J1821,ROWS(tblConsorcios[Produto]))+1),"")</f>
        <v>Imóvel IE140 – 220m</v>
      </c>
      <c r="M1821" s="20" cm="1">
        <f t="array" ref="M1821">IFERROR(INDEX(tblConsorcios[Valor da Carta (R$)],MOD($J1821,ROWS(tblConsorcios[Produto]))+1),"")</f>
        <v>140000</v>
      </c>
      <c r="N1821" s="2" cm="1">
        <f t="array" ref="N1821">IFERROR(INDEX(tblConsorcios[Prazo (meses)],MOD($J1821,ROWS(tblConsorcios[Produto]))+1),"")</f>
        <v>220</v>
      </c>
      <c r="O1821" s="20" cm="1">
        <f t="array" ref="O1821">IFERROR(INDEX(tblConsorcios[Parcela Mensal (R$)],MOD($J1821,ROWS(tblConsorcios[Produto]))+1),"")</f>
        <v>813.27</v>
      </c>
      <c r="P1821" s="20" t="str" cm="1">
        <f t="array" ref="P1821">IFERROR(INDEX(tblClientes[Dividendo Mensal (R$)],INT($J1821/ROWS(tblConsorcios[Produto]))+1),"")</f>
        <v/>
      </c>
      <c r="Q1821" s="20" t="str">
        <f t="shared" si="85"/>
        <v/>
      </c>
      <c r="R1821">
        <f t="shared" si="86"/>
        <v>0</v>
      </c>
    </row>
    <row r="1822" spans="10:18" x14ac:dyDescent="0.2">
      <c r="J1822">
        <f t="shared" si="84"/>
        <v>1820</v>
      </c>
      <c r="K1822" t="str" cm="1">
        <f t="array" ref="K1822">IFERROR(INDEX(tblClientes[Cliente],INT($J1822/ROWS(tblConsorcios[Produto]))+1),"")</f>
        <v/>
      </c>
      <c r="L1822" t="str" cm="1">
        <f t="array" ref="L1822">IFERROR(INDEX(tblConsorcios[Produto],MOD($J1822,ROWS(tblConsorcios[Produto]))+1),"")</f>
        <v>Imóvel IE140 – 200m</v>
      </c>
      <c r="M1822" s="20" cm="1">
        <f t="array" ref="M1822">IFERROR(INDEX(tblConsorcios[Valor da Carta (R$)],MOD($J1822,ROWS(tblConsorcios[Produto]))+1),"")</f>
        <v>140000</v>
      </c>
      <c r="N1822" s="2" cm="1">
        <f t="array" ref="N1822">IFERROR(INDEX(tblConsorcios[Prazo (meses)],MOD($J1822,ROWS(tblConsorcios[Produto]))+1),"")</f>
        <v>200</v>
      </c>
      <c r="O1822" s="20" cm="1">
        <f t="array" ref="O1822">IFERROR(INDEX(tblConsorcios[Parcela Mensal (R$)],MOD($J1822,ROWS(tblConsorcios[Produto]))+1),"")</f>
        <v>887.6</v>
      </c>
      <c r="P1822" s="20" t="str" cm="1">
        <f t="array" ref="P1822">IFERROR(INDEX(tblClientes[Dividendo Mensal (R$)],INT($J1822/ROWS(tblConsorcios[Produto]))+1),"")</f>
        <v/>
      </c>
      <c r="Q1822" s="20" t="str">
        <f t="shared" si="85"/>
        <v/>
      </c>
      <c r="R1822">
        <f t="shared" si="86"/>
        <v>0</v>
      </c>
    </row>
    <row r="1823" spans="10:18" x14ac:dyDescent="0.2">
      <c r="J1823">
        <f t="shared" si="84"/>
        <v>1821</v>
      </c>
      <c r="K1823" t="str" cm="1">
        <f t="array" ref="K1823">IFERROR(INDEX(tblClientes[Cliente],INT($J1823/ROWS(tblConsorcios[Produto]))+1),"")</f>
        <v/>
      </c>
      <c r="L1823" t="str" cm="1">
        <f t="array" ref="L1823">IFERROR(INDEX(tblConsorcios[Produto],MOD($J1823,ROWS(tblConsorcios[Produto]))+1),"")</f>
        <v>Imóvel IE130 – 240m</v>
      </c>
      <c r="M1823" s="20" cm="1">
        <f t="array" ref="M1823">IFERROR(INDEX(tblConsorcios[Valor da Carta (R$)],MOD($J1823,ROWS(tblConsorcios[Produto]))+1),"")</f>
        <v>130000</v>
      </c>
      <c r="N1823" s="2" cm="1">
        <f t="array" ref="N1823">IFERROR(INDEX(tblConsorcios[Prazo (meses)],MOD($J1823,ROWS(tblConsorcios[Produto]))+1),"")</f>
        <v>240</v>
      </c>
      <c r="O1823" s="20" cm="1">
        <f t="array" ref="O1823">IFERROR(INDEX(tblConsorcios[Parcela Mensal (R$)],MOD($J1823,ROWS(tblConsorcios[Produto]))+1),"")</f>
        <v>697.67</v>
      </c>
      <c r="P1823" s="20" t="str" cm="1">
        <f t="array" ref="P1823">IFERROR(INDEX(tblClientes[Dividendo Mensal (R$)],INT($J1823/ROWS(tblConsorcios[Produto]))+1),"")</f>
        <v/>
      </c>
      <c r="Q1823" s="20" t="str">
        <f t="shared" si="85"/>
        <v/>
      </c>
      <c r="R1823">
        <f t="shared" si="86"/>
        <v>0</v>
      </c>
    </row>
    <row r="1824" spans="10:18" x14ac:dyDescent="0.2">
      <c r="J1824">
        <f t="shared" si="84"/>
        <v>1822</v>
      </c>
      <c r="K1824" t="str" cm="1">
        <f t="array" ref="K1824">IFERROR(INDEX(tblClientes[Cliente],INT($J1824/ROWS(tblConsorcios[Produto]))+1),"")</f>
        <v/>
      </c>
      <c r="L1824" t="str" cm="1">
        <f t="array" ref="L1824">IFERROR(INDEX(tblConsorcios[Produto],MOD($J1824,ROWS(tblConsorcios[Produto]))+1),"")</f>
        <v>Imóvel IE130 – 220m</v>
      </c>
      <c r="M1824" s="20" cm="1">
        <f t="array" ref="M1824">IFERROR(INDEX(tblConsorcios[Valor da Carta (R$)],MOD($J1824,ROWS(tblConsorcios[Produto]))+1),"")</f>
        <v>130000</v>
      </c>
      <c r="N1824" s="2" cm="1">
        <f t="array" ref="N1824">IFERROR(INDEX(tblConsorcios[Prazo (meses)],MOD($J1824,ROWS(tblConsorcios[Produto]))+1),"")</f>
        <v>220</v>
      </c>
      <c r="O1824" s="20" cm="1">
        <f t="array" ref="O1824">IFERROR(INDEX(tblConsorcios[Parcela Mensal (R$)],MOD($J1824,ROWS(tblConsorcios[Produto]))+1),"")</f>
        <v>755.18</v>
      </c>
      <c r="P1824" s="20" t="str" cm="1">
        <f t="array" ref="P1824">IFERROR(INDEX(tblClientes[Dividendo Mensal (R$)],INT($J1824/ROWS(tblConsorcios[Produto]))+1),"")</f>
        <v/>
      </c>
      <c r="Q1824" s="20" t="str">
        <f t="shared" si="85"/>
        <v/>
      </c>
      <c r="R1824">
        <f t="shared" si="86"/>
        <v>0</v>
      </c>
    </row>
    <row r="1825" spans="10:18" x14ac:dyDescent="0.2">
      <c r="J1825">
        <f t="shared" si="84"/>
        <v>1823</v>
      </c>
      <c r="K1825" t="str" cm="1">
        <f t="array" ref="K1825">IFERROR(INDEX(tblClientes[Cliente],INT($J1825/ROWS(tblConsorcios[Produto]))+1),"")</f>
        <v/>
      </c>
      <c r="L1825" t="str" cm="1">
        <f t="array" ref="L1825">IFERROR(INDEX(tblConsorcios[Produto],MOD($J1825,ROWS(tblConsorcios[Produto]))+1),"")</f>
        <v>Imóvel IE130 – 200m</v>
      </c>
      <c r="M1825" s="20" cm="1">
        <f t="array" ref="M1825">IFERROR(INDEX(tblConsorcios[Valor da Carta (R$)],MOD($J1825,ROWS(tblConsorcios[Produto]))+1),"")</f>
        <v>130000</v>
      </c>
      <c r="N1825" s="2" cm="1">
        <f t="array" ref="N1825">IFERROR(INDEX(tblConsorcios[Prazo (meses)],MOD($J1825,ROWS(tblConsorcios[Produto]))+1),"")</f>
        <v>200</v>
      </c>
      <c r="O1825" s="20" cm="1">
        <f t="array" ref="O1825">IFERROR(INDEX(tblConsorcios[Parcela Mensal (R$)],MOD($J1825,ROWS(tblConsorcios[Produto]))+1),"")</f>
        <v>824.2</v>
      </c>
      <c r="P1825" s="20" t="str" cm="1">
        <f t="array" ref="P1825">IFERROR(INDEX(tblClientes[Dividendo Mensal (R$)],INT($J1825/ROWS(tblConsorcios[Produto]))+1),"")</f>
        <v/>
      </c>
      <c r="Q1825" s="20" t="str">
        <f t="shared" si="85"/>
        <v/>
      </c>
      <c r="R1825">
        <f t="shared" si="86"/>
        <v>0</v>
      </c>
    </row>
    <row r="1826" spans="10:18" x14ac:dyDescent="0.2">
      <c r="J1826">
        <f t="shared" si="84"/>
        <v>1824</v>
      </c>
      <c r="K1826" t="str" cm="1">
        <f t="array" ref="K1826">IFERROR(INDEX(tblClientes[Cliente],INT($J1826/ROWS(tblConsorcios[Produto]))+1),"")</f>
        <v/>
      </c>
      <c r="L1826" t="str" cm="1">
        <f t="array" ref="L1826">IFERROR(INDEX(tblConsorcios[Produto],MOD($J1826,ROWS(tblConsorcios[Produto]))+1),"")</f>
        <v>Imóvel IE120 – 240m</v>
      </c>
      <c r="M1826" s="20" cm="1">
        <f t="array" ref="M1826">IFERROR(INDEX(tblConsorcios[Valor da Carta (R$)],MOD($J1826,ROWS(tblConsorcios[Produto]))+1),"")</f>
        <v>120000</v>
      </c>
      <c r="N1826" s="2" cm="1">
        <f t="array" ref="N1826">IFERROR(INDEX(tblConsorcios[Prazo (meses)],MOD($J1826,ROWS(tblConsorcios[Produto]))+1),"")</f>
        <v>240</v>
      </c>
      <c r="O1826" s="20" cm="1">
        <f t="array" ref="O1826">IFERROR(INDEX(tblConsorcios[Parcela Mensal (R$)],MOD($J1826,ROWS(tblConsorcios[Produto]))+1),"")</f>
        <v>644</v>
      </c>
      <c r="P1826" s="20" t="str" cm="1">
        <f t="array" ref="P1826">IFERROR(INDEX(tblClientes[Dividendo Mensal (R$)],INT($J1826/ROWS(tblConsorcios[Produto]))+1),"")</f>
        <v/>
      </c>
      <c r="Q1826" s="20" t="str">
        <f t="shared" si="85"/>
        <v/>
      </c>
      <c r="R1826">
        <f t="shared" si="86"/>
        <v>0</v>
      </c>
    </row>
    <row r="1827" spans="10:18" x14ac:dyDescent="0.2">
      <c r="J1827">
        <f t="shared" si="84"/>
        <v>1825</v>
      </c>
      <c r="K1827" t="str" cm="1">
        <f t="array" ref="K1827">IFERROR(INDEX(tblClientes[Cliente],INT($J1827/ROWS(tblConsorcios[Produto]))+1),"")</f>
        <v/>
      </c>
      <c r="L1827" t="str" cm="1">
        <f t="array" ref="L1827">IFERROR(INDEX(tblConsorcios[Produto],MOD($J1827,ROWS(tblConsorcios[Produto]))+1),"")</f>
        <v>Imóvel IE120 – 220m</v>
      </c>
      <c r="M1827" s="20" cm="1">
        <f t="array" ref="M1827">IFERROR(INDEX(tblConsorcios[Valor da Carta (R$)],MOD($J1827,ROWS(tblConsorcios[Produto]))+1),"")</f>
        <v>120000</v>
      </c>
      <c r="N1827" s="2" cm="1">
        <f t="array" ref="N1827">IFERROR(INDEX(tblConsorcios[Prazo (meses)],MOD($J1827,ROWS(tblConsorcios[Produto]))+1),"")</f>
        <v>220</v>
      </c>
      <c r="O1827" s="20" cm="1">
        <f t="array" ref="O1827">IFERROR(INDEX(tblConsorcios[Parcela Mensal (R$)],MOD($J1827,ROWS(tblConsorcios[Produto]))+1),"")</f>
        <v>697.09</v>
      </c>
      <c r="P1827" s="20" t="str" cm="1">
        <f t="array" ref="P1827">IFERROR(INDEX(tblClientes[Dividendo Mensal (R$)],INT($J1827/ROWS(tblConsorcios[Produto]))+1),"")</f>
        <v/>
      </c>
      <c r="Q1827" s="20" t="str">
        <f t="shared" si="85"/>
        <v/>
      </c>
      <c r="R1827">
        <f t="shared" si="86"/>
        <v>0</v>
      </c>
    </row>
    <row r="1828" spans="10:18" x14ac:dyDescent="0.2">
      <c r="J1828">
        <f t="shared" si="84"/>
        <v>1826</v>
      </c>
      <c r="K1828" t="str" cm="1">
        <f t="array" ref="K1828">IFERROR(INDEX(tblClientes[Cliente],INT($J1828/ROWS(tblConsorcios[Produto]))+1),"")</f>
        <v/>
      </c>
      <c r="L1828" t="str" cm="1">
        <f t="array" ref="L1828">IFERROR(INDEX(tblConsorcios[Produto],MOD($J1828,ROWS(tblConsorcios[Produto]))+1),"")</f>
        <v>Imóvel IE120 – 200m</v>
      </c>
      <c r="M1828" s="20" cm="1">
        <f t="array" ref="M1828">IFERROR(INDEX(tblConsorcios[Valor da Carta (R$)],MOD($J1828,ROWS(tblConsorcios[Produto]))+1),"")</f>
        <v>120000</v>
      </c>
      <c r="N1828" s="2" cm="1">
        <f t="array" ref="N1828">IFERROR(INDEX(tblConsorcios[Prazo (meses)],MOD($J1828,ROWS(tblConsorcios[Produto]))+1),"")</f>
        <v>200</v>
      </c>
      <c r="O1828" s="20" cm="1">
        <f t="array" ref="O1828">IFERROR(INDEX(tblConsorcios[Parcela Mensal (R$)],MOD($J1828,ROWS(tblConsorcios[Produto]))+1),"")</f>
        <v>760.8</v>
      </c>
      <c r="P1828" s="20" t="str" cm="1">
        <f t="array" ref="P1828">IFERROR(INDEX(tblClientes[Dividendo Mensal (R$)],INT($J1828/ROWS(tblConsorcios[Produto]))+1),"")</f>
        <v/>
      </c>
      <c r="Q1828" s="20" t="str">
        <f t="shared" si="85"/>
        <v/>
      </c>
      <c r="R1828">
        <f t="shared" si="86"/>
        <v>0</v>
      </c>
    </row>
    <row r="1829" spans="10:18" x14ac:dyDescent="0.2">
      <c r="J1829">
        <f t="shared" si="84"/>
        <v>1827</v>
      </c>
      <c r="K1829" t="str" cm="1">
        <f t="array" ref="K1829">IFERROR(INDEX(tblClientes[Cliente],INT($J1829/ROWS(tblConsorcios[Produto]))+1),"")</f>
        <v/>
      </c>
      <c r="L1829" t="str" cm="1">
        <f t="array" ref="L1829">IFERROR(INDEX(tblConsorcios[Produto],MOD($J1829,ROWS(tblConsorcios[Produto]))+1),"")</f>
        <v>Imóvel IE600 – 240m</v>
      </c>
      <c r="M1829" s="20" cm="1">
        <f t="array" ref="M1829">IFERROR(INDEX(tblConsorcios[Valor da Carta (R$)],MOD($J1829,ROWS(tblConsorcios[Produto]))+1),"")</f>
        <v>600000</v>
      </c>
      <c r="N1829" s="2" cm="1">
        <f t="array" ref="N1829">IFERROR(INDEX(tblConsorcios[Prazo (meses)],MOD($J1829,ROWS(tblConsorcios[Produto]))+1),"")</f>
        <v>240</v>
      </c>
      <c r="O1829" s="20" cm="1">
        <f t="array" ref="O1829">IFERROR(INDEX(tblConsorcios[Parcela Mensal (R$)],MOD($J1829,ROWS(tblConsorcios[Produto]))+1),"")</f>
        <v>3220</v>
      </c>
      <c r="P1829" s="20" t="str" cm="1">
        <f t="array" ref="P1829">IFERROR(INDEX(tblClientes[Dividendo Mensal (R$)],INT($J1829/ROWS(tblConsorcios[Produto]))+1),"")</f>
        <v/>
      </c>
      <c r="Q1829" s="20" t="str">
        <f t="shared" si="85"/>
        <v/>
      </c>
      <c r="R1829">
        <f t="shared" si="86"/>
        <v>0</v>
      </c>
    </row>
    <row r="1830" spans="10:18" x14ac:dyDescent="0.2">
      <c r="J1830">
        <f t="shared" si="84"/>
        <v>1828</v>
      </c>
      <c r="K1830" t="str" cm="1">
        <f t="array" ref="K1830">IFERROR(INDEX(tblClientes[Cliente],INT($J1830/ROWS(tblConsorcios[Produto]))+1),"")</f>
        <v/>
      </c>
      <c r="L1830" t="str" cm="1">
        <f t="array" ref="L1830">IFERROR(INDEX(tblConsorcios[Produto],MOD($J1830,ROWS(tblConsorcios[Produto]))+1),"")</f>
        <v>Imóvel IE600 – 220m</v>
      </c>
      <c r="M1830" s="20" cm="1">
        <f t="array" ref="M1830">IFERROR(INDEX(tblConsorcios[Valor da Carta (R$)],MOD($J1830,ROWS(tblConsorcios[Produto]))+1),"")</f>
        <v>600000</v>
      </c>
      <c r="N1830" s="2" cm="1">
        <f t="array" ref="N1830">IFERROR(INDEX(tblConsorcios[Prazo (meses)],MOD($J1830,ROWS(tblConsorcios[Produto]))+1),"")</f>
        <v>220</v>
      </c>
      <c r="O1830" s="20" cm="1">
        <f t="array" ref="O1830">IFERROR(INDEX(tblConsorcios[Parcela Mensal (R$)],MOD($J1830,ROWS(tblConsorcios[Produto]))+1),"")</f>
        <v>3485.45</v>
      </c>
      <c r="P1830" s="20" t="str" cm="1">
        <f t="array" ref="P1830">IFERROR(INDEX(tblClientes[Dividendo Mensal (R$)],INT($J1830/ROWS(tblConsorcios[Produto]))+1),"")</f>
        <v/>
      </c>
      <c r="Q1830" s="20" t="str">
        <f t="shared" si="85"/>
        <v/>
      </c>
      <c r="R1830">
        <f t="shared" si="86"/>
        <v>0</v>
      </c>
    </row>
    <row r="1831" spans="10:18" x14ac:dyDescent="0.2">
      <c r="J1831">
        <f t="shared" si="84"/>
        <v>1829</v>
      </c>
      <c r="K1831" t="str" cm="1">
        <f t="array" ref="K1831">IFERROR(INDEX(tblClientes[Cliente],INT($J1831/ROWS(tblConsorcios[Produto]))+1),"")</f>
        <v/>
      </c>
      <c r="L1831" t="str" cm="1">
        <f t="array" ref="L1831">IFERROR(INDEX(tblConsorcios[Produto],MOD($J1831,ROWS(tblConsorcios[Produto]))+1),"")</f>
        <v>Imóvel IE600 – 200m</v>
      </c>
      <c r="M1831" s="20" cm="1">
        <f t="array" ref="M1831">IFERROR(INDEX(tblConsorcios[Valor da Carta (R$)],MOD($J1831,ROWS(tblConsorcios[Produto]))+1),"")</f>
        <v>600000</v>
      </c>
      <c r="N1831" s="2" cm="1">
        <f t="array" ref="N1831">IFERROR(INDEX(tblConsorcios[Prazo (meses)],MOD($J1831,ROWS(tblConsorcios[Produto]))+1),"")</f>
        <v>200</v>
      </c>
      <c r="O1831" s="20" cm="1">
        <f t="array" ref="O1831">IFERROR(INDEX(tblConsorcios[Parcela Mensal (R$)],MOD($J1831,ROWS(tblConsorcios[Produto]))+1),"")</f>
        <v>3804</v>
      </c>
      <c r="P1831" s="20" t="str" cm="1">
        <f t="array" ref="P1831">IFERROR(INDEX(tblClientes[Dividendo Mensal (R$)],INT($J1831/ROWS(tblConsorcios[Produto]))+1),"")</f>
        <v/>
      </c>
      <c r="Q1831" s="20" t="str">
        <f t="shared" si="85"/>
        <v/>
      </c>
      <c r="R1831">
        <f t="shared" si="86"/>
        <v>0</v>
      </c>
    </row>
    <row r="1832" spans="10:18" x14ac:dyDescent="0.2">
      <c r="J1832">
        <f t="shared" si="84"/>
        <v>1830</v>
      </c>
      <c r="K1832" t="str" cm="1">
        <f t="array" ref="K1832">IFERROR(INDEX(tblClientes[Cliente],INT($J1832/ROWS(tblConsorcios[Produto]))+1),"")</f>
        <v/>
      </c>
      <c r="L1832" t="str" cm="1">
        <f t="array" ref="L1832">IFERROR(INDEX(tblConsorcios[Produto],MOD($J1832,ROWS(tblConsorcios[Produto]))+1),"")</f>
        <v>Imóvel IE580 – 240m</v>
      </c>
      <c r="M1832" s="20" cm="1">
        <f t="array" ref="M1832">IFERROR(INDEX(tblConsorcios[Valor da Carta (R$)],MOD($J1832,ROWS(tblConsorcios[Produto]))+1),"")</f>
        <v>580000</v>
      </c>
      <c r="N1832" s="2" cm="1">
        <f t="array" ref="N1832">IFERROR(INDEX(tblConsorcios[Prazo (meses)],MOD($J1832,ROWS(tblConsorcios[Produto]))+1),"")</f>
        <v>240</v>
      </c>
      <c r="O1832" s="20" cm="1">
        <f t="array" ref="O1832">IFERROR(INDEX(tblConsorcios[Parcela Mensal (R$)],MOD($J1832,ROWS(tblConsorcios[Produto]))+1),"")</f>
        <v>3112.67</v>
      </c>
      <c r="P1832" s="20" t="str" cm="1">
        <f t="array" ref="P1832">IFERROR(INDEX(tblClientes[Dividendo Mensal (R$)],INT($J1832/ROWS(tblConsorcios[Produto]))+1),"")</f>
        <v/>
      </c>
      <c r="Q1832" s="20" t="str">
        <f t="shared" si="85"/>
        <v/>
      </c>
      <c r="R1832">
        <f t="shared" si="86"/>
        <v>0</v>
      </c>
    </row>
    <row r="1833" spans="10:18" x14ac:dyDescent="0.2">
      <c r="J1833">
        <f t="shared" si="84"/>
        <v>1831</v>
      </c>
      <c r="K1833" t="str" cm="1">
        <f t="array" ref="K1833">IFERROR(INDEX(tblClientes[Cliente],INT($J1833/ROWS(tblConsorcios[Produto]))+1),"")</f>
        <v/>
      </c>
      <c r="L1833" t="str" cm="1">
        <f t="array" ref="L1833">IFERROR(INDEX(tblConsorcios[Produto],MOD($J1833,ROWS(tblConsorcios[Produto]))+1),"")</f>
        <v>Imóvel IE580 – 220m</v>
      </c>
      <c r="M1833" s="20" cm="1">
        <f t="array" ref="M1833">IFERROR(INDEX(tblConsorcios[Valor da Carta (R$)],MOD($J1833,ROWS(tblConsorcios[Produto]))+1),"")</f>
        <v>580000</v>
      </c>
      <c r="N1833" s="2" cm="1">
        <f t="array" ref="N1833">IFERROR(INDEX(tblConsorcios[Prazo (meses)],MOD($J1833,ROWS(tblConsorcios[Produto]))+1),"")</f>
        <v>220</v>
      </c>
      <c r="O1833" s="20" cm="1">
        <f t="array" ref="O1833">IFERROR(INDEX(tblConsorcios[Parcela Mensal (R$)],MOD($J1833,ROWS(tblConsorcios[Produto]))+1),"")</f>
        <v>3369.27</v>
      </c>
      <c r="P1833" s="20" t="str" cm="1">
        <f t="array" ref="P1833">IFERROR(INDEX(tblClientes[Dividendo Mensal (R$)],INT($J1833/ROWS(tblConsorcios[Produto]))+1),"")</f>
        <v/>
      </c>
      <c r="Q1833" s="20" t="str">
        <f t="shared" si="85"/>
        <v/>
      </c>
      <c r="R1833">
        <f t="shared" si="86"/>
        <v>0</v>
      </c>
    </row>
    <row r="1834" spans="10:18" x14ac:dyDescent="0.2">
      <c r="J1834">
        <f t="shared" si="84"/>
        <v>1832</v>
      </c>
      <c r="K1834" t="str" cm="1">
        <f t="array" ref="K1834">IFERROR(INDEX(tblClientes[Cliente],INT($J1834/ROWS(tblConsorcios[Produto]))+1),"")</f>
        <v/>
      </c>
      <c r="L1834" t="str" cm="1">
        <f t="array" ref="L1834">IFERROR(INDEX(tblConsorcios[Produto],MOD($J1834,ROWS(tblConsorcios[Produto]))+1),"")</f>
        <v>Imóvel IE580 – 200m</v>
      </c>
      <c r="M1834" s="20" cm="1">
        <f t="array" ref="M1834">IFERROR(INDEX(tblConsorcios[Valor da Carta (R$)],MOD($J1834,ROWS(tblConsorcios[Produto]))+1),"")</f>
        <v>580000</v>
      </c>
      <c r="N1834" s="2" cm="1">
        <f t="array" ref="N1834">IFERROR(INDEX(tblConsorcios[Prazo (meses)],MOD($J1834,ROWS(tblConsorcios[Produto]))+1),"")</f>
        <v>200</v>
      </c>
      <c r="O1834" s="20" cm="1">
        <f t="array" ref="O1834">IFERROR(INDEX(tblConsorcios[Parcela Mensal (R$)],MOD($J1834,ROWS(tblConsorcios[Produto]))+1),"")</f>
        <v>3677.2</v>
      </c>
      <c r="P1834" s="20" t="str" cm="1">
        <f t="array" ref="P1834">IFERROR(INDEX(tblClientes[Dividendo Mensal (R$)],INT($J1834/ROWS(tblConsorcios[Produto]))+1),"")</f>
        <v/>
      </c>
      <c r="Q1834" s="20" t="str">
        <f t="shared" si="85"/>
        <v/>
      </c>
      <c r="R1834">
        <f t="shared" si="86"/>
        <v>0</v>
      </c>
    </row>
    <row r="1835" spans="10:18" x14ac:dyDescent="0.2">
      <c r="J1835">
        <f t="shared" si="84"/>
        <v>1833</v>
      </c>
      <c r="K1835" t="str" cm="1">
        <f t="array" ref="K1835">IFERROR(INDEX(tblClientes[Cliente],INT($J1835/ROWS(tblConsorcios[Produto]))+1),"")</f>
        <v/>
      </c>
      <c r="L1835" t="str" cm="1">
        <f t="array" ref="L1835">IFERROR(INDEX(tblConsorcios[Produto],MOD($J1835,ROWS(tblConsorcios[Produto]))+1),"")</f>
        <v>Imóvel IE550 – 240m</v>
      </c>
      <c r="M1835" s="20" cm="1">
        <f t="array" ref="M1835">IFERROR(INDEX(tblConsorcios[Valor da Carta (R$)],MOD($J1835,ROWS(tblConsorcios[Produto]))+1),"")</f>
        <v>550000</v>
      </c>
      <c r="N1835" s="2" cm="1">
        <f t="array" ref="N1835">IFERROR(INDEX(tblConsorcios[Prazo (meses)],MOD($J1835,ROWS(tblConsorcios[Produto]))+1),"")</f>
        <v>240</v>
      </c>
      <c r="O1835" s="20" cm="1">
        <f t="array" ref="O1835">IFERROR(INDEX(tblConsorcios[Parcela Mensal (R$)],MOD($J1835,ROWS(tblConsorcios[Produto]))+1),"")</f>
        <v>2951.67</v>
      </c>
      <c r="P1835" s="20" t="str" cm="1">
        <f t="array" ref="P1835">IFERROR(INDEX(tblClientes[Dividendo Mensal (R$)],INT($J1835/ROWS(tblConsorcios[Produto]))+1),"")</f>
        <v/>
      </c>
      <c r="Q1835" s="20" t="str">
        <f t="shared" si="85"/>
        <v/>
      </c>
      <c r="R1835">
        <f t="shared" si="86"/>
        <v>0</v>
      </c>
    </row>
    <row r="1836" spans="10:18" x14ac:dyDescent="0.2">
      <c r="J1836">
        <f t="shared" si="84"/>
        <v>1834</v>
      </c>
      <c r="K1836" t="str" cm="1">
        <f t="array" ref="K1836">IFERROR(INDEX(tblClientes[Cliente],INT($J1836/ROWS(tblConsorcios[Produto]))+1),"")</f>
        <v/>
      </c>
      <c r="L1836" t="str" cm="1">
        <f t="array" ref="L1836">IFERROR(INDEX(tblConsorcios[Produto],MOD($J1836,ROWS(tblConsorcios[Produto]))+1),"")</f>
        <v>Imóvel IE550 – 220m</v>
      </c>
      <c r="M1836" s="20" cm="1">
        <f t="array" ref="M1836">IFERROR(INDEX(tblConsorcios[Valor da Carta (R$)],MOD($J1836,ROWS(tblConsorcios[Produto]))+1),"")</f>
        <v>550000</v>
      </c>
      <c r="N1836" s="2" cm="1">
        <f t="array" ref="N1836">IFERROR(INDEX(tblConsorcios[Prazo (meses)],MOD($J1836,ROWS(tblConsorcios[Produto]))+1),"")</f>
        <v>220</v>
      </c>
      <c r="O1836" s="20" cm="1">
        <f t="array" ref="O1836">IFERROR(INDEX(tblConsorcios[Parcela Mensal (R$)],MOD($J1836,ROWS(tblConsorcios[Produto]))+1),"")</f>
        <v>3195</v>
      </c>
      <c r="P1836" s="20" t="str" cm="1">
        <f t="array" ref="P1836">IFERROR(INDEX(tblClientes[Dividendo Mensal (R$)],INT($J1836/ROWS(tblConsorcios[Produto]))+1),"")</f>
        <v/>
      </c>
      <c r="Q1836" s="20" t="str">
        <f t="shared" si="85"/>
        <v/>
      </c>
      <c r="R1836">
        <f t="shared" si="86"/>
        <v>0</v>
      </c>
    </row>
    <row r="1837" spans="10:18" x14ac:dyDescent="0.2">
      <c r="J1837">
        <f t="shared" si="84"/>
        <v>1835</v>
      </c>
      <c r="K1837" t="str" cm="1">
        <f t="array" ref="K1837">IFERROR(INDEX(tblClientes[Cliente],INT($J1837/ROWS(tblConsorcios[Produto]))+1),"")</f>
        <v/>
      </c>
      <c r="L1837" t="str" cm="1">
        <f t="array" ref="L1837">IFERROR(INDEX(tblConsorcios[Produto],MOD($J1837,ROWS(tblConsorcios[Produto]))+1),"")</f>
        <v>Imóvel IE550 – 200m</v>
      </c>
      <c r="M1837" s="20" cm="1">
        <f t="array" ref="M1837">IFERROR(INDEX(tblConsorcios[Valor da Carta (R$)],MOD($J1837,ROWS(tblConsorcios[Produto]))+1),"")</f>
        <v>550000</v>
      </c>
      <c r="N1837" s="2" cm="1">
        <f t="array" ref="N1837">IFERROR(INDEX(tblConsorcios[Prazo (meses)],MOD($J1837,ROWS(tblConsorcios[Produto]))+1),"")</f>
        <v>200</v>
      </c>
      <c r="O1837" s="20" cm="1">
        <f t="array" ref="O1837">IFERROR(INDEX(tblConsorcios[Parcela Mensal (R$)],MOD($J1837,ROWS(tblConsorcios[Produto]))+1),"")</f>
        <v>3487</v>
      </c>
      <c r="P1837" s="20" t="str" cm="1">
        <f t="array" ref="P1837">IFERROR(INDEX(tblClientes[Dividendo Mensal (R$)],INT($J1837/ROWS(tblConsorcios[Produto]))+1),"")</f>
        <v/>
      </c>
      <c r="Q1837" s="20" t="str">
        <f t="shared" si="85"/>
        <v/>
      </c>
      <c r="R1837">
        <f t="shared" si="86"/>
        <v>0</v>
      </c>
    </row>
    <row r="1838" spans="10:18" x14ac:dyDescent="0.2">
      <c r="J1838">
        <f t="shared" si="84"/>
        <v>1836</v>
      </c>
      <c r="K1838" t="str" cm="1">
        <f t="array" ref="K1838">IFERROR(INDEX(tblClientes[Cliente],INT($J1838/ROWS(tblConsorcios[Produto]))+1),"")</f>
        <v/>
      </c>
      <c r="L1838" t="str" cm="1">
        <f t="array" ref="L1838">IFERROR(INDEX(tblConsorcios[Produto],MOD($J1838,ROWS(tblConsorcios[Produto]))+1),"")</f>
        <v>Imóvel IE530 – 240m</v>
      </c>
      <c r="M1838" s="20" cm="1">
        <f t="array" ref="M1838">IFERROR(INDEX(tblConsorcios[Valor da Carta (R$)],MOD($J1838,ROWS(tblConsorcios[Produto]))+1),"")</f>
        <v>530000</v>
      </c>
      <c r="N1838" s="2" cm="1">
        <f t="array" ref="N1838">IFERROR(INDEX(tblConsorcios[Prazo (meses)],MOD($J1838,ROWS(tblConsorcios[Produto]))+1),"")</f>
        <v>240</v>
      </c>
      <c r="O1838" s="20" cm="1">
        <f t="array" ref="O1838">IFERROR(INDEX(tblConsorcios[Parcela Mensal (R$)],MOD($J1838,ROWS(tblConsorcios[Produto]))+1),"")</f>
        <v>2844.33</v>
      </c>
      <c r="P1838" s="20" t="str" cm="1">
        <f t="array" ref="P1838">IFERROR(INDEX(tblClientes[Dividendo Mensal (R$)],INT($J1838/ROWS(tblConsorcios[Produto]))+1),"")</f>
        <v/>
      </c>
      <c r="Q1838" s="20" t="str">
        <f t="shared" si="85"/>
        <v/>
      </c>
      <c r="R1838">
        <f t="shared" si="86"/>
        <v>0</v>
      </c>
    </row>
    <row r="1839" spans="10:18" x14ac:dyDescent="0.2">
      <c r="J1839">
        <f t="shared" si="84"/>
        <v>1837</v>
      </c>
      <c r="K1839" t="str" cm="1">
        <f t="array" ref="K1839">IFERROR(INDEX(tblClientes[Cliente],INT($J1839/ROWS(tblConsorcios[Produto]))+1),"")</f>
        <v/>
      </c>
      <c r="L1839" t="str" cm="1">
        <f t="array" ref="L1839">IFERROR(INDEX(tblConsorcios[Produto],MOD($J1839,ROWS(tblConsorcios[Produto]))+1),"")</f>
        <v>Imóvel IE530 – 220m</v>
      </c>
      <c r="M1839" s="20" cm="1">
        <f t="array" ref="M1839">IFERROR(INDEX(tblConsorcios[Valor da Carta (R$)],MOD($J1839,ROWS(tblConsorcios[Produto]))+1),"")</f>
        <v>530000</v>
      </c>
      <c r="N1839" s="2" cm="1">
        <f t="array" ref="N1839">IFERROR(INDEX(tblConsorcios[Prazo (meses)],MOD($J1839,ROWS(tblConsorcios[Produto]))+1),"")</f>
        <v>220</v>
      </c>
      <c r="O1839" s="20" cm="1">
        <f t="array" ref="O1839">IFERROR(INDEX(tblConsorcios[Parcela Mensal (R$)],MOD($J1839,ROWS(tblConsorcios[Produto]))+1),"")</f>
        <v>3078.82</v>
      </c>
      <c r="P1839" s="20" t="str" cm="1">
        <f t="array" ref="P1839">IFERROR(INDEX(tblClientes[Dividendo Mensal (R$)],INT($J1839/ROWS(tblConsorcios[Produto]))+1),"")</f>
        <v/>
      </c>
      <c r="Q1839" s="20" t="str">
        <f t="shared" si="85"/>
        <v/>
      </c>
      <c r="R1839">
        <f t="shared" si="86"/>
        <v>0</v>
      </c>
    </row>
    <row r="1840" spans="10:18" x14ac:dyDescent="0.2">
      <c r="J1840">
        <f t="shared" si="84"/>
        <v>1838</v>
      </c>
      <c r="K1840" t="str" cm="1">
        <f t="array" ref="K1840">IFERROR(INDEX(tblClientes[Cliente],INT($J1840/ROWS(tblConsorcios[Produto]))+1),"")</f>
        <v/>
      </c>
      <c r="L1840" t="str" cm="1">
        <f t="array" ref="L1840">IFERROR(INDEX(tblConsorcios[Produto],MOD($J1840,ROWS(tblConsorcios[Produto]))+1),"")</f>
        <v>Imóvel IE530 – 200m</v>
      </c>
      <c r="M1840" s="20" cm="1">
        <f t="array" ref="M1840">IFERROR(INDEX(tblConsorcios[Valor da Carta (R$)],MOD($J1840,ROWS(tblConsorcios[Produto]))+1),"")</f>
        <v>530000</v>
      </c>
      <c r="N1840" s="2" cm="1">
        <f t="array" ref="N1840">IFERROR(INDEX(tblConsorcios[Prazo (meses)],MOD($J1840,ROWS(tblConsorcios[Produto]))+1),"")</f>
        <v>200</v>
      </c>
      <c r="O1840" s="20" cm="1">
        <f t="array" ref="O1840">IFERROR(INDEX(tblConsorcios[Parcela Mensal (R$)],MOD($J1840,ROWS(tblConsorcios[Produto]))+1),"")</f>
        <v>3360.2</v>
      </c>
      <c r="P1840" s="20" t="str" cm="1">
        <f t="array" ref="P1840">IFERROR(INDEX(tblClientes[Dividendo Mensal (R$)],INT($J1840/ROWS(tblConsorcios[Produto]))+1),"")</f>
        <v/>
      </c>
      <c r="Q1840" s="20" t="str">
        <f t="shared" si="85"/>
        <v/>
      </c>
      <c r="R1840">
        <f t="shared" si="86"/>
        <v>0</v>
      </c>
    </row>
    <row r="1841" spans="10:18" x14ac:dyDescent="0.2">
      <c r="J1841">
        <f t="shared" si="84"/>
        <v>1839</v>
      </c>
      <c r="K1841" t="str" cm="1">
        <f t="array" ref="K1841">IFERROR(INDEX(tblClientes[Cliente],INT($J1841/ROWS(tblConsorcios[Produto]))+1),"")</f>
        <v/>
      </c>
      <c r="L1841" t="str" cm="1">
        <f t="array" ref="L1841">IFERROR(INDEX(tblConsorcios[Produto],MOD($J1841,ROWS(tblConsorcios[Produto]))+1),"")</f>
        <v>Imóvel IE500 – 240m</v>
      </c>
      <c r="M1841" s="20" cm="1">
        <f t="array" ref="M1841">IFERROR(INDEX(tblConsorcios[Valor da Carta (R$)],MOD($J1841,ROWS(tblConsorcios[Produto]))+1),"")</f>
        <v>500000</v>
      </c>
      <c r="N1841" s="2" cm="1">
        <f t="array" ref="N1841">IFERROR(INDEX(tblConsorcios[Prazo (meses)],MOD($J1841,ROWS(tblConsorcios[Produto]))+1),"")</f>
        <v>240</v>
      </c>
      <c r="O1841" s="20" cm="1">
        <f t="array" ref="O1841">IFERROR(INDEX(tblConsorcios[Parcela Mensal (R$)],MOD($J1841,ROWS(tblConsorcios[Produto]))+1),"")</f>
        <v>2683.33</v>
      </c>
      <c r="P1841" s="20" t="str" cm="1">
        <f t="array" ref="P1841">IFERROR(INDEX(tblClientes[Dividendo Mensal (R$)],INT($J1841/ROWS(tblConsorcios[Produto]))+1),"")</f>
        <v/>
      </c>
      <c r="Q1841" s="20" t="str">
        <f t="shared" si="85"/>
        <v/>
      </c>
      <c r="R1841">
        <f t="shared" si="86"/>
        <v>0</v>
      </c>
    </row>
    <row r="1842" spans="10:18" x14ac:dyDescent="0.2">
      <c r="J1842">
        <f t="shared" si="84"/>
        <v>1840</v>
      </c>
      <c r="K1842" t="str" cm="1">
        <f t="array" ref="K1842">IFERROR(INDEX(tblClientes[Cliente],INT($J1842/ROWS(tblConsorcios[Produto]))+1),"")</f>
        <v/>
      </c>
      <c r="L1842" t="str" cm="1">
        <f t="array" ref="L1842">IFERROR(INDEX(tblConsorcios[Produto],MOD($J1842,ROWS(tblConsorcios[Produto]))+1),"")</f>
        <v>Imóvel IE500 – 220m</v>
      </c>
      <c r="M1842" s="20" cm="1">
        <f t="array" ref="M1842">IFERROR(INDEX(tblConsorcios[Valor da Carta (R$)],MOD($J1842,ROWS(tblConsorcios[Produto]))+1),"")</f>
        <v>500000</v>
      </c>
      <c r="N1842" s="2" cm="1">
        <f t="array" ref="N1842">IFERROR(INDEX(tblConsorcios[Prazo (meses)],MOD($J1842,ROWS(tblConsorcios[Produto]))+1),"")</f>
        <v>220</v>
      </c>
      <c r="O1842" s="20" cm="1">
        <f t="array" ref="O1842">IFERROR(INDEX(tblConsorcios[Parcela Mensal (R$)],MOD($J1842,ROWS(tblConsorcios[Produto]))+1),"")</f>
        <v>2904.55</v>
      </c>
      <c r="P1842" s="20" t="str" cm="1">
        <f t="array" ref="P1842">IFERROR(INDEX(tblClientes[Dividendo Mensal (R$)],INT($J1842/ROWS(tblConsorcios[Produto]))+1),"")</f>
        <v/>
      </c>
      <c r="Q1842" s="20" t="str">
        <f t="shared" si="85"/>
        <v/>
      </c>
      <c r="R1842">
        <f t="shared" si="86"/>
        <v>0</v>
      </c>
    </row>
    <row r="1843" spans="10:18" x14ac:dyDescent="0.2">
      <c r="J1843">
        <f t="shared" si="84"/>
        <v>1841</v>
      </c>
      <c r="K1843" t="str" cm="1">
        <f t="array" ref="K1843">IFERROR(INDEX(tblClientes[Cliente],INT($J1843/ROWS(tblConsorcios[Produto]))+1),"")</f>
        <v/>
      </c>
      <c r="L1843" t="str" cm="1">
        <f t="array" ref="L1843">IFERROR(INDEX(tblConsorcios[Produto],MOD($J1843,ROWS(tblConsorcios[Produto]))+1),"")</f>
        <v>Imóvel IE500 – 200m</v>
      </c>
      <c r="M1843" s="20" cm="1">
        <f t="array" ref="M1843">IFERROR(INDEX(tblConsorcios[Valor da Carta (R$)],MOD($J1843,ROWS(tblConsorcios[Produto]))+1),"")</f>
        <v>500000</v>
      </c>
      <c r="N1843" s="2" cm="1">
        <f t="array" ref="N1843">IFERROR(INDEX(tblConsorcios[Prazo (meses)],MOD($J1843,ROWS(tblConsorcios[Produto]))+1),"")</f>
        <v>200</v>
      </c>
      <c r="O1843" s="20" cm="1">
        <f t="array" ref="O1843">IFERROR(INDEX(tblConsorcios[Parcela Mensal (R$)],MOD($J1843,ROWS(tblConsorcios[Produto]))+1),"")</f>
        <v>3170</v>
      </c>
      <c r="P1843" s="20" t="str" cm="1">
        <f t="array" ref="P1843">IFERROR(INDEX(tblClientes[Dividendo Mensal (R$)],INT($J1843/ROWS(tblConsorcios[Produto]))+1),"")</f>
        <v/>
      </c>
      <c r="Q1843" s="20" t="str">
        <f t="shared" si="85"/>
        <v/>
      </c>
      <c r="R1843">
        <f t="shared" si="86"/>
        <v>0</v>
      </c>
    </row>
    <row r="1844" spans="10:18" x14ac:dyDescent="0.2">
      <c r="J1844">
        <f t="shared" si="84"/>
        <v>1842</v>
      </c>
      <c r="K1844" t="str" cm="1">
        <f t="array" ref="K1844">IFERROR(INDEX(tblClientes[Cliente],INT($J1844/ROWS(tblConsorcios[Produto]))+1),"")</f>
        <v/>
      </c>
      <c r="L1844" t="str" cm="1">
        <f t="array" ref="L1844">IFERROR(INDEX(tblConsorcios[Produto],MOD($J1844,ROWS(tblConsorcios[Produto]))+1),"")</f>
        <v>Imóvel IE480 – 240m</v>
      </c>
      <c r="M1844" s="20" cm="1">
        <f t="array" ref="M1844">IFERROR(INDEX(tblConsorcios[Valor da Carta (R$)],MOD($J1844,ROWS(tblConsorcios[Produto]))+1),"")</f>
        <v>480000</v>
      </c>
      <c r="N1844" s="2" cm="1">
        <f t="array" ref="N1844">IFERROR(INDEX(tblConsorcios[Prazo (meses)],MOD($J1844,ROWS(tblConsorcios[Produto]))+1),"")</f>
        <v>240</v>
      </c>
      <c r="O1844" s="20" cm="1">
        <f t="array" ref="O1844">IFERROR(INDEX(tblConsorcios[Parcela Mensal (R$)],MOD($J1844,ROWS(tblConsorcios[Produto]))+1),"")</f>
        <v>2576</v>
      </c>
      <c r="P1844" s="20" t="str" cm="1">
        <f t="array" ref="P1844">IFERROR(INDEX(tblClientes[Dividendo Mensal (R$)],INT($J1844/ROWS(tblConsorcios[Produto]))+1),"")</f>
        <v/>
      </c>
      <c r="Q1844" s="20" t="str">
        <f t="shared" si="85"/>
        <v/>
      </c>
      <c r="R1844">
        <f t="shared" si="86"/>
        <v>0</v>
      </c>
    </row>
    <row r="1845" spans="10:18" x14ac:dyDescent="0.2">
      <c r="J1845">
        <f t="shared" si="84"/>
        <v>1843</v>
      </c>
      <c r="K1845" t="str" cm="1">
        <f t="array" ref="K1845">IFERROR(INDEX(tblClientes[Cliente],INT($J1845/ROWS(tblConsorcios[Produto]))+1),"")</f>
        <v/>
      </c>
      <c r="L1845" t="str" cm="1">
        <f t="array" ref="L1845">IFERROR(INDEX(tblConsorcios[Produto],MOD($J1845,ROWS(tblConsorcios[Produto]))+1),"")</f>
        <v>Imóvel IE480 – 220m</v>
      </c>
      <c r="M1845" s="20" cm="1">
        <f t="array" ref="M1845">IFERROR(INDEX(tblConsorcios[Valor da Carta (R$)],MOD($J1845,ROWS(tblConsorcios[Produto]))+1),"")</f>
        <v>480000</v>
      </c>
      <c r="N1845" s="2" cm="1">
        <f t="array" ref="N1845">IFERROR(INDEX(tblConsorcios[Prazo (meses)],MOD($J1845,ROWS(tblConsorcios[Produto]))+1),"")</f>
        <v>220</v>
      </c>
      <c r="O1845" s="20" cm="1">
        <f t="array" ref="O1845">IFERROR(INDEX(tblConsorcios[Parcela Mensal (R$)],MOD($J1845,ROWS(tblConsorcios[Produto]))+1),"")</f>
        <v>2788.36</v>
      </c>
      <c r="P1845" s="20" t="str" cm="1">
        <f t="array" ref="P1845">IFERROR(INDEX(tblClientes[Dividendo Mensal (R$)],INT($J1845/ROWS(tblConsorcios[Produto]))+1),"")</f>
        <v/>
      </c>
      <c r="Q1845" s="20" t="str">
        <f t="shared" si="85"/>
        <v/>
      </c>
      <c r="R1845">
        <f t="shared" si="86"/>
        <v>0</v>
      </c>
    </row>
    <row r="1846" spans="10:18" x14ac:dyDescent="0.2">
      <c r="J1846">
        <f t="shared" si="84"/>
        <v>1844</v>
      </c>
      <c r="K1846" t="str" cm="1">
        <f t="array" ref="K1846">IFERROR(INDEX(tblClientes[Cliente],INT($J1846/ROWS(tblConsorcios[Produto]))+1),"")</f>
        <v/>
      </c>
      <c r="L1846" t="str" cm="1">
        <f t="array" ref="L1846">IFERROR(INDEX(tblConsorcios[Produto],MOD($J1846,ROWS(tblConsorcios[Produto]))+1),"")</f>
        <v>Imóvel IE480 – 200m</v>
      </c>
      <c r="M1846" s="20" cm="1">
        <f t="array" ref="M1846">IFERROR(INDEX(tblConsorcios[Valor da Carta (R$)],MOD($J1846,ROWS(tblConsorcios[Produto]))+1),"")</f>
        <v>480000</v>
      </c>
      <c r="N1846" s="2" cm="1">
        <f t="array" ref="N1846">IFERROR(INDEX(tblConsorcios[Prazo (meses)],MOD($J1846,ROWS(tblConsorcios[Produto]))+1),"")</f>
        <v>200</v>
      </c>
      <c r="O1846" s="20" cm="1">
        <f t="array" ref="O1846">IFERROR(INDEX(tblConsorcios[Parcela Mensal (R$)],MOD($J1846,ROWS(tblConsorcios[Produto]))+1),"")</f>
        <v>3043.2</v>
      </c>
      <c r="P1846" s="20" t="str" cm="1">
        <f t="array" ref="P1846">IFERROR(INDEX(tblClientes[Dividendo Mensal (R$)],INT($J1846/ROWS(tblConsorcios[Produto]))+1),"")</f>
        <v/>
      </c>
      <c r="Q1846" s="20" t="str">
        <f t="shared" si="85"/>
        <v/>
      </c>
      <c r="R1846">
        <f t="shared" si="86"/>
        <v>0</v>
      </c>
    </row>
    <row r="1847" spans="10:18" x14ac:dyDescent="0.2">
      <c r="J1847">
        <f t="shared" si="84"/>
        <v>1845</v>
      </c>
      <c r="K1847" t="str" cm="1">
        <f t="array" ref="K1847">IFERROR(INDEX(tblClientes[Cliente],INT($J1847/ROWS(tblConsorcios[Produto]))+1),"")</f>
        <v/>
      </c>
      <c r="L1847" t="str" cm="1">
        <f t="array" ref="L1847">IFERROR(INDEX(tblConsorcios[Produto],MOD($J1847,ROWS(tblConsorcios[Produto]))+1),"")</f>
        <v>Imóvel IE450 – 240m</v>
      </c>
      <c r="M1847" s="20" cm="1">
        <f t="array" ref="M1847">IFERROR(INDEX(tblConsorcios[Valor da Carta (R$)],MOD($J1847,ROWS(tblConsorcios[Produto]))+1),"")</f>
        <v>450000</v>
      </c>
      <c r="N1847" s="2" cm="1">
        <f t="array" ref="N1847">IFERROR(INDEX(tblConsorcios[Prazo (meses)],MOD($J1847,ROWS(tblConsorcios[Produto]))+1),"")</f>
        <v>240</v>
      </c>
      <c r="O1847" s="20" cm="1">
        <f t="array" ref="O1847">IFERROR(INDEX(tblConsorcios[Parcela Mensal (R$)],MOD($J1847,ROWS(tblConsorcios[Produto]))+1),"")</f>
        <v>2415</v>
      </c>
      <c r="P1847" s="20" t="str" cm="1">
        <f t="array" ref="P1847">IFERROR(INDEX(tblClientes[Dividendo Mensal (R$)],INT($J1847/ROWS(tblConsorcios[Produto]))+1),"")</f>
        <v/>
      </c>
      <c r="Q1847" s="20" t="str">
        <f t="shared" si="85"/>
        <v/>
      </c>
      <c r="R1847">
        <f t="shared" si="86"/>
        <v>0</v>
      </c>
    </row>
    <row r="1848" spans="10:18" x14ac:dyDescent="0.2">
      <c r="J1848">
        <f t="shared" si="84"/>
        <v>1846</v>
      </c>
      <c r="K1848" t="str" cm="1">
        <f t="array" ref="K1848">IFERROR(INDEX(tblClientes[Cliente],INT($J1848/ROWS(tblConsorcios[Produto]))+1),"")</f>
        <v/>
      </c>
      <c r="L1848" t="str" cm="1">
        <f t="array" ref="L1848">IFERROR(INDEX(tblConsorcios[Produto],MOD($J1848,ROWS(tblConsorcios[Produto]))+1),"")</f>
        <v>Imóvel IE450 – 220m</v>
      </c>
      <c r="M1848" s="20" cm="1">
        <f t="array" ref="M1848">IFERROR(INDEX(tblConsorcios[Valor da Carta (R$)],MOD($J1848,ROWS(tblConsorcios[Produto]))+1),"")</f>
        <v>450000</v>
      </c>
      <c r="N1848" s="2" cm="1">
        <f t="array" ref="N1848">IFERROR(INDEX(tblConsorcios[Prazo (meses)],MOD($J1848,ROWS(tblConsorcios[Produto]))+1),"")</f>
        <v>220</v>
      </c>
      <c r="O1848" s="20" cm="1">
        <f t="array" ref="O1848">IFERROR(INDEX(tblConsorcios[Parcela Mensal (R$)],MOD($J1848,ROWS(tblConsorcios[Produto]))+1),"")</f>
        <v>2614.09</v>
      </c>
      <c r="P1848" s="20" t="str" cm="1">
        <f t="array" ref="P1848">IFERROR(INDEX(tblClientes[Dividendo Mensal (R$)],INT($J1848/ROWS(tblConsorcios[Produto]))+1),"")</f>
        <v/>
      </c>
      <c r="Q1848" s="20" t="str">
        <f t="shared" si="85"/>
        <v/>
      </c>
      <c r="R1848">
        <f t="shared" si="86"/>
        <v>0</v>
      </c>
    </row>
    <row r="1849" spans="10:18" x14ac:dyDescent="0.2">
      <c r="J1849">
        <f t="shared" si="84"/>
        <v>1847</v>
      </c>
      <c r="K1849" t="str" cm="1">
        <f t="array" ref="K1849">IFERROR(INDEX(tblClientes[Cliente],INT($J1849/ROWS(tblConsorcios[Produto]))+1),"")</f>
        <v/>
      </c>
      <c r="L1849" t="str" cm="1">
        <f t="array" ref="L1849">IFERROR(INDEX(tblConsorcios[Produto],MOD($J1849,ROWS(tblConsorcios[Produto]))+1),"")</f>
        <v>Imóvel IE450 – 200m</v>
      </c>
      <c r="M1849" s="20" cm="1">
        <f t="array" ref="M1849">IFERROR(INDEX(tblConsorcios[Valor da Carta (R$)],MOD($J1849,ROWS(tblConsorcios[Produto]))+1),"")</f>
        <v>450000</v>
      </c>
      <c r="N1849" s="2" cm="1">
        <f t="array" ref="N1849">IFERROR(INDEX(tblConsorcios[Prazo (meses)],MOD($J1849,ROWS(tblConsorcios[Produto]))+1),"")</f>
        <v>200</v>
      </c>
      <c r="O1849" s="20" cm="1">
        <f t="array" ref="O1849">IFERROR(INDEX(tblConsorcios[Parcela Mensal (R$)],MOD($J1849,ROWS(tblConsorcios[Produto]))+1),"")</f>
        <v>2853</v>
      </c>
      <c r="P1849" s="20" t="str" cm="1">
        <f t="array" ref="P1849">IFERROR(INDEX(tblClientes[Dividendo Mensal (R$)],INT($J1849/ROWS(tblConsorcios[Produto]))+1),"")</f>
        <v/>
      </c>
      <c r="Q1849" s="20" t="str">
        <f t="shared" si="85"/>
        <v/>
      </c>
      <c r="R1849">
        <f t="shared" si="86"/>
        <v>0</v>
      </c>
    </row>
    <row r="1850" spans="10:18" x14ac:dyDescent="0.2">
      <c r="J1850">
        <f t="shared" si="84"/>
        <v>1848</v>
      </c>
      <c r="K1850" t="str" cm="1">
        <f t="array" ref="K1850">IFERROR(INDEX(tblClientes[Cliente],INT($J1850/ROWS(tblConsorcios[Produto]))+1),"")</f>
        <v/>
      </c>
      <c r="L1850" t="str" cm="1">
        <f t="array" ref="L1850">IFERROR(INDEX(tblConsorcios[Produto],MOD($J1850,ROWS(tblConsorcios[Produto]))+1),"")</f>
        <v>Imóvel IE430 – 240m</v>
      </c>
      <c r="M1850" s="20" cm="1">
        <f t="array" ref="M1850">IFERROR(INDEX(tblConsorcios[Valor da Carta (R$)],MOD($J1850,ROWS(tblConsorcios[Produto]))+1),"")</f>
        <v>430000</v>
      </c>
      <c r="N1850" s="2" cm="1">
        <f t="array" ref="N1850">IFERROR(INDEX(tblConsorcios[Prazo (meses)],MOD($J1850,ROWS(tblConsorcios[Produto]))+1),"")</f>
        <v>240</v>
      </c>
      <c r="O1850" s="20" cm="1">
        <f t="array" ref="O1850">IFERROR(INDEX(tblConsorcios[Parcela Mensal (R$)],MOD($J1850,ROWS(tblConsorcios[Produto]))+1),"")</f>
        <v>2307.67</v>
      </c>
      <c r="P1850" s="20" t="str" cm="1">
        <f t="array" ref="P1850">IFERROR(INDEX(tblClientes[Dividendo Mensal (R$)],INT($J1850/ROWS(tblConsorcios[Produto]))+1),"")</f>
        <v/>
      </c>
      <c r="Q1850" s="20" t="str">
        <f t="shared" si="85"/>
        <v/>
      </c>
      <c r="R1850">
        <f t="shared" si="86"/>
        <v>0</v>
      </c>
    </row>
    <row r="1851" spans="10:18" x14ac:dyDescent="0.2">
      <c r="J1851">
        <f t="shared" si="84"/>
        <v>1849</v>
      </c>
      <c r="K1851" t="str" cm="1">
        <f t="array" ref="K1851">IFERROR(INDEX(tblClientes[Cliente],INT($J1851/ROWS(tblConsorcios[Produto]))+1),"")</f>
        <v/>
      </c>
      <c r="L1851" t="str" cm="1">
        <f t="array" ref="L1851">IFERROR(INDEX(tblConsorcios[Produto],MOD($J1851,ROWS(tblConsorcios[Produto]))+1),"")</f>
        <v>Imóvel IE430 – 220m</v>
      </c>
      <c r="M1851" s="20" cm="1">
        <f t="array" ref="M1851">IFERROR(INDEX(tblConsorcios[Valor da Carta (R$)],MOD($J1851,ROWS(tblConsorcios[Produto]))+1),"")</f>
        <v>430000</v>
      </c>
      <c r="N1851" s="2" cm="1">
        <f t="array" ref="N1851">IFERROR(INDEX(tblConsorcios[Prazo (meses)],MOD($J1851,ROWS(tblConsorcios[Produto]))+1),"")</f>
        <v>220</v>
      </c>
      <c r="O1851" s="20" cm="1">
        <f t="array" ref="O1851">IFERROR(INDEX(tblConsorcios[Parcela Mensal (R$)],MOD($J1851,ROWS(tblConsorcios[Produto]))+1),"")</f>
        <v>2497.91</v>
      </c>
      <c r="P1851" s="20" t="str" cm="1">
        <f t="array" ref="P1851">IFERROR(INDEX(tblClientes[Dividendo Mensal (R$)],INT($J1851/ROWS(tblConsorcios[Produto]))+1),"")</f>
        <v/>
      </c>
      <c r="Q1851" s="20" t="str">
        <f t="shared" si="85"/>
        <v/>
      </c>
      <c r="R1851">
        <f t="shared" si="86"/>
        <v>0</v>
      </c>
    </row>
    <row r="1852" spans="10:18" x14ac:dyDescent="0.2">
      <c r="J1852">
        <f t="shared" si="84"/>
        <v>1850</v>
      </c>
      <c r="K1852" t="str" cm="1">
        <f t="array" ref="K1852">IFERROR(INDEX(tblClientes[Cliente],INT($J1852/ROWS(tblConsorcios[Produto]))+1),"")</f>
        <v/>
      </c>
      <c r="L1852" t="str" cm="1">
        <f t="array" ref="L1852">IFERROR(INDEX(tblConsorcios[Produto],MOD($J1852,ROWS(tblConsorcios[Produto]))+1),"")</f>
        <v>Imóvel IE430 – 200m</v>
      </c>
      <c r="M1852" s="20" cm="1">
        <f t="array" ref="M1852">IFERROR(INDEX(tblConsorcios[Valor da Carta (R$)],MOD($J1852,ROWS(tblConsorcios[Produto]))+1),"")</f>
        <v>430000</v>
      </c>
      <c r="N1852" s="2" cm="1">
        <f t="array" ref="N1852">IFERROR(INDEX(tblConsorcios[Prazo (meses)],MOD($J1852,ROWS(tblConsorcios[Produto]))+1),"")</f>
        <v>200</v>
      </c>
      <c r="O1852" s="20" cm="1">
        <f t="array" ref="O1852">IFERROR(INDEX(tblConsorcios[Parcela Mensal (R$)],MOD($J1852,ROWS(tblConsorcios[Produto]))+1),"")</f>
        <v>2726.2</v>
      </c>
      <c r="P1852" s="20" t="str" cm="1">
        <f t="array" ref="P1852">IFERROR(INDEX(tblClientes[Dividendo Mensal (R$)],INT($J1852/ROWS(tblConsorcios[Produto]))+1),"")</f>
        <v/>
      </c>
      <c r="Q1852" s="20" t="str">
        <f t="shared" si="85"/>
        <v/>
      </c>
      <c r="R1852">
        <f t="shared" si="86"/>
        <v>0</v>
      </c>
    </row>
    <row r="1853" spans="10:18" x14ac:dyDescent="0.2">
      <c r="J1853">
        <f t="shared" si="84"/>
        <v>1851</v>
      </c>
      <c r="K1853" t="str" cm="1">
        <f t="array" ref="K1853">IFERROR(INDEX(tblClientes[Cliente],INT($J1853/ROWS(tblConsorcios[Produto]))+1),"")</f>
        <v/>
      </c>
      <c r="L1853" t="str" cm="1">
        <f t="array" ref="L1853">IFERROR(INDEX(tblConsorcios[Produto],MOD($J1853,ROWS(tblConsorcios[Produto]))+1),"")</f>
        <v>Imóvel IE400 – 240m</v>
      </c>
      <c r="M1853" s="20" cm="1">
        <f t="array" ref="M1853">IFERROR(INDEX(tblConsorcios[Valor da Carta (R$)],MOD($J1853,ROWS(tblConsorcios[Produto]))+1),"")</f>
        <v>400000</v>
      </c>
      <c r="N1853" s="2" cm="1">
        <f t="array" ref="N1853">IFERROR(INDEX(tblConsorcios[Prazo (meses)],MOD($J1853,ROWS(tblConsorcios[Produto]))+1),"")</f>
        <v>240</v>
      </c>
      <c r="O1853" s="20" cm="1">
        <f t="array" ref="O1853">IFERROR(INDEX(tblConsorcios[Parcela Mensal (R$)],MOD($J1853,ROWS(tblConsorcios[Produto]))+1),"")</f>
        <v>2146.67</v>
      </c>
      <c r="P1853" s="20" t="str" cm="1">
        <f t="array" ref="P1853">IFERROR(INDEX(tblClientes[Dividendo Mensal (R$)],INT($J1853/ROWS(tblConsorcios[Produto]))+1),"")</f>
        <v/>
      </c>
      <c r="Q1853" s="20" t="str">
        <f t="shared" si="85"/>
        <v/>
      </c>
      <c r="R1853">
        <f t="shared" si="86"/>
        <v>0</v>
      </c>
    </row>
    <row r="1854" spans="10:18" x14ac:dyDescent="0.2">
      <c r="J1854">
        <f t="shared" si="84"/>
        <v>1852</v>
      </c>
      <c r="K1854" t="str" cm="1">
        <f t="array" ref="K1854">IFERROR(INDEX(tblClientes[Cliente],INT($J1854/ROWS(tblConsorcios[Produto]))+1),"")</f>
        <v/>
      </c>
      <c r="L1854" t="str" cm="1">
        <f t="array" ref="L1854">IFERROR(INDEX(tblConsorcios[Produto],MOD($J1854,ROWS(tblConsorcios[Produto]))+1),"")</f>
        <v>Imóvel IE400 – 220m</v>
      </c>
      <c r="M1854" s="20" cm="1">
        <f t="array" ref="M1854">IFERROR(INDEX(tblConsorcios[Valor da Carta (R$)],MOD($J1854,ROWS(tblConsorcios[Produto]))+1),"")</f>
        <v>400000</v>
      </c>
      <c r="N1854" s="2" cm="1">
        <f t="array" ref="N1854">IFERROR(INDEX(tblConsorcios[Prazo (meses)],MOD($J1854,ROWS(tblConsorcios[Produto]))+1),"")</f>
        <v>220</v>
      </c>
      <c r="O1854" s="20" cm="1">
        <f t="array" ref="O1854">IFERROR(INDEX(tblConsorcios[Parcela Mensal (R$)],MOD($J1854,ROWS(tblConsorcios[Produto]))+1),"")</f>
        <v>2323.64</v>
      </c>
      <c r="P1854" s="20" t="str" cm="1">
        <f t="array" ref="P1854">IFERROR(INDEX(tblClientes[Dividendo Mensal (R$)],INT($J1854/ROWS(tblConsorcios[Produto]))+1),"")</f>
        <v/>
      </c>
      <c r="Q1854" s="20" t="str">
        <f t="shared" si="85"/>
        <v/>
      </c>
      <c r="R1854">
        <f t="shared" si="86"/>
        <v>0</v>
      </c>
    </row>
    <row r="1855" spans="10:18" x14ac:dyDescent="0.2">
      <c r="J1855">
        <f t="shared" si="84"/>
        <v>1853</v>
      </c>
      <c r="K1855" t="str" cm="1">
        <f t="array" ref="K1855">IFERROR(INDEX(tblClientes[Cliente],INT($J1855/ROWS(tblConsorcios[Produto]))+1),"")</f>
        <v/>
      </c>
      <c r="L1855" t="str" cm="1">
        <f t="array" ref="L1855">IFERROR(INDEX(tblConsorcios[Produto],MOD($J1855,ROWS(tblConsorcios[Produto]))+1),"")</f>
        <v>Imóvel IE400 – 200m</v>
      </c>
      <c r="M1855" s="20" cm="1">
        <f t="array" ref="M1855">IFERROR(INDEX(tblConsorcios[Valor da Carta (R$)],MOD($J1855,ROWS(tblConsorcios[Produto]))+1),"")</f>
        <v>400000</v>
      </c>
      <c r="N1855" s="2" cm="1">
        <f t="array" ref="N1855">IFERROR(INDEX(tblConsorcios[Prazo (meses)],MOD($J1855,ROWS(tblConsorcios[Produto]))+1),"")</f>
        <v>200</v>
      </c>
      <c r="O1855" s="20" cm="1">
        <f t="array" ref="O1855">IFERROR(INDEX(tblConsorcios[Parcela Mensal (R$)],MOD($J1855,ROWS(tblConsorcios[Produto]))+1),"")</f>
        <v>2536</v>
      </c>
      <c r="P1855" s="20" t="str" cm="1">
        <f t="array" ref="P1855">IFERROR(INDEX(tblClientes[Dividendo Mensal (R$)],INT($J1855/ROWS(tblConsorcios[Produto]))+1),"")</f>
        <v/>
      </c>
      <c r="Q1855" s="20" t="str">
        <f t="shared" si="85"/>
        <v/>
      </c>
      <c r="R1855">
        <f t="shared" si="86"/>
        <v>0</v>
      </c>
    </row>
    <row r="1856" spans="10:18" x14ac:dyDescent="0.2">
      <c r="J1856">
        <f t="shared" si="84"/>
        <v>1854</v>
      </c>
      <c r="K1856" t="str" cm="1">
        <f t="array" ref="K1856">IFERROR(INDEX(tblClientes[Cliente],INT($J1856/ROWS(tblConsorcios[Produto]))+1),"")</f>
        <v/>
      </c>
      <c r="L1856" t="str" cm="1">
        <f t="array" ref="L1856">IFERROR(INDEX(tblConsorcios[Produto],MOD($J1856,ROWS(tblConsorcios[Produto]))+1),"")</f>
        <v>Imóvel IE380 – 240m</v>
      </c>
      <c r="M1856" s="20" cm="1">
        <f t="array" ref="M1856">IFERROR(INDEX(tblConsorcios[Valor da Carta (R$)],MOD($J1856,ROWS(tblConsorcios[Produto]))+1),"")</f>
        <v>380000</v>
      </c>
      <c r="N1856" s="2" cm="1">
        <f t="array" ref="N1856">IFERROR(INDEX(tblConsorcios[Prazo (meses)],MOD($J1856,ROWS(tblConsorcios[Produto]))+1),"")</f>
        <v>240</v>
      </c>
      <c r="O1856" s="20" cm="1">
        <f t="array" ref="O1856">IFERROR(INDEX(tblConsorcios[Parcela Mensal (R$)],MOD($J1856,ROWS(tblConsorcios[Produto]))+1),"")</f>
        <v>2039.33</v>
      </c>
      <c r="P1856" s="20" t="str" cm="1">
        <f t="array" ref="P1856">IFERROR(INDEX(tblClientes[Dividendo Mensal (R$)],INT($J1856/ROWS(tblConsorcios[Produto]))+1),"")</f>
        <v/>
      </c>
      <c r="Q1856" s="20" t="str">
        <f t="shared" si="85"/>
        <v/>
      </c>
      <c r="R1856">
        <f t="shared" si="86"/>
        <v>0</v>
      </c>
    </row>
    <row r="1857" spans="10:18" x14ac:dyDescent="0.2">
      <c r="J1857">
        <f t="shared" si="84"/>
        <v>1855</v>
      </c>
      <c r="K1857" t="str" cm="1">
        <f t="array" ref="K1857">IFERROR(INDEX(tblClientes[Cliente],INT($J1857/ROWS(tblConsorcios[Produto]))+1),"")</f>
        <v/>
      </c>
      <c r="L1857" t="str" cm="1">
        <f t="array" ref="L1857">IFERROR(INDEX(tblConsorcios[Produto],MOD($J1857,ROWS(tblConsorcios[Produto]))+1),"")</f>
        <v>Imóvel IE380 – 220m</v>
      </c>
      <c r="M1857" s="20" cm="1">
        <f t="array" ref="M1857">IFERROR(INDEX(tblConsorcios[Valor da Carta (R$)],MOD($J1857,ROWS(tblConsorcios[Produto]))+1),"")</f>
        <v>380000</v>
      </c>
      <c r="N1857" s="2" cm="1">
        <f t="array" ref="N1857">IFERROR(INDEX(tblConsorcios[Prazo (meses)],MOD($J1857,ROWS(tblConsorcios[Produto]))+1),"")</f>
        <v>220</v>
      </c>
      <c r="O1857" s="20" cm="1">
        <f t="array" ref="O1857">IFERROR(INDEX(tblConsorcios[Parcela Mensal (R$)],MOD($J1857,ROWS(tblConsorcios[Produto]))+1),"")</f>
        <v>2207.4499999999998</v>
      </c>
      <c r="P1857" s="20" t="str" cm="1">
        <f t="array" ref="P1857">IFERROR(INDEX(tblClientes[Dividendo Mensal (R$)],INT($J1857/ROWS(tblConsorcios[Produto]))+1),"")</f>
        <v/>
      </c>
      <c r="Q1857" s="20" t="str">
        <f t="shared" si="85"/>
        <v/>
      </c>
      <c r="R1857">
        <f t="shared" si="86"/>
        <v>0</v>
      </c>
    </row>
    <row r="1858" spans="10:18" x14ac:dyDescent="0.2">
      <c r="J1858">
        <f t="shared" si="84"/>
        <v>1856</v>
      </c>
      <c r="K1858" t="str" cm="1">
        <f t="array" ref="K1858">IFERROR(INDEX(tblClientes[Cliente],INT($J1858/ROWS(tblConsorcios[Produto]))+1),"")</f>
        <v/>
      </c>
      <c r="L1858" t="str" cm="1">
        <f t="array" ref="L1858">IFERROR(INDEX(tblConsorcios[Produto],MOD($J1858,ROWS(tblConsorcios[Produto]))+1),"")</f>
        <v>Imóvel IE380 – 200m</v>
      </c>
      <c r="M1858" s="20" cm="1">
        <f t="array" ref="M1858">IFERROR(INDEX(tblConsorcios[Valor da Carta (R$)],MOD($J1858,ROWS(tblConsorcios[Produto]))+1),"")</f>
        <v>380000</v>
      </c>
      <c r="N1858" s="2" cm="1">
        <f t="array" ref="N1858">IFERROR(INDEX(tblConsorcios[Prazo (meses)],MOD($J1858,ROWS(tblConsorcios[Produto]))+1),"")</f>
        <v>200</v>
      </c>
      <c r="O1858" s="20" cm="1">
        <f t="array" ref="O1858">IFERROR(INDEX(tblConsorcios[Parcela Mensal (R$)],MOD($J1858,ROWS(tblConsorcios[Produto]))+1),"")</f>
        <v>2409.1999999999998</v>
      </c>
      <c r="P1858" s="20" t="str" cm="1">
        <f t="array" ref="P1858">IFERROR(INDEX(tblClientes[Dividendo Mensal (R$)],INT($J1858/ROWS(tblConsorcios[Produto]))+1),"")</f>
        <v/>
      </c>
      <c r="Q1858" s="20" t="str">
        <f t="shared" si="85"/>
        <v/>
      </c>
      <c r="R1858">
        <f t="shared" si="86"/>
        <v>0</v>
      </c>
    </row>
    <row r="1859" spans="10:18" x14ac:dyDescent="0.2">
      <c r="J1859">
        <f t="shared" ref="J1859:J1922" si="87">ROW()-2</f>
        <v>1857</v>
      </c>
      <c r="K1859" t="str" cm="1">
        <f t="array" ref="K1859">IFERROR(INDEX(tblClientes[Cliente],INT($J1859/ROWS(tblConsorcios[Produto]))+1),"")</f>
        <v/>
      </c>
      <c r="L1859" t="str" cm="1">
        <f t="array" ref="L1859">IFERROR(INDEX(tblConsorcios[Produto],MOD($J1859,ROWS(tblConsorcios[Produto]))+1),"")</f>
        <v>Imóvel IE350 – 240m</v>
      </c>
      <c r="M1859" s="20" cm="1">
        <f t="array" ref="M1859">IFERROR(INDEX(tblConsorcios[Valor da Carta (R$)],MOD($J1859,ROWS(tblConsorcios[Produto]))+1),"")</f>
        <v>350000</v>
      </c>
      <c r="N1859" s="2" cm="1">
        <f t="array" ref="N1859">IFERROR(INDEX(tblConsorcios[Prazo (meses)],MOD($J1859,ROWS(tblConsorcios[Produto]))+1),"")</f>
        <v>240</v>
      </c>
      <c r="O1859" s="20" cm="1">
        <f t="array" ref="O1859">IFERROR(INDEX(tblConsorcios[Parcela Mensal (R$)],MOD($J1859,ROWS(tblConsorcios[Produto]))+1),"")</f>
        <v>1878.33</v>
      </c>
      <c r="P1859" s="20" t="str" cm="1">
        <f t="array" ref="P1859">IFERROR(INDEX(tblClientes[Dividendo Mensal (R$)],INT($J1859/ROWS(tblConsorcios[Produto]))+1),"")</f>
        <v/>
      </c>
      <c r="Q1859" s="20" t="str">
        <f t="shared" ref="Q1859:Q1922" si="88">IF(AND(ISNUMBER(O1859),ISNUMBER(P1859)),P1859-O1859,"")</f>
        <v/>
      </c>
      <c r="R1859">
        <f t="shared" ref="R1859:R1922" si="89">IF(AND(ISNUMBER(O1859),ISNUMBER(P1859),O1859&lt;=P1859),1,0)</f>
        <v>0</v>
      </c>
    </row>
    <row r="1860" spans="10:18" x14ac:dyDescent="0.2">
      <c r="J1860">
        <f t="shared" si="87"/>
        <v>1858</v>
      </c>
      <c r="K1860" t="str" cm="1">
        <f t="array" ref="K1860">IFERROR(INDEX(tblClientes[Cliente],INT($J1860/ROWS(tblConsorcios[Produto]))+1),"")</f>
        <v/>
      </c>
      <c r="L1860" t="str" cm="1">
        <f t="array" ref="L1860">IFERROR(INDEX(tblConsorcios[Produto],MOD($J1860,ROWS(tblConsorcios[Produto]))+1),"")</f>
        <v>Imóvel IE350 – 220m</v>
      </c>
      <c r="M1860" s="20" cm="1">
        <f t="array" ref="M1860">IFERROR(INDEX(tblConsorcios[Valor da Carta (R$)],MOD($J1860,ROWS(tblConsorcios[Produto]))+1),"")</f>
        <v>350000</v>
      </c>
      <c r="N1860" s="2" cm="1">
        <f t="array" ref="N1860">IFERROR(INDEX(tblConsorcios[Prazo (meses)],MOD($J1860,ROWS(tblConsorcios[Produto]))+1),"")</f>
        <v>220</v>
      </c>
      <c r="O1860" s="20" cm="1">
        <f t="array" ref="O1860">IFERROR(INDEX(tblConsorcios[Parcela Mensal (R$)],MOD($J1860,ROWS(tblConsorcios[Produto]))+1),"")</f>
        <v>2033.18</v>
      </c>
      <c r="P1860" s="20" t="str" cm="1">
        <f t="array" ref="P1860">IFERROR(INDEX(tblClientes[Dividendo Mensal (R$)],INT($J1860/ROWS(tblConsorcios[Produto]))+1),"")</f>
        <v/>
      </c>
      <c r="Q1860" s="20" t="str">
        <f t="shared" si="88"/>
        <v/>
      </c>
      <c r="R1860">
        <f t="shared" si="89"/>
        <v>0</v>
      </c>
    </row>
    <row r="1861" spans="10:18" x14ac:dyDescent="0.2">
      <c r="J1861">
        <f t="shared" si="87"/>
        <v>1859</v>
      </c>
      <c r="K1861" t="str" cm="1">
        <f t="array" ref="K1861">IFERROR(INDEX(tblClientes[Cliente],INT($J1861/ROWS(tblConsorcios[Produto]))+1),"")</f>
        <v/>
      </c>
      <c r="L1861" t="str" cm="1">
        <f t="array" ref="L1861">IFERROR(INDEX(tblConsorcios[Produto],MOD($J1861,ROWS(tblConsorcios[Produto]))+1),"")</f>
        <v>Imóvel IE350 – 200m</v>
      </c>
      <c r="M1861" s="20" cm="1">
        <f t="array" ref="M1861">IFERROR(INDEX(tblConsorcios[Valor da Carta (R$)],MOD($J1861,ROWS(tblConsorcios[Produto]))+1),"")</f>
        <v>350000</v>
      </c>
      <c r="N1861" s="2" cm="1">
        <f t="array" ref="N1861">IFERROR(INDEX(tblConsorcios[Prazo (meses)],MOD($J1861,ROWS(tblConsorcios[Produto]))+1),"")</f>
        <v>200</v>
      </c>
      <c r="O1861" s="20" cm="1">
        <f t="array" ref="O1861">IFERROR(INDEX(tblConsorcios[Parcela Mensal (R$)],MOD($J1861,ROWS(tblConsorcios[Produto]))+1),"")</f>
        <v>2219</v>
      </c>
      <c r="P1861" s="20" t="str" cm="1">
        <f t="array" ref="P1861">IFERROR(INDEX(tblClientes[Dividendo Mensal (R$)],INT($J1861/ROWS(tblConsorcios[Produto]))+1),"")</f>
        <v/>
      </c>
      <c r="Q1861" s="20" t="str">
        <f t="shared" si="88"/>
        <v/>
      </c>
      <c r="R1861">
        <f t="shared" si="89"/>
        <v>0</v>
      </c>
    </row>
    <row r="1862" spans="10:18" x14ac:dyDescent="0.2">
      <c r="J1862">
        <f t="shared" si="87"/>
        <v>1860</v>
      </c>
      <c r="K1862" t="str" cm="1">
        <f t="array" ref="K1862">IFERROR(INDEX(tblClientes[Cliente],INT($J1862/ROWS(tblConsorcios[Produto]))+1),"")</f>
        <v/>
      </c>
      <c r="L1862" t="str" cm="1">
        <f t="array" ref="L1862">IFERROR(INDEX(tblConsorcios[Produto],MOD($J1862,ROWS(tblConsorcios[Produto]))+1),"")</f>
        <v>Imóvel IE330 – 240m</v>
      </c>
      <c r="M1862" s="20" cm="1">
        <f t="array" ref="M1862">IFERROR(INDEX(tblConsorcios[Valor da Carta (R$)],MOD($J1862,ROWS(tblConsorcios[Produto]))+1),"")</f>
        <v>330000</v>
      </c>
      <c r="N1862" s="2" cm="1">
        <f t="array" ref="N1862">IFERROR(INDEX(tblConsorcios[Prazo (meses)],MOD($J1862,ROWS(tblConsorcios[Produto]))+1),"")</f>
        <v>240</v>
      </c>
      <c r="O1862" s="20" cm="1">
        <f t="array" ref="O1862">IFERROR(INDEX(tblConsorcios[Parcela Mensal (R$)],MOD($J1862,ROWS(tblConsorcios[Produto]))+1),"")</f>
        <v>1771</v>
      </c>
      <c r="P1862" s="20" t="str" cm="1">
        <f t="array" ref="P1862">IFERROR(INDEX(tblClientes[Dividendo Mensal (R$)],INT($J1862/ROWS(tblConsorcios[Produto]))+1),"")</f>
        <v/>
      </c>
      <c r="Q1862" s="20" t="str">
        <f t="shared" si="88"/>
        <v/>
      </c>
      <c r="R1862">
        <f t="shared" si="89"/>
        <v>0</v>
      </c>
    </row>
    <row r="1863" spans="10:18" x14ac:dyDescent="0.2">
      <c r="J1863">
        <f t="shared" si="87"/>
        <v>1861</v>
      </c>
      <c r="K1863" t="str" cm="1">
        <f t="array" ref="K1863">IFERROR(INDEX(tblClientes[Cliente],INT($J1863/ROWS(tblConsorcios[Produto]))+1),"")</f>
        <v/>
      </c>
      <c r="L1863" t="str" cm="1">
        <f t="array" ref="L1863">IFERROR(INDEX(tblConsorcios[Produto],MOD($J1863,ROWS(tblConsorcios[Produto]))+1),"")</f>
        <v>Imóvel IE330 – 220m</v>
      </c>
      <c r="M1863" s="20" cm="1">
        <f t="array" ref="M1863">IFERROR(INDEX(tblConsorcios[Valor da Carta (R$)],MOD($J1863,ROWS(tblConsorcios[Produto]))+1),"")</f>
        <v>330000</v>
      </c>
      <c r="N1863" s="2" cm="1">
        <f t="array" ref="N1863">IFERROR(INDEX(tblConsorcios[Prazo (meses)],MOD($J1863,ROWS(tblConsorcios[Produto]))+1),"")</f>
        <v>220</v>
      </c>
      <c r="O1863" s="20" cm="1">
        <f t="array" ref="O1863">IFERROR(INDEX(tblConsorcios[Parcela Mensal (R$)],MOD($J1863,ROWS(tblConsorcios[Produto]))+1),"")</f>
        <v>1917</v>
      </c>
      <c r="P1863" s="20" t="str" cm="1">
        <f t="array" ref="P1863">IFERROR(INDEX(tblClientes[Dividendo Mensal (R$)],INT($J1863/ROWS(tblConsorcios[Produto]))+1),"")</f>
        <v/>
      </c>
      <c r="Q1863" s="20" t="str">
        <f t="shared" si="88"/>
        <v/>
      </c>
      <c r="R1863">
        <f t="shared" si="89"/>
        <v>0</v>
      </c>
    </row>
    <row r="1864" spans="10:18" x14ac:dyDescent="0.2">
      <c r="J1864">
        <f t="shared" si="87"/>
        <v>1862</v>
      </c>
      <c r="K1864" t="str" cm="1">
        <f t="array" ref="K1864">IFERROR(INDEX(tblClientes[Cliente],INT($J1864/ROWS(tblConsorcios[Produto]))+1),"")</f>
        <v/>
      </c>
      <c r="L1864" t="str" cm="1">
        <f t="array" ref="L1864">IFERROR(INDEX(tblConsorcios[Produto],MOD($J1864,ROWS(tblConsorcios[Produto]))+1),"")</f>
        <v>Imóvel IE330 – 200m</v>
      </c>
      <c r="M1864" s="20" cm="1">
        <f t="array" ref="M1864">IFERROR(INDEX(tblConsorcios[Valor da Carta (R$)],MOD($J1864,ROWS(tblConsorcios[Produto]))+1),"")</f>
        <v>330000</v>
      </c>
      <c r="N1864" s="2" cm="1">
        <f t="array" ref="N1864">IFERROR(INDEX(tblConsorcios[Prazo (meses)],MOD($J1864,ROWS(tblConsorcios[Produto]))+1),"")</f>
        <v>200</v>
      </c>
      <c r="O1864" s="20" cm="1">
        <f t="array" ref="O1864">IFERROR(INDEX(tblConsorcios[Parcela Mensal (R$)],MOD($J1864,ROWS(tblConsorcios[Produto]))+1),"")</f>
        <v>2092.1999999999998</v>
      </c>
      <c r="P1864" s="20" t="str" cm="1">
        <f t="array" ref="P1864">IFERROR(INDEX(tblClientes[Dividendo Mensal (R$)],INT($J1864/ROWS(tblConsorcios[Produto]))+1),"")</f>
        <v/>
      </c>
      <c r="Q1864" s="20" t="str">
        <f t="shared" si="88"/>
        <v/>
      </c>
      <c r="R1864">
        <f t="shared" si="89"/>
        <v>0</v>
      </c>
    </row>
    <row r="1865" spans="10:18" x14ac:dyDescent="0.2">
      <c r="J1865">
        <f t="shared" si="87"/>
        <v>1863</v>
      </c>
      <c r="K1865" t="str" cm="1">
        <f t="array" ref="K1865">IFERROR(INDEX(tblClientes[Cliente],INT($J1865/ROWS(tblConsorcios[Produto]))+1),"")</f>
        <v/>
      </c>
      <c r="L1865" t="str" cm="1">
        <f t="array" ref="L1865">IFERROR(INDEX(tblConsorcios[Produto],MOD($J1865,ROWS(tblConsorcios[Produto]))+1),"")</f>
        <v>Imóvel IE300 – 240m</v>
      </c>
      <c r="M1865" s="20" cm="1">
        <f t="array" ref="M1865">IFERROR(INDEX(tblConsorcios[Valor da Carta (R$)],MOD($J1865,ROWS(tblConsorcios[Produto]))+1),"")</f>
        <v>300000</v>
      </c>
      <c r="N1865" s="2" cm="1">
        <f t="array" ref="N1865">IFERROR(INDEX(tblConsorcios[Prazo (meses)],MOD($J1865,ROWS(tblConsorcios[Produto]))+1),"")</f>
        <v>240</v>
      </c>
      <c r="O1865" s="20" cm="1">
        <f t="array" ref="O1865">IFERROR(INDEX(tblConsorcios[Parcela Mensal (R$)],MOD($J1865,ROWS(tblConsorcios[Produto]))+1),"")</f>
        <v>1610</v>
      </c>
      <c r="P1865" s="20" t="str" cm="1">
        <f t="array" ref="P1865">IFERROR(INDEX(tblClientes[Dividendo Mensal (R$)],INT($J1865/ROWS(tblConsorcios[Produto]))+1),"")</f>
        <v/>
      </c>
      <c r="Q1865" s="20" t="str">
        <f t="shared" si="88"/>
        <v/>
      </c>
      <c r="R1865">
        <f t="shared" si="89"/>
        <v>0</v>
      </c>
    </row>
    <row r="1866" spans="10:18" x14ac:dyDescent="0.2">
      <c r="J1866">
        <f t="shared" si="87"/>
        <v>1864</v>
      </c>
      <c r="K1866" t="str" cm="1">
        <f t="array" ref="K1866">IFERROR(INDEX(tblClientes[Cliente],INT($J1866/ROWS(tblConsorcios[Produto]))+1),"")</f>
        <v/>
      </c>
      <c r="L1866" t="str" cm="1">
        <f t="array" ref="L1866">IFERROR(INDEX(tblConsorcios[Produto],MOD($J1866,ROWS(tblConsorcios[Produto]))+1),"")</f>
        <v>Imóvel IE300 – 220m</v>
      </c>
      <c r="M1866" s="20" cm="1">
        <f t="array" ref="M1866">IFERROR(INDEX(tblConsorcios[Valor da Carta (R$)],MOD($J1866,ROWS(tblConsorcios[Produto]))+1),"")</f>
        <v>300000</v>
      </c>
      <c r="N1866" s="2" cm="1">
        <f t="array" ref="N1866">IFERROR(INDEX(tblConsorcios[Prazo (meses)],MOD($J1866,ROWS(tblConsorcios[Produto]))+1),"")</f>
        <v>220</v>
      </c>
      <c r="O1866" s="20" cm="1">
        <f t="array" ref="O1866">IFERROR(INDEX(tblConsorcios[Parcela Mensal (R$)],MOD($J1866,ROWS(tblConsorcios[Produto]))+1),"")</f>
        <v>1742.73</v>
      </c>
      <c r="P1866" s="20" t="str" cm="1">
        <f t="array" ref="P1866">IFERROR(INDEX(tblClientes[Dividendo Mensal (R$)],INT($J1866/ROWS(tblConsorcios[Produto]))+1),"")</f>
        <v/>
      </c>
      <c r="Q1866" s="20" t="str">
        <f t="shared" si="88"/>
        <v/>
      </c>
      <c r="R1866">
        <f t="shared" si="89"/>
        <v>0</v>
      </c>
    </row>
    <row r="1867" spans="10:18" x14ac:dyDescent="0.2">
      <c r="J1867">
        <f t="shared" si="87"/>
        <v>1865</v>
      </c>
      <c r="K1867" t="str" cm="1">
        <f t="array" ref="K1867">IFERROR(INDEX(tblClientes[Cliente],INT($J1867/ROWS(tblConsorcios[Produto]))+1),"")</f>
        <v/>
      </c>
      <c r="L1867" t="str" cm="1">
        <f t="array" ref="L1867">IFERROR(INDEX(tblConsorcios[Produto],MOD($J1867,ROWS(tblConsorcios[Produto]))+1),"")</f>
        <v>Imóvel IE300 – 200m</v>
      </c>
      <c r="M1867" s="20" cm="1">
        <f t="array" ref="M1867">IFERROR(INDEX(tblConsorcios[Valor da Carta (R$)],MOD($J1867,ROWS(tblConsorcios[Produto]))+1),"")</f>
        <v>300000</v>
      </c>
      <c r="N1867" s="2" cm="1">
        <f t="array" ref="N1867">IFERROR(INDEX(tblConsorcios[Prazo (meses)],MOD($J1867,ROWS(tblConsorcios[Produto]))+1),"")</f>
        <v>200</v>
      </c>
      <c r="O1867" s="20" cm="1">
        <f t="array" ref="O1867">IFERROR(INDEX(tblConsorcios[Parcela Mensal (R$)],MOD($J1867,ROWS(tblConsorcios[Produto]))+1),"")</f>
        <v>1902</v>
      </c>
      <c r="P1867" s="20" t="str" cm="1">
        <f t="array" ref="P1867">IFERROR(INDEX(tblClientes[Dividendo Mensal (R$)],INT($J1867/ROWS(tblConsorcios[Produto]))+1),"")</f>
        <v/>
      </c>
      <c r="Q1867" s="20" t="str">
        <f t="shared" si="88"/>
        <v/>
      </c>
      <c r="R1867">
        <f t="shared" si="89"/>
        <v>0</v>
      </c>
    </row>
    <row r="1868" spans="10:18" x14ac:dyDescent="0.2">
      <c r="J1868">
        <f t="shared" si="87"/>
        <v>1866</v>
      </c>
      <c r="K1868" t="str" cm="1">
        <f t="array" ref="K1868">IFERROR(INDEX(tblClientes[Cliente],INT($J1868/ROWS(tblConsorcios[Produto]))+1),"")</f>
        <v/>
      </c>
      <c r="L1868" t="str" cm="1">
        <f t="array" ref="L1868">IFERROR(INDEX(tblConsorcios[Produto],MOD($J1868,ROWS(tblConsorcios[Produto]))+1),"")</f>
        <v>Imóvel IE240 – 240m</v>
      </c>
      <c r="M1868" s="20" cm="1">
        <f t="array" ref="M1868">IFERROR(INDEX(tblConsorcios[Valor da Carta (R$)],MOD($J1868,ROWS(tblConsorcios[Produto]))+1),"")</f>
        <v>240000</v>
      </c>
      <c r="N1868" s="2" cm="1">
        <f t="array" ref="N1868">IFERROR(INDEX(tblConsorcios[Prazo (meses)],MOD($J1868,ROWS(tblConsorcios[Produto]))+1),"")</f>
        <v>240</v>
      </c>
      <c r="O1868" s="20" cm="1">
        <f t="array" ref="O1868">IFERROR(INDEX(tblConsorcios[Parcela Mensal (R$)],MOD($J1868,ROWS(tblConsorcios[Produto]))+1),"")</f>
        <v>1288</v>
      </c>
      <c r="P1868" s="20" t="str" cm="1">
        <f t="array" ref="P1868">IFERROR(INDEX(tblClientes[Dividendo Mensal (R$)],INT($J1868/ROWS(tblConsorcios[Produto]))+1),"")</f>
        <v/>
      </c>
      <c r="Q1868" s="20" t="str">
        <f t="shared" si="88"/>
        <v/>
      </c>
      <c r="R1868">
        <f t="shared" si="89"/>
        <v>0</v>
      </c>
    </row>
    <row r="1869" spans="10:18" x14ac:dyDescent="0.2">
      <c r="J1869">
        <f t="shared" si="87"/>
        <v>1867</v>
      </c>
      <c r="K1869" t="str" cm="1">
        <f t="array" ref="K1869">IFERROR(INDEX(tblClientes[Cliente],INT($J1869/ROWS(tblConsorcios[Produto]))+1),"")</f>
        <v/>
      </c>
      <c r="L1869" t="str" cm="1">
        <f t="array" ref="L1869">IFERROR(INDEX(tblConsorcios[Produto],MOD($J1869,ROWS(tblConsorcios[Produto]))+1),"")</f>
        <v>Imóvel IE240 – 220m</v>
      </c>
      <c r="M1869" s="20" cm="1">
        <f t="array" ref="M1869">IFERROR(INDEX(tblConsorcios[Valor da Carta (R$)],MOD($J1869,ROWS(tblConsorcios[Produto]))+1),"")</f>
        <v>240000</v>
      </c>
      <c r="N1869" s="2" cm="1">
        <f t="array" ref="N1869">IFERROR(INDEX(tblConsorcios[Prazo (meses)],MOD($J1869,ROWS(tblConsorcios[Produto]))+1),"")</f>
        <v>220</v>
      </c>
      <c r="O1869" s="20" cm="1">
        <f t="array" ref="O1869">IFERROR(INDEX(tblConsorcios[Parcela Mensal (R$)],MOD($J1869,ROWS(tblConsorcios[Produto]))+1),"")</f>
        <v>1394.18</v>
      </c>
      <c r="P1869" s="20" t="str" cm="1">
        <f t="array" ref="P1869">IFERROR(INDEX(tblClientes[Dividendo Mensal (R$)],INT($J1869/ROWS(tblConsorcios[Produto]))+1),"")</f>
        <v/>
      </c>
      <c r="Q1869" s="20" t="str">
        <f t="shared" si="88"/>
        <v/>
      </c>
      <c r="R1869">
        <f t="shared" si="89"/>
        <v>0</v>
      </c>
    </row>
    <row r="1870" spans="10:18" x14ac:dyDescent="0.2">
      <c r="J1870">
        <f t="shared" si="87"/>
        <v>1868</v>
      </c>
      <c r="K1870" t="str" cm="1">
        <f t="array" ref="K1870">IFERROR(INDEX(tblClientes[Cliente],INT($J1870/ROWS(tblConsorcios[Produto]))+1),"")</f>
        <v/>
      </c>
      <c r="L1870" t="str" cm="1">
        <f t="array" ref="L1870">IFERROR(INDEX(tblConsorcios[Produto],MOD($J1870,ROWS(tblConsorcios[Produto]))+1),"")</f>
        <v>Imóvel IE240 – 200m</v>
      </c>
      <c r="M1870" s="20" cm="1">
        <f t="array" ref="M1870">IFERROR(INDEX(tblConsorcios[Valor da Carta (R$)],MOD($J1870,ROWS(tblConsorcios[Produto]))+1),"")</f>
        <v>240000</v>
      </c>
      <c r="N1870" s="2" cm="1">
        <f t="array" ref="N1870">IFERROR(INDEX(tblConsorcios[Prazo (meses)],MOD($J1870,ROWS(tblConsorcios[Produto]))+1),"")</f>
        <v>200</v>
      </c>
      <c r="O1870" s="20" cm="1">
        <f t="array" ref="O1870">IFERROR(INDEX(tblConsorcios[Parcela Mensal (R$)],MOD($J1870,ROWS(tblConsorcios[Produto]))+1),"")</f>
        <v>1521.6</v>
      </c>
      <c r="P1870" s="20" t="str" cm="1">
        <f t="array" ref="P1870">IFERROR(INDEX(tblClientes[Dividendo Mensal (R$)],INT($J1870/ROWS(tblConsorcios[Produto]))+1),"")</f>
        <v/>
      </c>
      <c r="Q1870" s="20" t="str">
        <f t="shared" si="88"/>
        <v/>
      </c>
      <c r="R1870">
        <f t="shared" si="89"/>
        <v>0</v>
      </c>
    </row>
    <row r="1871" spans="10:18" x14ac:dyDescent="0.2">
      <c r="J1871">
        <f t="shared" si="87"/>
        <v>1869</v>
      </c>
      <c r="K1871" t="str" cm="1">
        <f t="array" ref="K1871">IFERROR(INDEX(tblClientes[Cliente],INT($J1871/ROWS(tblConsorcios[Produto]))+1),"")</f>
        <v/>
      </c>
      <c r="L1871" t="str" cm="1">
        <f t="array" ref="L1871">IFERROR(INDEX(tblConsorcios[Produto],MOD($J1871,ROWS(tblConsorcios[Produto]))+1),"")</f>
        <v>Imóvel IE230 – 240m</v>
      </c>
      <c r="M1871" s="20" cm="1">
        <f t="array" ref="M1871">IFERROR(INDEX(tblConsorcios[Valor da Carta (R$)],MOD($J1871,ROWS(tblConsorcios[Produto]))+1),"")</f>
        <v>230000</v>
      </c>
      <c r="N1871" s="2" cm="1">
        <f t="array" ref="N1871">IFERROR(INDEX(tblConsorcios[Prazo (meses)],MOD($J1871,ROWS(tblConsorcios[Produto]))+1),"")</f>
        <v>240</v>
      </c>
      <c r="O1871" s="20" cm="1">
        <f t="array" ref="O1871">IFERROR(INDEX(tblConsorcios[Parcela Mensal (R$)],MOD($J1871,ROWS(tblConsorcios[Produto]))+1),"")</f>
        <v>1234.33</v>
      </c>
      <c r="P1871" s="20" t="str" cm="1">
        <f t="array" ref="P1871">IFERROR(INDEX(tblClientes[Dividendo Mensal (R$)],INT($J1871/ROWS(tblConsorcios[Produto]))+1),"")</f>
        <v/>
      </c>
      <c r="Q1871" s="20" t="str">
        <f t="shared" si="88"/>
        <v/>
      </c>
      <c r="R1871">
        <f t="shared" si="89"/>
        <v>0</v>
      </c>
    </row>
    <row r="1872" spans="10:18" x14ac:dyDescent="0.2">
      <c r="J1872">
        <f t="shared" si="87"/>
        <v>1870</v>
      </c>
      <c r="K1872" t="str" cm="1">
        <f t="array" ref="K1872">IFERROR(INDEX(tblClientes[Cliente],INT($J1872/ROWS(tblConsorcios[Produto]))+1),"")</f>
        <v/>
      </c>
      <c r="L1872" t="str" cm="1">
        <f t="array" ref="L1872">IFERROR(INDEX(tblConsorcios[Produto],MOD($J1872,ROWS(tblConsorcios[Produto]))+1),"")</f>
        <v>Imóvel IE230 – 220m</v>
      </c>
      <c r="M1872" s="20" cm="1">
        <f t="array" ref="M1872">IFERROR(INDEX(tblConsorcios[Valor da Carta (R$)],MOD($J1872,ROWS(tblConsorcios[Produto]))+1),"")</f>
        <v>230000</v>
      </c>
      <c r="N1872" s="2" cm="1">
        <f t="array" ref="N1872">IFERROR(INDEX(tblConsorcios[Prazo (meses)],MOD($J1872,ROWS(tblConsorcios[Produto]))+1),"")</f>
        <v>220</v>
      </c>
      <c r="O1872" s="20" cm="1">
        <f t="array" ref="O1872">IFERROR(INDEX(tblConsorcios[Parcela Mensal (R$)],MOD($J1872,ROWS(tblConsorcios[Produto]))+1),"")</f>
        <v>1336.09</v>
      </c>
      <c r="P1872" s="20" t="str" cm="1">
        <f t="array" ref="P1872">IFERROR(INDEX(tblClientes[Dividendo Mensal (R$)],INT($J1872/ROWS(tblConsorcios[Produto]))+1),"")</f>
        <v/>
      </c>
      <c r="Q1872" s="20" t="str">
        <f t="shared" si="88"/>
        <v/>
      </c>
      <c r="R1872">
        <f t="shared" si="89"/>
        <v>0</v>
      </c>
    </row>
    <row r="1873" spans="10:18" x14ac:dyDescent="0.2">
      <c r="J1873">
        <f t="shared" si="87"/>
        <v>1871</v>
      </c>
      <c r="K1873" t="str" cm="1">
        <f t="array" ref="K1873">IFERROR(INDEX(tblClientes[Cliente],INT($J1873/ROWS(tblConsorcios[Produto]))+1),"")</f>
        <v/>
      </c>
      <c r="L1873" t="str" cm="1">
        <f t="array" ref="L1873">IFERROR(INDEX(tblConsorcios[Produto],MOD($J1873,ROWS(tblConsorcios[Produto]))+1),"")</f>
        <v>Imóvel IE230 – 200m</v>
      </c>
      <c r="M1873" s="20" cm="1">
        <f t="array" ref="M1873">IFERROR(INDEX(tblConsorcios[Valor da Carta (R$)],MOD($J1873,ROWS(tblConsorcios[Produto]))+1),"")</f>
        <v>230000</v>
      </c>
      <c r="N1873" s="2" cm="1">
        <f t="array" ref="N1873">IFERROR(INDEX(tblConsorcios[Prazo (meses)],MOD($J1873,ROWS(tblConsorcios[Produto]))+1),"")</f>
        <v>200</v>
      </c>
      <c r="O1873" s="20" cm="1">
        <f t="array" ref="O1873">IFERROR(INDEX(tblConsorcios[Parcela Mensal (R$)],MOD($J1873,ROWS(tblConsorcios[Produto]))+1),"")</f>
        <v>1458.2</v>
      </c>
      <c r="P1873" s="20" t="str" cm="1">
        <f t="array" ref="P1873">IFERROR(INDEX(tblClientes[Dividendo Mensal (R$)],INT($J1873/ROWS(tblConsorcios[Produto]))+1),"")</f>
        <v/>
      </c>
      <c r="Q1873" s="20" t="str">
        <f t="shared" si="88"/>
        <v/>
      </c>
      <c r="R1873">
        <f t="shared" si="89"/>
        <v>0</v>
      </c>
    </row>
    <row r="1874" spans="10:18" x14ac:dyDescent="0.2">
      <c r="J1874">
        <f t="shared" si="87"/>
        <v>1872</v>
      </c>
      <c r="K1874" t="str" cm="1">
        <f t="array" ref="K1874">IFERROR(INDEX(tblClientes[Cliente],INT($J1874/ROWS(tblConsorcios[Produto]))+1),"")</f>
        <v/>
      </c>
      <c r="L1874" t="str" cm="1">
        <f t="array" ref="L1874">IFERROR(INDEX(tblConsorcios[Produto],MOD($J1874,ROWS(tblConsorcios[Produto]))+1),"")</f>
        <v>Imóvel IE220 – 240m</v>
      </c>
      <c r="M1874" s="20" cm="1">
        <f t="array" ref="M1874">IFERROR(INDEX(tblConsorcios[Valor da Carta (R$)],MOD($J1874,ROWS(tblConsorcios[Produto]))+1),"")</f>
        <v>220000</v>
      </c>
      <c r="N1874" s="2" cm="1">
        <f t="array" ref="N1874">IFERROR(INDEX(tblConsorcios[Prazo (meses)],MOD($J1874,ROWS(tblConsorcios[Produto]))+1),"")</f>
        <v>240</v>
      </c>
      <c r="O1874" s="20" cm="1">
        <f t="array" ref="O1874">IFERROR(INDEX(tblConsorcios[Parcela Mensal (R$)],MOD($J1874,ROWS(tblConsorcios[Produto]))+1),"")</f>
        <v>1180.67</v>
      </c>
      <c r="P1874" s="20" t="str" cm="1">
        <f t="array" ref="P1874">IFERROR(INDEX(tblClientes[Dividendo Mensal (R$)],INT($J1874/ROWS(tblConsorcios[Produto]))+1),"")</f>
        <v/>
      </c>
      <c r="Q1874" s="20" t="str">
        <f t="shared" si="88"/>
        <v/>
      </c>
      <c r="R1874">
        <f t="shared" si="89"/>
        <v>0</v>
      </c>
    </row>
    <row r="1875" spans="10:18" x14ac:dyDescent="0.2">
      <c r="J1875">
        <f t="shared" si="87"/>
        <v>1873</v>
      </c>
      <c r="K1875" t="str" cm="1">
        <f t="array" ref="K1875">IFERROR(INDEX(tblClientes[Cliente],INT($J1875/ROWS(tblConsorcios[Produto]))+1),"")</f>
        <v/>
      </c>
      <c r="L1875" t="str" cm="1">
        <f t="array" ref="L1875">IFERROR(INDEX(tblConsorcios[Produto],MOD($J1875,ROWS(tblConsorcios[Produto]))+1),"")</f>
        <v>Imóvel IE220 – 220m</v>
      </c>
      <c r="M1875" s="20" cm="1">
        <f t="array" ref="M1875">IFERROR(INDEX(tblConsorcios[Valor da Carta (R$)],MOD($J1875,ROWS(tblConsorcios[Produto]))+1),"")</f>
        <v>220000</v>
      </c>
      <c r="N1875" s="2" cm="1">
        <f t="array" ref="N1875">IFERROR(INDEX(tblConsorcios[Prazo (meses)],MOD($J1875,ROWS(tblConsorcios[Produto]))+1),"")</f>
        <v>220</v>
      </c>
      <c r="O1875" s="20" cm="1">
        <f t="array" ref="O1875">IFERROR(INDEX(tblConsorcios[Parcela Mensal (R$)],MOD($J1875,ROWS(tblConsorcios[Produto]))+1),"")</f>
        <v>1278</v>
      </c>
      <c r="P1875" s="20" t="str" cm="1">
        <f t="array" ref="P1875">IFERROR(INDEX(tblClientes[Dividendo Mensal (R$)],INT($J1875/ROWS(tblConsorcios[Produto]))+1),"")</f>
        <v/>
      </c>
      <c r="Q1875" s="20" t="str">
        <f t="shared" si="88"/>
        <v/>
      </c>
      <c r="R1875">
        <f t="shared" si="89"/>
        <v>0</v>
      </c>
    </row>
    <row r="1876" spans="10:18" x14ac:dyDescent="0.2">
      <c r="J1876">
        <f t="shared" si="87"/>
        <v>1874</v>
      </c>
      <c r="K1876" t="str" cm="1">
        <f t="array" ref="K1876">IFERROR(INDEX(tblClientes[Cliente],INT($J1876/ROWS(tblConsorcios[Produto]))+1),"")</f>
        <v/>
      </c>
      <c r="L1876" t="str" cm="1">
        <f t="array" ref="L1876">IFERROR(INDEX(tblConsorcios[Produto],MOD($J1876,ROWS(tblConsorcios[Produto]))+1),"")</f>
        <v>Imóvel IE220 – 200m</v>
      </c>
      <c r="M1876" s="20" cm="1">
        <f t="array" ref="M1876">IFERROR(INDEX(tblConsorcios[Valor da Carta (R$)],MOD($J1876,ROWS(tblConsorcios[Produto]))+1),"")</f>
        <v>220000</v>
      </c>
      <c r="N1876" s="2" cm="1">
        <f t="array" ref="N1876">IFERROR(INDEX(tblConsorcios[Prazo (meses)],MOD($J1876,ROWS(tblConsorcios[Produto]))+1),"")</f>
        <v>200</v>
      </c>
      <c r="O1876" s="20" cm="1">
        <f t="array" ref="O1876">IFERROR(INDEX(tblConsorcios[Parcela Mensal (R$)],MOD($J1876,ROWS(tblConsorcios[Produto]))+1),"")</f>
        <v>1394.8</v>
      </c>
      <c r="P1876" s="20" t="str" cm="1">
        <f t="array" ref="P1876">IFERROR(INDEX(tblClientes[Dividendo Mensal (R$)],INT($J1876/ROWS(tblConsorcios[Produto]))+1),"")</f>
        <v/>
      </c>
      <c r="Q1876" s="20" t="str">
        <f t="shared" si="88"/>
        <v/>
      </c>
      <c r="R1876">
        <f t="shared" si="89"/>
        <v>0</v>
      </c>
    </row>
    <row r="1877" spans="10:18" x14ac:dyDescent="0.2">
      <c r="J1877">
        <f t="shared" si="87"/>
        <v>1875</v>
      </c>
      <c r="K1877" t="str" cm="1">
        <f t="array" ref="K1877">IFERROR(INDEX(tblClientes[Cliente],INT($J1877/ROWS(tblConsorcios[Produto]))+1),"")</f>
        <v/>
      </c>
      <c r="L1877" t="str" cm="1">
        <f t="array" ref="L1877">IFERROR(INDEX(tblConsorcios[Produto],MOD($J1877,ROWS(tblConsorcios[Produto]))+1),"")</f>
        <v>Imóvel IE200 – 240m</v>
      </c>
      <c r="M1877" s="20" cm="1">
        <f t="array" ref="M1877">IFERROR(INDEX(tblConsorcios[Valor da Carta (R$)],MOD($J1877,ROWS(tblConsorcios[Produto]))+1),"")</f>
        <v>200000</v>
      </c>
      <c r="N1877" s="2" cm="1">
        <f t="array" ref="N1877">IFERROR(INDEX(tblConsorcios[Prazo (meses)],MOD($J1877,ROWS(tblConsorcios[Produto]))+1),"")</f>
        <v>240</v>
      </c>
      <c r="O1877" s="20" cm="1">
        <f t="array" ref="O1877">IFERROR(INDEX(tblConsorcios[Parcela Mensal (R$)],MOD($J1877,ROWS(tblConsorcios[Produto]))+1),"")</f>
        <v>1073.33</v>
      </c>
      <c r="P1877" s="20" t="str" cm="1">
        <f t="array" ref="P1877">IFERROR(INDEX(tblClientes[Dividendo Mensal (R$)],INT($J1877/ROWS(tblConsorcios[Produto]))+1),"")</f>
        <v/>
      </c>
      <c r="Q1877" s="20" t="str">
        <f t="shared" si="88"/>
        <v/>
      </c>
      <c r="R1877">
        <f t="shared" si="89"/>
        <v>0</v>
      </c>
    </row>
    <row r="1878" spans="10:18" x14ac:dyDescent="0.2">
      <c r="J1878">
        <f t="shared" si="87"/>
        <v>1876</v>
      </c>
      <c r="K1878" t="str" cm="1">
        <f t="array" ref="K1878">IFERROR(INDEX(tblClientes[Cliente],INT($J1878/ROWS(tblConsorcios[Produto]))+1),"")</f>
        <v/>
      </c>
      <c r="L1878" t="str" cm="1">
        <f t="array" ref="L1878">IFERROR(INDEX(tblConsorcios[Produto],MOD($J1878,ROWS(tblConsorcios[Produto]))+1),"")</f>
        <v>Imóvel IE200 – 220m</v>
      </c>
      <c r="M1878" s="20" cm="1">
        <f t="array" ref="M1878">IFERROR(INDEX(tblConsorcios[Valor da Carta (R$)],MOD($J1878,ROWS(tblConsorcios[Produto]))+1),"")</f>
        <v>200000</v>
      </c>
      <c r="N1878" s="2" cm="1">
        <f t="array" ref="N1878">IFERROR(INDEX(tblConsorcios[Prazo (meses)],MOD($J1878,ROWS(tblConsorcios[Produto]))+1),"")</f>
        <v>220</v>
      </c>
      <c r="O1878" s="20" cm="1">
        <f t="array" ref="O1878">IFERROR(INDEX(tblConsorcios[Parcela Mensal (R$)],MOD($J1878,ROWS(tblConsorcios[Produto]))+1),"")</f>
        <v>1161.82</v>
      </c>
      <c r="P1878" s="20" t="str" cm="1">
        <f t="array" ref="P1878">IFERROR(INDEX(tblClientes[Dividendo Mensal (R$)],INT($J1878/ROWS(tblConsorcios[Produto]))+1),"")</f>
        <v/>
      </c>
      <c r="Q1878" s="20" t="str">
        <f t="shared" si="88"/>
        <v/>
      </c>
      <c r="R1878">
        <f t="shared" si="89"/>
        <v>0</v>
      </c>
    </row>
    <row r="1879" spans="10:18" x14ac:dyDescent="0.2">
      <c r="J1879">
        <f t="shared" si="87"/>
        <v>1877</v>
      </c>
      <c r="K1879" t="str" cm="1">
        <f t="array" ref="K1879">IFERROR(INDEX(tblClientes[Cliente],INT($J1879/ROWS(tblConsorcios[Produto]))+1),"")</f>
        <v/>
      </c>
      <c r="L1879" t="str" cm="1">
        <f t="array" ref="L1879">IFERROR(INDEX(tblConsorcios[Produto],MOD($J1879,ROWS(tblConsorcios[Produto]))+1),"")</f>
        <v>Imóvel IE200 – 200m</v>
      </c>
      <c r="M1879" s="20" cm="1">
        <f t="array" ref="M1879">IFERROR(INDEX(tblConsorcios[Valor da Carta (R$)],MOD($J1879,ROWS(tblConsorcios[Produto]))+1),"")</f>
        <v>200000</v>
      </c>
      <c r="N1879" s="2" cm="1">
        <f t="array" ref="N1879">IFERROR(INDEX(tblConsorcios[Prazo (meses)],MOD($J1879,ROWS(tblConsorcios[Produto]))+1),"")</f>
        <v>200</v>
      </c>
      <c r="O1879" s="20" cm="1">
        <f t="array" ref="O1879">IFERROR(INDEX(tblConsorcios[Parcela Mensal (R$)],MOD($J1879,ROWS(tblConsorcios[Produto]))+1),"")</f>
        <v>1268</v>
      </c>
      <c r="P1879" s="20" t="str" cm="1">
        <f t="array" ref="P1879">IFERROR(INDEX(tblClientes[Dividendo Mensal (R$)],INT($J1879/ROWS(tblConsorcios[Produto]))+1),"")</f>
        <v/>
      </c>
      <c r="Q1879" s="20" t="str">
        <f t="shared" si="88"/>
        <v/>
      </c>
      <c r="R1879">
        <f t="shared" si="89"/>
        <v>0</v>
      </c>
    </row>
    <row r="1880" spans="10:18" x14ac:dyDescent="0.2">
      <c r="J1880">
        <f t="shared" si="87"/>
        <v>1878</v>
      </c>
      <c r="K1880" t="str" cm="1">
        <f t="array" ref="K1880">IFERROR(INDEX(tblClientes[Cliente],INT($J1880/ROWS(tblConsorcios[Produto]))+1),"")</f>
        <v/>
      </c>
      <c r="L1880" t="str" cm="1">
        <f t="array" ref="L1880">IFERROR(INDEX(tblConsorcios[Produto],MOD($J1880,ROWS(tblConsorcios[Produto]))+1),"")</f>
        <v>Imóvel IE150 – 240m</v>
      </c>
      <c r="M1880" s="20" cm="1">
        <f t="array" ref="M1880">IFERROR(INDEX(tblConsorcios[Valor da Carta (R$)],MOD($J1880,ROWS(tblConsorcios[Produto]))+1),"")</f>
        <v>150000</v>
      </c>
      <c r="N1880" s="2" cm="1">
        <f t="array" ref="N1880">IFERROR(INDEX(tblConsorcios[Prazo (meses)],MOD($J1880,ROWS(tblConsorcios[Produto]))+1),"")</f>
        <v>240</v>
      </c>
      <c r="O1880" s="20" cm="1">
        <f t="array" ref="O1880">IFERROR(INDEX(tblConsorcios[Parcela Mensal (R$)],MOD($J1880,ROWS(tblConsorcios[Produto]))+1),"")</f>
        <v>805</v>
      </c>
      <c r="P1880" s="20" t="str" cm="1">
        <f t="array" ref="P1880">IFERROR(INDEX(tblClientes[Dividendo Mensal (R$)],INT($J1880/ROWS(tblConsorcios[Produto]))+1),"")</f>
        <v/>
      </c>
      <c r="Q1880" s="20" t="str">
        <f t="shared" si="88"/>
        <v/>
      </c>
      <c r="R1880">
        <f t="shared" si="89"/>
        <v>0</v>
      </c>
    </row>
    <row r="1881" spans="10:18" x14ac:dyDescent="0.2">
      <c r="J1881">
        <f t="shared" si="87"/>
        <v>1879</v>
      </c>
      <c r="K1881" t="str" cm="1">
        <f t="array" ref="K1881">IFERROR(INDEX(tblClientes[Cliente],INT($J1881/ROWS(tblConsorcios[Produto]))+1),"")</f>
        <v/>
      </c>
      <c r="L1881" t="str" cm="1">
        <f t="array" ref="L1881">IFERROR(INDEX(tblConsorcios[Produto],MOD($J1881,ROWS(tblConsorcios[Produto]))+1),"")</f>
        <v>Imóvel IE150 – 220m</v>
      </c>
      <c r="M1881" s="20" cm="1">
        <f t="array" ref="M1881">IFERROR(INDEX(tblConsorcios[Valor da Carta (R$)],MOD($J1881,ROWS(tblConsorcios[Produto]))+1),"")</f>
        <v>150000</v>
      </c>
      <c r="N1881" s="2" cm="1">
        <f t="array" ref="N1881">IFERROR(INDEX(tblConsorcios[Prazo (meses)],MOD($J1881,ROWS(tblConsorcios[Produto]))+1),"")</f>
        <v>220</v>
      </c>
      <c r="O1881" s="20" cm="1">
        <f t="array" ref="O1881">IFERROR(INDEX(tblConsorcios[Parcela Mensal (R$)],MOD($J1881,ROWS(tblConsorcios[Produto]))+1),"")</f>
        <v>871.36</v>
      </c>
      <c r="P1881" s="20" t="str" cm="1">
        <f t="array" ref="P1881">IFERROR(INDEX(tblClientes[Dividendo Mensal (R$)],INT($J1881/ROWS(tblConsorcios[Produto]))+1),"")</f>
        <v/>
      </c>
      <c r="Q1881" s="20" t="str">
        <f t="shared" si="88"/>
        <v/>
      </c>
      <c r="R1881">
        <f t="shared" si="89"/>
        <v>0</v>
      </c>
    </row>
    <row r="1882" spans="10:18" x14ac:dyDescent="0.2">
      <c r="J1882">
        <f t="shared" si="87"/>
        <v>1880</v>
      </c>
      <c r="K1882" t="str" cm="1">
        <f t="array" ref="K1882">IFERROR(INDEX(tblClientes[Cliente],INT($J1882/ROWS(tblConsorcios[Produto]))+1),"")</f>
        <v/>
      </c>
      <c r="L1882" t="str" cm="1">
        <f t="array" ref="L1882">IFERROR(INDEX(tblConsorcios[Produto],MOD($J1882,ROWS(tblConsorcios[Produto]))+1),"")</f>
        <v>Imóvel IE150 – 200m</v>
      </c>
      <c r="M1882" s="20" cm="1">
        <f t="array" ref="M1882">IFERROR(INDEX(tblConsorcios[Valor da Carta (R$)],MOD($J1882,ROWS(tblConsorcios[Produto]))+1),"")</f>
        <v>150000</v>
      </c>
      <c r="N1882" s="2" cm="1">
        <f t="array" ref="N1882">IFERROR(INDEX(tblConsorcios[Prazo (meses)],MOD($J1882,ROWS(tblConsorcios[Produto]))+1),"")</f>
        <v>200</v>
      </c>
      <c r="O1882" s="20" cm="1">
        <f t="array" ref="O1882">IFERROR(INDEX(tblConsorcios[Parcela Mensal (R$)],MOD($J1882,ROWS(tblConsorcios[Produto]))+1),"")</f>
        <v>951</v>
      </c>
      <c r="P1882" s="20" t="str" cm="1">
        <f t="array" ref="P1882">IFERROR(INDEX(tblClientes[Dividendo Mensal (R$)],INT($J1882/ROWS(tblConsorcios[Produto]))+1),"")</f>
        <v/>
      </c>
      <c r="Q1882" s="20" t="str">
        <f t="shared" si="88"/>
        <v/>
      </c>
      <c r="R1882">
        <f t="shared" si="89"/>
        <v>0</v>
      </c>
    </row>
    <row r="1883" spans="10:18" x14ac:dyDescent="0.2">
      <c r="J1883">
        <f t="shared" si="87"/>
        <v>1881</v>
      </c>
      <c r="K1883" t="str" cm="1">
        <f t="array" ref="K1883">IFERROR(INDEX(tblClientes[Cliente],INT($J1883/ROWS(tblConsorcios[Produto]))+1),"")</f>
        <v/>
      </c>
      <c r="L1883" t="str" cm="1">
        <f t="array" ref="L1883">IFERROR(INDEX(tblConsorcios[Produto],MOD($J1883,ROWS(tblConsorcios[Produto]))+1),"")</f>
        <v>Imóvel IE140 – 240m</v>
      </c>
      <c r="M1883" s="20" cm="1">
        <f t="array" ref="M1883">IFERROR(INDEX(tblConsorcios[Valor da Carta (R$)],MOD($J1883,ROWS(tblConsorcios[Produto]))+1),"")</f>
        <v>140000</v>
      </c>
      <c r="N1883" s="2" cm="1">
        <f t="array" ref="N1883">IFERROR(INDEX(tblConsorcios[Prazo (meses)],MOD($J1883,ROWS(tblConsorcios[Produto]))+1),"")</f>
        <v>240</v>
      </c>
      <c r="O1883" s="20" cm="1">
        <f t="array" ref="O1883">IFERROR(INDEX(tblConsorcios[Parcela Mensal (R$)],MOD($J1883,ROWS(tblConsorcios[Produto]))+1),"")</f>
        <v>751.33</v>
      </c>
      <c r="P1883" s="20" t="str" cm="1">
        <f t="array" ref="P1883">IFERROR(INDEX(tblClientes[Dividendo Mensal (R$)],INT($J1883/ROWS(tblConsorcios[Produto]))+1),"")</f>
        <v/>
      </c>
      <c r="Q1883" s="20" t="str">
        <f t="shared" si="88"/>
        <v/>
      </c>
      <c r="R1883">
        <f t="shared" si="89"/>
        <v>0</v>
      </c>
    </row>
    <row r="1884" spans="10:18" x14ac:dyDescent="0.2">
      <c r="J1884">
        <f t="shared" si="87"/>
        <v>1882</v>
      </c>
      <c r="K1884" t="str" cm="1">
        <f t="array" ref="K1884">IFERROR(INDEX(tblClientes[Cliente],INT($J1884/ROWS(tblConsorcios[Produto]))+1),"")</f>
        <v/>
      </c>
      <c r="L1884" t="str" cm="1">
        <f t="array" ref="L1884">IFERROR(INDEX(tblConsorcios[Produto],MOD($J1884,ROWS(tblConsorcios[Produto]))+1),"")</f>
        <v>Imóvel IE140 – 220m</v>
      </c>
      <c r="M1884" s="20" cm="1">
        <f t="array" ref="M1884">IFERROR(INDEX(tblConsorcios[Valor da Carta (R$)],MOD($J1884,ROWS(tblConsorcios[Produto]))+1),"")</f>
        <v>140000</v>
      </c>
      <c r="N1884" s="2" cm="1">
        <f t="array" ref="N1884">IFERROR(INDEX(tblConsorcios[Prazo (meses)],MOD($J1884,ROWS(tblConsorcios[Produto]))+1),"")</f>
        <v>220</v>
      </c>
      <c r="O1884" s="20" cm="1">
        <f t="array" ref="O1884">IFERROR(INDEX(tblConsorcios[Parcela Mensal (R$)],MOD($J1884,ROWS(tblConsorcios[Produto]))+1),"")</f>
        <v>813.27</v>
      </c>
      <c r="P1884" s="20" t="str" cm="1">
        <f t="array" ref="P1884">IFERROR(INDEX(tblClientes[Dividendo Mensal (R$)],INT($J1884/ROWS(tblConsorcios[Produto]))+1),"")</f>
        <v/>
      </c>
      <c r="Q1884" s="20" t="str">
        <f t="shared" si="88"/>
        <v/>
      </c>
      <c r="R1884">
        <f t="shared" si="89"/>
        <v>0</v>
      </c>
    </row>
    <row r="1885" spans="10:18" x14ac:dyDescent="0.2">
      <c r="J1885">
        <f t="shared" si="87"/>
        <v>1883</v>
      </c>
      <c r="K1885" t="str" cm="1">
        <f t="array" ref="K1885">IFERROR(INDEX(tblClientes[Cliente],INT($J1885/ROWS(tblConsorcios[Produto]))+1),"")</f>
        <v/>
      </c>
      <c r="L1885" t="str" cm="1">
        <f t="array" ref="L1885">IFERROR(INDEX(tblConsorcios[Produto],MOD($J1885,ROWS(tblConsorcios[Produto]))+1),"")</f>
        <v>Imóvel IE140 – 200m</v>
      </c>
      <c r="M1885" s="20" cm="1">
        <f t="array" ref="M1885">IFERROR(INDEX(tblConsorcios[Valor da Carta (R$)],MOD($J1885,ROWS(tblConsorcios[Produto]))+1),"")</f>
        <v>140000</v>
      </c>
      <c r="N1885" s="2" cm="1">
        <f t="array" ref="N1885">IFERROR(INDEX(tblConsorcios[Prazo (meses)],MOD($J1885,ROWS(tblConsorcios[Produto]))+1),"")</f>
        <v>200</v>
      </c>
      <c r="O1885" s="20" cm="1">
        <f t="array" ref="O1885">IFERROR(INDEX(tblConsorcios[Parcela Mensal (R$)],MOD($J1885,ROWS(tblConsorcios[Produto]))+1),"")</f>
        <v>887.6</v>
      </c>
      <c r="P1885" s="20" t="str" cm="1">
        <f t="array" ref="P1885">IFERROR(INDEX(tblClientes[Dividendo Mensal (R$)],INT($J1885/ROWS(tblConsorcios[Produto]))+1),"")</f>
        <v/>
      </c>
      <c r="Q1885" s="20" t="str">
        <f t="shared" si="88"/>
        <v/>
      </c>
      <c r="R1885">
        <f t="shared" si="89"/>
        <v>0</v>
      </c>
    </row>
    <row r="1886" spans="10:18" x14ac:dyDescent="0.2">
      <c r="J1886">
        <f t="shared" si="87"/>
        <v>1884</v>
      </c>
      <c r="K1886" t="str" cm="1">
        <f t="array" ref="K1886">IFERROR(INDEX(tblClientes[Cliente],INT($J1886/ROWS(tblConsorcios[Produto]))+1),"")</f>
        <v/>
      </c>
      <c r="L1886" t="str" cm="1">
        <f t="array" ref="L1886">IFERROR(INDEX(tblConsorcios[Produto],MOD($J1886,ROWS(tblConsorcios[Produto]))+1),"")</f>
        <v>Imóvel IE130 – 240m</v>
      </c>
      <c r="M1886" s="20" cm="1">
        <f t="array" ref="M1886">IFERROR(INDEX(tblConsorcios[Valor da Carta (R$)],MOD($J1886,ROWS(tblConsorcios[Produto]))+1),"")</f>
        <v>130000</v>
      </c>
      <c r="N1886" s="2" cm="1">
        <f t="array" ref="N1886">IFERROR(INDEX(tblConsorcios[Prazo (meses)],MOD($J1886,ROWS(tblConsorcios[Produto]))+1),"")</f>
        <v>240</v>
      </c>
      <c r="O1886" s="20" cm="1">
        <f t="array" ref="O1886">IFERROR(INDEX(tblConsorcios[Parcela Mensal (R$)],MOD($J1886,ROWS(tblConsorcios[Produto]))+1),"")</f>
        <v>697.67</v>
      </c>
      <c r="P1886" s="20" t="str" cm="1">
        <f t="array" ref="P1886">IFERROR(INDEX(tblClientes[Dividendo Mensal (R$)],INT($J1886/ROWS(tblConsorcios[Produto]))+1),"")</f>
        <v/>
      </c>
      <c r="Q1886" s="20" t="str">
        <f t="shared" si="88"/>
        <v/>
      </c>
      <c r="R1886">
        <f t="shared" si="89"/>
        <v>0</v>
      </c>
    </row>
    <row r="1887" spans="10:18" x14ac:dyDescent="0.2">
      <c r="J1887">
        <f t="shared" si="87"/>
        <v>1885</v>
      </c>
      <c r="K1887" t="str" cm="1">
        <f t="array" ref="K1887">IFERROR(INDEX(tblClientes[Cliente],INT($J1887/ROWS(tblConsorcios[Produto]))+1),"")</f>
        <v/>
      </c>
      <c r="L1887" t="str" cm="1">
        <f t="array" ref="L1887">IFERROR(INDEX(tblConsorcios[Produto],MOD($J1887,ROWS(tblConsorcios[Produto]))+1),"")</f>
        <v>Imóvel IE130 – 220m</v>
      </c>
      <c r="M1887" s="20" cm="1">
        <f t="array" ref="M1887">IFERROR(INDEX(tblConsorcios[Valor da Carta (R$)],MOD($J1887,ROWS(tblConsorcios[Produto]))+1),"")</f>
        <v>130000</v>
      </c>
      <c r="N1887" s="2" cm="1">
        <f t="array" ref="N1887">IFERROR(INDEX(tblConsorcios[Prazo (meses)],MOD($J1887,ROWS(tblConsorcios[Produto]))+1),"")</f>
        <v>220</v>
      </c>
      <c r="O1887" s="20" cm="1">
        <f t="array" ref="O1887">IFERROR(INDEX(tblConsorcios[Parcela Mensal (R$)],MOD($J1887,ROWS(tblConsorcios[Produto]))+1),"")</f>
        <v>755.18</v>
      </c>
      <c r="P1887" s="20" t="str" cm="1">
        <f t="array" ref="P1887">IFERROR(INDEX(tblClientes[Dividendo Mensal (R$)],INT($J1887/ROWS(tblConsorcios[Produto]))+1),"")</f>
        <v/>
      </c>
      <c r="Q1887" s="20" t="str">
        <f t="shared" si="88"/>
        <v/>
      </c>
      <c r="R1887">
        <f t="shared" si="89"/>
        <v>0</v>
      </c>
    </row>
    <row r="1888" spans="10:18" x14ac:dyDescent="0.2">
      <c r="J1888">
        <f t="shared" si="87"/>
        <v>1886</v>
      </c>
      <c r="K1888" t="str" cm="1">
        <f t="array" ref="K1888">IFERROR(INDEX(tblClientes[Cliente],INT($J1888/ROWS(tblConsorcios[Produto]))+1),"")</f>
        <v/>
      </c>
      <c r="L1888" t="str" cm="1">
        <f t="array" ref="L1888">IFERROR(INDEX(tblConsorcios[Produto],MOD($J1888,ROWS(tblConsorcios[Produto]))+1),"")</f>
        <v>Imóvel IE130 – 200m</v>
      </c>
      <c r="M1888" s="20" cm="1">
        <f t="array" ref="M1888">IFERROR(INDEX(tblConsorcios[Valor da Carta (R$)],MOD($J1888,ROWS(tblConsorcios[Produto]))+1),"")</f>
        <v>130000</v>
      </c>
      <c r="N1888" s="2" cm="1">
        <f t="array" ref="N1888">IFERROR(INDEX(tblConsorcios[Prazo (meses)],MOD($J1888,ROWS(tblConsorcios[Produto]))+1),"")</f>
        <v>200</v>
      </c>
      <c r="O1888" s="20" cm="1">
        <f t="array" ref="O1888">IFERROR(INDEX(tblConsorcios[Parcela Mensal (R$)],MOD($J1888,ROWS(tblConsorcios[Produto]))+1),"")</f>
        <v>824.2</v>
      </c>
      <c r="P1888" s="20" t="str" cm="1">
        <f t="array" ref="P1888">IFERROR(INDEX(tblClientes[Dividendo Mensal (R$)],INT($J1888/ROWS(tblConsorcios[Produto]))+1),"")</f>
        <v/>
      </c>
      <c r="Q1888" s="20" t="str">
        <f t="shared" si="88"/>
        <v/>
      </c>
      <c r="R1888">
        <f t="shared" si="89"/>
        <v>0</v>
      </c>
    </row>
    <row r="1889" spans="10:18" x14ac:dyDescent="0.2">
      <c r="J1889">
        <f t="shared" si="87"/>
        <v>1887</v>
      </c>
      <c r="K1889" t="str" cm="1">
        <f t="array" ref="K1889">IFERROR(INDEX(tblClientes[Cliente],INT($J1889/ROWS(tblConsorcios[Produto]))+1),"")</f>
        <v/>
      </c>
      <c r="L1889" t="str" cm="1">
        <f t="array" ref="L1889">IFERROR(INDEX(tblConsorcios[Produto],MOD($J1889,ROWS(tblConsorcios[Produto]))+1),"")</f>
        <v>Imóvel IE120 – 240m</v>
      </c>
      <c r="M1889" s="20" cm="1">
        <f t="array" ref="M1889">IFERROR(INDEX(tblConsorcios[Valor da Carta (R$)],MOD($J1889,ROWS(tblConsorcios[Produto]))+1),"")</f>
        <v>120000</v>
      </c>
      <c r="N1889" s="2" cm="1">
        <f t="array" ref="N1889">IFERROR(INDEX(tblConsorcios[Prazo (meses)],MOD($J1889,ROWS(tblConsorcios[Produto]))+1),"")</f>
        <v>240</v>
      </c>
      <c r="O1889" s="20" cm="1">
        <f t="array" ref="O1889">IFERROR(INDEX(tblConsorcios[Parcela Mensal (R$)],MOD($J1889,ROWS(tblConsorcios[Produto]))+1),"")</f>
        <v>644</v>
      </c>
      <c r="P1889" s="20" t="str" cm="1">
        <f t="array" ref="P1889">IFERROR(INDEX(tblClientes[Dividendo Mensal (R$)],INT($J1889/ROWS(tblConsorcios[Produto]))+1),"")</f>
        <v/>
      </c>
      <c r="Q1889" s="20" t="str">
        <f t="shared" si="88"/>
        <v/>
      </c>
      <c r="R1889">
        <f t="shared" si="89"/>
        <v>0</v>
      </c>
    </row>
    <row r="1890" spans="10:18" x14ac:dyDescent="0.2">
      <c r="J1890">
        <f t="shared" si="87"/>
        <v>1888</v>
      </c>
      <c r="K1890" t="str" cm="1">
        <f t="array" ref="K1890">IFERROR(INDEX(tblClientes[Cliente],INT($J1890/ROWS(tblConsorcios[Produto]))+1),"")</f>
        <v/>
      </c>
      <c r="L1890" t="str" cm="1">
        <f t="array" ref="L1890">IFERROR(INDEX(tblConsorcios[Produto],MOD($J1890,ROWS(tblConsorcios[Produto]))+1),"")</f>
        <v>Imóvel IE120 – 220m</v>
      </c>
      <c r="M1890" s="20" cm="1">
        <f t="array" ref="M1890">IFERROR(INDEX(tblConsorcios[Valor da Carta (R$)],MOD($J1890,ROWS(tblConsorcios[Produto]))+1),"")</f>
        <v>120000</v>
      </c>
      <c r="N1890" s="2" cm="1">
        <f t="array" ref="N1890">IFERROR(INDEX(tblConsorcios[Prazo (meses)],MOD($J1890,ROWS(tblConsorcios[Produto]))+1),"")</f>
        <v>220</v>
      </c>
      <c r="O1890" s="20" cm="1">
        <f t="array" ref="O1890">IFERROR(INDEX(tblConsorcios[Parcela Mensal (R$)],MOD($J1890,ROWS(tblConsorcios[Produto]))+1),"")</f>
        <v>697.09</v>
      </c>
      <c r="P1890" s="20" t="str" cm="1">
        <f t="array" ref="P1890">IFERROR(INDEX(tblClientes[Dividendo Mensal (R$)],INT($J1890/ROWS(tblConsorcios[Produto]))+1),"")</f>
        <v/>
      </c>
      <c r="Q1890" s="20" t="str">
        <f t="shared" si="88"/>
        <v/>
      </c>
      <c r="R1890">
        <f t="shared" si="89"/>
        <v>0</v>
      </c>
    </row>
    <row r="1891" spans="10:18" x14ac:dyDescent="0.2">
      <c r="J1891">
        <f t="shared" si="87"/>
        <v>1889</v>
      </c>
      <c r="K1891" t="str" cm="1">
        <f t="array" ref="K1891">IFERROR(INDEX(tblClientes[Cliente],INT($J1891/ROWS(tblConsorcios[Produto]))+1),"")</f>
        <v/>
      </c>
      <c r="L1891" t="str" cm="1">
        <f t="array" ref="L1891">IFERROR(INDEX(tblConsorcios[Produto],MOD($J1891,ROWS(tblConsorcios[Produto]))+1),"")</f>
        <v>Imóvel IE120 – 200m</v>
      </c>
      <c r="M1891" s="20" cm="1">
        <f t="array" ref="M1891">IFERROR(INDEX(tblConsorcios[Valor da Carta (R$)],MOD($J1891,ROWS(tblConsorcios[Produto]))+1),"")</f>
        <v>120000</v>
      </c>
      <c r="N1891" s="2" cm="1">
        <f t="array" ref="N1891">IFERROR(INDEX(tblConsorcios[Prazo (meses)],MOD($J1891,ROWS(tblConsorcios[Produto]))+1),"")</f>
        <v>200</v>
      </c>
      <c r="O1891" s="20" cm="1">
        <f t="array" ref="O1891">IFERROR(INDEX(tblConsorcios[Parcela Mensal (R$)],MOD($J1891,ROWS(tblConsorcios[Produto]))+1),"")</f>
        <v>760.8</v>
      </c>
      <c r="P1891" s="20" t="str" cm="1">
        <f t="array" ref="P1891">IFERROR(INDEX(tblClientes[Dividendo Mensal (R$)],INT($J1891/ROWS(tblConsorcios[Produto]))+1),"")</f>
        <v/>
      </c>
      <c r="Q1891" s="20" t="str">
        <f t="shared" si="88"/>
        <v/>
      </c>
      <c r="R1891">
        <f t="shared" si="89"/>
        <v>0</v>
      </c>
    </row>
    <row r="1892" spans="10:18" x14ac:dyDescent="0.2">
      <c r="J1892">
        <f t="shared" si="87"/>
        <v>1890</v>
      </c>
      <c r="K1892" t="str" cm="1">
        <f t="array" ref="K1892">IFERROR(INDEX(tblClientes[Cliente],INT($J1892/ROWS(tblConsorcios[Produto]))+1),"")</f>
        <v/>
      </c>
      <c r="L1892" t="str" cm="1">
        <f t="array" ref="L1892">IFERROR(INDEX(tblConsorcios[Produto],MOD($J1892,ROWS(tblConsorcios[Produto]))+1),"")</f>
        <v>Imóvel IE600 – 240m</v>
      </c>
      <c r="M1892" s="20" cm="1">
        <f t="array" ref="M1892">IFERROR(INDEX(tblConsorcios[Valor da Carta (R$)],MOD($J1892,ROWS(tblConsorcios[Produto]))+1),"")</f>
        <v>600000</v>
      </c>
      <c r="N1892" s="2" cm="1">
        <f t="array" ref="N1892">IFERROR(INDEX(tblConsorcios[Prazo (meses)],MOD($J1892,ROWS(tblConsorcios[Produto]))+1),"")</f>
        <v>240</v>
      </c>
      <c r="O1892" s="20" cm="1">
        <f t="array" ref="O1892">IFERROR(INDEX(tblConsorcios[Parcela Mensal (R$)],MOD($J1892,ROWS(tblConsorcios[Produto]))+1),"")</f>
        <v>3220</v>
      </c>
      <c r="P1892" s="20" t="str" cm="1">
        <f t="array" ref="P1892">IFERROR(INDEX(tblClientes[Dividendo Mensal (R$)],INT($J1892/ROWS(tblConsorcios[Produto]))+1),"")</f>
        <v/>
      </c>
      <c r="Q1892" s="20" t="str">
        <f t="shared" si="88"/>
        <v/>
      </c>
      <c r="R1892">
        <f t="shared" si="89"/>
        <v>0</v>
      </c>
    </row>
    <row r="1893" spans="10:18" x14ac:dyDescent="0.2">
      <c r="J1893">
        <f t="shared" si="87"/>
        <v>1891</v>
      </c>
      <c r="K1893" t="str" cm="1">
        <f t="array" ref="K1893">IFERROR(INDEX(tblClientes[Cliente],INT($J1893/ROWS(tblConsorcios[Produto]))+1),"")</f>
        <v/>
      </c>
      <c r="L1893" t="str" cm="1">
        <f t="array" ref="L1893">IFERROR(INDEX(tblConsorcios[Produto],MOD($J1893,ROWS(tblConsorcios[Produto]))+1),"")</f>
        <v>Imóvel IE600 – 220m</v>
      </c>
      <c r="M1893" s="20" cm="1">
        <f t="array" ref="M1893">IFERROR(INDEX(tblConsorcios[Valor da Carta (R$)],MOD($J1893,ROWS(tblConsorcios[Produto]))+1),"")</f>
        <v>600000</v>
      </c>
      <c r="N1893" s="2" cm="1">
        <f t="array" ref="N1893">IFERROR(INDEX(tblConsorcios[Prazo (meses)],MOD($J1893,ROWS(tblConsorcios[Produto]))+1),"")</f>
        <v>220</v>
      </c>
      <c r="O1893" s="20" cm="1">
        <f t="array" ref="O1893">IFERROR(INDEX(tblConsorcios[Parcela Mensal (R$)],MOD($J1893,ROWS(tblConsorcios[Produto]))+1),"")</f>
        <v>3485.45</v>
      </c>
      <c r="P1893" s="20" t="str" cm="1">
        <f t="array" ref="P1893">IFERROR(INDEX(tblClientes[Dividendo Mensal (R$)],INT($J1893/ROWS(tblConsorcios[Produto]))+1),"")</f>
        <v/>
      </c>
      <c r="Q1893" s="20" t="str">
        <f t="shared" si="88"/>
        <v/>
      </c>
      <c r="R1893">
        <f t="shared" si="89"/>
        <v>0</v>
      </c>
    </row>
    <row r="1894" spans="10:18" x14ac:dyDescent="0.2">
      <c r="J1894">
        <f t="shared" si="87"/>
        <v>1892</v>
      </c>
      <c r="K1894" t="str" cm="1">
        <f t="array" ref="K1894">IFERROR(INDEX(tblClientes[Cliente],INT($J1894/ROWS(tblConsorcios[Produto]))+1),"")</f>
        <v/>
      </c>
      <c r="L1894" t="str" cm="1">
        <f t="array" ref="L1894">IFERROR(INDEX(tblConsorcios[Produto],MOD($J1894,ROWS(tblConsorcios[Produto]))+1),"")</f>
        <v>Imóvel IE600 – 200m</v>
      </c>
      <c r="M1894" s="20" cm="1">
        <f t="array" ref="M1894">IFERROR(INDEX(tblConsorcios[Valor da Carta (R$)],MOD($J1894,ROWS(tblConsorcios[Produto]))+1),"")</f>
        <v>600000</v>
      </c>
      <c r="N1894" s="2" cm="1">
        <f t="array" ref="N1894">IFERROR(INDEX(tblConsorcios[Prazo (meses)],MOD($J1894,ROWS(tblConsorcios[Produto]))+1),"")</f>
        <v>200</v>
      </c>
      <c r="O1894" s="20" cm="1">
        <f t="array" ref="O1894">IFERROR(INDEX(tblConsorcios[Parcela Mensal (R$)],MOD($J1894,ROWS(tblConsorcios[Produto]))+1),"")</f>
        <v>3804</v>
      </c>
      <c r="P1894" s="20" t="str" cm="1">
        <f t="array" ref="P1894">IFERROR(INDEX(tblClientes[Dividendo Mensal (R$)],INT($J1894/ROWS(tblConsorcios[Produto]))+1),"")</f>
        <v/>
      </c>
      <c r="Q1894" s="20" t="str">
        <f t="shared" si="88"/>
        <v/>
      </c>
      <c r="R1894">
        <f t="shared" si="89"/>
        <v>0</v>
      </c>
    </row>
    <row r="1895" spans="10:18" x14ac:dyDescent="0.2">
      <c r="J1895">
        <f t="shared" si="87"/>
        <v>1893</v>
      </c>
      <c r="K1895" t="str" cm="1">
        <f t="array" ref="K1895">IFERROR(INDEX(tblClientes[Cliente],INT($J1895/ROWS(tblConsorcios[Produto]))+1),"")</f>
        <v/>
      </c>
      <c r="L1895" t="str" cm="1">
        <f t="array" ref="L1895">IFERROR(INDEX(tblConsorcios[Produto],MOD($J1895,ROWS(tblConsorcios[Produto]))+1),"")</f>
        <v>Imóvel IE580 – 240m</v>
      </c>
      <c r="M1895" s="20" cm="1">
        <f t="array" ref="M1895">IFERROR(INDEX(tblConsorcios[Valor da Carta (R$)],MOD($J1895,ROWS(tblConsorcios[Produto]))+1),"")</f>
        <v>580000</v>
      </c>
      <c r="N1895" s="2" cm="1">
        <f t="array" ref="N1895">IFERROR(INDEX(tblConsorcios[Prazo (meses)],MOD($J1895,ROWS(tblConsorcios[Produto]))+1),"")</f>
        <v>240</v>
      </c>
      <c r="O1895" s="20" cm="1">
        <f t="array" ref="O1895">IFERROR(INDEX(tblConsorcios[Parcela Mensal (R$)],MOD($J1895,ROWS(tblConsorcios[Produto]))+1),"")</f>
        <v>3112.67</v>
      </c>
      <c r="P1895" s="20" t="str" cm="1">
        <f t="array" ref="P1895">IFERROR(INDEX(tblClientes[Dividendo Mensal (R$)],INT($J1895/ROWS(tblConsorcios[Produto]))+1),"")</f>
        <v/>
      </c>
      <c r="Q1895" s="20" t="str">
        <f t="shared" si="88"/>
        <v/>
      </c>
      <c r="R1895">
        <f t="shared" si="89"/>
        <v>0</v>
      </c>
    </row>
    <row r="1896" spans="10:18" x14ac:dyDescent="0.2">
      <c r="J1896">
        <f t="shared" si="87"/>
        <v>1894</v>
      </c>
      <c r="K1896" t="str" cm="1">
        <f t="array" ref="K1896">IFERROR(INDEX(tblClientes[Cliente],INT($J1896/ROWS(tblConsorcios[Produto]))+1),"")</f>
        <v/>
      </c>
      <c r="L1896" t="str" cm="1">
        <f t="array" ref="L1896">IFERROR(INDEX(tblConsorcios[Produto],MOD($J1896,ROWS(tblConsorcios[Produto]))+1),"")</f>
        <v>Imóvel IE580 – 220m</v>
      </c>
      <c r="M1896" s="20" cm="1">
        <f t="array" ref="M1896">IFERROR(INDEX(tblConsorcios[Valor da Carta (R$)],MOD($J1896,ROWS(tblConsorcios[Produto]))+1),"")</f>
        <v>580000</v>
      </c>
      <c r="N1896" s="2" cm="1">
        <f t="array" ref="N1896">IFERROR(INDEX(tblConsorcios[Prazo (meses)],MOD($J1896,ROWS(tblConsorcios[Produto]))+1),"")</f>
        <v>220</v>
      </c>
      <c r="O1896" s="20" cm="1">
        <f t="array" ref="O1896">IFERROR(INDEX(tblConsorcios[Parcela Mensal (R$)],MOD($J1896,ROWS(tblConsorcios[Produto]))+1),"")</f>
        <v>3369.27</v>
      </c>
      <c r="P1896" s="20" t="str" cm="1">
        <f t="array" ref="P1896">IFERROR(INDEX(tblClientes[Dividendo Mensal (R$)],INT($J1896/ROWS(tblConsorcios[Produto]))+1),"")</f>
        <v/>
      </c>
      <c r="Q1896" s="20" t="str">
        <f t="shared" si="88"/>
        <v/>
      </c>
      <c r="R1896">
        <f t="shared" si="89"/>
        <v>0</v>
      </c>
    </row>
    <row r="1897" spans="10:18" x14ac:dyDescent="0.2">
      <c r="J1897">
        <f t="shared" si="87"/>
        <v>1895</v>
      </c>
      <c r="K1897" t="str" cm="1">
        <f t="array" ref="K1897">IFERROR(INDEX(tblClientes[Cliente],INT($J1897/ROWS(tblConsorcios[Produto]))+1),"")</f>
        <v/>
      </c>
      <c r="L1897" t="str" cm="1">
        <f t="array" ref="L1897">IFERROR(INDEX(tblConsorcios[Produto],MOD($J1897,ROWS(tblConsorcios[Produto]))+1),"")</f>
        <v>Imóvel IE580 – 200m</v>
      </c>
      <c r="M1897" s="20" cm="1">
        <f t="array" ref="M1897">IFERROR(INDEX(tblConsorcios[Valor da Carta (R$)],MOD($J1897,ROWS(tblConsorcios[Produto]))+1),"")</f>
        <v>580000</v>
      </c>
      <c r="N1897" s="2" cm="1">
        <f t="array" ref="N1897">IFERROR(INDEX(tblConsorcios[Prazo (meses)],MOD($J1897,ROWS(tblConsorcios[Produto]))+1),"")</f>
        <v>200</v>
      </c>
      <c r="O1897" s="20" cm="1">
        <f t="array" ref="O1897">IFERROR(INDEX(tblConsorcios[Parcela Mensal (R$)],MOD($J1897,ROWS(tblConsorcios[Produto]))+1),"")</f>
        <v>3677.2</v>
      </c>
      <c r="P1897" s="20" t="str" cm="1">
        <f t="array" ref="P1897">IFERROR(INDEX(tblClientes[Dividendo Mensal (R$)],INT($J1897/ROWS(tblConsorcios[Produto]))+1),"")</f>
        <v/>
      </c>
      <c r="Q1897" s="20" t="str">
        <f t="shared" si="88"/>
        <v/>
      </c>
      <c r="R1897">
        <f t="shared" si="89"/>
        <v>0</v>
      </c>
    </row>
    <row r="1898" spans="10:18" x14ac:dyDescent="0.2">
      <c r="J1898">
        <f t="shared" si="87"/>
        <v>1896</v>
      </c>
      <c r="K1898" t="str" cm="1">
        <f t="array" ref="K1898">IFERROR(INDEX(tblClientes[Cliente],INT($J1898/ROWS(tblConsorcios[Produto]))+1),"")</f>
        <v/>
      </c>
      <c r="L1898" t="str" cm="1">
        <f t="array" ref="L1898">IFERROR(INDEX(tblConsorcios[Produto],MOD($J1898,ROWS(tblConsorcios[Produto]))+1),"")</f>
        <v>Imóvel IE550 – 240m</v>
      </c>
      <c r="M1898" s="20" cm="1">
        <f t="array" ref="M1898">IFERROR(INDEX(tblConsorcios[Valor da Carta (R$)],MOD($J1898,ROWS(tblConsorcios[Produto]))+1),"")</f>
        <v>550000</v>
      </c>
      <c r="N1898" s="2" cm="1">
        <f t="array" ref="N1898">IFERROR(INDEX(tblConsorcios[Prazo (meses)],MOD($J1898,ROWS(tblConsorcios[Produto]))+1),"")</f>
        <v>240</v>
      </c>
      <c r="O1898" s="20" cm="1">
        <f t="array" ref="O1898">IFERROR(INDEX(tblConsorcios[Parcela Mensal (R$)],MOD($J1898,ROWS(tblConsorcios[Produto]))+1),"")</f>
        <v>2951.67</v>
      </c>
      <c r="P1898" s="20" t="str" cm="1">
        <f t="array" ref="P1898">IFERROR(INDEX(tblClientes[Dividendo Mensal (R$)],INT($J1898/ROWS(tblConsorcios[Produto]))+1),"")</f>
        <v/>
      </c>
      <c r="Q1898" s="20" t="str">
        <f t="shared" si="88"/>
        <v/>
      </c>
      <c r="R1898">
        <f t="shared" si="89"/>
        <v>0</v>
      </c>
    </row>
    <row r="1899" spans="10:18" x14ac:dyDescent="0.2">
      <c r="J1899">
        <f t="shared" si="87"/>
        <v>1897</v>
      </c>
      <c r="K1899" t="str" cm="1">
        <f t="array" ref="K1899">IFERROR(INDEX(tblClientes[Cliente],INT($J1899/ROWS(tblConsorcios[Produto]))+1),"")</f>
        <v/>
      </c>
      <c r="L1899" t="str" cm="1">
        <f t="array" ref="L1899">IFERROR(INDEX(tblConsorcios[Produto],MOD($J1899,ROWS(tblConsorcios[Produto]))+1),"")</f>
        <v>Imóvel IE550 – 220m</v>
      </c>
      <c r="M1899" s="20" cm="1">
        <f t="array" ref="M1899">IFERROR(INDEX(tblConsorcios[Valor da Carta (R$)],MOD($J1899,ROWS(tblConsorcios[Produto]))+1),"")</f>
        <v>550000</v>
      </c>
      <c r="N1899" s="2" cm="1">
        <f t="array" ref="N1899">IFERROR(INDEX(tblConsorcios[Prazo (meses)],MOD($J1899,ROWS(tblConsorcios[Produto]))+1),"")</f>
        <v>220</v>
      </c>
      <c r="O1899" s="20" cm="1">
        <f t="array" ref="O1899">IFERROR(INDEX(tblConsorcios[Parcela Mensal (R$)],MOD($J1899,ROWS(tblConsorcios[Produto]))+1),"")</f>
        <v>3195</v>
      </c>
      <c r="P1899" s="20" t="str" cm="1">
        <f t="array" ref="P1899">IFERROR(INDEX(tblClientes[Dividendo Mensal (R$)],INT($J1899/ROWS(tblConsorcios[Produto]))+1),"")</f>
        <v/>
      </c>
      <c r="Q1899" s="20" t="str">
        <f t="shared" si="88"/>
        <v/>
      </c>
      <c r="R1899">
        <f t="shared" si="89"/>
        <v>0</v>
      </c>
    </row>
    <row r="1900" spans="10:18" x14ac:dyDescent="0.2">
      <c r="J1900">
        <f t="shared" si="87"/>
        <v>1898</v>
      </c>
      <c r="K1900" t="str" cm="1">
        <f t="array" ref="K1900">IFERROR(INDEX(tblClientes[Cliente],INT($J1900/ROWS(tblConsorcios[Produto]))+1),"")</f>
        <v/>
      </c>
      <c r="L1900" t="str" cm="1">
        <f t="array" ref="L1900">IFERROR(INDEX(tblConsorcios[Produto],MOD($J1900,ROWS(tblConsorcios[Produto]))+1),"")</f>
        <v>Imóvel IE550 – 200m</v>
      </c>
      <c r="M1900" s="20" cm="1">
        <f t="array" ref="M1900">IFERROR(INDEX(tblConsorcios[Valor da Carta (R$)],MOD($J1900,ROWS(tblConsorcios[Produto]))+1),"")</f>
        <v>550000</v>
      </c>
      <c r="N1900" s="2" cm="1">
        <f t="array" ref="N1900">IFERROR(INDEX(tblConsorcios[Prazo (meses)],MOD($J1900,ROWS(tblConsorcios[Produto]))+1),"")</f>
        <v>200</v>
      </c>
      <c r="O1900" s="20" cm="1">
        <f t="array" ref="O1900">IFERROR(INDEX(tblConsorcios[Parcela Mensal (R$)],MOD($J1900,ROWS(tblConsorcios[Produto]))+1),"")</f>
        <v>3487</v>
      </c>
      <c r="P1900" s="20" t="str" cm="1">
        <f t="array" ref="P1900">IFERROR(INDEX(tblClientes[Dividendo Mensal (R$)],INT($J1900/ROWS(tblConsorcios[Produto]))+1),"")</f>
        <v/>
      </c>
      <c r="Q1900" s="20" t="str">
        <f t="shared" si="88"/>
        <v/>
      </c>
      <c r="R1900">
        <f t="shared" si="89"/>
        <v>0</v>
      </c>
    </row>
    <row r="1901" spans="10:18" x14ac:dyDescent="0.2">
      <c r="J1901">
        <f t="shared" si="87"/>
        <v>1899</v>
      </c>
      <c r="K1901" t="str" cm="1">
        <f t="array" ref="K1901">IFERROR(INDEX(tblClientes[Cliente],INT($J1901/ROWS(tblConsorcios[Produto]))+1),"")</f>
        <v/>
      </c>
      <c r="L1901" t="str" cm="1">
        <f t="array" ref="L1901">IFERROR(INDEX(tblConsorcios[Produto],MOD($J1901,ROWS(tblConsorcios[Produto]))+1),"")</f>
        <v>Imóvel IE530 – 240m</v>
      </c>
      <c r="M1901" s="20" cm="1">
        <f t="array" ref="M1901">IFERROR(INDEX(tblConsorcios[Valor da Carta (R$)],MOD($J1901,ROWS(tblConsorcios[Produto]))+1),"")</f>
        <v>530000</v>
      </c>
      <c r="N1901" s="2" cm="1">
        <f t="array" ref="N1901">IFERROR(INDEX(tblConsorcios[Prazo (meses)],MOD($J1901,ROWS(tblConsorcios[Produto]))+1),"")</f>
        <v>240</v>
      </c>
      <c r="O1901" s="20" cm="1">
        <f t="array" ref="O1901">IFERROR(INDEX(tblConsorcios[Parcela Mensal (R$)],MOD($J1901,ROWS(tblConsorcios[Produto]))+1),"")</f>
        <v>2844.33</v>
      </c>
      <c r="P1901" s="20" t="str" cm="1">
        <f t="array" ref="P1901">IFERROR(INDEX(tblClientes[Dividendo Mensal (R$)],INT($J1901/ROWS(tblConsorcios[Produto]))+1),"")</f>
        <v/>
      </c>
      <c r="Q1901" s="20" t="str">
        <f t="shared" si="88"/>
        <v/>
      </c>
      <c r="R1901">
        <f t="shared" si="89"/>
        <v>0</v>
      </c>
    </row>
    <row r="1902" spans="10:18" x14ac:dyDescent="0.2">
      <c r="J1902">
        <f t="shared" si="87"/>
        <v>1900</v>
      </c>
      <c r="K1902" t="str" cm="1">
        <f t="array" ref="K1902">IFERROR(INDEX(tblClientes[Cliente],INT($J1902/ROWS(tblConsorcios[Produto]))+1),"")</f>
        <v/>
      </c>
      <c r="L1902" t="str" cm="1">
        <f t="array" ref="L1902">IFERROR(INDEX(tblConsorcios[Produto],MOD($J1902,ROWS(tblConsorcios[Produto]))+1),"")</f>
        <v>Imóvel IE530 – 220m</v>
      </c>
      <c r="M1902" s="20" cm="1">
        <f t="array" ref="M1902">IFERROR(INDEX(tblConsorcios[Valor da Carta (R$)],MOD($J1902,ROWS(tblConsorcios[Produto]))+1),"")</f>
        <v>530000</v>
      </c>
      <c r="N1902" s="2" cm="1">
        <f t="array" ref="N1902">IFERROR(INDEX(tblConsorcios[Prazo (meses)],MOD($J1902,ROWS(tblConsorcios[Produto]))+1),"")</f>
        <v>220</v>
      </c>
      <c r="O1902" s="20" cm="1">
        <f t="array" ref="O1902">IFERROR(INDEX(tblConsorcios[Parcela Mensal (R$)],MOD($J1902,ROWS(tblConsorcios[Produto]))+1),"")</f>
        <v>3078.82</v>
      </c>
      <c r="P1902" s="20" t="str" cm="1">
        <f t="array" ref="P1902">IFERROR(INDEX(tblClientes[Dividendo Mensal (R$)],INT($J1902/ROWS(tblConsorcios[Produto]))+1),"")</f>
        <v/>
      </c>
      <c r="Q1902" s="20" t="str">
        <f t="shared" si="88"/>
        <v/>
      </c>
      <c r="R1902">
        <f t="shared" si="89"/>
        <v>0</v>
      </c>
    </row>
    <row r="1903" spans="10:18" x14ac:dyDescent="0.2">
      <c r="J1903">
        <f t="shared" si="87"/>
        <v>1901</v>
      </c>
      <c r="K1903" t="str" cm="1">
        <f t="array" ref="K1903">IFERROR(INDEX(tblClientes[Cliente],INT($J1903/ROWS(tblConsorcios[Produto]))+1),"")</f>
        <v/>
      </c>
      <c r="L1903" t="str" cm="1">
        <f t="array" ref="L1903">IFERROR(INDEX(tblConsorcios[Produto],MOD($J1903,ROWS(tblConsorcios[Produto]))+1),"")</f>
        <v>Imóvel IE530 – 200m</v>
      </c>
      <c r="M1903" s="20" cm="1">
        <f t="array" ref="M1903">IFERROR(INDEX(tblConsorcios[Valor da Carta (R$)],MOD($J1903,ROWS(tblConsorcios[Produto]))+1),"")</f>
        <v>530000</v>
      </c>
      <c r="N1903" s="2" cm="1">
        <f t="array" ref="N1903">IFERROR(INDEX(tblConsorcios[Prazo (meses)],MOD($J1903,ROWS(tblConsorcios[Produto]))+1),"")</f>
        <v>200</v>
      </c>
      <c r="O1903" s="20" cm="1">
        <f t="array" ref="O1903">IFERROR(INDEX(tblConsorcios[Parcela Mensal (R$)],MOD($J1903,ROWS(tblConsorcios[Produto]))+1),"")</f>
        <v>3360.2</v>
      </c>
      <c r="P1903" s="20" t="str" cm="1">
        <f t="array" ref="P1903">IFERROR(INDEX(tblClientes[Dividendo Mensal (R$)],INT($J1903/ROWS(tblConsorcios[Produto]))+1),"")</f>
        <v/>
      </c>
      <c r="Q1903" s="20" t="str">
        <f t="shared" si="88"/>
        <v/>
      </c>
      <c r="R1903">
        <f t="shared" si="89"/>
        <v>0</v>
      </c>
    </row>
    <row r="1904" spans="10:18" x14ac:dyDescent="0.2">
      <c r="J1904">
        <f t="shared" si="87"/>
        <v>1902</v>
      </c>
      <c r="K1904" t="str" cm="1">
        <f t="array" ref="K1904">IFERROR(INDEX(tblClientes[Cliente],INT($J1904/ROWS(tblConsorcios[Produto]))+1),"")</f>
        <v/>
      </c>
      <c r="L1904" t="str" cm="1">
        <f t="array" ref="L1904">IFERROR(INDEX(tblConsorcios[Produto],MOD($J1904,ROWS(tblConsorcios[Produto]))+1),"")</f>
        <v>Imóvel IE500 – 240m</v>
      </c>
      <c r="M1904" s="20" cm="1">
        <f t="array" ref="M1904">IFERROR(INDEX(tblConsorcios[Valor da Carta (R$)],MOD($J1904,ROWS(tblConsorcios[Produto]))+1),"")</f>
        <v>500000</v>
      </c>
      <c r="N1904" s="2" cm="1">
        <f t="array" ref="N1904">IFERROR(INDEX(tblConsorcios[Prazo (meses)],MOD($J1904,ROWS(tblConsorcios[Produto]))+1),"")</f>
        <v>240</v>
      </c>
      <c r="O1904" s="20" cm="1">
        <f t="array" ref="O1904">IFERROR(INDEX(tblConsorcios[Parcela Mensal (R$)],MOD($J1904,ROWS(tblConsorcios[Produto]))+1),"")</f>
        <v>2683.33</v>
      </c>
      <c r="P1904" s="20" t="str" cm="1">
        <f t="array" ref="P1904">IFERROR(INDEX(tblClientes[Dividendo Mensal (R$)],INT($J1904/ROWS(tblConsorcios[Produto]))+1),"")</f>
        <v/>
      </c>
      <c r="Q1904" s="20" t="str">
        <f t="shared" si="88"/>
        <v/>
      </c>
      <c r="R1904">
        <f t="shared" si="89"/>
        <v>0</v>
      </c>
    </row>
    <row r="1905" spans="10:18" x14ac:dyDescent="0.2">
      <c r="J1905">
        <f t="shared" si="87"/>
        <v>1903</v>
      </c>
      <c r="K1905" t="str" cm="1">
        <f t="array" ref="K1905">IFERROR(INDEX(tblClientes[Cliente],INT($J1905/ROWS(tblConsorcios[Produto]))+1),"")</f>
        <v/>
      </c>
      <c r="L1905" t="str" cm="1">
        <f t="array" ref="L1905">IFERROR(INDEX(tblConsorcios[Produto],MOD($J1905,ROWS(tblConsorcios[Produto]))+1),"")</f>
        <v>Imóvel IE500 – 220m</v>
      </c>
      <c r="M1905" s="20" cm="1">
        <f t="array" ref="M1905">IFERROR(INDEX(tblConsorcios[Valor da Carta (R$)],MOD($J1905,ROWS(tblConsorcios[Produto]))+1),"")</f>
        <v>500000</v>
      </c>
      <c r="N1905" s="2" cm="1">
        <f t="array" ref="N1905">IFERROR(INDEX(tblConsorcios[Prazo (meses)],MOD($J1905,ROWS(tblConsorcios[Produto]))+1),"")</f>
        <v>220</v>
      </c>
      <c r="O1905" s="20" cm="1">
        <f t="array" ref="O1905">IFERROR(INDEX(tblConsorcios[Parcela Mensal (R$)],MOD($J1905,ROWS(tblConsorcios[Produto]))+1),"")</f>
        <v>2904.55</v>
      </c>
      <c r="P1905" s="20" t="str" cm="1">
        <f t="array" ref="P1905">IFERROR(INDEX(tblClientes[Dividendo Mensal (R$)],INT($J1905/ROWS(tblConsorcios[Produto]))+1),"")</f>
        <v/>
      </c>
      <c r="Q1905" s="20" t="str">
        <f t="shared" si="88"/>
        <v/>
      </c>
      <c r="R1905">
        <f t="shared" si="89"/>
        <v>0</v>
      </c>
    </row>
    <row r="1906" spans="10:18" x14ac:dyDescent="0.2">
      <c r="J1906">
        <f t="shared" si="87"/>
        <v>1904</v>
      </c>
      <c r="K1906" t="str" cm="1">
        <f t="array" ref="K1906">IFERROR(INDEX(tblClientes[Cliente],INT($J1906/ROWS(tblConsorcios[Produto]))+1),"")</f>
        <v/>
      </c>
      <c r="L1906" t="str" cm="1">
        <f t="array" ref="L1906">IFERROR(INDEX(tblConsorcios[Produto],MOD($J1906,ROWS(tblConsorcios[Produto]))+1),"")</f>
        <v>Imóvel IE500 – 200m</v>
      </c>
      <c r="M1906" s="20" cm="1">
        <f t="array" ref="M1906">IFERROR(INDEX(tblConsorcios[Valor da Carta (R$)],MOD($J1906,ROWS(tblConsorcios[Produto]))+1),"")</f>
        <v>500000</v>
      </c>
      <c r="N1906" s="2" cm="1">
        <f t="array" ref="N1906">IFERROR(INDEX(tblConsorcios[Prazo (meses)],MOD($J1906,ROWS(tblConsorcios[Produto]))+1),"")</f>
        <v>200</v>
      </c>
      <c r="O1906" s="20" cm="1">
        <f t="array" ref="O1906">IFERROR(INDEX(tblConsorcios[Parcela Mensal (R$)],MOD($J1906,ROWS(tblConsorcios[Produto]))+1),"")</f>
        <v>3170</v>
      </c>
      <c r="P1906" s="20" t="str" cm="1">
        <f t="array" ref="P1906">IFERROR(INDEX(tblClientes[Dividendo Mensal (R$)],INT($J1906/ROWS(tblConsorcios[Produto]))+1),"")</f>
        <v/>
      </c>
      <c r="Q1906" s="20" t="str">
        <f t="shared" si="88"/>
        <v/>
      </c>
      <c r="R1906">
        <f t="shared" si="89"/>
        <v>0</v>
      </c>
    </row>
    <row r="1907" spans="10:18" x14ac:dyDescent="0.2">
      <c r="J1907">
        <f t="shared" si="87"/>
        <v>1905</v>
      </c>
      <c r="K1907" t="str" cm="1">
        <f t="array" ref="K1907">IFERROR(INDEX(tblClientes[Cliente],INT($J1907/ROWS(tblConsorcios[Produto]))+1),"")</f>
        <v/>
      </c>
      <c r="L1907" t="str" cm="1">
        <f t="array" ref="L1907">IFERROR(INDEX(tblConsorcios[Produto],MOD($J1907,ROWS(tblConsorcios[Produto]))+1),"")</f>
        <v>Imóvel IE480 – 240m</v>
      </c>
      <c r="M1907" s="20" cm="1">
        <f t="array" ref="M1907">IFERROR(INDEX(tblConsorcios[Valor da Carta (R$)],MOD($J1907,ROWS(tblConsorcios[Produto]))+1),"")</f>
        <v>480000</v>
      </c>
      <c r="N1907" s="2" cm="1">
        <f t="array" ref="N1907">IFERROR(INDEX(tblConsorcios[Prazo (meses)],MOD($J1907,ROWS(tblConsorcios[Produto]))+1),"")</f>
        <v>240</v>
      </c>
      <c r="O1907" s="20" cm="1">
        <f t="array" ref="O1907">IFERROR(INDEX(tblConsorcios[Parcela Mensal (R$)],MOD($J1907,ROWS(tblConsorcios[Produto]))+1),"")</f>
        <v>2576</v>
      </c>
      <c r="P1907" s="20" t="str" cm="1">
        <f t="array" ref="P1907">IFERROR(INDEX(tblClientes[Dividendo Mensal (R$)],INT($J1907/ROWS(tblConsorcios[Produto]))+1),"")</f>
        <v/>
      </c>
      <c r="Q1907" s="20" t="str">
        <f t="shared" si="88"/>
        <v/>
      </c>
      <c r="R1907">
        <f t="shared" si="89"/>
        <v>0</v>
      </c>
    </row>
    <row r="1908" spans="10:18" x14ac:dyDescent="0.2">
      <c r="J1908">
        <f t="shared" si="87"/>
        <v>1906</v>
      </c>
      <c r="K1908" t="str" cm="1">
        <f t="array" ref="K1908">IFERROR(INDEX(tblClientes[Cliente],INT($J1908/ROWS(tblConsorcios[Produto]))+1),"")</f>
        <v/>
      </c>
      <c r="L1908" t="str" cm="1">
        <f t="array" ref="L1908">IFERROR(INDEX(tblConsorcios[Produto],MOD($J1908,ROWS(tblConsorcios[Produto]))+1),"")</f>
        <v>Imóvel IE480 – 220m</v>
      </c>
      <c r="M1908" s="20" cm="1">
        <f t="array" ref="M1908">IFERROR(INDEX(tblConsorcios[Valor da Carta (R$)],MOD($J1908,ROWS(tblConsorcios[Produto]))+1),"")</f>
        <v>480000</v>
      </c>
      <c r="N1908" s="2" cm="1">
        <f t="array" ref="N1908">IFERROR(INDEX(tblConsorcios[Prazo (meses)],MOD($J1908,ROWS(tblConsorcios[Produto]))+1),"")</f>
        <v>220</v>
      </c>
      <c r="O1908" s="20" cm="1">
        <f t="array" ref="O1908">IFERROR(INDEX(tblConsorcios[Parcela Mensal (R$)],MOD($J1908,ROWS(tblConsorcios[Produto]))+1),"")</f>
        <v>2788.36</v>
      </c>
      <c r="P1908" s="20" t="str" cm="1">
        <f t="array" ref="P1908">IFERROR(INDEX(tblClientes[Dividendo Mensal (R$)],INT($J1908/ROWS(tblConsorcios[Produto]))+1),"")</f>
        <v/>
      </c>
      <c r="Q1908" s="20" t="str">
        <f t="shared" si="88"/>
        <v/>
      </c>
      <c r="R1908">
        <f t="shared" si="89"/>
        <v>0</v>
      </c>
    </row>
    <row r="1909" spans="10:18" x14ac:dyDescent="0.2">
      <c r="J1909">
        <f t="shared" si="87"/>
        <v>1907</v>
      </c>
      <c r="K1909" t="str" cm="1">
        <f t="array" ref="K1909">IFERROR(INDEX(tblClientes[Cliente],INT($J1909/ROWS(tblConsorcios[Produto]))+1),"")</f>
        <v/>
      </c>
      <c r="L1909" t="str" cm="1">
        <f t="array" ref="L1909">IFERROR(INDEX(tblConsorcios[Produto],MOD($J1909,ROWS(tblConsorcios[Produto]))+1),"")</f>
        <v>Imóvel IE480 – 200m</v>
      </c>
      <c r="M1909" s="20" cm="1">
        <f t="array" ref="M1909">IFERROR(INDEX(tblConsorcios[Valor da Carta (R$)],MOD($J1909,ROWS(tblConsorcios[Produto]))+1),"")</f>
        <v>480000</v>
      </c>
      <c r="N1909" s="2" cm="1">
        <f t="array" ref="N1909">IFERROR(INDEX(tblConsorcios[Prazo (meses)],MOD($J1909,ROWS(tblConsorcios[Produto]))+1),"")</f>
        <v>200</v>
      </c>
      <c r="O1909" s="20" cm="1">
        <f t="array" ref="O1909">IFERROR(INDEX(tblConsorcios[Parcela Mensal (R$)],MOD($J1909,ROWS(tblConsorcios[Produto]))+1),"")</f>
        <v>3043.2</v>
      </c>
      <c r="P1909" s="20" t="str" cm="1">
        <f t="array" ref="P1909">IFERROR(INDEX(tblClientes[Dividendo Mensal (R$)],INT($J1909/ROWS(tblConsorcios[Produto]))+1),"")</f>
        <v/>
      </c>
      <c r="Q1909" s="20" t="str">
        <f t="shared" si="88"/>
        <v/>
      </c>
      <c r="R1909">
        <f t="shared" si="89"/>
        <v>0</v>
      </c>
    </row>
    <row r="1910" spans="10:18" x14ac:dyDescent="0.2">
      <c r="J1910">
        <f t="shared" si="87"/>
        <v>1908</v>
      </c>
      <c r="K1910" t="str" cm="1">
        <f t="array" ref="K1910">IFERROR(INDEX(tblClientes[Cliente],INT($J1910/ROWS(tblConsorcios[Produto]))+1),"")</f>
        <v/>
      </c>
      <c r="L1910" t="str" cm="1">
        <f t="array" ref="L1910">IFERROR(INDEX(tblConsorcios[Produto],MOD($J1910,ROWS(tblConsorcios[Produto]))+1),"")</f>
        <v>Imóvel IE450 – 240m</v>
      </c>
      <c r="M1910" s="20" cm="1">
        <f t="array" ref="M1910">IFERROR(INDEX(tblConsorcios[Valor da Carta (R$)],MOD($J1910,ROWS(tblConsorcios[Produto]))+1),"")</f>
        <v>450000</v>
      </c>
      <c r="N1910" s="2" cm="1">
        <f t="array" ref="N1910">IFERROR(INDEX(tblConsorcios[Prazo (meses)],MOD($J1910,ROWS(tblConsorcios[Produto]))+1),"")</f>
        <v>240</v>
      </c>
      <c r="O1910" s="20" cm="1">
        <f t="array" ref="O1910">IFERROR(INDEX(tblConsorcios[Parcela Mensal (R$)],MOD($J1910,ROWS(tblConsorcios[Produto]))+1),"")</f>
        <v>2415</v>
      </c>
      <c r="P1910" s="20" t="str" cm="1">
        <f t="array" ref="P1910">IFERROR(INDEX(tblClientes[Dividendo Mensal (R$)],INT($J1910/ROWS(tblConsorcios[Produto]))+1),"")</f>
        <v/>
      </c>
      <c r="Q1910" s="20" t="str">
        <f t="shared" si="88"/>
        <v/>
      </c>
      <c r="R1910">
        <f t="shared" si="89"/>
        <v>0</v>
      </c>
    </row>
    <row r="1911" spans="10:18" x14ac:dyDescent="0.2">
      <c r="J1911">
        <f t="shared" si="87"/>
        <v>1909</v>
      </c>
      <c r="K1911" t="str" cm="1">
        <f t="array" ref="K1911">IFERROR(INDEX(tblClientes[Cliente],INT($J1911/ROWS(tblConsorcios[Produto]))+1),"")</f>
        <v/>
      </c>
      <c r="L1911" t="str" cm="1">
        <f t="array" ref="L1911">IFERROR(INDEX(tblConsorcios[Produto],MOD($J1911,ROWS(tblConsorcios[Produto]))+1),"")</f>
        <v>Imóvel IE450 – 220m</v>
      </c>
      <c r="M1911" s="20" cm="1">
        <f t="array" ref="M1911">IFERROR(INDEX(tblConsorcios[Valor da Carta (R$)],MOD($J1911,ROWS(tblConsorcios[Produto]))+1),"")</f>
        <v>450000</v>
      </c>
      <c r="N1911" s="2" cm="1">
        <f t="array" ref="N1911">IFERROR(INDEX(tblConsorcios[Prazo (meses)],MOD($J1911,ROWS(tblConsorcios[Produto]))+1),"")</f>
        <v>220</v>
      </c>
      <c r="O1911" s="20" cm="1">
        <f t="array" ref="O1911">IFERROR(INDEX(tblConsorcios[Parcela Mensal (R$)],MOD($J1911,ROWS(tblConsorcios[Produto]))+1),"")</f>
        <v>2614.09</v>
      </c>
      <c r="P1911" s="20" t="str" cm="1">
        <f t="array" ref="P1911">IFERROR(INDEX(tblClientes[Dividendo Mensal (R$)],INT($J1911/ROWS(tblConsorcios[Produto]))+1),"")</f>
        <v/>
      </c>
      <c r="Q1911" s="20" t="str">
        <f t="shared" si="88"/>
        <v/>
      </c>
      <c r="R1911">
        <f t="shared" si="89"/>
        <v>0</v>
      </c>
    </row>
    <row r="1912" spans="10:18" x14ac:dyDescent="0.2">
      <c r="J1912">
        <f t="shared" si="87"/>
        <v>1910</v>
      </c>
      <c r="K1912" t="str" cm="1">
        <f t="array" ref="K1912">IFERROR(INDEX(tblClientes[Cliente],INT($J1912/ROWS(tblConsorcios[Produto]))+1),"")</f>
        <v/>
      </c>
      <c r="L1912" t="str" cm="1">
        <f t="array" ref="L1912">IFERROR(INDEX(tblConsorcios[Produto],MOD($J1912,ROWS(tblConsorcios[Produto]))+1),"")</f>
        <v>Imóvel IE450 – 200m</v>
      </c>
      <c r="M1912" s="20" cm="1">
        <f t="array" ref="M1912">IFERROR(INDEX(tblConsorcios[Valor da Carta (R$)],MOD($J1912,ROWS(tblConsorcios[Produto]))+1),"")</f>
        <v>450000</v>
      </c>
      <c r="N1912" s="2" cm="1">
        <f t="array" ref="N1912">IFERROR(INDEX(tblConsorcios[Prazo (meses)],MOD($J1912,ROWS(tblConsorcios[Produto]))+1),"")</f>
        <v>200</v>
      </c>
      <c r="O1912" s="20" cm="1">
        <f t="array" ref="O1912">IFERROR(INDEX(tblConsorcios[Parcela Mensal (R$)],MOD($J1912,ROWS(tblConsorcios[Produto]))+1),"")</f>
        <v>2853</v>
      </c>
      <c r="P1912" s="20" t="str" cm="1">
        <f t="array" ref="P1912">IFERROR(INDEX(tblClientes[Dividendo Mensal (R$)],INT($J1912/ROWS(tblConsorcios[Produto]))+1),"")</f>
        <v/>
      </c>
      <c r="Q1912" s="20" t="str">
        <f t="shared" si="88"/>
        <v/>
      </c>
      <c r="R1912">
        <f t="shared" si="89"/>
        <v>0</v>
      </c>
    </row>
    <row r="1913" spans="10:18" x14ac:dyDescent="0.2">
      <c r="J1913">
        <f t="shared" si="87"/>
        <v>1911</v>
      </c>
      <c r="K1913" t="str" cm="1">
        <f t="array" ref="K1913">IFERROR(INDEX(tblClientes[Cliente],INT($J1913/ROWS(tblConsorcios[Produto]))+1),"")</f>
        <v/>
      </c>
      <c r="L1913" t="str" cm="1">
        <f t="array" ref="L1913">IFERROR(INDEX(tblConsorcios[Produto],MOD($J1913,ROWS(tblConsorcios[Produto]))+1),"")</f>
        <v>Imóvel IE430 – 240m</v>
      </c>
      <c r="M1913" s="20" cm="1">
        <f t="array" ref="M1913">IFERROR(INDEX(tblConsorcios[Valor da Carta (R$)],MOD($J1913,ROWS(tblConsorcios[Produto]))+1),"")</f>
        <v>430000</v>
      </c>
      <c r="N1913" s="2" cm="1">
        <f t="array" ref="N1913">IFERROR(INDEX(tblConsorcios[Prazo (meses)],MOD($J1913,ROWS(tblConsorcios[Produto]))+1),"")</f>
        <v>240</v>
      </c>
      <c r="O1913" s="20" cm="1">
        <f t="array" ref="O1913">IFERROR(INDEX(tblConsorcios[Parcela Mensal (R$)],MOD($J1913,ROWS(tblConsorcios[Produto]))+1),"")</f>
        <v>2307.67</v>
      </c>
      <c r="P1913" s="20" t="str" cm="1">
        <f t="array" ref="P1913">IFERROR(INDEX(tblClientes[Dividendo Mensal (R$)],INT($J1913/ROWS(tblConsorcios[Produto]))+1),"")</f>
        <v/>
      </c>
      <c r="Q1913" s="20" t="str">
        <f t="shared" si="88"/>
        <v/>
      </c>
      <c r="R1913">
        <f t="shared" si="89"/>
        <v>0</v>
      </c>
    </row>
    <row r="1914" spans="10:18" x14ac:dyDescent="0.2">
      <c r="J1914">
        <f t="shared" si="87"/>
        <v>1912</v>
      </c>
      <c r="K1914" t="str" cm="1">
        <f t="array" ref="K1914">IFERROR(INDEX(tblClientes[Cliente],INT($J1914/ROWS(tblConsorcios[Produto]))+1),"")</f>
        <v/>
      </c>
      <c r="L1914" t="str" cm="1">
        <f t="array" ref="L1914">IFERROR(INDEX(tblConsorcios[Produto],MOD($J1914,ROWS(tblConsorcios[Produto]))+1),"")</f>
        <v>Imóvel IE430 – 220m</v>
      </c>
      <c r="M1914" s="20" cm="1">
        <f t="array" ref="M1914">IFERROR(INDEX(tblConsorcios[Valor da Carta (R$)],MOD($J1914,ROWS(tblConsorcios[Produto]))+1),"")</f>
        <v>430000</v>
      </c>
      <c r="N1914" s="2" cm="1">
        <f t="array" ref="N1914">IFERROR(INDEX(tblConsorcios[Prazo (meses)],MOD($J1914,ROWS(tblConsorcios[Produto]))+1),"")</f>
        <v>220</v>
      </c>
      <c r="O1914" s="20" cm="1">
        <f t="array" ref="O1914">IFERROR(INDEX(tblConsorcios[Parcela Mensal (R$)],MOD($J1914,ROWS(tblConsorcios[Produto]))+1),"")</f>
        <v>2497.91</v>
      </c>
      <c r="P1914" s="20" t="str" cm="1">
        <f t="array" ref="P1914">IFERROR(INDEX(tblClientes[Dividendo Mensal (R$)],INT($J1914/ROWS(tblConsorcios[Produto]))+1),"")</f>
        <v/>
      </c>
      <c r="Q1914" s="20" t="str">
        <f t="shared" si="88"/>
        <v/>
      </c>
      <c r="R1914">
        <f t="shared" si="89"/>
        <v>0</v>
      </c>
    </row>
    <row r="1915" spans="10:18" x14ac:dyDescent="0.2">
      <c r="J1915">
        <f t="shared" si="87"/>
        <v>1913</v>
      </c>
      <c r="K1915" t="str" cm="1">
        <f t="array" ref="K1915">IFERROR(INDEX(tblClientes[Cliente],INT($J1915/ROWS(tblConsorcios[Produto]))+1),"")</f>
        <v/>
      </c>
      <c r="L1915" t="str" cm="1">
        <f t="array" ref="L1915">IFERROR(INDEX(tblConsorcios[Produto],MOD($J1915,ROWS(tblConsorcios[Produto]))+1),"")</f>
        <v>Imóvel IE430 – 200m</v>
      </c>
      <c r="M1915" s="20" cm="1">
        <f t="array" ref="M1915">IFERROR(INDEX(tblConsorcios[Valor da Carta (R$)],MOD($J1915,ROWS(tblConsorcios[Produto]))+1),"")</f>
        <v>430000</v>
      </c>
      <c r="N1915" s="2" cm="1">
        <f t="array" ref="N1915">IFERROR(INDEX(tblConsorcios[Prazo (meses)],MOD($J1915,ROWS(tblConsorcios[Produto]))+1),"")</f>
        <v>200</v>
      </c>
      <c r="O1915" s="20" cm="1">
        <f t="array" ref="O1915">IFERROR(INDEX(tblConsorcios[Parcela Mensal (R$)],MOD($J1915,ROWS(tblConsorcios[Produto]))+1),"")</f>
        <v>2726.2</v>
      </c>
      <c r="P1915" s="20" t="str" cm="1">
        <f t="array" ref="P1915">IFERROR(INDEX(tblClientes[Dividendo Mensal (R$)],INT($J1915/ROWS(tblConsorcios[Produto]))+1),"")</f>
        <v/>
      </c>
      <c r="Q1915" s="20" t="str">
        <f t="shared" si="88"/>
        <v/>
      </c>
      <c r="R1915">
        <f t="shared" si="89"/>
        <v>0</v>
      </c>
    </row>
    <row r="1916" spans="10:18" x14ac:dyDescent="0.2">
      <c r="J1916">
        <f t="shared" si="87"/>
        <v>1914</v>
      </c>
      <c r="K1916" t="str" cm="1">
        <f t="array" ref="K1916">IFERROR(INDEX(tblClientes[Cliente],INT($J1916/ROWS(tblConsorcios[Produto]))+1),"")</f>
        <v/>
      </c>
      <c r="L1916" t="str" cm="1">
        <f t="array" ref="L1916">IFERROR(INDEX(tblConsorcios[Produto],MOD($J1916,ROWS(tblConsorcios[Produto]))+1),"")</f>
        <v>Imóvel IE400 – 240m</v>
      </c>
      <c r="M1916" s="20" cm="1">
        <f t="array" ref="M1916">IFERROR(INDEX(tblConsorcios[Valor da Carta (R$)],MOD($J1916,ROWS(tblConsorcios[Produto]))+1),"")</f>
        <v>400000</v>
      </c>
      <c r="N1916" s="2" cm="1">
        <f t="array" ref="N1916">IFERROR(INDEX(tblConsorcios[Prazo (meses)],MOD($J1916,ROWS(tblConsorcios[Produto]))+1),"")</f>
        <v>240</v>
      </c>
      <c r="O1916" s="20" cm="1">
        <f t="array" ref="O1916">IFERROR(INDEX(tblConsorcios[Parcela Mensal (R$)],MOD($J1916,ROWS(tblConsorcios[Produto]))+1),"")</f>
        <v>2146.67</v>
      </c>
      <c r="P1916" s="20" t="str" cm="1">
        <f t="array" ref="P1916">IFERROR(INDEX(tblClientes[Dividendo Mensal (R$)],INT($J1916/ROWS(tblConsorcios[Produto]))+1),"")</f>
        <v/>
      </c>
      <c r="Q1916" s="20" t="str">
        <f t="shared" si="88"/>
        <v/>
      </c>
      <c r="R1916">
        <f t="shared" si="89"/>
        <v>0</v>
      </c>
    </row>
    <row r="1917" spans="10:18" x14ac:dyDescent="0.2">
      <c r="J1917">
        <f t="shared" si="87"/>
        <v>1915</v>
      </c>
      <c r="K1917" t="str" cm="1">
        <f t="array" ref="K1917">IFERROR(INDEX(tblClientes[Cliente],INT($J1917/ROWS(tblConsorcios[Produto]))+1),"")</f>
        <v/>
      </c>
      <c r="L1917" t="str" cm="1">
        <f t="array" ref="L1917">IFERROR(INDEX(tblConsorcios[Produto],MOD($J1917,ROWS(tblConsorcios[Produto]))+1),"")</f>
        <v>Imóvel IE400 – 220m</v>
      </c>
      <c r="M1917" s="20" cm="1">
        <f t="array" ref="M1917">IFERROR(INDEX(tblConsorcios[Valor da Carta (R$)],MOD($J1917,ROWS(tblConsorcios[Produto]))+1),"")</f>
        <v>400000</v>
      </c>
      <c r="N1917" s="2" cm="1">
        <f t="array" ref="N1917">IFERROR(INDEX(tblConsorcios[Prazo (meses)],MOD($J1917,ROWS(tblConsorcios[Produto]))+1),"")</f>
        <v>220</v>
      </c>
      <c r="O1917" s="20" cm="1">
        <f t="array" ref="O1917">IFERROR(INDEX(tblConsorcios[Parcela Mensal (R$)],MOD($J1917,ROWS(tblConsorcios[Produto]))+1),"")</f>
        <v>2323.64</v>
      </c>
      <c r="P1917" s="20" t="str" cm="1">
        <f t="array" ref="P1917">IFERROR(INDEX(tblClientes[Dividendo Mensal (R$)],INT($J1917/ROWS(tblConsorcios[Produto]))+1),"")</f>
        <v/>
      </c>
      <c r="Q1917" s="20" t="str">
        <f t="shared" si="88"/>
        <v/>
      </c>
      <c r="R1917">
        <f t="shared" si="89"/>
        <v>0</v>
      </c>
    </row>
    <row r="1918" spans="10:18" x14ac:dyDescent="0.2">
      <c r="J1918">
        <f t="shared" si="87"/>
        <v>1916</v>
      </c>
      <c r="K1918" t="str" cm="1">
        <f t="array" ref="K1918">IFERROR(INDEX(tblClientes[Cliente],INT($J1918/ROWS(tblConsorcios[Produto]))+1),"")</f>
        <v/>
      </c>
      <c r="L1918" t="str" cm="1">
        <f t="array" ref="L1918">IFERROR(INDEX(tblConsorcios[Produto],MOD($J1918,ROWS(tblConsorcios[Produto]))+1),"")</f>
        <v>Imóvel IE400 – 200m</v>
      </c>
      <c r="M1918" s="20" cm="1">
        <f t="array" ref="M1918">IFERROR(INDEX(tblConsorcios[Valor da Carta (R$)],MOD($J1918,ROWS(tblConsorcios[Produto]))+1),"")</f>
        <v>400000</v>
      </c>
      <c r="N1918" s="2" cm="1">
        <f t="array" ref="N1918">IFERROR(INDEX(tblConsorcios[Prazo (meses)],MOD($J1918,ROWS(tblConsorcios[Produto]))+1),"")</f>
        <v>200</v>
      </c>
      <c r="O1918" s="20" cm="1">
        <f t="array" ref="O1918">IFERROR(INDEX(tblConsorcios[Parcela Mensal (R$)],MOD($J1918,ROWS(tblConsorcios[Produto]))+1),"")</f>
        <v>2536</v>
      </c>
      <c r="P1918" s="20" t="str" cm="1">
        <f t="array" ref="P1918">IFERROR(INDEX(tblClientes[Dividendo Mensal (R$)],INT($J1918/ROWS(tblConsorcios[Produto]))+1),"")</f>
        <v/>
      </c>
      <c r="Q1918" s="20" t="str">
        <f t="shared" si="88"/>
        <v/>
      </c>
      <c r="R1918">
        <f t="shared" si="89"/>
        <v>0</v>
      </c>
    </row>
    <row r="1919" spans="10:18" x14ac:dyDescent="0.2">
      <c r="J1919">
        <f t="shared" si="87"/>
        <v>1917</v>
      </c>
      <c r="K1919" t="str" cm="1">
        <f t="array" ref="K1919">IFERROR(INDEX(tblClientes[Cliente],INT($J1919/ROWS(tblConsorcios[Produto]))+1),"")</f>
        <v/>
      </c>
      <c r="L1919" t="str" cm="1">
        <f t="array" ref="L1919">IFERROR(INDEX(tblConsorcios[Produto],MOD($J1919,ROWS(tblConsorcios[Produto]))+1),"")</f>
        <v>Imóvel IE380 – 240m</v>
      </c>
      <c r="M1919" s="20" cm="1">
        <f t="array" ref="M1919">IFERROR(INDEX(tblConsorcios[Valor da Carta (R$)],MOD($J1919,ROWS(tblConsorcios[Produto]))+1),"")</f>
        <v>380000</v>
      </c>
      <c r="N1919" s="2" cm="1">
        <f t="array" ref="N1919">IFERROR(INDEX(tblConsorcios[Prazo (meses)],MOD($J1919,ROWS(tblConsorcios[Produto]))+1),"")</f>
        <v>240</v>
      </c>
      <c r="O1919" s="20" cm="1">
        <f t="array" ref="O1919">IFERROR(INDEX(tblConsorcios[Parcela Mensal (R$)],MOD($J1919,ROWS(tblConsorcios[Produto]))+1),"")</f>
        <v>2039.33</v>
      </c>
      <c r="P1919" s="20" t="str" cm="1">
        <f t="array" ref="P1919">IFERROR(INDEX(tblClientes[Dividendo Mensal (R$)],INT($J1919/ROWS(tblConsorcios[Produto]))+1),"")</f>
        <v/>
      </c>
      <c r="Q1919" s="20" t="str">
        <f t="shared" si="88"/>
        <v/>
      </c>
      <c r="R1919">
        <f t="shared" si="89"/>
        <v>0</v>
      </c>
    </row>
    <row r="1920" spans="10:18" x14ac:dyDescent="0.2">
      <c r="J1920">
        <f t="shared" si="87"/>
        <v>1918</v>
      </c>
      <c r="K1920" t="str" cm="1">
        <f t="array" ref="K1920">IFERROR(INDEX(tblClientes[Cliente],INT($J1920/ROWS(tblConsorcios[Produto]))+1),"")</f>
        <v/>
      </c>
      <c r="L1920" t="str" cm="1">
        <f t="array" ref="L1920">IFERROR(INDEX(tblConsorcios[Produto],MOD($J1920,ROWS(tblConsorcios[Produto]))+1),"")</f>
        <v>Imóvel IE380 – 220m</v>
      </c>
      <c r="M1920" s="20" cm="1">
        <f t="array" ref="M1920">IFERROR(INDEX(tblConsorcios[Valor da Carta (R$)],MOD($J1920,ROWS(tblConsorcios[Produto]))+1),"")</f>
        <v>380000</v>
      </c>
      <c r="N1920" s="2" cm="1">
        <f t="array" ref="N1920">IFERROR(INDEX(tblConsorcios[Prazo (meses)],MOD($J1920,ROWS(tblConsorcios[Produto]))+1),"")</f>
        <v>220</v>
      </c>
      <c r="O1920" s="20" cm="1">
        <f t="array" ref="O1920">IFERROR(INDEX(tblConsorcios[Parcela Mensal (R$)],MOD($J1920,ROWS(tblConsorcios[Produto]))+1),"")</f>
        <v>2207.4499999999998</v>
      </c>
      <c r="P1920" s="20" t="str" cm="1">
        <f t="array" ref="P1920">IFERROR(INDEX(tblClientes[Dividendo Mensal (R$)],INT($J1920/ROWS(tblConsorcios[Produto]))+1),"")</f>
        <v/>
      </c>
      <c r="Q1920" s="20" t="str">
        <f t="shared" si="88"/>
        <v/>
      </c>
      <c r="R1920">
        <f t="shared" si="89"/>
        <v>0</v>
      </c>
    </row>
    <row r="1921" spans="10:18" x14ac:dyDescent="0.2">
      <c r="J1921">
        <f t="shared" si="87"/>
        <v>1919</v>
      </c>
      <c r="K1921" t="str" cm="1">
        <f t="array" ref="K1921">IFERROR(INDEX(tblClientes[Cliente],INT($J1921/ROWS(tblConsorcios[Produto]))+1),"")</f>
        <v/>
      </c>
      <c r="L1921" t="str" cm="1">
        <f t="array" ref="L1921">IFERROR(INDEX(tblConsorcios[Produto],MOD($J1921,ROWS(tblConsorcios[Produto]))+1),"")</f>
        <v>Imóvel IE380 – 200m</v>
      </c>
      <c r="M1921" s="20" cm="1">
        <f t="array" ref="M1921">IFERROR(INDEX(tblConsorcios[Valor da Carta (R$)],MOD($J1921,ROWS(tblConsorcios[Produto]))+1),"")</f>
        <v>380000</v>
      </c>
      <c r="N1921" s="2" cm="1">
        <f t="array" ref="N1921">IFERROR(INDEX(tblConsorcios[Prazo (meses)],MOD($J1921,ROWS(tblConsorcios[Produto]))+1),"")</f>
        <v>200</v>
      </c>
      <c r="O1921" s="20" cm="1">
        <f t="array" ref="O1921">IFERROR(INDEX(tblConsorcios[Parcela Mensal (R$)],MOD($J1921,ROWS(tblConsorcios[Produto]))+1),"")</f>
        <v>2409.1999999999998</v>
      </c>
      <c r="P1921" s="20" t="str" cm="1">
        <f t="array" ref="P1921">IFERROR(INDEX(tblClientes[Dividendo Mensal (R$)],INT($J1921/ROWS(tblConsorcios[Produto]))+1),"")</f>
        <v/>
      </c>
      <c r="Q1921" s="20" t="str">
        <f t="shared" si="88"/>
        <v/>
      </c>
      <c r="R1921">
        <f t="shared" si="89"/>
        <v>0</v>
      </c>
    </row>
    <row r="1922" spans="10:18" x14ac:dyDescent="0.2">
      <c r="J1922">
        <f t="shared" si="87"/>
        <v>1920</v>
      </c>
      <c r="K1922" t="str" cm="1">
        <f t="array" ref="K1922">IFERROR(INDEX(tblClientes[Cliente],INT($J1922/ROWS(tblConsorcios[Produto]))+1),"")</f>
        <v/>
      </c>
      <c r="L1922" t="str" cm="1">
        <f t="array" ref="L1922">IFERROR(INDEX(tblConsorcios[Produto],MOD($J1922,ROWS(tblConsorcios[Produto]))+1),"")</f>
        <v>Imóvel IE350 – 240m</v>
      </c>
      <c r="M1922" s="20" cm="1">
        <f t="array" ref="M1922">IFERROR(INDEX(tblConsorcios[Valor da Carta (R$)],MOD($J1922,ROWS(tblConsorcios[Produto]))+1),"")</f>
        <v>350000</v>
      </c>
      <c r="N1922" s="2" cm="1">
        <f t="array" ref="N1922">IFERROR(INDEX(tblConsorcios[Prazo (meses)],MOD($J1922,ROWS(tblConsorcios[Produto]))+1),"")</f>
        <v>240</v>
      </c>
      <c r="O1922" s="20" cm="1">
        <f t="array" ref="O1922">IFERROR(INDEX(tblConsorcios[Parcela Mensal (R$)],MOD($J1922,ROWS(tblConsorcios[Produto]))+1),"")</f>
        <v>1878.33</v>
      </c>
      <c r="P1922" s="20" t="str" cm="1">
        <f t="array" ref="P1922">IFERROR(INDEX(tblClientes[Dividendo Mensal (R$)],INT($J1922/ROWS(tblConsorcios[Produto]))+1),"")</f>
        <v/>
      </c>
      <c r="Q1922" s="20" t="str">
        <f t="shared" si="88"/>
        <v/>
      </c>
      <c r="R1922">
        <f t="shared" si="89"/>
        <v>0</v>
      </c>
    </row>
    <row r="1923" spans="10:18" x14ac:dyDescent="0.2">
      <c r="J1923">
        <f t="shared" ref="J1923:J1986" si="90">ROW()-2</f>
        <v>1921</v>
      </c>
      <c r="K1923" t="str" cm="1">
        <f t="array" ref="K1923">IFERROR(INDEX(tblClientes[Cliente],INT($J1923/ROWS(tblConsorcios[Produto]))+1),"")</f>
        <v/>
      </c>
      <c r="L1923" t="str" cm="1">
        <f t="array" ref="L1923">IFERROR(INDEX(tblConsorcios[Produto],MOD($J1923,ROWS(tblConsorcios[Produto]))+1),"")</f>
        <v>Imóvel IE350 – 220m</v>
      </c>
      <c r="M1923" s="20" cm="1">
        <f t="array" ref="M1923">IFERROR(INDEX(tblConsorcios[Valor da Carta (R$)],MOD($J1923,ROWS(tblConsorcios[Produto]))+1),"")</f>
        <v>350000</v>
      </c>
      <c r="N1923" s="2" cm="1">
        <f t="array" ref="N1923">IFERROR(INDEX(tblConsorcios[Prazo (meses)],MOD($J1923,ROWS(tblConsorcios[Produto]))+1),"")</f>
        <v>220</v>
      </c>
      <c r="O1923" s="20" cm="1">
        <f t="array" ref="O1923">IFERROR(INDEX(tblConsorcios[Parcela Mensal (R$)],MOD($J1923,ROWS(tblConsorcios[Produto]))+1),"")</f>
        <v>2033.18</v>
      </c>
      <c r="P1923" s="20" t="str" cm="1">
        <f t="array" ref="P1923">IFERROR(INDEX(tblClientes[Dividendo Mensal (R$)],INT($J1923/ROWS(tblConsorcios[Produto]))+1),"")</f>
        <v/>
      </c>
      <c r="Q1923" s="20" t="str">
        <f t="shared" ref="Q1923:Q1986" si="91">IF(AND(ISNUMBER(O1923),ISNUMBER(P1923)),P1923-O1923,"")</f>
        <v/>
      </c>
      <c r="R1923">
        <f t="shared" ref="R1923:R1986" si="92">IF(AND(ISNUMBER(O1923),ISNUMBER(P1923),O1923&lt;=P1923),1,0)</f>
        <v>0</v>
      </c>
    </row>
    <row r="1924" spans="10:18" x14ac:dyDescent="0.2">
      <c r="J1924">
        <f t="shared" si="90"/>
        <v>1922</v>
      </c>
      <c r="K1924" t="str" cm="1">
        <f t="array" ref="K1924">IFERROR(INDEX(tblClientes[Cliente],INT($J1924/ROWS(tblConsorcios[Produto]))+1),"")</f>
        <v/>
      </c>
      <c r="L1924" t="str" cm="1">
        <f t="array" ref="L1924">IFERROR(INDEX(tblConsorcios[Produto],MOD($J1924,ROWS(tblConsorcios[Produto]))+1),"")</f>
        <v>Imóvel IE350 – 200m</v>
      </c>
      <c r="M1924" s="20" cm="1">
        <f t="array" ref="M1924">IFERROR(INDEX(tblConsorcios[Valor da Carta (R$)],MOD($J1924,ROWS(tblConsorcios[Produto]))+1),"")</f>
        <v>350000</v>
      </c>
      <c r="N1924" s="2" cm="1">
        <f t="array" ref="N1924">IFERROR(INDEX(tblConsorcios[Prazo (meses)],MOD($J1924,ROWS(tblConsorcios[Produto]))+1),"")</f>
        <v>200</v>
      </c>
      <c r="O1924" s="20" cm="1">
        <f t="array" ref="O1924">IFERROR(INDEX(tblConsorcios[Parcela Mensal (R$)],MOD($J1924,ROWS(tblConsorcios[Produto]))+1),"")</f>
        <v>2219</v>
      </c>
      <c r="P1924" s="20" t="str" cm="1">
        <f t="array" ref="P1924">IFERROR(INDEX(tblClientes[Dividendo Mensal (R$)],INT($J1924/ROWS(tblConsorcios[Produto]))+1),"")</f>
        <v/>
      </c>
      <c r="Q1924" s="20" t="str">
        <f t="shared" si="91"/>
        <v/>
      </c>
      <c r="R1924">
        <f t="shared" si="92"/>
        <v>0</v>
      </c>
    </row>
    <row r="1925" spans="10:18" x14ac:dyDescent="0.2">
      <c r="J1925">
        <f t="shared" si="90"/>
        <v>1923</v>
      </c>
      <c r="K1925" t="str" cm="1">
        <f t="array" ref="K1925">IFERROR(INDEX(tblClientes[Cliente],INT($J1925/ROWS(tblConsorcios[Produto]))+1),"")</f>
        <v/>
      </c>
      <c r="L1925" t="str" cm="1">
        <f t="array" ref="L1925">IFERROR(INDEX(tblConsorcios[Produto],MOD($J1925,ROWS(tblConsorcios[Produto]))+1),"")</f>
        <v>Imóvel IE330 – 240m</v>
      </c>
      <c r="M1925" s="20" cm="1">
        <f t="array" ref="M1925">IFERROR(INDEX(tblConsorcios[Valor da Carta (R$)],MOD($J1925,ROWS(tblConsorcios[Produto]))+1),"")</f>
        <v>330000</v>
      </c>
      <c r="N1925" s="2" cm="1">
        <f t="array" ref="N1925">IFERROR(INDEX(tblConsorcios[Prazo (meses)],MOD($J1925,ROWS(tblConsorcios[Produto]))+1),"")</f>
        <v>240</v>
      </c>
      <c r="O1925" s="20" cm="1">
        <f t="array" ref="O1925">IFERROR(INDEX(tblConsorcios[Parcela Mensal (R$)],MOD($J1925,ROWS(tblConsorcios[Produto]))+1),"")</f>
        <v>1771</v>
      </c>
      <c r="P1925" s="20" t="str" cm="1">
        <f t="array" ref="P1925">IFERROR(INDEX(tblClientes[Dividendo Mensal (R$)],INT($J1925/ROWS(tblConsorcios[Produto]))+1),"")</f>
        <v/>
      </c>
      <c r="Q1925" s="20" t="str">
        <f t="shared" si="91"/>
        <v/>
      </c>
      <c r="R1925">
        <f t="shared" si="92"/>
        <v>0</v>
      </c>
    </row>
    <row r="1926" spans="10:18" x14ac:dyDescent="0.2">
      <c r="J1926">
        <f t="shared" si="90"/>
        <v>1924</v>
      </c>
      <c r="K1926" t="str" cm="1">
        <f t="array" ref="K1926">IFERROR(INDEX(tblClientes[Cliente],INT($J1926/ROWS(tblConsorcios[Produto]))+1),"")</f>
        <v/>
      </c>
      <c r="L1926" t="str" cm="1">
        <f t="array" ref="L1926">IFERROR(INDEX(tblConsorcios[Produto],MOD($J1926,ROWS(tblConsorcios[Produto]))+1),"")</f>
        <v>Imóvel IE330 – 220m</v>
      </c>
      <c r="M1926" s="20" cm="1">
        <f t="array" ref="M1926">IFERROR(INDEX(tblConsorcios[Valor da Carta (R$)],MOD($J1926,ROWS(tblConsorcios[Produto]))+1),"")</f>
        <v>330000</v>
      </c>
      <c r="N1926" s="2" cm="1">
        <f t="array" ref="N1926">IFERROR(INDEX(tblConsorcios[Prazo (meses)],MOD($J1926,ROWS(tblConsorcios[Produto]))+1),"")</f>
        <v>220</v>
      </c>
      <c r="O1926" s="20" cm="1">
        <f t="array" ref="O1926">IFERROR(INDEX(tblConsorcios[Parcela Mensal (R$)],MOD($J1926,ROWS(tblConsorcios[Produto]))+1),"")</f>
        <v>1917</v>
      </c>
      <c r="P1926" s="20" t="str" cm="1">
        <f t="array" ref="P1926">IFERROR(INDEX(tblClientes[Dividendo Mensal (R$)],INT($J1926/ROWS(tblConsorcios[Produto]))+1),"")</f>
        <v/>
      </c>
      <c r="Q1926" s="20" t="str">
        <f t="shared" si="91"/>
        <v/>
      </c>
      <c r="R1926">
        <f t="shared" si="92"/>
        <v>0</v>
      </c>
    </row>
    <row r="1927" spans="10:18" x14ac:dyDescent="0.2">
      <c r="J1927">
        <f t="shared" si="90"/>
        <v>1925</v>
      </c>
      <c r="K1927" t="str" cm="1">
        <f t="array" ref="K1927">IFERROR(INDEX(tblClientes[Cliente],INT($J1927/ROWS(tblConsorcios[Produto]))+1),"")</f>
        <v/>
      </c>
      <c r="L1927" t="str" cm="1">
        <f t="array" ref="L1927">IFERROR(INDEX(tblConsorcios[Produto],MOD($J1927,ROWS(tblConsorcios[Produto]))+1),"")</f>
        <v>Imóvel IE330 – 200m</v>
      </c>
      <c r="M1927" s="20" cm="1">
        <f t="array" ref="M1927">IFERROR(INDEX(tblConsorcios[Valor da Carta (R$)],MOD($J1927,ROWS(tblConsorcios[Produto]))+1),"")</f>
        <v>330000</v>
      </c>
      <c r="N1927" s="2" cm="1">
        <f t="array" ref="N1927">IFERROR(INDEX(tblConsorcios[Prazo (meses)],MOD($J1927,ROWS(tblConsorcios[Produto]))+1),"")</f>
        <v>200</v>
      </c>
      <c r="O1927" s="20" cm="1">
        <f t="array" ref="O1927">IFERROR(INDEX(tblConsorcios[Parcela Mensal (R$)],MOD($J1927,ROWS(tblConsorcios[Produto]))+1),"")</f>
        <v>2092.1999999999998</v>
      </c>
      <c r="P1927" s="20" t="str" cm="1">
        <f t="array" ref="P1927">IFERROR(INDEX(tblClientes[Dividendo Mensal (R$)],INT($J1927/ROWS(tblConsorcios[Produto]))+1),"")</f>
        <v/>
      </c>
      <c r="Q1927" s="20" t="str">
        <f t="shared" si="91"/>
        <v/>
      </c>
      <c r="R1927">
        <f t="shared" si="92"/>
        <v>0</v>
      </c>
    </row>
    <row r="1928" spans="10:18" x14ac:dyDescent="0.2">
      <c r="J1928">
        <f t="shared" si="90"/>
        <v>1926</v>
      </c>
      <c r="K1928" t="str" cm="1">
        <f t="array" ref="K1928">IFERROR(INDEX(tblClientes[Cliente],INT($J1928/ROWS(tblConsorcios[Produto]))+1),"")</f>
        <v/>
      </c>
      <c r="L1928" t="str" cm="1">
        <f t="array" ref="L1928">IFERROR(INDEX(tblConsorcios[Produto],MOD($J1928,ROWS(tblConsorcios[Produto]))+1),"")</f>
        <v>Imóvel IE300 – 240m</v>
      </c>
      <c r="M1928" s="20" cm="1">
        <f t="array" ref="M1928">IFERROR(INDEX(tblConsorcios[Valor da Carta (R$)],MOD($J1928,ROWS(tblConsorcios[Produto]))+1),"")</f>
        <v>300000</v>
      </c>
      <c r="N1928" s="2" cm="1">
        <f t="array" ref="N1928">IFERROR(INDEX(tblConsorcios[Prazo (meses)],MOD($J1928,ROWS(tblConsorcios[Produto]))+1),"")</f>
        <v>240</v>
      </c>
      <c r="O1928" s="20" cm="1">
        <f t="array" ref="O1928">IFERROR(INDEX(tblConsorcios[Parcela Mensal (R$)],MOD($J1928,ROWS(tblConsorcios[Produto]))+1),"")</f>
        <v>1610</v>
      </c>
      <c r="P1928" s="20" t="str" cm="1">
        <f t="array" ref="P1928">IFERROR(INDEX(tblClientes[Dividendo Mensal (R$)],INT($J1928/ROWS(tblConsorcios[Produto]))+1),"")</f>
        <v/>
      </c>
      <c r="Q1928" s="20" t="str">
        <f t="shared" si="91"/>
        <v/>
      </c>
      <c r="R1928">
        <f t="shared" si="92"/>
        <v>0</v>
      </c>
    </row>
    <row r="1929" spans="10:18" x14ac:dyDescent="0.2">
      <c r="J1929">
        <f t="shared" si="90"/>
        <v>1927</v>
      </c>
      <c r="K1929" t="str" cm="1">
        <f t="array" ref="K1929">IFERROR(INDEX(tblClientes[Cliente],INT($J1929/ROWS(tblConsorcios[Produto]))+1),"")</f>
        <v/>
      </c>
      <c r="L1929" t="str" cm="1">
        <f t="array" ref="L1929">IFERROR(INDEX(tblConsorcios[Produto],MOD($J1929,ROWS(tblConsorcios[Produto]))+1),"")</f>
        <v>Imóvel IE300 – 220m</v>
      </c>
      <c r="M1929" s="20" cm="1">
        <f t="array" ref="M1929">IFERROR(INDEX(tblConsorcios[Valor da Carta (R$)],MOD($J1929,ROWS(tblConsorcios[Produto]))+1),"")</f>
        <v>300000</v>
      </c>
      <c r="N1929" s="2" cm="1">
        <f t="array" ref="N1929">IFERROR(INDEX(tblConsorcios[Prazo (meses)],MOD($J1929,ROWS(tblConsorcios[Produto]))+1),"")</f>
        <v>220</v>
      </c>
      <c r="O1929" s="20" cm="1">
        <f t="array" ref="O1929">IFERROR(INDEX(tblConsorcios[Parcela Mensal (R$)],MOD($J1929,ROWS(tblConsorcios[Produto]))+1),"")</f>
        <v>1742.73</v>
      </c>
      <c r="P1929" s="20" t="str" cm="1">
        <f t="array" ref="P1929">IFERROR(INDEX(tblClientes[Dividendo Mensal (R$)],INT($J1929/ROWS(tblConsorcios[Produto]))+1),"")</f>
        <v/>
      </c>
      <c r="Q1929" s="20" t="str">
        <f t="shared" si="91"/>
        <v/>
      </c>
      <c r="R1929">
        <f t="shared" si="92"/>
        <v>0</v>
      </c>
    </row>
    <row r="1930" spans="10:18" x14ac:dyDescent="0.2">
      <c r="J1930">
        <f t="shared" si="90"/>
        <v>1928</v>
      </c>
      <c r="K1930" t="str" cm="1">
        <f t="array" ref="K1930">IFERROR(INDEX(tblClientes[Cliente],INT($J1930/ROWS(tblConsorcios[Produto]))+1),"")</f>
        <v/>
      </c>
      <c r="L1930" t="str" cm="1">
        <f t="array" ref="L1930">IFERROR(INDEX(tblConsorcios[Produto],MOD($J1930,ROWS(tblConsorcios[Produto]))+1),"")</f>
        <v>Imóvel IE300 – 200m</v>
      </c>
      <c r="M1930" s="20" cm="1">
        <f t="array" ref="M1930">IFERROR(INDEX(tblConsorcios[Valor da Carta (R$)],MOD($J1930,ROWS(tblConsorcios[Produto]))+1),"")</f>
        <v>300000</v>
      </c>
      <c r="N1930" s="2" cm="1">
        <f t="array" ref="N1930">IFERROR(INDEX(tblConsorcios[Prazo (meses)],MOD($J1930,ROWS(tblConsorcios[Produto]))+1),"")</f>
        <v>200</v>
      </c>
      <c r="O1930" s="20" cm="1">
        <f t="array" ref="O1930">IFERROR(INDEX(tblConsorcios[Parcela Mensal (R$)],MOD($J1930,ROWS(tblConsorcios[Produto]))+1),"")</f>
        <v>1902</v>
      </c>
      <c r="P1930" s="20" t="str" cm="1">
        <f t="array" ref="P1930">IFERROR(INDEX(tblClientes[Dividendo Mensal (R$)],INT($J1930/ROWS(tblConsorcios[Produto]))+1),"")</f>
        <v/>
      </c>
      <c r="Q1930" s="20" t="str">
        <f t="shared" si="91"/>
        <v/>
      </c>
      <c r="R1930">
        <f t="shared" si="92"/>
        <v>0</v>
      </c>
    </row>
    <row r="1931" spans="10:18" x14ac:dyDescent="0.2">
      <c r="J1931">
        <f t="shared" si="90"/>
        <v>1929</v>
      </c>
      <c r="K1931" t="str" cm="1">
        <f t="array" ref="K1931">IFERROR(INDEX(tblClientes[Cliente],INT($J1931/ROWS(tblConsorcios[Produto]))+1),"")</f>
        <v/>
      </c>
      <c r="L1931" t="str" cm="1">
        <f t="array" ref="L1931">IFERROR(INDEX(tblConsorcios[Produto],MOD($J1931,ROWS(tblConsorcios[Produto]))+1),"")</f>
        <v>Imóvel IE240 – 240m</v>
      </c>
      <c r="M1931" s="20" cm="1">
        <f t="array" ref="M1931">IFERROR(INDEX(tblConsorcios[Valor da Carta (R$)],MOD($J1931,ROWS(tblConsorcios[Produto]))+1),"")</f>
        <v>240000</v>
      </c>
      <c r="N1931" s="2" cm="1">
        <f t="array" ref="N1931">IFERROR(INDEX(tblConsorcios[Prazo (meses)],MOD($J1931,ROWS(tblConsorcios[Produto]))+1),"")</f>
        <v>240</v>
      </c>
      <c r="O1931" s="20" cm="1">
        <f t="array" ref="O1931">IFERROR(INDEX(tblConsorcios[Parcela Mensal (R$)],MOD($J1931,ROWS(tblConsorcios[Produto]))+1),"")</f>
        <v>1288</v>
      </c>
      <c r="P1931" s="20" t="str" cm="1">
        <f t="array" ref="P1931">IFERROR(INDEX(tblClientes[Dividendo Mensal (R$)],INT($J1931/ROWS(tblConsorcios[Produto]))+1),"")</f>
        <v/>
      </c>
      <c r="Q1931" s="20" t="str">
        <f t="shared" si="91"/>
        <v/>
      </c>
      <c r="R1931">
        <f t="shared" si="92"/>
        <v>0</v>
      </c>
    </row>
    <row r="1932" spans="10:18" x14ac:dyDescent="0.2">
      <c r="J1932">
        <f t="shared" si="90"/>
        <v>1930</v>
      </c>
      <c r="K1932" t="str" cm="1">
        <f t="array" ref="K1932">IFERROR(INDEX(tblClientes[Cliente],INT($J1932/ROWS(tblConsorcios[Produto]))+1),"")</f>
        <v/>
      </c>
      <c r="L1932" t="str" cm="1">
        <f t="array" ref="L1932">IFERROR(INDEX(tblConsorcios[Produto],MOD($J1932,ROWS(tblConsorcios[Produto]))+1),"")</f>
        <v>Imóvel IE240 – 220m</v>
      </c>
      <c r="M1932" s="20" cm="1">
        <f t="array" ref="M1932">IFERROR(INDEX(tblConsorcios[Valor da Carta (R$)],MOD($J1932,ROWS(tblConsorcios[Produto]))+1),"")</f>
        <v>240000</v>
      </c>
      <c r="N1932" s="2" cm="1">
        <f t="array" ref="N1932">IFERROR(INDEX(tblConsorcios[Prazo (meses)],MOD($J1932,ROWS(tblConsorcios[Produto]))+1),"")</f>
        <v>220</v>
      </c>
      <c r="O1932" s="20" cm="1">
        <f t="array" ref="O1932">IFERROR(INDEX(tblConsorcios[Parcela Mensal (R$)],MOD($J1932,ROWS(tblConsorcios[Produto]))+1),"")</f>
        <v>1394.18</v>
      </c>
      <c r="P1932" s="20" t="str" cm="1">
        <f t="array" ref="P1932">IFERROR(INDEX(tblClientes[Dividendo Mensal (R$)],INT($J1932/ROWS(tblConsorcios[Produto]))+1),"")</f>
        <v/>
      </c>
      <c r="Q1932" s="20" t="str">
        <f t="shared" si="91"/>
        <v/>
      </c>
      <c r="R1932">
        <f t="shared" si="92"/>
        <v>0</v>
      </c>
    </row>
    <row r="1933" spans="10:18" x14ac:dyDescent="0.2">
      <c r="J1933">
        <f t="shared" si="90"/>
        <v>1931</v>
      </c>
      <c r="K1933" t="str" cm="1">
        <f t="array" ref="K1933">IFERROR(INDEX(tblClientes[Cliente],INT($J1933/ROWS(tblConsorcios[Produto]))+1),"")</f>
        <v/>
      </c>
      <c r="L1933" t="str" cm="1">
        <f t="array" ref="L1933">IFERROR(INDEX(tblConsorcios[Produto],MOD($J1933,ROWS(tblConsorcios[Produto]))+1),"")</f>
        <v>Imóvel IE240 – 200m</v>
      </c>
      <c r="M1933" s="20" cm="1">
        <f t="array" ref="M1933">IFERROR(INDEX(tblConsorcios[Valor da Carta (R$)],MOD($J1933,ROWS(tblConsorcios[Produto]))+1),"")</f>
        <v>240000</v>
      </c>
      <c r="N1933" s="2" cm="1">
        <f t="array" ref="N1933">IFERROR(INDEX(tblConsorcios[Prazo (meses)],MOD($J1933,ROWS(tblConsorcios[Produto]))+1),"")</f>
        <v>200</v>
      </c>
      <c r="O1933" s="20" cm="1">
        <f t="array" ref="O1933">IFERROR(INDEX(tblConsorcios[Parcela Mensal (R$)],MOD($J1933,ROWS(tblConsorcios[Produto]))+1),"")</f>
        <v>1521.6</v>
      </c>
      <c r="P1933" s="20" t="str" cm="1">
        <f t="array" ref="P1933">IFERROR(INDEX(tblClientes[Dividendo Mensal (R$)],INT($J1933/ROWS(tblConsorcios[Produto]))+1),"")</f>
        <v/>
      </c>
      <c r="Q1933" s="20" t="str">
        <f t="shared" si="91"/>
        <v/>
      </c>
      <c r="R1933">
        <f t="shared" si="92"/>
        <v>0</v>
      </c>
    </row>
    <row r="1934" spans="10:18" x14ac:dyDescent="0.2">
      <c r="J1934">
        <f t="shared" si="90"/>
        <v>1932</v>
      </c>
      <c r="K1934" t="str" cm="1">
        <f t="array" ref="K1934">IFERROR(INDEX(tblClientes[Cliente],INT($J1934/ROWS(tblConsorcios[Produto]))+1),"")</f>
        <v/>
      </c>
      <c r="L1934" t="str" cm="1">
        <f t="array" ref="L1934">IFERROR(INDEX(tblConsorcios[Produto],MOD($J1934,ROWS(tblConsorcios[Produto]))+1),"")</f>
        <v>Imóvel IE230 – 240m</v>
      </c>
      <c r="M1934" s="20" cm="1">
        <f t="array" ref="M1934">IFERROR(INDEX(tblConsorcios[Valor da Carta (R$)],MOD($J1934,ROWS(tblConsorcios[Produto]))+1),"")</f>
        <v>230000</v>
      </c>
      <c r="N1934" s="2" cm="1">
        <f t="array" ref="N1934">IFERROR(INDEX(tblConsorcios[Prazo (meses)],MOD($J1934,ROWS(tblConsorcios[Produto]))+1),"")</f>
        <v>240</v>
      </c>
      <c r="O1934" s="20" cm="1">
        <f t="array" ref="O1934">IFERROR(INDEX(tblConsorcios[Parcela Mensal (R$)],MOD($J1934,ROWS(tblConsorcios[Produto]))+1),"")</f>
        <v>1234.33</v>
      </c>
      <c r="P1934" s="20" t="str" cm="1">
        <f t="array" ref="P1934">IFERROR(INDEX(tblClientes[Dividendo Mensal (R$)],INT($J1934/ROWS(tblConsorcios[Produto]))+1),"")</f>
        <v/>
      </c>
      <c r="Q1934" s="20" t="str">
        <f t="shared" si="91"/>
        <v/>
      </c>
      <c r="R1934">
        <f t="shared" si="92"/>
        <v>0</v>
      </c>
    </row>
    <row r="1935" spans="10:18" x14ac:dyDescent="0.2">
      <c r="J1935">
        <f t="shared" si="90"/>
        <v>1933</v>
      </c>
      <c r="K1935" t="str" cm="1">
        <f t="array" ref="K1935">IFERROR(INDEX(tblClientes[Cliente],INT($J1935/ROWS(tblConsorcios[Produto]))+1),"")</f>
        <v/>
      </c>
      <c r="L1935" t="str" cm="1">
        <f t="array" ref="L1935">IFERROR(INDEX(tblConsorcios[Produto],MOD($J1935,ROWS(tblConsorcios[Produto]))+1),"")</f>
        <v>Imóvel IE230 – 220m</v>
      </c>
      <c r="M1935" s="20" cm="1">
        <f t="array" ref="M1935">IFERROR(INDEX(tblConsorcios[Valor da Carta (R$)],MOD($J1935,ROWS(tblConsorcios[Produto]))+1),"")</f>
        <v>230000</v>
      </c>
      <c r="N1935" s="2" cm="1">
        <f t="array" ref="N1935">IFERROR(INDEX(tblConsorcios[Prazo (meses)],MOD($J1935,ROWS(tblConsorcios[Produto]))+1),"")</f>
        <v>220</v>
      </c>
      <c r="O1935" s="20" cm="1">
        <f t="array" ref="O1935">IFERROR(INDEX(tblConsorcios[Parcela Mensal (R$)],MOD($J1935,ROWS(tblConsorcios[Produto]))+1),"")</f>
        <v>1336.09</v>
      </c>
      <c r="P1935" s="20" t="str" cm="1">
        <f t="array" ref="P1935">IFERROR(INDEX(tblClientes[Dividendo Mensal (R$)],INT($J1935/ROWS(tblConsorcios[Produto]))+1),"")</f>
        <v/>
      </c>
      <c r="Q1935" s="20" t="str">
        <f t="shared" si="91"/>
        <v/>
      </c>
      <c r="R1935">
        <f t="shared" si="92"/>
        <v>0</v>
      </c>
    </row>
    <row r="1936" spans="10:18" x14ac:dyDescent="0.2">
      <c r="J1936">
        <f t="shared" si="90"/>
        <v>1934</v>
      </c>
      <c r="K1936" t="str" cm="1">
        <f t="array" ref="K1936">IFERROR(INDEX(tblClientes[Cliente],INT($J1936/ROWS(tblConsorcios[Produto]))+1),"")</f>
        <v/>
      </c>
      <c r="L1936" t="str" cm="1">
        <f t="array" ref="L1936">IFERROR(INDEX(tblConsorcios[Produto],MOD($J1936,ROWS(tblConsorcios[Produto]))+1),"")</f>
        <v>Imóvel IE230 – 200m</v>
      </c>
      <c r="M1936" s="20" cm="1">
        <f t="array" ref="M1936">IFERROR(INDEX(tblConsorcios[Valor da Carta (R$)],MOD($J1936,ROWS(tblConsorcios[Produto]))+1),"")</f>
        <v>230000</v>
      </c>
      <c r="N1936" s="2" cm="1">
        <f t="array" ref="N1936">IFERROR(INDEX(tblConsorcios[Prazo (meses)],MOD($J1936,ROWS(tblConsorcios[Produto]))+1),"")</f>
        <v>200</v>
      </c>
      <c r="O1936" s="20" cm="1">
        <f t="array" ref="O1936">IFERROR(INDEX(tblConsorcios[Parcela Mensal (R$)],MOD($J1936,ROWS(tblConsorcios[Produto]))+1),"")</f>
        <v>1458.2</v>
      </c>
      <c r="P1936" s="20" t="str" cm="1">
        <f t="array" ref="P1936">IFERROR(INDEX(tblClientes[Dividendo Mensal (R$)],INT($J1936/ROWS(tblConsorcios[Produto]))+1),"")</f>
        <v/>
      </c>
      <c r="Q1936" s="20" t="str">
        <f t="shared" si="91"/>
        <v/>
      </c>
      <c r="R1936">
        <f t="shared" si="92"/>
        <v>0</v>
      </c>
    </row>
    <row r="1937" spans="10:18" x14ac:dyDescent="0.2">
      <c r="J1937">
        <f t="shared" si="90"/>
        <v>1935</v>
      </c>
      <c r="K1937" t="str" cm="1">
        <f t="array" ref="K1937">IFERROR(INDEX(tblClientes[Cliente],INT($J1937/ROWS(tblConsorcios[Produto]))+1),"")</f>
        <v/>
      </c>
      <c r="L1937" t="str" cm="1">
        <f t="array" ref="L1937">IFERROR(INDEX(tblConsorcios[Produto],MOD($J1937,ROWS(tblConsorcios[Produto]))+1),"")</f>
        <v>Imóvel IE220 – 240m</v>
      </c>
      <c r="M1937" s="20" cm="1">
        <f t="array" ref="M1937">IFERROR(INDEX(tblConsorcios[Valor da Carta (R$)],MOD($J1937,ROWS(tblConsorcios[Produto]))+1),"")</f>
        <v>220000</v>
      </c>
      <c r="N1937" s="2" cm="1">
        <f t="array" ref="N1937">IFERROR(INDEX(tblConsorcios[Prazo (meses)],MOD($J1937,ROWS(tblConsorcios[Produto]))+1),"")</f>
        <v>240</v>
      </c>
      <c r="O1937" s="20" cm="1">
        <f t="array" ref="O1937">IFERROR(INDEX(tblConsorcios[Parcela Mensal (R$)],MOD($J1937,ROWS(tblConsorcios[Produto]))+1),"")</f>
        <v>1180.67</v>
      </c>
      <c r="P1937" s="20" t="str" cm="1">
        <f t="array" ref="P1937">IFERROR(INDEX(tblClientes[Dividendo Mensal (R$)],INT($J1937/ROWS(tblConsorcios[Produto]))+1),"")</f>
        <v/>
      </c>
      <c r="Q1937" s="20" t="str">
        <f t="shared" si="91"/>
        <v/>
      </c>
      <c r="R1937">
        <f t="shared" si="92"/>
        <v>0</v>
      </c>
    </row>
    <row r="1938" spans="10:18" x14ac:dyDescent="0.2">
      <c r="J1938">
        <f t="shared" si="90"/>
        <v>1936</v>
      </c>
      <c r="K1938" t="str" cm="1">
        <f t="array" ref="K1938">IFERROR(INDEX(tblClientes[Cliente],INT($J1938/ROWS(tblConsorcios[Produto]))+1),"")</f>
        <v/>
      </c>
      <c r="L1938" t="str" cm="1">
        <f t="array" ref="L1938">IFERROR(INDEX(tblConsorcios[Produto],MOD($J1938,ROWS(tblConsorcios[Produto]))+1),"")</f>
        <v>Imóvel IE220 – 220m</v>
      </c>
      <c r="M1938" s="20" cm="1">
        <f t="array" ref="M1938">IFERROR(INDEX(tblConsorcios[Valor da Carta (R$)],MOD($J1938,ROWS(tblConsorcios[Produto]))+1),"")</f>
        <v>220000</v>
      </c>
      <c r="N1938" s="2" cm="1">
        <f t="array" ref="N1938">IFERROR(INDEX(tblConsorcios[Prazo (meses)],MOD($J1938,ROWS(tblConsorcios[Produto]))+1),"")</f>
        <v>220</v>
      </c>
      <c r="O1938" s="20" cm="1">
        <f t="array" ref="O1938">IFERROR(INDEX(tblConsorcios[Parcela Mensal (R$)],MOD($J1938,ROWS(tblConsorcios[Produto]))+1),"")</f>
        <v>1278</v>
      </c>
      <c r="P1938" s="20" t="str" cm="1">
        <f t="array" ref="P1938">IFERROR(INDEX(tblClientes[Dividendo Mensal (R$)],INT($J1938/ROWS(tblConsorcios[Produto]))+1),"")</f>
        <v/>
      </c>
      <c r="Q1938" s="20" t="str">
        <f t="shared" si="91"/>
        <v/>
      </c>
      <c r="R1938">
        <f t="shared" si="92"/>
        <v>0</v>
      </c>
    </row>
    <row r="1939" spans="10:18" x14ac:dyDescent="0.2">
      <c r="J1939">
        <f t="shared" si="90"/>
        <v>1937</v>
      </c>
      <c r="K1939" t="str" cm="1">
        <f t="array" ref="K1939">IFERROR(INDEX(tblClientes[Cliente],INT($J1939/ROWS(tblConsorcios[Produto]))+1),"")</f>
        <v/>
      </c>
      <c r="L1939" t="str" cm="1">
        <f t="array" ref="L1939">IFERROR(INDEX(tblConsorcios[Produto],MOD($J1939,ROWS(tblConsorcios[Produto]))+1),"")</f>
        <v>Imóvel IE220 – 200m</v>
      </c>
      <c r="M1939" s="20" cm="1">
        <f t="array" ref="M1939">IFERROR(INDEX(tblConsorcios[Valor da Carta (R$)],MOD($J1939,ROWS(tblConsorcios[Produto]))+1),"")</f>
        <v>220000</v>
      </c>
      <c r="N1939" s="2" cm="1">
        <f t="array" ref="N1939">IFERROR(INDEX(tblConsorcios[Prazo (meses)],MOD($J1939,ROWS(tblConsorcios[Produto]))+1),"")</f>
        <v>200</v>
      </c>
      <c r="O1939" s="20" cm="1">
        <f t="array" ref="O1939">IFERROR(INDEX(tblConsorcios[Parcela Mensal (R$)],MOD($J1939,ROWS(tblConsorcios[Produto]))+1),"")</f>
        <v>1394.8</v>
      </c>
      <c r="P1939" s="20" t="str" cm="1">
        <f t="array" ref="P1939">IFERROR(INDEX(tblClientes[Dividendo Mensal (R$)],INT($J1939/ROWS(tblConsorcios[Produto]))+1),"")</f>
        <v/>
      </c>
      <c r="Q1939" s="20" t="str">
        <f t="shared" si="91"/>
        <v/>
      </c>
      <c r="R1939">
        <f t="shared" si="92"/>
        <v>0</v>
      </c>
    </row>
    <row r="1940" spans="10:18" x14ac:dyDescent="0.2">
      <c r="J1940">
        <f t="shared" si="90"/>
        <v>1938</v>
      </c>
      <c r="K1940" t="str" cm="1">
        <f t="array" ref="K1940">IFERROR(INDEX(tblClientes[Cliente],INT($J1940/ROWS(tblConsorcios[Produto]))+1),"")</f>
        <v/>
      </c>
      <c r="L1940" t="str" cm="1">
        <f t="array" ref="L1940">IFERROR(INDEX(tblConsorcios[Produto],MOD($J1940,ROWS(tblConsorcios[Produto]))+1),"")</f>
        <v>Imóvel IE200 – 240m</v>
      </c>
      <c r="M1940" s="20" cm="1">
        <f t="array" ref="M1940">IFERROR(INDEX(tblConsorcios[Valor da Carta (R$)],MOD($J1940,ROWS(tblConsorcios[Produto]))+1),"")</f>
        <v>200000</v>
      </c>
      <c r="N1940" s="2" cm="1">
        <f t="array" ref="N1940">IFERROR(INDEX(tblConsorcios[Prazo (meses)],MOD($J1940,ROWS(tblConsorcios[Produto]))+1),"")</f>
        <v>240</v>
      </c>
      <c r="O1940" s="20" cm="1">
        <f t="array" ref="O1940">IFERROR(INDEX(tblConsorcios[Parcela Mensal (R$)],MOD($J1940,ROWS(tblConsorcios[Produto]))+1),"")</f>
        <v>1073.33</v>
      </c>
      <c r="P1940" s="20" t="str" cm="1">
        <f t="array" ref="P1940">IFERROR(INDEX(tblClientes[Dividendo Mensal (R$)],INT($J1940/ROWS(tblConsorcios[Produto]))+1),"")</f>
        <v/>
      </c>
      <c r="Q1940" s="20" t="str">
        <f t="shared" si="91"/>
        <v/>
      </c>
      <c r="R1940">
        <f t="shared" si="92"/>
        <v>0</v>
      </c>
    </row>
    <row r="1941" spans="10:18" x14ac:dyDescent="0.2">
      <c r="J1941">
        <f t="shared" si="90"/>
        <v>1939</v>
      </c>
      <c r="K1941" t="str" cm="1">
        <f t="array" ref="K1941">IFERROR(INDEX(tblClientes[Cliente],INT($J1941/ROWS(tblConsorcios[Produto]))+1),"")</f>
        <v/>
      </c>
      <c r="L1941" t="str" cm="1">
        <f t="array" ref="L1941">IFERROR(INDEX(tblConsorcios[Produto],MOD($J1941,ROWS(tblConsorcios[Produto]))+1),"")</f>
        <v>Imóvel IE200 – 220m</v>
      </c>
      <c r="M1941" s="20" cm="1">
        <f t="array" ref="M1941">IFERROR(INDEX(tblConsorcios[Valor da Carta (R$)],MOD($J1941,ROWS(tblConsorcios[Produto]))+1),"")</f>
        <v>200000</v>
      </c>
      <c r="N1941" s="2" cm="1">
        <f t="array" ref="N1941">IFERROR(INDEX(tblConsorcios[Prazo (meses)],MOD($J1941,ROWS(tblConsorcios[Produto]))+1),"")</f>
        <v>220</v>
      </c>
      <c r="O1941" s="20" cm="1">
        <f t="array" ref="O1941">IFERROR(INDEX(tblConsorcios[Parcela Mensal (R$)],MOD($J1941,ROWS(tblConsorcios[Produto]))+1),"")</f>
        <v>1161.82</v>
      </c>
      <c r="P1941" s="20" t="str" cm="1">
        <f t="array" ref="P1941">IFERROR(INDEX(tblClientes[Dividendo Mensal (R$)],INT($J1941/ROWS(tblConsorcios[Produto]))+1),"")</f>
        <v/>
      </c>
      <c r="Q1941" s="20" t="str">
        <f t="shared" si="91"/>
        <v/>
      </c>
      <c r="R1941">
        <f t="shared" si="92"/>
        <v>0</v>
      </c>
    </row>
    <row r="1942" spans="10:18" x14ac:dyDescent="0.2">
      <c r="J1942">
        <f t="shared" si="90"/>
        <v>1940</v>
      </c>
      <c r="K1942" t="str" cm="1">
        <f t="array" ref="K1942">IFERROR(INDEX(tblClientes[Cliente],INT($J1942/ROWS(tblConsorcios[Produto]))+1),"")</f>
        <v/>
      </c>
      <c r="L1942" t="str" cm="1">
        <f t="array" ref="L1942">IFERROR(INDEX(tblConsorcios[Produto],MOD($J1942,ROWS(tblConsorcios[Produto]))+1),"")</f>
        <v>Imóvel IE200 – 200m</v>
      </c>
      <c r="M1942" s="20" cm="1">
        <f t="array" ref="M1942">IFERROR(INDEX(tblConsorcios[Valor da Carta (R$)],MOD($J1942,ROWS(tblConsorcios[Produto]))+1),"")</f>
        <v>200000</v>
      </c>
      <c r="N1942" s="2" cm="1">
        <f t="array" ref="N1942">IFERROR(INDEX(tblConsorcios[Prazo (meses)],MOD($J1942,ROWS(tblConsorcios[Produto]))+1),"")</f>
        <v>200</v>
      </c>
      <c r="O1942" s="20" cm="1">
        <f t="array" ref="O1942">IFERROR(INDEX(tblConsorcios[Parcela Mensal (R$)],MOD($J1942,ROWS(tblConsorcios[Produto]))+1),"")</f>
        <v>1268</v>
      </c>
      <c r="P1942" s="20" t="str" cm="1">
        <f t="array" ref="P1942">IFERROR(INDEX(tblClientes[Dividendo Mensal (R$)],INT($J1942/ROWS(tblConsorcios[Produto]))+1),"")</f>
        <v/>
      </c>
      <c r="Q1942" s="20" t="str">
        <f t="shared" si="91"/>
        <v/>
      </c>
      <c r="R1942">
        <f t="shared" si="92"/>
        <v>0</v>
      </c>
    </row>
    <row r="1943" spans="10:18" x14ac:dyDescent="0.2">
      <c r="J1943">
        <f t="shared" si="90"/>
        <v>1941</v>
      </c>
      <c r="K1943" t="str" cm="1">
        <f t="array" ref="K1943">IFERROR(INDEX(tblClientes[Cliente],INT($J1943/ROWS(tblConsorcios[Produto]))+1),"")</f>
        <v/>
      </c>
      <c r="L1943" t="str" cm="1">
        <f t="array" ref="L1943">IFERROR(INDEX(tblConsorcios[Produto],MOD($J1943,ROWS(tblConsorcios[Produto]))+1),"")</f>
        <v>Imóvel IE150 – 240m</v>
      </c>
      <c r="M1943" s="20" cm="1">
        <f t="array" ref="M1943">IFERROR(INDEX(tblConsorcios[Valor da Carta (R$)],MOD($J1943,ROWS(tblConsorcios[Produto]))+1),"")</f>
        <v>150000</v>
      </c>
      <c r="N1943" s="2" cm="1">
        <f t="array" ref="N1943">IFERROR(INDEX(tblConsorcios[Prazo (meses)],MOD($J1943,ROWS(tblConsorcios[Produto]))+1),"")</f>
        <v>240</v>
      </c>
      <c r="O1943" s="20" cm="1">
        <f t="array" ref="O1943">IFERROR(INDEX(tblConsorcios[Parcela Mensal (R$)],MOD($J1943,ROWS(tblConsorcios[Produto]))+1),"")</f>
        <v>805</v>
      </c>
      <c r="P1943" s="20" t="str" cm="1">
        <f t="array" ref="P1943">IFERROR(INDEX(tblClientes[Dividendo Mensal (R$)],INT($J1943/ROWS(tblConsorcios[Produto]))+1),"")</f>
        <v/>
      </c>
      <c r="Q1943" s="20" t="str">
        <f t="shared" si="91"/>
        <v/>
      </c>
      <c r="R1943">
        <f t="shared" si="92"/>
        <v>0</v>
      </c>
    </row>
    <row r="1944" spans="10:18" x14ac:dyDescent="0.2">
      <c r="J1944">
        <f t="shared" si="90"/>
        <v>1942</v>
      </c>
      <c r="K1944" t="str" cm="1">
        <f t="array" ref="K1944">IFERROR(INDEX(tblClientes[Cliente],INT($J1944/ROWS(tblConsorcios[Produto]))+1),"")</f>
        <v/>
      </c>
      <c r="L1944" t="str" cm="1">
        <f t="array" ref="L1944">IFERROR(INDEX(tblConsorcios[Produto],MOD($J1944,ROWS(tblConsorcios[Produto]))+1),"")</f>
        <v>Imóvel IE150 – 220m</v>
      </c>
      <c r="M1944" s="20" cm="1">
        <f t="array" ref="M1944">IFERROR(INDEX(tblConsorcios[Valor da Carta (R$)],MOD($J1944,ROWS(tblConsorcios[Produto]))+1),"")</f>
        <v>150000</v>
      </c>
      <c r="N1944" s="2" cm="1">
        <f t="array" ref="N1944">IFERROR(INDEX(tblConsorcios[Prazo (meses)],MOD($J1944,ROWS(tblConsorcios[Produto]))+1),"")</f>
        <v>220</v>
      </c>
      <c r="O1944" s="20" cm="1">
        <f t="array" ref="O1944">IFERROR(INDEX(tblConsorcios[Parcela Mensal (R$)],MOD($J1944,ROWS(tblConsorcios[Produto]))+1),"")</f>
        <v>871.36</v>
      </c>
      <c r="P1944" s="20" t="str" cm="1">
        <f t="array" ref="P1944">IFERROR(INDEX(tblClientes[Dividendo Mensal (R$)],INT($J1944/ROWS(tblConsorcios[Produto]))+1),"")</f>
        <v/>
      </c>
      <c r="Q1944" s="20" t="str">
        <f t="shared" si="91"/>
        <v/>
      </c>
      <c r="R1944">
        <f t="shared" si="92"/>
        <v>0</v>
      </c>
    </row>
    <row r="1945" spans="10:18" x14ac:dyDescent="0.2">
      <c r="J1945">
        <f t="shared" si="90"/>
        <v>1943</v>
      </c>
      <c r="K1945" t="str" cm="1">
        <f t="array" ref="K1945">IFERROR(INDEX(tblClientes[Cliente],INT($J1945/ROWS(tblConsorcios[Produto]))+1),"")</f>
        <v/>
      </c>
      <c r="L1945" t="str" cm="1">
        <f t="array" ref="L1945">IFERROR(INDEX(tblConsorcios[Produto],MOD($J1945,ROWS(tblConsorcios[Produto]))+1),"")</f>
        <v>Imóvel IE150 – 200m</v>
      </c>
      <c r="M1945" s="20" cm="1">
        <f t="array" ref="M1945">IFERROR(INDEX(tblConsorcios[Valor da Carta (R$)],MOD($J1945,ROWS(tblConsorcios[Produto]))+1),"")</f>
        <v>150000</v>
      </c>
      <c r="N1945" s="2" cm="1">
        <f t="array" ref="N1945">IFERROR(INDEX(tblConsorcios[Prazo (meses)],MOD($J1945,ROWS(tblConsorcios[Produto]))+1),"")</f>
        <v>200</v>
      </c>
      <c r="O1945" s="20" cm="1">
        <f t="array" ref="O1945">IFERROR(INDEX(tblConsorcios[Parcela Mensal (R$)],MOD($J1945,ROWS(tblConsorcios[Produto]))+1),"")</f>
        <v>951</v>
      </c>
      <c r="P1945" s="20" t="str" cm="1">
        <f t="array" ref="P1945">IFERROR(INDEX(tblClientes[Dividendo Mensal (R$)],INT($J1945/ROWS(tblConsorcios[Produto]))+1),"")</f>
        <v/>
      </c>
      <c r="Q1945" s="20" t="str">
        <f t="shared" si="91"/>
        <v/>
      </c>
      <c r="R1945">
        <f t="shared" si="92"/>
        <v>0</v>
      </c>
    </row>
    <row r="1946" spans="10:18" x14ac:dyDescent="0.2">
      <c r="J1946">
        <f t="shared" si="90"/>
        <v>1944</v>
      </c>
      <c r="K1946" t="str" cm="1">
        <f t="array" ref="K1946">IFERROR(INDEX(tblClientes[Cliente],INT($J1946/ROWS(tblConsorcios[Produto]))+1),"")</f>
        <v/>
      </c>
      <c r="L1946" t="str" cm="1">
        <f t="array" ref="L1946">IFERROR(INDEX(tblConsorcios[Produto],MOD($J1946,ROWS(tblConsorcios[Produto]))+1),"")</f>
        <v>Imóvel IE140 – 240m</v>
      </c>
      <c r="M1946" s="20" cm="1">
        <f t="array" ref="M1946">IFERROR(INDEX(tblConsorcios[Valor da Carta (R$)],MOD($J1946,ROWS(tblConsorcios[Produto]))+1),"")</f>
        <v>140000</v>
      </c>
      <c r="N1946" s="2" cm="1">
        <f t="array" ref="N1946">IFERROR(INDEX(tblConsorcios[Prazo (meses)],MOD($J1946,ROWS(tblConsorcios[Produto]))+1),"")</f>
        <v>240</v>
      </c>
      <c r="O1946" s="20" cm="1">
        <f t="array" ref="O1946">IFERROR(INDEX(tblConsorcios[Parcela Mensal (R$)],MOD($J1946,ROWS(tblConsorcios[Produto]))+1),"")</f>
        <v>751.33</v>
      </c>
      <c r="P1946" s="20" t="str" cm="1">
        <f t="array" ref="P1946">IFERROR(INDEX(tblClientes[Dividendo Mensal (R$)],INT($J1946/ROWS(tblConsorcios[Produto]))+1),"")</f>
        <v/>
      </c>
      <c r="Q1946" s="20" t="str">
        <f t="shared" si="91"/>
        <v/>
      </c>
      <c r="R1946">
        <f t="shared" si="92"/>
        <v>0</v>
      </c>
    </row>
    <row r="1947" spans="10:18" x14ac:dyDescent="0.2">
      <c r="J1947">
        <f t="shared" si="90"/>
        <v>1945</v>
      </c>
      <c r="K1947" t="str" cm="1">
        <f t="array" ref="K1947">IFERROR(INDEX(tblClientes[Cliente],INT($J1947/ROWS(tblConsorcios[Produto]))+1),"")</f>
        <v/>
      </c>
      <c r="L1947" t="str" cm="1">
        <f t="array" ref="L1947">IFERROR(INDEX(tblConsorcios[Produto],MOD($J1947,ROWS(tblConsorcios[Produto]))+1),"")</f>
        <v>Imóvel IE140 – 220m</v>
      </c>
      <c r="M1947" s="20" cm="1">
        <f t="array" ref="M1947">IFERROR(INDEX(tblConsorcios[Valor da Carta (R$)],MOD($J1947,ROWS(tblConsorcios[Produto]))+1),"")</f>
        <v>140000</v>
      </c>
      <c r="N1947" s="2" cm="1">
        <f t="array" ref="N1947">IFERROR(INDEX(tblConsorcios[Prazo (meses)],MOD($J1947,ROWS(tblConsorcios[Produto]))+1),"")</f>
        <v>220</v>
      </c>
      <c r="O1947" s="20" cm="1">
        <f t="array" ref="O1947">IFERROR(INDEX(tblConsorcios[Parcela Mensal (R$)],MOD($J1947,ROWS(tblConsorcios[Produto]))+1),"")</f>
        <v>813.27</v>
      </c>
      <c r="P1947" s="20" t="str" cm="1">
        <f t="array" ref="P1947">IFERROR(INDEX(tblClientes[Dividendo Mensal (R$)],INT($J1947/ROWS(tblConsorcios[Produto]))+1),"")</f>
        <v/>
      </c>
      <c r="Q1947" s="20" t="str">
        <f t="shared" si="91"/>
        <v/>
      </c>
      <c r="R1947">
        <f t="shared" si="92"/>
        <v>0</v>
      </c>
    </row>
    <row r="1948" spans="10:18" x14ac:dyDescent="0.2">
      <c r="J1948">
        <f t="shared" si="90"/>
        <v>1946</v>
      </c>
      <c r="K1948" t="str" cm="1">
        <f t="array" ref="K1948">IFERROR(INDEX(tblClientes[Cliente],INT($J1948/ROWS(tblConsorcios[Produto]))+1),"")</f>
        <v/>
      </c>
      <c r="L1948" t="str" cm="1">
        <f t="array" ref="L1948">IFERROR(INDEX(tblConsorcios[Produto],MOD($J1948,ROWS(tblConsorcios[Produto]))+1),"")</f>
        <v>Imóvel IE140 – 200m</v>
      </c>
      <c r="M1948" s="20" cm="1">
        <f t="array" ref="M1948">IFERROR(INDEX(tblConsorcios[Valor da Carta (R$)],MOD($J1948,ROWS(tblConsorcios[Produto]))+1),"")</f>
        <v>140000</v>
      </c>
      <c r="N1948" s="2" cm="1">
        <f t="array" ref="N1948">IFERROR(INDEX(tblConsorcios[Prazo (meses)],MOD($J1948,ROWS(tblConsorcios[Produto]))+1),"")</f>
        <v>200</v>
      </c>
      <c r="O1948" s="20" cm="1">
        <f t="array" ref="O1948">IFERROR(INDEX(tblConsorcios[Parcela Mensal (R$)],MOD($J1948,ROWS(tblConsorcios[Produto]))+1),"")</f>
        <v>887.6</v>
      </c>
      <c r="P1948" s="20" t="str" cm="1">
        <f t="array" ref="P1948">IFERROR(INDEX(tblClientes[Dividendo Mensal (R$)],INT($J1948/ROWS(tblConsorcios[Produto]))+1),"")</f>
        <v/>
      </c>
      <c r="Q1948" s="20" t="str">
        <f t="shared" si="91"/>
        <v/>
      </c>
      <c r="R1948">
        <f t="shared" si="92"/>
        <v>0</v>
      </c>
    </row>
    <row r="1949" spans="10:18" x14ac:dyDescent="0.2">
      <c r="J1949">
        <f t="shared" si="90"/>
        <v>1947</v>
      </c>
      <c r="K1949" t="str" cm="1">
        <f t="array" ref="K1949">IFERROR(INDEX(tblClientes[Cliente],INT($J1949/ROWS(tblConsorcios[Produto]))+1),"")</f>
        <v/>
      </c>
      <c r="L1949" t="str" cm="1">
        <f t="array" ref="L1949">IFERROR(INDEX(tblConsorcios[Produto],MOD($J1949,ROWS(tblConsorcios[Produto]))+1),"")</f>
        <v>Imóvel IE130 – 240m</v>
      </c>
      <c r="M1949" s="20" cm="1">
        <f t="array" ref="M1949">IFERROR(INDEX(tblConsorcios[Valor da Carta (R$)],MOD($J1949,ROWS(tblConsorcios[Produto]))+1),"")</f>
        <v>130000</v>
      </c>
      <c r="N1949" s="2" cm="1">
        <f t="array" ref="N1949">IFERROR(INDEX(tblConsorcios[Prazo (meses)],MOD($J1949,ROWS(tblConsorcios[Produto]))+1),"")</f>
        <v>240</v>
      </c>
      <c r="O1949" s="20" cm="1">
        <f t="array" ref="O1949">IFERROR(INDEX(tblConsorcios[Parcela Mensal (R$)],MOD($J1949,ROWS(tblConsorcios[Produto]))+1),"")</f>
        <v>697.67</v>
      </c>
      <c r="P1949" s="20" t="str" cm="1">
        <f t="array" ref="P1949">IFERROR(INDEX(tblClientes[Dividendo Mensal (R$)],INT($J1949/ROWS(tblConsorcios[Produto]))+1),"")</f>
        <v/>
      </c>
      <c r="Q1949" s="20" t="str">
        <f t="shared" si="91"/>
        <v/>
      </c>
      <c r="R1949">
        <f t="shared" si="92"/>
        <v>0</v>
      </c>
    </row>
    <row r="1950" spans="10:18" x14ac:dyDescent="0.2">
      <c r="J1950">
        <f t="shared" si="90"/>
        <v>1948</v>
      </c>
      <c r="K1950" t="str" cm="1">
        <f t="array" ref="K1950">IFERROR(INDEX(tblClientes[Cliente],INT($J1950/ROWS(tblConsorcios[Produto]))+1),"")</f>
        <v/>
      </c>
      <c r="L1950" t="str" cm="1">
        <f t="array" ref="L1950">IFERROR(INDEX(tblConsorcios[Produto],MOD($J1950,ROWS(tblConsorcios[Produto]))+1),"")</f>
        <v>Imóvel IE130 – 220m</v>
      </c>
      <c r="M1950" s="20" cm="1">
        <f t="array" ref="M1950">IFERROR(INDEX(tblConsorcios[Valor da Carta (R$)],MOD($J1950,ROWS(tblConsorcios[Produto]))+1),"")</f>
        <v>130000</v>
      </c>
      <c r="N1950" s="2" cm="1">
        <f t="array" ref="N1950">IFERROR(INDEX(tblConsorcios[Prazo (meses)],MOD($J1950,ROWS(tblConsorcios[Produto]))+1),"")</f>
        <v>220</v>
      </c>
      <c r="O1950" s="20" cm="1">
        <f t="array" ref="O1950">IFERROR(INDEX(tblConsorcios[Parcela Mensal (R$)],MOD($J1950,ROWS(tblConsorcios[Produto]))+1),"")</f>
        <v>755.18</v>
      </c>
      <c r="P1950" s="20" t="str" cm="1">
        <f t="array" ref="P1950">IFERROR(INDEX(tblClientes[Dividendo Mensal (R$)],INT($J1950/ROWS(tblConsorcios[Produto]))+1),"")</f>
        <v/>
      </c>
      <c r="Q1950" s="20" t="str">
        <f t="shared" si="91"/>
        <v/>
      </c>
      <c r="R1950">
        <f t="shared" si="92"/>
        <v>0</v>
      </c>
    </row>
    <row r="1951" spans="10:18" x14ac:dyDescent="0.2">
      <c r="J1951">
        <f t="shared" si="90"/>
        <v>1949</v>
      </c>
      <c r="K1951" t="str" cm="1">
        <f t="array" ref="K1951">IFERROR(INDEX(tblClientes[Cliente],INT($J1951/ROWS(tblConsorcios[Produto]))+1),"")</f>
        <v/>
      </c>
      <c r="L1951" t="str" cm="1">
        <f t="array" ref="L1951">IFERROR(INDEX(tblConsorcios[Produto],MOD($J1951,ROWS(tblConsorcios[Produto]))+1),"")</f>
        <v>Imóvel IE130 – 200m</v>
      </c>
      <c r="M1951" s="20" cm="1">
        <f t="array" ref="M1951">IFERROR(INDEX(tblConsorcios[Valor da Carta (R$)],MOD($J1951,ROWS(tblConsorcios[Produto]))+1),"")</f>
        <v>130000</v>
      </c>
      <c r="N1951" s="2" cm="1">
        <f t="array" ref="N1951">IFERROR(INDEX(tblConsorcios[Prazo (meses)],MOD($J1951,ROWS(tblConsorcios[Produto]))+1),"")</f>
        <v>200</v>
      </c>
      <c r="O1951" s="20" cm="1">
        <f t="array" ref="O1951">IFERROR(INDEX(tblConsorcios[Parcela Mensal (R$)],MOD($J1951,ROWS(tblConsorcios[Produto]))+1),"")</f>
        <v>824.2</v>
      </c>
      <c r="P1951" s="20" t="str" cm="1">
        <f t="array" ref="P1951">IFERROR(INDEX(tblClientes[Dividendo Mensal (R$)],INT($J1951/ROWS(tblConsorcios[Produto]))+1),"")</f>
        <v/>
      </c>
      <c r="Q1951" s="20" t="str">
        <f t="shared" si="91"/>
        <v/>
      </c>
      <c r="R1951">
        <f t="shared" si="92"/>
        <v>0</v>
      </c>
    </row>
    <row r="1952" spans="10:18" x14ac:dyDescent="0.2">
      <c r="J1952">
        <f t="shared" si="90"/>
        <v>1950</v>
      </c>
      <c r="K1952" t="str" cm="1">
        <f t="array" ref="K1952">IFERROR(INDEX(tblClientes[Cliente],INT($J1952/ROWS(tblConsorcios[Produto]))+1),"")</f>
        <v/>
      </c>
      <c r="L1952" t="str" cm="1">
        <f t="array" ref="L1952">IFERROR(INDEX(tblConsorcios[Produto],MOD($J1952,ROWS(tblConsorcios[Produto]))+1),"")</f>
        <v>Imóvel IE120 – 240m</v>
      </c>
      <c r="M1952" s="20" cm="1">
        <f t="array" ref="M1952">IFERROR(INDEX(tblConsorcios[Valor da Carta (R$)],MOD($J1952,ROWS(tblConsorcios[Produto]))+1),"")</f>
        <v>120000</v>
      </c>
      <c r="N1952" s="2" cm="1">
        <f t="array" ref="N1952">IFERROR(INDEX(tblConsorcios[Prazo (meses)],MOD($J1952,ROWS(tblConsorcios[Produto]))+1),"")</f>
        <v>240</v>
      </c>
      <c r="O1952" s="20" cm="1">
        <f t="array" ref="O1952">IFERROR(INDEX(tblConsorcios[Parcela Mensal (R$)],MOD($J1952,ROWS(tblConsorcios[Produto]))+1),"")</f>
        <v>644</v>
      </c>
      <c r="P1952" s="20" t="str" cm="1">
        <f t="array" ref="P1952">IFERROR(INDEX(tblClientes[Dividendo Mensal (R$)],INT($J1952/ROWS(tblConsorcios[Produto]))+1),"")</f>
        <v/>
      </c>
      <c r="Q1952" s="20" t="str">
        <f t="shared" si="91"/>
        <v/>
      </c>
      <c r="R1952">
        <f t="shared" si="92"/>
        <v>0</v>
      </c>
    </row>
    <row r="1953" spans="10:18" x14ac:dyDescent="0.2">
      <c r="J1953">
        <f t="shared" si="90"/>
        <v>1951</v>
      </c>
      <c r="K1953" t="str" cm="1">
        <f t="array" ref="K1953">IFERROR(INDEX(tblClientes[Cliente],INT($J1953/ROWS(tblConsorcios[Produto]))+1),"")</f>
        <v/>
      </c>
      <c r="L1953" t="str" cm="1">
        <f t="array" ref="L1953">IFERROR(INDEX(tblConsorcios[Produto],MOD($J1953,ROWS(tblConsorcios[Produto]))+1),"")</f>
        <v>Imóvel IE120 – 220m</v>
      </c>
      <c r="M1953" s="20" cm="1">
        <f t="array" ref="M1953">IFERROR(INDEX(tblConsorcios[Valor da Carta (R$)],MOD($J1953,ROWS(tblConsorcios[Produto]))+1),"")</f>
        <v>120000</v>
      </c>
      <c r="N1953" s="2" cm="1">
        <f t="array" ref="N1953">IFERROR(INDEX(tblConsorcios[Prazo (meses)],MOD($J1953,ROWS(tblConsorcios[Produto]))+1),"")</f>
        <v>220</v>
      </c>
      <c r="O1953" s="20" cm="1">
        <f t="array" ref="O1953">IFERROR(INDEX(tblConsorcios[Parcela Mensal (R$)],MOD($J1953,ROWS(tblConsorcios[Produto]))+1),"")</f>
        <v>697.09</v>
      </c>
      <c r="P1953" s="20" t="str" cm="1">
        <f t="array" ref="P1953">IFERROR(INDEX(tblClientes[Dividendo Mensal (R$)],INT($J1953/ROWS(tblConsorcios[Produto]))+1),"")</f>
        <v/>
      </c>
      <c r="Q1953" s="20" t="str">
        <f t="shared" si="91"/>
        <v/>
      </c>
      <c r="R1953">
        <f t="shared" si="92"/>
        <v>0</v>
      </c>
    </row>
    <row r="1954" spans="10:18" x14ac:dyDescent="0.2">
      <c r="J1954">
        <f t="shared" si="90"/>
        <v>1952</v>
      </c>
      <c r="K1954" t="str" cm="1">
        <f t="array" ref="K1954">IFERROR(INDEX(tblClientes[Cliente],INT($J1954/ROWS(tblConsorcios[Produto]))+1),"")</f>
        <v/>
      </c>
      <c r="L1954" t="str" cm="1">
        <f t="array" ref="L1954">IFERROR(INDEX(tblConsorcios[Produto],MOD($J1954,ROWS(tblConsorcios[Produto]))+1),"")</f>
        <v>Imóvel IE120 – 200m</v>
      </c>
      <c r="M1954" s="20" cm="1">
        <f t="array" ref="M1954">IFERROR(INDEX(tblConsorcios[Valor da Carta (R$)],MOD($J1954,ROWS(tblConsorcios[Produto]))+1),"")</f>
        <v>120000</v>
      </c>
      <c r="N1954" s="2" cm="1">
        <f t="array" ref="N1954">IFERROR(INDEX(tblConsorcios[Prazo (meses)],MOD($J1954,ROWS(tblConsorcios[Produto]))+1),"")</f>
        <v>200</v>
      </c>
      <c r="O1954" s="20" cm="1">
        <f t="array" ref="O1954">IFERROR(INDEX(tblConsorcios[Parcela Mensal (R$)],MOD($J1954,ROWS(tblConsorcios[Produto]))+1),"")</f>
        <v>760.8</v>
      </c>
      <c r="P1954" s="20" t="str" cm="1">
        <f t="array" ref="P1954">IFERROR(INDEX(tblClientes[Dividendo Mensal (R$)],INT($J1954/ROWS(tblConsorcios[Produto]))+1),"")</f>
        <v/>
      </c>
      <c r="Q1954" s="20" t="str">
        <f t="shared" si="91"/>
        <v/>
      </c>
      <c r="R1954">
        <f t="shared" si="92"/>
        <v>0</v>
      </c>
    </row>
    <row r="1955" spans="10:18" x14ac:dyDescent="0.2">
      <c r="J1955">
        <f t="shared" si="90"/>
        <v>1953</v>
      </c>
      <c r="K1955" t="str" cm="1">
        <f t="array" ref="K1955">IFERROR(INDEX(tblClientes[Cliente],INT($J1955/ROWS(tblConsorcios[Produto]))+1),"")</f>
        <v/>
      </c>
      <c r="L1955" t="str" cm="1">
        <f t="array" ref="L1955">IFERROR(INDEX(tblConsorcios[Produto],MOD($J1955,ROWS(tblConsorcios[Produto]))+1),"")</f>
        <v>Imóvel IE600 – 240m</v>
      </c>
      <c r="M1955" s="20" cm="1">
        <f t="array" ref="M1955">IFERROR(INDEX(tblConsorcios[Valor da Carta (R$)],MOD($J1955,ROWS(tblConsorcios[Produto]))+1),"")</f>
        <v>600000</v>
      </c>
      <c r="N1955" s="2" cm="1">
        <f t="array" ref="N1955">IFERROR(INDEX(tblConsorcios[Prazo (meses)],MOD($J1955,ROWS(tblConsorcios[Produto]))+1),"")</f>
        <v>240</v>
      </c>
      <c r="O1955" s="20" cm="1">
        <f t="array" ref="O1955">IFERROR(INDEX(tblConsorcios[Parcela Mensal (R$)],MOD($J1955,ROWS(tblConsorcios[Produto]))+1),"")</f>
        <v>3220</v>
      </c>
      <c r="P1955" s="20" t="str" cm="1">
        <f t="array" ref="P1955">IFERROR(INDEX(tblClientes[Dividendo Mensal (R$)],INT($J1955/ROWS(tblConsorcios[Produto]))+1),"")</f>
        <v/>
      </c>
      <c r="Q1955" s="20" t="str">
        <f t="shared" si="91"/>
        <v/>
      </c>
      <c r="R1955">
        <f t="shared" si="92"/>
        <v>0</v>
      </c>
    </row>
    <row r="1956" spans="10:18" x14ac:dyDescent="0.2">
      <c r="J1956">
        <f t="shared" si="90"/>
        <v>1954</v>
      </c>
      <c r="K1956" t="str" cm="1">
        <f t="array" ref="K1956">IFERROR(INDEX(tblClientes[Cliente],INT($J1956/ROWS(tblConsorcios[Produto]))+1),"")</f>
        <v/>
      </c>
      <c r="L1956" t="str" cm="1">
        <f t="array" ref="L1956">IFERROR(INDEX(tblConsorcios[Produto],MOD($J1956,ROWS(tblConsorcios[Produto]))+1),"")</f>
        <v>Imóvel IE600 – 220m</v>
      </c>
      <c r="M1956" s="20" cm="1">
        <f t="array" ref="M1956">IFERROR(INDEX(tblConsorcios[Valor da Carta (R$)],MOD($J1956,ROWS(tblConsorcios[Produto]))+1),"")</f>
        <v>600000</v>
      </c>
      <c r="N1956" s="2" cm="1">
        <f t="array" ref="N1956">IFERROR(INDEX(tblConsorcios[Prazo (meses)],MOD($J1956,ROWS(tblConsorcios[Produto]))+1),"")</f>
        <v>220</v>
      </c>
      <c r="O1956" s="20" cm="1">
        <f t="array" ref="O1956">IFERROR(INDEX(tblConsorcios[Parcela Mensal (R$)],MOD($J1956,ROWS(tblConsorcios[Produto]))+1),"")</f>
        <v>3485.45</v>
      </c>
      <c r="P1956" s="20" t="str" cm="1">
        <f t="array" ref="P1956">IFERROR(INDEX(tblClientes[Dividendo Mensal (R$)],INT($J1956/ROWS(tblConsorcios[Produto]))+1),"")</f>
        <v/>
      </c>
      <c r="Q1956" s="20" t="str">
        <f t="shared" si="91"/>
        <v/>
      </c>
      <c r="R1956">
        <f t="shared" si="92"/>
        <v>0</v>
      </c>
    </row>
    <row r="1957" spans="10:18" x14ac:dyDescent="0.2">
      <c r="J1957">
        <f t="shared" si="90"/>
        <v>1955</v>
      </c>
      <c r="K1957" t="str" cm="1">
        <f t="array" ref="K1957">IFERROR(INDEX(tblClientes[Cliente],INT($J1957/ROWS(tblConsorcios[Produto]))+1),"")</f>
        <v/>
      </c>
      <c r="L1957" t="str" cm="1">
        <f t="array" ref="L1957">IFERROR(INDEX(tblConsorcios[Produto],MOD($J1957,ROWS(tblConsorcios[Produto]))+1),"")</f>
        <v>Imóvel IE600 – 200m</v>
      </c>
      <c r="M1957" s="20" cm="1">
        <f t="array" ref="M1957">IFERROR(INDEX(tblConsorcios[Valor da Carta (R$)],MOD($J1957,ROWS(tblConsorcios[Produto]))+1),"")</f>
        <v>600000</v>
      </c>
      <c r="N1957" s="2" cm="1">
        <f t="array" ref="N1957">IFERROR(INDEX(tblConsorcios[Prazo (meses)],MOD($J1957,ROWS(tblConsorcios[Produto]))+1),"")</f>
        <v>200</v>
      </c>
      <c r="O1957" s="20" cm="1">
        <f t="array" ref="O1957">IFERROR(INDEX(tblConsorcios[Parcela Mensal (R$)],MOD($J1957,ROWS(tblConsorcios[Produto]))+1),"")</f>
        <v>3804</v>
      </c>
      <c r="P1957" s="20" t="str" cm="1">
        <f t="array" ref="P1957">IFERROR(INDEX(tblClientes[Dividendo Mensal (R$)],INT($J1957/ROWS(tblConsorcios[Produto]))+1),"")</f>
        <v/>
      </c>
      <c r="Q1957" s="20" t="str">
        <f t="shared" si="91"/>
        <v/>
      </c>
      <c r="R1957">
        <f t="shared" si="92"/>
        <v>0</v>
      </c>
    </row>
    <row r="1958" spans="10:18" x14ac:dyDescent="0.2">
      <c r="J1958">
        <f t="shared" si="90"/>
        <v>1956</v>
      </c>
      <c r="K1958" t="str" cm="1">
        <f t="array" ref="K1958">IFERROR(INDEX(tblClientes[Cliente],INT($J1958/ROWS(tblConsorcios[Produto]))+1),"")</f>
        <v/>
      </c>
      <c r="L1958" t="str" cm="1">
        <f t="array" ref="L1958">IFERROR(INDEX(tblConsorcios[Produto],MOD($J1958,ROWS(tblConsorcios[Produto]))+1),"")</f>
        <v>Imóvel IE580 – 240m</v>
      </c>
      <c r="M1958" s="20" cm="1">
        <f t="array" ref="M1958">IFERROR(INDEX(tblConsorcios[Valor da Carta (R$)],MOD($J1958,ROWS(tblConsorcios[Produto]))+1),"")</f>
        <v>580000</v>
      </c>
      <c r="N1958" s="2" cm="1">
        <f t="array" ref="N1958">IFERROR(INDEX(tblConsorcios[Prazo (meses)],MOD($J1958,ROWS(tblConsorcios[Produto]))+1),"")</f>
        <v>240</v>
      </c>
      <c r="O1958" s="20" cm="1">
        <f t="array" ref="O1958">IFERROR(INDEX(tblConsorcios[Parcela Mensal (R$)],MOD($J1958,ROWS(tblConsorcios[Produto]))+1),"")</f>
        <v>3112.67</v>
      </c>
      <c r="P1958" s="20" t="str" cm="1">
        <f t="array" ref="P1958">IFERROR(INDEX(tblClientes[Dividendo Mensal (R$)],INT($J1958/ROWS(tblConsorcios[Produto]))+1),"")</f>
        <v/>
      </c>
      <c r="Q1958" s="20" t="str">
        <f t="shared" si="91"/>
        <v/>
      </c>
      <c r="R1958">
        <f t="shared" si="92"/>
        <v>0</v>
      </c>
    </row>
    <row r="1959" spans="10:18" x14ac:dyDescent="0.2">
      <c r="J1959">
        <f t="shared" si="90"/>
        <v>1957</v>
      </c>
      <c r="K1959" t="str" cm="1">
        <f t="array" ref="K1959">IFERROR(INDEX(tblClientes[Cliente],INT($J1959/ROWS(tblConsorcios[Produto]))+1),"")</f>
        <v/>
      </c>
      <c r="L1959" t="str" cm="1">
        <f t="array" ref="L1959">IFERROR(INDEX(tblConsorcios[Produto],MOD($J1959,ROWS(tblConsorcios[Produto]))+1),"")</f>
        <v>Imóvel IE580 – 220m</v>
      </c>
      <c r="M1959" s="20" cm="1">
        <f t="array" ref="M1959">IFERROR(INDEX(tblConsorcios[Valor da Carta (R$)],MOD($J1959,ROWS(tblConsorcios[Produto]))+1),"")</f>
        <v>580000</v>
      </c>
      <c r="N1959" s="2" cm="1">
        <f t="array" ref="N1959">IFERROR(INDEX(tblConsorcios[Prazo (meses)],MOD($J1959,ROWS(tblConsorcios[Produto]))+1),"")</f>
        <v>220</v>
      </c>
      <c r="O1959" s="20" cm="1">
        <f t="array" ref="O1959">IFERROR(INDEX(tblConsorcios[Parcela Mensal (R$)],MOD($J1959,ROWS(tblConsorcios[Produto]))+1),"")</f>
        <v>3369.27</v>
      </c>
      <c r="P1959" s="20" t="str" cm="1">
        <f t="array" ref="P1959">IFERROR(INDEX(tblClientes[Dividendo Mensal (R$)],INT($J1959/ROWS(tblConsorcios[Produto]))+1),"")</f>
        <v/>
      </c>
      <c r="Q1959" s="20" t="str">
        <f t="shared" si="91"/>
        <v/>
      </c>
      <c r="R1959">
        <f t="shared" si="92"/>
        <v>0</v>
      </c>
    </row>
    <row r="1960" spans="10:18" x14ac:dyDescent="0.2">
      <c r="J1960">
        <f t="shared" si="90"/>
        <v>1958</v>
      </c>
      <c r="K1960" t="str" cm="1">
        <f t="array" ref="K1960">IFERROR(INDEX(tblClientes[Cliente],INT($J1960/ROWS(tblConsorcios[Produto]))+1),"")</f>
        <v/>
      </c>
      <c r="L1960" t="str" cm="1">
        <f t="array" ref="L1960">IFERROR(INDEX(tblConsorcios[Produto],MOD($J1960,ROWS(tblConsorcios[Produto]))+1),"")</f>
        <v>Imóvel IE580 – 200m</v>
      </c>
      <c r="M1960" s="20" cm="1">
        <f t="array" ref="M1960">IFERROR(INDEX(tblConsorcios[Valor da Carta (R$)],MOD($J1960,ROWS(tblConsorcios[Produto]))+1),"")</f>
        <v>580000</v>
      </c>
      <c r="N1960" s="2" cm="1">
        <f t="array" ref="N1960">IFERROR(INDEX(tblConsorcios[Prazo (meses)],MOD($J1960,ROWS(tblConsorcios[Produto]))+1),"")</f>
        <v>200</v>
      </c>
      <c r="O1960" s="20" cm="1">
        <f t="array" ref="O1960">IFERROR(INDEX(tblConsorcios[Parcela Mensal (R$)],MOD($J1960,ROWS(tblConsorcios[Produto]))+1),"")</f>
        <v>3677.2</v>
      </c>
      <c r="P1960" s="20" t="str" cm="1">
        <f t="array" ref="P1960">IFERROR(INDEX(tblClientes[Dividendo Mensal (R$)],INT($J1960/ROWS(tblConsorcios[Produto]))+1),"")</f>
        <v/>
      </c>
      <c r="Q1960" s="20" t="str">
        <f t="shared" si="91"/>
        <v/>
      </c>
      <c r="R1960">
        <f t="shared" si="92"/>
        <v>0</v>
      </c>
    </row>
    <row r="1961" spans="10:18" x14ac:dyDescent="0.2">
      <c r="J1961">
        <f t="shared" si="90"/>
        <v>1959</v>
      </c>
      <c r="K1961" t="str" cm="1">
        <f t="array" ref="K1961">IFERROR(INDEX(tblClientes[Cliente],INT($J1961/ROWS(tblConsorcios[Produto]))+1),"")</f>
        <v/>
      </c>
      <c r="L1961" t="str" cm="1">
        <f t="array" ref="L1961">IFERROR(INDEX(tblConsorcios[Produto],MOD($J1961,ROWS(tblConsorcios[Produto]))+1),"")</f>
        <v>Imóvel IE550 – 240m</v>
      </c>
      <c r="M1961" s="20" cm="1">
        <f t="array" ref="M1961">IFERROR(INDEX(tblConsorcios[Valor da Carta (R$)],MOD($J1961,ROWS(tblConsorcios[Produto]))+1),"")</f>
        <v>550000</v>
      </c>
      <c r="N1961" s="2" cm="1">
        <f t="array" ref="N1961">IFERROR(INDEX(tblConsorcios[Prazo (meses)],MOD($J1961,ROWS(tblConsorcios[Produto]))+1),"")</f>
        <v>240</v>
      </c>
      <c r="O1961" s="20" cm="1">
        <f t="array" ref="O1961">IFERROR(INDEX(tblConsorcios[Parcela Mensal (R$)],MOD($J1961,ROWS(tblConsorcios[Produto]))+1),"")</f>
        <v>2951.67</v>
      </c>
      <c r="P1961" s="20" t="str" cm="1">
        <f t="array" ref="P1961">IFERROR(INDEX(tblClientes[Dividendo Mensal (R$)],INT($J1961/ROWS(tblConsorcios[Produto]))+1),"")</f>
        <v/>
      </c>
      <c r="Q1961" s="20" t="str">
        <f t="shared" si="91"/>
        <v/>
      </c>
      <c r="R1961">
        <f t="shared" si="92"/>
        <v>0</v>
      </c>
    </row>
    <row r="1962" spans="10:18" x14ac:dyDescent="0.2">
      <c r="J1962">
        <f t="shared" si="90"/>
        <v>1960</v>
      </c>
      <c r="K1962" t="str" cm="1">
        <f t="array" ref="K1962">IFERROR(INDEX(tblClientes[Cliente],INT($J1962/ROWS(tblConsorcios[Produto]))+1),"")</f>
        <v/>
      </c>
      <c r="L1962" t="str" cm="1">
        <f t="array" ref="L1962">IFERROR(INDEX(tblConsorcios[Produto],MOD($J1962,ROWS(tblConsorcios[Produto]))+1),"")</f>
        <v>Imóvel IE550 – 220m</v>
      </c>
      <c r="M1962" s="20" cm="1">
        <f t="array" ref="M1962">IFERROR(INDEX(tblConsorcios[Valor da Carta (R$)],MOD($J1962,ROWS(tblConsorcios[Produto]))+1),"")</f>
        <v>550000</v>
      </c>
      <c r="N1962" s="2" cm="1">
        <f t="array" ref="N1962">IFERROR(INDEX(tblConsorcios[Prazo (meses)],MOD($J1962,ROWS(tblConsorcios[Produto]))+1),"")</f>
        <v>220</v>
      </c>
      <c r="O1962" s="20" cm="1">
        <f t="array" ref="O1962">IFERROR(INDEX(tblConsorcios[Parcela Mensal (R$)],MOD($J1962,ROWS(tblConsorcios[Produto]))+1),"")</f>
        <v>3195</v>
      </c>
      <c r="P1962" s="20" t="str" cm="1">
        <f t="array" ref="P1962">IFERROR(INDEX(tblClientes[Dividendo Mensal (R$)],INT($J1962/ROWS(tblConsorcios[Produto]))+1),"")</f>
        <v/>
      </c>
      <c r="Q1962" s="20" t="str">
        <f t="shared" si="91"/>
        <v/>
      </c>
      <c r="R1962">
        <f t="shared" si="92"/>
        <v>0</v>
      </c>
    </row>
    <row r="1963" spans="10:18" x14ac:dyDescent="0.2">
      <c r="J1963">
        <f t="shared" si="90"/>
        <v>1961</v>
      </c>
      <c r="K1963" t="str" cm="1">
        <f t="array" ref="K1963">IFERROR(INDEX(tblClientes[Cliente],INT($J1963/ROWS(tblConsorcios[Produto]))+1),"")</f>
        <v/>
      </c>
      <c r="L1963" t="str" cm="1">
        <f t="array" ref="L1963">IFERROR(INDEX(tblConsorcios[Produto],MOD($J1963,ROWS(tblConsorcios[Produto]))+1),"")</f>
        <v>Imóvel IE550 – 200m</v>
      </c>
      <c r="M1963" s="20" cm="1">
        <f t="array" ref="M1963">IFERROR(INDEX(tblConsorcios[Valor da Carta (R$)],MOD($J1963,ROWS(tblConsorcios[Produto]))+1),"")</f>
        <v>550000</v>
      </c>
      <c r="N1963" s="2" cm="1">
        <f t="array" ref="N1963">IFERROR(INDEX(tblConsorcios[Prazo (meses)],MOD($J1963,ROWS(tblConsorcios[Produto]))+1),"")</f>
        <v>200</v>
      </c>
      <c r="O1963" s="20" cm="1">
        <f t="array" ref="O1963">IFERROR(INDEX(tblConsorcios[Parcela Mensal (R$)],MOD($J1963,ROWS(tblConsorcios[Produto]))+1),"")</f>
        <v>3487</v>
      </c>
      <c r="P1963" s="20" t="str" cm="1">
        <f t="array" ref="P1963">IFERROR(INDEX(tblClientes[Dividendo Mensal (R$)],INT($J1963/ROWS(tblConsorcios[Produto]))+1),"")</f>
        <v/>
      </c>
      <c r="Q1963" s="20" t="str">
        <f t="shared" si="91"/>
        <v/>
      </c>
      <c r="R1963">
        <f t="shared" si="92"/>
        <v>0</v>
      </c>
    </row>
    <row r="1964" spans="10:18" x14ac:dyDescent="0.2">
      <c r="J1964">
        <f t="shared" si="90"/>
        <v>1962</v>
      </c>
      <c r="K1964" t="str" cm="1">
        <f t="array" ref="K1964">IFERROR(INDEX(tblClientes[Cliente],INT($J1964/ROWS(tblConsorcios[Produto]))+1),"")</f>
        <v/>
      </c>
      <c r="L1964" t="str" cm="1">
        <f t="array" ref="L1964">IFERROR(INDEX(tblConsorcios[Produto],MOD($J1964,ROWS(tblConsorcios[Produto]))+1),"")</f>
        <v>Imóvel IE530 – 240m</v>
      </c>
      <c r="M1964" s="20" cm="1">
        <f t="array" ref="M1964">IFERROR(INDEX(tblConsorcios[Valor da Carta (R$)],MOD($J1964,ROWS(tblConsorcios[Produto]))+1),"")</f>
        <v>530000</v>
      </c>
      <c r="N1964" s="2" cm="1">
        <f t="array" ref="N1964">IFERROR(INDEX(tblConsorcios[Prazo (meses)],MOD($J1964,ROWS(tblConsorcios[Produto]))+1),"")</f>
        <v>240</v>
      </c>
      <c r="O1964" s="20" cm="1">
        <f t="array" ref="O1964">IFERROR(INDEX(tblConsorcios[Parcela Mensal (R$)],MOD($J1964,ROWS(tblConsorcios[Produto]))+1),"")</f>
        <v>2844.33</v>
      </c>
      <c r="P1964" s="20" t="str" cm="1">
        <f t="array" ref="P1964">IFERROR(INDEX(tblClientes[Dividendo Mensal (R$)],INT($J1964/ROWS(tblConsorcios[Produto]))+1),"")</f>
        <v/>
      </c>
      <c r="Q1964" s="20" t="str">
        <f t="shared" si="91"/>
        <v/>
      </c>
      <c r="R1964">
        <f t="shared" si="92"/>
        <v>0</v>
      </c>
    </row>
    <row r="1965" spans="10:18" x14ac:dyDescent="0.2">
      <c r="J1965">
        <f t="shared" si="90"/>
        <v>1963</v>
      </c>
      <c r="K1965" t="str" cm="1">
        <f t="array" ref="K1965">IFERROR(INDEX(tblClientes[Cliente],INT($J1965/ROWS(tblConsorcios[Produto]))+1),"")</f>
        <v/>
      </c>
      <c r="L1965" t="str" cm="1">
        <f t="array" ref="L1965">IFERROR(INDEX(tblConsorcios[Produto],MOD($J1965,ROWS(tblConsorcios[Produto]))+1),"")</f>
        <v>Imóvel IE530 – 220m</v>
      </c>
      <c r="M1965" s="20" cm="1">
        <f t="array" ref="M1965">IFERROR(INDEX(tblConsorcios[Valor da Carta (R$)],MOD($J1965,ROWS(tblConsorcios[Produto]))+1),"")</f>
        <v>530000</v>
      </c>
      <c r="N1965" s="2" cm="1">
        <f t="array" ref="N1965">IFERROR(INDEX(tblConsorcios[Prazo (meses)],MOD($J1965,ROWS(tblConsorcios[Produto]))+1),"")</f>
        <v>220</v>
      </c>
      <c r="O1965" s="20" cm="1">
        <f t="array" ref="O1965">IFERROR(INDEX(tblConsorcios[Parcela Mensal (R$)],MOD($J1965,ROWS(tblConsorcios[Produto]))+1),"")</f>
        <v>3078.82</v>
      </c>
      <c r="P1965" s="20" t="str" cm="1">
        <f t="array" ref="P1965">IFERROR(INDEX(tblClientes[Dividendo Mensal (R$)],INT($J1965/ROWS(tblConsorcios[Produto]))+1),"")</f>
        <v/>
      </c>
      <c r="Q1965" s="20" t="str">
        <f t="shared" si="91"/>
        <v/>
      </c>
      <c r="R1965">
        <f t="shared" si="92"/>
        <v>0</v>
      </c>
    </row>
    <row r="1966" spans="10:18" x14ac:dyDescent="0.2">
      <c r="J1966">
        <f t="shared" si="90"/>
        <v>1964</v>
      </c>
      <c r="K1966" t="str" cm="1">
        <f t="array" ref="K1966">IFERROR(INDEX(tblClientes[Cliente],INT($J1966/ROWS(tblConsorcios[Produto]))+1),"")</f>
        <v/>
      </c>
      <c r="L1966" t="str" cm="1">
        <f t="array" ref="L1966">IFERROR(INDEX(tblConsorcios[Produto],MOD($J1966,ROWS(tblConsorcios[Produto]))+1),"")</f>
        <v>Imóvel IE530 – 200m</v>
      </c>
      <c r="M1966" s="20" cm="1">
        <f t="array" ref="M1966">IFERROR(INDEX(tblConsorcios[Valor da Carta (R$)],MOD($J1966,ROWS(tblConsorcios[Produto]))+1),"")</f>
        <v>530000</v>
      </c>
      <c r="N1966" s="2" cm="1">
        <f t="array" ref="N1966">IFERROR(INDEX(tblConsorcios[Prazo (meses)],MOD($J1966,ROWS(tblConsorcios[Produto]))+1),"")</f>
        <v>200</v>
      </c>
      <c r="O1966" s="20" cm="1">
        <f t="array" ref="O1966">IFERROR(INDEX(tblConsorcios[Parcela Mensal (R$)],MOD($J1966,ROWS(tblConsorcios[Produto]))+1),"")</f>
        <v>3360.2</v>
      </c>
      <c r="P1966" s="20" t="str" cm="1">
        <f t="array" ref="P1966">IFERROR(INDEX(tblClientes[Dividendo Mensal (R$)],INT($J1966/ROWS(tblConsorcios[Produto]))+1),"")</f>
        <v/>
      </c>
      <c r="Q1966" s="20" t="str">
        <f t="shared" si="91"/>
        <v/>
      </c>
      <c r="R1966">
        <f t="shared" si="92"/>
        <v>0</v>
      </c>
    </row>
    <row r="1967" spans="10:18" x14ac:dyDescent="0.2">
      <c r="J1967">
        <f t="shared" si="90"/>
        <v>1965</v>
      </c>
      <c r="K1967" t="str" cm="1">
        <f t="array" ref="K1967">IFERROR(INDEX(tblClientes[Cliente],INT($J1967/ROWS(tblConsorcios[Produto]))+1),"")</f>
        <v/>
      </c>
      <c r="L1967" t="str" cm="1">
        <f t="array" ref="L1967">IFERROR(INDEX(tblConsorcios[Produto],MOD($J1967,ROWS(tblConsorcios[Produto]))+1),"")</f>
        <v>Imóvel IE500 – 240m</v>
      </c>
      <c r="M1967" s="20" cm="1">
        <f t="array" ref="M1967">IFERROR(INDEX(tblConsorcios[Valor da Carta (R$)],MOD($J1967,ROWS(tblConsorcios[Produto]))+1),"")</f>
        <v>500000</v>
      </c>
      <c r="N1967" s="2" cm="1">
        <f t="array" ref="N1967">IFERROR(INDEX(tblConsorcios[Prazo (meses)],MOD($J1967,ROWS(tblConsorcios[Produto]))+1),"")</f>
        <v>240</v>
      </c>
      <c r="O1967" s="20" cm="1">
        <f t="array" ref="O1967">IFERROR(INDEX(tblConsorcios[Parcela Mensal (R$)],MOD($J1967,ROWS(tblConsorcios[Produto]))+1),"")</f>
        <v>2683.33</v>
      </c>
      <c r="P1967" s="20" t="str" cm="1">
        <f t="array" ref="P1967">IFERROR(INDEX(tblClientes[Dividendo Mensal (R$)],INT($J1967/ROWS(tblConsorcios[Produto]))+1),"")</f>
        <v/>
      </c>
      <c r="Q1967" s="20" t="str">
        <f t="shared" si="91"/>
        <v/>
      </c>
      <c r="R1967">
        <f t="shared" si="92"/>
        <v>0</v>
      </c>
    </row>
    <row r="1968" spans="10:18" x14ac:dyDescent="0.2">
      <c r="J1968">
        <f t="shared" si="90"/>
        <v>1966</v>
      </c>
      <c r="K1968" t="str" cm="1">
        <f t="array" ref="K1968">IFERROR(INDEX(tblClientes[Cliente],INT($J1968/ROWS(tblConsorcios[Produto]))+1),"")</f>
        <v/>
      </c>
      <c r="L1968" t="str" cm="1">
        <f t="array" ref="L1968">IFERROR(INDEX(tblConsorcios[Produto],MOD($J1968,ROWS(tblConsorcios[Produto]))+1),"")</f>
        <v>Imóvel IE500 – 220m</v>
      </c>
      <c r="M1968" s="20" cm="1">
        <f t="array" ref="M1968">IFERROR(INDEX(tblConsorcios[Valor da Carta (R$)],MOD($J1968,ROWS(tblConsorcios[Produto]))+1),"")</f>
        <v>500000</v>
      </c>
      <c r="N1968" s="2" cm="1">
        <f t="array" ref="N1968">IFERROR(INDEX(tblConsorcios[Prazo (meses)],MOD($J1968,ROWS(tblConsorcios[Produto]))+1),"")</f>
        <v>220</v>
      </c>
      <c r="O1968" s="20" cm="1">
        <f t="array" ref="O1968">IFERROR(INDEX(tblConsorcios[Parcela Mensal (R$)],MOD($J1968,ROWS(tblConsorcios[Produto]))+1),"")</f>
        <v>2904.55</v>
      </c>
      <c r="P1968" s="20" t="str" cm="1">
        <f t="array" ref="P1968">IFERROR(INDEX(tblClientes[Dividendo Mensal (R$)],INT($J1968/ROWS(tblConsorcios[Produto]))+1),"")</f>
        <v/>
      </c>
      <c r="Q1968" s="20" t="str">
        <f t="shared" si="91"/>
        <v/>
      </c>
      <c r="R1968">
        <f t="shared" si="92"/>
        <v>0</v>
      </c>
    </row>
    <row r="1969" spans="10:18" x14ac:dyDescent="0.2">
      <c r="J1969">
        <f t="shared" si="90"/>
        <v>1967</v>
      </c>
      <c r="K1969" t="str" cm="1">
        <f t="array" ref="K1969">IFERROR(INDEX(tblClientes[Cliente],INT($J1969/ROWS(tblConsorcios[Produto]))+1),"")</f>
        <v/>
      </c>
      <c r="L1969" t="str" cm="1">
        <f t="array" ref="L1969">IFERROR(INDEX(tblConsorcios[Produto],MOD($J1969,ROWS(tblConsorcios[Produto]))+1),"")</f>
        <v>Imóvel IE500 – 200m</v>
      </c>
      <c r="M1969" s="20" cm="1">
        <f t="array" ref="M1969">IFERROR(INDEX(tblConsorcios[Valor da Carta (R$)],MOD($J1969,ROWS(tblConsorcios[Produto]))+1),"")</f>
        <v>500000</v>
      </c>
      <c r="N1969" s="2" cm="1">
        <f t="array" ref="N1969">IFERROR(INDEX(tblConsorcios[Prazo (meses)],MOD($J1969,ROWS(tblConsorcios[Produto]))+1),"")</f>
        <v>200</v>
      </c>
      <c r="O1969" s="20" cm="1">
        <f t="array" ref="O1969">IFERROR(INDEX(tblConsorcios[Parcela Mensal (R$)],MOD($J1969,ROWS(tblConsorcios[Produto]))+1),"")</f>
        <v>3170</v>
      </c>
      <c r="P1969" s="20" t="str" cm="1">
        <f t="array" ref="P1969">IFERROR(INDEX(tblClientes[Dividendo Mensal (R$)],INT($J1969/ROWS(tblConsorcios[Produto]))+1),"")</f>
        <v/>
      </c>
      <c r="Q1969" s="20" t="str">
        <f t="shared" si="91"/>
        <v/>
      </c>
      <c r="R1969">
        <f t="shared" si="92"/>
        <v>0</v>
      </c>
    </row>
    <row r="1970" spans="10:18" x14ac:dyDescent="0.2">
      <c r="J1970">
        <f t="shared" si="90"/>
        <v>1968</v>
      </c>
      <c r="K1970" t="str" cm="1">
        <f t="array" ref="K1970">IFERROR(INDEX(tblClientes[Cliente],INT($J1970/ROWS(tblConsorcios[Produto]))+1),"")</f>
        <v/>
      </c>
      <c r="L1970" t="str" cm="1">
        <f t="array" ref="L1970">IFERROR(INDEX(tblConsorcios[Produto],MOD($J1970,ROWS(tblConsorcios[Produto]))+1),"")</f>
        <v>Imóvel IE480 – 240m</v>
      </c>
      <c r="M1970" s="20" cm="1">
        <f t="array" ref="M1970">IFERROR(INDEX(tblConsorcios[Valor da Carta (R$)],MOD($J1970,ROWS(tblConsorcios[Produto]))+1),"")</f>
        <v>480000</v>
      </c>
      <c r="N1970" s="2" cm="1">
        <f t="array" ref="N1970">IFERROR(INDEX(tblConsorcios[Prazo (meses)],MOD($J1970,ROWS(tblConsorcios[Produto]))+1),"")</f>
        <v>240</v>
      </c>
      <c r="O1970" s="20" cm="1">
        <f t="array" ref="O1970">IFERROR(INDEX(tblConsorcios[Parcela Mensal (R$)],MOD($J1970,ROWS(tblConsorcios[Produto]))+1),"")</f>
        <v>2576</v>
      </c>
      <c r="P1970" s="20" t="str" cm="1">
        <f t="array" ref="P1970">IFERROR(INDEX(tblClientes[Dividendo Mensal (R$)],INT($J1970/ROWS(tblConsorcios[Produto]))+1),"")</f>
        <v/>
      </c>
      <c r="Q1970" s="20" t="str">
        <f t="shared" si="91"/>
        <v/>
      </c>
      <c r="R1970">
        <f t="shared" si="92"/>
        <v>0</v>
      </c>
    </row>
    <row r="1971" spans="10:18" x14ac:dyDescent="0.2">
      <c r="J1971">
        <f t="shared" si="90"/>
        <v>1969</v>
      </c>
      <c r="K1971" t="str" cm="1">
        <f t="array" ref="K1971">IFERROR(INDEX(tblClientes[Cliente],INT($J1971/ROWS(tblConsorcios[Produto]))+1),"")</f>
        <v/>
      </c>
      <c r="L1971" t="str" cm="1">
        <f t="array" ref="L1971">IFERROR(INDEX(tblConsorcios[Produto],MOD($J1971,ROWS(tblConsorcios[Produto]))+1),"")</f>
        <v>Imóvel IE480 – 220m</v>
      </c>
      <c r="M1971" s="20" cm="1">
        <f t="array" ref="M1971">IFERROR(INDEX(tblConsorcios[Valor da Carta (R$)],MOD($J1971,ROWS(tblConsorcios[Produto]))+1),"")</f>
        <v>480000</v>
      </c>
      <c r="N1971" s="2" cm="1">
        <f t="array" ref="N1971">IFERROR(INDEX(tblConsorcios[Prazo (meses)],MOD($J1971,ROWS(tblConsorcios[Produto]))+1),"")</f>
        <v>220</v>
      </c>
      <c r="O1971" s="20" cm="1">
        <f t="array" ref="O1971">IFERROR(INDEX(tblConsorcios[Parcela Mensal (R$)],MOD($J1971,ROWS(tblConsorcios[Produto]))+1),"")</f>
        <v>2788.36</v>
      </c>
      <c r="P1971" s="20" t="str" cm="1">
        <f t="array" ref="P1971">IFERROR(INDEX(tblClientes[Dividendo Mensal (R$)],INT($J1971/ROWS(tblConsorcios[Produto]))+1),"")</f>
        <v/>
      </c>
      <c r="Q1971" s="20" t="str">
        <f t="shared" si="91"/>
        <v/>
      </c>
      <c r="R1971">
        <f t="shared" si="92"/>
        <v>0</v>
      </c>
    </row>
    <row r="1972" spans="10:18" x14ac:dyDescent="0.2">
      <c r="J1972">
        <f t="shared" si="90"/>
        <v>1970</v>
      </c>
      <c r="K1972" t="str" cm="1">
        <f t="array" ref="K1972">IFERROR(INDEX(tblClientes[Cliente],INT($J1972/ROWS(tblConsorcios[Produto]))+1),"")</f>
        <v/>
      </c>
      <c r="L1972" t="str" cm="1">
        <f t="array" ref="L1972">IFERROR(INDEX(tblConsorcios[Produto],MOD($J1972,ROWS(tblConsorcios[Produto]))+1),"")</f>
        <v>Imóvel IE480 – 200m</v>
      </c>
      <c r="M1972" s="20" cm="1">
        <f t="array" ref="M1972">IFERROR(INDEX(tblConsorcios[Valor da Carta (R$)],MOD($J1972,ROWS(tblConsorcios[Produto]))+1),"")</f>
        <v>480000</v>
      </c>
      <c r="N1972" s="2" cm="1">
        <f t="array" ref="N1972">IFERROR(INDEX(tblConsorcios[Prazo (meses)],MOD($J1972,ROWS(tblConsorcios[Produto]))+1),"")</f>
        <v>200</v>
      </c>
      <c r="O1972" s="20" cm="1">
        <f t="array" ref="O1972">IFERROR(INDEX(tblConsorcios[Parcela Mensal (R$)],MOD($J1972,ROWS(tblConsorcios[Produto]))+1),"")</f>
        <v>3043.2</v>
      </c>
      <c r="P1972" s="20" t="str" cm="1">
        <f t="array" ref="P1972">IFERROR(INDEX(tblClientes[Dividendo Mensal (R$)],INT($J1972/ROWS(tblConsorcios[Produto]))+1),"")</f>
        <v/>
      </c>
      <c r="Q1972" s="20" t="str">
        <f t="shared" si="91"/>
        <v/>
      </c>
      <c r="R1972">
        <f t="shared" si="92"/>
        <v>0</v>
      </c>
    </row>
    <row r="1973" spans="10:18" x14ac:dyDescent="0.2">
      <c r="J1973">
        <f t="shared" si="90"/>
        <v>1971</v>
      </c>
      <c r="K1973" t="str" cm="1">
        <f t="array" ref="K1973">IFERROR(INDEX(tblClientes[Cliente],INT($J1973/ROWS(tblConsorcios[Produto]))+1),"")</f>
        <v/>
      </c>
      <c r="L1973" t="str" cm="1">
        <f t="array" ref="L1973">IFERROR(INDEX(tblConsorcios[Produto],MOD($J1973,ROWS(tblConsorcios[Produto]))+1),"")</f>
        <v>Imóvel IE450 – 240m</v>
      </c>
      <c r="M1973" s="20" cm="1">
        <f t="array" ref="M1973">IFERROR(INDEX(tblConsorcios[Valor da Carta (R$)],MOD($J1973,ROWS(tblConsorcios[Produto]))+1),"")</f>
        <v>450000</v>
      </c>
      <c r="N1973" s="2" cm="1">
        <f t="array" ref="N1973">IFERROR(INDEX(tblConsorcios[Prazo (meses)],MOD($J1973,ROWS(tblConsorcios[Produto]))+1),"")</f>
        <v>240</v>
      </c>
      <c r="O1973" s="20" cm="1">
        <f t="array" ref="O1973">IFERROR(INDEX(tblConsorcios[Parcela Mensal (R$)],MOD($J1973,ROWS(tblConsorcios[Produto]))+1),"")</f>
        <v>2415</v>
      </c>
      <c r="P1973" s="20" t="str" cm="1">
        <f t="array" ref="P1973">IFERROR(INDEX(tblClientes[Dividendo Mensal (R$)],INT($J1973/ROWS(tblConsorcios[Produto]))+1),"")</f>
        <v/>
      </c>
      <c r="Q1973" s="20" t="str">
        <f t="shared" si="91"/>
        <v/>
      </c>
      <c r="R1973">
        <f t="shared" si="92"/>
        <v>0</v>
      </c>
    </row>
    <row r="1974" spans="10:18" x14ac:dyDescent="0.2">
      <c r="J1974">
        <f t="shared" si="90"/>
        <v>1972</v>
      </c>
      <c r="K1974" t="str" cm="1">
        <f t="array" ref="K1974">IFERROR(INDEX(tblClientes[Cliente],INT($J1974/ROWS(tblConsorcios[Produto]))+1),"")</f>
        <v/>
      </c>
      <c r="L1974" t="str" cm="1">
        <f t="array" ref="L1974">IFERROR(INDEX(tblConsorcios[Produto],MOD($J1974,ROWS(tblConsorcios[Produto]))+1),"")</f>
        <v>Imóvel IE450 – 220m</v>
      </c>
      <c r="M1974" s="20" cm="1">
        <f t="array" ref="M1974">IFERROR(INDEX(tblConsorcios[Valor da Carta (R$)],MOD($J1974,ROWS(tblConsorcios[Produto]))+1),"")</f>
        <v>450000</v>
      </c>
      <c r="N1974" s="2" cm="1">
        <f t="array" ref="N1974">IFERROR(INDEX(tblConsorcios[Prazo (meses)],MOD($J1974,ROWS(tblConsorcios[Produto]))+1),"")</f>
        <v>220</v>
      </c>
      <c r="O1974" s="20" cm="1">
        <f t="array" ref="O1974">IFERROR(INDEX(tblConsorcios[Parcela Mensal (R$)],MOD($J1974,ROWS(tblConsorcios[Produto]))+1),"")</f>
        <v>2614.09</v>
      </c>
      <c r="P1974" s="20" t="str" cm="1">
        <f t="array" ref="P1974">IFERROR(INDEX(tblClientes[Dividendo Mensal (R$)],INT($J1974/ROWS(tblConsorcios[Produto]))+1),"")</f>
        <v/>
      </c>
      <c r="Q1974" s="20" t="str">
        <f t="shared" si="91"/>
        <v/>
      </c>
      <c r="R1974">
        <f t="shared" si="92"/>
        <v>0</v>
      </c>
    </row>
    <row r="1975" spans="10:18" x14ac:dyDescent="0.2">
      <c r="J1975">
        <f t="shared" si="90"/>
        <v>1973</v>
      </c>
      <c r="K1975" t="str" cm="1">
        <f t="array" ref="K1975">IFERROR(INDEX(tblClientes[Cliente],INT($J1975/ROWS(tblConsorcios[Produto]))+1),"")</f>
        <v/>
      </c>
      <c r="L1975" t="str" cm="1">
        <f t="array" ref="L1975">IFERROR(INDEX(tblConsorcios[Produto],MOD($J1975,ROWS(tblConsorcios[Produto]))+1),"")</f>
        <v>Imóvel IE450 – 200m</v>
      </c>
      <c r="M1975" s="20" cm="1">
        <f t="array" ref="M1975">IFERROR(INDEX(tblConsorcios[Valor da Carta (R$)],MOD($J1975,ROWS(tblConsorcios[Produto]))+1),"")</f>
        <v>450000</v>
      </c>
      <c r="N1975" s="2" cm="1">
        <f t="array" ref="N1975">IFERROR(INDEX(tblConsorcios[Prazo (meses)],MOD($J1975,ROWS(tblConsorcios[Produto]))+1),"")</f>
        <v>200</v>
      </c>
      <c r="O1975" s="20" cm="1">
        <f t="array" ref="O1975">IFERROR(INDEX(tblConsorcios[Parcela Mensal (R$)],MOD($J1975,ROWS(tblConsorcios[Produto]))+1),"")</f>
        <v>2853</v>
      </c>
      <c r="P1975" s="20" t="str" cm="1">
        <f t="array" ref="P1975">IFERROR(INDEX(tblClientes[Dividendo Mensal (R$)],INT($J1975/ROWS(tblConsorcios[Produto]))+1),"")</f>
        <v/>
      </c>
      <c r="Q1975" s="20" t="str">
        <f t="shared" si="91"/>
        <v/>
      </c>
      <c r="R1975">
        <f t="shared" si="92"/>
        <v>0</v>
      </c>
    </row>
    <row r="1976" spans="10:18" x14ac:dyDescent="0.2">
      <c r="J1976">
        <f t="shared" si="90"/>
        <v>1974</v>
      </c>
      <c r="K1976" t="str" cm="1">
        <f t="array" ref="K1976">IFERROR(INDEX(tblClientes[Cliente],INT($J1976/ROWS(tblConsorcios[Produto]))+1),"")</f>
        <v/>
      </c>
      <c r="L1976" t="str" cm="1">
        <f t="array" ref="L1976">IFERROR(INDEX(tblConsorcios[Produto],MOD($J1976,ROWS(tblConsorcios[Produto]))+1),"")</f>
        <v>Imóvel IE430 – 240m</v>
      </c>
      <c r="M1976" s="20" cm="1">
        <f t="array" ref="M1976">IFERROR(INDEX(tblConsorcios[Valor da Carta (R$)],MOD($J1976,ROWS(tblConsorcios[Produto]))+1),"")</f>
        <v>430000</v>
      </c>
      <c r="N1976" s="2" cm="1">
        <f t="array" ref="N1976">IFERROR(INDEX(tblConsorcios[Prazo (meses)],MOD($J1976,ROWS(tblConsorcios[Produto]))+1),"")</f>
        <v>240</v>
      </c>
      <c r="O1976" s="20" cm="1">
        <f t="array" ref="O1976">IFERROR(INDEX(tblConsorcios[Parcela Mensal (R$)],MOD($J1976,ROWS(tblConsorcios[Produto]))+1),"")</f>
        <v>2307.67</v>
      </c>
      <c r="P1976" s="20" t="str" cm="1">
        <f t="array" ref="P1976">IFERROR(INDEX(tblClientes[Dividendo Mensal (R$)],INT($J1976/ROWS(tblConsorcios[Produto]))+1),"")</f>
        <v/>
      </c>
      <c r="Q1976" s="20" t="str">
        <f t="shared" si="91"/>
        <v/>
      </c>
      <c r="R1976">
        <f t="shared" si="92"/>
        <v>0</v>
      </c>
    </row>
    <row r="1977" spans="10:18" x14ac:dyDescent="0.2">
      <c r="J1977">
        <f t="shared" si="90"/>
        <v>1975</v>
      </c>
      <c r="K1977" t="str" cm="1">
        <f t="array" ref="K1977">IFERROR(INDEX(tblClientes[Cliente],INT($J1977/ROWS(tblConsorcios[Produto]))+1),"")</f>
        <v/>
      </c>
      <c r="L1977" t="str" cm="1">
        <f t="array" ref="L1977">IFERROR(INDEX(tblConsorcios[Produto],MOD($J1977,ROWS(tblConsorcios[Produto]))+1),"")</f>
        <v>Imóvel IE430 – 220m</v>
      </c>
      <c r="M1977" s="20" cm="1">
        <f t="array" ref="M1977">IFERROR(INDEX(tblConsorcios[Valor da Carta (R$)],MOD($J1977,ROWS(tblConsorcios[Produto]))+1),"")</f>
        <v>430000</v>
      </c>
      <c r="N1977" s="2" cm="1">
        <f t="array" ref="N1977">IFERROR(INDEX(tblConsorcios[Prazo (meses)],MOD($J1977,ROWS(tblConsorcios[Produto]))+1),"")</f>
        <v>220</v>
      </c>
      <c r="O1977" s="20" cm="1">
        <f t="array" ref="O1977">IFERROR(INDEX(tblConsorcios[Parcela Mensal (R$)],MOD($J1977,ROWS(tblConsorcios[Produto]))+1),"")</f>
        <v>2497.91</v>
      </c>
      <c r="P1977" s="20" t="str" cm="1">
        <f t="array" ref="P1977">IFERROR(INDEX(tblClientes[Dividendo Mensal (R$)],INT($J1977/ROWS(tblConsorcios[Produto]))+1),"")</f>
        <v/>
      </c>
      <c r="Q1977" s="20" t="str">
        <f t="shared" si="91"/>
        <v/>
      </c>
      <c r="R1977">
        <f t="shared" si="92"/>
        <v>0</v>
      </c>
    </row>
    <row r="1978" spans="10:18" x14ac:dyDescent="0.2">
      <c r="J1978">
        <f t="shared" si="90"/>
        <v>1976</v>
      </c>
      <c r="K1978" t="str" cm="1">
        <f t="array" ref="K1978">IFERROR(INDEX(tblClientes[Cliente],INT($J1978/ROWS(tblConsorcios[Produto]))+1),"")</f>
        <v/>
      </c>
      <c r="L1978" t="str" cm="1">
        <f t="array" ref="L1978">IFERROR(INDEX(tblConsorcios[Produto],MOD($J1978,ROWS(tblConsorcios[Produto]))+1),"")</f>
        <v>Imóvel IE430 – 200m</v>
      </c>
      <c r="M1978" s="20" cm="1">
        <f t="array" ref="M1978">IFERROR(INDEX(tblConsorcios[Valor da Carta (R$)],MOD($J1978,ROWS(tblConsorcios[Produto]))+1),"")</f>
        <v>430000</v>
      </c>
      <c r="N1978" s="2" cm="1">
        <f t="array" ref="N1978">IFERROR(INDEX(tblConsorcios[Prazo (meses)],MOD($J1978,ROWS(tblConsorcios[Produto]))+1),"")</f>
        <v>200</v>
      </c>
      <c r="O1978" s="20" cm="1">
        <f t="array" ref="O1978">IFERROR(INDEX(tblConsorcios[Parcela Mensal (R$)],MOD($J1978,ROWS(tblConsorcios[Produto]))+1),"")</f>
        <v>2726.2</v>
      </c>
      <c r="P1978" s="20" t="str" cm="1">
        <f t="array" ref="P1978">IFERROR(INDEX(tblClientes[Dividendo Mensal (R$)],INT($J1978/ROWS(tblConsorcios[Produto]))+1),"")</f>
        <v/>
      </c>
      <c r="Q1978" s="20" t="str">
        <f t="shared" si="91"/>
        <v/>
      </c>
      <c r="R1978">
        <f t="shared" si="92"/>
        <v>0</v>
      </c>
    </row>
    <row r="1979" spans="10:18" x14ac:dyDescent="0.2">
      <c r="J1979">
        <f t="shared" si="90"/>
        <v>1977</v>
      </c>
      <c r="K1979" t="str" cm="1">
        <f t="array" ref="K1979">IFERROR(INDEX(tblClientes[Cliente],INT($J1979/ROWS(tblConsorcios[Produto]))+1),"")</f>
        <v/>
      </c>
      <c r="L1979" t="str" cm="1">
        <f t="array" ref="L1979">IFERROR(INDEX(tblConsorcios[Produto],MOD($J1979,ROWS(tblConsorcios[Produto]))+1),"")</f>
        <v>Imóvel IE400 – 240m</v>
      </c>
      <c r="M1979" s="20" cm="1">
        <f t="array" ref="M1979">IFERROR(INDEX(tblConsorcios[Valor da Carta (R$)],MOD($J1979,ROWS(tblConsorcios[Produto]))+1),"")</f>
        <v>400000</v>
      </c>
      <c r="N1979" s="2" cm="1">
        <f t="array" ref="N1979">IFERROR(INDEX(tblConsorcios[Prazo (meses)],MOD($J1979,ROWS(tblConsorcios[Produto]))+1),"")</f>
        <v>240</v>
      </c>
      <c r="O1979" s="20" cm="1">
        <f t="array" ref="O1979">IFERROR(INDEX(tblConsorcios[Parcela Mensal (R$)],MOD($J1979,ROWS(tblConsorcios[Produto]))+1),"")</f>
        <v>2146.67</v>
      </c>
      <c r="P1979" s="20" t="str" cm="1">
        <f t="array" ref="P1979">IFERROR(INDEX(tblClientes[Dividendo Mensal (R$)],INT($J1979/ROWS(tblConsorcios[Produto]))+1),"")</f>
        <v/>
      </c>
      <c r="Q1979" s="20" t="str">
        <f t="shared" si="91"/>
        <v/>
      </c>
      <c r="R1979">
        <f t="shared" si="92"/>
        <v>0</v>
      </c>
    </row>
    <row r="1980" spans="10:18" x14ac:dyDescent="0.2">
      <c r="J1980">
        <f t="shared" si="90"/>
        <v>1978</v>
      </c>
      <c r="K1980" t="str" cm="1">
        <f t="array" ref="K1980">IFERROR(INDEX(tblClientes[Cliente],INT($J1980/ROWS(tblConsorcios[Produto]))+1),"")</f>
        <v/>
      </c>
      <c r="L1980" t="str" cm="1">
        <f t="array" ref="L1980">IFERROR(INDEX(tblConsorcios[Produto],MOD($J1980,ROWS(tblConsorcios[Produto]))+1),"")</f>
        <v>Imóvel IE400 – 220m</v>
      </c>
      <c r="M1980" s="20" cm="1">
        <f t="array" ref="M1980">IFERROR(INDEX(tblConsorcios[Valor da Carta (R$)],MOD($J1980,ROWS(tblConsorcios[Produto]))+1),"")</f>
        <v>400000</v>
      </c>
      <c r="N1980" s="2" cm="1">
        <f t="array" ref="N1980">IFERROR(INDEX(tblConsorcios[Prazo (meses)],MOD($J1980,ROWS(tblConsorcios[Produto]))+1),"")</f>
        <v>220</v>
      </c>
      <c r="O1980" s="20" cm="1">
        <f t="array" ref="O1980">IFERROR(INDEX(tblConsorcios[Parcela Mensal (R$)],MOD($J1980,ROWS(tblConsorcios[Produto]))+1),"")</f>
        <v>2323.64</v>
      </c>
      <c r="P1980" s="20" t="str" cm="1">
        <f t="array" ref="P1980">IFERROR(INDEX(tblClientes[Dividendo Mensal (R$)],INT($J1980/ROWS(tblConsorcios[Produto]))+1),"")</f>
        <v/>
      </c>
      <c r="Q1980" s="20" t="str">
        <f t="shared" si="91"/>
        <v/>
      </c>
      <c r="R1980">
        <f t="shared" si="92"/>
        <v>0</v>
      </c>
    </row>
    <row r="1981" spans="10:18" x14ac:dyDescent="0.2">
      <c r="J1981">
        <f t="shared" si="90"/>
        <v>1979</v>
      </c>
      <c r="K1981" t="str" cm="1">
        <f t="array" ref="K1981">IFERROR(INDEX(tblClientes[Cliente],INT($J1981/ROWS(tblConsorcios[Produto]))+1),"")</f>
        <v/>
      </c>
      <c r="L1981" t="str" cm="1">
        <f t="array" ref="L1981">IFERROR(INDEX(tblConsorcios[Produto],MOD($J1981,ROWS(tblConsorcios[Produto]))+1),"")</f>
        <v>Imóvel IE400 – 200m</v>
      </c>
      <c r="M1981" s="20" cm="1">
        <f t="array" ref="M1981">IFERROR(INDEX(tblConsorcios[Valor da Carta (R$)],MOD($J1981,ROWS(tblConsorcios[Produto]))+1),"")</f>
        <v>400000</v>
      </c>
      <c r="N1981" s="2" cm="1">
        <f t="array" ref="N1981">IFERROR(INDEX(tblConsorcios[Prazo (meses)],MOD($J1981,ROWS(tblConsorcios[Produto]))+1),"")</f>
        <v>200</v>
      </c>
      <c r="O1981" s="20" cm="1">
        <f t="array" ref="O1981">IFERROR(INDEX(tblConsorcios[Parcela Mensal (R$)],MOD($J1981,ROWS(tblConsorcios[Produto]))+1),"")</f>
        <v>2536</v>
      </c>
      <c r="P1981" s="20" t="str" cm="1">
        <f t="array" ref="P1981">IFERROR(INDEX(tblClientes[Dividendo Mensal (R$)],INT($J1981/ROWS(tblConsorcios[Produto]))+1),"")</f>
        <v/>
      </c>
      <c r="Q1981" s="20" t="str">
        <f t="shared" si="91"/>
        <v/>
      </c>
      <c r="R1981">
        <f t="shared" si="92"/>
        <v>0</v>
      </c>
    </row>
    <row r="1982" spans="10:18" x14ac:dyDescent="0.2">
      <c r="J1982">
        <f t="shared" si="90"/>
        <v>1980</v>
      </c>
      <c r="K1982" t="str" cm="1">
        <f t="array" ref="K1982">IFERROR(INDEX(tblClientes[Cliente],INT($J1982/ROWS(tblConsorcios[Produto]))+1),"")</f>
        <v/>
      </c>
      <c r="L1982" t="str" cm="1">
        <f t="array" ref="L1982">IFERROR(INDEX(tblConsorcios[Produto],MOD($J1982,ROWS(tblConsorcios[Produto]))+1),"")</f>
        <v>Imóvel IE380 – 240m</v>
      </c>
      <c r="M1982" s="20" cm="1">
        <f t="array" ref="M1982">IFERROR(INDEX(tblConsorcios[Valor da Carta (R$)],MOD($J1982,ROWS(tblConsorcios[Produto]))+1),"")</f>
        <v>380000</v>
      </c>
      <c r="N1982" s="2" cm="1">
        <f t="array" ref="N1982">IFERROR(INDEX(tblConsorcios[Prazo (meses)],MOD($J1982,ROWS(tblConsorcios[Produto]))+1),"")</f>
        <v>240</v>
      </c>
      <c r="O1982" s="20" cm="1">
        <f t="array" ref="O1982">IFERROR(INDEX(tblConsorcios[Parcela Mensal (R$)],MOD($J1982,ROWS(tblConsorcios[Produto]))+1),"")</f>
        <v>2039.33</v>
      </c>
      <c r="P1982" s="20" t="str" cm="1">
        <f t="array" ref="P1982">IFERROR(INDEX(tblClientes[Dividendo Mensal (R$)],INT($J1982/ROWS(tblConsorcios[Produto]))+1),"")</f>
        <v/>
      </c>
      <c r="Q1982" s="20" t="str">
        <f t="shared" si="91"/>
        <v/>
      </c>
      <c r="R1982">
        <f t="shared" si="92"/>
        <v>0</v>
      </c>
    </row>
    <row r="1983" spans="10:18" x14ac:dyDescent="0.2">
      <c r="J1983">
        <f t="shared" si="90"/>
        <v>1981</v>
      </c>
      <c r="K1983" t="str" cm="1">
        <f t="array" ref="K1983">IFERROR(INDEX(tblClientes[Cliente],INT($J1983/ROWS(tblConsorcios[Produto]))+1),"")</f>
        <v/>
      </c>
      <c r="L1983" t="str" cm="1">
        <f t="array" ref="L1983">IFERROR(INDEX(tblConsorcios[Produto],MOD($J1983,ROWS(tblConsorcios[Produto]))+1),"")</f>
        <v>Imóvel IE380 – 220m</v>
      </c>
      <c r="M1983" s="20" cm="1">
        <f t="array" ref="M1983">IFERROR(INDEX(tblConsorcios[Valor da Carta (R$)],MOD($J1983,ROWS(tblConsorcios[Produto]))+1),"")</f>
        <v>380000</v>
      </c>
      <c r="N1983" s="2" cm="1">
        <f t="array" ref="N1983">IFERROR(INDEX(tblConsorcios[Prazo (meses)],MOD($J1983,ROWS(tblConsorcios[Produto]))+1),"")</f>
        <v>220</v>
      </c>
      <c r="O1983" s="20" cm="1">
        <f t="array" ref="O1983">IFERROR(INDEX(tblConsorcios[Parcela Mensal (R$)],MOD($J1983,ROWS(tblConsorcios[Produto]))+1),"")</f>
        <v>2207.4499999999998</v>
      </c>
      <c r="P1983" s="20" t="str" cm="1">
        <f t="array" ref="P1983">IFERROR(INDEX(tblClientes[Dividendo Mensal (R$)],INT($J1983/ROWS(tblConsorcios[Produto]))+1),"")</f>
        <v/>
      </c>
      <c r="Q1983" s="20" t="str">
        <f t="shared" si="91"/>
        <v/>
      </c>
      <c r="R1983">
        <f t="shared" si="92"/>
        <v>0</v>
      </c>
    </row>
    <row r="1984" spans="10:18" x14ac:dyDescent="0.2">
      <c r="J1984">
        <f t="shared" si="90"/>
        <v>1982</v>
      </c>
      <c r="K1984" t="str" cm="1">
        <f t="array" ref="K1984">IFERROR(INDEX(tblClientes[Cliente],INT($J1984/ROWS(tblConsorcios[Produto]))+1),"")</f>
        <v/>
      </c>
      <c r="L1984" t="str" cm="1">
        <f t="array" ref="L1984">IFERROR(INDEX(tblConsorcios[Produto],MOD($J1984,ROWS(tblConsorcios[Produto]))+1),"")</f>
        <v>Imóvel IE380 – 200m</v>
      </c>
      <c r="M1984" s="20" cm="1">
        <f t="array" ref="M1984">IFERROR(INDEX(tblConsorcios[Valor da Carta (R$)],MOD($J1984,ROWS(tblConsorcios[Produto]))+1),"")</f>
        <v>380000</v>
      </c>
      <c r="N1984" s="2" cm="1">
        <f t="array" ref="N1984">IFERROR(INDEX(tblConsorcios[Prazo (meses)],MOD($J1984,ROWS(tblConsorcios[Produto]))+1),"")</f>
        <v>200</v>
      </c>
      <c r="O1984" s="20" cm="1">
        <f t="array" ref="O1984">IFERROR(INDEX(tblConsorcios[Parcela Mensal (R$)],MOD($J1984,ROWS(tblConsorcios[Produto]))+1),"")</f>
        <v>2409.1999999999998</v>
      </c>
      <c r="P1984" s="20" t="str" cm="1">
        <f t="array" ref="P1984">IFERROR(INDEX(tblClientes[Dividendo Mensal (R$)],INT($J1984/ROWS(tblConsorcios[Produto]))+1),"")</f>
        <v/>
      </c>
      <c r="Q1984" s="20" t="str">
        <f t="shared" si="91"/>
        <v/>
      </c>
      <c r="R1984">
        <f t="shared" si="92"/>
        <v>0</v>
      </c>
    </row>
    <row r="1985" spans="10:18" x14ac:dyDescent="0.2">
      <c r="J1985">
        <f t="shared" si="90"/>
        <v>1983</v>
      </c>
      <c r="K1985" t="str" cm="1">
        <f t="array" ref="K1985">IFERROR(INDEX(tblClientes[Cliente],INT($J1985/ROWS(tblConsorcios[Produto]))+1),"")</f>
        <v/>
      </c>
      <c r="L1985" t="str" cm="1">
        <f t="array" ref="L1985">IFERROR(INDEX(tblConsorcios[Produto],MOD($J1985,ROWS(tblConsorcios[Produto]))+1),"")</f>
        <v>Imóvel IE350 – 240m</v>
      </c>
      <c r="M1985" s="20" cm="1">
        <f t="array" ref="M1985">IFERROR(INDEX(tblConsorcios[Valor da Carta (R$)],MOD($J1985,ROWS(tblConsorcios[Produto]))+1),"")</f>
        <v>350000</v>
      </c>
      <c r="N1985" s="2" cm="1">
        <f t="array" ref="N1985">IFERROR(INDEX(tblConsorcios[Prazo (meses)],MOD($J1985,ROWS(tblConsorcios[Produto]))+1),"")</f>
        <v>240</v>
      </c>
      <c r="O1985" s="20" cm="1">
        <f t="array" ref="O1985">IFERROR(INDEX(tblConsorcios[Parcela Mensal (R$)],MOD($J1985,ROWS(tblConsorcios[Produto]))+1),"")</f>
        <v>1878.33</v>
      </c>
      <c r="P1985" s="20" t="str" cm="1">
        <f t="array" ref="P1985">IFERROR(INDEX(tblClientes[Dividendo Mensal (R$)],INT($J1985/ROWS(tblConsorcios[Produto]))+1),"")</f>
        <v/>
      </c>
      <c r="Q1985" s="20" t="str">
        <f t="shared" si="91"/>
        <v/>
      </c>
      <c r="R1985">
        <f t="shared" si="92"/>
        <v>0</v>
      </c>
    </row>
    <row r="1986" spans="10:18" x14ac:dyDescent="0.2">
      <c r="J1986">
        <f t="shared" si="90"/>
        <v>1984</v>
      </c>
      <c r="K1986" t="str" cm="1">
        <f t="array" ref="K1986">IFERROR(INDEX(tblClientes[Cliente],INT($J1986/ROWS(tblConsorcios[Produto]))+1),"")</f>
        <v/>
      </c>
      <c r="L1986" t="str" cm="1">
        <f t="array" ref="L1986">IFERROR(INDEX(tblConsorcios[Produto],MOD($J1986,ROWS(tblConsorcios[Produto]))+1),"")</f>
        <v>Imóvel IE350 – 220m</v>
      </c>
      <c r="M1986" s="20" cm="1">
        <f t="array" ref="M1986">IFERROR(INDEX(tblConsorcios[Valor da Carta (R$)],MOD($J1986,ROWS(tblConsorcios[Produto]))+1),"")</f>
        <v>350000</v>
      </c>
      <c r="N1986" s="2" cm="1">
        <f t="array" ref="N1986">IFERROR(INDEX(tblConsorcios[Prazo (meses)],MOD($J1986,ROWS(tblConsorcios[Produto]))+1),"")</f>
        <v>220</v>
      </c>
      <c r="O1986" s="20" cm="1">
        <f t="array" ref="O1986">IFERROR(INDEX(tblConsorcios[Parcela Mensal (R$)],MOD($J1986,ROWS(tblConsorcios[Produto]))+1),"")</f>
        <v>2033.18</v>
      </c>
      <c r="P1986" s="20" t="str" cm="1">
        <f t="array" ref="P1986">IFERROR(INDEX(tblClientes[Dividendo Mensal (R$)],INT($J1986/ROWS(tblConsorcios[Produto]))+1),"")</f>
        <v/>
      </c>
      <c r="Q1986" s="20" t="str">
        <f t="shared" si="91"/>
        <v/>
      </c>
      <c r="R1986">
        <f t="shared" si="92"/>
        <v>0</v>
      </c>
    </row>
    <row r="1987" spans="10:18" x14ac:dyDescent="0.2">
      <c r="J1987">
        <f t="shared" ref="J1987:J2050" si="93">ROW()-2</f>
        <v>1985</v>
      </c>
      <c r="K1987" t="str" cm="1">
        <f t="array" ref="K1987">IFERROR(INDEX(tblClientes[Cliente],INT($J1987/ROWS(tblConsorcios[Produto]))+1),"")</f>
        <v/>
      </c>
      <c r="L1987" t="str" cm="1">
        <f t="array" ref="L1987">IFERROR(INDEX(tblConsorcios[Produto],MOD($J1987,ROWS(tblConsorcios[Produto]))+1),"")</f>
        <v>Imóvel IE350 – 200m</v>
      </c>
      <c r="M1987" s="20" cm="1">
        <f t="array" ref="M1987">IFERROR(INDEX(tblConsorcios[Valor da Carta (R$)],MOD($J1987,ROWS(tblConsorcios[Produto]))+1),"")</f>
        <v>350000</v>
      </c>
      <c r="N1987" s="2" cm="1">
        <f t="array" ref="N1987">IFERROR(INDEX(tblConsorcios[Prazo (meses)],MOD($J1987,ROWS(tblConsorcios[Produto]))+1),"")</f>
        <v>200</v>
      </c>
      <c r="O1987" s="20" cm="1">
        <f t="array" ref="O1987">IFERROR(INDEX(tblConsorcios[Parcela Mensal (R$)],MOD($J1987,ROWS(tblConsorcios[Produto]))+1),"")</f>
        <v>2219</v>
      </c>
      <c r="P1987" s="20" t="str" cm="1">
        <f t="array" ref="P1987">IFERROR(INDEX(tblClientes[Dividendo Mensal (R$)],INT($J1987/ROWS(tblConsorcios[Produto]))+1),"")</f>
        <v/>
      </c>
      <c r="Q1987" s="20" t="str">
        <f t="shared" ref="Q1987:Q2050" si="94">IF(AND(ISNUMBER(O1987),ISNUMBER(P1987)),P1987-O1987,"")</f>
        <v/>
      </c>
      <c r="R1987">
        <f t="shared" ref="R1987:R2050" si="95">IF(AND(ISNUMBER(O1987),ISNUMBER(P1987),O1987&lt;=P1987),1,0)</f>
        <v>0</v>
      </c>
    </row>
    <row r="1988" spans="10:18" x14ac:dyDescent="0.2">
      <c r="J1988">
        <f t="shared" si="93"/>
        <v>1986</v>
      </c>
      <c r="K1988" t="str" cm="1">
        <f t="array" ref="K1988">IFERROR(INDEX(tblClientes[Cliente],INT($J1988/ROWS(tblConsorcios[Produto]))+1),"")</f>
        <v/>
      </c>
      <c r="L1988" t="str" cm="1">
        <f t="array" ref="L1988">IFERROR(INDEX(tblConsorcios[Produto],MOD($J1988,ROWS(tblConsorcios[Produto]))+1),"")</f>
        <v>Imóvel IE330 – 240m</v>
      </c>
      <c r="M1988" s="20" cm="1">
        <f t="array" ref="M1988">IFERROR(INDEX(tblConsorcios[Valor da Carta (R$)],MOD($J1988,ROWS(tblConsorcios[Produto]))+1),"")</f>
        <v>330000</v>
      </c>
      <c r="N1988" s="2" cm="1">
        <f t="array" ref="N1988">IFERROR(INDEX(tblConsorcios[Prazo (meses)],MOD($J1988,ROWS(tblConsorcios[Produto]))+1),"")</f>
        <v>240</v>
      </c>
      <c r="O1988" s="20" cm="1">
        <f t="array" ref="O1988">IFERROR(INDEX(tblConsorcios[Parcela Mensal (R$)],MOD($J1988,ROWS(tblConsorcios[Produto]))+1),"")</f>
        <v>1771</v>
      </c>
      <c r="P1988" s="20" t="str" cm="1">
        <f t="array" ref="P1988">IFERROR(INDEX(tblClientes[Dividendo Mensal (R$)],INT($J1988/ROWS(tblConsorcios[Produto]))+1),"")</f>
        <v/>
      </c>
      <c r="Q1988" s="20" t="str">
        <f t="shared" si="94"/>
        <v/>
      </c>
      <c r="R1988">
        <f t="shared" si="95"/>
        <v>0</v>
      </c>
    </row>
    <row r="1989" spans="10:18" x14ac:dyDescent="0.2">
      <c r="J1989">
        <f t="shared" si="93"/>
        <v>1987</v>
      </c>
      <c r="K1989" t="str" cm="1">
        <f t="array" ref="K1989">IFERROR(INDEX(tblClientes[Cliente],INT($J1989/ROWS(tblConsorcios[Produto]))+1),"")</f>
        <v/>
      </c>
      <c r="L1989" t="str" cm="1">
        <f t="array" ref="L1989">IFERROR(INDEX(tblConsorcios[Produto],MOD($J1989,ROWS(tblConsorcios[Produto]))+1),"")</f>
        <v>Imóvel IE330 – 220m</v>
      </c>
      <c r="M1989" s="20" cm="1">
        <f t="array" ref="M1989">IFERROR(INDEX(tblConsorcios[Valor da Carta (R$)],MOD($J1989,ROWS(tblConsorcios[Produto]))+1),"")</f>
        <v>330000</v>
      </c>
      <c r="N1989" s="2" cm="1">
        <f t="array" ref="N1989">IFERROR(INDEX(tblConsorcios[Prazo (meses)],MOD($J1989,ROWS(tblConsorcios[Produto]))+1),"")</f>
        <v>220</v>
      </c>
      <c r="O1989" s="20" cm="1">
        <f t="array" ref="O1989">IFERROR(INDEX(tblConsorcios[Parcela Mensal (R$)],MOD($J1989,ROWS(tblConsorcios[Produto]))+1),"")</f>
        <v>1917</v>
      </c>
      <c r="P1989" s="20" t="str" cm="1">
        <f t="array" ref="P1989">IFERROR(INDEX(tblClientes[Dividendo Mensal (R$)],INT($J1989/ROWS(tblConsorcios[Produto]))+1),"")</f>
        <v/>
      </c>
      <c r="Q1989" s="20" t="str">
        <f t="shared" si="94"/>
        <v/>
      </c>
      <c r="R1989">
        <f t="shared" si="95"/>
        <v>0</v>
      </c>
    </row>
    <row r="1990" spans="10:18" x14ac:dyDescent="0.2">
      <c r="J1990">
        <f t="shared" si="93"/>
        <v>1988</v>
      </c>
      <c r="K1990" t="str" cm="1">
        <f t="array" ref="K1990">IFERROR(INDEX(tblClientes[Cliente],INT($J1990/ROWS(tblConsorcios[Produto]))+1),"")</f>
        <v/>
      </c>
      <c r="L1990" t="str" cm="1">
        <f t="array" ref="L1990">IFERROR(INDEX(tblConsorcios[Produto],MOD($J1990,ROWS(tblConsorcios[Produto]))+1),"")</f>
        <v>Imóvel IE330 – 200m</v>
      </c>
      <c r="M1990" s="20" cm="1">
        <f t="array" ref="M1990">IFERROR(INDEX(tblConsorcios[Valor da Carta (R$)],MOD($J1990,ROWS(tblConsorcios[Produto]))+1),"")</f>
        <v>330000</v>
      </c>
      <c r="N1990" s="2" cm="1">
        <f t="array" ref="N1990">IFERROR(INDEX(tblConsorcios[Prazo (meses)],MOD($J1990,ROWS(tblConsorcios[Produto]))+1),"")</f>
        <v>200</v>
      </c>
      <c r="O1990" s="20" cm="1">
        <f t="array" ref="O1990">IFERROR(INDEX(tblConsorcios[Parcela Mensal (R$)],MOD($J1990,ROWS(tblConsorcios[Produto]))+1),"")</f>
        <v>2092.1999999999998</v>
      </c>
      <c r="P1990" s="20" t="str" cm="1">
        <f t="array" ref="P1990">IFERROR(INDEX(tblClientes[Dividendo Mensal (R$)],INT($J1990/ROWS(tblConsorcios[Produto]))+1),"")</f>
        <v/>
      </c>
      <c r="Q1990" s="20" t="str">
        <f t="shared" si="94"/>
        <v/>
      </c>
      <c r="R1990">
        <f t="shared" si="95"/>
        <v>0</v>
      </c>
    </row>
    <row r="1991" spans="10:18" x14ac:dyDescent="0.2">
      <c r="J1991">
        <f t="shared" si="93"/>
        <v>1989</v>
      </c>
      <c r="K1991" t="str" cm="1">
        <f t="array" ref="K1991">IFERROR(INDEX(tblClientes[Cliente],INT($J1991/ROWS(tblConsorcios[Produto]))+1),"")</f>
        <v/>
      </c>
      <c r="L1991" t="str" cm="1">
        <f t="array" ref="L1991">IFERROR(INDEX(tblConsorcios[Produto],MOD($J1991,ROWS(tblConsorcios[Produto]))+1),"")</f>
        <v>Imóvel IE300 – 240m</v>
      </c>
      <c r="M1991" s="20" cm="1">
        <f t="array" ref="M1991">IFERROR(INDEX(tblConsorcios[Valor da Carta (R$)],MOD($J1991,ROWS(tblConsorcios[Produto]))+1),"")</f>
        <v>300000</v>
      </c>
      <c r="N1991" s="2" cm="1">
        <f t="array" ref="N1991">IFERROR(INDEX(tblConsorcios[Prazo (meses)],MOD($J1991,ROWS(tblConsorcios[Produto]))+1),"")</f>
        <v>240</v>
      </c>
      <c r="O1991" s="20" cm="1">
        <f t="array" ref="O1991">IFERROR(INDEX(tblConsorcios[Parcela Mensal (R$)],MOD($J1991,ROWS(tblConsorcios[Produto]))+1),"")</f>
        <v>1610</v>
      </c>
      <c r="P1991" s="20" t="str" cm="1">
        <f t="array" ref="P1991">IFERROR(INDEX(tblClientes[Dividendo Mensal (R$)],INT($J1991/ROWS(tblConsorcios[Produto]))+1),"")</f>
        <v/>
      </c>
      <c r="Q1991" s="20" t="str">
        <f t="shared" si="94"/>
        <v/>
      </c>
      <c r="R1991">
        <f t="shared" si="95"/>
        <v>0</v>
      </c>
    </row>
    <row r="1992" spans="10:18" x14ac:dyDescent="0.2">
      <c r="J1992">
        <f t="shared" si="93"/>
        <v>1990</v>
      </c>
      <c r="K1992" t="str" cm="1">
        <f t="array" ref="K1992">IFERROR(INDEX(tblClientes[Cliente],INT($J1992/ROWS(tblConsorcios[Produto]))+1),"")</f>
        <v/>
      </c>
      <c r="L1992" t="str" cm="1">
        <f t="array" ref="L1992">IFERROR(INDEX(tblConsorcios[Produto],MOD($J1992,ROWS(tblConsorcios[Produto]))+1),"")</f>
        <v>Imóvel IE300 – 220m</v>
      </c>
      <c r="M1992" s="20" cm="1">
        <f t="array" ref="M1992">IFERROR(INDEX(tblConsorcios[Valor da Carta (R$)],MOD($J1992,ROWS(tblConsorcios[Produto]))+1),"")</f>
        <v>300000</v>
      </c>
      <c r="N1992" s="2" cm="1">
        <f t="array" ref="N1992">IFERROR(INDEX(tblConsorcios[Prazo (meses)],MOD($J1992,ROWS(tblConsorcios[Produto]))+1),"")</f>
        <v>220</v>
      </c>
      <c r="O1992" s="20" cm="1">
        <f t="array" ref="O1992">IFERROR(INDEX(tblConsorcios[Parcela Mensal (R$)],MOD($J1992,ROWS(tblConsorcios[Produto]))+1),"")</f>
        <v>1742.73</v>
      </c>
      <c r="P1992" s="20" t="str" cm="1">
        <f t="array" ref="P1992">IFERROR(INDEX(tblClientes[Dividendo Mensal (R$)],INT($J1992/ROWS(tblConsorcios[Produto]))+1),"")</f>
        <v/>
      </c>
      <c r="Q1992" s="20" t="str">
        <f t="shared" si="94"/>
        <v/>
      </c>
      <c r="R1992">
        <f t="shared" si="95"/>
        <v>0</v>
      </c>
    </row>
    <row r="1993" spans="10:18" x14ac:dyDescent="0.2">
      <c r="J1993">
        <f t="shared" si="93"/>
        <v>1991</v>
      </c>
      <c r="K1993" t="str" cm="1">
        <f t="array" ref="K1993">IFERROR(INDEX(tblClientes[Cliente],INT($J1993/ROWS(tblConsorcios[Produto]))+1),"")</f>
        <v/>
      </c>
      <c r="L1993" t="str" cm="1">
        <f t="array" ref="L1993">IFERROR(INDEX(tblConsorcios[Produto],MOD($J1993,ROWS(tblConsorcios[Produto]))+1),"")</f>
        <v>Imóvel IE300 – 200m</v>
      </c>
      <c r="M1993" s="20" cm="1">
        <f t="array" ref="M1993">IFERROR(INDEX(tblConsorcios[Valor da Carta (R$)],MOD($J1993,ROWS(tblConsorcios[Produto]))+1),"")</f>
        <v>300000</v>
      </c>
      <c r="N1993" s="2" cm="1">
        <f t="array" ref="N1993">IFERROR(INDEX(tblConsorcios[Prazo (meses)],MOD($J1993,ROWS(tblConsorcios[Produto]))+1),"")</f>
        <v>200</v>
      </c>
      <c r="O1993" s="20" cm="1">
        <f t="array" ref="O1993">IFERROR(INDEX(tblConsorcios[Parcela Mensal (R$)],MOD($J1993,ROWS(tblConsorcios[Produto]))+1),"")</f>
        <v>1902</v>
      </c>
      <c r="P1993" s="20" t="str" cm="1">
        <f t="array" ref="P1993">IFERROR(INDEX(tblClientes[Dividendo Mensal (R$)],INT($J1993/ROWS(tblConsorcios[Produto]))+1),"")</f>
        <v/>
      </c>
      <c r="Q1993" s="20" t="str">
        <f t="shared" si="94"/>
        <v/>
      </c>
      <c r="R1993">
        <f t="shared" si="95"/>
        <v>0</v>
      </c>
    </row>
    <row r="1994" spans="10:18" x14ac:dyDescent="0.2">
      <c r="J1994">
        <f t="shared" si="93"/>
        <v>1992</v>
      </c>
      <c r="K1994" t="str" cm="1">
        <f t="array" ref="K1994">IFERROR(INDEX(tblClientes[Cliente],INT($J1994/ROWS(tblConsorcios[Produto]))+1),"")</f>
        <v/>
      </c>
      <c r="L1994" t="str" cm="1">
        <f t="array" ref="L1994">IFERROR(INDEX(tblConsorcios[Produto],MOD($J1994,ROWS(tblConsorcios[Produto]))+1),"")</f>
        <v>Imóvel IE240 – 240m</v>
      </c>
      <c r="M1994" s="20" cm="1">
        <f t="array" ref="M1994">IFERROR(INDEX(tblConsorcios[Valor da Carta (R$)],MOD($J1994,ROWS(tblConsorcios[Produto]))+1),"")</f>
        <v>240000</v>
      </c>
      <c r="N1994" s="2" cm="1">
        <f t="array" ref="N1994">IFERROR(INDEX(tblConsorcios[Prazo (meses)],MOD($J1994,ROWS(tblConsorcios[Produto]))+1),"")</f>
        <v>240</v>
      </c>
      <c r="O1994" s="20" cm="1">
        <f t="array" ref="O1994">IFERROR(INDEX(tblConsorcios[Parcela Mensal (R$)],MOD($J1994,ROWS(tblConsorcios[Produto]))+1),"")</f>
        <v>1288</v>
      </c>
      <c r="P1994" s="20" t="str" cm="1">
        <f t="array" ref="P1994">IFERROR(INDEX(tblClientes[Dividendo Mensal (R$)],INT($J1994/ROWS(tblConsorcios[Produto]))+1),"")</f>
        <v/>
      </c>
      <c r="Q1994" s="20" t="str">
        <f t="shared" si="94"/>
        <v/>
      </c>
      <c r="R1994">
        <f t="shared" si="95"/>
        <v>0</v>
      </c>
    </row>
    <row r="1995" spans="10:18" x14ac:dyDescent="0.2">
      <c r="J1995">
        <f t="shared" si="93"/>
        <v>1993</v>
      </c>
      <c r="K1995" t="str" cm="1">
        <f t="array" ref="K1995">IFERROR(INDEX(tblClientes[Cliente],INT($J1995/ROWS(tblConsorcios[Produto]))+1),"")</f>
        <v/>
      </c>
      <c r="L1995" t="str" cm="1">
        <f t="array" ref="L1995">IFERROR(INDEX(tblConsorcios[Produto],MOD($J1995,ROWS(tblConsorcios[Produto]))+1),"")</f>
        <v>Imóvel IE240 – 220m</v>
      </c>
      <c r="M1995" s="20" cm="1">
        <f t="array" ref="M1995">IFERROR(INDEX(tblConsorcios[Valor da Carta (R$)],MOD($J1995,ROWS(tblConsorcios[Produto]))+1),"")</f>
        <v>240000</v>
      </c>
      <c r="N1995" s="2" cm="1">
        <f t="array" ref="N1995">IFERROR(INDEX(tblConsorcios[Prazo (meses)],MOD($J1995,ROWS(tblConsorcios[Produto]))+1),"")</f>
        <v>220</v>
      </c>
      <c r="O1995" s="20" cm="1">
        <f t="array" ref="O1995">IFERROR(INDEX(tblConsorcios[Parcela Mensal (R$)],MOD($J1995,ROWS(tblConsorcios[Produto]))+1),"")</f>
        <v>1394.18</v>
      </c>
      <c r="P1995" s="20" t="str" cm="1">
        <f t="array" ref="P1995">IFERROR(INDEX(tblClientes[Dividendo Mensal (R$)],INT($J1995/ROWS(tblConsorcios[Produto]))+1),"")</f>
        <v/>
      </c>
      <c r="Q1995" s="20" t="str">
        <f t="shared" si="94"/>
        <v/>
      </c>
      <c r="R1995">
        <f t="shared" si="95"/>
        <v>0</v>
      </c>
    </row>
    <row r="1996" spans="10:18" x14ac:dyDescent="0.2">
      <c r="J1996">
        <f t="shared" si="93"/>
        <v>1994</v>
      </c>
      <c r="K1996" t="str" cm="1">
        <f t="array" ref="K1996">IFERROR(INDEX(tblClientes[Cliente],INT($J1996/ROWS(tblConsorcios[Produto]))+1),"")</f>
        <v/>
      </c>
      <c r="L1996" t="str" cm="1">
        <f t="array" ref="L1996">IFERROR(INDEX(tblConsorcios[Produto],MOD($J1996,ROWS(tblConsorcios[Produto]))+1),"")</f>
        <v>Imóvel IE240 – 200m</v>
      </c>
      <c r="M1996" s="20" cm="1">
        <f t="array" ref="M1996">IFERROR(INDEX(tblConsorcios[Valor da Carta (R$)],MOD($J1996,ROWS(tblConsorcios[Produto]))+1),"")</f>
        <v>240000</v>
      </c>
      <c r="N1996" s="2" cm="1">
        <f t="array" ref="N1996">IFERROR(INDEX(tblConsorcios[Prazo (meses)],MOD($J1996,ROWS(tblConsorcios[Produto]))+1),"")</f>
        <v>200</v>
      </c>
      <c r="O1996" s="20" cm="1">
        <f t="array" ref="O1996">IFERROR(INDEX(tblConsorcios[Parcela Mensal (R$)],MOD($J1996,ROWS(tblConsorcios[Produto]))+1),"")</f>
        <v>1521.6</v>
      </c>
      <c r="P1996" s="20" t="str" cm="1">
        <f t="array" ref="P1996">IFERROR(INDEX(tblClientes[Dividendo Mensal (R$)],INT($J1996/ROWS(tblConsorcios[Produto]))+1),"")</f>
        <v/>
      </c>
      <c r="Q1996" s="20" t="str">
        <f t="shared" si="94"/>
        <v/>
      </c>
      <c r="R1996">
        <f t="shared" si="95"/>
        <v>0</v>
      </c>
    </row>
    <row r="1997" spans="10:18" x14ac:dyDescent="0.2">
      <c r="J1997">
        <f t="shared" si="93"/>
        <v>1995</v>
      </c>
      <c r="K1997" t="str" cm="1">
        <f t="array" ref="K1997">IFERROR(INDEX(tblClientes[Cliente],INT($J1997/ROWS(tblConsorcios[Produto]))+1),"")</f>
        <v/>
      </c>
      <c r="L1997" t="str" cm="1">
        <f t="array" ref="L1997">IFERROR(INDEX(tblConsorcios[Produto],MOD($J1997,ROWS(tblConsorcios[Produto]))+1),"")</f>
        <v>Imóvel IE230 – 240m</v>
      </c>
      <c r="M1997" s="20" cm="1">
        <f t="array" ref="M1997">IFERROR(INDEX(tblConsorcios[Valor da Carta (R$)],MOD($J1997,ROWS(tblConsorcios[Produto]))+1),"")</f>
        <v>230000</v>
      </c>
      <c r="N1997" s="2" cm="1">
        <f t="array" ref="N1997">IFERROR(INDEX(tblConsorcios[Prazo (meses)],MOD($J1997,ROWS(tblConsorcios[Produto]))+1),"")</f>
        <v>240</v>
      </c>
      <c r="O1997" s="20" cm="1">
        <f t="array" ref="O1997">IFERROR(INDEX(tblConsorcios[Parcela Mensal (R$)],MOD($J1997,ROWS(tblConsorcios[Produto]))+1),"")</f>
        <v>1234.33</v>
      </c>
      <c r="P1997" s="20" t="str" cm="1">
        <f t="array" ref="P1997">IFERROR(INDEX(tblClientes[Dividendo Mensal (R$)],INT($J1997/ROWS(tblConsorcios[Produto]))+1),"")</f>
        <v/>
      </c>
      <c r="Q1997" s="20" t="str">
        <f t="shared" si="94"/>
        <v/>
      </c>
      <c r="R1997">
        <f t="shared" si="95"/>
        <v>0</v>
      </c>
    </row>
    <row r="1998" spans="10:18" x14ac:dyDescent="0.2">
      <c r="J1998">
        <f t="shared" si="93"/>
        <v>1996</v>
      </c>
      <c r="K1998" t="str" cm="1">
        <f t="array" ref="K1998">IFERROR(INDEX(tblClientes[Cliente],INT($J1998/ROWS(tblConsorcios[Produto]))+1),"")</f>
        <v/>
      </c>
      <c r="L1998" t="str" cm="1">
        <f t="array" ref="L1998">IFERROR(INDEX(tblConsorcios[Produto],MOD($J1998,ROWS(tblConsorcios[Produto]))+1),"")</f>
        <v>Imóvel IE230 – 220m</v>
      </c>
      <c r="M1998" s="20" cm="1">
        <f t="array" ref="M1998">IFERROR(INDEX(tblConsorcios[Valor da Carta (R$)],MOD($J1998,ROWS(tblConsorcios[Produto]))+1),"")</f>
        <v>230000</v>
      </c>
      <c r="N1998" s="2" cm="1">
        <f t="array" ref="N1998">IFERROR(INDEX(tblConsorcios[Prazo (meses)],MOD($J1998,ROWS(tblConsorcios[Produto]))+1),"")</f>
        <v>220</v>
      </c>
      <c r="O1998" s="20" cm="1">
        <f t="array" ref="O1998">IFERROR(INDEX(tblConsorcios[Parcela Mensal (R$)],MOD($J1998,ROWS(tblConsorcios[Produto]))+1),"")</f>
        <v>1336.09</v>
      </c>
      <c r="P1998" s="20" t="str" cm="1">
        <f t="array" ref="P1998">IFERROR(INDEX(tblClientes[Dividendo Mensal (R$)],INT($J1998/ROWS(tblConsorcios[Produto]))+1),"")</f>
        <v/>
      </c>
      <c r="Q1998" s="20" t="str">
        <f t="shared" si="94"/>
        <v/>
      </c>
      <c r="R1998">
        <f t="shared" si="95"/>
        <v>0</v>
      </c>
    </row>
    <row r="1999" spans="10:18" x14ac:dyDescent="0.2">
      <c r="J1999">
        <f t="shared" si="93"/>
        <v>1997</v>
      </c>
      <c r="K1999" t="str" cm="1">
        <f t="array" ref="K1999">IFERROR(INDEX(tblClientes[Cliente],INT($J1999/ROWS(tblConsorcios[Produto]))+1),"")</f>
        <v/>
      </c>
      <c r="L1999" t="str" cm="1">
        <f t="array" ref="L1999">IFERROR(INDEX(tblConsorcios[Produto],MOD($J1999,ROWS(tblConsorcios[Produto]))+1),"")</f>
        <v>Imóvel IE230 – 200m</v>
      </c>
      <c r="M1999" s="20" cm="1">
        <f t="array" ref="M1999">IFERROR(INDEX(tblConsorcios[Valor da Carta (R$)],MOD($J1999,ROWS(tblConsorcios[Produto]))+1),"")</f>
        <v>230000</v>
      </c>
      <c r="N1999" s="2" cm="1">
        <f t="array" ref="N1999">IFERROR(INDEX(tblConsorcios[Prazo (meses)],MOD($J1999,ROWS(tblConsorcios[Produto]))+1),"")</f>
        <v>200</v>
      </c>
      <c r="O1999" s="20" cm="1">
        <f t="array" ref="O1999">IFERROR(INDEX(tblConsorcios[Parcela Mensal (R$)],MOD($J1999,ROWS(tblConsorcios[Produto]))+1),"")</f>
        <v>1458.2</v>
      </c>
      <c r="P1999" s="20" t="str" cm="1">
        <f t="array" ref="P1999">IFERROR(INDEX(tblClientes[Dividendo Mensal (R$)],INT($J1999/ROWS(tblConsorcios[Produto]))+1),"")</f>
        <v/>
      </c>
      <c r="Q1999" s="20" t="str">
        <f t="shared" si="94"/>
        <v/>
      </c>
      <c r="R1999">
        <f t="shared" si="95"/>
        <v>0</v>
      </c>
    </row>
    <row r="2000" spans="10:18" x14ac:dyDescent="0.2">
      <c r="J2000">
        <f t="shared" si="93"/>
        <v>1998</v>
      </c>
      <c r="K2000" t="str" cm="1">
        <f t="array" ref="K2000">IFERROR(INDEX(tblClientes[Cliente],INT($J2000/ROWS(tblConsorcios[Produto]))+1),"")</f>
        <v/>
      </c>
      <c r="L2000" t="str" cm="1">
        <f t="array" ref="L2000">IFERROR(INDEX(tblConsorcios[Produto],MOD($J2000,ROWS(tblConsorcios[Produto]))+1),"")</f>
        <v>Imóvel IE220 – 240m</v>
      </c>
      <c r="M2000" s="20" cm="1">
        <f t="array" ref="M2000">IFERROR(INDEX(tblConsorcios[Valor da Carta (R$)],MOD($J2000,ROWS(tblConsorcios[Produto]))+1),"")</f>
        <v>220000</v>
      </c>
      <c r="N2000" s="2" cm="1">
        <f t="array" ref="N2000">IFERROR(INDEX(tblConsorcios[Prazo (meses)],MOD($J2000,ROWS(tblConsorcios[Produto]))+1),"")</f>
        <v>240</v>
      </c>
      <c r="O2000" s="20" cm="1">
        <f t="array" ref="O2000">IFERROR(INDEX(tblConsorcios[Parcela Mensal (R$)],MOD($J2000,ROWS(tblConsorcios[Produto]))+1),"")</f>
        <v>1180.67</v>
      </c>
      <c r="P2000" s="20" t="str" cm="1">
        <f t="array" ref="P2000">IFERROR(INDEX(tblClientes[Dividendo Mensal (R$)],INT($J2000/ROWS(tblConsorcios[Produto]))+1),"")</f>
        <v/>
      </c>
      <c r="Q2000" s="20" t="str">
        <f t="shared" si="94"/>
        <v/>
      </c>
      <c r="R2000">
        <f t="shared" si="95"/>
        <v>0</v>
      </c>
    </row>
    <row r="2001" spans="10:18" x14ac:dyDescent="0.2">
      <c r="J2001">
        <f t="shared" si="93"/>
        <v>1999</v>
      </c>
      <c r="K2001" t="str" cm="1">
        <f t="array" ref="K2001">IFERROR(INDEX(tblClientes[Cliente],INT($J2001/ROWS(tblConsorcios[Produto]))+1),"")</f>
        <v/>
      </c>
      <c r="L2001" t="str" cm="1">
        <f t="array" ref="L2001">IFERROR(INDEX(tblConsorcios[Produto],MOD($J2001,ROWS(tblConsorcios[Produto]))+1),"")</f>
        <v>Imóvel IE220 – 220m</v>
      </c>
      <c r="M2001" s="20" cm="1">
        <f t="array" ref="M2001">IFERROR(INDEX(tblConsorcios[Valor da Carta (R$)],MOD($J2001,ROWS(tblConsorcios[Produto]))+1),"")</f>
        <v>220000</v>
      </c>
      <c r="N2001" s="2" cm="1">
        <f t="array" ref="N2001">IFERROR(INDEX(tblConsorcios[Prazo (meses)],MOD($J2001,ROWS(tblConsorcios[Produto]))+1),"")</f>
        <v>220</v>
      </c>
      <c r="O2001" s="20" cm="1">
        <f t="array" ref="O2001">IFERROR(INDEX(tblConsorcios[Parcela Mensal (R$)],MOD($J2001,ROWS(tblConsorcios[Produto]))+1),"")</f>
        <v>1278</v>
      </c>
      <c r="P2001" s="20" t="str" cm="1">
        <f t="array" ref="P2001">IFERROR(INDEX(tblClientes[Dividendo Mensal (R$)],INT($J2001/ROWS(tblConsorcios[Produto]))+1),"")</f>
        <v/>
      </c>
      <c r="Q2001" s="20" t="str">
        <f t="shared" si="94"/>
        <v/>
      </c>
      <c r="R2001">
        <f t="shared" si="95"/>
        <v>0</v>
      </c>
    </row>
    <row r="2002" spans="10:18" x14ac:dyDescent="0.2">
      <c r="J2002">
        <f t="shared" si="93"/>
        <v>2000</v>
      </c>
      <c r="K2002" t="str" cm="1">
        <f t="array" ref="K2002">IFERROR(INDEX(tblClientes[Cliente],INT($J2002/ROWS(tblConsorcios[Produto]))+1),"")</f>
        <v/>
      </c>
      <c r="L2002" t="str" cm="1">
        <f t="array" ref="L2002">IFERROR(INDEX(tblConsorcios[Produto],MOD($J2002,ROWS(tblConsorcios[Produto]))+1),"")</f>
        <v>Imóvel IE220 – 200m</v>
      </c>
      <c r="M2002" s="20" cm="1">
        <f t="array" ref="M2002">IFERROR(INDEX(tblConsorcios[Valor da Carta (R$)],MOD($J2002,ROWS(tblConsorcios[Produto]))+1),"")</f>
        <v>220000</v>
      </c>
      <c r="N2002" s="2" cm="1">
        <f t="array" ref="N2002">IFERROR(INDEX(tblConsorcios[Prazo (meses)],MOD($J2002,ROWS(tblConsorcios[Produto]))+1),"")</f>
        <v>200</v>
      </c>
      <c r="O2002" s="20" cm="1">
        <f t="array" ref="O2002">IFERROR(INDEX(tblConsorcios[Parcela Mensal (R$)],MOD($J2002,ROWS(tblConsorcios[Produto]))+1),"")</f>
        <v>1394.8</v>
      </c>
      <c r="P2002" s="20" t="str" cm="1">
        <f t="array" ref="P2002">IFERROR(INDEX(tblClientes[Dividendo Mensal (R$)],INT($J2002/ROWS(tblConsorcios[Produto]))+1),"")</f>
        <v/>
      </c>
      <c r="Q2002" s="20" t="str">
        <f t="shared" si="94"/>
        <v/>
      </c>
      <c r="R2002">
        <f t="shared" si="95"/>
        <v>0</v>
      </c>
    </row>
    <row r="2003" spans="10:18" x14ac:dyDescent="0.2">
      <c r="J2003">
        <f t="shared" si="93"/>
        <v>2001</v>
      </c>
      <c r="K2003" t="str" cm="1">
        <f t="array" ref="K2003">IFERROR(INDEX(tblClientes[Cliente],INT($J2003/ROWS(tblConsorcios[Produto]))+1),"")</f>
        <v/>
      </c>
      <c r="L2003" t="str" cm="1">
        <f t="array" ref="L2003">IFERROR(INDEX(tblConsorcios[Produto],MOD($J2003,ROWS(tblConsorcios[Produto]))+1),"")</f>
        <v>Imóvel IE200 – 240m</v>
      </c>
      <c r="M2003" s="20" cm="1">
        <f t="array" ref="M2003">IFERROR(INDEX(tblConsorcios[Valor da Carta (R$)],MOD($J2003,ROWS(tblConsorcios[Produto]))+1),"")</f>
        <v>200000</v>
      </c>
      <c r="N2003" s="2" cm="1">
        <f t="array" ref="N2003">IFERROR(INDEX(tblConsorcios[Prazo (meses)],MOD($J2003,ROWS(tblConsorcios[Produto]))+1),"")</f>
        <v>240</v>
      </c>
      <c r="O2003" s="20" cm="1">
        <f t="array" ref="O2003">IFERROR(INDEX(tblConsorcios[Parcela Mensal (R$)],MOD($J2003,ROWS(tblConsorcios[Produto]))+1),"")</f>
        <v>1073.33</v>
      </c>
      <c r="P2003" s="20" t="str" cm="1">
        <f t="array" ref="P2003">IFERROR(INDEX(tblClientes[Dividendo Mensal (R$)],INT($J2003/ROWS(tblConsorcios[Produto]))+1),"")</f>
        <v/>
      </c>
      <c r="Q2003" s="20" t="str">
        <f t="shared" si="94"/>
        <v/>
      </c>
      <c r="R2003">
        <f t="shared" si="95"/>
        <v>0</v>
      </c>
    </row>
    <row r="2004" spans="10:18" x14ac:dyDescent="0.2">
      <c r="J2004">
        <f t="shared" si="93"/>
        <v>2002</v>
      </c>
      <c r="K2004" t="str" cm="1">
        <f t="array" ref="K2004">IFERROR(INDEX(tblClientes[Cliente],INT($J2004/ROWS(tblConsorcios[Produto]))+1),"")</f>
        <v/>
      </c>
      <c r="L2004" t="str" cm="1">
        <f t="array" ref="L2004">IFERROR(INDEX(tblConsorcios[Produto],MOD($J2004,ROWS(tblConsorcios[Produto]))+1),"")</f>
        <v>Imóvel IE200 – 220m</v>
      </c>
      <c r="M2004" s="20" cm="1">
        <f t="array" ref="M2004">IFERROR(INDEX(tblConsorcios[Valor da Carta (R$)],MOD($J2004,ROWS(tblConsorcios[Produto]))+1),"")</f>
        <v>200000</v>
      </c>
      <c r="N2004" s="2" cm="1">
        <f t="array" ref="N2004">IFERROR(INDEX(tblConsorcios[Prazo (meses)],MOD($J2004,ROWS(tblConsorcios[Produto]))+1),"")</f>
        <v>220</v>
      </c>
      <c r="O2004" s="20" cm="1">
        <f t="array" ref="O2004">IFERROR(INDEX(tblConsorcios[Parcela Mensal (R$)],MOD($J2004,ROWS(tblConsorcios[Produto]))+1),"")</f>
        <v>1161.82</v>
      </c>
      <c r="P2004" s="20" t="str" cm="1">
        <f t="array" ref="P2004">IFERROR(INDEX(tblClientes[Dividendo Mensal (R$)],INT($J2004/ROWS(tblConsorcios[Produto]))+1),"")</f>
        <v/>
      </c>
      <c r="Q2004" s="20" t="str">
        <f t="shared" si="94"/>
        <v/>
      </c>
      <c r="R2004">
        <f t="shared" si="95"/>
        <v>0</v>
      </c>
    </row>
    <row r="2005" spans="10:18" x14ac:dyDescent="0.2">
      <c r="J2005">
        <f t="shared" si="93"/>
        <v>2003</v>
      </c>
      <c r="K2005" t="str" cm="1">
        <f t="array" ref="K2005">IFERROR(INDEX(tblClientes[Cliente],INT($J2005/ROWS(tblConsorcios[Produto]))+1),"")</f>
        <v/>
      </c>
      <c r="L2005" t="str" cm="1">
        <f t="array" ref="L2005">IFERROR(INDEX(tblConsorcios[Produto],MOD($J2005,ROWS(tblConsorcios[Produto]))+1),"")</f>
        <v>Imóvel IE200 – 200m</v>
      </c>
      <c r="M2005" s="20" cm="1">
        <f t="array" ref="M2005">IFERROR(INDEX(tblConsorcios[Valor da Carta (R$)],MOD($J2005,ROWS(tblConsorcios[Produto]))+1),"")</f>
        <v>200000</v>
      </c>
      <c r="N2005" s="2" cm="1">
        <f t="array" ref="N2005">IFERROR(INDEX(tblConsorcios[Prazo (meses)],MOD($J2005,ROWS(tblConsorcios[Produto]))+1),"")</f>
        <v>200</v>
      </c>
      <c r="O2005" s="20" cm="1">
        <f t="array" ref="O2005">IFERROR(INDEX(tblConsorcios[Parcela Mensal (R$)],MOD($J2005,ROWS(tblConsorcios[Produto]))+1),"")</f>
        <v>1268</v>
      </c>
      <c r="P2005" s="20" t="str" cm="1">
        <f t="array" ref="P2005">IFERROR(INDEX(tblClientes[Dividendo Mensal (R$)],INT($J2005/ROWS(tblConsorcios[Produto]))+1),"")</f>
        <v/>
      </c>
      <c r="Q2005" s="20" t="str">
        <f t="shared" si="94"/>
        <v/>
      </c>
      <c r="R2005">
        <f t="shared" si="95"/>
        <v>0</v>
      </c>
    </row>
    <row r="2006" spans="10:18" x14ac:dyDescent="0.2">
      <c r="J2006">
        <f t="shared" si="93"/>
        <v>2004</v>
      </c>
      <c r="K2006" t="str" cm="1">
        <f t="array" ref="K2006">IFERROR(INDEX(tblClientes[Cliente],INT($J2006/ROWS(tblConsorcios[Produto]))+1),"")</f>
        <v/>
      </c>
      <c r="L2006" t="str" cm="1">
        <f t="array" ref="L2006">IFERROR(INDEX(tblConsorcios[Produto],MOD($J2006,ROWS(tblConsorcios[Produto]))+1),"")</f>
        <v>Imóvel IE150 – 240m</v>
      </c>
      <c r="M2006" s="20" cm="1">
        <f t="array" ref="M2006">IFERROR(INDEX(tblConsorcios[Valor da Carta (R$)],MOD($J2006,ROWS(tblConsorcios[Produto]))+1),"")</f>
        <v>150000</v>
      </c>
      <c r="N2006" s="2" cm="1">
        <f t="array" ref="N2006">IFERROR(INDEX(tblConsorcios[Prazo (meses)],MOD($J2006,ROWS(tblConsorcios[Produto]))+1),"")</f>
        <v>240</v>
      </c>
      <c r="O2006" s="20" cm="1">
        <f t="array" ref="O2006">IFERROR(INDEX(tblConsorcios[Parcela Mensal (R$)],MOD($J2006,ROWS(tblConsorcios[Produto]))+1),"")</f>
        <v>805</v>
      </c>
      <c r="P2006" s="20" t="str" cm="1">
        <f t="array" ref="P2006">IFERROR(INDEX(tblClientes[Dividendo Mensal (R$)],INT($J2006/ROWS(tblConsorcios[Produto]))+1),"")</f>
        <v/>
      </c>
      <c r="Q2006" s="20" t="str">
        <f t="shared" si="94"/>
        <v/>
      </c>
      <c r="R2006">
        <f t="shared" si="95"/>
        <v>0</v>
      </c>
    </row>
    <row r="2007" spans="10:18" x14ac:dyDescent="0.2">
      <c r="J2007">
        <f t="shared" si="93"/>
        <v>2005</v>
      </c>
      <c r="K2007" t="str" cm="1">
        <f t="array" ref="K2007">IFERROR(INDEX(tblClientes[Cliente],INT($J2007/ROWS(tblConsorcios[Produto]))+1),"")</f>
        <v/>
      </c>
      <c r="L2007" t="str" cm="1">
        <f t="array" ref="L2007">IFERROR(INDEX(tblConsorcios[Produto],MOD($J2007,ROWS(tblConsorcios[Produto]))+1),"")</f>
        <v>Imóvel IE150 – 220m</v>
      </c>
      <c r="M2007" s="20" cm="1">
        <f t="array" ref="M2007">IFERROR(INDEX(tblConsorcios[Valor da Carta (R$)],MOD($J2007,ROWS(tblConsorcios[Produto]))+1),"")</f>
        <v>150000</v>
      </c>
      <c r="N2007" s="2" cm="1">
        <f t="array" ref="N2007">IFERROR(INDEX(tblConsorcios[Prazo (meses)],MOD($J2007,ROWS(tblConsorcios[Produto]))+1),"")</f>
        <v>220</v>
      </c>
      <c r="O2007" s="20" cm="1">
        <f t="array" ref="O2007">IFERROR(INDEX(tblConsorcios[Parcela Mensal (R$)],MOD($J2007,ROWS(tblConsorcios[Produto]))+1),"")</f>
        <v>871.36</v>
      </c>
      <c r="P2007" s="20" t="str" cm="1">
        <f t="array" ref="P2007">IFERROR(INDEX(tblClientes[Dividendo Mensal (R$)],INT($J2007/ROWS(tblConsorcios[Produto]))+1),"")</f>
        <v/>
      </c>
      <c r="Q2007" s="20" t="str">
        <f t="shared" si="94"/>
        <v/>
      </c>
      <c r="R2007">
        <f t="shared" si="95"/>
        <v>0</v>
      </c>
    </row>
    <row r="2008" spans="10:18" x14ac:dyDescent="0.2">
      <c r="J2008">
        <f t="shared" si="93"/>
        <v>2006</v>
      </c>
      <c r="K2008" t="str" cm="1">
        <f t="array" ref="K2008">IFERROR(INDEX(tblClientes[Cliente],INT($J2008/ROWS(tblConsorcios[Produto]))+1),"")</f>
        <v/>
      </c>
      <c r="L2008" t="str" cm="1">
        <f t="array" ref="L2008">IFERROR(INDEX(tblConsorcios[Produto],MOD($J2008,ROWS(tblConsorcios[Produto]))+1),"")</f>
        <v>Imóvel IE150 – 200m</v>
      </c>
      <c r="M2008" s="20" cm="1">
        <f t="array" ref="M2008">IFERROR(INDEX(tblConsorcios[Valor da Carta (R$)],MOD($J2008,ROWS(tblConsorcios[Produto]))+1),"")</f>
        <v>150000</v>
      </c>
      <c r="N2008" s="2" cm="1">
        <f t="array" ref="N2008">IFERROR(INDEX(tblConsorcios[Prazo (meses)],MOD($J2008,ROWS(tblConsorcios[Produto]))+1),"")</f>
        <v>200</v>
      </c>
      <c r="O2008" s="20" cm="1">
        <f t="array" ref="O2008">IFERROR(INDEX(tblConsorcios[Parcela Mensal (R$)],MOD($J2008,ROWS(tblConsorcios[Produto]))+1),"")</f>
        <v>951</v>
      </c>
      <c r="P2008" s="20" t="str" cm="1">
        <f t="array" ref="P2008">IFERROR(INDEX(tblClientes[Dividendo Mensal (R$)],INT($J2008/ROWS(tblConsorcios[Produto]))+1),"")</f>
        <v/>
      </c>
      <c r="Q2008" s="20" t="str">
        <f t="shared" si="94"/>
        <v/>
      </c>
      <c r="R2008">
        <f t="shared" si="95"/>
        <v>0</v>
      </c>
    </row>
    <row r="2009" spans="10:18" x14ac:dyDescent="0.2">
      <c r="J2009">
        <f t="shared" si="93"/>
        <v>2007</v>
      </c>
      <c r="K2009" t="str" cm="1">
        <f t="array" ref="K2009">IFERROR(INDEX(tblClientes[Cliente],INT($J2009/ROWS(tblConsorcios[Produto]))+1),"")</f>
        <v/>
      </c>
      <c r="L2009" t="str" cm="1">
        <f t="array" ref="L2009">IFERROR(INDEX(tblConsorcios[Produto],MOD($J2009,ROWS(tblConsorcios[Produto]))+1),"")</f>
        <v>Imóvel IE140 – 240m</v>
      </c>
      <c r="M2009" s="20" cm="1">
        <f t="array" ref="M2009">IFERROR(INDEX(tblConsorcios[Valor da Carta (R$)],MOD($J2009,ROWS(tblConsorcios[Produto]))+1),"")</f>
        <v>140000</v>
      </c>
      <c r="N2009" s="2" cm="1">
        <f t="array" ref="N2009">IFERROR(INDEX(tblConsorcios[Prazo (meses)],MOD($J2009,ROWS(tblConsorcios[Produto]))+1),"")</f>
        <v>240</v>
      </c>
      <c r="O2009" s="20" cm="1">
        <f t="array" ref="O2009">IFERROR(INDEX(tblConsorcios[Parcela Mensal (R$)],MOD($J2009,ROWS(tblConsorcios[Produto]))+1),"")</f>
        <v>751.33</v>
      </c>
      <c r="P2009" s="20" t="str" cm="1">
        <f t="array" ref="P2009">IFERROR(INDEX(tblClientes[Dividendo Mensal (R$)],INT($J2009/ROWS(tblConsorcios[Produto]))+1),"")</f>
        <v/>
      </c>
      <c r="Q2009" s="20" t="str">
        <f t="shared" si="94"/>
        <v/>
      </c>
      <c r="R2009">
        <f t="shared" si="95"/>
        <v>0</v>
      </c>
    </row>
    <row r="2010" spans="10:18" x14ac:dyDescent="0.2">
      <c r="J2010">
        <f t="shared" si="93"/>
        <v>2008</v>
      </c>
      <c r="K2010" t="str" cm="1">
        <f t="array" ref="K2010">IFERROR(INDEX(tblClientes[Cliente],INT($J2010/ROWS(tblConsorcios[Produto]))+1),"")</f>
        <v/>
      </c>
      <c r="L2010" t="str" cm="1">
        <f t="array" ref="L2010">IFERROR(INDEX(tblConsorcios[Produto],MOD($J2010,ROWS(tblConsorcios[Produto]))+1),"")</f>
        <v>Imóvel IE140 – 220m</v>
      </c>
      <c r="M2010" s="20" cm="1">
        <f t="array" ref="M2010">IFERROR(INDEX(tblConsorcios[Valor da Carta (R$)],MOD($J2010,ROWS(tblConsorcios[Produto]))+1),"")</f>
        <v>140000</v>
      </c>
      <c r="N2010" s="2" cm="1">
        <f t="array" ref="N2010">IFERROR(INDEX(tblConsorcios[Prazo (meses)],MOD($J2010,ROWS(tblConsorcios[Produto]))+1),"")</f>
        <v>220</v>
      </c>
      <c r="O2010" s="20" cm="1">
        <f t="array" ref="O2010">IFERROR(INDEX(tblConsorcios[Parcela Mensal (R$)],MOD($J2010,ROWS(tblConsorcios[Produto]))+1),"")</f>
        <v>813.27</v>
      </c>
      <c r="P2010" s="20" t="str" cm="1">
        <f t="array" ref="P2010">IFERROR(INDEX(tblClientes[Dividendo Mensal (R$)],INT($J2010/ROWS(tblConsorcios[Produto]))+1),"")</f>
        <v/>
      </c>
      <c r="Q2010" s="20" t="str">
        <f t="shared" si="94"/>
        <v/>
      </c>
      <c r="R2010">
        <f t="shared" si="95"/>
        <v>0</v>
      </c>
    </row>
    <row r="2011" spans="10:18" x14ac:dyDescent="0.2">
      <c r="J2011">
        <f t="shared" si="93"/>
        <v>2009</v>
      </c>
      <c r="K2011" t="str" cm="1">
        <f t="array" ref="K2011">IFERROR(INDEX(tblClientes[Cliente],INT($J2011/ROWS(tblConsorcios[Produto]))+1),"")</f>
        <v/>
      </c>
      <c r="L2011" t="str" cm="1">
        <f t="array" ref="L2011">IFERROR(INDEX(tblConsorcios[Produto],MOD($J2011,ROWS(tblConsorcios[Produto]))+1),"")</f>
        <v>Imóvel IE140 – 200m</v>
      </c>
      <c r="M2011" s="20" cm="1">
        <f t="array" ref="M2011">IFERROR(INDEX(tblConsorcios[Valor da Carta (R$)],MOD($J2011,ROWS(tblConsorcios[Produto]))+1),"")</f>
        <v>140000</v>
      </c>
      <c r="N2011" s="2" cm="1">
        <f t="array" ref="N2011">IFERROR(INDEX(tblConsorcios[Prazo (meses)],MOD($J2011,ROWS(tblConsorcios[Produto]))+1),"")</f>
        <v>200</v>
      </c>
      <c r="O2011" s="20" cm="1">
        <f t="array" ref="O2011">IFERROR(INDEX(tblConsorcios[Parcela Mensal (R$)],MOD($J2011,ROWS(tblConsorcios[Produto]))+1),"")</f>
        <v>887.6</v>
      </c>
      <c r="P2011" s="20" t="str" cm="1">
        <f t="array" ref="P2011">IFERROR(INDEX(tblClientes[Dividendo Mensal (R$)],INT($J2011/ROWS(tblConsorcios[Produto]))+1),"")</f>
        <v/>
      </c>
      <c r="Q2011" s="20" t="str">
        <f t="shared" si="94"/>
        <v/>
      </c>
      <c r="R2011">
        <f t="shared" si="95"/>
        <v>0</v>
      </c>
    </row>
    <row r="2012" spans="10:18" x14ac:dyDescent="0.2">
      <c r="J2012">
        <f t="shared" si="93"/>
        <v>2010</v>
      </c>
      <c r="K2012" t="str" cm="1">
        <f t="array" ref="K2012">IFERROR(INDEX(tblClientes[Cliente],INT($J2012/ROWS(tblConsorcios[Produto]))+1),"")</f>
        <v/>
      </c>
      <c r="L2012" t="str" cm="1">
        <f t="array" ref="L2012">IFERROR(INDEX(tblConsorcios[Produto],MOD($J2012,ROWS(tblConsorcios[Produto]))+1),"")</f>
        <v>Imóvel IE130 – 240m</v>
      </c>
      <c r="M2012" s="20" cm="1">
        <f t="array" ref="M2012">IFERROR(INDEX(tblConsorcios[Valor da Carta (R$)],MOD($J2012,ROWS(tblConsorcios[Produto]))+1),"")</f>
        <v>130000</v>
      </c>
      <c r="N2012" s="2" cm="1">
        <f t="array" ref="N2012">IFERROR(INDEX(tblConsorcios[Prazo (meses)],MOD($J2012,ROWS(tblConsorcios[Produto]))+1),"")</f>
        <v>240</v>
      </c>
      <c r="O2012" s="20" cm="1">
        <f t="array" ref="O2012">IFERROR(INDEX(tblConsorcios[Parcela Mensal (R$)],MOD($J2012,ROWS(tblConsorcios[Produto]))+1),"")</f>
        <v>697.67</v>
      </c>
      <c r="P2012" s="20" t="str" cm="1">
        <f t="array" ref="P2012">IFERROR(INDEX(tblClientes[Dividendo Mensal (R$)],INT($J2012/ROWS(tblConsorcios[Produto]))+1),"")</f>
        <v/>
      </c>
      <c r="Q2012" s="20" t="str">
        <f t="shared" si="94"/>
        <v/>
      </c>
      <c r="R2012">
        <f t="shared" si="95"/>
        <v>0</v>
      </c>
    </row>
    <row r="2013" spans="10:18" x14ac:dyDescent="0.2">
      <c r="J2013">
        <f t="shared" si="93"/>
        <v>2011</v>
      </c>
      <c r="K2013" t="str" cm="1">
        <f t="array" ref="K2013">IFERROR(INDEX(tblClientes[Cliente],INT($J2013/ROWS(tblConsorcios[Produto]))+1),"")</f>
        <v/>
      </c>
      <c r="L2013" t="str" cm="1">
        <f t="array" ref="L2013">IFERROR(INDEX(tblConsorcios[Produto],MOD($J2013,ROWS(tblConsorcios[Produto]))+1),"")</f>
        <v>Imóvel IE130 – 220m</v>
      </c>
      <c r="M2013" s="20" cm="1">
        <f t="array" ref="M2013">IFERROR(INDEX(tblConsorcios[Valor da Carta (R$)],MOD($J2013,ROWS(tblConsorcios[Produto]))+1),"")</f>
        <v>130000</v>
      </c>
      <c r="N2013" s="2" cm="1">
        <f t="array" ref="N2013">IFERROR(INDEX(tblConsorcios[Prazo (meses)],MOD($J2013,ROWS(tblConsorcios[Produto]))+1),"")</f>
        <v>220</v>
      </c>
      <c r="O2013" s="20" cm="1">
        <f t="array" ref="O2013">IFERROR(INDEX(tblConsorcios[Parcela Mensal (R$)],MOD($J2013,ROWS(tblConsorcios[Produto]))+1),"")</f>
        <v>755.18</v>
      </c>
      <c r="P2013" s="20" t="str" cm="1">
        <f t="array" ref="P2013">IFERROR(INDEX(tblClientes[Dividendo Mensal (R$)],INT($J2013/ROWS(tblConsorcios[Produto]))+1),"")</f>
        <v/>
      </c>
      <c r="Q2013" s="20" t="str">
        <f t="shared" si="94"/>
        <v/>
      </c>
      <c r="R2013">
        <f t="shared" si="95"/>
        <v>0</v>
      </c>
    </row>
    <row r="2014" spans="10:18" x14ac:dyDescent="0.2">
      <c r="J2014">
        <f t="shared" si="93"/>
        <v>2012</v>
      </c>
      <c r="K2014" t="str" cm="1">
        <f t="array" ref="K2014">IFERROR(INDEX(tblClientes[Cliente],INT($J2014/ROWS(tblConsorcios[Produto]))+1),"")</f>
        <v/>
      </c>
      <c r="L2014" t="str" cm="1">
        <f t="array" ref="L2014">IFERROR(INDEX(tblConsorcios[Produto],MOD($J2014,ROWS(tblConsorcios[Produto]))+1),"")</f>
        <v>Imóvel IE130 – 200m</v>
      </c>
      <c r="M2014" s="20" cm="1">
        <f t="array" ref="M2014">IFERROR(INDEX(tblConsorcios[Valor da Carta (R$)],MOD($J2014,ROWS(tblConsorcios[Produto]))+1),"")</f>
        <v>130000</v>
      </c>
      <c r="N2014" s="2" cm="1">
        <f t="array" ref="N2014">IFERROR(INDEX(tblConsorcios[Prazo (meses)],MOD($J2014,ROWS(tblConsorcios[Produto]))+1),"")</f>
        <v>200</v>
      </c>
      <c r="O2014" s="20" cm="1">
        <f t="array" ref="O2014">IFERROR(INDEX(tblConsorcios[Parcela Mensal (R$)],MOD($J2014,ROWS(tblConsorcios[Produto]))+1),"")</f>
        <v>824.2</v>
      </c>
      <c r="P2014" s="20" t="str" cm="1">
        <f t="array" ref="P2014">IFERROR(INDEX(tblClientes[Dividendo Mensal (R$)],INT($J2014/ROWS(tblConsorcios[Produto]))+1),"")</f>
        <v/>
      </c>
      <c r="Q2014" s="20" t="str">
        <f t="shared" si="94"/>
        <v/>
      </c>
      <c r="R2014">
        <f t="shared" si="95"/>
        <v>0</v>
      </c>
    </row>
    <row r="2015" spans="10:18" x14ac:dyDescent="0.2">
      <c r="J2015">
        <f t="shared" si="93"/>
        <v>2013</v>
      </c>
      <c r="K2015" t="str" cm="1">
        <f t="array" ref="K2015">IFERROR(INDEX(tblClientes[Cliente],INT($J2015/ROWS(tblConsorcios[Produto]))+1),"")</f>
        <v/>
      </c>
      <c r="L2015" t="str" cm="1">
        <f t="array" ref="L2015">IFERROR(INDEX(tblConsorcios[Produto],MOD($J2015,ROWS(tblConsorcios[Produto]))+1),"")</f>
        <v>Imóvel IE120 – 240m</v>
      </c>
      <c r="M2015" s="20" cm="1">
        <f t="array" ref="M2015">IFERROR(INDEX(tblConsorcios[Valor da Carta (R$)],MOD($J2015,ROWS(tblConsorcios[Produto]))+1),"")</f>
        <v>120000</v>
      </c>
      <c r="N2015" s="2" cm="1">
        <f t="array" ref="N2015">IFERROR(INDEX(tblConsorcios[Prazo (meses)],MOD($J2015,ROWS(tblConsorcios[Produto]))+1),"")</f>
        <v>240</v>
      </c>
      <c r="O2015" s="20" cm="1">
        <f t="array" ref="O2015">IFERROR(INDEX(tblConsorcios[Parcela Mensal (R$)],MOD($J2015,ROWS(tblConsorcios[Produto]))+1),"")</f>
        <v>644</v>
      </c>
      <c r="P2015" s="20" t="str" cm="1">
        <f t="array" ref="P2015">IFERROR(INDEX(tblClientes[Dividendo Mensal (R$)],INT($J2015/ROWS(tblConsorcios[Produto]))+1),"")</f>
        <v/>
      </c>
      <c r="Q2015" s="20" t="str">
        <f t="shared" si="94"/>
        <v/>
      </c>
      <c r="R2015">
        <f t="shared" si="95"/>
        <v>0</v>
      </c>
    </row>
    <row r="2016" spans="10:18" x14ac:dyDescent="0.2">
      <c r="J2016">
        <f t="shared" si="93"/>
        <v>2014</v>
      </c>
      <c r="K2016" t="str" cm="1">
        <f t="array" ref="K2016">IFERROR(INDEX(tblClientes[Cliente],INT($J2016/ROWS(tblConsorcios[Produto]))+1),"")</f>
        <v/>
      </c>
      <c r="L2016" t="str" cm="1">
        <f t="array" ref="L2016">IFERROR(INDEX(tblConsorcios[Produto],MOD($J2016,ROWS(tblConsorcios[Produto]))+1),"")</f>
        <v>Imóvel IE120 – 220m</v>
      </c>
      <c r="M2016" s="20" cm="1">
        <f t="array" ref="M2016">IFERROR(INDEX(tblConsorcios[Valor da Carta (R$)],MOD($J2016,ROWS(tblConsorcios[Produto]))+1),"")</f>
        <v>120000</v>
      </c>
      <c r="N2016" s="2" cm="1">
        <f t="array" ref="N2016">IFERROR(INDEX(tblConsorcios[Prazo (meses)],MOD($J2016,ROWS(tblConsorcios[Produto]))+1),"")</f>
        <v>220</v>
      </c>
      <c r="O2016" s="20" cm="1">
        <f t="array" ref="O2016">IFERROR(INDEX(tblConsorcios[Parcela Mensal (R$)],MOD($J2016,ROWS(tblConsorcios[Produto]))+1),"")</f>
        <v>697.09</v>
      </c>
      <c r="P2016" s="20" t="str" cm="1">
        <f t="array" ref="P2016">IFERROR(INDEX(tblClientes[Dividendo Mensal (R$)],INT($J2016/ROWS(tblConsorcios[Produto]))+1),"")</f>
        <v/>
      </c>
      <c r="Q2016" s="20" t="str">
        <f t="shared" si="94"/>
        <v/>
      </c>
      <c r="R2016">
        <f t="shared" si="95"/>
        <v>0</v>
      </c>
    </row>
    <row r="2017" spans="10:18" x14ac:dyDescent="0.2">
      <c r="J2017">
        <f t="shared" si="93"/>
        <v>2015</v>
      </c>
      <c r="K2017" t="str" cm="1">
        <f t="array" ref="K2017">IFERROR(INDEX(tblClientes[Cliente],INT($J2017/ROWS(tblConsorcios[Produto]))+1),"")</f>
        <v/>
      </c>
      <c r="L2017" t="str" cm="1">
        <f t="array" ref="L2017">IFERROR(INDEX(tblConsorcios[Produto],MOD($J2017,ROWS(tblConsorcios[Produto]))+1),"")</f>
        <v>Imóvel IE120 – 200m</v>
      </c>
      <c r="M2017" s="20" cm="1">
        <f t="array" ref="M2017">IFERROR(INDEX(tblConsorcios[Valor da Carta (R$)],MOD($J2017,ROWS(tblConsorcios[Produto]))+1),"")</f>
        <v>120000</v>
      </c>
      <c r="N2017" s="2" cm="1">
        <f t="array" ref="N2017">IFERROR(INDEX(tblConsorcios[Prazo (meses)],MOD($J2017,ROWS(tblConsorcios[Produto]))+1),"")</f>
        <v>200</v>
      </c>
      <c r="O2017" s="20" cm="1">
        <f t="array" ref="O2017">IFERROR(INDEX(tblConsorcios[Parcela Mensal (R$)],MOD($J2017,ROWS(tblConsorcios[Produto]))+1),"")</f>
        <v>760.8</v>
      </c>
      <c r="P2017" s="20" t="str" cm="1">
        <f t="array" ref="P2017">IFERROR(INDEX(tblClientes[Dividendo Mensal (R$)],INT($J2017/ROWS(tblConsorcios[Produto]))+1),"")</f>
        <v/>
      </c>
      <c r="Q2017" s="20" t="str">
        <f t="shared" si="94"/>
        <v/>
      </c>
      <c r="R2017">
        <f t="shared" si="95"/>
        <v>0</v>
      </c>
    </row>
    <row r="2018" spans="10:18" x14ac:dyDescent="0.2">
      <c r="J2018">
        <f t="shared" si="93"/>
        <v>2016</v>
      </c>
      <c r="K2018" t="str" cm="1">
        <f t="array" ref="K2018">IFERROR(INDEX(tblClientes[Cliente],INT($J2018/ROWS(tblConsorcios[Produto]))+1),"")</f>
        <v/>
      </c>
      <c r="L2018" t="str" cm="1">
        <f t="array" ref="L2018">IFERROR(INDEX(tblConsorcios[Produto],MOD($J2018,ROWS(tblConsorcios[Produto]))+1),"")</f>
        <v>Imóvel IE600 – 240m</v>
      </c>
      <c r="M2018" s="20" cm="1">
        <f t="array" ref="M2018">IFERROR(INDEX(tblConsorcios[Valor da Carta (R$)],MOD($J2018,ROWS(tblConsorcios[Produto]))+1),"")</f>
        <v>600000</v>
      </c>
      <c r="N2018" s="2" cm="1">
        <f t="array" ref="N2018">IFERROR(INDEX(tblConsorcios[Prazo (meses)],MOD($J2018,ROWS(tblConsorcios[Produto]))+1),"")</f>
        <v>240</v>
      </c>
      <c r="O2018" s="20" cm="1">
        <f t="array" ref="O2018">IFERROR(INDEX(tblConsorcios[Parcela Mensal (R$)],MOD($J2018,ROWS(tblConsorcios[Produto]))+1),"")</f>
        <v>3220</v>
      </c>
      <c r="P2018" s="20" t="str" cm="1">
        <f t="array" ref="P2018">IFERROR(INDEX(tblClientes[Dividendo Mensal (R$)],INT($J2018/ROWS(tblConsorcios[Produto]))+1),"")</f>
        <v/>
      </c>
      <c r="Q2018" s="20" t="str">
        <f t="shared" si="94"/>
        <v/>
      </c>
      <c r="R2018">
        <f t="shared" si="95"/>
        <v>0</v>
      </c>
    </row>
    <row r="2019" spans="10:18" x14ac:dyDescent="0.2">
      <c r="J2019">
        <f t="shared" si="93"/>
        <v>2017</v>
      </c>
      <c r="K2019" t="str" cm="1">
        <f t="array" ref="K2019">IFERROR(INDEX(tblClientes[Cliente],INT($J2019/ROWS(tblConsorcios[Produto]))+1),"")</f>
        <v/>
      </c>
      <c r="L2019" t="str" cm="1">
        <f t="array" ref="L2019">IFERROR(INDEX(tblConsorcios[Produto],MOD($J2019,ROWS(tblConsorcios[Produto]))+1),"")</f>
        <v>Imóvel IE600 – 220m</v>
      </c>
      <c r="M2019" s="20" cm="1">
        <f t="array" ref="M2019">IFERROR(INDEX(tblConsorcios[Valor da Carta (R$)],MOD($J2019,ROWS(tblConsorcios[Produto]))+1),"")</f>
        <v>600000</v>
      </c>
      <c r="N2019" s="2" cm="1">
        <f t="array" ref="N2019">IFERROR(INDEX(tblConsorcios[Prazo (meses)],MOD($J2019,ROWS(tblConsorcios[Produto]))+1),"")</f>
        <v>220</v>
      </c>
      <c r="O2019" s="20" cm="1">
        <f t="array" ref="O2019">IFERROR(INDEX(tblConsorcios[Parcela Mensal (R$)],MOD($J2019,ROWS(tblConsorcios[Produto]))+1),"")</f>
        <v>3485.45</v>
      </c>
      <c r="P2019" s="20" t="str" cm="1">
        <f t="array" ref="P2019">IFERROR(INDEX(tblClientes[Dividendo Mensal (R$)],INT($J2019/ROWS(tblConsorcios[Produto]))+1),"")</f>
        <v/>
      </c>
      <c r="Q2019" s="20" t="str">
        <f t="shared" si="94"/>
        <v/>
      </c>
      <c r="R2019">
        <f t="shared" si="95"/>
        <v>0</v>
      </c>
    </row>
    <row r="2020" spans="10:18" x14ac:dyDescent="0.2">
      <c r="J2020">
        <f t="shared" si="93"/>
        <v>2018</v>
      </c>
      <c r="K2020" t="str" cm="1">
        <f t="array" ref="K2020">IFERROR(INDEX(tblClientes[Cliente],INT($J2020/ROWS(tblConsorcios[Produto]))+1),"")</f>
        <v/>
      </c>
      <c r="L2020" t="str" cm="1">
        <f t="array" ref="L2020">IFERROR(INDEX(tblConsorcios[Produto],MOD($J2020,ROWS(tblConsorcios[Produto]))+1),"")</f>
        <v>Imóvel IE600 – 200m</v>
      </c>
      <c r="M2020" s="20" cm="1">
        <f t="array" ref="M2020">IFERROR(INDEX(tblConsorcios[Valor da Carta (R$)],MOD($J2020,ROWS(tblConsorcios[Produto]))+1),"")</f>
        <v>600000</v>
      </c>
      <c r="N2020" s="2" cm="1">
        <f t="array" ref="N2020">IFERROR(INDEX(tblConsorcios[Prazo (meses)],MOD($J2020,ROWS(tblConsorcios[Produto]))+1),"")</f>
        <v>200</v>
      </c>
      <c r="O2020" s="20" cm="1">
        <f t="array" ref="O2020">IFERROR(INDEX(tblConsorcios[Parcela Mensal (R$)],MOD($J2020,ROWS(tblConsorcios[Produto]))+1),"")</f>
        <v>3804</v>
      </c>
      <c r="P2020" s="20" t="str" cm="1">
        <f t="array" ref="P2020">IFERROR(INDEX(tblClientes[Dividendo Mensal (R$)],INT($J2020/ROWS(tblConsorcios[Produto]))+1),"")</f>
        <v/>
      </c>
      <c r="Q2020" s="20" t="str">
        <f t="shared" si="94"/>
        <v/>
      </c>
      <c r="R2020">
        <f t="shared" si="95"/>
        <v>0</v>
      </c>
    </row>
    <row r="2021" spans="10:18" x14ac:dyDescent="0.2">
      <c r="J2021">
        <f t="shared" si="93"/>
        <v>2019</v>
      </c>
      <c r="K2021" t="str" cm="1">
        <f t="array" ref="K2021">IFERROR(INDEX(tblClientes[Cliente],INT($J2021/ROWS(tblConsorcios[Produto]))+1),"")</f>
        <v/>
      </c>
      <c r="L2021" t="str" cm="1">
        <f t="array" ref="L2021">IFERROR(INDEX(tblConsorcios[Produto],MOD($J2021,ROWS(tblConsorcios[Produto]))+1),"")</f>
        <v>Imóvel IE580 – 240m</v>
      </c>
      <c r="M2021" s="20" cm="1">
        <f t="array" ref="M2021">IFERROR(INDEX(tblConsorcios[Valor da Carta (R$)],MOD($J2021,ROWS(tblConsorcios[Produto]))+1),"")</f>
        <v>580000</v>
      </c>
      <c r="N2021" s="2" cm="1">
        <f t="array" ref="N2021">IFERROR(INDEX(tblConsorcios[Prazo (meses)],MOD($J2021,ROWS(tblConsorcios[Produto]))+1),"")</f>
        <v>240</v>
      </c>
      <c r="O2021" s="20" cm="1">
        <f t="array" ref="O2021">IFERROR(INDEX(tblConsorcios[Parcela Mensal (R$)],MOD($J2021,ROWS(tblConsorcios[Produto]))+1),"")</f>
        <v>3112.67</v>
      </c>
      <c r="P2021" s="20" t="str" cm="1">
        <f t="array" ref="P2021">IFERROR(INDEX(tblClientes[Dividendo Mensal (R$)],INT($J2021/ROWS(tblConsorcios[Produto]))+1),"")</f>
        <v/>
      </c>
      <c r="Q2021" s="20" t="str">
        <f t="shared" si="94"/>
        <v/>
      </c>
      <c r="R2021">
        <f t="shared" si="95"/>
        <v>0</v>
      </c>
    </row>
    <row r="2022" spans="10:18" x14ac:dyDescent="0.2">
      <c r="J2022">
        <f t="shared" si="93"/>
        <v>2020</v>
      </c>
      <c r="K2022" t="str" cm="1">
        <f t="array" ref="K2022">IFERROR(INDEX(tblClientes[Cliente],INT($J2022/ROWS(tblConsorcios[Produto]))+1),"")</f>
        <v/>
      </c>
      <c r="L2022" t="str" cm="1">
        <f t="array" ref="L2022">IFERROR(INDEX(tblConsorcios[Produto],MOD($J2022,ROWS(tblConsorcios[Produto]))+1),"")</f>
        <v>Imóvel IE580 – 220m</v>
      </c>
      <c r="M2022" s="20" cm="1">
        <f t="array" ref="M2022">IFERROR(INDEX(tblConsorcios[Valor da Carta (R$)],MOD($J2022,ROWS(tblConsorcios[Produto]))+1),"")</f>
        <v>580000</v>
      </c>
      <c r="N2022" s="2" cm="1">
        <f t="array" ref="N2022">IFERROR(INDEX(tblConsorcios[Prazo (meses)],MOD($J2022,ROWS(tblConsorcios[Produto]))+1),"")</f>
        <v>220</v>
      </c>
      <c r="O2022" s="20" cm="1">
        <f t="array" ref="O2022">IFERROR(INDEX(tblConsorcios[Parcela Mensal (R$)],MOD($J2022,ROWS(tblConsorcios[Produto]))+1),"")</f>
        <v>3369.27</v>
      </c>
      <c r="P2022" s="20" t="str" cm="1">
        <f t="array" ref="P2022">IFERROR(INDEX(tblClientes[Dividendo Mensal (R$)],INT($J2022/ROWS(tblConsorcios[Produto]))+1),"")</f>
        <v/>
      </c>
      <c r="Q2022" s="20" t="str">
        <f t="shared" si="94"/>
        <v/>
      </c>
      <c r="R2022">
        <f t="shared" si="95"/>
        <v>0</v>
      </c>
    </row>
    <row r="2023" spans="10:18" x14ac:dyDescent="0.2">
      <c r="J2023">
        <f t="shared" si="93"/>
        <v>2021</v>
      </c>
      <c r="K2023" t="str" cm="1">
        <f t="array" ref="K2023">IFERROR(INDEX(tblClientes[Cliente],INT($J2023/ROWS(tblConsorcios[Produto]))+1),"")</f>
        <v/>
      </c>
      <c r="L2023" t="str" cm="1">
        <f t="array" ref="L2023">IFERROR(INDEX(tblConsorcios[Produto],MOD($J2023,ROWS(tblConsorcios[Produto]))+1),"")</f>
        <v>Imóvel IE580 – 200m</v>
      </c>
      <c r="M2023" s="20" cm="1">
        <f t="array" ref="M2023">IFERROR(INDEX(tblConsorcios[Valor da Carta (R$)],MOD($J2023,ROWS(tblConsorcios[Produto]))+1),"")</f>
        <v>580000</v>
      </c>
      <c r="N2023" s="2" cm="1">
        <f t="array" ref="N2023">IFERROR(INDEX(tblConsorcios[Prazo (meses)],MOD($J2023,ROWS(tblConsorcios[Produto]))+1),"")</f>
        <v>200</v>
      </c>
      <c r="O2023" s="20" cm="1">
        <f t="array" ref="O2023">IFERROR(INDEX(tblConsorcios[Parcela Mensal (R$)],MOD($J2023,ROWS(tblConsorcios[Produto]))+1),"")</f>
        <v>3677.2</v>
      </c>
      <c r="P2023" s="20" t="str" cm="1">
        <f t="array" ref="P2023">IFERROR(INDEX(tblClientes[Dividendo Mensal (R$)],INT($J2023/ROWS(tblConsorcios[Produto]))+1),"")</f>
        <v/>
      </c>
      <c r="Q2023" s="20" t="str">
        <f t="shared" si="94"/>
        <v/>
      </c>
      <c r="R2023">
        <f t="shared" si="95"/>
        <v>0</v>
      </c>
    </row>
    <row r="2024" spans="10:18" x14ac:dyDescent="0.2">
      <c r="J2024">
        <f t="shared" si="93"/>
        <v>2022</v>
      </c>
      <c r="K2024" t="str" cm="1">
        <f t="array" ref="K2024">IFERROR(INDEX(tblClientes[Cliente],INT($J2024/ROWS(tblConsorcios[Produto]))+1),"")</f>
        <v/>
      </c>
      <c r="L2024" t="str" cm="1">
        <f t="array" ref="L2024">IFERROR(INDEX(tblConsorcios[Produto],MOD($J2024,ROWS(tblConsorcios[Produto]))+1),"")</f>
        <v>Imóvel IE550 – 240m</v>
      </c>
      <c r="M2024" s="20" cm="1">
        <f t="array" ref="M2024">IFERROR(INDEX(tblConsorcios[Valor da Carta (R$)],MOD($J2024,ROWS(tblConsorcios[Produto]))+1),"")</f>
        <v>550000</v>
      </c>
      <c r="N2024" s="2" cm="1">
        <f t="array" ref="N2024">IFERROR(INDEX(tblConsorcios[Prazo (meses)],MOD($J2024,ROWS(tblConsorcios[Produto]))+1),"")</f>
        <v>240</v>
      </c>
      <c r="O2024" s="20" cm="1">
        <f t="array" ref="O2024">IFERROR(INDEX(tblConsorcios[Parcela Mensal (R$)],MOD($J2024,ROWS(tblConsorcios[Produto]))+1),"")</f>
        <v>2951.67</v>
      </c>
      <c r="P2024" s="20" t="str" cm="1">
        <f t="array" ref="P2024">IFERROR(INDEX(tblClientes[Dividendo Mensal (R$)],INT($J2024/ROWS(tblConsorcios[Produto]))+1),"")</f>
        <v/>
      </c>
      <c r="Q2024" s="20" t="str">
        <f t="shared" si="94"/>
        <v/>
      </c>
      <c r="R2024">
        <f t="shared" si="95"/>
        <v>0</v>
      </c>
    </row>
    <row r="2025" spans="10:18" x14ac:dyDescent="0.2">
      <c r="J2025">
        <f t="shared" si="93"/>
        <v>2023</v>
      </c>
      <c r="K2025" t="str" cm="1">
        <f t="array" ref="K2025">IFERROR(INDEX(tblClientes[Cliente],INT($J2025/ROWS(tblConsorcios[Produto]))+1),"")</f>
        <v/>
      </c>
      <c r="L2025" t="str" cm="1">
        <f t="array" ref="L2025">IFERROR(INDEX(tblConsorcios[Produto],MOD($J2025,ROWS(tblConsorcios[Produto]))+1),"")</f>
        <v>Imóvel IE550 – 220m</v>
      </c>
      <c r="M2025" s="20" cm="1">
        <f t="array" ref="M2025">IFERROR(INDEX(tblConsorcios[Valor da Carta (R$)],MOD($J2025,ROWS(tblConsorcios[Produto]))+1),"")</f>
        <v>550000</v>
      </c>
      <c r="N2025" s="2" cm="1">
        <f t="array" ref="N2025">IFERROR(INDEX(tblConsorcios[Prazo (meses)],MOD($J2025,ROWS(tblConsorcios[Produto]))+1),"")</f>
        <v>220</v>
      </c>
      <c r="O2025" s="20" cm="1">
        <f t="array" ref="O2025">IFERROR(INDEX(tblConsorcios[Parcela Mensal (R$)],MOD($J2025,ROWS(tblConsorcios[Produto]))+1),"")</f>
        <v>3195</v>
      </c>
      <c r="P2025" s="20" t="str" cm="1">
        <f t="array" ref="P2025">IFERROR(INDEX(tblClientes[Dividendo Mensal (R$)],INT($J2025/ROWS(tblConsorcios[Produto]))+1),"")</f>
        <v/>
      </c>
      <c r="Q2025" s="20" t="str">
        <f t="shared" si="94"/>
        <v/>
      </c>
      <c r="R2025">
        <f t="shared" si="95"/>
        <v>0</v>
      </c>
    </row>
    <row r="2026" spans="10:18" x14ac:dyDescent="0.2">
      <c r="J2026">
        <f t="shared" si="93"/>
        <v>2024</v>
      </c>
      <c r="K2026" t="str" cm="1">
        <f t="array" ref="K2026">IFERROR(INDEX(tblClientes[Cliente],INT($J2026/ROWS(tblConsorcios[Produto]))+1),"")</f>
        <v/>
      </c>
      <c r="L2026" t="str" cm="1">
        <f t="array" ref="L2026">IFERROR(INDEX(tblConsorcios[Produto],MOD($J2026,ROWS(tblConsorcios[Produto]))+1),"")</f>
        <v>Imóvel IE550 – 200m</v>
      </c>
      <c r="M2026" s="20" cm="1">
        <f t="array" ref="M2026">IFERROR(INDEX(tblConsorcios[Valor da Carta (R$)],MOD($J2026,ROWS(tblConsorcios[Produto]))+1),"")</f>
        <v>550000</v>
      </c>
      <c r="N2026" s="2" cm="1">
        <f t="array" ref="N2026">IFERROR(INDEX(tblConsorcios[Prazo (meses)],MOD($J2026,ROWS(tblConsorcios[Produto]))+1),"")</f>
        <v>200</v>
      </c>
      <c r="O2026" s="20" cm="1">
        <f t="array" ref="O2026">IFERROR(INDEX(tblConsorcios[Parcela Mensal (R$)],MOD($J2026,ROWS(tblConsorcios[Produto]))+1),"")</f>
        <v>3487</v>
      </c>
      <c r="P2026" s="20" t="str" cm="1">
        <f t="array" ref="P2026">IFERROR(INDEX(tblClientes[Dividendo Mensal (R$)],INT($J2026/ROWS(tblConsorcios[Produto]))+1),"")</f>
        <v/>
      </c>
      <c r="Q2026" s="20" t="str">
        <f t="shared" si="94"/>
        <v/>
      </c>
      <c r="R2026">
        <f t="shared" si="95"/>
        <v>0</v>
      </c>
    </row>
    <row r="2027" spans="10:18" x14ac:dyDescent="0.2">
      <c r="J2027">
        <f t="shared" si="93"/>
        <v>2025</v>
      </c>
      <c r="K2027" t="str" cm="1">
        <f t="array" ref="K2027">IFERROR(INDEX(tblClientes[Cliente],INT($J2027/ROWS(tblConsorcios[Produto]))+1),"")</f>
        <v/>
      </c>
      <c r="L2027" t="str" cm="1">
        <f t="array" ref="L2027">IFERROR(INDEX(tblConsorcios[Produto],MOD($J2027,ROWS(tblConsorcios[Produto]))+1),"")</f>
        <v>Imóvel IE530 – 240m</v>
      </c>
      <c r="M2027" s="20" cm="1">
        <f t="array" ref="M2027">IFERROR(INDEX(tblConsorcios[Valor da Carta (R$)],MOD($J2027,ROWS(tblConsorcios[Produto]))+1),"")</f>
        <v>530000</v>
      </c>
      <c r="N2027" s="2" cm="1">
        <f t="array" ref="N2027">IFERROR(INDEX(tblConsorcios[Prazo (meses)],MOD($J2027,ROWS(tblConsorcios[Produto]))+1),"")</f>
        <v>240</v>
      </c>
      <c r="O2027" s="20" cm="1">
        <f t="array" ref="O2027">IFERROR(INDEX(tblConsorcios[Parcela Mensal (R$)],MOD($J2027,ROWS(tblConsorcios[Produto]))+1),"")</f>
        <v>2844.33</v>
      </c>
      <c r="P2027" s="20" t="str" cm="1">
        <f t="array" ref="P2027">IFERROR(INDEX(tblClientes[Dividendo Mensal (R$)],INT($J2027/ROWS(tblConsorcios[Produto]))+1),"")</f>
        <v/>
      </c>
      <c r="Q2027" s="20" t="str">
        <f t="shared" si="94"/>
        <v/>
      </c>
      <c r="R2027">
        <f t="shared" si="95"/>
        <v>0</v>
      </c>
    </row>
    <row r="2028" spans="10:18" x14ac:dyDescent="0.2">
      <c r="J2028">
        <f t="shared" si="93"/>
        <v>2026</v>
      </c>
      <c r="K2028" t="str" cm="1">
        <f t="array" ref="K2028">IFERROR(INDEX(tblClientes[Cliente],INT($J2028/ROWS(tblConsorcios[Produto]))+1),"")</f>
        <v/>
      </c>
      <c r="L2028" t="str" cm="1">
        <f t="array" ref="L2028">IFERROR(INDEX(tblConsorcios[Produto],MOD($J2028,ROWS(tblConsorcios[Produto]))+1),"")</f>
        <v>Imóvel IE530 – 220m</v>
      </c>
      <c r="M2028" s="20" cm="1">
        <f t="array" ref="M2028">IFERROR(INDEX(tblConsorcios[Valor da Carta (R$)],MOD($J2028,ROWS(tblConsorcios[Produto]))+1),"")</f>
        <v>530000</v>
      </c>
      <c r="N2028" s="2" cm="1">
        <f t="array" ref="N2028">IFERROR(INDEX(tblConsorcios[Prazo (meses)],MOD($J2028,ROWS(tblConsorcios[Produto]))+1),"")</f>
        <v>220</v>
      </c>
      <c r="O2028" s="20" cm="1">
        <f t="array" ref="O2028">IFERROR(INDEX(tblConsorcios[Parcela Mensal (R$)],MOD($J2028,ROWS(tblConsorcios[Produto]))+1),"")</f>
        <v>3078.82</v>
      </c>
      <c r="P2028" s="20" t="str" cm="1">
        <f t="array" ref="P2028">IFERROR(INDEX(tblClientes[Dividendo Mensal (R$)],INT($J2028/ROWS(tblConsorcios[Produto]))+1),"")</f>
        <v/>
      </c>
      <c r="Q2028" s="20" t="str">
        <f t="shared" si="94"/>
        <v/>
      </c>
      <c r="R2028">
        <f t="shared" si="95"/>
        <v>0</v>
      </c>
    </row>
    <row r="2029" spans="10:18" x14ac:dyDescent="0.2">
      <c r="J2029">
        <f t="shared" si="93"/>
        <v>2027</v>
      </c>
      <c r="K2029" t="str" cm="1">
        <f t="array" ref="K2029">IFERROR(INDEX(tblClientes[Cliente],INT($J2029/ROWS(tblConsorcios[Produto]))+1),"")</f>
        <v/>
      </c>
      <c r="L2029" t="str" cm="1">
        <f t="array" ref="L2029">IFERROR(INDEX(tblConsorcios[Produto],MOD($J2029,ROWS(tblConsorcios[Produto]))+1),"")</f>
        <v>Imóvel IE530 – 200m</v>
      </c>
      <c r="M2029" s="20" cm="1">
        <f t="array" ref="M2029">IFERROR(INDEX(tblConsorcios[Valor da Carta (R$)],MOD($J2029,ROWS(tblConsorcios[Produto]))+1),"")</f>
        <v>530000</v>
      </c>
      <c r="N2029" s="2" cm="1">
        <f t="array" ref="N2029">IFERROR(INDEX(tblConsorcios[Prazo (meses)],MOD($J2029,ROWS(tblConsorcios[Produto]))+1),"")</f>
        <v>200</v>
      </c>
      <c r="O2029" s="20" cm="1">
        <f t="array" ref="O2029">IFERROR(INDEX(tblConsorcios[Parcela Mensal (R$)],MOD($J2029,ROWS(tblConsorcios[Produto]))+1),"")</f>
        <v>3360.2</v>
      </c>
      <c r="P2029" s="20" t="str" cm="1">
        <f t="array" ref="P2029">IFERROR(INDEX(tblClientes[Dividendo Mensal (R$)],INT($J2029/ROWS(tblConsorcios[Produto]))+1),"")</f>
        <v/>
      </c>
      <c r="Q2029" s="20" t="str">
        <f t="shared" si="94"/>
        <v/>
      </c>
      <c r="R2029">
        <f t="shared" si="95"/>
        <v>0</v>
      </c>
    </row>
    <row r="2030" spans="10:18" x14ac:dyDescent="0.2">
      <c r="J2030">
        <f t="shared" si="93"/>
        <v>2028</v>
      </c>
      <c r="K2030" t="str" cm="1">
        <f t="array" ref="K2030">IFERROR(INDEX(tblClientes[Cliente],INT($J2030/ROWS(tblConsorcios[Produto]))+1),"")</f>
        <v/>
      </c>
      <c r="L2030" t="str" cm="1">
        <f t="array" ref="L2030">IFERROR(INDEX(tblConsorcios[Produto],MOD($J2030,ROWS(tblConsorcios[Produto]))+1),"")</f>
        <v>Imóvel IE500 – 240m</v>
      </c>
      <c r="M2030" s="20" cm="1">
        <f t="array" ref="M2030">IFERROR(INDEX(tblConsorcios[Valor da Carta (R$)],MOD($J2030,ROWS(tblConsorcios[Produto]))+1),"")</f>
        <v>500000</v>
      </c>
      <c r="N2030" s="2" cm="1">
        <f t="array" ref="N2030">IFERROR(INDEX(tblConsorcios[Prazo (meses)],MOD($J2030,ROWS(tblConsorcios[Produto]))+1),"")</f>
        <v>240</v>
      </c>
      <c r="O2030" s="20" cm="1">
        <f t="array" ref="O2030">IFERROR(INDEX(tblConsorcios[Parcela Mensal (R$)],MOD($J2030,ROWS(tblConsorcios[Produto]))+1),"")</f>
        <v>2683.33</v>
      </c>
      <c r="P2030" s="20" t="str" cm="1">
        <f t="array" ref="P2030">IFERROR(INDEX(tblClientes[Dividendo Mensal (R$)],INT($J2030/ROWS(tblConsorcios[Produto]))+1),"")</f>
        <v/>
      </c>
      <c r="Q2030" s="20" t="str">
        <f t="shared" si="94"/>
        <v/>
      </c>
      <c r="R2030">
        <f t="shared" si="95"/>
        <v>0</v>
      </c>
    </row>
    <row r="2031" spans="10:18" x14ac:dyDescent="0.2">
      <c r="J2031">
        <f t="shared" si="93"/>
        <v>2029</v>
      </c>
      <c r="K2031" t="str" cm="1">
        <f t="array" ref="K2031">IFERROR(INDEX(tblClientes[Cliente],INT($J2031/ROWS(tblConsorcios[Produto]))+1),"")</f>
        <v/>
      </c>
      <c r="L2031" t="str" cm="1">
        <f t="array" ref="L2031">IFERROR(INDEX(tblConsorcios[Produto],MOD($J2031,ROWS(tblConsorcios[Produto]))+1),"")</f>
        <v>Imóvel IE500 – 220m</v>
      </c>
      <c r="M2031" s="20" cm="1">
        <f t="array" ref="M2031">IFERROR(INDEX(tblConsorcios[Valor da Carta (R$)],MOD($J2031,ROWS(tblConsorcios[Produto]))+1),"")</f>
        <v>500000</v>
      </c>
      <c r="N2031" s="2" cm="1">
        <f t="array" ref="N2031">IFERROR(INDEX(tblConsorcios[Prazo (meses)],MOD($J2031,ROWS(tblConsorcios[Produto]))+1),"")</f>
        <v>220</v>
      </c>
      <c r="O2031" s="20" cm="1">
        <f t="array" ref="O2031">IFERROR(INDEX(tblConsorcios[Parcela Mensal (R$)],MOD($J2031,ROWS(tblConsorcios[Produto]))+1),"")</f>
        <v>2904.55</v>
      </c>
      <c r="P2031" s="20" t="str" cm="1">
        <f t="array" ref="P2031">IFERROR(INDEX(tblClientes[Dividendo Mensal (R$)],INT($J2031/ROWS(tblConsorcios[Produto]))+1),"")</f>
        <v/>
      </c>
      <c r="Q2031" s="20" t="str">
        <f t="shared" si="94"/>
        <v/>
      </c>
      <c r="R2031">
        <f t="shared" si="95"/>
        <v>0</v>
      </c>
    </row>
    <row r="2032" spans="10:18" x14ac:dyDescent="0.2">
      <c r="J2032">
        <f t="shared" si="93"/>
        <v>2030</v>
      </c>
      <c r="K2032" t="str" cm="1">
        <f t="array" ref="K2032">IFERROR(INDEX(tblClientes[Cliente],INT($J2032/ROWS(tblConsorcios[Produto]))+1),"")</f>
        <v/>
      </c>
      <c r="L2032" t="str" cm="1">
        <f t="array" ref="L2032">IFERROR(INDEX(tblConsorcios[Produto],MOD($J2032,ROWS(tblConsorcios[Produto]))+1),"")</f>
        <v>Imóvel IE500 – 200m</v>
      </c>
      <c r="M2032" s="20" cm="1">
        <f t="array" ref="M2032">IFERROR(INDEX(tblConsorcios[Valor da Carta (R$)],MOD($J2032,ROWS(tblConsorcios[Produto]))+1),"")</f>
        <v>500000</v>
      </c>
      <c r="N2032" s="2" cm="1">
        <f t="array" ref="N2032">IFERROR(INDEX(tblConsorcios[Prazo (meses)],MOD($J2032,ROWS(tblConsorcios[Produto]))+1),"")</f>
        <v>200</v>
      </c>
      <c r="O2032" s="20" cm="1">
        <f t="array" ref="O2032">IFERROR(INDEX(tblConsorcios[Parcela Mensal (R$)],MOD($J2032,ROWS(tblConsorcios[Produto]))+1),"")</f>
        <v>3170</v>
      </c>
      <c r="P2032" s="20" t="str" cm="1">
        <f t="array" ref="P2032">IFERROR(INDEX(tblClientes[Dividendo Mensal (R$)],INT($J2032/ROWS(tblConsorcios[Produto]))+1),"")</f>
        <v/>
      </c>
      <c r="Q2032" s="20" t="str">
        <f t="shared" si="94"/>
        <v/>
      </c>
      <c r="R2032">
        <f t="shared" si="95"/>
        <v>0</v>
      </c>
    </row>
    <row r="2033" spans="10:18" x14ac:dyDescent="0.2">
      <c r="J2033">
        <f t="shared" si="93"/>
        <v>2031</v>
      </c>
      <c r="K2033" t="str" cm="1">
        <f t="array" ref="K2033">IFERROR(INDEX(tblClientes[Cliente],INT($J2033/ROWS(tblConsorcios[Produto]))+1),"")</f>
        <v/>
      </c>
      <c r="L2033" t="str" cm="1">
        <f t="array" ref="L2033">IFERROR(INDEX(tblConsorcios[Produto],MOD($J2033,ROWS(tblConsorcios[Produto]))+1),"")</f>
        <v>Imóvel IE480 – 240m</v>
      </c>
      <c r="M2033" s="20" cm="1">
        <f t="array" ref="M2033">IFERROR(INDEX(tblConsorcios[Valor da Carta (R$)],MOD($J2033,ROWS(tblConsorcios[Produto]))+1),"")</f>
        <v>480000</v>
      </c>
      <c r="N2033" s="2" cm="1">
        <f t="array" ref="N2033">IFERROR(INDEX(tblConsorcios[Prazo (meses)],MOD($J2033,ROWS(tblConsorcios[Produto]))+1),"")</f>
        <v>240</v>
      </c>
      <c r="O2033" s="20" cm="1">
        <f t="array" ref="O2033">IFERROR(INDEX(tblConsorcios[Parcela Mensal (R$)],MOD($J2033,ROWS(tblConsorcios[Produto]))+1),"")</f>
        <v>2576</v>
      </c>
      <c r="P2033" s="20" t="str" cm="1">
        <f t="array" ref="P2033">IFERROR(INDEX(tblClientes[Dividendo Mensal (R$)],INT($J2033/ROWS(tblConsorcios[Produto]))+1),"")</f>
        <v/>
      </c>
      <c r="Q2033" s="20" t="str">
        <f t="shared" si="94"/>
        <v/>
      </c>
      <c r="R2033">
        <f t="shared" si="95"/>
        <v>0</v>
      </c>
    </row>
    <row r="2034" spans="10:18" x14ac:dyDescent="0.2">
      <c r="J2034">
        <f t="shared" si="93"/>
        <v>2032</v>
      </c>
      <c r="K2034" t="str" cm="1">
        <f t="array" ref="K2034">IFERROR(INDEX(tblClientes[Cliente],INT($J2034/ROWS(tblConsorcios[Produto]))+1),"")</f>
        <v/>
      </c>
      <c r="L2034" t="str" cm="1">
        <f t="array" ref="L2034">IFERROR(INDEX(tblConsorcios[Produto],MOD($J2034,ROWS(tblConsorcios[Produto]))+1),"")</f>
        <v>Imóvel IE480 – 220m</v>
      </c>
      <c r="M2034" s="20" cm="1">
        <f t="array" ref="M2034">IFERROR(INDEX(tblConsorcios[Valor da Carta (R$)],MOD($J2034,ROWS(tblConsorcios[Produto]))+1),"")</f>
        <v>480000</v>
      </c>
      <c r="N2034" s="2" cm="1">
        <f t="array" ref="N2034">IFERROR(INDEX(tblConsorcios[Prazo (meses)],MOD($J2034,ROWS(tblConsorcios[Produto]))+1),"")</f>
        <v>220</v>
      </c>
      <c r="O2034" s="20" cm="1">
        <f t="array" ref="O2034">IFERROR(INDEX(tblConsorcios[Parcela Mensal (R$)],MOD($J2034,ROWS(tblConsorcios[Produto]))+1),"")</f>
        <v>2788.36</v>
      </c>
      <c r="P2034" s="20" t="str" cm="1">
        <f t="array" ref="P2034">IFERROR(INDEX(tblClientes[Dividendo Mensal (R$)],INT($J2034/ROWS(tblConsorcios[Produto]))+1),"")</f>
        <v/>
      </c>
      <c r="Q2034" s="20" t="str">
        <f t="shared" si="94"/>
        <v/>
      </c>
      <c r="R2034">
        <f t="shared" si="95"/>
        <v>0</v>
      </c>
    </row>
    <row r="2035" spans="10:18" x14ac:dyDescent="0.2">
      <c r="J2035">
        <f t="shared" si="93"/>
        <v>2033</v>
      </c>
      <c r="K2035" t="str" cm="1">
        <f t="array" ref="K2035">IFERROR(INDEX(tblClientes[Cliente],INT($J2035/ROWS(tblConsorcios[Produto]))+1),"")</f>
        <v/>
      </c>
      <c r="L2035" t="str" cm="1">
        <f t="array" ref="L2035">IFERROR(INDEX(tblConsorcios[Produto],MOD($J2035,ROWS(tblConsorcios[Produto]))+1),"")</f>
        <v>Imóvel IE480 – 200m</v>
      </c>
      <c r="M2035" s="20" cm="1">
        <f t="array" ref="M2035">IFERROR(INDEX(tblConsorcios[Valor da Carta (R$)],MOD($J2035,ROWS(tblConsorcios[Produto]))+1),"")</f>
        <v>480000</v>
      </c>
      <c r="N2035" s="2" cm="1">
        <f t="array" ref="N2035">IFERROR(INDEX(tblConsorcios[Prazo (meses)],MOD($J2035,ROWS(tblConsorcios[Produto]))+1),"")</f>
        <v>200</v>
      </c>
      <c r="O2035" s="20" cm="1">
        <f t="array" ref="O2035">IFERROR(INDEX(tblConsorcios[Parcela Mensal (R$)],MOD($J2035,ROWS(tblConsorcios[Produto]))+1),"")</f>
        <v>3043.2</v>
      </c>
      <c r="P2035" s="20" t="str" cm="1">
        <f t="array" ref="P2035">IFERROR(INDEX(tblClientes[Dividendo Mensal (R$)],INT($J2035/ROWS(tblConsorcios[Produto]))+1),"")</f>
        <v/>
      </c>
      <c r="Q2035" s="20" t="str">
        <f t="shared" si="94"/>
        <v/>
      </c>
      <c r="R2035">
        <f t="shared" si="95"/>
        <v>0</v>
      </c>
    </row>
    <row r="2036" spans="10:18" x14ac:dyDescent="0.2">
      <c r="J2036">
        <f t="shared" si="93"/>
        <v>2034</v>
      </c>
      <c r="K2036" t="str" cm="1">
        <f t="array" ref="K2036">IFERROR(INDEX(tblClientes[Cliente],INT($J2036/ROWS(tblConsorcios[Produto]))+1),"")</f>
        <v/>
      </c>
      <c r="L2036" t="str" cm="1">
        <f t="array" ref="L2036">IFERROR(INDEX(tblConsorcios[Produto],MOD($J2036,ROWS(tblConsorcios[Produto]))+1),"")</f>
        <v>Imóvel IE450 – 240m</v>
      </c>
      <c r="M2036" s="20" cm="1">
        <f t="array" ref="M2036">IFERROR(INDEX(tblConsorcios[Valor da Carta (R$)],MOD($J2036,ROWS(tblConsorcios[Produto]))+1),"")</f>
        <v>450000</v>
      </c>
      <c r="N2036" s="2" cm="1">
        <f t="array" ref="N2036">IFERROR(INDEX(tblConsorcios[Prazo (meses)],MOD($J2036,ROWS(tblConsorcios[Produto]))+1),"")</f>
        <v>240</v>
      </c>
      <c r="O2036" s="20" cm="1">
        <f t="array" ref="O2036">IFERROR(INDEX(tblConsorcios[Parcela Mensal (R$)],MOD($J2036,ROWS(tblConsorcios[Produto]))+1),"")</f>
        <v>2415</v>
      </c>
      <c r="P2036" s="20" t="str" cm="1">
        <f t="array" ref="P2036">IFERROR(INDEX(tblClientes[Dividendo Mensal (R$)],INT($J2036/ROWS(tblConsorcios[Produto]))+1),"")</f>
        <v/>
      </c>
      <c r="Q2036" s="20" t="str">
        <f t="shared" si="94"/>
        <v/>
      </c>
      <c r="R2036">
        <f t="shared" si="95"/>
        <v>0</v>
      </c>
    </row>
    <row r="2037" spans="10:18" x14ac:dyDescent="0.2">
      <c r="J2037">
        <f t="shared" si="93"/>
        <v>2035</v>
      </c>
      <c r="K2037" t="str" cm="1">
        <f t="array" ref="K2037">IFERROR(INDEX(tblClientes[Cliente],INT($J2037/ROWS(tblConsorcios[Produto]))+1),"")</f>
        <v/>
      </c>
      <c r="L2037" t="str" cm="1">
        <f t="array" ref="L2037">IFERROR(INDEX(tblConsorcios[Produto],MOD($J2037,ROWS(tblConsorcios[Produto]))+1),"")</f>
        <v>Imóvel IE450 – 220m</v>
      </c>
      <c r="M2037" s="20" cm="1">
        <f t="array" ref="M2037">IFERROR(INDEX(tblConsorcios[Valor da Carta (R$)],MOD($J2037,ROWS(tblConsorcios[Produto]))+1),"")</f>
        <v>450000</v>
      </c>
      <c r="N2037" s="2" cm="1">
        <f t="array" ref="N2037">IFERROR(INDEX(tblConsorcios[Prazo (meses)],MOD($J2037,ROWS(tblConsorcios[Produto]))+1),"")</f>
        <v>220</v>
      </c>
      <c r="O2037" s="20" cm="1">
        <f t="array" ref="O2037">IFERROR(INDEX(tblConsorcios[Parcela Mensal (R$)],MOD($J2037,ROWS(tblConsorcios[Produto]))+1),"")</f>
        <v>2614.09</v>
      </c>
      <c r="P2037" s="20" t="str" cm="1">
        <f t="array" ref="P2037">IFERROR(INDEX(tblClientes[Dividendo Mensal (R$)],INT($J2037/ROWS(tblConsorcios[Produto]))+1),"")</f>
        <v/>
      </c>
      <c r="Q2037" s="20" t="str">
        <f t="shared" si="94"/>
        <v/>
      </c>
      <c r="R2037">
        <f t="shared" si="95"/>
        <v>0</v>
      </c>
    </row>
    <row r="2038" spans="10:18" x14ac:dyDescent="0.2">
      <c r="J2038">
        <f t="shared" si="93"/>
        <v>2036</v>
      </c>
      <c r="K2038" t="str" cm="1">
        <f t="array" ref="K2038">IFERROR(INDEX(tblClientes[Cliente],INT($J2038/ROWS(tblConsorcios[Produto]))+1),"")</f>
        <v/>
      </c>
      <c r="L2038" t="str" cm="1">
        <f t="array" ref="L2038">IFERROR(INDEX(tblConsorcios[Produto],MOD($J2038,ROWS(tblConsorcios[Produto]))+1),"")</f>
        <v>Imóvel IE450 – 200m</v>
      </c>
      <c r="M2038" s="20" cm="1">
        <f t="array" ref="M2038">IFERROR(INDEX(tblConsorcios[Valor da Carta (R$)],MOD($J2038,ROWS(tblConsorcios[Produto]))+1),"")</f>
        <v>450000</v>
      </c>
      <c r="N2038" s="2" cm="1">
        <f t="array" ref="N2038">IFERROR(INDEX(tblConsorcios[Prazo (meses)],MOD($J2038,ROWS(tblConsorcios[Produto]))+1),"")</f>
        <v>200</v>
      </c>
      <c r="O2038" s="20" cm="1">
        <f t="array" ref="O2038">IFERROR(INDEX(tblConsorcios[Parcela Mensal (R$)],MOD($J2038,ROWS(tblConsorcios[Produto]))+1),"")</f>
        <v>2853</v>
      </c>
      <c r="P2038" s="20" t="str" cm="1">
        <f t="array" ref="P2038">IFERROR(INDEX(tblClientes[Dividendo Mensal (R$)],INT($J2038/ROWS(tblConsorcios[Produto]))+1),"")</f>
        <v/>
      </c>
      <c r="Q2038" s="20" t="str">
        <f t="shared" si="94"/>
        <v/>
      </c>
      <c r="R2038">
        <f t="shared" si="95"/>
        <v>0</v>
      </c>
    </row>
    <row r="2039" spans="10:18" x14ac:dyDescent="0.2">
      <c r="J2039">
        <f t="shared" si="93"/>
        <v>2037</v>
      </c>
      <c r="K2039" t="str" cm="1">
        <f t="array" ref="K2039">IFERROR(INDEX(tblClientes[Cliente],INT($J2039/ROWS(tblConsorcios[Produto]))+1),"")</f>
        <v/>
      </c>
      <c r="L2039" t="str" cm="1">
        <f t="array" ref="L2039">IFERROR(INDEX(tblConsorcios[Produto],MOD($J2039,ROWS(tblConsorcios[Produto]))+1),"")</f>
        <v>Imóvel IE430 – 240m</v>
      </c>
      <c r="M2039" s="20" cm="1">
        <f t="array" ref="M2039">IFERROR(INDEX(tblConsorcios[Valor da Carta (R$)],MOD($J2039,ROWS(tblConsorcios[Produto]))+1),"")</f>
        <v>430000</v>
      </c>
      <c r="N2039" s="2" cm="1">
        <f t="array" ref="N2039">IFERROR(INDEX(tblConsorcios[Prazo (meses)],MOD($J2039,ROWS(tblConsorcios[Produto]))+1),"")</f>
        <v>240</v>
      </c>
      <c r="O2039" s="20" cm="1">
        <f t="array" ref="O2039">IFERROR(INDEX(tblConsorcios[Parcela Mensal (R$)],MOD($J2039,ROWS(tblConsorcios[Produto]))+1),"")</f>
        <v>2307.67</v>
      </c>
      <c r="P2039" s="20" t="str" cm="1">
        <f t="array" ref="P2039">IFERROR(INDEX(tblClientes[Dividendo Mensal (R$)],INT($J2039/ROWS(tblConsorcios[Produto]))+1),"")</f>
        <v/>
      </c>
      <c r="Q2039" s="20" t="str">
        <f t="shared" si="94"/>
        <v/>
      </c>
      <c r="R2039">
        <f t="shared" si="95"/>
        <v>0</v>
      </c>
    </row>
    <row r="2040" spans="10:18" x14ac:dyDescent="0.2">
      <c r="J2040">
        <f t="shared" si="93"/>
        <v>2038</v>
      </c>
      <c r="K2040" t="str" cm="1">
        <f t="array" ref="K2040">IFERROR(INDEX(tblClientes[Cliente],INT($J2040/ROWS(tblConsorcios[Produto]))+1),"")</f>
        <v/>
      </c>
      <c r="L2040" t="str" cm="1">
        <f t="array" ref="L2040">IFERROR(INDEX(tblConsorcios[Produto],MOD($J2040,ROWS(tblConsorcios[Produto]))+1),"")</f>
        <v>Imóvel IE430 – 220m</v>
      </c>
      <c r="M2040" s="20" cm="1">
        <f t="array" ref="M2040">IFERROR(INDEX(tblConsorcios[Valor da Carta (R$)],MOD($J2040,ROWS(tblConsorcios[Produto]))+1),"")</f>
        <v>430000</v>
      </c>
      <c r="N2040" s="2" cm="1">
        <f t="array" ref="N2040">IFERROR(INDEX(tblConsorcios[Prazo (meses)],MOD($J2040,ROWS(tblConsorcios[Produto]))+1),"")</f>
        <v>220</v>
      </c>
      <c r="O2040" s="20" cm="1">
        <f t="array" ref="O2040">IFERROR(INDEX(tblConsorcios[Parcela Mensal (R$)],MOD($J2040,ROWS(tblConsorcios[Produto]))+1),"")</f>
        <v>2497.91</v>
      </c>
      <c r="P2040" s="20" t="str" cm="1">
        <f t="array" ref="P2040">IFERROR(INDEX(tblClientes[Dividendo Mensal (R$)],INT($J2040/ROWS(tblConsorcios[Produto]))+1),"")</f>
        <v/>
      </c>
      <c r="Q2040" s="20" t="str">
        <f t="shared" si="94"/>
        <v/>
      </c>
      <c r="R2040">
        <f t="shared" si="95"/>
        <v>0</v>
      </c>
    </row>
    <row r="2041" spans="10:18" x14ac:dyDescent="0.2">
      <c r="J2041">
        <f t="shared" si="93"/>
        <v>2039</v>
      </c>
      <c r="K2041" t="str" cm="1">
        <f t="array" ref="K2041">IFERROR(INDEX(tblClientes[Cliente],INT($J2041/ROWS(tblConsorcios[Produto]))+1),"")</f>
        <v/>
      </c>
      <c r="L2041" t="str" cm="1">
        <f t="array" ref="L2041">IFERROR(INDEX(tblConsorcios[Produto],MOD($J2041,ROWS(tblConsorcios[Produto]))+1),"")</f>
        <v>Imóvel IE430 – 200m</v>
      </c>
      <c r="M2041" s="20" cm="1">
        <f t="array" ref="M2041">IFERROR(INDEX(tblConsorcios[Valor da Carta (R$)],MOD($J2041,ROWS(tblConsorcios[Produto]))+1),"")</f>
        <v>430000</v>
      </c>
      <c r="N2041" s="2" cm="1">
        <f t="array" ref="N2041">IFERROR(INDEX(tblConsorcios[Prazo (meses)],MOD($J2041,ROWS(tblConsorcios[Produto]))+1),"")</f>
        <v>200</v>
      </c>
      <c r="O2041" s="20" cm="1">
        <f t="array" ref="O2041">IFERROR(INDEX(tblConsorcios[Parcela Mensal (R$)],MOD($J2041,ROWS(tblConsorcios[Produto]))+1),"")</f>
        <v>2726.2</v>
      </c>
      <c r="P2041" s="20" t="str" cm="1">
        <f t="array" ref="P2041">IFERROR(INDEX(tblClientes[Dividendo Mensal (R$)],INT($J2041/ROWS(tblConsorcios[Produto]))+1),"")</f>
        <v/>
      </c>
      <c r="Q2041" s="20" t="str">
        <f t="shared" si="94"/>
        <v/>
      </c>
      <c r="R2041">
        <f t="shared" si="95"/>
        <v>0</v>
      </c>
    </row>
    <row r="2042" spans="10:18" x14ac:dyDescent="0.2">
      <c r="J2042">
        <f t="shared" si="93"/>
        <v>2040</v>
      </c>
      <c r="K2042" t="str" cm="1">
        <f t="array" ref="K2042">IFERROR(INDEX(tblClientes[Cliente],INT($J2042/ROWS(tblConsorcios[Produto]))+1),"")</f>
        <v/>
      </c>
      <c r="L2042" t="str" cm="1">
        <f t="array" ref="L2042">IFERROR(INDEX(tblConsorcios[Produto],MOD($J2042,ROWS(tblConsorcios[Produto]))+1),"")</f>
        <v>Imóvel IE400 – 240m</v>
      </c>
      <c r="M2042" s="20" cm="1">
        <f t="array" ref="M2042">IFERROR(INDEX(tblConsorcios[Valor da Carta (R$)],MOD($J2042,ROWS(tblConsorcios[Produto]))+1),"")</f>
        <v>400000</v>
      </c>
      <c r="N2042" s="2" cm="1">
        <f t="array" ref="N2042">IFERROR(INDEX(tblConsorcios[Prazo (meses)],MOD($J2042,ROWS(tblConsorcios[Produto]))+1),"")</f>
        <v>240</v>
      </c>
      <c r="O2042" s="20" cm="1">
        <f t="array" ref="O2042">IFERROR(INDEX(tblConsorcios[Parcela Mensal (R$)],MOD($J2042,ROWS(tblConsorcios[Produto]))+1),"")</f>
        <v>2146.67</v>
      </c>
      <c r="P2042" s="20" t="str" cm="1">
        <f t="array" ref="P2042">IFERROR(INDEX(tblClientes[Dividendo Mensal (R$)],INT($J2042/ROWS(tblConsorcios[Produto]))+1),"")</f>
        <v/>
      </c>
      <c r="Q2042" s="20" t="str">
        <f t="shared" si="94"/>
        <v/>
      </c>
      <c r="R2042">
        <f t="shared" si="95"/>
        <v>0</v>
      </c>
    </row>
    <row r="2043" spans="10:18" x14ac:dyDescent="0.2">
      <c r="J2043">
        <f t="shared" si="93"/>
        <v>2041</v>
      </c>
      <c r="K2043" t="str" cm="1">
        <f t="array" ref="K2043">IFERROR(INDEX(tblClientes[Cliente],INT($J2043/ROWS(tblConsorcios[Produto]))+1),"")</f>
        <v/>
      </c>
      <c r="L2043" t="str" cm="1">
        <f t="array" ref="L2043">IFERROR(INDEX(tblConsorcios[Produto],MOD($J2043,ROWS(tblConsorcios[Produto]))+1),"")</f>
        <v>Imóvel IE400 – 220m</v>
      </c>
      <c r="M2043" s="20" cm="1">
        <f t="array" ref="M2043">IFERROR(INDEX(tblConsorcios[Valor da Carta (R$)],MOD($J2043,ROWS(tblConsorcios[Produto]))+1),"")</f>
        <v>400000</v>
      </c>
      <c r="N2043" s="2" cm="1">
        <f t="array" ref="N2043">IFERROR(INDEX(tblConsorcios[Prazo (meses)],MOD($J2043,ROWS(tblConsorcios[Produto]))+1),"")</f>
        <v>220</v>
      </c>
      <c r="O2043" s="20" cm="1">
        <f t="array" ref="O2043">IFERROR(INDEX(tblConsorcios[Parcela Mensal (R$)],MOD($J2043,ROWS(tblConsorcios[Produto]))+1),"")</f>
        <v>2323.64</v>
      </c>
      <c r="P2043" s="20" t="str" cm="1">
        <f t="array" ref="P2043">IFERROR(INDEX(tblClientes[Dividendo Mensal (R$)],INT($J2043/ROWS(tblConsorcios[Produto]))+1),"")</f>
        <v/>
      </c>
      <c r="Q2043" s="20" t="str">
        <f t="shared" si="94"/>
        <v/>
      </c>
      <c r="R2043">
        <f t="shared" si="95"/>
        <v>0</v>
      </c>
    </row>
    <row r="2044" spans="10:18" x14ac:dyDescent="0.2">
      <c r="J2044">
        <f t="shared" si="93"/>
        <v>2042</v>
      </c>
      <c r="K2044" t="str" cm="1">
        <f t="array" ref="K2044">IFERROR(INDEX(tblClientes[Cliente],INT($J2044/ROWS(tblConsorcios[Produto]))+1),"")</f>
        <v/>
      </c>
      <c r="L2044" t="str" cm="1">
        <f t="array" ref="L2044">IFERROR(INDEX(tblConsorcios[Produto],MOD($J2044,ROWS(tblConsorcios[Produto]))+1),"")</f>
        <v>Imóvel IE400 – 200m</v>
      </c>
      <c r="M2044" s="20" cm="1">
        <f t="array" ref="M2044">IFERROR(INDEX(tblConsorcios[Valor da Carta (R$)],MOD($J2044,ROWS(tblConsorcios[Produto]))+1),"")</f>
        <v>400000</v>
      </c>
      <c r="N2044" s="2" cm="1">
        <f t="array" ref="N2044">IFERROR(INDEX(tblConsorcios[Prazo (meses)],MOD($J2044,ROWS(tblConsorcios[Produto]))+1),"")</f>
        <v>200</v>
      </c>
      <c r="O2044" s="20" cm="1">
        <f t="array" ref="O2044">IFERROR(INDEX(tblConsorcios[Parcela Mensal (R$)],MOD($J2044,ROWS(tblConsorcios[Produto]))+1),"")</f>
        <v>2536</v>
      </c>
      <c r="P2044" s="20" t="str" cm="1">
        <f t="array" ref="P2044">IFERROR(INDEX(tblClientes[Dividendo Mensal (R$)],INT($J2044/ROWS(tblConsorcios[Produto]))+1),"")</f>
        <v/>
      </c>
      <c r="Q2044" s="20" t="str">
        <f t="shared" si="94"/>
        <v/>
      </c>
      <c r="R2044">
        <f t="shared" si="95"/>
        <v>0</v>
      </c>
    </row>
    <row r="2045" spans="10:18" x14ac:dyDescent="0.2">
      <c r="J2045">
        <f t="shared" si="93"/>
        <v>2043</v>
      </c>
      <c r="K2045" t="str" cm="1">
        <f t="array" ref="K2045">IFERROR(INDEX(tblClientes[Cliente],INT($J2045/ROWS(tblConsorcios[Produto]))+1),"")</f>
        <v/>
      </c>
      <c r="L2045" t="str" cm="1">
        <f t="array" ref="L2045">IFERROR(INDEX(tblConsorcios[Produto],MOD($J2045,ROWS(tblConsorcios[Produto]))+1),"")</f>
        <v>Imóvel IE380 – 240m</v>
      </c>
      <c r="M2045" s="20" cm="1">
        <f t="array" ref="M2045">IFERROR(INDEX(tblConsorcios[Valor da Carta (R$)],MOD($J2045,ROWS(tblConsorcios[Produto]))+1),"")</f>
        <v>380000</v>
      </c>
      <c r="N2045" s="2" cm="1">
        <f t="array" ref="N2045">IFERROR(INDEX(tblConsorcios[Prazo (meses)],MOD($J2045,ROWS(tblConsorcios[Produto]))+1),"")</f>
        <v>240</v>
      </c>
      <c r="O2045" s="20" cm="1">
        <f t="array" ref="O2045">IFERROR(INDEX(tblConsorcios[Parcela Mensal (R$)],MOD($J2045,ROWS(tblConsorcios[Produto]))+1),"")</f>
        <v>2039.33</v>
      </c>
      <c r="P2045" s="20" t="str" cm="1">
        <f t="array" ref="P2045">IFERROR(INDEX(tblClientes[Dividendo Mensal (R$)],INT($J2045/ROWS(tblConsorcios[Produto]))+1),"")</f>
        <v/>
      </c>
      <c r="Q2045" s="20" t="str">
        <f t="shared" si="94"/>
        <v/>
      </c>
      <c r="R2045">
        <f t="shared" si="95"/>
        <v>0</v>
      </c>
    </row>
    <row r="2046" spans="10:18" x14ac:dyDescent="0.2">
      <c r="J2046">
        <f t="shared" si="93"/>
        <v>2044</v>
      </c>
      <c r="K2046" t="str" cm="1">
        <f t="array" ref="K2046">IFERROR(INDEX(tblClientes[Cliente],INT($J2046/ROWS(tblConsorcios[Produto]))+1),"")</f>
        <v/>
      </c>
      <c r="L2046" t="str" cm="1">
        <f t="array" ref="L2046">IFERROR(INDEX(tblConsorcios[Produto],MOD($J2046,ROWS(tblConsorcios[Produto]))+1),"")</f>
        <v>Imóvel IE380 – 220m</v>
      </c>
      <c r="M2046" s="20" cm="1">
        <f t="array" ref="M2046">IFERROR(INDEX(tblConsorcios[Valor da Carta (R$)],MOD($J2046,ROWS(tblConsorcios[Produto]))+1),"")</f>
        <v>380000</v>
      </c>
      <c r="N2046" s="2" cm="1">
        <f t="array" ref="N2046">IFERROR(INDEX(tblConsorcios[Prazo (meses)],MOD($J2046,ROWS(tblConsorcios[Produto]))+1),"")</f>
        <v>220</v>
      </c>
      <c r="O2046" s="20" cm="1">
        <f t="array" ref="O2046">IFERROR(INDEX(tblConsorcios[Parcela Mensal (R$)],MOD($J2046,ROWS(tblConsorcios[Produto]))+1),"")</f>
        <v>2207.4499999999998</v>
      </c>
      <c r="P2046" s="20" t="str" cm="1">
        <f t="array" ref="P2046">IFERROR(INDEX(tblClientes[Dividendo Mensal (R$)],INT($J2046/ROWS(tblConsorcios[Produto]))+1),"")</f>
        <v/>
      </c>
      <c r="Q2046" s="20" t="str">
        <f t="shared" si="94"/>
        <v/>
      </c>
      <c r="R2046">
        <f t="shared" si="95"/>
        <v>0</v>
      </c>
    </row>
    <row r="2047" spans="10:18" x14ac:dyDescent="0.2">
      <c r="J2047">
        <f t="shared" si="93"/>
        <v>2045</v>
      </c>
      <c r="K2047" t="str" cm="1">
        <f t="array" ref="K2047">IFERROR(INDEX(tblClientes[Cliente],INT($J2047/ROWS(tblConsorcios[Produto]))+1),"")</f>
        <v/>
      </c>
      <c r="L2047" t="str" cm="1">
        <f t="array" ref="L2047">IFERROR(INDEX(tblConsorcios[Produto],MOD($J2047,ROWS(tblConsorcios[Produto]))+1),"")</f>
        <v>Imóvel IE380 – 200m</v>
      </c>
      <c r="M2047" s="20" cm="1">
        <f t="array" ref="M2047">IFERROR(INDEX(tblConsorcios[Valor da Carta (R$)],MOD($J2047,ROWS(tblConsorcios[Produto]))+1),"")</f>
        <v>380000</v>
      </c>
      <c r="N2047" s="2" cm="1">
        <f t="array" ref="N2047">IFERROR(INDEX(tblConsorcios[Prazo (meses)],MOD($J2047,ROWS(tblConsorcios[Produto]))+1),"")</f>
        <v>200</v>
      </c>
      <c r="O2047" s="20" cm="1">
        <f t="array" ref="O2047">IFERROR(INDEX(tblConsorcios[Parcela Mensal (R$)],MOD($J2047,ROWS(tblConsorcios[Produto]))+1),"")</f>
        <v>2409.1999999999998</v>
      </c>
      <c r="P2047" s="20" t="str" cm="1">
        <f t="array" ref="P2047">IFERROR(INDEX(tblClientes[Dividendo Mensal (R$)],INT($J2047/ROWS(tblConsorcios[Produto]))+1),"")</f>
        <v/>
      </c>
      <c r="Q2047" s="20" t="str">
        <f t="shared" si="94"/>
        <v/>
      </c>
      <c r="R2047">
        <f t="shared" si="95"/>
        <v>0</v>
      </c>
    </row>
    <row r="2048" spans="10:18" x14ac:dyDescent="0.2">
      <c r="J2048">
        <f t="shared" si="93"/>
        <v>2046</v>
      </c>
      <c r="K2048" t="str" cm="1">
        <f t="array" ref="K2048">IFERROR(INDEX(tblClientes[Cliente],INT($J2048/ROWS(tblConsorcios[Produto]))+1),"")</f>
        <v/>
      </c>
      <c r="L2048" t="str" cm="1">
        <f t="array" ref="L2048">IFERROR(INDEX(tblConsorcios[Produto],MOD($J2048,ROWS(tblConsorcios[Produto]))+1),"")</f>
        <v>Imóvel IE350 – 240m</v>
      </c>
      <c r="M2048" s="20" cm="1">
        <f t="array" ref="M2048">IFERROR(INDEX(tblConsorcios[Valor da Carta (R$)],MOD($J2048,ROWS(tblConsorcios[Produto]))+1),"")</f>
        <v>350000</v>
      </c>
      <c r="N2048" s="2" cm="1">
        <f t="array" ref="N2048">IFERROR(INDEX(tblConsorcios[Prazo (meses)],MOD($J2048,ROWS(tblConsorcios[Produto]))+1),"")</f>
        <v>240</v>
      </c>
      <c r="O2048" s="20" cm="1">
        <f t="array" ref="O2048">IFERROR(INDEX(tblConsorcios[Parcela Mensal (R$)],MOD($J2048,ROWS(tblConsorcios[Produto]))+1),"")</f>
        <v>1878.33</v>
      </c>
      <c r="P2048" s="20" t="str" cm="1">
        <f t="array" ref="P2048">IFERROR(INDEX(tblClientes[Dividendo Mensal (R$)],INT($J2048/ROWS(tblConsorcios[Produto]))+1),"")</f>
        <v/>
      </c>
      <c r="Q2048" s="20" t="str">
        <f t="shared" si="94"/>
        <v/>
      </c>
      <c r="R2048">
        <f t="shared" si="95"/>
        <v>0</v>
      </c>
    </row>
    <row r="2049" spans="10:18" x14ac:dyDescent="0.2">
      <c r="J2049">
        <f t="shared" si="93"/>
        <v>2047</v>
      </c>
      <c r="K2049" t="str" cm="1">
        <f t="array" ref="K2049">IFERROR(INDEX(tblClientes[Cliente],INT($J2049/ROWS(tblConsorcios[Produto]))+1),"")</f>
        <v/>
      </c>
      <c r="L2049" t="str" cm="1">
        <f t="array" ref="L2049">IFERROR(INDEX(tblConsorcios[Produto],MOD($J2049,ROWS(tblConsorcios[Produto]))+1),"")</f>
        <v>Imóvel IE350 – 220m</v>
      </c>
      <c r="M2049" s="20" cm="1">
        <f t="array" ref="M2049">IFERROR(INDEX(tblConsorcios[Valor da Carta (R$)],MOD($J2049,ROWS(tblConsorcios[Produto]))+1),"")</f>
        <v>350000</v>
      </c>
      <c r="N2049" s="2" cm="1">
        <f t="array" ref="N2049">IFERROR(INDEX(tblConsorcios[Prazo (meses)],MOD($J2049,ROWS(tblConsorcios[Produto]))+1),"")</f>
        <v>220</v>
      </c>
      <c r="O2049" s="20" cm="1">
        <f t="array" ref="O2049">IFERROR(INDEX(tblConsorcios[Parcela Mensal (R$)],MOD($J2049,ROWS(tblConsorcios[Produto]))+1),"")</f>
        <v>2033.18</v>
      </c>
      <c r="P2049" s="20" t="str" cm="1">
        <f t="array" ref="P2049">IFERROR(INDEX(tblClientes[Dividendo Mensal (R$)],INT($J2049/ROWS(tblConsorcios[Produto]))+1),"")</f>
        <v/>
      </c>
      <c r="Q2049" s="20" t="str">
        <f t="shared" si="94"/>
        <v/>
      </c>
      <c r="R2049">
        <f t="shared" si="95"/>
        <v>0</v>
      </c>
    </row>
    <row r="2050" spans="10:18" x14ac:dyDescent="0.2">
      <c r="J2050">
        <f t="shared" si="93"/>
        <v>2048</v>
      </c>
      <c r="K2050" t="str" cm="1">
        <f t="array" ref="K2050">IFERROR(INDEX(tblClientes[Cliente],INT($J2050/ROWS(tblConsorcios[Produto]))+1),"")</f>
        <v/>
      </c>
      <c r="L2050" t="str" cm="1">
        <f t="array" ref="L2050">IFERROR(INDEX(tblConsorcios[Produto],MOD($J2050,ROWS(tblConsorcios[Produto]))+1),"")</f>
        <v>Imóvel IE350 – 200m</v>
      </c>
      <c r="M2050" s="20" cm="1">
        <f t="array" ref="M2050">IFERROR(INDEX(tblConsorcios[Valor da Carta (R$)],MOD($J2050,ROWS(tblConsorcios[Produto]))+1),"")</f>
        <v>350000</v>
      </c>
      <c r="N2050" s="2" cm="1">
        <f t="array" ref="N2050">IFERROR(INDEX(tblConsorcios[Prazo (meses)],MOD($J2050,ROWS(tblConsorcios[Produto]))+1),"")</f>
        <v>200</v>
      </c>
      <c r="O2050" s="20" cm="1">
        <f t="array" ref="O2050">IFERROR(INDEX(tblConsorcios[Parcela Mensal (R$)],MOD($J2050,ROWS(tblConsorcios[Produto]))+1),"")</f>
        <v>2219</v>
      </c>
      <c r="P2050" s="20" t="str" cm="1">
        <f t="array" ref="P2050">IFERROR(INDEX(tblClientes[Dividendo Mensal (R$)],INT($J2050/ROWS(tblConsorcios[Produto]))+1),"")</f>
        <v/>
      </c>
      <c r="Q2050" s="20" t="str">
        <f t="shared" si="94"/>
        <v/>
      </c>
      <c r="R2050">
        <f t="shared" si="95"/>
        <v>0</v>
      </c>
    </row>
    <row r="2051" spans="10:18" x14ac:dyDescent="0.2">
      <c r="J2051">
        <f t="shared" ref="J2051:J2114" si="96">ROW()-2</f>
        <v>2049</v>
      </c>
      <c r="K2051" t="str" cm="1">
        <f t="array" ref="K2051">IFERROR(INDEX(tblClientes[Cliente],INT($J2051/ROWS(tblConsorcios[Produto]))+1),"")</f>
        <v/>
      </c>
      <c r="L2051" t="str" cm="1">
        <f t="array" ref="L2051">IFERROR(INDEX(tblConsorcios[Produto],MOD($J2051,ROWS(tblConsorcios[Produto]))+1),"")</f>
        <v>Imóvel IE330 – 240m</v>
      </c>
      <c r="M2051" s="20" cm="1">
        <f t="array" ref="M2051">IFERROR(INDEX(tblConsorcios[Valor da Carta (R$)],MOD($J2051,ROWS(tblConsorcios[Produto]))+1),"")</f>
        <v>330000</v>
      </c>
      <c r="N2051" s="2" cm="1">
        <f t="array" ref="N2051">IFERROR(INDEX(tblConsorcios[Prazo (meses)],MOD($J2051,ROWS(tblConsorcios[Produto]))+1),"")</f>
        <v>240</v>
      </c>
      <c r="O2051" s="20" cm="1">
        <f t="array" ref="O2051">IFERROR(INDEX(tblConsorcios[Parcela Mensal (R$)],MOD($J2051,ROWS(tblConsorcios[Produto]))+1),"")</f>
        <v>1771</v>
      </c>
      <c r="P2051" s="20" t="str" cm="1">
        <f t="array" ref="P2051">IFERROR(INDEX(tblClientes[Dividendo Mensal (R$)],INT($J2051/ROWS(tblConsorcios[Produto]))+1),"")</f>
        <v/>
      </c>
      <c r="Q2051" s="20" t="str">
        <f t="shared" ref="Q2051:Q2114" si="97">IF(AND(ISNUMBER(O2051),ISNUMBER(P2051)),P2051-O2051,"")</f>
        <v/>
      </c>
      <c r="R2051">
        <f t="shared" ref="R2051:R2114" si="98">IF(AND(ISNUMBER(O2051),ISNUMBER(P2051),O2051&lt;=P2051),1,0)</f>
        <v>0</v>
      </c>
    </row>
    <row r="2052" spans="10:18" x14ac:dyDescent="0.2">
      <c r="J2052">
        <f t="shared" si="96"/>
        <v>2050</v>
      </c>
      <c r="K2052" t="str" cm="1">
        <f t="array" ref="K2052">IFERROR(INDEX(tblClientes[Cliente],INT($J2052/ROWS(tblConsorcios[Produto]))+1),"")</f>
        <v/>
      </c>
      <c r="L2052" t="str" cm="1">
        <f t="array" ref="L2052">IFERROR(INDEX(tblConsorcios[Produto],MOD($J2052,ROWS(tblConsorcios[Produto]))+1),"")</f>
        <v>Imóvel IE330 – 220m</v>
      </c>
      <c r="M2052" s="20" cm="1">
        <f t="array" ref="M2052">IFERROR(INDEX(tblConsorcios[Valor da Carta (R$)],MOD($J2052,ROWS(tblConsorcios[Produto]))+1),"")</f>
        <v>330000</v>
      </c>
      <c r="N2052" s="2" cm="1">
        <f t="array" ref="N2052">IFERROR(INDEX(tblConsorcios[Prazo (meses)],MOD($J2052,ROWS(tblConsorcios[Produto]))+1),"")</f>
        <v>220</v>
      </c>
      <c r="O2052" s="20" cm="1">
        <f t="array" ref="O2052">IFERROR(INDEX(tblConsorcios[Parcela Mensal (R$)],MOD($J2052,ROWS(tblConsorcios[Produto]))+1),"")</f>
        <v>1917</v>
      </c>
      <c r="P2052" s="20" t="str" cm="1">
        <f t="array" ref="P2052">IFERROR(INDEX(tblClientes[Dividendo Mensal (R$)],INT($J2052/ROWS(tblConsorcios[Produto]))+1),"")</f>
        <v/>
      </c>
      <c r="Q2052" s="20" t="str">
        <f t="shared" si="97"/>
        <v/>
      </c>
      <c r="R2052">
        <f t="shared" si="98"/>
        <v>0</v>
      </c>
    </row>
    <row r="2053" spans="10:18" x14ac:dyDescent="0.2">
      <c r="J2053">
        <f t="shared" si="96"/>
        <v>2051</v>
      </c>
      <c r="K2053" t="str" cm="1">
        <f t="array" ref="K2053">IFERROR(INDEX(tblClientes[Cliente],INT($J2053/ROWS(tblConsorcios[Produto]))+1),"")</f>
        <v/>
      </c>
      <c r="L2053" t="str" cm="1">
        <f t="array" ref="L2053">IFERROR(INDEX(tblConsorcios[Produto],MOD($J2053,ROWS(tblConsorcios[Produto]))+1),"")</f>
        <v>Imóvel IE330 – 200m</v>
      </c>
      <c r="M2053" s="20" cm="1">
        <f t="array" ref="M2053">IFERROR(INDEX(tblConsorcios[Valor da Carta (R$)],MOD($J2053,ROWS(tblConsorcios[Produto]))+1),"")</f>
        <v>330000</v>
      </c>
      <c r="N2053" s="2" cm="1">
        <f t="array" ref="N2053">IFERROR(INDEX(tblConsorcios[Prazo (meses)],MOD($J2053,ROWS(tblConsorcios[Produto]))+1),"")</f>
        <v>200</v>
      </c>
      <c r="O2053" s="20" cm="1">
        <f t="array" ref="O2053">IFERROR(INDEX(tblConsorcios[Parcela Mensal (R$)],MOD($J2053,ROWS(tblConsorcios[Produto]))+1),"")</f>
        <v>2092.1999999999998</v>
      </c>
      <c r="P2053" s="20" t="str" cm="1">
        <f t="array" ref="P2053">IFERROR(INDEX(tblClientes[Dividendo Mensal (R$)],INT($J2053/ROWS(tblConsorcios[Produto]))+1),"")</f>
        <v/>
      </c>
      <c r="Q2053" s="20" t="str">
        <f t="shared" si="97"/>
        <v/>
      </c>
      <c r="R2053">
        <f t="shared" si="98"/>
        <v>0</v>
      </c>
    </row>
    <row r="2054" spans="10:18" x14ac:dyDescent="0.2">
      <c r="J2054">
        <f t="shared" si="96"/>
        <v>2052</v>
      </c>
      <c r="K2054" t="str" cm="1">
        <f t="array" ref="K2054">IFERROR(INDEX(tblClientes[Cliente],INT($J2054/ROWS(tblConsorcios[Produto]))+1),"")</f>
        <v/>
      </c>
      <c r="L2054" t="str" cm="1">
        <f t="array" ref="L2054">IFERROR(INDEX(tblConsorcios[Produto],MOD($J2054,ROWS(tblConsorcios[Produto]))+1),"")</f>
        <v>Imóvel IE300 – 240m</v>
      </c>
      <c r="M2054" s="20" cm="1">
        <f t="array" ref="M2054">IFERROR(INDEX(tblConsorcios[Valor da Carta (R$)],MOD($J2054,ROWS(tblConsorcios[Produto]))+1),"")</f>
        <v>300000</v>
      </c>
      <c r="N2054" s="2" cm="1">
        <f t="array" ref="N2054">IFERROR(INDEX(tblConsorcios[Prazo (meses)],MOD($J2054,ROWS(tblConsorcios[Produto]))+1),"")</f>
        <v>240</v>
      </c>
      <c r="O2054" s="20" cm="1">
        <f t="array" ref="O2054">IFERROR(INDEX(tblConsorcios[Parcela Mensal (R$)],MOD($J2054,ROWS(tblConsorcios[Produto]))+1),"")</f>
        <v>1610</v>
      </c>
      <c r="P2054" s="20" t="str" cm="1">
        <f t="array" ref="P2054">IFERROR(INDEX(tblClientes[Dividendo Mensal (R$)],INT($J2054/ROWS(tblConsorcios[Produto]))+1),"")</f>
        <v/>
      </c>
      <c r="Q2054" s="20" t="str">
        <f t="shared" si="97"/>
        <v/>
      </c>
      <c r="R2054">
        <f t="shared" si="98"/>
        <v>0</v>
      </c>
    </row>
    <row r="2055" spans="10:18" x14ac:dyDescent="0.2">
      <c r="J2055">
        <f t="shared" si="96"/>
        <v>2053</v>
      </c>
      <c r="K2055" t="str" cm="1">
        <f t="array" ref="K2055">IFERROR(INDEX(tblClientes[Cliente],INT($J2055/ROWS(tblConsorcios[Produto]))+1),"")</f>
        <v/>
      </c>
      <c r="L2055" t="str" cm="1">
        <f t="array" ref="L2055">IFERROR(INDEX(tblConsorcios[Produto],MOD($J2055,ROWS(tblConsorcios[Produto]))+1),"")</f>
        <v>Imóvel IE300 – 220m</v>
      </c>
      <c r="M2055" s="20" cm="1">
        <f t="array" ref="M2055">IFERROR(INDEX(tblConsorcios[Valor da Carta (R$)],MOD($J2055,ROWS(tblConsorcios[Produto]))+1),"")</f>
        <v>300000</v>
      </c>
      <c r="N2055" s="2" cm="1">
        <f t="array" ref="N2055">IFERROR(INDEX(tblConsorcios[Prazo (meses)],MOD($J2055,ROWS(tblConsorcios[Produto]))+1),"")</f>
        <v>220</v>
      </c>
      <c r="O2055" s="20" cm="1">
        <f t="array" ref="O2055">IFERROR(INDEX(tblConsorcios[Parcela Mensal (R$)],MOD($J2055,ROWS(tblConsorcios[Produto]))+1),"")</f>
        <v>1742.73</v>
      </c>
      <c r="P2055" s="20" t="str" cm="1">
        <f t="array" ref="P2055">IFERROR(INDEX(tblClientes[Dividendo Mensal (R$)],INT($J2055/ROWS(tblConsorcios[Produto]))+1),"")</f>
        <v/>
      </c>
      <c r="Q2055" s="20" t="str">
        <f t="shared" si="97"/>
        <v/>
      </c>
      <c r="R2055">
        <f t="shared" si="98"/>
        <v>0</v>
      </c>
    </row>
    <row r="2056" spans="10:18" x14ac:dyDescent="0.2">
      <c r="J2056">
        <f t="shared" si="96"/>
        <v>2054</v>
      </c>
      <c r="K2056" t="str" cm="1">
        <f t="array" ref="K2056">IFERROR(INDEX(tblClientes[Cliente],INT($J2056/ROWS(tblConsorcios[Produto]))+1),"")</f>
        <v/>
      </c>
      <c r="L2056" t="str" cm="1">
        <f t="array" ref="L2056">IFERROR(INDEX(tblConsorcios[Produto],MOD($J2056,ROWS(tblConsorcios[Produto]))+1),"")</f>
        <v>Imóvel IE300 – 200m</v>
      </c>
      <c r="M2056" s="20" cm="1">
        <f t="array" ref="M2056">IFERROR(INDEX(tblConsorcios[Valor da Carta (R$)],MOD($J2056,ROWS(tblConsorcios[Produto]))+1),"")</f>
        <v>300000</v>
      </c>
      <c r="N2056" s="2" cm="1">
        <f t="array" ref="N2056">IFERROR(INDEX(tblConsorcios[Prazo (meses)],MOD($J2056,ROWS(tblConsorcios[Produto]))+1),"")</f>
        <v>200</v>
      </c>
      <c r="O2056" s="20" cm="1">
        <f t="array" ref="O2056">IFERROR(INDEX(tblConsorcios[Parcela Mensal (R$)],MOD($J2056,ROWS(tblConsorcios[Produto]))+1),"")</f>
        <v>1902</v>
      </c>
      <c r="P2056" s="20" t="str" cm="1">
        <f t="array" ref="P2056">IFERROR(INDEX(tblClientes[Dividendo Mensal (R$)],INT($J2056/ROWS(tblConsorcios[Produto]))+1),"")</f>
        <v/>
      </c>
      <c r="Q2056" s="20" t="str">
        <f t="shared" si="97"/>
        <v/>
      </c>
      <c r="R2056">
        <f t="shared" si="98"/>
        <v>0</v>
      </c>
    </row>
    <row r="2057" spans="10:18" x14ac:dyDescent="0.2">
      <c r="J2057">
        <f t="shared" si="96"/>
        <v>2055</v>
      </c>
      <c r="K2057" t="str" cm="1">
        <f t="array" ref="K2057">IFERROR(INDEX(tblClientes[Cliente],INT($J2057/ROWS(tblConsorcios[Produto]))+1),"")</f>
        <v/>
      </c>
      <c r="L2057" t="str" cm="1">
        <f t="array" ref="L2057">IFERROR(INDEX(tblConsorcios[Produto],MOD($J2057,ROWS(tblConsorcios[Produto]))+1),"")</f>
        <v>Imóvel IE240 – 240m</v>
      </c>
      <c r="M2057" s="20" cm="1">
        <f t="array" ref="M2057">IFERROR(INDEX(tblConsorcios[Valor da Carta (R$)],MOD($J2057,ROWS(tblConsorcios[Produto]))+1),"")</f>
        <v>240000</v>
      </c>
      <c r="N2057" s="2" cm="1">
        <f t="array" ref="N2057">IFERROR(INDEX(tblConsorcios[Prazo (meses)],MOD($J2057,ROWS(tblConsorcios[Produto]))+1),"")</f>
        <v>240</v>
      </c>
      <c r="O2057" s="20" cm="1">
        <f t="array" ref="O2057">IFERROR(INDEX(tblConsorcios[Parcela Mensal (R$)],MOD($J2057,ROWS(tblConsorcios[Produto]))+1),"")</f>
        <v>1288</v>
      </c>
      <c r="P2057" s="20" t="str" cm="1">
        <f t="array" ref="P2057">IFERROR(INDEX(tblClientes[Dividendo Mensal (R$)],INT($J2057/ROWS(tblConsorcios[Produto]))+1),"")</f>
        <v/>
      </c>
      <c r="Q2057" s="20" t="str">
        <f t="shared" si="97"/>
        <v/>
      </c>
      <c r="R2057">
        <f t="shared" si="98"/>
        <v>0</v>
      </c>
    </row>
    <row r="2058" spans="10:18" x14ac:dyDescent="0.2">
      <c r="J2058">
        <f t="shared" si="96"/>
        <v>2056</v>
      </c>
      <c r="K2058" t="str" cm="1">
        <f t="array" ref="K2058">IFERROR(INDEX(tblClientes[Cliente],INT($J2058/ROWS(tblConsorcios[Produto]))+1),"")</f>
        <v/>
      </c>
      <c r="L2058" t="str" cm="1">
        <f t="array" ref="L2058">IFERROR(INDEX(tblConsorcios[Produto],MOD($J2058,ROWS(tblConsorcios[Produto]))+1),"")</f>
        <v>Imóvel IE240 – 220m</v>
      </c>
      <c r="M2058" s="20" cm="1">
        <f t="array" ref="M2058">IFERROR(INDEX(tblConsorcios[Valor da Carta (R$)],MOD($J2058,ROWS(tblConsorcios[Produto]))+1),"")</f>
        <v>240000</v>
      </c>
      <c r="N2058" s="2" cm="1">
        <f t="array" ref="N2058">IFERROR(INDEX(tblConsorcios[Prazo (meses)],MOD($J2058,ROWS(tblConsorcios[Produto]))+1),"")</f>
        <v>220</v>
      </c>
      <c r="O2058" s="20" cm="1">
        <f t="array" ref="O2058">IFERROR(INDEX(tblConsorcios[Parcela Mensal (R$)],MOD($J2058,ROWS(tblConsorcios[Produto]))+1),"")</f>
        <v>1394.18</v>
      </c>
      <c r="P2058" s="20" t="str" cm="1">
        <f t="array" ref="P2058">IFERROR(INDEX(tblClientes[Dividendo Mensal (R$)],INT($J2058/ROWS(tblConsorcios[Produto]))+1),"")</f>
        <v/>
      </c>
      <c r="Q2058" s="20" t="str">
        <f t="shared" si="97"/>
        <v/>
      </c>
      <c r="R2058">
        <f t="shared" si="98"/>
        <v>0</v>
      </c>
    </row>
    <row r="2059" spans="10:18" x14ac:dyDescent="0.2">
      <c r="J2059">
        <f t="shared" si="96"/>
        <v>2057</v>
      </c>
      <c r="K2059" t="str" cm="1">
        <f t="array" ref="K2059">IFERROR(INDEX(tblClientes[Cliente],INT($J2059/ROWS(tblConsorcios[Produto]))+1),"")</f>
        <v/>
      </c>
      <c r="L2059" t="str" cm="1">
        <f t="array" ref="L2059">IFERROR(INDEX(tblConsorcios[Produto],MOD($J2059,ROWS(tblConsorcios[Produto]))+1),"")</f>
        <v>Imóvel IE240 – 200m</v>
      </c>
      <c r="M2059" s="20" cm="1">
        <f t="array" ref="M2059">IFERROR(INDEX(tblConsorcios[Valor da Carta (R$)],MOD($J2059,ROWS(tblConsorcios[Produto]))+1),"")</f>
        <v>240000</v>
      </c>
      <c r="N2059" s="2" cm="1">
        <f t="array" ref="N2059">IFERROR(INDEX(tblConsorcios[Prazo (meses)],MOD($J2059,ROWS(tblConsorcios[Produto]))+1),"")</f>
        <v>200</v>
      </c>
      <c r="O2059" s="20" cm="1">
        <f t="array" ref="O2059">IFERROR(INDEX(tblConsorcios[Parcela Mensal (R$)],MOD($J2059,ROWS(tblConsorcios[Produto]))+1),"")</f>
        <v>1521.6</v>
      </c>
      <c r="P2059" s="20" t="str" cm="1">
        <f t="array" ref="P2059">IFERROR(INDEX(tblClientes[Dividendo Mensal (R$)],INT($J2059/ROWS(tblConsorcios[Produto]))+1),"")</f>
        <v/>
      </c>
      <c r="Q2059" s="20" t="str">
        <f t="shared" si="97"/>
        <v/>
      </c>
      <c r="R2059">
        <f t="shared" si="98"/>
        <v>0</v>
      </c>
    </row>
    <row r="2060" spans="10:18" x14ac:dyDescent="0.2">
      <c r="J2060">
        <f t="shared" si="96"/>
        <v>2058</v>
      </c>
      <c r="K2060" t="str" cm="1">
        <f t="array" ref="K2060">IFERROR(INDEX(tblClientes[Cliente],INT($J2060/ROWS(tblConsorcios[Produto]))+1),"")</f>
        <v/>
      </c>
      <c r="L2060" t="str" cm="1">
        <f t="array" ref="L2060">IFERROR(INDEX(tblConsorcios[Produto],MOD($J2060,ROWS(tblConsorcios[Produto]))+1),"")</f>
        <v>Imóvel IE230 – 240m</v>
      </c>
      <c r="M2060" s="20" cm="1">
        <f t="array" ref="M2060">IFERROR(INDEX(tblConsorcios[Valor da Carta (R$)],MOD($J2060,ROWS(tblConsorcios[Produto]))+1),"")</f>
        <v>230000</v>
      </c>
      <c r="N2060" s="2" cm="1">
        <f t="array" ref="N2060">IFERROR(INDEX(tblConsorcios[Prazo (meses)],MOD($J2060,ROWS(tblConsorcios[Produto]))+1),"")</f>
        <v>240</v>
      </c>
      <c r="O2060" s="20" cm="1">
        <f t="array" ref="O2060">IFERROR(INDEX(tblConsorcios[Parcela Mensal (R$)],MOD($J2060,ROWS(tblConsorcios[Produto]))+1),"")</f>
        <v>1234.33</v>
      </c>
      <c r="P2060" s="20" t="str" cm="1">
        <f t="array" ref="P2060">IFERROR(INDEX(tblClientes[Dividendo Mensal (R$)],INT($J2060/ROWS(tblConsorcios[Produto]))+1),"")</f>
        <v/>
      </c>
      <c r="Q2060" s="20" t="str">
        <f t="shared" si="97"/>
        <v/>
      </c>
      <c r="R2060">
        <f t="shared" si="98"/>
        <v>0</v>
      </c>
    </row>
    <row r="2061" spans="10:18" x14ac:dyDescent="0.2">
      <c r="J2061">
        <f t="shared" si="96"/>
        <v>2059</v>
      </c>
      <c r="K2061" t="str" cm="1">
        <f t="array" ref="K2061">IFERROR(INDEX(tblClientes[Cliente],INT($J2061/ROWS(tblConsorcios[Produto]))+1),"")</f>
        <v/>
      </c>
      <c r="L2061" t="str" cm="1">
        <f t="array" ref="L2061">IFERROR(INDEX(tblConsorcios[Produto],MOD($J2061,ROWS(tblConsorcios[Produto]))+1),"")</f>
        <v>Imóvel IE230 – 220m</v>
      </c>
      <c r="M2061" s="20" cm="1">
        <f t="array" ref="M2061">IFERROR(INDEX(tblConsorcios[Valor da Carta (R$)],MOD($J2061,ROWS(tblConsorcios[Produto]))+1),"")</f>
        <v>230000</v>
      </c>
      <c r="N2061" s="2" cm="1">
        <f t="array" ref="N2061">IFERROR(INDEX(tblConsorcios[Prazo (meses)],MOD($J2061,ROWS(tblConsorcios[Produto]))+1),"")</f>
        <v>220</v>
      </c>
      <c r="O2061" s="20" cm="1">
        <f t="array" ref="O2061">IFERROR(INDEX(tblConsorcios[Parcela Mensal (R$)],MOD($J2061,ROWS(tblConsorcios[Produto]))+1),"")</f>
        <v>1336.09</v>
      </c>
      <c r="P2061" s="20" t="str" cm="1">
        <f t="array" ref="P2061">IFERROR(INDEX(tblClientes[Dividendo Mensal (R$)],INT($J2061/ROWS(tblConsorcios[Produto]))+1),"")</f>
        <v/>
      </c>
      <c r="Q2061" s="20" t="str">
        <f t="shared" si="97"/>
        <v/>
      </c>
      <c r="R2061">
        <f t="shared" si="98"/>
        <v>0</v>
      </c>
    </row>
    <row r="2062" spans="10:18" x14ac:dyDescent="0.2">
      <c r="J2062">
        <f t="shared" si="96"/>
        <v>2060</v>
      </c>
      <c r="K2062" t="str" cm="1">
        <f t="array" ref="K2062">IFERROR(INDEX(tblClientes[Cliente],INT($J2062/ROWS(tblConsorcios[Produto]))+1),"")</f>
        <v/>
      </c>
      <c r="L2062" t="str" cm="1">
        <f t="array" ref="L2062">IFERROR(INDEX(tblConsorcios[Produto],MOD($J2062,ROWS(tblConsorcios[Produto]))+1),"")</f>
        <v>Imóvel IE230 – 200m</v>
      </c>
      <c r="M2062" s="20" cm="1">
        <f t="array" ref="M2062">IFERROR(INDEX(tblConsorcios[Valor da Carta (R$)],MOD($J2062,ROWS(tblConsorcios[Produto]))+1),"")</f>
        <v>230000</v>
      </c>
      <c r="N2062" s="2" cm="1">
        <f t="array" ref="N2062">IFERROR(INDEX(tblConsorcios[Prazo (meses)],MOD($J2062,ROWS(tblConsorcios[Produto]))+1),"")</f>
        <v>200</v>
      </c>
      <c r="O2062" s="20" cm="1">
        <f t="array" ref="O2062">IFERROR(INDEX(tblConsorcios[Parcela Mensal (R$)],MOD($J2062,ROWS(tblConsorcios[Produto]))+1),"")</f>
        <v>1458.2</v>
      </c>
      <c r="P2062" s="20" t="str" cm="1">
        <f t="array" ref="P2062">IFERROR(INDEX(tblClientes[Dividendo Mensal (R$)],INT($J2062/ROWS(tblConsorcios[Produto]))+1),"")</f>
        <v/>
      </c>
      <c r="Q2062" s="20" t="str">
        <f t="shared" si="97"/>
        <v/>
      </c>
      <c r="R2062">
        <f t="shared" si="98"/>
        <v>0</v>
      </c>
    </row>
    <row r="2063" spans="10:18" x14ac:dyDescent="0.2">
      <c r="J2063">
        <f t="shared" si="96"/>
        <v>2061</v>
      </c>
      <c r="K2063" t="str" cm="1">
        <f t="array" ref="K2063">IFERROR(INDEX(tblClientes[Cliente],INT($J2063/ROWS(tblConsorcios[Produto]))+1),"")</f>
        <v/>
      </c>
      <c r="L2063" t="str" cm="1">
        <f t="array" ref="L2063">IFERROR(INDEX(tblConsorcios[Produto],MOD($J2063,ROWS(tblConsorcios[Produto]))+1),"")</f>
        <v>Imóvel IE220 – 240m</v>
      </c>
      <c r="M2063" s="20" cm="1">
        <f t="array" ref="M2063">IFERROR(INDEX(tblConsorcios[Valor da Carta (R$)],MOD($J2063,ROWS(tblConsorcios[Produto]))+1),"")</f>
        <v>220000</v>
      </c>
      <c r="N2063" s="2" cm="1">
        <f t="array" ref="N2063">IFERROR(INDEX(tblConsorcios[Prazo (meses)],MOD($J2063,ROWS(tblConsorcios[Produto]))+1),"")</f>
        <v>240</v>
      </c>
      <c r="O2063" s="20" cm="1">
        <f t="array" ref="O2063">IFERROR(INDEX(tblConsorcios[Parcela Mensal (R$)],MOD($J2063,ROWS(tblConsorcios[Produto]))+1),"")</f>
        <v>1180.67</v>
      </c>
      <c r="P2063" s="20" t="str" cm="1">
        <f t="array" ref="P2063">IFERROR(INDEX(tblClientes[Dividendo Mensal (R$)],INT($J2063/ROWS(tblConsorcios[Produto]))+1),"")</f>
        <v/>
      </c>
      <c r="Q2063" s="20" t="str">
        <f t="shared" si="97"/>
        <v/>
      </c>
      <c r="R2063">
        <f t="shared" si="98"/>
        <v>0</v>
      </c>
    </row>
    <row r="2064" spans="10:18" x14ac:dyDescent="0.2">
      <c r="J2064">
        <f t="shared" si="96"/>
        <v>2062</v>
      </c>
      <c r="K2064" t="str" cm="1">
        <f t="array" ref="K2064">IFERROR(INDEX(tblClientes[Cliente],INT($J2064/ROWS(tblConsorcios[Produto]))+1),"")</f>
        <v/>
      </c>
      <c r="L2064" t="str" cm="1">
        <f t="array" ref="L2064">IFERROR(INDEX(tblConsorcios[Produto],MOD($J2064,ROWS(tblConsorcios[Produto]))+1),"")</f>
        <v>Imóvel IE220 – 220m</v>
      </c>
      <c r="M2064" s="20" cm="1">
        <f t="array" ref="M2064">IFERROR(INDEX(tblConsorcios[Valor da Carta (R$)],MOD($J2064,ROWS(tblConsorcios[Produto]))+1),"")</f>
        <v>220000</v>
      </c>
      <c r="N2064" s="2" cm="1">
        <f t="array" ref="N2064">IFERROR(INDEX(tblConsorcios[Prazo (meses)],MOD($J2064,ROWS(tblConsorcios[Produto]))+1),"")</f>
        <v>220</v>
      </c>
      <c r="O2064" s="20" cm="1">
        <f t="array" ref="O2064">IFERROR(INDEX(tblConsorcios[Parcela Mensal (R$)],MOD($J2064,ROWS(tblConsorcios[Produto]))+1),"")</f>
        <v>1278</v>
      </c>
      <c r="P2064" s="20" t="str" cm="1">
        <f t="array" ref="P2064">IFERROR(INDEX(tblClientes[Dividendo Mensal (R$)],INT($J2064/ROWS(tblConsorcios[Produto]))+1),"")</f>
        <v/>
      </c>
      <c r="Q2064" s="20" t="str">
        <f t="shared" si="97"/>
        <v/>
      </c>
      <c r="R2064">
        <f t="shared" si="98"/>
        <v>0</v>
      </c>
    </row>
    <row r="2065" spans="10:18" x14ac:dyDescent="0.2">
      <c r="J2065">
        <f t="shared" si="96"/>
        <v>2063</v>
      </c>
      <c r="K2065" t="str" cm="1">
        <f t="array" ref="K2065">IFERROR(INDEX(tblClientes[Cliente],INT($J2065/ROWS(tblConsorcios[Produto]))+1),"")</f>
        <v/>
      </c>
      <c r="L2065" t="str" cm="1">
        <f t="array" ref="L2065">IFERROR(INDEX(tblConsorcios[Produto],MOD($J2065,ROWS(tblConsorcios[Produto]))+1),"")</f>
        <v>Imóvel IE220 – 200m</v>
      </c>
      <c r="M2065" s="20" cm="1">
        <f t="array" ref="M2065">IFERROR(INDEX(tblConsorcios[Valor da Carta (R$)],MOD($J2065,ROWS(tblConsorcios[Produto]))+1),"")</f>
        <v>220000</v>
      </c>
      <c r="N2065" s="2" cm="1">
        <f t="array" ref="N2065">IFERROR(INDEX(tblConsorcios[Prazo (meses)],MOD($J2065,ROWS(tblConsorcios[Produto]))+1),"")</f>
        <v>200</v>
      </c>
      <c r="O2065" s="20" cm="1">
        <f t="array" ref="O2065">IFERROR(INDEX(tblConsorcios[Parcela Mensal (R$)],MOD($J2065,ROWS(tblConsorcios[Produto]))+1),"")</f>
        <v>1394.8</v>
      </c>
      <c r="P2065" s="20" t="str" cm="1">
        <f t="array" ref="P2065">IFERROR(INDEX(tblClientes[Dividendo Mensal (R$)],INT($J2065/ROWS(tblConsorcios[Produto]))+1),"")</f>
        <v/>
      </c>
      <c r="Q2065" s="20" t="str">
        <f t="shared" si="97"/>
        <v/>
      </c>
      <c r="R2065">
        <f t="shared" si="98"/>
        <v>0</v>
      </c>
    </row>
    <row r="2066" spans="10:18" x14ac:dyDescent="0.2">
      <c r="J2066">
        <f t="shared" si="96"/>
        <v>2064</v>
      </c>
      <c r="K2066" t="str" cm="1">
        <f t="array" ref="K2066">IFERROR(INDEX(tblClientes[Cliente],INT($J2066/ROWS(tblConsorcios[Produto]))+1),"")</f>
        <v/>
      </c>
      <c r="L2066" t="str" cm="1">
        <f t="array" ref="L2066">IFERROR(INDEX(tblConsorcios[Produto],MOD($J2066,ROWS(tblConsorcios[Produto]))+1),"")</f>
        <v>Imóvel IE200 – 240m</v>
      </c>
      <c r="M2066" s="20" cm="1">
        <f t="array" ref="M2066">IFERROR(INDEX(tblConsorcios[Valor da Carta (R$)],MOD($J2066,ROWS(tblConsorcios[Produto]))+1),"")</f>
        <v>200000</v>
      </c>
      <c r="N2066" s="2" cm="1">
        <f t="array" ref="N2066">IFERROR(INDEX(tblConsorcios[Prazo (meses)],MOD($J2066,ROWS(tblConsorcios[Produto]))+1),"")</f>
        <v>240</v>
      </c>
      <c r="O2066" s="20" cm="1">
        <f t="array" ref="O2066">IFERROR(INDEX(tblConsorcios[Parcela Mensal (R$)],MOD($J2066,ROWS(tblConsorcios[Produto]))+1),"")</f>
        <v>1073.33</v>
      </c>
      <c r="P2066" s="20" t="str" cm="1">
        <f t="array" ref="P2066">IFERROR(INDEX(tblClientes[Dividendo Mensal (R$)],INT($J2066/ROWS(tblConsorcios[Produto]))+1),"")</f>
        <v/>
      </c>
      <c r="Q2066" s="20" t="str">
        <f t="shared" si="97"/>
        <v/>
      </c>
      <c r="R2066">
        <f t="shared" si="98"/>
        <v>0</v>
      </c>
    </row>
    <row r="2067" spans="10:18" x14ac:dyDescent="0.2">
      <c r="J2067">
        <f t="shared" si="96"/>
        <v>2065</v>
      </c>
      <c r="K2067" t="str" cm="1">
        <f t="array" ref="K2067">IFERROR(INDEX(tblClientes[Cliente],INT($J2067/ROWS(tblConsorcios[Produto]))+1),"")</f>
        <v/>
      </c>
      <c r="L2067" t="str" cm="1">
        <f t="array" ref="L2067">IFERROR(INDEX(tblConsorcios[Produto],MOD($J2067,ROWS(tblConsorcios[Produto]))+1),"")</f>
        <v>Imóvel IE200 – 220m</v>
      </c>
      <c r="M2067" s="20" cm="1">
        <f t="array" ref="M2067">IFERROR(INDEX(tblConsorcios[Valor da Carta (R$)],MOD($J2067,ROWS(tblConsorcios[Produto]))+1),"")</f>
        <v>200000</v>
      </c>
      <c r="N2067" s="2" cm="1">
        <f t="array" ref="N2067">IFERROR(INDEX(tblConsorcios[Prazo (meses)],MOD($J2067,ROWS(tblConsorcios[Produto]))+1),"")</f>
        <v>220</v>
      </c>
      <c r="O2067" s="20" cm="1">
        <f t="array" ref="O2067">IFERROR(INDEX(tblConsorcios[Parcela Mensal (R$)],MOD($J2067,ROWS(tblConsorcios[Produto]))+1),"")</f>
        <v>1161.82</v>
      </c>
      <c r="P2067" s="20" t="str" cm="1">
        <f t="array" ref="P2067">IFERROR(INDEX(tblClientes[Dividendo Mensal (R$)],INT($J2067/ROWS(tblConsorcios[Produto]))+1),"")</f>
        <v/>
      </c>
      <c r="Q2067" s="20" t="str">
        <f t="shared" si="97"/>
        <v/>
      </c>
      <c r="R2067">
        <f t="shared" si="98"/>
        <v>0</v>
      </c>
    </row>
    <row r="2068" spans="10:18" x14ac:dyDescent="0.2">
      <c r="J2068">
        <f t="shared" si="96"/>
        <v>2066</v>
      </c>
      <c r="K2068" t="str" cm="1">
        <f t="array" ref="K2068">IFERROR(INDEX(tblClientes[Cliente],INT($J2068/ROWS(tblConsorcios[Produto]))+1),"")</f>
        <v/>
      </c>
      <c r="L2068" t="str" cm="1">
        <f t="array" ref="L2068">IFERROR(INDEX(tblConsorcios[Produto],MOD($J2068,ROWS(tblConsorcios[Produto]))+1),"")</f>
        <v>Imóvel IE200 – 200m</v>
      </c>
      <c r="M2068" s="20" cm="1">
        <f t="array" ref="M2068">IFERROR(INDEX(tblConsorcios[Valor da Carta (R$)],MOD($J2068,ROWS(tblConsorcios[Produto]))+1),"")</f>
        <v>200000</v>
      </c>
      <c r="N2068" s="2" cm="1">
        <f t="array" ref="N2068">IFERROR(INDEX(tblConsorcios[Prazo (meses)],MOD($J2068,ROWS(tblConsorcios[Produto]))+1),"")</f>
        <v>200</v>
      </c>
      <c r="O2068" s="20" cm="1">
        <f t="array" ref="O2068">IFERROR(INDEX(tblConsorcios[Parcela Mensal (R$)],MOD($J2068,ROWS(tblConsorcios[Produto]))+1),"")</f>
        <v>1268</v>
      </c>
      <c r="P2068" s="20" t="str" cm="1">
        <f t="array" ref="P2068">IFERROR(INDEX(tblClientes[Dividendo Mensal (R$)],INT($J2068/ROWS(tblConsorcios[Produto]))+1),"")</f>
        <v/>
      </c>
      <c r="Q2068" s="20" t="str">
        <f t="shared" si="97"/>
        <v/>
      </c>
      <c r="R2068">
        <f t="shared" si="98"/>
        <v>0</v>
      </c>
    </row>
    <row r="2069" spans="10:18" x14ac:dyDescent="0.2">
      <c r="J2069">
        <f t="shared" si="96"/>
        <v>2067</v>
      </c>
      <c r="K2069" t="str" cm="1">
        <f t="array" ref="K2069">IFERROR(INDEX(tblClientes[Cliente],INT($J2069/ROWS(tblConsorcios[Produto]))+1),"")</f>
        <v/>
      </c>
      <c r="L2069" t="str" cm="1">
        <f t="array" ref="L2069">IFERROR(INDEX(tblConsorcios[Produto],MOD($J2069,ROWS(tblConsorcios[Produto]))+1),"")</f>
        <v>Imóvel IE150 – 240m</v>
      </c>
      <c r="M2069" s="20" cm="1">
        <f t="array" ref="M2069">IFERROR(INDEX(tblConsorcios[Valor da Carta (R$)],MOD($J2069,ROWS(tblConsorcios[Produto]))+1),"")</f>
        <v>150000</v>
      </c>
      <c r="N2069" s="2" cm="1">
        <f t="array" ref="N2069">IFERROR(INDEX(tblConsorcios[Prazo (meses)],MOD($J2069,ROWS(tblConsorcios[Produto]))+1),"")</f>
        <v>240</v>
      </c>
      <c r="O2069" s="20" cm="1">
        <f t="array" ref="O2069">IFERROR(INDEX(tblConsorcios[Parcela Mensal (R$)],MOD($J2069,ROWS(tblConsorcios[Produto]))+1),"")</f>
        <v>805</v>
      </c>
      <c r="P2069" s="20" t="str" cm="1">
        <f t="array" ref="P2069">IFERROR(INDEX(tblClientes[Dividendo Mensal (R$)],INT($J2069/ROWS(tblConsorcios[Produto]))+1),"")</f>
        <v/>
      </c>
      <c r="Q2069" s="20" t="str">
        <f t="shared" si="97"/>
        <v/>
      </c>
      <c r="R2069">
        <f t="shared" si="98"/>
        <v>0</v>
      </c>
    </row>
    <row r="2070" spans="10:18" x14ac:dyDescent="0.2">
      <c r="J2070">
        <f t="shared" si="96"/>
        <v>2068</v>
      </c>
      <c r="K2070" t="str" cm="1">
        <f t="array" ref="K2070">IFERROR(INDEX(tblClientes[Cliente],INT($J2070/ROWS(tblConsorcios[Produto]))+1),"")</f>
        <v/>
      </c>
      <c r="L2070" t="str" cm="1">
        <f t="array" ref="L2070">IFERROR(INDEX(tblConsorcios[Produto],MOD($J2070,ROWS(tblConsorcios[Produto]))+1),"")</f>
        <v>Imóvel IE150 – 220m</v>
      </c>
      <c r="M2070" s="20" cm="1">
        <f t="array" ref="M2070">IFERROR(INDEX(tblConsorcios[Valor da Carta (R$)],MOD($J2070,ROWS(tblConsorcios[Produto]))+1),"")</f>
        <v>150000</v>
      </c>
      <c r="N2070" s="2" cm="1">
        <f t="array" ref="N2070">IFERROR(INDEX(tblConsorcios[Prazo (meses)],MOD($J2070,ROWS(tblConsorcios[Produto]))+1),"")</f>
        <v>220</v>
      </c>
      <c r="O2070" s="20" cm="1">
        <f t="array" ref="O2070">IFERROR(INDEX(tblConsorcios[Parcela Mensal (R$)],MOD($J2070,ROWS(tblConsorcios[Produto]))+1),"")</f>
        <v>871.36</v>
      </c>
      <c r="P2070" s="20" t="str" cm="1">
        <f t="array" ref="P2070">IFERROR(INDEX(tblClientes[Dividendo Mensal (R$)],INT($J2070/ROWS(tblConsorcios[Produto]))+1),"")</f>
        <v/>
      </c>
      <c r="Q2070" s="20" t="str">
        <f t="shared" si="97"/>
        <v/>
      </c>
      <c r="R2070">
        <f t="shared" si="98"/>
        <v>0</v>
      </c>
    </row>
    <row r="2071" spans="10:18" x14ac:dyDescent="0.2">
      <c r="J2071">
        <f t="shared" si="96"/>
        <v>2069</v>
      </c>
      <c r="K2071" t="str" cm="1">
        <f t="array" ref="K2071">IFERROR(INDEX(tblClientes[Cliente],INT($J2071/ROWS(tblConsorcios[Produto]))+1),"")</f>
        <v/>
      </c>
      <c r="L2071" t="str" cm="1">
        <f t="array" ref="L2071">IFERROR(INDEX(tblConsorcios[Produto],MOD($J2071,ROWS(tblConsorcios[Produto]))+1),"")</f>
        <v>Imóvel IE150 – 200m</v>
      </c>
      <c r="M2071" s="20" cm="1">
        <f t="array" ref="M2071">IFERROR(INDEX(tblConsorcios[Valor da Carta (R$)],MOD($J2071,ROWS(tblConsorcios[Produto]))+1),"")</f>
        <v>150000</v>
      </c>
      <c r="N2071" s="2" cm="1">
        <f t="array" ref="N2071">IFERROR(INDEX(tblConsorcios[Prazo (meses)],MOD($J2071,ROWS(tblConsorcios[Produto]))+1),"")</f>
        <v>200</v>
      </c>
      <c r="O2071" s="20" cm="1">
        <f t="array" ref="O2071">IFERROR(INDEX(tblConsorcios[Parcela Mensal (R$)],MOD($J2071,ROWS(tblConsorcios[Produto]))+1),"")</f>
        <v>951</v>
      </c>
      <c r="P2071" s="20" t="str" cm="1">
        <f t="array" ref="P2071">IFERROR(INDEX(tblClientes[Dividendo Mensal (R$)],INT($J2071/ROWS(tblConsorcios[Produto]))+1),"")</f>
        <v/>
      </c>
      <c r="Q2071" s="20" t="str">
        <f t="shared" si="97"/>
        <v/>
      </c>
      <c r="R2071">
        <f t="shared" si="98"/>
        <v>0</v>
      </c>
    </row>
    <row r="2072" spans="10:18" x14ac:dyDescent="0.2">
      <c r="J2072">
        <f t="shared" si="96"/>
        <v>2070</v>
      </c>
      <c r="K2072" t="str" cm="1">
        <f t="array" ref="K2072">IFERROR(INDEX(tblClientes[Cliente],INT($J2072/ROWS(tblConsorcios[Produto]))+1),"")</f>
        <v/>
      </c>
      <c r="L2072" t="str" cm="1">
        <f t="array" ref="L2072">IFERROR(INDEX(tblConsorcios[Produto],MOD($J2072,ROWS(tblConsorcios[Produto]))+1),"")</f>
        <v>Imóvel IE140 – 240m</v>
      </c>
      <c r="M2072" s="20" cm="1">
        <f t="array" ref="M2072">IFERROR(INDEX(tblConsorcios[Valor da Carta (R$)],MOD($J2072,ROWS(tblConsorcios[Produto]))+1),"")</f>
        <v>140000</v>
      </c>
      <c r="N2072" s="2" cm="1">
        <f t="array" ref="N2072">IFERROR(INDEX(tblConsorcios[Prazo (meses)],MOD($J2072,ROWS(tblConsorcios[Produto]))+1),"")</f>
        <v>240</v>
      </c>
      <c r="O2072" s="20" cm="1">
        <f t="array" ref="O2072">IFERROR(INDEX(tblConsorcios[Parcela Mensal (R$)],MOD($J2072,ROWS(tblConsorcios[Produto]))+1),"")</f>
        <v>751.33</v>
      </c>
      <c r="P2072" s="20" t="str" cm="1">
        <f t="array" ref="P2072">IFERROR(INDEX(tblClientes[Dividendo Mensal (R$)],INT($J2072/ROWS(tblConsorcios[Produto]))+1),"")</f>
        <v/>
      </c>
      <c r="Q2072" s="20" t="str">
        <f t="shared" si="97"/>
        <v/>
      </c>
      <c r="R2072">
        <f t="shared" si="98"/>
        <v>0</v>
      </c>
    </row>
    <row r="2073" spans="10:18" x14ac:dyDescent="0.2">
      <c r="J2073">
        <f t="shared" si="96"/>
        <v>2071</v>
      </c>
      <c r="K2073" t="str" cm="1">
        <f t="array" ref="K2073">IFERROR(INDEX(tblClientes[Cliente],INT($J2073/ROWS(tblConsorcios[Produto]))+1),"")</f>
        <v/>
      </c>
      <c r="L2073" t="str" cm="1">
        <f t="array" ref="L2073">IFERROR(INDEX(tblConsorcios[Produto],MOD($J2073,ROWS(tblConsorcios[Produto]))+1),"")</f>
        <v>Imóvel IE140 – 220m</v>
      </c>
      <c r="M2073" s="20" cm="1">
        <f t="array" ref="M2073">IFERROR(INDEX(tblConsorcios[Valor da Carta (R$)],MOD($J2073,ROWS(tblConsorcios[Produto]))+1),"")</f>
        <v>140000</v>
      </c>
      <c r="N2073" s="2" cm="1">
        <f t="array" ref="N2073">IFERROR(INDEX(tblConsorcios[Prazo (meses)],MOD($J2073,ROWS(tblConsorcios[Produto]))+1),"")</f>
        <v>220</v>
      </c>
      <c r="O2073" s="20" cm="1">
        <f t="array" ref="O2073">IFERROR(INDEX(tblConsorcios[Parcela Mensal (R$)],MOD($J2073,ROWS(tblConsorcios[Produto]))+1),"")</f>
        <v>813.27</v>
      </c>
      <c r="P2073" s="20" t="str" cm="1">
        <f t="array" ref="P2073">IFERROR(INDEX(tblClientes[Dividendo Mensal (R$)],INT($J2073/ROWS(tblConsorcios[Produto]))+1),"")</f>
        <v/>
      </c>
      <c r="Q2073" s="20" t="str">
        <f t="shared" si="97"/>
        <v/>
      </c>
      <c r="R2073">
        <f t="shared" si="98"/>
        <v>0</v>
      </c>
    </row>
    <row r="2074" spans="10:18" x14ac:dyDescent="0.2">
      <c r="J2074">
        <f t="shared" si="96"/>
        <v>2072</v>
      </c>
      <c r="K2074" t="str" cm="1">
        <f t="array" ref="K2074">IFERROR(INDEX(tblClientes[Cliente],INT($J2074/ROWS(tblConsorcios[Produto]))+1),"")</f>
        <v/>
      </c>
      <c r="L2074" t="str" cm="1">
        <f t="array" ref="L2074">IFERROR(INDEX(tblConsorcios[Produto],MOD($J2074,ROWS(tblConsorcios[Produto]))+1),"")</f>
        <v>Imóvel IE140 – 200m</v>
      </c>
      <c r="M2074" s="20" cm="1">
        <f t="array" ref="M2074">IFERROR(INDEX(tblConsorcios[Valor da Carta (R$)],MOD($J2074,ROWS(tblConsorcios[Produto]))+1),"")</f>
        <v>140000</v>
      </c>
      <c r="N2074" s="2" cm="1">
        <f t="array" ref="N2074">IFERROR(INDEX(tblConsorcios[Prazo (meses)],MOD($J2074,ROWS(tblConsorcios[Produto]))+1),"")</f>
        <v>200</v>
      </c>
      <c r="O2074" s="20" cm="1">
        <f t="array" ref="O2074">IFERROR(INDEX(tblConsorcios[Parcela Mensal (R$)],MOD($J2074,ROWS(tblConsorcios[Produto]))+1),"")</f>
        <v>887.6</v>
      </c>
      <c r="P2074" s="20" t="str" cm="1">
        <f t="array" ref="P2074">IFERROR(INDEX(tblClientes[Dividendo Mensal (R$)],INT($J2074/ROWS(tblConsorcios[Produto]))+1),"")</f>
        <v/>
      </c>
      <c r="Q2074" s="20" t="str">
        <f t="shared" si="97"/>
        <v/>
      </c>
      <c r="R2074">
        <f t="shared" si="98"/>
        <v>0</v>
      </c>
    </row>
    <row r="2075" spans="10:18" x14ac:dyDescent="0.2">
      <c r="J2075">
        <f t="shared" si="96"/>
        <v>2073</v>
      </c>
      <c r="K2075" t="str" cm="1">
        <f t="array" ref="K2075">IFERROR(INDEX(tblClientes[Cliente],INT($J2075/ROWS(tblConsorcios[Produto]))+1),"")</f>
        <v/>
      </c>
      <c r="L2075" t="str" cm="1">
        <f t="array" ref="L2075">IFERROR(INDEX(tblConsorcios[Produto],MOD($J2075,ROWS(tblConsorcios[Produto]))+1),"")</f>
        <v>Imóvel IE130 – 240m</v>
      </c>
      <c r="M2075" s="20" cm="1">
        <f t="array" ref="M2075">IFERROR(INDEX(tblConsorcios[Valor da Carta (R$)],MOD($J2075,ROWS(tblConsorcios[Produto]))+1),"")</f>
        <v>130000</v>
      </c>
      <c r="N2075" s="2" cm="1">
        <f t="array" ref="N2075">IFERROR(INDEX(tblConsorcios[Prazo (meses)],MOD($J2075,ROWS(tblConsorcios[Produto]))+1),"")</f>
        <v>240</v>
      </c>
      <c r="O2075" s="20" cm="1">
        <f t="array" ref="O2075">IFERROR(INDEX(tblConsorcios[Parcela Mensal (R$)],MOD($J2075,ROWS(tblConsorcios[Produto]))+1),"")</f>
        <v>697.67</v>
      </c>
      <c r="P2075" s="20" t="str" cm="1">
        <f t="array" ref="P2075">IFERROR(INDEX(tblClientes[Dividendo Mensal (R$)],INT($J2075/ROWS(tblConsorcios[Produto]))+1),"")</f>
        <v/>
      </c>
      <c r="Q2075" s="20" t="str">
        <f t="shared" si="97"/>
        <v/>
      </c>
      <c r="R2075">
        <f t="shared" si="98"/>
        <v>0</v>
      </c>
    </row>
    <row r="2076" spans="10:18" x14ac:dyDescent="0.2">
      <c r="J2076">
        <f t="shared" si="96"/>
        <v>2074</v>
      </c>
      <c r="K2076" t="str" cm="1">
        <f t="array" ref="K2076">IFERROR(INDEX(tblClientes[Cliente],INT($J2076/ROWS(tblConsorcios[Produto]))+1),"")</f>
        <v/>
      </c>
      <c r="L2076" t="str" cm="1">
        <f t="array" ref="L2076">IFERROR(INDEX(tblConsorcios[Produto],MOD($J2076,ROWS(tblConsorcios[Produto]))+1),"")</f>
        <v>Imóvel IE130 – 220m</v>
      </c>
      <c r="M2076" s="20" cm="1">
        <f t="array" ref="M2076">IFERROR(INDEX(tblConsorcios[Valor da Carta (R$)],MOD($J2076,ROWS(tblConsorcios[Produto]))+1),"")</f>
        <v>130000</v>
      </c>
      <c r="N2076" s="2" cm="1">
        <f t="array" ref="N2076">IFERROR(INDEX(tblConsorcios[Prazo (meses)],MOD($J2076,ROWS(tblConsorcios[Produto]))+1),"")</f>
        <v>220</v>
      </c>
      <c r="O2076" s="20" cm="1">
        <f t="array" ref="O2076">IFERROR(INDEX(tblConsorcios[Parcela Mensal (R$)],MOD($J2076,ROWS(tblConsorcios[Produto]))+1),"")</f>
        <v>755.18</v>
      </c>
      <c r="P2076" s="20" t="str" cm="1">
        <f t="array" ref="P2076">IFERROR(INDEX(tblClientes[Dividendo Mensal (R$)],INT($J2076/ROWS(tblConsorcios[Produto]))+1),"")</f>
        <v/>
      </c>
      <c r="Q2076" s="20" t="str">
        <f t="shared" si="97"/>
        <v/>
      </c>
      <c r="R2076">
        <f t="shared" si="98"/>
        <v>0</v>
      </c>
    </row>
    <row r="2077" spans="10:18" x14ac:dyDescent="0.2">
      <c r="J2077">
        <f t="shared" si="96"/>
        <v>2075</v>
      </c>
      <c r="K2077" t="str" cm="1">
        <f t="array" ref="K2077">IFERROR(INDEX(tblClientes[Cliente],INT($J2077/ROWS(tblConsorcios[Produto]))+1),"")</f>
        <v/>
      </c>
      <c r="L2077" t="str" cm="1">
        <f t="array" ref="L2077">IFERROR(INDEX(tblConsorcios[Produto],MOD($J2077,ROWS(tblConsorcios[Produto]))+1),"")</f>
        <v>Imóvel IE130 – 200m</v>
      </c>
      <c r="M2077" s="20" cm="1">
        <f t="array" ref="M2077">IFERROR(INDEX(tblConsorcios[Valor da Carta (R$)],MOD($J2077,ROWS(tblConsorcios[Produto]))+1),"")</f>
        <v>130000</v>
      </c>
      <c r="N2077" s="2" cm="1">
        <f t="array" ref="N2077">IFERROR(INDEX(tblConsorcios[Prazo (meses)],MOD($J2077,ROWS(tblConsorcios[Produto]))+1),"")</f>
        <v>200</v>
      </c>
      <c r="O2077" s="20" cm="1">
        <f t="array" ref="O2077">IFERROR(INDEX(tblConsorcios[Parcela Mensal (R$)],MOD($J2077,ROWS(tblConsorcios[Produto]))+1),"")</f>
        <v>824.2</v>
      </c>
      <c r="P2077" s="20" t="str" cm="1">
        <f t="array" ref="P2077">IFERROR(INDEX(tblClientes[Dividendo Mensal (R$)],INT($J2077/ROWS(tblConsorcios[Produto]))+1),"")</f>
        <v/>
      </c>
      <c r="Q2077" s="20" t="str">
        <f t="shared" si="97"/>
        <v/>
      </c>
      <c r="R2077">
        <f t="shared" si="98"/>
        <v>0</v>
      </c>
    </row>
    <row r="2078" spans="10:18" x14ac:dyDescent="0.2">
      <c r="J2078">
        <f t="shared" si="96"/>
        <v>2076</v>
      </c>
      <c r="K2078" t="str" cm="1">
        <f t="array" ref="K2078">IFERROR(INDEX(tblClientes[Cliente],INT($J2078/ROWS(tblConsorcios[Produto]))+1),"")</f>
        <v/>
      </c>
      <c r="L2078" t="str" cm="1">
        <f t="array" ref="L2078">IFERROR(INDEX(tblConsorcios[Produto],MOD($J2078,ROWS(tblConsorcios[Produto]))+1),"")</f>
        <v>Imóvel IE120 – 240m</v>
      </c>
      <c r="M2078" s="20" cm="1">
        <f t="array" ref="M2078">IFERROR(INDEX(tblConsorcios[Valor da Carta (R$)],MOD($J2078,ROWS(tblConsorcios[Produto]))+1),"")</f>
        <v>120000</v>
      </c>
      <c r="N2078" s="2" cm="1">
        <f t="array" ref="N2078">IFERROR(INDEX(tblConsorcios[Prazo (meses)],MOD($J2078,ROWS(tblConsorcios[Produto]))+1),"")</f>
        <v>240</v>
      </c>
      <c r="O2078" s="20" cm="1">
        <f t="array" ref="O2078">IFERROR(INDEX(tblConsorcios[Parcela Mensal (R$)],MOD($J2078,ROWS(tblConsorcios[Produto]))+1),"")</f>
        <v>644</v>
      </c>
      <c r="P2078" s="20" t="str" cm="1">
        <f t="array" ref="P2078">IFERROR(INDEX(tblClientes[Dividendo Mensal (R$)],INT($J2078/ROWS(tblConsorcios[Produto]))+1),"")</f>
        <v/>
      </c>
      <c r="Q2078" s="20" t="str">
        <f t="shared" si="97"/>
        <v/>
      </c>
      <c r="R2078">
        <f t="shared" si="98"/>
        <v>0</v>
      </c>
    </row>
    <row r="2079" spans="10:18" x14ac:dyDescent="0.2">
      <c r="J2079">
        <f t="shared" si="96"/>
        <v>2077</v>
      </c>
      <c r="K2079" t="str" cm="1">
        <f t="array" ref="K2079">IFERROR(INDEX(tblClientes[Cliente],INT($J2079/ROWS(tblConsorcios[Produto]))+1),"")</f>
        <v/>
      </c>
      <c r="L2079" t="str" cm="1">
        <f t="array" ref="L2079">IFERROR(INDEX(tblConsorcios[Produto],MOD($J2079,ROWS(tblConsorcios[Produto]))+1),"")</f>
        <v>Imóvel IE120 – 220m</v>
      </c>
      <c r="M2079" s="20" cm="1">
        <f t="array" ref="M2079">IFERROR(INDEX(tblConsorcios[Valor da Carta (R$)],MOD($J2079,ROWS(tblConsorcios[Produto]))+1),"")</f>
        <v>120000</v>
      </c>
      <c r="N2079" s="2" cm="1">
        <f t="array" ref="N2079">IFERROR(INDEX(tblConsorcios[Prazo (meses)],MOD($J2079,ROWS(tblConsorcios[Produto]))+1),"")</f>
        <v>220</v>
      </c>
      <c r="O2079" s="20" cm="1">
        <f t="array" ref="O2079">IFERROR(INDEX(tblConsorcios[Parcela Mensal (R$)],MOD($J2079,ROWS(tblConsorcios[Produto]))+1),"")</f>
        <v>697.09</v>
      </c>
      <c r="P2079" s="20" t="str" cm="1">
        <f t="array" ref="P2079">IFERROR(INDEX(tblClientes[Dividendo Mensal (R$)],INT($J2079/ROWS(tblConsorcios[Produto]))+1),"")</f>
        <v/>
      </c>
      <c r="Q2079" s="20" t="str">
        <f t="shared" si="97"/>
        <v/>
      </c>
      <c r="R2079">
        <f t="shared" si="98"/>
        <v>0</v>
      </c>
    </row>
    <row r="2080" spans="10:18" x14ac:dyDescent="0.2">
      <c r="J2080">
        <f t="shared" si="96"/>
        <v>2078</v>
      </c>
      <c r="K2080" t="str" cm="1">
        <f t="array" ref="K2080">IFERROR(INDEX(tblClientes[Cliente],INT($J2080/ROWS(tblConsorcios[Produto]))+1),"")</f>
        <v/>
      </c>
      <c r="L2080" t="str" cm="1">
        <f t="array" ref="L2080">IFERROR(INDEX(tblConsorcios[Produto],MOD($J2080,ROWS(tblConsorcios[Produto]))+1),"")</f>
        <v>Imóvel IE120 – 200m</v>
      </c>
      <c r="M2080" s="20" cm="1">
        <f t="array" ref="M2080">IFERROR(INDEX(tblConsorcios[Valor da Carta (R$)],MOD($J2080,ROWS(tblConsorcios[Produto]))+1),"")</f>
        <v>120000</v>
      </c>
      <c r="N2080" s="2" cm="1">
        <f t="array" ref="N2080">IFERROR(INDEX(tblConsorcios[Prazo (meses)],MOD($J2080,ROWS(tblConsorcios[Produto]))+1),"")</f>
        <v>200</v>
      </c>
      <c r="O2080" s="20" cm="1">
        <f t="array" ref="O2080">IFERROR(INDEX(tblConsorcios[Parcela Mensal (R$)],MOD($J2080,ROWS(tblConsorcios[Produto]))+1),"")</f>
        <v>760.8</v>
      </c>
      <c r="P2080" s="20" t="str" cm="1">
        <f t="array" ref="P2080">IFERROR(INDEX(tblClientes[Dividendo Mensal (R$)],INT($J2080/ROWS(tblConsorcios[Produto]))+1),"")</f>
        <v/>
      </c>
      <c r="Q2080" s="20" t="str">
        <f t="shared" si="97"/>
        <v/>
      </c>
      <c r="R2080">
        <f t="shared" si="98"/>
        <v>0</v>
      </c>
    </row>
    <row r="2081" spans="10:18" x14ac:dyDescent="0.2">
      <c r="J2081">
        <f t="shared" si="96"/>
        <v>2079</v>
      </c>
      <c r="K2081" t="str" cm="1">
        <f t="array" ref="K2081">IFERROR(INDEX(tblClientes[Cliente],INT($J2081/ROWS(tblConsorcios[Produto]))+1),"")</f>
        <v/>
      </c>
      <c r="L2081" t="str" cm="1">
        <f t="array" ref="L2081">IFERROR(INDEX(tblConsorcios[Produto],MOD($J2081,ROWS(tblConsorcios[Produto]))+1),"")</f>
        <v>Imóvel IE600 – 240m</v>
      </c>
      <c r="M2081" s="20" cm="1">
        <f t="array" ref="M2081">IFERROR(INDEX(tblConsorcios[Valor da Carta (R$)],MOD($J2081,ROWS(tblConsorcios[Produto]))+1),"")</f>
        <v>600000</v>
      </c>
      <c r="N2081" s="2" cm="1">
        <f t="array" ref="N2081">IFERROR(INDEX(tblConsorcios[Prazo (meses)],MOD($J2081,ROWS(tblConsorcios[Produto]))+1),"")</f>
        <v>240</v>
      </c>
      <c r="O2081" s="20" cm="1">
        <f t="array" ref="O2081">IFERROR(INDEX(tblConsorcios[Parcela Mensal (R$)],MOD($J2081,ROWS(tblConsorcios[Produto]))+1),"")</f>
        <v>3220</v>
      </c>
      <c r="P2081" s="20" t="str" cm="1">
        <f t="array" ref="P2081">IFERROR(INDEX(tblClientes[Dividendo Mensal (R$)],INT($J2081/ROWS(tblConsorcios[Produto]))+1),"")</f>
        <v/>
      </c>
      <c r="Q2081" s="20" t="str">
        <f t="shared" si="97"/>
        <v/>
      </c>
      <c r="R2081">
        <f t="shared" si="98"/>
        <v>0</v>
      </c>
    </row>
    <row r="2082" spans="10:18" x14ac:dyDescent="0.2">
      <c r="J2082">
        <f t="shared" si="96"/>
        <v>2080</v>
      </c>
      <c r="K2082" t="str" cm="1">
        <f t="array" ref="K2082">IFERROR(INDEX(tblClientes[Cliente],INT($J2082/ROWS(tblConsorcios[Produto]))+1),"")</f>
        <v/>
      </c>
      <c r="L2082" t="str" cm="1">
        <f t="array" ref="L2082">IFERROR(INDEX(tblConsorcios[Produto],MOD($J2082,ROWS(tblConsorcios[Produto]))+1),"")</f>
        <v>Imóvel IE600 – 220m</v>
      </c>
      <c r="M2082" s="20" cm="1">
        <f t="array" ref="M2082">IFERROR(INDEX(tblConsorcios[Valor da Carta (R$)],MOD($J2082,ROWS(tblConsorcios[Produto]))+1),"")</f>
        <v>600000</v>
      </c>
      <c r="N2082" s="2" cm="1">
        <f t="array" ref="N2082">IFERROR(INDEX(tblConsorcios[Prazo (meses)],MOD($J2082,ROWS(tblConsorcios[Produto]))+1),"")</f>
        <v>220</v>
      </c>
      <c r="O2082" s="20" cm="1">
        <f t="array" ref="O2082">IFERROR(INDEX(tblConsorcios[Parcela Mensal (R$)],MOD($J2082,ROWS(tblConsorcios[Produto]))+1),"")</f>
        <v>3485.45</v>
      </c>
      <c r="P2082" s="20" t="str" cm="1">
        <f t="array" ref="P2082">IFERROR(INDEX(tblClientes[Dividendo Mensal (R$)],INT($J2082/ROWS(tblConsorcios[Produto]))+1),"")</f>
        <v/>
      </c>
      <c r="Q2082" s="20" t="str">
        <f t="shared" si="97"/>
        <v/>
      </c>
      <c r="R2082">
        <f t="shared" si="98"/>
        <v>0</v>
      </c>
    </row>
    <row r="2083" spans="10:18" x14ac:dyDescent="0.2">
      <c r="J2083">
        <f t="shared" si="96"/>
        <v>2081</v>
      </c>
      <c r="K2083" t="str" cm="1">
        <f t="array" ref="K2083">IFERROR(INDEX(tblClientes[Cliente],INT($J2083/ROWS(tblConsorcios[Produto]))+1),"")</f>
        <v/>
      </c>
      <c r="L2083" t="str" cm="1">
        <f t="array" ref="L2083">IFERROR(INDEX(tblConsorcios[Produto],MOD($J2083,ROWS(tblConsorcios[Produto]))+1),"")</f>
        <v>Imóvel IE600 – 200m</v>
      </c>
      <c r="M2083" s="20" cm="1">
        <f t="array" ref="M2083">IFERROR(INDEX(tblConsorcios[Valor da Carta (R$)],MOD($J2083,ROWS(tblConsorcios[Produto]))+1),"")</f>
        <v>600000</v>
      </c>
      <c r="N2083" s="2" cm="1">
        <f t="array" ref="N2083">IFERROR(INDEX(tblConsorcios[Prazo (meses)],MOD($J2083,ROWS(tblConsorcios[Produto]))+1),"")</f>
        <v>200</v>
      </c>
      <c r="O2083" s="20" cm="1">
        <f t="array" ref="O2083">IFERROR(INDEX(tblConsorcios[Parcela Mensal (R$)],MOD($J2083,ROWS(tblConsorcios[Produto]))+1),"")</f>
        <v>3804</v>
      </c>
      <c r="P2083" s="20" t="str" cm="1">
        <f t="array" ref="P2083">IFERROR(INDEX(tblClientes[Dividendo Mensal (R$)],INT($J2083/ROWS(tblConsorcios[Produto]))+1),"")</f>
        <v/>
      </c>
      <c r="Q2083" s="20" t="str">
        <f t="shared" si="97"/>
        <v/>
      </c>
      <c r="R2083">
        <f t="shared" si="98"/>
        <v>0</v>
      </c>
    </row>
    <row r="2084" spans="10:18" x14ac:dyDescent="0.2">
      <c r="J2084">
        <f t="shared" si="96"/>
        <v>2082</v>
      </c>
      <c r="K2084" t="str" cm="1">
        <f t="array" ref="K2084">IFERROR(INDEX(tblClientes[Cliente],INT($J2084/ROWS(tblConsorcios[Produto]))+1),"")</f>
        <v/>
      </c>
      <c r="L2084" t="str" cm="1">
        <f t="array" ref="L2084">IFERROR(INDEX(tblConsorcios[Produto],MOD($J2084,ROWS(tblConsorcios[Produto]))+1),"")</f>
        <v>Imóvel IE580 – 240m</v>
      </c>
      <c r="M2084" s="20" cm="1">
        <f t="array" ref="M2084">IFERROR(INDEX(tblConsorcios[Valor da Carta (R$)],MOD($J2084,ROWS(tblConsorcios[Produto]))+1),"")</f>
        <v>580000</v>
      </c>
      <c r="N2084" s="2" cm="1">
        <f t="array" ref="N2084">IFERROR(INDEX(tblConsorcios[Prazo (meses)],MOD($J2084,ROWS(tblConsorcios[Produto]))+1),"")</f>
        <v>240</v>
      </c>
      <c r="O2084" s="20" cm="1">
        <f t="array" ref="O2084">IFERROR(INDEX(tblConsorcios[Parcela Mensal (R$)],MOD($J2084,ROWS(tblConsorcios[Produto]))+1),"")</f>
        <v>3112.67</v>
      </c>
      <c r="P2084" s="20" t="str" cm="1">
        <f t="array" ref="P2084">IFERROR(INDEX(tblClientes[Dividendo Mensal (R$)],INT($J2084/ROWS(tblConsorcios[Produto]))+1),"")</f>
        <v/>
      </c>
      <c r="Q2084" s="20" t="str">
        <f t="shared" si="97"/>
        <v/>
      </c>
      <c r="R2084">
        <f t="shared" si="98"/>
        <v>0</v>
      </c>
    </row>
    <row r="2085" spans="10:18" x14ac:dyDescent="0.2">
      <c r="J2085">
        <f t="shared" si="96"/>
        <v>2083</v>
      </c>
      <c r="K2085" t="str" cm="1">
        <f t="array" ref="K2085">IFERROR(INDEX(tblClientes[Cliente],INT($J2085/ROWS(tblConsorcios[Produto]))+1),"")</f>
        <v/>
      </c>
      <c r="L2085" t="str" cm="1">
        <f t="array" ref="L2085">IFERROR(INDEX(tblConsorcios[Produto],MOD($J2085,ROWS(tblConsorcios[Produto]))+1),"")</f>
        <v>Imóvel IE580 – 220m</v>
      </c>
      <c r="M2085" s="20" cm="1">
        <f t="array" ref="M2085">IFERROR(INDEX(tblConsorcios[Valor da Carta (R$)],MOD($J2085,ROWS(tblConsorcios[Produto]))+1),"")</f>
        <v>580000</v>
      </c>
      <c r="N2085" s="2" cm="1">
        <f t="array" ref="N2085">IFERROR(INDEX(tblConsorcios[Prazo (meses)],MOD($J2085,ROWS(tblConsorcios[Produto]))+1),"")</f>
        <v>220</v>
      </c>
      <c r="O2085" s="20" cm="1">
        <f t="array" ref="O2085">IFERROR(INDEX(tblConsorcios[Parcela Mensal (R$)],MOD($J2085,ROWS(tblConsorcios[Produto]))+1),"")</f>
        <v>3369.27</v>
      </c>
      <c r="P2085" s="20" t="str" cm="1">
        <f t="array" ref="P2085">IFERROR(INDEX(tblClientes[Dividendo Mensal (R$)],INT($J2085/ROWS(tblConsorcios[Produto]))+1),"")</f>
        <v/>
      </c>
      <c r="Q2085" s="20" t="str">
        <f t="shared" si="97"/>
        <v/>
      </c>
      <c r="R2085">
        <f t="shared" si="98"/>
        <v>0</v>
      </c>
    </row>
    <row r="2086" spans="10:18" x14ac:dyDescent="0.2">
      <c r="J2086">
        <f t="shared" si="96"/>
        <v>2084</v>
      </c>
      <c r="K2086" t="str" cm="1">
        <f t="array" ref="K2086">IFERROR(INDEX(tblClientes[Cliente],INT($J2086/ROWS(tblConsorcios[Produto]))+1),"")</f>
        <v/>
      </c>
      <c r="L2086" t="str" cm="1">
        <f t="array" ref="L2086">IFERROR(INDEX(tblConsorcios[Produto],MOD($J2086,ROWS(tblConsorcios[Produto]))+1),"")</f>
        <v>Imóvel IE580 – 200m</v>
      </c>
      <c r="M2086" s="20" cm="1">
        <f t="array" ref="M2086">IFERROR(INDEX(tblConsorcios[Valor da Carta (R$)],MOD($J2086,ROWS(tblConsorcios[Produto]))+1),"")</f>
        <v>580000</v>
      </c>
      <c r="N2086" s="2" cm="1">
        <f t="array" ref="N2086">IFERROR(INDEX(tblConsorcios[Prazo (meses)],MOD($J2086,ROWS(tblConsorcios[Produto]))+1),"")</f>
        <v>200</v>
      </c>
      <c r="O2086" s="20" cm="1">
        <f t="array" ref="O2086">IFERROR(INDEX(tblConsorcios[Parcela Mensal (R$)],MOD($J2086,ROWS(tblConsorcios[Produto]))+1),"")</f>
        <v>3677.2</v>
      </c>
      <c r="P2086" s="20" t="str" cm="1">
        <f t="array" ref="P2086">IFERROR(INDEX(tblClientes[Dividendo Mensal (R$)],INT($J2086/ROWS(tblConsorcios[Produto]))+1),"")</f>
        <v/>
      </c>
      <c r="Q2086" s="20" t="str">
        <f t="shared" si="97"/>
        <v/>
      </c>
      <c r="R2086">
        <f t="shared" si="98"/>
        <v>0</v>
      </c>
    </row>
    <row r="2087" spans="10:18" x14ac:dyDescent="0.2">
      <c r="J2087">
        <f t="shared" si="96"/>
        <v>2085</v>
      </c>
      <c r="K2087" t="str" cm="1">
        <f t="array" ref="K2087">IFERROR(INDEX(tblClientes[Cliente],INT($J2087/ROWS(tblConsorcios[Produto]))+1),"")</f>
        <v/>
      </c>
      <c r="L2087" t="str" cm="1">
        <f t="array" ref="L2087">IFERROR(INDEX(tblConsorcios[Produto],MOD($J2087,ROWS(tblConsorcios[Produto]))+1),"")</f>
        <v>Imóvel IE550 – 240m</v>
      </c>
      <c r="M2087" s="20" cm="1">
        <f t="array" ref="M2087">IFERROR(INDEX(tblConsorcios[Valor da Carta (R$)],MOD($J2087,ROWS(tblConsorcios[Produto]))+1),"")</f>
        <v>550000</v>
      </c>
      <c r="N2087" s="2" cm="1">
        <f t="array" ref="N2087">IFERROR(INDEX(tblConsorcios[Prazo (meses)],MOD($J2087,ROWS(tblConsorcios[Produto]))+1),"")</f>
        <v>240</v>
      </c>
      <c r="O2087" s="20" cm="1">
        <f t="array" ref="O2087">IFERROR(INDEX(tblConsorcios[Parcela Mensal (R$)],MOD($J2087,ROWS(tblConsorcios[Produto]))+1),"")</f>
        <v>2951.67</v>
      </c>
      <c r="P2087" s="20" t="str" cm="1">
        <f t="array" ref="P2087">IFERROR(INDEX(tblClientes[Dividendo Mensal (R$)],INT($J2087/ROWS(tblConsorcios[Produto]))+1),"")</f>
        <v/>
      </c>
      <c r="Q2087" s="20" t="str">
        <f t="shared" si="97"/>
        <v/>
      </c>
      <c r="R2087">
        <f t="shared" si="98"/>
        <v>0</v>
      </c>
    </row>
    <row r="2088" spans="10:18" x14ac:dyDescent="0.2">
      <c r="J2088">
        <f t="shared" si="96"/>
        <v>2086</v>
      </c>
      <c r="K2088" t="str" cm="1">
        <f t="array" ref="K2088">IFERROR(INDEX(tblClientes[Cliente],INT($J2088/ROWS(tblConsorcios[Produto]))+1),"")</f>
        <v/>
      </c>
      <c r="L2088" t="str" cm="1">
        <f t="array" ref="L2088">IFERROR(INDEX(tblConsorcios[Produto],MOD($J2088,ROWS(tblConsorcios[Produto]))+1),"")</f>
        <v>Imóvel IE550 – 220m</v>
      </c>
      <c r="M2088" s="20" cm="1">
        <f t="array" ref="M2088">IFERROR(INDEX(tblConsorcios[Valor da Carta (R$)],MOD($J2088,ROWS(tblConsorcios[Produto]))+1),"")</f>
        <v>550000</v>
      </c>
      <c r="N2088" s="2" cm="1">
        <f t="array" ref="N2088">IFERROR(INDEX(tblConsorcios[Prazo (meses)],MOD($J2088,ROWS(tblConsorcios[Produto]))+1),"")</f>
        <v>220</v>
      </c>
      <c r="O2088" s="20" cm="1">
        <f t="array" ref="O2088">IFERROR(INDEX(tblConsorcios[Parcela Mensal (R$)],MOD($J2088,ROWS(tblConsorcios[Produto]))+1),"")</f>
        <v>3195</v>
      </c>
      <c r="P2088" s="20" t="str" cm="1">
        <f t="array" ref="P2088">IFERROR(INDEX(tblClientes[Dividendo Mensal (R$)],INT($J2088/ROWS(tblConsorcios[Produto]))+1),"")</f>
        <v/>
      </c>
      <c r="Q2088" s="20" t="str">
        <f t="shared" si="97"/>
        <v/>
      </c>
      <c r="R2088">
        <f t="shared" si="98"/>
        <v>0</v>
      </c>
    </row>
    <row r="2089" spans="10:18" x14ac:dyDescent="0.2">
      <c r="J2089">
        <f t="shared" si="96"/>
        <v>2087</v>
      </c>
      <c r="K2089" t="str" cm="1">
        <f t="array" ref="K2089">IFERROR(INDEX(tblClientes[Cliente],INT($J2089/ROWS(tblConsorcios[Produto]))+1),"")</f>
        <v/>
      </c>
      <c r="L2089" t="str" cm="1">
        <f t="array" ref="L2089">IFERROR(INDEX(tblConsorcios[Produto],MOD($J2089,ROWS(tblConsorcios[Produto]))+1),"")</f>
        <v>Imóvel IE550 – 200m</v>
      </c>
      <c r="M2089" s="20" cm="1">
        <f t="array" ref="M2089">IFERROR(INDEX(tblConsorcios[Valor da Carta (R$)],MOD($J2089,ROWS(tblConsorcios[Produto]))+1),"")</f>
        <v>550000</v>
      </c>
      <c r="N2089" s="2" cm="1">
        <f t="array" ref="N2089">IFERROR(INDEX(tblConsorcios[Prazo (meses)],MOD($J2089,ROWS(tblConsorcios[Produto]))+1),"")</f>
        <v>200</v>
      </c>
      <c r="O2089" s="20" cm="1">
        <f t="array" ref="O2089">IFERROR(INDEX(tblConsorcios[Parcela Mensal (R$)],MOD($J2089,ROWS(tblConsorcios[Produto]))+1),"")</f>
        <v>3487</v>
      </c>
      <c r="P2089" s="20" t="str" cm="1">
        <f t="array" ref="P2089">IFERROR(INDEX(tblClientes[Dividendo Mensal (R$)],INT($J2089/ROWS(tblConsorcios[Produto]))+1),"")</f>
        <v/>
      </c>
      <c r="Q2089" s="20" t="str">
        <f t="shared" si="97"/>
        <v/>
      </c>
      <c r="R2089">
        <f t="shared" si="98"/>
        <v>0</v>
      </c>
    </row>
    <row r="2090" spans="10:18" x14ac:dyDescent="0.2">
      <c r="J2090">
        <f t="shared" si="96"/>
        <v>2088</v>
      </c>
      <c r="K2090" t="str" cm="1">
        <f t="array" ref="K2090">IFERROR(INDEX(tblClientes[Cliente],INT($J2090/ROWS(tblConsorcios[Produto]))+1),"")</f>
        <v/>
      </c>
      <c r="L2090" t="str" cm="1">
        <f t="array" ref="L2090">IFERROR(INDEX(tblConsorcios[Produto],MOD($J2090,ROWS(tblConsorcios[Produto]))+1),"")</f>
        <v>Imóvel IE530 – 240m</v>
      </c>
      <c r="M2090" s="20" cm="1">
        <f t="array" ref="M2090">IFERROR(INDEX(tblConsorcios[Valor da Carta (R$)],MOD($J2090,ROWS(tblConsorcios[Produto]))+1),"")</f>
        <v>530000</v>
      </c>
      <c r="N2090" s="2" cm="1">
        <f t="array" ref="N2090">IFERROR(INDEX(tblConsorcios[Prazo (meses)],MOD($J2090,ROWS(tblConsorcios[Produto]))+1),"")</f>
        <v>240</v>
      </c>
      <c r="O2090" s="20" cm="1">
        <f t="array" ref="O2090">IFERROR(INDEX(tblConsorcios[Parcela Mensal (R$)],MOD($J2090,ROWS(tblConsorcios[Produto]))+1),"")</f>
        <v>2844.33</v>
      </c>
      <c r="P2090" s="20" t="str" cm="1">
        <f t="array" ref="P2090">IFERROR(INDEX(tblClientes[Dividendo Mensal (R$)],INT($J2090/ROWS(tblConsorcios[Produto]))+1),"")</f>
        <v/>
      </c>
      <c r="Q2090" s="20" t="str">
        <f t="shared" si="97"/>
        <v/>
      </c>
      <c r="R2090">
        <f t="shared" si="98"/>
        <v>0</v>
      </c>
    </row>
    <row r="2091" spans="10:18" x14ac:dyDescent="0.2">
      <c r="J2091">
        <f t="shared" si="96"/>
        <v>2089</v>
      </c>
      <c r="K2091" t="str" cm="1">
        <f t="array" ref="K2091">IFERROR(INDEX(tblClientes[Cliente],INT($J2091/ROWS(tblConsorcios[Produto]))+1),"")</f>
        <v/>
      </c>
      <c r="L2091" t="str" cm="1">
        <f t="array" ref="L2091">IFERROR(INDEX(tblConsorcios[Produto],MOD($J2091,ROWS(tblConsorcios[Produto]))+1),"")</f>
        <v>Imóvel IE530 – 220m</v>
      </c>
      <c r="M2091" s="20" cm="1">
        <f t="array" ref="M2091">IFERROR(INDEX(tblConsorcios[Valor da Carta (R$)],MOD($J2091,ROWS(tblConsorcios[Produto]))+1),"")</f>
        <v>530000</v>
      </c>
      <c r="N2091" s="2" cm="1">
        <f t="array" ref="N2091">IFERROR(INDEX(tblConsorcios[Prazo (meses)],MOD($J2091,ROWS(tblConsorcios[Produto]))+1),"")</f>
        <v>220</v>
      </c>
      <c r="O2091" s="20" cm="1">
        <f t="array" ref="O2091">IFERROR(INDEX(tblConsorcios[Parcela Mensal (R$)],MOD($J2091,ROWS(tblConsorcios[Produto]))+1),"")</f>
        <v>3078.82</v>
      </c>
      <c r="P2091" s="20" t="str" cm="1">
        <f t="array" ref="P2091">IFERROR(INDEX(tblClientes[Dividendo Mensal (R$)],INT($J2091/ROWS(tblConsorcios[Produto]))+1),"")</f>
        <v/>
      </c>
      <c r="Q2091" s="20" t="str">
        <f t="shared" si="97"/>
        <v/>
      </c>
      <c r="R2091">
        <f t="shared" si="98"/>
        <v>0</v>
      </c>
    </row>
    <row r="2092" spans="10:18" x14ac:dyDescent="0.2">
      <c r="J2092">
        <f t="shared" si="96"/>
        <v>2090</v>
      </c>
      <c r="K2092" t="str" cm="1">
        <f t="array" ref="K2092">IFERROR(INDEX(tblClientes[Cliente],INT($J2092/ROWS(tblConsorcios[Produto]))+1),"")</f>
        <v/>
      </c>
      <c r="L2092" t="str" cm="1">
        <f t="array" ref="L2092">IFERROR(INDEX(tblConsorcios[Produto],MOD($J2092,ROWS(tblConsorcios[Produto]))+1),"")</f>
        <v>Imóvel IE530 – 200m</v>
      </c>
      <c r="M2092" s="20" cm="1">
        <f t="array" ref="M2092">IFERROR(INDEX(tblConsorcios[Valor da Carta (R$)],MOD($J2092,ROWS(tblConsorcios[Produto]))+1),"")</f>
        <v>530000</v>
      </c>
      <c r="N2092" s="2" cm="1">
        <f t="array" ref="N2092">IFERROR(INDEX(tblConsorcios[Prazo (meses)],MOD($J2092,ROWS(tblConsorcios[Produto]))+1),"")</f>
        <v>200</v>
      </c>
      <c r="O2092" s="20" cm="1">
        <f t="array" ref="O2092">IFERROR(INDEX(tblConsorcios[Parcela Mensal (R$)],MOD($J2092,ROWS(tblConsorcios[Produto]))+1),"")</f>
        <v>3360.2</v>
      </c>
      <c r="P2092" s="20" t="str" cm="1">
        <f t="array" ref="P2092">IFERROR(INDEX(tblClientes[Dividendo Mensal (R$)],INT($J2092/ROWS(tblConsorcios[Produto]))+1),"")</f>
        <v/>
      </c>
      <c r="Q2092" s="20" t="str">
        <f t="shared" si="97"/>
        <v/>
      </c>
      <c r="R2092">
        <f t="shared" si="98"/>
        <v>0</v>
      </c>
    </row>
    <row r="2093" spans="10:18" x14ac:dyDescent="0.2">
      <c r="J2093">
        <f t="shared" si="96"/>
        <v>2091</v>
      </c>
      <c r="K2093" t="str" cm="1">
        <f t="array" ref="K2093">IFERROR(INDEX(tblClientes[Cliente],INT($J2093/ROWS(tblConsorcios[Produto]))+1),"")</f>
        <v/>
      </c>
      <c r="L2093" t="str" cm="1">
        <f t="array" ref="L2093">IFERROR(INDEX(tblConsorcios[Produto],MOD($J2093,ROWS(tblConsorcios[Produto]))+1),"")</f>
        <v>Imóvel IE500 – 240m</v>
      </c>
      <c r="M2093" s="20" cm="1">
        <f t="array" ref="M2093">IFERROR(INDEX(tblConsorcios[Valor da Carta (R$)],MOD($J2093,ROWS(tblConsorcios[Produto]))+1),"")</f>
        <v>500000</v>
      </c>
      <c r="N2093" s="2" cm="1">
        <f t="array" ref="N2093">IFERROR(INDEX(tblConsorcios[Prazo (meses)],MOD($J2093,ROWS(tblConsorcios[Produto]))+1),"")</f>
        <v>240</v>
      </c>
      <c r="O2093" s="20" cm="1">
        <f t="array" ref="O2093">IFERROR(INDEX(tblConsorcios[Parcela Mensal (R$)],MOD($J2093,ROWS(tblConsorcios[Produto]))+1),"")</f>
        <v>2683.33</v>
      </c>
      <c r="P2093" s="20" t="str" cm="1">
        <f t="array" ref="P2093">IFERROR(INDEX(tblClientes[Dividendo Mensal (R$)],INT($J2093/ROWS(tblConsorcios[Produto]))+1),"")</f>
        <v/>
      </c>
      <c r="Q2093" s="20" t="str">
        <f t="shared" si="97"/>
        <v/>
      </c>
      <c r="R2093">
        <f t="shared" si="98"/>
        <v>0</v>
      </c>
    </row>
    <row r="2094" spans="10:18" x14ac:dyDescent="0.2">
      <c r="J2094">
        <f t="shared" si="96"/>
        <v>2092</v>
      </c>
      <c r="K2094" t="str" cm="1">
        <f t="array" ref="K2094">IFERROR(INDEX(tblClientes[Cliente],INT($J2094/ROWS(tblConsorcios[Produto]))+1),"")</f>
        <v/>
      </c>
      <c r="L2094" t="str" cm="1">
        <f t="array" ref="L2094">IFERROR(INDEX(tblConsorcios[Produto],MOD($J2094,ROWS(tblConsorcios[Produto]))+1),"")</f>
        <v>Imóvel IE500 – 220m</v>
      </c>
      <c r="M2094" s="20" cm="1">
        <f t="array" ref="M2094">IFERROR(INDEX(tblConsorcios[Valor da Carta (R$)],MOD($J2094,ROWS(tblConsorcios[Produto]))+1),"")</f>
        <v>500000</v>
      </c>
      <c r="N2094" s="2" cm="1">
        <f t="array" ref="N2094">IFERROR(INDEX(tblConsorcios[Prazo (meses)],MOD($J2094,ROWS(tblConsorcios[Produto]))+1),"")</f>
        <v>220</v>
      </c>
      <c r="O2094" s="20" cm="1">
        <f t="array" ref="O2094">IFERROR(INDEX(tblConsorcios[Parcela Mensal (R$)],MOD($J2094,ROWS(tblConsorcios[Produto]))+1),"")</f>
        <v>2904.55</v>
      </c>
      <c r="P2094" s="20" t="str" cm="1">
        <f t="array" ref="P2094">IFERROR(INDEX(tblClientes[Dividendo Mensal (R$)],INT($J2094/ROWS(tblConsorcios[Produto]))+1),"")</f>
        <v/>
      </c>
      <c r="Q2094" s="20" t="str">
        <f t="shared" si="97"/>
        <v/>
      </c>
      <c r="R2094">
        <f t="shared" si="98"/>
        <v>0</v>
      </c>
    </row>
    <row r="2095" spans="10:18" x14ac:dyDescent="0.2">
      <c r="J2095">
        <f t="shared" si="96"/>
        <v>2093</v>
      </c>
      <c r="K2095" t="str" cm="1">
        <f t="array" ref="K2095">IFERROR(INDEX(tblClientes[Cliente],INT($J2095/ROWS(tblConsorcios[Produto]))+1),"")</f>
        <v/>
      </c>
      <c r="L2095" t="str" cm="1">
        <f t="array" ref="L2095">IFERROR(INDEX(tblConsorcios[Produto],MOD($J2095,ROWS(tblConsorcios[Produto]))+1),"")</f>
        <v>Imóvel IE500 – 200m</v>
      </c>
      <c r="M2095" s="20" cm="1">
        <f t="array" ref="M2095">IFERROR(INDEX(tblConsorcios[Valor da Carta (R$)],MOD($J2095,ROWS(tblConsorcios[Produto]))+1),"")</f>
        <v>500000</v>
      </c>
      <c r="N2095" s="2" cm="1">
        <f t="array" ref="N2095">IFERROR(INDEX(tblConsorcios[Prazo (meses)],MOD($J2095,ROWS(tblConsorcios[Produto]))+1),"")</f>
        <v>200</v>
      </c>
      <c r="O2095" s="20" cm="1">
        <f t="array" ref="O2095">IFERROR(INDEX(tblConsorcios[Parcela Mensal (R$)],MOD($J2095,ROWS(tblConsorcios[Produto]))+1),"")</f>
        <v>3170</v>
      </c>
      <c r="P2095" s="20" t="str" cm="1">
        <f t="array" ref="P2095">IFERROR(INDEX(tblClientes[Dividendo Mensal (R$)],INT($J2095/ROWS(tblConsorcios[Produto]))+1),"")</f>
        <v/>
      </c>
      <c r="Q2095" s="20" t="str">
        <f t="shared" si="97"/>
        <v/>
      </c>
      <c r="R2095">
        <f t="shared" si="98"/>
        <v>0</v>
      </c>
    </row>
    <row r="2096" spans="10:18" x14ac:dyDescent="0.2">
      <c r="J2096">
        <f t="shared" si="96"/>
        <v>2094</v>
      </c>
      <c r="K2096" t="str" cm="1">
        <f t="array" ref="K2096">IFERROR(INDEX(tblClientes[Cliente],INT($J2096/ROWS(tblConsorcios[Produto]))+1),"")</f>
        <v/>
      </c>
      <c r="L2096" t="str" cm="1">
        <f t="array" ref="L2096">IFERROR(INDEX(tblConsorcios[Produto],MOD($J2096,ROWS(tblConsorcios[Produto]))+1),"")</f>
        <v>Imóvel IE480 – 240m</v>
      </c>
      <c r="M2096" s="20" cm="1">
        <f t="array" ref="M2096">IFERROR(INDEX(tblConsorcios[Valor da Carta (R$)],MOD($J2096,ROWS(tblConsorcios[Produto]))+1),"")</f>
        <v>480000</v>
      </c>
      <c r="N2096" s="2" cm="1">
        <f t="array" ref="N2096">IFERROR(INDEX(tblConsorcios[Prazo (meses)],MOD($J2096,ROWS(tblConsorcios[Produto]))+1),"")</f>
        <v>240</v>
      </c>
      <c r="O2096" s="20" cm="1">
        <f t="array" ref="O2096">IFERROR(INDEX(tblConsorcios[Parcela Mensal (R$)],MOD($J2096,ROWS(tblConsorcios[Produto]))+1),"")</f>
        <v>2576</v>
      </c>
      <c r="P2096" s="20" t="str" cm="1">
        <f t="array" ref="P2096">IFERROR(INDEX(tblClientes[Dividendo Mensal (R$)],INT($J2096/ROWS(tblConsorcios[Produto]))+1),"")</f>
        <v/>
      </c>
      <c r="Q2096" s="20" t="str">
        <f t="shared" si="97"/>
        <v/>
      </c>
      <c r="R2096">
        <f t="shared" si="98"/>
        <v>0</v>
      </c>
    </row>
    <row r="2097" spans="10:18" x14ac:dyDescent="0.2">
      <c r="J2097">
        <f t="shared" si="96"/>
        <v>2095</v>
      </c>
      <c r="K2097" t="str" cm="1">
        <f t="array" ref="K2097">IFERROR(INDEX(tblClientes[Cliente],INT($J2097/ROWS(tblConsorcios[Produto]))+1),"")</f>
        <v/>
      </c>
      <c r="L2097" t="str" cm="1">
        <f t="array" ref="L2097">IFERROR(INDEX(tblConsorcios[Produto],MOD($J2097,ROWS(tblConsorcios[Produto]))+1),"")</f>
        <v>Imóvel IE480 – 220m</v>
      </c>
      <c r="M2097" s="20" cm="1">
        <f t="array" ref="M2097">IFERROR(INDEX(tblConsorcios[Valor da Carta (R$)],MOD($J2097,ROWS(tblConsorcios[Produto]))+1),"")</f>
        <v>480000</v>
      </c>
      <c r="N2097" s="2" cm="1">
        <f t="array" ref="N2097">IFERROR(INDEX(tblConsorcios[Prazo (meses)],MOD($J2097,ROWS(tblConsorcios[Produto]))+1),"")</f>
        <v>220</v>
      </c>
      <c r="O2097" s="20" cm="1">
        <f t="array" ref="O2097">IFERROR(INDEX(tblConsorcios[Parcela Mensal (R$)],MOD($J2097,ROWS(tblConsorcios[Produto]))+1),"")</f>
        <v>2788.36</v>
      </c>
      <c r="P2097" s="20" t="str" cm="1">
        <f t="array" ref="P2097">IFERROR(INDEX(tblClientes[Dividendo Mensal (R$)],INT($J2097/ROWS(tblConsorcios[Produto]))+1),"")</f>
        <v/>
      </c>
      <c r="Q2097" s="20" t="str">
        <f t="shared" si="97"/>
        <v/>
      </c>
      <c r="R2097">
        <f t="shared" si="98"/>
        <v>0</v>
      </c>
    </row>
    <row r="2098" spans="10:18" x14ac:dyDescent="0.2">
      <c r="J2098">
        <f t="shared" si="96"/>
        <v>2096</v>
      </c>
      <c r="K2098" t="str" cm="1">
        <f t="array" ref="K2098">IFERROR(INDEX(tblClientes[Cliente],INT($J2098/ROWS(tblConsorcios[Produto]))+1),"")</f>
        <v/>
      </c>
      <c r="L2098" t="str" cm="1">
        <f t="array" ref="L2098">IFERROR(INDEX(tblConsorcios[Produto],MOD($J2098,ROWS(tblConsorcios[Produto]))+1),"")</f>
        <v>Imóvel IE480 – 200m</v>
      </c>
      <c r="M2098" s="20" cm="1">
        <f t="array" ref="M2098">IFERROR(INDEX(tblConsorcios[Valor da Carta (R$)],MOD($J2098,ROWS(tblConsorcios[Produto]))+1),"")</f>
        <v>480000</v>
      </c>
      <c r="N2098" s="2" cm="1">
        <f t="array" ref="N2098">IFERROR(INDEX(tblConsorcios[Prazo (meses)],MOD($J2098,ROWS(tblConsorcios[Produto]))+1),"")</f>
        <v>200</v>
      </c>
      <c r="O2098" s="20" cm="1">
        <f t="array" ref="O2098">IFERROR(INDEX(tblConsorcios[Parcela Mensal (R$)],MOD($J2098,ROWS(tblConsorcios[Produto]))+1),"")</f>
        <v>3043.2</v>
      </c>
      <c r="P2098" s="20" t="str" cm="1">
        <f t="array" ref="P2098">IFERROR(INDEX(tblClientes[Dividendo Mensal (R$)],INT($J2098/ROWS(tblConsorcios[Produto]))+1),"")</f>
        <v/>
      </c>
      <c r="Q2098" s="20" t="str">
        <f t="shared" si="97"/>
        <v/>
      </c>
      <c r="R2098">
        <f t="shared" si="98"/>
        <v>0</v>
      </c>
    </row>
    <row r="2099" spans="10:18" x14ac:dyDescent="0.2">
      <c r="J2099">
        <f t="shared" si="96"/>
        <v>2097</v>
      </c>
      <c r="K2099" t="str" cm="1">
        <f t="array" ref="K2099">IFERROR(INDEX(tblClientes[Cliente],INT($J2099/ROWS(tblConsorcios[Produto]))+1),"")</f>
        <v/>
      </c>
      <c r="L2099" t="str" cm="1">
        <f t="array" ref="L2099">IFERROR(INDEX(tblConsorcios[Produto],MOD($J2099,ROWS(tblConsorcios[Produto]))+1),"")</f>
        <v>Imóvel IE450 – 240m</v>
      </c>
      <c r="M2099" s="20" cm="1">
        <f t="array" ref="M2099">IFERROR(INDEX(tblConsorcios[Valor da Carta (R$)],MOD($J2099,ROWS(tblConsorcios[Produto]))+1),"")</f>
        <v>450000</v>
      </c>
      <c r="N2099" s="2" cm="1">
        <f t="array" ref="N2099">IFERROR(INDEX(tblConsorcios[Prazo (meses)],MOD($J2099,ROWS(tblConsorcios[Produto]))+1),"")</f>
        <v>240</v>
      </c>
      <c r="O2099" s="20" cm="1">
        <f t="array" ref="O2099">IFERROR(INDEX(tblConsorcios[Parcela Mensal (R$)],MOD($J2099,ROWS(tblConsorcios[Produto]))+1),"")</f>
        <v>2415</v>
      </c>
      <c r="P2099" s="20" t="str" cm="1">
        <f t="array" ref="P2099">IFERROR(INDEX(tblClientes[Dividendo Mensal (R$)],INT($J2099/ROWS(tblConsorcios[Produto]))+1),"")</f>
        <v/>
      </c>
      <c r="Q2099" s="20" t="str">
        <f t="shared" si="97"/>
        <v/>
      </c>
      <c r="R2099">
        <f t="shared" si="98"/>
        <v>0</v>
      </c>
    </row>
    <row r="2100" spans="10:18" x14ac:dyDescent="0.2">
      <c r="J2100">
        <f t="shared" si="96"/>
        <v>2098</v>
      </c>
      <c r="K2100" t="str" cm="1">
        <f t="array" ref="K2100">IFERROR(INDEX(tblClientes[Cliente],INT($J2100/ROWS(tblConsorcios[Produto]))+1),"")</f>
        <v/>
      </c>
      <c r="L2100" t="str" cm="1">
        <f t="array" ref="L2100">IFERROR(INDEX(tblConsorcios[Produto],MOD($J2100,ROWS(tblConsorcios[Produto]))+1),"")</f>
        <v>Imóvel IE450 – 220m</v>
      </c>
      <c r="M2100" s="20" cm="1">
        <f t="array" ref="M2100">IFERROR(INDEX(tblConsorcios[Valor da Carta (R$)],MOD($J2100,ROWS(tblConsorcios[Produto]))+1),"")</f>
        <v>450000</v>
      </c>
      <c r="N2100" s="2" cm="1">
        <f t="array" ref="N2100">IFERROR(INDEX(tblConsorcios[Prazo (meses)],MOD($J2100,ROWS(tblConsorcios[Produto]))+1),"")</f>
        <v>220</v>
      </c>
      <c r="O2100" s="20" cm="1">
        <f t="array" ref="O2100">IFERROR(INDEX(tblConsorcios[Parcela Mensal (R$)],MOD($J2100,ROWS(tblConsorcios[Produto]))+1),"")</f>
        <v>2614.09</v>
      </c>
      <c r="P2100" s="20" t="str" cm="1">
        <f t="array" ref="P2100">IFERROR(INDEX(tblClientes[Dividendo Mensal (R$)],INT($J2100/ROWS(tblConsorcios[Produto]))+1),"")</f>
        <v/>
      </c>
      <c r="Q2100" s="20" t="str">
        <f t="shared" si="97"/>
        <v/>
      </c>
      <c r="R2100">
        <f t="shared" si="98"/>
        <v>0</v>
      </c>
    </row>
    <row r="2101" spans="10:18" x14ac:dyDescent="0.2">
      <c r="J2101">
        <f t="shared" si="96"/>
        <v>2099</v>
      </c>
      <c r="K2101" t="str" cm="1">
        <f t="array" ref="K2101">IFERROR(INDEX(tblClientes[Cliente],INT($J2101/ROWS(tblConsorcios[Produto]))+1),"")</f>
        <v/>
      </c>
      <c r="L2101" t="str" cm="1">
        <f t="array" ref="L2101">IFERROR(INDEX(tblConsorcios[Produto],MOD($J2101,ROWS(tblConsorcios[Produto]))+1),"")</f>
        <v>Imóvel IE450 – 200m</v>
      </c>
      <c r="M2101" s="20" cm="1">
        <f t="array" ref="M2101">IFERROR(INDEX(tblConsorcios[Valor da Carta (R$)],MOD($J2101,ROWS(tblConsorcios[Produto]))+1),"")</f>
        <v>450000</v>
      </c>
      <c r="N2101" s="2" cm="1">
        <f t="array" ref="N2101">IFERROR(INDEX(tblConsorcios[Prazo (meses)],MOD($J2101,ROWS(tblConsorcios[Produto]))+1),"")</f>
        <v>200</v>
      </c>
      <c r="O2101" s="20" cm="1">
        <f t="array" ref="O2101">IFERROR(INDEX(tblConsorcios[Parcela Mensal (R$)],MOD($J2101,ROWS(tblConsorcios[Produto]))+1),"")</f>
        <v>2853</v>
      </c>
      <c r="P2101" s="20" t="str" cm="1">
        <f t="array" ref="P2101">IFERROR(INDEX(tblClientes[Dividendo Mensal (R$)],INT($J2101/ROWS(tblConsorcios[Produto]))+1),"")</f>
        <v/>
      </c>
      <c r="Q2101" s="20" t="str">
        <f t="shared" si="97"/>
        <v/>
      </c>
      <c r="R2101">
        <f t="shared" si="98"/>
        <v>0</v>
      </c>
    </row>
    <row r="2102" spans="10:18" x14ac:dyDescent="0.2">
      <c r="J2102">
        <f t="shared" si="96"/>
        <v>2100</v>
      </c>
      <c r="K2102" t="str" cm="1">
        <f t="array" ref="K2102">IFERROR(INDEX(tblClientes[Cliente],INT($J2102/ROWS(tblConsorcios[Produto]))+1),"")</f>
        <v/>
      </c>
      <c r="L2102" t="str" cm="1">
        <f t="array" ref="L2102">IFERROR(INDEX(tblConsorcios[Produto],MOD($J2102,ROWS(tblConsorcios[Produto]))+1),"")</f>
        <v>Imóvel IE430 – 240m</v>
      </c>
      <c r="M2102" s="20" cm="1">
        <f t="array" ref="M2102">IFERROR(INDEX(tblConsorcios[Valor da Carta (R$)],MOD($J2102,ROWS(tblConsorcios[Produto]))+1),"")</f>
        <v>430000</v>
      </c>
      <c r="N2102" s="2" cm="1">
        <f t="array" ref="N2102">IFERROR(INDEX(tblConsorcios[Prazo (meses)],MOD($J2102,ROWS(tblConsorcios[Produto]))+1),"")</f>
        <v>240</v>
      </c>
      <c r="O2102" s="20" cm="1">
        <f t="array" ref="O2102">IFERROR(INDEX(tblConsorcios[Parcela Mensal (R$)],MOD($J2102,ROWS(tblConsorcios[Produto]))+1),"")</f>
        <v>2307.67</v>
      </c>
      <c r="P2102" s="20" t="str" cm="1">
        <f t="array" ref="P2102">IFERROR(INDEX(tblClientes[Dividendo Mensal (R$)],INT($J2102/ROWS(tblConsorcios[Produto]))+1),"")</f>
        <v/>
      </c>
      <c r="Q2102" s="20" t="str">
        <f t="shared" si="97"/>
        <v/>
      </c>
      <c r="R2102">
        <f t="shared" si="98"/>
        <v>0</v>
      </c>
    </row>
    <row r="2103" spans="10:18" x14ac:dyDescent="0.2">
      <c r="J2103">
        <f t="shared" si="96"/>
        <v>2101</v>
      </c>
      <c r="K2103" t="str" cm="1">
        <f t="array" ref="K2103">IFERROR(INDEX(tblClientes[Cliente],INT($J2103/ROWS(tblConsorcios[Produto]))+1),"")</f>
        <v/>
      </c>
      <c r="L2103" t="str" cm="1">
        <f t="array" ref="L2103">IFERROR(INDEX(tblConsorcios[Produto],MOD($J2103,ROWS(tblConsorcios[Produto]))+1),"")</f>
        <v>Imóvel IE430 – 220m</v>
      </c>
      <c r="M2103" s="20" cm="1">
        <f t="array" ref="M2103">IFERROR(INDEX(tblConsorcios[Valor da Carta (R$)],MOD($J2103,ROWS(tblConsorcios[Produto]))+1),"")</f>
        <v>430000</v>
      </c>
      <c r="N2103" s="2" cm="1">
        <f t="array" ref="N2103">IFERROR(INDEX(tblConsorcios[Prazo (meses)],MOD($J2103,ROWS(tblConsorcios[Produto]))+1),"")</f>
        <v>220</v>
      </c>
      <c r="O2103" s="20" cm="1">
        <f t="array" ref="O2103">IFERROR(INDEX(tblConsorcios[Parcela Mensal (R$)],MOD($J2103,ROWS(tblConsorcios[Produto]))+1),"")</f>
        <v>2497.91</v>
      </c>
      <c r="P2103" s="20" t="str" cm="1">
        <f t="array" ref="P2103">IFERROR(INDEX(tblClientes[Dividendo Mensal (R$)],INT($J2103/ROWS(tblConsorcios[Produto]))+1),"")</f>
        <v/>
      </c>
      <c r="Q2103" s="20" t="str">
        <f t="shared" si="97"/>
        <v/>
      </c>
      <c r="R2103">
        <f t="shared" si="98"/>
        <v>0</v>
      </c>
    </row>
    <row r="2104" spans="10:18" x14ac:dyDescent="0.2">
      <c r="J2104">
        <f t="shared" si="96"/>
        <v>2102</v>
      </c>
      <c r="K2104" t="str" cm="1">
        <f t="array" ref="K2104">IFERROR(INDEX(tblClientes[Cliente],INT($J2104/ROWS(tblConsorcios[Produto]))+1),"")</f>
        <v/>
      </c>
      <c r="L2104" t="str" cm="1">
        <f t="array" ref="L2104">IFERROR(INDEX(tblConsorcios[Produto],MOD($J2104,ROWS(tblConsorcios[Produto]))+1),"")</f>
        <v>Imóvel IE430 – 200m</v>
      </c>
      <c r="M2104" s="20" cm="1">
        <f t="array" ref="M2104">IFERROR(INDEX(tblConsorcios[Valor da Carta (R$)],MOD($J2104,ROWS(tblConsorcios[Produto]))+1),"")</f>
        <v>430000</v>
      </c>
      <c r="N2104" s="2" cm="1">
        <f t="array" ref="N2104">IFERROR(INDEX(tblConsorcios[Prazo (meses)],MOD($J2104,ROWS(tblConsorcios[Produto]))+1),"")</f>
        <v>200</v>
      </c>
      <c r="O2104" s="20" cm="1">
        <f t="array" ref="O2104">IFERROR(INDEX(tblConsorcios[Parcela Mensal (R$)],MOD($J2104,ROWS(tblConsorcios[Produto]))+1),"")</f>
        <v>2726.2</v>
      </c>
      <c r="P2104" s="20" t="str" cm="1">
        <f t="array" ref="P2104">IFERROR(INDEX(tblClientes[Dividendo Mensal (R$)],INT($J2104/ROWS(tblConsorcios[Produto]))+1),"")</f>
        <v/>
      </c>
      <c r="Q2104" s="20" t="str">
        <f t="shared" si="97"/>
        <v/>
      </c>
      <c r="R2104">
        <f t="shared" si="98"/>
        <v>0</v>
      </c>
    </row>
    <row r="2105" spans="10:18" x14ac:dyDescent="0.2">
      <c r="J2105">
        <f t="shared" si="96"/>
        <v>2103</v>
      </c>
      <c r="K2105" t="str" cm="1">
        <f t="array" ref="K2105">IFERROR(INDEX(tblClientes[Cliente],INT($J2105/ROWS(tblConsorcios[Produto]))+1),"")</f>
        <v/>
      </c>
      <c r="L2105" t="str" cm="1">
        <f t="array" ref="L2105">IFERROR(INDEX(tblConsorcios[Produto],MOD($J2105,ROWS(tblConsorcios[Produto]))+1),"")</f>
        <v>Imóvel IE400 – 240m</v>
      </c>
      <c r="M2105" s="20" cm="1">
        <f t="array" ref="M2105">IFERROR(INDEX(tblConsorcios[Valor da Carta (R$)],MOD($J2105,ROWS(tblConsorcios[Produto]))+1),"")</f>
        <v>400000</v>
      </c>
      <c r="N2105" s="2" cm="1">
        <f t="array" ref="N2105">IFERROR(INDEX(tblConsorcios[Prazo (meses)],MOD($J2105,ROWS(tblConsorcios[Produto]))+1),"")</f>
        <v>240</v>
      </c>
      <c r="O2105" s="20" cm="1">
        <f t="array" ref="O2105">IFERROR(INDEX(tblConsorcios[Parcela Mensal (R$)],MOD($J2105,ROWS(tblConsorcios[Produto]))+1),"")</f>
        <v>2146.67</v>
      </c>
      <c r="P2105" s="20" t="str" cm="1">
        <f t="array" ref="P2105">IFERROR(INDEX(tblClientes[Dividendo Mensal (R$)],INT($J2105/ROWS(tblConsorcios[Produto]))+1),"")</f>
        <v/>
      </c>
      <c r="Q2105" s="20" t="str">
        <f t="shared" si="97"/>
        <v/>
      </c>
      <c r="R2105">
        <f t="shared" si="98"/>
        <v>0</v>
      </c>
    </row>
    <row r="2106" spans="10:18" x14ac:dyDescent="0.2">
      <c r="J2106">
        <f t="shared" si="96"/>
        <v>2104</v>
      </c>
      <c r="K2106" t="str" cm="1">
        <f t="array" ref="K2106">IFERROR(INDEX(tblClientes[Cliente],INT($J2106/ROWS(tblConsorcios[Produto]))+1),"")</f>
        <v/>
      </c>
      <c r="L2106" t="str" cm="1">
        <f t="array" ref="L2106">IFERROR(INDEX(tblConsorcios[Produto],MOD($J2106,ROWS(tblConsorcios[Produto]))+1),"")</f>
        <v>Imóvel IE400 – 220m</v>
      </c>
      <c r="M2106" s="20" cm="1">
        <f t="array" ref="M2106">IFERROR(INDEX(tblConsorcios[Valor da Carta (R$)],MOD($J2106,ROWS(tblConsorcios[Produto]))+1),"")</f>
        <v>400000</v>
      </c>
      <c r="N2106" s="2" cm="1">
        <f t="array" ref="N2106">IFERROR(INDEX(tblConsorcios[Prazo (meses)],MOD($J2106,ROWS(tblConsorcios[Produto]))+1),"")</f>
        <v>220</v>
      </c>
      <c r="O2106" s="20" cm="1">
        <f t="array" ref="O2106">IFERROR(INDEX(tblConsorcios[Parcela Mensal (R$)],MOD($J2106,ROWS(tblConsorcios[Produto]))+1),"")</f>
        <v>2323.64</v>
      </c>
      <c r="P2106" s="20" t="str" cm="1">
        <f t="array" ref="P2106">IFERROR(INDEX(tblClientes[Dividendo Mensal (R$)],INT($J2106/ROWS(tblConsorcios[Produto]))+1),"")</f>
        <v/>
      </c>
      <c r="Q2106" s="20" t="str">
        <f t="shared" si="97"/>
        <v/>
      </c>
      <c r="R2106">
        <f t="shared" si="98"/>
        <v>0</v>
      </c>
    </row>
    <row r="2107" spans="10:18" x14ac:dyDescent="0.2">
      <c r="J2107">
        <f t="shared" si="96"/>
        <v>2105</v>
      </c>
      <c r="K2107" t="str" cm="1">
        <f t="array" ref="K2107">IFERROR(INDEX(tblClientes[Cliente],INT($J2107/ROWS(tblConsorcios[Produto]))+1),"")</f>
        <v/>
      </c>
      <c r="L2107" t="str" cm="1">
        <f t="array" ref="L2107">IFERROR(INDEX(tblConsorcios[Produto],MOD($J2107,ROWS(tblConsorcios[Produto]))+1),"")</f>
        <v>Imóvel IE400 – 200m</v>
      </c>
      <c r="M2107" s="20" cm="1">
        <f t="array" ref="M2107">IFERROR(INDEX(tblConsorcios[Valor da Carta (R$)],MOD($J2107,ROWS(tblConsorcios[Produto]))+1),"")</f>
        <v>400000</v>
      </c>
      <c r="N2107" s="2" cm="1">
        <f t="array" ref="N2107">IFERROR(INDEX(tblConsorcios[Prazo (meses)],MOD($J2107,ROWS(tblConsorcios[Produto]))+1),"")</f>
        <v>200</v>
      </c>
      <c r="O2107" s="20" cm="1">
        <f t="array" ref="O2107">IFERROR(INDEX(tblConsorcios[Parcela Mensal (R$)],MOD($J2107,ROWS(tblConsorcios[Produto]))+1),"")</f>
        <v>2536</v>
      </c>
      <c r="P2107" s="20" t="str" cm="1">
        <f t="array" ref="P2107">IFERROR(INDEX(tblClientes[Dividendo Mensal (R$)],INT($J2107/ROWS(tblConsorcios[Produto]))+1),"")</f>
        <v/>
      </c>
      <c r="Q2107" s="20" t="str">
        <f t="shared" si="97"/>
        <v/>
      </c>
      <c r="R2107">
        <f t="shared" si="98"/>
        <v>0</v>
      </c>
    </row>
    <row r="2108" spans="10:18" x14ac:dyDescent="0.2">
      <c r="J2108">
        <f t="shared" si="96"/>
        <v>2106</v>
      </c>
      <c r="K2108" t="str" cm="1">
        <f t="array" ref="K2108">IFERROR(INDEX(tblClientes[Cliente],INT($J2108/ROWS(tblConsorcios[Produto]))+1),"")</f>
        <v/>
      </c>
      <c r="L2108" t="str" cm="1">
        <f t="array" ref="L2108">IFERROR(INDEX(tblConsorcios[Produto],MOD($J2108,ROWS(tblConsorcios[Produto]))+1),"")</f>
        <v>Imóvel IE380 – 240m</v>
      </c>
      <c r="M2108" s="20" cm="1">
        <f t="array" ref="M2108">IFERROR(INDEX(tblConsorcios[Valor da Carta (R$)],MOD($J2108,ROWS(tblConsorcios[Produto]))+1),"")</f>
        <v>380000</v>
      </c>
      <c r="N2108" s="2" cm="1">
        <f t="array" ref="N2108">IFERROR(INDEX(tblConsorcios[Prazo (meses)],MOD($J2108,ROWS(tblConsorcios[Produto]))+1),"")</f>
        <v>240</v>
      </c>
      <c r="O2108" s="20" cm="1">
        <f t="array" ref="O2108">IFERROR(INDEX(tblConsorcios[Parcela Mensal (R$)],MOD($J2108,ROWS(tblConsorcios[Produto]))+1),"")</f>
        <v>2039.33</v>
      </c>
      <c r="P2108" s="20" t="str" cm="1">
        <f t="array" ref="P2108">IFERROR(INDEX(tblClientes[Dividendo Mensal (R$)],INT($J2108/ROWS(tblConsorcios[Produto]))+1),"")</f>
        <v/>
      </c>
      <c r="Q2108" s="20" t="str">
        <f t="shared" si="97"/>
        <v/>
      </c>
      <c r="R2108">
        <f t="shared" si="98"/>
        <v>0</v>
      </c>
    </row>
    <row r="2109" spans="10:18" x14ac:dyDescent="0.2">
      <c r="J2109">
        <f t="shared" si="96"/>
        <v>2107</v>
      </c>
      <c r="K2109" t="str" cm="1">
        <f t="array" ref="K2109">IFERROR(INDEX(tblClientes[Cliente],INT($J2109/ROWS(tblConsorcios[Produto]))+1),"")</f>
        <v/>
      </c>
      <c r="L2109" t="str" cm="1">
        <f t="array" ref="L2109">IFERROR(INDEX(tblConsorcios[Produto],MOD($J2109,ROWS(tblConsorcios[Produto]))+1),"")</f>
        <v>Imóvel IE380 – 220m</v>
      </c>
      <c r="M2109" s="20" cm="1">
        <f t="array" ref="M2109">IFERROR(INDEX(tblConsorcios[Valor da Carta (R$)],MOD($J2109,ROWS(tblConsorcios[Produto]))+1),"")</f>
        <v>380000</v>
      </c>
      <c r="N2109" s="2" cm="1">
        <f t="array" ref="N2109">IFERROR(INDEX(tblConsorcios[Prazo (meses)],MOD($J2109,ROWS(tblConsorcios[Produto]))+1),"")</f>
        <v>220</v>
      </c>
      <c r="O2109" s="20" cm="1">
        <f t="array" ref="O2109">IFERROR(INDEX(tblConsorcios[Parcela Mensal (R$)],MOD($J2109,ROWS(tblConsorcios[Produto]))+1),"")</f>
        <v>2207.4499999999998</v>
      </c>
      <c r="P2109" s="20" t="str" cm="1">
        <f t="array" ref="P2109">IFERROR(INDEX(tblClientes[Dividendo Mensal (R$)],INT($J2109/ROWS(tblConsorcios[Produto]))+1),"")</f>
        <v/>
      </c>
      <c r="Q2109" s="20" t="str">
        <f t="shared" si="97"/>
        <v/>
      </c>
      <c r="R2109">
        <f t="shared" si="98"/>
        <v>0</v>
      </c>
    </row>
    <row r="2110" spans="10:18" x14ac:dyDescent="0.2">
      <c r="J2110">
        <f t="shared" si="96"/>
        <v>2108</v>
      </c>
      <c r="K2110" t="str" cm="1">
        <f t="array" ref="K2110">IFERROR(INDEX(tblClientes[Cliente],INT($J2110/ROWS(tblConsorcios[Produto]))+1),"")</f>
        <v/>
      </c>
      <c r="L2110" t="str" cm="1">
        <f t="array" ref="L2110">IFERROR(INDEX(tblConsorcios[Produto],MOD($J2110,ROWS(tblConsorcios[Produto]))+1),"")</f>
        <v>Imóvel IE380 – 200m</v>
      </c>
      <c r="M2110" s="20" cm="1">
        <f t="array" ref="M2110">IFERROR(INDEX(tblConsorcios[Valor da Carta (R$)],MOD($J2110,ROWS(tblConsorcios[Produto]))+1),"")</f>
        <v>380000</v>
      </c>
      <c r="N2110" s="2" cm="1">
        <f t="array" ref="N2110">IFERROR(INDEX(tblConsorcios[Prazo (meses)],MOD($J2110,ROWS(tblConsorcios[Produto]))+1),"")</f>
        <v>200</v>
      </c>
      <c r="O2110" s="20" cm="1">
        <f t="array" ref="O2110">IFERROR(INDEX(tblConsorcios[Parcela Mensal (R$)],MOD($J2110,ROWS(tblConsorcios[Produto]))+1),"")</f>
        <v>2409.1999999999998</v>
      </c>
      <c r="P2110" s="20" t="str" cm="1">
        <f t="array" ref="P2110">IFERROR(INDEX(tblClientes[Dividendo Mensal (R$)],INT($J2110/ROWS(tblConsorcios[Produto]))+1),"")</f>
        <v/>
      </c>
      <c r="Q2110" s="20" t="str">
        <f t="shared" si="97"/>
        <v/>
      </c>
      <c r="R2110">
        <f t="shared" si="98"/>
        <v>0</v>
      </c>
    </row>
    <row r="2111" spans="10:18" x14ac:dyDescent="0.2">
      <c r="J2111">
        <f t="shared" si="96"/>
        <v>2109</v>
      </c>
      <c r="K2111" t="str" cm="1">
        <f t="array" ref="K2111">IFERROR(INDEX(tblClientes[Cliente],INT($J2111/ROWS(tblConsorcios[Produto]))+1),"")</f>
        <v/>
      </c>
      <c r="L2111" t="str" cm="1">
        <f t="array" ref="L2111">IFERROR(INDEX(tblConsorcios[Produto],MOD($J2111,ROWS(tblConsorcios[Produto]))+1),"")</f>
        <v>Imóvel IE350 – 240m</v>
      </c>
      <c r="M2111" s="20" cm="1">
        <f t="array" ref="M2111">IFERROR(INDEX(tblConsorcios[Valor da Carta (R$)],MOD($J2111,ROWS(tblConsorcios[Produto]))+1),"")</f>
        <v>350000</v>
      </c>
      <c r="N2111" s="2" cm="1">
        <f t="array" ref="N2111">IFERROR(INDEX(tblConsorcios[Prazo (meses)],MOD($J2111,ROWS(tblConsorcios[Produto]))+1),"")</f>
        <v>240</v>
      </c>
      <c r="O2111" s="20" cm="1">
        <f t="array" ref="O2111">IFERROR(INDEX(tblConsorcios[Parcela Mensal (R$)],MOD($J2111,ROWS(tblConsorcios[Produto]))+1),"")</f>
        <v>1878.33</v>
      </c>
      <c r="P2111" s="20" t="str" cm="1">
        <f t="array" ref="P2111">IFERROR(INDEX(tblClientes[Dividendo Mensal (R$)],INT($J2111/ROWS(tblConsorcios[Produto]))+1),"")</f>
        <v/>
      </c>
      <c r="Q2111" s="20" t="str">
        <f t="shared" si="97"/>
        <v/>
      </c>
      <c r="R2111">
        <f t="shared" si="98"/>
        <v>0</v>
      </c>
    </row>
    <row r="2112" spans="10:18" x14ac:dyDescent="0.2">
      <c r="J2112">
        <f t="shared" si="96"/>
        <v>2110</v>
      </c>
      <c r="K2112" t="str" cm="1">
        <f t="array" ref="K2112">IFERROR(INDEX(tblClientes[Cliente],INT($J2112/ROWS(tblConsorcios[Produto]))+1),"")</f>
        <v/>
      </c>
      <c r="L2112" t="str" cm="1">
        <f t="array" ref="L2112">IFERROR(INDEX(tblConsorcios[Produto],MOD($J2112,ROWS(tblConsorcios[Produto]))+1),"")</f>
        <v>Imóvel IE350 – 220m</v>
      </c>
      <c r="M2112" s="20" cm="1">
        <f t="array" ref="M2112">IFERROR(INDEX(tblConsorcios[Valor da Carta (R$)],MOD($J2112,ROWS(tblConsorcios[Produto]))+1),"")</f>
        <v>350000</v>
      </c>
      <c r="N2112" s="2" cm="1">
        <f t="array" ref="N2112">IFERROR(INDEX(tblConsorcios[Prazo (meses)],MOD($J2112,ROWS(tblConsorcios[Produto]))+1),"")</f>
        <v>220</v>
      </c>
      <c r="O2112" s="20" cm="1">
        <f t="array" ref="O2112">IFERROR(INDEX(tblConsorcios[Parcela Mensal (R$)],MOD($J2112,ROWS(tblConsorcios[Produto]))+1),"")</f>
        <v>2033.18</v>
      </c>
      <c r="P2112" s="20" t="str" cm="1">
        <f t="array" ref="P2112">IFERROR(INDEX(tblClientes[Dividendo Mensal (R$)],INT($J2112/ROWS(tblConsorcios[Produto]))+1),"")</f>
        <v/>
      </c>
      <c r="Q2112" s="20" t="str">
        <f t="shared" si="97"/>
        <v/>
      </c>
      <c r="R2112">
        <f t="shared" si="98"/>
        <v>0</v>
      </c>
    </row>
    <row r="2113" spans="10:18" x14ac:dyDescent="0.2">
      <c r="J2113">
        <f t="shared" si="96"/>
        <v>2111</v>
      </c>
      <c r="K2113" t="str" cm="1">
        <f t="array" ref="K2113">IFERROR(INDEX(tblClientes[Cliente],INT($J2113/ROWS(tblConsorcios[Produto]))+1),"")</f>
        <v/>
      </c>
      <c r="L2113" t="str" cm="1">
        <f t="array" ref="L2113">IFERROR(INDEX(tblConsorcios[Produto],MOD($J2113,ROWS(tblConsorcios[Produto]))+1),"")</f>
        <v>Imóvel IE350 – 200m</v>
      </c>
      <c r="M2113" s="20" cm="1">
        <f t="array" ref="M2113">IFERROR(INDEX(tblConsorcios[Valor da Carta (R$)],MOD($J2113,ROWS(tblConsorcios[Produto]))+1),"")</f>
        <v>350000</v>
      </c>
      <c r="N2113" s="2" cm="1">
        <f t="array" ref="N2113">IFERROR(INDEX(tblConsorcios[Prazo (meses)],MOD($J2113,ROWS(tblConsorcios[Produto]))+1),"")</f>
        <v>200</v>
      </c>
      <c r="O2113" s="20" cm="1">
        <f t="array" ref="O2113">IFERROR(INDEX(tblConsorcios[Parcela Mensal (R$)],MOD($J2113,ROWS(tblConsorcios[Produto]))+1),"")</f>
        <v>2219</v>
      </c>
      <c r="P2113" s="20" t="str" cm="1">
        <f t="array" ref="P2113">IFERROR(INDEX(tblClientes[Dividendo Mensal (R$)],INT($J2113/ROWS(tblConsorcios[Produto]))+1),"")</f>
        <v/>
      </c>
      <c r="Q2113" s="20" t="str">
        <f t="shared" si="97"/>
        <v/>
      </c>
      <c r="R2113">
        <f t="shared" si="98"/>
        <v>0</v>
      </c>
    </row>
    <row r="2114" spans="10:18" x14ac:dyDescent="0.2">
      <c r="J2114">
        <f t="shared" si="96"/>
        <v>2112</v>
      </c>
      <c r="K2114" t="str" cm="1">
        <f t="array" ref="K2114">IFERROR(INDEX(tblClientes[Cliente],INT($J2114/ROWS(tblConsorcios[Produto]))+1),"")</f>
        <v/>
      </c>
      <c r="L2114" t="str" cm="1">
        <f t="array" ref="L2114">IFERROR(INDEX(tblConsorcios[Produto],MOD($J2114,ROWS(tblConsorcios[Produto]))+1),"")</f>
        <v>Imóvel IE330 – 240m</v>
      </c>
      <c r="M2114" s="20" cm="1">
        <f t="array" ref="M2114">IFERROR(INDEX(tblConsorcios[Valor da Carta (R$)],MOD($J2114,ROWS(tblConsorcios[Produto]))+1),"")</f>
        <v>330000</v>
      </c>
      <c r="N2114" s="2" cm="1">
        <f t="array" ref="N2114">IFERROR(INDEX(tblConsorcios[Prazo (meses)],MOD($J2114,ROWS(tblConsorcios[Produto]))+1),"")</f>
        <v>240</v>
      </c>
      <c r="O2114" s="20" cm="1">
        <f t="array" ref="O2114">IFERROR(INDEX(tblConsorcios[Parcela Mensal (R$)],MOD($J2114,ROWS(tblConsorcios[Produto]))+1),"")</f>
        <v>1771</v>
      </c>
      <c r="P2114" s="20" t="str" cm="1">
        <f t="array" ref="P2114">IFERROR(INDEX(tblClientes[Dividendo Mensal (R$)],INT($J2114/ROWS(tblConsorcios[Produto]))+1),"")</f>
        <v/>
      </c>
      <c r="Q2114" s="20" t="str">
        <f t="shared" si="97"/>
        <v/>
      </c>
      <c r="R2114">
        <f t="shared" si="98"/>
        <v>0</v>
      </c>
    </row>
    <row r="2115" spans="10:18" x14ac:dyDescent="0.2">
      <c r="J2115">
        <f t="shared" ref="J2115:J2178" si="99">ROW()-2</f>
        <v>2113</v>
      </c>
      <c r="K2115" t="str" cm="1">
        <f t="array" ref="K2115">IFERROR(INDEX(tblClientes[Cliente],INT($J2115/ROWS(tblConsorcios[Produto]))+1),"")</f>
        <v/>
      </c>
      <c r="L2115" t="str" cm="1">
        <f t="array" ref="L2115">IFERROR(INDEX(tblConsorcios[Produto],MOD($J2115,ROWS(tblConsorcios[Produto]))+1),"")</f>
        <v>Imóvel IE330 – 220m</v>
      </c>
      <c r="M2115" s="20" cm="1">
        <f t="array" ref="M2115">IFERROR(INDEX(tblConsorcios[Valor da Carta (R$)],MOD($J2115,ROWS(tblConsorcios[Produto]))+1),"")</f>
        <v>330000</v>
      </c>
      <c r="N2115" s="2" cm="1">
        <f t="array" ref="N2115">IFERROR(INDEX(tblConsorcios[Prazo (meses)],MOD($J2115,ROWS(tblConsorcios[Produto]))+1),"")</f>
        <v>220</v>
      </c>
      <c r="O2115" s="20" cm="1">
        <f t="array" ref="O2115">IFERROR(INDEX(tblConsorcios[Parcela Mensal (R$)],MOD($J2115,ROWS(tblConsorcios[Produto]))+1),"")</f>
        <v>1917</v>
      </c>
      <c r="P2115" s="20" t="str" cm="1">
        <f t="array" ref="P2115">IFERROR(INDEX(tblClientes[Dividendo Mensal (R$)],INT($J2115/ROWS(tblConsorcios[Produto]))+1),"")</f>
        <v/>
      </c>
      <c r="Q2115" s="20" t="str">
        <f t="shared" ref="Q2115:Q2178" si="100">IF(AND(ISNUMBER(O2115),ISNUMBER(P2115)),P2115-O2115,"")</f>
        <v/>
      </c>
      <c r="R2115">
        <f t="shared" ref="R2115:R2178" si="101">IF(AND(ISNUMBER(O2115),ISNUMBER(P2115),O2115&lt;=P2115),1,0)</f>
        <v>0</v>
      </c>
    </row>
    <row r="2116" spans="10:18" x14ac:dyDescent="0.2">
      <c r="J2116">
        <f t="shared" si="99"/>
        <v>2114</v>
      </c>
      <c r="K2116" t="str" cm="1">
        <f t="array" ref="K2116">IFERROR(INDEX(tblClientes[Cliente],INT($J2116/ROWS(tblConsorcios[Produto]))+1),"")</f>
        <v/>
      </c>
      <c r="L2116" t="str" cm="1">
        <f t="array" ref="L2116">IFERROR(INDEX(tblConsorcios[Produto],MOD($J2116,ROWS(tblConsorcios[Produto]))+1),"")</f>
        <v>Imóvel IE330 – 200m</v>
      </c>
      <c r="M2116" s="20" cm="1">
        <f t="array" ref="M2116">IFERROR(INDEX(tblConsorcios[Valor da Carta (R$)],MOD($J2116,ROWS(tblConsorcios[Produto]))+1),"")</f>
        <v>330000</v>
      </c>
      <c r="N2116" s="2" cm="1">
        <f t="array" ref="N2116">IFERROR(INDEX(tblConsorcios[Prazo (meses)],MOD($J2116,ROWS(tblConsorcios[Produto]))+1),"")</f>
        <v>200</v>
      </c>
      <c r="O2116" s="20" cm="1">
        <f t="array" ref="O2116">IFERROR(INDEX(tblConsorcios[Parcela Mensal (R$)],MOD($J2116,ROWS(tblConsorcios[Produto]))+1),"")</f>
        <v>2092.1999999999998</v>
      </c>
      <c r="P2116" s="20" t="str" cm="1">
        <f t="array" ref="P2116">IFERROR(INDEX(tblClientes[Dividendo Mensal (R$)],INT($J2116/ROWS(tblConsorcios[Produto]))+1),"")</f>
        <v/>
      </c>
      <c r="Q2116" s="20" t="str">
        <f t="shared" si="100"/>
        <v/>
      </c>
      <c r="R2116">
        <f t="shared" si="101"/>
        <v>0</v>
      </c>
    </row>
    <row r="2117" spans="10:18" x14ac:dyDescent="0.2">
      <c r="J2117">
        <f t="shared" si="99"/>
        <v>2115</v>
      </c>
      <c r="K2117" t="str" cm="1">
        <f t="array" ref="K2117">IFERROR(INDEX(tblClientes[Cliente],INT($J2117/ROWS(tblConsorcios[Produto]))+1),"")</f>
        <v/>
      </c>
      <c r="L2117" t="str" cm="1">
        <f t="array" ref="L2117">IFERROR(INDEX(tblConsorcios[Produto],MOD($J2117,ROWS(tblConsorcios[Produto]))+1),"")</f>
        <v>Imóvel IE300 – 240m</v>
      </c>
      <c r="M2117" s="20" cm="1">
        <f t="array" ref="M2117">IFERROR(INDEX(tblConsorcios[Valor da Carta (R$)],MOD($J2117,ROWS(tblConsorcios[Produto]))+1),"")</f>
        <v>300000</v>
      </c>
      <c r="N2117" s="2" cm="1">
        <f t="array" ref="N2117">IFERROR(INDEX(tblConsorcios[Prazo (meses)],MOD($J2117,ROWS(tblConsorcios[Produto]))+1),"")</f>
        <v>240</v>
      </c>
      <c r="O2117" s="20" cm="1">
        <f t="array" ref="O2117">IFERROR(INDEX(tblConsorcios[Parcela Mensal (R$)],MOD($J2117,ROWS(tblConsorcios[Produto]))+1),"")</f>
        <v>1610</v>
      </c>
      <c r="P2117" s="20" t="str" cm="1">
        <f t="array" ref="P2117">IFERROR(INDEX(tblClientes[Dividendo Mensal (R$)],INT($J2117/ROWS(tblConsorcios[Produto]))+1),"")</f>
        <v/>
      </c>
      <c r="Q2117" s="20" t="str">
        <f t="shared" si="100"/>
        <v/>
      </c>
      <c r="R2117">
        <f t="shared" si="101"/>
        <v>0</v>
      </c>
    </row>
    <row r="2118" spans="10:18" x14ac:dyDescent="0.2">
      <c r="J2118">
        <f t="shared" si="99"/>
        <v>2116</v>
      </c>
      <c r="K2118" t="str" cm="1">
        <f t="array" ref="K2118">IFERROR(INDEX(tblClientes[Cliente],INT($J2118/ROWS(tblConsorcios[Produto]))+1),"")</f>
        <v/>
      </c>
      <c r="L2118" t="str" cm="1">
        <f t="array" ref="L2118">IFERROR(INDEX(tblConsorcios[Produto],MOD($J2118,ROWS(tblConsorcios[Produto]))+1),"")</f>
        <v>Imóvel IE300 – 220m</v>
      </c>
      <c r="M2118" s="20" cm="1">
        <f t="array" ref="M2118">IFERROR(INDEX(tblConsorcios[Valor da Carta (R$)],MOD($J2118,ROWS(tblConsorcios[Produto]))+1),"")</f>
        <v>300000</v>
      </c>
      <c r="N2118" s="2" cm="1">
        <f t="array" ref="N2118">IFERROR(INDEX(tblConsorcios[Prazo (meses)],MOD($J2118,ROWS(tblConsorcios[Produto]))+1),"")</f>
        <v>220</v>
      </c>
      <c r="O2118" s="20" cm="1">
        <f t="array" ref="O2118">IFERROR(INDEX(tblConsorcios[Parcela Mensal (R$)],MOD($J2118,ROWS(tblConsorcios[Produto]))+1),"")</f>
        <v>1742.73</v>
      </c>
      <c r="P2118" s="20" t="str" cm="1">
        <f t="array" ref="P2118">IFERROR(INDEX(tblClientes[Dividendo Mensal (R$)],INT($J2118/ROWS(tblConsorcios[Produto]))+1),"")</f>
        <v/>
      </c>
      <c r="Q2118" s="20" t="str">
        <f t="shared" si="100"/>
        <v/>
      </c>
      <c r="R2118">
        <f t="shared" si="101"/>
        <v>0</v>
      </c>
    </row>
    <row r="2119" spans="10:18" x14ac:dyDescent="0.2">
      <c r="J2119">
        <f t="shared" si="99"/>
        <v>2117</v>
      </c>
      <c r="K2119" t="str" cm="1">
        <f t="array" ref="K2119">IFERROR(INDEX(tblClientes[Cliente],INT($J2119/ROWS(tblConsorcios[Produto]))+1),"")</f>
        <v/>
      </c>
      <c r="L2119" t="str" cm="1">
        <f t="array" ref="L2119">IFERROR(INDEX(tblConsorcios[Produto],MOD($J2119,ROWS(tblConsorcios[Produto]))+1),"")</f>
        <v>Imóvel IE300 – 200m</v>
      </c>
      <c r="M2119" s="20" cm="1">
        <f t="array" ref="M2119">IFERROR(INDEX(tblConsorcios[Valor da Carta (R$)],MOD($J2119,ROWS(tblConsorcios[Produto]))+1),"")</f>
        <v>300000</v>
      </c>
      <c r="N2119" s="2" cm="1">
        <f t="array" ref="N2119">IFERROR(INDEX(tblConsorcios[Prazo (meses)],MOD($J2119,ROWS(tblConsorcios[Produto]))+1),"")</f>
        <v>200</v>
      </c>
      <c r="O2119" s="20" cm="1">
        <f t="array" ref="O2119">IFERROR(INDEX(tblConsorcios[Parcela Mensal (R$)],MOD($J2119,ROWS(tblConsorcios[Produto]))+1),"")</f>
        <v>1902</v>
      </c>
      <c r="P2119" s="20" t="str" cm="1">
        <f t="array" ref="P2119">IFERROR(INDEX(tblClientes[Dividendo Mensal (R$)],INT($J2119/ROWS(tblConsorcios[Produto]))+1),"")</f>
        <v/>
      </c>
      <c r="Q2119" s="20" t="str">
        <f t="shared" si="100"/>
        <v/>
      </c>
      <c r="R2119">
        <f t="shared" si="101"/>
        <v>0</v>
      </c>
    </row>
    <row r="2120" spans="10:18" x14ac:dyDescent="0.2">
      <c r="J2120">
        <f t="shared" si="99"/>
        <v>2118</v>
      </c>
      <c r="K2120" t="str" cm="1">
        <f t="array" ref="K2120">IFERROR(INDEX(tblClientes[Cliente],INT($J2120/ROWS(tblConsorcios[Produto]))+1),"")</f>
        <v/>
      </c>
      <c r="L2120" t="str" cm="1">
        <f t="array" ref="L2120">IFERROR(INDEX(tblConsorcios[Produto],MOD($J2120,ROWS(tblConsorcios[Produto]))+1),"")</f>
        <v>Imóvel IE240 – 240m</v>
      </c>
      <c r="M2120" s="20" cm="1">
        <f t="array" ref="M2120">IFERROR(INDEX(tblConsorcios[Valor da Carta (R$)],MOD($J2120,ROWS(tblConsorcios[Produto]))+1),"")</f>
        <v>240000</v>
      </c>
      <c r="N2120" s="2" cm="1">
        <f t="array" ref="N2120">IFERROR(INDEX(tblConsorcios[Prazo (meses)],MOD($J2120,ROWS(tblConsorcios[Produto]))+1),"")</f>
        <v>240</v>
      </c>
      <c r="O2120" s="20" cm="1">
        <f t="array" ref="O2120">IFERROR(INDEX(tblConsorcios[Parcela Mensal (R$)],MOD($J2120,ROWS(tblConsorcios[Produto]))+1),"")</f>
        <v>1288</v>
      </c>
      <c r="P2120" s="20" t="str" cm="1">
        <f t="array" ref="P2120">IFERROR(INDEX(tblClientes[Dividendo Mensal (R$)],INT($J2120/ROWS(tblConsorcios[Produto]))+1),"")</f>
        <v/>
      </c>
      <c r="Q2120" s="20" t="str">
        <f t="shared" si="100"/>
        <v/>
      </c>
      <c r="R2120">
        <f t="shared" si="101"/>
        <v>0</v>
      </c>
    </row>
    <row r="2121" spans="10:18" x14ac:dyDescent="0.2">
      <c r="J2121">
        <f t="shared" si="99"/>
        <v>2119</v>
      </c>
      <c r="K2121" t="str" cm="1">
        <f t="array" ref="K2121">IFERROR(INDEX(tblClientes[Cliente],INT($J2121/ROWS(tblConsorcios[Produto]))+1),"")</f>
        <v/>
      </c>
      <c r="L2121" t="str" cm="1">
        <f t="array" ref="L2121">IFERROR(INDEX(tblConsorcios[Produto],MOD($J2121,ROWS(tblConsorcios[Produto]))+1),"")</f>
        <v>Imóvel IE240 – 220m</v>
      </c>
      <c r="M2121" s="20" cm="1">
        <f t="array" ref="M2121">IFERROR(INDEX(tblConsorcios[Valor da Carta (R$)],MOD($J2121,ROWS(tblConsorcios[Produto]))+1),"")</f>
        <v>240000</v>
      </c>
      <c r="N2121" s="2" cm="1">
        <f t="array" ref="N2121">IFERROR(INDEX(tblConsorcios[Prazo (meses)],MOD($J2121,ROWS(tblConsorcios[Produto]))+1),"")</f>
        <v>220</v>
      </c>
      <c r="O2121" s="20" cm="1">
        <f t="array" ref="O2121">IFERROR(INDEX(tblConsorcios[Parcela Mensal (R$)],MOD($J2121,ROWS(tblConsorcios[Produto]))+1),"")</f>
        <v>1394.18</v>
      </c>
      <c r="P2121" s="20" t="str" cm="1">
        <f t="array" ref="P2121">IFERROR(INDEX(tblClientes[Dividendo Mensal (R$)],INT($J2121/ROWS(tblConsorcios[Produto]))+1),"")</f>
        <v/>
      </c>
      <c r="Q2121" s="20" t="str">
        <f t="shared" si="100"/>
        <v/>
      </c>
      <c r="R2121">
        <f t="shared" si="101"/>
        <v>0</v>
      </c>
    </row>
    <row r="2122" spans="10:18" x14ac:dyDescent="0.2">
      <c r="J2122">
        <f t="shared" si="99"/>
        <v>2120</v>
      </c>
      <c r="K2122" t="str" cm="1">
        <f t="array" ref="K2122">IFERROR(INDEX(tblClientes[Cliente],INT($J2122/ROWS(tblConsorcios[Produto]))+1),"")</f>
        <v/>
      </c>
      <c r="L2122" t="str" cm="1">
        <f t="array" ref="L2122">IFERROR(INDEX(tblConsorcios[Produto],MOD($J2122,ROWS(tblConsorcios[Produto]))+1),"")</f>
        <v>Imóvel IE240 – 200m</v>
      </c>
      <c r="M2122" s="20" cm="1">
        <f t="array" ref="M2122">IFERROR(INDEX(tblConsorcios[Valor da Carta (R$)],MOD($J2122,ROWS(tblConsorcios[Produto]))+1),"")</f>
        <v>240000</v>
      </c>
      <c r="N2122" s="2" cm="1">
        <f t="array" ref="N2122">IFERROR(INDEX(tblConsorcios[Prazo (meses)],MOD($J2122,ROWS(tblConsorcios[Produto]))+1),"")</f>
        <v>200</v>
      </c>
      <c r="O2122" s="20" cm="1">
        <f t="array" ref="O2122">IFERROR(INDEX(tblConsorcios[Parcela Mensal (R$)],MOD($J2122,ROWS(tblConsorcios[Produto]))+1),"")</f>
        <v>1521.6</v>
      </c>
      <c r="P2122" s="20" t="str" cm="1">
        <f t="array" ref="P2122">IFERROR(INDEX(tblClientes[Dividendo Mensal (R$)],INT($J2122/ROWS(tblConsorcios[Produto]))+1),"")</f>
        <v/>
      </c>
      <c r="Q2122" s="20" t="str">
        <f t="shared" si="100"/>
        <v/>
      </c>
      <c r="R2122">
        <f t="shared" si="101"/>
        <v>0</v>
      </c>
    </row>
    <row r="2123" spans="10:18" x14ac:dyDescent="0.2">
      <c r="J2123">
        <f t="shared" si="99"/>
        <v>2121</v>
      </c>
      <c r="K2123" t="str" cm="1">
        <f t="array" ref="K2123">IFERROR(INDEX(tblClientes[Cliente],INT($J2123/ROWS(tblConsorcios[Produto]))+1),"")</f>
        <v/>
      </c>
      <c r="L2123" t="str" cm="1">
        <f t="array" ref="L2123">IFERROR(INDEX(tblConsorcios[Produto],MOD($J2123,ROWS(tblConsorcios[Produto]))+1),"")</f>
        <v>Imóvel IE230 – 240m</v>
      </c>
      <c r="M2123" s="20" cm="1">
        <f t="array" ref="M2123">IFERROR(INDEX(tblConsorcios[Valor da Carta (R$)],MOD($J2123,ROWS(tblConsorcios[Produto]))+1),"")</f>
        <v>230000</v>
      </c>
      <c r="N2123" s="2" cm="1">
        <f t="array" ref="N2123">IFERROR(INDEX(tblConsorcios[Prazo (meses)],MOD($J2123,ROWS(tblConsorcios[Produto]))+1),"")</f>
        <v>240</v>
      </c>
      <c r="O2123" s="20" cm="1">
        <f t="array" ref="O2123">IFERROR(INDEX(tblConsorcios[Parcela Mensal (R$)],MOD($J2123,ROWS(tblConsorcios[Produto]))+1),"")</f>
        <v>1234.33</v>
      </c>
      <c r="P2123" s="20" t="str" cm="1">
        <f t="array" ref="P2123">IFERROR(INDEX(tblClientes[Dividendo Mensal (R$)],INT($J2123/ROWS(tblConsorcios[Produto]))+1),"")</f>
        <v/>
      </c>
      <c r="Q2123" s="20" t="str">
        <f t="shared" si="100"/>
        <v/>
      </c>
      <c r="R2123">
        <f t="shared" si="101"/>
        <v>0</v>
      </c>
    </row>
    <row r="2124" spans="10:18" x14ac:dyDescent="0.2">
      <c r="J2124">
        <f t="shared" si="99"/>
        <v>2122</v>
      </c>
      <c r="K2124" t="str" cm="1">
        <f t="array" ref="K2124">IFERROR(INDEX(tblClientes[Cliente],INT($J2124/ROWS(tblConsorcios[Produto]))+1),"")</f>
        <v/>
      </c>
      <c r="L2124" t="str" cm="1">
        <f t="array" ref="L2124">IFERROR(INDEX(tblConsorcios[Produto],MOD($J2124,ROWS(tblConsorcios[Produto]))+1),"")</f>
        <v>Imóvel IE230 – 220m</v>
      </c>
      <c r="M2124" s="20" cm="1">
        <f t="array" ref="M2124">IFERROR(INDEX(tblConsorcios[Valor da Carta (R$)],MOD($J2124,ROWS(tblConsorcios[Produto]))+1),"")</f>
        <v>230000</v>
      </c>
      <c r="N2124" s="2" cm="1">
        <f t="array" ref="N2124">IFERROR(INDEX(tblConsorcios[Prazo (meses)],MOD($J2124,ROWS(tblConsorcios[Produto]))+1),"")</f>
        <v>220</v>
      </c>
      <c r="O2124" s="20" cm="1">
        <f t="array" ref="O2124">IFERROR(INDEX(tblConsorcios[Parcela Mensal (R$)],MOD($J2124,ROWS(tblConsorcios[Produto]))+1),"")</f>
        <v>1336.09</v>
      </c>
      <c r="P2124" s="20" t="str" cm="1">
        <f t="array" ref="P2124">IFERROR(INDEX(tblClientes[Dividendo Mensal (R$)],INT($J2124/ROWS(tblConsorcios[Produto]))+1),"")</f>
        <v/>
      </c>
      <c r="Q2124" s="20" t="str">
        <f t="shared" si="100"/>
        <v/>
      </c>
      <c r="R2124">
        <f t="shared" si="101"/>
        <v>0</v>
      </c>
    </row>
    <row r="2125" spans="10:18" x14ac:dyDescent="0.2">
      <c r="J2125">
        <f t="shared" si="99"/>
        <v>2123</v>
      </c>
      <c r="K2125" t="str" cm="1">
        <f t="array" ref="K2125">IFERROR(INDEX(tblClientes[Cliente],INT($J2125/ROWS(tblConsorcios[Produto]))+1),"")</f>
        <v/>
      </c>
      <c r="L2125" t="str" cm="1">
        <f t="array" ref="L2125">IFERROR(INDEX(tblConsorcios[Produto],MOD($J2125,ROWS(tblConsorcios[Produto]))+1),"")</f>
        <v>Imóvel IE230 – 200m</v>
      </c>
      <c r="M2125" s="20" cm="1">
        <f t="array" ref="M2125">IFERROR(INDEX(tblConsorcios[Valor da Carta (R$)],MOD($J2125,ROWS(tblConsorcios[Produto]))+1),"")</f>
        <v>230000</v>
      </c>
      <c r="N2125" s="2" cm="1">
        <f t="array" ref="N2125">IFERROR(INDEX(tblConsorcios[Prazo (meses)],MOD($J2125,ROWS(tblConsorcios[Produto]))+1),"")</f>
        <v>200</v>
      </c>
      <c r="O2125" s="20" cm="1">
        <f t="array" ref="O2125">IFERROR(INDEX(tblConsorcios[Parcela Mensal (R$)],MOD($J2125,ROWS(tblConsorcios[Produto]))+1),"")</f>
        <v>1458.2</v>
      </c>
      <c r="P2125" s="20" t="str" cm="1">
        <f t="array" ref="P2125">IFERROR(INDEX(tblClientes[Dividendo Mensal (R$)],INT($J2125/ROWS(tblConsorcios[Produto]))+1),"")</f>
        <v/>
      </c>
      <c r="Q2125" s="20" t="str">
        <f t="shared" si="100"/>
        <v/>
      </c>
      <c r="R2125">
        <f t="shared" si="101"/>
        <v>0</v>
      </c>
    </row>
    <row r="2126" spans="10:18" x14ac:dyDescent="0.2">
      <c r="J2126">
        <f t="shared" si="99"/>
        <v>2124</v>
      </c>
      <c r="K2126" t="str" cm="1">
        <f t="array" ref="K2126">IFERROR(INDEX(tblClientes[Cliente],INT($J2126/ROWS(tblConsorcios[Produto]))+1),"")</f>
        <v/>
      </c>
      <c r="L2126" t="str" cm="1">
        <f t="array" ref="L2126">IFERROR(INDEX(tblConsorcios[Produto],MOD($J2126,ROWS(tblConsorcios[Produto]))+1),"")</f>
        <v>Imóvel IE220 – 240m</v>
      </c>
      <c r="M2126" s="20" cm="1">
        <f t="array" ref="M2126">IFERROR(INDEX(tblConsorcios[Valor da Carta (R$)],MOD($J2126,ROWS(tblConsorcios[Produto]))+1),"")</f>
        <v>220000</v>
      </c>
      <c r="N2126" s="2" cm="1">
        <f t="array" ref="N2126">IFERROR(INDEX(tblConsorcios[Prazo (meses)],MOD($J2126,ROWS(tblConsorcios[Produto]))+1),"")</f>
        <v>240</v>
      </c>
      <c r="O2126" s="20" cm="1">
        <f t="array" ref="O2126">IFERROR(INDEX(tblConsorcios[Parcela Mensal (R$)],MOD($J2126,ROWS(tblConsorcios[Produto]))+1),"")</f>
        <v>1180.67</v>
      </c>
      <c r="P2126" s="20" t="str" cm="1">
        <f t="array" ref="P2126">IFERROR(INDEX(tblClientes[Dividendo Mensal (R$)],INT($J2126/ROWS(tblConsorcios[Produto]))+1),"")</f>
        <v/>
      </c>
      <c r="Q2126" s="20" t="str">
        <f t="shared" si="100"/>
        <v/>
      </c>
      <c r="R2126">
        <f t="shared" si="101"/>
        <v>0</v>
      </c>
    </row>
    <row r="2127" spans="10:18" x14ac:dyDescent="0.2">
      <c r="J2127">
        <f t="shared" si="99"/>
        <v>2125</v>
      </c>
      <c r="K2127" t="str" cm="1">
        <f t="array" ref="K2127">IFERROR(INDEX(tblClientes[Cliente],INT($J2127/ROWS(tblConsorcios[Produto]))+1),"")</f>
        <v/>
      </c>
      <c r="L2127" t="str" cm="1">
        <f t="array" ref="L2127">IFERROR(INDEX(tblConsorcios[Produto],MOD($J2127,ROWS(tblConsorcios[Produto]))+1),"")</f>
        <v>Imóvel IE220 – 220m</v>
      </c>
      <c r="M2127" s="20" cm="1">
        <f t="array" ref="M2127">IFERROR(INDEX(tblConsorcios[Valor da Carta (R$)],MOD($J2127,ROWS(tblConsorcios[Produto]))+1),"")</f>
        <v>220000</v>
      </c>
      <c r="N2127" s="2" cm="1">
        <f t="array" ref="N2127">IFERROR(INDEX(tblConsorcios[Prazo (meses)],MOD($J2127,ROWS(tblConsorcios[Produto]))+1),"")</f>
        <v>220</v>
      </c>
      <c r="O2127" s="20" cm="1">
        <f t="array" ref="O2127">IFERROR(INDEX(tblConsorcios[Parcela Mensal (R$)],MOD($J2127,ROWS(tblConsorcios[Produto]))+1),"")</f>
        <v>1278</v>
      </c>
      <c r="P2127" s="20" t="str" cm="1">
        <f t="array" ref="P2127">IFERROR(INDEX(tblClientes[Dividendo Mensal (R$)],INT($J2127/ROWS(tblConsorcios[Produto]))+1),"")</f>
        <v/>
      </c>
      <c r="Q2127" s="20" t="str">
        <f t="shared" si="100"/>
        <v/>
      </c>
      <c r="R2127">
        <f t="shared" si="101"/>
        <v>0</v>
      </c>
    </row>
    <row r="2128" spans="10:18" x14ac:dyDescent="0.2">
      <c r="J2128">
        <f t="shared" si="99"/>
        <v>2126</v>
      </c>
      <c r="K2128" t="str" cm="1">
        <f t="array" ref="K2128">IFERROR(INDEX(tblClientes[Cliente],INT($J2128/ROWS(tblConsorcios[Produto]))+1),"")</f>
        <v/>
      </c>
      <c r="L2128" t="str" cm="1">
        <f t="array" ref="L2128">IFERROR(INDEX(tblConsorcios[Produto],MOD($J2128,ROWS(tblConsorcios[Produto]))+1),"")</f>
        <v>Imóvel IE220 – 200m</v>
      </c>
      <c r="M2128" s="20" cm="1">
        <f t="array" ref="M2128">IFERROR(INDEX(tblConsorcios[Valor da Carta (R$)],MOD($J2128,ROWS(tblConsorcios[Produto]))+1),"")</f>
        <v>220000</v>
      </c>
      <c r="N2128" s="2" cm="1">
        <f t="array" ref="N2128">IFERROR(INDEX(tblConsorcios[Prazo (meses)],MOD($J2128,ROWS(tblConsorcios[Produto]))+1),"")</f>
        <v>200</v>
      </c>
      <c r="O2128" s="20" cm="1">
        <f t="array" ref="O2128">IFERROR(INDEX(tblConsorcios[Parcela Mensal (R$)],MOD($J2128,ROWS(tblConsorcios[Produto]))+1),"")</f>
        <v>1394.8</v>
      </c>
      <c r="P2128" s="20" t="str" cm="1">
        <f t="array" ref="P2128">IFERROR(INDEX(tblClientes[Dividendo Mensal (R$)],INT($J2128/ROWS(tblConsorcios[Produto]))+1),"")</f>
        <v/>
      </c>
      <c r="Q2128" s="20" t="str">
        <f t="shared" si="100"/>
        <v/>
      </c>
      <c r="R2128">
        <f t="shared" si="101"/>
        <v>0</v>
      </c>
    </row>
    <row r="2129" spans="10:18" x14ac:dyDescent="0.2">
      <c r="J2129">
        <f t="shared" si="99"/>
        <v>2127</v>
      </c>
      <c r="K2129" t="str" cm="1">
        <f t="array" ref="K2129">IFERROR(INDEX(tblClientes[Cliente],INT($J2129/ROWS(tblConsorcios[Produto]))+1),"")</f>
        <v/>
      </c>
      <c r="L2129" t="str" cm="1">
        <f t="array" ref="L2129">IFERROR(INDEX(tblConsorcios[Produto],MOD($J2129,ROWS(tblConsorcios[Produto]))+1),"")</f>
        <v>Imóvel IE200 – 240m</v>
      </c>
      <c r="M2129" s="20" cm="1">
        <f t="array" ref="M2129">IFERROR(INDEX(tblConsorcios[Valor da Carta (R$)],MOD($J2129,ROWS(tblConsorcios[Produto]))+1),"")</f>
        <v>200000</v>
      </c>
      <c r="N2129" s="2" cm="1">
        <f t="array" ref="N2129">IFERROR(INDEX(tblConsorcios[Prazo (meses)],MOD($J2129,ROWS(tblConsorcios[Produto]))+1),"")</f>
        <v>240</v>
      </c>
      <c r="O2129" s="20" cm="1">
        <f t="array" ref="O2129">IFERROR(INDEX(tblConsorcios[Parcela Mensal (R$)],MOD($J2129,ROWS(tblConsorcios[Produto]))+1),"")</f>
        <v>1073.33</v>
      </c>
      <c r="P2129" s="20" t="str" cm="1">
        <f t="array" ref="P2129">IFERROR(INDEX(tblClientes[Dividendo Mensal (R$)],INT($J2129/ROWS(tblConsorcios[Produto]))+1),"")</f>
        <v/>
      </c>
      <c r="Q2129" s="20" t="str">
        <f t="shared" si="100"/>
        <v/>
      </c>
      <c r="R2129">
        <f t="shared" si="101"/>
        <v>0</v>
      </c>
    </row>
    <row r="2130" spans="10:18" x14ac:dyDescent="0.2">
      <c r="J2130">
        <f t="shared" si="99"/>
        <v>2128</v>
      </c>
      <c r="K2130" t="str" cm="1">
        <f t="array" ref="K2130">IFERROR(INDEX(tblClientes[Cliente],INT($J2130/ROWS(tblConsorcios[Produto]))+1),"")</f>
        <v/>
      </c>
      <c r="L2130" t="str" cm="1">
        <f t="array" ref="L2130">IFERROR(INDEX(tblConsorcios[Produto],MOD($J2130,ROWS(tblConsorcios[Produto]))+1),"")</f>
        <v>Imóvel IE200 – 220m</v>
      </c>
      <c r="M2130" s="20" cm="1">
        <f t="array" ref="M2130">IFERROR(INDEX(tblConsorcios[Valor da Carta (R$)],MOD($J2130,ROWS(tblConsorcios[Produto]))+1),"")</f>
        <v>200000</v>
      </c>
      <c r="N2130" s="2" cm="1">
        <f t="array" ref="N2130">IFERROR(INDEX(tblConsorcios[Prazo (meses)],MOD($J2130,ROWS(tblConsorcios[Produto]))+1),"")</f>
        <v>220</v>
      </c>
      <c r="O2130" s="20" cm="1">
        <f t="array" ref="O2130">IFERROR(INDEX(tblConsorcios[Parcela Mensal (R$)],MOD($J2130,ROWS(tblConsorcios[Produto]))+1),"")</f>
        <v>1161.82</v>
      </c>
      <c r="P2130" s="20" t="str" cm="1">
        <f t="array" ref="P2130">IFERROR(INDEX(tblClientes[Dividendo Mensal (R$)],INT($J2130/ROWS(tblConsorcios[Produto]))+1),"")</f>
        <v/>
      </c>
      <c r="Q2130" s="20" t="str">
        <f t="shared" si="100"/>
        <v/>
      </c>
      <c r="R2130">
        <f t="shared" si="101"/>
        <v>0</v>
      </c>
    </row>
    <row r="2131" spans="10:18" x14ac:dyDescent="0.2">
      <c r="J2131">
        <f t="shared" si="99"/>
        <v>2129</v>
      </c>
      <c r="K2131" t="str" cm="1">
        <f t="array" ref="K2131">IFERROR(INDEX(tblClientes[Cliente],INT($J2131/ROWS(tblConsorcios[Produto]))+1),"")</f>
        <v/>
      </c>
      <c r="L2131" t="str" cm="1">
        <f t="array" ref="L2131">IFERROR(INDEX(tblConsorcios[Produto],MOD($J2131,ROWS(tblConsorcios[Produto]))+1),"")</f>
        <v>Imóvel IE200 – 200m</v>
      </c>
      <c r="M2131" s="20" cm="1">
        <f t="array" ref="M2131">IFERROR(INDEX(tblConsorcios[Valor da Carta (R$)],MOD($J2131,ROWS(tblConsorcios[Produto]))+1),"")</f>
        <v>200000</v>
      </c>
      <c r="N2131" s="2" cm="1">
        <f t="array" ref="N2131">IFERROR(INDEX(tblConsorcios[Prazo (meses)],MOD($J2131,ROWS(tblConsorcios[Produto]))+1),"")</f>
        <v>200</v>
      </c>
      <c r="O2131" s="20" cm="1">
        <f t="array" ref="O2131">IFERROR(INDEX(tblConsorcios[Parcela Mensal (R$)],MOD($J2131,ROWS(tblConsorcios[Produto]))+1),"")</f>
        <v>1268</v>
      </c>
      <c r="P2131" s="20" t="str" cm="1">
        <f t="array" ref="P2131">IFERROR(INDEX(tblClientes[Dividendo Mensal (R$)],INT($J2131/ROWS(tblConsorcios[Produto]))+1),"")</f>
        <v/>
      </c>
      <c r="Q2131" s="20" t="str">
        <f t="shared" si="100"/>
        <v/>
      </c>
      <c r="R2131">
        <f t="shared" si="101"/>
        <v>0</v>
      </c>
    </row>
    <row r="2132" spans="10:18" x14ac:dyDescent="0.2">
      <c r="J2132">
        <f t="shared" si="99"/>
        <v>2130</v>
      </c>
      <c r="K2132" t="str" cm="1">
        <f t="array" ref="K2132">IFERROR(INDEX(tblClientes[Cliente],INT($J2132/ROWS(tblConsorcios[Produto]))+1),"")</f>
        <v/>
      </c>
      <c r="L2132" t="str" cm="1">
        <f t="array" ref="L2132">IFERROR(INDEX(tblConsorcios[Produto],MOD($J2132,ROWS(tblConsorcios[Produto]))+1),"")</f>
        <v>Imóvel IE150 – 240m</v>
      </c>
      <c r="M2132" s="20" cm="1">
        <f t="array" ref="M2132">IFERROR(INDEX(tblConsorcios[Valor da Carta (R$)],MOD($J2132,ROWS(tblConsorcios[Produto]))+1),"")</f>
        <v>150000</v>
      </c>
      <c r="N2132" s="2" cm="1">
        <f t="array" ref="N2132">IFERROR(INDEX(tblConsorcios[Prazo (meses)],MOD($J2132,ROWS(tblConsorcios[Produto]))+1),"")</f>
        <v>240</v>
      </c>
      <c r="O2132" s="20" cm="1">
        <f t="array" ref="O2132">IFERROR(INDEX(tblConsorcios[Parcela Mensal (R$)],MOD($J2132,ROWS(tblConsorcios[Produto]))+1),"")</f>
        <v>805</v>
      </c>
      <c r="P2132" s="20" t="str" cm="1">
        <f t="array" ref="P2132">IFERROR(INDEX(tblClientes[Dividendo Mensal (R$)],INT($J2132/ROWS(tblConsorcios[Produto]))+1),"")</f>
        <v/>
      </c>
      <c r="Q2132" s="20" t="str">
        <f t="shared" si="100"/>
        <v/>
      </c>
      <c r="R2132">
        <f t="shared" si="101"/>
        <v>0</v>
      </c>
    </row>
    <row r="2133" spans="10:18" x14ac:dyDescent="0.2">
      <c r="J2133">
        <f t="shared" si="99"/>
        <v>2131</v>
      </c>
      <c r="K2133" t="str" cm="1">
        <f t="array" ref="K2133">IFERROR(INDEX(tblClientes[Cliente],INT($J2133/ROWS(tblConsorcios[Produto]))+1),"")</f>
        <v/>
      </c>
      <c r="L2133" t="str" cm="1">
        <f t="array" ref="L2133">IFERROR(INDEX(tblConsorcios[Produto],MOD($J2133,ROWS(tblConsorcios[Produto]))+1),"")</f>
        <v>Imóvel IE150 – 220m</v>
      </c>
      <c r="M2133" s="20" cm="1">
        <f t="array" ref="M2133">IFERROR(INDEX(tblConsorcios[Valor da Carta (R$)],MOD($J2133,ROWS(tblConsorcios[Produto]))+1),"")</f>
        <v>150000</v>
      </c>
      <c r="N2133" s="2" cm="1">
        <f t="array" ref="N2133">IFERROR(INDEX(tblConsorcios[Prazo (meses)],MOD($J2133,ROWS(tblConsorcios[Produto]))+1),"")</f>
        <v>220</v>
      </c>
      <c r="O2133" s="20" cm="1">
        <f t="array" ref="O2133">IFERROR(INDEX(tblConsorcios[Parcela Mensal (R$)],MOD($J2133,ROWS(tblConsorcios[Produto]))+1),"")</f>
        <v>871.36</v>
      </c>
      <c r="P2133" s="20" t="str" cm="1">
        <f t="array" ref="P2133">IFERROR(INDEX(tblClientes[Dividendo Mensal (R$)],INT($J2133/ROWS(tblConsorcios[Produto]))+1),"")</f>
        <v/>
      </c>
      <c r="Q2133" s="20" t="str">
        <f t="shared" si="100"/>
        <v/>
      </c>
      <c r="R2133">
        <f t="shared" si="101"/>
        <v>0</v>
      </c>
    </row>
    <row r="2134" spans="10:18" x14ac:dyDescent="0.2">
      <c r="J2134">
        <f t="shared" si="99"/>
        <v>2132</v>
      </c>
      <c r="K2134" t="str" cm="1">
        <f t="array" ref="K2134">IFERROR(INDEX(tblClientes[Cliente],INT($J2134/ROWS(tblConsorcios[Produto]))+1),"")</f>
        <v/>
      </c>
      <c r="L2134" t="str" cm="1">
        <f t="array" ref="L2134">IFERROR(INDEX(tblConsorcios[Produto],MOD($J2134,ROWS(tblConsorcios[Produto]))+1),"")</f>
        <v>Imóvel IE150 – 200m</v>
      </c>
      <c r="M2134" s="20" cm="1">
        <f t="array" ref="M2134">IFERROR(INDEX(tblConsorcios[Valor da Carta (R$)],MOD($J2134,ROWS(tblConsorcios[Produto]))+1),"")</f>
        <v>150000</v>
      </c>
      <c r="N2134" s="2" cm="1">
        <f t="array" ref="N2134">IFERROR(INDEX(tblConsorcios[Prazo (meses)],MOD($J2134,ROWS(tblConsorcios[Produto]))+1),"")</f>
        <v>200</v>
      </c>
      <c r="O2134" s="20" cm="1">
        <f t="array" ref="O2134">IFERROR(INDEX(tblConsorcios[Parcela Mensal (R$)],MOD($J2134,ROWS(tblConsorcios[Produto]))+1),"")</f>
        <v>951</v>
      </c>
      <c r="P2134" s="20" t="str" cm="1">
        <f t="array" ref="P2134">IFERROR(INDEX(tblClientes[Dividendo Mensal (R$)],INT($J2134/ROWS(tblConsorcios[Produto]))+1),"")</f>
        <v/>
      </c>
      <c r="Q2134" s="20" t="str">
        <f t="shared" si="100"/>
        <v/>
      </c>
      <c r="R2134">
        <f t="shared" si="101"/>
        <v>0</v>
      </c>
    </row>
    <row r="2135" spans="10:18" x14ac:dyDescent="0.2">
      <c r="J2135">
        <f t="shared" si="99"/>
        <v>2133</v>
      </c>
      <c r="K2135" t="str" cm="1">
        <f t="array" ref="K2135">IFERROR(INDEX(tblClientes[Cliente],INT($J2135/ROWS(tblConsorcios[Produto]))+1),"")</f>
        <v/>
      </c>
      <c r="L2135" t="str" cm="1">
        <f t="array" ref="L2135">IFERROR(INDEX(tblConsorcios[Produto],MOD($J2135,ROWS(tblConsorcios[Produto]))+1),"")</f>
        <v>Imóvel IE140 – 240m</v>
      </c>
      <c r="M2135" s="20" cm="1">
        <f t="array" ref="M2135">IFERROR(INDEX(tblConsorcios[Valor da Carta (R$)],MOD($J2135,ROWS(tblConsorcios[Produto]))+1),"")</f>
        <v>140000</v>
      </c>
      <c r="N2135" s="2" cm="1">
        <f t="array" ref="N2135">IFERROR(INDEX(tblConsorcios[Prazo (meses)],MOD($J2135,ROWS(tblConsorcios[Produto]))+1),"")</f>
        <v>240</v>
      </c>
      <c r="O2135" s="20" cm="1">
        <f t="array" ref="O2135">IFERROR(INDEX(tblConsorcios[Parcela Mensal (R$)],MOD($J2135,ROWS(tblConsorcios[Produto]))+1),"")</f>
        <v>751.33</v>
      </c>
      <c r="P2135" s="20" t="str" cm="1">
        <f t="array" ref="P2135">IFERROR(INDEX(tblClientes[Dividendo Mensal (R$)],INT($J2135/ROWS(tblConsorcios[Produto]))+1),"")</f>
        <v/>
      </c>
      <c r="Q2135" s="20" t="str">
        <f t="shared" si="100"/>
        <v/>
      </c>
      <c r="R2135">
        <f t="shared" si="101"/>
        <v>0</v>
      </c>
    </row>
    <row r="2136" spans="10:18" x14ac:dyDescent="0.2">
      <c r="J2136">
        <f t="shared" si="99"/>
        <v>2134</v>
      </c>
      <c r="K2136" t="str" cm="1">
        <f t="array" ref="K2136">IFERROR(INDEX(tblClientes[Cliente],INT($J2136/ROWS(tblConsorcios[Produto]))+1),"")</f>
        <v/>
      </c>
      <c r="L2136" t="str" cm="1">
        <f t="array" ref="L2136">IFERROR(INDEX(tblConsorcios[Produto],MOD($J2136,ROWS(tblConsorcios[Produto]))+1),"")</f>
        <v>Imóvel IE140 – 220m</v>
      </c>
      <c r="M2136" s="20" cm="1">
        <f t="array" ref="M2136">IFERROR(INDEX(tblConsorcios[Valor da Carta (R$)],MOD($J2136,ROWS(tblConsorcios[Produto]))+1),"")</f>
        <v>140000</v>
      </c>
      <c r="N2136" s="2" cm="1">
        <f t="array" ref="N2136">IFERROR(INDEX(tblConsorcios[Prazo (meses)],MOD($J2136,ROWS(tblConsorcios[Produto]))+1),"")</f>
        <v>220</v>
      </c>
      <c r="O2136" s="20" cm="1">
        <f t="array" ref="O2136">IFERROR(INDEX(tblConsorcios[Parcela Mensal (R$)],MOD($J2136,ROWS(tblConsorcios[Produto]))+1),"")</f>
        <v>813.27</v>
      </c>
      <c r="P2136" s="20" t="str" cm="1">
        <f t="array" ref="P2136">IFERROR(INDEX(tblClientes[Dividendo Mensal (R$)],INT($J2136/ROWS(tblConsorcios[Produto]))+1),"")</f>
        <v/>
      </c>
      <c r="Q2136" s="20" t="str">
        <f t="shared" si="100"/>
        <v/>
      </c>
      <c r="R2136">
        <f t="shared" si="101"/>
        <v>0</v>
      </c>
    </row>
    <row r="2137" spans="10:18" x14ac:dyDescent="0.2">
      <c r="J2137">
        <f t="shared" si="99"/>
        <v>2135</v>
      </c>
      <c r="K2137" t="str" cm="1">
        <f t="array" ref="K2137">IFERROR(INDEX(tblClientes[Cliente],INT($J2137/ROWS(tblConsorcios[Produto]))+1),"")</f>
        <v/>
      </c>
      <c r="L2137" t="str" cm="1">
        <f t="array" ref="L2137">IFERROR(INDEX(tblConsorcios[Produto],MOD($J2137,ROWS(tblConsorcios[Produto]))+1),"")</f>
        <v>Imóvel IE140 – 200m</v>
      </c>
      <c r="M2137" s="20" cm="1">
        <f t="array" ref="M2137">IFERROR(INDEX(tblConsorcios[Valor da Carta (R$)],MOD($J2137,ROWS(tblConsorcios[Produto]))+1),"")</f>
        <v>140000</v>
      </c>
      <c r="N2137" s="2" cm="1">
        <f t="array" ref="N2137">IFERROR(INDEX(tblConsorcios[Prazo (meses)],MOD($J2137,ROWS(tblConsorcios[Produto]))+1),"")</f>
        <v>200</v>
      </c>
      <c r="O2137" s="20" cm="1">
        <f t="array" ref="O2137">IFERROR(INDEX(tblConsorcios[Parcela Mensal (R$)],MOD($J2137,ROWS(tblConsorcios[Produto]))+1),"")</f>
        <v>887.6</v>
      </c>
      <c r="P2137" s="20" t="str" cm="1">
        <f t="array" ref="P2137">IFERROR(INDEX(tblClientes[Dividendo Mensal (R$)],INT($J2137/ROWS(tblConsorcios[Produto]))+1),"")</f>
        <v/>
      </c>
      <c r="Q2137" s="20" t="str">
        <f t="shared" si="100"/>
        <v/>
      </c>
      <c r="R2137">
        <f t="shared" si="101"/>
        <v>0</v>
      </c>
    </row>
    <row r="2138" spans="10:18" x14ac:dyDescent="0.2">
      <c r="J2138">
        <f t="shared" si="99"/>
        <v>2136</v>
      </c>
      <c r="K2138" t="str" cm="1">
        <f t="array" ref="K2138">IFERROR(INDEX(tblClientes[Cliente],INT($J2138/ROWS(tblConsorcios[Produto]))+1),"")</f>
        <v/>
      </c>
      <c r="L2138" t="str" cm="1">
        <f t="array" ref="L2138">IFERROR(INDEX(tblConsorcios[Produto],MOD($J2138,ROWS(tblConsorcios[Produto]))+1),"")</f>
        <v>Imóvel IE130 – 240m</v>
      </c>
      <c r="M2138" s="20" cm="1">
        <f t="array" ref="M2138">IFERROR(INDEX(tblConsorcios[Valor da Carta (R$)],MOD($J2138,ROWS(tblConsorcios[Produto]))+1),"")</f>
        <v>130000</v>
      </c>
      <c r="N2138" s="2" cm="1">
        <f t="array" ref="N2138">IFERROR(INDEX(tblConsorcios[Prazo (meses)],MOD($J2138,ROWS(tblConsorcios[Produto]))+1),"")</f>
        <v>240</v>
      </c>
      <c r="O2138" s="20" cm="1">
        <f t="array" ref="O2138">IFERROR(INDEX(tblConsorcios[Parcela Mensal (R$)],MOD($J2138,ROWS(tblConsorcios[Produto]))+1),"")</f>
        <v>697.67</v>
      </c>
      <c r="P2138" s="20" t="str" cm="1">
        <f t="array" ref="P2138">IFERROR(INDEX(tblClientes[Dividendo Mensal (R$)],INT($J2138/ROWS(tblConsorcios[Produto]))+1),"")</f>
        <v/>
      </c>
      <c r="Q2138" s="20" t="str">
        <f t="shared" si="100"/>
        <v/>
      </c>
      <c r="R2138">
        <f t="shared" si="101"/>
        <v>0</v>
      </c>
    </row>
    <row r="2139" spans="10:18" x14ac:dyDescent="0.2">
      <c r="J2139">
        <f t="shared" si="99"/>
        <v>2137</v>
      </c>
      <c r="K2139" t="str" cm="1">
        <f t="array" ref="K2139">IFERROR(INDEX(tblClientes[Cliente],INT($J2139/ROWS(tblConsorcios[Produto]))+1),"")</f>
        <v/>
      </c>
      <c r="L2139" t="str" cm="1">
        <f t="array" ref="L2139">IFERROR(INDEX(tblConsorcios[Produto],MOD($J2139,ROWS(tblConsorcios[Produto]))+1),"")</f>
        <v>Imóvel IE130 – 220m</v>
      </c>
      <c r="M2139" s="20" cm="1">
        <f t="array" ref="M2139">IFERROR(INDEX(tblConsorcios[Valor da Carta (R$)],MOD($J2139,ROWS(tblConsorcios[Produto]))+1),"")</f>
        <v>130000</v>
      </c>
      <c r="N2139" s="2" cm="1">
        <f t="array" ref="N2139">IFERROR(INDEX(tblConsorcios[Prazo (meses)],MOD($J2139,ROWS(tblConsorcios[Produto]))+1),"")</f>
        <v>220</v>
      </c>
      <c r="O2139" s="20" cm="1">
        <f t="array" ref="O2139">IFERROR(INDEX(tblConsorcios[Parcela Mensal (R$)],MOD($J2139,ROWS(tblConsorcios[Produto]))+1),"")</f>
        <v>755.18</v>
      </c>
      <c r="P2139" s="20" t="str" cm="1">
        <f t="array" ref="P2139">IFERROR(INDEX(tblClientes[Dividendo Mensal (R$)],INT($J2139/ROWS(tblConsorcios[Produto]))+1),"")</f>
        <v/>
      </c>
      <c r="Q2139" s="20" t="str">
        <f t="shared" si="100"/>
        <v/>
      </c>
      <c r="R2139">
        <f t="shared" si="101"/>
        <v>0</v>
      </c>
    </row>
    <row r="2140" spans="10:18" x14ac:dyDescent="0.2">
      <c r="J2140">
        <f t="shared" si="99"/>
        <v>2138</v>
      </c>
      <c r="K2140" t="str" cm="1">
        <f t="array" ref="K2140">IFERROR(INDEX(tblClientes[Cliente],INT($J2140/ROWS(tblConsorcios[Produto]))+1),"")</f>
        <v/>
      </c>
      <c r="L2140" t="str" cm="1">
        <f t="array" ref="L2140">IFERROR(INDEX(tblConsorcios[Produto],MOD($J2140,ROWS(tblConsorcios[Produto]))+1),"")</f>
        <v>Imóvel IE130 – 200m</v>
      </c>
      <c r="M2140" s="20" cm="1">
        <f t="array" ref="M2140">IFERROR(INDEX(tblConsorcios[Valor da Carta (R$)],MOD($J2140,ROWS(tblConsorcios[Produto]))+1),"")</f>
        <v>130000</v>
      </c>
      <c r="N2140" s="2" cm="1">
        <f t="array" ref="N2140">IFERROR(INDEX(tblConsorcios[Prazo (meses)],MOD($J2140,ROWS(tblConsorcios[Produto]))+1),"")</f>
        <v>200</v>
      </c>
      <c r="O2140" s="20" cm="1">
        <f t="array" ref="O2140">IFERROR(INDEX(tblConsorcios[Parcela Mensal (R$)],MOD($J2140,ROWS(tblConsorcios[Produto]))+1),"")</f>
        <v>824.2</v>
      </c>
      <c r="P2140" s="20" t="str" cm="1">
        <f t="array" ref="P2140">IFERROR(INDEX(tblClientes[Dividendo Mensal (R$)],INT($J2140/ROWS(tblConsorcios[Produto]))+1),"")</f>
        <v/>
      </c>
      <c r="Q2140" s="20" t="str">
        <f t="shared" si="100"/>
        <v/>
      </c>
      <c r="R2140">
        <f t="shared" si="101"/>
        <v>0</v>
      </c>
    </row>
    <row r="2141" spans="10:18" x14ac:dyDescent="0.2">
      <c r="J2141">
        <f t="shared" si="99"/>
        <v>2139</v>
      </c>
      <c r="K2141" t="str" cm="1">
        <f t="array" ref="K2141">IFERROR(INDEX(tblClientes[Cliente],INT($J2141/ROWS(tblConsorcios[Produto]))+1),"")</f>
        <v/>
      </c>
      <c r="L2141" t="str" cm="1">
        <f t="array" ref="L2141">IFERROR(INDEX(tblConsorcios[Produto],MOD($J2141,ROWS(tblConsorcios[Produto]))+1),"")</f>
        <v>Imóvel IE120 – 240m</v>
      </c>
      <c r="M2141" s="20" cm="1">
        <f t="array" ref="M2141">IFERROR(INDEX(tblConsorcios[Valor da Carta (R$)],MOD($J2141,ROWS(tblConsorcios[Produto]))+1),"")</f>
        <v>120000</v>
      </c>
      <c r="N2141" s="2" cm="1">
        <f t="array" ref="N2141">IFERROR(INDEX(tblConsorcios[Prazo (meses)],MOD($J2141,ROWS(tblConsorcios[Produto]))+1),"")</f>
        <v>240</v>
      </c>
      <c r="O2141" s="20" cm="1">
        <f t="array" ref="O2141">IFERROR(INDEX(tblConsorcios[Parcela Mensal (R$)],MOD($J2141,ROWS(tblConsorcios[Produto]))+1),"")</f>
        <v>644</v>
      </c>
      <c r="P2141" s="20" t="str" cm="1">
        <f t="array" ref="P2141">IFERROR(INDEX(tblClientes[Dividendo Mensal (R$)],INT($J2141/ROWS(tblConsorcios[Produto]))+1),"")</f>
        <v/>
      </c>
      <c r="Q2141" s="20" t="str">
        <f t="shared" si="100"/>
        <v/>
      </c>
      <c r="R2141">
        <f t="shared" si="101"/>
        <v>0</v>
      </c>
    </row>
    <row r="2142" spans="10:18" x14ac:dyDescent="0.2">
      <c r="J2142">
        <f t="shared" si="99"/>
        <v>2140</v>
      </c>
      <c r="K2142" t="str" cm="1">
        <f t="array" ref="K2142">IFERROR(INDEX(tblClientes[Cliente],INT($J2142/ROWS(tblConsorcios[Produto]))+1),"")</f>
        <v/>
      </c>
      <c r="L2142" t="str" cm="1">
        <f t="array" ref="L2142">IFERROR(INDEX(tblConsorcios[Produto],MOD($J2142,ROWS(tblConsorcios[Produto]))+1),"")</f>
        <v>Imóvel IE120 – 220m</v>
      </c>
      <c r="M2142" s="20" cm="1">
        <f t="array" ref="M2142">IFERROR(INDEX(tblConsorcios[Valor da Carta (R$)],MOD($J2142,ROWS(tblConsorcios[Produto]))+1),"")</f>
        <v>120000</v>
      </c>
      <c r="N2142" s="2" cm="1">
        <f t="array" ref="N2142">IFERROR(INDEX(tblConsorcios[Prazo (meses)],MOD($J2142,ROWS(tblConsorcios[Produto]))+1),"")</f>
        <v>220</v>
      </c>
      <c r="O2142" s="20" cm="1">
        <f t="array" ref="O2142">IFERROR(INDEX(tblConsorcios[Parcela Mensal (R$)],MOD($J2142,ROWS(tblConsorcios[Produto]))+1),"")</f>
        <v>697.09</v>
      </c>
      <c r="P2142" s="20" t="str" cm="1">
        <f t="array" ref="P2142">IFERROR(INDEX(tblClientes[Dividendo Mensal (R$)],INT($J2142/ROWS(tblConsorcios[Produto]))+1),"")</f>
        <v/>
      </c>
      <c r="Q2142" s="20" t="str">
        <f t="shared" si="100"/>
        <v/>
      </c>
      <c r="R2142">
        <f t="shared" si="101"/>
        <v>0</v>
      </c>
    </row>
    <row r="2143" spans="10:18" x14ac:dyDescent="0.2">
      <c r="J2143">
        <f t="shared" si="99"/>
        <v>2141</v>
      </c>
      <c r="K2143" t="str" cm="1">
        <f t="array" ref="K2143">IFERROR(INDEX(tblClientes[Cliente],INT($J2143/ROWS(tblConsorcios[Produto]))+1),"")</f>
        <v/>
      </c>
      <c r="L2143" t="str" cm="1">
        <f t="array" ref="L2143">IFERROR(INDEX(tblConsorcios[Produto],MOD($J2143,ROWS(tblConsorcios[Produto]))+1),"")</f>
        <v>Imóvel IE120 – 200m</v>
      </c>
      <c r="M2143" s="20" cm="1">
        <f t="array" ref="M2143">IFERROR(INDEX(tblConsorcios[Valor da Carta (R$)],MOD($J2143,ROWS(tblConsorcios[Produto]))+1),"")</f>
        <v>120000</v>
      </c>
      <c r="N2143" s="2" cm="1">
        <f t="array" ref="N2143">IFERROR(INDEX(tblConsorcios[Prazo (meses)],MOD($J2143,ROWS(tblConsorcios[Produto]))+1),"")</f>
        <v>200</v>
      </c>
      <c r="O2143" s="20" cm="1">
        <f t="array" ref="O2143">IFERROR(INDEX(tblConsorcios[Parcela Mensal (R$)],MOD($J2143,ROWS(tblConsorcios[Produto]))+1),"")</f>
        <v>760.8</v>
      </c>
      <c r="P2143" s="20" t="str" cm="1">
        <f t="array" ref="P2143">IFERROR(INDEX(tblClientes[Dividendo Mensal (R$)],INT($J2143/ROWS(tblConsorcios[Produto]))+1),"")</f>
        <v/>
      </c>
      <c r="Q2143" s="20" t="str">
        <f t="shared" si="100"/>
        <v/>
      </c>
      <c r="R2143">
        <f t="shared" si="101"/>
        <v>0</v>
      </c>
    </row>
    <row r="2144" spans="10:18" x14ac:dyDescent="0.2">
      <c r="J2144">
        <f t="shared" si="99"/>
        <v>2142</v>
      </c>
      <c r="K2144" t="str" cm="1">
        <f t="array" ref="K2144">IFERROR(INDEX(tblClientes[Cliente],INT($J2144/ROWS(tblConsorcios[Produto]))+1),"")</f>
        <v/>
      </c>
      <c r="L2144" t="str" cm="1">
        <f t="array" ref="L2144">IFERROR(INDEX(tblConsorcios[Produto],MOD($J2144,ROWS(tblConsorcios[Produto]))+1),"")</f>
        <v>Imóvel IE600 – 240m</v>
      </c>
      <c r="M2144" s="20" cm="1">
        <f t="array" ref="M2144">IFERROR(INDEX(tblConsorcios[Valor da Carta (R$)],MOD($J2144,ROWS(tblConsorcios[Produto]))+1),"")</f>
        <v>600000</v>
      </c>
      <c r="N2144" s="2" cm="1">
        <f t="array" ref="N2144">IFERROR(INDEX(tblConsorcios[Prazo (meses)],MOD($J2144,ROWS(tblConsorcios[Produto]))+1),"")</f>
        <v>240</v>
      </c>
      <c r="O2144" s="20" cm="1">
        <f t="array" ref="O2144">IFERROR(INDEX(tblConsorcios[Parcela Mensal (R$)],MOD($J2144,ROWS(tblConsorcios[Produto]))+1),"")</f>
        <v>3220</v>
      </c>
      <c r="P2144" s="20" t="str" cm="1">
        <f t="array" ref="P2144">IFERROR(INDEX(tblClientes[Dividendo Mensal (R$)],INT($J2144/ROWS(tblConsorcios[Produto]))+1),"")</f>
        <v/>
      </c>
      <c r="Q2144" s="20" t="str">
        <f t="shared" si="100"/>
        <v/>
      </c>
      <c r="R2144">
        <f t="shared" si="101"/>
        <v>0</v>
      </c>
    </row>
    <row r="2145" spans="10:18" x14ac:dyDescent="0.2">
      <c r="J2145">
        <f t="shared" si="99"/>
        <v>2143</v>
      </c>
      <c r="K2145" t="str" cm="1">
        <f t="array" ref="K2145">IFERROR(INDEX(tblClientes[Cliente],INT($J2145/ROWS(tblConsorcios[Produto]))+1),"")</f>
        <v/>
      </c>
      <c r="L2145" t="str" cm="1">
        <f t="array" ref="L2145">IFERROR(INDEX(tblConsorcios[Produto],MOD($J2145,ROWS(tblConsorcios[Produto]))+1),"")</f>
        <v>Imóvel IE600 – 220m</v>
      </c>
      <c r="M2145" s="20" cm="1">
        <f t="array" ref="M2145">IFERROR(INDEX(tblConsorcios[Valor da Carta (R$)],MOD($J2145,ROWS(tblConsorcios[Produto]))+1),"")</f>
        <v>600000</v>
      </c>
      <c r="N2145" s="2" cm="1">
        <f t="array" ref="N2145">IFERROR(INDEX(tblConsorcios[Prazo (meses)],MOD($J2145,ROWS(tblConsorcios[Produto]))+1),"")</f>
        <v>220</v>
      </c>
      <c r="O2145" s="20" cm="1">
        <f t="array" ref="O2145">IFERROR(INDEX(tblConsorcios[Parcela Mensal (R$)],MOD($J2145,ROWS(tblConsorcios[Produto]))+1),"")</f>
        <v>3485.45</v>
      </c>
      <c r="P2145" s="20" t="str" cm="1">
        <f t="array" ref="P2145">IFERROR(INDEX(tblClientes[Dividendo Mensal (R$)],INT($J2145/ROWS(tblConsorcios[Produto]))+1),"")</f>
        <v/>
      </c>
      <c r="Q2145" s="20" t="str">
        <f t="shared" si="100"/>
        <v/>
      </c>
      <c r="R2145">
        <f t="shared" si="101"/>
        <v>0</v>
      </c>
    </row>
    <row r="2146" spans="10:18" x14ac:dyDescent="0.2">
      <c r="J2146">
        <f t="shared" si="99"/>
        <v>2144</v>
      </c>
      <c r="K2146" t="str" cm="1">
        <f t="array" ref="K2146">IFERROR(INDEX(tblClientes[Cliente],INT($J2146/ROWS(tblConsorcios[Produto]))+1),"")</f>
        <v/>
      </c>
      <c r="L2146" t="str" cm="1">
        <f t="array" ref="L2146">IFERROR(INDEX(tblConsorcios[Produto],MOD($J2146,ROWS(tblConsorcios[Produto]))+1),"")</f>
        <v>Imóvel IE600 – 200m</v>
      </c>
      <c r="M2146" s="20" cm="1">
        <f t="array" ref="M2146">IFERROR(INDEX(tblConsorcios[Valor da Carta (R$)],MOD($J2146,ROWS(tblConsorcios[Produto]))+1),"")</f>
        <v>600000</v>
      </c>
      <c r="N2146" s="2" cm="1">
        <f t="array" ref="N2146">IFERROR(INDEX(tblConsorcios[Prazo (meses)],MOD($J2146,ROWS(tblConsorcios[Produto]))+1),"")</f>
        <v>200</v>
      </c>
      <c r="O2146" s="20" cm="1">
        <f t="array" ref="O2146">IFERROR(INDEX(tblConsorcios[Parcela Mensal (R$)],MOD($J2146,ROWS(tblConsorcios[Produto]))+1),"")</f>
        <v>3804</v>
      </c>
      <c r="P2146" s="20" t="str" cm="1">
        <f t="array" ref="P2146">IFERROR(INDEX(tblClientes[Dividendo Mensal (R$)],INT($J2146/ROWS(tblConsorcios[Produto]))+1),"")</f>
        <v/>
      </c>
      <c r="Q2146" s="20" t="str">
        <f t="shared" si="100"/>
        <v/>
      </c>
      <c r="R2146">
        <f t="shared" si="101"/>
        <v>0</v>
      </c>
    </row>
    <row r="2147" spans="10:18" x14ac:dyDescent="0.2">
      <c r="J2147">
        <f t="shared" si="99"/>
        <v>2145</v>
      </c>
      <c r="K2147" t="str" cm="1">
        <f t="array" ref="K2147">IFERROR(INDEX(tblClientes[Cliente],INT($J2147/ROWS(tblConsorcios[Produto]))+1),"")</f>
        <v/>
      </c>
      <c r="L2147" t="str" cm="1">
        <f t="array" ref="L2147">IFERROR(INDEX(tblConsorcios[Produto],MOD($J2147,ROWS(tblConsorcios[Produto]))+1),"")</f>
        <v>Imóvel IE580 – 240m</v>
      </c>
      <c r="M2147" s="20" cm="1">
        <f t="array" ref="M2147">IFERROR(INDEX(tblConsorcios[Valor da Carta (R$)],MOD($J2147,ROWS(tblConsorcios[Produto]))+1),"")</f>
        <v>580000</v>
      </c>
      <c r="N2147" s="2" cm="1">
        <f t="array" ref="N2147">IFERROR(INDEX(tblConsorcios[Prazo (meses)],MOD($J2147,ROWS(tblConsorcios[Produto]))+1),"")</f>
        <v>240</v>
      </c>
      <c r="O2147" s="20" cm="1">
        <f t="array" ref="O2147">IFERROR(INDEX(tblConsorcios[Parcela Mensal (R$)],MOD($J2147,ROWS(tblConsorcios[Produto]))+1),"")</f>
        <v>3112.67</v>
      </c>
      <c r="P2147" s="20" t="str" cm="1">
        <f t="array" ref="P2147">IFERROR(INDEX(tblClientes[Dividendo Mensal (R$)],INT($J2147/ROWS(tblConsorcios[Produto]))+1),"")</f>
        <v/>
      </c>
      <c r="Q2147" s="20" t="str">
        <f t="shared" si="100"/>
        <v/>
      </c>
      <c r="R2147">
        <f t="shared" si="101"/>
        <v>0</v>
      </c>
    </row>
    <row r="2148" spans="10:18" x14ac:dyDescent="0.2">
      <c r="J2148">
        <f t="shared" si="99"/>
        <v>2146</v>
      </c>
      <c r="K2148" t="str" cm="1">
        <f t="array" ref="K2148">IFERROR(INDEX(tblClientes[Cliente],INT($J2148/ROWS(tblConsorcios[Produto]))+1),"")</f>
        <v/>
      </c>
      <c r="L2148" t="str" cm="1">
        <f t="array" ref="L2148">IFERROR(INDEX(tblConsorcios[Produto],MOD($J2148,ROWS(tblConsorcios[Produto]))+1),"")</f>
        <v>Imóvel IE580 – 220m</v>
      </c>
      <c r="M2148" s="20" cm="1">
        <f t="array" ref="M2148">IFERROR(INDEX(tblConsorcios[Valor da Carta (R$)],MOD($J2148,ROWS(tblConsorcios[Produto]))+1),"")</f>
        <v>580000</v>
      </c>
      <c r="N2148" s="2" cm="1">
        <f t="array" ref="N2148">IFERROR(INDEX(tblConsorcios[Prazo (meses)],MOD($J2148,ROWS(tblConsorcios[Produto]))+1),"")</f>
        <v>220</v>
      </c>
      <c r="O2148" s="20" cm="1">
        <f t="array" ref="O2148">IFERROR(INDEX(tblConsorcios[Parcela Mensal (R$)],MOD($J2148,ROWS(tblConsorcios[Produto]))+1),"")</f>
        <v>3369.27</v>
      </c>
      <c r="P2148" s="20" t="str" cm="1">
        <f t="array" ref="P2148">IFERROR(INDEX(tblClientes[Dividendo Mensal (R$)],INT($J2148/ROWS(tblConsorcios[Produto]))+1),"")</f>
        <v/>
      </c>
      <c r="Q2148" s="20" t="str">
        <f t="shared" si="100"/>
        <v/>
      </c>
      <c r="R2148">
        <f t="shared" si="101"/>
        <v>0</v>
      </c>
    </row>
    <row r="2149" spans="10:18" x14ac:dyDescent="0.2">
      <c r="J2149">
        <f t="shared" si="99"/>
        <v>2147</v>
      </c>
      <c r="K2149" t="str" cm="1">
        <f t="array" ref="K2149">IFERROR(INDEX(tblClientes[Cliente],INT($J2149/ROWS(tblConsorcios[Produto]))+1),"")</f>
        <v/>
      </c>
      <c r="L2149" t="str" cm="1">
        <f t="array" ref="L2149">IFERROR(INDEX(tblConsorcios[Produto],MOD($J2149,ROWS(tblConsorcios[Produto]))+1),"")</f>
        <v>Imóvel IE580 – 200m</v>
      </c>
      <c r="M2149" s="20" cm="1">
        <f t="array" ref="M2149">IFERROR(INDEX(tblConsorcios[Valor da Carta (R$)],MOD($J2149,ROWS(tblConsorcios[Produto]))+1),"")</f>
        <v>580000</v>
      </c>
      <c r="N2149" s="2" cm="1">
        <f t="array" ref="N2149">IFERROR(INDEX(tblConsorcios[Prazo (meses)],MOD($J2149,ROWS(tblConsorcios[Produto]))+1),"")</f>
        <v>200</v>
      </c>
      <c r="O2149" s="20" cm="1">
        <f t="array" ref="O2149">IFERROR(INDEX(tblConsorcios[Parcela Mensal (R$)],MOD($J2149,ROWS(tblConsorcios[Produto]))+1),"")</f>
        <v>3677.2</v>
      </c>
      <c r="P2149" s="20" t="str" cm="1">
        <f t="array" ref="P2149">IFERROR(INDEX(tblClientes[Dividendo Mensal (R$)],INT($J2149/ROWS(tblConsorcios[Produto]))+1),"")</f>
        <v/>
      </c>
      <c r="Q2149" s="20" t="str">
        <f t="shared" si="100"/>
        <v/>
      </c>
      <c r="R2149">
        <f t="shared" si="101"/>
        <v>0</v>
      </c>
    </row>
    <row r="2150" spans="10:18" x14ac:dyDescent="0.2">
      <c r="J2150">
        <f t="shared" si="99"/>
        <v>2148</v>
      </c>
      <c r="K2150" t="str" cm="1">
        <f t="array" ref="K2150">IFERROR(INDEX(tblClientes[Cliente],INT($J2150/ROWS(tblConsorcios[Produto]))+1),"")</f>
        <v/>
      </c>
      <c r="L2150" t="str" cm="1">
        <f t="array" ref="L2150">IFERROR(INDEX(tblConsorcios[Produto],MOD($J2150,ROWS(tblConsorcios[Produto]))+1),"")</f>
        <v>Imóvel IE550 – 240m</v>
      </c>
      <c r="M2150" s="20" cm="1">
        <f t="array" ref="M2150">IFERROR(INDEX(tblConsorcios[Valor da Carta (R$)],MOD($J2150,ROWS(tblConsorcios[Produto]))+1),"")</f>
        <v>550000</v>
      </c>
      <c r="N2150" s="2" cm="1">
        <f t="array" ref="N2150">IFERROR(INDEX(tblConsorcios[Prazo (meses)],MOD($J2150,ROWS(tblConsorcios[Produto]))+1),"")</f>
        <v>240</v>
      </c>
      <c r="O2150" s="20" cm="1">
        <f t="array" ref="O2150">IFERROR(INDEX(tblConsorcios[Parcela Mensal (R$)],MOD($J2150,ROWS(tblConsorcios[Produto]))+1),"")</f>
        <v>2951.67</v>
      </c>
      <c r="P2150" s="20" t="str" cm="1">
        <f t="array" ref="P2150">IFERROR(INDEX(tblClientes[Dividendo Mensal (R$)],INT($J2150/ROWS(tblConsorcios[Produto]))+1),"")</f>
        <v/>
      </c>
      <c r="Q2150" s="20" t="str">
        <f t="shared" si="100"/>
        <v/>
      </c>
      <c r="R2150">
        <f t="shared" si="101"/>
        <v>0</v>
      </c>
    </row>
    <row r="2151" spans="10:18" x14ac:dyDescent="0.2">
      <c r="J2151">
        <f t="shared" si="99"/>
        <v>2149</v>
      </c>
      <c r="K2151" t="str" cm="1">
        <f t="array" ref="K2151">IFERROR(INDEX(tblClientes[Cliente],INT($J2151/ROWS(tblConsorcios[Produto]))+1),"")</f>
        <v/>
      </c>
      <c r="L2151" t="str" cm="1">
        <f t="array" ref="L2151">IFERROR(INDEX(tblConsorcios[Produto],MOD($J2151,ROWS(tblConsorcios[Produto]))+1),"")</f>
        <v>Imóvel IE550 – 220m</v>
      </c>
      <c r="M2151" s="20" cm="1">
        <f t="array" ref="M2151">IFERROR(INDEX(tblConsorcios[Valor da Carta (R$)],MOD($J2151,ROWS(tblConsorcios[Produto]))+1),"")</f>
        <v>550000</v>
      </c>
      <c r="N2151" s="2" cm="1">
        <f t="array" ref="N2151">IFERROR(INDEX(tblConsorcios[Prazo (meses)],MOD($J2151,ROWS(tblConsorcios[Produto]))+1),"")</f>
        <v>220</v>
      </c>
      <c r="O2151" s="20" cm="1">
        <f t="array" ref="O2151">IFERROR(INDEX(tblConsorcios[Parcela Mensal (R$)],MOD($J2151,ROWS(tblConsorcios[Produto]))+1),"")</f>
        <v>3195</v>
      </c>
      <c r="P2151" s="20" t="str" cm="1">
        <f t="array" ref="P2151">IFERROR(INDEX(tblClientes[Dividendo Mensal (R$)],INT($J2151/ROWS(tblConsorcios[Produto]))+1),"")</f>
        <v/>
      </c>
      <c r="Q2151" s="20" t="str">
        <f t="shared" si="100"/>
        <v/>
      </c>
      <c r="R2151">
        <f t="shared" si="101"/>
        <v>0</v>
      </c>
    </row>
    <row r="2152" spans="10:18" x14ac:dyDescent="0.2">
      <c r="J2152">
        <f t="shared" si="99"/>
        <v>2150</v>
      </c>
      <c r="K2152" t="str" cm="1">
        <f t="array" ref="K2152">IFERROR(INDEX(tblClientes[Cliente],INT($J2152/ROWS(tblConsorcios[Produto]))+1),"")</f>
        <v/>
      </c>
      <c r="L2152" t="str" cm="1">
        <f t="array" ref="L2152">IFERROR(INDEX(tblConsorcios[Produto],MOD($J2152,ROWS(tblConsorcios[Produto]))+1),"")</f>
        <v>Imóvel IE550 – 200m</v>
      </c>
      <c r="M2152" s="20" cm="1">
        <f t="array" ref="M2152">IFERROR(INDEX(tblConsorcios[Valor da Carta (R$)],MOD($J2152,ROWS(tblConsorcios[Produto]))+1),"")</f>
        <v>550000</v>
      </c>
      <c r="N2152" s="2" cm="1">
        <f t="array" ref="N2152">IFERROR(INDEX(tblConsorcios[Prazo (meses)],MOD($J2152,ROWS(tblConsorcios[Produto]))+1),"")</f>
        <v>200</v>
      </c>
      <c r="O2152" s="20" cm="1">
        <f t="array" ref="O2152">IFERROR(INDEX(tblConsorcios[Parcela Mensal (R$)],MOD($J2152,ROWS(tblConsorcios[Produto]))+1),"")</f>
        <v>3487</v>
      </c>
      <c r="P2152" s="20" t="str" cm="1">
        <f t="array" ref="P2152">IFERROR(INDEX(tblClientes[Dividendo Mensal (R$)],INT($J2152/ROWS(tblConsorcios[Produto]))+1),"")</f>
        <v/>
      </c>
      <c r="Q2152" s="20" t="str">
        <f t="shared" si="100"/>
        <v/>
      </c>
      <c r="R2152">
        <f t="shared" si="101"/>
        <v>0</v>
      </c>
    </row>
    <row r="2153" spans="10:18" x14ac:dyDescent="0.2">
      <c r="J2153">
        <f t="shared" si="99"/>
        <v>2151</v>
      </c>
      <c r="K2153" t="str" cm="1">
        <f t="array" ref="K2153">IFERROR(INDEX(tblClientes[Cliente],INT($J2153/ROWS(tblConsorcios[Produto]))+1),"")</f>
        <v/>
      </c>
      <c r="L2153" t="str" cm="1">
        <f t="array" ref="L2153">IFERROR(INDEX(tblConsorcios[Produto],MOD($J2153,ROWS(tblConsorcios[Produto]))+1),"")</f>
        <v>Imóvel IE530 – 240m</v>
      </c>
      <c r="M2153" s="20" cm="1">
        <f t="array" ref="M2153">IFERROR(INDEX(tblConsorcios[Valor da Carta (R$)],MOD($J2153,ROWS(tblConsorcios[Produto]))+1),"")</f>
        <v>530000</v>
      </c>
      <c r="N2153" s="2" cm="1">
        <f t="array" ref="N2153">IFERROR(INDEX(tblConsorcios[Prazo (meses)],MOD($J2153,ROWS(tblConsorcios[Produto]))+1),"")</f>
        <v>240</v>
      </c>
      <c r="O2153" s="20" cm="1">
        <f t="array" ref="O2153">IFERROR(INDEX(tblConsorcios[Parcela Mensal (R$)],MOD($J2153,ROWS(tblConsorcios[Produto]))+1),"")</f>
        <v>2844.33</v>
      </c>
      <c r="P2153" s="20" t="str" cm="1">
        <f t="array" ref="P2153">IFERROR(INDEX(tblClientes[Dividendo Mensal (R$)],INT($J2153/ROWS(tblConsorcios[Produto]))+1),"")</f>
        <v/>
      </c>
      <c r="Q2153" s="20" t="str">
        <f t="shared" si="100"/>
        <v/>
      </c>
      <c r="R2153">
        <f t="shared" si="101"/>
        <v>0</v>
      </c>
    </row>
    <row r="2154" spans="10:18" x14ac:dyDescent="0.2">
      <c r="J2154">
        <f t="shared" si="99"/>
        <v>2152</v>
      </c>
      <c r="K2154" t="str" cm="1">
        <f t="array" ref="K2154">IFERROR(INDEX(tblClientes[Cliente],INT($J2154/ROWS(tblConsorcios[Produto]))+1),"")</f>
        <v/>
      </c>
      <c r="L2154" t="str" cm="1">
        <f t="array" ref="L2154">IFERROR(INDEX(tblConsorcios[Produto],MOD($J2154,ROWS(tblConsorcios[Produto]))+1),"")</f>
        <v>Imóvel IE530 – 220m</v>
      </c>
      <c r="M2154" s="20" cm="1">
        <f t="array" ref="M2154">IFERROR(INDEX(tblConsorcios[Valor da Carta (R$)],MOD($J2154,ROWS(tblConsorcios[Produto]))+1),"")</f>
        <v>530000</v>
      </c>
      <c r="N2154" s="2" cm="1">
        <f t="array" ref="N2154">IFERROR(INDEX(tblConsorcios[Prazo (meses)],MOD($J2154,ROWS(tblConsorcios[Produto]))+1),"")</f>
        <v>220</v>
      </c>
      <c r="O2154" s="20" cm="1">
        <f t="array" ref="O2154">IFERROR(INDEX(tblConsorcios[Parcela Mensal (R$)],MOD($J2154,ROWS(tblConsorcios[Produto]))+1),"")</f>
        <v>3078.82</v>
      </c>
      <c r="P2154" s="20" t="str" cm="1">
        <f t="array" ref="P2154">IFERROR(INDEX(tblClientes[Dividendo Mensal (R$)],INT($J2154/ROWS(tblConsorcios[Produto]))+1),"")</f>
        <v/>
      </c>
      <c r="Q2154" s="20" t="str">
        <f t="shared" si="100"/>
        <v/>
      </c>
      <c r="R2154">
        <f t="shared" si="101"/>
        <v>0</v>
      </c>
    </row>
    <row r="2155" spans="10:18" x14ac:dyDescent="0.2">
      <c r="J2155">
        <f t="shared" si="99"/>
        <v>2153</v>
      </c>
      <c r="K2155" t="str" cm="1">
        <f t="array" ref="K2155">IFERROR(INDEX(tblClientes[Cliente],INT($J2155/ROWS(tblConsorcios[Produto]))+1),"")</f>
        <v/>
      </c>
      <c r="L2155" t="str" cm="1">
        <f t="array" ref="L2155">IFERROR(INDEX(tblConsorcios[Produto],MOD($J2155,ROWS(tblConsorcios[Produto]))+1),"")</f>
        <v>Imóvel IE530 – 200m</v>
      </c>
      <c r="M2155" s="20" cm="1">
        <f t="array" ref="M2155">IFERROR(INDEX(tblConsorcios[Valor da Carta (R$)],MOD($J2155,ROWS(tblConsorcios[Produto]))+1),"")</f>
        <v>530000</v>
      </c>
      <c r="N2155" s="2" cm="1">
        <f t="array" ref="N2155">IFERROR(INDEX(tblConsorcios[Prazo (meses)],MOD($J2155,ROWS(tblConsorcios[Produto]))+1),"")</f>
        <v>200</v>
      </c>
      <c r="O2155" s="20" cm="1">
        <f t="array" ref="O2155">IFERROR(INDEX(tblConsorcios[Parcela Mensal (R$)],MOD($J2155,ROWS(tblConsorcios[Produto]))+1),"")</f>
        <v>3360.2</v>
      </c>
      <c r="P2155" s="20" t="str" cm="1">
        <f t="array" ref="P2155">IFERROR(INDEX(tblClientes[Dividendo Mensal (R$)],INT($J2155/ROWS(tblConsorcios[Produto]))+1),"")</f>
        <v/>
      </c>
      <c r="Q2155" s="20" t="str">
        <f t="shared" si="100"/>
        <v/>
      </c>
      <c r="R2155">
        <f t="shared" si="101"/>
        <v>0</v>
      </c>
    </row>
    <row r="2156" spans="10:18" x14ac:dyDescent="0.2">
      <c r="J2156">
        <f t="shared" si="99"/>
        <v>2154</v>
      </c>
      <c r="K2156" t="str" cm="1">
        <f t="array" ref="K2156">IFERROR(INDEX(tblClientes[Cliente],INT($J2156/ROWS(tblConsorcios[Produto]))+1),"")</f>
        <v/>
      </c>
      <c r="L2156" t="str" cm="1">
        <f t="array" ref="L2156">IFERROR(INDEX(tblConsorcios[Produto],MOD($J2156,ROWS(tblConsorcios[Produto]))+1),"")</f>
        <v>Imóvel IE500 – 240m</v>
      </c>
      <c r="M2156" s="20" cm="1">
        <f t="array" ref="M2156">IFERROR(INDEX(tblConsorcios[Valor da Carta (R$)],MOD($J2156,ROWS(tblConsorcios[Produto]))+1),"")</f>
        <v>500000</v>
      </c>
      <c r="N2156" s="2" cm="1">
        <f t="array" ref="N2156">IFERROR(INDEX(tblConsorcios[Prazo (meses)],MOD($J2156,ROWS(tblConsorcios[Produto]))+1),"")</f>
        <v>240</v>
      </c>
      <c r="O2156" s="20" cm="1">
        <f t="array" ref="O2156">IFERROR(INDEX(tblConsorcios[Parcela Mensal (R$)],MOD($J2156,ROWS(tblConsorcios[Produto]))+1),"")</f>
        <v>2683.33</v>
      </c>
      <c r="P2156" s="20" t="str" cm="1">
        <f t="array" ref="P2156">IFERROR(INDEX(tblClientes[Dividendo Mensal (R$)],INT($J2156/ROWS(tblConsorcios[Produto]))+1),"")</f>
        <v/>
      </c>
      <c r="Q2156" s="20" t="str">
        <f t="shared" si="100"/>
        <v/>
      </c>
      <c r="R2156">
        <f t="shared" si="101"/>
        <v>0</v>
      </c>
    </row>
    <row r="2157" spans="10:18" x14ac:dyDescent="0.2">
      <c r="J2157">
        <f t="shared" si="99"/>
        <v>2155</v>
      </c>
      <c r="K2157" t="str" cm="1">
        <f t="array" ref="K2157">IFERROR(INDEX(tblClientes[Cliente],INT($J2157/ROWS(tblConsorcios[Produto]))+1),"")</f>
        <v/>
      </c>
      <c r="L2157" t="str" cm="1">
        <f t="array" ref="L2157">IFERROR(INDEX(tblConsorcios[Produto],MOD($J2157,ROWS(tblConsorcios[Produto]))+1),"")</f>
        <v>Imóvel IE500 – 220m</v>
      </c>
      <c r="M2157" s="20" cm="1">
        <f t="array" ref="M2157">IFERROR(INDEX(tblConsorcios[Valor da Carta (R$)],MOD($J2157,ROWS(tblConsorcios[Produto]))+1),"")</f>
        <v>500000</v>
      </c>
      <c r="N2157" s="2" cm="1">
        <f t="array" ref="N2157">IFERROR(INDEX(tblConsorcios[Prazo (meses)],MOD($J2157,ROWS(tblConsorcios[Produto]))+1),"")</f>
        <v>220</v>
      </c>
      <c r="O2157" s="20" cm="1">
        <f t="array" ref="O2157">IFERROR(INDEX(tblConsorcios[Parcela Mensal (R$)],MOD($J2157,ROWS(tblConsorcios[Produto]))+1),"")</f>
        <v>2904.55</v>
      </c>
      <c r="P2157" s="20" t="str" cm="1">
        <f t="array" ref="P2157">IFERROR(INDEX(tblClientes[Dividendo Mensal (R$)],INT($J2157/ROWS(tblConsorcios[Produto]))+1),"")</f>
        <v/>
      </c>
      <c r="Q2157" s="20" t="str">
        <f t="shared" si="100"/>
        <v/>
      </c>
      <c r="R2157">
        <f t="shared" si="101"/>
        <v>0</v>
      </c>
    </row>
    <row r="2158" spans="10:18" x14ac:dyDescent="0.2">
      <c r="J2158">
        <f t="shared" si="99"/>
        <v>2156</v>
      </c>
      <c r="K2158" t="str" cm="1">
        <f t="array" ref="K2158">IFERROR(INDEX(tblClientes[Cliente],INT($J2158/ROWS(tblConsorcios[Produto]))+1),"")</f>
        <v/>
      </c>
      <c r="L2158" t="str" cm="1">
        <f t="array" ref="L2158">IFERROR(INDEX(tblConsorcios[Produto],MOD($J2158,ROWS(tblConsorcios[Produto]))+1),"")</f>
        <v>Imóvel IE500 – 200m</v>
      </c>
      <c r="M2158" s="20" cm="1">
        <f t="array" ref="M2158">IFERROR(INDEX(tblConsorcios[Valor da Carta (R$)],MOD($J2158,ROWS(tblConsorcios[Produto]))+1),"")</f>
        <v>500000</v>
      </c>
      <c r="N2158" s="2" cm="1">
        <f t="array" ref="N2158">IFERROR(INDEX(tblConsorcios[Prazo (meses)],MOD($J2158,ROWS(tblConsorcios[Produto]))+1),"")</f>
        <v>200</v>
      </c>
      <c r="O2158" s="20" cm="1">
        <f t="array" ref="O2158">IFERROR(INDEX(tblConsorcios[Parcela Mensal (R$)],MOD($J2158,ROWS(tblConsorcios[Produto]))+1),"")</f>
        <v>3170</v>
      </c>
      <c r="P2158" s="20" t="str" cm="1">
        <f t="array" ref="P2158">IFERROR(INDEX(tblClientes[Dividendo Mensal (R$)],INT($J2158/ROWS(tblConsorcios[Produto]))+1),"")</f>
        <v/>
      </c>
      <c r="Q2158" s="20" t="str">
        <f t="shared" si="100"/>
        <v/>
      </c>
      <c r="R2158">
        <f t="shared" si="101"/>
        <v>0</v>
      </c>
    </row>
    <row r="2159" spans="10:18" x14ac:dyDescent="0.2">
      <c r="J2159">
        <f t="shared" si="99"/>
        <v>2157</v>
      </c>
      <c r="K2159" t="str" cm="1">
        <f t="array" ref="K2159">IFERROR(INDEX(tblClientes[Cliente],INT($J2159/ROWS(tblConsorcios[Produto]))+1),"")</f>
        <v/>
      </c>
      <c r="L2159" t="str" cm="1">
        <f t="array" ref="L2159">IFERROR(INDEX(tblConsorcios[Produto],MOD($J2159,ROWS(tblConsorcios[Produto]))+1),"")</f>
        <v>Imóvel IE480 – 240m</v>
      </c>
      <c r="M2159" s="20" cm="1">
        <f t="array" ref="M2159">IFERROR(INDEX(tblConsorcios[Valor da Carta (R$)],MOD($J2159,ROWS(tblConsorcios[Produto]))+1),"")</f>
        <v>480000</v>
      </c>
      <c r="N2159" s="2" cm="1">
        <f t="array" ref="N2159">IFERROR(INDEX(tblConsorcios[Prazo (meses)],MOD($J2159,ROWS(tblConsorcios[Produto]))+1),"")</f>
        <v>240</v>
      </c>
      <c r="O2159" s="20" cm="1">
        <f t="array" ref="O2159">IFERROR(INDEX(tblConsorcios[Parcela Mensal (R$)],MOD($J2159,ROWS(tblConsorcios[Produto]))+1),"")</f>
        <v>2576</v>
      </c>
      <c r="P2159" s="20" t="str" cm="1">
        <f t="array" ref="P2159">IFERROR(INDEX(tblClientes[Dividendo Mensal (R$)],INT($J2159/ROWS(tblConsorcios[Produto]))+1),"")</f>
        <v/>
      </c>
      <c r="Q2159" s="20" t="str">
        <f t="shared" si="100"/>
        <v/>
      </c>
      <c r="R2159">
        <f t="shared" si="101"/>
        <v>0</v>
      </c>
    </row>
    <row r="2160" spans="10:18" x14ac:dyDescent="0.2">
      <c r="J2160">
        <f t="shared" si="99"/>
        <v>2158</v>
      </c>
      <c r="K2160" t="str" cm="1">
        <f t="array" ref="K2160">IFERROR(INDEX(tblClientes[Cliente],INT($J2160/ROWS(tblConsorcios[Produto]))+1),"")</f>
        <v/>
      </c>
      <c r="L2160" t="str" cm="1">
        <f t="array" ref="L2160">IFERROR(INDEX(tblConsorcios[Produto],MOD($J2160,ROWS(tblConsorcios[Produto]))+1),"")</f>
        <v>Imóvel IE480 – 220m</v>
      </c>
      <c r="M2160" s="20" cm="1">
        <f t="array" ref="M2160">IFERROR(INDEX(tblConsorcios[Valor da Carta (R$)],MOD($J2160,ROWS(tblConsorcios[Produto]))+1),"")</f>
        <v>480000</v>
      </c>
      <c r="N2160" s="2" cm="1">
        <f t="array" ref="N2160">IFERROR(INDEX(tblConsorcios[Prazo (meses)],MOD($J2160,ROWS(tblConsorcios[Produto]))+1),"")</f>
        <v>220</v>
      </c>
      <c r="O2160" s="20" cm="1">
        <f t="array" ref="O2160">IFERROR(INDEX(tblConsorcios[Parcela Mensal (R$)],MOD($J2160,ROWS(tblConsorcios[Produto]))+1),"")</f>
        <v>2788.36</v>
      </c>
      <c r="P2160" s="20" t="str" cm="1">
        <f t="array" ref="P2160">IFERROR(INDEX(tblClientes[Dividendo Mensal (R$)],INT($J2160/ROWS(tblConsorcios[Produto]))+1),"")</f>
        <v/>
      </c>
      <c r="Q2160" s="20" t="str">
        <f t="shared" si="100"/>
        <v/>
      </c>
      <c r="R2160">
        <f t="shared" si="101"/>
        <v>0</v>
      </c>
    </row>
    <row r="2161" spans="10:18" x14ac:dyDescent="0.2">
      <c r="J2161">
        <f t="shared" si="99"/>
        <v>2159</v>
      </c>
      <c r="K2161" t="str" cm="1">
        <f t="array" ref="K2161">IFERROR(INDEX(tblClientes[Cliente],INT($J2161/ROWS(tblConsorcios[Produto]))+1),"")</f>
        <v/>
      </c>
      <c r="L2161" t="str" cm="1">
        <f t="array" ref="L2161">IFERROR(INDEX(tblConsorcios[Produto],MOD($J2161,ROWS(tblConsorcios[Produto]))+1),"")</f>
        <v>Imóvel IE480 – 200m</v>
      </c>
      <c r="M2161" s="20" cm="1">
        <f t="array" ref="M2161">IFERROR(INDEX(tblConsorcios[Valor da Carta (R$)],MOD($J2161,ROWS(tblConsorcios[Produto]))+1),"")</f>
        <v>480000</v>
      </c>
      <c r="N2161" s="2" cm="1">
        <f t="array" ref="N2161">IFERROR(INDEX(tblConsorcios[Prazo (meses)],MOD($J2161,ROWS(tblConsorcios[Produto]))+1),"")</f>
        <v>200</v>
      </c>
      <c r="O2161" s="20" cm="1">
        <f t="array" ref="O2161">IFERROR(INDEX(tblConsorcios[Parcela Mensal (R$)],MOD($J2161,ROWS(tblConsorcios[Produto]))+1),"")</f>
        <v>3043.2</v>
      </c>
      <c r="P2161" s="20" t="str" cm="1">
        <f t="array" ref="P2161">IFERROR(INDEX(tblClientes[Dividendo Mensal (R$)],INT($J2161/ROWS(tblConsorcios[Produto]))+1),"")</f>
        <v/>
      </c>
      <c r="Q2161" s="20" t="str">
        <f t="shared" si="100"/>
        <v/>
      </c>
      <c r="R2161">
        <f t="shared" si="101"/>
        <v>0</v>
      </c>
    </row>
    <row r="2162" spans="10:18" x14ac:dyDescent="0.2">
      <c r="J2162">
        <f t="shared" si="99"/>
        <v>2160</v>
      </c>
      <c r="K2162" t="str" cm="1">
        <f t="array" ref="K2162">IFERROR(INDEX(tblClientes[Cliente],INT($J2162/ROWS(tblConsorcios[Produto]))+1),"")</f>
        <v/>
      </c>
      <c r="L2162" t="str" cm="1">
        <f t="array" ref="L2162">IFERROR(INDEX(tblConsorcios[Produto],MOD($J2162,ROWS(tblConsorcios[Produto]))+1),"")</f>
        <v>Imóvel IE450 – 240m</v>
      </c>
      <c r="M2162" s="20" cm="1">
        <f t="array" ref="M2162">IFERROR(INDEX(tblConsorcios[Valor da Carta (R$)],MOD($J2162,ROWS(tblConsorcios[Produto]))+1),"")</f>
        <v>450000</v>
      </c>
      <c r="N2162" s="2" cm="1">
        <f t="array" ref="N2162">IFERROR(INDEX(tblConsorcios[Prazo (meses)],MOD($J2162,ROWS(tblConsorcios[Produto]))+1),"")</f>
        <v>240</v>
      </c>
      <c r="O2162" s="20" cm="1">
        <f t="array" ref="O2162">IFERROR(INDEX(tblConsorcios[Parcela Mensal (R$)],MOD($J2162,ROWS(tblConsorcios[Produto]))+1),"")</f>
        <v>2415</v>
      </c>
      <c r="P2162" s="20" t="str" cm="1">
        <f t="array" ref="P2162">IFERROR(INDEX(tblClientes[Dividendo Mensal (R$)],INT($J2162/ROWS(tblConsorcios[Produto]))+1),"")</f>
        <v/>
      </c>
      <c r="Q2162" s="20" t="str">
        <f t="shared" si="100"/>
        <v/>
      </c>
      <c r="R2162">
        <f t="shared" si="101"/>
        <v>0</v>
      </c>
    </row>
    <row r="2163" spans="10:18" x14ac:dyDescent="0.2">
      <c r="J2163">
        <f t="shared" si="99"/>
        <v>2161</v>
      </c>
      <c r="K2163" t="str" cm="1">
        <f t="array" ref="K2163">IFERROR(INDEX(tblClientes[Cliente],INT($J2163/ROWS(tblConsorcios[Produto]))+1),"")</f>
        <v/>
      </c>
      <c r="L2163" t="str" cm="1">
        <f t="array" ref="L2163">IFERROR(INDEX(tblConsorcios[Produto],MOD($J2163,ROWS(tblConsorcios[Produto]))+1),"")</f>
        <v>Imóvel IE450 – 220m</v>
      </c>
      <c r="M2163" s="20" cm="1">
        <f t="array" ref="M2163">IFERROR(INDEX(tblConsorcios[Valor da Carta (R$)],MOD($J2163,ROWS(tblConsorcios[Produto]))+1),"")</f>
        <v>450000</v>
      </c>
      <c r="N2163" s="2" cm="1">
        <f t="array" ref="N2163">IFERROR(INDEX(tblConsorcios[Prazo (meses)],MOD($J2163,ROWS(tblConsorcios[Produto]))+1),"")</f>
        <v>220</v>
      </c>
      <c r="O2163" s="20" cm="1">
        <f t="array" ref="O2163">IFERROR(INDEX(tblConsorcios[Parcela Mensal (R$)],MOD($J2163,ROWS(tblConsorcios[Produto]))+1),"")</f>
        <v>2614.09</v>
      </c>
      <c r="P2163" s="20" t="str" cm="1">
        <f t="array" ref="P2163">IFERROR(INDEX(tblClientes[Dividendo Mensal (R$)],INT($J2163/ROWS(tblConsorcios[Produto]))+1),"")</f>
        <v/>
      </c>
      <c r="Q2163" s="20" t="str">
        <f t="shared" si="100"/>
        <v/>
      </c>
      <c r="R2163">
        <f t="shared" si="101"/>
        <v>0</v>
      </c>
    </row>
    <row r="2164" spans="10:18" x14ac:dyDescent="0.2">
      <c r="J2164">
        <f t="shared" si="99"/>
        <v>2162</v>
      </c>
      <c r="K2164" t="str" cm="1">
        <f t="array" ref="K2164">IFERROR(INDEX(tblClientes[Cliente],INT($J2164/ROWS(tblConsorcios[Produto]))+1),"")</f>
        <v/>
      </c>
      <c r="L2164" t="str" cm="1">
        <f t="array" ref="L2164">IFERROR(INDEX(tblConsorcios[Produto],MOD($J2164,ROWS(tblConsorcios[Produto]))+1),"")</f>
        <v>Imóvel IE450 – 200m</v>
      </c>
      <c r="M2164" s="20" cm="1">
        <f t="array" ref="M2164">IFERROR(INDEX(tblConsorcios[Valor da Carta (R$)],MOD($J2164,ROWS(tblConsorcios[Produto]))+1),"")</f>
        <v>450000</v>
      </c>
      <c r="N2164" s="2" cm="1">
        <f t="array" ref="N2164">IFERROR(INDEX(tblConsorcios[Prazo (meses)],MOD($J2164,ROWS(tblConsorcios[Produto]))+1),"")</f>
        <v>200</v>
      </c>
      <c r="O2164" s="20" cm="1">
        <f t="array" ref="O2164">IFERROR(INDEX(tblConsorcios[Parcela Mensal (R$)],MOD($J2164,ROWS(tblConsorcios[Produto]))+1),"")</f>
        <v>2853</v>
      </c>
      <c r="P2164" s="20" t="str" cm="1">
        <f t="array" ref="P2164">IFERROR(INDEX(tblClientes[Dividendo Mensal (R$)],INT($J2164/ROWS(tblConsorcios[Produto]))+1),"")</f>
        <v/>
      </c>
      <c r="Q2164" s="20" t="str">
        <f t="shared" si="100"/>
        <v/>
      </c>
      <c r="R2164">
        <f t="shared" si="101"/>
        <v>0</v>
      </c>
    </row>
    <row r="2165" spans="10:18" x14ac:dyDescent="0.2">
      <c r="J2165">
        <f t="shared" si="99"/>
        <v>2163</v>
      </c>
      <c r="K2165" t="str" cm="1">
        <f t="array" ref="K2165">IFERROR(INDEX(tblClientes[Cliente],INT($J2165/ROWS(tblConsorcios[Produto]))+1),"")</f>
        <v/>
      </c>
      <c r="L2165" t="str" cm="1">
        <f t="array" ref="L2165">IFERROR(INDEX(tblConsorcios[Produto],MOD($J2165,ROWS(tblConsorcios[Produto]))+1),"")</f>
        <v>Imóvel IE430 – 240m</v>
      </c>
      <c r="M2165" s="20" cm="1">
        <f t="array" ref="M2165">IFERROR(INDEX(tblConsorcios[Valor da Carta (R$)],MOD($J2165,ROWS(tblConsorcios[Produto]))+1),"")</f>
        <v>430000</v>
      </c>
      <c r="N2165" s="2" cm="1">
        <f t="array" ref="N2165">IFERROR(INDEX(tblConsorcios[Prazo (meses)],MOD($J2165,ROWS(tblConsorcios[Produto]))+1),"")</f>
        <v>240</v>
      </c>
      <c r="O2165" s="20" cm="1">
        <f t="array" ref="O2165">IFERROR(INDEX(tblConsorcios[Parcela Mensal (R$)],MOD($J2165,ROWS(tblConsorcios[Produto]))+1),"")</f>
        <v>2307.67</v>
      </c>
      <c r="P2165" s="20" t="str" cm="1">
        <f t="array" ref="P2165">IFERROR(INDEX(tblClientes[Dividendo Mensal (R$)],INT($J2165/ROWS(tblConsorcios[Produto]))+1),"")</f>
        <v/>
      </c>
      <c r="Q2165" s="20" t="str">
        <f t="shared" si="100"/>
        <v/>
      </c>
      <c r="R2165">
        <f t="shared" si="101"/>
        <v>0</v>
      </c>
    </row>
    <row r="2166" spans="10:18" x14ac:dyDescent="0.2">
      <c r="J2166">
        <f t="shared" si="99"/>
        <v>2164</v>
      </c>
      <c r="K2166" t="str" cm="1">
        <f t="array" ref="K2166">IFERROR(INDEX(tblClientes[Cliente],INT($J2166/ROWS(tblConsorcios[Produto]))+1),"")</f>
        <v/>
      </c>
      <c r="L2166" t="str" cm="1">
        <f t="array" ref="L2166">IFERROR(INDEX(tblConsorcios[Produto],MOD($J2166,ROWS(tblConsorcios[Produto]))+1),"")</f>
        <v>Imóvel IE430 – 220m</v>
      </c>
      <c r="M2166" s="20" cm="1">
        <f t="array" ref="M2166">IFERROR(INDEX(tblConsorcios[Valor da Carta (R$)],MOD($J2166,ROWS(tblConsorcios[Produto]))+1),"")</f>
        <v>430000</v>
      </c>
      <c r="N2166" s="2" cm="1">
        <f t="array" ref="N2166">IFERROR(INDEX(tblConsorcios[Prazo (meses)],MOD($J2166,ROWS(tblConsorcios[Produto]))+1),"")</f>
        <v>220</v>
      </c>
      <c r="O2166" s="20" cm="1">
        <f t="array" ref="O2166">IFERROR(INDEX(tblConsorcios[Parcela Mensal (R$)],MOD($J2166,ROWS(tblConsorcios[Produto]))+1),"")</f>
        <v>2497.91</v>
      </c>
      <c r="P2166" s="20" t="str" cm="1">
        <f t="array" ref="P2166">IFERROR(INDEX(tblClientes[Dividendo Mensal (R$)],INT($J2166/ROWS(tblConsorcios[Produto]))+1),"")</f>
        <v/>
      </c>
      <c r="Q2166" s="20" t="str">
        <f t="shared" si="100"/>
        <v/>
      </c>
      <c r="R2166">
        <f t="shared" si="101"/>
        <v>0</v>
      </c>
    </row>
    <row r="2167" spans="10:18" x14ac:dyDescent="0.2">
      <c r="J2167">
        <f t="shared" si="99"/>
        <v>2165</v>
      </c>
      <c r="K2167" t="str" cm="1">
        <f t="array" ref="K2167">IFERROR(INDEX(tblClientes[Cliente],INT($J2167/ROWS(tblConsorcios[Produto]))+1),"")</f>
        <v/>
      </c>
      <c r="L2167" t="str" cm="1">
        <f t="array" ref="L2167">IFERROR(INDEX(tblConsorcios[Produto],MOD($J2167,ROWS(tblConsorcios[Produto]))+1),"")</f>
        <v>Imóvel IE430 – 200m</v>
      </c>
      <c r="M2167" s="20" cm="1">
        <f t="array" ref="M2167">IFERROR(INDEX(tblConsorcios[Valor da Carta (R$)],MOD($J2167,ROWS(tblConsorcios[Produto]))+1),"")</f>
        <v>430000</v>
      </c>
      <c r="N2167" s="2" cm="1">
        <f t="array" ref="N2167">IFERROR(INDEX(tblConsorcios[Prazo (meses)],MOD($J2167,ROWS(tblConsorcios[Produto]))+1),"")</f>
        <v>200</v>
      </c>
      <c r="O2167" s="20" cm="1">
        <f t="array" ref="O2167">IFERROR(INDEX(tblConsorcios[Parcela Mensal (R$)],MOD($J2167,ROWS(tblConsorcios[Produto]))+1),"")</f>
        <v>2726.2</v>
      </c>
      <c r="P2167" s="20" t="str" cm="1">
        <f t="array" ref="P2167">IFERROR(INDEX(tblClientes[Dividendo Mensal (R$)],INT($J2167/ROWS(tblConsorcios[Produto]))+1),"")</f>
        <v/>
      </c>
      <c r="Q2167" s="20" t="str">
        <f t="shared" si="100"/>
        <v/>
      </c>
      <c r="R2167">
        <f t="shared" si="101"/>
        <v>0</v>
      </c>
    </row>
    <row r="2168" spans="10:18" x14ac:dyDescent="0.2">
      <c r="J2168">
        <f t="shared" si="99"/>
        <v>2166</v>
      </c>
      <c r="K2168" t="str" cm="1">
        <f t="array" ref="K2168">IFERROR(INDEX(tblClientes[Cliente],INT($J2168/ROWS(tblConsorcios[Produto]))+1),"")</f>
        <v/>
      </c>
      <c r="L2168" t="str" cm="1">
        <f t="array" ref="L2168">IFERROR(INDEX(tblConsorcios[Produto],MOD($J2168,ROWS(tblConsorcios[Produto]))+1),"")</f>
        <v>Imóvel IE400 – 240m</v>
      </c>
      <c r="M2168" s="20" cm="1">
        <f t="array" ref="M2168">IFERROR(INDEX(tblConsorcios[Valor da Carta (R$)],MOD($J2168,ROWS(tblConsorcios[Produto]))+1),"")</f>
        <v>400000</v>
      </c>
      <c r="N2168" s="2" cm="1">
        <f t="array" ref="N2168">IFERROR(INDEX(tblConsorcios[Prazo (meses)],MOD($J2168,ROWS(tblConsorcios[Produto]))+1),"")</f>
        <v>240</v>
      </c>
      <c r="O2168" s="20" cm="1">
        <f t="array" ref="O2168">IFERROR(INDEX(tblConsorcios[Parcela Mensal (R$)],MOD($J2168,ROWS(tblConsorcios[Produto]))+1),"")</f>
        <v>2146.67</v>
      </c>
      <c r="P2168" s="20" t="str" cm="1">
        <f t="array" ref="P2168">IFERROR(INDEX(tblClientes[Dividendo Mensal (R$)],INT($J2168/ROWS(tblConsorcios[Produto]))+1),"")</f>
        <v/>
      </c>
      <c r="Q2168" s="20" t="str">
        <f t="shared" si="100"/>
        <v/>
      </c>
      <c r="R2168">
        <f t="shared" si="101"/>
        <v>0</v>
      </c>
    </row>
    <row r="2169" spans="10:18" x14ac:dyDescent="0.2">
      <c r="J2169">
        <f t="shared" si="99"/>
        <v>2167</v>
      </c>
      <c r="K2169" t="str" cm="1">
        <f t="array" ref="K2169">IFERROR(INDEX(tblClientes[Cliente],INT($J2169/ROWS(tblConsorcios[Produto]))+1),"")</f>
        <v/>
      </c>
      <c r="L2169" t="str" cm="1">
        <f t="array" ref="L2169">IFERROR(INDEX(tblConsorcios[Produto],MOD($J2169,ROWS(tblConsorcios[Produto]))+1),"")</f>
        <v>Imóvel IE400 – 220m</v>
      </c>
      <c r="M2169" s="20" cm="1">
        <f t="array" ref="M2169">IFERROR(INDEX(tblConsorcios[Valor da Carta (R$)],MOD($J2169,ROWS(tblConsorcios[Produto]))+1),"")</f>
        <v>400000</v>
      </c>
      <c r="N2169" s="2" cm="1">
        <f t="array" ref="N2169">IFERROR(INDEX(tblConsorcios[Prazo (meses)],MOD($J2169,ROWS(tblConsorcios[Produto]))+1),"")</f>
        <v>220</v>
      </c>
      <c r="O2169" s="20" cm="1">
        <f t="array" ref="O2169">IFERROR(INDEX(tblConsorcios[Parcela Mensal (R$)],MOD($J2169,ROWS(tblConsorcios[Produto]))+1),"")</f>
        <v>2323.64</v>
      </c>
      <c r="P2169" s="20" t="str" cm="1">
        <f t="array" ref="P2169">IFERROR(INDEX(tblClientes[Dividendo Mensal (R$)],INT($J2169/ROWS(tblConsorcios[Produto]))+1),"")</f>
        <v/>
      </c>
      <c r="Q2169" s="20" t="str">
        <f t="shared" si="100"/>
        <v/>
      </c>
      <c r="R2169">
        <f t="shared" si="101"/>
        <v>0</v>
      </c>
    </row>
    <row r="2170" spans="10:18" x14ac:dyDescent="0.2">
      <c r="J2170">
        <f t="shared" si="99"/>
        <v>2168</v>
      </c>
      <c r="K2170" t="str" cm="1">
        <f t="array" ref="K2170">IFERROR(INDEX(tblClientes[Cliente],INT($J2170/ROWS(tblConsorcios[Produto]))+1),"")</f>
        <v/>
      </c>
      <c r="L2170" t="str" cm="1">
        <f t="array" ref="L2170">IFERROR(INDEX(tblConsorcios[Produto],MOD($J2170,ROWS(tblConsorcios[Produto]))+1),"")</f>
        <v>Imóvel IE400 – 200m</v>
      </c>
      <c r="M2170" s="20" cm="1">
        <f t="array" ref="M2170">IFERROR(INDEX(tblConsorcios[Valor da Carta (R$)],MOD($J2170,ROWS(tblConsorcios[Produto]))+1),"")</f>
        <v>400000</v>
      </c>
      <c r="N2170" s="2" cm="1">
        <f t="array" ref="N2170">IFERROR(INDEX(tblConsorcios[Prazo (meses)],MOD($J2170,ROWS(tblConsorcios[Produto]))+1),"")</f>
        <v>200</v>
      </c>
      <c r="O2170" s="20" cm="1">
        <f t="array" ref="O2170">IFERROR(INDEX(tblConsorcios[Parcela Mensal (R$)],MOD($J2170,ROWS(tblConsorcios[Produto]))+1),"")</f>
        <v>2536</v>
      </c>
      <c r="P2170" s="20" t="str" cm="1">
        <f t="array" ref="P2170">IFERROR(INDEX(tblClientes[Dividendo Mensal (R$)],INT($J2170/ROWS(tblConsorcios[Produto]))+1),"")</f>
        <v/>
      </c>
      <c r="Q2170" s="20" t="str">
        <f t="shared" si="100"/>
        <v/>
      </c>
      <c r="R2170">
        <f t="shared" si="101"/>
        <v>0</v>
      </c>
    </row>
    <row r="2171" spans="10:18" x14ac:dyDescent="0.2">
      <c r="J2171">
        <f t="shared" si="99"/>
        <v>2169</v>
      </c>
      <c r="K2171" t="str" cm="1">
        <f t="array" ref="K2171">IFERROR(INDEX(tblClientes[Cliente],INT($J2171/ROWS(tblConsorcios[Produto]))+1),"")</f>
        <v/>
      </c>
      <c r="L2171" t="str" cm="1">
        <f t="array" ref="L2171">IFERROR(INDEX(tblConsorcios[Produto],MOD($J2171,ROWS(tblConsorcios[Produto]))+1),"")</f>
        <v>Imóvel IE380 – 240m</v>
      </c>
      <c r="M2171" s="20" cm="1">
        <f t="array" ref="M2171">IFERROR(INDEX(tblConsorcios[Valor da Carta (R$)],MOD($J2171,ROWS(tblConsorcios[Produto]))+1),"")</f>
        <v>380000</v>
      </c>
      <c r="N2171" s="2" cm="1">
        <f t="array" ref="N2171">IFERROR(INDEX(tblConsorcios[Prazo (meses)],MOD($J2171,ROWS(tblConsorcios[Produto]))+1),"")</f>
        <v>240</v>
      </c>
      <c r="O2171" s="20" cm="1">
        <f t="array" ref="O2171">IFERROR(INDEX(tblConsorcios[Parcela Mensal (R$)],MOD($J2171,ROWS(tblConsorcios[Produto]))+1),"")</f>
        <v>2039.33</v>
      </c>
      <c r="P2171" s="20" t="str" cm="1">
        <f t="array" ref="P2171">IFERROR(INDEX(tblClientes[Dividendo Mensal (R$)],INT($J2171/ROWS(tblConsorcios[Produto]))+1),"")</f>
        <v/>
      </c>
      <c r="Q2171" s="20" t="str">
        <f t="shared" si="100"/>
        <v/>
      </c>
      <c r="R2171">
        <f t="shared" si="101"/>
        <v>0</v>
      </c>
    </row>
    <row r="2172" spans="10:18" x14ac:dyDescent="0.2">
      <c r="J2172">
        <f t="shared" si="99"/>
        <v>2170</v>
      </c>
      <c r="K2172" t="str" cm="1">
        <f t="array" ref="K2172">IFERROR(INDEX(tblClientes[Cliente],INT($J2172/ROWS(tblConsorcios[Produto]))+1),"")</f>
        <v/>
      </c>
      <c r="L2172" t="str" cm="1">
        <f t="array" ref="L2172">IFERROR(INDEX(tblConsorcios[Produto],MOD($J2172,ROWS(tblConsorcios[Produto]))+1),"")</f>
        <v>Imóvel IE380 – 220m</v>
      </c>
      <c r="M2172" s="20" cm="1">
        <f t="array" ref="M2172">IFERROR(INDEX(tblConsorcios[Valor da Carta (R$)],MOD($J2172,ROWS(tblConsorcios[Produto]))+1),"")</f>
        <v>380000</v>
      </c>
      <c r="N2172" s="2" cm="1">
        <f t="array" ref="N2172">IFERROR(INDEX(tblConsorcios[Prazo (meses)],MOD($J2172,ROWS(tblConsorcios[Produto]))+1),"")</f>
        <v>220</v>
      </c>
      <c r="O2172" s="20" cm="1">
        <f t="array" ref="O2172">IFERROR(INDEX(tblConsorcios[Parcela Mensal (R$)],MOD($J2172,ROWS(tblConsorcios[Produto]))+1),"")</f>
        <v>2207.4499999999998</v>
      </c>
      <c r="P2172" s="20" t="str" cm="1">
        <f t="array" ref="P2172">IFERROR(INDEX(tblClientes[Dividendo Mensal (R$)],INT($J2172/ROWS(tblConsorcios[Produto]))+1),"")</f>
        <v/>
      </c>
      <c r="Q2172" s="20" t="str">
        <f t="shared" si="100"/>
        <v/>
      </c>
      <c r="R2172">
        <f t="shared" si="101"/>
        <v>0</v>
      </c>
    </row>
    <row r="2173" spans="10:18" x14ac:dyDescent="0.2">
      <c r="J2173">
        <f t="shared" si="99"/>
        <v>2171</v>
      </c>
      <c r="K2173" t="str" cm="1">
        <f t="array" ref="K2173">IFERROR(INDEX(tblClientes[Cliente],INT($J2173/ROWS(tblConsorcios[Produto]))+1),"")</f>
        <v/>
      </c>
      <c r="L2173" t="str" cm="1">
        <f t="array" ref="L2173">IFERROR(INDEX(tblConsorcios[Produto],MOD($J2173,ROWS(tblConsorcios[Produto]))+1),"")</f>
        <v>Imóvel IE380 – 200m</v>
      </c>
      <c r="M2173" s="20" cm="1">
        <f t="array" ref="M2173">IFERROR(INDEX(tblConsorcios[Valor da Carta (R$)],MOD($J2173,ROWS(tblConsorcios[Produto]))+1),"")</f>
        <v>380000</v>
      </c>
      <c r="N2173" s="2" cm="1">
        <f t="array" ref="N2173">IFERROR(INDEX(tblConsorcios[Prazo (meses)],MOD($J2173,ROWS(tblConsorcios[Produto]))+1),"")</f>
        <v>200</v>
      </c>
      <c r="O2173" s="20" cm="1">
        <f t="array" ref="O2173">IFERROR(INDEX(tblConsorcios[Parcela Mensal (R$)],MOD($J2173,ROWS(tblConsorcios[Produto]))+1),"")</f>
        <v>2409.1999999999998</v>
      </c>
      <c r="P2173" s="20" t="str" cm="1">
        <f t="array" ref="P2173">IFERROR(INDEX(tblClientes[Dividendo Mensal (R$)],INT($J2173/ROWS(tblConsorcios[Produto]))+1),"")</f>
        <v/>
      </c>
      <c r="Q2173" s="20" t="str">
        <f t="shared" si="100"/>
        <v/>
      </c>
      <c r="R2173">
        <f t="shared" si="101"/>
        <v>0</v>
      </c>
    </row>
    <row r="2174" spans="10:18" x14ac:dyDescent="0.2">
      <c r="J2174">
        <f t="shared" si="99"/>
        <v>2172</v>
      </c>
      <c r="K2174" t="str" cm="1">
        <f t="array" ref="K2174">IFERROR(INDEX(tblClientes[Cliente],INT($J2174/ROWS(tblConsorcios[Produto]))+1),"")</f>
        <v/>
      </c>
      <c r="L2174" t="str" cm="1">
        <f t="array" ref="L2174">IFERROR(INDEX(tblConsorcios[Produto],MOD($J2174,ROWS(tblConsorcios[Produto]))+1),"")</f>
        <v>Imóvel IE350 – 240m</v>
      </c>
      <c r="M2174" s="20" cm="1">
        <f t="array" ref="M2174">IFERROR(INDEX(tblConsorcios[Valor da Carta (R$)],MOD($J2174,ROWS(tblConsorcios[Produto]))+1),"")</f>
        <v>350000</v>
      </c>
      <c r="N2174" s="2" cm="1">
        <f t="array" ref="N2174">IFERROR(INDEX(tblConsorcios[Prazo (meses)],MOD($J2174,ROWS(tblConsorcios[Produto]))+1),"")</f>
        <v>240</v>
      </c>
      <c r="O2174" s="20" cm="1">
        <f t="array" ref="O2174">IFERROR(INDEX(tblConsorcios[Parcela Mensal (R$)],MOD($J2174,ROWS(tblConsorcios[Produto]))+1),"")</f>
        <v>1878.33</v>
      </c>
      <c r="P2174" s="20" t="str" cm="1">
        <f t="array" ref="P2174">IFERROR(INDEX(tblClientes[Dividendo Mensal (R$)],INT($J2174/ROWS(tblConsorcios[Produto]))+1),"")</f>
        <v/>
      </c>
      <c r="Q2174" s="20" t="str">
        <f t="shared" si="100"/>
        <v/>
      </c>
      <c r="R2174">
        <f t="shared" si="101"/>
        <v>0</v>
      </c>
    </row>
    <row r="2175" spans="10:18" x14ac:dyDescent="0.2">
      <c r="J2175">
        <f t="shared" si="99"/>
        <v>2173</v>
      </c>
      <c r="K2175" t="str" cm="1">
        <f t="array" ref="K2175">IFERROR(INDEX(tblClientes[Cliente],INT($J2175/ROWS(tblConsorcios[Produto]))+1),"")</f>
        <v/>
      </c>
      <c r="L2175" t="str" cm="1">
        <f t="array" ref="L2175">IFERROR(INDEX(tblConsorcios[Produto],MOD($J2175,ROWS(tblConsorcios[Produto]))+1),"")</f>
        <v>Imóvel IE350 – 220m</v>
      </c>
      <c r="M2175" s="20" cm="1">
        <f t="array" ref="M2175">IFERROR(INDEX(tblConsorcios[Valor da Carta (R$)],MOD($J2175,ROWS(tblConsorcios[Produto]))+1),"")</f>
        <v>350000</v>
      </c>
      <c r="N2175" s="2" cm="1">
        <f t="array" ref="N2175">IFERROR(INDEX(tblConsorcios[Prazo (meses)],MOD($J2175,ROWS(tblConsorcios[Produto]))+1),"")</f>
        <v>220</v>
      </c>
      <c r="O2175" s="20" cm="1">
        <f t="array" ref="O2175">IFERROR(INDEX(tblConsorcios[Parcela Mensal (R$)],MOD($J2175,ROWS(tblConsorcios[Produto]))+1),"")</f>
        <v>2033.18</v>
      </c>
      <c r="P2175" s="20" t="str" cm="1">
        <f t="array" ref="P2175">IFERROR(INDEX(tblClientes[Dividendo Mensal (R$)],INT($J2175/ROWS(tblConsorcios[Produto]))+1),"")</f>
        <v/>
      </c>
      <c r="Q2175" s="20" t="str">
        <f t="shared" si="100"/>
        <v/>
      </c>
      <c r="R2175">
        <f t="shared" si="101"/>
        <v>0</v>
      </c>
    </row>
    <row r="2176" spans="10:18" x14ac:dyDescent="0.2">
      <c r="J2176">
        <f t="shared" si="99"/>
        <v>2174</v>
      </c>
      <c r="K2176" t="str" cm="1">
        <f t="array" ref="K2176">IFERROR(INDEX(tblClientes[Cliente],INT($J2176/ROWS(tblConsorcios[Produto]))+1),"")</f>
        <v/>
      </c>
      <c r="L2176" t="str" cm="1">
        <f t="array" ref="L2176">IFERROR(INDEX(tblConsorcios[Produto],MOD($J2176,ROWS(tblConsorcios[Produto]))+1),"")</f>
        <v>Imóvel IE350 – 200m</v>
      </c>
      <c r="M2176" s="20" cm="1">
        <f t="array" ref="M2176">IFERROR(INDEX(tblConsorcios[Valor da Carta (R$)],MOD($J2176,ROWS(tblConsorcios[Produto]))+1),"")</f>
        <v>350000</v>
      </c>
      <c r="N2176" s="2" cm="1">
        <f t="array" ref="N2176">IFERROR(INDEX(tblConsorcios[Prazo (meses)],MOD($J2176,ROWS(tblConsorcios[Produto]))+1),"")</f>
        <v>200</v>
      </c>
      <c r="O2176" s="20" cm="1">
        <f t="array" ref="O2176">IFERROR(INDEX(tblConsorcios[Parcela Mensal (R$)],MOD($J2176,ROWS(tblConsorcios[Produto]))+1),"")</f>
        <v>2219</v>
      </c>
      <c r="P2176" s="20" t="str" cm="1">
        <f t="array" ref="P2176">IFERROR(INDEX(tblClientes[Dividendo Mensal (R$)],INT($J2176/ROWS(tblConsorcios[Produto]))+1),"")</f>
        <v/>
      </c>
      <c r="Q2176" s="20" t="str">
        <f t="shared" si="100"/>
        <v/>
      </c>
      <c r="R2176">
        <f t="shared" si="101"/>
        <v>0</v>
      </c>
    </row>
    <row r="2177" spans="10:18" x14ac:dyDescent="0.2">
      <c r="J2177">
        <f t="shared" si="99"/>
        <v>2175</v>
      </c>
      <c r="K2177" t="str" cm="1">
        <f t="array" ref="K2177">IFERROR(INDEX(tblClientes[Cliente],INT($J2177/ROWS(tblConsorcios[Produto]))+1),"")</f>
        <v/>
      </c>
      <c r="L2177" t="str" cm="1">
        <f t="array" ref="L2177">IFERROR(INDEX(tblConsorcios[Produto],MOD($J2177,ROWS(tblConsorcios[Produto]))+1),"")</f>
        <v>Imóvel IE330 – 240m</v>
      </c>
      <c r="M2177" s="20" cm="1">
        <f t="array" ref="M2177">IFERROR(INDEX(tblConsorcios[Valor da Carta (R$)],MOD($J2177,ROWS(tblConsorcios[Produto]))+1),"")</f>
        <v>330000</v>
      </c>
      <c r="N2177" s="2" cm="1">
        <f t="array" ref="N2177">IFERROR(INDEX(tblConsorcios[Prazo (meses)],MOD($J2177,ROWS(tblConsorcios[Produto]))+1),"")</f>
        <v>240</v>
      </c>
      <c r="O2177" s="20" cm="1">
        <f t="array" ref="O2177">IFERROR(INDEX(tblConsorcios[Parcela Mensal (R$)],MOD($J2177,ROWS(tblConsorcios[Produto]))+1),"")</f>
        <v>1771</v>
      </c>
      <c r="P2177" s="20" t="str" cm="1">
        <f t="array" ref="P2177">IFERROR(INDEX(tblClientes[Dividendo Mensal (R$)],INT($J2177/ROWS(tblConsorcios[Produto]))+1),"")</f>
        <v/>
      </c>
      <c r="Q2177" s="20" t="str">
        <f t="shared" si="100"/>
        <v/>
      </c>
      <c r="R2177">
        <f t="shared" si="101"/>
        <v>0</v>
      </c>
    </row>
    <row r="2178" spans="10:18" x14ac:dyDescent="0.2">
      <c r="J2178">
        <f t="shared" si="99"/>
        <v>2176</v>
      </c>
      <c r="K2178" t="str" cm="1">
        <f t="array" ref="K2178">IFERROR(INDEX(tblClientes[Cliente],INT($J2178/ROWS(tblConsorcios[Produto]))+1),"")</f>
        <v/>
      </c>
      <c r="L2178" t="str" cm="1">
        <f t="array" ref="L2178">IFERROR(INDEX(tblConsorcios[Produto],MOD($J2178,ROWS(tblConsorcios[Produto]))+1),"")</f>
        <v>Imóvel IE330 – 220m</v>
      </c>
      <c r="M2178" s="20" cm="1">
        <f t="array" ref="M2178">IFERROR(INDEX(tblConsorcios[Valor da Carta (R$)],MOD($J2178,ROWS(tblConsorcios[Produto]))+1),"")</f>
        <v>330000</v>
      </c>
      <c r="N2178" s="2" cm="1">
        <f t="array" ref="N2178">IFERROR(INDEX(tblConsorcios[Prazo (meses)],MOD($J2178,ROWS(tblConsorcios[Produto]))+1),"")</f>
        <v>220</v>
      </c>
      <c r="O2178" s="20" cm="1">
        <f t="array" ref="O2178">IFERROR(INDEX(tblConsorcios[Parcela Mensal (R$)],MOD($J2178,ROWS(tblConsorcios[Produto]))+1),"")</f>
        <v>1917</v>
      </c>
      <c r="P2178" s="20" t="str" cm="1">
        <f t="array" ref="P2178">IFERROR(INDEX(tblClientes[Dividendo Mensal (R$)],INT($J2178/ROWS(tblConsorcios[Produto]))+1),"")</f>
        <v/>
      </c>
      <c r="Q2178" s="20" t="str">
        <f t="shared" si="100"/>
        <v/>
      </c>
      <c r="R2178">
        <f t="shared" si="101"/>
        <v>0</v>
      </c>
    </row>
    <row r="2179" spans="10:18" x14ac:dyDescent="0.2">
      <c r="J2179">
        <f t="shared" ref="J2179:J2242" si="102">ROW()-2</f>
        <v>2177</v>
      </c>
      <c r="K2179" t="str" cm="1">
        <f t="array" ref="K2179">IFERROR(INDEX(tblClientes[Cliente],INT($J2179/ROWS(tblConsorcios[Produto]))+1),"")</f>
        <v/>
      </c>
      <c r="L2179" t="str" cm="1">
        <f t="array" ref="L2179">IFERROR(INDEX(tblConsorcios[Produto],MOD($J2179,ROWS(tblConsorcios[Produto]))+1),"")</f>
        <v>Imóvel IE330 – 200m</v>
      </c>
      <c r="M2179" s="20" cm="1">
        <f t="array" ref="M2179">IFERROR(INDEX(tblConsorcios[Valor da Carta (R$)],MOD($J2179,ROWS(tblConsorcios[Produto]))+1),"")</f>
        <v>330000</v>
      </c>
      <c r="N2179" s="2" cm="1">
        <f t="array" ref="N2179">IFERROR(INDEX(tblConsorcios[Prazo (meses)],MOD($J2179,ROWS(tblConsorcios[Produto]))+1),"")</f>
        <v>200</v>
      </c>
      <c r="O2179" s="20" cm="1">
        <f t="array" ref="O2179">IFERROR(INDEX(tblConsorcios[Parcela Mensal (R$)],MOD($J2179,ROWS(tblConsorcios[Produto]))+1),"")</f>
        <v>2092.1999999999998</v>
      </c>
      <c r="P2179" s="20" t="str" cm="1">
        <f t="array" ref="P2179">IFERROR(INDEX(tblClientes[Dividendo Mensal (R$)],INT($J2179/ROWS(tblConsorcios[Produto]))+1),"")</f>
        <v/>
      </c>
      <c r="Q2179" s="20" t="str">
        <f t="shared" ref="Q2179:Q2242" si="103">IF(AND(ISNUMBER(O2179),ISNUMBER(P2179)),P2179-O2179,"")</f>
        <v/>
      </c>
      <c r="R2179">
        <f t="shared" ref="R2179:R2242" si="104">IF(AND(ISNUMBER(O2179),ISNUMBER(P2179),O2179&lt;=P2179),1,0)</f>
        <v>0</v>
      </c>
    </row>
    <row r="2180" spans="10:18" x14ac:dyDescent="0.2">
      <c r="J2180">
        <f t="shared" si="102"/>
        <v>2178</v>
      </c>
      <c r="K2180" t="str" cm="1">
        <f t="array" ref="K2180">IFERROR(INDEX(tblClientes[Cliente],INT($J2180/ROWS(tblConsorcios[Produto]))+1),"")</f>
        <v/>
      </c>
      <c r="L2180" t="str" cm="1">
        <f t="array" ref="L2180">IFERROR(INDEX(tblConsorcios[Produto],MOD($J2180,ROWS(tblConsorcios[Produto]))+1),"")</f>
        <v>Imóvel IE300 – 240m</v>
      </c>
      <c r="M2180" s="20" cm="1">
        <f t="array" ref="M2180">IFERROR(INDEX(tblConsorcios[Valor da Carta (R$)],MOD($J2180,ROWS(tblConsorcios[Produto]))+1),"")</f>
        <v>300000</v>
      </c>
      <c r="N2180" s="2" cm="1">
        <f t="array" ref="N2180">IFERROR(INDEX(tblConsorcios[Prazo (meses)],MOD($J2180,ROWS(tblConsorcios[Produto]))+1),"")</f>
        <v>240</v>
      </c>
      <c r="O2180" s="20" cm="1">
        <f t="array" ref="O2180">IFERROR(INDEX(tblConsorcios[Parcela Mensal (R$)],MOD($J2180,ROWS(tblConsorcios[Produto]))+1),"")</f>
        <v>1610</v>
      </c>
      <c r="P2180" s="20" t="str" cm="1">
        <f t="array" ref="P2180">IFERROR(INDEX(tblClientes[Dividendo Mensal (R$)],INT($J2180/ROWS(tblConsorcios[Produto]))+1),"")</f>
        <v/>
      </c>
      <c r="Q2180" s="20" t="str">
        <f t="shared" si="103"/>
        <v/>
      </c>
      <c r="R2180">
        <f t="shared" si="104"/>
        <v>0</v>
      </c>
    </row>
    <row r="2181" spans="10:18" x14ac:dyDescent="0.2">
      <c r="J2181">
        <f t="shared" si="102"/>
        <v>2179</v>
      </c>
      <c r="K2181" t="str" cm="1">
        <f t="array" ref="K2181">IFERROR(INDEX(tblClientes[Cliente],INT($J2181/ROWS(tblConsorcios[Produto]))+1),"")</f>
        <v/>
      </c>
      <c r="L2181" t="str" cm="1">
        <f t="array" ref="L2181">IFERROR(INDEX(tblConsorcios[Produto],MOD($J2181,ROWS(tblConsorcios[Produto]))+1),"")</f>
        <v>Imóvel IE300 – 220m</v>
      </c>
      <c r="M2181" s="20" cm="1">
        <f t="array" ref="M2181">IFERROR(INDEX(tblConsorcios[Valor da Carta (R$)],MOD($J2181,ROWS(tblConsorcios[Produto]))+1),"")</f>
        <v>300000</v>
      </c>
      <c r="N2181" s="2" cm="1">
        <f t="array" ref="N2181">IFERROR(INDEX(tblConsorcios[Prazo (meses)],MOD($J2181,ROWS(tblConsorcios[Produto]))+1),"")</f>
        <v>220</v>
      </c>
      <c r="O2181" s="20" cm="1">
        <f t="array" ref="O2181">IFERROR(INDEX(tblConsorcios[Parcela Mensal (R$)],MOD($J2181,ROWS(tblConsorcios[Produto]))+1),"")</f>
        <v>1742.73</v>
      </c>
      <c r="P2181" s="20" t="str" cm="1">
        <f t="array" ref="P2181">IFERROR(INDEX(tblClientes[Dividendo Mensal (R$)],INT($J2181/ROWS(tblConsorcios[Produto]))+1),"")</f>
        <v/>
      </c>
      <c r="Q2181" s="20" t="str">
        <f t="shared" si="103"/>
        <v/>
      </c>
      <c r="R2181">
        <f t="shared" si="104"/>
        <v>0</v>
      </c>
    </row>
    <row r="2182" spans="10:18" x14ac:dyDescent="0.2">
      <c r="J2182">
        <f t="shared" si="102"/>
        <v>2180</v>
      </c>
      <c r="K2182" t="str" cm="1">
        <f t="array" ref="K2182">IFERROR(INDEX(tblClientes[Cliente],INT($J2182/ROWS(tblConsorcios[Produto]))+1),"")</f>
        <v/>
      </c>
      <c r="L2182" t="str" cm="1">
        <f t="array" ref="L2182">IFERROR(INDEX(tblConsorcios[Produto],MOD($J2182,ROWS(tblConsorcios[Produto]))+1),"")</f>
        <v>Imóvel IE300 – 200m</v>
      </c>
      <c r="M2182" s="20" cm="1">
        <f t="array" ref="M2182">IFERROR(INDEX(tblConsorcios[Valor da Carta (R$)],MOD($J2182,ROWS(tblConsorcios[Produto]))+1),"")</f>
        <v>300000</v>
      </c>
      <c r="N2182" s="2" cm="1">
        <f t="array" ref="N2182">IFERROR(INDEX(tblConsorcios[Prazo (meses)],MOD($J2182,ROWS(tblConsorcios[Produto]))+1),"")</f>
        <v>200</v>
      </c>
      <c r="O2182" s="20" cm="1">
        <f t="array" ref="O2182">IFERROR(INDEX(tblConsorcios[Parcela Mensal (R$)],MOD($J2182,ROWS(tblConsorcios[Produto]))+1),"")</f>
        <v>1902</v>
      </c>
      <c r="P2182" s="20" t="str" cm="1">
        <f t="array" ref="P2182">IFERROR(INDEX(tblClientes[Dividendo Mensal (R$)],INT($J2182/ROWS(tblConsorcios[Produto]))+1),"")</f>
        <v/>
      </c>
      <c r="Q2182" s="20" t="str">
        <f t="shared" si="103"/>
        <v/>
      </c>
      <c r="R2182">
        <f t="shared" si="104"/>
        <v>0</v>
      </c>
    </row>
    <row r="2183" spans="10:18" x14ac:dyDescent="0.2">
      <c r="J2183">
        <f t="shared" si="102"/>
        <v>2181</v>
      </c>
      <c r="K2183" t="str" cm="1">
        <f t="array" ref="K2183">IFERROR(INDEX(tblClientes[Cliente],INT($J2183/ROWS(tblConsorcios[Produto]))+1),"")</f>
        <v/>
      </c>
      <c r="L2183" t="str" cm="1">
        <f t="array" ref="L2183">IFERROR(INDEX(tblConsorcios[Produto],MOD($J2183,ROWS(tblConsorcios[Produto]))+1),"")</f>
        <v>Imóvel IE240 – 240m</v>
      </c>
      <c r="M2183" s="20" cm="1">
        <f t="array" ref="M2183">IFERROR(INDEX(tblConsorcios[Valor da Carta (R$)],MOD($J2183,ROWS(tblConsorcios[Produto]))+1),"")</f>
        <v>240000</v>
      </c>
      <c r="N2183" s="2" cm="1">
        <f t="array" ref="N2183">IFERROR(INDEX(tblConsorcios[Prazo (meses)],MOD($J2183,ROWS(tblConsorcios[Produto]))+1),"")</f>
        <v>240</v>
      </c>
      <c r="O2183" s="20" cm="1">
        <f t="array" ref="O2183">IFERROR(INDEX(tblConsorcios[Parcela Mensal (R$)],MOD($J2183,ROWS(tblConsorcios[Produto]))+1),"")</f>
        <v>1288</v>
      </c>
      <c r="P2183" s="20" t="str" cm="1">
        <f t="array" ref="P2183">IFERROR(INDEX(tblClientes[Dividendo Mensal (R$)],INT($J2183/ROWS(tblConsorcios[Produto]))+1),"")</f>
        <v/>
      </c>
      <c r="Q2183" s="20" t="str">
        <f t="shared" si="103"/>
        <v/>
      </c>
      <c r="R2183">
        <f t="shared" si="104"/>
        <v>0</v>
      </c>
    </row>
    <row r="2184" spans="10:18" x14ac:dyDescent="0.2">
      <c r="J2184">
        <f t="shared" si="102"/>
        <v>2182</v>
      </c>
      <c r="K2184" t="str" cm="1">
        <f t="array" ref="K2184">IFERROR(INDEX(tblClientes[Cliente],INT($J2184/ROWS(tblConsorcios[Produto]))+1),"")</f>
        <v/>
      </c>
      <c r="L2184" t="str" cm="1">
        <f t="array" ref="L2184">IFERROR(INDEX(tblConsorcios[Produto],MOD($J2184,ROWS(tblConsorcios[Produto]))+1),"")</f>
        <v>Imóvel IE240 – 220m</v>
      </c>
      <c r="M2184" s="20" cm="1">
        <f t="array" ref="M2184">IFERROR(INDEX(tblConsorcios[Valor da Carta (R$)],MOD($J2184,ROWS(tblConsorcios[Produto]))+1),"")</f>
        <v>240000</v>
      </c>
      <c r="N2184" s="2" cm="1">
        <f t="array" ref="N2184">IFERROR(INDEX(tblConsorcios[Prazo (meses)],MOD($J2184,ROWS(tblConsorcios[Produto]))+1),"")</f>
        <v>220</v>
      </c>
      <c r="O2184" s="20" cm="1">
        <f t="array" ref="O2184">IFERROR(INDEX(tblConsorcios[Parcela Mensal (R$)],MOD($J2184,ROWS(tblConsorcios[Produto]))+1),"")</f>
        <v>1394.18</v>
      </c>
      <c r="P2184" s="20" t="str" cm="1">
        <f t="array" ref="P2184">IFERROR(INDEX(tblClientes[Dividendo Mensal (R$)],INT($J2184/ROWS(tblConsorcios[Produto]))+1),"")</f>
        <v/>
      </c>
      <c r="Q2184" s="20" t="str">
        <f t="shared" si="103"/>
        <v/>
      </c>
      <c r="R2184">
        <f t="shared" si="104"/>
        <v>0</v>
      </c>
    </row>
    <row r="2185" spans="10:18" x14ac:dyDescent="0.2">
      <c r="J2185">
        <f t="shared" si="102"/>
        <v>2183</v>
      </c>
      <c r="K2185" t="str" cm="1">
        <f t="array" ref="K2185">IFERROR(INDEX(tblClientes[Cliente],INT($J2185/ROWS(tblConsorcios[Produto]))+1),"")</f>
        <v/>
      </c>
      <c r="L2185" t="str" cm="1">
        <f t="array" ref="L2185">IFERROR(INDEX(tblConsorcios[Produto],MOD($J2185,ROWS(tblConsorcios[Produto]))+1),"")</f>
        <v>Imóvel IE240 – 200m</v>
      </c>
      <c r="M2185" s="20" cm="1">
        <f t="array" ref="M2185">IFERROR(INDEX(tblConsorcios[Valor da Carta (R$)],MOD($J2185,ROWS(tblConsorcios[Produto]))+1),"")</f>
        <v>240000</v>
      </c>
      <c r="N2185" s="2" cm="1">
        <f t="array" ref="N2185">IFERROR(INDEX(tblConsorcios[Prazo (meses)],MOD($J2185,ROWS(tblConsorcios[Produto]))+1),"")</f>
        <v>200</v>
      </c>
      <c r="O2185" s="20" cm="1">
        <f t="array" ref="O2185">IFERROR(INDEX(tblConsorcios[Parcela Mensal (R$)],MOD($J2185,ROWS(tblConsorcios[Produto]))+1),"")</f>
        <v>1521.6</v>
      </c>
      <c r="P2185" s="20" t="str" cm="1">
        <f t="array" ref="P2185">IFERROR(INDEX(tblClientes[Dividendo Mensal (R$)],INT($J2185/ROWS(tblConsorcios[Produto]))+1),"")</f>
        <v/>
      </c>
      <c r="Q2185" s="20" t="str">
        <f t="shared" si="103"/>
        <v/>
      </c>
      <c r="R2185">
        <f t="shared" si="104"/>
        <v>0</v>
      </c>
    </row>
    <row r="2186" spans="10:18" x14ac:dyDescent="0.2">
      <c r="J2186">
        <f t="shared" si="102"/>
        <v>2184</v>
      </c>
      <c r="K2186" t="str" cm="1">
        <f t="array" ref="K2186">IFERROR(INDEX(tblClientes[Cliente],INT($J2186/ROWS(tblConsorcios[Produto]))+1),"")</f>
        <v/>
      </c>
      <c r="L2186" t="str" cm="1">
        <f t="array" ref="L2186">IFERROR(INDEX(tblConsorcios[Produto],MOD($J2186,ROWS(tblConsorcios[Produto]))+1),"")</f>
        <v>Imóvel IE230 – 240m</v>
      </c>
      <c r="M2186" s="20" cm="1">
        <f t="array" ref="M2186">IFERROR(INDEX(tblConsorcios[Valor da Carta (R$)],MOD($J2186,ROWS(tblConsorcios[Produto]))+1),"")</f>
        <v>230000</v>
      </c>
      <c r="N2186" s="2" cm="1">
        <f t="array" ref="N2186">IFERROR(INDEX(tblConsorcios[Prazo (meses)],MOD($J2186,ROWS(tblConsorcios[Produto]))+1),"")</f>
        <v>240</v>
      </c>
      <c r="O2186" s="20" cm="1">
        <f t="array" ref="O2186">IFERROR(INDEX(tblConsorcios[Parcela Mensal (R$)],MOD($J2186,ROWS(tblConsorcios[Produto]))+1),"")</f>
        <v>1234.33</v>
      </c>
      <c r="P2186" s="20" t="str" cm="1">
        <f t="array" ref="P2186">IFERROR(INDEX(tblClientes[Dividendo Mensal (R$)],INT($J2186/ROWS(tblConsorcios[Produto]))+1),"")</f>
        <v/>
      </c>
      <c r="Q2186" s="20" t="str">
        <f t="shared" si="103"/>
        <v/>
      </c>
      <c r="R2186">
        <f t="shared" si="104"/>
        <v>0</v>
      </c>
    </row>
    <row r="2187" spans="10:18" x14ac:dyDescent="0.2">
      <c r="J2187">
        <f t="shared" si="102"/>
        <v>2185</v>
      </c>
      <c r="K2187" t="str" cm="1">
        <f t="array" ref="K2187">IFERROR(INDEX(tblClientes[Cliente],INT($J2187/ROWS(tblConsorcios[Produto]))+1),"")</f>
        <v/>
      </c>
      <c r="L2187" t="str" cm="1">
        <f t="array" ref="L2187">IFERROR(INDEX(tblConsorcios[Produto],MOD($J2187,ROWS(tblConsorcios[Produto]))+1),"")</f>
        <v>Imóvel IE230 – 220m</v>
      </c>
      <c r="M2187" s="20" cm="1">
        <f t="array" ref="M2187">IFERROR(INDEX(tblConsorcios[Valor da Carta (R$)],MOD($J2187,ROWS(tblConsorcios[Produto]))+1),"")</f>
        <v>230000</v>
      </c>
      <c r="N2187" s="2" cm="1">
        <f t="array" ref="N2187">IFERROR(INDEX(tblConsorcios[Prazo (meses)],MOD($J2187,ROWS(tblConsorcios[Produto]))+1),"")</f>
        <v>220</v>
      </c>
      <c r="O2187" s="20" cm="1">
        <f t="array" ref="O2187">IFERROR(INDEX(tblConsorcios[Parcela Mensal (R$)],MOD($J2187,ROWS(tblConsorcios[Produto]))+1),"")</f>
        <v>1336.09</v>
      </c>
      <c r="P2187" s="20" t="str" cm="1">
        <f t="array" ref="P2187">IFERROR(INDEX(tblClientes[Dividendo Mensal (R$)],INT($J2187/ROWS(tblConsorcios[Produto]))+1),"")</f>
        <v/>
      </c>
      <c r="Q2187" s="20" t="str">
        <f t="shared" si="103"/>
        <v/>
      </c>
      <c r="R2187">
        <f t="shared" si="104"/>
        <v>0</v>
      </c>
    </row>
    <row r="2188" spans="10:18" x14ac:dyDescent="0.2">
      <c r="J2188">
        <f t="shared" si="102"/>
        <v>2186</v>
      </c>
      <c r="K2188" t="str" cm="1">
        <f t="array" ref="K2188">IFERROR(INDEX(tblClientes[Cliente],INT($J2188/ROWS(tblConsorcios[Produto]))+1),"")</f>
        <v/>
      </c>
      <c r="L2188" t="str" cm="1">
        <f t="array" ref="L2188">IFERROR(INDEX(tblConsorcios[Produto],MOD($J2188,ROWS(tblConsorcios[Produto]))+1),"")</f>
        <v>Imóvel IE230 – 200m</v>
      </c>
      <c r="M2188" s="20" cm="1">
        <f t="array" ref="M2188">IFERROR(INDEX(tblConsorcios[Valor da Carta (R$)],MOD($J2188,ROWS(tblConsorcios[Produto]))+1),"")</f>
        <v>230000</v>
      </c>
      <c r="N2188" s="2" cm="1">
        <f t="array" ref="N2188">IFERROR(INDEX(tblConsorcios[Prazo (meses)],MOD($J2188,ROWS(tblConsorcios[Produto]))+1),"")</f>
        <v>200</v>
      </c>
      <c r="O2188" s="20" cm="1">
        <f t="array" ref="O2188">IFERROR(INDEX(tblConsorcios[Parcela Mensal (R$)],MOD($J2188,ROWS(tblConsorcios[Produto]))+1),"")</f>
        <v>1458.2</v>
      </c>
      <c r="P2188" s="20" t="str" cm="1">
        <f t="array" ref="P2188">IFERROR(INDEX(tblClientes[Dividendo Mensal (R$)],INT($J2188/ROWS(tblConsorcios[Produto]))+1),"")</f>
        <v/>
      </c>
      <c r="Q2188" s="20" t="str">
        <f t="shared" si="103"/>
        <v/>
      </c>
      <c r="R2188">
        <f t="shared" si="104"/>
        <v>0</v>
      </c>
    </row>
    <row r="2189" spans="10:18" x14ac:dyDescent="0.2">
      <c r="J2189">
        <f t="shared" si="102"/>
        <v>2187</v>
      </c>
      <c r="K2189" t="str" cm="1">
        <f t="array" ref="K2189">IFERROR(INDEX(tblClientes[Cliente],INT($J2189/ROWS(tblConsorcios[Produto]))+1),"")</f>
        <v/>
      </c>
      <c r="L2189" t="str" cm="1">
        <f t="array" ref="L2189">IFERROR(INDEX(tblConsorcios[Produto],MOD($J2189,ROWS(tblConsorcios[Produto]))+1),"")</f>
        <v>Imóvel IE220 – 240m</v>
      </c>
      <c r="M2189" s="20" cm="1">
        <f t="array" ref="M2189">IFERROR(INDEX(tblConsorcios[Valor da Carta (R$)],MOD($J2189,ROWS(tblConsorcios[Produto]))+1),"")</f>
        <v>220000</v>
      </c>
      <c r="N2189" s="2" cm="1">
        <f t="array" ref="N2189">IFERROR(INDEX(tblConsorcios[Prazo (meses)],MOD($J2189,ROWS(tblConsorcios[Produto]))+1),"")</f>
        <v>240</v>
      </c>
      <c r="O2189" s="20" cm="1">
        <f t="array" ref="O2189">IFERROR(INDEX(tblConsorcios[Parcela Mensal (R$)],MOD($J2189,ROWS(tblConsorcios[Produto]))+1),"")</f>
        <v>1180.67</v>
      </c>
      <c r="P2189" s="20" t="str" cm="1">
        <f t="array" ref="P2189">IFERROR(INDEX(tblClientes[Dividendo Mensal (R$)],INT($J2189/ROWS(tblConsorcios[Produto]))+1),"")</f>
        <v/>
      </c>
      <c r="Q2189" s="20" t="str">
        <f t="shared" si="103"/>
        <v/>
      </c>
      <c r="R2189">
        <f t="shared" si="104"/>
        <v>0</v>
      </c>
    </row>
    <row r="2190" spans="10:18" x14ac:dyDescent="0.2">
      <c r="J2190">
        <f t="shared" si="102"/>
        <v>2188</v>
      </c>
      <c r="K2190" t="str" cm="1">
        <f t="array" ref="K2190">IFERROR(INDEX(tblClientes[Cliente],INT($J2190/ROWS(tblConsorcios[Produto]))+1),"")</f>
        <v/>
      </c>
      <c r="L2190" t="str" cm="1">
        <f t="array" ref="L2190">IFERROR(INDEX(tblConsorcios[Produto],MOD($J2190,ROWS(tblConsorcios[Produto]))+1),"")</f>
        <v>Imóvel IE220 – 220m</v>
      </c>
      <c r="M2190" s="20" cm="1">
        <f t="array" ref="M2190">IFERROR(INDEX(tblConsorcios[Valor da Carta (R$)],MOD($J2190,ROWS(tblConsorcios[Produto]))+1),"")</f>
        <v>220000</v>
      </c>
      <c r="N2190" s="2" cm="1">
        <f t="array" ref="N2190">IFERROR(INDEX(tblConsorcios[Prazo (meses)],MOD($J2190,ROWS(tblConsorcios[Produto]))+1),"")</f>
        <v>220</v>
      </c>
      <c r="O2190" s="20" cm="1">
        <f t="array" ref="O2190">IFERROR(INDEX(tblConsorcios[Parcela Mensal (R$)],MOD($J2190,ROWS(tblConsorcios[Produto]))+1),"")</f>
        <v>1278</v>
      </c>
      <c r="P2190" s="20" t="str" cm="1">
        <f t="array" ref="P2190">IFERROR(INDEX(tblClientes[Dividendo Mensal (R$)],INT($J2190/ROWS(tblConsorcios[Produto]))+1),"")</f>
        <v/>
      </c>
      <c r="Q2190" s="20" t="str">
        <f t="shared" si="103"/>
        <v/>
      </c>
      <c r="R2190">
        <f t="shared" si="104"/>
        <v>0</v>
      </c>
    </row>
    <row r="2191" spans="10:18" x14ac:dyDescent="0.2">
      <c r="J2191">
        <f t="shared" si="102"/>
        <v>2189</v>
      </c>
      <c r="K2191" t="str" cm="1">
        <f t="array" ref="K2191">IFERROR(INDEX(tblClientes[Cliente],INT($J2191/ROWS(tblConsorcios[Produto]))+1),"")</f>
        <v/>
      </c>
      <c r="L2191" t="str" cm="1">
        <f t="array" ref="L2191">IFERROR(INDEX(tblConsorcios[Produto],MOD($J2191,ROWS(tblConsorcios[Produto]))+1),"")</f>
        <v>Imóvel IE220 – 200m</v>
      </c>
      <c r="M2191" s="20" cm="1">
        <f t="array" ref="M2191">IFERROR(INDEX(tblConsorcios[Valor da Carta (R$)],MOD($J2191,ROWS(tblConsorcios[Produto]))+1),"")</f>
        <v>220000</v>
      </c>
      <c r="N2191" s="2" cm="1">
        <f t="array" ref="N2191">IFERROR(INDEX(tblConsorcios[Prazo (meses)],MOD($J2191,ROWS(tblConsorcios[Produto]))+1),"")</f>
        <v>200</v>
      </c>
      <c r="O2191" s="20" cm="1">
        <f t="array" ref="O2191">IFERROR(INDEX(tblConsorcios[Parcela Mensal (R$)],MOD($J2191,ROWS(tblConsorcios[Produto]))+1),"")</f>
        <v>1394.8</v>
      </c>
      <c r="P2191" s="20" t="str" cm="1">
        <f t="array" ref="P2191">IFERROR(INDEX(tblClientes[Dividendo Mensal (R$)],INT($J2191/ROWS(tblConsorcios[Produto]))+1),"")</f>
        <v/>
      </c>
      <c r="Q2191" s="20" t="str">
        <f t="shared" si="103"/>
        <v/>
      </c>
      <c r="R2191">
        <f t="shared" si="104"/>
        <v>0</v>
      </c>
    </row>
    <row r="2192" spans="10:18" x14ac:dyDescent="0.2">
      <c r="J2192">
        <f t="shared" si="102"/>
        <v>2190</v>
      </c>
      <c r="K2192" t="str" cm="1">
        <f t="array" ref="K2192">IFERROR(INDEX(tblClientes[Cliente],INT($J2192/ROWS(tblConsorcios[Produto]))+1),"")</f>
        <v/>
      </c>
      <c r="L2192" t="str" cm="1">
        <f t="array" ref="L2192">IFERROR(INDEX(tblConsorcios[Produto],MOD($J2192,ROWS(tblConsorcios[Produto]))+1),"")</f>
        <v>Imóvel IE200 – 240m</v>
      </c>
      <c r="M2192" s="20" cm="1">
        <f t="array" ref="M2192">IFERROR(INDEX(tblConsorcios[Valor da Carta (R$)],MOD($J2192,ROWS(tblConsorcios[Produto]))+1),"")</f>
        <v>200000</v>
      </c>
      <c r="N2192" s="2" cm="1">
        <f t="array" ref="N2192">IFERROR(INDEX(tblConsorcios[Prazo (meses)],MOD($J2192,ROWS(tblConsorcios[Produto]))+1),"")</f>
        <v>240</v>
      </c>
      <c r="O2192" s="20" cm="1">
        <f t="array" ref="O2192">IFERROR(INDEX(tblConsorcios[Parcela Mensal (R$)],MOD($J2192,ROWS(tblConsorcios[Produto]))+1),"")</f>
        <v>1073.33</v>
      </c>
      <c r="P2192" s="20" t="str" cm="1">
        <f t="array" ref="P2192">IFERROR(INDEX(tblClientes[Dividendo Mensal (R$)],INT($J2192/ROWS(tblConsorcios[Produto]))+1),"")</f>
        <v/>
      </c>
      <c r="Q2192" s="20" t="str">
        <f t="shared" si="103"/>
        <v/>
      </c>
      <c r="R2192">
        <f t="shared" si="104"/>
        <v>0</v>
      </c>
    </row>
    <row r="2193" spans="10:18" x14ac:dyDescent="0.2">
      <c r="J2193">
        <f t="shared" si="102"/>
        <v>2191</v>
      </c>
      <c r="K2193" t="str" cm="1">
        <f t="array" ref="K2193">IFERROR(INDEX(tblClientes[Cliente],INT($J2193/ROWS(tblConsorcios[Produto]))+1),"")</f>
        <v/>
      </c>
      <c r="L2193" t="str" cm="1">
        <f t="array" ref="L2193">IFERROR(INDEX(tblConsorcios[Produto],MOD($J2193,ROWS(tblConsorcios[Produto]))+1),"")</f>
        <v>Imóvel IE200 – 220m</v>
      </c>
      <c r="M2193" s="20" cm="1">
        <f t="array" ref="M2193">IFERROR(INDEX(tblConsorcios[Valor da Carta (R$)],MOD($J2193,ROWS(tblConsorcios[Produto]))+1),"")</f>
        <v>200000</v>
      </c>
      <c r="N2193" s="2" cm="1">
        <f t="array" ref="N2193">IFERROR(INDEX(tblConsorcios[Prazo (meses)],MOD($J2193,ROWS(tblConsorcios[Produto]))+1),"")</f>
        <v>220</v>
      </c>
      <c r="O2193" s="20" cm="1">
        <f t="array" ref="O2193">IFERROR(INDEX(tblConsorcios[Parcela Mensal (R$)],MOD($J2193,ROWS(tblConsorcios[Produto]))+1),"")</f>
        <v>1161.82</v>
      </c>
      <c r="P2193" s="20" t="str" cm="1">
        <f t="array" ref="P2193">IFERROR(INDEX(tblClientes[Dividendo Mensal (R$)],INT($J2193/ROWS(tblConsorcios[Produto]))+1),"")</f>
        <v/>
      </c>
      <c r="Q2193" s="20" t="str">
        <f t="shared" si="103"/>
        <v/>
      </c>
      <c r="R2193">
        <f t="shared" si="104"/>
        <v>0</v>
      </c>
    </row>
    <row r="2194" spans="10:18" x14ac:dyDescent="0.2">
      <c r="J2194">
        <f t="shared" si="102"/>
        <v>2192</v>
      </c>
      <c r="K2194" t="str" cm="1">
        <f t="array" ref="K2194">IFERROR(INDEX(tblClientes[Cliente],INT($J2194/ROWS(tblConsorcios[Produto]))+1),"")</f>
        <v/>
      </c>
      <c r="L2194" t="str" cm="1">
        <f t="array" ref="L2194">IFERROR(INDEX(tblConsorcios[Produto],MOD($J2194,ROWS(tblConsorcios[Produto]))+1),"")</f>
        <v>Imóvel IE200 – 200m</v>
      </c>
      <c r="M2194" s="20" cm="1">
        <f t="array" ref="M2194">IFERROR(INDEX(tblConsorcios[Valor da Carta (R$)],MOD($J2194,ROWS(tblConsorcios[Produto]))+1),"")</f>
        <v>200000</v>
      </c>
      <c r="N2194" s="2" cm="1">
        <f t="array" ref="N2194">IFERROR(INDEX(tblConsorcios[Prazo (meses)],MOD($J2194,ROWS(tblConsorcios[Produto]))+1),"")</f>
        <v>200</v>
      </c>
      <c r="O2194" s="20" cm="1">
        <f t="array" ref="O2194">IFERROR(INDEX(tblConsorcios[Parcela Mensal (R$)],MOD($J2194,ROWS(tblConsorcios[Produto]))+1),"")</f>
        <v>1268</v>
      </c>
      <c r="P2194" s="20" t="str" cm="1">
        <f t="array" ref="P2194">IFERROR(INDEX(tblClientes[Dividendo Mensal (R$)],INT($J2194/ROWS(tblConsorcios[Produto]))+1),"")</f>
        <v/>
      </c>
      <c r="Q2194" s="20" t="str">
        <f t="shared" si="103"/>
        <v/>
      </c>
      <c r="R2194">
        <f t="shared" si="104"/>
        <v>0</v>
      </c>
    </row>
    <row r="2195" spans="10:18" x14ac:dyDescent="0.2">
      <c r="J2195">
        <f t="shared" si="102"/>
        <v>2193</v>
      </c>
      <c r="K2195" t="str" cm="1">
        <f t="array" ref="K2195">IFERROR(INDEX(tblClientes[Cliente],INT($J2195/ROWS(tblConsorcios[Produto]))+1),"")</f>
        <v/>
      </c>
      <c r="L2195" t="str" cm="1">
        <f t="array" ref="L2195">IFERROR(INDEX(tblConsorcios[Produto],MOD($J2195,ROWS(tblConsorcios[Produto]))+1),"")</f>
        <v>Imóvel IE150 – 240m</v>
      </c>
      <c r="M2195" s="20" cm="1">
        <f t="array" ref="M2195">IFERROR(INDEX(tblConsorcios[Valor da Carta (R$)],MOD($J2195,ROWS(tblConsorcios[Produto]))+1),"")</f>
        <v>150000</v>
      </c>
      <c r="N2195" s="2" cm="1">
        <f t="array" ref="N2195">IFERROR(INDEX(tblConsorcios[Prazo (meses)],MOD($J2195,ROWS(tblConsorcios[Produto]))+1),"")</f>
        <v>240</v>
      </c>
      <c r="O2195" s="20" cm="1">
        <f t="array" ref="O2195">IFERROR(INDEX(tblConsorcios[Parcela Mensal (R$)],MOD($J2195,ROWS(tblConsorcios[Produto]))+1),"")</f>
        <v>805</v>
      </c>
      <c r="P2195" s="20" t="str" cm="1">
        <f t="array" ref="P2195">IFERROR(INDEX(tblClientes[Dividendo Mensal (R$)],INT($J2195/ROWS(tblConsorcios[Produto]))+1),"")</f>
        <v/>
      </c>
      <c r="Q2195" s="20" t="str">
        <f t="shared" si="103"/>
        <v/>
      </c>
      <c r="R2195">
        <f t="shared" si="104"/>
        <v>0</v>
      </c>
    </row>
    <row r="2196" spans="10:18" x14ac:dyDescent="0.2">
      <c r="J2196">
        <f t="shared" si="102"/>
        <v>2194</v>
      </c>
      <c r="K2196" t="str" cm="1">
        <f t="array" ref="K2196">IFERROR(INDEX(tblClientes[Cliente],INT($J2196/ROWS(tblConsorcios[Produto]))+1),"")</f>
        <v/>
      </c>
      <c r="L2196" t="str" cm="1">
        <f t="array" ref="L2196">IFERROR(INDEX(tblConsorcios[Produto],MOD($J2196,ROWS(tblConsorcios[Produto]))+1),"")</f>
        <v>Imóvel IE150 – 220m</v>
      </c>
      <c r="M2196" s="20" cm="1">
        <f t="array" ref="M2196">IFERROR(INDEX(tblConsorcios[Valor da Carta (R$)],MOD($J2196,ROWS(tblConsorcios[Produto]))+1),"")</f>
        <v>150000</v>
      </c>
      <c r="N2196" s="2" cm="1">
        <f t="array" ref="N2196">IFERROR(INDEX(tblConsorcios[Prazo (meses)],MOD($J2196,ROWS(tblConsorcios[Produto]))+1),"")</f>
        <v>220</v>
      </c>
      <c r="O2196" s="20" cm="1">
        <f t="array" ref="O2196">IFERROR(INDEX(tblConsorcios[Parcela Mensal (R$)],MOD($J2196,ROWS(tblConsorcios[Produto]))+1),"")</f>
        <v>871.36</v>
      </c>
      <c r="P2196" s="20" t="str" cm="1">
        <f t="array" ref="P2196">IFERROR(INDEX(tblClientes[Dividendo Mensal (R$)],INT($J2196/ROWS(tblConsorcios[Produto]))+1),"")</f>
        <v/>
      </c>
      <c r="Q2196" s="20" t="str">
        <f t="shared" si="103"/>
        <v/>
      </c>
      <c r="R2196">
        <f t="shared" si="104"/>
        <v>0</v>
      </c>
    </row>
    <row r="2197" spans="10:18" x14ac:dyDescent="0.2">
      <c r="J2197">
        <f t="shared" si="102"/>
        <v>2195</v>
      </c>
      <c r="K2197" t="str" cm="1">
        <f t="array" ref="K2197">IFERROR(INDEX(tblClientes[Cliente],INT($J2197/ROWS(tblConsorcios[Produto]))+1),"")</f>
        <v/>
      </c>
      <c r="L2197" t="str" cm="1">
        <f t="array" ref="L2197">IFERROR(INDEX(tblConsorcios[Produto],MOD($J2197,ROWS(tblConsorcios[Produto]))+1),"")</f>
        <v>Imóvel IE150 – 200m</v>
      </c>
      <c r="M2197" s="20" cm="1">
        <f t="array" ref="M2197">IFERROR(INDEX(tblConsorcios[Valor da Carta (R$)],MOD($J2197,ROWS(tblConsorcios[Produto]))+1),"")</f>
        <v>150000</v>
      </c>
      <c r="N2197" s="2" cm="1">
        <f t="array" ref="N2197">IFERROR(INDEX(tblConsorcios[Prazo (meses)],MOD($J2197,ROWS(tblConsorcios[Produto]))+1),"")</f>
        <v>200</v>
      </c>
      <c r="O2197" s="20" cm="1">
        <f t="array" ref="O2197">IFERROR(INDEX(tblConsorcios[Parcela Mensal (R$)],MOD($J2197,ROWS(tblConsorcios[Produto]))+1),"")</f>
        <v>951</v>
      </c>
      <c r="P2197" s="20" t="str" cm="1">
        <f t="array" ref="P2197">IFERROR(INDEX(tblClientes[Dividendo Mensal (R$)],INT($J2197/ROWS(tblConsorcios[Produto]))+1),"")</f>
        <v/>
      </c>
      <c r="Q2197" s="20" t="str">
        <f t="shared" si="103"/>
        <v/>
      </c>
      <c r="R2197">
        <f t="shared" si="104"/>
        <v>0</v>
      </c>
    </row>
    <row r="2198" spans="10:18" x14ac:dyDescent="0.2">
      <c r="J2198">
        <f t="shared" si="102"/>
        <v>2196</v>
      </c>
      <c r="K2198" t="str" cm="1">
        <f t="array" ref="K2198">IFERROR(INDEX(tblClientes[Cliente],INT($J2198/ROWS(tblConsorcios[Produto]))+1),"")</f>
        <v/>
      </c>
      <c r="L2198" t="str" cm="1">
        <f t="array" ref="L2198">IFERROR(INDEX(tblConsorcios[Produto],MOD($J2198,ROWS(tblConsorcios[Produto]))+1),"")</f>
        <v>Imóvel IE140 – 240m</v>
      </c>
      <c r="M2198" s="20" cm="1">
        <f t="array" ref="M2198">IFERROR(INDEX(tblConsorcios[Valor da Carta (R$)],MOD($J2198,ROWS(tblConsorcios[Produto]))+1),"")</f>
        <v>140000</v>
      </c>
      <c r="N2198" s="2" cm="1">
        <f t="array" ref="N2198">IFERROR(INDEX(tblConsorcios[Prazo (meses)],MOD($J2198,ROWS(tblConsorcios[Produto]))+1),"")</f>
        <v>240</v>
      </c>
      <c r="O2198" s="20" cm="1">
        <f t="array" ref="O2198">IFERROR(INDEX(tblConsorcios[Parcela Mensal (R$)],MOD($J2198,ROWS(tblConsorcios[Produto]))+1),"")</f>
        <v>751.33</v>
      </c>
      <c r="P2198" s="20" t="str" cm="1">
        <f t="array" ref="P2198">IFERROR(INDEX(tblClientes[Dividendo Mensal (R$)],INT($J2198/ROWS(tblConsorcios[Produto]))+1),"")</f>
        <v/>
      </c>
      <c r="Q2198" s="20" t="str">
        <f t="shared" si="103"/>
        <v/>
      </c>
      <c r="R2198">
        <f t="shared" si="104"/>
        <v>0</v>
      </c>
    </row>
    <row r="2199" spans="10:18" x14ac:dyDescent="0.2">
      <c r="J2199">
        <f t="shared" si="102"/>
        <v>2197</v>
      </c>
      <c r="K2199" t="str" cm="1">
        <f t="array" ref="K2199">IFERROR(INDEX(tblClientes[Cliente],INT($J2199/ROWS(tblConsorcios[Produto]))+1),"")</f>
        <v/>
      </c>
      <c r="L2199" t="str" cm="1">
        <f t="array" ref="L2199">IFERROR(INDEX(tblConsorcios[Produto],MOD($J2199,ROWS(tblConsorcios[Produto]))+1),"")</f>
        <v>Imóvel IE140 – 220m</v>
      </c>
      <c r="M2199" s="20" cm="1">
        <f t="array" ref="M2199">IFERROR(INDEX(tblConsorcios[Valor da Carta (R$)],MOD($J2199,ROWS(tblConsorcios[Produto]))+1),"")</f>
        <v>140000</v>
      </c>
      <c r="N2199" s="2" cm="1">
        <f t="array" ref="N2199">IFERROR(INDEX(tblConsorcios[Prazo (meses)],MOD($J2199,ROWS(tblConsorcios[Produto]))+1),"")</f>
        <v>220</v>
      </c>
      <c r="O2199" s="20" cm="1">
        <f t="array" ref="O2199">IFERROR(INDEX(tblConsorcios[Parcela Mensal (R$)],MOD($J2199,ROWS(tblConsorcios[Produto]))+1),"")</f>
        <v>813.27</v>
      </c>
      <c r="P2199" s="20" t="str" cm="1">
        <f t="array" ref="P2199">IFERROR(INDEX(tblClientes[Dividendo Mensal (R$)],INT($J2199/ROWS(tblConsorcios[Produto]))+1),"")</f>
        <v/>
      </c>
      <c r="Q2199" s="20" t="str">
        <f t="shared" si="103"/>
        <v/>
      </c>
      <c r="R2199">
        <f t="shared" si="104"/>
        <v>0</v>
      </c>
    </row>
    <row r="2200" spans="10:18" x14ac:dyDescent="0.2">
      <c r="J2200">
        <f t="shared" si="102"/>
        <v>2198</v>
      </c>
      <c r="K2200" t="str" cm="1">
        <f t="array" ref="K2200">IFERROR(INDEX(tblClientes[Cliente],INT($J2200/ROWS(tblConsorcios[Produto]))+1),"")</f>
        <v/>
      </c>
      <c r="L2200" t="str" cm="1">
        <f t="array" ref="L2200">IFERROR(INDEX(tblConsorcios[Produto],MOD($J2200,ROWS(tblConsorcios[Produto]))+1),"")</f>
        <v>Imóvel IE140 – 200m</v>
      </c>
      <c r="M2200" s="20" cm="1">
        <f t="array" ref="M2200">IFERROR(INDEX(tblConsorcios[Valor da Carta (R$)],MOD($J2200,ROWS(tblConsorcios[Produto]))+1),"")</f>
        <v>140000</v>
      </c>
      <c r="N2200" s="2" cm="1">
        <f t="array" ref="N2200">IFERROR(INDEX(tblConsorcios[Prazo (meses)],MOD($J2200,ROWS(tblConsorcios[Produto]))+1),"")</f>
        <v>200</v>
      </c>
      <c r="O2200" s="20" cm="1">
        <f t="array" ref="O2200">IFERROR(INDEX(tblConsorcios[Parcela Mensal (R$)],MOD($J2200,ROWS(tblConsorcios[Produto]))+1),"")</f>
        <v>887.6</v>
      </c>
      <c r="P2200" s="20" t="str" cm="1">
        <f t="array" ref="P2200">IFERROR(INDEX(tblClientes[Dividendo Mensal (R$)],INT($J2200/ROWS(tblConsorcios[Produto]))+1),"")</f>
        <v/>
      </c>
      <c r="Q2200" s="20" t="str">
        <f t="shared" si="103"/>
        <v/>
      </c>
      <c r="R2200">
        <f t="shared" si="104"/>
        <v>0</v>
      </c>
    </row>
    <row r="2201" spans="10:18" x14ac:dyDescent="0.2">
      <c r="J2201">
        <f t="shared" si="102"/>
        <v>2199</v>
      </c>
      <c r="K2201" t="str" cm="1">
        <f t="array" ref="K2201">IFERROR(INDEX(tblClientes[Cliente],INT($J2201/ROWS(tblConsorcios[Produto]))+1),"")</f>
        <v/>
      </c>
      <c r="L2201" t="str" cm="1">
        <f t="array" ref="L2201">IFERROR(INDEX(tblConsorcios[Produto],MOD($J2201,ROWS(tblConsorcios[Produto]))+1),"")</f>
        <v>Imóvel IE130 – 240m</v>
      </c>
      <c r="M2201" s="20" cm="1">
        <f t="array" ref="M2201">IFERROR(INDEX(tblConsorcios[Valor da Carta (R$)],MOD($J2201,ROWS(tblConsorcios[Produto]))+1),"")</f>
        <v>130000</v>
      </c>
      <c r="N2201" s="2" cm="1">
        <f t="array" ref="N2201">IFERROR(INDEX(tblConsorcios[Prazo (meses)],MOD($J2201,ROWS(tblConsorcios[Produto]))+1),"")</f>
        <v>240</v>
      </c>
      <c r="O2201" s="20" cm="1">
        <f t="array" ref="O2201">IFERROR(INDEX(tblConsorcios[Parcela Mensal (R$)],MOD($J2201,ROWS(tblConsorcios[Produto]))+1),"")</f>
        <v>697.67</v>
      </c>
      <c r="P2201" s="20" t="str" cm="1">
        <f t="array" ref="P2201">IFERROR(INDEX(tblClientes[Dividendo Mensal (R$)],INT($J2201/ROWS(tblConsorcios[Produto]))+1),"")</f>
        <v/>
      </c>
      <c r="Q2201" s="20" t="str">
        <f t="shared" si="103"/>
        <v/>
      </c>
      <c r="R2201">
        <f t="shared" si="104"/>
        <v>0</v>
      </c>
    </row>
    <row r="2202" spans="10:18" x14ac:dyDescent="0.2">
      <c r="J2202">
        <f t="shared" si="102"/>
        <v>2200</v>
      </c>
      <c r="K2202" t="str" cm="1">
        <f t="array" ref="K2202">IFERROR(INDEX(tblClientes[Cliente],INT($J2202/ROWS(tblConsorcios[Produto]))+1),"")</f>
        <v/>
      </c>
      <c r="L2202" t="str" cm="1">
        <f t="array" ref="L2202">IFERROR(INDEX(tblConsorcios[Produto],MOD($J2202,ROWS(tblConsorcios[Produto]))+1),"")</f>
        <v>Imóvel IE130 – 220m</v>
      </c>
      <c r="M2202" s="20" cm="1">
        <f t="array" ref="M2202">IFERROR(INDEX(tblConsorcios[Valor da Carta (R$)],MOD($J2202,ROWS(tblConsorcios[Produto]))+1),"")</f>
        <v>130000</v>
      </c>
      <c r="N2202" s="2" cm="1">
        <f t="array" ref="N2202">IFERROR(INDEX(tblConsorcios[Prazo (meses)],MOD($J2202,ROWS(tblConsorcios[Produto]))+1),"")</f>
        <v>220</v>
      </c>
      <c r="O2202" s="20" cm="1">
        <f t="array" ref="O2202">IFERROR(INDEX(tblConsorcios[Parcela Mensal (R$)],MOD($J2202,ROWS(tblConsorcios[Produto]))+1),"")</f>
        <v>755.18</v>
      </c>
      <c r="P2202" s="20" t="str" cm="1">
        <f t="array" ref="P2202">IFERROR(INDEX(tblClientes[Dividendo Mensal (R$)],INT($J2202/ROWS(tblConsorcios[Produto]))+1),"")</f>
        <v/>
      </c>
      <c r="Q2202" s="20" t="str">
        <f t="shared" si="103"/>
        <v/>
      </c>
      <c r="R2202">
        <f t="shared" si="104"/>
        <v>0</v>
      </c>
    </row>
    <row r="2203" spans="10:18" x14ac:dyDescent="0.2">
      <c r="J2203">
        <f t="shared" si="102"/>
        <v>2201</v>
      </c>
      <c r="K2203" t="str" cm="1">
        <f t="array" ref="K2203">IFERROR(INDEX(tblClientes[Cliente],INT($J2203/ROWS(tblConsorcios[Produto]))+1),"")</f>
        <v/>
      </c>
      <c r="L2203" t="str" cm="1">
        <f t="array" ref="L2203">IFERROR(INDEX(tblConsorcios[Produto],MOD($J2203,ROWS(tblConsorcios[Produto]))+1),"")</f>
        <v>Imóvel IE130 – 200m</v>
      </c>
      <c r="M2203" s="20" cm="1">
        <f t="array" ref="M2203">IFERROR(INDEX(tblConsorcios[Valor da Carta (R$)],MOD($J2203,ROWS(tblConsorcios[Produto]))+1),"")</f>
        <v>130000</v>
      </c>
      <c r="N2203" s="2" cm="1">
        <f t="array" ref="N2203">IFERROR(INDEX(tblConsorcios[Prazo (meses)],MOD($J2203,ROWS(tblConsorcios[Produto]))+1),"")</f>
        <v>200</v>
      </c>
      <c r="O2203" s="20" cm="1">
        <f t="array" ref="O2203">IFERROR(INDEX(tblConsorcios[Parcela Mensal (R$)],MOD($J2203,ROWS(tblConsorcios[Produto]))+1),"")</f>
        <v>824.2</v>
      </c>
      <c r="P2203" s="20" t="str" cm="1">
        <f t="array" ref="P2203">IFERROR(INDEX(tblClientes[Dividendo Mensal (R$)],INT($J2203/ROWS(tblConsorcios[Produto]))+1),"")</f>
        <v/>
      </c>
      <c r="Q2203" s="20" t="str">
        <f t="shared" si="103"/>
        <v/>
      </c>
      <c r="R2203">
        <f t="shared" si="104"/>
        <v>0</v>
      </c>
    </row>
    <row r="2204" spans="10:18" x14ac:dyDescent="0.2">
      <c r="J2204">
        <f t="shared" si="102"/>
        <v>2202</v>
      </c>
      <c r="K2204" t="str" cm="1">
        <f t="array" ref="K2204">IFERROR(INDEX(tblClientes[Cliente],INT($J2204/ROWS(tblConsorcios[Produto]))+1),"")</f>
        <v/>
      </c>
      <c r="L2204" t="str" cm="1">
        <f t="array" ref="L2204">IFERROR(INDEX(tblConsorcios[Produto],MOD($J2204,ROWS(tblConsorcios[Produto]))+1),"")</f>
        <v>Imóvel IE120 – 240m</v>
      </c>
      <c r="M2204" s="20" cm="1">
        <f t="array" ref="M2204">IFERROR(INDEX(tblConsorcios[Valor da Carta (R$)],MOD($J2204,ROWS(tblConsorcios[Produto]))+1),"")</f>
        <v>120000</v>
      </c>
      <c r="N2204" s="2" cm="1">
        <f t="array" ref="N2204">IFERROR(INDEX(tblConsorcios[Prazo (meses)],MOD($J2204,ROWS(tblConsorcios[Produto]))+1),"")</f>
        <v>240</v>
      </c>
      <c r="O2204" s="20" cm="1">
        <f t="array" ref="O2204">IFERROR(INDEX(tblConsorcios[Parcela Mensal (R$)],MOD($J2204,ROWS(tblConsorcios[Produto]))+1),"")</f>
        <v>644</v>
      </c>
      <c r="P2204" s="20" t="str" cm="1">
        <f t="array" ref="P2204">IFERROR(INDEX(tblClientes[Dividendo Mensal (R$)],INT($J2204/ROWS(tblConsorcios[Produto]))+1),"")</f>
        <v/>
      </c>
      <c r="Q2204" s="20" t="str">
        <f t="shared" si="103"/>
        <v/>
      </c>
      <c r="R2204">
        <f t="shared" si="104"/>
        <v>0</v>
      </c>
    </row>
    <row r="2205" spans="10:18" x14ac:dyDescent="0.2">
      <c r="J2205">
        <f t="shared" si="102"/>
        <v>2203</v>
      </c>
      <c r="K2205" t="str" cm="1">
        <f t="array" ref="K2205">IFERROR(INDEX(tblClientes[Cliente],INT($J2205/ROWS(tblConsorcios[Produto]))+1),"")</f>
        <v/>
      </c>
      <c r="L2205" t="str" cm="1">
        <f t="array" ref="L2205">IFERROR(INDEX(tblConsorcios[Produto],MOD($J2205,ROWS(tblConsorcios[Produto]))+1),"")</f>
        <v>Imóvel IE120 – 220m</v>
      </c>
      <c r="M2205" s="20" cm="1">
        <f t="array" ref="M2205">IFERROR(INDEX(tblConsorcios[Valor da Carta (R$)],MOD($J2205,ROWS(tblConsorcios[Produto]))+1),"")</f>
        <v>120000</v>
      </c>
      <c r="N2205" s="2" cm="1">
        <f t="array" ref="N2205">IFERROR(INDEX(tblConsorcios[Prazo (meses)],MOD($J2205,ROWS(tblConsorcios[Produto]))+1),"")</f>
        <v>220</v>
      </c>
      <c r="O2205" s="20" cm="1">
        <f t="array" ref="O2205">IFERROR(INDEX(tblConsorcios[Parcela Mensal (R$)],MOD($J2205,ROWS(tblConsorcios[Produto]))+1),"")</f>
        <v>697.09</v>
      </c>
      <c r="P2205" s="20" t="str" cm="1">
        <f t="array" ref="P2205">IFERROR(INDEX(tblClientes[Dividendo Mensal (R$)],INT($J2205/ROWS(tblConsorcios[Produto]))+1),"")</f>
        <v/>
      </c>
      <c r="Q2205" s="20" t="str">
        <f t="shared" si="103"/>
        <v/>
      </c>
      <c r="R2205">
        <f t="shared" si="104"/>
        <v>0</v>
      </c>
    </row>
    <row r="2206" spans="10:18" x14ac:dyDescent="0.2">
      <c r="J2206">
        <f t="shared" si="102"/>
        <v>2204</v>
      </c>
      <c r="K2206" t="str" cm="1">
        <f t="array" ref="K2206">IFERROR(INDEX(tblClientes[Cliente],INT($J2206/ROWS(tblConsorcios[Produto]))+1),"")</f>
        <v/>
      </c>
      <c r="L2206" t="str" cm="1">
        <f t="array" ref="L2206">IFERROR(INDEX(tblConsorcios[Produto],MOD($J2206,ROWS(tblConsorcios[Produto]))+1),"")</f>
        <v>Imóvel IE120 – 200m</v>
      </c>
      <c r="M2206" s="20" cm="1">
        <f t="array" ref="M2206">IFERROR(INDEX(tblConsorcios[Valor da Carta (R$)],MOD($J2206,ROWS(tblConsorcios[Produto]))+1),"")</f>
        <v>120000</v>
      </c>
      <c r="N2206" s="2" cm="1">
        <f t="array" ref="N2206">IFERROR(INDEX(tblConsorcios[Prazo (meses)],MOD($J2206,ROWS(tblConsorcios[Produto]))+1),"")</f>
        <v>200</v>
      </c>
      <c r="O2206" s="20" cm="1">
        <f t="array" ref="O2206">IFERROR(INDEX(tblConsorcios[Parcela Mensal (R$)],MOD($J2206,ROWS(tblConsorcios[Produto]))+1),"")</f>
        <v>760.8</v>
      </c>
      <c r="P2206" s="20" t="str" cm="1">
        <f t="array" ref="P2206">IFERROR(INDEX(tblClientes[Dividendo Mensal (R$)],INT($J2206/ROWS(tblConsorcios[Produto]))+1),"")</f>
        <v/>
      </c>
      <c r="Q2206" s="20" t="str">
        <f t="shared" si="103"/>
        <v/>
      </c>
      <c r="R2206">
        <f t="shared" si="104"/>
        <v>0</v>
      </c>
    </row>
    <row r="2207" spans="10:18" x14ac:dyDescent="0.2">
      <c r="J2207">
        <f t="shared" si="102"/>
        <v>2205</v>
      </c>
      <c r="K2207" t="str" cm="1">
        <f t="array" ref="K2207">IFERROR(INDEX(tblClientes[Cliente],INT($J2207/ROWS(tblConsorcios[Produto]))+1),"")</f>
        <v/>
      </c>
      <c r="L2207" t="str" cm="1">
        <f t="array" ref="L2207">IFERROR(INDEX(tblConsorcios[Produto],MOD($J2207,ROWS(tblConsorcios[Produto]))+1),"")</f>
        <v>Imóvel IE600 – 240m</v>
      </c>
      <c r="M2207" s="20" cm="1">
        <f t="array" ref="M2207">IFERROR(INDEX(tblConsorcios[Valor da Carta (R$)],MOD($J2207,ROWS(tblConsorcios[Produto]))+1),"")</f>
        <v>600000</v>
      </c>
      <c r="N2207" s="2" cm="1">
        <f t="array" ref="N2207">IFERROR(INDEX(tblConsorcios[Prazo (meses)],MOD($J2207,ROWS(tblConsorcios[Produto]))+1),"")</f>
        <v>240</v>
      </c>
      <c r="O2207" s="20" cm="1">
        <f t="array" ref="O2207">IFERROR(INDEX(tblConsorcios[Parcela Mensal (R$)],MOD($J2207,ROWS(tblConsorcios[Produto]))+1),"")</f>
        <v>3220</v>
      </c>
      <c r="P2207" s="20" t="str" cm="1">
        <f t="array" ref="P2207">IFERROR(INDEX(tblClientes[Dividendo Mensal (R$)],INT($J2207/ROWS(tblConsorcios[Produto]))+1),"")</f>
        <v/>
      </c>
      <c r="Q2207" s="20" t="str">
        <f t="shared" si="103"/>
        <v/>
      </c>
      <c r="R2207">
        <f t="shared" si="104"/>
        <v>0</v>
      </c>
    </row>
    <row r="2208" spans="10:18" x14ac:dyDescent="0.2">
      <c r="J2208">
        <f t="shared" si="102"/>
        <v>2206</v>
      </c>
      <c r="K2208" t="str" cm="1">
        <f t="array" ref="K2208">IFERROR(INDEX(tblClientes[Cliente],INT($J2208/ROWS(tblConsorcios[Produto]))+1),"")</f>
        <v/>
      </c>
      <c r="L2208" t="str" cm="1">
        <f t="array" ref="L2208">IFERROR(INDEX(tblConsorcios[Produto],MOD($J2208,ROWS(tblConsorcios[Produto]))+1),"")</f>
        <v>Imóvel IE600 – 220m</v>
      </c>
      <c r="M2208" s="20" cm="1">
        <f t="array" ref="M2208">IFERROR(INDEX(tblConsorcios[Valor da Carta (R$)],MOD($J2208,ROWS(tblConsorcios[Produto]))+1),"")</f>
        <v>600000</v>
      </c>
      <c r="N2208" s="2" cm="1">
        <f t="array" ref="N2208">IFERROR(INDEX(tblConsorcios[Prazo (meses)],MOD($J2208,ROWS(tblConsorcios[Produto]))+1),"")</f>
        <v>220</v>
      </c>
      <c r="O2208" s="20" cm="1">
        <f t="array" ref="O2208">IFERROR(INDEX(tblConsorcios[Parcela Mensal (R$)],MOD($J2208,ROWS(tblConsorcios[Produto]))+1),"")</f>
        <v>3485.45</v>
      </c>
      <c r="P2208" s="20" t="str" cm="1">
        <f t="array" ref="P2208">IFERROR(INDEX(tblClientes[Dividendo Mensal (R$)],INT($J2208/ROWS(tblConsorcios[Produto]))+1),"")</f>
        <v/>
      </c>
      <c r="Q2208" s="20" t="str">
        <f t="shared" si="103"/>
        <v/>
      </c>
      <c r="R2208">
        <f t="shared" si="104"/>
        <v>0</v>
      </c>
    </row>
    <row r="2209" spans="10:18" x14ac:dyDescent="0.2">
      <c r="J2209">
        <f t="shared" si="102"/>
        <v>2207</v>
      </c>
      <c r="K2209" t="str" cm="1">
        <f t="array" ref="K2209">IFERROR(INDEX(tblClientes[Cliente],INT($J2209/ROWS(tblConsorcios[Produto]))+1),"")</f>
        <v/>
      </c>
      <c r="L2209" t="str" cm="1">
        <f t="array" ref="L2209">IFERROR(INDEX(tblConsorcios[Produto],MOD($J2209,ROWS(tblConsorcios[Produto]))+1),"")</f>
        <v>Imóvel IE600 – 200m</v>
      </c>
      <c r="M2209" s="20" cm="1">
        <f t="array" ref="M2209">IFERROR(INDEX(tblConsorcios[Valor da Carta (R$)],MOD($J2209,ROWS(tblConsorcios[Produto]))+1),"")</f>
        <v>600000</v>
      </c>
      <c r="N2209" s="2" cm="1">
        <f t="array" ref="N2209">IFERROR(INDEX(tblConsorcios[Prazo (meses)],MOD($J2209,ROWS(tblConsorcios[Produto]))+1),"")</f>
        <v>200</v>
      </c>
      <c r="O2209" s="20" cm="1">
        <f t="array" ref="O2209">IFERROR(INDEX(tblConsorcios[Parcela Mensal (R$)],MOD($J2209,ROWS(tblConsorcios[Produto]))+1),"")</f>
        <v>3804</v>
      </c>
      <c r="P2209" s="20" t="str" cm="1">
        <f t="array" ref="P2209">IFERROR(INDEX(tblClientes[Dividendo Mensal (R$)],INT($J2209/ROWS(tblConsorcios[Produto]))+1),"")</f>
        <v/>
      </c>
      <c r="Q2209" s="20" t="str">
        <f t="shared" si="103"/>
        <v/>
      </c>
      <c r="R2209">
        <f t="shared" si="104"/>
        <v>0</v>
      </c>
    </row>
    <row r="2210" spans="10:18" x14ac:dyDescent="0.2">
      <c r="J2210">
        <f t="shared" si="102"/>
        <v>2208</v>
      </c>
      <c r="K2210" t="str" cm="1">
        <f t="array" ref="K2210">IFERROR(INDEX(tblClientes[Cliente],INT($J2210/ROWS(tblConsorcios[Produto]))+1),"")</f>
        <v/>
      </c>
      <c r="L2210" t="str" cm="1">
        <f t="array" ref="L2210">IFERROR(INDEX(tblConsorcios[Produto],MOD($J2210,ROWS(tblConsorcios[Produto]))+1),"")</f>
        <v>Imóvel IE580 – 240m</v>
      </c>
      <c r="M2210" s="20" cm="1">
        <f t="array" ref="M2210">IFERROR(INDEX(tblConsorcios[Valor da Carta (R$)],MOD($J2210,ROWS(tblConsorcios[Produto]))+1),"")</f>
        <v>580000</v>
      </c>
      <c r="N2210" s="2" cm="1">
        <f t="array" ref="N2210">IFERROR(INDEX(tblConsorcios[Prazo (meses)],MOD($J2210,ROWS(tblConsorcios[Produto]))+1),"")</f>
        <v>240</v>
      </c>
      <c r="O2210" s="20" cm="1">
        <f t="array" ref="O2210">IFERROR(INDEX(tblConsorcios[Parcela Mensal (R$)],MOD($J2210,ROWS(tblConsorcios[Produto]))+1),"")</f>
        <v>3112.67</v>
      </c>
      <c r="P2210" s="20" t="str" cm="1">
        <f t="array" ref="P2210">IFERROR(INDEX(tblClientes[Dividendo Mensal (R$)],INT($J2210/ROWS(tblConsorcios[Produto]))+1),"")</f>
        <v/>
      </c>
      <c r="Q2210" s="20" t="str">
        <f t="shared" si="103"/>
        <v/>
      </c>
      <c r="R2210">
        <f t="shared" si="104"/>
        <v>0</v>
      </c>
    </row>
    <row r="2211" spans="10:18" x14ac:dyDescent="0.2">
      <c r="J2211">
        <f t="shared" si="102"/>
        <v>2209</v>
      </c>
      <c r="K2211" t="str" cm="1">
        <f t="array" ref="K2211">IFERROR(INDEX(tblClientes[Cliente],INT($J2211/ROWS(tblConsorcios[Produto]))+1),"")</f>
        <v/>
      </c>
      <c r="L2211" t="str" cm="1">
        <f t="array" ref="L2211">IFERROR(INDEX(tblConsorcios[Produto],MOD($J2211,ROWS(tblConsorcios[Produto]))+1),"")</f>
        <v>Imóvel IE580 – 220m</v>
      </c>
      <c r="M2211" s="20" cm="1">
        <f t="array" ref="M2211">IFERROR(INDEX(tblConsorcios[Valor da Carta (R$)],MOD($J2211,ROWS(tblConsorcios[Produto]))+1),"")</f>
        <v>580000</v>
      </c>
      <c r="N2211" s="2" cm="1">
        <f t="array" ref="N2211">IFERROR(INDEX(tblConsorcios[Prazo (meses)],MOD($J2211,ROWS(tblConsorcios[Produto]))+1),"")</f>
        <v>220</v>
      </c>
      <c r="O2211" s="20" cm="1">
        <f t="array" ref="O2211">IFERROR(INDEX(tblConsorcios[Parcela Mensal (R$)],MOD($J2211,ROWS(tblConsorcios[Produto]))+1),"")</f>
        <v>3369.27</v>
      </c>
      <c r="P2211" s="20" t="str" cm="1">
        <f t="array" ref="P2211">IFERROR(INDEX(tblClientes[Dividendo Mensal (R$)],INT($J2211/ROWS(tblConsorcios[Produto]))+1),"")</f>
        <v/>
      </c>
      <c r="Q2211" s="20" t="str">
        <f t="shared" si="103"/>
        <v/>
      </c>
      <c r="R2211">
        <f t="shared" si="104"/>
        <v>0</v>
      </c>
    </row>
    <row r="2212" spans="10:18" x14ac:dyDescent="0.2">
      <c r="J2212">
        <f t="shared" si="102"/>
        <v>2210</v>
      </c>
      <c r="K2212" t="str" cm="1">
        <f t="array" ref="K2212">IFERROR(INDEX(tblClientes[Cliente],INT($J2212/ROWS(tblConsorcios[Produto]))+1),"")</f>
        <v/>
      </c>
      <c r="L2212" t="str" cm="1">
        <f t="array" ref="L2212">IFERROR(INDEX(tblConsorcios[Produto],MOD($J2212,ROWS(tblConsorcios[Produto]))+1),"")</f>
        <v>Imóvel IE580 – 200m</v>
      </c>
      <c r="M2212" s="20" cm="1">
        <f t="array" ref="M2212">IFERROR(INDEX(tblConsorcios[Valor da Carta (R$)],MOD($J2212,ROWS(tblConsorcios[Produto]))+1),"")</f>
        <v>580000</v>
      </c>
      <c r="N2212" s="2" cm="1">
        <f t="array" ref="N2212">IFERROR(INDEX(tblConsorcios[Prazo (meses)],MOD($J2212,ROWS(tblConsorcios[Produto]))+1),"")</f>
        <v>200</v>
      </c>
      <c r="O2212" s="20" cm="1">
        <f t="array" ref="O2212">IFERROR(INDEX(tblConsorcios[Parcela Mensal (R$)],MOD($J2212,ROWS(tblConsorcios[Produto]))+1),"")</f>
        <v>3677.2</v>
      </c>
      <c r="P2212" s="20" t="str" cm="1">
        <f t="array" ref="P2212">IFERROR(INDEX(tblClientes[Dividendo Mensal (R$)],INT($J2212/ROWS(tblConsorcios[Produto]))+1),"")</f>
        <v/>
      </c>
      <c r="Q2212" s="20" t="str">
        <f t="shared" si="103"/>
        <v/>
      </c>
      <c r="R2212">
        <f t="shared" si="104"/>
        <v>0</v>
      </c>
    </row>
    <row r="2213" spans="10:18" x14ac:dyDescent="0.2">
      <c r="J2213">
        <f t="shared" si="102"/>
        <v>2211</v>
      </c>
      <c r="K2213" t="str" cm="1">
        <f t="array" ref="K2213">IFERROR(INDEX(tblClientes[Cliente],INT($J2213/ROWS(tblConsorcios[Produto]))+1),"")</f>
        <v/>
      </c>
      <c r="L2213" t="str" cm="1">
        <f t="array" ref="L2213">IFERROR(INDEX(tblConsorcios[Produto],MOD($J2213,ROWS(tblConsorcios[Produto]))+1),"")</f>
        <v>Imóvel IE550 – 240m</v>
      </c>
      <c r="M2213" s="20" cm="1">
        <f t="array" ref="M2213">IFERROR(INDEX(tblConsorcios[Valor da Carta (R$)],MOD($J2213,ROWS(tblConsorcios[Produto]))+1),"")</f>
        <v>550000</v>
      </c>
      <c r="N2213" s="2" cm="1">
        <f t="array" ref="N2213">IFERROR(INDEX(tblConsorcios[Prazo (meses)],MOD($J2213,ROWS(tblConsorcios[Produto]))+1),"")</f>
        <v>240</v>
      </c>
      <c r="O2213" s="20" cm="1">
        <f t="array" ref="O2213">IFERROR(INDEX(tblConsorcios[Parcela Mensal (R$)],MOD($J2213,ROWS(tblConsorcios[Produto]))+1),"")</f>
        <v>2951.67</v>
      </c>
      <c r="P2213" s="20" t="str" cm="1">
        <f t="array" ref="P2213">IFERROR(INDEX(tblClientes[Dividendo Mensal (R$)],INT($J2213/ROWS(tblConsorcios[Produto]))+1),"")</f>
        <v/>
      </c>
      <c r="Q2213" s="20" t="str">
        <f t="shared" si="103"/>
        <v/>
      </c>
      <c r="R2213">
        <f t="shared" si="104"/>
        <v>0</v>
      </c>
    </row>
    <row r="2214" spans="10:18" x14ac:dyDescent="0.2">
      <c r="J2214">
        <f t="shared" si="102"/>
        <v>2212</v>
      </c>
      <c r="K2214" t="str" cm="1">
        <f t="array" ref="K2214">IFERROR(INDEX(tblClientes[Cliente],INT($J2214/ROWS(tblConsorcios[Produto]))+1),"")</f>
        <v/>
      </c>
      <c r="L2214" t="str" cm="1">
        <f t="array" ref="L2214">IFERROR(INDEX(tblConsorcios[Produto],MOD($J2214,ROWS(tblConsorcios[Produto]))+1),"")</f>
        <v>Imóvel IE550 – 220m</v>
      </c>
      <c r="M2214" s="20" cm="1">
        <f t="array" ref="M2214">IFERROR(INDEX(tblConsorcios[Valor da Carta (R$)],MOD($J2214,ROWS(tblConsorcios[Produto]))+1),"")</f>
        <v>550000</v>
      </c>
      <c r="N2214" s="2" cm="1">
        <f t="array" ref="N2214">IFERROR(INDEX(tblConsorcios[Prazo (meses)],MOD($J2214,ROWS(tblConsorcios[Produto]))+1),"")</f>
        <v>220</v>
      </c>
      <c r="O2214" s="20" cm="1">
        <f t="array" ref="O2214">IFERROR(INDEX(tblConsorcios[Parcela Mensal (R$)],MOD($J2214,ROWS(tblConsorcios[Produto]))+1),"")</f>
        <v>3195</v>
      </c>
      <c r="P2214" s="20" t="str" cm="1">
        <f t="array" ref="P2214">IFERROR(INDEX(tblClientes[Dividendo Mensal (R$)],INT($J2214/ROWS(tblConsorcios[Produto]))+1),"")</f>
        <v/>
      </c>
      <c r="Q2214" s="20" t="str">
        <f t="shared" si="103"/>
        <v/>
      </c>
      <c r="R2214">
        <f t="shared" si="104"/>
        <v>0</v>
      </c>
    </row>
    <row r="2215" spans="10:18" x14ac:dyDescent="0.2">
      <c r="J2215">
        <f t="shared" si="102"/>
        <v>2213</v>
      </c>
      <c r="K2215" t="str" cm="1">
        <f t="array" ref="K2215">IFERROR(INDEX(tblClientes[Cliente],INT($J2215/ROWS(tblConsorcios[Produto]))+1),"")</f>
        <v/>
      </c>
      <c r="L2215" t="str" cm="1">
        <f t="array" ref="L2215">IFERROR(INDEX(tblConsorcios[Produto],MOD($J2215,ROWS(tblConsorcios[Produto]))+1),"")</f>
        <v>Imóvel IE550 – 200m</v>
      </c>
      <c r="M2215" s="20" cm="1">
        <f t="array" ref="M2215">IFERROR(INDEX(tblConsorcios[Valor da Carta (R$)],MOD($J2215,ROWS(tblConsorcios[Produto]))+1),"")</f>
        <v>550000</v>
      </c>
      <c r="N2215" s="2" cm="1">
        <f t="array" ref="N2215">IFERROR(INDEX(tblConsorcios[Prazo (meses)],MOD($J2215,ROWS(tblConsorcios[Produto]))+1),"")</f>
        <v>200</v>
      </c>
      <c r="O2215" s="20" cm="1">
        <f t="array" ref="O2215">IFERROR(INDEX(tblConsorcios[Parcela Mensal (R$)],MOD($J2215,ROWS(tblConsorcios[Produto]))+1),"")</f>
        <v>3487</v>
      </c>
      <c r="P2215" s="20" t="str" cm="1">
        <f t="array" ref="P2215">IFERROR(INDEX(tblClientes[Dividendo Mensal (R$)],INT($J2215/ROWS(tblConsorcios[Produto]))+1),"")</f>
        <v/>
      </c>
      <c r="Q2215" s="20" t="str">
        <f t="shared" si="103"/>
        <v/>
      </c>
      <c r="R2215">
        <f t="shared" si="104"/>
        <v>0</v>
      </c>
    </row>
    <row r="2216" spans="10:18" x14ac:dyDescent="0.2">
      <c r="J2216">
        <f t="shared" si="102"/>
        <v>2214</v>
      </c>
      <c r="K2216" t="str" cm="1">
        <f t="array" ref="K2216">IFERROR(INDEX(tblClientes[Cliente],INT($J2216/ROWS(tblConsorcios[Produto]))+1),"")</f>
        <v/>
      </c>
      <c r="L2216" t="str" cm="1">
        <f t="array" ref="L2216">IFERROR(INDEX(tblConsorcios[Produto],MOD($J2216,ROWS(tblConsorcios[Produto]))+1),"")</f>
        <v>Imóvel IE530 – 240m</v>
      </c>
      <c r="M2216" s="20" cm="1">
        <f t="array" ref="M2216">IFERROR(INDEX(tblConsorcios[Valor da Carta (R$)],MOD($J2216,ROWS(tblConsorcios[Produto]))+1),"")</f>
        <v>530000</v>
      </c>
      <c r="N2216" s="2" cm="1">
        <f t="array" ref="N2216">IFERROR(INDEX(tblConsorcios[Prazo (meses)],MOD($J2216,ROWS(tblConsorcios[Produto]))+1),"")</f>
        <v>240</v>
      </c>
      <c r="O2216" s="20" cm="1">
        <f t="array" ref="O2216">IFERROR(INDEX(tblConsorcios[Parcela Mensal (R$)],MOD($J2216,ROWS(tblConsorcios[Produto]))+1),"")</f>
        <v>2844.33</v>
      </c>
      <c r="P2216" s="20" t="str" cm="1">
        <f t="array" ref="P2216">IFERROR(INDEX(tblClientes[Dividendo Mensal (R$)],INT($J2216/ROWS(tblConsorcios[Produto]))+1),"")</f>
        <v/>
      </c>
      <c r="Q2216" s="20" t="str">
        <f t="shared" si="103"/>
        <v/>
      </c>
      <c r="R2216">
        <f t="shared" si="104"/>
        <v>0</v>
      </c>
    </row>
    <row r="2217" spans="10:18" x14ac:dyDescent="0.2">
      <c r="J2217">
        <f t="shared" si="102"/>
        <v>2215</v>
      </c>
      <c r="K2217" t="str" cm="1">
        <f t="array" ref="K2217">IFERROR(INDEX(tblClientes[Cliente],INT($J2217/ROWS(tblConsorcios[Produto]))+1),"")</f>
        <v/>
      </c>
      <c r="L2217" t="str" cm="1">
        <f t="array" ref="L2217">IFERROR(INDEX(tblConsorcios[Produto],MOD($J2217,ROWS(tblConsorcios[Produto]))+1),"")</f>
        <v>Imóvel IE530 – 220m</v>
      </c>
      <c r="M2217" s="20" cm="1">
        <f t="array" ref="M2217">IFERROR(INDEX(tblConsorcios[Valor da Carta (R$)],MOD($J2217,ROWS(tblConsorcios[Produto]))+1),"")</f>
        <v>530000</v>
      </c>
      <c r="N2217" s="2" cm="1">
        <f t="array" ref="N2217">IFERROR(INDEX(tblConsorcios[Prazo (meses)],MOD($J2217,ROWS(tblConsorcios[Produto]))+1),"")</f>
        <v>220</v>
      </c>
      <c r="O2217" s="20" cm="1">
        <f t="array" ref="O2217">IFERROR(INDEX(tblConsorcios[Parcela Mensal (R$)],MOD($J2217,ROWS(tblConsorcios[Produto]))+1),"")</f>
        <v>3078.82</v>
      </c>
      <c r="P2217" s="20" t="str" cm="1">
        <f t="array" ref="P2217">IFERROR(INDEX(tblClientes[Dividendo Mensal (R$)],INT($J2217/ROWS(tblConsorcios[Produto]))+1),"")</f>
        <v/>
      </c>
      <c r="Q2217" s="20" t="str">
        <f t="shared" si="103"/>
        <v/>
      </c>
      <c r="R2217">
        <f t="shared" si="104"/>
        <v>0</v>
      </c>
    </row>
    <row r="2218" spans="10:18" x14ac:dyDescent="0.2">
      <c r="J2218">
        <f t="shared" si="102"/>
        <v>2216</v>
      </c>
      <c r="K2218" t="str" cm="1">
        <f t="array" ref="K2218">IFERROR(INDEX(tblClientes[Cliente],INT($J2218/ROWS(tblConsorcios[Produto]))+1),"")</f>
        <v/>
      </c>
      <c r="L2218" t="str" cm="1">
        <f t="array" ref="L2218">IFERROR(INDEX(tblConsorcios[Produto],MOD($J2218,ROWS(tblConsorcios[Produto]))+1),"")</f>
        <v>Imóvel IE530 – 200m</v>
      </c>
      <c r="M2218" s="20" cm="1">
        <f t="array" ref="M2218">IFERROR(INDEX(tblConsorcios[Valor da Carta (R$)],MOD($J2218,ROWS(tblConsorcios[Produto]))+1),"")</f>
        <v>530000</v>
      </c>
      <c r="N2218" s="2" cm="1">
        <f t="array" ref="N2218">IFERROR(INDEX(tblConsorcios[Prazo (meses)],MOD($J2218,ROWS(tblConsorcios[Produto]))+1),"")</f>
        <v>200</v>
      </c>
      <c r="O2218" s="20" cm="1">
        <f t="array" ref="O2218">IFERROR(INDEX(tblConsorcios[Parcela Mensal (R$)],MOD($J2218,ROWS(tblConsorcios[Produto]))+1),"")</f>
        <v>3360.2</v>
      </c>
      <c r="P2218" s="20" t="str" cm="1">
        <f t="array" ref="P2218">IFERROR(INDEX(tblClientes[Dividendo Mensal (R$)],INT($J2218/ROWS(tblConsorcios[Produto]))+1),"")</f>
        <v/>
      </c>
      <c r="Q2218" s="20" t="str">
        <f t="shared" si="103"/>
        <v/>
      </c>
      <c r="R2218">
        <f t="shared" si="104"/>
        <v>0</v>
      </c>
    </row>
    <row r="2219" spans="10:18" x14ac:dyDescent="0.2">
      <c r="J2219">
        <f t="shared" si="102"/>
        <v>2217</v>
      </c>
      <c r="K2219" t="str" cm="1">
        <f t="array" ref="K2219">IFERROR(INDEX(tblClientes[Cliente],INT($J2219/ROWS(tblConsorcios[Produto]))+1),"")</f>
        <v/>
      </c>
      <c r="L2219" t="str" cm="1">
        <f t="array" ref="L2219">IFERROR(INDEX(tblConsorcios[Produto],MOD($J2219,ROWS(tblConsorcios[Produto]))+1),"")</f>
        <v>Imóvel IE500 – 240m</v>
      </c>
      <c r="M2219" s="20" cm="1">
        <f t="array" ref="M2219">IFERROR(INDEX(tblConsorcios[Valor da Carta (R$)],MOD($J2219,ROWS(tblConsorcios[Produto]))+1),"")</f>
        <v>500000</v>
      </c>
      <c r="N2219" s="2" cm="1">
        <f t="array" ref="N2219">IFERROR(INDEX(tblConsorcios[Prazo (meses)],MOD($J2219,ROWS(tblConsorcios[Produto]))+1),"")</f>
        <v>240</v>
      </c>
      <c r="O2219" s="20" cm="1">
        <f t="array" ref="O2219">IFERROR(INDEX(tblConsorcios[Parcela Mensal (R$)],MOD($J2219,ROWS(tblConsorcios[Produto]))+1),"")</f>
        <v>2683.33</v>
      </c>
      <c r="P2219" s="20" t="str" cm="1">
        <f t="array" ref="P2219">IFERROR(INDEX(tblClientes[Dividendo Mensal (R$)],INT($J2219/ROWS(tblConsorcios[Produto]))+1),"")</f>
        <v/>
      </c>
      <c r="Q2219" s="20" t="str">
        <f t="shared" si="103"/>
        <v/>
      </c>
      <c r="R2219">
        <f t="shared" si="104"/>
        <v>0</v>
      </c>
    </row>
    <row r="2220" spans="10:18" x14ac:dyDescent="0.2">
      <c r="J2220">
        <f t="shared" si="102"/>
        <v>2218</v>
      </c>
      <c r="K2220" t="str" cm="1">
        <f t="array" ref="K2220">IFERROR(INDEX(tblClientes[Cliente],INT($J2220/ROWS(tblConsorcios[Produto]))+1),"")</f>
        <v/>
      </c>
      <c r="L2220" t="str" cm="1">
        <f t="array" ref="L2220">IFERROR(INDEX(tblConsorcios[Produto],MOD($J2220,ROWS(tblConsorcios[Produto]))+1),"")</f>
        <v>Imóvel IE500 – 220m</v>
      </c>
      <c r="M2220" s="20" cm="1">
        <f t="array" ref="M2220">IFERROR(INDEX(tblConsorcios[Valor da Carta (R$)],MOD($J2220,ROWS(tblConsorcios[Produto]))+1),"")</f>
        <v>500000</v>
      </c>
      <c r="N2220" s="2" cm="1">
        <f t="array" ref="N2220">IFERROR(INDEX(tblConsorcios[Prazo (meses)],MOD($J2220,ROWS(tblConsorcios[Produto]))+1),"")</f>
        <v>220</v>
      </c>
      <c r="O2220" s="20" cm="1">
        <f t="array" ref="O2220">IFERROR(INDEX(tblConsorcios[Parcela Mensal (R$)],MOD($J2220,ROWS(tblConsorcios[Produto]))+1),"")</f>
        <v>2904.55</v>
      </c>
      <c r="P2220" s="20" t="str" cm="1">
        <f t="array" ref="P2220">IFERROR(INDEX(tblClientes[Dividendo Mensal (R$)],INT($J2220/ROWS(tblConsorcios[Produto]))+1),"")</f>
        <v/>
      </c>
      <c r="Q2220" s="20" t="str">
        <f t="shared" si="103"/>
        <v/>
      </c>
      <c r="R2220">
        <f t="shared" si="104"/>
        <v>0</v>
      </c>
    </row>
    <row r="2221" spans="10:18" x14ac:dyDescent="0.2">
      <c r="J2221">
        <f t="shared" si="102"/>
        <v>2219</v>
      </c>
      <c r="K2221" t="str" cm="1">
        <f t="array" ref="K2221">IFERROR(INDEX(tblClientes[Cliente],INT($J2221/ROWS(tblConsorcios[Produto]))+1),"")</f>
        <v/>
      </c>
      <c r="L2221" t="str" cm="1">
        <f t="array" ref="L2221">IFERROR(INDEX(tblConsorcios[Produto],MOD($J2221,ROWS(tblConsorcios[Produto]))+1),"")</f>
        <v>Imóvel IE500 – 200m</v>
      </c>
      <c r="M2221" s="20" cm="1">
        <f t="array" ref="M2221">IFERROR(INDEX(tblConsorcios[Valor da Carta (R$)],MOD($J2221,ROWS(tblConsorcios[Produto]))+1),"")</f>
        <v>500000</v>
      </c>
      <c r="N2221" s="2" cm="1">
        <f t="array" ref="N2221">IFERROR(INDEX(tblConsorcios[Prazo (meses)],MOD($J2221,ROWS(tblConsorcios[Produto]))+1),"")</f>
        <v>200</v>
      </c>
      <c r="O2221" s="20" cm="1">
        <f t="array" ref="O2221">IFERROR(INDEX(tblConsorcios[Parcela Mensal (R$)],MOD($J2221,ROWS(tblConsorcios[Produto]))+1),"")</f>
        <v>3170</v>
      </c>
      <c r="P2221" s="20" t="str" cm="1">
        <f t="array" ref="P2221">IFERROR(INDEX(tblClientes[Dividendo Mensal (R$)],INT($J2221/ROWS(tblConsorcios[Produto]))+1),"")</f>
        <v/>
      </c>
      <c r="Q2221" s="20" t="str">
        <f t="shared" si="103"/>
        <v/>
      </c>
      <c r="R2221">
        <f t="shared" si="104"/>
        <v>0</v>
      </c>
    </row>
    <row r="2222" spans="10:18" x14ac:dyDescent="0.2">
      <c r="J2222">
        <f t="shared" si="102"/>
        <v>2220</v>
      </c>
      <c r="K2222" t="str" cm="1">
        <f t="array" ref="K2222">IFERROR(INDEX(tblClientes[Cliente],INT($J2222/ROWS(tblConsorcios[Produto]))+1),"")</f>
        <v/>
      </c>
      <c r="L2222" t="str" cm="1">
        <f t="array" ref="L2222">IFERROR(INDEX(tblConsorcios[Produto],MOD($J2222,ROWS(tblConsorcios[Produto]))+1),"")</f>
        <v>Imóvel IE480 – 240m</v>
      </c>
      <c r="M2222" s="20" cm="1">
        <f t="array" ref="M2222">IFERROR(INDEX(tblConsorcios[Valor da Carta (R$)],MOD($J2222,ROWS(tblConsorcios[Produto]))+1),"")</f>
        <v>480000</v>
      </c>
      <c r="N2222" s="2" cm="1">
        <f t="array" ref="N2222">IFERROR(INDEX(tblConsorcios[Prazo (meses)],MOD($J2222,ROWS(tblConsorcios[Produto]))+1),"")</f>
        <v>240</v>
      </c>
      <c r="O2222" s="20" cm="1">
        <f t="array" ref="O2222">IFERROR(INDEX(tblConsorcios[Parcela Mensal (R$)],MOD($J2222,ROWS(tblConsorcios[Produto]))+1),"")</f>
        <v>2576</v>
      </c>
      <c r="P2222" s="20" t="str" cm="1">
        <f t="array" ref="P2222">IFERROR(INDEX(tblClientes[Dividendo Mensal (R$)],INT($J2222/ROWS(tblConsorcios[Produto]))+1),"")</f>
        <v/>
      </c>
      <c r="Q2222" s="20" t="str">
        <f t="shared" si="103"/>
        <v/>
      </c>
      <c r="R2222">
        <f t="shared" si="104"/>
        <v>0</v>
      </c>
    </row>
    <row r="2223" spans="10:18" x14ac:dyDescent="0.2">
      <c r="J2223">
        <f t="shared" si="102"/>
        <v>2221</v>
      </c>
      <c r="K2223" t="str" cm="1">
        <f t="array" ref="K2223">IFERROR(INDEX(tblClientes[Cliente],INT($J2223/ROWS(tblConsorcios[Produto]))+1),"")</f>
        <v/>
      </c>
      <c r="L2223" t="str" cm="1">
        <f t="array" ref="L2223">IFERROR(INDEX(tblConsorcios[Produto],MOD($J2223,ROWS(tblConsorcios[Produto]))+1),"")</f>
        <v>Imóvel IE480 – 220m</v>
      </c>
      <c r="M2223" s="20" cm="1">
        <f t="array" ref="M2223">IFERROR(INDEX(tblConsorcios[Valor da Carta (R$)],MOD($J2223,ROWS(tblConsorcios[Produto]))+1),"")</f>
        <v>480000</v>
      </c>
      <c r="N2223" s="2" cm="1">
        <f t="array" ref="N2223">IFERROR(INDEX(tblConsorcios[Prazo (meses)],MOD($J2223,ROWS(tblConsorcios[Produto]))+1),"")</f>
        <v>220</v>
      </c>
      <c r="O2223" s="20" cm="1">
        <f t="array" ref="O2223">IFERROR(INDEX(tblConsorcios[Parcela Mensal (R$)],MOD($J2223,ROWS(tblConsorcios[Produto]))+1),"")</f>
        <v>2788.36</v>
      </c>
      <c r="P2223" s="20" t="str" cm="1">
        <f t="array" ref="P2223">IFERROR(INDEX(tblClientes[Dividendo Mensal (R$)],INT($J2223/ROWS(tblConsorcios[Produto]))+1),"")</f>
        <v/>
      </c>
      <c r="Q2223" s="20" t="str">
        <f t="shared" si="103"/>
        <v/>
      </c>
      <c r="R2223">
        <f t="shared" si="104"/>
        <v>0</v>
      </c>
    </row>
    <row r="2224" spans="10:18" x14ac:dyDescent="0.2">
      <c r="J2224">
        <f t="shared" si="102"/>
        <v>2222</v>
      </c>
      <c r="K2224" t="str" cm="1">
        <f t="array" ref="K2224">IFERROR(INDEX(tblClientes[Cliente],INT($J2224/ROWS(tblConsorcios[Produto]))+1),"")</f>
        <v/>
      </c>
      <c r="L2224" t="str" cm="1">
        <f t="array" ref="L2224">IFERROR(INDEX(tblConsorcios[Produto],MOD($J2224,ROWS(tblConsorcios[Produto]))+1),"")</f>
        <v>Imóvel IE480 – 200m</v>
      </c>
      <c r="M2224" s="20" cm="1">
        <f t="array" ref="M2224">IFERROR(INDEX(tblConsorcios[Valor da Carta (R$)],MOD($J2224,ROWS(tblConsorcios[Produto]))+1),"")</f>
        <v>480000</v>
      </c>
      <c r="N2224" s="2" cm="1">
        <f t="array" ref="N2224">IFERROR(INDEX(tblConsorcios[Prazo (meses)],MOD($J2224,ROWS(tblConsorcios[Produto]))+1),"")</f>
        <v>200</v>
      </c>
      <c r="O2224" s="20" cm="1">
        <f t="array" ref="O2224">IFERROR(INDEX(tblConsorcios[Parcela Mensal (R$)],MOD($J2224,ROWS(tblConsorcios[Produto]))+1),"")</f>
        <v>3043.2</v>
      </c>
      <c r="P2224" s="20" t="str" cm="1">
        <f t="array" ref="P2224">IFERROR(INDEX(tblClientes[Dividendo Mensal (R$)],INT($J2224/ROWS(tblConsorcios[Produto]))+1),"")</f>
        <v/>
      </c>
      <c r="Q2224" s="20" t="str">
        <f t="shared" si="103"/>
        <v/>
      </c>
      <c r="R2224">
        <f t="shared" si="104"/>
        <v>0</v>
      </c>
    </row>
    <row r="2225" spans="10:18" x14ac:dyDescent="0.2">
      <c r="J2225">
        <f t="shared" si="102"/>
        <v>2223</v>
      </c>
      <c r="K2225" t="str" cm="1">
        <f t="array" ref="K2225">IFERROR(INDEX(tblClientes[Cliente],INT($J2225/ROWS(tblConsorcios[Produto]))+1),"")</f>
        <v/>
      </c>
      <c r="L2225" t="str" cm="1">
        <f t="array" ref="L2225">IFERROR(INDEX(tblConsorcios[Produto],MOD($J2225,ROWS(tblConsorcios[Produto]))+1),"")</f>
        <v>Imóvel IE450 – 240m</v>
      </c>
      <c r="M2225" s="20" cm="1">
        <f t="array" ref="M2225">IFERROR(INDEX(tblConsorcios[Valor da Carta (R$)],MOD($J2225,ROWS(tblConsorcios[Produto]))+1),"")</f>
        <v>450000</v>
      </c>
      <c r="N2225" s="2" cm="1">
        <f t="array" ref="N2225">IFERROR(INDEX(tblConsorcios[Prazo (meses)],MOD($J2225,ROWS(tblConsorcios[Produto]))+1),"")</f>
        <v>240</v>
      </c>
      <c r="O2225" s="20" cm="1">
        <f t="array" ref="O2225">IFERROR(INDEX(tblConsorcios[Parcela Mensal (R$)],MOD($J2225,ROWS(tblConsorcios[Produto]))+1),"")</f>
        <v>2415</v>
      </c>
      <c r="P2225" s="20" t="str" cm="1">
        <f t="array" ref="P2225">IFERROR(INDEX(tblClientes[Dividendo Mensal (R$)],INT($J2225/ROWS(tblConsorcios[Produto]))+1),"")</f>
        <v/>
      </c>
      <c r="Q2225" s="20" t="str">
        <f t="shared" si="103"/>
        <v/>
      </c>
      <c r="R2225">
        <f t="shared" si="104"/>
        <v>0</v>
      </c>
    </row>
    <row r="2226" spans="10:18" x14ac:dyDescent="0.2">
      <c r="J2226">
        <f t="shared" si="102"/>
        <v>2224</v>
      </c>
      <c r="K2226" t="str" cm="1">
        <f t="array" ref="K2226">IFERROR(INDEX(tblClientes[Cliente],INT($J2226/ROWS(tblConsorcios[Produto]))+1),"")</f>
        <v/>
      </c>
      <c r="L2226" t="str" cm="1">
        <f t="array" ref="L2226">IFERROR(INDEX(tblConsorcios[Produto],MOD($J2226,ROWS(tblConsorcios[Produto]))+1),"")</f>
        <v>Imóvel IE450 – 220m</v>
      </c>
      <c r="M2226" s="20" cm="1">
        <f t="array" ref="M2226">IFERROR(INDEX(tblConsorcios[Valor da Carta (R$)],MOD($J2226,ROWS(tblConsorcios[Produto]))+1),"")</f>
        <v>450000</v>
      </c>
      <c r="N2226" s="2" cm="1">
        <f t="array" ref="N2226">IFERROR(INDEX(tblConsorcios[Prazo (meses)],MOD($J2226,ROWS(tblConsorcios[Produto]))+1),"")</f>
        <v>220</v>
      </c>
      <c r="O2226" s="20" cm="1">
        <f t="array" ref="O2226">IFERROR(INDEX(tblConsorcios[Parcela Mensal (R$)],MOD($J2226,ROWS(tblConsorcios[Produto]))+1),"")</f>
        <v>2614.09</v>
      </c>
      <c r="P2226" s="20" t="str" cm="1">
        <f t="array" ref="P2226">IFERROR(INDEX(tblClientes[Dividendo Mensal (R$)],INT($J2226/ROWS(tblConsorcios[Produto]))+1),"")</f>
        <v/>
      </c>
      <c r="Q2226" s="20" t="str">
        <f t="shared" si="103"/>
        <v/>
      </c>
      <c r="R2226">
        <f t="shared" si="104"/>
        <v>0</v>
      </c>
    </row>
    <row r="2227" spans="10:18" x14ac:dyDescent="0.2">
      <c r="J2227">
        <f t="shared" si="102"/>
        <v>2225</v>
      </c>
      <c r="K2227" t="str" cm="1">
        <f t="array" ref="K2227">IFERROR(INDEX(tblClientes[Cliente],INT($J2227/ROWS(tblConsorcios[Produto]))+1),"")</f>
        <v/>
      </c>
      <c r="L2227" t="str" cm="1">
        <f t="array" ref="L2227">IFERROR(INDEX(tblConsorcios[Produto],MOD($J2227,ROWS(tblConsorcios[Produto]))+1),"")</f>
        <v>Imóvel IE450 – 200m</v>
      </c>
      <c r="M2227" s="20" cm="1">
        <f t="array" ref="M2227">IFERROR(INDEX(tblConsorcios[Valor da Carta (R$)],MOD($J2227,ROWS(tblConsorcios[Produto]))+1),"")</f>
        <v>450000</v>
      </c>
      <c r="N2227" s="2" cm="1">
        <f t="array" ref="N2227">IFERROR(INDEX(tblConsorcios[Prazo (meses)],MOD($J2227,ROWS(tblConsorcios[Produto]))+1),"")</f>
        <v>200</v>
      </c>
      <c r="O2227" s="20" cm="1">
        <f t="array" ref="O2227">IFERROR(INDEX(tblConsorcios[Parcela Mensal (R$)],MOD($J2227,ROWS(tblConsorcios[Produto]))+1),"")</f>
        <v>2853</v>
      </c>
      <c r="P2227" s="20" t="str" cm="1">
        <f t="array" ref="P2227">IFERROR(INDEX(tblClientes[Dividendo Mensal (R$)],INT($J2227/ROWS(tblConsorcios[Produto]))+1),"")</f>
        <v/>
      </c>
      <c r="Q2227" s="20" t="str">
        <f t="shared" si="103"/>
        <v/>
      </c>
      <c r="R2227">
        <f t="shared" si="104"/>
        <v>0</v>
      </c>
    </row>
    <row r="2228" spans="10:18" x14ac:dyDescent="0.2">
      <c r="J2228">
        <f t="shared" si="102"/>
        <v>2226</v>
      </c>
      <c r="K2228" t="str" cm="1">
        <f t="array" ref="K2228">IFERROR(INDEX(tblClientes[Cliente],INT($J2228/ROWS(tblConsorcios[Produto]))+1),"")</f>
        <v/>
      </c>
      <c r="L2228" t="str" cm="1">
        <f t="array" ref="L2228">IFERROR(INDEX(tblConsorcios[Produto],MOD($J2228,ROWS(tblConsorcios[Produto]))+1),"")</f>
        <v>Imóvel IE430 – 240m</v>
      </c>
      <c r="M2228" s="20" cm="1">
        <f t="array" ref="M2228">IFERROR(INDEX(tblConsorcios[Valor da Carta (R$)],MOD($J2228,ROWS(tblConsorcios[Produto]))+1),"")</f>
        <v>430000</v>
      </c>
      <c r="N2228" s="2" cm="1">
        <f t="array" ref="N2228">IFERROR(INDEX(tblConsorcios[Prazo (meses)],MOD($J2228,ROWS(tblConsorcios[Produto]))+1),"")</f>
        <v>240</v>
      </c>
      <c r="O2228" s="20" cm="1">
        <f t="array" ref="O2228">IFERROR(INDEX(tblConsorcios[Parcela Mensal (R$)],MOD($J2228,ROWS(tblConsorcios[Produto]))+1),"")</f>
        <v>2307.67</v>
      </c>
      <c r="P2228" s="20" t="str" cm="1">
        <f t="array" ref="P2228">IFERROR(INDEX(tblClientes[Dividendo Mensal (R$)],INT($J2228/ROWS(tblConsorcios[Produto]))+1),"")</f>
        <v/>
      </c>
      <c r="Q2228" s="20" t="str">
        <f t="shared" si="103"/>
        <v/>
      </c>
      <c r="R2228">
        <f t="shared" si="104"/>
        <v>0</v>
      </c>
    </row>
    <row r="2229" spans="10:18" x14ac:dyDescent="0.2">
      <c r="J2229">
        <f t="shared" si="102"/>
        <v>2227</v>
      </c>
      <c r="K2229" t="str" cm="1">
        <f t="array" ref="K2229">IFERROR(INDEX(tblClientes[Cliente],INT($J2229/ROWS(tblConsorcios[Produto]))+1),"")</f>
        <v/>
      </c>
      <c r="L2229" t="str" cm="1">
        <f t="array" ref="L2229">IFERROR(INDEX(tblConsorcios[Produto],MOD($J2229,ROWS(tblConsorcios[Produto]))+1),"")</f>
        <v>Imóvel IE430 – 220m</v>
      </c>
      <c r="M2229" s="20" cm="1">
        <f t="array" ref="M2229">IFERROR(INDEX(tblConsorcios[Valor da Carta (R$)],MOD($J2229,ROWS(tblConsorcios[Produto]))+1),"")</f>
        <v>430000</v>
      </c>
      <c r="N2229" s="2" cm="1">
        <f t="array" ref="N2229">IFERROR(INDEX(tblConsorcios[Prazo (meses)],MOD($J2229,ROWS(tblConsorcios[Produto]))+1),"")</f>
        <v>220</v>
      </c>
      <c r="O2229" s="20" cm="1">
        <f t="array" ref="O2229">IFERROR(INDEX(tblConsorcios[Parcela Mensal (R$)],MOD($J2229,ROWS(tblConsorcios[Produto]))+1),"")</f>
        <v>2497.91</v>
      </c>
      <c r="P2229" s="20" t="str" cm="1">
        <f t="array" ref="P2229">IFERROR(INDEX(tblClientes[Dividendo Mensal (R$)],INT($J2229/ROWS(tblConsorcios[Produto]))+1),"")</f>
        <v/>
      </c>
      <c r="Q2229" s="20" t="str">
        <f t="shared" si="103"/>
        <v/>
      </c>
      <c r="R2229">
        <f t="shared" si="104"/>
        <v>0</v>
      </c>
    </row>
    <row r="2230" spans="10:18" x14ac:dyDescent="0.2">
      <c r="J2230">
        <f t="shared" si="102"/>
        <v>2228</v>
      </c>
      <c r="K2230" t="str" cm="1">
        <f t="array" ref="K2230">IFERROR(INDEX(tblClientes[Cliente],INT($J2230/ROWS(tblConsorcios[Produto]))+1),"")</f>
        <v/>
      </c>
      <c r="L2230" t="str" cm="1">
        <f t="array" ref="L2230">IFERROR(INDEX(tblConsorcios[Produto],MOD($J2230,ROWS(tblConsorcios[Produto]))+1),"")</f>
        <v>Imóvel IE430 – 200m</v>
      </c>
      <c r="M2230" s="20" cm="1">
        <f t="array" ref="M2230">IFERROR(INDEX(tblConsorcios[Valor da Carta (R$)],MOD($J2230,ROWS(tblConsorcios[Produto]))+1),"")</f>
        <v>430000</v>
      </c>
      <c r="N2230" s="2" cm="1">
        <f t="array" ref="N2230">IFERROR(INDEX(tblConsorcios[Prazo (meses)],MOD($J2230,ROWS(tblConsorcios[Produto]))+1),"")</f>
        <v>200</v>
      </c>
      <c r="O2230" s="20" cm="1">
        <f t="array" ref="O2230">IFERROR(INDEX(tblConsorcios[Parcela Mensal (R$)],MOD($J2230,ROWS(tblConsorcios[Produto]))+1),"")</f>
        <v>2726.2</v>
      </c>
      <c r="P2230" s="20" t="str" cm="1">
        <f t="array" ref="P2230">IFERROR(INDEX(tblClientes[Dividendo Mensal (R$)],INT($J2230/ROWS(tblConsorcios[Produto]))+1),"")</f>
        <v/>
      </c>
      <c r="Q2230" s="20" t="str">
        <f t="shared" si="103"/>
        <v/>
      </c>
      <c r="R2230">
        <f t="shared" si="104"/>
        <v>0</v>
      </c>
    </row>
    <row r="2231" spans="10:18" x14ac:dyDescent="0.2">
      <c r="J2231">
        <f t="shared" si="102"/>
        <v>2229</v>
      </c>
      <c r="K2231" t="str" cm="1">
        <f t="array" ref="K2231">IFERROR(INDEX(tblClientes[Cliente],INT($J2231/ROWS(tblConsorcios[Produto]))+1),"")</f>
        <v/>
      </c>
      <c r="L2231" t="str" cm="1">
        <f t="array" ref="L2231">IFERROR(INDEX(tblConsorcios[Produto],MOD($J2231,ROWS(tblConsorcios[Produto]))+1),"")</f>
        <v>Imóvel IE400 – 240m</v>
      </c>
      <c r="M2231" s="20" cm="1">
        <f t="array" ref="M2231">IFERROR(INDEX(tblConsorcios[Valor da Carta (R$)],MOD($J2231,ROWS(tblConsorcios[Produto]))+1),"")</f>
        <v>400000</v>
      </c>
      <c r="N2231" s="2" cm="1">
        <f t="array" ref="N2231">IFERROR(INDEX(tblConsorcios[Prazo (meses)],MOD($J2231,ROWS(tblConsorcios[Produto]))+1),"")</f>
        <v>240</v>
      </c>
      <c r="O2231" s="20" cm="1">
        <f t="array" ref="O2231">IFERROR(INDEX(tblConsorcios[Parcela Mensal (R$)],MOD($J2231,ROWS(tblConsorcios[Produto]))+1),"")</f>
        <v>2146.67</v>
      </c>
      <c r="P2231" s="20" t="str" cm="1">
        <f t="array" ref="P2231">IFERROR(INDEX(tblClientes[Dividendo Mensal (R$)],INT($J2231/ROWS(tblConsorcios[Produto]))+1),"")</f>
        <v/>
      </c>
      <c r="Q2231" s="20" t="str">
        <f t="shared" si="103"/>
        <v/>
      </c>
      <c r="R2231">
        <f t="shared" si="104"/>
        <v>0</v>
      </c>
    </row>
    <row r="2232" spans="10:18" x14ac:dyDescent="0.2">
      <c r="J2232">
        <f t="shared" si="102"/>
        <v>2230</v>
      </c>
      <c r="K2232" t="str" cm="1">
        <f t="array" ref="K2232">IFERROR(INDEX(tblClientes[Cliente],INT($J2232/ROWS(tblConsorcios[Produto]))+1),"")</f>
        <v/>
      </c>
      <c r="L2232" t="str" cm="1">
        <f t="array" ref="L2232">IFERROR(INDEX(tblConsorcios[Produto],MOD($J2232,ROWS(tblConsorcios[Produto]))+1),"")</f>
        <v>Imóvel IE400 – 220m</v>
      </c>
      <c r="M2232" s="20" cm="1">
        <f t="array" ref="M2232">IFERROR(INDEX(tblConsorcios[Valor da Carta (R$)],MOD($J2232,ROWS(tblConsorcios[Produto]))+1),"")</f>
        <v>400000</v>
      </c>
      <c r="N2232" s="2" cm="1">
        <f t="array" ref="N2232">IFERROR(INDEX(tblConsorcios[Prazo (meses)],MOD($J2232,ROWS(tblConsorcios[Produto]))+1),"")</f>
        <v>220</v>
      </c>
      <c r="O2232" s="20" cm="1">
        <f t="array" ref="O2232">IFERROR(INDEX(tblConsorcios[Parcela Mensal (R$)],MOD($J2232,ROWS(tblConsorcios[Produto]))+1),"")</f>
        <v>2323.64</v>
      </c>
      <c r="P2232" s="20" t="str" cm="1">
        <f t="array" ref="P2232">IFERROR(INDEX(tblClientes[Dividendo Mensal (R$)],INT($J2232/ROWS(tblConsorcios[Produto]))+1),"")</f>
        <v/>
      </c>
      <c r="Q2232" s="20" t="str">
        <f t="shared" si="103"/>
        <v/>
      </c>
      <c r="R2232">
        <f t="shared" si="104"/>
        <v>0</v>
      </c>
    </row>
    <row r="2233" spans="10:18" x14ac:dyDescent="0.2">
      <c r="J2233">
        <f t="shared" si="102"/>
        <v>2231</v>
      </c>
      <c r="K2233" t="str" cm="1">
        <f t="array" ref="K2233">IFERROR(INDEX(tblClientes[Cliente],INT($J2233/ROWS(tblConsorcios[Produto]))+1),"")</f>
        <v/>
      </c>
      <c r="L2233" t="str" cm="1">
        <f t="array" ref="L2233">IFERROR(INDEX(tblConsorcios[Produto],MOD($J2233,ROWS(tblConsorcios[Produto]))+1),"")</f>
        <v>Imóvel IE400 – 200m</v>
      </c>
      <c r="M2233" s="20" cm="1">
        <f t="array" ref="M2233">IFERROR(INDEX(tblConsorcios[Valor da Carta (R$)],MOD($J2233,ROWS(tblConsorcios[Produto]))+1),"")</f>
        <v>400000</v>
      </c>
      <c r="N2233" s="2" cm="1">
        <f t="array" ref="N2233">IFERROR(INDEX(tblConsorcios[Prazo (meses)],MOD($J2233,ROWS(tblConsorcios[Produto]))+1),"")</f>
        <v>200</v>
      </c>
      <c r="O2233" s="20" cm="1">
        <f t="array" ref="O2233">IFERROR(INDEX(tblConsorcios[Parcela Mensal (R$)],MOD($J2233,ROWS(tblConsorcios[Produto]))+1),"")</f>
        <v>2536</v>
      </c>
      <c r="P2233" s="20" t="str" cm="1">
        <f t="array" ref="P2233">IFERROR(INDEX(tblClientes[Dividendo Mensal (R$)],INT($J2233/ROWS(tblConsorcios[Produto]))+1),"")</f>
        <v/>
      </c>
      <c r="Q2233" s="20" t="str">
        <f t="shared" si="103"/>
        <v/>
      </c>
      <c r="R2233">
        <f t="shared" si="104"/>
        <v>0</v>
      </c>
    </row>
    <row r="2234" spans="10:18" x14ac:dyDescent="0.2">
      <c r="J2234">
        <f t="shared" si="102"/>
        <v>2232</v>
      </c>
      <c r="K2234" t="str" cm="1">
        <f t="array" ref="K2234">IFERROR(INDEX(tblClientes[Cliente],INT($J2234/ROWS(tblConsorcios[Produto]))+1),"")</f>
        <v/>
      </c>
      <c r="L2234" t="str" cm="1">
        <f t="array" ref="L2234">IFERROR(INDEX(tblConsorcios[Produto],MOD($J2234,ROWS(tblConsorcios[Produto]))+1),"")</f>
        <v>Imóvel IE380 – 240m</v>
      </c>
      <c r="M2234" s="20" cm="1">
        <f t="array" ref="M2234">IFERROR(INDEX(tblConsorcios[Valor da Carta (R$)],MOD($J2234,ROWS(tblConsorcios[Produto]))+1),"")</f>
        <v>380000</v>
      </c>
      <c r="N2234" s="2" cm="1">
        <f t="array" ref="N2234">IFERROR(INDEX(tblConsorcios[Prazo (meses)],MOD($J2234,ROWS(tblConsorcios[Produto]))+1),"")</f>
        <v>240</v>
      </c>
      <c r="O2234" s="20" cm="1">
        <f t="array" ref="O2234">IFERROR(INDEX(tblConsorcios[Parcela Mensal (R$)],MOD($J2234,ROWS(tblConsorcios[Produto]))+1),"")</f>
        <v>2039.33</v>
      </c>
      <c r="P2234" s="20" t="str" cm="1">
        <f t="array" ref="P2234">IFERROR(INDEX(tblClientes[Dividendo Mensal (R$)],INT($J2234/ROWS(tblConsorcios[Produto]))+1),"")</f>
        <v/>
      </c>
      <c r="Q2234" s="20" t="str">
        <f t="shared" si="103"/>
        <v/>
      </c>
      <c r="R2234">
        <f t="shared" si="104"/>
        <v>0</v>
      </c>
    </row>
    <row r="2235" spans="10:18" x14ac:dyDescent="0.2">
      <c r="J2235">
        <f t="shared" si="102"/>
        <v>2233</v>
      </c>
      <c r="K2235" t="str" cm="1">
        <f t="array" ref="K2235">IFERROR(INDEX(tblClientes[Cliente],INT($J2235/ROWS(tblConsorcios[Produto]))+1),"")</f>
        <v/>
      </c>
      <c r="L2235" t="str" cm="1">
        <f t="array" ref="L2235">IFERROR(INDEX(tblConsorcios[Produto],MOD($J2235,ROWS(tblConsorcios[Produto]))+1),"")</f>
        <v>Imóvel IE380 – 220m</v>
      </c>
      <c r="M2235" s="20" cm="1">
        <f t="array" ref="M2235">IFERROR(INDEX(tblConsorcios[Valor da Carta (R$)],MOD($J2235,ROWS(tblConsorcios[Produto]))+1),"")</f>
        <v>380000</v>
      </c>
      <c r="N2235" s="2" cm="1">
        <f t="array" ref="N2235">IFERROR(INDEX(tblConsorcios[Prazo (meses)],MOD($J2235,ROWS(tblConsorcios[Produto]))+1),"")</f>
        <v>220</v>
      </c>
      <c r="O2235" s="20" cm="1">
        <f t="array" ref="O2235">IFERROR(INDEX(tblConsorcios[Parcela Mensal (R$)],MOD($J2235,ROWS(tblConsorcios[Produto]))+1),"")</f>
        <v>2207.4499999999998</v>
      </c>
      <c r="P2235" s="20" t="str" cm="1">
        <f t="array" ref="P2235">IFERROR(INDEX(tblClientes[Dividendo Mensal (R$)],INT($J2235/ROWS(tblConsorcios[Produto]))+1),"")</f>
        <v/>
      </c>
      <c r="Q2235" s="20" t="str">
        <f t="shared" si="103"/>
        <v/>
      </c>
      <c r="R2235">
        <f t="shared" si="104"/>
        <v>0</v>
      </c>
    </row>
    <row r="2236" spans="10:18" x14ac:dyDescent="0.2">
      <c r="J2236">
        <f t="shared" si="102"/>
        <v>2234</v>
      </c>
      <c r="K2236" t="str" cm="1">
        <f t="array" ref="K2236">IFERROR(INDEX(tblClientes[Cliente],INT($J2236/ROWS(tblConsorcios[Produto]))+1),"")</f>
        <v/>
      </c>
      <c r="L2236" t="str" cm="1">
        <f t="array" ref="L2236">IFERROR(INDEX(tblConsorcios[Produto],MOD($J2236,ROWS(tblConsorcios[Produto]))+1),"")</f>
        <v>Imóvel IE380 – 200m</v>
      </c>
      <c r="M2236" s="20" cm="1">
        <f t="array" ref="M2236">IFERROR(INDEX(tblConsorcios[Valor da Carta (R$)],MOD($J2236,ROWS(tblConsorcios[Produto]))+1),"")</f>
        <v>380000</v>
      </c>
      <c r="N2236" s="2" cm="1">
        <f t="array" ref="N2236">IFERROR(INDEX(tblConsorcios[Prazo (meses)],MOD($J2236,ROWS(tblConsorcios[Produto]))+1),"")</f>
        <v>200</v>
      </c>
      <c r="O2236" s="20" cm="1">
        <f t="array" ref="O2236">IFERROR(INDEX(tblConsorcios[Parcela Mensal (R$)],MOD($J2236,ROWS(tblConsorcios[Produto]))+1),"")</f>
        <v>2409.1999999999998</v>
      </c>
      <c r="P2236" s="20" t="str" cm="1">
        <f t="array" ref="P2236">IFERROR(INDEX(tblClientes[Dividendo Mensal (R$)],INT($J2236/ROWS(tblConsorcios[Produto]))+1),"")</f>
        <v/>
      </c>
      <c r="Q2236" s="20" t="str">
        <f t="shared" si="103"/>
        <v/>
      </c>
      <c r="R2236">
        <f t="shared" si="104"/>
        <v>0</v>
      </c>
    </row>
    <row r="2237" spans="10:18" x14ac:dyDescent="0.2">
      <c r="J2237">
        <f t="shared" si="102"/>
        <v>2235</v>
      </c>
      <c r="K2237" t="str" cm="1">
        <f t="array" ref="K2237">IFERROR(INDEX(tblClientes[Cliente],INT($J2237/ROWS(tblConsorcios[Produto]))+1),"")</f>
        <v/>
      </c>
      <c r="L2237" t="str" cm="1">
        <f t="array" ref="L2237">IFERROR(INDEX(tblConsorcios[Produto],MOD($J2237,ROWS(tblConsorcios[Produto]))+1),"")</f>
        <v>Imóvel IE350 – 240m</v>
      </c>
      <c r="M2237" s="20" cm="1">
        <f t="array" ref="M2237">IFERROR(INDEX(tblConsorcios[Valor da Carta (R$)],MOD($J2237,ROWS(tblConsorcios[Produto]))+1),"")</f>
        <v>350000</v>
      </c>
      <c r="N2237" s="2" cm="1">
        <f t="array" ref="N2237">IFERROR(INDEX(tblConsorcios[Prazo (meses)],MOD($J2237,ROWS(tblConsorcios[Produto]))+1),"")</f>
        <v>240</v>
      </c>
      <c r="O2237" s="20" cm="1">
        <f t="array" ref="O2237">IFERROR(INDEX(tblConsorcios[Parcela Mensal (R$)],MOD($J2237,ROWS(tblConsorcios[Produto]))+1),"")</f>
        <v>1878.33</v>
      </c>
      <c r="P2237" s="20" t="str" cm="1">
        <f t="array" ref="P2237">IFERROR(INDEX(tblClientes[Dividendo Mensal (R$)],INT($J2237/ROWS(tblConsorcios[Produto]))+1),"")</f>
        <v/>
      </c>
      <c r="Q2237" s="20" t="str">
        <f t="shared" si="103"/>
        <v/>
      </c>
      <c r="R2237">
        <f t="shared" si="104"/>
        <v>0</v>
      </c>
    </row>
    <row r="2238" spans="10:18" x14ac:dyDescent="0.2">
      <c r="J2238">
        <f t="shared" si="102"/>
        <v>2236</v>
      </c>
      <c r="K2238" t="str" cm="1">
        <f t="array" ref="K2238">IFERROR(INDEX(tblClientes[Cliente],INT($J2238/ROWS(tblConsorcios[Produto]))+1),"")</f>
        <v/>
      </c>
      <c r="L2238" t="str" cm="1">
        <f t="array" ref="L2238">IFERROR(INDEX(tblConsorcios[Produto],MOD($J2238,ROWS(tblConsorcios[Produto]))+1),"")</f>
        <v>Imóvel IE350 – 220m</v>
      </c>
      <c r="M2238" s="20" cm="1">
        <f t="array" ref="M2238">IFERROR(INDEX(tblConsorcios[Valor da Carta (R$)],MOD($J2238,ROWS(tblConsorcios[Produto]))+1),"")</f>
        <v>350000</v>
      </c>
      <c r="N2238" s="2" cm="1">
        <f t="array" ref="N2238">IFERROR(INDEX(tblConsorcios[Prazo (meses)],MOD($J2238,ROWS(tblConsorcios[Produto]))+1),"")</f>
        <v>220</v>
      </c>
      <c r="O2238" s="20" cm="1">
        <f t="array" ref="O2238">IFERROR(INDEX(tblConsorcios[Parcela Mensal (R$)],MOD($J2238,ROWS(tblConsorcios[Produto]))+1),"")</f>
        <v>2033.18</v>
      </c>
      <c r="P2238" s="20" t="str" cm="1">
        <f t="array" ref="P2238">IFERROR(INDEX(tblClientes[Dividendo Mensal (R$)],INT($J2238/ROWS(tblConsorcios[Produto]))+1),"")</f>
        <v/>
      </c>
      <c r="Q2238" s="20" t="str">
        <f t="shared" si="103"/>
        <v/>
      </c>
      <c r="R2238">
        <f t="shared" si="104"/>
        <v>0</v>
      </c>
    </row>
    <row r="2239" spans="10:18" x14ac:dyDescent="0.2">
      <c r="J2239">
        <f t="shared" si="102"/>
        <v>2237</v>
      </c>
      <c r="K2239" t="str" cm="1">
        <f t="array" ref="K2239">IFERROR(INDEX(tblClientes[Cliente],INT($J2239/ROWS(tblConsorcios[Produto]))+1),"")</f>
        <v/>
      </c>
      <c r="L2239" t="str" cm="1">
        <f t="array" ref="L2239">IFERROR(INDEX(tblConsorcios[Produto],MOD($J2239,ROWS(tblConsorcios[Produto]))+1),"")</f>
        <v>Imóvel IE350 – 200m</v>
      </c>
      <c r="M2239" s="20" cm="1">
        <f t="array" ref="M2239">IFERROR(INDEX(tblConsorcios[Valor da Carta (R$)],MOD($J2239,ROWS(tblConsorcios[Produto]))+1),"")</f>
        <v>350000</v>
      </c>
      <c r="N2239" s="2" cm="1">
        <f t="array" ref="N2239">IFERROR(INDEX(tblConsorcios[Prazo (meses)],MOD($J2239,ROWS(tblConsorcios[Produto]))+1),"")</f>
        <v>200</v>
      </c>
      <c r="O2239" s="20" cm="1">
        <f t="array" ref="O2239">IFERROR(INDEX(tblConsorcios[Parcela Mensal (R$)],MOD($J2239,ROWS(tblConsorcios[Produto]))+1),"")</f>
        <v>2219</v>
      </c>
      <c r="P2239" s="20" t="str" cm="1">
        <f t="array" ref="P2239">IFERROR(INDEX(tblClientes[Dividendo Mensal (R$)],INT($J2239/ROWS(tblConsorcios[Produto]))+1),"")</f>
        <v/>
      </c>
      <c r="Q2239" s="20" t="str">
        <f t="shared" si="103"/>
        <v/>
      </c>
      <c r="R2239">
        <f t="shared" si="104"/>
        <v>0</v>
      </c>
    </row>
    <row r="2240" spans="10:18" x14ac:dyDescent="0.2">
      <c r="J2240">
        <f t="shared" si="102"/>
        <v>2238</v>
      </c>
      <c r="K2240" t="str" cm="1">
        <f t="array" ref="K2240">IFERROR(INDEX(tblClientes[Cliente],INT($J2240/ROWS(tblConsorcios[Produto]))+1),"")</f>
        <v/>
      </c>
      <c r="L2240" t="str" cm="1">
        <f t="array" ref="L2240">IFERROR(INDEX(tblConsorcios[Produto],MOD($J2240,ROWS(tblConsorcios[Produto]))+1),"")</f>
        <v>Imóvel IE330 – 240m</v>
      </c>
      <c r="M2240" s="20" cm="1">
        <f t="array" ref="M2240">IFERROR(INDEX(tblConsorcios[Valor da Carta (R$)],MOD($J2240,ROWS(tblConsorcios[Produto]))+1),"")</f>
        <v>330000</v>
      </c>
      <c r="N2240" s="2" cm="1">
        <f t="array" ref="N2240">IFERROR(INDEX(tblConsorcios[Prazo (meses)],MOD($J2240,ROWS(tblConsorcios[Produto]))+1),"")</f>
        <v>240</v>
      </c>
      <c r="O2240" s="20" cm="1">
        <f t="array" ref="O2240">IFERROR(INDEX(tblConsorcios[Parcela Mensal (R$)],MOD($J2240,ROWS(tblConsorcios[Produto]))+1),"")</f>
        <v>1771</v>
      </c>
      <c r="P2240" s="20" t="str" cm="1">
        <f t="array" ref="P2240">IFERROR(INDEX(tblClientes[Dividendo Mensal (R$)],INT($J2240/ROWS(tblConsorcios[Produto]))+1),"")</f>
        <v/>
      </c>
      <c r="Q2240" s="20" t="str">
        <f t="shared" si="103"/>
        <v/>
      </c>
      <c r="R2240">
        <f t="shared" si="104"/>
        <v>0</v>
      </c>
    </row>
    <row r="2241" spans="10:18" x14ac:dyDescent="0.2">
      <c r="J2241">
        <f t="shared" si="102"/>
        <v>2239</v>
      </c>
      <c r="K2241" t="str" cm="1">
        <f t="array" ref="K2241">IFERROR(INDEX(tblClientes[Cliente],INT($J2241/ROWS(tblConsorcios[Produto]))+1),"")</f>
        <v/>
      </c>
      <c r="L2241" t="str" cm="1">
        <f t="array" ref="L2241">IFERROR(INDEX(tblConsorcios[Produto],MOD($J2241,ROWS(tblConsorcios[Produto]))+1),"")</f>
        <v>Imóvel IE330 – 220m</v>
      </c>
      <c r="M2241" s="20" cm="1">
        <f t="array" ref="M2241">IFERROR(INDEX(tblConsorcios[Valor da Carta (R$)],MOD($J2241,ROWS(tblConsorcios[Produto]))+1),"")</f>
        <v>330000</v>
      </c>
      <c r="N2241" s="2" cm="1">
        <f t="array" ref="N2241">IFERROR(INDEX(tblConsorcios[Prazo (meses)],MOD($J2241,ROWS(tblConsorcios[Produto]))+1),"")</f>
        <v>220</v>
      </c>
      <c r="O2241" s="20" cm="1">
        <f t="array" ref="O2241">IFERROR(INDEX(tblConsorcios[Parcela Mensal (R$)],MOD($J2241,ROWS(tblConsorcios[Produto]))+1),"")</f>
        <v>1917</v>
      </c>
      <c r="P2241" s="20" t="str" cm="1">
        <f t="array" ref="P2241">IFERROR(INDEX(tblClientes[Dividendo Mensal (R$)],INT($J2241/ROWS(tblConsorcios[Produto]))+1),"")</f>
        <v/>
      </c>
      <c r="Q2241" s="20" t="str">
        <f t="shared" si="103"/>
        <v/>
      </c>
      <c r="R2241">
        <f t="shared" si="104"/>
        <v>0</v>
      </c>
    </row>
    <row r="2242" spans="10:18" x14ac:dyDescent="0.2">
      <c r="J2242">
        <f t="shared" si="102"/>
        <v>2240</v>
      </c>
      <c r="K2242" t="str" cm="1">
        <f t="array" ref="K2242">IFERROR(INDEX(tblClientes[Cliente],INT($J2242/ROWS(tblConsorcios[Produto]))+1),"")</f>
        <v/>
      </c>
      <c r="L2242" t="str" cm="1">
        <f t="array" ref="L2242">IFERROR(INDEX(tblConsorcios[Produto],MOD($J2242,ROWS(tblConsorcios[Produto]))+1),"")</f>
        <v>Imóvel IE330 – 200m</v>
      </c>
      <c r="M2242" s="20" cm="1">
        <f t="array" ref="M2242">IFERROR(INDEX(tblConsorcios[Valor da Carta (R$)],MOD($J2242,ROWS(tblConsorcios[Produto]))+1),"")</f>
        <v>330000</v>
      </c>
      <c r="N2242" s="2" cm="1">
        <f t="array" ref="N2242">IFERROR(INDEX(tblConsorcios[Prazo (meses)],MOD($J2242,ROWS(tblConsorcios[Produto]))+1),"")</f>
        <v>200</v>
      </c>
      <c r="O2242" s="20" cm="1">
        <f t="array" ref="O2242">IFERROR(INDEX(tblConsorcios[Parcela Mensal (R$)],MOD($J2242,ROWS(tblConsorcios[Produto]))+1),"")</f>
        <v>2092.1999999999998</v>
      </c>
      <c r="P2242" s="20" t="str" cm="1">
        <f t="array" ref="P2242">IFERROR(INDEX(tblClientes[Dividendo Mensal (R$)],INT($J2242/ROWS(tblConsorcios[Produto]))+1),"")</f>
        <v/>
      </c>
      <c r="Q2242" s="20" t="str">
        <f t="shared" si="103"/>
        <v/>
      </c>
      <c r="R2242">
        <f t="shared" si="104"/>
        <v>0</v>
      </c>
    </row>
    <row r="2243" spans="10:18" x14ac:dyDescent="0.2">
      <c r="J2243">
        <f t="shared" ref="J2243:J2306" si="105">ROW()-2</f>
        <v>2241</v>
      </c>
      <c r="K2243" t="str" cm="1">
        <f t="array" ref="K2243">IFERROR(INDEX(tblClientes[Cliente],INT($J2243/ROWS(tblConsorcios[Produto]))+1),"")</f>
        <v/>
      </c>
      <c r="L2243" t="str" cm="1">
        <f t="array" ref="L2243">IFERROR(INDEX(tblConsorcios[Produto],MOD($J2243,ROWS(tblConsorcios[Produto]))+1),"")</f>
        <v>Imóvel IE300 – 240m</v>
      </c>
      <c r="M2243" s="20" cm="1">
        <f t="array" ref="M2243">IFERROR(INDEX(tblConsorcios[Valor da Carta (R$)],MOD($J2243,ROWS(tblConsorcios[Produto]))+1),"")</f>
        <v>300000</v>
      </c>
      <c r="N2243" s="2" cm="1">
        <f t="array" ref="N2243">IFERROR(INDEX(tblConsorcios[Prazo (meses)],MOD($J2243,ROWS(tblConsorcios[Produto]))+1),"")</f>
        <v>240</v>
      </c>
      <c r="O2243" s="20" cm="1">
        <f t="array" ref="O2243">IFERROR(INDEX(tblConsorcios[Parcela Mensal (R$)],MOD($J2243,ROWS(tblConsorcios[Produto]))+1),"")</f>
        <v>1610</v>
      </c>
      <c r="P2243" s="20" t="str" cm="1">
        <f t="array" ref="P2243">IFERROR(INDEX(tblClientes[Dividendo Mensal (R$)],INT($J2243/ROWS(tblConsorcios[Produto]))+1),"")</f>
        <v/>
      </c>
      <c r="Q2243" s="20" t="str">
        <f t="shared" ref="Q2243:Q2306" si="106">IF(AND(ISNUMBER(O2243),ISNUMBER(P2243)),P2243-O2243,"")</f>
        <v/>
      </c>
      <c r="R2243">
        <f t="shared" ref="R2243:R2306" si="107">IF(AND(ISNUMBER(O2243),ISNUMBER(P2243),O2243&lt;=P2243),1,0)</f>
        <v>0</v>
      </c>
    </row>
    <row r="2244" spans="10:18" x14ac:dyDescent="0.2">
      <c r="J2244">
        <f t="shared" si="105"/>
        <v>2242</v>
      </c>
      <c r="K2244" t="str" cm="1">
        <f t="array" ref="K2244">IFERROR(INDEX(tblClientes[Cliente],INT($J2244/ROWS(tblConsorcios[Produto]))+1),"")</f>
        <v/>
      </c>
      <c r="L2244" t="str" cm="1">
        <f t="array" ref="L2244">IFERROR(INDEX(tblConsorcios[Produto],MOD($J2244,ROWS(tblConsorcios[Produto]))+1),"")</f>
        <v>Imóvel IE300 – 220m</v>
      </c>
      <c r="M2244" s="20" cm="1">
        <f t="array" ref="M2244">IFERROR(INDEX(tblConsorcios[Valor da Carta (R$)],MOD($J2244,ROWS(tblConsorcios[Produto]))+1),"")</f>
        <v>300000</v>
      </c>
      <c r="N2244" s="2" cm="1">
        <f t="array" ref="N2244">IFERROR(INDEX(tblConsorcios[Prazo (meses)],MOD($J2244,ROWS(tblConsorcios[Produto]))+1),"")</f>
        <v>220</v>
      </c>
      <c r="O2244" s="20" cm="1">
        <f t="array" ref="O2244">IFERROR(INDEX(tblConsorcios[Parcela Mensal (R$)],MOD($J2244,ROWS(tblConsorcios[Produto]))+1),"")</f>
        <v>1742.73</v>
      </c>
      <c r="P2244" s="20" t="str" cm="1">
        <f t="array" ref="P2244">IFERROR(INDEX(tblClientes[Dividendo Mensal (R$)],INT($J2244/ROWS(tblConsorcios[Produto]))+1),"")</f>
        <v/>
      </c>
      <c r="Q2244" s="20" t="str">
        <f t="shared" si="106"/>
        <v/>
      </c>
      <c r="R2244">
        <f t="shared" si="107"/>
        <v>0</v>
      </c>
    </row>
    <row r="2245" spans="10:18" x14ac:dyDescent="0.2">
      <c r="J2245">
        <f t="shared" si="105"/>
        <v>2243</v>
      </c>
      <c r="K2245" t="str" cm="1">
        <f t="array" ref="K2245">IFERROR(INDEX(tblClientes[Cliente],INT($J2245/ROWS(tblConsorcios[Produto]))+1),"")</f>
        <v/>
      </c>
      <c r="L2245" t="str" cm="1">
        <f t="array" ref="L2245">IFERROR(INDEX(tblConsorcios[Produto],MOD($J2245,ROWS(tblConsorcios[Produto]))+1),"")</f>
        <v>Imóvel IE300 – 200m</v>
      </c>
      <c r="M2245" s="20" cm="1">
        <f t="array" ref="M2245">IFERROR(INDEX(tblConsorcios[Valor da Carta (R$)],MOD($J2245,ROWS(tblConsorcios[Produto]))+1),"")</f>
        <v>300000</v>
      </c>
      <c r="N2245" s="2" cm="1">
        <f t="array" ref="N2245">IFERROR(INDEX(tblConsorcios[Prazo (meses)],MOD($J2245,ROWS(tblConsorcios[Produto]))+1),"")</f>
        <v>200</v>
      </c>
      <c r="O2245" s="20" cm="1">
        <f t="array" ref="O2245">IFERROR(INDEX(tblConsorcios[Parcela Mensal (R$)],MOD($J2245,ROWS(tblConsorcios[Produto]))+1),"")</f>
        <v>1902</v>
      </c>
      <c r="P2245" s="20" t="str" cm="1">
        <f t="array" ref="P2245">IFERROR(INDEX(tblClientes[Dividendo Mensal (R$)],INT($J2245/ROWS(tblConsorcios[Produto]))+1),"")</f>
        <v/>
      </c>
      <c r="Q2245" s="20" t="str">
        <f t="shared" si="106"/>
        <v/>
      </c>
      <c r="R2245">
        <f t="shared" si="107"/>
        <v>0</v>
      </c>
    </row>
    <row r="2246" spans="10:18" x14ac:dyDescent="0.2">
      <c r="J2246">
        <f t="shared" si="105"/>
        <v>2244</v>
      </c>
      <c r="K2246" t="str" cm="1">
        <f t="array" ref="K2246">IFERROR(INDEX(tblClientes[Cliente],INT($J2246/ROWS(tblConsorcios[Produto]))+1),"")</f>
        <v/>
      </c>
      <c r="L2246" t="str" cm="1">
        <f t="array" ref="L2246">IFERROR(INDEX(tblConsorcios[Produto],MOD($J2246,ROWS(tblConsorcios[Produto]))+1),"")</f>
        <v>Imóvel IE240 – 240m</v>
      </c>
      <c r="M2246" s="20" cm="1">
        <f t="array" ref="M2246">IFERROR(INDEX(tblConsorcios[Valor da Carta (R$)],MOD($J2246,ROWS(tblConsorcios[Produto]))+1),"")</f>
        <v>240000</v>
      </c>
      <c r="N2246" s="2" cm="1">
        <f t="array" ref="N2246">IFERROR(INDEX(tblConsorcios[Prazo (meses)],MOD($J2246,ROWS(tblConsorcios[Produto]))+1),"")</f>
        <v>240</v>
      </c>
      <c r="O2246" s="20" cm="1">
        <f t="array" ref="O2246">IFERROR(INDEX(tblConsorcios[Parcela Mensal (R$)],MOD($J2246,ROWS(tblConsorcios[Produto]))+1),"")</f>
        <v>1288</v>
      </c>
      <c r="P2246" s="20" t="str" cm="1">
        <f t="array" ref="P2246">IFERROR(INDEX(tblClientes[Dividendo Mensal (R$)],INT($J2246/ROWS(tblConsorcios[Produto]))+1),"")</f>
        <v/>
      </c>
      <c r="Q2246" s="20" t="str">
        <f t="shared" si="106"/>
        <v/>
      </c>
      <c r="R2246">
        <f t="shared" si="107"/>
        <v>0</v>
      </c>
    </row>
    <row r="2247" spans="10:18" x14ac:dyDescent="0.2">
      <c r="J2247">
        <f t="shared" si="105"/>
        <v>2245</v>
      </c>
      <c r="K2247" t="str" cm="1">
        <f t="array" ref="K2247">IFERROR(INDEX(tblClientes[Cliente],INT($J2247/ROWS(tblConsorcios[Produto]))+1),"")</f>
        <v/>
      </c>
      <c r="L2247" t="str" cm="1">
        <f t="array" ref="L2247">IFERROR(INDEX(tblConsorcios[Produto],MOD($J2247,ROWS(tblConsorcios[Produto]))+1),"")</f>
        <v>Imóvel IE240 – 220m</v>
      </c>
      <c r="M2247" s="20" cm="1">
        <f t="array" ref="M2247">IFERROR(INDEX(tblConsorcios[Valor da Carta (R$)],MOD($J2247,ROWS(tblConsorcios[Produto]))+1),"")</f>
        <v>240000</v>
      </c>
      <c r="N2247" s="2" cm="1">
        <f t="array" ref="N2247">IFERROR(INDEX(tblConsorcios[Prazo (meses)],MOD($J2247,ROWS(tblConsorcios[Produto]))+1),"")</f>
        <v>220</v>
      </c>
      <c r="O2247" s="20" cm="1">
        <f t="array" ref="O2247">IFERROR(INDEX(tblConsorcios[Parcela Mensal (R$)],MOD($J2247,ROWS(tblConsorcios[Produto]))+1),"")</f>
        <v>1394.18</v>
      </c>
      <c r="P2247" s="20" t="str" cm="1">
        <f t="array" ref="P2247">IFERROR(INDEX(tblClientes[Dividendo Mensal (R$)],INT($J2247/ROWS(tblConsorcios[Produto]))+1),"")</f>
        <v/>
      </c>
      <c r="Q2247" s="20" t="str">
        <f t="shared" si="106"/>
        <v/>
      </c>
      <c r="R2247">
        <f t="shared" si="107"/>
        <v>0</v>
      </c>
    </row>
    <row r="2248" spans="10:18" x14ac:dyDescent="0.2">
      <c r="J2248">
        <f t="shared" si="105"/>
        <v>2246</v>
      </c>
      <c r="K2248" t="str" cm="1">
        <f t="array" ref="K2248">IFERROR(INDEX(tblClientes[Cliente],INT($J2248/ROWS(tblConsorcios[Produto]))+1),"")</f>
        <v/>
      </c>
      <c r="L2248" t="str" cm="1">
        <f t="array" ref="L2248">IFERROR(INDEX(tblConsorcios[Produto],MOD($J2248,ROWS(tblConsorcios[Produto]))+1),"")</f>
        <v>Imóvel IE240 – 200m</v>
      </c>
      <c r="M2248" s="20" cm="1">
        <f t="array" ref="M2248">IFERROR(INDEX(tblConsorcios[Valor da Carta (R$)],MOD($J2248,ROWS(tblConsorcios[Produto]))+1),"")</f>
        <v>240000</v>
      </c>
      <c r="N2248" s="2" cm="1">
        <f t="array" ref="N2248">IFERROR(INDEX(tblConsorcios[Prazo (meses)],MOD($J2248,ROWS(tblConsorcios[Produto]))+1),"")</f>
        <v>200</v>
      </c>
      <c r="O2248" s="20" cm="1">
        <f t="array" ref="O2248">IFERROR(INDEX(tblConsorcios[Parcela Mensal (R$)],MOD($J2248,ROWS(tblConsorcios[Produto]))+1),"")</f>
        <v>1521.6</v>
      </c>
      <c r="P2248" s="20" t="str" cm="1">
        <f t="array" ref="P2248">IFERROR(INDEX(tblClientes[Dividendo Mensal (R$)],INT($J2248/ROWS(tblConsorcios[Produto]))+1),"")</f>
        <v/>
      </c>
      <c r="Q2248" s="20" t="str">
        <f t="shared" si="106"/>
        <v/>
      </c>
      <c r="R2248">
        <f t="shared" si="107"/>
        <v>0</v>
      </c>
    </row>
    <row r="2249" spans="10:18" x14ac:dyDescent="0.2">
      <c r="J2249">
        <f t="shared" si="105"/>
        <v>2247</v>
      </c>
      <c r="K2249" t="str" cm="1">
        <f t="array" ref="K2249">IFERROR(INDEX(tblClientes[Cliente],INT($J2249/ROWS(tblConsorcios[Produto]))+1),"")</f>
        <v/>
      </c>
      <c r="L2249" t="str" cm="1">
        <f t="array" ref="L2249">IFERROR(INDEX(tblConsorcios[Produto],MOD($J2249,ROWS(tblConsorcios[Produto]))+1),"")</f>
        <v>Imóvel IE230 – 240m</v>
      </c>
      <c r="M2249" s="20" cm="1">
        <f t="array" ref="M2249">IFERROR(INDEX(tblConsorcios[Valor da Carta (R$)],MOD($J2249,ROWS(tblConsorcios[Produto]))+1),"")</f>
        <v>230000</v>
      </c>
      <c r="N2249" s="2" cm="1">
        <f t="array" ref="N2249">IFERROR(INDEX(tblConsorcios[Prazo (meses)],MOD($J2249,ROWS(tblConsorcios[Produto]))+1),"")</f>
        <v>240</v>
      </c>
      <c r="O2249" s="20" cm="1">
        <f t="array" ref="O2249">IFERROR(INDEX(tblConsorcios[Parcela Mensal (R$)],MOD($J2249,ROWS(tblConsorcios[Produto]))+1),"")</f>
        <v>1234.33</v>
      </c>
      <c r="P2249" s="20" t="str" cm="1">
        <f t="array" ref="P2249">IFERROR(INDEX(tblClientes[Dividendo Mensal (R$)],INT($J2249/ROWS(tblConsorcios[Produto]))+1),"")</f>
        <v/>
      </c>
      <c r="Q2249" s="20" t="str">
        <f t="shared" si="106"/>
        <v/>
      </c>
      <c r="R2249">
        <f t="shared" si="107"/>
        <v>0</v>
      </c>
    </row>
    <row r="2250" spans="10:18" x14ac:dyDescent="0.2">
      <c r="J2250">
        <f t="shared" si="105"/>
        <v>2248</v>
      </c>
      <c r="K2250" t="str" cm="1">
        <f t="array" ref="K2250">IFERROR(INDEX(tblClientes[Cliente],INT($J2250/ROWS(tblConsorcios[Produto]))+1),"")</f>
        <v/>
      </c>
      <c r="L2250" t="str" cm="1">
        <f t="array" ref="L2250">IFERROR(INDEX(tblConsorcios[Produto],MOD($J2250,ROWS(tblConsorcios[Produto]))+1),"")</f>
        <v>Imóvel IE230 – 220m</v>
      </c>
      <c r="M2250" s="20" cm="1">
        <f t="array" ref="M2250">IFERROR(INDEX(tblConsorcios[Valor da Carta (R$)],MOD($J2250,ROWS(tblConsorcios[Produto]))+1),"")</f>
        <v>230000</v>
      </c>
      <c r="N2250" s="2" cm="1">
        <f t="array" ref="N2250">IFERROR(INDEX(tblConsorcios[Prazo (meses)],MOD($J2250,ROWS(tblConsorcios[Produto]))+1),"")</f>
        <v>220</v>
      </c>
      <c r="O2250" s="20" cm="1">
        <f t="array" ref="O2250">IFERROR(INDEX(tblConsorcios[Parcela Mensal (R$)],MOD($J2250,ROWS(tblConsorcios[Produto]))+1),"")</f>
        <v>1336.09</v>
      </c>
      <c r="P2250" s="20" t="str" cm="1">
        <f t="array" ref="P2250">IFERROR(INDEX(tblClientes[Dividendo Mensal (R$)],INT($J2250/ROWS(tblConsorcios[Produto]))+1),"")</f>
        <v/>
      </c>
      <c r="Q2250" s="20" t="str">
        <f t="shared" si="106"/>
        <v/>
      </c>
      <c r="R2250">
        <f t="shared" si="107"/>
        <v>0</v>
      </c>
    </row>
    <row r="2251" spans="10:18" x14ac:dyDescent="0.2">
      <c r="J2251">
        <f t="shared" si="105"/>
        <v>2249</v>
      </c>
      <c r="K2251" t="str" cm="1">
        <f t="array" ref="K2251">IFERROR(INDEX(tblClientes[Cliente],INT($J2251/ROWS(tblConsorcios[Produto]))+1),"")</f>
        <v/>
      </c>
      <c r="L2251" t="str" cm="1">
        <f t="array" ref="L2251">IFERROR(INDEX(tblConsorcios[Produto],MOD($J2251,ROWS(tblConsorcios[Produto]))+1),"")</f>
        <v>Imóvel IE230 – 200m</v>
      </c>
      <c r="M2251" s="20" cm="1">
        <f t="array" ref="M2251">IFERROR(INDEX(tblConsorcios[Valor da Carta (R$)],MOD($J2251,ROWS(tblConsorcios[Produto]))+1),"")</f>
        <v>230000</v>
      </c>
      <c r="N2251" s="2" cm="1">
        <f t="array" ref="N2251">IFERROR(INDEX(tblConsorcios[Prazo (meses)],MOD($J2251,ROWS(tblConsorcios[Produto]))+1),"")</f>
        <v>200</v>
      </c>
      <c r="O2251" s="20" cm="1">
        <f t="array" ref="O2251">IFERROR(INDEX(tblConsorcios[Parcela Mensal (R$)],MOD($J2251,ROWS(tblConsorcios[Produto]))+1),"")</f>
        <v>1458.2</v>
      </c>
      <c r="P2251" s="20" t="str" cm="1">
        <f t="array" ref="P2251">IFERROR(INDEX(tblClientes[Dividendo Mensal (R$)],INT($J2251/ROWS(tblConsorcios[Produto]))+1),"")</f>
        <v/>
      </c>
      <c r="Q2251" s="20" t="str">
        <f t="shared" si="106"/>
        <v/>
      </c>
      <c r="R2251">
        <f t="shared" si="107"/>
        <v>0</v>
      </c>
    </row>
    <row r="2252" spans="10:18" x14ac:dyDescent="0.2">
      <c r="J2252">
        <f t="shared" si="105"/>
        <v>2250</v>
      </c>
      <c r="K2252" t="str" cm="1">
        <f t="array" ref="K2252">IFERROR(INDEX(tblClientes[Cliente],INT($J2252/ROWS(tblConsorcios[Produto]))+1),"")</f>
        <v/>
      </c>
      <c r="L2252" t="str" cm="1">
        <f t="array" ref="L2252">IFERROR(INDEX(tblConsorcios[Produto],MOD($J2252,ROWS(tblConsorcios[Produto]))+1),"")</f>
        <v>Imóvel IE220 – 240m</v>
      </c>
      <c r="M2252" s="20" cm="1">
        <f t="array" ref="M2252">IFERROR(INDEX(tblConsorcios[Valor da Carta (R$)],MOD($J2252,ROWS(tblConsorcios[Produto]))+1),"")</f>
        <v>220000</v>
      </c>
      <c r="N2252" s="2" cm="1">
        <f t="array" ref="N2252">IFERROR(INDEX(tblConsorcios[Prazo (meses)],MOD($J2252,ROWS(tblConsorcios[Produto]))+1),"")</f>
        <v>240</v>
      </c>
      <c r="O2252" s="20" cm="1">
        <f t="array" ref="O2252">IFERROR(INDEX(tblConsorcios[Parcela Mensal (R$)],MOD($J2252,ROWS(tblConsorcios[Produto]))+1),"")</f>
        <v>1180.67</v>
      </c>
      <c r="P2252" s="20" t="str" cm="1">
        <f t="array" ref="P2252">IFERROR(INDEX(tblClientes[Dividendo Mensal (R$)],INT($J2252/ROWS(tblConsorcios[Produto]))+1),"")</f>
        <v/>
      </c>
      <c r="Q2252" s="20" t="str">
        <f t="shared" si="106"/>
        <v/>
      </c>
      <c r="R2252">
        <f t="shared" si="107"/>
        <v>0</v>
      </c>
    </row>
    <row r="2253" spans="10:18" x14ac:dyDescent="0.2">
      <c r="J2253">
        <f t="shared" si="105"/>
        <v>2251</v>
      </c>
      <c r="K2253" t="str" cm="1">
        <f t="array" ref="K2253">IFERROR(INDEX(tblClientes[Cliente],INT($J2253/ROWS(tblConsorcios[Produto]))+1),"")</f>
        <v/>
      </c>
      <c r="L2253" t="str" cm="1">
        <f t="array" ref="L2253">IFERROR(INDEX(tblConsorcios[Produto],MOD($J2253,ROWS(tblConsorcios[Produto]))+1),"")</f>
        <v>Imóvel IE220 – 220m</v>
      </c>
      <c r="M2253" s="20" cm="1">
        <f t="array" ref="M2253">IFERROR(INDEX(tblConsorcios[Valor da Carta (R$)],MOD($J2253,ROWS(tblConsorcios[Produto]))+1),"")</f>
        <v>220000</v>
      </c>
      <c r="N2253" s="2" cm="1">
        <f t="array" ref="N2253">IFERROR(INDEX(tblConsorcios[Prazo (meses)],MOD($J2253,ROWS(tblConsorcios[Produto]))+1),"")</f>
        <v>220</v>
      </c>
      <c r="O2253" s="20" cm="1">
        <f t="array" ref="O2253">IFERROR(INDEX(tblConsorcios[Parcela Mensal (R$)],MOD($J2253,ROWS(tblConsorcios[Produto]))+1),"")</f>
        <v>1278</v>
      </c>
      <c r="P2253" s="20" t="str" cm="1">
        <f t="array" ref="P2253">IFERROR(INDEX(tblClientes[Dividendo Mensal (R$)],INT($J2253/ROWS(tblConsorcios[Produto]))+1),"")</f>
        <v/>
      </c>
      <c r="Q2253" s="20" t="str">
        <f t="shared" si="106"/>
        <v/>
      </c>
      <c r="R2253">
        <f t="shared" si="107"/>
        <v>0</v>
      </c>
    </row>
    <row r="2254" spans="10:18" x14ac:dyDescent="0.2">
      <c r="J2254">
        <f t="shared" si="105"/>
        <v>2252</v>
      </c>
      <c r="K2254" t="str" cm="1">
        <f t="array" ref="K2254">IFERROR(INDEX(tblClientes[Cliente],INT($J2254/ROWS(tblConsorcios[Produto]))+1),"")</f>
        <v/>
      </c>
      <c r="L2254" t="str" cm="1">
        <f t="array" ref="L2254">IFERROR(INDEX(tblConsorcios[Produto],MOD($J2254,ROWS(tblConsorcios[Produto]))+1),"")</f>
        <v>Imóvel IE220 – 200m</v>
      </c>
      <c r="M2254" s="20" cm="1">
        <f t="array" ref="M2254">IFERROR(INDEX(tblConsorcios[Valor da Carta (R$)],MOD($J2254,ROWS(tblConsorcios[Produto]))+1),"")</f>
        <v>220000</v>
      </c>
      <c r="N2254" s="2" cm="1">
        <f t="array" ref="N2254">IFERROR(INDEX(tblConsorcios[Prazo (meses)],MOD($J2254,ROWS(tblConsorcios[Produto]))+1),"")</f>
        <v>200</v>
      </c>
      <c r="O2254" s="20" cm="1">
        <f t="array" ref="O2254">IFERROR(INDEX(tblConsorcios[Parcela Mensal (R$)],MOD($J2254,ROWS(tblConsorcios[Produto]))+1),"")</f>
        <v>1394.8</v>
      </c>
      <c r="P2254" s="20" t="str" cm="1">
        <f t="array" ref="P2254">IFERROR(INDEX(tblClientes[Dividendo Mensal (R$)],INT($J2254/ROWS(tblConsorcios[Produto]))+1),"")</f>
        <v/>
      </c>
      <c r="Q2254" s="20" t="str">
        <f t="shared" si="106"/>
        <v/>
      </c>
      <c r="R2254">
        <f t="shared" si="107"/>
        <v>0</v>
      </c>
    </row>
    <row r="2255" spans="10:18" x14ac:dyDescent="0.2">
      <c r="J2255">
        <f t="shared" si="105"/>
        <v>2253</v>
      </c>
      <c r="K2255" t="str" cm="1">
        <f t="array" ref="K2255">IFERROR(INDEX(tblClientes[Cliente],INT($J2255/ROWS(tblConsorcios[Produto]))+1),"")</f>
        <v/>
      </c>
      <c r="L2255" t="str" cm="1">
        <f t="array" ref="L2255">IFERROR(INDEX(tblConsorcios[Produto],MOD($J2255,ROWS(tblConsorcios[Produto]))+1),"")</f>
        <v>Imóvel IE200 – 240m</v>
      </c>
      <c r="M2255" s="20" cm="1">
        <f t="array" ref="M2255">IFERROR(INDEX(tblConsorcios[Valor da Carta (R$)],MOD($J2255,ROWS(tblConsorcios[Produto]))+1),"")</f>
        <v>200000</v>
      </c>
      <c r="N2255" s="2" cm="1">
        <f t="array" ref="N2255">IFERROR(INDEX(tblConsorcios[Prazo (meses)],MOD($J2255,ROWS(tblConsorcios[Produto]))+1),"")</f>
        <v>240</v>
      </c>
      <c r="O2255" s="20" cm="1">
        <f t="array" ref="O2255">IFERROR(INDEX(tblConsorcios[Parcela Mensal (R$)],MOD($J2255,ROWS(tblConsorcios[Produto]))+1),"")</f>
        <v>1073.33</v>
      </c>
      <c r="P2255" s="20" t="str" cm="1">
        <f t="array" ref="P2255">IFERROR(INDEX(tblClientes[Dividendo Mensal (R$)],INT($J2255/ROWS(tblConsorcios[Produto]))+1),"")</f>
        <v/>
      </c>
      <c r="Q2255" s="20" t="str">
        <f t="shared" si="106"/>
        <v/>
      </c>
      <c r="R2255">
        <f t="shared" si="107"/>
        <v>0</v>
      </c>
    </row>
    <row r="2256" spans="10:18" x14ac:dyDescent="0.2">
      <c r="J2256">
        <f t="shared" si="105"/>
        <v>2254</v>
      </c>
      <c r="K2256" t="str" cm="1">
        <f t="array" ref="K2256">IFERROR(INDEX(tblClientes[Cliente],INT($J2256/ROWS(tblConsorcios[Produto]))+1),"")</f>
        <v/>
      </c>
      <c r="L2256" t="str" cm="1">
        <f t="array" ref="L2256">IFERROR(INDEX(tblConsorcios[Produto],MOD($J2256,ROWS(tblConsorcios[Produto]))+1),"")</f>
        <v>Imóvel IE200 – 220m</v>
      </c>
      <c r="M2256" s="20" cm="1">
        <f t="array" ref="M2256">IFERROR(INDEX(tblConsorcios[Valor da Carta (R$)],MOD($J2256,ROWS(tblConsorcios[Produto]))+1),"")</f>
        <v>200000</v>
      </c>
      <c r="N2256" s="2" cm="1">
        <f t="array" ref="N2256">IFERROR(INDEX(tblConsorcios[Prazo (meses)],MOD($J2256,ROWS(tblConsorcios[Produto]))+1),"")</f>
        <v>220</v>
      </c>
      <c r="O2256" s="20" cm="1">
        <f t="array" ref="O2256">IFERROR(INDEX(tblConsorcios[Parcela Mensal (R$)],MOD($J2256,ROWS(tblConsorcios[Produto]))+1),"")</f>
        <v>1161.82</v>
      </c>
      <c r="P2256" s="20" t="str" cm="1">
        <f t="array" ref="P2256">IFERROR(INDEX(tblClientes[Dividendo Mensal (R$)],INT($J2256/ROWS(tblConsorcios[Produto]))+1),"")</f>
        <v/>
      </c>
      <c r="Q2256" s="20" t="str">
        <f t="shared" si="106"/>
        <v/>
      </c>
      <c r="R2256">
        <f t="shared" si="107"/>
        <v>0</v>
      </c>
    </row>
    <row r="2257" spans="10:18" x14ac:dyDescent="0.2">
      <c r="J2257">
        <f t="shared" si="105"/>
        <v>2255</v>
      </c>
      <c r="K2257" t="str" cm="1">
        <f t="array" ref="K2257">IFERROR(INDEX(tblClientes[Cliente],INT($J2257/ROWS(tblConsorcios[Produto]))+1),"")</f>
        <v/>
      </c>
      <c r="L2257" t="str" cm="1">
        <f t="array" ref="L2257">IFERROR(INDEX(tblConsorcios[Produto],MOD($J2257,ROWS(tblConsorcios[Produto]))+1),"")</f>
        <v>Imóvel IE200 – 200m</v>
      </c>
      <c r="M2257" s="20" cm="1">
        <f t="array" ref="M2257">IFERROR(INDEX(tblConsorcios[Valor da Carta (R$)],MOD($J2257,ROWS(tblConsorcios[Produto]))+1),"")</f>
        <v>200000</v>
      </c>
      <c r="N2257" s="2" cm="1">
        <f t="array" ref="N2257">IFERROR(INDEX(tblConsorcios[Prazo (meses)],MOD($J2257,ROWS(tblConsorcios[Produto]))+1),"")</f>
        <v>200</v>
      </c>
      <c r="O2257" s="20" cm="1">
        <f t="array" ref="O2257">IFERROR(INDEX(tblConsorcios[Parcela Mensal (R$)],MOD($J2257,ROWS(tblConsorcios[Produto]))+1),"")</f>
        <v>1268</v>
      </c>
      <c r="P2257" s="20" t="str" cm="1">
        <f t="array" ref="P2257">IFERROR(INDEX(tblClientes[Dividendo Mensal (R$)],INT($J2257/ROWS(tblConsorcios[Produto]))+1),"")</f>
        <v/>
      </c>
      <c r="Q2257" s="20" t="str">
        <f t="shared" si="106"/>
        <v/>
      </c>
      <c r="R2257">
        <f t="shared" si="107"/>
        <v>0</v>
      </c>
    </row>
    <row r="2258" spans="10:18" x14ac:dyDescent="0.2">
      <c r="J2258">
        <f t="shared" si="105"/>
        <v>2256</v>
      </c>
      <c r="K2258" t="str" cm="1">
        <f t="array" ref="K2258">IFERROR(INDEX(tblClientes[Cliente],INT($J2258/ROWS(tblConsorcios[Produto]))+1),"")</f>
        <v/>
      </c>
      <c r="L2258" t="str" cm="1">
        <f t="array" ref="L2258">IFERROR(INDEX(tblConsorcios[Produto],MOD($J2258,ROWS(tblConsorcios[Produto]))+1),"")</f>
        <v>Imóvel IE150 – 240m</v>
      </c>
      <c r="M2258" s="20" cm="1">
        <f t="array" ref="M2258">IFERROR(INDEX(tblConsorcios[Valor da Carta (R$)],MOD($J2258,ROWS(tblConsorcios[Produto]))+1),"")</f>
        <v>150000</v>
      </c>
      <c r="N2258" s="2" cm="1">
        <f t="array" ref="N2258">IFERROR(INDEX(tblConsorcios[Prazo (meses)],MOD($J2258,ROWS(tblConsorcios[Produto]))+1),"")</f>
        <v>240</v>
      </c>
      <c r="O2258" s="20" cm="1">
        <f t="array" ref="O2258">IFERROR(INDEX(tblConsorcios[Parcela Mensal (R$)],MOD($J2258,ROWS(tblConsorcios[Produto]))+1),"")</f>
        <v>805</v>
      </c>
      <c r="P2258" s="20" t="str" cm="1">
        <f t="array" ref="P2258">IFERROR(INDEX(tblClientes[Dividendo Mensal (R$)],INT($J2258/ROWS(tblConsorcios[Produto]))+1),"")</f>
        <v/>
      </c>
      <c r="Q2258" s="20" t="str">
        <f t="shared" si="106"/>
        <v/>
      </c>
      <c r="R2258">
        <f t="shared" si="107"/>
        <v>0</v>
      </c>
    </row>
    <row r="2259" spans="10:18" x14ac:dyDescent="0.2">
      <c r="J2259">
        <f t="shared" si="105"/>
        <v>2257</v>
      </c>
      <c r="K2259" t="str" cm="1">
        <f t="array" ref="K2259">IFERROR(INDEX(tblClientes[Cliente],INT($J2259/ROWS(tblConsorcios[Produto]))+1),"")</f>
        <v/>
      </c>
      <c r="L2259" t="str" cm="1">
        <f t="array" ref="L2259">IFERROR(INDEX(tblConsorcios[Produto],MOD($J2259,ROWS(tblConsorcios[Produto]))+1),"")</f>
        <v>Imóvel IE150 – 220m</v>
      </c>
      <c r="M2259" s="20" cm="1">
        <f t="array" ref="M2259">IFERROR(INDEX(tblConsorcios[Valor da Carta (R$)],MOD($J2259,ROWS(tblConsorcios[Produto]))+1),"")</f>
        <v>150000</v>
      </c>
      <c r="N2259" s="2" cm="1">
        <f t="array" ref="N2259">IFERROR(INDEX(tblConsorcios[Prazo (meses)],MOD($J2259,ROWS(tblConsorcios[Produto]))+1),"")</f>
        <v>220</v>
      </c>
      <c r="O2259" s="20" cm="1">
        <f t="array" ref="O2259">IFERROR(INDEX(tblConsorcios[Parcela Mensal (R$)],MOD($J2259,ROWS(tblConsorcios[Produto]))+1),"")</f>
        <v>871.36</v>
      </c>
      <c r="P2259" s="20" t="str" cm="1">
        <f t="array" ref="P2259">IFERROR(INDEX(tblClientes[Dividendo Mensal (R$)],INT($J2259/ROWS(tblConsorcios[Produto]))+1),"")</f>
        <v/>
      </c>
      <c r="Q2259" s="20" t="str">
        <f t="shared" si="106"/>
        <v/>
      </c>
      <c r="R2259">
        <f t="shared" si="107"/>
        <v>0</v>
      </c>
    </row>
    <row r="2260" spans="10:18" x14ac:dyDescent="0.2">
      <c r="J2260">
        <f t="shared" si="105"/>
        <v>2258</v>
      </c>
      <c r="K2260" t="str" cm="1">
        <f t="array" ref="K2260">IFERROR(INDEX(tblClientes[Cliente],INT($J2260/ROWS(tblConsorcios[Produto]))+1),"")</f>
        <v/>
      </c>
      <c r="L2260" t="str" cm="1">
        <f t="array" ref="L2260">IFERROR(INDEX(tblConsorcios[Produto],MOD($J2260,ROWS(tblConsorcios[Produto]))+1),"")</f>
        <v>Imóvel IE150 – 200m</v>
      </c>
      <c r="M2260" s="20" cm="1">
        <f t="array" ref="M2260">IFERROR(INDEX(tblConsorcios[Valor da Carta (R$)],MOD($J2260,ROWS(tblConsorcios[Produto]))+1),"")</f>
        <v>150000</v>
      </c>
      <c r="N2260" s="2" cm="1">
        <f t="array" ref="N2260">IFERROR(INDEX(tblConsorcios[Prazo (meses)],MOD($J2260,ROWS(tblConsorcios[Produto]))+1),"")</f>
        <v>200</v>
      </c>
      <c r="O2260" s="20" cm="1">
        <f t="array" ref="O2260">IFERROR(INDEX(tblConsorcios[Parcela Mensal (R$)],MOD($J2260,ROWS(tblConsorcios[Produto]))+1),"")</f>
        <v>951</v>
      </c>
      <c r="P2260" s="20" t="str" cm="1">
        <f t="array" ref="P2260">IFERROR(INDEX(tblClientes[Dividendo Mensal (R$)],INT($J2260/ROWS(tblConsorcios[Produto]))+1),"")</f>
        <v/>
      </c>
      <c r="Q2260" s="20" t="str">
        <f t="shared" si="106"/>
        <v/>
      </c>
      <c r="R2260">
        <f t="shared" si="107"/>
        <v>0</v>
      </c>
    </row>
    <row r="2261" spans="10:18" x14ac:dyDescent="0.2">
      <c r="J2261">
        <f t="shared" si="105"/>
        <v>2259</v>
      </c>
      <c r="K2261" t="str" cm="1">
        <f t="array" ref="K2261">IFERROR(INDEX(tblClientes[Cliente],INT($J2261/ROWS(tblConsorcios[Produto]))+1),"")</f>
        <v/>
      </c>
      <c r="L2261" t="str" cm="1">
        <f t="array" ref="L2261">IFERROR(INDEX(tblConsorcios[Produto],MOD($J2261,ROWS(tblConsorcios[Produto]))+1),"")</f>
        <v>Imóvel IE140 – 240m</v>
      </c>
      <c r="M2261" s="20" cm="1">
        <f t="array" ref="M2261">IFERROR(INDEX(tblConsorcios[Valor da Carta (R$)],MOD($J2261,ROWS(tblConsorcios[Produto]))+1),"")</f>
        <v>140000</v>
      </c>
      <c r="N2261" s="2" cm="1">
        <f t="array" ref="N2261">IFERROR(INDEX(tblConsorcios[Prazo (meses)],MOD($J2261,ROWS(tblConsorcios[Produto]))+1),"")</f>
        <v>240</v>
      </c>
      <c r="O2261" s="20" cm="1">
        <f t="array" ref="O2261">IFERROR(INDEX(tblConsorcios[Parcela Mensal (R$)],MOD($J2261,ROWS(tblConsorcios[Produto]))+1),"")</f>
        <v>751.33</v>
      </c>
      <c r="P2261" s="20" t="str" cm="1">
        <f t="array" ref="P2261">IFERROR(INDEX(tblClientes[Dividendo Mensal (R$)],INT($J2261/ROWS(tblConsorcios[Produto]))+1),"")</f>
        <v/>
      </c>
      <c r="Q2261" s="20" t="str">
        <f t="shared" si="106"/>
        <v/>
      </c>
      <c r="R2261">
        <f t="shared" si="107"/>
        <v>0</v>
      </c>
    </row>
    <row r="2262" spans="10:18" x14ac:dyDescent="0.2">
      <c r="J2262">
        <f t="shared" si="105"/>
        <v>2260</v>
      </c>
      <c r="K2262" t="str" cm="1">
        <f t="array" ref="K2262">IFERROR(INDEX(tblClientes[Cliente],INT($J2262/ROWS(tblConsorcios[Produto]))+1),"")</f>
        <v/>
      </c>
      <c r="L2262" t="str" cm="1">
        <f t="array" ref="L2262">IFERROR(INDEX(tblConsorcios[Produto],MOD($J2262,ROWS(tblConsorcios[Produto]))+1),"")</f>
        <v>Imóvel IE140 – 220m</v>
      </c>
      <c r="M2262" s="20" cm="1">
        <f t="array" ref="M2262">IFERROR(INDEX(tblConsorcios[Valor da Carta (R$)],MOD($J2262,ROWS(tblConsorcios[Produto]))+1),"")</f>
        <v>140000</v>
      </c>
      <c r="N2262" s="2" cm="1">
        <f t="array" ref="N2262">IFERROR(INDEX(tblConsorcios[Prazo (meses)],MOD($J2262,ROWS(tblConsorcios[Produto]))+1),"")</f>
        <v>220</v>
      </c>
      <c r="O2262" s="20" cm="1">
        <f t="array" ref="O2262">IFERROR(INDEX(tblConsorcios[Parcela Mensal (R$)],MOD($J2262,ROWS(tblConsorcios[Produto]))+1),"")</f>
        <v>813.27</v>
      </c>
      <c r="P2262" s="20" t="str" cm="1">
        <f t="array" ref="P2262">IFERROR(INDEX(tblClientes[Dividendo Mensal (R$)],INT($J2262/ROWS(tblConsorcios[Produto]))+1),"")</f>
        <v/>
      </c>
      <c r="Q2262" s="20" t="str">
        <f t="shared" si="106"/>
        <v/>
      </c>
      <c r="R2262">
        <f t="shared" si="107"/>
        <v>0</v>
      </c>
    </row>
    <row r="2263" spans="10:18" x14ac:dyDescent="0.2">
      <c r="J2263">
        <f t="shared" si="105"/>
        <v>2261</v>
      </c>
      <c r="K2263" t="str" cm="1">
        <f t="array" ref="K2263">IFERROR(INDEX(tblClientes[Cliente],INT($J2263/ROWS(tblConsorcios[Produto]))+1),"")</f>
        <v/>
      </c>
      <c r="L2263" t="str" cm="1">
        <f t="array" ref="L2263">IFERROR(INDEX(tblConsorcios[Produto],MOD($J2263,ROWS(tblConsorcios[Produto]))+1),"")</f>
        <v>Imóvel IE140 – 200m</v>
      </c>
      <c r="M2263" s="20" cm="1">
        <f t="array" ref="M2263">IFERROR(INDEX(tblConsorcios[Valor da Carta (R$)],MOD($J2263,ROWS(tblConsorcios[Produto]))+1),"")</f>
        <v>140000</v>
      </c>
      <c r="N2263" s="2" cm="1">
        <f t="array" ref="N2263">IFERROR(INDEX(tblConsorcios[Prazo (meses)],MOD($J2263,ROWS(tblConsorcios[Produto]))+1),"")</f>
        <v>200</v>
      </c>
      <c r="O2263" s="20" cm="1">
        <f t="array" ref="O2263">IFERROR(INDEX(tblConsorcios[Parcela Mensal (R$)],MOD($J2263,ROWS(tblConsorcios[Produto]))+1),"")</f>
        <v>887.6</v>
      </c>
      <c r="P2263" s="20" t="str" cm="1">
        <f t="array" ref="P2263">IFERROR(INDEX(tblClientes[Dividendo Mensal (R$)],INT($J2263/ROWS(tblConsorcios[Produto]))+1),"")</f>
        <v/>
      </c>
      <c r="Q2263" s="20" t="str">
        <f t="shared" si="106"/>
        <v/>
      </c>
      <c r="R2263">
        <f t="shared" si="107"/>
        <v>0</v>
      </c>
    </row>
    <row r="2264" spans="10:18" x14ac:dyDescent="0.2">
      <c r="J2264">
        <f t="shared" si="105"/>
        <v>2262</v>
      </c>
      <c r="K2264" t="str" cm="1">
        <f t="array" ref="K2264">IFERROR(INDEX(tblClientes[Cliente],INT($J2264/ROWS(tblConsorcios[Produto]))+1),"")</f>
        <v/>
      </c>
      <c r="L2264" t="str" cm="1">
        <f t="array" ref="L2264">IFERROR(INDEX(tblConsorcios[Produto],MOD($J2264,ROWS(tblConsorcios[Produto]))+1),"")</f>
        <v>Imóvel IE130 – 240m</v>
      </c>
      <c r="M2264" s="20" cm="1">
        <f t="array" ref="M2264">IFERROR(INDEX(tblConsorcios[Valor da Carta (R$)],MOD($J2264,ROWS(tblConsorcios[Produto]))+1),"")</f>
        <v>130000</v>
      </c>
      <c r="N2264" s="2" cm="1">
        <f t="array" ref="N2264">IFERROR(INDEX(tblConsorcios[Prazo (meses)],MOD($J2264,ROWS(tblConsorcios[Produto]))+1),"")</f>
        <v>240</v>
      </c>
      <c r="O2264" s="20" cm="1">
        <f t="array" ref="O2264">IFERROR(INDEX(tblConsorcios[Parcela Mensal (R$)],MOD($J2264,ROWS(tblConsorcios[Produto]))+1),"")</f>
        <v>697.67</v>
      </c>
      <c r="P2264" s="20" t="str" cm="1">
        <f t="array" ref="P2264">IFERROR(INDEX(tblClientes[Dividendo Mensal (R$)],INT($J2264/ROWS(tblConsorcios[Produto]))+1),"")</f>
        <v/>
      </c>
      <c r="Q2264" s="20" t="str">
        <f t="shared" si="106"/>
        <v/>
      </c>
      <c r="R2264">
        <f t="shared" si="107"/>
        <v>0</v>
      </c>
    </row>
    <row r="2265" spans="10:18" x14ac:dyDescent="0.2">
      <c r="J2265">
        <f t="shared" si="105"/>
        <v>2263</v>
      </c>
      <c r="K2265" t="str" cm="1">
        <f t="array" ref="K2265">IFERROR(INDEX(tblClientes[Cliente],INT($J2265/ROWS(tblConsorcios[Produto]))+1),"")</f>
        <v/>
      </c>
      <c r="L2265" t="str" cm="1">
        <f t="array" ref="L2265">IFERROR(INDEX(tblConsorcios[Produto],MOD($J2265,ROWS(tblConsorcios[Produto]))+1),"")</f>
        <v>Imóvel IE130 – 220m</v>
      </c>
      <c r="M2265" s="20" cm="1">
        <f t="array" ref="M2265">IFERROR(INDEX(tblConsorcios[Valor da Carta (R$)],MOD($J2265,ROWS(tblConsorcios[Produto]))+1),"")</f>
        <v>130000</v>
      </c>
      <c r="N2265" s="2" cm="1">
        <f t="array" ref="N2265">IFERROR(INDEX(tblConsorcios[Prazo (meses)],MOD($J2265,ROWS(tblConsorcios[Produto]))+1),"")</f>
        <v>220</v>
      </c>
      <c r="O2265" s="20" cm="1">
        <f t="array" ref="O2265">IFERROR(INDEX(tblConsorcios[Parcela Mensal (R$)],MOD($J2265,ROWS(tblConsorcios[Produto]))+1),"")</f>
        <v>755.18</v>
      </c>
      <c r="P2265" s="20" t="str" cm="1">
        <f t="array" ref="P2265">IFERROR(INDEX(tblClientes[Dividendo Mensal (R$)],INT($J2265/ROWS(tblConsorcios[Produto]))+1),"")</f>
        <v/>
      </c>
      <c r="Q2265" s="20" t="str">
        <f t="shared" si="106"/>
        <v/>
      </c>
      <c r="R2265">
        <f t="shared" si="107"/>
        <v>0</v>
      </c>
    </row>
    <row r="2266" spans="10:18" x14ac:dyDescent="0.2">
      <c r="J2266">
        <f t="shared" si="105"/>
        <v>2264</v>
      </c>
      <c r="K2266" t="str" cm="1">
        <f t="array" ref="K2266">IFERROR(INDEX(tblClientes[Cliente],INT($J2266/ROWS(tblConsorcios[Produto]))+1),"")</f>
        <v/>
      </c>
      <c r="L2266" t="str" cm="1">
        <f t="array" ref="L2266">IFERROR(INDEX(tblConsorcios[Produto],MOD($J2266,ROWS(tblConsorcios[Produto]))+1),"")</f>
        <v>Imóvel IE130 – 200m</v>
      </c>
      <c r="M2266" s="20" cm="1">
        <f t="array" ref="M2266">IFERROR(INDEX(tblConsorcios[Valor da Carta (R$)],MOD($J2266,ROWS(tblConsorcios[Produto]))+1),"")</f>
        <v>130000</v>
      </c>
      <c r="N2266" s="2" cm="1">
        <f t="array" ref="N2266">IFERROR(INDEX(tblConsorcios[Prazo (meses)],MOD($J2266,ROWS(tblConsorcios[Produto]))+1),"")</f>
        <v>200</v>
      </c>
      <c r="O2266" s="20" cm="1">
        <f t="array" ref="O2266">IFERROR(INDEX(tblConsorcios[Parcela Mensal (R$)],MOD($J2266,ROWS(tblConsorcios[Produto]))+1),"")</f>
        <v>824.2</v>
      </c>
      <c r="P2266" s="20" t="str" cm="1">
        <f t="array" ref="P2266">IFERROR(INDEX(tblClientes[Dividendo Mensal (R$)],INT($J2266/ROWS(tblConsorcios[Produto]))+1),"")</f>
        <v/>
      </c>
      <c r="Q2266" s="20" t="str">
        <f t="shared" si="106"/>
        <v/>
      </c>
      <c r="R2266">
        <f t="shared" si="107"/>
        <v>0</v>
      </c>
    </row>
    <row r="2267" spans="10:18" x14ac:dyDescent="0.2">
      <c r="J2267">
        <f t="shared" si="105"/>
        <v>2265</v>
      </c>
      <c r="K2267" t="str" cm="1">
        <f t="array" ref="K2267">IFERROR(INDEX(tblClientes[Cliente],INT($J2267/ROWS(tblConsorcios[Produto]))+1),"")</f>
        <v/>
      </c>
      <c r="L2267" t="str" cm="1">
        <f t="array" ref="L2267">IFERROR(INDEX(tblConsorcios[Produto],MOD($J2267,ROWS(tblConsorcios[Produto]))+1),"")</f>
        <v>Imóvel IE120 – 240m</v>
      </c>
      <c r="M2267" s="20" cm="1">
        <f t="array" ref="M2267">IFERROR(INDEX(tblConsorcios[Valor da Carta (R$)],MOD($J2267,ROWS(tblConsorcios[Produto]))+1),"")</f>
        <v>120000</v>
      </c>
      <c r="N2267" s="2" cm="1">
        <f t="array" ref="N2267">IFERROR(INDEX(tblConsorcios[Prazo (meses)],MOD($J2267,ROWS(tblConsorcios[Produto]))+1),"")</f>
        <v>240</v>
      </c>
      <c r="O2267" s="20" cm="1">
        <f t="array" ref="O2267">IFERROR(INDEX(tblConsorcios[Parcela Mensal (R$)],MOD($J2267,ROWS(tblConsorcios[Produto]))+1),"")</f>
        <v>644</v>
      </c>
      <c r="P2267" s="20" t="str" cm="1">
        <f t="array" ref="P2267">IFERROR(INDEX(tblClientes[Dividendo Mensal (R$)],INT($J2267/ROWS(tblConsorcios[Produto]))+1),"")</f>
        <v/>
      </c>
      <c r="Q2267" s="20" t="str">
        <f t="shared" si="106"/>
        <v/>
      </c>
      <c r="R2267">
        <f t="shared" si="107"/>
        <v>0</v>
      </c>
    </row>
    <row r="2268" spans="10:18" x14ac:dyDescent="0.2">
      <c r="J2268">
        <f t="shared" si="105"/>
        <v>2266</v>
      </c>
      <c r="K2268" t="str" cm="1">
        <f t="array" ref="K2268">IFERROR(INDEX(tblClientes[Cliente],INT($J2268/ROWS(tblConsorcios[Produto]))+1),"")</f>
        <v/>
      </c>
      <c r="L2268" t="str" cm="1">
        <f t="array" ref="L2268">IFERROR(INDEX(tblConsorcios[Produto],MOD($J2268,ROWS(tblConsorcios[Produto]))+1),"")</f>
        <v>Imóvel IE120 – 220m</v>
      </c>
      <c r="M2268" s="20" cm="1">
        <f t="array" ref="M2268">IFERROR(INDEX(tblConsorcios[Valor da Carta (R$)],MOD($J2268,ROWS(tblConsorcios[Produto]))+1),"")</f>
        <v>120000</v>
      </c>
      <c r="N2268" s="2" cm="1">
        <f t="array" ref="N2268">IFERROR(INDEX(tblConsorcios[Prazo (meses)],MOD($J2268,ROWS(tblConsorcios[Produto]))+1),"")</f>
        <v>220</v>
      </c>
      <c r="O2268" s="20" cm="1">
        <f t="array" ref="O2268">IFERROR(INDEX(tblConsorcios[Parcela Mensal (R$)],MOD($J2268,ROWS(tblConsorcios[Produto]))+1),"")</f>
        <v>697.09</v>
      </c>
      <c r="P2268" s="20" t="str" cm="1">
        <f t="array" ref="P2268">IFERROR(INDEX(tblClientes[Dividendo Mensal (R$)],INT($J2268/ROWS(tblConsorcios[Produto]))+1),"")</f>
        <v/>
      </c>
      <c r="Q2268" s="20" t="str">
        <f t="shared" si="106"/>
        <v/>
      </c>
      <c r="R2268">
        <f t="shared" si="107"/>
        <v>0</v>
      </c>
    </row>
    <row r="2269" spans="10:18" x14ac:dyDescent="0.2">
      <c r="J2269">
        <f t="shared" si="105"/>
        <v>2267</v>
      </c>
      <c r="K2269" t="str" cm="1">
        <f t="array" ref="K2269">IFERROR(INDEX(tblClientes[Cliente],INT($J2269/ROWS(tblConsorcios[Produto]))+1),"")</f>
        <v/>
      </c>
      <c r="L2269" t="str" cm="1">
        <f t="array" ref="L2269">IFERROR(INDEX(tblConsorcios[Produto],MOD($J2269,ROWS(tblConsorcios[Produto]))+1),"")</f>
        <v>Imóvel IE120 – 200m</v>
      </c>
      <c r="M2269" s="20" cm="1">
        <f t="array" ref="M2269">IFERROR(INDEX(tblConsorcios[Valor da Carta (R$)],MOD($J2269,ROWS(tblConsorcios[Produto]))+1),"")</f>
        <v>120000</v>
      </c>
      <c r="N2269" s="2" cm="1">
        <f t="array" ref="N2269">IFERROR(INDEX(tblConsorcios[Prazo (meses)],MOD($J2269,ROWS(tblConsorcios[Produto]))+1),"")</f>
        <v>200</v>
      </c>
      <c r="O2269" s="20" cm="1">
        <f t="array" ref="O2269">IFERROR(INDEX(tblConsorcios[Parcela Mensal (R$)],MOD($J2269,ROWS(tblConsorcios[Produto]))+1),"")</f>
        <v>760.8</v>
      </c>
      <c r="P2269" s="20" t="str" cm="1">
        <f t="array" ref="P2269">IFERROR(INDEX(tblClientes[Dividendo Mensal (R$)],INT($J2269/ROWS(tblConsorcios[Produto]))+1),"")</f>
        <v/>
      </c>
      <c r="Q2269" s="20" t="str">
        <f t="shared" si="106"/>
        <v/>
      </c>
      <c r="R2269">
        <f t="shared" si="107"/>
        <v>0</v>
      </c>
    </row>
    <row r="2270" spans="10:18" x14ac:dyDescent="0.2">
      <c r="J2270">
        <f t="shared" si="105"/>
        <v>2268</v>
      </c>
      <c r="K2270" t="str" cm="1">
        <f t="array" ref="K2270">IFERROR(INDEX(tblClientes[Cliente],INT($J2270/ROWS(tblConsorcios[Produto]))+1),"")</f>
        <v/>
      </c>
      <c r="L2270" t="str" cm="1">
        <f t="array" ref="L2270">IFERROR(INDEX(tblConsorcios[Produto],MOD($J2270,ROWS(tblConsorcios[Produto]))+1),"")</f>
        <v>Imóvel IE600 – 240m</v>
      </c>
      <c r="M2270" s="20" cm="1">
        <f t="array" ref="M2270">IFERROR(INDEX(tblConsorcios[Valor da Carta (R$)],MOD($J2270,ROWS(tblConsorcios[Produto]))+1),"")</f>
        <v>600000</v>
      </c>
      <c r="N2270" s="2" cm="1">
        <f t="array" ref="N2270">IFERROR(INDEX(tblConsorcios[Prazo (meses)],MOD($J2270,ROWS(tblConsorcios[Produto]))+1),"")</f>
        <v>240</v>
      </c>
      <c r="O2270" s="20" cm="1">
        <f t="array" ref="O2270">IFERROR(INDEX(tblConsorcios[Parcela Mensal (R$)],MOD($J2270,ROWS(tblConsorcios[Produto]))+1),"")</f>
        <v>3220</v>
      </c>
      <c r="P2270" s="20" t="str" cm="1">
        <f t="array" ref="P2270">IFERROR(INDEX(tblClientes[Dividendo Mensal (R$)],INT($J2270/ROWS(tblConsorcios[Produto]))+1),"")</f>
        <v/>
      </c>
      <c r="Q2270" s="20" t="str">
        <f t="shared" si="106"/>
        <v/>
      </c>
      <c r="R2270">
        <f t="shared" si="107"/>
        <v>0</v>
      </c>
    </row>
    <row r="2271" spans="10:18" x14ac:dyDescent="0.2">
      <c r="J2271">
        <f t="shared" si="105"/>
        <v>2269</v>
      </c>
      <c r="K2271" t="str" cm="1">
        <f t="array" ref="K2271">IFERROR(INDEX(tblClientes[Cliente],INT($J2271/ROWS(tblConsorcios[Produto]))+1),"")</f>
        <v/>
      </c>
      <c r="L2271" t="str" cm="1">
        <f t="array" ref="L2271">IFERROR(INDEX(tblConsorcios[Produto],MOD($J2271,ROWS(tblConsorcios[Produto]))+1),"")</f>
        <v>Imóvel IE600 – 220m</v>
      </c>
      <c r="M2271" s="20" cm="1">
        <f t="array" ref="M2271">IFERROR(INDEX(tblConsorcios[Valor da Carta (R$)],MOD($J2271,ROWS(tblConsorcios[Produto]))+1),"")</f>
        <v>600000</v>
      </c>
      <c r="N2271" s="2" cm="1">
        <f t="array" ref="N2271">IFERROR(INDEX(tblConsorcios[Prazo (meses)],MOD($J2271,ROWS(tblConsorcios[Produto]))+1),"")</f>
        <v>220</v>
      </c>
      <c r="O2271" s="20" cm="1">
        <f t="array" ref="O2271">IFERROR(INDEX(tblConsorcios[Parcela Mensal (R$)],MOD($J2271,ROWS(tblConsorcios[Produto]))+1),"")</f>
        <v>3485.45</v>
      </c>
      <c r="P2271" s="20" t="str" cm="1">
        <f t="array" ref="P2271">IFERROR(INDEX(tblClientes[Dividendo Mensal (R$)],INT($J2271/ROWS(tblConsorcios[Produto]))+1),"")</f>
        <v/>
      </c>
      <c r="Q2271" s="20" t="str">
        <f t="shared" si="106"/>
        <v/>
      </c>
      <c r="R2271">
        <f t="shared" si="107"/>
        <v>0</v>
      </c>
    </row>
    <row r="2272" spans="10:18" x14ac:dyDescent="0.2">
      <c r="J2272">
        <f t="shared" si="105"/>
        <v>2270</v>
      </c>
      <c r="K2272" t="str" cm="1">
        <f t="array" ref="K2272">IFERROR(INDEX(tblClientes[Cliente],INT($J2272/ROWS(tblConsorcios[Produto]))+1),"")</f>
        <v/>
      </c>
      <c r="L2272" t="str" cm="1">
        <f t="array" ref="L2272">IFERROR(INDEX(tblConsorcios[Produto],MOD($J2272,ROWS(tblConsorcios[Produto]))+1),"")</f>
        <v>Imóvel IE600 – 200m</v>
      </c>
      <c r="M2272" s="20" cm="1">
        <f t="array" ref="M2272">IFERROR(INDEX(tblConsorcios[Valor da Carta (R$)],MOD($J2272,ROWS(tblConsorcios[Produto]))+1),"")</f>
        <v>600000</v>
      </c>
      <c r="N2272" s="2" cm="1">
        <f t="array" ref="N2272">IFERROR(INDEX(tblConsorcios[Prazo (meses)],MOD($J2272,ROWS(tblConsorcios[Produto]))+1),"")</f>
        <v>200</v>
      </c>
      <c r="O2272" s="20" cm="1">
        <f t="array" ref="O2272">IFERROR(INDEX(tblConsorcios[Parcela Mensal (R$)],MOD($J2272,ROWS(tblConsorcios[Produto]))+1),"")</f>
        <v>3804</v>
      </c>
      <c r="P2272" s="20" t="str" cm="1">
        <f t="array" ref="P2272">IFERROR(INDEX(tblClientes[Dividendo Mensal (R$)],INT($J2272/ROWS(tblConsorcios[Produto]))+1),"")</f>
        <v/>
      </c>
      <c r="Q2272" s="20" t="str">
        <f t="shared" si="106"/>
        <v/>
      </c>
      <c r="R2272">
        <f t="shared" si="107"/>
        <v>0</v>
      </c>
    </row>
    <row r="2273" spans="10:18" x14ac:dyDescent="0.2">
      <c r="J2273">
        <f t="shared" si="105"/>
        <v>2271</v>
      </c>
      <c r="K2273" t="str" cm="1">
        <f t="array" ref="K2273">IFERROR(INDEX(tblClientes[Cliente],INT($J2273/ROWS(tblConsorcios[Produto]))+1),"")</f>
        <v/>
      </c>
      <c r="L2273" t="str" cm="1">
        <f t="array" ref="L2273">IFERROR(INDEX(tblConsorcios[Produto],MOD($J2273,ROWS(tblConsorcios[Produto]))+1),"")</f>
        <v>Imóvel IE580 – 240m</v>
      </c>
      <c r="M2273" s="20" cm="1">
        <f t="array" ref="M2273">IFERROR(INDEX(tblConsorcios[Valor da Carta (R$)],MOD($J2273,ROWS(tblConsorcios[Produto]))+1),"")</f>
        <v>580000</v>
      </c>
      <c r="N2273" s="2" cm="1">
        <f t="array" ref="N2273">IFERROR(INDEX(tblConsorcios[Prazo (meses)],MOD($J2273,ROWS(tblConsorcios[Produto]))+1),"")</f>
        <v>240</v>
      </c>
      <c r="O2273" s="20" cm="1">
        <f t="array" ref="O2273">IFERROR(INDEX(tblConsorcios[Parcela Mensal (R$)],MOD($J2273,ROWS(tblConsorcios[Produto]))+1),"")</f>
        <v>3112.67</v>
      </c>
      <c r="P2273" s="20" t="str" cm="1">
        <f t="array" ref="P2273">IFERROR(INDEX(tblClientes[Dividendo Mensal (R$)],INT($J2273/ROWS(tblConsorcios[Produto]))+1),"")</f>
        <v/>
      </c>
      <c r="Q2273" s="20" t="str">
        <f t="shared" si="106"/>
        <v/>
      </c>
      <c r="R2273">
        <f t="shared" si="107"/>
        <v>0</v>
      </c>
    </row>
    <row r="2274" spans="10:18" x14ac:dyDescent="0.2">
      <c r="J2274">
        <f t="shared" si="105"/>
        <v>2272</v>
      </c>
      <c r="K2274" t="str" cm="1">
        <f t="array" ref="K2274">IFERROR(INDEX(tblClientes[Cliente],INT($J2274/ROWS(tblConsorcios[Produto]))+1),"")</f>
        <v/>
      </c>
      <c r="L2274" t="str" cm="1">
        <f t="array" ref="L2274">IFERROR(INDEX(tblConsorcios[Produto],MOD($J2274,ROWS(tblConsorcios[Produto]))+1),"")</f>
        <v>Imóvel IE580 – 220m</v>
      </c>
      <c r="M2274" s="20" cm="1">
        <f t="array" ref="M2274">IFERROR(INDEX(tblConsorcios[Valor da Carta (R$)],MOD($J2274,ROWS(tblConsorcios[Produto]))+1),"")</f>
        <v>580000</v>
      </c>
      <c r="N2274" s="2" cm="1">
        <f t="array" ref="N2274">IFERROR(INDEX(tblConsorcios[Prazo (meses)],MOD($J2274,ROWS(tblConsorcios[Produto]))+1),"")</f>
        <v>220</v>
      </c>
      <c r="O2274" s="20" cm="1">
        <f t="array" ref="O2274">IFERROR(INDEX(tblConsorcios[Parcela Mensal (R$)],MOD($J2274,ROWS(tblConsorcios[Produto]))+1),"")</f>
        <v>3369.27</v>
      </c>
      <c r="P2274" s="20" t="str" cm="1">
        <f t="array" ref="P2274">IFERROR(INDEX(tblClientes[Dividendo Mensal (R$)],INT($J2274/ROWS(tblConsorcios[Produto]))+1),"")</f>
        <v/>
      </c>
      <c r="Q2274" s="20" t="str">
        <f t="shared" si="106"/>
        <v/>
      </c>
      <c r="R2274">
        <f t="shared" si="107"/>
        <v>0</v>
      </c>
    </row>
    <row r="2275" spans="10:18" x14ac:dyDescent="0.2">
      <c r="J2275">
        <f t="shared" si="105"/>
        <v>2273</v>
      </c>
      <c r="K2275" t="str" cm="1">
        <f t="array" ref="K2275">IFERROR(INDEX(tblClientes[Cliente],INT($J2275/ROWS(tblConsorcios[Produto]))+1),"")</f>
        <v/>
      </c>
      <c r="L2275" t="str" cm="1">
        <f t="array" ref="L2275">IFERROR(INDEX(tblConsorcios[Produto],MOD($J2275,ROWS(tblConsorcios[Produto]))+1),"")</f>
        <v>Imóvel IE580 – 200m</v>
      </c>
      <c r="M2275" s="20" cm="1">
        <f t="array" ref="M2275">IFERROR(INDEX(tblConsorcios[Valor da Carta (R$)],MOD($J2275,ROWS(tblConsorcios[Produto]))+1),"")</f>
        <v>580000</v>
      </c>
      <c r="N2275" s="2" cm="1">
        <f t="array" ref="N2275">IFERROR(INDEX(tblConsorcios[Prazo (meses)],MOD($J2275,ROWS(tblConsorcios[Produto]))+1),"")</f>
        <v>200</v>
      </c>
      <c r="O2275" s="20" cm="1">
        <f t="array" ref="O2275">IFERROR(INDEX(tblConsorcios[Parcela Mensal (R$)],MOD($J2275,ROWS(tblConsorcios[Produto]))+1),"")</f>
        <v>3677.2</v>
      </c>
      <c r="P2275" s="20" t="str" cm="1">
        <f t="array" ref="P2275">IFERROR(INDEX(tblClientes[Dividendo Mensal (R$)],INT($J2275/ROWS(tblConsorcios[Produto]))+1),"")</f>
        <v/>
      </c>
      <c r="Q2275" s="20" t="str">
        <f t="shared" si="106"/>
        <v/>
      </c>
      <c r="R2275">
        <f t="shared" si="107"/>
        <v>0</v>
      </c>
    </row>
    <row r="2276" spans="10:18" x14ac:dyDescent="0.2">
      <c r="J2276">
        <f t="shared" si="105"/>
        <v>2274</v>
      </c>
      <c r="K2276" t="str" cm="1">
        <f t="array" ref="K2276">IFERROR(INDEX(tblClientes[Cliente],INT($J2276/ROWS(tblConsorcios[Produto]))+1),"")</f>
        <v/>
      </c>
      <c r="L2276" t="str" cm="1">
        <f t="array" ref="L2276">IFERROR(INDEX(tblConsorcios[Produto],MOD($J2276,ROWS(tblConsorcios[Produto]))+1),"")</f>
        <v>Imóvel IE550 – 240m</v>
      </c>
      <c r="M2276" s="20" cm="1">
        <f t="array" ref="M2276">IFERROR(INDEX(tblConsorcios[Valor da Carta (R$)],MOD($J2276,ROWS(tblConsorcios[Produto]))+1),"")</f>
        <v>550000</v>
      </c>
      <c r="N2276" s="2" cm="1">
        <f t="array" ref="N2276">IFERROR(INDEX(tblConsorcios[Prazo (meses)],MOD($J2276,ROWS(tblConsorcios[Produto]))+1),"")</f>
        <v>240</v>
      </c>
      <c r="O2276" s="20" cm="1">
        <f t="array" ref="O2276">IFERROR(INDEX(tblConsorcios[Parcela Mensal (R$)],MOD($J2276,ROWS(tblConsorcios[Produto]))+1),"")</f>
        <v>2951.67</v>
      </c>
      <c r="P2276" s="20" t="str" cm="1">
        <f t="array" ref="P2276">IFERROR(INDEX(tblClientes[Dividendo Mensal (R$)],INT($J2276/ROWS(tblConsorcios[Produto]))+1),"")</f>
        <v/>
      </c>
      <c r="Q2276" s="20" t="str">
        <f t="shared" si="106"/>
        <v/>
      </c>
      <c r="R2276">
        <f t="shared" si="107"/>
        <v>0</v>
      </c>
    </row>
    <row r="2277" spans="10:18" x14ac:dyDescent="0.2">
      <c r="J2277">
        <f t="shared" si="105"/>
        <v>2275</v>
      </c>
      <c r="K2277" t="str" cm="1">
        <f t="array" ref="K2277">IFERROR(INDEX(tblClientes[Cliente],INT($J2277/ROWS(tblConsorcios[Produto]))+1),"")</f>
        <v/>
      </c>
      <c r="L2277" t="str" cm="1">
        <f t="array" ref="L2277">IFERROR(INDEX(tblConsorcios[Produto],MOD($J2277,ROWS(tblConsorcios[Produto]))+1),"")</f>
        <v>Imóvel IE550 – 220m</v>
      </c>
      <c r="M2277" s="20" cm="1">
        <f t="array" ref="M2277">IFERROR(INDEX(tblConsorcios[Valor da Carta (R$)],MOD($J2277,ROWS(tblConsorcios[Produto]))+1),"")</f>
        <v>550000</v>
      </c>
      <c r="N2277" s="2" cm="1">
        <f t="array" ref="N2277">IFERROR(INDEX(tblConsorcios[Prazo (meses)],MOD($J2277,ROWS(tblConsorcios[Produto]))+1),"")</f>
        <v>220</v>
      </c>
      <c r="O2277" s="20" cm="1">
        <f t="array" ref="O2277">IFERROR(INDEX(tblConsorcios[Parcela Mensal (R$)],MOD($J2277,ROWS(tblConsorcios[Produto]))+1),"")</f>
        <v>3195</v>
      </c>
      <c r="P2277" s="20" t="str" cm="1">
        <f t="array" ref="P2277">IFERROR(INDEX(tblClientes[Dividendo Mensal (R$)],INT($J2277/ROWS(tblConsorcios[Produto]))+1),"")</f>
        <v/>
      </c>
      <c r="Q2277" s="20" t="str">
        <f t="shared" si="106"/>
        <v/>
      </c>
      <c r="R2277">
        <f t="shared" si="107"/>
        <v>0</v>
      </c>
    </row>
    <row r="2278" spans="10:18" x14ac:dyDescent="0.2">
      <c r="J2278">
        <f t="shared" si="105"/>
        <v>2276</v>
      </c>
      <c r="K2278" t="str" cm="1">
        <f t="array" ref="K2278">IFERROR(INDEX(tblClientes[Cliente],INT($J2278/ROWS(tblConsorcios[Produto]))+1),"")</f>
        <v/>
      </c>
      <c r="L2278" t="str" cm="1">
        <f t="array" ref="L2278">IFERROR(INDEX(tblConsorcios[Produto],MOD($J2278,ROWS(tblConsorcios[Produto]))+1),"")</f>
        <v>Imóvel IE550 – 200m</v>
      </c>
      <c r="M2278" s="20" cm="1">
        <f t="array" ref="M2278">IFERROR(INDEX(tblConsorcios[Valor da Carta (R$)],MOD($J2278,ROWS(tblConsorcios[Produto]))+1),"")</f>
        <v>550000</v>
      </c>
      <c r="N2278" s="2" cm="1">
        <f t="array" ref="N2278">IFERROR(INDEX(tblConsorcios[Prazo (meses)],MOD($J2278,ROWS(tblConsorcios[Produto]))+1),"")</f>
        <v>200</v>
      </c>
      <c r="O2278" s="20" cm="1">
        <f t="array" ref="O2278">IFERROR(INDEX(tblConsorcios[Parcela Mensal (R$)],MOD($J2278,ROWS(tblConsorcios[Produto]))+1),"")</f>
        <v>3487</v>
      </c>
      <c r="P2278" s="20" t="str" cm="1">
        <f t="array" ref="P2278">IFERROR(INDEX(tblClientes[Dividendo Mensal (R$)],INT($J2278/ROWS(tblConsorcios[Produto]))+1),"")</f>
        <v/>
      </c>
      <c r="Q2278" s="20" t="str">
        <f t="shared" si="106"/>
        <v/>
      </c>
      <c r="R2278">
        <f t="shared" si="107"/>
        <v>0</v>
      </c>
    </row>
    <row r="2279" spans="10:18" x14ac:dyDescent="0.2">
      <c r="J2279">
        <f t="shared" si="105"/>
        <v>2277</v>
      </c>
      <c r="K2279" t="str" cm="1">
        <f t="array" ref="K2279">IFERROR(INDEX(tblClientes[Cliente],INT($J2279/ROWS(tblConsorcios[Produto]))+1),"")</f>
        <v/>
      </c>
      <c r="L2279" t="str" cm="1">
        <f t="array" ref="L2279">IFERROR(INDEX(tblConsorcios[Produto],MOD($J2279,ROWS(tblConsorcios[Produto]))+1),"")</f>
        <v>Imóvel IE530 – 240m</v>
      </c>
      <c r="M2279" s="20" cm="1">
        <f t="array" ref="M2279">IFERROR(INDEX(tblConsorcios[Valor da Carta (R$)],MOD($J2279,ROWS(tblConsorcios[Produto]))+1),"")</f>
        <v>530000</v>
      </c>
      <c r="N2279" s="2" cm="1">
        <f t="array" ref="N2279">IFERROR(INDEX(tblConsorcios[Prazo (meses)],MOD($J2279,ROWS(tblConsorcios[Produto]))+1),"")</f>
        <v>240</v>
      </c>
      <c r="O2279" s="20" cm="1">
        <f t="array" ref="O2279">IFERROR(INDEX(tblConsorcios[Parcela Mensal (R$)],MOD($J2279,ROWS(tblConsorcios[Produto]))+1),"")</f>
        <v>2844.33</v>
      </c>
      <c r="P2279" s="20" t="str" cm="1">
        <f t="array" ref="P2279">IFERROR(INDEX(tblClientes[Dividendo Mensal (R$)],INT($J2279/ROWS(tblConsorcios[Produto]))+1),"")</f>
        <v/>
      </c>
      <c r="Q2279" s="20" t="str">
        <f t="shared" si="106"/>
        <v/>
      </c>
      <c r="R2279">
        <f t="shared" si="107"/>
        <v>0</v>
      </c>
    </row>
    <row r="2280" spans="10:18" x14ac:dyDescent="0.2">
      <c r="J2280">
        <f t="shared" si="105"/>
        <v>2278</v>
      </c>
      <c r="K2280" t="str" cm="1">
        <f t="array" ref="K2280">IFERROR(INDEX(tblClientes[Cliente],INT($J2280/ROWS(tblConsorcios[Produto]))+1),"")</f>
        <v/>
      </c>
      <c r="L2280" t="str" cm="1">
        <f t="array" ref="L2280">IFERROR(INDEX(tblConsorcios[Produto],MOD($J2280,ROWS(tblConsorcios[Produto]))+1),"")</f>
        <v>Imóvel IE530 – 220m</v>
      </c>
      <c r="M2280" s="20" cm="1">
        <f t="array" ref="M2280">IFERROR(INDEX(tblConsorcios[Valor da Carta (R$)],MOD($J2280,ROWS(tblConsorcios[Produto]))+1),"")</f>
        <v>530000</v>
      </c>
      <c r="N2280" s="2" cm="1">
        <f t="array" ref="N2280">IFERROR(INDEX(tblConsorcios[Prazo (meses)],MOD($J2280,ROWS(tblConsorcios[Produto]))+1),"")</f>
        <v>220</v>
      </c>
      <c r="O2280" s="20" cm="1">
        <f t="array" ref="O2280">IFERROR(INDEX(tblConsorcios[Parcela Mensal (R$)],MOD($J2280,ROWS(tblConsorcios[Produto]))+1),"")</f>
        <v>3078.82</v>
      </c>
      <c r="P2280" s="20" t="str" cm="1">
        <f t="array" ref="P2280">IFERROR(INDEX(tblClientes[Dividendo Mensal (R$)],INT($J2280/ROWS(tblConsorcios[Produto]))+1),"")</f>
        <v/>
      </c>
      <c r="Q2280" s="20" t="str">
        <f t="shared" si="106"/>
        <v/>
      </c>
      <c r="R2280">
        <f t="shared" si="107"/>
        <v>0</v>
      </c>
    </row>
    <row r="2281" spans="10:18" x14ac:dyDescent="0.2">
      <c r="J2281">
        <f t="shared" si="105"/>
        <v>2279</v>
      </c>
      <c r="K2281" t="str" cm="1">
        <f t="array" ref="K2281">IFERROR(INDEX(tblClientes[Cliente],INT($J2281/ROWS(tblConsorcios[Produto]))+1),"")</f>
        <v/>
      </c>
      <c r="L2281" t="str" cm="1">
        <f t="array" ref="L2281">IFERROR(INDEX(tblConsorcios[Produto],MOD($J2281,ROWS(tblConsorcios[Produto]))+1),"")</f>
        <v>Imóvel IE530 – 200m</v>
      </c>
      <c r="M2281" s="20" cm="1">
        <f t="array" ref="M2281">IFERROR(INDEX(tblConsorcios[Valor da Carta (R$)],MOD($J2281,ROWS(tblConsorcios[Produto]))+1),"")</f>
        <v>530000</v>
      </c>
      <c r="N2281" s="2" cm="1">
        <f t="array" ref="N2281">IFERROR(INDEX(tblConsorcios[Prazo (meses)],MOD($J2281,ROWS(tblConsorcios[Produto]))+1),"")</f>
        <v>200</v>
      </c>
      <c r="O2281" s="20" cm="1">
        <f t="array" ref="O2281">IFERROR(INDEX(tblConsorcios[Parcela Mensal (R$)],MOD($J2281,ROWS(tblConsorcios[Produto]))+1),"")</f>
        <v>3360.2</v>
      </c>
      <c r="P2281" s="20" t="str" cm="1">
        <f t="array" ref="P2281">IFERROR(INDEX(tblClientes[Dividendo Mensal (R$)],INT($J2281/ROWS(tblConsorcios[Produto]))+1),"")</f>
        <v/>
      </c>
      <c r="Q2281" s="20" t="str">
        <f t="shared" si="106"/>
        <v/>
      </c>
      <c r="R2281">
        <f t="shared" si="107"/>
        <v>0</v>
      </c>
    </row>
    <row r="2282" spans="10:18" x14ac:dyDescent="0.2">
      <c r="J2282">
        <f t="shared" si="105"/>
        <v>2280</v>
      </c>
      <c r="K2282" t="str" cm="1">
        <f t="array" ref="K2282">IFERROR(INDEX(tblClientes[Cliente],INT($J2282/ROWS(tblConsorcios[Produto]))+1),"")</f>
        <v/>
      </c>
      <c r="L2282" t="str" cm="1">
        <f t="array" ref="L2282">IFERROR(INDEX(tblConsorcios[Produto],MOD($J2282,ROWS(tblConsorcios[Produto]))+1),"")</f>
        <v>Imóvel IE500 – 240m</v>
      </c>
      <c r="M2282" s="20" cm="1">
        <f t="array" ref="M2282">IFERROR(INDEX(tblConsorcios[Valor da Carta (R$)],MOD($J2282,ROWS(tblConsorcios[Produto]))+1),"")</f>
        <v>500000</v>
      </c>
      <c r="N2282" s="2" cm="1">
        <f t="array" ref="N2282">IFERROR(INDEX(tblConsorcios[Prazo (meses)],MOD($J2282,ROWS(tblConsorcios[Produto]))+1),"")</f>
        <v>240</v>
      </c>
      <c r="O2282" s="20" cm="1">
        <f t="array" ref="O2282">IFERROR(INDEX(tblConsorcios[Parcela Mensal (R$)],MOD($J2282,ROWS(tblConsorcios[Produto]))+1),"")</f>
        <v>2683.33</v>
      </c>
      <c r="P2282" s="20" t="str" cm="1">
        <f t="array" ref="P2282">IFERROR(INDEX(tblClientes[Dividendo Mensal (R$)],INT($J2282/ROWS(tblConsorcios[Produto]))+1),"")</f>
        <v/>
      </c>
      <c r="Q2282" s="20" t="str">
        <f t="shared" si="106"/>
        <v/>
      </c>
      <c r="R2282">
        <f t="shared" si="107"/>
        <v>0</v>
      </c>
    </row>
    <row r="2283" spans="10:18" x14ac:dyDescent="0.2">
      <c r="J2283">
        <f t="shared" si="105"/>
        <v>2281</v>
      </c>
      <c r="K2283" t="str" cm="1">
        <f t="array" ref="K2283">IFERROR(INDEX(tblClientes[Cliente],INT($J2283/ROWS(tblConsorcios[Produto]))+1),"")</f>
        <v/>
      </c>
      <c r="L2283" t="str" cm="1">
        <f t="array" ref="L2283">IFERROR(INDEX(tblConsorcios[Produto],MOD($J2283,ROWS(tblConsorcios[Produto]))+1),"")</f>
        <v>Imóvel IE500 – 220m</v>
      </c>
      <c r="M2283" s="20" cm="1">
        <f t="array" ref="M2283">IFERROR(INDEX(tblConsorcios[Valor da Carta (R$)],MOD($J2283,ROWS(tblConsorcios[Produto]))+1),"")</f>
        <v>500000</v>
      </c>
      <c r="N2283" s="2" cm="1">
        <f t="array" ref="N2283">IFERROR(INDEX(tblConsorcios[Prazo (meses)],MOD($J2283,ROWS(tblConsorcios[Produto]))+1),"")</f>
        <v>220</v>
      </c>
      <c r="O2283" s="20" cm="1">
        <f t="array" ref="O2283">IFERROR(INDEX(tblConsorcios[Parcela Mensal (R$)],MOD($J2283,ROWS(tblConsorcios[Produto]))+1),"")</f>
        <v>2904.55</v>
      </c>
      <c r="P2283" s="20" t="str" cm="1">
        <f t="array" ref="P2283">IFERROR(INDEX(tblClientes[Dividendo Mensal (R$)],INT($J2283/ROWS(tblConsorcios[Produto]))+1),"")</f>
        <v/>
      </c>
      <c r="Q2283" s="20" t="str">
        <f t="shared" si="106"/>
        <v/>
      </c>
      <c r="R2283">
        <f t="shared" si="107"/>
        <v>0</v>
      </c>
    </row>
    <row r="2284" spans="10:18" x14ac:dyDescent="0.2">
      <c r="J2284">
        <f t="shared" si="105"/>
        <v>2282</v>
      </c>
      <c r="K2284" t="str" cm="1">
        <f t="array" ref="K2284">IFERROR(INDEX(tblClientes[Cliente],INT($J2284/ROWS(tblConsorcios[Produto]))+1),"")</f>
        <v/>
      </c>
      <c r="L2284" t="str" cm="1">
        <f t="array" ref="L2284">IFERROR(INDEX(tblConsorcios[Produto],MOD($J2284,ROWS(tblConsorcios[Produto]))+1),"")</f>
        <v>Imóvel IE500 – 200m</v>
      </c>
      <c r="M2284" s="20" cm="1">
        <f t="array" ref="M2284">IFERROR(INDEX(tblConsorcios[Valor da Carta (R$)],MOD($J2284,ROWS(tblConsorcios[Produto]))+1),"")</f>
        <v>500000</v>
      </c>
      <c r="N2284" s="2" cm="1">
        <f t="array" ref="N2284">IFERROR(INDEX(tblConsorcios[Prazo (meses)],MOD($J2284,ROWS(tblConsorcios[Produto]))+1),"")</f>
        <v>200</v>
      </c>
      <c r="O2284" s="20" cm="1">
        <f t="array" ref="O2284">IFERROR(INDEX(tblConsorcios[Parcela Mensal (R$)],MOD($J2284,ROWS(tblConsorcios[Produto]))+1),"")</f>
        <v>3170</v>
      </c>
      <c r="P2284" s="20" t="str" cm="1">
        <f t="array" ref="P2284">IFERROR(INDEX(tblClientes[Dividendo Mensal (R$)],INT($J2284/ROWS(tblConsorcios[Produto]))+1),"")</f>
        <v/>
      </c>
      <c r="Q2284" s="20" t="str">
        <f t="shared" si="106"/>
        <v/>
      </c>
      <c r="R2284">
        <f t="shared" si="107"/>
        <v>0</v>
      </c>
    </row>
    <row r="2285" spans="10:18" x14ac:dyDescent="0.2">
      <c r="J2285">
        <f t="shared" si="105"/>
        <v>2283</v>
      </c>
      <c r="K2285" t="str" cm="1">
        <f t="array" ref="K2285">IFERROR(INDEX(tblClientes[Cliente],INT($J2285/ROWS(tblConsorcios[Produto]))+1),"")</f>
        <v/>
      </c>
      <c r="L2285" t="str" cm="1">
        <f t="array" ref="L2285">IFERROR(INDEX(tblConsorcios[Produto],MOD($J2285,ROWS(tblConsorcios[Produto]))+1),"")</f>
        <v>Imóvel IE480 – 240m</v>
      </c>
      <c r="M2285" s="20" cm="1">
        <f t="array" ref="M2285">IFERROR(INDEX(tblConsorcios[Valor da Carta (R$)],MOD($J2285,ROWS(tblConsorcios[Produto]))+1),"")</f>
        <v>480000</v>
      </c>
      <c r="N2285" s="2" cm="1">
        <f t="array" ref="N2285">IFERROR(INDEX(tblConsorcios[Prazo (meses)],MOD($J2285,ROWS(tblConsorcios[Produto]))+1),"")</f>
        <v>240</v>
      </c>
      <c r="O2285" s="20" cm="1">
        <f t="array" ref="O2285">IFERROR(INDEX(tblConsorcios[Parcela Mensal (R$)],MOD($J2285,ROWS(tblConsorcios[Produto]))+1),"")</f>
        <v>2576</v>
      </c>
      <c r="P2285" s="20" t="str" cm="1">
        <f t="array" ref="P2285">IFERROR(INDEX(tblClientes[Dividendo Mensal (R$)],INT($J2285/ROWS(tblConsorcios[Produto]))+1),"")</f>
        <v/>
      </c>
      <c r="Q2285" s="20" t="str">
        <f t="shared" si="106"/>
        <v/>
      </c>
      <c r="R2285">
        <f t="shared" si="107"/>
        <v>0</v>
      </c>
    </row>
    <row r="2286" spans="10:18" x14ac:dyDescent="0.2">
      <c r="J2286">
        <f t="shared" si="105"/>
        <v>2284</v>
      </c>
      <c r="K2286" t="str" cm="1">
        <f t="array" ref="K2286">IFERROR(INDEX(tblClientes[Cliente],INT($J2286/ROWS(tblConsorcios[Produto]))+1),"")</f>
        <v/>
      </c>
      <c r="L2286" t="str" cm="1">
        <f t="array" ref="L2286">IFERROR(INDEX(tblConsorcios[Produto],MOD($J2286,ROWS(tblConsorcios[Produto]))+1),"")</f>
        <v>Imóvel IE480 – 220m</v>
      </c>
      <c r="M2286" s="20" cm="1">
        <f t="array" ref="M2286">IFERROR(INDEX(tblConsorcios[Valor da Carta (R$)],MOD($J2286,ROWS(tblConsorcios[Produto]))+1),"")</f>
        <v>480000</v>
      </c>
      <c r="N2286" s="2" cm="1">
        <f t="array" ref="N2286">IFERROR(INDEX(tblConsorcios[Prazo (meses)],MOD($J2286,ROWS(tblConsorcios[Produto]))+1),"")</f>
        <v>220</v>
      </c>
      <c r="O2286" s="20" cm="1">
        <f t="array" ref="O2286">IFERROR(INDEX(tblConsorcios[Parcela Mensal (R$)],MOD($J2286,ROWS(tblConsorcios[Produto]))+1),"")</f>
        <v>2788.36</v>
      </c>
      <c r="P2286" s="20" t="str" cm="1">
        <f t="array" ref="P2286">IFERROR(INDEX(tblClientes[Dividendo Mensal (R$)],INT($J2286/ROWS(tblConsorcios[Produto]))+1),"")</f>
        <v/>
      </c>
      <c r="Q2286" s="20" t="str">
        <f t="shared" si="106"/>
        <v/>
      </c>
      <c r="R2286">
        <f t="shared" si="107"/>
        <v>0</v>
      </c>
    </row>
    <row r="2287" spans="10:18" x14ac:dyDescent="0.2">
      <c r="J2287">
        <f t="shared" si="105"/>
        <v>2285</v>
      </c>
      <c r="K2287" t="str" cm="1">
        <f t="array" ref="K2287">IFERROR(INDEX(tblClientes[Cliente],INT($J2287/ROWS(tblConsorcios[Produto]))+1),"")</f>
        <v/>
      </c>
      <c r="L2287" t="str" cm="1">
        <f t="array" ref="L2287">IFERROR(INDEX(tblConsorcios[Produto],MOD($J2287,ROWS(tblConsorcios[Produto]))+1),"")</f>
        <v>Imóvel IE480 – 200m</v>
      </c>
      <c r="M2287" s="20" cm="1">
        <f t="array" ref="M2287">IFERROR(INDEX(tblConsorcios[Valor da Carta (R$)],MOD($J2287,ROWS(tblConsorcios[Produto]))+1),"")</f>
        <v>480000</v>
      </c>
      <c r="N2287" s="2" cm="1">
        <f t="array" ref="N2287">IFERROR(INDEX(tblConsorcios[Prazo (meses)],MOD($J2287,ROWS(tblConsorcios[Produto]))+1),"")</f>
        <v>200</v>
      </c>
      <c r="O2287" s="20" cm="1">
        <f t="array" ref="O2287">IFERROR(INDEX(tblConsorcios[Parcela Mensal (R$)],MOD($J2287,ROWS(tblConsorcios[Produto]))+1),"")</f>
        <v>3043.2</v>
      </c>
      <c r="P2287" s="20" t="str" cm="1">
        <f t="array" ref="P2287">IFERROR(INDEX(tblClientes[Dividendo Mensal (R$)],INT($J2287/ROWS(tblConsorcios[Produto]))+1),"")</f>
        <v/>
      </c>
      <c r="Q2287" s="20" t="str">
        <f t="shared" si="106"/>
        <v/>
      </c>
      <c r="R2287">
        <f t="shared" si="107"/>
        <v>0</v>
      </c>
    </row>
    <row r="2288" spans="10:18" x14ac:dyDescent="0.2">
      <c r="J2288">
        <f t="shared" si="105"/>
        <v>2286</v>
      </c>
      <c r="K2288" t="str" cm="1">
        <f t="array" ref="K2288">IFERROR(INDEX(tblClientes[Cliente],INT($J2288/ROWS(tblConsorcios[Produto]))+1),"")</f>
        <v/>
      </c>
      <c r="L2288" t="str" cm="1">
        <f t="array" ref="L2288">IFERROR(INDEX(tblConsorcios[Produto],MOD($J2288,ROWS(tblConsorcios[Produto]))+1),"")</f>
        <v>Imóvel IE450 – 240m</v>
      </c>
      <c r="M2288" s="20" cm="1">
        <f t="array" ref="M2288">IFERROR(INDEX(tblConsorcios[Valor da Carta (R$)],MOD($J2288,ROWS(tblConsorcios[Produto]))+1),"")</f>
        <v>450000</v>
      </c>
      <c r="N2288" s="2" cm="1">
        <f t="array" ref="N2288">IFERROR(INDEX(tblConsorcios[Prazo (meses)],MOD($J2288,ROWS(tblConsorcios[Produto]))+1),"")</f>
        <v>240</v>
      </c>
      <c r="O2288" s="20" cm="1">
        <f t="array" ref="O2288">IFERROR(INDEX(tblConsorcios[Parcela Mensal (R$)],MOD($J2288,ROWS(tblConsorcios[Produto]))+1),"")</f>
        <v>2415</v>
      </c>
      <c r="P2288" s="20" t="str" cm="1">
        <f t="array" ref="P2288">IFERROR(INDEX(tblClientes[Dividendo Mensal (R$)],INT($J2288/ROWS(tblConsorcios[Produto]))+1),"")</f>
        <v/>
      </c>
      <c r="Q2288" s="20" t="str">
        <f t="shared" si="106"/>
        <v/>
      </c>
      <c r="R2288">
        <f t="shared" si="107"/>
        <v>0</v>
      </c>
    </row>
    <row r="2289" spans="10:18" x14ac:dyDescent="0.2">
      <c r="J2289">
        <f t="shared" si="105"/>
        <v>2287</v>
      </c>
      <c r="K2289" t="str" cm="1">
        <f t="array" ref="K2289">IFERROR(INDEX(tblClientes[Cliente],INT($J2289/ROWS(tblConsorcios[Produto]))+1),"")</f>
        <v/>
      </c>
      <c r="L2289" t="str" cm="1">
        <f t="array" ref="L2289">IFERROR(INDEX(tblConsorcios[Produto],MOD($J2289,ROWS(tblConsorcios[Produto]))+1),"")</f>
        <v>Imóvel IE450 – 220m</v>
      </c>
      <c r="M2289" s="20" cm="1">
        <f t="array" ref="M2289">IFERROR(INDEX(tblConsorcios[Valor da Carta (R$)],MOD($J2289,ROWS(tblConsorcios[Produto]))+1),"")</f>
        <v>450000</v>
      </c>
      <c r="N2289" s="2" cm="1">
        <f t="array" ref="N2289">IFERROR(INDEX(tblConsorcios[Prazo (meses)],MOD($J2289,ROWS(tblConsorcios[Produto]))+1),"")</f>
        <v>220</v>
      </c>
      <c r="O2289" s="20" cm="1">
        <f t="array" ref="O2289">IFERROR(INDEX(tblConsorcios[Parcela Mensal (R$)],MOD($J2289,ROWS(tblConsorcios[Produto]))+1),"")</f>
        <v>2614.09</v>
      </c>
      <c r="P2289" s="20" t="str" cm="1">
        <f t="array" ref="P2289">IFERROR(INDEX(tblClientes[Dividendo Mensal (R$)],INT($J2289/ROWS(tblConsorcios[Produto]))+1),"")</f>
        <v/>
      </c>
      <c r="Q2289" s="20" t="str">
        <f t="shared" si="106"/>
        <v/>
      </c>
      <c r="R2289">
        <f t="shared" si="107"/>
        <v>0</v>
      </c>
    </row>
    <row r="2290" spans="10:18" x14ac:dyDescent="0.2">
      <c r="J2290">
        <f t="shared" si="105"/>
        <v>2288</v>
      </c>
      <c r="K2290" t="str" cm="1">
        <f t="array" ref="K2290">IFERROR(INDEX(tblClientes[Cliente],INT($J2290/ROWS(tblConsorcios[Produto]))+1),"")</f>
        <v/>
      </c>
      <c r="L2290" t="str" cm="1">
        <f t="array" ref="L2290">IFERROR(INDEX(tblConsorcios[Produto],MOD($J2290,ROWS(tblConsorcios[Produto]))+1),"")</f>
        <v>Imóvel IE450 – 200m</v>
      </c>
      <c r="M2290" s="20" cm="1">
        <f t="array" ref="M2290">IFERROR(INDEX(tblConsorcios[Valor da Carta (R$)],MOD($J2290,ROWS(tblConsorcios[Produto]))+1),"")</f>
        <v>450000</v>
      </c>
      <c r="N2290" s="2" cm="1">
        <f t="array" ref="N2290">IFERROR(INDEX(tblConsorcios[Prazo (meses)],MOD($J2290,ROWS(tblConsorcios[Produto]))+1),"")</f>
        <v>200</v>
      </c>
      <c r="O2290" s="20" cm="1">
        <f t="array" ref="O2290">IFERROR(INDEX(tblConsorcios[Parcela Mensal (R$)],MOD($J2290,ROWS(tblConsorcios[Produto]))+1),"")</f>
        <v>2853</v>
      </c>
      <c r="P2290" s="20" t="str" cm="1">
        <f t="array" ref="P2290">IFERROR(INDEX(tblClientes[Dividendo Mensal (R$)],INT($J2290/ROWS(tblConsorcios[Produto]))+1),"")</f>
        <v/>
      </c>
      <c r="Q2290" s="20" t="str">
        <f t="shared" si="106"/>
        <v/>
      </c>
      <c r="R2290">
        <f t="shared" si="107"/>
        <v>0</v>
      </c>
    </row>
    <row r="2291" spans="10:18" x14ac:dyDescent="0.2">
      <c r="J2291">
        <f t="shared" si="105"/>
        <v>2289</v>
      </c>
      <c r="K2291" t="str" cm="1">
        <f t="array" ref="K2291">IFERROR(INDEX(tblClientes[Cliente],INT($J2291/ROWS(tblConsorcios[Produto]))+1),"")</f>
        <v/>
      </c>
      <c r="L2291" t="str" cm="1">
        <f t="array" ref="L2291">IFERROR(INDEX(tblConsorcios[Produto],MOD($J2291,ROWS(tblConsorcios[Produto]))+1),"")</f>
        <v>Imóvel IE430 – 240m</v>
      </c>
      <c r="M2291" s="20" cm="1">
        <f t="array" ref="M2291">IFERROR(INDEX(tblConsorcios[Valor da Carta (R$)],MOD($J2291,ROWS(tblConsorcios[Produto]))+1),"")</f>
        <v>430000</v>
      </c>
      <c r="N2291" s="2" cm="1">
        <f t="array" ref="N2291">IFERROR(INDEX(tblConsorcios[Prazo (meses)],MOD($J2291,ROWS(tblConsorcios[Produto]))+1),"")</f>
        <v>240</v>
      </c>
      <c r="O2291" s="20" cm="1">
        <f t="array" ref="O2291">IFERROR(INDEX(tblConsorcios[Parcela Mensal (R$)],MOD($J2291,ROWS(tblConsorcios[Produto]))+1),"")</f>
        <v>2307.67</v>
      </c>
      <c r="P2291" s="20" t="str" cm="1">
        <f t="array" ref="P2291">IFERROR(INDEX(tblClientes[Dividendo Mensal (R$)],INT($J2291/ROWS(tblConsorcios[Produto]))+1),"")</f>
        <v/>
      </c>
      <c r="Q2291" s="20" t="str">
        <f t="shared" si="106"/>
        <v/>
      </c>
      <c r="R2291">
        <f t="shared" si="107"/>
        <v>0</v>
      </c>
    </row>
    <row r="2292" spans="10:18" x14ac:dyDescent="0.2">
      <c r="J2292">
        <f t="shared" si="105"/>
        <v>2290</v>
      </c>
      <c r="K2292" t="str" cm="1">
        <f t="array" ref="K2292">IFERROR(INDEX(tblClientes[Cliente],INT($J2292/ROWS(tblConsorcios[Produto]))+1),"")</f>
        <v/>
      </c>
      <c r="L2292" t="str" cm="1">
        <f t="array" ref="L2292">IFERROR(INDEX(tblConsorcios[Produto],MOD($J2292,ROWS(tblConsorcios[Produto]))+1),"")</f>
        <v>Imóvel IE430 – 220m</v>
      </c>
      <c r="M2292" s="20" cm="1">
        <f t="array" ref="M2292">IFERROR(INDEX(tblConsorcios[Valor da Carta (R$)],MOD($J2292,ROWS(tblConsorcios[Produto]))+1),"")</f>
        <v>430000</v>
      </c>
      <c r="N2292" s="2" cm="1">
        <f t="array" ref="N2292">IFERROR(INDEX(tblConsorcios[Prazo (meses)],MOD($J2292,ROWS(tblConsorcios[Produto]))+1),"")</f>
        <v>220</v>
      </c>
      <c r="O2292" s="20" cm="1">
        <f t="array" ref="O2292">IFERROR(INDEX(tblConsorcios[Parcela Mensal (R$)],MOD($J2292,ROWS(tblConsorcios[Produto]))+1),"")</f>
        <v>2497.91</v>
      </c>
      <c r="P2292" s="20" t="str" cm="1">
        <f t="array" ref="P2292">IFERROR(INDEX(tblClientes[Dividendo Mensal (R$)],INT($J2292/ROWS(tblConsorcios[Produto]))+1),"")</f>
        <v/>
      </c>
      <c r="Q2292" s="20" t="str">
        <f t="shared" si="106"/>
        <v/>
      </c>
      <c r="R2292">
        <f t="shared" si="107"/>
        <v>0</v>
      </c>
    </row>
    <row r="2293" spans="10:18" x14ac:dyDescent="0.2">
      <c r="J2293">
        <f t="shared" si="105"/>
        <v>2291</v>
      </c>
      <c r="K2293" t="str" cm="1">
        <f t="array" ref="K2293">IFERROR(INDEX(tblClientes[Cliente],INT($J2293/ROWS(tblConsorcios[Produto]))+1),"")</f>
        <v/>
      </c>
      <c r="L2293" t="str" cm="1">
        <f t="array" ref="L2293">IFERROR(INDEX(tblConsorcios[Produto],MOD($J2293,ROWS(tblConsorcios[Produto]))+1),"")</f>
        <v>Imóvel IE430 – 200m</v>
      </c>
      <c r="M2293" s="20" cm="1">
        <f t="array" ref="M2293">IFERROR(INDEX(tblConsorcios[Valor da Carta (R$)],MOD($J2293,ROWS(tblConsorcios[Produto]))+1),"")</f>
        <v>430000</v>
      </c>
      <c r="N2293" s="2" cm="1">
        <f t="array" ref="N2293">IFERROR(INDEX(tblConsorcios[Prazo (meses)],MOD($J2293,ROWS(tblConsorcios[Produto]))+1),"")</f>
        <v>200</v>
      </c>
      <c r="O2293" s="20" cm="1">
        <f t="array" ref="O2293">IFERROR(INDEX(tblConsorcios[Parcela Mensal (R$)],MOD($J2293,ROWS(tblConsorcios[Produto]))+1),"")</f>
        <v>2726.2</v>
      </c>
      <c r="P2293" s="20" t="str" cm="1">
        <f t="array" ref="P2293">IFERROR(INDEX(tblClientes[Dividendo Mensal (R$)],INT($J2293/ROWS(tblConsorcios[Produto]))+1),"")</f>
        <v/>
      </c>
      <c r="Q2293" s="20" t="str">
        <f t="shared" si="106"/>
        <v/>
      </c>
      <c r="R2293">
        <f t="shared" si="107"/>
        <v>0</v>
      </c>
    </row>
    <row r="2294" spans="10:18" x14ac:dyDescent="0.2">
      <c r="J2294">
        <f t="shared" si="105"/>
        <v>2292</v>
      </c>
      <c r="K2294" t="str" cm="1">
        <f t="array" ref="K2294">IFERROR(INDEX(tblClientes[Cliente],INT($J2294/ROWS(tblConsorcios[Produto]))+1),"")</f>
        <v/>
      </c>
      <c r="L2294" t="str" cm="1">
        <f t="array" ref="L2294">IFERROR(INDEX(tblConsorcios[Produto],MOD($J2294,ROWS(tblConsorcios[Produto]))+1),"")</f>
        <v>Imóvel IE400 – 240m</v>
      </c>
      <c r="M2294" s="20" cm="1">
        <f t="array" ref="M2294">IFERROR(INDEX(tblConsorcios[Valor da Carta (R$)],MOD($J2294,ROWS(tblConsorcios[Produto]))+1),"")</f>
        <v>400000</v>
      </c>
      <c r="N2294" s="2" cm="1">
        <f t="array" ref="N2294">IFERROR(INDEX(tblConsorcios[Prazo (meses)],MOD($J2294,ROWS(tblConsorcios[Produto]))+1),"")</f>
        <v>240</v>
      </c>
      <c r="O2294" s="20" cm="1">
        <f t="array" ref="O2294">IFERROR(INDEX(tblConsorcios[Parcela Mensal (R$)],MOD($J2294,ROWS(tblConsorcios[Produto]))+1),"")</f>
        <v>2146.67</v>
      </c>
      <c r="P2294" s="20" t="str" cm="1">
        <f t="array" ref="P2294">IFERROR(INDEX(tblClientes[Dividendo Mensal (R$)],INT($J2294/ROWS(tblConsorcios[Produto]))+1),"")</f>
        <v/>
      </c>
      <c r="Q2294" s="20" t="str">
        <f t="shared" si="106"/>
        <v/>
      </c>
      <c r="R2294">
        <f t="shared" si="107"/>
        <v>0</v>
      </c>
    </row>
    <row r="2295" spans="10:18" x14ac:dyDescent="0.2">
      <c r="J2295">
        <f t="shared" si="105"/>
        <v>2293</v>
      </c>
      <c r="K2295" t="str" cm="1">
        <f t="array" ref="K2295">IFERROR(INDEX(tblClientes[Cliente],INT($J2295/ROWS(tblConsorcios[Produto]))+1),"")</f>
        <v/>
      </c>
      <c r="L2295" t="str" cm="1">
        <f t="array" ref="L2295">IFERROR(INDEX(tblConsorcios[Produto],MOD($J2295,ROWS(tblConsorcios[Produto]))+1),"")</f>
        <v>Imóvel IE400 – 220m</v>
      </c>
      <c r="M2295" s="20" cm="1">
        <f t="array" ref="M2295">IFERROR(INDEX(tblConsorcios[Valor da Carta (R$)],MOD($J2295,ROWS(tblConsorcios[Produto]))+1),"")</f>
        <v>400000</v>
      </c>
      <c r="N2295" s="2" cm="1">
        <f t="array" ref="N2295">IFERROR(INDEX(tblConsorcios[Prazo (meses)],MOD($J2295,ROWS(tblConsorcios[Produto]))+1),"")</f>
        <v>220</v>
      </c>
      <c r="O2295" s="20" cm="1">
        <f t="array" ref="O2295">IFERROR(INDEX(tblConsorcios[Parcela Mensal (R$)],MOD($J2295,ROWS(tblConsorcios[Produto]))+1),"")</f>
        <v>2323.64</v>
      </c>
      <c r="P2295" s="20" t="str" cm="1">
        <f t="array" ref="P2295">IFERROR(INDEX(tblClientes[Dividendo Mensal (R$)],INT($J2295/ROWS(tblConsorcios[Produto]))+1),"")</f>
        <v/>
      </c>
      <c r="Q2295" s="20" t="str">
        <f t="shared" si="106"/>
        <v/>
      </c>
      <c r="R2295">
        <f t="shared" si="107"/>
        <v>0</v>
      </c>
    </row>
    <row r="2296" spans="10:18" x14ac:dyDescent="0.2">
      <c r="J2296">
        <f t="shared" si="105"/>
        <v>2294</v>
      </c>
      <c r="K2296" t="str" cm="1">
        <f t="array" ref="K2296">IFERROR(INDEX(tblClientes[Cliente],INT($J2296/ROWS(tblConsorcios[Produto]))+1),"")</f>
        <v/>
      </c>
      <c r="L2296" t="str" cm="1">
        <f t="array" ref="L2296">IFERROR(INDEX(tblConsorcios[Produto],MOD($J2296,ROWS(tblConsorcios[Produto]))+1),"")</f>
        <v>Imóvel IE400 – 200m</v>
      </c>
      <c r="M2296" s="20" cm="1">
        <f t="array" ref="M2296">IFERROR(INDEX(tblConsorcios[Valor da Carta (R$)],MOD($J2296,ROWS(tblConsorcios[Produto]))+1),"")</f>
        <v>400000</v>
      </c>
      <c r="N2296" s="2" cm="1">
        <f t="array" ref="N2296">IFERROR(INDEX(tblConsorcios[Prazo (meses)],MOD($J2296,ROWS(tblConsorcios[Produto]))+1),"")</f>
        <v>200</v>
      </c>
      <c r="O2296" s="20" cm="1">
        <f t="array" ref="O2296">IFERROR(INDEX(tblConsorcios[Parcela Mensal (R$)],MOD($J2296,ROWS(tblConsorcios[Produto]))+1),"")</f>
        <v>2536</v>
      </c>
      <c r="P2296" s="20" t="str" cm="1">
        <f t="array" ref="P2296">IFERROR(INDEX(tblClientes[Dividendo Mensal (R$)],INT($J2296/ROWS(tblConsorcios[Produto]))+1),"")</f>
        <v/>
      </c>
      <c r="Q2296" s="20" t="str">
        <f t="shared" si="106"/>
        <v/>
      </c>
      <c r="R2296">
        <f t="shared" si="107"/>
        <v>0</v>
      </c>
    </row>
    <row r="2297" spans="10:18" x14ac:dyDescent="0.2">
      <c r="J2297">
        <f t="shared" si="105"/>
        <v>2295</v>
      </c>
      <c r="K2297" t="str" cm="1">
        <f t="array" ref="K2297">IFERROR(INDEX(tblClientes[Cliente],INT($J2297/ROWS(tblConsorcios[Produto]))+1),"")</f>
        <v/>
      </c>
      <c r="L2297" t="str" cm="1">
        <f t="array" ref="L2297">IFERROR(INDEX(tblConsorcios[Produto],MOD($J2297,ROWS(tblConsorcios[Produto]))+1),"")</f>
        <v>Imóvel IE380 – 240m</v>
      </c>
      <c r="M2297" s="20" cm="1">
        <f t="array" ref="M2297">IFERROR(INDEX(tblConsorcios[Valor da Carta (R$)],MOD($J2297,ROWS(tblConsorcios[Produto]))+1),"")</f>
        <v>380000</v>
      </c>
      <c r="N2297" s="2" cm="1">
        <f t="array" ref="N2297">IFERROR(INDEX(tblConsorcios[Prazo (meses)],MOD($J2297,ROWS(tblConsorcios[Produto]))+1),"")</f>
        <v>240</v>
      </c>
      <c r="O2297" s="20" cm="1">
        <f t="array" ref="O2297">IFERROR(INDEX(tblConsorcios[Parcela Mensal (R$)],MOD($J2297,ROWS(tblConsorcios[Produto]))+1),"")</f>
        <v>2039.33</v>
      </c>
      <c r="P2297" s="20" t="str" cm="1">
        <f t="array" ref="P2297">IFERROR(INDEX(tblClientes[Dividendo Mensal (R$)],INT($J2297/ROWS(tblConsorcios[Produto]))+1),"")</f>
        <v/>
      </c>
      <c r="Q2297" s="20" t="str">
        <f t="shared" si="106"/>
        <v/>
      </c>
      <c r="R2297">
        <f t="shared" si="107"/>
        <v>0</v>
      </c>
    </row>
    <row r="2298" spans="10:18" x14ac:dyDescent="0.2">
      <c r="J2298">
        <f t="shared" si="105"/>
        <v>2296</v>
      </c>
      <c r="K2298" t="str" cm="1">
        <f t="array" ref="K2298">IFERROR(INDEX(tblClientes[Cliente],INT($J2298/ROWS(tblConsorcios[Produto]))+1),"")</f>
        <v/>
      </c>
      <c r="L2298" t="str" cm="1">
        <f t="array" ref="L2298">IFERROR(INDEX(tblConsorcios[Produto],MOD($J2298,ROWS(tblConsorcios[Produto]))+1),"")</f>
        <v>Imóvel IE380 – 220m</v>
      </c>
      <c r="M2298" s="20" cm="1">
        <f t="array" ref="M2298">IFERROR(INDEX(tblConsorcios[Valor da Carta (R$)],MOD($J2298,ROWS(tblConsorcios[Produto]))+1),"")</f>
        <v>380000</v>
      </c>
      <c r="N2298" s="2" cm="1">
        <f t="array" ref="N2298">IFERROR(INDEX(tblConsorcios[Prazo (meses)],MOD($J2298,ROWS(tblConsorcios[Produto]))+1),"")</f>
        <v>220</v>
      </c>
      <c r="O2298" s="20" cm="1">
        <f t="array" ref="O2298">IFERROR(INDEX(tblConsorcios[Parcela Mensal (R$)],MOD($J2298,ROWS(tblConsorcios[Produto]))+1),"")</f>
        <v>2207.4499999999998</v>
      </c>
      <c r="P2298" s="20" t="str" cm="1">
        <f t="array" ref="P2298">IFERROR(INDEX(tblClientes[Dividendo Mensal (R$)],INT($J2298/ROWS(tblConsorcios[Produto]))+1),"")</f>
        <v/>
      </c>
      <c r="Q2298" s="20" t="str">
        <f t="shared" si="106"/>
        <v/>
      </c>
      <c r="R2298">
        <f t="shared" si="107"/>
        <v>0</v>
      </c>
    </row>
    <row r="2299" spans="10:18" x14ac:dyDescent="0.2">
      <c r="J2299">
        <f t="shared" si="105"/>
        <v>2297</v>
      </c>
      <c r="K2299" t="str" cm="1">
        <f t="array" ref="K2299">IFERROR(INDEX(tblClientes[Cliente],INT($J2299/ROWS(tblConsorcios[Produto]))+1),"")</f>
        <v/>
      </c>
      <c r="L2299" t="str" cm="1">
        <f t="array" ref="L2299">IFERROR(INDEX(tblConsorcios[Produto],MOD($J2299,ROWS(tblConsorcios[Produto]))+1),"")</f>
        <v>Imóvel IE380 – 200m</v>
      </c>
      <c r="M2299" s="20" cm="1">
        <f t="array" ref="M2299">IFERROR(INDEX(tblConsorcios[Valor da Carta (R$)],MOD($J2299,ROWS(tblConsorcios[Produto]))+1),"")</f>
        <v>380000</v>
      </c>
      <c r="N2299" s="2" cm="1">
        <f t="array" ref="N2299">IFERROR(INDEX(tblConsorcios[Prazo (meses)],MOD($J2299,ROWS(tblConsorcios[Produto]))+1),"")</f>
        <v>200</v>
      </c>
      <c r="O2299" s="20" cm="1">
        <f t="array" ref="O2299">IFERROR(INDEX(tblConsorcios[Parcela Mensal (R$)],MOD($J2299,ROWS(tblConsorcios[Produto]))+1),"")</f>
        <v>2409.1999999999998</v>
      </c>
      <c r="P2299" s="20" t="str" cm="1">
        <f t="array" ref="P2299">IFERROR(INDEX(tblClientes[Dividendo Mensal (R$)],INT($J2299/ROWS(tblConsorcios[Produto]))+1),"")</f>
        <v/>
      </c>
      <c r="Q2299" s="20" t="str">
        <f t="shared" si="106"/>
        <v/>
      </c>
      <c r="R2299">
        <f t="shared" si="107"/>
        <v>0</v>
      </c>
    </row>
    <row r="2300" spans="10:18" x14ac:dyDescent="0.2">
      <c r="J2300">
        <f t="shared" si="105"/>
        <v>2298</v>
      </c>
      <c r="K2300" t="str" cm="1">
        <f t="array" ref="K2300">IFERROR(INDEX(tblClientes[Cliente],INT($J2300/ROWS(tblConsorcios[Produto]))+1),"")</f>
        <v/>
      </c>
      <c r="L2300" t="str" cm="1">
        <f t="array" ref="L2300">IFERROR(INDEX(tblConsorcios[Produto],MOD($J2300,ROWS(tblConsorcios[Produto]))+1),"")</f>
        <v>Imóvel IE350 – 240m</v>
      </c>
      <c r="M2300" s="20" cm="1">
        <f t="array" ref="M2300">IFERROR(INDEX(tblConsorcios[Valor da Carta (R$)],MOD($J2300,ROWS(tblConsorcios[Produto]))+1),"")</f>
        <v>350000</v>
      </c>
      <c r="N2300" s="2" cm="1">
        <f t="array" ref="N2300">IFERROR(INDEX(tblConsorcios[Prazo (meses)],MOD($J2300,ROWS(tblConsorcios[Produto]))+1),"")</f>
        <v>240</v>
      </c>
      <c r="O2300" s="20" cm="1">
        <f t="array" ref="O2300">IFERROR(INDEX(tblConsorcios[Parcela Mensal (R$)],MOD($J2300,ROWS(tblConsorcios[Produto]))+1),"")</f>
        <v>1878.33</v>
      </c>
      <c r="P2300" s="20" t="str" cm="1">
        <f t="array" ref="P2300">IFERROR(INDEX(tblClientes[Dividendo Mensal (R$)],INT($J2300/ROWS(tblConsorcios[Produto]))+1),"")</f>
        <v/>
      </c>
      <c r="Q2300" s="20" t="str">
        <f t="shared" si="106"/>
        <v/>
      </c>
      <c r="R2300">
        <f t="shared" si="107"/>
        <v>0</v>
      </c>
    </row>
    <row r="2301" spans="10:18" x14ac:dyDescent="0.2">
      <c r="J2301">
        <f t="shared" si="105"/>
        <v>2299</v>
      </c>
      <c r="K2301" t="str" cm="1">
        <f t="array" ref="K2301">IFERROR(INDEX(tblClientes[Cliente],INT($J2301/ROWS(tblConsorcios[Produto]))+1),"")</f>
        <v/>
      </c>
      <c r="L2301" t="str" cm="1">
        <f t="array" ref="L2301">IFERROR(INDEX(tblConsorcios[Produto],MOD($J2301,ROWS(tblConsorcios[Produto]))+1),"")</f>
        <v>Imóvel IE350 – 220m</v>
      </c>
      <c r="M2301" s="20" cm="1">
        <f t="array" ref="M2301">IFERROR(INDEX(tblConsorcios[Valor da Carta (R$)],MOD($J2301,ROWS(tblConsorcios[Produto]))+1),"")</f>
        <v>350000</v>
      </c>
      <c r="N2301" s="2" cm="1">
        <f t="array" ref="N2301">IFERROR(INDEX(tblConsorcios[Prazo (meses)],MOD($J2301,ROWS(tblConsorcios[Produto]))+1),"")</f>
        <v>220</v>
      </c>
      <c r="O2301" s="20" cm="1">
        <f t="array" ref="O2301">IFERROR(INDEX(tblConsorcios[Parcela Mensal (R$)],MOD($J2301,ROWS(tblConsorcios[Produto]))+1),"")</f>
        <v>2033.18</v>
      </c>
      <c r="P2301" s="20" t="str" cm="1">
        <f t="array" ref="P2301">IFERROR(INDEX(tblClientes[Dividendo Mensal (R$)],INT($J2301/ROWS(tblConsorcios[Produto]))+1),"")</f>
        <v/>
      </c>
      <c r="Q2301" s="20" t="str">
        <f t="shared" si="106"/>
        <v/>
      </c>
      <c r="R2301">
        <f t="shared" si="107"/>
        <v>0</v>
      </c>
    </row>
    <row r="2302" spans="10:18" x14ac:dyDescent="0.2">
      <c r="J2302">
        <f t="shared" si="105"/>
        <v>2300</v>
      </c>
      <c r="K2302" t="str" cm="1">
        <f t="array" ref="K2302">IFERROR(INDEX(tblClientes[Cliente],INT($J2302/ROWS(tblConsorcios[Produto]))+1),"")</f>
        <v/>
      </c>
      <c r="L2302" t="str" cm="1">
        <f t="array" ref="L2302">IFERROR(INDEX(tblConsorcios[Produto],MOD($J2302,ROWS(tblConsorcios[Produto]))+1),"")</f>
        <v>Imóvel IE350 – 200m</v>
      </c>
      <c r="M2302" s="20" cm="1">
        <f t="array" ref="M2302">IFERROR(INDEX(tblConsorcios[Valor da Carta (R$)],MOD($J2302,ROWS(tblConsorcios[Produto]))+1),"")</f>
        <v>350000</v>
      </c>
      <c r="N2302" s="2" cm="1">
        <f t="array" ref="N2302">IFERROR(INDEX(tblConsorcios[Prazo (meses)],MOD($J2302,ROWS(tblConsorcios[Produto]))+1),"")</f>
        <v>200</v>
      </c>
      <c r="O2302" s="20" cm="1">
        <f t="array" ref="O2302">IFERROR(INDEX(tblConsorcios[Parcela Mensal (R$)],MOD($J2302,ROWS(tblConsorcios[Produto]))+1),"")</f>
        <v>2219</v>
      </c>
      <c r="P2302" s="20" t="str" cm="1">
        <f t="array" ref="P2302">IFERROR(INDEX(tblClientes[Dividendo Mensal (R$)],INT($J2302/ROWS(tblConsorcios[Produto]))+1),"")</f>
        <v/>
      </c>
      <c r="Q2302" s="20" t="str">
        <f t="shared" si="106"/>
        <v/>
      </c>
      <c r="R2302">
        <f t="shared" si="107"/>
        <v>0</v>
      </c>
    </row>
    <row r="2303" spans="10:18" x14ac:dyDescent="0.2">
      <c r="J2303">
        <f t="shared" si="105"/>
        <v>2301</v>
      </c>
      <c r="K2303" t="str" cm="1">
        <f t="array" ref="K2303">IFERROR(INDEX(tblClientes[Cliente],INT($J2303/ROWS(tblConsorcios[Produto]))+1),"")</f>
        <v/>
      </c>
      <c r="L2303" t="str" cm="1">
        <f t="array" ref="L2303">IFERROR(INDEX(tblConsorcios[Produto],MOD($J2303,ROWS(tblConsorcios[Produto]))+1),"")</f>
        <v>Imóvel IE330 – 240m</v>
      </c>
      <c r="M2303" s="20" cm="1">
        <f t="array" ref="M2303">IFERROR(INDEX(tblConsorcios[Valor da Carta (R$)],MOD($J2303,ROWS(tblConsorcios[Produto]))+1),"")</f>
        <v>330000</v>
      </c>
      <c r="N2303" s="2" cm="1">
        <f t="array" ref="N2303">IFERROR(INDEX(tblConsorcios[Prazo (meses)],MOD($J2303,ROWS(tblConsorcios[Produto]))+1),"")</f>
        <v>240</v>
      </c>
      <c r="O2303" s="20" cm="1">
        <f t="array" ref="O2303">IFERROR(INDEX(tblConsorcios[Parcela Mensal (R$)],MOD($J2303,ROWS(tblConsorcios[Produto]))+1),"")</f>
        <v>1771</v>
      </c>
      <c r="P2303" s="20" t="str" cm="1">
        <f t="array" ref="P2303">IFERROR(INDEX(tblClientes[Dividendo Mensal (R$)],INT($J2303/ROWS(tblConsorcios[Produto]))+1),"")</f>
        <v/>
      </c>
      <c r="Q2303" s="20" t="str">
        <f t="shared" si="106"/>
        <v/>
      </c>
      <c r="R2303">
        <f t="shared" si="107"/>
        <v>0</v>
      </c>
    </row>
    <row r="2304" spans="10:18" x14ac:dyDescent="0.2">
      <c r="J2304">
        <f t="shared" si="105"/>
        <v>2302</v>
      </c>
      <c r="K2304" t="str" cm="1">
        <f t="array" ref="K2304">IFERROR(INDEX(tblClientes[Cliente],INT($J2304/ROWS(tblConsorcios[Produto]))+1),"")</f>
        <v/>
      </c>
      <c r="L2304" t="str" cm="1">
        <f t="array" ref="L2304">IFERROR(INDEX(tblConsorcios[Produto],MOD($J2304,ROWS(tblConsorcios[Produto]))+1),"")</f>
        <v>Imóvel IE330 – 220m</v>
      </c>
      <c r="M2304" s="20" cm="1">
        <f t="array" ref="M2304">IFERROR(INDEX(tblConsorcios[Valor da Carta (R$)],MOD($J2304,ROWS(tblConsorcios[Produto]))+1),"")</f>
        <v>330000</v>
      </c>
      <c r="N2304" s="2" cm="1">
        <f t="array" ref="N2304">IFERROR(INDEX(tblConsorcios[Prazo (meses)],MOD($J2304,ROWS(tblConsorcios[Produto]))+1),"")</f>
        <v>220</v>
      </c>
      <c r="O2304" s="20" cm="1">
        <f t="array" ref="O2304">IFERROR(INDEX(tblConsorcios[Parcela Mensal (R$)],MOD($J2304,ROWS(tblConsorcios[Produto]))+1),"")</f>
        <v>1917</v>
      </c>
      <c r="P2304" s="20" t="str" cm="1">
        <f t="array" ref="P2304">IFERROR(INDEX(tblClientes[Dividendo Mensal (R$)],INT($J2304/ROWS(tblConsorcios[Produto]))+1),"")</f>
        <v/>
      </c>
      <c r="Q2304" s="20" t="str">
        <f t="shared" si="106"/>
        <v/>
      </c>
      <c r="R2304">
        <f t="shared" si="107"/>
        <v>0</v>
      </c>
    </row>
    <row r="2305" spans="10:18" x14ac:dyDescent="0.2">
      <c r="J2305">
        <f t="shared" si="105"/>
        <v>2303</v>
      </c>
      <c r="K2305" t="str" cm="1">
        <f t="array" ref="K2305">IFERROR(INDEX(tblClientes[Cliente],INT($J2305/ROWS(tblConsorcios[Produto]))+1),"")</f>
        <v/>
      </c>
      <c r="L2305" t="str" cm="1">
        <f t="array" ref="L2305">IFERROR(INDEX(tblConsorcios[Produto],MOD($J2305,ROWS(tblConsorcios[Produto]))+1),"")</f>
        <v>Imóvel IE330 – 200m</v>
      </c>
      <c r="M2305" s="20" cm="1">
        <f t="array" ref="M2305">IFERROR(INDEX(tblConsorcios[Valor da Carta (R$)],MOD($J2305,ROWS(tblConsorcios[Produto]))+1),"")</f>
        <v>330000</v>
      </c>
      <c r="N2305" s="2" cm="1">
        <f t="array" ref="N2305">IFERROR(INDEX(tblConsorcios[Prazo (meses)],MOD($J2305,ROWS(tblConsorcios[Produto]))+1),"")</f>
        <v>200</v>
      </c>
      <c r="O2305" s="20" cm="1">
        <f t="array" ref="O2305">IFERROR(INDEX(tblConsorcios[Parcela Mensal (R$)],MOD($J2305,ROWS(tblConsorcios[Produto]))+1),"")</f>
        <v>2092.1999999999998</v>
      </c>
      <c r="P2305" s="20" t="str" cm="1">
        <f t="array" ref="P2305">IFERROR(INDEX(tblClientes[Dividendo Mensal (R$)],INT($J2305/ROWS(tblConsorcios[Produto]))+1),"")</f>
        <v/>
      </c>
      <c r="Q2305" s="20" t="str">
        <f t="shared" si="106"/>
        <v/>
      </c>
      <c r="R2305">
        <f t="shared" si="107"/>
        <v>0</v>
      </c>
    </row>
    <row r="2306" spans="10:18" x14ac:dyDescent="0.2">
      <c r="J2306">
        <f t="shared" si="105"/>
        <v>2304</v>
      </c>
      <c r="K2306" t="str" cm="1">
        <f t="array" ref="K2306">IFERROR(INDEX(tblClientes[Cliente],INT($J2306/ROWS(tblConsorcios[Produto]))+1),"")</f>
        <v/>
      </c>
      <c r="L2306" t="str" cm="1">
        <f t="array" ref="L2306">IFERROR(INDEX(tblConsorcios[Produto],MOD($J2306,ROWS(tblConsorcios[Produto]))+1),"")</f>
        <v>Imóvel IE300 – 240m</v>
      </c>
      <c r="M2306" s="20" cm="1">
        <f t="array" ref="M2306">IFERROR(INDEX(tblConsorcios[Valor da Carta (R$)],MOD($J2306,ROWS(tblConsorcios[Produto]))+1),"")</f>
        <v>300000</v>
      </c>
      <c r="N2306" s="2" cm="1">
        <f t="array" ref="N2306">IFERROR(INDEX(tblConsorcios[Prazo (meses)],MOD($J2306,ROWS(tblConsorcios[Produto]))+1),"")</f>
        <v>240</v>
      </c>
      <c r="O2306" s="20" cm="1">
        <f t="array" ref="O2306">IFERROR(INDEX(tblConsorcios[Parcela Mensal (R$)],MOD($J2306,ROWS(tblConsorcios[Produto]))+1),"")</f>
        <v>1610</v>
      </c>
      <c r="P2306" s="20" t="str" cm="1">
        <f t="array" ref="P2306">IFERROR(INDEX(tblClientes[Dividendo Mensal (R$)],INT($J2306/ROWS(tblConsorcios[Produto]))+1),"")</f>
        <v/>
      </c>
      <c r="Q2306" s="20" t="str">
        <f t="shared" si="106"/>
        <v/>
      </c>
      <c r="R2306">
        <f t="shared" si="107"/>
        <v>0</v>
      </c>
    </row>
    <row r="2307" spans="10:18" x14ac:dyDescent="0.2">
      <c r="J2307">
        <f t="shared" ref="J2307:J2370" si="108">ROW()-2</f>
        <v>2305</v>
      </c>
      <c r="K2307" t="str" cm="1">
        <f t="array" ref="K2307">IFERROR(INDEX(tblClientes[Cliente],INT($J2307/ROWS(tblConsorcios[Produto]))+1),"")</f>
        <v/>
      </c>
      <c r="L2307" t="str" cm="1">
        <f t="array" ref="L2307">IFERROR(INDEX(tblConsorcios[Produto],MOD($J2307,ROWS(tblConsorcios[Produto]))+1),"")</f>
        <v>Imóvel IE300 – 220m</v>
      </c>
      <c r="M2307" s="20" cm="1">
        <f t="array" ref="M2307">IFERROR(INDEX(tblConsorcios[Valor da Carta (R$)],MOD($J2307,ROWS(tblConsorcios[Produto]))+1),"")</f>
        <v>300000</v>
      </c>
      <c r="N2307" s="2" cm="1">
        <f t="array" ref="N2307">IFERROR(INDEX(tblConsorcios[Prazo (meses)],MOD($J2307,ROWS(tblConsorcios[Produto]))+1),"")</f>
        <v>220</v>
      </c>
      <c r="O2307" s="20" cm="1">
        <f t="array" ref="O2307">IFERROR(INDEX(tblConsorcios[Parcela Mensal (R$)],MOD($J2307,ROWS(tblConsorcios[Produto]))+1),"")</f>
        <v>1742.73</v>
      </c>
      <c r="P2307" s="20" t="str" cm="1">
        <f t="array" ref="P2307">IFERROR(INDEX(tblClientes[Dividendo Mensal (R$)],INT($J2307/ROWS(tblConsorcios[Produto]))+1),"")</f>
        <v/>
      </c>
      <c r="Q2307" s="20" t="str">
        <f t="shared" ref="Q2307:Q2370" si="109">IF(AND(ISNUMBER(O2307),ISNUMBER(P2307)),P2307-O2307,"")</f>
        <v/>
      </c>
      <c r="R2307">
        <f t="shared" ref="R2307:R2370" si="110">IF(AND(ISNUMBER(O2307),ISNUMBER(P2307),O2307&lt;=P2307),1,0)</f>
        <v>0</v>
      </c>
    </row>
    <row r="2308" spans="10:18" x14ac:dyDescent="0.2">
      <c r="J2308">
        <f t="shared" si="108"/>
        <v>2306</v>
      </c>
      <c r="K2308" t="str" cm="1">
        <f t="array" ref="K2308">IFERROR(INDEX(tblClientes[Cliente],INT($J2308/ROWS(tblConsorcios[Produto]))+1),"")</f>
        <v/>
      </c>
      <c r="L2308" t="str" cm="1">
        <f t="array" ref="L2308">IFERROR(INDEX(tblConsorcios[Produto],MOD($J2308,ROWS(tblConsorcios[Produto]))+1),"")</f>
        <v>Imóvel IE300 – 200m</v>
      </c>
      <c r="M2308" s="20" cm="1">
        <f t="array" ref="M2308">IFERROR(INDEX(tblConsorcios[Valor da Carta (R$)],MOD($J2308,ROWS(tblConsorcios[Produto]))+1),"")</f>
        <v>300000</v>
      </c>
      <c r="N2308" s="2" cm="1">
        <f t="array" ref="N2308">IFERROR(INDEX(tblConsorcios[Prazo (meses)],MOD($J2308,ROWS(tblConsorcios[Produto]))+1),"")</f>
        <v>200</v>
      </c>
      <c r="O2308" s="20" cm="1">
        <f t="array" ref="O2308">IFERROR(INDEX(tblConsorcios[Parcela Mensal (R$)],MOD($J2308,ROWS(tblConsorcios[Produto]))+1),"")</f>
        <v>1902</v>
      </c>
      <c r="P2308" s="20" t="str" cm="1">
        <f t="array" ref="P2308">IFERROR(INDEX(tblClientes[Dividendo Mensal (R$)],INT($J2308/ROWS(tblConsorcios[Produto]))+1),"")</f>
        <v/>
      </c>
      <c r="Q2308" s="20" t="str">
        <f t="shared" si="109"/>
        <v/>
      </c>
      <c r="R2308">
        <f t="shared" si="110"/>
        <v>0</v>
      </c>
    </row>
    <row r="2309" spans="10:18" x14ac:dyDescent="0.2">
      <c r="J2309">
        <f t="shared" si="108"/>
        <v>2307</v>
      </c>
      <c r="K2309" t="str" cm="1">
        <f t="array" ref="K2309">IFERROR(INDEX(tblClientes[Cliente],INT($J2309/ROWS(tblConsorcios[Produto]))+1),"")</f>
        <v/>
      </c>
      <c r="L2309" t="str" cm="1">
        <f t="array" ref="L2309">IFERROR(INDEX(tblConsorcios[Produto],MOD($J2309,ROWS(tblConsorcios[Produto]))+1),"")</f>
        <v>Imóvel IE240 – 240m</v>
      </c>
      <c r="M2309" s="20" cm="1">
        <f t="array" ref="M2309">IFERROR(INDEX(tblConsorcios[Valor da Carta (R$)],MOD($J2309,ROWS(tblConsorcios[Produto]))+1),"")</f>
        <v>240000</v>
      </c>
      <c r="N2309" s="2" cm="1">
        <f t="array" ref="N2309">IFERROR(INDEX(tblConsorcios[Prazo (meses)],MOD($J2309,ROWS(tblConsorcios[Produto]))+1),"")</f>
        <v>240</v>
      </c>
      <c r="O2309" s="20" cm="1">
        <f t="array" ref="O2309">IFERROR(INDEX(tblConsorcios[Parcela Mensal (R$)],MOD($J2309,ROWS(tblConsorcios[Produto]))+1),"")</f>
        <v>1288</v>
      </c>
      <c r="P2309" s="20" t="str" cm="1">
        <f t="array" ref="P2309">IFERROR(INDEX(tblClientes[Dividendo Mensal (R$)],INT($J2309/ROWS(tblConsorcios[Produto]))+1),"")</f>
        <v/>
      </c>
      <c r="Q2309" s="20" t="str">
        <f t="shared" si="109"/>
        <v/>
      </c>
      <c r="R2309">
        <f t="shared" si="110"/>
        <v>0</v>
      </c>
    </row>
    <row r="2310" spans="10:18" x14ac:dyDescent="0.2">
      <c r="J2310">
        <f t="shared" si="108"/>
        <v>2308</v>
      </c>
      <c r="K2310" t="str" cm="1">
        <f t="array" ref="K2310">IFERROR(INDEX(tblClientes[Cliente],INT($J2310/ROWS(tblConsorcios[Produto]))+1),"")</f>
        <v/>
      </c>
      <c r="L2310" t="str" cm="1">
        <f t="array" ref="L2310">IFERROR(INDEX(tblConsorcios[Produto],MOD($J2310,ROWS(tblConsorcios[Produto]))+1),"")</f>
        <v>Imóvel IE240 – 220m</v>
      </c>
      <c r="M2310" s="20" cm="1">
        <f t="array" ref="M2310">IFERROR(INDEX(tblConsorcios[Valor da Carta (R$)],MOD($J2310,ROWS(tblConsorcios[Produto]))+1),"")</f>
        <v>240000</v>
      </c>
      <c r="N2310" s="2" cm="1">
        <f t="array" ref="N2310">IFERROR(INDEX(tblConsorcios[Prazo (meses)],MOD($J2310,ROWS(tblConsorcios[Produto]))+1),"")</f>
        <v>220</v>
      </c>
      <c r="O2310" s="20" cm="1">
        <f t="array" ref="O2310">IFERROR(INDEX(tblConsorcios[Parcela Mensal (R$)],MOD($J2310,ROWS(tblConsorcios[Produto]))+1),"")</f>
        <v>1394.18</v>
      </c>
      <c r="P2310" s="20" t="str" cm="1">
        <f t="array" ref="P2310">IFERROR(INDEX(tblClientes[Dividendo Mensal (R$)],INT($J2310/ROWS(tblConsorcios[Produto]))+1),"")</f>
        <v/>
      </c>
      <c r="Q2310" s="20" t="str">
        <f t="shared" si="109"/>
        <v/>
      </c>
      <c r="R2310">
        <f t="shared" si="110"/>
        <v>0</v>
      </c>
    </row>
    <row r="2311" spans="10:18" x14ac:dyDescent="0.2">
      <c r="J2311">
        <f t="shared" si="108"/>
        <v>2309</v>
      </c>
      <c r="K2311" t="str" cm="1">
        <f t="array" ref="K2311">IFERROR(INDEX(tblClientes[Cliente],INT($J2311/ROWS(tblConsorcios[Produto]))+1),"")</f>
        <v/>
      </c>
      <c r="L2311" t="str" cm="1">
        <f t="array" ref="L2311">IFERROR(INDEX(tblConsorcios[Produto],MOD($J2311,ROWS(tblConsorcios[Produto]))+1),"")</f>
        <v>Imóvel IE240 – 200m</v>
      </c>
      <c r="M2311" s="20" cm="1">
        <f t="array" ref="M2311">IFERROR(INDEX(tblConsorcios[Valor da Carta (R$)],MOD($J2311,ROWS(tblConsorcios[Produto]))+1),"")</f>
        <v>240000</v>
      </c>
      <c r="N2311" s="2" cm="1">
        <f t="array" ref="N2311">IFERROR(INDEX(tblConsorcios[Prazo (meses)],MOD($J2311,ROWS(tblConsorcios[Produto]))+1),"")</f>
        <v>200</v>
      </c>
      <c r="O2311" s="20" cm="1">
        <f t="array" ref="O2311">IFERROR(INDEX(tblConsorcios[Parcela Mensal (R$)],MOD($J2311,ROWS(tblConsorcios[Produto]))+1),"")</f>
        <v>1521.6</v>
      </c>
      <c r="P2311" s="20" t="str" cm="1">
        <f t="array" ref="P2311">IFERROR(INDEX(tblClientes[Dividendo Mensal (R$)],INT($J2311/ROWS(tblConsorcios[Produto]))+1),"")</f>
        <v/>
      </c>
      <c r="Q2311" s="20" t="str">
        <f t="shared" si="109"/>
        <v/>
      </c>
      <c r="R2311">
        <f t="shared" si="110"/>
        <v>0</v>
      </c>
    </row>
    <row r="2312" spans="10:18" x14ac:dyDescent="0.2">
      <c r="J2312">
        <f t="shared" si="108"/>
        <v>2310</v>
      </c>
      <c r="K2312" t="str" cm="1">
        <f t="array" ref="K2312">IFERROR(INDEX(tblClientes[Cliente],INT($J2312/ROWS(tblConsorcios[Produto]))+1),"")</f>
        <v/>
      </c>
      <c r="L2312" t="str" cm="1">
        <f t="array" ref="L2312">IFERROR(INDEX(tblConsorcios[Produto],MOD($J2312,ROWS(tblConsorcios[Produto]))+1),"")</f>
        <v>Imóvel IE230 – 240m</v>
      </c>
      <c r="M2312" s="20" cm="1">
        <f t="array" ref="M2312">IFERROR(INDEX(tblConsorcios[Valor da Carta (R$)],MOD($J2312,ROWS(tblConsorcios[Produto]))+1),"")</f>
        <v>230000</v>
      </c>
      <c r="N2312" s="2" cm="1">
        <f t="array" ref="N2312">IFERROR(INDEX(tblConsorcios[Prazo (meses)],MOD($J2312,ROWS(tblConsorcios[Produto]))+1),"")</f>
        <v>240</v>
      </c>
      <c r="O2312" s="20" cm="1">
        <f t="array" ref="O2312">IFERROR(INDEX(tblConsorcios[Parcela Mensal (R$)],MOD($J2312,ROWS(tblConsorcios[Produto]))+1),"")</f>
        <v>1234.33</v>
      </c>
      <c r="P2312" s="20" t="str" cm="1">
        <f t="array" ref="P2312">IFERROR(INDEX(tblClientes[Dividendo Mensal (R$)],INT($J2312/ROWS(tblConsorcios[Produto]))+1),"")</f>
        <v/>
      </c>
      <c r="Q2312" s="20" t="str">
        <f t="shared" si="109"/>
        <v/>
      </c>
      <c r="R2312">
        <f t="shared" si="110"/>
        <v>0</v>
      </c>
    </row>
    <row r="2313" spans="10:18" x14ac:dyDescent="0.2">
      <c r="J2313">
        <f t="shared" si="108"/>
        <v>2311</v>
      </c>
      <c r="K2313" t="str" cm="1">
        <f t="array" ref="K2313">IFERROR(INDEX(tblClientes[Cliente],INT($J2313/ROWS(tblConsorcios[Produto]))+1),"")</f>
        <v/>
      </c>
      <c r="L2313" t="str" cm="1">
        <f t="array" ref="L2313">IFERROR(INDEX(tblConsorcios[Produto],MOD($J2313,ROWS(tblConsorcios[Produto]))+1),"")</f>
        <v>Imóvel IE230 – 220m</v>
      </c>
      <c r="M2313" s="20" cm="1">
        <f t="array" ref="M2313">IFERROR(INDEX(tblConsorcios[Valor da Carta (R$)],MOD($J2313,ROWS(tblConsorcios[Produto]))+1),"")</f>
        <v>230000</v>
      </c>
      <c r="N2313" s="2" cm="1">
        <f t="array" ref="N2313">IFERROR(INDEX(tblConsorcios[Prazo (meses)],MOD($J2313,ROWS(tblConsorcios[Produto]))+1),"")</f>
        <v>220</v>
      </c>
      <c r="O2313" s="20" cm="1">
        <f t="array" ref="O2313">IFERROR(INDEX(tblConsorcios[Parcela Mensal (R$)],MOD($J2313,ROWS(tblConsorcios[Produto]))+1),"")</f>
        <v>1336.09</v>
      </c>
      <c r="P2313" s="20" t="str" cm="1">
        <f t="array" ref="P2313">IFERROR(INDEX(tblClientes[Dividendo Mensal (R$)],INT($J2313/ROWS(tblConsorcios[Produto]))+1),"")</f>
        <v/>
      </c>
      <c r="Q2313" s="20" t="str">
        <f t="shared" si="109"/>
        <v/>
      </c>
      <c r="R2313">
        <f t="shared" si="110"/>
        <v>0</v>
      </c>
    </row>
    <row r="2314" spans="10:18" x14ac:dyDescent="0.2">
      <c r="J2314">
        <f t="shared" si="108"/>
        <v>2312</v>
      </c>
      <c r="K2314" t="str" cm="1">
        <f t="array" ref="K2314">IFERROR(INDEX(tblClientes[Cliente],INT($J2314/ROWS(tblConsorcios[Produto]))+1),"")</f>
        <v/>
      </c>
      <c r="L2314" t="str" cm="1">
        <f t="array" ref="L2314">IFERROR(INDEX(tblConsorcios[Produto],MOD($J2314,ROWS(tblConsorcios[Produto]))+1),"")</f>
        <v>Imóvel IE230 – 200m</v>
      </c>
      <c r="M2314" s="20" cm="1">
        <f t="array" ref="M2314">IFERROR(INDEX(tblConsorcios[Valor da Carta (R$)],MOD($J2314,ROWS(tblConsorcios[Produto]))+1),"")</f>
        <v>230000</v>
      </c>
      <c r="N2314" s="2" cm="1">
        <f t="array" ref="N2314">IFERROR(INDEX(tblConsorcios[Prazo (meses)],MOD($J2314,ROWS(tblConsorcios[Produto]))+1),"")</f>
        <v>200</v>
      </c>
      <c r="O2314" s="20" cm="1">
        <f t="array" ref="O2314">IFERROR(INDEX(tblConsorcios[Parcela Mensal (R$)],MOD($J2314,ROWS(tblConsorcios[Produto]))+1),"")</f>
        <v>1458.2</v>
      </c>
      <c r="P2314" s="20" t="str" cm="1">
        <f t="array" ref="P2314">IFERROR(INDEX(tblClientes[Dividendo Mensal (R$)],INT($J2314/ROWS(tblConsorcios[Produto]))+1),"")</f>
        <v/>
      </c>
      <c r="Q2314" s="20" t="str">
        <f t="shared" si="109"/>
        <v/>
      </c>
      <c r="R2314">
        <f t="shared" si="110"/>
        <v>0</v>
      </c>
    </row>
    <row r="2315" spans="10:18" x14ac:dyDescent="0.2">
      <c r="J2315">
        <f t="shared" si="108"/>
        <v>2313</v>
      </c>
      <c r="K2315" t="str" cm="1">
        <f t="array" ref="K2315">IFERROR(INDEX(tblClientes[Cliente],INT($J2315/ROWS(tblConsorcios[Produto]))+1),"")</f>
        <v/>
      </c>
      <c r="L2315" t="str" cm="1">
        <f t="array" ref="L2315">IFERROR(INDEX(tblConsorcios[Produto],MOD($J2315,ROWS(tblConsorcios[Produto]))+1),"")</f>
        <v>Imóvel IE220 – 240m</v>
      </c>
      <c r="M2315" s="20" cm="1">
        <f t="array" ref="M2315">IFERROR(INDEX(tblConsorcios[Valor da Carta (R$)],MOD($J2315,ROWS(tblConsorcios[Produto]))+1),"")</f>
        <v>220000</v>
      </c>
      <c r="N2315" s="2" cm="1">
        <f t="array" ref="N2315">IFERROR(INDEX(tblConsorcios[Prazo (meses)],MOD($J2315,ROWS(tblConsorcios[Produto]))+1),"")</f>
        <v>240</v>
      </c>
      <c r="O2315" s="20" cm="1">
        <f t="array" ref="O2315">IFERROR(INDEX(tblConsorcios[Parcela Mensal (R$)],MOD($J2315,ROWS(tblConsorcios[Produto]))+1),"")</f>
        <v>1180.67</v>
      </c>
      <c r="P2315" s="20" t="str" cm="1">
        <f t="array" ref="P2315">IFERROR(INDEX(tblClientes[Dividendo Mensal (R$)],INT($J2315/ROWS(tblConsorcios[Produto]))+1),"")</f>
        <v/>
      </c>
      <c r="Q2315" s="20" t="str">
        <f t="shared" si="109"/>
        <v/>
      </c>
      <c r="R2315">
        <f t="shared" si="110"/>
        <v>0</v>
      </c>
    </row>
    <row r="2316" spans="10:18" x14ac:dyDescent="0.2">
      <c r="J2316">
        <f t="shared" si="108"/>
        <v>2314</v>
      </c>
      <c r="K2316" t="str" cm="1">
        <f t="array" ref="K2316">IFERROR(INDEX(tblClientes[Cliente],INT($J2316/ROWS(tblConsorcios[Produto]))+1),"")</f>
        <v/>
      </c>
      <c r="L2316" t="str" cm="1">
        <f t="array" ref="L2316">IFERROR(INDEX(tblConsorcios[Produto],MOD($J2316,ROWS(tblConsorcios[Produto]))+1),"")</f>
        <v>Imóvel IE220 – 220m</v>
      </c>
      <c r="M2316" s="20" cm="1">
        <f t="array" ref="M2316">IFERROR(INDEX(tblConsorcios[Valor da Carta (R$)],MOD($J2316,ROWS(tblConsorcios[Produto]))+1),"")</f>
        <v>220000</v>
      </c>
      <c r="N2316" s="2" cm="1">
        <f t="array" ref="N2316">IFERROR(INDEX(tblConsorcios[Prazo (meses)],MOD($J2316,ROWS(tblConsorcios[Produto]))+1),"")</f>
        <v>220</v>
      </c>
      <c r="O2316" s="20" cm="1">
        <f t="array" ref="O2316">IFERROR(INDEX(tblConsorcios[Parcela Mensal (R$)],MOD($J2316,ROWS(tblConsorcios[Produto]))+1),"")</f>
        <v>1278</v>
      </c>
      <c r="P2316" s="20" t="str" cm="1">
        <f t="array" ref="P2316">IFERROR(INDEX(tblClientes[Dividendo Mensal (R$)],INT($J2316/ROWS(tblConsorcios[Produto]))+1),"")</f>
        <v/>
      </c>
      <c r="Q2316" s="20" t="str">
        <f t="shared" si="109"/>
        <v/>
      </c>
      <c r="R2316">
        <f t="shared" si="110"/>
        <v>0</v>
      </c>
    </row>
    <row r="2317" spans="10:18" x14ac:dyDescent="0.2">
      <c r="J2317">
        <f t="shared" si="108"/>
        <v>2315</v>
      </c>
      <c r="K2317" t="str" cm="1">
        <f t="array" ref="K2317">IFERROR(INDEX(tblClientes[Cliente],INT($J2317/ROWS(tblConsorcios[Produto]))+1),"")</f>
        <v/>
      </c>
      <c r="L2317" t="str" cm="1">
        <f t="array" ref="L2317">IFERROR(INDEX(tblConsorcios[Produto],MOD($J2317,ROWS(tblConsorcios[Produto]))+1),"")</f>
        <v>Imóvel IE220 – 200m</v>
      </c>
      <c r="M2317" s="20" cm="1">
        <f t="array" ref="M2317">IFERROR(INDEX(tblConsorcios[Valor da Carta (R$)],MOD($J2317,ROWS(tblConsorcios[Produto]))+1),"")</f>
        <v>220000</v>
      </c>
      <c r="N2317" s="2" cm="1">
        <f t="array" ref="N2317">IFERROR(INDEX(tblConsorcios[Prazo (meses)],MOD($J2317,ROWS(tblConsorcios[Produto]))+1),"")</f>
        <v>200</v>
      </c>
      <c r="O2317" s="20" cm="1">
        <f t="array" ref="O2317">IFERROR(INDEX(tblConsorcios[Parcela Mensal (R$)],MOD($J2317,ROWS(tblConsorcios[Produto]))+1),"")</f>
        <v>1394.8</v>
      </c>
      <c r="P2317" s="20" t="str" cm="1">
        <f t="array" ref="P2317">IFERROR(INDEX(tblClientes[Dividendo Mensal (R$)],INT($J2317/ROWS(tblConsorcios[Produto]))+1),"")</f>
        <v/>
      </c>
      <c r="Q2317" s="20" t="str">
        <f t="shared" si="109"/>
        <v/>
      </c>
      <c r="R2317">
        <f t="shared" si="110"/>
        <v>0</v>
      </c>
    </row>
    <row r="2318" spans="10:18" x14ac:dyDescent="0.2">
      <c r="J2318">
        <f t="shared" si="108"/>
        <v>2316</v>
      </c>
      <c r="K2318" t="str" cm="1">
        <f t="array" ref="K2318">IFERROR(INDEX(tblClientes[Cliente],INT($J2318/ROWS(tblConsorcios[Produto]))+1),"")</f>
        <v/>
      </c>
      <c r="L2318" t="str" cm="1">
        <f t="array" ref="L2318">IFERROR(INDEX(tblConsorcios[Produto],MOD($J2318,ROWS(tblConsorcios[Produto]))+1),"")</f>
        <v>Imóvel IE200 – 240m</v>
      </c>
      <c r="M2318" s="20" cm="1">
        <f t="array" ref="M2318">IFERROR(INDEX(tblConsorcios[Valor da Carta (R$)],MOD($J2318,ROWS(tblConsorcios[Produto]))+1),"")</f>
        <v>200000</v>
      </c>
      <c r="N2318" s="2" cm="1">
        <f t="array" ref="N2318">IFERROR(INDEX(tblConsorcios[Prazo (meses)],MOD($J2318,ROWS(tblConsorcios[Produto]))+1),"")</f>
        <v>240</v>
      </c>
      <c r="O2318" s="20" cm="1">
        <f t="array" ref="O2318">IFERROR(INDEX(tblConsorcios[Parcela Mensal (R$)],MOD($J2318,ROWS(tblConsorcios[Produto]))+1),"")</f>
        <v>1073.33</v>
      </c>
      <c r="P2318" s="20" t="str" cm="1">
        <f t="array" ref="P2318">IFERROR(INDEX(tblClientes[Dividendo Mensal (R$)],INT($J2318/ROWS(tblConsorcios[Produto]))+1),"")</f>
        <v/>
      </c>
      <c r="Q2318" s="20" t="str">
        <f t="shared" si="109"/>
        <v/>
      </c>
      <c r="R2318">
        <f t="shared" si="110"/>
        <v>0</v>
      </c>
    </row>
    <row r="2319" spans="10:18" x14ac:dyDescent="0.2">
      <c r="J2319">
        <f t="shared" si="108"/>
        <v>2317</v>
      </c>
      <c r="K2319" t="str" cm="1">
        <f t="array" ref="K2319">IFERROR(INDEX(tblClientes[Cliente],INT($J2319/ROWS(tblConsorcios[Produto]))+1),"")</f>
        <v/>
      </c>
      <c r="L2319" t="str" cm="1">
        <f t="array" ref="L2319">IFERROR(INDEX(tblConsorcios[Produto],MOD($J2319,ROWS(tblConsorcios[Produto]))+1),"")</f>
        <v>Imóvel IE200 – 220m</v>
      </c>
      <c r="M2319" s="20" cm="1">
        <f t="array" ref="M2319">IFERROR(INDEX(tblConsorcios[Valor da Carta (R$)],MOD($J2319,ROWS(tblConsorcios[Produto]))+1),"")</f>
        <v>200000</v>
      </c>
      <c r="N2319" s="2" cm="1">
        <f t="array" ref="N2319">IFERROR(INDEX(tblConsorcios[Prazo (meses)],MOD($J2319,ROWS(tblConsorcios[Produto]))+1),"")</f>
        <v>220</v>
      </c>
      <c r="O2319" s="20" cm="1">
        <f t="array" ref="O2319">IFERROR(INDEX(tblConsorcios[Parcela Mensal (R$)],MOD($J2319,ROWS(tblConsorcios[Produto]))+1),"")</f>
        <v>1161.82</v>
      </c>
      <c r="P2319" s="20" t="str" cm="1">
        <f t="array" ref="P2319">IFERROR(INDEX(tblClientes[Dividendo Mensal (R$)],INT($J2319/ROWS(tblConsorcios[Produto]))+1),"")</f>
        <v/>
      </c>
      <c r="Q2319" s="20" t="str">
        <f t="shared" si="109"/>
        <v/>
      </c>
      <c r="R2319">
        <f t="shared" si="110"/>
        <v>0</v>
      </c>
    </row>
    <row r="2320" spans="10:18" x14ac:dyDescent="0.2">
      <c r="J2320">
        <f t="shared" si="108"/>
        <v>2318</v>
      </c>
      <c r="K2320" t="str" cm="1">
        <f t="array" ref="K2320">IFERROR(INDEX(tblClientes[Cliente],INT($J2320/ROWS(tblConsorcios[Produto]))+1),"")</f>
        <v/>
      </c>
      <c r="L2320" t="str" cm="1">
        <f t="array" ref="L2320">IFERROR(INDEX(tblConsorcios[Produto],MOD($J2320,ROWS(tblConsorcios[Produto]))+1),"")</f>
        <v>Imóvel IE200 – 200m</v>
      </c>
      <c r="M2320" s="20" cm="1">
        <f t="array" ref="M2320">IFERROR(INDEX(tblConsorcios[Valor da Carta (R$)],MOD($J2320,ROWS(tblConsorcios[Produto]))+1),"")</f>
        <v>200000</v>
      </c>
      <c r="N2320" s="2" cm="1">
        <f t="array" ref="N2320">IFERROR(INDEX(tblConsorcios[Prazo (meses)],MOD($J2320,ROWS(tblConsorcios[Produto]))+1),"")</f>
        <v>200</v>
      </c>
      <c r="O2320" s="20" cm="1">
        <f t="array" ref="O2320">IFERROR(INDEX(tblConsorcios[Parcela Mensal (R$)],MOD($J2320,ROWS(tblConsorcios[Produto]))+1),"")</f>
        <v>1268</v>
      </c>
      <c r="P2320" s="20" t="str" cm="1">
        <f t="array" ref="P2320">IFERROR(INDEX(tblClientes[Dividendo Mensal (R$)],INT($J2320/ROWS(tblConsorcios[Produto]))+1),"")</f>
        <v/>
      </c>
      <c r="Q2320" s="20" t="str">
        <f t="shared" si="109"/>
        <v/>
      </c>
      <c r="R2320">
        <f t="shared" si="110"/>
        <v>0</v>
      </c>
    </row>
    <row r="2321" spans="10:18" x14ac:dyDescent="0.2">
      <c r="J2321">
        <f t="shared" si="108"/>
        <v>2319</v>
      </c>
      <c r="K2321" t="str" cm="1">
        <f t="array" ref="K2321">IFERROR(INDEX(tblClientes[Cliente],INT($J2321/ROWS(tblConsorcios[Produto]))+1),"")</f>
        <v/>
      </c>
      <c r="L2321" t="str" cm="1">
        <f t="array" ref="L2321">IFERROR(INDEX(tblConsorcios[Produto],MOD($J2321,ROWS(tblConsorcios[Produto]))+1),"")</f>
        <v>Imóvel IE150 – 240m</v>
      </c>
      <c r="M2321" s="20" cm="1">
        <f t="array" ref="M2321">IFERROR(INDEX(tblConsorcios[Valor da Carta (R$)],MOD($J2321,ROWS(tblConsorcios[Produto]))+1),"")</f>
        <v>150000</v>
      </c>
      <c r="N2321" s="2" cm="1">
        <f t="array" ref="N2321">IFERROR(INDEX(tblConsorcios[Prazo (meses)],MOD($J2321,ROWS(tblConsorcios[Produto]))+1),"")</f>
        <v>240</v>
      </c>
      <c r="O2321" s="20" cm="1">
        <f t="array" ref="O2321">IFERROR(INDEX(tblConsorcios[Parcela Mensal (R$)],MOD($J2321,ROWS(tblConsorcios[Produto]))+1),"")</f>
        <v>805</v>
      </c>
      <c r="P2321" s="20" t="str" cm="1">
        <f t="array" ref="P2321">IFERROR(INDEX(tblClientes[Dividendo Mensal (R$)],INT($J2321/ROWS(tblConsorcios[Produto]))+1),"")</f>
        <v/>
      </c>
      <c r="Q2321" s="20" t="str">
        <f t="shared" si="109"/>
        <v/>
      </c>
      <c r="R2321">
        <f t="shared" si="110"/>
        <v>0</v>
      </c>
    </row>
    <row r="2322" spans="10:18" x14ac:dyDescent="0.2">
      <c r="J2322">
        <f t="shared" si="108"/>
        <v>2320</v>
      </c>
      <c r="K2322" t="str" cm="1">
        <f t="array" ref="K2322">IFERROR(INDEX(tblClientes[Cliente],INT($J2322/ROWS(tblConsorcios[Produto]))+1),"")</f>
        <v/>
      </c>
      <c r="L2322" t="str" cm="1">
        <f t="array" ref="L2322">IFERROR(INDEX(tblConsorcios[Produto],MOD($J2322,ROWS(tblConsorcios[Produto]))+1),"")</f>
        <v>Imóvel IE150 – 220m</v>
      </c>
      <c r="M2322" s="20" cm="1">
        <f t="array" ref="M2322">IFERROR(INDEX(tblConsorcios[Valor da Carta (R$)],MOD($J2322,ROWS(tblConsorcios[Produto]))+1),"")</f>
        <v>150000</v>
      </c>
      <c r="N2322" s="2" cm="1">
        <f t="array" ref="N2322">IFERROR(INDEX(tblConsorcios[Prazo (meses)],MOD($J2322,ROWS(tblConsorcios[Produto]))+1),"")</f>
        <v>220</v>
      </c>
      <c r="O2322" s="20" cm="1">
        <f t="array" ref="O2322">IFERROR(INDEX(tblConsorcios[Parcela Mensal (R$)],MOD($J2322,ROWS(tblConsorcios[Produto]))+1),"")</f>
        <v>871.36</v>
      </c>
      <c r="P2322" s="20" t="str" cm="1">
        <f t="array" ref="P2322">IFERROR(INDEX(tblClientes[Dividendo Mensal (R$)],INT($J2322/ROWS(tblConsorcios[Produto]))+1),"")</f>
        <v/>
      </c>
      <c r="Q2322" s="20" t="str">
        <f t="shared" si="109"/>
        <v/>
      </c>
      <c r="R2322">
        <f t="shared" si="110"/>
        <v>0</v>
      </c>
    </row>
    <row r="2323" spans="10:18" x14ac:dyDescent="0.2">
      <c r="J2323">
        <f t="shared" si="108"/>
        <v>2321</v>
      </c>
      <c r="K2323" t="str" cm="1">
        <f t="array" ref="K2323">IFERROR(INDEX(tblClientes[Cliente],INT($J2323/ROWS(tblConsorcios[Produto]))+1),"")</f>
        <v/>
      </c>
      <c r="L2323" t="str" cm="1">
        <f t="array" ref="L2323">IFERROR(INDEX(tblConsorcios[Produto],MOD($J2323,ROWS(tblConsorcios[Produto]))+1),"")</f>
        <v>Imóvel IE150 – 200m</v>
      </c>
      <c r="M2323" s="20" cm="1">
        <f t="array" ref="M2323">IFERROR(INDEX(tblConsorcios[Valor da Carta (R$)],MOD($J2323,ROWS(tblConsorcios[Produto]))+1),"")</f>
        <v>150000</v>
      </c>
      <c r="N2323" s="2" cm="1">
        <f t="array" ref="N2323">IFERROR(INDEX(tblConsorcios[Prazo (meses)],MOD($J2323,ROWS(tblConsorcios[Produto]))+1),"")</f>
        <v>200</v>
      </c>
      <c r="O2323" s="20" cm="1">
        <f t="array" ref="O2323">IFERROR(INDEX(tblConsorcios[Parcela Mensal (R$)],MOD($J2323,ROWS(tblConsorcios[Produto]))+1),"")</f>
        <v>951</v>
      </c>
      <c r="P2323" s="20" t="str" cm="1">
        <f t="array" ref="P2323">IFERROR(INDEX(tblClientes[Dividendo Mensal (R$)],INT($J2323/ROWS(tblConsorcios[Produto]))+1),"")</f>
        <v/>
      </c>
      <c r="Q2323" s="20" t="str">
        <f t="shared" si="109"/>
        <v/>
      </c>
      <c r="R2323">
        <f t="shared" si="110"/>
        <v>0</v>
      </c>
    </row>
    <row r="2324" spans="10:18" x14ac:dyDescent="0.2">
      <c r="J2324">
        <f t="shared" si="108"/>
        <v>2322</v>
      </c>
      <c r="K2324" t="str" cm="1">
        <f t="array" ref="K2324">IFERROR(INDEX(tblClientes[Cliente],INT($J2324/ROWS(tblConsorcios[Produto]))+1),"")</f>
        <v/>
      </c>
      <c r="L2324" t="str" cm="1">
        <f t="array" ref="L2324">IFERROR(INDEX(tblConsorcios[Produto],MOD($J2324,ROWS(tblConsorcios[Produto]))+1),"")</f>
        <v>Imóvel IE140 – 240m</v>
      </c>
      <c r="M2324" s="20" cm="1">
        <f t="array" ref="M2324">IFERROR(INDEX(tblConsorcios[Valor da Carta (R$)],MOD($J2324,ROWS(tblConsorcios[Produto]))+1),"")</f>
        <v>140000</v>
      </c>
      <c r="N2324" s="2" cm="1">
        <f t="array" ref="N2324">IFERROR(INDEX(tblConsorcios[Prazo (meses)],MOD($J2324,ROWS(tblConsorcios[Produto]))+1),"")</f>
        <v>240</v>
      </c>
      <c r="O2324" s="20" cm="1">
        <f t="array" ref="O2324">IFERROR(INDEX(tblConsorcios[Parcela Mensal (R$)],MOD($J2324,ROWS(tblConsorcios[Produto]))+1),"")</f>
        <v>751.33</v>
      </c>
      <c r="P2324" s="20" t="str" cm="1">
        <f t="array" ref="P2324">IFERROR(INDEX(tblClientes[Dividendo Mensal (R$)],INT($J2324/ROWS(tblConsorcios[Produto]))+1),"")</f>
        <v/>
      </c>
      <c r="Q2324" s="20" t="str">
        <f t="shared" si="109"/>
        <v/>
      </c>
      <c r="R2324">
        <f t="shared" si="110"/>
        <v>0</v>
      </c>
    </row>
    <row r="2325" spans="10:18" x14ac:dyDescent="0.2">
      <c r="J2325">
        <f t="shared" si="108"/>
        <v>2323</v>
      </c>
      <c r="K2325" t="str" cm="1">
        <f t="array" ref="K2325">IFERROR(INDEX(tblClientes[Cliente],INT($J2325/ROWS(tblConsorcios[Produto]))+1),"")</f>
        <v/>
      </c>
      <c r="L2325" t="str" cm="1">
        <f t="array" ref="L2325">IFERROR(INDEX(tblConsorcios[Produto],MOD($J2325,ROWS(tblConsorcios[Produto]))+1),"")</f>
        <v>Imóvel IE140 – 220m</v>
      </c>
      <c r="M2325" s="20" cm="1">
        <f t="array" ref="M2325">IFERROR(INDEX(tblConsorcios[Valor da Carta (R$)],MOD($J2325,ROWS(tblConsorcios[Produto]))+1),"")</f>
        <v>140000</v>
      </c>
      <c r="N2325" s="2" cm="1">
        <f t="array" ref="N2325">IFERROR(INDEX(tblConsorcios[Prazo (meses)],MOD($J2325,ROWS(tblConsorcios[Produto]))+1),"")</f>
        <v>220</v>
      </c>
      <c r="O2325" s="20" cm="1">
        <f t="array" ref="O2325">IFERROR(INDEX(tblConsorcios[Parcela Mensal (R$)],MOD($J2325,ROWS(tblConsorcios[Produto]))+1),"")</f>
        <v>813.27</v>
      </c>
      <c r="P2325" s="20" t="str" cm="1">
        <f t="array" ref="P2325">IFERROR(INDEX(tblClientes[Dividendo Mensal (R$)],INT($J2325/ROWS(tblConsorcios[Produto]))+1),"")</f>
        <v/>
      </c>
      <c r="Q2325" s="20" t="str">
        <f t="shared" si="109"/>
        <v/>
      </c>
      <c r="R2325">
        <f t="shared" si="110"/>
        <v>0</v>
      </c>
    </row>
    <row r="2326" spans="10:18" x14ac:dyDescent="0.2">
      <c r="J2326">
        <f t="shared" si="108"/>
        <v>2324</v>
      </c>
      <c r="K2326" t="str" cm="1">
        <f t="array" ref="K2326">IFERROR(INDEX(tblClientes[Cliente],INT($J2326/ROWS(tblConsorcios[Produto]))+1),"")</f>
        <v/>
      </c>
      <c r="L2326" t="str" cm="1">
        <f t="array" ref="L2326">IFERROR(INDEX(tblConsorcios[Produto],MOD($J2326,ROWS(tblConsorcios[Produto]))+1),"")</f>
        <v>Imóvel IE140 – 200m</v>
      </c>
      <c r="M2326" s="20" cm="1">
        <f t="array" ref="M2326">IFERROR(INDEX(tblConsorcios[Valor da Carta (R$)],MOD($J2326,ROWS(tblConsorcios[Produto]))+1),"")</f>
        <v>140000</v>
      </c>
      <c r="N2326" s="2" cm="1">
        <f t="array" ref="N2326">IFERROR(INDEX(tblConsorcios[Prazo (meses)],MOD($J2326,ROWS(tblConsorcios[Produto]))+1),"")</f>
        <v>200</v>
      </c>
      <c r="O2326" s="20" cm="1">
        <f t="array" ref="O2326">IFERROR(INDEX(tblConsorcios[Parcela Mensal (R$)],MOD($J2326,ROWS(tblConsorcios[Produto]))+1),"")</f>
        <v>887.6</v>
      </c>
      <c r="P2326" s="20" t="str" cm="1">
        <f t="array" ref="P2326">IFERROR(INDEX(tblClientes[Dividendo Mensal (R$)],INT($J2326/ROWS(tblConsorcios[Produto]))+1),"")</f>
        <v/>
      </c>
      <c r="Q2326" s="20" t="str">
        <f t="shared" si="109"/>
        <v/>
      </c>
      <c r="R2326">
        <f t="shared" si="110"/>
        <v>0</v>
      </c>
    </row>
    <row r="2327" spans="10:18" x14ac:dyDescent="0.2">
      <c r="J2327">
        <f t="shared" si="108"/>
        <v>2325</v>
      </c>
      <c r="K2327" t="str" cm="1">
        <f t="array" ref="K2327">IFERROR(INDEX(tblClientes[Cliente],INT($J2327/ROWS(tblConsorcios[Produto]))+1),"")</f>
        <v/>
      </c>
      <c r="L2327" t="str" cm="1">
        <f t="array" ref="L2327">IFERROR(INDEX(tblConsorcios[Produto],MOD($J2327,ROWS(tblConsorcios[Produto]))+1),"")</f>
        <v>Imóvel IE130 – 240m</v>
      </c>
      <c r="M2327" s="20" cm="1">
        <f t="array" ref="M2327">IFERROR(INDEX(tblConsorcios[Valor da Carta (R$)],MOD($J2327,ROWS(tblConsorcios[Produto]))+1),"")</f>
        <v>130000</v>
      </c>
      <c r="N2327" s="2" cm="1">
        <f t="array" ref="N2327">IFERROR(INDEX(tblConsorcios[Prazo (meses)],MOD($J2327,ROWS(tblConsorcios[Produto]))+1),"")</f>
        <v>240</v>
      </c>
      <c r="O2327" s="20" cm="1">
        <f t="array" ref="O2327">IFERROR(INDEX(tblConsorcios[Parcela Mensal (R$)],MOD($J2327,ROWS(tblConsorcios[Produto]))+1),"")</f>
        <v>697.67</v>
      </c>
      <c r="P2327" s="20" t="str" cm="1">
        <f t="array" ref="P2327">IFERROR(INDEX(tblClientes[Dividendo Mensal (R$)],INT($J2327/ROWS(tblConsorcios[Produto]))+1),"")</f>
        <v/>
      </c>
      <c r="Q2327" s="20" t="str">
        <f t="shared" si="109"/>
        <v/>
      </c>
      <c r="R2327">
        <f t="shared" si="110"/>
        <v>0</v>
      </c>
    </row>
    <row r="2328" spans="10:18" x14ac:dyDescent="0.2">
      <c r="J2328">
        <f t="shared" si="108"/>
        <v>2326</v>
      </c>
      <c r="K2328" t="str" cm="1">
        <f t="array" ref="K2328">IFERROR(INDEX(tblClientes[Cliente],INT($J2328/ROWS(tblConsorcios[Produto]))+1),"")</f>
        <v/>
      </c>
      <c r="L2328" t="str" cm="1">
        <f t="array" ref="L2328">IFERROR(INDEX(tblConsorcios[Produto],MOD($J2328,ROWS(tblConsorcios[Produto]))+1),"")</f>
        <v>Imóvel IE130 – 220m</v>
      </c>
      <c r="M2328" s="20" cm="1">
        <f t="array" ref="M2328">IFERROR(INDEX(tblConsorcios[Valor da Carta (R$)],MOD($J2328,ROWS(tblConsorcios[Produto]))+1),"")</f>
        <v>130000</v>
      </c>
      <c r="N2328" s="2" cm="1">
        <f t="array" ref="N2328">IFERROR(INDEX(tblConsorcios[Prazo (meses)],MOD($J2328,ROWS(tblConsorcios[Produto]))+1),"")</f>
        <v>220</v>
      </c>
      <c r="O2328" s="20" cm="1">
        <f t="array" ref="O2328">IFERROR(INDEX(tblConsorcios[Parcela Mensal (R$)],MOD($J2328,ROWS(tblConsorcios[Produto]))+1),"")</f>
        <v>755.18</v>
      </c>
      <c r="P2328" s="20" t="str" cm="1">
        <f t="array" ref="P2328">IFERROR(INDEX(tblClientes[Dividendo Mensal (R$)],INT($J2328/ROWS(tblConsorcios[Produto]))+1),"")</f>
        <v/>
      </c>
      <c r="Q2328" s="20" t="str">
        <f t="shared" si="109"/>
        <v/>
      </c>
      <c r="R2328">
        <f t="shared" si="110"/>
        <v>0</v>
      </c>
    </row>
    <row r="2329" spans="10:18" x14ac:dyDescent="0.2">
      <c r="J2329">
        <f t="shared" si="108"/>
        <v>2327</v>
      </c>
      <c r="K2329" t="str" cm="1">
        <f t="array" ref="K2329">IFERROR(INDEX(tblClientes[Cliente],INT($J2329/ROWS(tblConsorcios[Produto]))+1),"")</f>
        <v/>
      </c>
      <c r="L2329" t="str" cm="1">
        <f t="array" ref="L2329">IFERROR(INDEX(tblConsorcios[Produto],MOD($J2329,ROWS(tblConsorcios[Produto]))+1),"")</f>
        <v>Imóvel IE130 – 200m</v>
      </c>
      <c r="M2329" s="20" cm="1">
        <f t="array" ref="M2329">IFERROR(INDEX(tblConsorcios[Valor da Carta (R$)],MOD($J2329,ROWS(tblConsorcios[Produto]))+1),"")</f>
        <v>130000</v>
      </c>
      <c r="N2329" s="2" cm="1">
        <f t="array" ref="N2329">IFERROR(INDEX(tblConsorcios[Prazo (meses)],MOD($J2329,ROWS(tblConsorcios[Produto]))+1),"")</f>
        <v>200</v>
      </c>
      <c r="O2329" s="20" cm="1">
        <f t="array" ref="O2329">IFERROR(INDEX(tblConsorcios[Parcela Mensal (R$)],MOD($J2329,ROWS(tblConsorcios[Produto]))+1),"")</f>
        <v>824.2</v>
      </c>
      <c r="P2329" s="20" t="str" cm="1">
        <f t="array" ref="P2329">IFERROR(INDEX(tblClientes[Dividendo Mensal (R$)],INT($J2329/ROWS(tblConsorcios[Produto]))+1),"")</f>
        <v/>
      </c>
      <c r="Q2329" s="20" t="str">
        <f t="shared" si="109"/>
        <v/>
      </c>
      <c r="R2329">
        <f t="shared" si="110"/>
        <v>0</v>
      </c>
    </row>
    <row r="2330" spans="10:18" x14ac:dyDescent="0.2">
      <c r="J2330">
        <f t="shared" si="108"/>
        <v>2328</v>
      </c>
      <c r="K2330" t="str" cm="1">
        <f t="array" ref="K2330">IFERROR(INDEX(tblClientes[Cliente],INT($J2330/ROWS(tblConsorcios[Produto]))+1),"")</f>
        <v/>
      </c>
      <c r="L2330" t="str" cm="1">
        <f t="array" ref="L2330">IFERROR(INDEX(tblConsorcios[Produto],MOD($J2330,ROWS(tblConsorcios[Produto]))+1),"")</f>
        <v>Imóvel IE120 – 240m</v>
      </c>
      <c r="M2330" s="20" cm="1">
        <f t="array" ref="M2330">IFERROR(INDEX(tblConsorcios[Valor da Carta (R$)],MOD($J2330,ROWS(tblConsorcios[Produto]))+1),"")</f>
        <v>120000</v>
      </c>
      <c r="N2330" s="2" cm="1">
        <f t="array" ref="N2330">IFERROR(INDEX(tblConsorcios[Prazo (meses)],MOD($J2330,ROWS(tblConsorcios[Produto]))+1),"")</f>
        <v>240</v>
      </c>
      <c r="O2330" s="20" cm="1">
        <f t="array" ref="O2330">IFERROR(INDEX(tblConsorcios[Parcela Mensal (R$)],MOD($J2330,ROWS(tblConsorcios[Produto]))+1),"")</f>
        <v>644</v>
      </c>
      <c r="P2330" s="20" t="str" cm="1">
        <f t="array" ref="P2330">IFERROR(INDEX(tblClientes[Dividendo Mensal (R$)],INT($J2330/ROWS(tblConsorcios[Produto]))+1),"")</f>
        <v/>
      </c>
      <c r="Q2330" s="20" t="str">
        <f t="shared" si="109"/>
        <v/>
      </c>
      <c r="R2330">
        <f t="shared" si="110"/>
        <v>0</v>
      </c>
    </row>
    <row r="2331" spans="10:18" x14ac:dyDescent="0.2">
      <c r="J2331">
        <f t="shared" si="108"/>
        <v>2329</v>
      </c>
      <c r="K2331" t="str" cm="1">
        <f t="array" ref="K2331">IFERROR(INDEX(tblClientes[Cliente],INT($J2331/ROWS(tblConsorcios[Produto]))+1),"")</f>
        <v/>
      </c>
      <c r="L2331" t="str" cm="1">
        <f t="array" ref="L2331">IFERROR(INDEX(tblConsorcios[Produto],MOD($J2331,ROWS(tblConsorcios[Produto]))+1),"")</f>
        <v>Imóvel IE120 – 220m</v>
      </c>
      <c r="M2331" s="20" cm="1">
        <f t="array" ref="M2331">IFERROR(INDEX(tblConsorcios[Valor da Carta (R$)],MOD($J2331,ROWS(tblConsorcios[Produto]))+1),"")</f>
        <v>120000</v>
      </c>
      <c r="N2331" s="2" cm="1">
        <f t="array" ref="N2331">IFERROR(INDEX(tblConsorcios[Prazo (meses)],MOD($J2331,ROWS(tblConsorcios[Produto]))+1),"")</f>
        <v>220</v>
      </c>
      <c r="O2331" s="20" cm="1">
        <f t="array" ref="O2331">IFERROR(INDEX(tblConsorcios[Parcela Mensal (R$)],MOD($J2331,ROWS(tblConsorcios[Produto]))+1),"")</f>
        <v>697.09</v>
      </c>
      <c r="P2331" s="20" t="str" cm="1">
        <f t="array" ref="P2331">IFERROR(INDEX(tblClientes[Dividendo Mensal (R$)],INT($J2331/ROWS(tblConsorcios[Produto]))+1),"")</f>
        <v/>
      </c>
      <c r="Q2331" s="20" t="str">
        <f t="shared" si="109"/>
        <v/>
      </c>
      <c r="R2331">
        <f t="shared" si="110"/>
        <v>0</v>
      </c>
    </row>
    <row r="2332" spans="10:18" x14ac:dyDescent="0.2">
      <c r="J2332">
        <f t="shared" si="108"/>
        <v>2330</v>
      </c>
      <c r="K2332" t="str" cm="1">
        <f t="array" ref="K2332">IFERROR(INDEX(tblClientes[Cliente],INT($J2332/ROWS(tblConsorcios[Produto]))+1),"")</f>
        <v/>
      </c>
      <c r="L2332" t="str" cm="1">
        <f t="array" ref="L2332">IFERROR(INDEX(tblConsorcios[Produto],MOD($J2332,ROWS(tblConsorcios[Produto]))+1),"")</f>
        <v>Imóvel IE120 – 200m</v>
      </c>
      <c r="M2332" s="20" cm="1">
        <f t="array" ref="M2332">IFERROR(INDEX(tblConsorcios[Valor da Carta (R$)],MOD($J2332,ROWS(tblConsorcios[Produto]))+1),"")</f>
        <v>120000</v>
      </c>
      <c r="N2332" s="2" cm="1">
        <f t="array" ref="N2332">IFERROR(INDEX(tblConsorcios[Prazo (meses)],MOD($J2332,ROWS(tblConsorcios[Produto]))+1),"")</f>
        <v>200</v>
      </c>
      <c r="O2332" s="20" cm="1">
        <f t="array" ref="O2332">IFERROR(INDEX(tblConsorcios[Parcela Mensal (R$)],MOD($J2332,ROWS(tblConsorcios[Produto]))+1),"")</f>
        <v>760.8</v>
      </c>
      <c r="P2332" s="20" t="str" cm="1">
        <f t="array" ref="P2332">IFERROR(INDEX(tblClientes[Dividendo Mensal (R$)],INT($J2332/ROWS(tblConsorcios[Produto]))+1),"")</f>
        <v/>
      </c>
      <c r="Q2332" s="20" t="str">
        <f t="shared" si="109"/>
        <v/>
      </c>
      <c r="R2332">
        <f t="shared" si="110"/>
        <v>0</v>
      </c>
    </row>
    <row r="2333" spans="10:18" x14ac:dyDescent="0.2">
      <c r="J2333">
        <f t="shared" si="108"/>
        <v>2331</v>
      </c>
      <c r="K2333" t="str" cm="1">
        <f t="array" ref="K2333">IFERROR(INDEX(tblClientes[Cliente],INT($J2333/ROWS(tblConsorcios[Produto]))+1),"")</f>
        <v/>
      </c>
      <c r="L2333" t="str" cm="1">
        <f t="array" ref="L2333">IFERROR(INDEX(tblConsorcios[Produto],MOD($J2333,ROWS(tblConsorcios[Produto]))+1),"")</f>
        <v>Imóvel IE600 – 240m</v>
      </c>
      <c r="M2333" s="20" cm="1">
        <f t="array" ref="M2333">IFERROR(INDEX(tblConsorcios[Valor da Carta (R$)],MOD($J2333,ROWS(tblConsorcios[Produto]))+1),"")</f>
        <v>600000</v>
      </c>
      <c r="N2333" s="2" cm="1">
        <f t="array" ref="N2333">IFERROR(INDEX(tblConsorcios[Prazo (meses)],MOD($J2333,ROWS(tblConsorcios[Produto]))+1),"")</f>
        <v>240</v>
      </c>
      <c r="O2333" s="20" cm="1">
        <f t="array" ref="O2333">IFERROR(INDEX(tblConsorcios[Parcela Mensal (R$)],MOD($J2333,ROWS(tblConsorcios[Produto]))+1),"")</f>
        <v>3220</v>
      </c>
      <c r="P2333" s="20" t="str" cm="1">
        <f t="array" ref="P2333">IFERROR(INDEX(tblClientes[Dividendo Mensal (R$)],INT($J2333/ROWS(tblConsorcios[Produto]))+1),"")</f>
        <v/>
      </c>
      <c r="Q2333" s="20" t="str">
        <f t="shared" si="109"/>
        <v/>
      </c>
      <c r="R2333">
        <f t="shared" si="110"/>
        <v>0</v>
      </c>
    </row>
    <row r="2334" spans="10:18" x14ac:dyDescent="0.2">
      <c r="J2334">
        <f t="shared" si="108"/>
        <v>2332</v>
      </c>
      <c r="K2334" t="str" cm="1">
        <f t="array" ref="K2334">IFERROR(INDEX(tblClientes[Cliente],INT($J2334/ROWS(tblConsorcios[Produto]))+1),"")</f>
        <v/>
      </c>
      <c r="L2334" t="str" cm="1">
        <f t="array" ref="L2334">IFERROR(INDEX(tblConsorcios[Produto],MOD($J2334,ROWS(tblConsorcios[Produto]))+1),"")</f>
        <v>Imóvel IE600 – 220m</v>
      </c>
      <c r="M2334" s="20" cm="1">
        <f t="array" ref="M2334">IFERROR(INDEX(tblConsorcios[Valor da Carta (R$)],MOD($J2334,ROWS(tblConsorcios[Produto]))+1),"")</f>
        <v>600000</v>
      </c>
      <c r="N2334" s="2" cm="1">
        <f t="array" ref="N2334">IFERROR(INDEX(tblConsorcios[Prazo (meses)],MOD($J2334,ROWS(tblConsorcios[Produto]))+1),"")</f>
        <v>220</v>
      </c>
      <c r="O2334" s="20" cm="1">
        <f t="array" ref="O2334">IFERROR(INDEX(tblConsorcios[Parcela Mensal (R$)],MOD($J2334,ROWS(tblConsorcios[Produto]))+1),"")</f>
        <v>3485.45</v>
      </c>
      <c r="P2334" s="20" t="str" cm="1">
        <f t="array" ref="P2334">IFERROR(INDEX(tblClientes[Dividendo Mensal (R$)],INT($J2334/ROWS(tblConsorcios[Produto]))+1),"")</f>
        <v/>
      </c>
      <c r="Q2334" s="20" t="str">
        <f t="shared" si="109"/>
        <v/>
      </c>
      <c r="R2334">
        <f t="shared" si="110"/>
        <v>0</v>
      </c>
    </row>
    <row r="2335" spans="10:18" x14ac:dyDescent="0.2">
      <c r="J2335">
        <f t="shared" si="108"/>
        <v>2333</v>
      </c>
      <c r="K2335" t="str" cm="1">
        <f t="array" ref="K2335">IFERROR(INDEX(tblClientes[Cliente],INT($J2335/ROWS(tblConsorcios[Produto]))+1),"")</f>
        <v/>
      </c>
      <c r="L2335" t="str" cm="1">
        <f t="array" ref="L2335">IFERROR(INDEX(tblConsorcios[Produto],MOD($J2335,ROWS(tblConsorcios[Produto]))+1),"")</f>
        <v>Imóvel IE600 – 200m</v>
      </c>
      <c r="M2335" s="20" cm="1">
        <f t="array" ref="M2335">IFERROR(INDEX(tblConsorcios[Valor da Carta (R$)],MOD($J2335,ROWS(tblConsorcios[Produto]))+1),"")</f>
        <v>600000</v>
      </c>
      <c r="N2335" s="2" cm="1">
        <f t="array" ref="N2335">IFERROR(INDEX(tblConsorcios[Prazo (meses)],MOD($J2335,ROWS(tblConsorcios[Produto]))+1),"")</f>
        <v>200</v>
      </c>
      <c r="O2335" s="20" cm="1">
        <f t="array" ref="O2335">IFERROR(INDEX(tblConsorcios[Parcela Mensal (R$)],MOD($J2335,ROWS(tblConsorcios[Produto]))+1),"")</f>
        <v>3804</v>
      </c>
      <c r="P2335" s="20" t="str" cm="1">
        <f t="array" ref="P2335">IFERROR(INDEX(tblClientes[Dividendo Mensal (R$)],INT($J2335/ROWS(tblConsorcios[Produto]))+1),"")</f>
        <v/>
      </c>
      <c r="Q2335" s="20" t="str">
        <f t="shared" si="109"/>
        <v/>
      </c>
      <c r="R2335">
        <f t="shared" si="110"/>
        <v>0</v>
      </c>
    </row>
    <row r="2336" spans="10:18" x14ac:dyDescent="0.2">
      <c r="J2336">
        <f t="shared" si="108"/>
        <v>2334</v>
      </c>
      <c r="K2336" t="str" cm="1">
        <f t="array" ref="K2336">IFERROR(INDEX(tblClientes[Cliente],INT($J2336/ROWS(tblConsorcios[Produto]))+1),"")</f>
        <v/>
      </c>
      <c r="L2336" t="str" cm="1">
        <f t="array" ref="L2336">IFERROR(INDEX(tblConsorcios[Produto],MOD($J2336,ROWS(tblConsorcios[Produto]))+1),"")</f>
        <v>Imóvel IE580 – 240m</v>
      </c>
      <c r="M2336" s="20" cm="1">
        <f t="array" ref="M2336">IFERROR(INDEX(tblConsorcios[Valor da Carta (R$)],MOD($J2336,ROWS(tblConsorcios[Produto]))+1),"")</f>
        <v>580000</v>
      </c>
      <c r="N2336" s="2" cm="1">
        <f t="array" ref="N2336">IFERROR(INDEX(tblConsorcios[Prazo (meses)],MOD($J2336,ROWS(tblConsorcios[Produto]))+1),"")</f>
        <v>240</v>
      </c>
      <c r="O2336" s="20" cm="1">
        <f t="array" ref="O2336">IFERROR(INDEX(tblConsorcios[Parcela Mensal (R$)],MOD($J2336,ROWS(tblConsorcios[Produto]))+1),"")</f>
        <v>3112.67</v>
      </c>
      <c r="P2336" s="20" t="str" cm="1">
        <f t="array" ref="P2336">IFERROR(INDEX(tblClientes[Dividendo Mensal (R$)],INT($J2336/ROWS(tblConsorcios[Produto]))+1),"")</f>
        <v/>
      </c>
      <c r="Q2336" s="20" t="str">
        <f t="shared" si="109"/>
        <v/>
      </c>
      <c r="R2336">
        <f t="shared" si="110"/>
        <v>0</v>
      </c>
    </row>
    <row r="2337" spans="10:18" x14ac:dyDescent="0.2">
      <c r="J2337">
        <f t="shared" si="108"/>
        <v>2335</v>
      </c>
      <c r="K2337" t="str" cm="1">
        <f t="array" ref="K2337">IFERROR(INDEX(tblClientes[Cliente],INT($J2337/ROWS(tblConsorcios[Produto]))+1),"")</f>
        <v/>
      </c>
      <c r="L2337" t="str" cm="1">
        <f t="array" ref="L2337">IFERROR(INDEX(tblConsorcios[Produto],MOD($J2337,ROWS(tblConsorcios[Produto]))+1),"")</f>
        <v>Imóvel IE580 – 220m</v>
      </c>
      <c r="M2337" s="20" cm="1">
        <f t="array" ref="M2337">IFERROR(INDEX(tblConsorcios[Valor da Carta (R$)],MOD($J2337,ROWS(tblConsorcios[Produto]))+1),"")</f>
        <v>580000</v>
      </c>
      <c r="N2337" s="2" cm="1">
        <f t="array" ref="N2337">IFERROR(INDEX(tblConsorcios[Prazo (meses)],MOD($J2337,ROWS(tblConsorcios[Produto]))+1),"")</f>
        <v>220</v>
      </c>
      <c r="O2337" s="20" cm="1">
        <f t="array" ref="O2337">IFERROR(INDEX(tblConsorcios[Parcela Mensal (R$)],MOD($J2337,ROWS(tblConsorcios[Produto]))+1),"")</f>
        <v>3369.27</v>
      </c>
      <c r="P2337" s="20" t="str" cm="1">
        <f t="array" ref="P2337">IFERROR(INDEX(tblClientes[Dividendo Mensal (R$)],INT($J2337/ROWS(tblConsorcios[Produto]))+1),"")</f>
        <v/>
      </c>
      <c r="Q2337" s="20" t="str">
        <f t="shared" si="109"/>
        <v/>
      </c>
      <c r="R2337">
        <f t="shared" si="110"/>
        <v>0</v>
      </c>
    </row>
    <row r="2338" spans="10:18" x14ac:dyDescent="0.2">
      <c r="J2338">
        <f t="shared" si="108"/>
        <v>2336</v>
      </c>
      <c r="K2338" t="str" cm="1">
        <f t="array" ref="K2338">IFERROR(INDEX(tblClientes[Cliente],INT($J2338/ROWS(tblConsorcios[Produto]))+1),"")</f>
        <v/>
      </c>
      <c r="L2338" t="str" cm="1">
        <f t="array" ref="L2338">IFERROR(INDEX(tblConsorcios[Produto],MOD($J2338,ROWS(tblConsorcios[Produto]))+1),"")</f>
        <v>Imóvel IE580 – 200m</v>
      </c>
      <c r="M2338" s="20" cm="1">
        <f t="array" ref="M2338">IFERROR(INDEX(tblConsorcios[Valor da Carta (R$)],MOD($J2338,ROWS(tblConsorcios[Produto]))+1),"")</f>
        <v>580000</v>
      </c>
      <c r="N2338" s="2" cm="1">
        <f t="array" ref="N2338">IFERROR(INDEX(tblConsorcios[Prazo (meses)],MOD($J2338,ROWS(tblConsorcios[Produto]))+1),"")</f>
        <v>200</v>
      </c>
      <c r="O2338" s="20" cm="1">
        <f t="array" ref="O2338">IFERROR(INDEX(tblConsorcios[Parcela Mensal (R$)],MOD($J2338,ROWS(tblConsorcios[Produto]))+1),"")</f>
        <v>3677.2</v>
      </c>
      <c r="P2338" s="20" t="str" cm="1">
        <f t="array" ref="P2338">IFERROR(INDEX(tblClientes[Dividendo Mensal (R$)],INT($J2338/ROWS(tblConsorcios[Produto]))+1),"")</f>
        <v/>
      </c>
      <c r="Q2338" s="20" t="str">
        <f t="shared" si="109"/>
        <v/>
      </c>
      <c r="R2338">
        <f t="shared" si="110"/>
        <v>0</v>
      </c>
    </row>
    <row r="2339" spans="10:18" x14ac:dyDescent="0.2">
      <c r="J2339">
        <f t="shared" si="108"/>
        <v>2337</v>
      </c>
      <c r="K2339" t="str" cm="1">
        <f t="array" ref="K2339">IFERROR(INDEX(tblClientes[Cliente],INT($J2339/ROWS(tblConsorcios[Produto]))+1),"")</f>
        <v/>
      </c>
      <c r="L2339" t="str" cm="1">
        <f t="array" ref="L2339">IFERROR(INDEX(tblConsorcios[Produto],MOD($J2339,ROWS(tblConsorcios[Produto]))+1),"")</f>
        <v>Imóvel IE550 – 240m</v>
      </c>
      <c r="M2339" s="20" cm="1">
        <f t="array" ref="M2339">IFERROR(INDEX(tblConsorcios[Valor da Carta (R$)],MOD($J2339,ROWS(tblConsorcios[Produto]))+1),"")</f>
        <v>550000</v>
      </c>
      <c r="N2339" s="2" cm="1">
        <f t="array" ref="N2339">IFERROR(INDEX(tblConsorcios[Prazo (meses)],MOD($J2339,ROWS(tblConsorcios[Produto]))+1),"")</f>
        <v>240</v>
      </c>
      <c r="O2339" s="20" cm="1">
        <f t="array" ref="O2339">IFERROR(INDEX(tblConsorcios[Parcela Mensal (R$)],MOD($J2339,ROWS(tblConsorcios[Produto]))+1),"")</f>
        <v>2951.67</v>
      </c>
      <c r="P2339" s="20" t="str" cm="1">
        <f t="array" ref="P2339">IFERROR(INDEX(tblClientes[Dividendo Mensal (R$)],INT($J2339/ROWS(tblConsorcios[Produto]))+1),"")</f>
        <v/>
      </c>
      <c r="Q2339" s="20" t="str">
        <f t="shared" si="109"/>
        <v/>
      </c>
      <c r="R2339">
        <f t="shared" si="110"/>
        <v>0</v>
      </c>
    </row>
    <row r="2340" spans="10:18" x14ac:dyDescent="0.2">
      <c r="J2340">
        <f t="shared" si="108"/>
        <v>2338</v>
      </c>
      <c r="K2340" t="str" cm="1">
        <f t="array" ref="K2340">IFERROR(INDEX(tblClientes[Cliente],INT($J2340/ROWS(tblConsorcios[Produto]))+1),"")</f>
        <v/>
      </c>
      <c r="L2340" t="str" cm="1">
        <f t="array" ref="L2340">IFERROR(INDEX(tblConsorcios[Produto],MOD($J2340,ROWS(tblConsorcios[Produto]))+1),"")</f>
        <v>Imóvel IE550 – 220m</v>
      </c>
      <c r="M2340" s="20" cm="1">
        <f t="array" ref="M2340">IFERROR(INDEX(tblConsorcios[Valor da Carta (R$)],MOD($J2340,ROWS(tblConsorcios[Produto]))+1),"")</f>
        <v>550000</v>
      </c>
      <c r="N2340" s="2" cm="1">
        <f t="array" ref="N2340">IFERROR(INDEX(tblConsorcios[Prazo (meses)],MOD($J2340,ROWS(tblConsorcios[Produto]))+1),"")</f>
        <v>220</v>
      </c>
      <c r="O2340" s="20" cm="1">
        <f t="array" ref="O2340">IFERROR(INDEX(tblConsorcios[Parcela Mensal (R$)],MOD($J2340,ROWS(tblConsorcios[Produto]))+1),"")</f>
        <v>3195</v>
      </c>
      <c r="P2340" s="20" t="str" cm="1">
        <f t="array" ref="P2340">IFERROR(INDEX(tblClientes[Dividendo Mensal (R$)],INT($J2340/ROWS(tblConsorcios[Produto]))+1),"")</f>
        <v/>
      </c>
      <c r="Q2340" s="20" t="str">
        <f t="shared" si="109"/>
        <v/>
      </c>
      <c r="R2340">
        <f t="shared" si="110"/>
        <v>0</v>
      </c>
    </row>
    <row r="2341" spans="10:18" x14ac:dyDescent="0.2">
      <c r="J2341">
        <f t="shared" si="108"/>
        <v>2339</v>
      </c>
      <c r="K2341" t="str" cm="1">
        <f t="array" ref="K2341">IFERROR(INDEX(tblClientes[Cliente],INT($J2341/ROWS(tblConsorcios[Produto]))+1),"")</f>
        <v/>
      </c>
      <c r="L2341" t="str" cm="1">
        <f t="array" ref="L2341">IFERROR(INDEX(tblConsorcios[Produto],MOD($J2341,ROWS(tblConsorcios[Produto]))+1),"")</f>
        <v>Imóvel IE550 – 200m</v>
      </c>
      <c r="M2341" s="20" cm="1">
        <f t="array" ref="M2341">IFERROR(INDEX(tblConsorcios[Valor da Carta (R$)],MOD($J2341,ROWS(tblConsorcios[Produto]))+1),"")</f>
        <v>550000</v>
      </c>
      <c r="N2341" s="2" cm="1">
        <f t="array" ref="N2341">IFERROR(INDEX(tblConsorcios[Prazo (meses)],MOD($J2341,ROWS(tblConsorcios[Produto]))+1),"")</f>
        <v>200</v>
      </c>
      <c r="O2341" s="20" cm="1">
        <f t="array" ref="O2341">IFERROR(INDEX(tblConsorcios[Parcela Mensal (R$)],MOD($J2341,ROWS(tblConsorcios[Produto]))+1),"")</f>
        <v>3487</v>
      </c>
      <c r="P2341" s="20" t="str" cm="1">
        <f t="array" ref="P2341">IFERROR(INDEX(tblClientes[Dividendo Mensal (R$)],INT($J2341/ROWS(tblConsorcios[Produto]))+1),"")</f>
        <v/>
      </c>
      <c r="Q2341" s="20" t="str">
        <f t="shared" si="109"/>
        <v/>
      </c>
      <c r="R2341">
        <f t="shared" si="110"/>
        <v>0</v>
      </c>
    </row>
    <row r="2342" spans="10:18" x14ac:dyDescent="0.2">
      <c r="J2342">
        <f t="shared" si="108"/>
        <v>2340</v>
      </c>
      <c r="K2342" t="str" cm="1">
        <f t="array" ref="K2342">IFERROR(INDEX(tblClientes[Cliente],INT($J2342/ROWS(tblConsorcios[Produto]))+1),"")</f>
        <v/>
      </c>
      <c r="L2342" t="str" cm="1">
        <f t="array" ref="L2342">IFERROR(INDEX(tblConsorcios[Produto],MOD($J2342,ROWS(tblConsorcios[Produto]))+1),"")</f>
        <v>Imóvel IE530 – 240m</v>
      </c>
      <c r="M2342" s="20" cm="1">
        <f t="array" ref="M2342">IFERROR(INDEX(tblConsorcios[Valor da Carta (R$)],MOD($J2342,ROWS(tblConsorcios[Produto]))+1),"")</f>
        <v>530000</v>
      </c>
      <c r="N2342" s="2" cm="1">
        <f t="array" ref="N2342">IFERROR(INDEX(tblConsorcios[Prazo (meses)],MOD($J2342,ROWS(tblConsorcios[Produto]))+1),"")</f>
        <v>240</v>
      </c>
      <c r="O2342" s="20" cm="1">
        <f t="array" ref="O2342">IFERROR(INDEX(tblConsorcios[Parcela Mensal (R$)],MOD($J2342,ROWS(tblConsorcios[Produto]))+1),"")</f>
        <v>2844.33</v>
      </c>
      <c r="P2342" s="20" t="str" cm="1">
        <f t="array" ref="P2342">IFERROR(INDEX(tblClientes[Dividendo Mensal (R$)],INT($J2342/ROWS(tblConsorcios[Produto]))+1),"")</f>
        <v/>
      </c>
      <c r="Q2342" s="20" t="str">
        <f t="shared" si="109"/>
        <v/>
      </c>
      <c r="R2342">
        <f t="shared" si="110"/>
        <v>0</v>
      </c>
    </row>
    <row r="2343" spans="10:18" x14ac:dyDescent="0.2">
      <c r="J2343">
        <f t="shared" si="108"/>
        <v>2341</v>
      </c>
      <c r="K2343" t="str" cm="1">
        <f t="array" ref="K2343">IFERROR(INDEX(tblClientes[Cliente],INT($J2343/ROWS(tblConsorcios[Produto]))+1),"")</f>
        <v/>
      </c>
      <c r="L2343" t="str" cm="1">
        <f t="array" ref="L2343">IFERROR(INDEX(tblConsorcios[Produto],MOD($J2343,ROWS(tblConsorcios[Produto]))+1),"")</f>
        <v>Imóvel IE530 – 220m</v>
      </c>
      <c r="M2343" s="20" cm="1">
        <f t="array" ref="M2343">IFERROR(INDEX(tblConsorcios[Valor da Carta (R$)],MOD($J2343,ROWS(tblConsorcios[Produto]))+1),"")</f>
        <v>530000</v>
      </c>
      <c r="N2343" s="2" cm="1">
        <f t="array" ref="N2343">IFERROR(INDEX(tblConsorcios[Prazo (meses)],MOD($J2343,ROWS(tblConsorcios[Produto]))+1),"")</f>
        <v>220</v>
      </c>
      <c r="O2343" s="20" cm="1">
        <f t="array" ref="O2343">IFERROR(INDEX(tblConsorcios[Parcela Mensal (R$)],MOD($J2343,ROWS(tblConsorcios[Produto]))+1),"")</f>
        <v>3078.82</v>
      </c>
      <c r="P2343" s="20" t="str" cm="1">
        <f t="array" ref="P2343">IFERROR(INDEX(tblClientes[Dividendo Mensal (R$)],INT($J2343/ROWS(tblConsorcios[Produto]))+1),"")</f>
        <v/>
      </c>
      <c r="Q2343" s="20" t="str">
        <f t="shared" si="109"/>
        <v/>
      </c>
      <c r="R2343">
        <f t="shared" si="110"/>
        <v>0</v>
      </c>
    </row>
    <row r="2344" spans="10:18" x14ac:dyDescent="0.2">
      <c r="J2344">
        <f t="shared" si="108"/>
        <v>2342</v>
      </c>
      <c r="K2344" t="str" cm="1">
        <f t="array" ref="K2344">IFERROR(INDEX(tblClientes[Cliente],INT($J2344/ROWS(tblConsorcios[Produto]))+1),"")</f>
        <v/>
      </c>
      <c r="L2344" t="str" cm="1">
        <f t="array" ref="L2344">IFERROR(INDEX(tblConsorcios[Produto],MOD($J2344,ROWS(tblConsorcios[Produto]))+1),"")</f>
        <v>Imóvel IE530 – 200m</v>
      </c>
      <c r="M2344" s="20" cm="1">
        <f t="array" ref="M2344">IFERROR(INDEX(tblConsorcios[Valor da Carta (R$)],MOD($J2344,ROWS(tblConsorcios[Produto]))+1),"")</f>
        <v>530000</v>
      </c>
      <c r="N2344" s="2" cm="1">
        <f t="array" ref="N2344">IFERROR(INDEX(tblConsorcios[Prazo (meses)],MOD($J2344,ROWS(tblConsorcios[Produto]))+1),"")</f>
        <v>200</v>
      </c>
      <c r="O2344" s="20" cm="1">
        <f t="array" ref="O2344">IFERROR(INDEX(tblConsorcios[Parcela Mensal (R$)],MOD($J2344,ROWS(tblConsorcios[Produto]))+1),"")</f>
        <v>3360.2</v>
      </c>
      <c r="P2344" s="20" t="str" cm="1">
        <f t="array" ref="P2344">IFERROR(INDEX(tblClientes[Dividendo Mensal (R$)],INT($J2344/ROWS(tblConsorcios[Produto]))+1),"")</f>
        <v/>
      </c>
      <c r="Q2344" s="20" t="str">
        <f t="shared" si="109"/>
        <v/>
      </c>
      <c r="R2344">
        <f t="shared" si="110"/>
        <v>0</v>
      </c>
    </row>
    <row r="2345" spans="10:18" x14ac:dyDescent="0.2">
      <c r="J2345">
        <f t="shared" si="108"/>
        <v>2343</v>
      </c>
      <c r="K2345" t="str" cm="1">
        <f t="array" ref="K2345">IFERROR(INDEX(tblClientes[Cliente],INT($J2345/ROWS(tblConsorcios[Produto]))+1),"")</f>
        <v/>
      </c>
      <c r="L2345" t="str" cm="1">
        <f t="array" ref="L2345">IFERROR(INDEX(tblConsorcios[Produto],MOD($J2345,ROWS(tblConsorcios[Produto]))+1),"")</f>
        <v>Imóvel IE500 – 240m</v>
      </c>
      <c r="M2345" s="20" cm="1">
        <f t="array" ref="M2345">IFERROR(INDEX(tblConsorcios[Valor da Carta (R$)],MOD($J2345,ROWS(tblConsorcios[Produto]))+1),"")</f>
        <v>500000</v>
      </c>
      <c r="N2345" s="2" cm="1">
        <f t="array" ref="N2345">IFERROR(INDEX(tblConsorcios[Prazo (meses)],MOD($J2345,ROWS(tblConsorcios[Produto]))+1),"")</f>
        <v>240</v>
      </c>
      <c r="O2345" s="20" cm="1">
        <f t="array" ref="O2345">IFERROR(INDEX(tblConsorcios[Parcela Mensal (R$)],MOD($J2345,ROWS(tblConsorcios[Produto]))+1),"")</f>
        <v>2683.33</v>
      </c>
      <c r="P2345" s="20" t="str" cm="1">
        <f t="array" ref="P2345">IFERROR(INDEX(tblClientes[Dividendo Mensal (R$)],INT($J2345/ROWS(tblConsorcios[Produto]))+1),"")</f>
        <v/>
      </c>
      <c r="Q2345" s="20" t="str">
        <f t="shared" si="109"/>
        <v/>
      </c>
      <c r="R2345">
        <f t="shared" si="110"/>
        <v>0</v>
      </c>
    </row>
    <row r="2346" spans="10:18" x14ac:dyDescent="0.2">
      <c r="J2346">
        <f t="shared" si="108"/>
        <v>2344</v>
      </c>
      <c r="K2346" t="str" cm="1">
        <f t="array" ref="K2346">IFERROR(INDEX(tblClientes[Cliente],INT($J2346/ROWS(tblConsorcios[Produto]))+1),"")</f>
        <v/>
      </c>
      <c r="L2346" t="str" cm="1">
        <f t="array" ref="L2346">IFERROR(INDEX(tblConsorcios[Produto],MOD($J2346,ROWS(tblConsorcios[Produto]))+1),"")</f>
        <v>Imóvel IE500 – 220m</v>
      </c>
      <c r="M2346" s="20" cm="1">
        <f t="array" ref="M2346">IFERROR(INDEX(tblConsorcios[Valor da Carta (R$)],MOD($J2346,ROWS(tblConsorcios[Produto]))+1),"")</f>
        <v>500000</v>
      </c>
      <c r="N2346" s="2" cm="1">
        <f t="array" ref="N2346">IFERROR(INDEX(tblConsorcios[Prazo (meses)],MOD($J2346,ROWS(tblConsorcios[Produto]))+1),"")</f>
        <v>220</v>
      </c>
      <c r="O2346" s="20" cm="1">
        <f t="array" ref="O2346">IFERROR(INDEX(tblConsorcios[Parcela Mensal (R$)],MOD($J2346,ROWS(tblConsorcios[Produto]))+1),"")</f>
        <v>2904.55</v>
      </c>
      <c r="P2346" s="20" t="str" cm="1">
        <f t="array" ref="P2346">IFERROR(INDEX(tblClientes[Dividendo Mensal (R$)],INT($J2346/ROWS(tblConsorcios[Produto]))+1),"")</f>
        <v/>
      </c>
      <c r="Q2346" s="20" t="str">
        <f t="shared" si="109"/>
        <v/>
      </c>
      <c r="R2346">
        <f t="shared" si="110"/>
        <v>0</v>
      </c>
    </row>
    <row r="2347" spans="10:18" x14ac:dyDescent="0.2">
      <c r="J2347">
        <f t="shared" si="108"/>
        <v>2345</v>
      </c>
      <c r="K2347" t="str" cm="1">
        <f t="array" ref="K2347">IFERROR(INDEX(tblClientes[Cliente],INT($J2347/ROWS(tblConsorcios[Produto]))+1),"")</f>
        <v/>
      </c>
      <c r="L2347" t="str" cm="1">
        <f t="array" ref="L2347">IFERROR(INDEX(tblConsorcios[Produto],MOD($J2347,ROWS(tblConsorcios[Produto]))+1),"")</f>
        <v>Imóvel IE500 – 200m</v>
      </c>
      <c r="M2347" s="20" cm="1">
        <f t="array" ref="M2347">IFERROR(INDEX(tblConsorcios[Valor da Carta (R$)],MOD($J2347,ROWS(tblConsorcios[Produto]))+1),"")</f>
        <v>500000</v>
      </c>
      <c r="N2347" s="2" cm="1">
        <f t="array" ref="N2347">IFERROR(INDEX(tblConsorcios[Prazo (meses)],MOD($J2347,ROWS(tblConsorcios[Produto]))+1),"")</f>
        <v>200</v>
      </c>
      <c r="O2347" s="20" cm="1">
        <f t="array" ref="O2347">IFERROR(INDEX(tblConsorcios[Parcela Mensal (R$)],MOD($J2347,ROWS(tblConsorcios[Produto]))+1),"")</f>
        <v>3170</v>
      </c>
      <c r="P2347" s="20" t="str" cm="1">
        <f t="array" ref="P2347">IFERROR(INDEX(tblClientes[Dividendo Mensal (R$)],INT($J2347/ROWS(tblConsorcios[Produto]))+1),"")</f>
        <v/>
      </c>
      <c r="Q2347" s="20" t="str">
        <f t="shared" si="109"/>
        <v/>
      </c>
      <c r="R2347">
        <f t="shared" si="110"/>
        <v>0</v>
      </c>
    </row>
    <row r="2348" spans="10:18" x14ac:dyDescent="0.2">
      <c r="J2348">
        <f t="shared" si="108"/>
        <v>2346</v>
      </c>
      <c r="K2348" t="str" cm="1">
        <f t="array" ref="K2348">IFERROR(INDEX(tblClientes[Cliente],INT($J2348/ROWS(tblConsorcios[Produto]))+1),"")</f>
        <v/>
      </c>
      <c r="L2348" t="str" cm="1">
        <f t="array" ref="L2348">IFERROR(INDEX(tblConsorcios[Produto],MOD($J2348,ROWS(tblConsorcios[Produto]))+1),"")</f>
        <v>Imóvel IE480 – 240m</v>
      </c>
      <c r="M2348" s="20" cm="1">
        <f t="array" ref="M2348">IFERROR(INDEX(tblConsorcios[Valor da Carta (R$)],MOD($J2348,ROWS(tblConsorcios[Produto]))+1),"")</f>
        <v>480000</v>
      </c>
      <c r="N2348" s="2" cm="1">
        <f t="array" ref="N2348">IFERROR(INDEX(tblConsorcios[Prazo (meses)],MOD($J2348,ROWS(tblConsorcios[Produto]))+1),"")</f>
        <v>240</v>
      </c>
      <c r="O2348" s="20" cm="1">
        <f t="array" ref="O2348">IFERROR(INDEX(tblConsorcios[Parcela Mensal (R$)],MOD($J2348,ROWS(tblConsorcios[Produto]))+1),"")</f>
        <v>2576</v>
      </c>
      <c r="P2348" s="20" t="str" cm="1">
        <f t="array" ref="P2348">IFERROR(INDEX(tblClientes[Dividendo Mensal (R$)],INT($J2348/ROWS(tblConsorcios[Produto]))+1),"")</f>
        <v/>
      </c>
      <c r="Q2348" s="20" t="str">
        <f t="shared" si="109"/>
        <v/>
      </c>
      <c r="R2348">
        <f t="shared" si="110"/>
        <v>0</v>
      </c>
    </row>
    <row r="2349" spans="10:18" x14ac:dyDescent="0.2">
      <c r="J2349">
        <f t="shared" si="108"/>
        <v>2347</v>
      </c>
      <c r="K2349" t="str" cm="1">
        <f t="array" ref="K2349">IFERROR(INDEX(tblClientes[Cliente],INT($J2349/ROWS(tblConsorcios[Produto]))+1),"")</f>
        <v/>
      </c>
      <c r="L2349" t="str" cm="1">
        <f t="array" ref="L2349">IFERROR(INDEX(tblConsorcios[Produto],MOD($J2349,ROWS(tblConsorcios[Produto]))+1),"")</f>
        <v>Imóvel IE480 – 220m</v>
      </c>
      <c r="M2349" s="20" cm="1">
        <f t="array" ref="M2349">IFERROR(INDEX(tblConsorcios[Valor da Carta (R$)],MOD($J2349,ROWS(tblConsorcios[Produto]))+1),"")</f>
        <v>480000</v>
      </c>
      <c r="N2349" s="2" cm="1">
        <f t="array" ref="N2349">IFERROR(INDEX(tblConsorcios[Prazo (meses)],MOD($J2349,ROWS(tblConsorcios[Produto]))+1),"")</f>
        <v>220</v>
      </c>
      <c r="O2349" s="20" cm="1">
        <f t="array" ref="O2349">IFERROR(INDEX(tblConsorcios[Parcela Mensal (R$)],MOD($J2349,ROWS(tblConsorcios[Produto]))+1),"")</f>
        <v>2788.36</v>
      </c>
      <c r="P2349" s="20" t="str" cm="1">
        <f t="array" ref="P2349">IFERROR(INDEX(tblClientes[Dividendo Mensal (R$)],INT($J2349/ROWS(tblConsorcios[Produto]))+1),"")</f>
        <v/>
      </c>
      <c r="Q2349" s="20" t="str">
        <f t="shared" si="109"/>
        <v/>
      </c>
      <c r="R2349">
        <f t="shared" si="110"/>
        <v>0</v>
      </c>
    </row>
    <row r="2350" spans="10:18" x14ac:dyDescent="0.2">
      <c r="J2350">
        <f t="shared" si="108"/>
        <v>2348</v>
      </c>
      <c r="K2350" t="str" cm="1">
        <f t="array" ref="K2350">IFERROR(INDEX(tblClientes[Cliente],INT($J2350/ROWS(tblConsorcios[Produto]))+1),"")</f>
        <v/>
      </c>
      <c r="L2350" t="str" cm="1">
        <f t="array" ref="L2350">IFERROR(INDEX(tblConsorcios[Produto],MOD($J2350,ROWS(tblConsorcios[Produto]))+1),"")</f>
        <v>Imóvel IE480 – 200m</v>
      </c>
      <c r="M2350" s="20" cm="1">
        <f t="array" ref="M2350">IFERROR(INDEX(tblConsorcios[Valor da Carta (R$)],MOD($J2350,ROWS(tblConsorcios[Produto]))+1),"")</f>
        <v>480000</v>
      </c>
      <c r="N2350" s="2" cm="1">
        <f t="array" ref="N2350">IFERROR(INDEX(tblConsorcios[Prazo (meses)],MOD($J2350,ROWS(tblConsorcios[Produto]))+1),"")</f>
        <v>200</v>
      </c>
      <c r="O2350" s="20" cm="1">
        <f t="array" ref="O2350">IFERROR(INDEX(tblConsorcios[Parcela Mensal (R$)],MOD($J2350,ROWS(tblConsorcios[Produto]))+1),"")</f>
        <v>3043.2</v>
      </c>
      <c r="P2350" s="20" t="str" cm="1">
        <f t="array" ref="P2350">IFERROR(INDEX(tblClientes[Dividendo Mensal (R$)],INT($J2350/ROWS(tblConsorcios[Produto]))+1),"")</f>
        <v/>
      </c>
      <c r="Q2350" s="20" t="str">
        <f t="shared" si="109"/>
        <v/>
      </c>
      <c r="R2350">
        <f t="shared" si="110"/>
        <v>0</v>
      </c>
    </row>
    <row r="2351" spans="10:18" x14ac:dyDescent="0.2">
      <c r="J2351">
        <f t="shared" si="108"/>
        <v>2349</v>
      </c>
      <c r="K2351" t="str" cm="1">
        <f t="array" ref="K2351">IFERROR(INDEX(tblClientes[Cliente],INT($J2351/ROWS(tblConsorcios[Produto]))+1),"")</f>
        <v/>
      </c>
      <c r="L2351" t="str" cm="1">
        <f t="array" ref="L2351">IFERROR(INDEX(tblConsorcios[Produto],MOD($J2351,ROWS(tblConsorcios[Produto]))+1),"")</f>
        <v>Imóvel IE450 – 240m</v>
      </c>
      <c r="M2351" s="20" cm="1">
        <f t="array" ref="M2351">IFERROR(INDEX(tblConsorcios[Valor da Carta (R$)],MOD($J2351,ROWS(tblConsorcios[Produto]))+1),"")</f>
        <v>450000</v>
      </c>
      <c r="N2351" s="2" cm="1">
        <f t="array" ref="N2351">IFERROR(INDEX(tblConsorcios[Prazo (meses)],MOD($J2351,ROWS(tblConsorcios[Produto]))+1),"")</f>
        <v>240</v>
      </c>
      <c r="O2351" s="20" cm="1">
        <f t="array" ref="O2351">IFERROR(INDEX(tblConsorcios[Parcela Mensal (R$)],MOD($J2351,ROWS(tblConsorcios[Produto]))+1),"")</f>
        <v>2415</v>
      </c>
      <c r="P2351" s="20" t="str" cm="1">
        <f t="array" ref="P2351">IFERROR(INDEX(tblClientes[Dividendo Mensal (R$)],INT($J2351/ROWS(tblConsorcios[Produto]))+1),"")</f>
        <v/>
      </c>
      <c r="Q2351" s="20" t="str">
        <f t="shared" si="109"/>
        <v/>
      </c>
      <c r="R2351">
        <f t="shared" si="110"/>
        <v>0</v>
      </c>
    </row>
    <row r="2352" spans="10:18" x14ac:dyDescent="0.2">
      <c r="J2352">
        <f t="shared" si="108"/>
        <v>2350</v>
      </c>
      <c r="K2352" t="str" cm="1">
        <f t="array" ref="K2352">IFERROR(INDEX(tblClientes[Cliente],INT($J2352/ROWS(tblConsorcios[Produto]))+1),"")</f>
        <v/>
      </c>
      <c r="L2352" t="str" cm="1">
        <f t="array" ref="L2352">IFERROR(INDEX(tblConsorcios[Produto],MOD($J2352,ROWS(tblConsorcios[Produto]))+1),"")</f>
        <v>Imóvel IE450 – 220m</v>
      </c>
      <c r="M2352" s="20" cm="1">
        <f t="array" ref="M2352">IFERROR(INDEX(tblConsorcios[Valor da Carta (R$)],MOD($J2352,ROWS(tblConsorcios[Produto]))+1),"")</f>
        <v>450000</v>
      </c>
      <c r="N2352" s="2" cm="1">
        <f t="array" ref="N2352">IFERROR(INDEX(tblConsorcios[Prazo (meses)],MOD($J2352,ROWS(tblConsorcios[Produto]))+1),"")</f>
        <v>220</v>
      </c>
      <c r="O2352" s="20" cm="1">
        <f t="array" ref="O2352">IFERROR(INDEX(tblConsorcios[Parcela Mensal (R$)],MOD($J2352,ROWS(tblConsorcios[Produto]))+1),"")</f>
        <v>2614.09</v>
      </c>
      <c r="P2352" s="20" t="str" cm="1">
        <f t="array" ref="P2352">IFERROR(INDEX(tblClientes[Dividendo Mensal (R$)],INT($J2352/ROWS(tblConsorcios[Produto]))+1),"")</f>
        <v/>
      </c>
      <c r="Q2352" s="20" t="str">
        <f t="shared" si="109"/>
        <v/>
      </c>
      <c r="R2352">
        <f t="shared" si="110"/>
        <v>0</v>
      </c>
    </row>
    <row r="2353" spans="10:18" x14ac:dyDescent="0.2">
      <c r="J2353">
        <f t="shared" si="108"/>
        <v>2351</v>
      </c>
      <c r="K2353" t="str" cm="1">
        <f t="array" ref="K2353">IFERROR(INDEX(tblClientes[Cliente],INT($J2353/ROWS(tblConsorcios[Produto]))+1),"")</f>
        <v/>
      </c>
      <c r="L2353" t="str" cm="1">
        <f t="array" ref="L2353">IFERROR(INDEX(tblConsorcios[Produto],MOD($J2353,ROWS(tblConsorcios[Produto]))+1),"")</f>
        <v>Imóvel IE450 – 200m</v>
      </c>
      <c r="M2353" s="20" cm="1">
        <f t="array" ref="M2353">IFERROR(INDEX(tblConsorcios[Valor da Carta (R$)],MOD($J2353,ROWS(tblConsorcios[Produto]))+1),"")</f>
        <v>450000</v>
      </c>
      <c r="N2353" s="2" cm="1">
        <f t="array" ref="N2353">IFERROR(INDEX(tblConsorcios[Prazo (meses)],MOD($J2353,ROWS(tblConsorcios[Produto]))+1),"")</f>
        <v>200</v>
      </c>
      <c r="O2353" s="20" cm="1">
        <f t="array" ref="O2353">IFERROR(INDEX(tblConsorcios[Parcela Mensal (R$)],MOD($J2353,ROWS(tblConsorcios[Produto]))+1),"")</f>
        <v>2853</v>
      </c>
      <c r="P2353" s="20" t="str" cm="1">
        <f t="array" ref="P2353">IFERROR(INDEX(tblClientes[Dividendo Mensal (R$)],INT($J2353/ROWS(tblConsorcios[Produto]))+1),"")</f>
        <v/>
      </c>
      <c r="Q2353" s="20" t="str">
        <f t="shared" si="109"/>
        <v/>
      </c>
      <c r="R2353">
        <f t="shared" si="110"/>
        <v>0</v>
      </c>
    </row>
    <row r="2354" spans="10:18" x14ac:dyDescent="0.2">
      <c r="J2354">
        <f t="shared" si="108"/>
        <v>2352</v>
      </c>
      <c r="K2354" t="str" cm="1">
        <f t="array" ref="K2354">IFERROR(INDEX(tblClientes[Cliente],INT($J2354/ROWS(tblConsorcios[Produto]))+1),"")</f>
        <v/>
      </c>
      <c r="L2354" t="str" cm="1">
        <f t="array" ref="L2354">IFERROR(INDEX(tblConsorcios[Produto],MOD($J2354,ROWS(tblConsorcios[Produto]))+1),"")</f>
        <v>Imóvel IE430 – 240m</v>
      </c>
      <c r="M2354" s="20" cm="1">
        <f t="array" ref="M2354">IFERROR(INDEX(tblConsorcios[Valor da Carta (R$)],MOD($J2354,ROWS(tblConsorcios[Produto]))+1),"")</f>
        <v>430000</v>
      </c>
      <c r="N2354" s="2" cm="1">
        <f t="array" ref="N2354">IFERROR(INDEX(tblConsorcios[Prazo (meses)],MOD($J2354,ROWS(tblConsorcios[Produto]))+1),"")</f>
        <v>240</v>
      </c>
      <c r="O2354" s="20" cm="1">
        <f t="array" ref="O2354">IFERROR(INDEX(tblConsorcios[Parcela Mensal (R$)],MOD($J2354,ROWS(tblConsorcios[Produto]))+1),"")</f>
        <v>2307.67</v>
      </c>
      <c r="P2354" s="20" t="str" cm="1">
        <f t="array" ref="P2354">IFERROR(INDEX(tblClientes[Dividendo Mensal (R$)],INT($J2354/ROWS(tblConsorcios[Produto]))+1),"")</f>
        <v/>
      </c>
      <c r="Q2354" s="20" t="str">
        <f t="shared" si="109"/>
        <v/>
      </c>
      <c r="R2354">
        <f t="shared" si="110"/>
        <v>0</v>
      </c>
    </row>
    <row r="2355" spans="10:18" x14ac:dyDescent="0.2">
      <c r="J2355">
        <f t="shared" si="108"/>
        <v>2353</v>
      </c>
      <c r="K2355" t="str" cm="1">
        <f t="array" ref="K2355">IFERROR(INDEX(tblClientes[Cliente],INT($J2355/ROWS(tblConsorcios[Produto]))+1),"")</f>
        <v/>
      </c>
      <c r="L2355" t="str" cm="1">
        <f t="array" ref="L2355">IFERROR(INDEX(tblConsorcios[Produto],MOD($J2355,ROWS(tblConsorcios[Produto]))+1),"")</f>
        <v>Imóvel IE430 – 220m</v>
      </c>
      <c r="M2355" s="20" cm="1">
        <f t="array" ref="M2355">IFERROR(INDEX(tblConsorcios[Valor da Carta (R$)],MOD($J2355,ROWS(tblConsorcios[Produto]))+1),"")</f>
        <v>430000</v>
      </c>
      <c r="N2355" s="2" cm="1">
        <f t="array" ref="N2355">IFERROR(INDEX(tblConsorcios[Prazo (meses)],MOD($J2355,ROWS(tblConsorcios[Produto]))+1),"")</f>
        <v>220</v>
      </c>
      <c r="O2355" s="20" cm="1">
        <f t="array" ref="O2355">IFERROR(INDEX(tblConsorcios[Parcela Mensal (R$)],MOD($J2355,ROWS(tblConsorcios[Produto]))+1),"")</f>
        <v>2497.91</v>
      </c>
      <c r="P2355" s="20" t="str" cm="1">
        <f t="array" ref="P2355">IFERROR(INDEX(tblClientes[Dividendo Mensal (R$)],INT($J2355/ROWS(tblConsorcios[Produto]))+1),"")</f>
        <v/>
      </c>
      <c r="Q2355" s="20" t="str">
        <f t="shared" si="109"/>
        <v/>
      </c>
      <c r="R2355">
        <f t="shared" si="110"/>
        <v>0</v>
      </c>
    </row>
    <row r="2356" spans="10:18" x14ac:dyDescent="0.2">
      <c r="J2356">
        <f t="shared" si="108"/>
        <v>2354</v>
      </c>
      <c r="K2356" t="str" cm="1">
        <f t="array" ref="K2356">IFERROR(INDEX(tblClientes[Cliente],INT($J2356/ROWS(tblConsorcios[Produto]))+1),"")</f>
        <v/>
      </c>
      <c r="L2356" t="str" cm="1">
        <f t="array" ref="L2356">IFERROR(INDEX(tblConsorcios[Produto],MOD($J2356,ROWS(tblConsorcios[Produto]))+1),"")</f>
        <v>Imóvel IE430 – 200m</v>
      </c>
      <c r="M2356" s="20" cm="1">
        <f t="array" ref="M2356">IFERROR(INDEX(tblConsorcios[Valor da Carta (R$)],MOD($J2356,ROWS(tblConsorcios[Produto]))+1),"")</f>
        <v>430000</v>
      </c>
      <c r="N2356" s="2" cm="1">
        <f t="array" ref="N2356">IFERROR(INDEX(tblConsorcios[Prazo (meses)],MOD($J2356,ROWS(tblConsorcios[Produto]))+1),"")</f>
        <v>200</v>
      </c>
      <c r="O2356" s="20" cm="1">
        <f t="array" ref="O2356">IFERROR(INDEX(tblConsorcios[Parcela Mensal (R$)],MOD($J2356,ROWS(tblConsorcios[Produto]))+1),"")</f>
        <v>2726.2</v>
      </c>
      <c r="P2356" s="20" t="str" cm="1">
        <f t="array" ref="P2356">IFERROR(INDEX(tblClientes[Dividendo Mensal (R$)],INT($J2356/ROWS(tblConsorcios[Produto]))+1),"")</f>
        <v/>
      </c>
      <c r="Q2356" s="20" t="str">
        <f t="shared" si="109"/>
        <v/>
      </c>
      <c r="R2356">
        <f t="shared" si="110"/>
        <v>0</v>
      </c>
    </row>
    <row r="2357" spans="10:18" x14ac:dyDescent="0.2">
      <c r="J2357">
        <f t="shared" si="108"/>
        <v>2355</v>
      </c>
      <c r="K2357" t="str" cm="1">
        <f t="array" ref="K2357">IFERROR(INDEX(tblClientes[Cliente],INT($J2357/ROWS(tblConsorcios[Produto]))+1),"")</f>
        <v/>
      </c>
      <c r="L2357" t="str" cm="1">
        <f t="array" ref="L2357">IFERROR(INDEX(tblConsorcios[Produto],MOD($J2357,ROWS(tblConsorcios[Produto]))+1),"")</f>
        <v>Imóvel IE400 – 240m</v>
      </c>
      <c r="M2357" s="20" cm="1">
        <f t="array" ref="M2357">IFERROR(INDEX(tblConsorcios[Valor da Carta (R$)],MOD($J2357,ROWS(tblConsorcios[Produto]))+1),"")</f>
        <v>400000</v>
      </c>
      <c r="N2357" s="2" cm="1">
        <f t="array" ref="N2357">IFERROR(INDEX(tblConsorcios[Prazo (meses)],MOD($J2357,ROWS(tblConsorcios[Produto]))+1),"")</f>
        <v>240</v>
      </c>
      <c r="O2357" s="20" cm="1">
        <f t="array" ref="O2357">IFERROR(INDEX(tblConsorcios[Parcela Mensal (R$)],MOD($J2357,ROWS(tblConsorcios[Produto]))+1),"")</f>
        <v>2146.67</v>
      </c>
      <c r="P2357" s="20" t="str" cm="1">
        <f t="array" ref="P2357">IFERROR(INDEX(tblClientes[Dividendo Mensal (R$)],INT($J2357/ROWS(tblConsorcios[Produto]))+1),"")</f>
        <v/>
      </c>
      <c r="Q2357" s="20" t="str">
        <f t="shared" si="109"/>
        <v/>
      </c>
      <c r="R2357">
        <f t="shared" si="110"/>
        <v>0</v>
      </c>
    </row>
    <row r="2358" spans="10:18" x14ac:dyDescent="0.2">
      <c r="J2358">
        <f t="shared" si="108"/>
        <v>2356</v>
      </c>
      <c r="K2358" t="str" cm="1">
        <f t="array" ref="K2358">IFERROR(INDEX(tblClientes[Cliente],INT($J2358/ROWS(tblConsorcios[Produto]))+1),"")</f>
        <v/>
      </c>
      <c r="L2358" t="str" cm="1">
        <f t="array" ref="L2358">IFERROR(INDEX(tblConsorcios[Produto],MOD($J2358,ROWS(tblConsorcios[Produto]))+1),"")</f>
        <v>Imóvel IE400 – 220m</v>
      </c>
      <c r="M2358" s="20" cm="1">
        <f t="array" ref="M2358">IFERROR(INDEX(tblConsorcios[Valor da Carta (R$)],MOD($J2358,ROWS(tblConsorcios[Produto]))+1),"")</f>
        <v>400000</v>
      </c>
      <c r="N2358" s="2" cm="1">
        <f t="array" ref="N2358">IFERROR(INDEX(tblConsorcios[Prazo (meses)],MOD($J2358,ROWS(tblConsorcios[Produto]))+1),"")</f>
        <v>220</v>
      </c>
      <c r="O2358" s="20" cm="1">
        <f t="array" ref="O2358">IFERROR(INDEX(tblConsorcios[Parcela Mensal (R$)],MOD($J2358,ROWS(tblConsorcios[Produto]))+1),"")</f>
        <v>2323.64</v>
      </c>
      <c r="P2358" s="20" t="str" cm="1">
        <f t="array" ref="P2358">IFERROR(INDEX(tblClientes[Dividendo Mensal (R$)],INT($J2358/ROWS(tblConsorcios[Produto]))+1),"")</f>
        <v/>
      </c>
      <c r="Q2358" s="20" t="str">
        <f t="shared" si="109"/>
        <v/>
      </c>
      <c r="R2358">
        <f t="shared" si="110"/>
        <v>0</v>
      </c>
    </row>
    <row r="2359" spans="10:18" x14ac:dyDescent="0.2">
      <c r="J2359">
        <f t="shared" si="108"/>
        <v>2357</v>
      </c>
      <c r="K2359" t="str" cm="1">
        <f t="array" ref="K2359">IFERROR(INDEX(tblClientes[Cliente],INT($J2359/ROWS(tblConsorcios[Produto]))+1),"")</f>
        <v/>
      </c>
      <c r="L2359" t="str" cm="1">
        <f t="array" ref="L2359">IFERROR(INDEX(tblConsorcios[Produto],MOD($J2359,ROWS(tblConsorcios[Produto]))+1),"")</f>
        <v>Imóvel IE400 – 200m</v>
      </c>
      <c r="M2359" s="20" cm="1">
        <f t="array" ref="M2359">IFERROR(INDEX(tblConsorcios[Valor da Carta (R$)],MOD($J2359,ROWS(tblConsorcios[Produto]))+1),"")</f>
        <v>400000</v>
      </c>
      <c r="N2359" s="2" cm="1">
        <f t="array" ref="N2359">IFERROR(INDEX(tblConsorcios[Prazo (meses)],MOD($J2359,ROWS(tblConsorcios[Produto]))+1),"")</f>
        <v>200</v>
      </c>
      <c r="O2359" s="20" cm="1">
        <f t="array" ref="O2359">IFERROR(INDEX(tblConsorcios[Parcela Mensal (R$)],MOD($J2359,ROWS(tblConsorcios[Produto]))+1),"")</f>
        <v>2536</v>
      </c>
      <c r="P2359" s="20" t="str" cm="1">
        <f t="array" ref="P2359">IFERROR(INDEX(tblClientes[Dividendo Mensal (R$)],INT($J2359/ROWS(tblConsorcios[Produto]))+1),"")</f>
        <v/>
      </c>
      <c r="Q2359" s="20" t="str">
        <f t="shared" si="109"/>
        <v/>
      </c>
      <c r="R2359">
        <f t="shared" si="110"/>
        <v>0</v>
      </c>
    </row>
    <row r="2360" spans="10:18" x14ac:dyDescent="0.2">
      <c r="J2360">
        <f t="shared" si="108"/>
        <v>2358</v>
      </c>
      <c r="K2360" t="str" cm="1">
        <f t="array" ref="K2360">IFERROR(INDEX(tblClientes[Cliente],INT($J2360/ROWS(tblConsorcios[Produto]))+1),"")</f>
        <v/>
      </c>
      <c r="L2360" t="str" cm="1">
        <f t="array" ref="L2360">IFERROR(INDEX(tblConsorcios[Produto],MOD($J2360,ROWS(tblConsorcios[Produto]))+1),"")</f>
        <v>Imóvel IE380 – 240m</v>
      </c>
      <c r="M2360" s="20" cm="1">
        <f t="array" ref="M2360">IFERROR(INDEX(tblConsorcios[Valor da Carta (R$)],MOD($J2360,ROWS(tblConsorcios[Produto]))+1),"")</f>
        <v>380000</v>
      </c>
      <c r="N2360" s="2" cm="1">
        <f t="array" ref="N2360">IFERROR(INDEX(tblConsorcios[Prazo (meses)],MOD($J2360,ROWS(tblConsorcios[Produto]))+1),"")</f>
        <v>240</v>
      </c>
      <c r="O2360" s="20" cm="1">
        <f t="array" ref="O2360">IFERROR(INDEX(tblConsorcios[Parcela Mensal (R$)],MOD($J2360,ROWS(tblConsorcios[Produto]))+1),"")</f>
        <v>2039.33</v>
      </c>
      <c r="P2360" s="20" t="str" cm="1">
        <f t="array" ref="P2360">IFERROR(INDEX(tblClientes[Dividendo Mensal (R$)],INT($J2360/ROWS(tblConsorcios[Produto]))+1),"")</f>
        <v/>
      </c>
      <c r="Q2360" s="20" t="str">
        <f t="shared" si="109"/>
        <v/>
      </c>
      <c r="R2360">
        <f t="shared" si="110"/>
        <v>0</v>
      </c>
    </row>
    <row r="2361" spans="10:18" x14ac:dyDescent="0.2">
      <c r="J2361">
        <f t="shared" si="108"/>
        <v>2359</v>
      </c>
      <c r="K2361" t="str" cm="1">
        <f t="array" ref="K2361">IFERROR(INDEX(tblClientes[Cliente],INT($J2361/ROWS(tblConsorcios[Produto]))+1),"")</f>
        <v/>
      </c>
      <c r="L2361" t="str" cm="1">
        <f t="array" ref="L2361">IFERROR(INDEX(tblConsorcios[Produto],MOD($J2361,ROWS(tblConsorcios[Produto]))+1),"")</f>
        <v>Imóvel IE380 – 220m</v>
      </c>
      <c r="M2361" s="20" cm="1">
        <f t="array" ref="M2361">IFERROR(INDEX(tblConsorcios[Valor da Carta (R$)],MOD($J2361,ROWS(tblConsorcios[Produto]))+1),"")</f>
        <v>380000</v>
      </c>
      <c r="N2361" s="2" cm="1">
        <f t="array" ref="N2361">IFERROR(INDEX(tblConsorcios[Prazo (meses)],MOD($J2361,ROWS(tblConsorcios[Produto]))+1),"")</f>
        <v>220</v>
      </c>
      <c r="O2361" s="20" cm="1">
        <f t="array" ref="O2361">IFERROR(INDEX(tblConsorcios[Parcela Mensal (R$)],MOD($J2361,ROWS(tblConsorcios[Produto]))+1),"")</f>
        <v>2207.4499999999998</v>
      </c>
      <c r="P2361" s="20" t="str" cm="1">
        <f t="array" ref="P2361">IFERROR(INDEX(tblClientes[Dividendo Mensal (R$)],INT($J2361/ROWS(tblConsorcios[Produto]))+1),"")</f>
        <v/>
      </c>
      <c r="Q2361" s="20" t="str">
        <f t="shared" si="109"/>
        <v/>
      </c>
      <c r="R2361">
        <f t="shared" si="110"/>
        <v>0</v>
      </c>
    </row>
    <row r="2362" spans="10:18" x14ac:dyDescent="0.2">
      <c r="J2362">
        <f t="shared" si="108"/>
        <v>2360</v>
      </c>
      <c r="K2362" t="str" cm="1">
        <f t="array" ref="K2362">IFERROR(INDEX(tblClientes[Cliente],INT($J2362/ROWS(tblConsorcios[Produto]))+1),"")</f>
        <v/>
      </c>
      <c r="L2362" t="str" cm="1">
        <f t="array" ref="L2362">IFERROR(INDEX(tblConsorcios[Produto],MOD($J2362,ROWS(tblConsorcios[Produto]))+1),"")</f>
        <v>Imóvel IE380 – 200m</v>
      </c>
      <c r="M2362" s="20" cm="1">
        <f t="array" ref="M2362">IFERROR(INDEX(tblConsorcios[Valor da Carta (R$)],MOD($J2362,ROWS(tblConsorcios[Produto]))+1),"")</f>
        <v>380000</v>
      </c>
      <c r="N2362" s="2" cm="1">
        <f t="array" ref="N2362">IFERROR(INDEX(tblConsorcios[Prazo (meses)],MOD($J2362,ROWS(tblConsorcios[Produto]))+1),"")</f>
        <v>200</v>
      </c>
      <c r="O2362" s="20" cm="1">
        <f t="array" ref="O2362">IFERROR(INDEX(tblConsorcios[Parcela Mensal (R$)],MOD($J2362,ROWS(tblConsorcios[Produto]))+1),"")</f>
        <v>2409.1999999999998</v>
      </c>
      <c r="P2362" s="20" t="str" cm="1">
        <f t="array" ref="P2362">IFERROR(INDEX(tblClientes[Dividendo Mensal (R$)],INT($J2362/ROWS(tblConsorcios[Produto]))+1),"")</f>
        <v/>
      </c>
      <c r="Q2362" s="20" t="str">
        <f t="shared" si="109"/>
        <v/>
      </c>
      <c r="R2362">
        <f t="shared" si="110"/>
        <v>0</v>
      </c>
    </row>
    <row r="2363" spans="10:18" x14ac:dyDescent="0.2">
      <c r="J2363">
        <f t="shared" si="108"/>
        <v>2361</v>
      </c>
      <c r="K2363" t="str" cm="1">
        <f t="array" ref="K2363">IFERROR(INDEX(tblClientes[Cliente],INT($J2363/ROWS(tblConsorcios[Produto]))+1),"")</f>
        <v/>
      </c>
      <c r="L2363" t="str" cm="1">
        <f t="array" ref="L2363">IFERROR(INDEX(tblConsorcios[Produto],MOD($J2363,ROWS(tblConsorcios[Produto]))+1),"")</f>
        <v>Imóvel IE350 – 240m</v>
      </c>
      <c r="M2363" s="20" cm="1">
        <f t="array" ref="M2363">IFERROR(INDEX(tblConsorcios[Valor da Carta (R$)],MOD($J2363,ROWS(tblConsorcios[Produto]))+1),"")</f>
        <v>350000</v>
      </c>
      <c r="N2363" s="2" cm="1">
        <f t="array" ref="N2363">IFERROR(INDEX(tblConsorcios[Prazo (meses)],MOD($J2363,ROWS(tblConsorcios[Produto]))+1),"")</f>
        <v>240</v>
      </c>
      <c r="O2363" s="20" cm="1">
        <f t="array" ref="O2363">IFERROR(INDEX(tblConsorcios[Parcela Mensal (R$)],MOD($J2363,ROWS(tblConsorcios[Produto]))+1),"")</f>
        <v>1878.33</v>
      </c>
      <c r="P2363" s="20" t="str" cm="1">
        <f t="array" ref="P2363">IFERROR(INDEX(tblClientes[Dividendo Mensal (R$)],INT($J2363/ROWS(tblConsorcios[Produto]))+1),"")</f>
        <v/>
      </c>
      <c r="Q2363" s="20" t="str">
        <f t="shared" si="109"/>
        <v/>
      </c>
      <c r="R2363">
        <f t="shared" si="110"/>
        <v>0</v>
      </c>
    </row>
    <row r="2364" spans="10:18" x14ac:dyDescent="0.2">
      <c r="J2364">
        <f t="shared" si="108"/>
        <v>2362</v>
      </c>
      <c r="K2364" t="str" cm="1">
        <f t="array" ref="K2364">IFERROR(INDEX(tblClientes[Cliente],INT($J2364/ROWS(tblConsorcios[Produto]))+1),"")</f>
        <v/>
      </c>
      <c r="L2364" t="str" cm="1">
        <f t="array" ref="L2364">IFERROR(INDEX(tblConsorcios[Produto],MOD($J2364,ROWS(tblConsorcios[Produto]))+1),"")</f>
        <v>Imóvel IE350 – 220m</v>
      </c>
      <c r="M2364" s="20" cm="1">
        <f t="array" ref="M2364">IFERROR(INDEX(tblConsorcios[Valor da Carta (R$)],MOD($J2364,ROWS(tblConsorcios[Produto]))+1),"")</f>
        <v>350000</v>
      </c>
      <c r="N2364" s="2" cm="1">
        <f t="array" ref="N2364">IFERROR(INDEX(tblConsorcios[Prazo (meses)],MOD($J2364,ROWS(tblConsorcios[Produto]))+1),"")</f>
        <v>220</v>
      </c>
      <c r="O2364" s="20" cm="1">
        <f t="array" ref="O2364">IFERROR(INDEX(tblConsorcios[Parcela Mensal (R$)],MOD($J2364,ROWS(tblConsorcios[Produto]))+1),"")</f>
        <v>2033.18</v>
      </c>
      <c r="P2364" s="20" t="str" cm="1">
        <f t="array" ref="P2364">IFERROR(INDEX(tblClientes[Dividendo Mensal (R$)],INT($J2364/ROWS(tblConsorcios[Produto]))+1),"")</f>
        <v/>
      </c>
      <c r="Q2364" s="20" t="str">
        <f t="shared" si="109"/>
        <v/>
      </c>
      <c r="R2364">
        <f t="shared" si="110"/>
        <v>0</v>
      </c>
    </row>
    <row r="2365" spans="10:18" x14ac:dyDescent="0.2">
      <c r="J2365">
        <f t="shared" si="108"/>
        <v>2363</v>
      </c>
      <c r="K2365" t="str" cm="1">
        <f t="array" ref="K2365">IFERROR(INDEX(tblClientes[Cliente],INT($J2365/ROWS(tblConsorcios[Produto]))+1),"")</f>
        <v/>
      </c>
      <c r="L2365" t="str" cm="1">
        <f t="array" ref="L2365">IFERROR(INDEX(tblConsorcios[Produto],MOD($J2365,ROWS(tblConsorcios[Produto]))+1),"")</f>
        <v>Imóvel IE350 – 200m</v>
      </c>
      <c r="M2365" s="20" cm="1">
        <f t="array" ref="M2365">IFERROR(INDEX(tblConsorcios[Valor da Carta (R$)],MOD($J2365,ROWS(tblConsorcios[Produto]))+1),"")</f>
        <v>350000</v>
      </c>
      <c r="N2365" s="2" cm="1">
        <f t="array" ref="N2365">IFERROR(INDEX(tblConsorcios[Prazo (meses)],MOD($J2365,ROWS(tblConsorcios[Produto]))+1),"")</f>
        <v>200</v>
      </c>
      <c r="O2365" s="20" cm="1">
        <f t="array" ref="O2365">IFERROR(INDEX(tblConsorcios[Parcela Mensal (R$)],MOD($J2365,ROWS(tblConsorcios[Produto]))+1),"")</f>
        <v>2219</v>
      </c>
      <c r="P2365" s="20" t="str" cm="1">
        <f t="array" ref="P2365">IFERROR(INDEX(tblClientes[Dividendo Mensal (R$)],INT($J2365/ROWS(tblConsorcios[Produto]))+1),"")</f>
        <v/>
      </c>
      <c r="Q2365" s="20" t="str">
        <f t="shared" si="109"/>
        <v/>
      </c>
      <c r="R2365">
        <f t="shared" si="110"/>
        <v>0</v>
      </c>
    </row>
    <row r="2366" spans="10:18" x14ac:dyDescent="0.2">
      <c r="J2366">
        <f t="shared" si="108"/>
        <v>2364</v>
      </c>
      <c r="K2366" t="str" cm="1">
        <f t="array" ref="K2366">IFERROR(INDEX(tblClientes[Cliente],INT($J2366/ROWS(tblConsorcios[Produto]))+1),"")</f>
        <v/>
      </c>
      <c r="L2366" t="str" cm="1">
        <f t="array" ref="L2366">IFERROR(INDEX(tblConsorcios[Produto],MOD($J2366,ROWS(tblConsorcios[Produto]))+1),"")</f>
        <v>Imóvel IE330 – 240m</v>
      </c>
      <c r="M2366" s="20" cm="1">
        <f t="array" ref="M2366">IFERROR(INDEX(tblConsorcios[Valor da Carta (R$)],MOD($J2366,ROWS(tblConsorcios[Produto]))+1),"")</f>
        <v>330000</v>
      </c>
      <c r="N2366" s="2" cm="1">
        <f t="array" ref="N2366">IFERROR(INDEX(tblConsorcios[Prazo (meses)],MOD($J2366,ROWS(tblConsorcios[Produto]))+1),"")</f>
        <v>240</v>
      </c>
      <c r="O2366" s="20" cm="1">
        <f t="array" ref="O2366">IFERROR(INDEX(tblConsorcios[Parcela Mensal (R$)],MOD($J2366,ROWS(tblConsorcios[Produto]))+1),"")</f>
        <v>1771</v>
      </c>
      <c r="P2366" s="20" t="str" cm="1">
        <f t="array" ref="P2366">IFERROR(INDEX(tblClientes[Dividendo Mensal (R$)],INT($J2366/ROWS(tblConsorcios[Produto]))+1),"")</f>
        <v/>
      </c>
      <c r="Q2366" s="20" t="str">
        <f t="shared" si="109"/>
        <v/>
      </c>
      <c r="R2366">
        <f t="shared" si="110"/>
        <v>0</v>
      </c>
    </row>
    <row r="2367" spans="10:18" x14ac:dyDescent="0.2">
      <c r="J2367">
        <f t="shared" si="108"/>
        <v>2365</v>
      </c>
      <c r="K2367" t="str" cm="1">
        <f t="array" ref="K2367">IFERROR(INDEX(tblClientes[Cliente],INT($J2367/ROWS(tblConsorcios[Produto]))+1),"")</f>
        <v/>
      </c>
      <c r="L2367" t="str" cm="1">
        <f t="array" ref="L2367">IFERROR(INDEX(tblConsorcios[Produto],MOD($J2367,ROWS(tblConsorcios[Produto]))+1),"")</f>
        <v>Imóvel IE330 – 220m</v>
      </c>
      <c r="M2367" s="20" cm="1">
        <f t="array" ref="M2367">IFERROR(INDEX(tblConsorcios[Valor da Carta (R$)],MOD($J2367,ROWS(tblConsorcios[Produto]))+1),"")</f>
        <v>330000</v>
      </c>
      <c r="N2367" s="2" cm="1">
        <f t="array" ref="N2367">IFERROR(INDEX(tblConsorcios[Prazo (meses)],MOD($J2367,ROWS(tblConsorcios[Produto]))+1),"")</f>
        <v>220</v>
      </c>
      <c r="O2367" s="20" cm="1">
        <f t="array" ref="O2367">IFERROR(INDEX(tblConsorcios[Parcela Mensal (R$)],MOD($J2367,ROWS(tblConsorcios[Produto]))+1),"")</f>
        <v>1917</v>
      </c>
      <c r="P2367" s="20" t="str" cm="1">
        <f t="array" ref="P2367">IFERROR(INDEX(tblClientes[Dividendo Mensal (R$)],INT($J2367/ROWS(tblConsorcios[Produto]))+1),"")</f>
        <v/>
      </c>
      <c r="Q2367" s="20" t="str">
        <f t="shared" si="109"/>
        <v/>
      </c>
      <c r="R2367">
        <f t="shared" si="110"/>
        <v>0</v>
      </c>
    </row>
    <row r="2368" spans="10:18" x14ac:dyDescent="0.2">
      <c r="J2368">
        <f t="shared" si="108"/>
        <v>2366</v>
      </c>
      <c r="K2368" t="str" cm="1">
        <f t="array" ref="K2368">IFERROR(INDEX(tblClientes[Cliente],INT($J2368/ROWS(tblConsorcios[Produto]))+1),"")</f>
        <v/>
      </c>
      <c r="L2368" t="str" cm="1">
        <f t="array" ref="L2368">IFERROR(INDEX(tblConsorcios[Produto],MOD($J2368,ROWS(tblConsorcios[Produto]))+1),"")</f>
        <v>Imóvel IE330 – 200m</v>
      </c>
      <c r="M2368" s="20" cm="1">
        <f t="array" ref="M2368">IFERROR(INDEX(tblConsorcios[Valor da Carta (R$)],MOD($J2368,ROWS(tblConsorcios[Produto]))+1),"")</f>
        <v>330000</v>
      </c>
      <c r="N2368" s="2" cm="1">
        <f t="array" ref="N2368">IFERROR(INDEX(tblConsorcios[Prazo (meses)],MOD($J2368,ROWS(tblConsorcios[Produto]))+1),"")</f>
        <v>200</v>
      </c>
      <c r="O2368" s="20" cm="1">
        <f t="array" ref="O2368">IFERROR(INDEX(tblConsorcios[Parcela Mensal (R$)],MOD($J2368,ROWS(tblConsorcios[Produto]))+1),"")</f>
        <v>2092.1999999999998</v>
      </c>
      <c r="P2368" s="20" t="str" cm="1">
        <f t="array" ref="P2368">IFERROR(INDEX(tblClientes[Dividendo Mensal (R$)],INT($J2368/ROWS(tblConsorcios[Produto]))+1),"")</f>
        <v/>
      </c>
      <c r="Q2368" s="20" t="str">
        <f t="shared" si="109"/>
        <v/>
      </c>
      <c r="R2368">
        <f t="shared" si="110"/>
        <v>0</v>
      </c>
    </row>
    <row r="2369" spans="10:18" x14ac:dyDescent="0.2">
      <c r="J2369">
        <f t="shared" si="108"/>
        <v>2367</v>
      </c>
      <c r="K2369" t="str" cm="1">
        <f t="array" ref="K2369">IFERROR(INDEX(tblClientes[Cliente],INT($J2369/ROWS(tblConsorcios[Produto]))+1),"")</f>
        <v/>
      </c>
      <c r="L2369" t="str" cm="1">
        <f t="array" ref="L2369">IFERROR(INDEX(tblConsorcios[Produto],MOD($J2369,ROWS(tblConsorcios[Produto]))+1),"")</f>
        <v>Imóvel IE300 – 240m</v>
      </c>
      <c r="M2369" s="20" cm="1">
        <f t="array" ref="M2369">IFERROR(INDEX(tblConsorcios[Valor da Carta (R$)],MOD($J2369,ROWS(tblConsorcios[Produto]))+1),"")</f>
        <v>300000</v>
      </c>
      <c r="N2369" s="2" cm="1">
        <f t="array" ref="N2369">IFERROR(INDEX(tblConsorcios[Prazo (meses)],MOD($J2369,ROWS(tblConsorcios[Produto]))+1),"")</f>
        <v>240</v>
      </c>
      <c r="O2369" s="20" cm="1">
        <f t="array" ref="O2369">IFERROR(INDEX(tblConsorcios[Parcela Mensal (R$)],MOD($J2369,ROWS(tblConsorcios[Produto]))+1),"")</f>
        <v>1610</v>
      </c>
      <c r="P2369" s="20" t="str" cm="1">
        <f t="array" ref="P2369">IFERROR(INDEX(tblClientes[Dividendo Mensal (R$)],INT($J2369/ROWS(tblConsorcios[Produto]))+1),"")</f>
        <v/>
      </c>
      <c r="Q2369" s="20" t="str">
        <f t="shared" si="109"/>
        <v/>
      </c>
      <c r="R2369">
        <f t="shared" si="110"/>
        <v>0</v>
      </c>
    </row>
    <row r="2370" spans="10:18" x14ac:dyDescent="0.2">
      <c r="J2370">
        <f t="shared" si="108"/>
        <v>2368</v>
      </c>
      <c r="K2370" t="str" cm="1">
        <f t="array" ref="K2370">IFERROR(INDEX(tblClientes[Cliente],INT($J2370/ROWS(tblConsorcios[Produto]))+1),"")</f>
        <v/>
      </c>
      <c r="L2370" t="str" cm="1">
        <f t="array" ref="L2370">IFERROR(INDEX(tblConsorcios[Produto],MOD($J2370,ROWS(tblConsorcios[Produto]))+1),"")</f>
        <v>Imóvel IE300 – 220m</v>
      </c>
      <c r="M2370" s="20" cm="1">
        <f t="array" ref="M2370">IFERROR(INDEX(tblConsorcios[Valor da Carta (R$)],MOD($J2370,ROWS(tblConsorcios[Produto]))+1),"")</f>
        <v>300000</v>
      </c>
      <c r="N2370" s="2" cm="1">
        <f t="array" ref="N2370">IFERROR(INDEX(tblConsorcios[Prazo (meses)],MOD($J2370,ROWS(tblConsorcios[Produto]))+1),"")</f>
        <v>220</v>
      </c>
      <c r="O2370" s="20" cm="1">
        <f t="array" ref="O2370">IFERROR(INDEX(tblConsorcios[Parcela Mensal (R$)],MOD($J2370,ROWS(tblConsorcios[Produto]))+1),"")</f>
        <v>1742.73</v>
      </c>
      <c r="P2370" s="20" t="str" cm="1">
        <f t="array" ref="P2370">IFERROR(INDEX(tblClientes[Dividendo Mensal (R$)],INT($J2370/ROWS(tblConsorcios[Produto]))+1),"")</f>
        <v/>
      </c>
      <c r="Q2370" s="20" t="str">
        <f t="shared" si="109"/>
        <v/>
      </c>
      <c r="R2370">
        <f t="shared" si="110"/>
        <v>0</v>
      </c>
    </row>
    <row r="2371" spans="10:18" x14ac:dyDescent="0.2">
      <c r="J2371">
        <f t="shared" ref="J2371:J2434" si="111">ROW()-2</f>
        <v>2369</v>
      </c>
      <c r="K2371" t="str" cm="1">
        <f t="array" ref="K2371">IFERROR(INDEX(tblClientes[Cliente],INT($J2371/ROWS(tblConsorcios[Produto]))+1),"")</f>
        <v/>
      </c>
      <c r="L2371" t="str" cm="1">
        <f t="array" ref="L2371">IFERROR(INDEX(tblConsorcios[Produto],MOD($J2371,ROWS(tblConsorcios[Produto]))+1),"")</f>
        <v>Imóvel IE300 – 200m</v>
      </c>
      <c r="M2371" s="20" cm="1">
        <f t="array" ref="M2371">IFERROR(INDEX(tblConsorcios[Valor da Carta (R$)],MOD($J2371,ROWS(tblConsorcios[Produto]))+1),"")</f>
        <v>300000</v>
      </c>
      <c r="N2371" s="2" cm="1">
        <f t="array" ref="N2371">IFERROR(INDEX(tblConsorcios[Prazo (meses)],MOD($J2371,ROWS(tblConsorcios[Produto]))+1),"")</f>
        <v>200</v>
      </c>
      <c r="O2371" s="20" cm="1">
        <f t="array" ref="O2371">IFERROR(INDEX(tblConsorcios[Parcela Mensal (R$)],MOD($J2371,ROWS(tblConsorcios[Produto]))+1),"")</f>
        <v>1902</v>
      </c>
      <c r="P2371" s="20" t="str" cm="1">
        <f t="array" ref="P2371">IFERROR(INDEX(tblClientes[Dividendo Mensal (R$)],INT($J2371/ROWS(tblConsorcios[Produto]))+1),"")</f>
        <v/>
      </c>
      <c r="Q2371" s="20" t="str">
        <f t="shared" ref="Q2371:Q2434" si="112">IF(AND(ISNUMBER(O2371),ISNUMBER(P2371)),P2371-O2371,"")</f>
        <v/>
      </c>
      <c r="R2371">
        <f t="shared" ref="R2371:R2434" si="113">IF(AND(ISNUMBER(O2371),ISNUMBER(P2371),O2371&lt;=P2371),1,0)</f>
        <v>0</v>
      </c>
    </row>
    <row r="2372" spans="10:18" x14ac:dyDescent="0.2">
      <c r="J2372">
        <f t="shared" si="111"/>
        <v>2370</v>
      </c>
      <c r="K2372" t="str" cm="1">
        <f t="array" ref="K2372">IFERROR(INDEX(tblClientes[Cliente],INT($J2372/ROWS(tblConsorcios[Produto]))+1),"")</f>
        <v/>
      </c>
      <c r="L2372" t="str" cm="1">
        <f t="array" ref="L2372">IFERROR(INDEX(tblConsorcios[Produto],MOD($J2372,ROWS(tblConsorcios[Produto]))+1),"")</f>
        <v>Imóvel IE240 – 240m</v>
      </c>
      <c r="M2372" s="20" cm="1">
        <f t="array" ref="M2372">IFERROR(INDEX(tblConsorcios[Valor da Carta (R$)],MOD($J2372,ROWS(tblConsorcios[Produto]))+1),"")</f>
        <v>240000</v>
      </c>
      <c r="N2372" s="2" cm="1">
        <f t="array" ref="N2372">IFERROR(INDEX(tblConsorcios[Prazo (meses)],MOD($J2372,ROWS(tblConsorcios[Produto]))+1),"")</f>
        <v>240</v>
      </c>
      <c r="O2372" s="20" cm="1">
        <f t="array" ref="O2372">IFERROR(INDEX(tblConsorcios[Parcela Mensal (R$)],MOD($J2372,ROWS(tblConsorcios[Produto]))+1),"")</f>
        <v>1288</v>
      </c>
      <c r="P2372" s="20" t="str" cm="1">
        <f t="array" ref="P2372">IFERROR(INDEX(tblClientes[Dividendo Mensal (R$)],INT($J2372/ROWS(tblConsorcios[Produto]))+1),"")</f>
        <v/>
      </c>
      <c r="Q2372" s="20" t="str">
        <f t="shared" si="112"/>
        <v/>
      </c>
      <c r="R2372">
        <f t="shared" si="113"/>
        <v>0</v>
      </c>
    </row>
    <row r="2373" spans="10:18" x14ac:dyDescent="0.2">
      <c r="J2373">
        <f t="shared" si="111"/>
        <v>2371</v>
      </c>
      <c r="K2373" t="str" cm="1">
        <f t="array" ref="K2373">IFERROR(INDEX(tblClientes[Cliente],INT($J2373/ROWS(tblConsorcios[Produto]))+1),"")</f>
        <v/>
      </c>
      <c r="L2373" t="str" cm="1">
        <f t="array" ref="L2373">IFERROR(INDEX(tblConsorcios[Produto],MOD($J2373,ROWS(tblConsorcios[Produto]))+1),"")</f>
        <v>Imóvel IE240 – 220m</v>
      </c>
      <c r="M2373" s="20" cm="1">
        <f t="array" ref="M2373">IFERROR(INDEX(tblConsorcios[Valor da Carta (R$)],MOD($J2373,ROWS(tblConsorcios[Produto]))+1),"")</f>
        <v>240000</v>
      </c>
      <c r="N2373" s="2" cm="1">
        <f t="array" ref="N2373">IFERROR(INDEX(tblConsorcios[Prazo (meses)],MOD($J2373,ROWS(tblConsorcios[Produto]))+1),"")</f>
        <v>220</v>
      </c>
      <c r="O2373" s="20" cm="1">
        <f t="array" ref="O2373">IFERROR(INDEX(tblConsorcios[Parcela Mensal (R$)],MOD($J2373,ROWS(tblConsorcios[Produto]))+1),"")</f>
        <v>1394.18</v>
      </c>
      <c r="P2373" s="20" t="str" cm="1">
        <f t="array" ref="P2373">IFERROR(INDEX(tblClientes[Dividendo Mensal (R$)],INT($J2373/ROWS(tblConsorcios[Produto]))+1),"")</f>
        <v/>
      </c>
      <c r="Q2373" s="20" t="str">
        <f t="shared" si="112"/>
        <v/>
      </c>
      <c r="R2373">
        <f t="shared" si="113"/>
        <v>0</v>
      </c>
    </row>
    <row r="2374" spans="10:18" x14ac:dyDescent="0.2">
      <c r="J2374">
        <f t="shared" si="111"/>
        <v>2372</v>
      </c>
      <c r="K2374" t="str" cm="1">
        <f t="array" ref="K2374">IFERROR(INDEX(tblClientes[Cliente],INT($J2374/ROWS(tblConsorcios[Produto]))+1),"")</f>
        <v/>
      </c>
      <c r="L2374" t="str" cm="1">
        <f t="array" ref="L2374">IFERROR(INDEX(tblConsorcios[Produto],MOD($J2374,ROWS(tblConsorcios[Produto]))+1),"")</f>
        <v>Imóvel IE240 – 200m</v>
      </c>
      <c r="M2374" s="20" cm="1">
        <f t="array" ref="M2374">IFERROR(INDEX(tblConsorcios[Valor da Carta (R$)],MOD($J2374,ROWS(tblConsorcios[Produto]))+1),"")</f>
        <v>240000</v>
      </c>
      <c r="N2374" s="2" cm="1">
        <f t="array" ref="N2374">IFERROR(INDEX(tblConsorcios[Prazo (meses)],MOD($J2374,ROWS(tblConsorcios[Produto]))+1),"")</f>
        <v>200</v>
      </c>
      <c r="O2374" s="20" cm="1">
        <f t="array" ref="O2374">IFERROR(INDEX(tblConsorcios[Parcela Mensal (R$)],MOD($J2374,ROWS(tblConsorcios[Produto]))+1),"")</f>
        <v>1521.6</v>
      </c>
      <c r="P2374" s="20" t="str" cm="1">
        <f t="array" ref="P2374">IFERROR(INDEX(tblClientes[Dividendo Mensal (R$)],INT($J2374/ROWS(tblConsorcios[Produto]))+1),"")</f>
        <v/>
      </c>
      <c r="Q2374" s="20" t="str">
        <f t="shared" si="112"/>
        <v/>
      </c>
      <c r="R2374">
        <f t="shared" si="113"/>
        <v>0</v>
      </c>
    </row>
    <row r="2375" spans="10:18" x14ac:dyDescent="0.2">
      <c r="J2375">
        <f t="shared" si="111"/>
        <v>2373</v>
      </c>
      <c r="K2375" t="str" cm="1">
        <f t="array" ref="K2375">IFERROR(INDEX(tblClientes[Cliente],INT($J2375/ROWS(tblConsorcios[Produto]))+1),"")</f>
        <v/>
      </c>
      <c r="L2375" t="str" cm="1">
        <f t="array" ref="L2375">IFERROR(INDEX(tblConsorcios[Produto],MOD($J2375,ROWS(tblConsorcios[Produto]))+1),"")</f>
        <v>Imóvel IE230 – 240m</v>
      </c>
      <c r="M2375" s="20" cm="1">
        <f t="array" ref="M2375">IFERROR(INDEX(tblConsorcios[Valor da Carta (R$)],MOD($J2375,ROWS(tblConsorcios[Produto]))+1),"")</f>
        <v>230000</v>
      </c>
      <c r="N2375" s="2" cm="1">
        <f t="array" ref="N2375">IFERROR(INDEX(tblConsorcios[Prazo (meses)],MOD($J2375,ROWS(tblConsorcios[Produto]))+1),"")</f>
        <v>240</v>
      </c>
      <c r="O2375" s="20" cm="1">
        <f t="array" ref="O2375">IFERROR(INDEX(tblConsorcios[Parcela Mensal (R$)],MOD($J2375,ROWS(tblConsorcios[Produto]))+1),"")</f>
        <v>1234.33</v>
      </c>
      <c r="P2375" s="20" t="str" cm="1">
        <f t="array" ref="P2375">IFERROR(INDEX(tblClientes[Dividendo Mensal (R$)],INT($J2375/ROWS(tblConsorcios[Produto]))+1),"")</f>
        <v/>
      </c>
      <c r="Q2375" s="20" t="str">
        <f t="shared" si="112"/>
        <v/>
      </c>
      <c r="R2375">
        <f t="shared" si="113"/>
        <v>0</v>
      </c>
    </row>
    <row r="2376" spans="10:18" x14ac:dyDescent="0.2">
      <c r="J2376">
        <f t="shared" si="111"/>
        <v>2374</v>
      </c>
      <c r="K2376" t="str" cm="1">
        <f t="array" ref="K2376">IFERROR(INDEX(tblClientes[Cliente],INT($J2376/ROWS(tblConsorcios[Produto]))+1),"")</f>
        <v/>
      </c>
      <c r="L2376" t="str" cm="1">
        <f t="array" ref="L2376">IFERROR(INDEX(tblConsorcios[Produto],MOD($J2376,ROWS(tblConsorcios[Produto]))+1),"")</f>
        <v>Imóvel IE230 – 220m</v>
      </c>
      <c r="M2376" s="20" cm="1">
        <f t="array" ref="M2376">IFERROR(INDEX(tblConsorcios[Valor da Carta (R$)],MOD($J2376,ROWS(tblConsorcios[Produto]))+1),"")</f>
        <v>230000</v>
      </c>
      <c r="N2376" s="2" cm="1">
        <f t="array" ref="N2376">IFERROR(INDEX(tblConsorcios[Prazo (meses)],MOD($J2376,ROWS(tblConsorcios[Produto]))+1),"")</f>
        <v>220</v>
      </c>
      <c r="O2376" s="20" cm="1">
        <f t="array" ref="O2376">IFERROR(INDEX(tblConsorcios[Parcela Mensal (R$)],MOD($J2376,ROWS(tblConsorcios[Produto]))+1),"")</f>
        <v>1336.09</v>
      </c>
      <c r="P2376" s="20" t="str" cm="1">
        <f t="array" ref="P2376">IFERROR(INDEX(tblClientes[Dividendo Mensal (R$)],INT($J2376/ROWS(tblConsorcios[Produto]))+1),"")</f>
        <v/>
      </c>
      <c r="Q2376" s="20" t="str">
        <f t="shared" si="112"/>
        <v/>
      </c>
      <c r="R2376">
        <f t="shared" si="113"/>
        <v>0</v>
      </c>
    </row>
    <row r="2377" spans="10:18" x14ac:dyDescent="0.2">
      <c r="J2377">
        <f t="shared" si="111"/>
        <v>2375</v>
      </c>
      <c r="K2377" t="str" cm="1">
        <f t="array" ref="K2377">IFERROR(INDEX(tblClientes[Cliente],INT($J2377/ROWS(tblConsorcios[Produto]))+1),"")</f>
        <v/>
      </c>
      <c r="L2377" t="str" cm="1">
        <f t="array" ref="L2377">IFERROR(INDEX(tblConsorcios[Produto],MOD($J2377,ROWS(tblConsorcios[Produto]))+1),"")</f>
        <v>Imóvel IE230 – 200m</v>
      </c>
      <c r="M2377" s="20" cm="1">
        <f t="array" ref="M2377">IFERROR(INDEX(tblConsorcios[Valor da Carta (R$)],MOD($J2377,ROWS(tblConsorcios[Produto]))+1),"")</f>
        <v>230000</v>
      </c>
      <c r="N2377" s="2" cm="1">
        <f t="array" ref="N2377">IFERROR(INDEX(tblConsorcios[Prazo (meses)],MOD($J2377,ROWS(tblConsorcios[Produto]))+1),"")</f>
        <v>200</v>
      </c>
      <c r="O2377" s="20" cm="1">
        <f t="array" ref="O2377">IFERROR(INDEX(tblConsorcios[Parcela Mensal (R$)],MOD($J2377,ROWS(tblConsorcios[Produto]))+1),"")</f>
        <v>1458.2</v>
      </c>
      <c r="P2377" s="20" t="str" cm="1">
        <f t="array" ref="P2377">IFERROR(INDEX(tblClientes[Dividendo Mensal (R$)],INT($J2377/ROWS(tblConsorcios[Produto]))+1),"")</f>
        <v/>
      </c>
      <c r="Q2377" s="20" t="str">
        <f t="shared" si="112"/>
        <v/>
      </c>
      <c r="R2377">
        <f t="shared" si="113"/>
        <v>0</v>
      </c>
    </row>
    <row r="2378" spans="10:18" x14ac:dyDescent="0.2">
      <c r="J2378">
        <f t="shared" si="111"/>
        <v>2376</v>
      </c>
      <c r="K2378" t="str" cm="1">
        <f t="array" ref="K2378">IFERROR(INDEX(tblClientes[Cliente],INT($J2378/ROWS(tblConsorcios[Produto]))+1),"")</f>
        <v/>
      </c>
      <c r="L2378" t="str" cm="1">
        <f t="array" ref="L2378">IFERROR(INDEX(tblConsorcios[Produto],MOD($J2378,ROWS(tblConsorcios[Produto]))+1),"")</f>
        <v>Imóvel IE220 – 240m</v>
      </c>
      <c r="M2378" s="20" cm="1">
        <f t="array" ref="M2378">IFERROR(INDEX(tblConsorcios[Valor da Carta (R$)],MOD($J2378,ROWS(tblConsorcios[Produto]))+1),"")</f>
        <v>220000</v>
      </c>
      <c r="N2378" s="2" cm="1">
        <f t="array" ref="N2378">IFERROR(INDEX(tblConsorcios[Prazo (meses)],MOD($J2378,ROWS(tblConsorcios[Produto]))+1),"")</f>
        <v>240</v>
      </c>
      <c r="O2378" s="20" cm="1">
        <f t="array" ref="O2378">IFERROR(INDEX(tblConsorcios[Parcela Mensal (R$)],MOD($J2378,ROWS(tblConsorcios[Produto]))+1),"")</f>
        <v>1180.67</v>
      </c>
      <c r="P2378" s="20" t="str" cm="1">
        <f t="array" ref="P2378">IFERROR(INDEX(tblClientes[Dividendo Mensal (R$)],INT($J2378/ROWS(tblConsorcios[Produto]))+1),"")</f>
        <v/>
      </c>
      <c r="Q2378" s="20" t="str">
        <f t="shared" si="112"/>
        <v/>
      </c>
      <c r="R2378">
        <f t="shared" si="113"/>
        <v>0</v>
      </c>
    </row>
    <row r="2379" spans="10:18" x14ac:dyDescent="0.2">
      <c r="J2379">
        <f t="shared" si="111"/>
        <v>2377</v>
      </c>
      <c r="K2379" t="str" cm="1">
        <f t="array" ref="K2379">IFERROR(INDEX(tblClientes[Cliente],INT($J2379/ROWS(tblConsorcios[Produto]))+1),"")</f>
        <v/>
      </c>
      <c r="L2379" t="str" cm="1">
        <f t="array" ref="L2379">IFERROR(INDEX(tblConsorcios[Produto],MOD($J2379,ROWS(tblConsorcios[Produto]))+1),"")</f>
        <v>Imóvel IE220 – 220m</v>
      </c>
      <c r="M2379" s="20" cm="1">
        <f t="array" ref="M2379">IFERROR(INDEX(tblConsorcios[Valor da Carta (R$)],MOD($J2379,ROWS(tblConsorcios[Produto]))+1),"")</f>
        <v>220000</v>
      </c>
      <c r="N2379" s="2" cm="1">
        <f t="array" ref="N2379">IFERROR(INDEX(tblConsorcios[Prazo (meses)],MOD($J2379,ROWS(tblConsorcios[Produto]))+1),"")</f>
        <v>220</v>
      </c>
      <c r="O2379" s="20" cm="1">
        <f t="array" ref="O2379">IFERROR(INDEX(tblConsorcios[Parcela Mensal (R$)],MOD($J2379,ROWS(tblConsorcios[Produto]))+1),"")</f>
        <v>1278</v>
      </c>
      <c r="P2379" s="20" t="str" cm="1">
        <f t="array" ref="P2379">IFERROR(INDEX(tblClientes[Dividendo Mensal (R$)],INT($J2379/ROWS(tblConsorcios[Produto]))+1),"")</f>
        <v/>
      </c>
      <c r="Q2379" s="20" t="str">
        <f t="shared" si="112"/>
        <v/>
      </c>
      <c r="R2379">
        <f t="shared" si="113"/>
        <v>0</v>
      </c>
    </row>
    <row r="2380" spans="10:18" x14ac:dyDescent="0.2">
      <c r="J2380">
        <f t="shared" si="111"/>
        <v>2378</v>
      </c>
      <c r="K2380" t="str" cm="1">
        <f t="array" ref="K2380">IFERROR(INDEX(tblClientes[Cliente],INT($J2380/ROWS(tblConsorcios[Produto]))+1),"")</f>
        <v/>
      </c>
      <c r="L2380" t="str" cm="1">
        <f t="array" ref="L2380">IFERROR(INDEX(tblConsorcios[Produto],MOD($J2380,ROWS(tblConsorcios[Produto]))+1),"")</f>
        <v>Imóvel IE220 – 200m</v>
      </c>
      <c r="M2380" s="20" cm="1">
        <f t="array" ref="M2380">IFERROR(INDEX(tblConsorcios[Valor da Carta (R$)],MOD($J2380,ROWS(tblConsorcios[Produto]))+1),"")</f>
        <v>220000</v>
      </c>
      <c r="N2380" s="2" cm="1">
        <f t="array" ref="N2380">IFERROR(INDEX(tblConsorcios[Prazo (meses)],MOD($J2380,ROWS(tblConsorcios[Produto]))+1),"")</f>
        <v>200</v>
      </c>
      <c r="O2380" s="20" cm="1">
        <f t="array" ref="O2380">IFERROR(INDEX(tblConsorcios[Parcela Mensal (R$)],MOD($J2380,ROWS(tblConsorcios[Produto]))+1),"")</f>
        <v>1394.8</v>
      </c>
      <c r="P2380" s="20" t="str" cm="1">
        <f t="array" ref="P2380">IFERROR(INDEX(tblClientes[Dividendo Mensal (R$)],INT($J2380/ROWS(tblConsorcios[Produto]))+1),"")</f>
        <v/>
      </c>
      <c r="Q2380" s="20" t="str">
        <f t="shared" si="112"/>
        <v/>
      </c>
      <c r="R2380">
        <f t="shared" si="113"/>
        <v>0</v>
      </c>
    </row>
    <row r="2381" spans="10:18" x14ac:dyDescent="0.2">
      <c r="J2381">
        <f t="shared" si="111"/>
        <v>2379</v>
      </c>
      <c r="K2381" t="str" cm="1">
        <f t="array" ref="K2381">IFERROR(INDEX(tblClientes[Cliente],INT($J2381/ROWS(tblConsorcios[Produto]))+1),"")</f>
        <v/>
      </c>
      <c r="L2381" t="str" cm="1">
        <f t="array" ref="L2381">IFERROR(INDEX(tblConsorcios[Produto],MOD($J2381,ROWS(tblConsorcios[Produto]))+1),"")</f>
        <v>Imóvel IE200 – 240m</v>
      </c>
      <c r="M2381" s="20" cm="1">
        <f t="array" ref="M2381">IFERROR(INDEX(tblConsorcios[Valor da Carta (R$)],MOD($J2381,ROWS(tblConsorcios[Produto]))+1),"")</f>
        <v>200000</v>
      </c>
      <c r="N2381" s="2" cm="1">
        <f t="array" ref="N2381">IFERROR(INDEX(tblConsorcios[Prazo (meses)],MOD($J2381,ROWS(tblConsorcios[Produto]))+1),"")</f>
        <v>240</v>
      </c>
      <c r="O2381" s="20" cm="1">
        <f t="array" ref="O2381">IFERROR(INDEX(tblConsorcios[Parcela Mensal (R$)],MOD($J2381,ROWS(tblConsorcios[Produto]))+1),"")</f>
        <v>1073.33</v>
      </c>
      <c r="P2381" s="20" t="str" cm="1">
        <f t="array" ref="P2381">IFERROR(INDEX(tblClientes[Dividendo Mensal (R$)],INT($J2381/ROWS(tblConsorcios[Produto]))+1),"")</f>
        <v/>
      </c>
      <c r="Q2381" s="20" t="str">
        <f t="shared" si="112"/>
        <v/>
      </c>
      <c r="R2381">
        <f t="shared" si="113"/>
        <v>0</v>
      </c>
    </row>
    <row r="2382" spans="10:18" x14ac:dyDescent="0.2">
      <c r="J2382">
        <f t="shared" si="111"/>
        <v>2380</v>
      </c>
      <c r="K2382" t="str" cm="1">
        <f t="array" ref="K2382">IFERROR(INDEX(tblClientes[Cliente],INT($J2382/ROWS(tblConsorcios[Produto]))+1),"")</f>
        <v/>
      </c>
      <c r="L2382" t="str" cm="1">
        <f t="array" ref="L2382">IFERROR(INDEX(tblConsorcios[Produto],MOD($J2382,ROWS(tblConsorcios[Produto]))+1),"")</f>
        <v>Imóvel IE200 – 220m</v>
      </c>
      <c r="M2382" s="20" cm="1">
        <f t="array" ref="M2382">IFERROR(INDEX(tblConsorcios[Valor da Carta (R$)],MOD($J2382,ROWS(tblConsorcios[Produto]))+1),"")</f>
        <v>200000</v>
      </c>
      <c r="N2382" s="2" cm="1">
        <f t="array" ref="N2382">IFERROR(INDEX(tblConsorcios[Prazo (meses)],MOD($J2382,ROWS(tblConsorcios[Produto]))+1),"")</f>
        <v>220</v>
      </c>
      <c r="O2382" s="20" cm="1">
        <f t="array" ref="O2382">IFERROR(INDEX(tblConsorcios[Parcela Mensal (R$)],MOD($J2382,ROWS(tblConsorcios[Produto]))+1),"")</f>
        <v>1161.82</v>
      </c>
      <c r="P2382" s="20" t="str" cm="1">
        <f t="array" ref="P2382">IFERROR(INDEX(tblClientes[Dividendo Mensal (R$)],INT($J2382/ROWS(tblConsorcios[Produto]))+1),"")</f>
        <v/>
      </c>
      <c r="Q2382" s="20" t="str">
        <f t="shared" si="112"/>
        <v/>
      </c>
      <c r="R2382">
        <f t="shared" si="113"/>
        <v>0</v>
      </c>
    </row>
    <row r="2383" spans="10:18" x14ac:dyDescent="0.2">
      <c r="J2383">
        <f t="shared" si="111"/>
        <v>2381</v>
      </c>
      <c r="K2383" t="str" cm="1">
        <f t="array" ref="K2383">IFERROR(INDEX(tblClientes[Cliente],INT($J2383/ROWS(tblConsorcios[Produto]))+1),"")</f>
        <v/>
      </c>
      <c r="L2383" t="str" cm="1">
        <f t="array" ref="L2383">IFERROR(INDEX(tblConsorcios[Produto],MOD($J2383,ROWS(tblConsorcios[Produto]))+1),"")</f>
        <v>Imóvel IE200 – 200m</v>
      </c>
      <c r="M2383" s="20" cm="1">
        <f t="array" ref="M2383">IFERROR(INDEX(tblConsorcios[Valor da Carta (R$)],MOD($J2383,ROWS(tblConsorcios[Produto]))+1),"")</f>
        <v>200000</v>
      </c>
      <c r="N2383" s="2" cm="1">
        <f t="array" ref="N2383">IFERROR(INDEX(tblConsorcios[Prazo (meses)],MOD($J2383,ROWS(tblConsorcios[Produto]))+1),"")</f>
        <v>200</v>
      </c>
      <c r="O2383" s="20" cm="1">
        <f t="array" ref="O2383">IFERROR(INDEX(tblConsorcios[Parcela Mensal (R$)],MOD($J2383,ROWS(tblConsorcios[Produto]))+1),"")</f>
        <v>1268</v>
      </c>
      <c r="P2383" s="20" t="str" cm="1">
        <f t="array" ref="P2383">IFERROR(INDEX(tblClientes[Dividendo Mensal (R$)],INT($J2383/ROWS(tblConsorcios[Produto]))+1),"")</f>
        <v/>
      </c>
      <c r="Q2383" s="20" t="str">
        <f t="shared" si="112"/>
        <v/>
      </c>
      <c r="R2383">
        <f t="shared" si="113"/>
        <v>0</v>
      </c>
    </row>
    <row r="2384" spans="10:18" x14ac:dyDescent="0.2">
      <c r="J2384">
        <f t="shared" si="111"/>
        <v>2382</v>
      </c>
      <c r="K2384" t="str" cm="1">
        <f t="array" ref="K2384">IFERROR(INDEX(tblClientes[Cliente],INT($J2384/ROWS(tblConsorcios[Produto]))+1),"")</f>
        <v/>
      </c>
      <c r="L2384" t="str" cm="1">
        <f t="array" ref="L2384">IFERROR(INDEX(tblConsorcios[Produto],MOD($J2384,ROWS(tblConsorcios[Produto]))+1),"")</f>
        <v>Imóvel IE150 – 240m</v>
      </c>
      <c r="M2384" s="20" cm="1">
        <f t="array" ref="M2384">IFERROR(INDEX(tblConsorcios[Valor da Carta (R$)],MOD($J2384,ROWS(tblConsorcios[Produto]))+1),"")</f>
        <v>150000</v>
      </c>
      <c r="N2384" s="2" cm="1">
        <f t="array" ref="N2384">IFERROR(INDEX(tblConsorcios[Prazo (meses)],MOD($J2384,ROWS(tblConsorcios[Produto]))+1),"")</f>
        <v>240</v>
      </c>
      <c r="O2384" s="20" cm="1">
        <f t="array" ref="O2384">IFERROR(INDEX(tblConsorcios[Parcela Mensal (R$)],MOD($J2384,ROWS(tblConsorcios[Produto]))+1),"")</f>
        <v>805</v>
      </c>
      <c r="P2384" s="20" t="str" cm="1">
        <f t="array" ref="P2384">IFERROR(INDEX(tblClientes[Dividendo Mensal (R$)],INT($J2384/ROWS(tblConsorcios[Produto]))+1),"")</f>
        <v/>
      </c>
      <c r="Q2384" s="20" t="str">
        <f t="shared" si="112"/>
        <v/>
      </c>
      <c r="R2384">
        <f t="shared" si="113"/>
        <v>0</v>
      </c>
    </row>
    <row r="2385" spans="10:18" x14ac:dyDescent="0.2">
      <c r="J2385">
        <f t="shared" si="111"/>
        <v>2383</v>
      </c>
      <c r="K2385" t="str" cm="1">
        <f t="array" ref="K2385">IFERROR(INDEX(tblClientes[Cliente],INT($J2385/ROWS(tblConsorcios[Produto]))+1),"")</f>
        <v/>
      </c>
      <c r="L2385" t="str" cm="1">
        <f t="array" ref="L2385">IFERROR(INDEX(tblConsorcios[Produto],MOD($J2385,ROWS(tblConsorcios[Produto]))+1),"")</f>
        <v>Imóvel IE150 – 220m</v>
      </c>
      <c r="M2385" s="20" cm="1">
        <f t="array" ref="M2385">IFERROR(INDEX(tblConsorcios[Valor da Carta (R$)],MOD($J2385,ROWS(tblConsorcios[Produto]))+1),"")</f>
        <v>150000</v>
      </c>
      <c r="N2385" s="2" cm="1">
        <f t="array" ref="N2385">IFERROR(INDEX(tblConsorcios[Prazo (meses)],MOD($J2385,ROWS(tblConsorcios[Produto]))+1),"")</f>
        <v>220</v>
      </c>
      <c r="O2385" s="20" cm="1">
        <f t="array" ref="O2385">IFERROR(INDEX(tblConsorcios[Parcela Mensal (R$)],MOD($J2385,ROWS(tblConsorcios[Produto]))+1),"")</f>
        <v>871.36</v>
      </c>
      <c r="P2385" s="20" t="str" cm="1">
        <f t="array" ref="P2385">IFERROR(INDEX(tblClientes[Dividendo Mensal (R$)],INT($J2385/ROWS(tblConsorcios[Produto]))+1),"")</f>
        <v/>
      </c>
      <c r="Q2385" s="20" t="str">
        <f t="shared" si="112"/>
        <v/>
      </c>
      <c r="R2385">
        <f t="shared" si="113"/>
        <v>0</v>
      </c>
    </row>
    <row r="2386" spans="10:18" x14ac:dyDescent="0.2">
      <c r="J2386">
        <f t="shared" si="111"/>
        <v>2384</v>
      </c>
      <c r="K2386" t="str" cm="1">
        <f t="array" ref="K2386">IFERROR(INDEX(tblClientes[Cliente],INT($J2386/ROWS(tblConsorcios[Produto]))+1),"")</f>
        <v/>
      </c>
      <c r="L2386" t="str" cm="1">
        <f t="array" ref="L2386">IFERROR(INDEX(tblConsorcios[Produto],MOD($J2386,ROWS(tblConsorcios[Produto]))+1),"")</f>
        <v>Imóvel IE150 – 200m</v>
      </c>
      <c r="M2386" s="20" cm="1">
        <f t="array" ref="M2386">IFERROR(INDEX(tblConsorcios[Valor da Carta (R$)],MOD($J2386,ROWS(tblConsorcios[Produto]))+1),"")</f>
        <v>150000</v>
      </c>
      <c r="N2386" s="2" cm="1">
        <f t="array" ref="N2386">IFERROR(INDEX(tblConsorcios[Prazo (meses)],MOD($J2386,ROWS(tblConsorcios[Produto]))+1),"")</f>
        <v>200</v>
      </c>
      <c r="O2386" s="20" cm="1">
        <f t="array" ref="O2386">IFERROR(INDEX(tblConsorcios[Parcela Mensal (R$)],MOD($J2386,ROWS(tblConsorcios[Produto]))+1),"")</f>
        <v>951</v>
      </c>
      <c r="P2386" s="20" t="str" cm="1">
        <f t="array" ref="P2386">IFERROR(INDEX(tblClientes[Dividendo Mensal (R$)],INT($J2386/ROWS(tblConsorcios[Produto]))+1),"")</f>
        <v/>
      </c>
      <c r="Q2386" s="20" t="str">
        <f t="shared" si="112"/>
        <v/>
      </c>
      <c r="R2386">
        <f t="shared" si="113"/>
        <v>0</v>
      </c>
    </row>
    <row r="2387" spans="10:18" x14ac:dyDescent="0.2">
      <c r="J2387">
        <f t="shared" si="111"/>
        <v>2385</v>
      </c>
      <c r="K2387" t="str" cm="1">
        <f t="array" ref="K2387">IFERROR(INDEX(tblClientes[Cliente],INT($J2387/ROWS(tblConsorcios[Produto]))+1),"")</f>
        <v/>
      </c>
      <c r="L2387" t="str" cm="1">
        <f t="array" ref="L2387">IFERROR(INDEX(tblConsorcios[Produto],MOD($J2387,ROWS(tblConsorcios[Produto]))+1),"")</f>
        <v>Imóvel IE140 – 240m</v>
      </c>
      <c r="M2387" s="20" cm="1">
        <f t="array" ref="M2387">IFERROR(INDEX(tblConsorcios[Valor da Carta (R$)],MOD($J2387,ROWS(tblConsorcios[Produto]))+1),"")</f>
        <v>140000</v>
      </c>
      <c r="N2387" s="2" cm="1">
        <f t="array" ref="N2387">IFERROR(INDEX(tblConsorcios[Prazo (meses)],MOD($J2387,ROWS(tblConsorcios[Produto]))+1),"")</f>
        <v>240</v>
      </c>
      <c r="O2387" s="20" cm="1">
        <f t="array" ref="O2387">IFERROR(INDEX(tblConsorcios[Parcela Mensal (R$)],MOD($J2387,ROWS(tblConsorcios[Produto]))+1),"")</f>
        <v>751.33</v>
      </c>
      <c r="P2387" s="20" t="str" cm="1">
        <f t="array" ref="P2387">IFERROR(INDEX(tblClientes[Dividendo Mensal (R$)],INT($J2387/ROWS(tblConsorcios[Produto]))+1),"")</f>
        <v/>
      </c>
      <c r="Q2387" s="20" t="str">
        <f t="shared" si="112"/>
        <v/>
      </c>
      <c r="R2387">
        <f t="shared" si="113"/>
        <v>0</v>
      </c>
    </row>
    <row r="2388" spans="10:18" x14ac:dyDescent="0.2">
      <c r="J2388">
        <f t="shared" si="111"/>
        <v>2386</v>
      </c>
      <c r="K2388" t="str" cm="1">
        <f t="array" ref="K2388">IFERROR(INDEX(tblClientes[Cliente],INT($J2388/ROWS(tblConsorcios[Produto]))+1),"")</f>
        <v/>
      </c>
      <c r="L2388" t="str" cm="1">
        <f t="array" ref="L2388">IFERROR(INDEX(tblConsorcios[Produto],MOD($J2388,ROWS(tblConsorcios[Produto]))+1),"")</f>
        <v>Imóvel IE140 – 220m</v>
      </c>
      <c r="M2388" s="20" cm="1">
        <f t="array" ref="M2388">IFERROR(INDEX(tblConsorcios[Valor da Carta (R$)],MOD($J2388,ROWS(tblConsorcios[Produto]))+1),"")</f>
        <v>140000</v>
      </c>
      <c r="N2388" s="2" cm="1">
        <f t="array" ref="N2388">IFERROR(INDEX(tblConsorcios[Prazo (meses)],MOD($J2388,ROWS(tblConsorcios[Produto]))+1),"")</f>
        <v>220</v>
      </c>
      <c r="O2388" s="20" cm="1">
        <f t="array" ref="O2388">IFERROR(INDEX(tblConsorcios[Parcela Mensal (R$)],MOD($J2388,ROWS(tblConsorcios[Produto]))+1),"")</f>
        <v>813.27</v>
      </c>
      <c r="P2388" s="20" t="str" cm="1">
        <f t="array" ref="P2388">IFERROR(INDEX(tblClientes[Dividendo Mensal (R$)],INT($J2388/ROWS(tblConsorcios[Produto]))+1),"")</f>
        <v/>
      </c>
      <c r="Q2388" s="20" t="str">
        <f t="shared" si="112"/>
        <v/>
      </c>
      <c r="R2388">
        <f t="shared" si="113"/>
        <v>0</v>
      </c>
    </row>
    <row r="2389" spans="10:18" x14ac:dyDescent="0.2">
      <c r="J2389">
        <f t="shared" si="111"/>
        <v>2387</v>
      </c>
      <c r="K2389" t="str" cm="1">
        <f t="array" ref="K2389">IFERROR(INDEX(tblClientes[Cliente],INT($J2389/ROWS(tblConsorcios[Produto]))+1),"")</f>
        <v/>
      </c>
      <c r="L2389" t="str" cm="1">
        <f t="array" ref="L2389">IFERROR(INDEX(tblConsorcios[Produto],MOD($J2389,ROWS(tblConsorcios[Produto]))+1),"")</f>
        <v>Imóvel IE140 – 200m</v>
      </c>
      <c r="M2389" s="20" cm="1">
        <f t="array" ref="M2389">IFERROR(INDEX(tblConsorcios[Valor da Carta (R$)],MOD($J2389,ROWS(tblConsorcios[Produto]))+1),"")</f>
        <v>140000</v>
      </c>
      <c r="N2389" s="2" cm="1">
        <f t="array" ref="N2389">IFERROR(INDEX(tblConsorcios[Prazo (meses)],MOD($J2389,ROWS(tblConsorcios[Produto]))+1),"")</f>
        <v>200</v>
      </c>
      <c r="O2389" s="20" cm="1">
        <f t="array" ref="O2389">IFERROR(INDEX(tblConsorcios[Parcela Mensal (R$)],MOD($J2389,ROWS(tblConsorcios[Produto]))+1),"")</f>
        <v>887.6</v>
      </c>
      <c r="P2389" s="20" t="str" cm="1">
        <f t="array" ref="P2389">IFERROR(INDEX(tblClientes[Dividendo Mensal (R$)],INT($J2389/ROWS(tblConsorcios[Produto]))+1),"")</f>
        <v/>
      </c>
      <c r="Q2389" s="20" t="str">
        <f t="shared" si="112"/>
        <v/>
      </c>
      <c r="R2389">
        <f t="shared" si="113"/>
        <v>0</v>
      </c>
    </row>
    <row r="2390" spans="10:18" x14ac:dyDescent="0.2">
      <c r="J2390">
        <f t="shared" si="111"/>
        <v>2388</v>
      </c>
      <c r="K2390" t="str" cm="1">
        <f t="array" ref="K2390">IFERROR(INDEX(tblClientes[Cliente],INT($J2390/ROWS(tblConsorcios[Produto]))+1),"")</f>
        <v/>
      </c>
      <c r="L2390" t="str" cm="1">
        <f t="array" ref="L2390">IFERROR(INDEX(tblConsorcios[Produto],MOD($J2390,ROWS(tblConsorcios[Produto]))+1),"")</f>
        <v>Imóvel IE130 – 240m</v>
      </c>
      <c r="M2390" s="20" cm="1">
        <f t="array" ref="M2390">IFERROR(INDEX(tblConsorcios[Valor da Carta (R$)],MOD($J2390,ROWS(tblConsorcios[Produto]))+1),"")</f>
        <v>130000</v>
      </c>
      <c r="N2390" s="2" cm="1">
        <f t="array" ref="N2390">IFERROR(INDEX(tblConsorcios[Prazo (meses)],MOD($J2390,ROWS(tblConsorcios[Produto]))+1),"")</f>
        <v>240</v>
      </c>
      <c r="O2390" s="20" cm="1">
        <f t="array" ref="O2390">IFERROR(INDEX(tblConsorcios[Parcela Mensal (R$)],MOD($J2390,ROWS(tblConsorcios[Produto]))+1),"")</f>
        <v>697.67</v>
      </c>
      <c r="P2390" s="20" t="str" cm="1">
        <f t="array" ref="P2390">IFERROR(INDEX(tblClientes[Dividendo Mensal (R$)],INT($J2390/ROWS(tblConsorcios[Produto]))+1),"")</f>
        <v/>
      </c>
      <c r="Q2390" s="20" t="str">
        <f t="shared" si="112"/>
        <v/>
      </c>
      <c r="R2390">
        <f t="shared" si="113"/>
        <v>0</v>
      </c>
    </row>
    <row r="2391" spans="10:18" x14ac:dyDescent="0.2">
      <c r="J2391">
        <f t="shared" si="111"/>
        <v>2389</v>
      </c>
      <c r="K2391" t="str" cm="1">
        <f t="array" ref="K2391">IFERROR(INDEX(tblClientes[Cliente],INT($J2391/ROWS(tblConsorcios[Produto]))+1),"")</f>
        <v/>
      </c>
      <c r="L2391" t="str" cm="1">
        <f t="array" ref="L2391">IFERROR(INDEX(tblConsorcios[Produto],MOD($J2391,ROWS(tblConsorcios[Produto]))+1),"")</f>
        <v>Imóvel IE130 – 220m</v>
      </c>
      <c r="M2391" s="20" cm="1">
        <f t="array" ref="M2391">IFERROR(INDEX(tblConsorcios[Valor da Carta (R$)],MOD($J2391,ROWS(tblConsorcios[Produto]))+1),"")</f>
        <v>130000</v>
      </c>
      <c r="N2391" s="2" cm="1">
        <f t="array" ref="N2391">IFERROR(INDEX(tblConsorcios[Prazo (meses)],MOD($J2391,ROWS(tblConsorcios[Produto]))+1),"")</f>
        <v>220</v>
      </c>
      <c r="O2391" s="20" cm="1">
        <f t="array" ref="O2391">IFERROR(INDEX(tblConsorcios[Parcela Mensal (R$)],MOD($J2391,ROWS(tblConsorcios[Produto]))+1),"")</f>
        <v>755.18</v>
      </c>
      <c r="P2391" s="20" t="str" cm="1">
        <f t="array" ref="P2391">IFERROR(INDEX(tblClientes[Dividendo Mensal (R$)],INT($J2391/ROWS(tblConsorcios[Produto]))+1),"")</f>
        <v/>
      </c>
      <c r="Q2391" s="20" t="str">
        <f t="shared" si="112"/>
        <v/>
      </c>
      <c r="R2391">
        <f t="shared" si="113"/>
        <v>0</v>
      </c>
    </row>
    <row r="2392" spans="10:18" x14ac:dyDescent="0.2">
      <c r="J2392">
        <f t="shared" si="111"/>
        <v>2390</v>
      </c>
      <c r="K2392" t="str" cm="1">
        <f t="array" ref="K2392">IFERROR(INDEX(tblClientes[Cliente],INT($J2392/ROWS(tblConsorcios[Produto]))+1),"")</f>
        <v/>
      </c>
      <c r="L2392" t="str" cm="1">
        <f t="array" ref="L2392">IFERROR(INDEX(tblConsorcios[Produto],MOD($J2392,ROWS(tblConsorcios[Produto]))+1),"")</f>
        <v>Imóvel IE130 – 200m</v>
      </c>
      <c r="M2392" s="20" cm="1">
        <f t="array" ref="M2392">IFERROR(INDEX(tblConsorcios[Valor da Carta (R$)],MOD($J2392,ROWS(tblConsorcios[Produto]))+1),"")</f>
        <v>130000</v>
      </c>
      <c r="N2392" s="2" cm="1">
        <f t="array" ref="N2392">IFERROR(INDEX(tblConsorcios[Prazo (meses)],MOD($J2392,ROWS(tblConsorcios[Produto]))+1),"")</f>
        <v>200</v>
      </c>
      <c r="O2392" s="20" cm="1">
        <f t="array" ref="O2392">IFERROR(INDEX(tblConsorcios[Parcela Mensal (R$)],MOD($J2392,ROWS(tblConsorcios[Produto]))+1),"")</f>
        <v>824.2</v>
      </c>
      <c r="P2392" s="20" t="str" cm="1">
        <f t="array" ref="P2392">IFERROR(INDEX(tblClientes[Dividendo Mensal (R$)],INT($J2392/ROWS(tblConsorcios[Produto]))+1),"")</f>
        <v/>
      </c>
      <c r="Q2392" s="20" t="str">
        <f t="shared" si="112"/>
        <v/>
      </c>
      <c r="R2392">
        <f t="shared" si="113"/>
        <v>0</v>
      </c>
    </row>
    <row r="2393" spans="10:18" x14ac:dyDescent="0.2">
      <c r="J2393">
        <f t="shared" si="111"/>
        <v>2391</v>
      </c>
      <c r="K2393" t="str" cm="1">
        <f t="array" ref="K2393">IFERROR(INDEX(tblClientes[Cliente],INT($J2393/ROWS(tblConsorcios[Produto]))+1),"")</f>
        <v/>
      </c>
      <c r="L2393" t="str" cm="1">
        <f t="array" ref="L2393">IFERROR(INDEX(tblConsorcios[Produto],MOD($J2393,ROWS(tblConsorcios[Produto]))+1),"")</f>
        <v>Imóvel IE120 – 240m</v>
      </c>
      <c r="M2393" s="20" cm="1">
        <f t="array" ref="M2393">IFERROR(INDEX(tblConsorcios[Valor da Carta (R$)],MOD($J2393,ROWS(tblConsorcios[Produto]))+1),"")</f>
        <v>120000</v>
      </c>
      <c r="N2393" s="2" cm="1">
        <f t="array" ref="N2393">IFERROR(INDEX(tblConsorcios[Prazo (meses)],MOD($J2393,ROWS(tblConsorcios[Produto]))+1),"")</f>
        <v>240</v>
      </c>
      <c r="O2393" s="20" cm="1">
        <f t="array" ref="O2393">IFERROR(INDEX(tblConsorcios[Parcela Mensal (R$)],MOD($J2393,ROWS(tblConsorcios[Produto]))+1),"")</f>
        <v>644</v>
      </c>
      <c r="P2393" s="20" t="str" cm="1">
        <f t="array" ref="P2393">IFERROR(INDEX(tblClientes[Dividendo Mensal (R$)],INT($J2393/ROWS(tblConsorcios[Produto]))+1),"")</f>
        <v/>
      </c>
      <c r="Q2393" s="20" t="str">
        <f t="shared" si="112"/>
        <v/>
      </c>
      <c r="R2393">
        <f t="shared" si="113"/>
        <v>0</v>
      </c>
    </row>
    <row r="2394" spans="10:18" x14ac:dyDescent="0.2">
      <c r="J2394">
        <f t="shared" si="111"/>
        <v>2392</v>
      </c>
      <c r="K2394" t="str" cm="1">
        <f t="array" ref="K2394">IFERROR(INDEX(tblClientes[Cliente],INT($J2394/ROWS(tblConsorcios[Produto]))+1),"")</f>
        <v/>
      </c>
      <c r="L2394" t="str" cm="1">
        <f t="array" ref="L2394">IFERROR(INDEX(tblConsorcios[Produto],MOD($J2394,ROWS(tblConsorcios[Produto]))+1),"")</f>
        <v>Imóvel IE120 – 220m</v>
      </c>
      <c r="M2394" s="20" cm="1">
        <f t="array" ref="M2394">IFERROR(INDEX(tblConsorcios[Valor da Carta (R$)],MOD($J2394,ROWS(tblConsorcios[Produto]))+1),"")</f>
        <v>120000</v>
      </c>
      <c r="N2394" s="2" cm="1">
        <f t="array" ref="N2394">IFERROR(INDEX(tblConsorcios[Prazo (meses)],MOD($J2394,ROWS(tblConsorcios[Produto]))+1),"")</f>
        <v>220</v>
      </c>
      <c r="O2394" s="20" cm="1">
        <f t="array" ref="O2394">IFERROR(INDEX(tblConsorcios[Parcela Mensal (R$)],MOD($J2394,ROWS(tblConsorcios[Produto]))+1),"")</f>
        <v>697.09</v>
      </c>
      <c r="P2394" s="20" t="str" cm="1">
        <f t="array" ref="P2394">IFERROR(INDEX(tblClientes[Dividendo Mensal (R$)],INT($J2394/ROWS(tblConsorcios[Produto]))+1),"")</f>
        <v/>
      </c>
      <c r="Q2394" s="20" t="str">
        <f t="shared" si="112"/>
        <v/>
      </c>
      <c r="R2394">
        <f t="shared" si="113"/>
        <v>0</v>
      </c>
    </row>
    <row r="2395" spans="10:18" x14ac:dyDescent="0.2">
      <c r="J2395">
        <f t="shared" si="111"/>
        <v>2393</v>
      </c>
      <c r="K2395" t="str" cm="1">
        <f t="array" ref="K2395">IFERROR(INDEX(tblClientes[Cliente],INT($J2395/ROWS(tblConsorcios[Produto]))+1),"")</f>
        <v/>
      </c>
      <c r="L2395" t="str" cm="1">
        <f t="array" ref="L2395">IFERROR(INDEX(tblConsorcios[Produto],MOD($J2395,ROWS(tblConsorcios[Produto]))+1),"")</f>
        <v>Imóvel IE120 – 200m</v>
      </c>
      <c r="M2395" s="20" cm="1">
        <f t="array" ref="M2395">IFERROR(INDEX(tblConsorcios[Valor da Carta (R$)],MOD($J2395,ROWS(tblConsorcios[Produto]))+1),"")</f>
        <v>120000</v>
      </c>
      <c r="N2395" s="2" cm="1">
        <f t="array" ref="N2395">IFERROR(INDEX(tblConsorcios[Prazo (meses)],MOD($J2395,ROWS(tblConsorcios[Produto]))+1),"")</f>
        <v>200</v>
      </c>
      <c r="O2395" s="20" cm="1">
        <f t="array" ref="O2395">IFERROR(INDEX(tblConsorcios[Parcela Mensal (R$)],MOD($J2395,ROWS(tblConsorcios[Produto]))+1),"")</f>
        <v>760.8</v>
      </c>
      <c r="P2395" s="20" t="str" cm="1">
        <f t="array" ref="P2395">IFERROR(INDEX(tblClientes[Dividendo Mensal (R$)],INT($J2395/ROWS(tblConsorcios[Produto]))+1),"")</f>
        <v/>
      </c>
      <c r="Q2395" s="20" t="str">
        <f t="shared" si="112"/>
        <v/>
      </c>
      <c r="R2395">
        <f t="shared" si="113"/>
        <v>0</v>
      </c>
    </row>
    <row r="2396" spans="10:18" x14ac:dyDescent="0.2">
      <c r="J2396">
        <f t="shared" si="111"/>
        <v>2394</v>
      </c>
      <c r="K2396" t="str" cm="1">
        <f t="array" ref="K2396">IFERROR(INDEX(tblClientes[Cliente],INT($J2396/ROWS(tblConsorcios[Produto]))+1),"")</f>
        <v/>
      </c>
      <c r="L2396" t="str" cm="1">
        <f t="array" ref="L2396">IFERROR(INDEX(tblConsorcios[Produto],MOD($J2396,ROWS(tblConsorcios[Produto]))+1),"")</f>
        <v>Imóvel IE600 – 240m</v>
      </c>
      <c r="M2396" s="20" cm="1">
        <f t="array" ref="M2396">IFERROR(INDEX(tblConsorcios[Valor da Carta (R$)],MOD($J2396,ROWS(tblConsorcios[Produto]))+1),"")</f>
        <v>600000</v>
      </c>
      <c r="N2396" s="2" cm="1">
        <f t="array" ref="N2396">IFERROR(INDEX(tblConsorcios[Prazo (meses)],MOD($J2396,ROWS(tblConsorcios[Produto]))+1),"")</f>
        <v>240</v>
      </c>
      <c r="O2396" s="20" cm="1">
        <f t="array" ref="O2396">IFERROR(INDEX(tblConsorcios[Parcela Mensal (R$)],MOD($J2396,ROWS(tblConsorcios[Produto]))+1),"")</f>
        <v>3220</v>
      </c>
      <c r="P2396" s="20" t="str" cm="1">
        <f t="array" ref="P2396">IFERROR(INDEX(tblClientes[Dividendo Mensal (R$)],INT($J2396/ROWS(tblConsorcios[Produto]))+1),"")</f>
        <v/>
      </c>
      <c r="Q2396" s="20" t="str">
        <f t="shared" si="112"/>
        <v/>
      </c>
      <c r="R2396">
        <f t="shared" si="113"/>
        <v>0</v>
      </c>
    </row>
    <row r="2397" spans="10:18" x14ac:dyDescent="0.2">
      <c r="J2397">
        <f t="shared" si="111"/>
        <v>2395</v>
      </c>
      <c r="K2397" t="str" cm="1">
        <f t="array" ref="K2397">IFERROR(INDEX(tblClientes[Cliente],INT($J2397/ROWS(tblConsorcios[Produto]))+1),"")</f>
        <v/>
      </c>
      <c r="L2397" t="str" cm="1">
        <f t="array" ref="L2397">IFERROR(INDEX(tblConsorcios[Produto],MOD($J2397,ROWS(tblConsorcios[Produto]))+1),"")</f>
        <v>Imóvel IE600 – 220m</v>
      </c>
      <c r="M2397" s="20" cm="1">
        <f t="array" ref="M2397">IFERROR(INDEX(tblConsorcios[Valor da Carta (R$)],MOD($J2397,ROWS(tblConsorcios[Produto]))+1),"")</f>
        <v>600000</v>
      </c>
      <c r="N2397" s="2" cm="1">
        <f t="array" ref="N2397">IFERROR(INDEX(tblConsorcios[Prazo (meses)],MOD($J2397,ROWS(tblConsorcios[Produto]))+1),"")</f>
        <v>220</v>
      </c>
      <c r="O2397" s="20" cm="1">
        <f t="array" ref="O2397">IFERROR(INDEX(tblConsorcios[Parcela Mensal (R$)],MOD($J2397,ROWS(tblConsorcios[Produto]))+1),"")</f>
        <v>3485.45</v>
      </c>
      <c r="P2397" s="20" t="str" cm="1">
        <f t="array" ref="P2397">IFERROR(INDEX(tblClientes[Dividendo Mensal (R$)],INT($J2397/ROWS(tblConsorcios[Produto]))+1),"")</f>
        <v/>
      </c>
      <c r="Q2397" s="20" t="str">
        <f t="shared" si="112"/>
        <v/>
      </c>
      <c r="R2397">
        <f t="shared" si="113"/>
        <v>0</v>
      </c>
    </row>
    <row r="2398" spans="10:18" x14ac:dyDescent="0.2">
      <c r="J2398">
        <f t="shared" si="111"/>
        <v>2396</v>
      </c>
      <c r="K2398" t="str" cm="1">
        <f t="array" ref="K2398">IFERROR(INDEX(tblClientes[Cliente],INT($J2398/ROWS(tblConsorcios[Produto]))+1),"")</f>
        <v/>
      </c>
      <c r="L2398" t="str" cm="1">
        <f t="array" ref="L2398">IFERROR(INDEX(tblConsorcios[Produto],MOD($J2398,ROWS(tblConsorcios[Produto]))+1),"")</f>
        <v>Imóvel IE600 – 200m</v>
      </c>
      <c r="M2398" s="20" cm="1">
        <f t="array" ref="M2398">IFERROR(INDEX(tblConsorcios[Valor da Carta (R$)],MOD($J2398,ROWS(tblConsorcios[Produto]))+1),"")</f>
        <v>600000</v>
      </c>
      <c r="N2398" s="2" cm="1">
        <f t="array" ref="N2398">IFERROR(INDEX(tblConsorcios[Prazo (meses)],MOD($J2398,ROWS(tblConsorcios[Produto]))+1),"")</f>
        <v>200</v>
      </c>
      <c r="O2398" s="20" cm="1">
        <f t="array" ref="O2398">IFERROR(INDEX(tblConsorcios[Parcela Mensal (R$)],MOD($J2398,ROWS(tblConsorcios[Produto]))+1),"")</f>
        <v>3804</v>
      </c>
      <c r="P2398" s="20" t="str" cm="1">
        <f t="array" ref="P2398">IFERROR(INDEX(tblClientes[Dividendo Mensal (R$)],INT($J2398/ROWS(tblConsorcios[Produto]))+1),"")</f>
        <v/>
      </c>
      <c r="Q2398" s="20" t="str">
        <f t="shared" si="112"/>
        <v/>
      </c>
      <c r="R2398">
        <f t="shared" si="113"/>
        <v>0</v>
      </c>
    </row>
    <row r="2399" spans="10:18" x14ac:dyDescent="0.2">
      <c r="J2399">
        <f t="shared" si="111"/>
        <v>2397</v>
      </c>
      <c r="K2399" t="str" cm="1">
        <f t="array" ref="K2399">IFERROR(INDEX(tblClientes[Cliente],INT($J2399/ROWS(tblConsorcios[Produto]))+1),"")</f>
        <v/>
      </c>
      <c r="L2399" t="str" cm="1">
        <f t="array" ref="L2399">IFERROR(INDEX(tblConsorcios[Produto],MOD($J2399,ROWS(tblConsorcios[Produto]))+1),"")</f>
        <v>Imóvel IE580 – 240m</v>
      </c>
      <c r="M2399" s="20" cm="1">
        <f t="array" ref="M2399">IFERROR(INDEX(tblConsorcios[Valor da Carta (R$)],MOD($J2399,ROWS(tblConsorcios[Produto]))+1),"")</f>
        <v>580000</v>
      </c>
      <c r="N2399" s="2" cm="1">
        <f t="array" ref="N2399">IFERROR(INDEX(tblConsorcios[Prazo (meses)],MOD($J2399,ROWS(tblConsorcios[Produto]))+1),"")</f>
        <v>240</v>
      </c>
      <c r="O2399" s="20" cm="1">
        <f t="array" ref="O2399">IFERROR(INDEX(tblConsorcios[Parcela Mensal (R$)],MOD($J2399,ROWS(tblConsorcios[Produto]))+1),"")</f>
        <v>3112.67</v>
      </c>
      <c r="P2399" s="20" t="str" cm="1">
        <f t="array" ref="P2399">IFERROR(INDEX(tblClientes[Dividendo Mensal (R$)],INT($J2399/ROWS(tblConsorcios[Produto]))+1),"")</f>
        <v/>
      </c>
      <c r="Q2399" s="20" t="str">
        <f t="shared" si="112"/>
        <v/>
      </c>
      <c r="R2399">
        <f t="shared" si="113"/>
        <v>0</v>
      </c>
    </row>
    <row r="2400" spans="10:18" x14ac:dyDescent="0.2">
      <c r="J2400">
        <f t="shared" si="111"/>
        <v>2398</v>
      </c>
      <c r="K2400" t="str" cm="1">
        <f t="array" ref="K2400">IFERROR(INDEX(tblClientes[Cliente],INT($J2400/ROWS(tblConsorcios[Produto]))+1),"")</f>
        <v/>
      </c>
      <c r="L2400" t="str" cm="1">
        <f t="array" ref="L2400">IFERROR(INDEX(tblConsorcios[Produto],MOD($J2400,ROWS(tblConsorcios[Produto]))+1),"")</f>
        <v>Imóvel IE580 – 220m</v>
      </c>
      <c r="M2400" s="20" cm="1">
        <f t="array" ref="M2400">IFERROR(INDEX(tblConsorcios[Valor da Carta (R$)],MOD($J2400,ROWS(tblConsorcios[Produto]))+1),"")</f>
        <v>580000</v>
      </c>
      <c r="N2400" s="2" cm="1">
        <f t="array" ref="N2400">IFERROR(INDEX(tblConsorcios[Prazo (meses)],MOD($J2400,ROWS(tblConsorcios[Produto]))+1),"")</f>
        <v>220</v>
      </c>
      <c r="O2400" s="20" cm="1">
        <f t="array" ref="O2400">IFERROR(INDEX(tblConsorcios[Parcela Mensal (R$)],MOD($J2400,ROWS(tblConsorcios[Produto]))+1),"")</f>
        <v>3369.27</v>
      </c>
      <c r="P2400" s="20" t="str" cm="1">
        <f t="array" ref="P2400">IFERROR(INDEX(tblClientes[Dividendo Mensal (R$)],INT($J2400/ROWS(tblConsorcios[Produto]))+1),"")</f>
        <v/>
      </c>
      <c r="Q2400" s="20" t="str">
        <f t="shared" si="112"/>
        <v/>
      </c>
      <c r="R2400">
        <f t="shared" si="113"/>
        <v>0</v>
      </c>
    </row>
    <row r="2401" spans="10:18" x14ac:dyDescent="0.2">
      <c r="J2401">
        <f t="shared" si="111"/>
        <v>2399</v>
      </c>
      <c r="K2401" t="str" cm="1">
        <f t="array" ref="K2401">IFERROR(INDEX(tblClientes[Cliente],INT($J2401/ROWS(tblConsorcios[Produto]))+1),"")</f>
        <v/>
      </c>
      <c r="L2401" t="str" cm="1">
        <f t="array" ref="L2401">IFERROR(INDEX(tblConsorcios[Produto],MOD($J2401,ROWS(tblConsorcios[Produto]))+1),"")</f>
        <v>Imóvel IE580 – 200m</v>
      </c>
      <c r="M2401" s="20" cm="1">
        <f t="array" ref="M2401">IFERROR(INDEX(tblConsorcios[Valor da Carta (R$)],MOD($J2401,ROWS(tblConsorcios[Produto]))+1),"")</f>
        <v>580000</v>
      </c>
      <c r="N2401" s="2" cm="1">
        <f t="array" ref="N2401">IFERROR(INDEX(tblConsorcios[Prazo (meses)],MOD($J2401,ROWS(tblConsorcios[Produto]))+1),"")</f>
        <v>200</v>
      </c>
      <c r="O2401" s="20" cm="1">
        <f t="array" ref="O2401">IFERROR(INDEX(tblConsorcios[Parcela Mensal (R$)],MOD($J2401,ROWS(tblConsorcios[Produto]))+1),"")</f>
        <v>3677.2</v>
      </c>
      <c r="P2401" s="20" t="str" cm="1">
        <f t="array" ref="P2401">IFERROR(INDEX(tblClientes[Dividendo Mensal (R$)],INT($J2401/ROWS(tblConsorcios[Produto]))+1),"")</f>
        <v/>
      </c>
      <c r="Q2401" s="20" t="str">
        <f t="shared" si="112"/>
        <v/>
      </c>
      <c r="R2401">
        <f t="shared" si="113"/>
        <v>0</v>
      </c>
    </row>
    <row r="2402" spans="10:18" x14ac:dyDescent="0.2">
      <c r="J2402">
        <f t="shared" si="111"/>
        <v>2400</v>
      </c>
      <c r="K2402" t="str" cm="1">
        <f t="array" ref="K2402">IFERROR(INDEX(tblClientes[Cliente],INT($J2402/ROWS(tblConsorcios[Produto]))+1),"")</f>
        <v/>
      </c>
      <c r="L2402" t="str" cm="1">
        <f t="array" ref="L2402">IFERROR(INDEX(tblConsorcios[Produto],MOD($J2402,ROWS(tblConsorcios[Produto]))+1),"")</f>
        <v>Imóvel IE550 – 240m</v>
      </c>
      <c r="M2402" s="20" cm="1">
        <f t="array" ref="M2402">IFERROR(INDEX(tblConsorcios[Valor da Carta (R$)],MOD($J2402,ROWS(tblConsorcios[Produto]))+1),"")</f>
        <v>550000</v>
      </c>
      <c r="N2402" s="2" cm="1">
        <f t="array" ref="N2402">IFERROR(INDEX(tblConsorcios[Prazo (meses)],MOD($J2402,ROWS(tblConsorcios[Produto]))+1),"")</f>
        <v>240</v>
      </c>
      <c r="O2402" s="20" cm="1">
        <f t="array" ref="O2402">IFERROR(INDEX(tblConsorcios[Parcela Mensal (R$)],MOD($J2402,ROWS(tblConsorcios[Produto]))+1),"")</f>
        <v>2951.67</v>
      </c>
      <c r="P2402" s="20" t="str" cm="1">
        <f t="array" ref="P2402">IFERROR(INDEX(tblClientes[Dividendo Mensal (R$)],INT($J2402/ROWS(tblConsorcios[Produto]))+1),"")</f>
        <v/>
      </c>
      <c r="Q2402" s="20" t="str">
        <f t="shared" si="112"/>
        <v/>
      </c>
      <c r="R2402">
        <f t="shared" si="113"/>
        <v>0</v>
      </c>
    </row>
    <row r="2403" spans="10:18" x14ac:dyDescent="0.2">
      <c r="J2403">
        <f t="shared" si="111"/>
        <v>2401</v>
      </c>
      <c r="K2403" t="str" cm="1">
        <f t="array" ref="K2403">IFERROR(INDEX(tblClientes[Cliente],INT($J2403/ROWS(tblConsorcios[Produto]))+1),"")</f>
        <v/>
      </c>
      <c r="L2403" t="str" cm="1">
        <f t="array" ref="L2403">IFERROR(INDEX(tblConsorcios[Produto],MOD($J2403,ROWS(tblConsorcios[Produto]))+1),"")</f>
        <v>Imóvel IE550 – 220m</v>
      </c>
      <c r="M2403" s="20" cm="1">
        <f t="array" ref="M2403">IFERROR(INDEX(tblConsorcios[Valor da Carta (R$)],MOD($J2403,ROWS(tblConsorcios[Produto]))+1),"")</f>
        <v>550000</v>
      </c>
      <c r="N2403" s="2" cm="1">
        <f t="array" ref="N2403">IFERROR(INDEX(tblConsorcios[Prazo (meses)],MOD($J2403,ROWS(tblConsorcios[Produto]))+1),"")</f>
        <v>220</v>
      </c>
      <c r="O2403" s="20" cm="1">
        <f t="array" ref="O2403">IFERROR(INDEX(tblConsorcios[Parcela Mensal (R$)],MOD($J2403,ROWS(tblConsorcios[Produto]))+1),"")</f>
        <v>3195</v>
      </c>
      <c r="P2403" s="20" t="str" cm="1">
        <f t="array" ref="P2403">IFERROR(INDEX(tblClientes[Dividendo Mensal (R$)],INT($J2403/ROWS(tblConsorcios[Produto]))+1),"")</f>
        <v/>
      </c>
      <c r="Q2403" s="20" t="str">
        <f t="shared" si="112"/>
        <v/>
      </c>
      <c r="R2403">
        <f t="shared" si="113"/>
        <v>0</v>
      </c>
    </row>
    <row r="2404" spans="10:18" x14ac:dyDescent="0.2">
      <c r="J2404">
        <f t="shared" si="111"/>
        <v>2402</v>
      </c>
      <c r="K2404" t="str" cm="1">
        <f t="array" ref="K2404">IFERROR(INDEX(tblClientes[Cliente],INT($J2404/ROWS(tblConsorcios[Produto]))+1),"")</f>
        <v/>
      </c>
      <c r="L2404" t="str" cm="1">
        <f t="array" ref="L2404">IFERROR(INDEX(tblConsorcios[Produto],MOD($J2404,ROWS(tblConsorcios[Produto]))+1),"")</f>
        <v>Imóvel IE550 – 200m</v>
      </c>
      <c r="M2404" s="20" cm="1">
        <f t="array" ref="M2404">IFERROR(INDEX(tblConsorcios[Valor da Carta (R$)],MOD($J2404,ROWS(tblConsorcios[Produto]))+1),"")</f>
        <v>550000</v>
      </c>
      <c r="N2404" s="2" cm="1">
        <f t="array" ref="N2404">IFERROR(INDEX(tblConsorcios[Prazo (meses)],MOD($J2404,ROWS(tblConsorcios[Produto]))+1),"")</f>
        <v>200</v>
      </c>
      <c r="O2404" s="20" cm="1">
        <f t="array" ref="O2404">IFERROR(INDEX(tblConsorcios[Parcela Mensal (R$)],MOD($J2404,ROWS(tblConsorcios[Produto]))+1),"")</f>
        <v>3487</v>
      </c>
      <c r="P2404" s="20" t="str" cm="1">
        <f t="array" ref="P2404">IFERROR(INDEX(tblClientes[Dividendo Mensal (R$)],INT($J2404/ROWS(tblConsorcios[Produto]))+1),"")</f>
        <v/>
      </c>
      <c r="Q2404" s="20" t="str">
        <f t="shared" si="112"/>
        <v/>
      </c>
      <c r="R2404">
        <f t="shared" si="113"/>
        <v>0</v>
      </c>
    </row>
    <row r="2405" spans="10:18" x14ac:dyDescent="0.2">
      <c r="J2405">
        <f t="shared" si="111"/>
        <v>2403</v>
      </c>
      <c r="K2405" t="str" cm="1">
        <f t="array" ref="K2405">IFERROR(INDEX(tblClientes[Cliente],INT($J2405/ROWS(tblConsorcios[Produto]))+1),"")</f>
        <v/>
      </c>
      <c r="L2405" t="str" cm="1">
        <f t="array" ref="L2405">IFERROR(INDEX(tblConsorcios[Produto],MOD($J2405,ROWS(tblConsorcios[Produto]))+1),"")</f>
        <v>Imóvel IE530 – 240m</v>
      </c>
      <c r="M2405" s="20" cm="1">
        <f t="array" ref="M2405">IFERROR(INDEX(tblConsorcios[Valor da Carta (R$)],MOD($J2405,ROWS(tblConsorcios[Produto]))+1),"")</f>
        <v>530000</v>
      </c>
      <c r="N2405" s="2" cm="1">
        <f t="array" ref="N2405">IFERROR(INDEX(tblConsorcios[Prazo (meses)],MOD($J2405,ROWS(tblConsorcios[Produto]))+1),"")</f>
        <v>240</v>
      </c>
      <c r="O2405" s="20" cm="1">
        <f t="array" ref="O2405">IFERROR(INDEX(tblConsorcios[Parcela Mensal (R$)],MOD($J2405,ROWS(tblConsorcios[Produto]))+1),"")</f>
        <v>2844.33</v>
      </c>
      <c r="P2405" s="20" t="str" cm="1">
        <f t="array" ref="P2405">IFERROR(INDEX(tblClientes[Dividendo Mensal (R$)],INT($J2405/ROWS(tblConsorcios[Produto]))+1),"")</f>
        <v/>
      </c>
      <c r="Q2405" s="20" t="str">
        <f t="shared" si="112"/>
        <v/>
      </c>
      <c r="R2405">
        <f t="shared" si="113"/>
        <v>0</v>
      </c>
    </row>
    <row r="2406" spans="10:18" x14ac:dyDescent="0.2">
      <c r="J2406">
        <f t="shared" si="111"/>
        <v>2404</v>
      </c>
      <c r="K2406" t="str" cm="1">
        <f t="array" ref="K2406">IFERROR(INDEX(tblClientes[Cliente],INT($J2406/ROWS(tblConsorcios[Produto]))+1),"")</f>
        <v/>
      </c>
      <c r="L2406" t="str" cm="1">
        <f t="array" ref="L2406">IFERROR(INDEX(tblConsorcios[Produto],MOD($J2406,ROWS(tblConsorcios[Produto]))+1),"")</f>
        <v>Imóvel IE530 – 220m</v>
      </c>
      <c r="M2406" s="20" cm="1">
        <f t="array" ref="M2406">IFERROR(INDEX(tblConsorcios[Valor da Carta (R$)],MOD($J2406,ROWS(tblConsorcios[Produto]))+1),"")</f>
        <v>530000</v>
      </c>
      <c r="N2406" s="2" cm="1">
        <f t="array" ref="N2406">IFERROR(INDEX(tblConsorcios[Prazo (meses)],MOD($J2406,ROWS(tblConsorcios[Produto]))+1),"")</f>
        <v>220</v>
      </c>
      <c r="O2406" s="20" cm="1">
        <f t="array" ref="O2406">IFERROR(INDEX(tblConsorcios[Parcela Mensal (R$)],MOD($J2406,ROWS(tblConsorcios[Produto]))+1),"")</f>
        <v>3078.82</v>
      </c>
      <c r="P2406" s="20" t="str" cm="1">
        <f t="array" ref="P2406">IFERROR(INDEX(tblClientes[Dividendo Mensal (R$)],INT($J2406/ROWS(tblConsorcios[Produto]))+1),"")</f>
        <v/>
      </c>
      <c r="Q2406" s="20" t="str">
        <f t="shared" si="112"/>
        <v/>
      </c>
      <c r="R2406">
        <f t="shared" si="113"/>
        <v>0</v>
      </c>
    </row>
    <row r="2407" spans="10:18" x14ac:dyDescent="0.2">
      <c r="J2407">
        <f t="shared" si="111"/>
        <v>2405</v>
      </c>
      <c r="K2407" t="str" cm="1">
        <f t="array" ref="K2407">IFERROR(INDEX(tblClientes[Cliente],INT($J2407/ROWS(tblConsorcios[Produto]))+1),"")</f>
        <v/>
      </c>
      <c r="L2407" t="str" cm="1">
        <f t="array" ref="L2407">IFERROR(INDEX(tblConsorcios[Produto],MOD($J2407,ROWS(tblConsorcios[Produto]))+1),"")</f>
        <v>Imóvel IE530 – 200m</v>
      </c>
      <c r="M2407" s="20" cm="1">
        <f t="array" ref="M2407">IFERROR(INDEX(tblConsorcios[Valor da Carta (R$)],MOD($J2407,ROWS(tblConsorcios[Produto]))+1),"")</f>
        <v>530000</v>
      </c>
      <c r="N2407" s="2" cm="1">
        <f t="array" ref="N2407">IFERROR(INDEX(tblConsorcios[Prazo (meses)],MOD($J2407,ROWS(tblConsorcios[Produto]))+1),"")</f>
        <v>200</v>
      </c>
      <c r="O2407" s="20" cm="1">
        <f t="array" ref="O2407">IFERROR(INDEX(tblConsorcios[Parcela Mensal (R$)],MOD($J2407,ROWS(tblConsorcios[Produto]))+1),"")</f>
        <v>3360.2</v>
      </c>
      <c r="P2407" s="20" t="str" cm="1">
        <f t="array" ref="P2407">IFERROR(INDEX(tblClientes[Dividendo Mensal (R$)],INT($J2407/ROWS(tblConsorcios[Produto]))+1),"")</f>
        <v/>
      </c>
      <c r="Q2407" s="20" t="str">
        <f t="shared" si="112"/>
        <v/>
      </c>
      <c r="R2407">
        <f t="shared" si="113"/>
        <v>0</v>
      </c>
    </row>
    <row r="2408" spans="10:18" x14ac:dyDescent="0.2">
      <c r="J2408">
        <f t="shared" si="111"/>
        <v>2406</v>
      </c>
      <c r="K2408" t="str" cm="1">
        <f t="array" ref="K2408">IFERROR(INDEX(tblClientes[Cliente],INT($J2408/ROWS(tblConsorcios[Produto]))+1),"")</f>
        <v/>
      </c>
      <c r="L2408" t="str" cm="1">
        <f t="array" ref="L2408">IFERROR(INDEX(tblConsorcios[Produto],MOD($J2408,ROWS(tblConsorcios[Produto]))+1),"")</f>
        <v>Imóvel IE500 – 240m</v>
      </c>
      <c r="M2408" s="20" cm="1">
        <f t="array" ref="M2408">IFERROR(INDEX(tblConsorcios[Valor da Carta (R$)],MOD($J2408,ROWS(tblConsorcios[Produto]))+1),"")</f>
        <v>500000</v>
      </c>
      <c r="N2408" s="2" cm="1">
        <f t="array" ref="N2408">IFERROR(INDEX(tblConsorcios[Prazo (meses)],MOD($J2408,ROWS(tblConsorcios[Produto]))+1),"")</f>
        <v>240</v>
      </c>
      <c r="O2408" s="20" cm="1">
        <f t="array" ref="O2408">IFERROR(INDEX(tblConsorcios[Parcela Mensal (R$)],MOD($J2408,ROWS(tblConsorcios[Produto]))+1),"")</f>
        <v>2683.33</v>
      </c>
      <c r="P2408" s="20" t="str" cm="1">
        <f t="array" ref="P2408">IFERROR(INDEX(tblClientes[Dividendo Mensal (R$)],INT($J2408/ROWS(tblConsorcios[Produto]))+1),"")</f>
        <v/>
      </c>
      <c r="Q2408" s="20" t="str">
        <f t="shared" si="112"/>
        <v/>
      </c>
      <c r="R2408">
        <f t="shared" si="113"/>
        <v>0</v>
      </c>
    </row>
    <row r="2409" spans="10:18" x14ac:dyDescent="0.2">
      <c r="J2409">
        <f t="shared" si="111"/>
        <v>2407</v>
      </c>
      <c r="K2409" t="str" cm="1">
        <f t="array" ref="K2409">IFERROR(INDEX(tblClientes[Cliente],INT($J2409/ROWS(tblConsorcios[Produto]))+1),"")</f>
        <v/>
      </c>
      <c r="L2409" t="str" cm="1">
        <f t="array" ref="L2409">IFERROR(INDEX(tblConsorcios[Produto],MOD($J2409,ROWS(tblConsorcios[Produto]))+1),"")</f>
        <v>Imóvel IE500 – 220m</v>
      </c>
      <c r="M2409" s="20" cm="1">
        <f t="array" ref="M2409">IFERROR(INDEX(tblConsorcios[Valor da Carta (R$)],MOD($J2409,ROWS(tblConsorcios[Produto]))+1),"")</f>
        <v>500000</v>
      </c>
      <c r="N2409" s="2" cm="1">
        <f t="array" ref="N2409">IFERROR(INDEX(tblConsorcios[Prazo (meses)],MOD($J2409,ROWS(tblConsorcios[Produto]))+1),"")</f>
        <v>220</v>
      </c>
      <c r="O2409" s="20" cm="1">
        <f t="array" ref="O2409">IFERROR(INDEX(tblConsorcios[Parcela Mensal (R$)],MOD($J2409,ROWS(tblConsorcios[Produto]))+1),"")</f>
        <v>2904.55</v>
      </c>
      <c r="P2409" s="20" t="str" cm="1">
        <f t="array" ref="P2409">IFERROR(INDEX(tblClientes[Dividendo Mensal (R$)],INT($J2409/ROWS(tblConsorcios[Produto]))+1),"")</f>
        <v/>
      </c>
      <c r="Q2409" s="20" t="str">
        <f t="shared" si="112"/>
        <v/>
      </c>
      <c r="R2409">
        <f t="shared" si="113"/>
        <v>0</v>
      </c>
    </row>
    <row r="2410" spans="10:18" x14ac:dyDescent="0.2">
      <c r="J2410">
        <f t="shared" si="111"/>
        <v>2408</v>
      </c>
      <c r="K2410" t="str" cm="1">
        <f t="array" ref="K2410">IFERROR(INDEX(tblClientes[Cliente],INT($J2410/ROWS(tblConsorcios[Produto]))+1),"")</f>
        <v/>
      </c>
      <c r="L2410" t="str" cm="1">
        <f t="array" ref="L2410">IFERROR(INDEX(tblConsorcios[Produto],MOD($J2410,ROWS(tblConsorcios[Produto]))+1),"")</f>
        <v>Imóvel IE500 – 200m</v>
      </c>
      <c r="M2410" s="20" cm="1">
        <f t="array" ref="M2410">IFERROR(INDEX(tblConsorcios[Valor da Carta (R$)],MOD($J2410,ROWS(tblConsorcios[Produto]))+1),"")</f>
        <v>500000</v>
      </c>
      <c r="N2410" s="2" cm="1">
        <f t="array" ref="N2410">IFERROR(INDEX(tblConsorcios[Prazo (meses)],MOD($J2410,ROWS(tblConsorcios[Produto]))+1),"")</f>
        <v>200</v>
      </c>
      <c r="O2410" s="20" cm="1">
        <f t="array" ref="O2410">IFERROR(INDEX(tblConsorcios[Parcela Mensal (R$)],MOD($J2410,ROWS(tblConsorcios[Produto]))+1),"")</f>
        <v>3170</v>
      </c>
      <c r="P2410" s="20" t="str" cm="1">
        <f t="array" ref="P2410">IFERROR(INDEX(tblClientes[Dividendo Mensal (R$)],INT($J2410/ROWS(tblConsorcios[Produto]))+1),"")</f>
        <v/>
      </c>
      <c r="Q2410" s="20" t="str">
        <f t="shared" si="112"/>
        <v/>
      </c>
      <c r="R2410">
        <f t="shared" si="113"/>
        <v>0</v>
      </c>
    </row>
    <row r="2411" spans="10:18" x14ac:dyDescent="0.2">
      <c r="J2411">
        <f t="shared" si="111"/>
        <v>2409</v>
      </c>
      <c r="K2411" t="str" cm="1">
        <f t="array" ref="K2411">IFERROR(INDEX(tblClientes[Cliente],INT($J2411/ROWS(tblConsorcios[Produto]))+1),"")</f>
        <v/>
      </c>
      <c r="L2411" t="str" cm="1">
        <f t="array" ref="L2411">IFERROR(INDEX(tblConsorcios[Produto],MOD($J2411,ROWS(tblConsorcios[Produto]))+1),"")</f>
        <v>Imóvel IE480 – 240m</v>
      </c>
      <c r="M2411" s="20" cm="1">
        <f t="array" ref="M2411">IFERROR(INDEX(tblConsorcios[Valor da Carta (R$)],MOD($J2411,ROWS(tblConsorcios[Produto]))+1),"")</f>
        <v>480000</v>
      </c>
      <c r="N2411" s="2" cm="1">
        <f t="array" ref="N2411">IFERROR(INDEX(tblConsorcios[Prazo (meses)],MOD($J2411,ROWS(tblConsorcios[Produto]))+1),"")</f>
        <v>240</v>
      </c>
      <c r="O2411" s="20" cm="1">
        <f t="array" ref="O2411">IFERROR(INDEX(tblConsorcios[Parcela Mensal (R$)],MOD($J2411,ROWS(tblConsorcios[Produto]))+1),"")</f>
        <v>2576</v>
      </c>
      <c r="P2411" s="20" t="str" cm="1">
        <f t="array" ref="P2411">IFERROR(INDEX(tblClientes[Dividendo Mensal (R$)],INT($J2411/ROWS(tblConsorcios[Produto]))+1),"")</f>
        <v/>
      </c>
      <c r="Q2411" s="20" t="str">
        <f t="shared" si="112"/>
        <v/>
      </c>
      <c r="R2411">
        <f t="shared" si="113"/>
        <v>0</v>
      </c>
    </row>
    <row r="2412" spans="10:18" x14ac:dyDescent="0.2">
      <c r="J2412">
        <f t="shared" si="111"/>
        <v>2410</v>
      </c>
      <c r="K2412" t="str" cm="1">
        <f t="array" ref="K2412">IFERROR(INDEX(tblClientes[Cliente],INT($J2412/ROWS(tblConsorcios[Produto]))+1),"")</f>
        <v/>
      </c>
      <c r="L2412" t="str" cm="1">
        <f t="array" ref="L2412">IFERROR(INDEX(tblConsorcios[Produto],MOD($J2412,ROWS(tblConsorcios[Produto]))+1),"")</f>
        <v>Imóvel IE480 – 220m</v>
      </c>
      <c r="M2412" s="20" cm="1">
        <f t="array" ref="M2412">IFERROR(INDEX(tblConsorcios[Valor da Carta (R$)],MOD($J2412,ROWS(tblConsorcios[Produto]))+1),"")</f>
        <v>480000</v>
      </c>
      <c r="N2412" s="2" cm="1">
        <f t="array" ref="N2412">IFERROR(INDEX(tblConsorcios[Prazo (meses)],MOD($J2412,ROWS(tblConsorcios[Produto]))+1),"")</f>
        <v>220</v>
      </c>
      <c r="O2412" s="20" cm="1">
        <f t="array" ref="O2412">IFERROR(INDEX(tblConsorcios[Parcela Mensal (R$)],MOD($J2412,ROWS(tblConsorcios[Produto]))+1),"")</f>
        <v>2788.36</v>
      </c>
      <c r="P2412" s="20" t="str" cm="1">
        <f t="array" ref="P2412">IFERROR(INDEX(tblClientes[Dividendo Mensal (R$)],INT($J2412/ROWS(tblConsorcios[Produto]))+1),"")</f>
        <v/>
      </c>
      <c r="Q2412" s="20" t="str">
        <f t="shared" si="112"/>
        <v/>
      </c>
      <c r="R2412">
        <f t="shared" si="113"/>
        <v>0</v>
      </c>
    </row>
    <row r="2413" spans="10:18" x14ac:dyDescent="0.2">
      <c r="J2413">
        <f t="shared" si="111"/>
        <v>2411</v>
      </c>
      <c r="K2413" t="str" cm="1">
        <f t="array" ref="K2413">IFERROR(INDEX(tblClientes[Cliente],INT($J2413/ROWS(tblConsorcios[Produto]))+1),"")</f>
        <v/>
      </c>
      <c r="L2413" t="str" cm="1">
        <f t="array" ref="L2413">IFERROR(INDEX(tblConsorcios[Produto],MOD($J2413,ROWS(tblConsorcios[Produto]))+1),"")</f>
        <v>Imóvel IE480 – 200m</v>
      </c>
      <c r="M2413" s="20" cm="1">
        <f t="array" ref="M2413">IFERROR(INDEX(tblConsorcios[Valor da Carta (R$)],MOD($J2413,ROWS(tblConsorcios[Produto]))+1),"")</f>
        <v>480000</v>
      </c>
      <c r="N2413" s="2" cm="1">
        <f t="array" ref="N2413">IFERROR(INDEX(tblConsorcios[Prazo (meses)],MOD($J2413,ROWS(tblConsorcios[Produto]))+1),"")</f>
        <v>200</v>
      </c>
      <c r="O2413" s="20" cm="1">
        <f t="array" ref="O2413">IFERROR(INDEX(tblConsorcios[Parcela Mensal (R$)],MOD($J2413,ROWS(tblConsorcios[Produto]))+1),"")</f>
        <v>3043.2</v>
      </c>
      <c r="P2413" s="20" t="str" cm="1">
        <f t="array" ref="P2413">IFERROR(INDEX(tblClientes[Dividendo Mensal (R$)],INT($J2413/ROWS(tblConsorcios[Produto]))+1),"")</f>
        <v/>
      </c>
      <c r="Q2413" s="20" t="str">
        <f t="shared" si="112"/>
        <v/>
      </c>
      <c r="R2413">
        <f t="shared" si="113"/>
        <v>0</v>
      </c>
    </row>
    <row r="2414" spans="10:18" x14ac:dyDescent="0.2">
      <c r="J2414">
        <f t="shared" si="111"/>
        <v>2412</v>
      </c>
      <c r="K2414" t="str" cm="1">
        <f t="array" ref="K2414">IFERROR(INDEX(tblClientes[Cliente],INT($J2414/ROWS(tblConsorcios[Produto]))+1),"")</f>
        <v/>
      </c>
      <c r="L2414" t="str" cm="1">
        <f t="array" ref="L2414">IFERROR(INDEX(tblConsorcios[Produto],MOD($J2414,ROWS(tblConsorcios[Produto]))+1),"")</f>
        <v>Imóvel IE450 – 240m</v>
      </c>
      <c r="M2414" s="20" cm="1">
        <f t="array" ref="M2414">IFERROR(INDEX(tblConsorcios[Valor da Carta (R$)],MOD($J2414,ROWS(tblConsorcios[Produto]))+1),"")</f>
        <v>450000</v>
      </c>
      <c r="N2414" s="2" cm="1">
        <f t="array" ref="N2414">IFERROR(INDEX(tblConsorcios[Prazo (meses)],MOD($J2414,ROWS(tblConsorcios[Produto]))+1),"")</f>
        <v>240</v>
      </c>
      <c r="O2414" s="20" cm="1">
        <f t="array" ref="O2414">IFERROR(INDEX(tblConsorcios[Parcela Mensal (R$)],MOD($J2414,ROWS(tblConsorcios[Produto]))+1),"")</f>
        <v>2415</v>
      </c>
      <c r="P2414" s="20" t="str" cm="1">
        <f t="array" ref="P2414">IFERROR(INDEX(tblClientes[Dividendo Mensal (R$)],INT($J2414/ROWS(tblConsorcios[Produto]))+1),"")</f>
        <v/>
      </c>
      <c r="Q2414" s="20" t="str">
        <f t="shared" si="112"/>
        <v/>
      </c>
      <c r="R2414">
        <f t="shared" si="113"/>
        <v>0</v>
      </c>
    </row>
    <row r="2415" spans="10:18" x14ac:dyDescent="0.2">
      <c r="J2415">
        <f t="shared" si="111"/>
        <v>2413</v>
      </c>
      <c r="K2415" t="str" cm="1">
        <f t="array" ref="K2415">IFERROR(INDEX(tblClientes[Cliente],INT($J2415/ROWS(tblConsorcios[Produto]))+1),"")</f>
        <v/>
      </c>
      <c r="L2415" t="str" cm="1">
        <f t="array" ref="L2415">IFERROR(INDEX(tblConsorcios[Produto],MOD($J2415,ROWS(tblConsorcios[Produto]))+1),"")</f>
        <v>Imóvel IE450 – 220m</v>
      </c>
      <c r="M2415" s="20" cm="1">
        <f t="array" ref="M2415">IFERROR(INDEX(tblConsorcios[Valor da Carta (R$)],MOD($J2415,ROWS(tblConsorcios[Produto]))+1),"")</f>
        <v>450000</v>
      </c>
      <c r="N2415" s="2" cm="1">
        <f t="array" ref="N2415">IFERROR(INDEX(tblConsorcios[Prazo (meses)],MOD($J2415,ROWS(tblConsorcios[Produto]))+1),"")</f>
        <v>220</v>
      </c>
      <c r="O2415" s="20" cm="1">
        <f t="array" ref="O2415">IFERROR(INDEX(tblConsorcios[Parcela Mensal (R$)],MOD($J2415,ROWS(tblConsorcios[Produto]))+1),"")</f>
        <v>2614.09</v>
      </c>
      <c r="P2415" s="20" t="str" cm="1">
        <f t="array" ref="P2415">IFERROR(INDEX(tblClientes[Dividendo Mensal (R$)],INT($J2415/ROWS(tblConsorcios[Produto]))+1),"")</f>
        <v/>
      </c>
      <c r="Q2415" s="20" t="str">
        <f t="shared" si="112"/>
        <v/>
      </c>
      <c r="R2415">
        <f t="shared" si="113"/>
        <v>0</v>
      </c>
    </row>
    <row r="2416" spans="10:18" x14ac:dyDescent="0.2">
      <c r="J2416">
        <f t="shared" si="111"/>
        <v>2414</v>
      </c>
      <c r="K2416" t="str" cm="1">
        <f t="array" ref="K2416">IFERROR(INDEX(tblClientes[Cliente],INT($J2416/ROWS(tblConsorcios[Produto]))+1),"")</f>
        <v/>
      </c>
      <c r="L2416" t="str" cm="1">
        <f t="array" ref="L2416">IFERROR(INDEX(tblConsorcios[Produto],MOD($J2416,ROWS(tblConsorcios[Produto]))+1),"")</f>
        <v>Imóvel IE450 – 200m</v>
      </c>
      <c r="M2416" s="20" cm="1">
        <f t="array" ref="M2416">IFERROR(INDEX(tblConsorcios[Valor da Carta (R$)],MOD($J2416,ROWS(tblConsorcios[Produto]))+1),"")</f>
        <v>450000</v>
      </c>
      <c r="N2416" s="2" cm="1">
        <f t="array" ref="N2416">IFERROR(INDEX(tblConsorcios[Prazo (meses)],MOD($J2416,ROWS(tblConsorcios[Produto]))+1),"")</f>
        <v>200</v>
      </c>
      <c r="O2416" s="20" cm="1">
        <f t="array" ref="O2416">IFERROR(INDEX(tblConsorcios[Parcela Mensal (R$)],MOD($J2416,ROWS(tblConsorcios[Produto]))+1),"")</f>
        <v>2853</v>
      </c>
      <c r="P2416" s="20" t="str" cm="1">
        <f t="array" ref="P2416">IFERROR(INDEX(tblClientes[Dividendo Mensal (R$)],INT($J2416/ROWS(tblConsorcios[Produto]))+1),"")</f>
        <v/>
      </c>
      <c r="Q2416" s="20" t="str">
        <f t="shared" si="112"/>
        <v/>
      </c>
      <c r="R2416">
        <f t="shared" si="113"/>
        <v>0</v>
      </c>
    </row>
    <row r="2417" spans="10:18" x14ac:dyDescent="0.2">
      <c r="J2417">
        <f t="shared" si="111"/>
        <v>2415</v>
      </c>
      <c r="K2417" t="str" cm="1">
        <f t="array" ref="K2417">IFERROR(INDEX(tblClientes[Cliente],INT($J2417/ROWS(tblConsorcios[Produto]))+1),"")</f>
        <v/>
      </c>
      <c r="L2417" t="str" cm="1">
        <f t="array" ref="L2417">IFERROR(INDEX(tblConsorcios[Produto],MOD($J2417,ROWS(tblConsorcios[Produto]))+1),"")</f>
        <v>Imóvel IE430 – 240m</v>
      </c>
      <c r="M2417" s="20" cm="1">
        <f t="array" ref="M2417">IFERROR(INDEX(tblConsorcios[Valor da Carta (R$)],MOD($J2417,ROWS(tblConsorcios[Produto]))+1),"")</f>
        <v>430000</v>
      </c>
      <c r="N2417" s="2" cm="1">
        <f t="array" ref="N2417">IFERROR(INDEX(tblConsorcios[Prazo (meses)],MOD($J2417,ROWS(tblConsorcios[Produto]))+1),"")</f>
        <v>240</v>
      </c>
      <c r="O2417" s="20" cm="1">
        <f t="array" ref="O2417">IFERROR(INDEX(tblConsorcios[Parcela Mensal (R$)],MOD($J2417,ROWS(tblConsorcios[Produto]))+1),"")</f>
        <v>2307.67</v>
      </c>
      <c r="P2417" s="20" t="str" cm="1">
        <f t="array" ref="P2417">IFERROR(INDEX(tblClientes[Dividendo Mensal (R$)],INT($J2417/ROWS(tblConsorcios[Produto]))+1),"")</f>
        <v/>
      </c>
      <c r="Q2417" s="20" t="str">
        <f t="shared" si="112"/>
        <v/>
      </c>
      <c r="R2417">
        <f t="shared" si="113"/>
        <v>0</v>
      </c>
    </row>
    <row r="2418" spans="10:18" x14ac:dyDescent="0.2">
      <c r="J2418">
        <f t="shared" si="111"/>
        <v>2416</v>
      </c>
      <c r="K2418" t="str" cm="1">
        <f t="array" ref="K2418">IFERROR(INDEX(tblClientes[Cliente],INT($J2418/ROWS(tblConsorcios[Produto]))+1),"")</f>
        <v/>
      </c>
      <c r="L2418" t="str" cm="1">
        <f t="array" ref="L2418">IFERROR(INDEX(tblConsorcios[Produto],MOD($J2418,ROWS(tblConsorcios[Produto]))+1),"")</f>
        <v>Imóvel IE430 – 220m</v>
      </c>
      <c r="M2418" s="20" cm="1">
        <f t="array" ref="M2418">IFERROR(INDEX(tblConsorcios[Valor da Carta (R$)],MOD($J2418,ROWS(tblConsorcios[Produto]))+1),"")</f>
        <v>430000</v>
      </c>
      <c r="N2418" s="2" cm="1">
        <f t="array" ref="N2418">IFERROR(INDEX(tblConsorcios[Prazo (meses)],MOD($J2418,ROWS(tblConsorcios[Produto]))+1),"")</f>
        <v>220</v>
      </c>
      <c r="O2418" s="20" cm="1">
        <f t="array" ref="O2418">IFERROR(INDEX(tblConsorcios[Parcela Mensal (R$)],MOD($J2418,ROWS(tblConsorcios[Produto]))+1),"")</f>
        <v>2497.91</v>
      </c>
      <c r="P2418" s="20" t="str" cm="1">
        <f t="array" ref="P2418">IFERROR(INDEX(tblClientes[Dividendo Mensal (R$)],INT($J2418/ROWS(tblConsorcios[Produto]))+1),"")</f>
        <v/>
      </c>
      <c r="Q2418" s="20" t="str">
        <f t="shared" si="112"/>
        <v/>
      </c>
      <c r="R2418">
        <f t="shared" si="113"/>
        <v>0</v>
      </c>
    </row>
    <row r="2419" spans="10:18" x14ac:dyDescent="0.2">
      <c r="J2419">
        <f t="shared" si="111"/>
        <v>2417</v>
      </c>
      <c r="K2419" t="str" cm="1">
        <f t="array" ref="K2419">IFERROR(INDEX(tblClientes[Cliente],INT($J2419/ROWS(tblConsorcios[Produto]))+1),"")</f>
        <v/>
      </c>
      <c r="L2419" t="str" cm="1">
        <f t="array" ref="L2419">IFERROR(INDEX(tblConsorcios[Produto],MOD($J2419,ROWS(tblConsorcios[Produto]))+1),"")</f>
        <v>Imóvel IE430 – 200m</v>
      </c>
      <c r="M2419" s="20" cm="1">
        <f t="array" ref="M2419">IFERROR(INDEX(tblConsorcios[Valor da Carta (R$)],MOD($J2419,ROWS(tblConsorcios[Produto]))+1),"")</f>
        <v>430000</v>
      </c>
      <c r="N2419" s="2" cm="1">
        <f t="array" ref="N2419">IFERROR(INDEX(tblConsorcios[Prazo (meses)],MOD($J2419,ROWS(tblConsorcios[Produto]))+1),"")</f>
        <v>200</v>
      </c>
      <c r="O2419" s="20" cm="1">
        <f t="array" ref="O2419">IFERROR(INDEX(tblConsorcios[Parcela Mensal (R$)],MOD($J2419,ROWS(tblConsorcios[Produto]))+1),"")</f>
        <v>2726.2</v>
      </c>
      <c r="P2419" s="20" t="str" cm="1">
        <f t="array" ref="P2419">IFERROR(INDEX(tblClientes[Dividendo Mensal (R$)],INT($J2419/ROWS(tblConsorcios[Produto]))+1),"")</f>
        <v/>
      </c>
      <c r="Q2419" s="20" t="str">
        <f t="shared" si="112"/>
        <v/>
      </c>
      <c r="R2419">
        <f t="shared" si="113"/>
        <v>0</v>
      </c>
    </row>
    <row r="2420" spans="10:18" x14ac:dyDescent="0.2">
      <c r="J2420">
        <f t="shared" si="111"/>
        <v>2418</v>
      </c>
      <c r="K2420" t="str" cm="1">
        <f t="array" ref="K2420">IFERROR(INDEX(tblClientes[Cliente],INT($J2420/ROWS(tblConsorcios[Produto]))+1),"")</f>
        <v/>
      </c>
      <c r="L2420" t="str" cm="1">
        <f t="array" ref="L2420">IFERROR(INDEX(tblConsorcios[Produto],MOD($J2420,ROWS(tblConsorcios[Produto]))+1),"")</f>
        <v>Imóvel IE400 – 240m</v>
      </c>
      <c r="M2420" s="20" cm="1">
        <f t="array" ref="M2420">IFERROR(INDEX(tblConsorcios[Valor da Carta (R$)],MOD($J2420,ROWS(tblConsorcios[Produto]))+1),"")</f>
        <v>400000</v>
      </c>
      <c r="N2420" s="2" cm="1">
        <f t="array" ref="N2420">IFERROR(INDEX(tblConsorcios[Prazo (meses)],MOD($J2420,ROWS(tblConsorcios[Produto]))+1),"")</f>
        <v>240</v>
      </c>
      <c r="O2420" s="20" cm="1">
        <f t="array" ref="O2420">IFERROR(INDEX(tblConsorcios[Parcela Mensal (R$)],MOD($J2420,ROWS(tblConsorcios[Produto]))+1),"")</f>
        <v>2146.67</v>
      </c>
      <c r="P2420" s="20" t="str" cm="1">
        <f t="array" ref="P2420">IFERROR(INDEX(tblClientes[Dividendo Mensal (R$)],INT($J2420/ROWS(tblConsorcios[Produto]))+1),"")</f>
        <v/>
      </c>
      <c r="Q2420" s="20" t="str">
        <f t="shared" si="112"/>
        <v/>
      </c>
      <c r="R2420">
        <f t="shared" si="113"/>
        <v>0</v>
      </c>
    </row>
    <row r="2421" spans="10:18" x14ac:dyDescent="0.2">
      <c r="J2421">
        <f t="shared" si="111"/>
        <v>2419</v>
      </c>
      <c r="K2421" t="str" cm="1">
        <f t="array" ref="K2421">IFERROR(INDEX(tblClientes[Cliente],INT($J2421/ROWS(tblConsorcios[Produto]))+1),"")</f>
        <v/>
      </c>
      <c r="L2421" t="str" cm="1">
        <f t="array" ref="L2421">IFERROR(INDEX(tblConsorcios[Produto],MOD($J2421,ROWS(tblConsorcios[Produto]))+1),"")</f>
        <v>Imóvel IE400 – 220m</v>
      </c>
      <c r="M2421" s="20" cm="1">
        <f t="array" ref="M2421">IFERROR(INDEX(tblConsorcios[Valor da Carta (R$)],MOD($J2421,ROWS(tblConsorcios[Produto]))+1),"")</f>
        <v>400000</v>
      </c>
      <c r="N2421" s="2" cm="1">
        <f t="array" ref="N2421">IFERROR(INDEX(tblConsorcios[Prazo (meses)],MOD($J2421,ROWS(tblConsorcios[Produto]))+1),"")</f>
        <v>220</v>
      </c>
      <c r="O2421" s="20" cm="1">
        <f t="array" ref="O2421">IFERROR(INDEX(tblConsorcios[Parcela Mensal (R$)],MOD($J2421,ROWS(tblConsorcios[Produto]))+1),"")</f>
        <v>2323.64</v>
      </c>
      <c r="P2421" s="20" t="str" cm="1">
        <f t="array" ref="P2421">IFERROR(INDEX(tblClientes[Dividendo Mensal (R$)],INT($J2421/ROWS(tblConsorcios[Produto]))+1),"")</f>
        <v/>
      </c>
      <c r="Q2421" s="20" t="str">
        <f t="shared" si="112"/>
        <v/>
      </c>
      <c r="R2421">
        <f t="shared" si="113"/>
        <v>0</v>
      </c>
    </row>
    <row r="2422" spans="10:18" x14ac:dyDescent="0.2">
      <c r="J2422">
        <f t="shared" si="111"/>
        <v>2420</v>
      </c>
      <c r="K2422" t="str" cm="1">
        <f t="array" ref="K2422">IFERROR(INDEX(tblClientes[Cliente],INT($J2422/ROWS(tblConsorcios[Produto]))+1),"")</f>
        <v/>
      </c>
      <c r="L2422" t="str" cm="1">
        <f t="array" ref="L2422">IFERROR(INDEX(tblConsorcios[Produto],MOD($J2422,ROWS(tblConsorcios[Produto]))+1),"")</f>
        <v>Imóvel IE400 – 200m</v>
      </c>
      <c r="M2422" s="20" cm="1">
        <f t="array" ref="M2422">IFERROR(INDEX(tblConsorcios[Valor da Carta (R$)],MOD($J2422,ROWS(tblConsorcios[Produto]))+1),"")</f>
        <v>400000</v>
      </c>
      <c r="N2422" s="2" cm="1">
        <f t="array" ref="N2422">IFERROR(INDEX(tblConsorcios[Prazo (meses)],MOD($J2422,ROWS(tblConsorcios[Produto]))+1),"")</f>
        <v>200</v>
      </c>
      <c r="O2422" s="20" cm="1">
        <f t="array" ref="O2422">IFERROR(INDEX(tblConsorcios[Parcela Mensal (R$)],MOD($J2422,ROWS(tblConsorcios[Produto]))+1),"")</f>
        <v>2536</v>
      </c>
      <c r="P2422" s="20" t="str" cm="1">
        <f t="array" ref="P2422">IFERROR(INDEX(tblClientes[Dividendo Mensal (R$)],INT($J2422/ROWS(tblConsorcios[Produto]))+1),"")</f>
        <v/>
      </c>
      <c r="Q2422" s="20" t="str">
        <f t="shared" si="112"/>
        <v/>
      </c>
      <c r="R2422">
        <f t="shared" si="113"/>
        <v>0</v>
      </c>
    </row>
    <row r="2423" spans="10:18" x14ac:dyDescent="0.2">
      <c r="J2423">
        <f t="shared" si="111"/>
        <v>2421</v>
      </c>
      <c r="K2423" t="str" cm="1">
        <f t="array" ref="K2423">IFERROR(INDEX(tblClientes[Cliente],INT($J2423/ROWS(tblConsorcios[Produto]))+1),"")</f>
        <v/>
      </c>
      <c r="L2423" t="str" cm="1">
        <f t="array" ref="L2423">IFERROR(INDEX(tblConsorcios[Produto],MOD($J2423,ROWS(tblConsorcios[Produto]))+1),"")</f>
        <v>Imóvel IE380 – 240m</v>
      </c>
      <c r="M2423" s="20" cm="1">
        <f t="array" ref="M2423">IFERROR(INDEX(tblConsorcios[Valor da Carta (R$)],MOD($J2423,ROWS(tblConsorcios[Produto]))+1),"")</f>
        <v>380000</v>
      </c>
      <c r="N2423" s="2" cm="1">
        <f t="array" ref="N2423">IFERROR(INDEX(tblConsorcios[Prazo (meses)],MOD($J2423,ROWS(tblConsorcios[Produto]))+1),"")</f>
        <v>240</v>
      </c>
      <c r="O2423" s="20" cm="1">
        <f t="array" ref="O2423">IFERROR(INDEX(tblConsorcios[Parcela Mensal (R$)],MOD($J2423,ROWS(tblConsorcios[Produto]))+1),"")</f>
        <v>2039.33</v>
      </c>
      <c r="P2423" s="20" t="str" cm="1">
        <f t="array" ref="P2423">IFERROR(INDEX(tblClientes[Dividendo Mensal (R$)],INT($J2423/ROWS(tblConsorcios[Produto]))+1),"")</f>
        <v/>
      </c>
      <c r="Q2423" s="20" t="str">
        <f t="shared" si="112"/>
        <v/>
      </c>
      <c r="R2423">
        <f t="shared" si="113"/>
        <v>0</v>
      </c>
    </row>
    <row r="2424" spans="10:18" x14ac:dyDescent="0.2">
      <c r="J2424">
        <f t="shared" si="111"/>
        <v>2422</v>
      </c>
      <c r="K2424" t="str" cm="1">
        <f t="array" ref="K2424">IFERROR(INDEX(tblClientes[Cliente],INT($J2424/ROWS(tblConsorcios[Produto]))+1),"")</f>
        <v/>
      </c>
      <c r="L2424" t="str" cm="1">
        <f t="array" ref="L2424">IFERROR(INDEX(tblConsorcios[Produto],MOD($J2424,ROWS(tblConsorcios[Produto]))+1),"")</f>
        <v>Imóvel IE380 – 220m</v>
      </c>
      <c r="M2424" s="20" cm="1">
        <f t="array" ref="M2424">IFERROR(INDEX(tblConsorcios[Valor da Carta (R$)],MOD($J2424,ROWS(tblConsorcios[Produto]))+1),"")</f>
        <v>380000</v>
      </c>
      <c r="N2424" s="2" cm="1">
        <f t="array" ref="N2424">IFERROR(INDEX(tblConsorcios[Prazo (meses)],MOD($J2424,ROWS(tblConsorcios[Produto]))+1),"")</f>
        <v>220</v>
      </c>
      <c r="O2424" s="20" cm="1">
        <f t="array" ref="O2424">IFERROR(INDEX(tblConsorcios[Parcela Mensal (R$)],MOD($J2424,ROWS(tblConsorcios[Produto]))+1),"")</f>
        <v>2207.4499999999998</v>
      </c>
      <c r="P2424" s="20" t="str" cm="1">
        <f t="array" ref="P2424">IFERROR(INDEX(tblClientes[Dividendo Mensal (R$)],INT($J2424/ROWS(tblConsorcios[Produto]))+1),"")</f>
        <v/>
      </c>
      <c r="Q2424" s="20" t="str">
        <f t="shared" si="112"/>
        <v/>
      </c>
      <c r="R2424">
        <f t="shared" si="113"/>
        <v>0</v>
      </c>
    </row>
    <row r="2425" spans="10:18" x14ac:dyDescent="0.2">
      <c r="J2425">
        <f t="shared" si="111"/>
        <v>2423</v>
      </c>
      <c r="K2425" t="str" cm="1">
        <f t="array" ref="K2425">IFERROR(INDEX(tblClientes[Cliente],INT($J2425/ROWS(tblConsorcios[Produto]))+1),"")</f>
        <v/>
      </c>
      <c r="L2425" t="str" cm="1">
        <f t="array" ref="L2425">IFERROR(INDEX(tblConsorcios[Produto],MOD($J2425,ROWS(tblConsorcios[Produto]))+1),"")</f>
        <v>Imóvel IE380 – 200m</v>
      </c>
      <c r="M2425" s="20" cm="1">
        <f t="array" ref="M2425">IFERROR(INDEX(tblConsorcios[Valor da Carta (R$)],MOD($J2425,ROWS(tblConsorcios[Produto]))+1),"")</f>
        <v>380000</v>
      </c>
      <c r="N2425" s="2" cm="1">
        <f t="array" ref="N2425">IFERROR(INDEX(tblConsorcios[Prazo (meses)],MOD($J2425,ROWS(tblConsorcios[Produto]))+1),"")</f>
        <v>200</v>
      </c>
      <c r="O2425" s="20" cm="1">
        <f t="array" ref="O2425">IFERROR(INDEX(tblConsorcios[Parcela Mensal (R$)],MOD($J2425,ROWS(tblConsorcios[Produto]))+1),"")</f>
        <v>2409.1999999999998</v>
      </c>
      <c r="P2425" s="20" t="str" cm="1">
        <f t="array" ref="P2425">IFERROR(INDEX(tblClientes[Dividendo Mensal (R$)],INT($J2425/ROWS(tblConsorcios[Produto]))+1),"")</f>
        <v/>
      </c>
      <c r="Q2425" s="20" t="str">
        <f t="shared" si="112"/>
        <v/>
      </c>
      <c r="R2425">
        <f t="shared" si="113"/>
        <v>0</v>
      </c>
    </row>
    <row r="2426" spans="10:18" x14ac:dyDescent="0.2">
      <c r="J2426">
        <f t="shared" si="111"/>
        <v>2424</v>
      </c>
      <c r="K2426" t="str" cm="1">
        <f t="array" ref="K2426">IFERROR(INDEX(tblClientes[Cliente],INT($J2426/ROWS(tblConsorcios[Produto]))+1),"")</f>
        <v/>
      </c>
      <c r="L2426" t="str" cm="1">
        <f t="array" ref="L2426">IFERROR(INDEX(tblConsorcios[Produto],MOD($J2426,ROWS(tblConsorcios[Produto]))+1),"")</f>
        <v>Imóvel IE350 – 240m</v>
      </c>
      <c r="M2426" s="20" cm="1">
        <f t="array" ref="M2426">IFERROR(INDEX(tblConsorcios[Valor da Carta (R$)],MOD($J2426,ROWS(tblConsorcios[Produto]))+1),"")</f>
        <v>350000</v>
      </c>
      <c r="N2426" s="2" cm="1">
        <f t="array" ref="N2426">IFERROR(INDEX(tblConsorcios[Prazo (meses)],MOD($J2426,ROWS(tblConsorcios[Produto]))+1),"")</f>
        <v>240</v>
      </c>
      <c r="O2426" s="20" cm="1">
        <f t="array" ref="O2426">IFERROR(INDEX(tblConsorcios[Parcela Mensal (R$)],MOD($J2426,ROWS(tblConsorcios[Produto]))+1),"")</f>
        <v>1878.33</v>
      </c>
      <c r="P2426" s="20" t="str" cm="1">
        <f t="array" ref="P2426">IFERROR(INDEX(tblClientes[Dividendo Mensal (R$)],INT($J2426/ROWS(tblConsorcios[Produto]))+1),"")</f>
        <v/>
      </c>
      <c r="Q2426" s="20" t="str">
        <f t="shared" si="112"/>
        <v/>
      </c>
      <c r="R2426">
        <f t="shared" si="113"/>
        <v>0</v>
      </c>
    </row>
    <row r="2427" spans="10:18" x14ac:dyDescent="0.2">
      <c r="J2427">
        <f t="shared" si="111"/>
        <v>2425</v>
      </c>
      <c r="K2427" t="str" cm="1">
        <f t="array" ref="K2427">IFERROR(INDEX(tblClientes[Cliente],INT($J2427/ROWS(tblConsorcios[Produto]))+1),"")</f>
        <v/>
      </c>
      <c r="L2427" t="str" cm="1">
        <f t="array" ref="L2427">IFERROR(INDEX(tblConsorcios[Produto],MOD($J2427,ROWS(tblConsorcios[Produto]))+1),"")</f>
        <v>Imóvel IE350 – 220m</v>
      </c>
      <c r="M2427" s="20" cm="1">
        <f t="array" ref="M2427">IFERROR(INDEX(tblConsorcios[Valor da Carta (R$)],MOD($J2427,ROWS(tblConsorcios[Produto]))+1),"")</f>
        <v>350000</v>
      </c>
      <c r="N2427" s="2" cm="1">
        <f t="array" ref="N2427">IFERROR(INDEX(tblConsorcios[Prazo (meses)],MOD($J2427,ROWS(tblConsorcios[Produto]))+1),"")</f>
        <v>220</v>
      </c>
      <c r="O2427" s="20" cm="1">
        <f t="array" ref="O2427">IFERROR(INDEX(tblConsorcios[Parcela Mensal (R$)],MOD($J2427,ROWS(tblConsorcios[Produto]))+1),"")</f>
        <v>2033.18</v>
      </c>
      <c r="P2427" s="20" t="str" cm="1">
        <f t="array" ref="P2427">IFERROR(INDEX(tblClientes[Dividendo Mensal (R$)],INT($J2427/ROWS(tblConsorcios[Produto]))+1),"")</f>
        <v/>
      </c>
      <c r="Q2427" s="20" t="str">
        <f t="shared" si="112"/>
        <v/>
      </c>
      <c r="R2427">
        <f t="shared" si="113"/>
        <v>0</v>
      </c>
    </row>
    <row r="2428" spans="10:18" x14ac:dyDescent="0.2">
      <c r="J2428">
        <f t="shared" si="111"/>
        <v>2426</v>
      </c>
      <c r="K2428" t="str" cm="1">
        <f t="array" ref="K2428">IFERROR(INDEX(tblClientes[Cliente],INT($J2428/ROWS(tblConsorcios[Produto]))+1),"")</f>
        <v/>
      </c>
      <c r="L2428" t="str" cm="1">
        <f t="array" ref="L2428">IFERROR(INDEX(tblConsorcios[Produto],MOD($J2428,ROWS(tblConsorcios[Produto]))+1),"")</f>
        <v>Imóvel IE350 – 200m</v>
      </c>
      <c r="M2428" s="20" cm="1">
        <f t="array" ref="M2428">IFERROR(INDEX(tblConsorcios[Valor da Carta (R$)],MOD($J2428,ROWS(tblConsorcios[Produto]))+1),"")</f>
        <v>350000</v>
      </c>
      <c r="N2428" s="2" cm="1">
        <f t="array" ref="N2428">IFERROR(INDEX(tblConsorcios[Prazo (meses)],MOD($J2428,ROWS(tblConsorcios[Produto]))+1),"")</f>
        <v>200</v>
      </c>
      <c r="O2428" s="20" cm="1">
        <f t="array" ref="O2428">IFERROR(INDEX(tblConsorcios[Parcela Mensal (R$)],MOD($J2428,ROWS(tblConsorcios[Produto]))+1),"")</f>
        <v>2219</v>
      </c>
      <c r="P2428" s="20" t="str" cm="1">
        <f t="array" ref="P2428">IFERROR(INDEX(tblClientes[Dividendo Mensal (R$)],INT($J2428/ROWS(tblConsorcios[Produto]))+1),"")</f>
        <v/>
      </c>
      <c r="Q2428" s="20" t="str">
        <f t="shared" si="112"/>
        <v/>
      </c>
      <c r="R2428">
        <f t="shared" si="113"/>
        <v>0</v>
      </c>
    </row>
    <row r="2429" spans="10:18" x14ac:dyDescent="0.2">
      <c r="J2429">
        <f t="shared" si="111"/>
        <v>2427</v>
      </c>
      <c r="K2429" t="str" cm="1">
        <f t="array" ref="K2429">IFERROR(INDEX(tblClientes[Cliente],INT($J2429/ROWS(tblConsorcios[Produto]))+1),"")</f>
        <v/>
      </c>
      <c r="L2429" t="str" cm="1">
        <f t="array" ref="L2429">IFERROR(INDEX(tblConsorcios[Produto],MOD($J2429,ROWS(tblConsorcios[Produto]))+1),"")</f>
        <v>Imóvel IE330 – 240m</v>
      </c>
      <c r="M2429" s="20" cm="1">
        <f t="array" ref="M2429">IFERROR(INDEX(tblConsorcios[Valor da Carta (R$)],MOD($J2429,ROWS(tblConsorcios[Produto]))+1),"")</f>
        <v>330000</v>
      </c>
      <c r="N2429" s="2" cm="1">
        <f t="array" ref="N2429">IFERROR(INDEX(tblConsorcios[Prazo (meses)],MOD($J2429,ROWS(tblConsorcios[Produto]))+1),"")</f>
        <v>240</v>
      </c>
      <c r="O2429" s="20" cm="1">
        <f t="array" ref="O2429">IFERROR(INDEX(tblConsorcios[Parcela Mensal (R$)],MOD($J2429,ROWS(tblConsorcios[Produto]))+1),"")</f>
        <v>1771</v>
      </c>
      <c r="P2429" s="20" t="str" cm="1">
        <f t="array" ref="P2429">IFERROR(INDEX(tblClientes[Dividendo Mensal (R$)],INT($J2429/ROWS(tblConsorcios[Produto]))+1),"")</f>
        <v/>
      </c>
      <c r="Q2429" s="20" t="str">
        <f t="shared" si="112"/>
        <v/>
      </c>
      <c r="R2429">
        <f t="shared" si="113"/>
        <v>0</v>
      </c>
    </row>
    <row r="2430" spans="10:18" x14ac:dyDescent="0.2">
      <c r="J2430">
        <f t="shared" si="111"/>
        <v>2428</v>
      </c>
      <c r="K2430" t="str" cm="1">
        <f t="array" ref="K2430">IFERROR(INDEX(tblClientes[Cliente],INT($J2430/ROWS(tblConsorcios[Produto]))+1),"")</f>
        <v/>
      </c>
      <c r="L2430" t="str" cm="1">
        <f t="array" ref="L2430">IFERROR(INDEX(tblConsorcios[Produto],MOD($J2430,ROWS(tblConsorcios[Produto]))+1),"")</f>
        <v>Imóvel IE330 – 220m</v>
      </c>
      <c r="M2430" s="20" cm="1">
        <f t="array" ref="M2430">IFERROR(INDEX(tblConsorcios[Valor da Carta (R$)],MOD($J2430,ROWS(tblConsorcios[Produto]))+1),"")</f>
        <v>330000</v>
      </c>
      <c r="N2430" s="2" cm="1">
        <f t="array" ref="N2430">IFERROR(INDEX(tblConsorcios[Prazo (meses)],MOD($J2430,ROWS(tblConsorcios[Produto]))+1),"")</f>
        <v>220</v>
      </c>
      <c r="O2430" s="20" cm="1">
        <f t="array" ref="O2430">IFERROR(INDEX(tblConsorcios[Parcela Mensal (R$)],MOD($J2430,ROWS(tblConsorcios[Produto]))+1),"")</f>
        <v>1917</v>
      </c>
      <c r="P2430" s="20" t="str" cm="1">
        <f t="array" ref="P2430">IFERROR(INDEX(tblClientes[Dividendo Mensal (R$)],INT($J2430/ROWS(tblConsorcios[Produto]))+1),"")</f>
        <v/>
      </c>
      <c r="Q2430" s="20" t="str">
        <f t="shared" si="112"/>
        <v/>
      </c>
      <c r="R2430">
        <f t="shared" si="113"/>
        <v>0</v>
      </c>
    </row>
    <row r="2431" spans="10:18" x14ac:dyDescent="0.2">
      <c r="J2431">
        <f t="shared" si="111"/>
        <v>2429</v>
      </c>
      <c r="K2431" t="str" cm="1">
        <f t="array" ref="K2431">IFERROR(INDEX(tblClientes[Cliente],INT($J2431/ROWS(tblConsorcios[Produto]))+1),"")</f>
        <v/>
      </c>
      <c r="L2431" t="str" cm="1">
        <f t="array" ref="L2431">IFERROR(INDEX(tblConsorcios[Produto],MOD($J2431,ROWS(tblConsorcios[Produto]))+1),"")</f>
        <v>Imóvel IE330 – 200m</v>
      </c>
      <c r="M2431" s="20" cm="1">
        <f t="array" ref="M2431">IFERROR(INDEX(tblConsorcios[Valor da Carta (R$)],MOD($J2431,ROWS(tblConsorcios[Produto]))+1),"")</f>
        <v>330000</v>
      </c>
      <c r="N2431" s="2" cm="1">
        <f t="array" ref="N2431">IFERROR(INDEX(tblConsorcios[Prazo (meses)],MOD($J2431,ROWS(tblConsorcios[Produto]))+1),"")</f>
        <v>200</v>
      </c>
      <c r="O2431" s="20" cm="1">
        <f t="array" ref="O2431">IFERROR(INDEX(tblConsorcios[Parcela Mensal (R$)],MOD($J2431,ROWS(tblConsorcios[Produto]))+1),"")</f>
        <v>2092.1999999999998</v>
      </c>
      <c r="P2431" s="20" t="str" cm="1">
        <f t="array" ref="P2431">IFERROR(INDEX(tblClientes[Dividendo Mensal (R$)],INT($J2431/ROWS(tblConsorcios[Produto]))+1),"")</f>
        <v/>
      </c>
      <c r="Q2431" s="20" t="str">
        <f t="shared" si="112"/>
        <v/>
      </c>
      <c r="R2431">
        <f t="shared" si="113"/>
        <v>0</v>
      </c>
    </row>
    <row r="2432" spans="10:18" x14ac:dyDescent="0.2">
      <c r="J2432">
        <f t="shared" si="111"/>
        <v>2430</v>
      </c>
      <c r="K2432" t="str" cm="1">
        <f t="array" ref="K2432">IFERROR(INDEX(tblClientes[Cliente],INT($J2432/ROWS(tblConsorcios[Produto]))+1),"")</f>
        <v/>
      </c>
      <c r="L2432" t="str" cm="1">
        <f t="array" ref="L2432">IFERROR(INDEX(tblConsorcios[Produto],MOD($J2432,ROWS(tblConsorcios[Produto]))+1),"")</f>
        <v>Imóvel IE300 – 240m</v>
      </c>
      <c r="M2432" s="20" cm="1">
        <f t="array" ref="M2432">IFERROR(INDEX(tblConsorcios[Valor da Carta (R$)],MOD($J2432,ROWS(tblConsorcios[Produto]))+1),"")</f>
        <v>300000</v>
      </c>
      <c r="N2432" s="2" cm="1">
        <f t="array" ref="N2432">IFERROR(INDEX(tblConsorcios[Prazo (meses)],MOD($J2432,ROWS(tblConsorcios[Produto]))+1),"")</f>
        <v>240</v>
      </c>
      <c r="O2432" s="20" cm="1">
        <f t="array" ref="O2432">IFERROR(INDEX(tblConsorcios[Parcela Mensal (R$)],MOD($J2432,ROWS(tblConsorcios[Produto]))+1),"")</f>
        <v>1610</v>
      </c>
      <c r="P2432" s="20" t="str" cm="1">
        <f t="array" ref="P2432">IFERROR(INDEX(tblClientes[Dividendo Mensal (R$)],INT($J2432/ROWS(tblConsorcios[Produto]))+1),"")</f>
        <v/>
      </c>
      <c r="Q2432" s="20" t="str">
        <f t="shared" si="112"/>
        <v/>
      </c>
      <c r="R2432">
        <f t="shared" si="113"/>
        <v>0</v>
      </c>
    </row>
    <row r="2433" spans="10:18" x14ac:dyDescent="0.2">
      <c r="J2433">
        <f t="shared" si="111"/>
        <v>2431</v>
      </c>
      <c r="K2433" t="str" cm="1">
        <f t="array" ref="K2433">IFERROR(INDEX(tblClientes[Cliente],INT($J2433/ROWS(tblConsorcios[Produto]))+1),"")</f>
        <v/>
      </c>
      <c r="L2433" t="str" cm="1">
        <f t="array" ref="L2433">IFERROR(INDEX(tblConsorcios[Produto],MOD($J2433,ROWS(tblConsorcios[Produto]))+1),"")</f>
        <v>Imóvel IE300 – 220m</v>
      </c>
      <c r="M2433" s="20" cm="1">
        <f t="array" ref="M2433">IFERROR(INDEX(tblConsorcios[Valor da Carta (R$)],MOD($J2433,ROWS(tblConsorcios[Produto]))+1),"")</f>
        <v>300000</v>
      </c>
      <c r="N2433" s="2" cm="1">
        <f t="array" ref="N2433">IFERROR(INDEX(tblConsorcios[Prazo (meses)],MOD($J2433,ROWS(tblConsorcios[Produto]))+1),"")</f>
        <v>220</v>
      </c>
      <c r="O2433" s="20" cm="1">
        <f t="array" ref="O2433">IFERROR(INDEX(tblConsorcios[Parcela Mensal (R$)],MOD($J2433,ROWS(tblConsorcios[Produto]))+1),"")</f>
        <v>1742.73</v>
      </c>
      <c r="P2433" s="20" t="str" cm="1">
        <f t="array" ref="P2433">IFERROR(INDEX(tblClientes[Dividendo Mensal (R$)],INT($J2433/ROWS(tblConsorcios[Produto]))+1),"")</f>
        <v/>
      </c>
      <c r="Q2433" s="20" t="str">
        <f t="shared" si="112"/>
        <v/>
      </c>
      <c r="R2433">
        <f t="shared" si="113"/>
        <v>0</v>
      </c>
    </row>
    <row r="2434" spans="10:18" x14ac:dyDescent="0.2">
      <c r="J2434">
        <f t="shared" si="111"/>
        <v>2432</v>
      </c>
      <c r="K2434" t="str" cm="1">
        <f t="array" ref="K2434">IFERROR(INDEX(tblClientes[Cliente],INT($J2434/ROWS(tblConsorcios[Produto]))+1),"")</f>
        <v/>
      </c>
      <c r="L2434" t="str" cm="1">
        <f t="array" ref="L2434">IFERROR(INDEX(tblConsorcios[Produto],MOD($J2434,ROWS(tblConsorcios[Produto]))+1),"")</f>
        <v>Imóvel IE300 – 200m</v>
      </c>
      <c r="M2434" s="20" cm="1">
        <f t="array" ref="M2434">IFERROR(INDEX(tblConsorcios[Valor da Carta (R$)],MOD($J2434,ROWS(tblConsorcios[Produto]))+1),"")</f>
        <v>300000</v>
      </c>
      <c r="N2434" s="2" cm="1">
        <f t="array" ref="N2434">IFERROR(INDEX(tblConsorcios[Prazo (meses)],MOD($J2434,ROWS(tblConsorcios[Produto]))+1),"")</f>
        <v>200</v>
      </c>
      <c r="O2434" s="20" cm="1">
        <f t="array" ref="O2434">IFERROR(INDEX(tblConsorcios[Parcela Mensal (R$)],MOD($J2434,ROWS(tblConsorcios[Produto]))+1),"")</f>
        <v>1902</v>
      </c>
      <c r="P2434" s="20" t="str" cm="1">
        <f t="array" ref="P2434">IFERROR(INDEX(tblClientes[Dividendo Mensal (R$)],INT($J2434/ROWS(tblConsorcios[Produto]))+1),"")</f>
        <v/>
      </c>
      <c r="Q2434" s="20" t="str">
        <f t="shared" si="112"/>
        <v/>
      </c>
      <c r="R2434">
        <f t="shared" si="113"/>
        <v>0</v>
      </c>
    </row>
    <row r="2435" spans="10:18" x14ac:dyDescent="0.2">
      <c r="J2435">
        <f t="shared" ref="J2435:J2498" si="114">ROW()-2</f>
        <v>2433</v>
      </c>
      <c r="K2435" t="str" cm="1">
        <f t="array" ref="K2435">IFERROR(INDEX(tblClientes[Cliente],INT($J2435/ROWS(tblConsorcios[Produto]))+1),"")</f>
        <v/>
      </c>
      <c r="L2435" t="str" cm="1">
        <f t="array" ref="L2435">IFERROR(INDEX(tblConsorcios[Produto],MOD($J2435,ROWS(tblConsorcios[Produto]))+1),"")</f>
        <v>Imóvel IE240 – 240m</v>
      </c>
      <c r="M2435" s="20" cm="1">
        <f t="array" ref="M2435">IFERROR(INDEX(tblConsorcios[Valor da Carta (R$)],MOD($J2435,ROWS(tblConsorcios[Produto]))+1),"")</f>
        <v>240000</v>
      </c>
      <c r="N2435" s="2" cm="1">
        <f t="array" ref="N2435">IFERROR(INDEX(tblConsorcios[Prazo (meses)],MOD($J2435,ROWS(tblConsorcios[Produto]))+1),"")</f>
        <v>240</v>
      </c>
      <c r="O2435" s="20" cm="1">
        <f t="array" ref="O2435">IFERROR(INDEX(tblConsorcios[Parcela Mensal (R$)],MOD($J2435,ROWS(tblConsorcios[Produto]))+1),"")</f>
        <v>1288</v>
      </c>
      <c r="P2435" s="20" t="str" cm="1">
        <f t="array" ref="P2435">IFERROR(INDEX(tblClientes[Dividendo Mensal (R$)],INT($J2435/ROWS(tblConsorcios[Produto]))+1),"")</f>
        <v/>
      </c>
      <c r="Q2435" s="20" t="str">
        <f t="shared" ref="Q2435:Q2498" si="115">IF(AND(ISNUMBER(O2435),ISNUMBER(P2435)),P2435-O2435,"")</f>
        <v/>
      </c>
      <c r="R2435">
        <f t="shared" ref="R2435:R2498" si="116">IF(AND(ISNUMBER(O2435),ISNUMBER(P2435),O2435&lt;=P2435),1,0)</f>
        <v>0</v>
      </c>
    </row>
    <row r="2436" spans="10:18" x14ac:dyDescent="0.2">
      <c r="J2436">
        <f t="shared" si="114"/>
        <v>2434</v>
      </c>
      <c r="K2436" t="str" cm="1">
        <f t="array" ref="K2436">IFERROR(INDEX(tblClientes[Cliente],INT($J2436/ROWS(tblConsorcios[Produto]))+1),"")</f>
        <v/>
      </c>
      <c r="L2436" t="str" cm="1">
        <f t="array" ref="L2436">IFERROR(INDEX(tblConsorcios[Produto],MOD($J2436,ROWS(tblConsorcios[Produto]))+1),"")</f>
        <v>Imóvel IE240 – 220m</v>
      </c>
      <c r="M2436" s="20" cm="1">
        <f t="array" ref="M2436">IFERROR(INDEX(tblConsorcios[Valor da Carta (R$)],MOD($J2436,ROWS(tblConsorcios[Produto]))+1),"")</f>
        <v>240000</v>
      </c>
      <c r="N2436" s="2" cm="1">
        <f t="array" ref="N2436">IFERROR(INDEX(tblConsorcios[Prazo (meses)],MOD($J2436,ROWS(tblConsorcios[Produto]))+1),"")</f>
        <v>220</v>
      </c>
      <c r="O2436" s="20" cm="1">
        <f t="array" ref="O2436">IFERROR(INDEX(tblConsorcios[Parcela Mensal (R$)],MOD($J2436,ROWS(tblConsorcios[Produto]))+1),"")</f>
        <v>1394.18</v>
      </c>
      <c r="P2436" s="20" t="str" cm="1">
        <f t="array" ref="P2436">IFERROR(INDEX(tblClientes[Dividendo Mensal (R$)],INT($J2436/ROWS(tblConsorcios[Produto]))+1),"")</f>
        <v/>
      </c>
      <c r="Q2436" s="20" t="str">
        <f t="shared" si="115"/>
        <v/>
      </c>
      <c r="R2436">
        <f t="shared" si="116"/>
        <v>0</v>
      </c>
    </row>
    <row r="2437" spans="10:18" x14ac:dyDescent="0.2">
      <c r="J2437">
        <f t="shared" si="114"/>
        <v>2435</v>
      </c>
      <c r="K2437" t="str" cm="1">
        <f t="array" ref="K2437">IFERROR(INDEX(tblClientes[Cliente],INT($J2437/ROWS(tblConsorcios[Produto]))+1),"")</f>
        <v/>
      </c>
      <c r="L2437" t="str" cm="1">
        <f t="array" ref="L2437">IFERROR(INDEX(tblConsorcios[Produto],MOD($J2437,ROWS(tblConsorcios[Produto]))+1),"")</f>
        <v>Imóvel IE240 – 200m</v>
      </c>
      <c r="M2437" s="20" cm="1">
        <f t="array" ref="M2437">IFERROR(INDEX(tblConsorcios[Valor da Carta (R$)],MOD($J2437,ROWS(tblConsorcios[Produto]))+1),"")</f>
        <v>240000</v>
      </c>
      <c r="N2437" s="2" cm="1">
        <f t="array" ref="N2437">IFERROR(INDEX(tblConsorcios[Prazo (meses)],MOD($J2437,ROWS(tblConsorcios[Produto]))+1),"")</f>
        <v>200</v>
      </c>
      <c r="O2437" s="20" cm="1">
        <f t="array" ref="O2437">IFERROR(INDEX(tblConsorcios[Parcela Mensal (R$)],MOD($J2437,ROWS(tblConsorcios[Produto]))+1),"")</f>
        <v>1521.6</v>
      </c>
      <c r="P2437" s="20" t="str" cm="1">
        <f t="array" ref="P2437">IFERROR(INDEX(tblClientes[Dividendo Mensal (R$)],INT($J2437/ROWS(tblConsorcios[Produto]))+1),"")</f>
        <v/>
      </c>
      <c r="Q2437" s="20" t="str">
        <f t="shared" si="115"/>
        <v/>
      </c>
      <c r="R2437">
        <f t="shared" si="116"/>
        <v>0</v>
      </c>
    </row>
    <row r="2438" spans="10:18" x14ac:dyDescent="0.2">
      <c r="J2438">
        <f t="shared" si="114"/>
        <v>2436</v>
      </c>
      <c r="K2438" t="str" cm="1">
        <f t="array" ref="K2438">IFERROR(INDEX(tblClientes[Cliente],INT($J2438/ROWS(tblConsorcios[Produto]))+1),"")</f>
        <v/>
      </c>
      <c r="L2438" t="str" cm="1">
        <f t="array" ref="L2438">IFERROR(INDEX(tblConsorcios[Produto],MOD($J2438,ROWS(tblConsorcios[Produto]))+1),"")</f>
        <v>Imóvel IE230 – 240m</v>
      </c>
      <c r="M2438" s="20" cm="1">
        <f t="array" ref="M2438">IFERROR(INDEX(tblConsorcios[Valor da Carta (R$)],MOD($J2438,ROWS(tblConsorcios[Produto]))+1),"")</f>
        <v>230000</v>
      </c>
      <c r="N2438" s="2" cm="1">
        <f t="array" ref="N2438">IFERROR(INDEX(tblConsorcios[Prazo (meses)],MOD($J2438,ROWS(tblConsorcios[Produto]))+1),"")</f>
        <v>240</v>
      </c>
      <c r="O2438" s="20" cm="1">
        <f t="array" ref="O2438">IFERROR(INDEX(tblConsorcios[Parcela Mensal (R$)],MOD($J2438,ROWS(tblConsorcios[Produto]))+1),"")</f>
        <v>1234.33</v>
      </c>
      <c r="P2438" s="20" t="str" cm="1">
        <f t="array" ref="P2438">IFERROR(INDEX(tblClientes[Dividendo Mensal (R$)],INT($J2438/ROWS(tblConsorcios[Produto]))+1),"")</f>
        <v/>
      </c>
      <c r="Q2438" s="20" t="str">
        <f t="shared" si="115"/>
        <v/>
      </c>
      <c r="R2438">
        <f t="shared" si="116"/>
        <v>0</v>
      </c>
    </row>
    <row r="2439" spans="10:18" x14ac:dyDescent="0.2">
      <c r="J2439">
        <f t="shared" si="114"/>
        <v>2437</v>
      </c>
      <c r="K2439" t="str" cm="1">
        <f t="array" ref="K2439">IFERROR(INDEX(tblClientes[Cliente],INT($J2439/ROWS(tblConsorcios[Produto]))+1),"")</f>
        <v/>
      </c>
      <c r="L2439" t="str" cm="1">
        <f t="array" ref="L2439">IFERROR(INDEX(tblConsorcios[Produto],MOD($J2439,ROWS(tblConsorcios[Produto]))+1),"")</f>
        <v>Imóvel IE230 – 220m</v>
      </c>
      <c r="M2439" s="20" cm="1">
        <f t="array" ref="M2439">IFERROR(INDEX(tblConsorcios[Valor da Carta (R$)],MOD($J2439,ROWS(tblConsorcios[Produto]))+1),"")</f>
        <v>230000</v>
      </c>
      <c r="N2439" s="2" cm="1">
        <f t="array" ref="N2439">IFERROR(INDEX(tblConsorcios[Prazo (meses)],MOD($J2439,ROWS(tblConsorcios[Produto]))+1),"")</f>
        <v>220</v>
      </c>
      <c r="O2439" s="20" cm="1">
        <f t="array" ref="O2439">IFERROR(INDEX(tblConsorcios[Parcela Mensal (R$)],MOD($J2439,ROWS(tblConsorcios[Produto]))+1),"")</f>
        <v>1336.09</v>
      </c>
      <c r="P2439" s="20" t="str" cm="1">
        <f t="array" ref="P2439">IFERROR(INDEX(tblClientes[Dividendo Mensal (R$)],INT($J2439/ROWS(tblConsorcios[Produto]))+1),"")</f>
        <v/>
      </c>
      <c r="Q2439" s="20" t="str">
        <f t="shared" si="115"/>
        <v/>
      </c>
      <c r="R2439">
        <f t="shared" si="116"/>
        <v>0</v>
      </c>
    </row>
    <row r="2440" spans="10:18" x14ac:dyDescent="0.2">
      <c r="J2440">
        <f t="shared" si="114"/>
        <v>2438</v>
      </c>
      <c r="K2440" t="str" cm="1">
        <f t="array" ref="K2440">IFERROR(INDEX(tblClientes[Cliente],INT($J2440/ROWS(tblConsorcios[Produto]))+1),"")</f>
        <v/>
      </c>
      <c r="L2440" t="str" cm="1">
        <f t="array" ref="L2440">IFERROR(INDEX(tblConsorcios[Produto],MOD($J2440,ROWS(tblConsorcios[Produto]))+1),"")</f>
        <v>Imóvel IE230 – 200m</v>
      </c>
      <c r="M2440" s="20" cm="1">
        <f t="array" ref="M2440">IFERROR(INDEX(tblConsorcios[Valor da Carta (R$)],MOD($J2440,ROWS(tblConsorcios[Produto]))+1),"")</f>
        <v>230000</v>
      </c>
      <c r="N2440" s="2" cm="1">
        <f t="array" ref="N2440">IFERROR(INDEX(tblConsorcios[Prazo (meses)],MOD($J2440,ROWS(tblConsorcios[Produto]))+1),"")</f>
        <v>200</v>
      </c>
      <c r="O2440" s="20" cm="1">
        <f t="array" ref="O2440">IFERROR(INDEX(tblConsorcios[Parcela Mensal (R$)],MOD($J2440,ROWS(tblConsorcios[Produto]))+1),"")</f>
        <v>1458.2</v>
      </c>
      <c r="P2440" s="20" t="str" cm="1">
        <f t="array" ref="P2440">IFERROR(INDEX(tblClientes[Dividendo Mensal (R$)],INT($J2440/ROWS(tblConsorcios[Produto]))+1),"")</f>
        <v/>
      </c>
      <c r="Q2440" s="20" t="str">
        <f t="shared" si="115"/>
        <v/>
      </c>
      <c r="R2440">
        <f t="shared" si="116"/>
        <v>0</v>
      </c>
    </row>
    <row r="2441" spans="10:18" x14ac:dyDescent="0.2">
      <c r="J2441">
        <f t="shared" si="114"/>
        <v>2439</v>
      </c>
      <c r="K2441" t="str" cm="1">
        <f t="array" ref="K2441">IFERROR(INDEX(tblClientes[Cliente],INT($J2441/ROWS(tblConsorcios[Produto]))+1),"")</f>
        <v/>
      </c>
      <c r="L2441" t="str" cm="1">
        <f t="array" ref="L2441">IFERROR(INDEX(tblConsorcios[Produto],MOD($J2441,ROWS(tblConsorcios[Produto]))+1),"")</f>
        <v>Imóvel IE220 – 240m</v>
      </c>
      <c r="M2441" s="20" cm="1">
        <f t="array" ref="M2441">IFERROR(INDEX(tblConsorcios[Valor da Carta (R$)],MOD($J2441,ROWS(tblConsorcios[Produto]))+1),"")</f>
        <v>220000</v>
      </c>
      <c r="N2441" s="2" cm="1">
        <f t="array" ref="N2441">IFERROR(INDEX(tblConsorcios[Prazo (meses)],MOD($J2441,ROWS(tblConsorcios[Produto]))+1),"")</f>
        <v>240</v>
      </c>
      <c r="O2441" s="20" cm="1">
        <f t="array" ref="O2441">IFERROR(INDEX(tblConsorcios[Parcela Mensal (R$)],MOD($J2441,ROWS(tblConsorcios[Produto]))+1),"")</f>
        <v>1180.67</v>
      </c>
      <c r="P2441" s="20" t="str" cm="1">
        <f t="array" ref="P2441">IFERROR(INDEX(tblClientes[Dividendo Mensal (R$)],INT($J2441/ROWS(tblConsorcios[Produto]))+1),"")</f>
        <v/>
      </c>
      <c r="Q2441" s="20" t="str">
        <f t="shared" si="115"/>
        <v/>
      </c>
      <c r="R2441">
        <f t="shared" si="116"/>
        <v>0</v>
      </c>
    </row>
    <row r="2442" spans="10:18" x14ac:dyDescent="0.2">
      <c r="J2442">
        <f t="shared" si="114"/>
        <v>2440</v>
      </c>
      <c r="K2442" t="str" cm="1">
        <f t="array" ref="K2442">IFERROR(INDEX(tblClientes[Cliente],INT($J2442/ROWS(tblConsorcios[Produto]))+1),"")</f>
        <v/>
      </c>
      <c r="L2442" t="str" cm="1">
        <f t="array" ref="L2442">IFERROR(INDEX(tblConsorcios[Produto],MOD($J2442,ROWS(tblConsorcios[Produto]))+1),"")</f>
        <v>Imóvel IE220 – 220m</v>
      </c>
      <c r="M2442" s="20" cm="1">
        <f t="array" ref="M2442">IFERROR(INDEX(tblConsorcios[Valor da Carta (R$)],MOD($J2442,ROWS(tblConsorcios[Produto]))+1),"")</f>
        <v>220000</v>
      </c>
      <c r="N2442" s="2" cm="1">
        <f t="array" ref="N2442">IFERROR(INDEX(tblConsorcios[Prazo (meses)],MOD($J2442,ROWS(tblConsorcios[Produto]))+1),"")</f>
        <v>220</v>
      </c>
      <c r="O2442" s="20" cm="1">
        <f t="array" ref="O2442">IFERROR(INDEX(tblConsorcios[Parcela Mensal (R$)],MOD($J2442,ROWS(tblConsorcios[Produto]))+1),"")</f>
        <v>1278</v>
      </c>
      <c r="P2442" s="20" t="str" cm="1">
        <f t="array" ref="P2442">IFERROR(INDEX(tblClientes[Dividendo Mensal (R$)],INT($J2442/ROWS(tblConsorcios[Produto]))+1),"")</f>
        <v/>
      </c>
      <c r="Q2442" s="20" t="str">
        <f t="shared" si="115"/>
        <v/>
      </c>
      <c r="R2442">
        <f t="shared" si="116"/>
        <v>0</v>
      </c>
    </row>
    <row r="2443" spans="10:18" x14ac:dyDescent="0.2">
      <c r="J2443">
        <f t="shared" si="114"/>
        <v>2441</v>
      </c>
      <c r="K2443" t="str" cm="1">
        <f t="array" ref="K2443">IFERROR(INDEX(tblClientes[Cliente],INT($J2443/ROWS(tblConsorcios[Produto]))+1),"")</f>
        <v/>
      </c>
      <c r="L2443" t="str" cm="1">
        <f t="array" ref="L2443">IFERROR(INDEX(tblConsorcios[Produto],MOD($J2443,ROWS(tblConsorcios[Produto]))+1),"")</f>
        <v>Imóvel IE220 – 200m</v>
      </c>
      <c r="M2443" s="20" cm="1">
        <f t="array" ref="M2443">IFERROR(INDEX(tblConsorcios[Valor da Carta (R$)],MOD($J2443,ROWS(tblConsorcios[Produto]))+1),"")</f>
        <v>220000</v>
      </c>
      <c r="N2443" s="2" cm="1">
        <f t="array" ref="N2443">IFERROR(INDEX(tblConsorcios[Prazo (meses)],MOD($J2443,ROWS(tblConsorcios[Produto]))+1),"")</f>
        <v>200</v>
      </c>
      <c r="O2443" s="20" cm="1">
        <f t="array" ref="O2443">IFERROR(INDEX(tblConsorcios[Parcela Mensal (R$)],MOD($J2443,ROWS(tblConsorcios[Produto]))+1),"")</f>
        <v>1394.8</v>
      </c>
      <c r="P2443" s="20" t="str" cm="1">
        <f t="array" ref="P2443">IFERROR(INDEX(tblClientes[Dividendo Mensal (R$)],INT($J2443/ROWS(tblConsorcios[Produto]))+1),"")</f>
        <v/>
      </c>
      <c r="Q2443" s="20" t="str">
        <f t="shared" si="115"/>
        <v/>
      </c>
      <c r="R2443">
        <f t="shared" si="116"/>
        <v>0</v>
      </c>
    </row>
    <row r="2444" spans="10:18" x14ac:dyDescent="0.2">
      <c r="J2444">
        <f t="shared" si="114"/>
        <v>2442</v>
      </c>
      <c r="K2444" t="str" cm="1">
        <f t="array" ref="K2444">IFERROR(INDEX(tblClientes[Cliente],INT($J2444/ROWS(tblConsorcios[Produto]))+1),"")</f>
        <v/>
      </c>
      <c r="L2444" t="str" cm="1">
        <f t="array" ref="L2444">IFERROR(INDEX(tblConsorcios[Produto],MOD($J2444,ROWS(tblConsorcios[Produto]))+1),"")</f>
        <v>Imóvel IE200 – 240m</v>
      </c>
      <c r="M2444" s="20" cm="1">
        <f t="array" ref="M2444">IFERROR(INDEX(tblConsorcios[Valor da Carta (R$)],MOD($J2444,ROWS(tblConsorcios[Produto]))+1),"")</f>
        <v>200000</v>
      </c>
      <c r="N2444" s="2" cm="1">
        <f t="array" ref="N2444">IFERROR(INDEX(tblConsorcios[Prazo (meses)],MOD($J2444,ROWS(tblConsorcios[Produto]))+1),"")</f>
        <v>240</v>
      </c>
      <c r="O2444" s="20" cm="1">
        <f t="array" ref="O2444">IFERROR(INDEX(tblConsorcios[Parcela Mensal (R$)],MOD($J2444,ROWS(tblConsorcios[Produto]))+1),"")</f>
        <v>1073.33</v>
      </c>
      <c r="P2444" s="20" t="str" cm="1">
        <f t="array" ref="P2444">IFERROR(INDEX(tblClientes[Dividendo Mensal (R$)],INT($J2444/ROWS(tblConsorcios[Produto]))+1),"")</f>
        <v/>
      </c>
      <c r="Q2444" s="20" t="str">
        <f t="shared" si="115"/>
        <v/>
      </c>
      <c r="R2444">
        <f t="shared" si="116"/>
        <v>0</v>
      </c>
    </row>
    <row r="2445" spans="10:18" x14ac:dyDescent="0.2">
      <c r="J2445">
        <f t="shared" si="114"/>
        <v>2443</v>
      </c>
      <c r="K2445" t="str" cm="1">
        <f t="array" ref="K2445">IFERROR(INDEX(tblClientes[Cliente],INT($J2445/ROWS(tblConsorcios[Produto]))+1),"")</f>
        <v/>
      </c>
      <c r="L2445" t="str" cm="1">
        <f t="array" ref="L2445">IFERROR(INDEX(tblConsorcios[Produto],MOD($J2445,ROWS(tblConsorcios[Produto]))+1),"")</f>
        <v>Imóvel IE200 – 220m</v>
      </c>
      <c r="M2445" s="20" cm="1">
        <f t="array" ref="M2445">IFERROR(INDEX(tblConsorcios[Valor da Carta (R$)],MOD($J2445,ROWS(tblConsorcios[Produto]))+1),"")</f>
        <v>200000</v>
      </c>
      <c r="N2445" s="2" cm="1">
        <f t="array" ref="N2445">IFERROR(INDEX(tblConsorcios[Prazo (meses)],MOD($J2445,ROWS(tblConsorcios[Produto]))+1),"")</f>
        <v>220</v>
      </c>
      <c r="O2445" s="20" cm="1">
        <f t="array" ref="O2445">IFERROR(INDEX(tblConsorcios[Parcela Mensal (R$)],MOD($J2445,ROWS(tblConsorcios[Produto]))+1),"")</f>
        <v>1161.82</v>
      </c>
      <c r="P2445" s="20" t="str" cm="1">
        <f t="array" ref="P2445">IFERROR(INDEX(tblClientes[Dividendo Mensal (R$)],INT($J2445/ROWS(tblConsorcios[Produto]))+1),"")</f>
        <v/>
      </c>
      <c r="Q2445" s="20" t="str">
        <f t="shared" si="115"/>
        <v/>
      </c>
      <c r="R2445">
        <f t="shared" si="116"/>
        <v>0</v>
      </c>
    </row>
    <row r="2446" spans="10:18" x14ac:dyDescent="0.2">
      <c r="J2446">
        <f t="shared" si="114"/>
        <v>2444</v>
      </c>
      <c r="K2446" t="str" cm="1">
        <f t="array" ref="K2446">IFERROR(INDEX(tblClientes[Cliente],INT($J2446/ROWS(tblConsorcios[Produto]))+1),"")</f>
        <v/>
      </c>
      <c r="L2446" t="str" cm="1">
        <f t="array" ref="L2446">IFERROR(INDEX(tblConsorcios[Produto],MOD($J2446,ROWS(tblConsorcios[Produto]))+1),"")</f>
        <v>Imóvel IE200 – 200m</v>
      </c>
      <c r="M2446" s="20" cm="1">
        <f t="array" ref="M2446">IFERROR(INDEX(tblConsorcios[Valor da Carta (R$)],MOD($J2446,ROWS(tblConsorcios[Produto]))+1),"")</f>
        <v>200000</v>
      </c>
      <c r="N2446" s="2" cm="1">
        <f t="array" ref="N2446">IFERROR(INDEX(tblConsorcios[Prazo (meses)],MOD($J2446,ROWS(tblConsorcios[Produto]))+1),"")</f>
        <v>200</v>
      </c>
      <c r="O2446" s="20" cm="1">
        <f t="array" ref="O2446">IFERROR(INDEX(tblConsorcios[Parcela Mensal (R$)],MOD($J2446,ROWS(tblConsorcios[Produto]))+1),"")</f>
        <v>1268</v>
      </c>
      <c r="P2446" s="20" t="str" cm="1">
        <f t="array" ref="P2446">IFERROR(INDEX(tblClientes[Dividendo Mensal (R$)],INT($J2446/ROWS(tblConsorcios[Produto]))+1),"")</f>
        <v/>
      </c>
      <c r="Q2446" s="20" t="str">
        <f t="shared" si="115"/>
        <v/>
      </c>
      <c r="R2446">
        <f t="shared" si="116"/>
        <v>0</v>
      </c>
    </row>
    <row r="2447" spans="10:18" x14ac:dyDescent="0.2">
      <c r="J2447">
        <f t="shared" si="114"/>
        <v>2445</v>
      </c>
      <c r="K2447" t="str" cm="1">
        <f t="array" ref="K2447">IFERROR(INDEX(tblClientes[Cliente],INT($J2447/ROWS(tblConsorcios[Produto]))+1),"")</f>
        <v/>
      </c>
      <c r="L2447" t="str" cm="1">
        <f t="array" ref="L2447">IFERROR(INDEX(tblConsorcios[Produto],MOD($J2447,ROWS(tblConsorcios[Produto]))+1),"")</f>
        <v>Imóvel IE150 – 240m</v>
      </c>
      <c r="M2447" s="20" cm="1">
        <f t="array" ref="M2447">IFERROR(INDEX(tblConsorcios[Valor da Carta (R$)],MOD($J2447,ROWS(tblConsorcios[Produto]))+1),"")</f>
        <v>150000</v>
      </c>
      <c r="N2447" s="2" cm="1">
        <f t="array" ref="N2447">IFERROR(INDEX(tblConsorcios[Prazo (meses)],MOD($J2447,ROWS(tblConsorcios[Produto]))+1),"")</f>
        <v>240</v>
      </c>
      <c r="O2447" s="20" cm="1">
        <f t="array" ref="O2447">IFERROR(INDEX(tblConsorcios[Parcela Mensal (R$)],MOD($J2447,ROWS(tblConsorcios[Produto]))+1),"")</f>
        <v>805</v>
      </c>
      <c r="P2447" s="20" t="str" cm="1">
        <f t="array" ref="P2447">IFERROR(INDEX(tblClientes[Dividendo Mensal (R$)],INT($J2447/ROWS(tblConsorcios[Produto]))+1),"")</f>
        <v/>
      </c>
      <c r="Q2447" s="20" t="str">
        <f t="shared" si="115"/>
        <v/>
      </c>
      <c r="R2447">
        <f t="shared" si="116"/>
        <v>0</v>
      </c>
    </row>
    <row r="2448" spans="10:18" x14ac:dyDescent="0.2">
      <c r="J2448">
        <f t="shared" si="114"/>
        <v>2446</v>
      </c>
      <c r="K2448" t="str" cm="1">
        <f t="array" ref="K2448">IFERROR(INDEX(tblClientes[Cliente],INT($J2448/ROWS(tblConsorcios[Produto]))+1),"")</f>
        <v/>
      </c>
      <c r="L2448" t="str" cm="1">
        <f t="array" ref="L2448">IFERROR(INDEX(tblConsorcios[Produto],MOD($J2448,ROWS(tblConsorcios[Produto]))+1),"")</f>
        <v>Imóvel IE150 – 220m</v>
      </c>
      <c r="M2448" s="20" cm="1">
        <f t="array" ref="M2448">IFERROR(INDEX(tblConsorcios[Valor da Carta (R$)],MOD($J2448,ROWS(tblConsorcios[Produto]))+1),"")</f>
        <v>150000</v>
      </c>
      <c r="N2448" s="2" cm="1">
        <f t="array" ref="N2448">IFERROR(INDEX(tblConsorcios[Prazo (meses)],MOD($J2448,ROWS(tblConsorcios[Produto]))+1),"")</f>
        <v>220</v>
      </c>
      <c r="O2448" s="20" cm="1">
        <f t="array" ref="O2448">IFERROR(INDEX(tblConsorcios[Parcela Mensal (R$)],MOD($J2448,ROWS(tblConsorcios[Produto]))+1),"")</f>
        <v>871.36</v>
      </c>
      <c r="P2448" s="20" t="str" cm="1">
        <f t="array" ref="P2448">IFERROR(INDEX(tblClientes[Dividendo Mensal (R$)],INT($J2448/ROWS(tblConsorcios[Produto]))+1),"")</f>
        <v/>
      </c>
      <c r="Q2448" s="20" t="str">
        <f t="shared" si="115"/>
        <v/>
      </c>
      <c r="R2448">
        <f t="shared" si="116"/>
        <v>0</v>
      </c>
    </row>
    <row r="2449" spans="10:18" x14ac:dyDescent="0.2">
      <c r="J2449">
        <f t="shared" si="114"/>
        <v>2447</v>
      </c>
      <c r="K2449" t="str" cm="1">
        <f t="array" ref="K2449">IFERROR(INDEX(tblClientes[Cliente],INT($J2449/ROWS(tblConsorcios[Produto]))+1),"")</f>
        <v/>
      </c>
      <c r="L2449" t="str" cm="1">
        <f t="array" ref="L2449">IFERROR(INDEX(tblConsorcios[Produto],MOD($J2449,ROWS(tblConsorcios[Produto]))+1),"")</f>
        <v>Imóvel IE150 – 200m</v>
      </c>
      <c r="M2449" s="20" cm="1">
        <f t="array" ref="M2449">IFERROR(INDEX(tblConsorcios[Valor da Carta (R$)],MOD($J2449,ROWS(tblConsorcios[Produto]))+1),"")</f>
        <v>150000</v>
      </c>
      <c r="N2449" s="2" cm="1">
        <f t="array" ref="N2449">IFERROR(INDEX(tblConsorcios[Prazo (meses)],MOD($J2449,ROWS(tblConsorcios[Produto]))+1),"")</f>
        <v>200</v>
      </c>
      <c r="O2449" s="20" cm="1">
        <f t="array" ref="O2449">IFERROR(INDEX(tblConsorcios[Parcela Mensal (R$)],MOD($J2449,ROWS(tblConsorcios[Produto]))+1),"")</f>
        <v>951</v>
      </c>
      <c r="P2449" s="20" t="str" cm="1">
        <f t="array" ref="P2449">IFERROR(INDEX(tblClientes[Dividendo Mensal (R$)],INT($J2449/ROWS(tblConsorcios[Produto]))+1),"")</f>
        <v/>
      </c>
      <c r="Q2449" s="20" t="str">
        <f t="shared" si="115"/>
        <v/>
      </c>
      <c r="R2449">
        <f t="shared" si="116"/>
        <v>0</v>
      </c>
    </row>
    <row r="2450" spans="10:18" x14ac:dyDescent="0.2">
      <c r="J2450">
        <f t="shared" si="114"/>
        <v>2448</v>
      </c>
      <c r="K2450" t="str" cm="1">
        <f t="array" ref="K2450">IFERROR(INDEX(tblClientes[Cliente],INT($J2450/ROWS(tblConsorcios[Produto]))+1),"")</f>
        <v/>
      </c>
      <c r="L2450" t="str" cm="1">
        <f t="array" ref="L2450">IFERROR(INDEX(tblConsorcios[Produto],MOD($J2450,ROWS(tblConsorcios[Produto]))+1),"")</f>
        <v>Imóvel IE140 – 240m</v>
      </c>
      <c r="M2450" s="20" cm="1">
        <f t="array" ref="M2450">IFERROR(INDEX(tblConsorcios[Valor da Carta (R$)],MOD($J2450,ROWS(tblConsorcios[Produto]))+1),"")</f>
        <v>140000</v>
      </c>
      <c r="N2450" s="2" cm="1">
        <f t="array" ref="N2450">IFERROR(INDEX(tblConsorcios[Prazo (meses)],MOD($J2450,ROWS(tblConsorcios[Produto]))+1),"")</f>
        <v>240</v>
      </c>
      <c r="O2450" s="20" cm="1">
        <f t="array" ref="O2450">IFERROR(INDEX(tblConsorcios[Parcela Mensal (R$)],MOD($J2450,ROWS(tblConsorcios[Produto]))+1),"")</f>
        <v>751.33</v>
      </c>
      <c r="P2450" s="20" t="str" cm="1">
        <f t="array" ref="P2450">IFERROR(INDEX(tblClientes[Dividendo Mensal (R$)],INT($J2450/ROWS(tblConsorcios[Produto]))+1),"")</f>
        <v/>
      </c>
      <c r="Q2450" s="20" t="str">
        <f t="shared" si="115"/>
        <v/>
      </c>
      <c r="R2450">
        <f t="shared" si="116"/>
        <v>0</v>
      </c>
    </row>
    <row r="2451" spans="10:18" x14ac:dyDescent="0.2">
      <c r="J2451">
        <f t="shared" si="114"/>
        <v>2449</v>
      </c>
      <c r="K2451" t="str" cm="1">
        <f t="array" ref="K2451">IFERROR(INDEX(tblClientes[Cliente],INT($J2451/ROWS(tblConsorcios[Produto]))+1),"")</f>
        <v/>
      </c>
      <c r="L2451" t="str" cm="1">
        <f t="array" ref="L2451">IFERROR(INDEX(tblConsorcios[Produto],MOD($J2451,ROWS(tblConsorcios[Produto]))+1),"")</f>
        <v>Imóvel IE140 – 220m</v>
      </c>
      <c r="M2451" s="20" cm="1">
        <f t="array" ref="M2451">IFERROR(INDEX(tblConsorcios[Valor da Carta (R$)],MOD($J2451,ROWS(tblConsorcios[Produto]))+1),"")</f>
        <v>140000</v>
      </c>
      <c r="N2451" s="2" cm="1">
        <f t="array" ref="N2451">IFERROR(INDEX(tblConsorcios[Prazo (meses)],MOD($J2451,ROWS(tblConsorcios[Produto]))+1),"")</f>
        <v>220</v>
      </c>
      <c r="O2451" s="20" cm="1">
        <f t="array" ref="O2451">IFERROR(INDEX(tblConsorcios[Parcela Mensal (R$)],MOD($J2451,ROWS(tblConsorcios[Produto]))+1),"")</f>
        <v>813.27</v>
      </c>
      <c r="P2451" s="20" t="str" cm="1">
        <f t="array" ref="P2451">IFERROR(INDEX(tblClientes[Dividendo Mensal (R$)],INT($J2451/ROWS(tblConsorcios[Produto]))+1),"")</f>
        <v/>
      </c>
      <c r="Q2451" s="20" t="str">
        <f t="shared" si="115"/>
        <v/>
      </c>
      <c r="R2451">
        <f t="shared" si="116"/>
        <v>0</v>
      </c>
    </row>
    <row r="2452" spans="10:18" x14ac:dyDescent="0.2">
      <c r="J2452">
        <f t="shared" si="114"/>
        <v>2450</v>
      </c>
      <c r="K2452" t="str" cm="1">
        <f t="array" ref="K2452">IFERROR(INDEX(tblClientes[Cliente],INT($J2452/ROWS(tblConsorcios[Produto]))+1),"")</f>
        <v/>
      </c>
      <c r="L2452" t="str" cm="1">
        <f t="array" ref="L2452">IFERROR(INDEX(tblConsorcios[Produto],MOD($J2452,ROWS(tblConsorcios[Produto]))+1),"")</f>
        <v>Imóvel IE140 – 200m</v>
      </c>
      <c r="M2452" s="20" cm="1">
        <f t="array" ref="M2452">IFERROR(INDEX(tblConsorcios[Valor da Carta (R$)],MOD($J2452,ROWS(tblConsorcios[Produto]))+1),"")</f>
        <v>140000</v>
      </c>
      <c r="N2452" s="2" cm="1">
        <f t="array" ref="N2452">IFERROR(INDEX(tblConsorcios[Prazo (meses)],MOD($J2452,ROWS(tblConsorcios[Produto]))+1),"")</f>
        <v>200</v>
      </c>
      <c r="O2452" s="20" cm="1">
        <f t="array" ref="O2452">IFERROR(INDEX(tblConsorcios[Parcela Mensal (R$)],MOD($J2452,ROWS(tblConsorcios[Produto]))+1),"")</f>
        <v>887.6</v>
      </c>
      <c r="P2452" s="20" t="str" cm="1">
        <f t="array" ref="P2452">IFERROR(INDEX(tblClientes[Dividendo Mensal (R$)],INT($J2452/ROWS(tblConsorcios[Produto]))+1),"")</f>
        <v/>
      </c>
      <c r="Q2452" s="20" t="str">
        <f t="shared" si="115"/>
        <v/>
      </c>
      <c r="R2452">
        <f t="shared" si="116"/>
        <v>0</v>
      </c>
    </row>
    <row r="2453" spans="10:18" x14ac:dyDescent="0.2">
      <c r="J2453">
        <f t="shared" si="114"/>
        <v>2451</v>
      </c>
      <c r="K2453" t="str" cm="1">
        <f t="array" ref="K2453">IFERROR(INDEX(tblClientes[Cliente],INT($J2453/ROWS(tblConsorcios[Produto]))+1),"")</f>
        <v/>
      </c>
      <c r="L2453" t="str" cm="1">
        <f t="array" ref="L2453">IFERROR(INDEX(tblConsorcios[Produto],MOD($J2453,ROWS(tblConsorcios[Produto]))+1),"")</f>
        <v>Imóvel IE130 – 240m</v>
      </c>
      <c r="M2453" s="20" cm="1">
        <f t="array" ref="M2453">IFERROR(INDEX(tblConsorcios[Valor da Carta (R$)],MOD($J2453,ROWS(tblConsorcios[Produto]))+1),"")</f>
        <v>130000</v>
      </c>
      <c r="N2453" s="2" cm="1">
        <f t="array" ref="N2453">IFERROR(INDEX(tblConsorcios[Prazo (meses)],MOD($J2453,ROWS(tblConsorcios[Produto]))+1),"")</f>
        <v>240</v>
      </c>
      <c r="O2453" s="20" cm="1">
        <f t="array" ref="O2453">IFERROR(INDEX(tblConsorcios[Parcela Mensal (R$)],MOD($J2453,ROWS(tblConsorcios[Produto]))+1),"")</f>
        <v>697.67</v>
      </c>
      <c r="P2453" s="20" t="str" cm="1">
        <f t="array" ref="P2453">IFERROR(INDEX(tblClientes[Dividendo Mensal (R$)],INT($J2453/ROWS(tblConsorcios[Produto]))+1),"")</f>
        <v/>
      </c>
      <c r="Q2453" s="20" t="str">
        <f t="shared" si="115"/>
        <v/>
      </c>
      <c r="R2453">
        <f t="shared" si="116"/>
        <v>0</v>
      </c>
    </row>
    <row r="2454" spans="10:18" x14ac:dyDescent="0.2">
      <c r="J2454">
        <f t="shared" si="114"/>
        <v>2452</v>
      </c>
      <c r="K2454" t="str" cm="1">
        <f t="array" ref="K2454">IFERROR(INDEX(tblClientes[Cliente],INT($J2454/ROWS(tblConsorcios[Produto]))+1),"")</f>
        <v/>
      </c>
      <c r="L2454" t="str" cm="1">
        <f t="array" ref="L2454">IFERROR(INDEX(tblConsorcios[Produto],MOD($J2454,ROWS(tblConsorcios[Produto]))+1),"")</f>
        <v>Imóvel IE130 – 220m</v>
      </c>
      <c r="M2454" s="20" cm="1">
        <f t="array" ref="M2454">IFERROR(INDEX(tblConsorcios[Valor da Carta (R$)],MOD($J2454,ROWS(tblConsorcios[Produto]))+1),"")</f>
        <v>130000</v>
      </c>
      <c r="N2454" s="2" cm="1">
        <f t="array" ref="N2454">IFERROR(INDEX(tblConsorcios[Prazo (meses)],MOD($J2454,ROWS(tblConsorcios[Produto]))+1),"")</f>
        <v>220</v>
      </c>
      <c r="O2454" s="20" cm="1">
        <f t="array" ref="O2454">IFERROR(INDEX(tblConsorcios[Parcela Mensal (R$)],MOD($J2454,ROWS(tblConsorcios[Produto]))+1),"")</f>
        <v>755.18</v>
      </c>
      <c r="P2454" s="20" t="str" cm="1">
        <f t="array" ref="P2454">IFERROR(INDEX(tblClientes[Dividendo Mensal (R$)],INT($J2454/ROWS(tblConsorcios[Produto]))+1),"")</f>
        <v/>
      </c>
      <c r="Q2454" s="20" t="str">
        <f t="shared" si="115"/>
        <v/>
      </c>
      <c r="R2454">
        <f t="shared" si="116"/>
        <v>0</v>
      </c>
    </row>
    <row r="2455" spans="10:18" x14ac:dyDescent="0.2">
      <c r="J2455">
        <f t="shared" si="114"/>
        <v>2453</v>
      </c>
      <c r="K2455" t="str" cm="1">
        <f t="array" ref="K2455">IFERROR(INDEX(tblClientes[Cliente],INT($J2455/ROWS(tblConsorcios[Produto]))+1),"")</f>
        <v/>
      </c>
      <c r="L2455" t="str" cm="1">
        <f t="array" ref="L2455">IFERROR(INDEX(tblConsorcios[Produto],MOD($J2455,ROWS(tblConsorcios[Produto]))+1),"")</f>
        <v>Imóvel IE130 – 200m</v>
      </c>
      <c r="M2455" s="20" cm="1">
        <f t="array" ref="M2455">IFERROR(INDEX(tblConsorcios[Valor da Carta (R$)],MOD($J2455,ROWS(tblConsorcios[Produto]))+1),"")</f>
        <v>130000</v>
      </c>
      <c r="N2455" s="2" cm="1">
        <f t="array" ref="N2455">IFERROR(INDEX(tblConsorcios[Prazo (meses)],MOD($J2455,ROWS(tblConsorcios[Produto]))+1),"")</f>
        <v>200</v>
      </c>
      <c r="O2455" s="20" cm="1">
        <f t="array" ref="O2455">IFERROR(INDEX(tblConsorcios[Parcela Mensal (R$)],MOD($J2455,ROWS(tblConsorcios[Produto]))+1),"")</f>
        <v>824.2</v>
      </c>
      <c r="P2455" s="20" t="str" cm="1">
        <f t="array" ref="P2455">IFERROR(INDEX(tblClientes[Dividendo Mensal (R$)],INT($J2455/ROWS(tblConsorcios[Produto]))+1),"")</f>
        <v/>
      </c>
      <c r="Q2455" s="20" t="str">
        <f t="shared" si="115"/>
        <v/>
      </c>
      <c r="R2455">
        <f t="shared" si="116"/>
        <v>0</v>
      </c>
    </row>
    <row r="2456" spans="10:18" x14ac:dyDescent="0.2">
      <c r="J2456">
        <f t="shared" si="114"/>
        <v>2454</v>
      </c>
      <c r="K2456" t="str" cm="1">
        <f t="array" ref="K2456">IFERROR(INDEX(tblClientes[Cliente],INT($J2456/ROWS(tblConsorcios[Produto]))+1),"")</f>
        <v/>
      </c>
      <c r="L2456" t="str" cm="1">
        <f t="array" ref="L2456">IFERROR(INDEX(tblConsorcios[Produto],MOD($J2456,ROWS(tblConsorcios[Produto]))+1),"")</f>
        <v>Imóvel IE120 – 240m</v>
      </c>
      <c r="M2456" s="20" cm="1">
        <f t="array" ref="M2456">IFERROR(INDEX(tblConsorcios[Valor da Carta (R$)],MOD($J2456,ROWS(tblConsorcios[Produto]))+1),"")</f>
        <v>120000</v>
      </c>
      <c r="N2456" s="2" cm="1">
        <f t="array" ref="N2456">IFERROR(INDEX(tblConsorcios[Prazo (meses)],MOD($J2456,ROWS(tblConsorcios[Produto]))+1),"")</f>
        <v>240</v>
      </c>
      <c r="O2456" s="20" cm="1">
        <f t="array" ref="O2456">IFERROR(INDEX(tblConsorcios[Parcela Mensal (R$)],MOD($J2456,ROWS(tblConsorcios[Produto]))+1),"")</f>
        <v>644</v>
      </c>
      <c r="P2456" s="20" t="str" cm="1">
        <f t="array" ref="P2456">IFERROR(INDEX(tblClientes[Dividendo Mensal (R$)],INT($J2456/ROWS(tblConsorcios[Produto]))+1),"")</f>
        <v/>
      </c>
      <c r="Q2456" s="20" t="str">
        <f t="shared" si="115"/>
        <v/>
      </c>
      <c r="R2456">
        <f t="shared" si="116"/>
        <v>0</v>
      </c>
    </row>
    <row r="2457" spans="10:18" x14ac:dyDescent="0.2">
      <c r="J2457">
        <f t="shared" si="114"/>
        <v>2455</v>
      </c>
      <c r="K2457" t="str" cm="1">
        <f t="array" ref="K2457">IFERROR(INDEX(tblClientes[Cliente],INT($J2457/ROWS(tblConsorcios[Produto]))+1),"")</f>
        <v/>
      </c>
      <c r="L2457" t="str" cm="1">
        <f t="array" ref="L2457">IFERROR(INDEX(tblConsorcios[Produto],MOD($J2457,ROWS(tblConsorcios[Produto]))+1),"")</f>
        <v>Imóvel IE120 – 220m</v>
      </c>
      <c r="M2457" s="20" cm="1">
        <f t="array" ref="M2457">IFERROR(INDEX(tblConsorcios[Valor da Carta (R$)],MOD($J2457,ROWS(tblConsorcios[Produto]))+1),"")</f>
        <v>120000</v>
      </c>
      <c r="N2457" s="2" cm="1">
        <f t="array" ref="N2457">IFERROR(INDEX(tblConsorcios[Prazo (meses)],MOD($J2457,ROWS(tblConsorcios[Produto]))+1),"")</f>
        <v>220</v>
      </c>
      <c r="O2457" s="20" cm="1">
        <f t="array" ref="O2457">IFERROR(INDEX(tblConsorcios[Parcela Mensal (R$)],MOD($J2457,ROWS(tblConsorcios[Produto]))+1),"")</f>
        <v>697.09</v>
      </c>
      <c r="P2457" s="20" t="str" cm="1">
        <f t="array" ref="P2457">IFERROR(INDEX(tblClientes[Dividendo Mensal (R$)],INT($J2457/ROWS(tblConsorcios[Produto]))+1),"")</f>
        <v/>
      </c>
      <c r="Q2457" s="20" t="str">
        <f t="shared" si="115"/>
        <v/>
      </c>
      <c r="R2457">
        <f t="shared" si="116"/>
        <v>0</v>
      </c>
    </row>
    <row r="2458" spans="10:18" x14ac:dyDescent="0.2">
      <c r="J2458">
        <f t="shared" si="114"/>
        <v>2456</v>
      </c>
      <c r="K2458" t="str" cm="1">
        <f t="array" ref="K2458">IFERROR(INDEX(tblClientes[Cliente],INT($J2458/ROWS(tblConsorcios[Produto]))+1),"")</f>
        <v/>
      </c>
      <c r="L2458" t="str" cm="1">
        <f t="array" ref="L2458">IFERROR(INDEX(tblConsorcios[Produto],MOD($J2458,ROWS(tblConsorcios[Produto]))+1),"")</f>
        <v>Imóvel IE120 – 200m</v>
      </c>
      <c r="M2458" s="20" cm="1">
        <f t="array" ref="M2458">IFERROR(INDEX(tblConsorcios[Valor da Carta (R$)],MOD($J2458,ROWS(tblConsorcios[Produto]))+1),"")</f>
        <v>120000</v>
      </c>
      <c r="N2458" s="2" cm="1">
        <f t="array" ref="N2458">IFERROR(INDEX(tblConsorcios[Prazo (meses)],MOD($J2458,ROWS(tblConsorcios[Produto]))+1),"")</f>
        <v>200</v>
      </c>
      <c r="O2458" s="20" cm="1">
        <f t="array" ref="O2458">IFERROR(INDEX(tblConsorcios[Parcela Mensal (R$)],MOD($J2458,ROWS(tblConsorcios[Produto]))+1),"")</f>
        <v>760.8</v>
      </c>
      <c r="P2458" s="20" t="str" cm="1">
        <f t="array" ref="P2458">IFERROR(INDEX(tblClientes[Dividendo Mensal (R$)],INT($J2458/ROWS(tblConsorcios[Produto]))+1),"")</f>
        <v/>
      </c>
      <c r="Q2458" s="20" t="str">
        <f t="shared" si="115"/>
        <v/>
      </c>
      <c r="R2458">
        <f t="shared" si="116"/>
        <v>0</v>
      </c>
    </row>
    <row r="2459" spans="10:18" x14ac:dyDescent="0.2">
      <c r="J2459">
        <f t="shared" si="114"/>
        <v>2457</v>
      </c>
      <c r="K2459" t="str" cm="1">
        <f t="array" ref="K2459">IFERROR(INDEX(tblClientes[Cliente],INT($J2459/ROWS(tblConsorcios[Produto]))+1),"")</f>
        <v/>
      </c>
      <c r="L2459" t="str" cm="1">
        <f t="array" ref="L2459">IFERROR(INDEX(tblConsorcios[Produto],MOD($J2459,ROWS(tblConsorcios[Produto]))+1),"")</f>
        <v>Imóvel IE600 – 240m</v>
      </c>
      <c r="M2459" s="20" cm="1">
        <f t="array" ref="M2459">IFERROR(INDEX(tblConsorcios[Valor da Carta (R$)],MOD($J2459,ROWS(tblConsorcios[Produto]))+1),"")</f>
        <v>600000</v>
      </c>
      <c r="N2459" s="2" cm="1">
        <f t="array" ref="N2459">IFERROR(INDEX(tblConsorcios[Prazo (meses)],MOD($J2459,ROWS(tblConsorcios[Produto]))+1),"")</f>
        <v>240</v>
      </c>
      <c r="O2459" s="20" cm="1">
        <f t="array" ref="O2459">IFERROR(INDEX(tblConsorcios[Parcela Mensal (R$)],MOD($J2459,ROWS(tblConsorcios[Produto]))+1),"")</f>
        <v>3220</v>
      </c>
      <c r="P2459" s="20" t="str" cm="1">
        <f t="array" ref="P2459">IFERROR(INDEX(tblClientes[Dividendo Mensal (R$)],INT($J2459/ROWS(tblConsorcios[Produto]))+1),"")</f>
        <v/>
      </c>
      <c r="Q2459" s="20" t="str">
        <f t="shared" si="115"/>
        <v/>
      </c>
      <c r="R2459">
        <f t="shared" si="116"/>
        <v>0</v>
      </c>
    </row>
    <row r="2460" spans="10:18" x14ac:dyDescent="0.2">
      <c r="J2460">
        <f t="shared" si="114"/>
        <v>2458</v>
      </c>
      <c r="K2460" t="str" cm="1">
        <f t="array" ref="K2460">IFERROR(INDEX(tblClientes[Cliente],INT($J2460/ROWS(tblConsorcios[Produto]))+1),"")</f>
        <v/>
      </c>
      <c r="L2460" t="str" cm="1">
        <f t="array" ref="L2460">IFERROR(INDEX(tblConsorcios[Produto],MOD($J2460,ROWS(tblConsorcios[Produto]))+1),"")</f>
        <v>Imóvel IE600 – 220m</v>
      </c>
      <c r="M2460" s="20" cm="1">
        <f t="array" ref="M2460">IFERROR(INDEX(tblConsorcios[Valor da Carta (R$)],MOD($J2460,ROWS(tblConsorcios[Produto]))+1),"")</f>
        <v>600000</v>
      </c>
      <c r="N2460" s="2" cm="1">
        <f t="array" ref="N2460">IFERROR(INDEX(tblConsorcios[Prazo (meses)],MOD($J2460,ROWS(tblConsorcios[Produto]))+1),"")</f>
        <v>220</v>
      </c>
      <c r="O2460" s="20" cm="1">
        <f t="array" ref="O2460">IFERROR(INDEX(tblConsorcios[Parcela Mensal (R$)],MOD($J2460,ROWS(tblConsorcios[Produto]))+1),"")</f>
        <v>3485.45</v>
      </c>
      <c r="P2460" s="20" t="str" cm="1">
        <f t="array" ref="P2460">IFERROR(INDEX(tblClientes[Dividendo Mensal (R$)],INT($J2460/ROWS(tblConsorcios[Produto]))+1),"")</f>
        <v/>
      </c>
      <c r="Q2460" s="20" t="str">
        <f t="shared" si="115"/>
        <v/>
      </c>
      <c r="R2460">
        <f t="shared" si="116"/>
        <v>0</v>
      </c>
    </row>
    <row r="2461" spans="10:18" x14ac:dyDescent="0.2">
      <c r="J2461">
        <f t="shared" si="114"/>
        <v>2459</v>
      </c>
      <c r="K2461" t="str" cm="1">
        <f t="array" ref="K2461">IFERROR(INDEX(tblClientes[Cliente],INT($J2461/ROWS(tblConsorcios[Produto]))+1),"")</f>
        <v/>
      </c>
      <c r="L2461" t="str" cm="1">
        <f t="array" ref="L2461">IFERROR(INDEX(tblConsorcios[Produto],MOD($J2461,ROWS(tblConsorcios[Produto]))+1),"")</f>
        <v>Imóvel IE600 – 200m</v>
      </c>
      <c r="M2461" s="20" cm="1">
        <f t="array" ref="M2461">IFERROR(INDEX(tblConsorcios[Valor da Carta (R$)],MOD($J2461,ROWS(tblConsorcios[Produto]))+1),"")</f>
        <v>600000</v>
      </c>
      <c r="N2461" s="2" cm="1">
        <f t="array" ref="N2461">IFERROR(INDEX(tblConsorcios[Prazo (meses)],MOD($J2461,ROWS(tblConsorcios[Produto]))+1),"")</f>
        <v>200</v>
      </c>
      <c r="O2461" s="20" cm="1">
        <f t="array" ref="O2461">IFERROR(INDEX(tblConsorcios[Parcela Mensal (R$)],MOD($J2461,ROWS(tblConsorcios[Produto]))+1),"")</f>
        <v>3804</v>
      </c>
      <c r="P2461" s="20" t="str" cm="1">
        <f t="array" ref="P2461">IFERROR(INDEX(tblClientes[Dividendo Mensal (R$)],INT($J2461/ROWS(tblConsorcios[Produto]))+1),"")</f>
        <v/>
      </c>
      <c r="Q2461" s="20" t="str">
        <f t="shared" si="115"/>
        <v/>
      </c>
      <c r="R2461">
        <f t="shared" si="116"/>
        <v>0</v>
      </c>
    </row>
    <row r="2462" spans="10:18" x14ac:dyDescent="0.2">
      <c r="J2462">
        <f t="shared" si="114"/>
        <v>2460</v>
      </c>
      <c r="K2462" t="str" cm="1">
        <f t="array" ref="K2462">IFERROR(INDEX(tblClientes[Cliente],INT($J2462/ROWS(tblConsorcios[Produto]))+1),"")</f>
        <v/>
      </c>
      <c r="L2462" t="str" cm="1">
        <f t="array" ref="L2462">IFERROR(INDEX(tblConsorcios[Produto],MOD($J2462,ROWS(tblConsorcios[Produto]))+1),"")</f>
        <v>Imóvel IE580 – 240m</v>
      </c>
      <c r="M2462" s="20" cm="1">
        <f t="array" ref="M2462">IFERROR(INDEX(tblConsorcios[Valor da Carta (R$)],MOD($J2462,ROWS(tblConsorcios[Produto]))+1),"")</f>
        <v>580000</v>
      </c>
      <c r="N2462" s="2" cm="1">
        <f t="array" ref="N2462">IFERROR(INDEX(tblConsorcios[Prazo (meses)],MOD($J2462,ROWS(tblConsorcios[Produto]))+1),"")</f>
        <v>240</v>
      </c>
      <c r="O2462" s="20" cm="1">
        <f t="array" ref="O2462">IFERROR(INDEX(tblConsorcios[Parcela Mensal (R$)],MOD($J2462,ROWS(tblConsorcios[Produto]))+1),"")</f>
        <v>3112.67</v>
      </c>
      <c r="P2462" s="20" t="str" cm="1">
        <f t="array" ref="P2462">IFERROR(INDEX(tblClientes[Dividendo Mensal (R$)],INT($J2462/ROWS(tblConsorcios[Produto]))+1),"")</f>
        <v/>
      </c>
      <c r="Q2462" s="20" t="str">
        <f t="shared" si="115"/>
        <v/>
      </c>
      <c r="R2462">
        <f t="shared" si="116"/>
        <v>0</v>
      </c>
    </row>
    <row r="2463" spans="10:18" x14ac:dyDescent="0.2">
      <c r="J2463">
        <f t="shared" si="114"/>
        <v>2461</v>
      </c>
      <c r="K2463" t="str" cm="1">
        <f t="array" ref="K2463">IFERROR(INDEX(tblClientes[Cliente],INT($J2463/ROWS(tblConsorcios[Produto]))+1),"")</f>
        <v/>
      </c>
      <c r="L2463" t="str" cm="1">
        <f t="array" ref="L2463">IFERROR(INDEX(tblConsorcios[Produto],MOD($J2463,ROWS(tblConsorcios[Produto]))+1),"")</f>
        <v>Imóvel IE580 – 220m</v>
      </c>
      <c r="M2463" s="20" cm="1">
        <f t="array" ref="M2463">IFERROR(INDEX(tblConsorcios[Valor da Carta (R$)],MOD($J2463,ROWS(tblConsorcios[Produto]))+1),"")</f>
        <v>580000</v>
      </c>
      <c r="N2463" s="2" cm="1">
        <f t="array" ref="N2463">IFERROR(INDEX(tblConsorcios[Prazo (meses)],MOD($J2463,ROWS(tblConsorcios[Produto]))+1),"")</f>
        <v>220</v>
      </c>
      <c r="O2463" s="20" cm="1">
        <f t="array" ref="O2463">IFERROR(INDEX(tblConsorcios[Parcela Mensal (R$)],MOD($J2463,ROWS(tblConsorcios[Produto]))+1),"")</f>
        <v>3369.27</v>
      </c>
      <c r="P2463" s="20" t="str" cm="1">
        <f t="array" ref="P2463">IFERROR(INDEX(tblClientes[Dividendo Mensal (R$)],INT($J2463/ROWS(tblConsorcios[Produto]))+1),"")</f>
        <v/>
      </c>
      <c r="Q2463" s="20" t="str">
        <f t="shared" si="115"/>
        <v/>
      </c>
      <c r="R2463">
        <f t="shared" si="116"/>
        <v>0</v>
      </c>
    </row>
    <row r="2464" spans="10:18" x14ac:dyDescent="0.2">
      <c r="J2464">
        <f t="shared" si="114"/>
        <v>2462</v>
      </c>
      <c r="K2464" t="str" cm="1">
        <f t="array" ref="K2464">IFERROR(INDEX(tblClientes[Cliente],INT($J2464/ROWS(tblConsorcios[Produto]))+1),"")</f>
        <v/>
      </c>
      <c r="L2464" t="str" cm="1">
        <f t="array" ref="L2464">IFERROR(INDEX(tblConsorcios[Produto],MOD($J2464,ROWS(tblConsorcios[Produto]))+1),"")</f>
        <v>Imóvel IE580 – 200m</v>
      </c>
      <c r="M2464" s="20" cm="1">
        <f t="array" ref="M2464">IFERROR(INDEX(tblConsorcios[Valor da Carta (R$)],MOD($J2464,ROWS(tblConsorcios[Produto]))+1),"")</f>
        <v>580000</v>
      </c>
      <c r="N2464" s="2" cm="1">
        <f t="array" ref="N2464">IFERROR(INDEX(tblConsorcios[Prazo (meses)],MOD($J2464,ROWS(tblConsorcios[Produto]))+1),"")</f>
        <v>200</v>
      </c>
      <c r="O2464" s="20" cm="1">
        <f t="array" ref="O2464">IFERROR(INDEX(tblConsorcios[Parcela Mensal (R$)],MOD($J2464,ROWS(tblConsorcios[Produto]))+1),"")</f>
        <v>3677.2</v>
      </c>
      <c r="P2464" s="20" t="str" cm="1">
        <f t="array" ref="P2464">IFERROR(INDEX(tblClientes[Dividendo Mensal (R$)],INT($J2464/ROWS(tblConsorcios[Produto]))+1),"")</f>
        <v/>
      </c>
      <c r="Q2464" s="20" t="str">
        <f t="shared" si="115"/>
        <v/>
      </c>
      <c r="R2464">
        <f t="shared" si="116"/>
        <v>0</v>
      </c>
    </row>
    <row r="2465" spans="10:18" x14ac:dyDescent="0.2">
      <c r="J2465">
        <f t="shared" si="114"/>
        <v>2463</v>
      </c>
      <c r="K2465" t="str" cm="1">
        <f t="array" ref="K2465">IFERROR(INDEX(tblClientes[Cliente],INT($J2465/ROWS(tblConsorcios[Produto]))+1),"")</f>
        <v/>
      </c>
      <c r="L2465" t="str" cm="1">
        <f t="array" ref="L2465">IFERROR(INDEX(tblConsorcios[Produto],MOD($J2465,ROWS(tblConsorcios[Produto]))+1),"")</f>
        <v>Imóvel IE550 – 240m</v>
      </c>
      <c r="M2465" s="20" cm="1">
        <f t="array" ref="M2465">IFERROR(INDEX(tblConsorcios[Valor da Carta (R$)],MOD($J2465,ROWS(tblConsorcios[Produto]))+1),"")</f>
        <v>550000</v>
      </c>
      <c r="N2465" s="2" cm="1">
        <f t="array" ref="N2465">IFERROR(INDEX(tblConsorcios[Prazo (meses)],MOD($J2465,ROWS(tblConsorcios[Produto]))+1),"")</f>
        <v>240</v>
      </c>
      <c r="O2465" s="20" cm="1">
        <f t="array" ref="O2465">IFERROR(INDEX(tblConsorcios[Parcela Mensal (R$)],MOD($J2465,ROWS(tblConsorcios[Produto]))+1),"")</f>
        <v>2951.67</v>
      </c>
      <c r="P2465" s="20" t="str" cm="1">
        <f t="array" ref="P2465">IFERROR(INDEX(tblClientes[Dividendo Mensal (R$)],INT($J2465/ROWS(tblConsorcios[Produto]))+1),"")</f>
        <v/>
      </c>
      <c r="Q2465" s="20" t="str">
        <f t="shared" si="115"/>
        <v/>
      </c>
      <c r="R2465">
        <f t="shared" si="116"/>
        <v>0</v>
      </c>
    </row>
    <row r="2466" spans="10:18" x14ac:dyDescent="0.2">
      <c r="J2466">
        <f t="shared" si="114"/>
        <v>2464</v>
      </c>
      <c r="K2466" t="str" cm="1">
        <f t="array" ref="K2466">IFERROR(INDEX(tblClientes[Cliente],INT($J2466/ROWS(tblConsorcios[Produto]))+1),"")</f>
        <v/>
      </c>
      <c r="L2466" t="str" cm="1">
        <f t="array" ref="L2466">IFERROR(INDEX(tblConsorcios[Produto],MOD($J2466,ROWS(tblConsorcios[Produto]))+1),"")</f>
        <v>Imóvel IE550 – 220m</v>
      </c>
      <c r="M2466" s="20" cm="1">
        <f t="array" ref="M2466">IFERROR(INDEX(tblConsorcios[Valor da Carta (R$)],MOD($J2466,ROWS(tblConsorcios[Produto]))+1),"")</f>
        <v>550000</v>
      </c>
      <c r="N2466" s="2" cm="1">
        <f t="array" ref="N2466">IFERROR(INDEX(tblConsorcios[Prazo (meses)],MOD($J2466,ROWS(tblConsorcios[Produto]))+1),"")</f>
        <v>220</v>
      </c>
      <c r="O2466" s="20" cm="1">
        <f t="array" ref="O2466">IFERROR(INDEX(tblConsorcios[Parcela Mensal (R$)],MOD($J2466,ROWS(tblConsorcios[Produto]))+1),"")</f>
        <v>3195</v>
      </c>
      <c r="P2466" s="20" t="str" cm="1">
        <f t="array" ref="P2466">IFERROR(INDEX(tblClientes[Dividendo Mensal (R$)],INT($J2466/ROWS(tblConsorcios[Produto]))+1),"")</f>
        <v/>
      </c>
      <c r="Q2466" s="20" t="str">
        <f t="shared" si="115"/>
        <v/>
      </c>
      <c r="R2466">
        <f t="shared" si="116"/>
        <v>0</v>
      </c>
    </row>
    <row r="2467" spans="10:18" x14ac:dyDescent="0.2">
      <c r="J2467">
        <f t="shared" si="114"/>
        <v>2465</v>
      </c>
      <c r="K2467" t="str" cm="1">
        <f t="array" ref="K2467">IFERROR(INDEX(tblClientes[Cliente],INT($J2467/ROWS(tblConsorcios[Produto]))+1),"")</f>
        <v/>
      </c>
      <c r="L2467" t="str" cm="1">
        <f t="array" ref="L2467">IFERROR(INDEX(tblConsorcios[Produto],MOD($J2467,ROWS(tblConsorcios[Produto]))+1),"")</f>
        <v>Imóvel IE550 – 200m</v>
      </c>
      <c r="M2467" s="20" cm="1">
        <f t="array" ref="M2467">IFERROR(INDEX(tblConsorcios[Valor da Carta (R$)],MOD($J2467,ROWS(tblConsorcios[Produto]))+1),"")</f>
        <v>550000</v>
      </c>
      <c r="N2467" s="2" cm="1">
        <f t="array" ref="N2467">IFERROR(INDEX(tblConsorcios[Prazo (meses)],MOD($J2467,ROWS(tblConsorcios[Produto]))+1),"")</f>
        <v>200</v>
      </c>
      <c r="O2467" s="20" cm="1">
        <f t="array" ref="O2467">IFERROR(INDEX(tblConsorcios[Parcela Mensal (R$)],MOD($J2467,ROWS(tblConsorcios[Produto]))+1),"")</f>
        <v>3487</v>
      </c>
      <c r="P2467" s="20" t="str" cm="1">
        <f t="array" ref="P2467">IFERROR(INDEX(tblClientes[Dividendo Mensal (R$)],INT($J2467/ROWS(tblConsorcios[Produto]))+1),"")</f>
        <v/>
      </c>
      <c r="Q2467" s="20" t="str">
        <f t="shared" si="115"/>
        <v/>
      </c>
      <c r="R2467">
        <f t="shared" si="116"/>
        <v>0</v>
      </c>
    </row>
    <row r="2468" spans="10:18" x14ac:dyDescent="0.2">
      <c r="J2468">
        <f t="shared" si="114"/>
        <v>2466</v>
      </c>
      <c r="K2468" t="str" cm="1">
        <f t="array" ref="K2468">IFERROR(INDEX(tblClientes[Cliente],INT($J2468/ROWS(tblConsorcios[Produto]))+1),"")</f>
        <v/>
      </c>
      <c r="L2468" t="str" cm="1">
        <f t="array" ref="L2468">IFERROR(INDEX(tblConsorcios[Produto],MOD($J2468,ROWS(tblConsorcios[Produto]))+1),"")</f>
        <v>Imóvel IE530 – 240m</v>
      </c>
      <c r="M2468" s="20" cm="1">
        <f t="array" ref="M2468">IFERROR(INDEX(tblConsorcios[Valor da Carta (R$)],MOD($J2468,ROWS(tblConsorcios[Produto]))+1),"")</f>
        <v>530000</v>
      </c>
      <c r="N2468" s="2" cm="1">
        <f t="array" ref="N2468">IFERROR(INDEX(tblConsorcios[Prazo (meses)],MOD($J2468,ROWS(tblConsorcios[Produto]))+1),"")</f>
        <v>240</v>
      </c>
      <c r="O2468" s="20" cm="1">
        <f t="array" ref="O2468">IFERROR(INDEX(tblConsorcios[Parcela Mensal (R$)],MOD($J2468,ROWS(tblConsorcios[Produto]))+1),"")</f>
        <v>2844.33</v>
      </c>
      <c r="P2468" s="20" t="str" cm="1">
        <f t="array" ref="P2468">IFERROR(INDEX(tblClientes[Dividendo Mensal (R$)],INT($J2468/ROWS(tblConsorcios[Produto]))+1),"")</f>
        <v/>
      </c>
      <c r="Q2468" s="20" t="str">
        <f t="shared" si="115"/>
        <v/>
      </c>
      <c r="R2468">
        <f t="shared" si="116"/>
        <v>0</v>
      </c>
    </row>
    <row r="2469" spans="10:18" x14ac:dyDescent="0.2">
      <c r="J2469">
        <f t="shared" si="114"/>
        <v>2467</v>
      </c>
      <c r="K2469" t="str" cm="1">
        <f t="array" ref="K2469">IFERROR(INDEX(tblClientes[Cliente],INT($J2469/ROWS(tblConsorcios[Produto]))+1),"")</f>
        <v/>
      </c>
      <c r="L2469" t="str" cm="1">
        <f t="array" ref="L2469">IFERROR(INDEX(tblConsorcios[Produto],MOD($J2469,ROWS(tblConsorcios[Produto]))+1),"")</f>
        <v>Imóvel IE530 – 220m</v>
      </c>
      <c r="M2469" s="20" cm="1">
        <f t="array" ref="M2469">IFERROR(INDEX(tblConsorcios[Valor da Carta (R$)],MOD($J2469,ROWS(tblConsorcios[Produto]))+1),"")</f>
        <v>530000</v>
      </c>
      <c r="N2469" s="2" cm="1">
        <f t="array" ref="N2469">IFERROR(INDEX(tblConsorcios[Prazo (meses)],MOD($J2469,ROWS(tblConsorcios[Produto]))+1),"")</f>
        <v>220</v>
      </c>
      <c r="O2469" s="20" cm="1">
        <f t="array" ref="O2469">IFERROR(INDEX(tblConsorcios[Parcela Mensal (R$)],MOD($J2469,ROWS(tblConsorcios[Produto]))+1),"")</f>
        <v>3078.82</v>
      </c>
      <c r="P2469" s="20" t="str" cm="1">
        <f t="array" ref="P2469">IFERROR(INDEX(tblClientes[Dividendo Mensal (R$)],INT($J2469/ROWS(tblConsorcios[Produto]))+1),"")</f>
        <v/>
      </c>
      <c r="Q2469" s="20" t="str">
        <f t="shared" si="115"/>
        <v/>
      </c>
      <c r="R2469">
        <f t="shared" si="116"/>
        <v>0</v>
      </c>
    </row>
    <row r="2470" spans="10:18" x14ac:dyDescent="0.2">
      <c r="J2470">
        <f t="shared" si="114"/>
        <v>2468</v>
      </c>
      <c r="K2470" t="str" cm="1">
        <f t="array" ref="K2470">IFERROR(INDEX(tblClientes[Cliente],INT($J2470/ROWS(tblConsorcios[Produto]))+1),"")</f>
        <v/>
      </c>
      <c r="L2470" t="str" cm="1">
        <f t="array" ref="L2470">IFERROR(INDEX(tblConsorcios[Produto],MOD($J2470,ROWS(tblConsorcios[Produto]))+1),"")</f>
        <v>Imóvel IE530 – 200m</v>
      </c>
      <c r="M2470" s="20" cm="1">
        <f t="array" ref="M2470">IFERROR(INDEX(tblConsorcios[Valor da Carta (R$)],MOD($J2470,ROWS(tblConsorcios[Produto]))+1),"")</f>
        <v>530000</v>
      </c>
      <c r="N2470" s="2" cm="1">
        <f t="array" ref="N2470">IFERROR(INDEX(tblConsorcios[Prazo (meses)],MOD($J2470,ROWS(tblConsorcios[Produto]))+1),"")</f>
        <v>200</v>
      </c>
      <c r="O2470" s="20" cm="1">
        <f t="array" ref="O2470">IFERROR(INDEX(tblConsorcios[Parcela Mensal (R$)],MOD($J2470,ROWS(tblConsorcios[Produto]))+1),"")</f>
        <v>3360.2</v>
      </c>
      <c r="P2470" s="20" t="str" cm="1">
        <f t="array" ref="P2470">IFERROR(INDEX(tblClientes[Dividendo Mensal (R$)],INT($J2470/ROWS(tblConsorcios[Produto]))+1),"")</f>
        <v/>
      </c>
      <c r="Q2470" s="20" t="str">
        <f t="shared" si="115"/>
        <v/>
      </c>
      <c r="R2470">
        <f t="shared" si="116"/>
        <v>0</v>
      </c>
    </row>
    <row r="2471" spans="10:18" x14ac:dyDescent="0.2">
      <c r="J2471">
        <f t="shared" si="114"/>
        <v>2469</v>
      </c>
      <c r="K2471" t="str" cm="1">
        <f t="array" ref="K2471">IFERROR(INDEX(tblClientes[Cliente],INT($J2471/ROWS(tblConsorcios[Produto]))+1),"")</f>
        <v/>
      </c>
      <c r="L2471" t="str" cm="1">
        <f t="array" ref="L2471">IFERROR(INDEX(tblConsorcios[Produto],MOD($J2471,ROWS(tblConsorcios[Produto]))+1),"")</f>
        <v>Imóvel IE500 – 240m</v>
      </c>
      <c r="M2471" s="20" cm="1">
        <f t="array" ref="M2471">IFERROR(INDEX(tblConsorcios[Valor da Carta (R$)],MOD($J2471,ROWS(tblConsorcios[Produto]))+1),"")</f>
        <v>500000</v>
      </c>
      <c r="N2471" s="2" cm="1">
        <f t="array" ref="N2471">IFERROR(INDEX(tblConsorcios[Prazo (meses)],MOD($J2471,ROWS(tblConsorcios[Produto]))+1),"")</f>
        <v>240</v>
      </c>
      <c r="O2471" s="20" cm="1">
        <f t="array" ref="O2471">IFERROR(INDEX(tblConsorcios[Parcela Mensal (R$)],MOD($J2471,ROWS(tblConsorcios[Produto]))+1),"")</f>
        <v>2683.33</v>
      </c>
      <c r="P2471" s="20" t="str" cm="1">
        <f t="array" ref="P2471">IFERROR(INDEX(tblClientes[Dividendo Mensal (R$)],INT($J2471/ROWS(tblConsorcios[Produto]))+1),"")</f>
        <v/>
      </c>
      <c r="Q2471" s="20" t="str">
        <f t="shared" si="115"/>
        <v/>
      </c>
      <c r="R2471">
        <f t="shared" si="116"/>
        <v>0</v>
      </c>
    </row>
    <row r="2472" spans="10:18" x14ac:dyDescent="0.2">
      <c r="J2472">
        <f t="shared" si="114"/>
        <v>2470</v>
      </c>
      <c r="K2472" t="str" cm="1">
        <f t="array" ref="K2472">IFERROR(INDEX(tblClientes[Cliente],INT($J2472/ROWS(tblConsorcios[Produto]))+1),"")</f>
        <v/>
      </c>
      <c r="L2472" t="str" cm="1">
        <f t="array" ref="L2472">IFERROR(INDEX(tblConsorcios[Produto],MOD($J2472,ROWS(tblConsorcios[Produto]))+1),"")</f>
        <v>Imóvel IE500 – 220m</v>
      </c>
      <c r="M2472" s="20" cm="1">
        <f t="array" ref="M2472">IFERROR(INDEX(tblConsorcios[Valor da Carta (R$)],MOD($J2472,ROWS(tblConsorcios[Produto]))+1),"")</f>
        <v>500000</v>
      </c>
      <c r="N2472" s="2" cm="1">
        <f t="array" ref="N2472">IFERROR(INDEX(tblConsorcios[Prazo (meses)],MOD($J2472,ROWS(tblConsorcios[Produto]))+1),"")</f>
        <v>220</v>
      </c>
      <c r="O2472" s="20" cm="1">
        <f t="array" ref="O2472">IFERROR(INDEX(tblConsorcios[Parcela Mensal (R$)],MOD($J2472,ROWS(tblConsorcios[Produto]))+1),"")</f>
        <v>2904.55</v>
      </c>
      <c r="P2472" s="20" t="str" cm="1">
        <f t="array" ref="P2472">IFERROR(INDEX(tblClientes[Dividendo Mensal (R$)],INT($J2472/ROWS(tblConsorcios[Produto]))+1),"")</f>
        <v/>
      </c>
      <c r="Q2472" s="20" t="str">
        <f t="shared" si="115"/>
        <v/>
      </c>
      <c r="R2472">
        <f t="shared" si="116"/>
        <v>0</v>
      </c>
    </row>
    <row r="2473" spans="10:18" x14ac:dyDescent="0.2">
      <c r="J2473">
        <f t="shared" si="114"/>
        <v>2471</v>
      </c>
      <c r="K2473" t="str" cm="1">
        <f t="array" ref="K2473">IFERROR(INDEX(tblClientes[Cliente],INT($J2473/ROWS(tblConsorcios[Produto]))+1),"")</f>
        <v/>
      </c>
      <c r="L2473" t="str" cm="1">
        <f t="array" ref="L2473">IFERROR(INDEX(tblConsorcios[Produto],MOD($J2473,ROWS(tblConsorcios[Produto]))+1),"")</f>
        <v>Imóvel IE500 – 200m</v>
      </c>
      <c r="M2473" s="20" cm="1">
        <f t="array" ref="M2473">IFERROR(INDEX(tblConsorcios[Valor da Carta (R$)],MOD($J2473,ROWS(tblConsorcios[Produto]))+1),"")</f>
        <v>500000</v>
      </c>
      <c r="N2473" s="2" cm="1">
        <f t="array" ref="N2473">IFERROR(INDEX(tblConsorcios[Prazo (meses)],MOD($J2473,ROWS(tblConsorcios[Produto]))+1),"")</f>
        <v>200</v>
      </c>
      <c r="O2473" s="20" cm="1">
        <f t="array" ref="O2473">IFERROR(INDEX(tblConsorcios[Parcela Mensal (R$)],MOD($J2473,ROWS(tblConsorcios[Produto]))+1),"")</f>
        <v>3170</v>
      </c>
      <c r="P2473" s="20" t="str" cm="1">
        <f t="array" ref="P2473">IFERROR(INDEX(tblClientes[Dividendo Mensal (R$)],INT($J2473/ROWS(tblConsorcios[Produto]))+1),"")</f>
        <v/>
      </c>
      <c r="Q2473" s="20" t="str">
        <f t="shared" si="115"/>
        <v/>
      </c>
      <c r="R2473">
        <f t="shared" si="116"/>
        <v>0</v>
      </c>
    </row>
    <row r="2474" spans="10:18" x14ac:dyDescent="0.2">
      <c r="J2474">
        <f t="shared" si="114"/>
        <v>2472</v>
      </c>
      <c r="K2474" t="str" cm="1">
        <f t="array" ref="K2474">IFERROR(INDEX(tblClientes[Cliente],INT($J2474/ROWS(tblConsorcios[Produto]))+1),"")</f>
        <v/>
      </c>
      <c r="L2474" t="str" cm="1">
        <f t="array" ref="L2474">IFERROR(INDEX(tblConsorcios[Produto],MOD($J2474,ROWS(tblConsorcios[Produto]))+1),"")</f>
        <v>Imóvel IE480 – 240m</v>
      </c>
      <c r="M2474" s="20" cm="1">
        <f t="array" ref="M2474">IFERROR(INDEX(tblConsorcios[Valor da Carta (R$)],MOD($J2474,ROWS(tblConsorcios[Produto]))+1),"")</f>
        <v>480000</v>
      </c>
      <c r="N2474" s="2" cm="1">
        <f t="array" ref="N2474">IFERROR(INDEX(tblConsorcios[Prazo (meses)],MOD($J2474,ROWS(tblConsorcios[Produto]))+1),"")</f>
        <v>240</v>
      </c>
      <c r="O2474" s="20" cm="1">
        <f t="array" ref="O2474">IFERROR(INDEX(tblConsorcios[Parcela Mensal (R$)],MOD($J2474,ROWS(tblConsorcios[Produto]))+1),"")</f>
        <v>2576</v>
      </c>
      <c r="P2474" s="20" t="str" cm="1">
        <f t="array" ref="P2474">IFERROR(INDEX(tblClientes[Dividendo Mensal (R$)],INT($J2474/ROWS(tblConsorcios[Produto]))+1),"")</f>
        <v/>
      </c>
      <c r="Q2474" s="20" t="str">
        <f t="shared" si="115"/>
        <v/>
      </c>
      <c r="R2474">
        <f t="shared" si="116"/>
        <v>0</v>
      </c>
    </row>
    <row r="2475" spans="10:18" x14ac:dyDescent="0.2">
      <c r="J2475">
        <f t="shared" si="114"/>
        <v>2473</v>
      </c>
      <c r="K2475" t="str" cm="1">
        <f t="array" ref="K2475">IFERROR(INDEX(tblClientes[Cliente],INT($J2475/ROWS(tblConsorcios[Produto]))+1),"")</f>
        <v/>
      </c>
      <c r="L2475" t="str" cm="1">
        <f t="array" ref="L2475">IFERROR(INDEX(tblConsorcios[Produto],MOD($J2475,ROWS(tblConsorcios[Produto]))+1),"")</f>
        <v>Imóvel IE480 – 220m</v>
      </c>
      <c r="M2475" s="20" cm="1">
        <f t="array" ref="M2475">IFERROR(INDEX(tblConsorcios[Valor da Carta (R$)],MOD($J2475,ROWS(tblConsorcios[Produto]))+1),"")</f>
        <v>480000</v>
      </c>
      <c r="N2475" s="2" cm="1">
        <f t="array" ref="N2475">IFERROR(INDEX(tblConsorcios[Prazo (meses)],MOD($J2475,ROWS(tblConsorcios[Produto]))+1),"")</f>
        <v>220</v>
      </c>
      <c r="O2475" s="20" cm="1">
        <f t="array" ref="O2475">IFERROR(INDEX(tblConsorcios[Parcela Mensal (R$)],MOD($J2475,ROWS(tblConsorcios[Produto]))+1),"")</f>
        <v>2788.36</v>
      </c>
      <c r="P2475" s="20" t="str" cm="1">
        <f t="array" ref="P2475">IFERROR(INDEX(tblClientes[Dividendo Mensal (R$)],INT($J2475/ROWS(tblConsorcios[Produto]))+1),"")</f>
        <v/>
      </c>
      <c r="Q2475" s="20" t="str">
        <f t="shared" si="115"/>
        <v/>
      </c>
      <c r="R2475">
        <f t="shared" si="116"/>
        <v>0</v>
      </c>
    </row>
    <row r="2476" spans="10:18" x14ac:dyDescent="0.2">
      <c r="J2476">
        <f t="shared" si="114"/>
        <v>2474</v>
      </c>
      <c r="K2476" t="str" cm="1">
        <f t="array" ref="K2476">IFERROR(INDEX(tblClientes[Cliente],INT($J2476/ROWS(tblConsorcios[Produto]))+1),"")</f>
        <v/>
      </c>
      <c r="L2476" t="str" cm="1">
        <f t="array" ref="L2476">IFERROR(INDEX(tblConsorcios[Produto],MOD($J2476,ROWS(tblConsorcios[Produto]))+1),"")</f>
        <v>Imóvel IE480 – 200m</v>
      </c>
      <c r="M2476" s="20" cm="1">
        <f t="array" ref="M2476">IFERROR(INDEX(tblConsorcios[Valor da Carta (R$)],MOD($J2476,ROWS(tblConsorcios[Produto]))+1),"")</f>
        <v>480000</v>
      </c>
      <c r="N2476" s="2" cm="1">
        <f t="array" ref="N2476">IFERROR(INDEX(tblConsorcios[Prazo (meses)],MOD($J2476,ROWS(tblConsorcios[Produto]))+1),"")</f>
        <v>200</v>
      </c>
      <c r="O2476" s="20" cm="1">
        <f t="array" ref="O2476">IFERROR(INDEX(tblConsorcios[Parcela Mensal (R$)],MOD($J2476,ROWS(tblConsorcios[Produto]))+1),"")</f>
        <v>3043.2</v>
      </c>
      <c r="P2476" s="20" t="str" cm="1">
        <f t="array" ref="P2476">IFERROR(INDEX(tblClientes[Dividendo Mensal (R$)],INT($J2476/ROWS(tblConsorcios[Produto]))+1),"")</f>
        <v/>
      </c>
      <c r="Q2476" s="20" t="str">
        <f t="shared" si="115"/>
        <v/>
      </c>
      <c r="R2476">
        <f t="shared" si="116"/>
        <v>0</v>
      </c>
    </row>
    <row r="2477" spans="10:18" x14ac:dyDescent="0.2">
      <c r="J2477">
        <f t="shared" si="114"/>
        <v>2475</v>
      </c>
      <c r="K2477" t="str" cm="1">
        <f t="array" ref="K2477">IFERROR(INDEX(tblClientes[Cliente],INT($J2477/ROWS(tblConsorcios[Produto]))+1),"")</f>
        <v/>
      </c>
      <c r="L2477" t="str" cm="1">
        <f t="array" ref="L2477">IFERROR(INDEX(tblConsorcios[Produto],MOD($J2477,ROWS(tblConsorcios[Produto]))+1),"")</f>
        <v>Imóvel IE450 – 240m</v>
      </c>
      <c r="M2477" s="20" cm="1">
        <f t="array" ref="M2477">IFERROR(INDEX(tblConsorcios[Valor da Carta (R$)],MOD($J2477,ROWS(tblConsorcios[Produto]))+1),"")</f>
        <v>450000</v>
      </c>
      <c r="N2477" s="2" cm="1">
        <f t="array" ref="N2477">IFERROR(INDEX(tblConsorcios[Prazo (meses)],MOD($J2477,ROWS(tblConsorcios[Produto]))+1),"")</f>
        <v>240</v>
      </c>
      <c r="O2477" s="20" cm="1">
        <f t="array" ref="O2477">IFERROR(INDEX(tblConsorcios[Parcela Mensal (R$)],MOD($J2477,ROWS(tblConsorcios[Produto]))+1),"")</f>
        <v>2415</v>
      </c>
      <c r="P2477" s="20" t="str" cm="1">
        <f t="array" ref="P2477">IFERROR(INDEX(tblClientes[Dividendo Mensal (R$)],INT($J2477/ROWS(tblConsorcios[Produto]))+1),"")</f>
        <v/>
      </c>
      <c r="Q2477" s="20" t="str">
        <f t="shared" si="115"/>
        <v/>
      </c>
      <c r="R2477">
        <f t="shared" si="116"/>
        <v>0</v>
      </c>
    </row>
    <row r="2478" spans="10:18" x14ac:dyDescent="0.2">
      <c r="J2478">
        <f t="shared" si="114"/>
        <v>2476</v>
      </c>
      <c r="K2478" t="str" cm="1">
        <f t="array" ref="K2478">IFERROR(INDEX(tblClientes[Cliente],INT($J2478/ROWS(tblConsorcios[Produto]))+1),"")</f>
        <v/>
      </c>
      <c r="L2478" t="str" cm="1">
        <f t="array" ref="L2478">IFERROR(INDEX(tblConsorcios[Produto],MOD($J2478,ROWS(tblConsorcios[Produto]))+1),"")</f>
        <v>Imóvel IE450 – 220m</v>
      </c>
      <c r="M2478" s="20" cm="1">
        <f t="array" ref="M2478">IFERROR(INDEX(tblConsorcios[Valor da Carta (R$)],MOD($J2478,ROWS(tblConsorcios[Produto]))+1),"")</f>
        <v>450000</v>
      </c>
      <c r="N2478" s="2" cm="1">
        <f t="array" ref="N2478">IFERROR(INDEX(tblConsorcios[Prazo (meses)],MOD($J2478,ROWS(tblConsorcios[Produto]))+1),"")</f>
        <v>220</v>
      </c>
      <c r="O2478" s="20" cm="1">
        <f t="array" ref="O2478">IFERROR(INDEX(tblConsorcios[Parcela Mensal (R$)],MOD($J2478,ROWS(tblConsorcios[Produto]))+1),"")</f>
        <v>2614.09</v>
      </c>
      <c r="P2478" s="20" t="str" cm="1">
        <f t="array" ref="P2478">IFERROR(INDEX(tblClientes[Dividendo Mensal (R$)],INT($J2478/ROWS(tblConsorcios[Produto]))+1),"")</f>
        <v/>
      </c>
      <c r="Q2478" s="20" t="str">
        <f t="shared" si="115"/>
        <v/>
      </c>
      <c r="R2478">
        <f t="shared" si="116"/>
        <v>0</v>
      </c>
    </row>
    <row r="2479" spans="10:18" x14ac:dyDescent="0.2">
      <c r="J2479">
        <f t="shared" si="114"/>
        <v>2477</v>
      </c>
      <c r="K2479" t="str" cm="1">
        <f t="array" ref="K2479">IFERROR(INDEX(tblClientes[Cliente],INT($J2479/ROWS(tblConsorcios[Produto]))+1),"")</f>
        <v/>
      </c>
      <c r="L2479" t="str" cm="1">
        <f t="array" ref="L2479">IFERROR(INDEX(tblConsorcios[Produto],MOD($J2479,ROWS(tblConsorcios[Produto]))+1),"")</f>
        <v>Imóvel IE450 – 200m</v>
      </c>
      <c r="M2479" s="20" cm="1">
        <f t="array" ref="M2479">IFERROR(INDEX(tblConsorcios[Valor da Carta (R$)],MOD($J2479,ROWS(tblConsorcios[Produto]))+1),"")</f>
        <v>450000</v>
      </c>
      <c r="N2479" s="2" cm="1">
        <f t="array" ref="N2479">IFERROR(INDEX(tblConsorcios[Prazo (meses)],MOD($J2479,ROWS(tblConsorcios[Produto]))+1),"")</f>
        <v>200</v>
      </c>
      <c r="O2479" s="20" cm="1">
        <f t="array" ref="O2479">IFERROR(INDEX(tblConsorcios[Parcela Mensal (R$)],MOD($J2479,ROWS(tblConsorcios[Produto]))+1),"")</f>
        <v>2853</v>
      </c>
      <c r="P2479" s="20" t="str" cm="1">
        <f t="array" ref="P2479">IFERROR(INDEX(tblClientes[Dividendo Mensal (R$)],INT($J2479/ROWS(tblConsorcios[Produto]))+1),"")</f>
        <v/>
      </c>
      <c r="Q2479" s="20" t="str">
        <f t="shared" si="115"/>
        <v/>
      </c>
      <c r="R2479">
        <f t="shared" si="116"/>
        <v>0</v>
      </c>
    </row>
    <row r="2480" spans="10:18" x14ac:dyDescent="0.2">
      <c r="J2480">
        <f t="shared" si="114"/>
        <v>2478</v>
      </c>
      <c r="K2480" t="str" cm="1">
        <f t="array" ref="K2480">IFERROR(INDEX(tblClientes[Cliente],INT($J2480/ROWS(tblConsorcios[Produto]))+1),"")</f>
        <v/>
      </c>
      <c r="L2480" t="str" cm="1">
        <f t="array" ref="L2480">IFERROR(INDEX(tblConsorcios[Produto],MOD($J2480,ROWS(tblConsorcios[Produto]))+1),"")</f>
        <v>Imóvel IE430 – 240m</v>
      </c>
      <c r="M2480" s="20" cm="1">
        <f t="array" ref="M2480">IFERROR(INDEX(tblConsorcios[Valor da Carta (R$)],MOD($J2480,ROWS(tblConsorcios[Produto]))+1),"")</f>
        <v>430000</v>
      </c>
      <c r="N2480" s="2" cm="1">
        <f t="array" ref="N2480">IFERROR(INDEX(tblConsorcios[Prazo (meses)],MOD($J2480,ROWS(tblConsorcios[Produto]))+1),"")</f>
        <v>240</v>
      </c>
      <c r="O2480" s="20" cm="1">
        <f t="array" ref="O2480">IFERROR(INDEX(tblConsorcios[Parcela Mensal (R$)],MOD($J2480,ROWS(tblConsorcios[Produto]))+1),"")</f>
        <v>2307.67</v>
      </c>
      <c r="P2480" s="20" t="str" cm="1">
        <f t="array" ref="P2480">IFERROR(INDEX(tblClientes[Dividendo Mensal (R$)],INT($J2480/ROWS(tblConsorcios[Produto]))+1),"")</f>
        <v/>
      </c>
      <c r="Q2480" s="20" t="str">
        <f t="shared" si="115"/>
        <v/>
      </c>
      <c r="R2480">
        <f t="shared" si="116"/>
        <v>0</v>
      </c>
    </row>
    <row r="2481" spans="10:18" x14ac:dyDescent="0.2">
      <c r="J2481">
        <f t="shared" si="114"/>
        <v>2479</v>
      </c>
      <c r="K2481" t="str" cm="1">
        <f t="array" ref="K2481">IFERROR(INDEX(tblClientes[Cliente],INT($J2481/ROWS(tblConsorcios[Produto]))+1),"")</f>
        <v/>
      </c>
      <c r="L2481" t="str" cm="1">
        <f t="array" ref="L2481">IFERROR(INDEX(tblConsorcios[Produto],MOD($J2481,ROWS(tblConsorcios[Produto]))+1),"")</f>
        <v>Imóvel IE430 – 220m</v>
      </c>
      <c r="M2481" s="20" cm="1">
        <f t="array" ref="M2481">IFERROR(INDEX(tblConsorcios[Valor da Carta (R$)],MOD($J2481,ROWS(tblConsorcios[Produto]))+1),"")</f>
        <v>430000</v>
      </c>
      <c r="N2481" s="2" cm="1">
        <f t="array" ref="N2481">IFERROR(INDEX(tblConsorcios[Prazo (meses)],MOD($J2481,ROWS(tblConsorcios[Produto]))+1),"")</f>
        <v>220</v>
      </c>
      <c r="O2481" s="20" cm="1">
        <f t="array" ref="O2481">IFERROR(INDEX(tblConsorcios[Parcela Mensal (R$)],MOD($J2481,ROWS(tblConsorcios[Produto]))+1),"")</f>
        <v>2497.91</v>
      </c>
      <c r="P2481" s="20" t="str" cm="1">
        <f t="array" ref="P2481">IFERROR(INDEX(tblClientes[Dividendo Mensal (R$)],INT($J2481/ROWS(tblConsorcios[Produto]))+1),"")</f>
        <v/>
      </c>
      <c r="Q2481" s="20" t="str">
        <f t="shared" si="115"/>
        <v/>
      </c>
      <c r="R2481">
        <f t="shared" si="116"/>
        <v>0</v>
      </c>
    </row>
    <row r="2482" spans="10:18" x14ac:dyDescent="0.2">
      <c r="J2482">
        <f t="shared" si="114"/>
        <v>2480</v>
      </c>
      <c r="K2482" t="str" cm="1">
        <f t="array" ref="K2482">IFERROR(INDEX(tblClientes[Cliente],INT($J2482/ROWS(tblConsorcios[Produto]))+1),"")</f>
        <v/>
      </c>
      <c r="L2482" t="str" cm="1">
        <f t="array" ref="L2482">IFERROR(INDEX(tblConsorcios[Produto],MOD($J2482,ROWS(tblConsorcios[Produto]))+1),"")</f>
        <v>Imóvel IE430 – 200m</v>
      </c>
      <c r="M2482" s="20" cm="1">
        <f t="array" ref="M2482">IFERROR(INDEX(tblConsorcios[Valor da Carta (R$)],MOD($J2482,ROWS(tblConsorcios[Produto]))+1),"")</f>
        <v>430000</v>
      </c>
      <c r="N2482" s="2" cm="1">
        <f t="array" ref="N2482">IFERROR(INDEX(tblConsorcios[Prazo (meses)],MOD($J2482,ROWS(tblConsorcios[Produto]))+1),"")</f>
        <v>200</v>
      </c>
      <c r="O2482" s="20" cm="1">
        <f t="array" ref="O2482">IFERROR(INDEX(tblConsorcios[Parcela Mensal (R$)],MOD($J2482,ROWS(tblConsorcios[Produto]))+1),"")</f>
        <v>2726.2</v>
      </c>
      <c r="P2482" s="20" t="str" cm="1">
        <f t="array" ref="P2482">IFERROR(INDEX(tblClientes[Dividendo Mensal (R$)],INT($J2482/ROWS(tblConsorcios[Produto]))+1),"")</f>
        <v/>
      </c>
      <c r="Q2482" s="20" t="str">
        <f t="shared" si="115"/>
        <v/>
      </c>
      <c r="R2482">
        <f t="shared" si="116"/>
        <v>0</v>
      </c>
    </row>
    <row r="2483" spans="10:18" x14ac:dyDescent="0.2">
      <c r="J2483">
        <f t="shared" si="114"/>
        <v>2481</v>
      </c>
      <c r="K2483" t="str" cm="1">
        <f t="array" ref="K2483">IFERROR(INDEX(tblClientes[Cliente],INT($J2483/ROWS(tblConsorcios[Produto]))+1),"")</f>
        <v/>
      </c>
      <c r="L2483" t="str" cm="1">
        <f t="array" ref="L2483">IFERROR(INDEX(tblConsorcios[Produto],MOD($J2483,ROWS(tblConsorcios[Produto]))+1),"")</f>
        <v>Imóvel IE400 – 240m</v>
      </c>
      <c r="M2483" s="20" cm="1">
        <f t="array" ref="M2483">IFERROR(INDEX(tblConsorcios[Valor da Carta (R$)],MOD($J2483,ROWS(tblConsorcios[Produto]))+1),"")</f>
        <v>400000</v>
      </c>
      <c r="N2483" s="2" cm="1">
        <f t="array" ref="N2483">IFERROR(INDEX(tblConsorcios[Prazo (meses)],MOD($J2483,ROWS(tblConsorcios[Produto]))+1),"")</f>
        <v>240</v>
      </c>
      <c r="O2483" s="20" cm="1">
        <f t="array" ref="O2483">IFERROR(INDEX(tblConsorcios[Parcela Mensal (R$)],MOD($J2483,ROWS(tblConsorcios[Produto]))+1),"")</f>
        <v>2146.67</v>
      </c>
      <c r="P2483" s="20" t="str" cm="1">
        <f t="array" ref="P2483">IFERROR(INDEX(tblClientes[Dividendo Mensal (R$)],INT($J2483/ROWS(tblConsorcios[Produto]))+1),"")</f>
        <v/>
      </c>
      <c r="Q2483" s="20" t="str">
        <f t="shared" si="115"/>
        <v/>
      </c>
      <c r="R2483">
        <f t="shared" si="116"/>
        <v>0</v>
      </c>
    </row>
    <row r="2484" spans="10:18" x14ac:dyDescent="0.2">
      <c r="J2484">
        <f t="shared" si="114"/>
        <v>2482</v>
      </c>
      <c r="K2484" t="str" cm="1">
        <f t="array" ref="K2484">IFERROR(INDEX(tblClientes[Cliente],INT($J2484/ROWS(tblConsorcios[Produto]))+1),"")</f>
        <v/>
      </c>
      <c r="L2484" t="str" cm="1">
        <f t="array" ref="L2484">IFERROR(INDEX(tblConsorcios[Produto],MOD($J2484,ROWS(tblConsorcios[Produto]))+1),"")</f>
        <v>Imóvel IE400 – 220m</v>
      </c>
      <c r="M2484" s="20" cm="1">
        <f t="array" ref="M2484">IFERROR(INDEX(tblConsorcios[Valor da Carta (R$)],MOD($J2484,ROWS(tblConsorcios[Produto]))+1),"")</f>
        <v>400000</v>
      </c>
      <c r="N2484" s="2" cm="1">
        <f t="array" ref="N2484">IFERROR(INDEX(tblConsorcios[Prazo (meses)],MOD($J2484,ROWS(tblConsorcios[Produto]))+1),"")</f>
        <v>220</v>
      </c>
      <c r="O2484" s="20" cm="1">
        <f t="array" ref="O2484">IFERROR(INDEX(tblConsorcios[Parcela Mensal (R$)],MOD($J2484,ROWS(tblConsorcios[Produto]))+1),"")</f>
        <v>2323.64</v>
      </c>
      <c r="P2484" s="20" t="str" cm="1">
        <f t="array" ref="P2484">IFERROR(INDEX(tblClientes[Dividendo Mensal (R$)],INT($J2484/ROWS(tblConsorcios[Produto]))+1),"")</f>
        <v/>
      </c>
      <c r="Q2484" s="20" t="str">
        <f t="shared" si="115"/>
        <v/>
      </c>
      <c r="R2484">
        <f t="shared" si="116"/>
        <v>0</v>
      </c>
    </row>
    <row r="2485" spans="10:18" x14ac:dyDescent="0.2">
      <c r="J2485">
        <f t="shared" si="114"/>
        <v>2483</v>
      </c>
      <c r="K2485" t="str" cm="1">
        <f t="array" ref="K2485">IFERROR(INDEX(tblClientes[Cliente],INT($J2485/ROWS(tblConsorcios[Produto]))+1),"")</f>
        <v/>
      </c>
      <c r="L2485" t="str" cm="1">
        <f t="array" ref="L2485">IFERROR(INDEX(tblConsorcios[Produto],MOD($J2485,ROWS(tblConsorcios[Produto]))+1),"")</f>
        <v>Imóvel IE400 – 200m</v>
      </c>
      <c r="M2485" s="20" cm="1">
        <f t="array" ref="M2485">IFERROR(INDEX(tblConsorcios[Valor da Carta (R$)],MOD($J2485,ROWS(tblConsorcios[Produto]))+1),"")</f>
        <v>400000</v>
      </c>
      <c r="N2485" s="2" cm="1">
        <f t="array" ref="N2485">IFERROR(INDEX(tblConsorcios[Prazo (meses)],MOD($J2485,ROWS(tblConsorcios[Produto]))+1),"")</f>
        <v>200</v>
      </c>
      <c r="O2485" s="20" cm="1">
        <f t="array" ref="O2485">IFERROR(INDEX(tblConsorcios[Parcela Mensal (R$)],MOD($J2485,ROWS(tblConsorcios[Produto]))+1),"")</f>
        <v>2536</v>
      </c>
      <c r="P2485" s="20" t="str" cm="1">
        <f t="array" ref="P2485">IFERROR(INDEX(tblClientes[Dividendo Mensal (R$)],INT($J2485/ROWS(tblConsorcios[Produto]))+1),"")</f>
        <v/>
      </c>
      <c r="Q2485" s="20" t="str">
        <f t="shared" si="115"/>
        <v/>
      </c>
      <c r="R2485">
        <f t="shared" si="116"/>
        <v>0</v>
      </c>
    </row>
    <row r="2486" spans="10:18" x14ac:dyDescent="0.2">
      <c r="J2486">
        <f t="shared" si="114"/>
        <v>2484</v>
      </c>
      <c r="K2486" t="str" cm="1">
        <f t="array" ref="K2486">IFERROR(INDEX(tblClientes[Cliente],INT($J2486/ROWS(tblConsorcios[Produto]))+1),"")</f>
        <v/>
      </c>
      <c r="L2486" t="str" cm="1">
        <f t="array" ref="L2486">IFERROR(INDEX(tblConsorcios[Produto],MOD($J2486,ROWS(tblConsorcios[Produto]))+1),"")</f>
        <v>Imóvel IE380 – 240m</v>
      </c>
      <c r="M2486" s="20" cm="1">
        <f t="array" ref="M2486">IFERROR(INDEX(tblConsorcios[Valor da Carta (R$)],MOD($J2486,ROWS(tblConsorcios[Produto]))+1),"")</f>
        <v>380000</v>
      </c>
      <c r="N2486" s="2" cm="1">
        <f t="array" ref="N2486">IFERROR(INDEX(tblConsorcios[Prazo (meses)],MOD($J2486,ROWS(tblConsorcios[Produto]))+1),"")</f>
        <v>240</v>
      </c>
      <c r="O2486" s="20" cm="1">
        <f t="array" ref="O2486">IFERROR(INDEX(tblConsorcios[Parcela Mensal (R$)],MOD($J2486,ROWS(tblConsorcios[Produto]))+1),"")</f>
        <v>2039.33</v>
      </c>
      <c r="P2486" s="20" t="str" cm="1">
        <f t="array" ref="P2486">IFERROR(INDEX(tblClientes[Dividendo Mensal (R$)],INT($J2486/ROWS(tblConsorcios[Produto]))+1),"")</f>
        <v/>
      </c>
      <c r="Q2486" s="20" t="str">
        <f t="shared" si="115"/>
        <v/>
      </c>
      <c r="R2486">
        <f t="shared" si="116"/>
        <v>0</v>
      </c>
    </row>
    <row r="2487" spans="10:18" x14ac:dyDescent="0.2">
      <c r="J2487">
        <f t="shared" si="114"/>
        <v>2485</v>
      </c>
      <c r="K2487" t="str" cm="1">
        <f t="array" ref="K2487">IFERROR(INDEX(tblClientes[Cliente],INT($J2487/ROWS(tblConsorcios[Produto]))+1),"")</f>
        <v/>
      </c>
      <c r="L2487" t="str" cm="1">
        <f t="array" ref="L2487">IFERROR(INDEX(tblConsorcios[Produto],MOD($J2487,ROWS(tblConsorcios[Produto]))+1),"")</f>
        <v>Imóvel IE380 – 220m</v>
      </c>
      <c r="M2487" s="20" cm="1">
        <f t="array" ref="M2487">IFERROR(INDEX(tblConsorcios[Valor da Carta (R$)],MOD($J2487,ROWS(tblConsorcios[Produto]))+1),"")</f>
        <v>380000</v>
      </c>
      <c r="N2487" s="2" cm="1">
        <f t="array" ref="N2487">IFERROR(INDEX(tblConsorcios[Prazo (meses)],MOD($J2487,ROWS(tblConsorcios[Produto]))+1),"")</f>
        <v>220</v>
      </c>
      <c r="O2487" s="20" cm="1">
        <f t="array" ref="O2487">IFERROR(INDEX(tblConsorcios[Parcela Mensal (R$)],MOD($J2487,ROWS(tblConsorcios[Produto]))+1),"")</f>
        <v>2207.4499999999998</v>
      </c>
      <c r="P2487" s="20" t="str" cm="1">
        <f t="array" ref="P2487">IFERROR(INDEX(tblClientes[Dividendo Mensal (R$)],INT($J2487/ROWS(tblConsorcios[Produto]))+1),"")</f>
        <v/>
      </c>
      <c r="Q2487" s="20" t="str">
        <f t="shared" si="115"/>
        <v/>
      </c>
      <c r="R2487">
        <f t="shared" si="116"/>
        <v>0</v>
      </c>
    </row>
    <row r="2488" spans="10:18" x14ac:dyDescent="0.2">
      <c r="J2488">
        <f t="shared" si="114"/>
        <v>2486</v>
      </c>
      <c r="K2488" t="str" cm="1">
        <f t="array" ref="K2488">IFERROR(INDEX(tblClientes[Cliente],INT($J2488/ROWS(tblConsorcios[Produto]))+1),"")</f>
        <v/>
      </c>
      <c r="L2488" t="str" cm="1">
        <f t="array" ref="L2488">IFERROR(INDEX(tblConsorcios[Produto],MOD($J2488,ROWS(tblConsorcios[Produto]))+1),"")</f>
        <v>Imóvel IE380 – 200m</v>
      </c>
      <c r="M2488" s="20" cm="1">
        <f t="array" ref="M2488">IFERROR(INDEX(tblConsorcios[Valor da Carta (R$)],MOD($J2488,ROWS(tblConsorcios[Produto]))+1),"")</f>
        <v>380000</v>
      </c>
      <c r="N2488" s="2" cm="1">
        <f t="array" ref="N2488">IFERROR(INDEX(tblConsorcios[Prazo (meses)],MOD($J2488,ROWS(tblConsorcios[Produto]))+1),"")</f>
        <v>200</v>
      </c>
      <c r="O2488" s="20" cm="1">
        <f t="array" ref="O2488">IFERROR(INDEX(tblConsorcios[Parcela Mensal (R$)],MOD($J2488,ROWS(tblConsorcios[Produto]))+1),"")</f>
        <v>2409.1999999999998</v>
      </c>
      <c r="P2488" s="20" t="str" cm="1">
        <f t="array" ref="P2488">IFERROR(INDEX(tblClientes[Dividendo Mensal (R$)],INT($J2488/ROWS(tblConsorcios[Produto]))+1),"")</f>
        <v/>
      </c>
      <c r="Q2488" s="20" t="str">
        <f t="shared" si="115"/>
        <v/>
      </c>
      <c r="R2488">
        <f t="shared" si="116"/>
        <v>0</v>
      </c>
    </row>
    <row r="2489" spans="10:18" x14ac:dyDescent="0.2">
      <c r="J2489">
        <f t="shared" si="114"/>
        <v>2487</v>
      </c>
      <c r="K2489" t="str" cm="1">
        <f t="array" ref="K2489">IFERROR(INDEX(tblClientes[Cliente],INT($J2489/ROWS(tblConsorcios[Produto]))+1),"")</f>
        <v/>
      </c>
      <c r="L2489" t="str" cm="1">
        <f t="array" ref="L2489">IFERROR(INDEX(tblConsorcios[Produto],MOD($J2489,ROWS(tblConsorcios[Produto]))+1),"")</f>
        <v>Imóvel IE350 – 240m</v>
      </c>
      <c r="M2489" s="20" cm="1">
        <f t="array" ref="M2489">IFERROR(INDEX(tblConsorcios[Valor da Carta (R$)],MOD($J2489,ROWS(tblConsorcios[Produto]))+1),"")</f>
        <v>350000</v>
      </c>
      <c r="N2489" s="2" cm="1">
        <f t="array" ref="N2489">IFERROR(INDEX(tblConsorcios[Prazo (meses)],MOD($J2489,ROWS(tblConsorcios[Produto]))+1),"")</f>
        <v>240</v>
      </c>
      <c r="O2489" s="20" cm="1">
        <f t="array" ref="O2489">IFERROR(INDEX(tblConsorcios[Parcela Mensal (R$)],MOD($J2489,ROWS(tblConsorcios[Produto]))+1),"")</f>
        <v>1878.33</v>
      </c>
      <c r="P2489" s="20" t="str" cm="1">
        <f t="array" ref="P2489">IFERROR(INDEX(tblClientes[Dividendo Mensal (R$)],INT($J2489/ROWS(tblConsorcios[Produto]))+1),"")</f>
        <v/>
      </c>
      <c r="Q2489" s="20" t="str">
        <f t="shared" si="115"/>
        <v/>
      </c>
      <c r="R2489">
        <f t="shared" si="116"/>
        <v>0</v>
      </c>
    </row>
    <row r="2490" spans="10:18" x14ac:dyDescent="0.2">
      <c r="J2490">
        <f t="shared" si="114"/>
        <v>2488</v>
      </c>
      <c r="K2490" t="str" cm="1">
        <f t="array" ref="K2490">IFERROR(INDEX(tblClientes[Cliente],INT($J2490/ROWS(tblConsorcios[Produto]))+1),"")</f>
        <v/>
      </c>
      <c r="L2490" t="str" cm="1">
        <f t="array" ref="L2490">IFERROR(INDEX(tblConsorcios[Produto],MOD($J2490,ROWS(tblConsorcios[Produto]))+1),"")</f>
        <v>Imóvel IE350 – 220m</v>
      </c>
      <c r="M2490" s="20" cm="1">
        <f t="array" ref="M2490">IFERROR(INDEX(tblConsorcios[Valor da Carta (R$)],MOD($J2490,ROWS(tblConsorcios[Produto]))+1),"")</f>
        <v>350000</v>
      </c>
      <c r="N2490" s="2" cm="1">
        <f t="array" ref="N2490">IFERROR(INDEX(tblConsorcios[Prazo (meses)],MOD($J2490,ROWS(tblConsorcios[Produto]))+1),"")</f>
        <v>220</v>
      </c>
      <c r="O2490" s="20" cm="1">
        <f t="array" ref="O2490">IFERROR(INDEX(tblConsorcios[Parcela Mensal (R$)],MOD($J2490,ROWS(tblConsorcios[Produto]))+1),"")</f>
        <v>2033.18</v>
      </c>
      <c r="P2490" s="20" t="str" cm="1">
        <f t="array" ref="P2490">IFERROR(INDEX(tblClientes[Dividendo Mensal (R$)],INT($J2490/ROWS(tblConsorcios[Produto]))+1),"")</f>
        <v/>
      </c>
      <c r="Q2490" s="20" t="str">
        <f t="shared" si="115"/>
        <v/>
      </c>
      <c r="R2490">
        <f t="shared" si="116"/>
        <v>0</v>
      </c>
    </row>
    <row r="2491" spans="10:18" x14ac:dyDescent="0.2">
      <c r="J2491">
        <f t="shared" si="114"/>
        <v>2489</v>
      </c>
      <c r="K2491" t="str" cm="1">
        <f t="array" ref="K2491">IFERROR(INDEX(tblClientes[Cliente],INT($J2491/ROWS(tblConsorcios[Produto]))+1),"")</f>
        <v/>
      </c>
      <c r="L2491" t="str" cm="1">
        <f t="array" ref="L2491">IFERROR(INDEX(tblConsorcios[Produto],MOD($J2491,ROWS(tblConsorcios[Produto]))+1),"")</f>
        <v>Imóvel IE350 – 200m</v>
      </c>
      <c r="M2491" s="20" cm="1">
        <f t="array" ref="M2491">IFERROR(INDEX(tblConsorcios[Valor da Carta (R$)],MOD($J2491,ROWS(tblConsorcios[Produto]))+1),"")</f>
        <v>350000</v>
      </c>
      <c r="N2491" s="2" cm="1">
        <f t="array" ref="N2491">IFERROR(INDEX(tblConsorcios[Prazo (meses)],MOD($J2491,ROWS(tblConsorcios[Produto]))+1),"")</f>
        <v>200</v>
      </c>
      <c r="O2491" s="20" cm="1">
        <f t="array" ref="O2491">IFERROR(INDEX(tblConsorcios[Parcela Mensal (R$)],MOD($J2491,ROWS(tblConsorcios[Produto]))+1),"")</f>
        <v>2219</v>
      </c>
      <c r="P2491" s="20" t="str" cm="1">
        <f t="array" ref="P2491">IFERROR(INDEX(tblClientes[Dividendo Mensal (R$)],INT($J2491/ROWS(tblConsorcios[Produto]))+1),"")</f>
        <v/>
      </c>
      <c r="Q2491" s="20" t="str">
        <f t="shared" si="115"/>
        <v/>
      </c>
      <c r="R2491">
        <f t="shared" si="116"/>
        <v>0</v>
      </c>
    </row>
    <row r="2492" spans="10:18" x14ac:dyDescent="0.2">
      <c r="J2492">
        <f t="shared" si="114"/>
        <v>2490</v>
      </c>
      <c r="K2492" t="str" cm="1">
        <f t="array" ref="K2492">IFERROR(INDEX(tblClientes[Cliente],INT($J2492/ROWS(tblConsorcios[Produto]))+1),"")</f>
        <v/>
      </c>
      <c r="L2492" t="str" cm="1">
        <f t="array" ref="L2492">IFERROR(INDEX(tblConsorcios[Produto],MOD($J2492,ROWS(tblConsorcios[Produto]))+1),"")</f>
        <v>Imóvel IE330 – 240m</v>
      </c>
      <c r="M2492" s="20" cm="1">
        <f t="array" ref="M2492">IFERROR(INDEX(tblConsorcios[Valor da Carta (R$)],MOD($J2492,ROWS(tblConsorcios[Produto]))+1),"")</f>
        <v>330000</v>
      </c>
      <c r="N2492" s="2" cm="1">
        <f t="array" ref="N2492">IFERROR(INDEX(tblConsorcios[Prazo (meses)],MOD($J2492,ROWS(tblConsorcios[Produto]))+1),"")</f>
        <v>240</v>
      </c>
      <c r="O2492" s="20" cm="1">
        <f t="array" ref="O2492">IFERROR(INDEX(tblConsorcios[Parcela Mensal (R$)],MOD($J2492,ROWS(tblConsorcios[Produto]))+1),"")</f>
        <v>1771</v>
      </c>
      <c r="P2492" s="20" t="str" cm="1">
        <f t="array" ref="P2492">IFERROR(INDEX(tblClientes[Dividendo Mensal (R$)],INT($J2492/ROWS(tblConsorcios[Produto]))+1),"")</f>
        <v/>
      </c>
      <c r="Q2492" s="20" t="str">
        <f t="shared" si="115"/>
        <v/>
      </c>
      <c r="R2492">
        <f t="shared" si="116"/>
        <v>0</v>
      </c>
    </row>
    <row r="2493" spans="10:18" x14ac:dyDescent="0.2">
      <c r="J2493">
        <f t="shared" si="114"/>
        <v>2491</v>
      </c>
      <c r="K2493" t="str" cm="1">
        <f t="array" ref="K2493">IFERROR(INDEX(tblClientes[Cliente],INT($J2493/ROWS(tblConsorcios[Produto]))+1),"")</f>
        <v/>
      </c>
      <c r="L2493" t="str" cm="1">
        <f t="array" ref="L2493">IFERROR(INDEX(tblConsorcios[Produto],MOD($J2493,ROWS(tblConsorcios[Produto]))+1),"")</f>
        <v>Imóvel IE330 – 220m</v>
      </c>
      <c r="M2493" s="20" cm="1">
        <f t="array" ref="M2493">IFERROR(INDEX(tblConsorcios[Valor da Carta (R$)],MOD($J2493,ROWS(tblConsorcios[Produto]))+1),"")</f>
        <v>330000</v>
      </c>
      <c r="N2493" s="2" cm="1">
        <f t="array" ref="N2493">IFERROR(INDEX(tblConsorcios[Prazo (meses)],MOD($J2493,ROWS(tblConsorcios[Produto]))+1),"")</f>
        <v>220</v>
      </c>
      <c r="O2493" s="20" cm="1">
        <f t="array" ref="O2493">IFERROR(INDEX(tblConsorcios[Parcela Mensal (R$)],MOD($J2493,ROWS(tblConsorcios[Produto]))+1),"")</f>
        <v>1917</v>
      </c>
      <c r="P2493" s="20" t="str" cm="1">
        <f t="array" ref="P2493">IFERROR(INDEX(tblClientes[Dividendo Mensal (R$)],INT($J2493/ROWS(tblConsorcios[Produto]))+1),"")</f>
        <v/>
      </c>
      <c r="Q2493" s="20" t="str">
        <f t="shared" si="115"/>
        <v/>
      </c>
      <c r="R2493">
        <f t="shared" si="116"/>
        <v>0</v>
      </c>
    </row>
    <row r="2494" spans="10:18" x14ac:dyDescent="0.2">
      <c r="J2494">
        <f t="shared" si="114"/>
        <v>2492</v>
      </c>
      <c r="K2494" t="str" cm="1">
        <f t="array" ref="K2494">IFERROR(INDEX(tblClientes[Cliente],INT($J2494/ROWS(tblConsorcios[Produto]))+1),"")</f>
        <v/>
      </c>
      <c r="L2494" t="str" cm="1">
        <f t="array" ref="L2494">IFERROR(INDEX(tblConsorcios[Produto],MOD($J2494,ROWS(tblConsorcios[Produto]))+1),"")</f>
        <v>Imóvel IE330 – 200m</v>
      </c>
      <c r="M2494" s="20" cm="1">
        <f t="array" ref="M2494">IFERROR(INDEX(tblConsorcios[Valor da Carta (R$)],MOD($J2494,ROWS(tblConsorcios[Produto]))+1),"")</f>
        <v>330000</v>
      </c>
      <c r="N2494" s="2" cm="1">
        <f t="array" ref="N2494">IFERROR(INDEX(tblConsorcios[Prazo (meses)],MOD($J2494,ROWS(tblConsorcios[Produto]))+1),"")</f>
        <v>200</v>
      </c>
      <c r="O2494" s="20" cm="1">
        <f t="array" ref="O2494">IFERROR(INDEX(tblConsorcios[Parcela Mensal (R$)],MOD($J2494,ROWS(tblConsorcios[Produto]))+1),"")</f>
        <v>2092.1999999999998</v>
      </c>
      <c r="P2494" s="20" t="str" cm="1">
        <f t="array" ref="P2494">IFERROR(INDEX(tblClientes[Dividendo Mensal (R$)],INT($J2494/ROWS(tblConsorcios[Produto]))+1),"")</f>
        <v/>
      </c>
      <c r="Q2494" s="20" t="str">
        <f t="shared" si="115"/>
        <v/>
      </c>
      <c r="R2494">
        <f t="shared" si="116"/>
        <v>0</v>
      </c>
    </row>
    <row r="2495" spans="10:18" x14ac:dyDescent="0.2">
      <c r="J2495">
        <f t="shared" si="114"/>
        <v>2493</v>
      </c>
      <c r="K2495" t="str" cm="1">
        <f t="array" ref="K2495">IFERROR(INDEX(tblClientes[Cliente],INT($J2495/ROWS(tblConsorcios[Produto]))+1),"")</f>
        <v/>
      </c>
      <c r="L2495" t="str" cm="1">
        <f t="array" ref="L2495">IFERROR(INDEX(tblConsorcios[Produto],MOD($J2495,ROWS(tblConsorcios[Produto]))+1),"")</f>
        <v>Imóvel IE300 – 240m</v>
      </c>
      <c r="M2495" s="20" cm="1">
        <f t="array" ref="M2495">IFERROR(INDEX(tblConsorcios[Valor da Carta (R$)],MOD($J2495,ROWS(tblConsorcios[Produto]))+1),"")</f>
        <v>300000</v>
      </c>
      <c r="N2495" s="2" cm="1">
        <f t="array" ref="N2495">IFERROR(INDEX(tblConsorcios[Prazo (meses)],MOD($J2495,ROWS(tblConsorcios[Produto]))+1),"")</f>
        <v>240</v>
      </c>
      <c r="O2495" s="20" cm="1">
        <f t="array" ref="O2495">IFERROR(INDEX(tblConsorcios[Parcela Mensal (R$)],MOD($J2495,ROWS(tblConsorcios[Produto]))+1),"")</f>
        <v>1610</v>
      </c>
      <c r="P2495" s="20" t="str" cm="1">
        <f t="array" ref="P2495">IFERROR(INDEX(tblClientes[Dividendo Mensal (R$)],INT($J2495/ROWS(tblConsorcios[Produto]))+1),"")</f>
        <v/>
      </c>
      <c r="Q2495" s="20" t="str">
        <f t="shared" si="115"/>
        <v/>
      </c>
      <c r="R2495">
        <f t="shared" si="116"/>
        <v>0</v>
      </c>
    </row>
    <row r="2496" spans="10:18" x14ac:dyDescent="0.2">
      <c r="J2496">
        <f t="shared" si="114"/>
        <v>2494</v>
      </c>
      <c r="K2496" t="str" cm="1">
        <f t="array" ref="K2496">IFERROR(INDEX(tblClientes[Cliente],INT($J2496/ROWS(tblConsorcios[Produto]))+1),"")</f>
        <v/>
      </c>
      <c r="L2496" t="str" cm="1">
        <f t="array" ref="L2496">IFERROR(INDEX(tblConsorcios[Produto],MOD($J2496,ROWS(tblConsorcios[Produto]))+1),"")</f>
        <v>Imóvel IE300 – 220m</v>
      </c>
      <c r="M2496" s="20" cm="1">
        <f t="array" ref="M2496">IFERROR(INDEX(tblConsorcios[Valor da Carta (R$)],MOD($J2496,ROWS(tblConsorcios[Produto]))+1),"")</f>
        <v>300000</v>
      </c>
      <c r="N2496" s="2" cm="1">
        <f t="array" ref="N2496">IFERROR(INDEX(tblConsorcios[Prazo (meses)],MOD($J2496,ROWS(tblConsorcios[Produto]))+1),"")</f>
        <v>220</v>
      </c>
      <c r="O2496" s="20" cm="1">
        <f t="array" ref="O2496">IFERROR(INDEX(tblConsorcios[Parcela Mensal (R$)],MOD($J2496,ROWS(tblConsorcios[Produto]))+1),"")</f>
        <v>1742.73</v>
      </c>
      <c r="P2496" s="20" t="str" cm="1">
        <f t="array" ref="P2496">IFERROR(INDEX(tblClientes[Dividendo Mensal (R$)],INT($J2496/ROWS(tblConsorcios[Produto]))+1),"")</f>
        <v/>
      </c>
      <c r="Q2496" s="20" t="str">
        <f t="shared" si="115"/>
        <v/>
      </c>
      <c r="R2496">
        <f t="shared" si="116"/>
        <v>0</v>
      </c>
    </row>
    <row r="2497" spans="10:18" x14ac:dyDescent="0.2">
      <c r="J2497">
        <f t="shared" si="114"/>
        <v>2495</v>
      </c>
      <c r="K2497" t="str" cm="1">
        <f t="array" ref="K2497">IFERROR(INDEX(tblClientes[Cliente],INT($J2497/ROWS(tblConsorcios[Produto]))+1),"")</f>
        <v/>
      </c>
      <c r="L2497" t="str" cm="1">
        <f t="array" ref="L2497">IFERROR(INDEX(tblConsorcios[Produto],MOD($J2497,ROWS(tblConsorcios[Produto]))+1),"")</f>
        <v>Imóvel IE300 – 200m</v>
      </c>
      <c r="M2497" s="20" cm="1">
        <f t="array" ref="M2497">IFERROR(INDEX(tblConsorcios[Valor da Carta (R$)],MOD($J2497,ROWS(tblConsorcios[Produto]))+1),"")</f>
        <v>300000</v>
      </c>
      <c r="N2497" s="2" cm="1">
        <f t="array" ref="N2497">IFERROR(INDEX(tblConsorcios[Prazo (meses)],MOD($J2497,ROWS(tblConsorcios[Produto]))+1),"")</f>
        <v>200</v>
      </c>
      <c r="O2497" s="20" cm="1">
        <f t="array" ref="O2497">IFERROR(INDEX(tblConsorcios[Parcela Mensal (R$)],MOD($J2497,ROWS(tblConsorcios[Produto]))+1),"")</f>
        <v>1902</v>
      </c>
      <c r="P2497" s="20" t="str" cm="1">
        <f t="array" ref="P2497">IFERROR(INDEX(tblClientes[Dividendo Mensal (R$)],INT($J2497/ROWS(tblConsorcios[Produto]))+1),"")</f>
        <v/>
      </c>
      <c r="Q2497" s="20" t="str">
        <f t="shared" si="115"/>
        <v/>
      </c>
      <c r="R2497">
        <f t="shared" si="116"/>
        <v>0</v>
      </c>
    </row>
    <row r="2498" spans="10:18" x14ac:dyDescent="0.2">
      <c r="J2498">
        <f t="shared" si="114"/>
        <v>2496</v>
      </c>
      <c r="K2498" t="str" cm="1">
        <f t="array" ref="K2498">IFERROR(INDEX(tblClientes[Cliente],INT($J2498/ROWS(tblConsorcios[Produto]))+1),"")</f>
        <v/>
      </c>
      <c r="L2498" t="str" cm="1">
        <f t="array" ref="L2498">IFERROR(INDEX(tblConsorcios[Produto],MOD($J2498,ROWS(tblConsorcios[Produto]))+1),"")</f>
        <v>Imóvel IE240 – 240m</v>
      </c>
      <c r="M2498" s="20" cm="1">
        <f t="array" ref="M2498">IFERROR(INDEX(tblConsorcios[Valor da Carta (R$)],MOD($J2498,ROWS(tblConsorcios[Produto]))+1),"")</f>
        <v>240000</v>
      </c>
      <c r="N2498" s="2" cm="1">
        <f t="array" ref="N2498">IFERROR(INDEX(tblConsorcios[Prazo (meses)],MOD($J2498,ROWS(tblConsorcios[Produto]))+1),"")</f>
        <v>240</v>
      </c>
      <c r="O2498" s="20" cm="1">
        <f t="array" ref="O2498">IFERROR(INDEX(tblConsorcios[Parcela Mensal (R$)],MOD($J2498,ROWS(tblConsorcios[Produto]))+1),"")</f>
        <v>1288</v>
      </c>
      <c r="P2498" s="20" t="str" cm="1">
        <f t="array" ref="P2498">IFERROR(INDEX(tblClientes[Dividendo Mensal (R$)],INT($J2498/ROWS(tblConsorcios[Produto]))+1),"")</f>
        <v/>
      </c>
      <c r="Q2498" s="20" t="str">
        <f t="shared" si="115"/>
        <v/>
      </c>
      <c r="R2498">
        <f t="shared" si="116"/>
        <v>0</v>
      </c>
    </row>
    <row r="2499" spans="10:18" x14ac:dyDescent="0.2">
      <c r="J2499">
        <f t="shared" ref="J2499:J2562" si="117">ROW()-2</f>
        <v>2497</v>
      </c>
      <c r="K2499" t="str" cm="1">
        <f t="array" ref="K2499">IFERROR(INDEX(tblClientes[Cliente],INT($J2499/ROWS(tblConsorcios[Produto]))+1),"")</f>
        <v/>
      </c>
      <c r="L2499" t="str" cm="1">
        <f t="array" ref="L2499">IFERROR(INDEX(tblConsorcios[Produto],MOD($J2499,ROWS(tblConsorcios[Produto]))+1),"")</f>
        <v>Imóvel IE240 – 220m</v>
      </c>
      <c r="M2499" s="20" cm="1">
        <f t="array" ref="M2499">IFERROR(INDEX(tblConsorcios[Valor da Carta (R$)],MOD($J2499,ROWS(tblConsorcios[Produto]))+1),"")</f>
        <v>240000</v>
      </c>
      <c r="N2499" s="2" cm="1">
        <f t="array" ref="N2499">IFERROR(INDEX(tblConsorcios[Prazo (meses)],MOD($J2499,ROWS(tblConsorcios[Produto]))+1),"")</f>
        <v>220</v>
      </c>
      <c r="O2499" s="20" cm="1">
        <f t="array" ref="O2499">IFERROR(INDEX(tblConsorcios[Parcela Mensal (R$)],MOD($J2499,ROWS(tblConsorcios[Produto]))+1),"")</f>
        <v>1394.18</v>
      </c>
      <c r="P2499" s="20" t="str" cm="1">
        <f t="array" ref="P2499">IFERROR(INDEX(tblClientes[Dividendo Mensal (R$)],INT($J2499/ROWS(tblConsorcios[Produto]))+1),"")</f>
        <v/>
      </c>
      <c r="Q2499" s="20" t="str">
        <f t="shared" ref="Q2499:Q2562" si="118">IF(AND(ISNUMBER(O2499),ISNUMBER(P2499)),P2499-O2499,"")</f>
        <v/>
      </c>
      <c r="R2499">
        <f t="shared" ref="R2499:R2562" si="119">IF(AND(ISNUMBER(O2499),ISNUMBER(P2499),O2499&lt;=P2499),1,0)</f>
        <v>0</v>
      </c>
    </row>
    <row r="2500" spans="10:18" x14ac:dyDescent="0.2">
      <c r="J2500">
        <f t="shared" si="117"/>
        <v>2498</v>
      </c>
      <c r="K2500" t="str" cm="1">
        <f t="array" ref="K2500">IFERROR(INDEX(tblClientes[Cliente],INT($J2500/ROWS(tblConsorcios[Produto]))+1),"")</f>
        <v/>
      </c>
      <c r="L2500" t="str" cm="1">
        <f t="array" ref="L2500">IFERROR(INDEX(tblConsorcios[Produto],MOD($J2500,ROWS(tblConsorcios[Produto]))+1),"")</f>
        <v>Imóvel IE240 – 200m</v>
      </c>
      <c r="M2500" s="20" cm="1">
        <f t="array" ref="M2500">IFERROR(INDEX(tblConsorcios[Valor da Carta (R$)],MOD($J2500,ROWS(tblConsorcios[Produto]))+1),"")</f>
        <v>240000</v>
      </c>
      <c r="N2500" s="2" cm="1">
        <f t="array" ref="N2500">IFERROR(INDEX(tblConsorcios[Prazo (meses)],MOD($J2500,ROWS(tblConsorcios[Produto]))+1),"")</f>
        <v>200</v>
      </c>
      <c r="O2500" s="20" cm="1">
        <f t="array" ref="O2500">IFERROR(INDEX(tblConsorcios[Parcela Mensal (R$)],MOD($J2500,ROWS(tblConsorcios[Produto]))+1),"")</f>
        <v>1521.6</v>
      </c>
      <c r="P2500" s="20" t="str" cm="1">
        <f t="array" ref="P2500">IFERROR(INDEX(tblClientes[Dividendo Mensal (R$)],INT($J2500/ROWS(tblConsorcios[Produto]))+1),"")</f>
        <v/>
      </c>
      <c r="Q2500" s="20" t="str">
        <f t="shared" si="118"/>
        <v/>
      </c>
      <c r="R2500">
        <f t="shared" si="119"/>
        <v>0</v>
      </c>
    </row>
    <row r="2501" spans="10:18" x14ac:dyDescent="0.2">
      <c r="J2501">
        <f t="shared" si="117"/>
        <v>2499</v>
      </c>
      <c r="K2501" t="str" cm="1">
        <f t="array" ref="K2501">IFERROR(INDEX(tblClientes[Cliente],INT($J2501/ROWS(tblConsorcios[Produto]))+1),"")</f>
        <v/>
      </c>
      <c r="L2501" t="str" cm="1">
        <f t="array" ref="L2501">IFERROR(INDEX(tblConsorcios[Produto],MOD($J2501,ROWS(tblConsorcios[Produto]))+1),"")</f>
        <v>Imóvel IE230 – 240m</v>
      </c>
      <c r="M2501" s="20" cm="1">
        <f t="array" ref="M2501">IFERROR(INDEX(tblConsorcios[Valor da Carta (R$)],MOD($J2501,ROWS(tblConsorcios[Produto]))+1),"")</f>
        <v>230000</v>
      </c>
      <c r="N2501" s="2" cm="1">
        <f t="array" ref="N2501">IFERROR(INDEX(tblConsorcios[Prazo (meses)],MOD($J2501,ROWS(tblConsorcios[Produto]))+1),"")</f>
        <v>240</v>
      </c>
      <c r="O2501" s="20" cm="1">
        <f t="array" ref="O2501">IFERROR(INDEX(tblConsorcios[Parcela Mensal (R$)],MOD($J2501,ROWS(tblConsorcios[Produto]))+1),"")</f>
        <v>1234.33</v>
      </c>
      <c r="P2501" s="20" t="str" cm="1">
        <f t="array" ref="P2501">IFERROR(INDEX(tblClientes[Dividendo Mensal (R$)],INT($J2501/ROWS(tblConsorcios[Produto]))+1),"")</f>
        <v/>
      </c>
      <c r="Q2501" s="20" t="str">
        <f t="shared" si="118"/>
        <v/>
      </c>
      <c r="R2501">
        <f t="shared" si="119"/>
        <v>0</v>
      </c>
    </row>
    <row r="2502" spans="10:18" x14ac:dyDescent="0.2">
      <c r="J2502">
        <f t="shared" si="117"/>
        <v>2500</v>
      </c>
      <c r="K2502" t="str" cm="1">
        <f t="array" ref="K2502">IFERROR(INDEX(tblClientes[Cliente],INT($J2502/ROWS(tblConsorcios[Produto]))+1),"")</f>
        <v/>
      </c>
      <c r="L2502" t="str" cm="1">
        <f t="array" ref="L2502">IFERROR(INDEX(tblConsorcios[Produto],MOD($J2502,ROWS(tblConsorcios[Produto]))+1),"")</f>
        <v>Imóvel IE230 – 220m</v>
      </c>
      <c r="M2502" s="20" cm="1">
        <f t="array" ref="M2502">IFERROR(INDEX(tblConsorcios[Valor da Carta (R$)],MOD($J2502,ROWS(tblConsorcios[Produto]))+1),"")</f>
        <v>230000</v>
      </c>
      <c r="N2502" s="2" cm="1">
        <f t="array" ref="N2502">IFERROR(INDEX(tblConsorcios[Prazo (meses)],MOD($J2502,ROWS(tblConsorcios[Produto]))+1),"")</f>
        <v>220</v>
      </c>
      <c r="O2502" s="20" cm="1">
        <f t="array" ref="O2502">IFERROR(INDEX(tblConsorcios[Parcela Mensal (R$)],MOD($J2502,ROWS(tblConsorcios[Produto]))+1),"")</f>
        <v>1336.09</v>
      </c>
      <c r="P2502" s="20" t="str" cm="1">
        <f t="array" ref="P2502">IFERROR(INDEX(tblClientes[Dividendo Mensal (R$)],INT($J2502/ROWS(tblConsorcios[Produto]))+1),"")</f>
        <v/>
      </c>
      <c r="Q2502" s="20" t="str">
        <f t="shared" si="118"/>
        <v/>
      </c>
      <c r="R2502">
        <f t="shared" si="119"/>
        <v>0</v>
      </c>
    </row>
    <row r="2503" spans="10:18" x14ac:dyDescent="0.2">
      <c r="J2503">
        <f t="shared" si="117"/>
        <v>2501</v>
      </c>
      <c r="K2503" t="str" cm="1">
        <f t="array" ref="K2503">IFERROR(INDEX(tblClientes[Cliente],INT($J2503/ROWS(tblConsorcios[Produto]))+1),"")</f>
        <v/>
      </c>
      <c r="L2503" t="str" cm="1">
        <f t="array" ref="L2503">IFERROR(INDEX(tblConsorcios[Produto],MOD($J2503,ROWS(tblConsorcios[Produto]))+1),"")</f>
        <v>Imóvel IE230 – 200m</v>
      </c>
      <c r="M2503" s="20" cm="1">
        <f t="array" ref="M2503">IFERROR(INDEX(tblConsorcios[Valor da Carta (R$)],MOD($J2503,ROWS(tblConsorcios[Produto]))+1),"")</f>
        <v>230000</v>
      </c>
      <c r="N2503" s="2" cm="1">
        <f t="array" ref="N2503">IFERROR(INDEX(tblConsorcios[Prazo (meses)],MOD($J2503,ROWS(tblConsorcios[Produto]))+1),"")</f>
        <v>200</v>
      </c>
      <c r="O2503" s="20" cm="1">
        <f t="array" ref="O2503">IFERROR(INDEX(tblConsorcios[Parcela Mensal (R$)],MOD($J2503,ROWS(tblConsorcios[Produto]))+1),"")</f>
        <v>1458.2</v>
      </c>
      <c r="P2503" s="20" t="str" cm="1">
        <f t="array" ref="P2503">IFERROR(INDEX(tblClientes[Dividendo Mensal (R$)],INT($J2503/ROWS(tblConsorcios[Produto]))+1),"")</f>
        <v/>
      </c>
      <c r="Q2503" s="20" t="str">
        <f t="shared" si="118"/>
        <v/>
      </c>
      <c r="R2503">
        <f t="shared" si="119"/>
        <v>0</v>
      </c>
    </row>
    <row r="2504" spans="10:18" x14ac:dyDescent="0.2">
      <c r="J2504">
        <f t="shared" si="117"/>
        <v>2502</v>
      </c>
      <c r="K2504" t="str" cm="1">
        <f t="array" ref="K2504">IFERROR(INDEX(tblClientes[Cliente],INT($J2504/ROWS(tblConsorcios[Produto]))+1),"")</f>
        <v/>
      </c>
      <c r="L2504" t="str" cm="1">
        <f t="array" ref="L2504">IFERROR(INDEX(tblConsorcios[Produto],MOD($J2504,ROWS(tblConsorcios[Produto]))+1),"")</f>
        <v>Imóvel IE220 – 240m</v>
      </c>
      <c r="M2504" s="20" cm="1">
        <f t="array" ref="M2504">IFERROR(INDEX(tblConsorcios[Valor da Carta (R$)],MOD($J2504,ROWS(tblConsorcios[Produto]))+1),"")</f>
        <v>220000</v>
      </c>
      <c r="N2504" s="2" cm="1">
        <f t="array" ref="N2504">IFERROR(INDEX(tblConsorcios[Prazo (meses)],MOD($J2504,ROWS(tblConsorcios[Produto]))+1),"")</f>
        <v>240</v>
      </c>
      <c r="O2504" s="20" cm="1">
        <f t="array" ref="O2504">IFERROR(INDEX(tblConsorcios[Parcela Mensal (R$)],MOD($J2504,ROWS(tblConsorcios[Produto]))+1),"")</f>
        <v>1180.67</v>
      </c>
      <c r="P2504" s="20" t="str" cm="1">
        <f t="array" ref="P2504">IFERROR(INDEX(tblClientes[Dividendo Mensal (R$)],INT($J2504/ROWS(tblConsorcios[Produto]))+1),"")</f>
        <v/>
      </c>
      <c r="Q2504" s="20" t="str">
        <f t="shared" si="118"/>
        <v/>
      </c>
      <c r="R2504">
        <f t="shared" si="119"/>
        <v>0</v>
      </c>
    </row>
    <row r="2505" spans="10:18" x14ac:dyDescent="0.2">
      <c r="J2505">
        <f t="shared" si="117"/>
        <v>2503</v>
      </c>
      <c r="K2505" t="str" cm="1">
        <f t="array" ref="K2505">IFERROR(INDEX(tblClientes[Cliente],INT($J2505/ROWS(tblConsorcios[Produto]))+1),"")</f>
        <v/>
      </c>
      <c r="L2505" t="str" cm="1">
        <f t="array" ref="L2505">IFERROR(INDEX(tblConsorcios[Produto],MOD($J2505,ROWS(tblConsorcios[Produto]))+1),"")</f>
        <v>Imóvel IE220 – 220m</v>
      </c>
      <c r="M2505" s="20" cm="1">
        <f t="array" ref="M2505">IFERROR(INDEX(tblConsorcios[Valor da Carta (R$)],MOD($J2505,ROWS(tblConsorcios[Produto]))+1),"")</f>
        <v>220000</v>
      </c>
      <c r="N2505" s="2" cm="1">
        <f t="array" ref="N2505">IFERROR(INDEX(tblConsorcios[Prazo (meses)],MOD($J2505,ROWS(tblConsorcios[Produto]))+1),"")</f>
        <v>220</v>
      </c>
      <c r="O2505" s="20" cm="1">
        <f t="array" ref="O2505">IFERROR(INDEX(tblConsorcios[Parcela Mensal (R$)],MOD($J2505,ROWS(tblConsorcios[Produto]))+1),"")</f>
        <v>1278</v>
      </c>
      <c r="P2505" s="20" t="str" cm="1">
        <f t="array" ref="P2505">IFERROR(INDEX(tblClientes[Dividendo Mensal (R$)],INT($J2505/ROWS(tblConsorcios[Produto]))+1),"")</f>
        <v/>
      </c>
      <c r="Q2505" s="20" t="str">
        <f t="shared" si="118"/>
        <v/>
      </c>
      <c r="R2505">
        <f t="shared" si="119"/>
        <v>0</v>
      </c>
    </row>
    <row r="2506" spans="10:18" x14ac:dyDescent="0.2">
      <c r="J2506">
        <f t="shared" si="117"/>
        <v>2504</v>
      </c>
      <c r="K2506" t="str" cm="1">
        <f t="array" ref="K2506">IFERROR(INDEX(tblClientes[Cliente],INT($J2506/ROWS(tblConsorcios[Produto]))+1),"")</f>
        <v/>
      </c>
      <c r="L2506" t="str" cm="1">
        <f t="array" ref="L2506">IFERROR(INDEX(tblConsorcios[Produto],MOD($J2506,ROWS(tblConsorcios[Produto]))+1),"")</f>
        <v>Imóvel IE220 – 200m</v>
      </c>
      <c r="M2506" s="20" cm="1">
        <f t="array" ref="M2506">IFERROR(INDEX(tblConsorcios[Valor da Carta (R$)],MOD($J2506,ROWS(tblConsorcios[Produto]))+1),"")</f>
        <v>220000</v>
      </c>
      <c r="N2506" s="2" cm="1">
        <f t="array" ref="N2506">IFERROR(INDEX(tblConsorcios[Prazo (meses)],MOD($J2506,ROWS(tblConsorcios[Produto]))+1),"")</f>
        <v>200</v>
      </c>
      <c r="O2506" s="20" cm="1">
        <f t="array" ref="O2506">IFERROR(INDEX(tblConsorcios[Parcela Mensal (R$)],MOD($J2506,ROWS(tblConsorcios[Produto]))+1),"")</f>
        <v>1394.8</v>
      </c>
      <c r="P2506" s="20" t="str" cm="1">
        <f t="array" ref="P2506">IFERROR(INDEX(tblClientes[Dividendo Mensal (R$)],INT($J2506/ROWS(tblConsorcios[Produto]))+1),"")</f>
        <v/>
      </c>
      <c r="Q2506" s="20" t="str">
        <f t="shared" si="118"/>
        <v/>
      </c>
      <c r="R2506">
        <f t="shared" si="119"/>
        <v>0</v>
      </c>
    </row>
    <row r="2507" spans="10:18" x14ac:dyDescent="0.2">
      <c r="J2507">
        <f t="shared" si="117"/>
        <v>2505</v>
      </c>
      <c r="K2507" t="str" cm="1">
        <f t="array" ref="K2507">IFERROR(INDEX(tblClientes[Cliente],INT($J2507/ROWS(tblConsorcios[Produto]))+1),"")</f>
        <v/>
      </c>
      <c r="L2507" t="str" cm="1">
        <f t="array" ref="L2507">IFERROR(INDEX(tblConsorcios[Produto],MOD($J2507,ROWS(tblConsorcios[Produto]))+1),"")</f>
        <v>Imóvel IE200 – 240m</v>
      </c>
      <c r="M2507" s="20" cm="1">
        <f t="array" ref="M2507">IFERROR(INDEX(tblConsorcios[Valor da Carta (R$)],MOD($J2507,ROWS(tblConsorcios[Produto]))+1),"")</f>
        <v>200000</v>
      </c>
      <c r="N2507" s="2" cm="1">
        <f t="array" ref="N2507">IFERROR(INDEX(tblConsorcios[Prazo (meses)],MOD($J2507,ROWS(tblConsorcios[Produto]))+1),"")</f>
        <v>240</v>
      </c>
      <c r="O2507" s="20" cm="1">
        <f t="array" ref="O2507">IFERROR(INDEX(tblConsorcios[Parcela Mensal (R$)],MOD($J2507,ROWS(tblConsorcios[Produto]))+1),"")</f>
        <v>1073.33</v>
      </c>
      <c r="P2507" s="20" t="str" cm="1">
        <f t="array" ref="P2507">IFERROR(INDEX(tblClientes[Dividendo Mensal (R$)],INT($J2507/ROWS(tblConsorcios[Produto]))+1),"")</f>
        <v/>
      </c>
      <c r="Q2507" s="20" t="str">
        <f t="shared" si="118"/>
        <v/>
      </c>
      <c r="R2507">
        <f t="shared" si="119"/>
        <v>0</v>
      </c>
    </row>
    <row r="2508" spans="10:18" x14ac:dyDescent="0.2">
      <c r="J2508">
        <f t="shared" si="117"/>
        <v>2506</v>
      </c>
      <c r="K2508" t="str" cm="1">
        <f t="array" ref="K2508">IFERROR(INDEX(tblClientes[Cliente],INT($J2508/ROWS(tblConsorcios[Produto]))+1),"")</f>
        <v/>
      </c>
      <c r="L2508" t="str" cm="1">
        <f t="array" ref="L2508">IFERROR(INDEX(tblConsorcios[Produto],MOD($J2508,ROWS(tblConsorcios[Produto]))+1),"")</f>
        <v>Imóvel IE200 – 220m</v>
      </c>
      <c r="M2508" s="20" cm="1">
        <f t="array" ref="M2508">IFERROR(INDEX(tblConsorcios[Valor da Carta (R$)],MOD($J2508,ROWS(tblConsorcios[Produto]))+1),"")</f>
        <v>200000</v>
      </c>
      <c r="N2508" s="2" cm="1">
        <f t="array" ref="N2508">IFERROR(INDEX(tblConsorcios[Prazo (meses)],MOD($J2508,ROWS(tblConsorcios[Produto]))+1),"")</f>
        <v>220</v>
      </c>
      <c r="O2508" s="20" cm="1">
        <f t="array" ref="O2508">IFERROR(INDEX(tblConsorcios[Parcela Mensal (R$)],MOD($J2508,ROWS(tblConsorcios[Produto]))+1),"")</f>
        <v>1161.82</v>
      </c>
      <c r="P2508" s="20" t="str" cm="1">
        <f t="array" ref="P2508">IFERROR(INDEX(tblClientes[Dividendo Mensal (R$)],INT($J2508/ROWS(tblConsorcios[Produto]))+1),"")</f>
        <v/>
      </c>
      <c r="Q2508" s="20" t="str">
        <f t="shared" si="118"/>
        <v/>
      </c>
      <c r="R2508">
        <f t="shared" si="119"/>
        <v>0</v>
      </c>
    </row>
    <row r="2509" spans="10:18" x14ac:dyDescent="0.2">
      <c r="J2509">
        <f t="shared" si="117"/>
        <v>2507</v>
      </c>
      <c r="K2509" t="str" cm="1">
        <f t="array" ref="K2509">IFERROR(INDEX(tblClientes[Cliente],INT($J2509/ROWS(tblConsorcios[Produto]))+1),"")</f>
        <v/>
      </c>
      <c r="L2509" t="str" cm="1">
        <f t="array" ref="L2509">IFERROR(INDEX(tblConsorcios[Produto],MOD($J2509,ROWS(tblConsorcios[Produto]))+1),"")</f>
        <v>Imóvel IE200 – 200m</v>
      </c>
      <c r="M2509" s="20" cm="1">
        <f t="array" ref="M2509">IFERROR(INDEX(tblConsorcios[Valor da Carta (R$)],MOD($J2509,ROWS(tblConsorcios[Produto]))+1),"")</f>
        <v>200000</v>
      </c>
      <c r="N2509" s="2" cm="1">
        <f t="array" ref="N2509">IFERROR(INDEX(tblConsorcios[Prazo (meses)],MOD($J2509,ROWS(tblConsorcios[Produto]))+1),"")</f>
        <v>200</v>
      </c>
      <c r="O2509" s="20" cm="1">
        <f t="array" ref="O2509">IFERROR(INDEX(tblConsorcios[Parcela Mensal (R$)],MOD($J2509,ROWS(tblConsorcios[Produto]))+1),"")</f>
        <v>1268</v>
      </c>
      <c r="P2509" s="20" t="str" cm="1">
        <f t="array" ref="P2509">IFERROR(INDEX(tblClientes[Dividendo Mensal (R$)],INT($J2509/ROWS(tblConsorcios[Produto]))+1),"")</f>
        <v/>
      </c>
      <c r="Q2509" s="20" t="str">
        <f t="shared" si="118"/>
        <v/>
      </c>
      <c r="R2509">
        <f t="shared" si="119"/>
        <v>0</v>
      </c>
    </row>
    <row r="2510" spans="10:18" x14ac:dyDescent="0.2">
      <c r="J2510">
        <f t="shared" si="117"/>
        <v>2508</v>
      </c>
      <c r="K2510" t="str" cm="1">
        <f t="array" ref="K2510">IFERROR(INDEX(tblClientes[Cliente],INT($J2510/ROWS(tblConsorcios[Produto]))+1),"")</f>
        <v/>
      </c>
      <c r="L2510" t="str" cm="1">
        <f t="array" ref="L2510">IFERROR(INDEX(tblConsorcios[Produto],MOD($J2510,ROWS(tblConsorcios[Produto]))+1),"")</f>
        <v>Imóvel IE150 – 240m</v>
      </c>
      <c r="M2510" s="20" cm="1">
        <f t="array" ref="M2510">IFERROR(INDEX(tblConsorcios[Valor da Carta (R$)],MOD($J2510,ROWS(tblConsorcios[Produto]))+1),"")</f>
        <v>150000</v>
      </c>
      <c r="N2510" s="2" cm="1">
        <f t="array" ref="N2510">IFERROR(INDEX(tblConsorcios[Prazo (meses)],MOD($J2510,ROWS(tblConsorcios[Produto]))+1),"")</f>
        <v>240</v>
      </c>
      <c r="O2510" s="20" cm="1">
        <f t="array" ref="O2510">IFERROR(INDEX(tblConsorcios[Parcela Mensal (R$)],MOD($J2510,ROWS(tblConsorcios[Produto]))+1),"")</f>
        <v>805</v>
      </c>
      <c r="P2510" s="20" t="str" cm="1">
        <f t="array" ref="P2510">IFERROR(INDEX(tblClientes[Dividendo Mensal (R$)],INT($J2510/ROWS(tblConsorcios[Produto]))+1),"")</f>
        <v/>
      </c>
      <c r="Q2510" s="20" t="str">
        <f t="shared" si="118"/>
        <v/>
      </c>
      <c r="R2510">
        <f t="shared" si="119"/>
        <v>0</v>
      </c>
    </row>
    <row r="2511" spans="10:18" x14ac:dyDescent="0.2">
      <c r="J2511">
        <f t="shared" si="117"/>
        <v>2509</v>
      </c>
      <c r="K2511" t="str" cm="1">
        <f t="array" ref="K2511">IFERROR(INDEX(tblClientes[Cliente],INT($J2511/ROWS(tblConsorcios[Produto]))+1),"")</f>
        <v/>
      </c>
      <c r="L2511" t="str" cm="1">
        <f t="array" ref="L2511">IFERROR(INDEX(tblConsorcios[Produto],MOD($J2511,ROWS(tblConsorcios[Produto]))+1),"")</f>
        <v>Imóvel IE150 – 220m</v>
      </c>
      <c r="M2511" s="20" cm="1">
        <f t="array" ref="M2511">IFERROR(INDEX(tblConsorcios[Valor da Carta (R$)],MOD($J2511,ROWS(tblConsorcios[Produto]))+1),"")</f>
        <v>150000</v>
      </c>
      <c r="N2511" s="2" cm="1">
        <f t="array" ref="N2511">IFERROR(INDEX(tblConsorcios[Prazo (meses)],MOD($J2511,ROWS(tblConsorcios[Produto]))+1),"")</f>
        <v>220</v>
      </c>
      <c r="O2511" s="20" cm="1">
        <f t="array" ref="O2511">IFERROR(INDEX(tblConsorcios[Parcela Mensal (R$)],MOD($J2511,ROWS(tblConsorcios[Produto]))+1),"")</f>
        <v>871.36</v>
      </c>
      <c r="P2511" s="20" t="str" cm="1">
        <f t="array" ref="P2511">IFERROR(INDEX(tblClientes[Dividendo Mensal (R$)],INT($J2511/ROWS(tblConsorcios[Produto]))+1),"")</f>
        <v/>
      </c>
      <c r="Q2511" s="20" t="str">
        <f t="shared" si="118"/>
        <v/>
      </c>
      <c r="R2511">
        <f t="shared" si="119"/>
        <v>0</v>
      </c>
    </row>
    <row r="2512" spans="10:18" x14ac:dyDescent="0.2">
      <c r="J2512">
        <f t="shared" si="117"/>
        <v>2510</v>
      </c>
      <c r="K2512" t="str" cm="1">
        <f t="array" ref="K2512">IFERROR(INDEX(tblClientes[Cliente],INT($J2512/ROWS(tblConsorcios[Produto]))+1),"")</f>
        <v/>
      </c>
      <c r="L2512" t="str" cm="1">
        <f t="array" ref="L2512">IFERROR(INDEX(tblConsorcios[Produto],MOD($J2512,ROWS(tblConsorcios[Produto]))+1),"")</f>
        <v>Imóvel IE150 – 200m</v>
      </c>
      <c r="M2512" s="20" cm="1">
        <f t="array" ref="M2512">IFERROR(INDEX(tblConsorcios[Valor da Carta (R$)],MOD($J2512,ROWS(tblConsorcios[Produto]))+1),"")</f>
        <v>150000</v>
      </c>
      <c r="N2512" s="2" cm="1">
        <f t="array" ref="N2512">IFERROR(INDEX(tblConsorcios[Prazo (meses)],MOD($J2512,ROWS(tblConsorcios[Produto]))+1),"")</f>
        <v>200</v>
      </c>
      <c r="O2512" s="20" cm="1">
        <f t="array" ref="O2512">IFERROR(INDEX(tblConsorcios[Parcela Mensal (R$)],MOD($J2512,ROWS(tblConsorcios[Produto]))+1),"")</f>
        <v>951</v>
      </c>
      <c r="P2512" s="20" t="str" cm="1">
        <f t="array" ref="P2512">IFERROR(INDEX(tblClientes[Dividendo Mensal (R$)],INT($J2512/ROWS(tblConsorcios[Produto]))+1),"")</f>
        <v/>
      </c>
      <c r="Q2512" s="20" t="str">
        <f t="shared" si="118"/>
        <v/>
      </c>
      <c r="R2512">
        <f t="shared" si="119"/>
        <v>0</v>
      </c>
    </row>
    <row r="2513" spans="10:18" x14ac:dyDescent="0.2">
      <c r="J2513">
        <f t="shared" si="117"/>
        <v>2511</v>
      </c>
      <c r="K2513" t="str" cm="1">
        <f t="array" ref="K2513">IFERROR(INDEX(tblClientes[Cliente],INT($J2513/ROWS(tblConsorcios[Produto]))+1),"")</f>
        <v/>
      </c>
      <c r="L2513" t="str" cm="1">
        <f t="array" ref="L2513">IFERROR(INDEX(tblConsorcios[Produto],MOD($J2513,ROWS(tblConsorcios[Produto]))+1),"")</f>
        <v>Imóvel IE140 – 240m</v>
      </c>
      <c r="M2513" s="20" cm="1">
        <f t="array" ref="M2513">IFERROR(INDEX(tblConsorcios[Valor da Carta (R$)],MOD($J2513,ROWS(tblConsorcios[Produto]))+1),"")</f>
        <v>140000</v>
      </c>
      <c r="N2513" s="2" cm="1">
        <f t="array" ref="N2513">IFERROR(INDEX(tblConsorcios[Prazo (meses)],MOD($J2513,ROWS(tblConsorcios[Produto]))+1),"")</f>
        <v>240</v>
      </c>
      <c r="O2513" s="20" cm="1">
        <f t="array" ref="O2513">IFERROR(INDEX(tblConsorcios[Parcela Mensal (R$)],MOD($J2513,ROWS(tblConsorcios[Produto]))+1),"")</f>
        <v>751.33</v>
      </c>
      <c r="P2513" s="20" t="str" cm="1">
        <f t="array" ref="P2513">IFERROR(INDEX(tblClientes[Dividendo Mensal (R$)],INT($J2513/ROWS(tblConsorcios[Produto]))+1),"")</f>
        <v/>
      </c>
      <c r="Q2513" s="20" t="str">
        <f t="shared" si="118"/>
        <v/>
      </c>
      <c r="R2513">
        <f t="shared" si="119"/>
        <v>0</v>
      </c>
    </row>
    <row r="2514" spans="10:18" x14ac:dyDescent="0.2">
      <c r="J2514">
        <f t="shared" si="117"/>
        <v>2512</v>
      </c>
      <c r="K2514" t="str" cm="1">
        <f t="array" ref="K2514">IFERROR(INDEX(tblClientes[Cliente],INT($J2514/ROWS(tblConsorcios[Produto]))+1),"")</f>
        <v/>
      </c>
      <c r="L2514" t="str" cm="1">
        <f t="array" ref="L2514">IFERROR(INDEX(tblConsorcios[Produto],MOD($J2514,ROWS(tblConsorcios[Produto]))+1),"")</f>
        <v>Imóvel IE140 – 220m</v>
      </c>
      <c r="M2514" s="20" cm="1">
        <f t="array" ref="M2514">IFERROR(INDEX(tblConsorcios[Valor da Carta (R$)],MOD($J2514,ROWS(tblConsorcios[Produto]))+1),"")</f>
        <v>140000</v>
      </c>
      <c r="N2514" s="2" cm="1">
        <f t="array" ref="N2514">IFERROR(INDEX(tblConsorcios[Prazo (meses)],MOD($J2514,ROWS(tblConsorcios[Produto]))+1),"")</f>
        <v>220</v>
      </c>
      <c r="O2514" s="20" cm="1">
        <f t="array" ref="O2514">IFERROR(INDEX(tblConsorcios[Parcela Mensal (R$)],MOD($J2514,ROWS(tblConsorcios[Produto]))+1),"")</f>
        <v>813.27</v>
      </c>
      <c r="P2514" s="20" t="str" cm="1">
        <f t="array" ref="P2514">IFERROR(INDEX(tblClientes[Dividendo Mensal (R$)],INT($J2514/ROWS(tblConsorcios[Produto]))+1),"")</f>
        <v/>
      </c>
      <c r="Q2514" s="20" t="str">
        <f t="shared" si="118"/>
        <v/>
      </c>
      <c r="R2514">
        <f t="shared" si="119"/>
        <v>0</v>
      </c>
    </row>
    <row r="2515" spans="10:18" x14ac:dyDescent="0.2">
      <c r="J2515">
        <f t="shared" si="117"/>
        <v>2513</v>
      </c>
      <c r="K2515" t="str" cm="1">
        <f t="array" ref="K2515">IFERROR(INDEX(tblClientes[Cliente],INT($J2515/ROWS(tblConsorcios[Produto]))+1),"")</f>
        <v/>
      </c>
      <c r="L2515" t="str" cm="1">
        <f t="array" ref="L2515">IFERROR(INDEX(tblConsorcios[Produto],MOD($J2515,ROWS(tblConsorcios[Produto]))+1),"")</f>
        <v>Imóvel IE140 – 200m</v>
      </c>
      <c r="M2515" s="20" cm="1">
        <f t="array" ref="M2515">IFERROR(INDEX(tblConsorcios[Valor da Carta (R$)],MOD($J2515,ROWS(tblConsorcios[Produto]))+1),"")</f>
        <v>140000</v>
      </c>
      <c r="N2515" s="2" cm="1">
        <f t="array" ref="N2515">IFERROR(INDEX(tblConsorcios[Prazo (meses)],MOD($J2515,ROWS(tblConsorcios[Produto]))+1),"")</f>
        <v>200</v>
      </c>
      <c r="O2515" s="20" cm="1">
        <f t="array" ref="O2515">IFERROR(INDEX(tblConsorcios[Parcela Mensal (R$)],MOD($J2515,ROWS(tblConsorcios[Produto]))+1),"")</f>
        <v>887.6</v>
      </c>
      <c r="P2515" s="20" t="str" cm="1">
        <f t="array" ref="P2515">IFERROR(INDEX(tblClientes[Dividendo Mensal (R$)],INT($J2515/ROWS(tblConsorcios[Produto]))+1),"")</f>
        <v/>
      </c>
      <c r="Q2515" s="20" t="str">
        <f t="shared" si="118"/>
        <v/>
      </c>
      <c r="R2515">
        <f t="shared" si="119"/>
        <v>0</v>
      </c>
    </row>
    <row r="2516" spans="10:18" x14ac:dyDescent="0.2">
      <c r="J2516">
        <f t="shared" si="117"/>
        <v>2514</v>
      </c>
      <c r="K2516" t="str" cm="1">
        <f t="array" ref="K2516">IFERROR(INDEX(tblClientes[Cliente],INT($J2516/ROWS(tblConsorcios[Produto]))+1),"")</f>
        <v/>
      </c>
      <c r="L2516" t="str" cm="1">
        <f t="array" ref="L2516">IFERROR(INDEX(tblConsorcios[Produto],MOD($J2516,ROWS(tblConsorcios[Produto]))+1),"")</f>
        <v>Imóvel IE130 – 240m</v>
      </c>
      <c r="M2516" s="20" cm="1">
        <f t="array" ref="M2516">IFERROR(INDEX(tblConsorcios[Valor da Carta (R$)],MOD($J2516,ROWS(tblConsorcios[Produto]))+1),"")</f>
        <v>130000</v>
      </c>
      <c r="N2516" s="2" cm="1">
        <f t="array" ref="N2516">IFERROR(INDEX(tblConsorcios[Prazo (meses)],MOD($J2516,ROWS(tblConsorcios[Produto]))+1),"")</f>
        <v>240</v>
      </c>
      <c r="O2516" s="20" cm="1">
        <f t="array" ref="O2516">IFERROR(INDEX(tblConsorcios[Parcela Mensal (R$)],MOD($J2516,ROWS(tblConsorcios[Produto]))+1),"")</f>
        <v>697.67</v>
      </c>
      <c r="P2516" s="20" t="str" cm="1">
        <f t="array" ref="P2516">IFERROR(INDEX(tblClientes[Dividendo Mensal (R$)],INT($J2516/ROWS(tblConsorcios[Produto]))+1),"")</f>
        <v/>
      </c>
      <c r="Q2516" s="20" t="str">
        <f t="shared" si="118"/>
        <v/>
      </c>
      <c r="R2516">
        <f t="shared" si="119"/>
        <v>0</v>
      </c>
    </row>
    <row r="2517" spans="10:18" x14ac:dyDescent="0.2">
      <c r="J2517">
        <f t="shared" si="117"/>
        <v>2515</v>
      </c>
      <c r="K2517" t="str" cm="1">
        <f t="array" ref="K2517">IFERROR(INDEX(tblClientes[Cliente],INT($J2517/ROWS(tblConsorcios[Produto]))+1),"")</f>
        <v/>
      </c>
      <c r="L2517" t="str" cm="1">
        <f t="array" ref="L2517">IFERROR(INDEX(tblConsorcios[Produto],MOD($J2517,ROWS(tblConsorcios[Produto]))+1),"")</f>
        <v>Imóvel IE130 – 220m</v>
      </c>
      <c r="M2517" s="20" cm="1">
        <f t="array" ref="M2517">IFERROR(INDEX(tblConsorcios[Valor da Carta (R$)],MOD($J2517,ROWS(tblConsorcios[Produto]))+1),"")</f>
        <v>130000</v>
      </c>
      <c r="N2517" s="2" cm="1">
        <f t="array" ref="N2517">IFERROR(INDEX(tblConsorcios[Prazo (meses)],MOD($J2517,ROWS(tblConsorcios[Produto]))+1),"")</f>
        <v>220</v>
      </c>
      <c r="O2517" s="20" cm="1">
        <f t="array" ref="O2517">IFERROR(INDEX(tblConsorcios[Parcela Mensal (R$)],MOD($J2517,ROWS(tblConsorcios[Produto]))+1),"")</f>
        <v>755.18</v>
      </c>
      <c r="P2517" s="20" t="str" cm="1">
        <f t="array" ref="P2517">IFERROR(INDEX(tblClientes[Dividendo Mensal (R$)],INT($J2517/ROWS(tblConsorcios[Produto]))+1),"")</f>
        <v/>
      </c>
      <c r="Q2517" s="20" t="str">
        <f t="shared" si="118"/>
        <v/>
      </c>
      <c r="R2517">
        <f t="shared" si="119"/>
        <v>0</v>
      </c>
    </row>
    <row r="2518" spans="10:18" x14ac:dyDescent="0.2">
      <c r="J2518">
        <f t="shared" si="117"/>
        <v>2516</v>
      </c>
      <c r="K2518" t="str" cm="1">
        <f t="array" ref="K2518">IFERROR(INDEX(tblClientes[Cliente],INT($J2518/ROWS(tblConsorcios[Produto]))+1),"")</f>
        <v/>
      </c>
      <c r="L2518" t="str" cm="1">
        <f t="array" ref="L2518">IFERROR(INDEX(tblConsorcios[Produto],MOD($J2518,ROWS(tblConsorcios[Produto]))+1),"")</f>
        <v>Imóvel IE130 – 200m</v>
      </c>
      <c r="M2518" s="20" cm="1">
        <f t="array" ref="M2518">IFERROR(INDEX(tblConsorcios[Valor da Carta (R$)],MOD($J2518,ROWS(tblConsorcios[Produto]))+1),"")</f>
        <v>130000</v>
      </c>
      <c r="N2518" s="2" cm="1">
        <f t="array" ref="N2518">IFERROR(INDEX(tblConsorcios[Prazo (meses)],MOD($J2518,ROWS(tblConsorcios[Produto]))+1),"")</f>
        <v>200</v>
      </c>
      <c r="O2518" s="20" cm="1">
        <f t="array" ref="O2518">IFERROR(INDEX(tblConsorcios[Parcela Mensal (R$)],MOD($J2518,ROWS(tblConsorcios[Produto]))+1),"")</f>
        <v>824.2</v>
      </c>
      <c r="P2518" s="20" t="str" cm="1">
        <f t="array" ref="P2518">IFERROR(INDEX(tblClientes[Dividendo Mensal (R$)],INT($J2518/ROWS(tblConsorcios[Produto]))+1),"")</f>
        <v/>
      </c>
      <c r="Q2518" s="20" t="str">
        <f t="shared" si="118"/>
        <v/>
      </c>
      <c r="R2518">
        <f t="shared" si="119"/>
        <v>0</v>
      </c>
    </row>
    <row r="2519" spans="10:18" x14ac:dyDescent="0.2">
      <c r="J2519">
        <f t="shared" si="117"/>
        <v>2517</v>
      </c>
      <c r="K2519" t="str" cm="1">
        <f t="array" ref="K2519">IFERROR(INDEX(tblClientes[Cliente],INT($J2519/ROWS(tblConsorcios[Produto]))+1),"")</f>
        <v/>
      </c>
      <c r="L2519" t="str" cm="1">
        <f t="array" ref="L2519">IFERROR(INDEX(tblConsorcios[Produto],MOD($J2519,ROWS(tblConsorcios[Produto]))+1),"")</f>
        <v>Imóvel IE120 – 240m</v>
      </c>
      <c r="M2519" s="20" cm="1">
        <f t="array" ref="M2519">IFERROR(INDEX(tblConsorcios[Valor da Carta (R$)],MOD($J2519,ROWS(tblConsorcios[Produto]))+1),"")</f>
        <v>120000</v>
      </c>
      <c r="N2519" s="2" cm="1">
        <f t="array" ref="N2519">IFERROR(INDEX(tblConsorcios[Prazo (meses)],MOD($J2519,ROWS(tblConsorcios[Produto]))+1),"")</f>
        <v>240</v>
      </c>
      <c r="O2519" s="20" cm="1">
        <f t="array" ref="O2519">IFERROR(INDEX(tblConsorcios[Parcela Mensal (R$)],MOD($J2519,ROWS(tblConsorcios[Produto]))+1),"")</f>
        <v>644</v>
      </c>
      <c r="P2519" s="20" t="str" cm="1">
        <f t="array" ref="P2519">IFERROR(INDEX(tblClientes[Dividendo Mensal (R$)],INT($J2519/ROWS(tblConsorcios[Produto]))+1),"")</f>
        <v/>
      </c>
      <c r="Q2519" s="20" t="str">
        <f t="shared" si="118"/>
        <v/>
      </c>
      <c r="R2519">
        <f t="shared" si="119"/>
        <v>0</v>
      </c>
    </row>
    <row r="2520" spans="10:18" x14ac:dyDescent="0.2">
      <c r="J2520">
        <f t="shared" si="117"/>
        <v>2518</v>
      </c>
      <c r="K2520" t="str" cm="1">
        <f t="array" ref="K2520">IFERROR(INDEX(tblClientes[Cliente],INT($J2520/ROWS(tblConsorcios[Produto]))+1),"")</f>
        <v/>
      </c>
      <c r="L2520" t="str" cm="1">
        <f t="array" ref="L2520">IFERROR(INDEX(tblConsorcios[Produto],MOD($J2520,ROWS(tblConsorcios[Produto]))+1),"")</f>
        <v>Imóvel IE120 – 220m</v>
      </c>
      <c r="M2520" s="20" cm="1">
        <f t="array" ref="M2520">IFERROR(INDEX(tblConsorcios[Valor da Carta (R$)],MOD($J2520,ROWS(tblConsorcios[Produto]))+1),"")</f>
        <v>120000</v>
      </c>
      <c r="N2520" s="2" cm="1">
        <f t="array" ref="N2520">IFERROR(INDEX(tblConsorcios[Prazo (meses)],MOD($J2520,ROWS(tblConsorcios[Produto]))+1),"")</f>
        <v>220</v>
      </c>
      <c r="O2520" s="20" cm="1">
        <f t="array" ref="O2520">IFERROR(INDEX(tblConsorcios[Parcela Mensal (R$)],MOD($J2520,ROWS(tblConsorcios[Produto]))+1),"")</f>
        <v>697.09</v>
      </c>
      <c r="P2520" s="20" t="str" cm="1">
        <f t="array" ref="P2520">IFERROR(INDEX(tblClientes[Dividendo Mensal (R$)],INT($J2520/ROWS(tblConsorcios[Produto]))+1),"")</f>
        <v/>
      </c>
      <c r="Q2520" s="20" t="str">
        <f t="shared" si="118"/>
        <v/>
      </c>
      <c r="R2520">
        <f t="shared" si="119"/>
        <v>0</v>
      </c>
    </row>
    <row r="2521" spans="10:18" x14ac:dyDescent="0.2">
      <c r="J2521">
        <f t="shared" si="117"/>
        <v>2519</v>
      </c>
      <c r="K2521" t="str" cm="1">
        <f t="array" ref="K2521">IFERROR(INDEX(tblClientes[Cliente],INT($J2521/ROWS(tblConsorcios[Produto]))+1),"")</f>
        <v/>
      </c>
      <c r="L2521" t="str" cm="1">
        <f t="array" ref="L2521">IFERROR(INDEX(tblConsorcios[Produto],MOD($J2521,ROWS(tblConsorcios[Produto]))+1),"")</f>
        <v>Imóvel IE120 – 200m</v>
      </c>
      <c r="M2521" s="20" cm="1">
        <f t="array" ref="M2521">IFERROR(INDEX(tblConsorcios[Valor da Carta (R$)],MOD($J2521,ROWS(tblConsorcios[Produto]))+1),"")</f>
        <v>120000</v>
      </c>
      <c r="N2521" s="2" cm="1">
        <f t="array" ref="N2521">IFERROR(INDEX(tblConsorcios[Prazo (meses)],MOD($J2521,ROWS(tblConsorcios[Produto]))+1),"")</f>
        <v>200</v>
      </c>
      <c r="O2521" s="20" cm="1">
        <f t="array" ref="O2521">IFERROR(INDEX(tblConsorcios[Parcela Mensal (R$)],MOD($J2521,ROWS(tblConsorcios[Produto]))+1),"")</f>
        <v>760.8</v>
      </c>
      <c r="P2521" s="20" t="str" cm="1">
        <f t="array" ref="P2521">IFERROR(INDEX(tblClientes[Dividendo Mensal (R$)],INT($J2521/ROWS(tblConsorcios[Produto]))+1),"")</f>
        <v/>
      </c>
      <c r="Q2521" s="20" t="str">
        <f t="shared" si="118"/>
        <v/>
      </c>
      <c r="R2521">
        <f t="shared" si="119"/>
        <v>0</v>
      </c>
    </row>
    <row r="2522" spans="10:18" x14ac:dyDescent="0.2">
      <c r="J2522">
        <f t="shared" si="117"/>
        <v>2520</v>
      </c>
      <c r="K2522" t="str" cm="1">
        <f t="array" ref="K2522">IFERROR(INDEX(tblClientes[Cliente],INT($J2522/ROWS(tblConsorcios[Produto]))+1),"")</f>
        <v/>
      </c>
      <c r="L2522" t="str" cm="1">
        <f t="array" ref="L2522">IFERROR(INDEX(tblConsorcios[Produto],MOD($J2522,ROWS(tblConsorcios[Produto]))+1),"")</f>
        <v>Imóvel IE600 – 240m</v>
      </c>
      <c r="M2522" s="20" cm="1">
        <f t="array" ref="M2522">IFERROR(INDEX(tblConsorcios[Valor da Carta (R$)],MOD($J2522,ROWS(tblConsorcios[Produto]))+1),"")</f>
        <v>600000</v>
      </c>
      <c r="N2522" s="2" cm="1">
        <f t="array" ref="N2522">IFERROR(INDEX(tblConsorcios[Prazo (meses)],MOD($J2522,ROWS(tblConsorcios[Produto]))+1),"")</f>
        <v>240</v>
      </c>
      <c r="O2522" s="20" cm="1">
        <f t="array" ref="O2522">IFERROR(INDEX(tblConsorcios[Parcela Mensal (R$)],MOD($J2522,ROWS(tblConsorcios[Produto]))+1),"")</f>
        <v>3220</v>
      </c>
      <c r="P2522" s="20" t="str" cm="1">
        <f t="array" ref="P2522">IFERROR(INDEX(tblClientes[Dividendo Mensal (R$)],INT($J2522/ROWS(tblConsorcios[Produto]))+1),"")</f>
        <v/>
      </c>
      <c r="Q2522" s="20" t="str">
        <f t="shared" si="118"/>
        <v/>
      </c>
      <c r="R2522">
        <f t="shared" si="119"/>
        <v>0</v>
      </c>
    </row>
    <row r="2523" spans="10:18" x14ac:dyDescent="0.2">
      <c r="J2523">
        <f t="shared" si="117"/>
        <v>2521</v>
      </c>
      <c r="K2523" t="str" cm="1">
        <f t="array" ref="K2523">IFERROR(INDEX(tblClientes[Cliente],INT($J2523/ROWS(tblConsorcios[Produto]))+1),"")</f>
        <v/>
      </c>
      <c r="L2523" t="str" cm="1">
        <f t="array" ref="L2523">IFERROR(INDEX(tblConsorcios[Produto],MOD($J2523,ROWS(tblConsorcios[Produto]))+1),"")</f>
        <v>Imóvel IE600 – 220m</v>
      </c>
      <c r="M2523" s="20" cm="1">
        <f t="array" ref="M2523">IFERROR(INDEX(tblConsorcios[Valor da Carta (R$)],MOD($J2523,ROWS(tblConsorcios[Produto]))+1),"")</f>
        <v>600000</v>
      </c>
      <c r="N2523" s="2" cm="1">
        <f t="array" ref="N2523">IFERROR(INDEX(tblConsorcios[Prazo (meses)],MOD($J2523,ROWS(tblConsorcios[Produto]))+1),"")</f>
        <v>220</v>
      </c>
      <c r="O2523" s="20" cm="1">
        <f t="array" ref="O2523">IFERROR(INDEX(tblConsorcios[Parcela Mensal (R$)],MOD($J2523,ROWS(tblConsorcios[Produto]))+1),"")</f>
        <v>3485.45</v>
      </c>
      <c r="P2523" s="20" t="str" cm="1">
        <f t="array" ref="P2523">IFERROR(INDEX(tblClientes[Dividendo Mensal (R$)],INT($J2523/ROWS(tblConsorcios[Produto]))+1),"")</f>
        <v/>
      </c>
      <c r="Q2523" s="20" t="str">
        <f t="shared" si="118"/>
        <v/>
      </c>
      <c r="R2523">
        <f t="shared" si="119"/>
        <v>0</v>
      </c>
    </row>
    <row r="2524" spans="10:18" x14ac:dyDescent="0.2">
      <c r="J2524">
        <f t="shared" si="117"/>
        <v>2522</v>
      </c>
      <c r="K2524" t="str" cm="1">
        <f t="array" ref="K2524">IFERROR(INDEX(tblClientes[Cliente],INT($J2524/ROWS(tblConsorcios[Produto]))+1),"")</f>
        <v/>
      </c>
      <c r="L2524" t="str" cm="1">
        <f t="array" ref="L2524">IFERROR(INDEX(tblConsorcios[Produto],MOD($J2524,ROWS(tblConsorcios[Produto]))+1),"")</f>
        <v>Imóvel IE600 – 200m</v>
      </c>
      <c r="M2524" s="20" cm="1">
        <f t="array" ref="M2524">IFERROR(INDEX(tblConsorcios[Valor da Carta (R$)],MOD($J2524,ROWS(tblConsorcios[Produto]))+1),"")</f>
        <v>600000</v>
      </c>
      <c r="N2524" s="2" cm="1">
        <f t="array" ref="N2524">IFERROR(INDEX(tblConsorcios[Prazo (meses)],MOD($J2524,ROWS(tblConsorcios[Produto]))+1),"")</f>
        <v>200</v>
      </c>
      <c r="O2524" s="20" cm="1">
        <f t="array" ref="O2524">IFERROR(INDEX(tblConsorcios[Parcela Mensal (R$)],MOD($J2524,ROWS(tblConsorcios[Produto]))+1),"")</f>
        <v>3804</v>
      </c>
      <c r="P2524" s="20" t="str" cm="1">
        <f t="array" ref="P2524">IFERROR(INDEX(tblClientes[Dividendo Mensal (R$)],INT($J2524/ROWS(tblConsorcios[Produto]))+1),"")</f>
        <v/>
      </c>
      <c r="Q2524" s="20" t="str">
        <f t="shared" si="118"/>
        <v/>
      </c>
      <c r="R2524">
        <f t="shared" si="119"/>
        <v>0</v>
      </c>
    </row>
    <row r="2525" spans="10:18" x14ac:dyDescent="0.2">
      <c r="J2525">
        <f t="shared" si="117"/>
        <v>2523</v>
      </c>
      <c r="K2525" t="str" cm="1">
        <f t="array" ref="K2525">IFERROR(INDEX(tblClientes[Cliente],INT($J2525/ROWS(tblConsorcios[Produto]))+1),"")</f>
        <v/>
      </c>
      <c r="L2525" t="str" cm="1">
        <f t="array" ref="L2525">IFERROR(INDEX(tblConsorcios[Produto],MOD($J2525,ROWS(tblConsorcios[Produto]))+1),"")</f>
        <v>Imóvel IE580 – 240m</v>
      </c>
      <c r="M2525" s="20" cm="1">
        <f t="array" ref="M2525">IFERROR(INDEX(tblConsorcios[Valor da Carta (R$)],MOD($J2525,ROWS(tblConsorcios[Produto]))+1),"")</f>
        <v>580000</v>
      </c>
      <c r="N2525" s="2" cm="1">
        <f t="array" ref="N2525">IFERROR(INDEX(tblConsorcios[Prazo (meses)],MOD($J2525,ROWS(tblConsorcios[Produto]))+1),"")</f>
        <v>240</v>
      </c>
      <c r="O2525" s="20" cm="1">
        <f t="array" ref="O2525">IFERROR(INDEX(tblConsorcios[Parcela Mensal (R$)],MOD($J2525,ROWS(tblConsorcios[Produto]))+1),"")</f>
        <v>3112.67</v>
      </c>
      <c r="P2525" s="20" t="str" cm="1">
        <f t="array" ref="P2525">IFERROR(INDEX(tblClientes[Dividendo Mensal (R$)],INT($J2525/ROWS(tblConsorcios[Produto]))+1),"")</f>
        <v/>
      </c>
      <c r="Q2525" s="20" t="str">
        <f t="shared" si="118"/>
        <v/>
      </c>
      <c r="R2525">
        <f t="shared" si="119"/>
        <v>0</v>
      </c>
    </row>
    <row r="2526" spans="10:18" x14ac:dyDescent="0.2">
      <c r="J2526">
        <f t="shared" si="117"/>
        <v>2524</v>
      </c>
      <c r="K2526" t="str" cm="1">
        <f t="array" ref="K2526">IFERROR(INDEX(tblClientes[Cliente],INT($J2526/ROWS(tblConsorcios[Produto]))+1),"")</f>
        <v/>
      </c>
      <c r="L2526" t="str" cm="1">
        <f t="array" ref="L2526">IFERROR(INDEX(tblConsorcios[Produto],MOD($J2526,ROWS(tblConsorcios[Produto]))+1),"")</f>
        <v>Imóvel IE580 – 220m</v>
      </c>
      <c r="M2526" s="20" cm="1">
        <f t="array" ref="M2526">IFERROR(INDEX(tblConsorcios[Valor da Carta (R$)],MOD($J2526,ROWS(tblConsorcios[Produto]))+1),"")</f>
        <v>580000</v>
      </c>
      <c r="N2526" s="2" cm="1">
        <f t="array" ref="N2526">IFERROR(INDEX(tblConsorcios[Prazo (meses)],MOD($J2526,ROWS(tblConsorcios[Produto]))+1),"")</f>
        <v>220</v>
      </c>
      <c r="O2526" s="20" cm="1">
        <f t="array" ref="O2526">IFERROR(INDEX(tblConsorcios[Parcela Mensal (R$)],MOD($J2526,ROWS(tblConsorcios[Produto]))+1),"")</f>
        <v>3369.27</v>
      </c>
      <c r="P2526" s="20" t="str" cm="1">
        <f t="array" ref="P2526">IFERROR(INDEX(tblClientes[Dividendo Mensal (R$)],INT($J2526/ROWS(tblConsorcios[Produto]))+1),"")</f>
        <v/>
      </c>
      <c r="Q2526" s="20" t="str">
        <f t="shared" si="118"/>
        <v/>
      </c>
      <c r="R2526">
        <f t="shared" si="119"/>
        <v>0</v>
      </c>
    </row>
    <row r="2527" spans="10:18" x14ac:dyDescent="0.2">
      <c r="J2527">
        <f t="shared" si="117"/>
        <v>2525</v>
      </c>
      <c r="K2527" t="str" cm="1">
        <f t="array" ref="K2527">IFERROR(INDEX(tblClientes[Cliente],INT($J2527/ROWS(tblConsorcios[Produto]))+1),"")</f>
        <v/>
      </c>
      <c r="L2527" t="str" cm="1">
        <f t="array" ref="L2527">IFERROR(INDEX(tblConsorcios[Produto],MOD($J2527,ROWS(tblConsorcios[Produto]))+1),"")</f>
        <v>Imóvel IE580 – 200m</v>
      </c>
      <c r="M2527" s="20" cm="1">
        <f t="array" ref="M2527">IFERROR(INDEX(tblConsorcios[Valor da Carta (R$)],MOD($J2527,ROWS(tblConsorcios[Produto]))+1),"")</f>
        <v>580000</v>
      </c>
      <c r="N2527" s="2" cm="1">
        <f t="array" ref="N2527">IFERROR(INDEX(tblConsorcios[Prazo (meses)],MOD($J2527,ROWS(tblConsorcios[Produto]))+1),"")</f>
        <v>200</v>
      </c>
      <c r="O2527" s="20" cm="1">
        <f t="array" ref="O2527">IFERROR(INDEX(tblConsorcios[Parcela Mensal (R$)],MOD($J2527,ROWS(tblConsorcios[Produto]))+1),"")</f>
        <v>3677.2</v>
      </c>
      <c r="P2527" s="20" t="str" cm="1">
        <f t="array" ref="P2527">IFERROR(INDEX(tblClientes[Dividendo Mensal (R$)],INT($J2527/ROWS(tblConsorcios[Produto]))+1),"")</f>
        <v/>
      </c>
      <c r="Q2527" s="20" t="str">
        <f t="shared" si="118"/>
        <v/>
      </c>
      <c r="R2527">
        <f t="shared" si="119"/>
        <v>0</v>
      </c>
    </row>
    <row r="2528" spans="10:18" x14ac:dyDescent="0.2">
      <c r="J2528">
        <f t="shared" si="117"/>
        <v>2526</v>
      </c>
      <c r="K2528" t="str" cm="1">
        <f t="array" ref="K2528">IFERROR(INDEX(tblClientes[Cliente],INT($J2528/ROWS(tblConsorcios[Produto]))+1),"")</f>
        <v/>
      </c>
      <c r="L2528" t="str" cm="1">
        <f t="array" ref="L2528">IFERROR(INDEX(tblConsorcios[Produto],MOD($J2528,ROWS(tblConsorcios[Produto]))+1),"")</f>
        <v>Imóvel IE550 – 240m</v>
      </c>
      <c r="M2528" s="20" cm="1">
        <f t="array" ref="M2528">IFERROR(INDEX(tblConsorcios[Valor da Carta (R$)],MOD($J2528,ROWS(tblConsorcios[Produto]))+1),"")</f>
        <v>550000</v>
      </c>
      <c r="N2528" s="2" cm="1">
        <f t="array" ref="N2528">IFERROR(INDEX(tblConsorcios[Prazo (meses)],MOD($J2528,ROWS(tblConsorcios[Produto]))+1),"")</f>
        <v>240</v>
      </c>
      <c r="O2528" s="20" cm="1">
        <f t="array" ref="O2528">IFERROR(INDEX(tblConsorcios[Parcela Mensal (R$)],MOD($J2528,ROWS(tblConsorcios[Produto]))+1),"")</f>
        <v>2951.67</v>
      </c>
      <c r="P2528" s="20" t="str" cm="1">
        <f t="array" ref="P2528">IFERROR(INDEX(tblClientes[Dividendo Mensal (R$)],INT($J2528/ROWS(tblConsorcios[Produto]))+1),"")</f>
        <v/>
      </c>
      <c r="Q2528" s="20" t="str">
        <f t="shared" si="118"/>
        <v/>
      </c>
      <c r="R2528">
        <f t="shared" si="119"/>
        <v>0</v>
      </c>
    </row>
    <row r="2529" spans="10:18" x14ac:dyDescent="0.2">
      <c r="J2529">
        <f t="shared" si="117"/>
        <v>2527</v>
      </c>
      <c r="K2529" t="str" cm="1">
        <f t="array" ref="K2529">IFERROR(INDEX(tblClientes[Cliente],INT($J2529/ROWS(tblConsorcios[Produto]))+1),"")</f>
        <v/>
      </c>
      <c r="L2529" t="str" cm="1">
        <f t="array" ref="L2529">IFERROR(INDEX(tblConsorcios[Produto],MOD($J2529,ROWS(tblConsorcios[Produto]))+1),"")</f>
        <v>Imóvel IE550 – 220m</v>
      </c>
      <c r="M2529" s="20" cm="1">
        <f t="array" ref="M2529">IFERROR(INDEX(tblConsorcios[Valor da Carta (R$)],MOD($J2529,ROWS(tblConsorcios[Produto]))+1),"")</f>
        <v>550000</v>
      </c>
      <c r="N2529" s="2" cm="1">
        <f t="array" ref="N2529">IFERROR(INDEX(tblConsorcios[Prazo (meses)],MOD($J2529,ROWS(tblConsorcios[Produto]))+1),"")</f>
        <v>220</v>
      </c>
      <c r="O2529" s="20" cm="1">
        <f t="array" ref="O2529">IFERROR(INDEX(tblConsorcios[Parcela Mensal (R$)],MOD($J2529,ROWS(tblConsorcios[Produto]))+1),"")</f>
        <v>3195</v>
      </c>
      <c r="P2529" s="20" t="str" cm="1">
        <f t="array" ref="P2529">IFERROR(INDEX(tblClientes[Dividendo Mensal (R$)],INT($J2529/ROWS(tblConsorcios[Produto]))+1),"")</f>
        <v/>
      </c>
      <c r="Q2529" s="20" t="str">
        <f t="shared" si="118"/>
        <v/>
      </c>
      <c r="R2529">
        <f t="shared" si="119"/>
        <v>0</v>
      </c>
    </row>
    <row r="2530" spans="10:18" x14ac:dyDescent="0.2">
      <c r="J2530">
        <f t="shared" si="117"/>
        <v>2528</v>
      </c>
      <c r="K2530" t="str" cm="1">
        <f t="array" ref="K2530">IFERROR(INDEX(tblClientes[Cliente],INT($J2530/ROWS(tblConsorcios[Produto]))+1),"")</f>
        <v/>
      </c>
      <c r="L2530" t="str" cm="1">
        <f t="array" ref="L2530">IFERROR(INDEX(tblConsorcios[Produto],MOD($J2530,ROWS(tblConsorcios[Produto]))+1),"")</f>
        <v>Imóvel IE550 – 200m</v>
      </c>
      <c r="M2530" s="20" cm="1">
        <f t="array" ref="M2530">IFERROR(INDEX(tblConsorcios[Valor da Carta (R$)],MOD($J2530,ROWS(tblConsorcios[Produto]))+1),"")</f>
        <v>550000</v>
      </c>
      <c r="N2530" s="2" cm="1">
        <f t="array" ref="N2530">IFERROR(INDEX(tblConsorcios[Prazo (meses)],MOD($J2530,ROWS(tblConsorcios[Produto]))+1),"")</f>
        <v>200</v>
      </c>
      <c r="O2530" s="20" cm="1">
        <f t="array" ref="O2530">IFERROR(INDEX(tblConsorcios[Parcela Mensal (R$)],MOD($J2530,ROWS(tblConsorcios[Produto]))+1),"")</f>
        <v>3487</v>
      </c>
      <c r="P2530" s="20" t="str" cm="1">
        <f t="array" ref="P2530">IFERROR(INDEX(tblClientes[Dividendo Mensal (R$)],INT($J2530/ROWS(tblConsorcios[Produto]))+1),"")</f>
        <v/>
      </c>
      <c r="Q2530" s="20" t="str">
        <f t="shared" si="118"/>
        <v/>
      </c>
      <c r="R2530">
        <f t="shared" si="119"/>
        <v>0</v>
      </c>
    </row>
    <row r="2531" spans="10:18" x14ac:dyDescent="0.2">
      <c r="J2531">
        <f t="shared" si="117"/>
        <v>2529</v>
      </c>
      <c r="K2531" t="str" cm="1">
        <f t="array" ref="K2531">IFERROR(INDEX(tblClientes[Cliente],INT($J2531/ROWS(tblConsorcios[Produto]))+1),"")</f>
        <v/>
      </c>
      <c r="L2531" t="str" cm="1">
        <f t="array" ref="L2531">IFERROR(INDEX(tblConsorcios[Produto],MOD($J2531,ROWS(tblConsorcios[Produto]))+1),"")</f>
        <v>Imóvel IE530 – 240m</v>
      </c>
      <c r="M2531" s="20" cm="1">
        <f t="array" ref="M2531">IFERROR(INDEX(tblConsorcios[Valor da Carta (R$)],MOD($J2531,ROWS(tblConsorcios[Produto]))+1),"")</f>
        <v>530000</v>
      </c>
      <c r="N2531" s="2" cm="1">
        <f t="array" ref="N2531">IFERROR(INDEX(tblConsorcios[Prazo (meses)],MOD($J2531,ROWS(tblConsorcios[Produto]))+1),"")</f>
        <v>240</v>
      </c>
      <c r="O2531" s="20" cm="1">
        <f t="array" ref="O2531">IFERROR(INDEX(tblConsorcios[Parcela Mensal (R$)],MOD($J2531,ROWS(tblConsorcios[Produto]))+1),"")</f>
        <v>2844.33</v>
      </c>
      <c r="P2531" s="20" t="str" cm="1">
        <f t="array" ref="P2531">IFERROR(INDEX(tblClientes[Dividendo Mensal (R$)],INT($J2531/ROWS(tblConsorcios[Produto]))+1),"")</f>
        <v/>
      </c>
      <c r="Q2531" s="20" t="str">
        <f t="shared" si="118"/>
        <v/>
      </c>
      <c r="R2531">
        <f t="shared" si="119"/>
        <v>0</v>
      </c>
    </row>
    <row r="2532" spans="10:18" x14ac:dyDescent="0.2">
      <c r="J2532">
        <f t="shared" si="117"/>
        <v>2530</v>
      </c>
      <c r="K2532" t="str" cm="1">
        <f t="array" ref="K2532">IFERROR(INDEX(tblClientes[Cliente],INT($J2532/ROWS(tblConsorcios[Produto]))+1),"")</f>
        <v/>
      </c>
      <c r="L2532" t="str" cm="1">
        <f t="array" ref="L2532">IFERROR(INDEX(tblConsorcios[Produto],MOD($J2532,ROWS(tblConsorcios[Produto]))+1),"")</f>
        <v>Imóvel IE530 – 220m</v>
      </c>
      <c r="M2532" s="20" cm="1">
        <f t="array" ref="M2532">IFERROR(INDEX(tblConsorcios[Valor da Carta (R$)],MOD($J2532,ROWS(tblConsorcios[Produto]))+1),"")</f>
        <v>530000</v>
      </c>
      <c r="N2532" s="2" cm="1">
        <f t="array" ref="N2532">IFERROR(INDEX(tblConsorcios[Prazo (meses)],MOD($J2532,ROWS(tblConsorcios[Produto]))+1),"")</f>
        <v>220</v>
      </c>
      <c r="O2532" s="20" cm="1">
        <f t="array" ref="O2532">IFERROR(INDEX(tblConsorcios[Parcela Mensal (R$)],MOD($J2532,ROWS(tblConsorcios[Produto]))+1),"")</f>
        <v>3078.82</v>
      </c>
      <c r="P2532" s="20" t="str" cm="1">
        <f t="array" ref="P2532">IFERROR(INDEX(tblClientes[Dividendo Mensal (R$)],INT($J2532/ROWS(tblConsorcios[Produto]))+1),"")</f>
        <v/>
      </c>
      <c r="Q2532" s="20" t="str">
        <f t="shared" si="118"/>
        <v/>
      </c>
      <c r="R2532">
        <f t="shared" si="119"/>
        <v>0</v>
      </c>
    </row>
    <row r="2533" spans="10:18" x14ac:dyDescent="0.2">
      <c r="J2533">
        <f t="shared" si="117"/>
        <v>2531</v>
      </c>
      <c r="K2533" t="str" cm="1">
        <f t="array" ref="K2533">IFERROR(INDEX(tblClientes[Cliente],INT($J2533/ROWS(tblConsorcios[Produto]))+1),"")</f>
        <v/>
      </c>
      <c r="L2533" t="str" cm="1">
        <f t="array" ref="L2533">IFERROR(INDEX(tblConsorcios[Produto],MOD($J2533,ROWS(tblConsorcios[Produto]))+1),"")</f>
        <v>Imóvel IE530 – 200m</v>
      </c>
      <c r="M2533" s="20" cm="1">
        <f t="array" ref="M2533">IFERROR(INDEX(tblConsorcios[Valor da Carta (R$)],MOD($J2533,ROWS(tblConsorcios[Produto]))+1),"")</f>
        <v>530000</v>
      </c>
      <c r="N2533" s="2" cm="1">
        <f t="array" ref="N2533">IFERROR(INDEX(tblConsorcios[Prazo (meses)],MOD($J2533,ROWS(tblConsorcios[Produto]))+1),"")</f>
        <v>200</v>
      </c>
      <c r="O2533" s="20" cm="1">
        <f t="array" ref="O2533">IFERROR(INDEX(tblConsorcios[Parcela Mensal (R$)],MOD($J2533,ROWS(tblConsorcios[Produto]))+1),"")</f>
        <v>3360.2</v>
      </c>
      <c r="P2533" s="20" t="str" cm="1">
        <f t="array" ref="P2533">IFERROR(INDEX(tblClientes[Dividendo Mensal (R$)],INT($J2533/ROWS(tblConsorcios[Produto]))+1),"")</f>
        <v/>
      </c>
      <c r="Q2533" s="20" t="str">
        <f t="shared" si="118"/>
        <v/>
      </c>
      <c r="R2533">
        <f t="shared" si="119"/>
        <v>0</v>
      </c>
    </row>
    <row r="2534" spans="10:18" x14ac:dyDescent="0.2">
      <c r="J2534">
        <f t="shared" si="117"/>
        <v>2532</v>
      </c>
      <c r="K2534" t="str" cm="1">
        <f t="array" ref="K2534">IFERROR(INDEX(tblClientes[Cliente],INT($J2534/ROWS(tblConsorcios[Produto]))+1),"")</f>
        <v/>
      </c>
      <c r="L2534" t="str" cm="1">
        <f t="array" ref="L2534">IFERROR(INDEX(tblConsorcios[Produto],MOD($J2534,ROWS(tblConsorcios[Produto]))+1),"")</f>
        <v>Imóvel IE500 – 240m</v>
      </c>
      <c r="M2534" s="20" cm="1">
        <f t="array" ref="M2534">IFERROR(INDEX(tblConsorcios[Valor da Carta (R$)],MOD($J2534,ROWS(tblConsorcios[Produto]))+1),"")</f>
        <v>500000</v>
      </c>
      <c r="N2534" s="2" cm="1">
        <f t="array" ref="N2534">IFERROR(INDEX(tblConsorcios[Prazo (meses)],MOD($J2534,ROWS(tblConsorcios[Produto]))+1),"")</f>
        <v>240</v>
      </c>
      <c r="O2534" s="20" cm="1">
        <f t="array" ref="O2534">IFERROR(INDEX(tblConsorcios[Parcela Mensal (R$)],MOD($J2534,ROWS(tblConsorcios[Produto]))+1),"")</f>
        <v>2683.33</v>
      </c>
      <c r="P2534" s="20" t="str" cm="1">
        <f t="array" ref="P2534">IFERROR(INDEX(tblClientes[Dividendo Mensal (R$)],INT($J2534/ROWS(tblConsorcios[Produto]))+1),"")</f>
        <v/>
      </c>
      <c r="Q2534" s="20" t="str">
        <f t="shared" si="118"/>
        <v/>
      </c>
      <c r="R2534">
        <f t="shared" si="119"/>
        <v>0</v>
      </c>
    </row>
    <row r="2535" spans="10:18" x14ac:dyDescent="0.2">
      <c r="J2535">
        <f t="shared" si="117"/>
        <v>2533</v>
      </c>
      <c r="K2535" t="str" cm="1">
        <f t="array" ref="K2535">IFERROR(INDEX(tblClientes[Cliente],INT($J2535/ROWS(tblConsorcios[Produto]))+1),"")</f>
        <v/>
      </c>
      <c r="L2535" t="str" cm="1">
        <f t="array" ref="L2535">IFERROR(INDEX(tblConsorcios[Produto],MOD($J2535,ROWS(tblConsorcios[Produto]))+1),"")</f>
        <v>Imóvel IE500 – 220m</v>
      </c>
      <c r="M2535" s="20" cm="1">
        <f t="array" ref="M2535">IFERROR(INDEX(tblConsorcios[Valor da Carta (R$)],MOD($J2535,ROWS(tblConsorcios[Produto]))+1),"")</f>
        <v>500000</v>
      </c>
      <c r="N2535" s="2" cm="1">
        <f t="array" ref="N2535">IFERROR(INDEX(tblConsorcios[Prazo (meses)],MOD($J2535,ROWS(tblConsorcios[Produto]))+1),"")</f>
        <v>220</v>
      </c>
      <c r="O2535" s="20" cm="1">
        <f t="array" ref="O2535">IFERROR(INDEX(tblConsorcios[Parcela Mensal (R$)],MOD($J2535,ROWS(tblConsorcios[Produto]))+1),"")</f>
        <v>2904.55</v>
      </c>
      <c r="P2535" s="20" t="str" cm="1">
        <f t="array" ref="P2535">IFERROR(INDEX(tblClientes[Dividendo Mensal (R$)],INT($J2535/ROWS(tblConsorcios[Produto]))+1),"")</f>
        <v/>
      </c>
      <c r="Q2535" s="20" t="str">
        <f t="shared" si="118"/>
        <v/>
      </c>
      <c r="R2535">
        <f t="shared" si="119"/>
        <v>0</v>
      </c>
    </row>
    <row r="2536" spans="10:18" x14ac:dyDescent="0.2">
      <c r="J2536">
        <f t="shared" si="117"/>
        <v>2534</v>
      </c>
      <c r="K2536" t="str" cm="1">
        <f t="array" ref="K2536">IFERROR(INDEX(tblClientes[Cliente],INT($J2536/ROWS(tblConsorcios[Produto]))+1),"")</f>
        <v/>
      </c>
      <c r="L2536" t="str" cm="1">
        <f t="array" ref="L2536">IFERROR(INDEX(tblConsorcios[Produto],MOD($J2536,ROWS(tblConsorcios[Produto]))+1),"")</f>
        <v>Imóvel IE500 – 200m</v>
      </c>
      <c r="M2536" s="20" cm="1">
        <f t="array" ref="M2536">IFERROR(INDEX(tblConsorcios[Valor da Carta (R$)],MOD($J2536,ROWS(tblConsorcios[Produto]))+1),"")</f>
        <v>500000</v>
      </c>
      <c r="N2536" s="2" cm="1">
        <f t="array" ref="N2536">IFERROR(INDEX(tblConsorcios[Prazo (meses)],MOD($J2536,ROWS(tblConsorcios[Produto]))+1),"")</f>
        <v>200</v>
      </c>
      <c r="O2536" s="20" cm="1">
        <f t="array" ref="O2536">IFERROR(INDEX(tblConsorcios[Parcela Mensal (R$)],MOD($J2536,ROWS(tblConsorcios[Produto]))+1),"")</f>
        <v>3170</v>
      </c>
      <c r="P2536" s="20" t="str" cm="1">
        <f t="array" ref="P2536">IFERROR(INDEX(tblClientes[Dividendo Mensal (R$)],INT($J2536/ROWS(tblConsorcios[Produto]))+1),"")</f>
        <v/>
      </c>
      <c r="Q2536" s="20" t="str">
        <f t="shared" si="118"/>
        <v/>
      </c>
      <c r="R2536">
        <f t="shared" si="119"/>
        <v>0</v>
      </c>
    </row>
    <row r="2537" spans="10:18" x14ac:dyDescent="0.2">
      <c r="J2537">
        <f t="shared" si="117"/>
        <v>2535</v>
      </c>
      <c r="K2537" t="str" cm="1">
        <f t="array" ref="K2537">IFERROR(INDEX(tblClientes[Cliente],INT($J2537/ROWS(tblConsorcios[Produto]))+1),"")</f>
        <v/>
      </c>
      <c r="L2537" t="str" cm="1">
        <f t="array" ref="L2537">IFERROR(INDEX(tblConsorcios[Produto],MOD($J2537,ROWS(tblConsorcios[Produto]))+1),"")</f>
        <v>Imóvel IE480 – 240m</v>
      </c>
      <c r="M2537" s="20" cm="1">
        <f t="array" ref="M2537">IFERROR(INDEX(tblConsorcios[Valor da Carta (R$)],MOD($J2537,ROWS(tblConsorcios[Produto]))+1),"")</f>
        <v>480000</v>
      </c>
      <c r="N2537" s="2" cm="1">
        <f t="array" ref="N2537">IFERROR(INDEX(tblConsorcios[Prazo (meses)],MOD($J2537,ROWS(tblConsorcios[Produto]))+1),"")</f>
        <v>240</v>
      </c>
      <c r="O2537" s="20" cm="1">
        <f t="array" ref="O2537">IFERROR(INDEX(tblConsorcios[Parcela Mensal (R$)],MOD($J2537,ROWS(tblConsorcios[Produto]))+1),"")</f>
        <v>2576</v>
      </c>
      <c r="P2537" s="20" t="str" cm="1">
        <f t="array" ref="P2537">IFERROR(INDEX(tblClientes[Dividendo Mensal (R$)],INT($J2537/ROWS(tblConsorcios[Produto]))+1),"")</f>
        <v/>
      </c>
      <c r="Q2537" s="20" t="str">
        <f t="shared" si="118"/>
        <v/>
      </c>
      <c r="R2537">
        <f t="shared" si="119"/>
        <v>0</v>
      </c>
    </row>
    <row r="2538" spans="10:18" x14ac:dyDescent="0.2">
      <c r="J2538">
        <f t="shared" si="117"/>
        <v>2536</v>
      </c>
      <c r="K2538" t="str" cm="1">
        <f t="array" ref="K2538">IFERROR(INDEX(tblClientes[Cliente],INT($J2538/ROWS(tblConsorcios[Produto]))+1),"")</f>
        <v/>
      </c>
      <c r="L2538" t="str" cm="1">
        <f t="array" ref="L2538">IFERROR(INDEX(tblConsorcios[Produto],MOD($J2538,ROWS(tblConsorcios[Produto]))+1),"")</f>
        <v>Imóvel IE480 – 220m</v>
      </c>
      <c r="M2538" s="20" cm="1">
        <f t="array" ref="M2538">IFERROR(INDEX(tblConsorcios[Valor da Carta (R$)],MOD($J2538,ROWS(tblConsorcios[Produto]))+1),"")</f>
        <v>480000</v>
      </c>
      <c r="N2538" s="2" cm="1">
        <f t="array" ref="N2538">IFERROR(INDEX(tblConsorcios[Prazo (meses)],MOD($J2538,ROWS(tblConsorcios[Produto]))+1),"")</f>
        <v>220</v>
      </c>
      <c r="O2538" s="20" cm="1">
        <f t="array" ref="O2538">IFERROR(INDEX(tblConsorcios[Parcela Mensal (R$)],MOD($J2538,ROWS(tblConsorcios[Produto]))+1),"")</f>
        <v>2788.36</v>
      </c>
      <c r="P2538" s="20" t="str" cm="1">
        <f t="array" ref="P2538">IFERROR(INDEX(tblClientes[Dividendo Mensal (R$)],INT($J2538/ROWS(tblConsorcios[Produto]))+1),"")</f>
        <v/>
      </c>
      <c r="Q2538" s="20" t="str">
        <f t="shared" si="118"/>
        <v/>
      </c>
      <c r="R2538">
        <f t="shared" si="119"/>
        <v>0</v>
      </c>
    </row>
    <row r="2539" spans="10:18" x14ac:dyDescent="0.2">
      <c r="J2539">
        <f t="shared" si="117"/>
        <v>2537</v>
      </c>
      <c r="K2539" t="str" cm="1">
        <f t="array" ref="K2539">IFERROR(INDEX(tblClientes[Cliente],INT($J2539/ROWS(tblConsorcios[Produto]))+1),"")</f>
        <v/>
      </c>
      <c r="L2539" t="str" cm="1">
        <f t="array" ref="L2539">IFERROR(INDEX(tblConsorcios[Produto],MOD($J2539,ROWS(tblConsorcios[Produto]))+1),"")</f>
        <v>Imóvel IE480 – 200m</v>
      </c>
      <c r="M2539" s="20" cm="1">
        <f t="array" ref="M2539">IFERROR(INDEX(tblConsorcios[Valor da Carta (R$)],MOD($J2539,ROWS(tblConsorcios[Produto]))+1),"")</f>
        <v>480000</v>
      </c>
      <c r="N2539" s="2" cm="1">
        <f t="array" ref="N2539">IFERROR(INDEX(tblConsorcios[Prazo (meses)],MOD($J2539,ROWS(tblConsorcios[Produto]))+1),"")</f>
        <v>200</v>
      </c>
      <c r="O2539" s="20" cm="1">
        <f t="array" ref="O2539">IFERROR(INDEX(tblConsorcios[Parcela Mensal (R$)],MOD($J2539,ROWS(tblConsorcios[Produto]))+1),"")</f>
        <v>3043.2</v>
      </c>
      <c r="P2539" s="20" t="str" cm="1">
        <f t="array" ref="P2539">IFERROR(INDEX(tblClientes[Dividendo Mensal (R$)],INT($J2539/ROWS(tblConsorcios[Produto]))+1),"")</f>
        <v/>
      </c>
      <c r="Q2539" s="20" t="str">
        <f t="shared" si="118"/>
        <v/>
      </c>
      <c r="R2539">
        <f t="shared" si="119"/>
        <v>0</v>
      </c>
    </row>
    <row r="2540" spans="10:18" x14ac:dyDescent="0.2">
      <c r="J2540">
        <f t="shared" si="117"/>
        <v>2538</v>
      </c>
      <c r="K2540" t="str" cm="1">
        <f t="array" ref="K2540">IFERROR(INDEX(tblClientes[Cliente],INT($J2540/ROWS(tblConsorcios[Produto]))+1),"")</f>
        <v/>
      </c>
      <c r="L2540" t="str" cm="1">
        <f t="array" ref="L2540">IFERROR(INDEX(tblConsorcios[Produto],MOD($J2540,ROWS(tblConsorcios[Produto]))+1),"")</f>
        <v>Imóvel IE450 – 240m</v>
      </c>
      <c r="M2540" s="20" cm="1">
        <f t="array" ref="M2540">IFERROR(INDEX(tblConsorcios[Valor da Carta (R$)],MOD($J2540,ROWS(tblConsorcios[Produto]))+1),"")</f>
        <v>450000</v>
      </c>
      <c r="N2540" s="2" cm="1">
        <f t="array" ref="N2540">IFERROR(INDEX(tblConsorcios[Prazo (meses)],MOD($J2540,ROWS(tblConsorcios[Produto]))+1),"")</f>
        <v>240</v>
      </c>
      <c r="O2540" s="20" cm="1">
        <f t="array" ref="O2540">IFERROR(INDEX(tblConsorcios[Parcela Mensal (R$)],MOD($J2540,ROWS(tblConsorcios[Produto]))+1),"")</f>
        <v>2415</v>
      </c>
      <c r="P2540" s="20" t="str" cm="1">
        <f t="array" ref="P2540">IFERROR(INDEX(tblClientes[Dividendo Mensal (R$)],INT($J2540/ROWS(tblConsorcios[Produto]))+1),"")</f>
        <v/>
      </c>
      <c r="Q2540" s="20" t="str">
        <f t="shared" si="118"/>
        <v/>
      </c>
      <c r="R2540">
        <f t="shared" si="119"/>
        <v>0</v>
      </c>
    </row>
    <row r="2541" spans="10:18" x14ac:dyDescent="0.2">
      <c r="J2541">
        <f t="shared" si="117"/>
        <v>2539</v>
      </c>
      <c r="K2541" t="str" cm="1">
        <f t="array" ref="K2541">IFERROR(INDEX(tblClientes[Cliente],INT($J2541/ROWS(tblConsorcios[Produto]))+1),"")</f>
        <v/>
      </c>
      <c r="L2541" t="str" cm="1">
        <f t="array" ref="L2541">IFERROR(INDEX(tblConsorcios[Produto],MOD($J2541,ROWS(tblConsorcios[Produto]))+1),"")</f>
        <v>Imóvel IE450 – 220m</v>
      </c>
      <c r="M2541" s="20" cm="1">
        <f t="array" ref="M2541">IFERROR(INDEX(tblConsorcios[Valor da Carta (R$)],MOD($J2541,ROWS(tblConsorcios[Produto]))+1),"")</f>
        <v>450000</v>
      </c>
      <c r="N2541" s="2" cm="1">
        <f t="array" ref="N2541">IFERROR(INDEX(tblConsorcios[Prazo (meses)],MOD($J2541,ROWS(tblConsorcios[Produto]))+1),"")</f>
        <v>220</v>
      </c>
      <c r="O2541" s="20" cm="1">
        <f t="array" ref="O2541">IFERROR(INDEX(tblConsorcios[Parcela Mensal (R$)],MOD($J2541,ROWS(tblConsorcios[Produto]))+1),"")</f>
        <v>2614.09</v>
      </c>
      <c r="P2541" s="20" t="str" cm="1">
        <f t="array" ref="P2541">IFERROR(INDEX(tblClientes[Dividendo Mensal (R$)],INT($J2541/ROWS(tblConsorcios[Produto]))+1),"")</f>
        <v/>
      </c>
      <c r="Q2541" s="20" t="str">
        <f t="shared" si="118"/>
        <v/>
      </c>
      <c r="R2541">
        <f t="shared" si="119"/>
        <v>0</v>
      </c>
    </row>
    <row r="2542" spans="10:18" x14ac:dyDescent="0.2">
      <c r="J2542">
        <f t="shared" si="117"/>
        <v>2540</v>
      </c>
      <c r="K2542" t="str" cm="1">
        <f t="array" ref="K2542">IFERROR(INDEX(tblClientes[Cliente],INT($J2542/ROWS(tblConsorcios[Produto]))+1),"")</f>
        <v/>
      </c>
      <c r="L2542" t="str" cm="1">
        <f t="array" ref="L2542">IFERROR(INDEX(tblConsorcios[Produto],MOD($J2542,ROWS(tblConsorcios[Produto]))+1),"")</f>
        <v>Imóvel IE450 – 200m</v>
      </c>
      <c r="M2542" s="20" cm="1">
        <f t="array" ref="M2542">IFERROR(INDEX(tblConsorcios[Valor da Carta (R$)],MOD($J2542,ROWS(tblConsorcios[Produto]))+1),"")</f>
        <v>450000</v>
      </c>
      <c r="N2542" s="2" cm="1">
        <f t="array" ref="N2542">IFERROR(INDEX(tblConsorcios[Prazo (meses)],MOD($J2542,ROWS(tblConsorcios[Produto]))+1),"")</f>
        <v>200</v>
      </c>
      <c r="O2542" s="20" cm="1">
        <f t="array" ref="O2542">IFERROR(INDEX(tblConsorcios[Parcela Mensal (R$)],MOD($J2542,ROWS(tblConsorcios[Produto]))+1),"")</f>
        <v>2853</v>
      </c>
      <c r="P2542" s="20" t="str" cm="1">
        <f t="array" ref="P2542">IFERROR(INDEX(tblClientes[Dividendo Mensal (R$)],INT($J2542/ROWS(tblConsorcios[Produto]))+1),"")</f>
        <v/>
      </c>
      <c r="Q2542" s="20" t="str">
        <f t="shared" si="118"/>
        <v/>
      </c>
      <c r="R2542">
        <f t="shared" si="119"/>
        <v>0</v>
      </c>
    </row>
    <row r="2543" spans="10:18" x14ac:dyDescent="0.2">
      <c r="J2543">
        <f t="shared" si="117"/>
        <v>2541</v>
      </c>
      <c r="K2543" t="str" cm="1">
        <f t="array" ref="K2543">IFERROR(INDEX(tblClientes[Cliente],INT($J2543/ROWS(tblConsorcios[Produto]))+1),"")</f>
        <v/>
      </c>
      <c r="L2543" t="str" cm="1">
        <f t="array" ref="L2543">IFERROR(INDEX(tblConsorcios[Produto],MOD($J2543,ROWS(tblConsorcios[Produto]))+1),"")</f>
        <v>Imóvel IE430 – 240m</v>
      </c>
      <c r="M2543" s="20" cm="1">
        <f t="array" ref="M2543">IFERROR(INDEX(tblConsorcios[Valor da Carta (R$)],MOD($J2543,ROWS(tblConsorcios[Produto]))+1),"")</f>
        <v>430000</v>
      </c>
      <c r="N2543" s="2" cm="1">
        <f t="array" ref="N2543">IFERROR(INDEX(tblConsorcios[Prazo (meses)],MOD($J2543,ROWS(tblConsorcios[Produto]))+1),"")</f>
        <v>240</v>
      </c>
      <c r="O2543" s="20" cm="1">
        <f t="array" ref="O2543">IFERROR(INDEX(tblConsorcios[Parcela Mensal (R$)],MOD($J2543,ROWS(tblConsorcios[Produto]))+1),"")</f>
        <v>2307.67</v>
      </c>
      <c r="P2543" s="20" t="str" cm="1">
        <f t="array" ref="P2543">IFERROR(INDEX(tblClientes[Dividendo Mensal (R$)],INT($J2543/ROWS(tblConsorcios[Produto]))+1),"")</f>
        <v/>
      </c>
      <c r="Q2543" s="20" t="str">
        <f t="shared" si="118"/>
        <v/>
      </c>
      <c r="R2543">
        <f t="shared" si="119"/>
        <v>0</v>
      </c>
    </row>
    <row r="2544" spans="10:18" x14ac:dyDescent="0.2">
      <c r="J2544">
        <f t="shared" si="117"/>
        <v>2542</v>
      </c>
      <c r="K2544" t="str" cm="1">
        <f t="array" ref="K2544">IFERROR(INDEX(tblClientes[Cliente],INT($J2544/ROWS(tblConsorcios[Produto]))+1),"")</f>
        <v/>
      </c>
      <c r="L2544" t="str" cm="1">
        <f t="array" ref="L2544">IFERROR(INDEX(tblConsorcios[Produto],MOD($J2544,ROWS(tblConsorcios[Produto]))+1),"")</f>
        <v>Imóvel IE430 – 220m</v>
      </c>
      <c r="M2544" s="20" cm="1">
        <f t="array" ref="M2544">IFERROR(INDEX(tblConsorcios[Valor da Carta (R$)],MOD($J2544,ROWS(tblConsorcios[Produto]))+1),"")</f>
        <v>430000</v>
      </c>
      <c r="N2544" s="2" cm="1">
        <f t="array" ref="N2544">IFERROR(INDEX(tblConsorcios[Prazo (meses)],MOD($J2544,ROWS(tblConsorcios[Produto]))+1),"")</f>
        <v>220</v>
      </c>
      <c r="O2544" s="20" cm="1">
        <f t="array" ref="O2544">IFERROR(INDEX(tblConsorcios[Parcela Mensal (R$)],MOD($J2544,ROWS(tblConsorcios[Produto]))+1),"")</f>
        <v>2497.91</v>
      </c>
      <c r="P2544" s="20" t="str" cm="1">
        <f t="array" ref="P2544">IFERROR(INDEX(tblClientes[Dividendo Mensal (R$)],INT($J2544/ROWS(tblConsorcios[Produto]))+1),"")</f>
        <v/>
      </c>
      <c r="Q2544" s="20" t="str">
        <f t="shared" si="118"/>
        <v/>
      </c>
      <c r="R2544">
        <f t="shared" si="119"/>
        <v>0</v>
      </c>
    </row>
    <row r="2545" spans="10:18" x14ac:dyDescent="0.2">
      <c r="J2545">
        <f t="shared" si="117"/>
        <v>2543</v>
      </c>
      <c r="K2545" t="str" cm="1">
        <f t="array" ref="K2545">IFERROR(INDEX(tblClientes[Cliente],INT($J2545/ROWS(tblConsorcios[Produto]))+1),"")</f>
        <v/>
      </c>
      <c r="L2545" t="str" cm="1">
        <f t="array" ref="L2545">IFERROR(INDEX(tblConsorcios[Produto],MOD($J2545,ROWS(tblConsorcios[Produto]))+1),"")</f>
        <v>Imóvel IE430 – 200m</v>
      </c>
      <c r="M2545" s="20" cm="1">
        <f t="array" ref="M2545">IFERROR(INDEX(tblConsorcios[Valor da Carta (R$)],MOD($J2545,ROWS(tblConsorcios[Produto]))+1),"")</f>
        <v>430000</v>
      </c>
      <c r="N2545" s="2" cm="1">
        <f t="array" ref="N2545">IFERROR(INDEX(tblConsorcios[Prazo (meses)],MOD($J2545,ROWS(tblConsorcios[Produto]))+1),"")</f>
        <v>200</v>
      </c>
      <c r="O2545" s="20" cm="1">
        <f t="array" ref="O2545">IFERROR(INDEX(tblConsorcios[Parcela Mensal (R$)],MOD($J2545,ROWS(tblConsorcios[Produto]))+1),"")</f>
        <v>2726.2</v>
      </c>
      <c r="P2545" s="20" t="str" cm="1">
        <f t="array" ref="P2545">IFERROR(INDEX(tblClientes[Dividendo Mensal (R$)],INT($J2545/ROWS(tblConsorcios[Produto]))+1),"")</f>
        <v/>
      </c>
      <c r="Q2545" s="20" t="str">
        <f t="shared" si="118"/>
        <v/>
      </c>
      <c r="R2545">
        <f t="shared" si="119"/>
        <v>0</v>
      </c>
    </row>
    <row r="2546" spans="10:18" x14ac:dyDescent="0.2">
      <c r="J2546">
        <f t="shared" si="117"/>
        <v>2544</v>
      </c>
      <c r="K2546" t="str" cm="1">
        <f t="array" ref="K2546">IFERROR(INDEX(tblClientes[Cliente],INT($J2546/ROWS(tblConsorcios[Produto]))+1),"")</f>
        <v/>
      </c>
      <c r="L2546" t="str" cm="1">
        <f t="array" ref="L2546">IFERROR(INDEX(tblConsorcios[Produto],MOD($J2546,ROWS(tblConsorcios[Produto]))+1),"")</f>
        <v>Imóvel IE400 – 240m</v>
      </c>
      <c r="M2546" s="20" cm="1">
        <f t="array" ref="M2546">IFERROR(INDEX(tblConsorcios[Valor da Carta (R$)],MOD($J2546,ROWS(tblConsorcios[Produto]))+1),"")</f>
        <v>400000</v>
      </c>
      <c r="N2546" s="2" cm="1">
        <f t="array" ref="N2546">IFERROR(INDEX(tblConsorcios[Prazo (meses)],MOD($J2546,ROWS(tblConsorcios[Produto]))+1),"")</f>
        <v>240</v>
      </c>
      <c r="O2546" s="20" cm="1">
        <f t="array" ref="O2546">IFERROR(INDEX(tblConsorcios[Parcela Mensal (R$)],MOD($J2546,ROWS(tblConsorcios[Produto]))+1),"")</f>
        <v>2146.67</v>
      </c>
      <c r="P2546" s="20" t="str" cm="1">
        <f t="array" ref="P2546">IFERROR(INDEX(tblClientes[Dividendo Mensal (R$)],INT($J2546/ROWS(tblConsorcios[Produto]))+1),"")</f>
        <v/>
      </c>
      <c r="Q2546" s="20" t="str">
        <f t="shared" si="118"/>
        <v/>
      </c>
      <c r="R2546">
        <f t="shared" si="119"/>
        <v>0</v>
      </c>
    </row>
    <row r="2547" spans="10:18" x14ac:dyDescent="0.2">
      <c r="J2547">
        <f t="shared" si="117"/>
        <v>2545</v>
      </c>
      <c r="K2547" t="str" cm="1">
        <f t="array" ref="K2547">IFERROR(INDEX(tblClientes[Cliente],INT($J2547/ROWS(tblConsorcios[Produto]))+1),"")</f>
        <v/>
      </c>
      <c r="L2547" t="str" cm="1">
        <f t="array" ref="L2547">IFERROR(INDEX(tblConsorcios[Produto],MOD($J2547,ROWS(tblConsorcios[Produto]))+1),"")</f>
        <v>Imóvel IE400 – 220m</v>
      </c>
      <c r="M2547" s="20" cm="1">
        <f t="array" ref="M2547">IFERROR(INDEX(tblConsorcios[Valor da Carta (R$)],MOD($J2547,ROWS(tblConsorcios[Produto]))+1),"")</f>
        <v>400000</v>
      </c>
      <c r="N2547" s="2" cm="1">
        <f t="array" ref="N2547">IFERROR(INDEX(tblConsorcios[Prazo (meses)],MOD($J2547,ROWS(tblConsorcios[Produto]))+1),"")</f>
        <v>220</v>
      </c>
      <c r="O2547" s="20" cm="1">
        <f t="array" ref="O2547">IFERROR(INDEX(tblConsorcios[Parcela Mensal (R$)],MOD($J2547,ROWS(tblConsorcios[Produto]))+1),"")</f>
        <v>2323.64</v>
      </c>
      <c r="P2547" s="20" t="str" cm="1">
        <f t="array" ref="P2547">IFERROR(INDEX(tblClientes[Dividendo Mensal (R$)],INT($J2547/ROWS(tblConsorcios[Produto]))+1),"")</f>
        <v/>
      </c>
      <c r="Q2547" s="20" t="str">
        <f t="shared" si="118"/>
        <v/>
      </c>
      <c r="R2547">
        <f t="shared" si="119"/>
        <v>0</v>
      </c>
    </row>
    <row r="2548" spans="10:18" x14ac:dyDescent="0.2">
      <c r="J2548">
        <f t="shared" si="117"/>
        <v>2546</v>
      </c>
      <c r="K2548" t="str" cm="1">
        <f t="array" ref="K2548">IFERROR(INDEX(tblClientes[Cliente],INT($J2548/ROWS(tblConsorcios[Produto]))+1),"")</f>
        <v/>
      </c>
      <c r="L2548" t="str" cm="1">
        <f t="array" ref="L2548">IFERROR(INDEX(tblConsorcios[Produto],MOD($J2548,ROWS(tblConsorcios[Produto]))+1),"")</f>
        <v>Imóvel IE400 – 200m</v>
      </c>
      <c r="M2548" s="20" cm="1">
        <f t="array" ref="M2548">IFERROR(INDEX(tblConsorcios[Valor da Carta (R$)],MOD($J2548,ROWS(tblConsorcios[Produto]))+1),"")</f>
        <v>400000</v>
      </c>
      <c r="N2548" s="2" cm="1">
        <f t="array" ref="N2548">IFERROR(INDEX(tblConsorcios[Prazo (meses)],MOD($J2548,ROWS(tblConsorcios[Produto]))+1),"")</f>
        <v>200</v>
      </c>
      <c r="O2548" s="20" cm="1">
        <f t="array" ref="O2548">IFERROR(INDEX(tblConsorcios[Parcela Mensal (R$)],MOD($J2548,ROWS(tblConsorcios[Produto]))+1),"")</f>
        <v>2536</v>
      </c>
      <c r="P2548" s="20" t="str" cm="1">
        <f t="array" ref="P2548">IFERROR(INDEX(tblClientes[Dividendo Mensal (R$)],INT($J2548/ROWS(tblConsorcios[Produto]))+1),"")</f>
        <v/>
      </c>
      <c r="Q2548" s="20" t="str">
        <f t="shared" si="118"/>
        <v/>
      </c>
      <c r="R2548">
        <f t="shared" si="119"/>
        <v>0</v>
      </c>
    </row>
    <row r="2549" spans="10:18" x14ac:dyDescent="0.2">
      <c r="J2549">
        <f t="shared" si="117"/>
        <v>2547</v>
      </c>
      <c r="K2549" t="str" cm="1">
        <f t="array" ref="K2549">IFERROR(INDEX(tblClientes[Cliente],INT($J2549/ROWS(tblConsorcios[Produto]))+1),"")</f>
        <v/>
      </c>
      <c r="L2549" t="str" cm="1">
        <f t="array" ref="L2549">IFERROR(INDEX(tblConsorcios[Produto],MOD($J2549,ROWS(tblConsorcios[Produto]))+1),"")</f>
        <v>Imóvel IE380 – 240m</v>
      </c>
      <c r="M2549" s="20" cm="1">
        <f t="array" ref="M2549">IFERROR(INDEX(tblConsorcios[Valor da Carta (R$)],MOD($J2549,ROWS(tblConsorcios[Produto]))+1),"")</f>
        <v>380000</v>
      </c>
      <c r="N2549" s="2" cm="1">
        <f t="array" ref="N2549">IFERROR(INDEX(tblConsorcios[Prazo (meses)],MOD($J2549,ROWS(tblConsorcios[Produto]))+1),"")</f>
        <v>240</v>
      </c>
      <c r="O2549" s="20" cm="1">
        <f t="array" ref="O2549">IFERROR(INDEX(tblConsorcios[Parcela Mensal (R$)],MOD($J2549,ROWS(tblConsorcios[Produto]))+1),"")</f>
        <v>2039.33</v>
      </c>
      <c r="P2549" s="20" t="str" cm="1">
        <f t="array" ref="P2549">IFERROR(INDEX(tblClientes[Dividendo Mensal (R$)],INT($J2549/ROWS(tblConsorcios[Produto]))+1),"")</f>
        <v/>
      </c>
      <c r="Q2549" s="20" t="str">
        <f t="shared" si="118"/>
        <v/>
      </c>
      <c r="R2549">
        <f t="shared" si="119"/>
        <v>0</v>
      </c>
    </row>
    <row r="2550" spans="10:18" x14ac:dyDescent="0.2">
      <c r="J2550">
        <f t="shared" si="117"/>
        <v>2548</v>
      </c>
      <c r="K2550" t="str" cm="1">
        <f t="array" ref="K2550">IFERROR(INDEX(tblClientes[Cliente],INT($J2550/ROWS(tblConsorcios[Produto]))+1),"")</f>
        <v/>
      </c>
      <c r="L2550" t="str" cm="1">
        <f t="array" ref="L2550">IFERROR(INDEX(tblConsorcios[Produto],MOD($J2550,ROWS(tblConsorcios[Produto]))+1),"")</f>
        <v>Imóvel IE380 – 220m</v>
      </c>
      <c r="M2550" s="20" cm="1">
        <f t="array" ref="M2550">IFERROR(INDEX(tblConsorcios[Valor da Carta (R$)],MOD($J2550,ROWS(tblConsorcios[Produto]))+1),"")</f>
        <v>380000</v>
      </c>
      <c r="N2550" s="2" cm="1">
        <f t="array" ref="N2550">IFERROR(INDEX(tblConsorcios[Prazo (meses)],MOD($J2550,ROWS(tblConsorcios[Produto]))+1),"")</f>
        <v>220</v>
      </c>
      <c r="O2550" s="20" cm="1">
        <f t="array" ref="O2550">IFERROR(INDEX(tblConsorcios[Parcela Mensal (R$)],MOD($J2550,ROWS(tblConsorcios[Produto]))+1),"")</f>
        <v>2207.4499999999998</v>
      </c>
      <c r="P2550" s="20" t="str" cm="1">
        <f t="array" ref="P2550">IFERROR(INDEX(tblClientes[Dividendo Mensal (R$)],INT($J2550/ROWS(tblConsorcios[Produto]))+1),"")</f>
        <v/>
      </c>
      <c r="Q2550" s="20" t="str">
        <f t="shared" si="118"/>
        <v/>
      </c>
      <c r="R2550">
        <f t="shared" si="119"/>
        <v>0</v>
      </c>
    </row>
    <row r="2551" spans="10:18" x14ac:dyDescent="0.2">
      <c r="J2551">
        <f t="shared" si="117"/>
        <v>2549</v>
      </c>
      <c r="K2551" t="str" cm="1">
        <f t="array" ref="K2551">IFERROR(INDEX(tblClientes[Cliente],INT($J2551/ROWS(tblConsorcios[Produto]))+1),"")</f>
        <v/>
      </c>
      <c r="L2551" t="str" cm="1">
        <f t="array" ref="L2551">IFERROR(INDEX(tblConsorcios[Produto],MOD($J2551,ROWS(tblConsorcios[Produto]))+1),"")</f>
        <v>Imóvel IE380 – 200m</v>
      </c>
      <c r="M2551" s="20" cm="1">
        <f t="array" ref="M2551">IFERROR(INDEX(tblConsorcios[Valor da Carta (R$)],MOD($J2551,ROWS(tblConsorcios[Produto]))+1),"")</f>
        <v>380000</v>
      </c>
      <c r="N2551" s="2" cm="1">
        <f t="array" ref="N2551">IFERROR(INDEX(tblConsorcios[Prazo (meses)],MOD($J2551,ROWS(tblConsorcios[Produto]))+1),"")</f>
        <v>200</v>
      </c>
      <c r="O2551" s="20" cm="1">
        <f t="array" ref="O2551">IFERROR(INDEX(tblConsorcios[Parcela Mensal (R$)],MOD($J2551,ROWS(tblConsorcios[Produto]))+1),"")</f>
        <v>2409.1999999999998</v>
      </c>
      <c r="P2551" s="20" t="str" cm="1">
        <f t="array" ref="P2551">IFERROR(INDEX(tblClientes[Dividendo Mensal (R$)],INT($J2551/ROWS(tblConsorcios[Produto]))+1),"")</f>
        <v/>
      </c>
      <c r="Q2551" s="20" t="str">
        <f t="shared" si="118"/>
        <v/>
      </c>
      <c r="R2551">
        <f t="shared" si="119"/>
        <v>0</v>
      </c>
    </row>
    <row r="2552" spans="10:18" x14ac:dyDescent="0.2">
      <c r="J2552">
        <f t="shared" si="117"/>
        <v>2550</v>
      </c>
      <c r="K2552" t="str" cm="1">
        <f t="array" ref="K2552">IFERROR(INDEX(tblClientes[Cliente],INT($J2552/ROWS(tblConsorcios[Produto]))+1),"")</f>
        <v/>
      </c>
      <c r="L2552" t="str" cm="1">
        <f t="array" ref="L2552">IFERROR(INDEX(tblConsorcios[Produto],MOD($J2552,ROWS(tblConsorcios[Produto]))+1),"")</f>
        <v>Imóvel IE350 – 240m</v>
      </c>
      <c r="M2552" s="20" cm="1">
        <f t="array" ref="M2552">IFERROR(INDEX(tblConsorcios[Valor da Carta (R$)],MOD($J2552,ROWS(tblConsorcios[Produto]))+1),"")</f>
        <v>350000</v>
      </c>
      <c r="N2552" s="2" cm="1">
        <f t="array" ref="N2552">IFERROR(INDEX(tblConsorcios[Prazo (meses)],MOD($J2552,ROWS(tblConsorcios[Produto]))+1),"")</f>
        <v>240</v>
      </c>
      <c r="O2552" s="20" cm="1">
        <f t="array" ref="O2552">IFERROR(INDEX(tblConsorcios[Parcela Mensal (R$)],MOD($J2552,ROWS(tblConsorcios[Produto]))+1),"")</f>
        <v>1878.33</v>
      </c>
      <c r="P2552" s="20" t="str" cm="1">
        <f t="array" ref="P2552">IFERROR(INDEX(tblClientes[Dividendo Mensal (R$)],INT($J2552/ROWS(tblConsorcios[Produto]))+1),"")</f>
        <v/>
      </c>
      <c r="Q2552" s="20" t="str">
        <f t="shared" si="118"/>
        <v/>
      </c>
      <c r="R2552">
        <f t="shared" si="119"/>
        <v>0</v>
      </c>
    </row>
    <row r="2553" spans="10:18" x14ac:dyDescent="0.2">
      <c r="J2553">
        <f t="shared" si="117"/>
        <v>2551</v>
      </c>
      <c r="K2553" t="str" cm="1">
        <f t="array" ref="K2553">IFERROR(INDEX(tblClientes[Cliente],INT($J2553/ROWS(tblConsorcios[Produto]))+1),"")</f>
        <v/>
      </c>
      <c r="L2553" t="str" cm="1">
        <f t="array" ref="L2553">IFERROR(INDEX(tblConsorcios[Produto],MOD($J2553,ROWS(tblConsorcios[Produto]))+1),"")</f>
        <v>Imóvel IE350 – 220m</v>
      </c>
      <c r="M2553" s="20" cm="1">
        <f t="array" ref="M2553">IFERROR(INDEX(tblConsorcios[Valor da Carta (R$)],MOD($J2553,ROWS(tblConsorcios[Produto]))+1),"")</f>
        <v>350000</v>
      </c>
      <c r="N2553" s="2" cm="1">
        <f t="array" ref="N2553">IFERROR(INDEX(tblConsorcios[Prazo (meses)],MOD($J2553,ROWS(tblConsorcios[Produto]))+1),"")</f>
        <v>220</v>
      </c>
      <c r="O2553" s="20" cm="1">
        <f t="array" ref="O2553">IFERROR(INDEX(tblConsorcios[Parcela Mensal (R$)],MOD($J2553,ROWS(tblConsorcios[Produto]))+1),"")</f>
        <v>2033.18</v>
      </c>
      <c r="P2553" s="20" t="str" cm="1">
        <f t="array" ref="P2553">IFERROR(INDEX(tblClientes[Dividendo Mensal (R$)],INT($J2553/ROWS(tblConsorcios[Produto]))+1),"")</f>
        <v/>
      </c>
      <c r="Q2553" s="20" t="str">
        <f t="shared" si="118"/>
        <v/>
      </c>
      <c r="R2553">
        <f t="shared" si="119"/>
        <v>0</v>
      </c>
    </row>
    <row r="2554" spans="10:18" x14ac:dyDescent="0.2">
      <c r="J2554">
        <f t="shared" si="117"/>
        <v>2552</v>
      </c>
      <c r="K2554" t="str" cm="1">
        <f t="array" ref="K2554">IFERROR(INDEX(tblClientes[Cliente],INT($J2554/ROWS(tblConsorcios[Produto]))+1),"")</f>
        <v/>
      </c>
      <c r="L2554" t="str" cm="1">
        <f t="array" ref="L2554">IFERROR(INDEX(tblConsorcios[Produto],MOD($J2554,ROWS(tblConsorcios[Produto]))+1),"")</f>
        <v>Imóvel IE350 – 200m</v>
      </c>
      <c r="M2554" s="20" cm="1">
        <f t="array" ref="M2554">IFERROR(INDEX(tblConsorcios[Valor da Carta (R$)],MOD($J2554,ROWS(tblConsorcios[Produto]))+1),"")</f>
        <v>350000</v>
      </c>
      <c r="N2554" s="2" cm="1">
        <f t="array" ref="N2554">IFERROR(INDEX(tblConsorcios[Prazo (meses)],MOD($J2554,ROWS(tblConsorcios[Produto]))+1),"")</f>
        <v>200</v>
      </c>
      <c r="O2554" s="20" cm="1">
        <f t="array" ref="O2554">IFERROR(INDEX(tblConsorcios[Parcela Mensal (R$)],MOD($J2554,ROWS(tblConsorcios[Produto]))+1),"")</f>
        <v>2219</v>
      </c>
      <c r="P2554" s="20" t="str" cm="1">
        <f t="array" ref="P2554">IFERROR(INDEX(tblClientes[Dividendo Mensal (R$)],INT($J2554/ROWS(tblConsorcios[Produto]))+1),"")</f>
        <v/>
      </c>
      <c r="Q2554" s="20" t="str">
        <f t="shared" si="118"/>
        <v/>
      </c>
      <c r="R2554">
        <f t="shared" si="119"/>
        <v>0</v>
      </c>
    </row>
    <row r="2555" spans="10:18" x14ac:dyDescent="0.2">
      <c r="J2555">
        <f t="shared" si="117"/>
        <v>2553</v>
      </c>
      <c r="K2555" t="str" cm="1">
        <f t="array" ref="K2555">IFERROR(INDEX(tblClientes[Cliente],INT($J2555/ROWS(tblConsorcios[Produto]))+1),"")</f>
        <v/>
      </c>
      <c r="L2555" t="str" cm="1">
        <f t="array" ref="L2555">IFERROR(INDEX(tblConsorcios[Produto],MOD($J2555,ROWS(tblConsorcios[Produto]))+1),"")</f>
        <v>Imóvel IE330 – 240m</v>
      </c>
      <c r="M2555" s="20" cm="1">
        <f t="array" ref="M2555">IFERROR(INDEX(tblConsorcios[Valor da Carta (R$)],MOD($J2555,ROWS(tblConsorcios[Produto]))+1),"")</f>
        <v>330000</v>
      </c>
      <c r="N2555" s="2" cm="1">
        <f t="array" ref="N2555">IFERROR(INDEX(tblConsorcios[Prazo (meses)],MOD($J2555,ROWS(tblConsorcios[Produto]))+1),"")</f>
        <v>240</v>
      </c>
      <c r="O2555" s="20" cm="1">
        <f t="array" ref="O2555">IFERROR(INDEX(tblConsorcios[Parcela Mensal (R$)],MOD($J2555,ROWS(tblConsorcios[Produto]))+1),"")</f>
        <v>1771</v>
      </c>
      <c r="P2555" s="20" t="str" cm="1">
        <f t="array" ref="P2555">IFERROR(INDEX(tblClientes[Dividendo Mensal (R$)],INT($J2555/ROWS(tblConsorcios[Produto]))+1),"")</f>
        <v/>
      </c>
      <c r="Q2555" s="20" t="str">
        <f t="shared" si="118"/>
        <v/>
      </c>
      <c r="R2555">
        <f t="shared" si="119"/>
        <v>0</v>
      </c>
    </row>
    <row r="2556" spans="10:18" x14ac:dyDescent="0.2">
      <c r="J2556">
        <f t="shared" si="117"/>
        <v>2554</v>
      </c>
      <c r="K2556" t="str" cm="1">
        <f t="array" ref="K2556">IFERROR(INDEX(tblClientes[Cliente],INT($J2556/ROWS(tblConsorcios[Produto]))+1),"")</f>
        <v/>
      </c>
      <c r="L2556" t="str" cm="1">
        <f t="array" ref="L2556">IFERROR(INDEX(tblConsorcios[Produto],MOD($J2556,ROWS(tblConsorcios[Produto]))+1),"")</f>
        <v>Imóvel IE330 – 220m</v>
      </c>
      <c r="M2556" s="20" cm="1">
        <f t="array" ref="M2556">IFERROR(INDEX(tblConsorcios[Valor da Carta (R$)],MOD($J2556,ROWS(tblConsorcios[Produto]))+1),"")</f>
        <v>330000</v>
      </c>
      <c r="N2556" s="2" cm="1">
        <f t="array" ref="N2556">IFERROR(INDEX(tblConsorcios[Prazo (meses)],MOD($J2556,ROWS(tblConsorcios[Produto]))+1),"")</f>
        <v>220</v>
      </c>
      <c r="O2556" s="20" cm="1">
        <f t="array" ref="O2556">IFERROR(INDEX(tblConsorcios[Parcela Mensal (R$)],MOD($J2556,ROWS(tblConsorcios[Produto]))+1),"")</f>
        <v>1917</v>
      </c>
      <c r="P2556" s="20" t="str" cm="1">
        <f t="array" ref="P2556">IFERROR(INDEX(tblClientes[Dividendo Mensal (R$)],INT($J2556/ROWS(tblConsorcios[Produto]))+1),"")</f>
        <v/>
      </c>
      <c r="Q2556" s="20" t="str">
        <f t="shared" si="118"/>
        <v/>
      </c>
      <c r="R2556">
        <f t="shared" si="119"/>
        <v>0</v>
      </c>
    </row>
    <row r="2557" spans="10:18" x14ac:dyDescent="0.2">
      <c r="J2557">
        <f t="shared" si="117"/>
        <v>2555</v>
      </c>
      <c r="K2557" t="str" cm="1">
        <f t="array" ref="K2557">IFERROR(INDEX(tblClientes[Cliente],INT($J2557/ROWS(tblConsorcios[Produto]))+1),"")</f>
        <v/>
      </c>
      <c r="L2557" t="str" cm="1">
        <f t="array" ref="L2557">IFERROR(INDEX(tblConsorcios[Produto],MOD($J2557,ROWS(tblConsorcios[Produto]))+1),"")</f>
        <v>Imóvel IE330 – 200m</v>
      </c>
      <c r="M2557" s="20" cm="1">
        <f t="array" ref="M2557">IFERROR(INDEX(tblConsorcios[Valor da Carta (R$)],MOD($J2557,ROWS(tblConsorcios[Produto]))+1),"")</f>
        <v>330000</v>
      </c>
      <c r="N2557" s="2" cm="1">
        <f t="array" ref="N2557">IFERROR(INDEX(tblConsorcios[Prazo (meses)],MOD($J2557,ROWS(tblConsorcios[Produto]))+1),"")</f>
        <v>200</v>
      </c>
      <c r="O2557" s="20" cm="1">
        <f t="array" ref="O2557">IFERROR(INDEX(tblConsorcios[Parcela Mensal (R$)],MOD($J2557,ROWS(tblConsorcios[Produto]))+1),"")</f>
        <v>2092.1999999999998</v>
      </c>
      <c r="P2557" s="20" t="str" cm="1">
        <f t="array" ref="P2557">IFERROR(INDEX(tblClientes[Dividendo Mensal (R$)],INT($J2557/ROWS(tblConsorcios[Produto]))+1),"")</f>
        <v/>
      </c>
      <c r="Q2557" s="20" t="str">
        <f t="shared" si="118"/>
        <v/>
      </c>
      <c r="R2557">
        <f t="shared" si="119"/>
        <v>0</v>
      </c>
    </row>
    <row r="2558" spans="10:18" x14ac:dyDescent="0.2">
      <c r="J2558">
        <f t="shared" si="117"/>
        <v>2556</v>
      </c>
      <c r="K2558" t="str" cm="1">
        <f t="array" ref="K2558">IFERROR(INDEX(tblClientes[Cliente],INT($J2558/ROWS(tblConsorcios[Produto]))+1),"")</f>
        <v/>
      </c>
      <c r="L2558" t="str" cm="1">
        <f t="array" ref="L2558">IFERROR(INDEX(tblConsorcios[Produto],MOD($J2558,ROWS(tblConsorcios[Produto]))+1),"")</f>
        <v>Imóvel IE300 – 240m</v>
      </c>
      <c r="M2558" s="20" cm="1">
        <f t="array" ref="M2558">IFERROR(INDEX(tblConsorcios[Valor da Carta (R$)],MOD($J2558,ROWS(tblConsorcios[Produto]))+1),"")</f>
        <v>300000</v>
      </c>
      <c r="N2558" s="2" cm="1">
        <f t="array" ref="N2558">IFERROR(INDEX(tblConsorcios[Prazo (meses)],MOD($J2558,ROWS(tblConsorcios[Produto]))+1),"")</f>
        <v>240</v>
      </c>
      <c r="O2558" s="20" cm="1">
        <f t="array" ref="O2558">IFERROR(INDEX(tblConsorcios[Parcela Mensal (R$)],MOD($J2558,ROWS(tblConsorcios[Produto]))+1),"")</f>
        <v>1610</v>
      </c>
      <c r="P2558" s="20" t="str" cm="1">
        <f t="array" ref="P2558">IFERROR(INDEX(tblClientes[Dividendo Mensal (R$)],INT($J2558/ROWS(tblConsorcios[Produto]))+1),"")</f>
        <v/>
      </c>
      <c r="Q2558" s="20" t="str">
        <f t="shared" si="118"/>
        <v/>
      </c>
      <c r="R2558">
        <f t="shared" si="119"/>
        <v>0</v>
      </c>
    </row>
    <row r="2559" spans="10:18" x14ac:dyDescent="0.2">
      <c r="J2559">
        <f t="shared" si="117"/>
        <v>2557</v>
      </c>
      <c r="K2559" t="str" cm="1">
        <f t="array" ref="K2559">IFERROR(INDEX(tblClientes[Cliente],INT($J2559/ROWS(tblConsorcios[Produto]))+1),"")</f>
        <v/>
      </c>
      <c r="L2559" t="str" cm="1">
        <f t="array" ref="L2559">IFERROR(INDEX(tblConsorcios[Produto],MOD($J2559,ROWS(tblConsorcios[Produto]))+1),"")</f>
        <v>Imóvel IE300 – 220m</v>
      </c>
      <c r="M2559" s="20" cm="1">
        <f t="array" ref="M2559">IFERROR(INDEX(tblConsorcios[Valor da Carta (R$)],MOD($J2559,ROWS(tblConsorcios[Produto]))+1),"")</f>
        <v>300000</v>
      </c>
      <c r="N2559" s="2" cm="1">
        <f t="array" ref="N2559">IFERROR(INDEX(tblConsorcios[Prazo (meses)],MOD($J2559,ROWS(tblConsorcios[Produto]))+1),"")</f>
        <v>220</v>
      </c>
      <c r="O2559" s="20" cm="1">
        <f t="array" ref="O2559">IFERROR(INDEX(tblConsorcios[Parcela Mensal (R$)],MOD($J2559,ROWS(tblConsorcios[Produto]))+1),"")</f>
        <v>1742.73</v>
      </c>
      <c r="P2559" s="20" t="str" cm="1">
        <f t="array" ref="P2559">IFERROR(INDEX(tblClientes[Dividendo Mensal (R$)],INT($J2559/ROWS(tblConsorcios[Produto]))+1),"")</f>
        <v/>
      </c>
      <c r="Q2559" s="20" t="str">
        <f t="shared" si="118"/>
        <v/>
      </c>
      <c r="R2559">
        <f t="shared" si="119"/>
        <v>0</v>
      </c>
    </row>
    <row r="2560" spans="10:18" x14ac:dyDescent="0.2">
      <c r="J2560">
        <f t="shared" si="117"/>
        <v>2558</v>
      </c>
      <c r="K2560" t="str" cm="1">
        <f t="array" ref="K2560">IFERROR(INDEX(tblClientes[Cliente],INT($J2560/ROWS(tblConsorcios[Produto]))+1),"")</f>
        <v/>
      </c>
      <c r="L2560" t="str" cm="1">
        <f t="array" ref="L2560">IFERROR(INDEX(tblConsorcios[Produto],MOD($J2560,ROWS(tblConsorcios[Produto]))+1),"")</f>
        <v>Imóvel IE300 – 200m</v>
      </c>
      <c r="M2560" s="20" cm="1">
        <f t="array" ref="M2560">IFERROR(INDEX(tblConsorcios[Valor da Carta (R$)],MOD($J2560,ROWS(tblConsorcios[Produto]))+1),"")</f>
        <v>300000</v>
      </c>
      <c r="N2560" s="2" cm="1">
        <f t="array" ref="N2560">IFERROR(INDEX(tblConsorcios[Prazo (meses)],MOD($J2560,ROWS(tblConsorcios[Produto]))+1),"")</f>
        <v>200</v>
      </c>
      <c r="O2560" s="20" cm="1">
        <f t="array" ref="O2560">IFERROR(INDEX(tblConsorcios[Parcela Mensal (R$)],MOD($J2560,ROWS(tblConsorcios[Produto]))+1),"")</f>
        <v>1902</v>
      </c>
      <c r="P2560" s="20" t="str" cm="1">
        <f t="array" ref="P2560">IFERROR(INDEX(tblClientes[Dividendo Mensal (R$)],INT($J2560/ROWS(tblConsorcios[Produto]))+1),"")</f>
        <v/>
      </c>
      <c r="Q2560" s="20" t="str">
        <f t="shared" si="118"/>
        <v/>
      </c>
      <c r="R2560">
        <f t="shared" si="119"/>
        <v>0</v>
      </c>
    </row>
    <row r="2561" spans="10:18" x14ac:dyDescent="0.2">
      <c r="J2561">
        <f t="shared" si="117"/>
        <v>2559</v>
      </c>
      <c r="K2561" t="str" cm="1">
        <f t="array" ref="K2561">IFERROR(INDEX(tblClientes[Cliente],INT($J2561/ROWS(tblConsorcios[Produto]))+1),"")</f>
        <v/>
      </c>
      <c r="L2561" t="str" cm="1">
        <f t="array" ref="L2561">IFERROR(INDEX(tblConsorcios[Produto],MOD($J2561,ROWS(tblConsorcios[Produto]))+1),"")</f>
        <v>Imóvel IE240 – 240m</v>
      </c>
      <c r="M2561" s="20" cm="1">
        <f t="array" ref="M2561">IFERROR(INDEX(tblConsorcios[Valor da Carta (R$)],MOD($J2561,ROWS(tblConsorcios[Produto]))+1),"")</f>
        <v>240000</v>
      </c>
      <c r="N2561" s="2" cm="1">
        <f t="array" ref="N2561">IFERROR(INDEX(tblConsorcios[Prazo (meses)],MOD($J2561,ROWS(tblConsorcios[Produto]))+1),"")</f>
        <v>240</v>
      </c>
      <c r="O2561" s="20" cm="1">
        <f t="array" ref="O2561">IFERROR(INDEX(tblConsorcios[Parcela Mensal (R$)],MOD($J2561,ROWS(tblConsorcios[Produto]))+1),"")</f>
        <v>1288</v>
      </c>
      <c r="P2561" s="20" t="str" cm="1">
        <f t="array" ref="P2561">IFERROR(INDEX(tblClientes[Dividendo Mensal (R$)],INT($J2561/ROWS(tblConsorcios[Produto]))+1),"")</f>
        <v/>
      </c>
      <c r="Q2561" s="20" t="str">
        <f t="shared" si="118"/>
        <v/>
      </c>
      <c r="R2561">
        <f t="shared" si="119"/>
        <v>0</v>
      </c>
    </row>
    <row r="2562" spans="10:18" x14ac:dyDescent="0.2">
      <c r="J2562">
        <f t="shared" si="117"/>
        <v>2560</v>
      </c>
      <c r="K2562" t="str" cm="1">
        <f t="array" ref="K2562">IFERROR(INDEX(tblClientes[Cliente],INT($J2562/ROWS(tblConsorcios[Produto]))+1),"")</f>
        <v/>
      </c>
      <c r="L2562" t="str" cm="1">
        <f t="array" ref="L2562">IFERROR(INDEX(tblConsorcios[Produto],MOD($J2562,ROWS(tblConsorcios[Produto]))+1),"")</f>
        <v>Imóvel IE240 – 220m</v>
      </c>
      <c r="M2562" s="20" cm="1">
        <f t="array" ref="M2562">IFERROR(INDEX(tblConsorcios[Valor da Carta (R$)],MOD($J2562,ROWS(tblConsorcios[Produto]))+1),"")</f>
        <v>240000</v>
      </c>
      <c r="N2562" s="2" cm="1">
        <f t="array" ref="N2562">IFERROR(INDEX(tblConsorcios[Prazo (meses)],MOD($J2562,ROWS(tblConsorcios[Produto]))+1),"")</f>
        <v>220</v>
      </c>
      <c r="O2562" s="20" cm="1">
        <f t="array" ref="O2562">IFERROR(INDEX(tblConsorcios[Parcela Mensal (R$)],MOD($J2562,ROWS(tblConsorcios[Produto]))+1),"")</f>
        <v>1394.18</v>
      </c>
      <c r="P2562" s="20" t="str" cm="1">
        <f t="array" ref="P2562">IFERROR(INDEX(tblClientes[Dividendo Mensal (R$)],INT($J2562/ROWS(tblConsorcios[Produto]))+1),"")</f>
        <v/>
      </c>
      <c r="Q2562" s="20" t="str">
        <f t="shared" si="118"/>
        <v/>
      </c>
      <c r="R2562">
        <f t="shared" si="119"/>
        <v>0</v>
      </c>
    </row>
    <row r="2563" spans="10:18" x14ac:dyDescent="0.2">
      <c r="J2563">
        <f t="shared" ref="J2563:J2626" si="120">ROW()-2</f>
        <v>2561</v>
      </c>
      <c r="K2563" t="str" cm="1">
        <f t="array" ref="K2563">IFERROR(INDEX(tblClientes[Cliente],INT($J2563/ROWS(tblConsorcios[Produto]))+1),"")</f>
        <v/>
      </c>
      <c r="L2563" t="str" cm="1">
        <f t="array" ref="L2563">IFERROR(INDEX(tblConsorcios[Produto],MOD($J2563,ROWS(tblConsorcios[Produto]))+1),"")</f>
        <v>Imóvel IE240 – 200m</v>
      </c>
      <c r="M2563" s="20" cm="1">
        <f t="array" ref="M2563">IFERROR(INDEX(tblConsorcios[Valor da Carta (R$)],MOD($J2563,ROWS(tblConsorcios[Produto]))+1),"")</f>
        <v>240000</v>
      </c>
      <c r="N2563" s="2" cm="1">
        <f t="array" ref="N2563">IFERROR(INDEX(tblConsorcios[Prazo (meses)],MOD($J2563,ROWS(tblConsorcios[Produto]))+1),"")</f>
        <v>200</v>
      </c>
      <c r="O2563" s="20" cm="1">
        <f t="array" ref="O2563">IFERROR(INDEX(tblConsorcios[Parcela Mensal (R$)],MOD($J2563,ROWS(tblConsorcios[Produto]))+1),"")</f>
        <v>1521.6</v>
      </c>
      <c r="P2563" s="20" t="str" cm="1">
        <f t="array" ref="P2563">IFERROR(INDEX(tblClientes[Dividendo Mensal (R$)],INT($J2563/ROWS(tblConsorcios[Produto]))+1),"")</f>
        <v/>
      </c>
      <c r="Q2563" s="20" t="str">
        <f t="shared" ref="Q2563:Q2626" si="121">IF(AND(ISNUMBER(O2563),ISNUMBER(P2563)),P2563-O2563,"")</f>
        <v/>
      </c>
      <c r="R2563">
        <f t="shared" ref="R2563:R2626" si="122">IF(AND(ISNUMBER(O2563),ISNUMBER(P2563),O2563&lt;=P2563),1,0)</f>
        <v>0</v>
      </c>
    </row>
    <row r="2564" spans="10:18" x14ac:dyDescent="0.2">
      <c r="J2564">
        <f t="shared" si="120"/>
        <v>2562</v>
      </c>
      <c r="K2564" t="str" cm="1">
        <f t="array" ref="K2564">IFERROR(INDEX(tblClientes[Cliente],INT($J2564/ROWS(tblConsorcios[Produto]))+1),"")</f>
        <v/>
      </c>
      <c r="L2564" t="str" cm="1">
        <f t="array" ref="L2564">IFERROR(INDEX(tblConsorcios[Produto],MOD($J2564,ROWS(tblConsorcios[Produto]))+1),"")</f>
        <v>Imóvel IE230 – 240m</v>
      </c>
      <c r="M2564" s="20" cm="1">
        <f t="array" ref="M2564">IFERROR(INDEX(tblConsorcios[Valor da Carta (R$)],MOD($J2564,ROWS(tblConsorcios[Produto]))+1),"")</f>
        <v>230000</v>
      </c>
      <c r="N2564" s="2" cm="1">
        <f t="array" ref="N2564">IFERROR(INDEX(tblConsorcios[Prazo (meses)],MOD($J2564,ROWS(tblConsorcios[Produto]))+1),"")</f>
        <v>240</v>
      </c>
      <c r="O2564" s="20" cm="1">
        <f t="array" ref="O2564">IFERROR(INDEX(tblConsorcios[Parcela Mensal (R$)],MOD($J2564,ROWS(tblConsorcios[Produto]))+1),"")</f>
        <v>1234.33</v>
      </c>
      <c r="P2564" s="20" t="str" cm="1">
        <f t="array" ref="P2564">IFERROR(INDEX(tblClientes[Dividendo Mensal (R$)],INT($J2564/ROWS(tblConsorcios[Produto]))+1),"")</f>
        <v/>
      </c>
      <c r="Q2564" s="20" t="str">
        <f t="shared" si="121"/>
        <v/>
      </c>
      <c r="R2564">
        <f t="shared" si="122"/>
        <v>0</v>
      </c>
    </row>
    <row r="2565" spans="10:18" x14ac:dyDescent="0.2">
      <c r="J2565">
        <f t="shared" si="120"/>
        <v>2563</v>
      </c>
      <c r="K2565" t="str" cm="1">
        <f t="array" ref="K2565">IFERROR(INDEX(tblClientes[Cliente],INT($J2565/ROWS(tblConsorcios[Produto]))+1),"")</f>
        <v/>
      </c>
      <c r="L2565" t="str" cm="1">
        <f t="array" ref="L2565">IFERROR(INDEX(tblConsorcios[Produto],MOD($J2565,ROWS(tblConsorcios[Produto]))+1),"")</f>
        <v>Imóvel IE230 – 220m</v>
      </c>
      <c r="M2565" s="20" cm="1">
        <f t="array" ref="M2565">IFERROR(INDEX(tblConsorcios[Valor da Carta (R$)],MOD($J2565,ROWS(tblConsorcios[Produto]))+1),"")</f>
        <v>230000</v>
      </c>
      <c r="N2565" s="2" cm="1">
        <f t="array" ref="N2565">IFERROR(INDEX(tblConsorcios[Prazo (meses)],MOD($J2565,ROWS(tblConsorcios[Produto]))+1),"")</f>
        <v>220</v>
      </c>
      <c r="O2565" s="20" cm="1">
        <f t="array" ref="O2565">IFERROR(INDEX(tblConsorcios[Parcela Mensal (R$)],MOD($J2565,ROWS(tblConsorcios[Produto]))+1),"")</f>
        <v>1336.09</v>
      </c>
      <c r="P2565" s="20" t="str" cm="1">
        <f t="array" ref="P2565">IFERROR(INDEX(tblClientes[Dividendo Mensal (R$)],INT($J2565/ROWS(tblConsorcios[Produto]))+1),"")</f>
        <v/>
      </c>
      <c r="Q2565" s="20" t="str">
        <f t="shared" si="121"/>
        <v/>
      </c>
      <c r="R2565">
        <f t="shared" si="122"/>
        <v>0</v>
      </c>
    </row>
    <row r="2566" spans="10:18" x14ac:dyDescent="0.2">
      <c r="J2566">
        <f t="shared" si="120"/>
        <v>2564</v>
      </c>
      <c r="K2566" t="str" cm="1">
        <f t="array" ref="K2566">IFERROR(INDEX(tblClientes[Cliente],INT($J2566/ROWS(tblConsorcios[Produto]))+1),"")</f>
        <v/>
      </c>
      <c r="L2566" t="str" cm="1">
        <f t="array" ref="L2566">IFERROR(INDEX(tblConsorcios[Produto],MOD($J2566,ROWS(tblConsorcios[Produto]))+1),"")</f>
        <v>Imóvel IE230 – 200m</v>
      </c>
      <c r="M2566" s="20" cm="1">
        <f t="array" ref="M2566">IFERROR(INDEX(tblConsorcios[Valor da Carta (R$)],MOD($J2566,ROWS(tblConsorcios[Produto]))+1),"")</f>
        <v>230000</v>
      </c>
      <c r="N2566" s="2" cm="1">
        <f t="array" ref="N2566">IFERROR(INDEX(tblConsorcios[Prazo (meses)],MOD($J2566,ROWS(tblConsorcios[Produto]))+1),"")</f>
        <v>200</v>
      </c>
      <c r="O2566" s="20" cm="1">
        <f t="array" ref="O2566">IFERROR(INDEX(tblConsorcios[Parcela Mensal (R$)],MOD($J2566,ROWS(tblConsorcios[Produto]))+1),"")</f>
        <v>1458.2</v>
      </c>
      <c r="P2566" s="20" t="str" cm="1">
        <f t="array" ref="P2566">IFERROR(INDEX(tblClientes[Dividendo Mensal (R$)],INT($J2566/ROWS(tblConsorcios[Produto]))+1),"")</f>
        <v/>
      </c>
      <c r="Q2566" s="20" t="str">
        <f t="shared" si="121"/>
        <v/>
      </c>
      <c r="R2566">
        <f t="shared" si="122"/>
        <v>0</v>
      </c>
    </row>
    <row r="2567" spans="10:18" x14ac:dyDescent="0.2">
      <c r="J2567">
        <f t="shared" si="120"/>
        <v>2565</v>
      </c>
      <c r="K2567" t="str" cm="1">
        <f t="array" ref="K2567">IFERROR(INDEX(tblClientes[Cliente],INT($J2567/ROWS(tblConsorcios[Produto]))+1),"")</f>
        <v/>
      </c>
      <c r="L2567" t="str" cm="1">
        <f t="array" ref="L2567">IFERROR(INDEX(tblConsorcios[Produto],MOD($J2567,ROWS(tblConsorcios[Produto]))+1),"")</f>
        <v>Imóvel IE220 – 240m</v>
      </c>
      <c r="M2567" s="20" cm="1">
        <f t="array" ref="M2567">IFERROR(INDEX(tblConsorcios[Valor da Carta (R$)],MOD($J2567,ROWS(tblConsorcios[Produto]))+1),"")</f>
        <v>220000</v>
      </c>
      <c r="N2567" s="2" cm="1">
        <f t="array" ref="N2567">IFERROR(INDEX(tblConsorcios[Prazo (meses)],MOD($J2567,ROWS(tblConsorcios[Produto]))+1),"")</f>
        <v>240</v>
      </c>
      <c r="O2567" s="20" cm="1">
        <f t="array" ref="O2567">IFERROR(INDEX(tblConsorcios[Parcela Mensal (R$)],MOD($J2567,ROWS(tblConsorcios[Produto]))+1),"")</f>
        <v>1180.67</v>
      </c>
      <c r="P2567" s="20" t="str" cm="1">
        <f t="array" ref="P2567">IFERROR(INDEX(tblClientes[Dividendo Mensal (R$)],INT($J2567/ROWS(tblConsorcios[Produto]))+1),"")</f>
        <v/>
      </c>
      <c r="Q2567" s="20" t="str">
        <f t="shared" si="121"/>
        <v/>
      </c>
      <c r="R2567">
        <f t="shared" si="122"/>
        <v>0</v>
      </c>
    </row>
    <row r="2568" spans="10:18" x14ac:dyDescent="0.2">
      <c r="J2568">
        <f t="shared" si="120"/>
        <v>2566</v>
      </c>
      <c r="K2568" t="str" cm="1">
        <f t="array" ref="K2568">IFERROR(INDEX(tblClientes[Cliente],INT($J2568/ROWS(tblConsorcios[Produto]))+1),"")</f>
        <v/>
      </c>
      <c r="L2568" t="str" cm="1">
        <f t="array" ref="L2568">IFERROR(INDEX(tblConsorcios[Produto],MOD($J2568,ROWS(tblConsorcios[Produto]))+1),"")</f>
        <v>Imóvel IE220 – 220m</v>
      </c>
      <c r="M2568" s="20" cm="1">
        <f t="array" ref="M2568">IFERROR(INDEX(tblConsorcios[Valor da Carta (R$)],MOD($J2568,ROWS(tblConsorcios[Produto]))+1),"")</f>
        <v>220000</v>
      </c>
      <c r="N2568" s="2" cm="1">
        <f t="array" ref="N2568">IFERROR(INDEX(tblConsorcios[Prazo (meses)],MOD($J2568,ROWS(tblConsorcios[Produto]))+1),"")</f>
        <v>220</v>
      </c>
      <c r="O2568" s="20" cm="1">
        <f t="array" ref="O2568">IFERROR(INDEX(tblConsorcios[Parcela Mensal (R$)],MOD($J2568,ROWS(tblConsorcios[Produto]))+1),"")</f>
        <v>1278</v>
      </c>
      <c r="P2568" s="20" t="str" cm="1">
        <f t="array" ref="P2568">IFERROR(INDEX(tblClientes[Dividendo Mensal (R$)],INT($J2568/ROWS(tblConsorcios[Produto]))+1),"")</f>
        <v/>
      </c>
      <c r="Q2568" s="20" t="str">
        <f t="shared" si="121"/>
        <v/>
      </c>
      <c r="R2568">
        <f t="shared" si="122"/>
        <v>0</v>
      </c>
    </row>
    <row r="2569" spans="10:18" x14ac:dyDescent="0.2">
      <c r="J2569">
        <f t="shared" si="120"/>
        <v>2567</v>
      </c>
      <c r="K2569" t="str" cm="1">
        <f t="array" ref="K2569">IFERROR(INDEX(tblClientes[Cliente],INT($J2569/ROWS(tblConsorcios[Produto]))+1),"")</f>
        <v/>
      </c>
      <c r="L2569" t="str" cm="1">
        <f t="array" ref="L2569">IFERROR(INDEX(tblConsorcios[Produto],MOD($J2569,ROWS(tblConsorcios[Produto]))+1),"")</f>
        <v>Imóvel IE220 – 200m</v>
      </c>
      <c r="M2569" s="20" cm="1">
        <f t="array" ref="M2569">IFERROR(INDEX(tblConsorcios[Valor da Carta (R$)],MOD($J2569,ROWS(tblConsorcios[Produto]))+1),"")</f>
        <v>220000</v>
      </c>
      <c r="N2569" s="2" cm="1">
        <f t="array" ref="N2569">IFERROR(INDEX(tblConsorcios[Prazo (meses)],MOD($J2569,ROWS(tblConsorcios[Produto]))+1),"")</f>
        <v>200</v>
      </c>
      <c r="O2569" s="20" cm="1">
        <f t="array" ref="O2569">IFERROR(INDEX(tblConsorcios[Parcela Mensal (R$)],MOD($J2569,ROWS(tblConsorcios[Produto]))+1),"")</f>
        <v>1394.8</v>
      </c>
      <c r="P2569" s="20" t="str" cm="1">
        <f t="array" ref="P2569">IFERROR(INDEX(tblClientes[Dividendo Mensal (R$)],INT($J2569/ROWS(tblConsorcios[Produto]))+1),"")</f>
        <v/>
      </c>
      <c r="Q2569" s="20" t="str">
        <f t="shared" si="121"/>
        <v/>
      </c>
      <c r="R2569">
        <f t="shared" si="122"/>
        <v>0</v>
      </c>
    </row>
    <row r="2570" spans="10:18" x14ac:dyDescent="0.2">
      <c r="J2570">
        <f t="shared" si="120"/>
        <v>2568</v>
      </c>
      <c r="K2570" t="str" cm="1">
        <f t="array" ref="K2570">IFERROR(INDEX(tblClientes[Cliente],INT($J2570/ROWS(tblConsorcios[Produto]))+1),"")</f>
        <v/>
      </c>
      <c r="L2570" t="str" cm="1">
        <f t="array" ref="L2570">IFERROR(INDEX(tblConsorcios[Produto],MOD($J2570,ROWS(tblConsorcios[Produto]))+1),"")</f>
        <v>Imóvel IE200 – 240m</v>
      </c>
      <c r="M2570" s="20" cm="1">
        <f t="array" ref="M2570">IFERROR(INDEX(tblConsorcios[Valor da Carta (R$)],MOD($J2570,ROWS(tblConsorcios[Produto]))+1),"")</f>
        <v>200000</v>
      </c>
      <c r="N2570" s="2" cm="1">
        <f t="array" ref="N2570">IFERROR(INDEX(tblConsorcios[Prazo (meses)],MOD($J2570,ROWS(tblConsorcios[Produto]))+1),"")</f>
        <v>240</v>
      </c>
      <c r="O2570" s="20" cm="1">
        <f t="array" ref="O2570">IFERROR(INDEX(tblConsorcios[Parcela Mensal (R$)],MOD($J2570,ROWS(tblConsorcios[Produto]))+1),"")</f>
        <v>1073.33</v>
      </c>
      <c r="P2570" s="20" t="str" cm="1">
        <f t="array" ref="P2570">IFERROR(INDEX(tblClientes[Dividendo Mensal (R$)],INT($J2570/ROWS(tblConsorcios[Produto]))+1),"")</f>
        <v/>
      </c>
      <c r="Q2570" s="20" t="str">
        <f t="shared" si="121"/>
        <v/>
      </c>
      <c r="R2570">
        <f t="shared" si="122"/>
        <v>0</v>
      </c>
    </row>
    <row r="2571" spans="10:18" x14ac:dyDescent="0.2">
      <c r="J2571">
        <f t="shared" si="120"/>
        <v>2569</v>
      </c>
      <c r="K2571" t="str" cm="1">
        <f t="array" ref="K2571">IFERROR(INDEX(tblClientes[Cliente],INT($J2571/ROWS(tblConsorcios[Produto]))+1),"")</f>
        <v/>
      </c>
      <c r="L2571" t="str" cm="1">
        <f t="array" ref="L2571">IFERROR(INDEX(tblConsorcios[Produto],MOD($J2571,ROWS(tblConsorcios[Produto]))+1),"")</f>
        <v>Imóvel IE200 – 220m</v>
      </c>
      <c r="M2571" s="20" cm="1">
        <f t="array" ref="M2571">IFERROR(INDEX(tblConsorcios[Valor da Carta (R$)],MOD($J2571,ROWS(tblConsorcios[Produto]))+1),"")</f>
        <v>200000</v>
      </c>
      <c r="N2571" s="2" cm="1">
        <f t="array" ref="N2571">IFERROR(INDEX(tblConsorcios[Prazo (meses)],MOD($J2571,ROWS(tblConsorcios[Produto]))+1),"")</f>
        <v>220</v>
      </c>
      <c r="O2571" s="20" cm="1">
        <f t="array" ref="O2571">IFERROR(INDEX(tblConsorcios[Parcela Mensal (R$)],MOD($J2571,ROWS(tblConsorcios[Produto]))+1),"")</f>
        <v>1161.82</v>
      </c>
      <c r="P2571" s="20" t="str" cm="1">
        <f t="array" ref="P2571">IFERROR(INDEX(tblClientes[Dividendo Mensal (R$)],INT($J2571/ROWS(tblConsorcios[Produto]))+1),"")</f>
        <v/>
      </c>
      <c r="Q2571" s="20" t="str">
        <f t="shared" si="121"/>
        <v/>
      </c>
      <c r="R2571">
        <f t="shared" si="122"/>
        <v>0</v>
      </c>
    </row>
    <row r="2572" spans="10:18" x14ac:dyDescent="0.2">
      <c r="J2572">
        <f t="shared" si="120"/>
        <v>2570</v>
      </c>
      <c r="K2572" t="str" cm="1">
        <f t="array" ref="K2572">IFERROR(INDEX(tblClientes[Cliente],INT($J2572/ROWS(tblConsorcios[Produto]))+1),"")</f>
        <v/>
      </c>
      <c r="L2572" t="str" cm="1">
        <f t="array" ref="L2572">IFERROR(INDEX(tblConsorcios[Produto],MOD($J2572,ROWS(tblConsorcios[Produto]))+1),"")</f>
        <v>Imóvel IE200 – 200m</v>
      </c>
      <c r="M2572" s="20" cm="1">
        <f t="array" ref="M2572">IFERROR(INDEX(tblConsorcios[Valor da Carta (R$)],MOD($J2572,ROWS(tblConsorcios[Produto]))+1),"")</f>
        <v>200000</v>
      </c>
      <c r="N2572" s="2" cm="1">
        <f t="array" ref="N2572">IFERROR(INDEX(tblConsorcios[Prazo (meses)],MOD($J2572,ROWS(tblConsorcios[Produto]))+1),"")</f>
        <v>200</v>
      </c>
      <c r="O2572" s="20" cm="1">
        <f t="array" ref="O2572">IFERROR(INDEX(tblConsorcios[Parcela Mensal (R$)],MOD($J2572,ROWS(tblConsorcios[Produto]))+1),"")</f>
        <v>1268</v>
      </c>
      <c r="P2572" s="20" t="str" cm="1">
        <f t="array" ref="P2572">IFERROR(INDEX(tblClientes[Dividendo Mensal (R$)],INT($J2572/ROWS(tblConsorcios[Produto]))+1),"")</f>
        <v/>
      </c>
      <c r="Q2572" s="20" t="str">
        <f t="shared" si="121"/>
        <v/>
      </c>
      <c r="R2572">
        <f t="shared" si="122"/>
        <v>0</v>
      </c>
    </row>
    <row r="2573" spans="10:18" x14ac:dyDescent="0.2">
      <c r="J2573">
        <f t="shared" si="120"/>
        <v>2571</v>
      </c>
      <c r="K2573" t="str" cm="1">
        <f t="array" ref="K2573">IFERROR(INDEX(tblClientes[Cliente],INT($J2573/ROWS(tblConsorcios[Produto]))+1),"")</f>
        <v/>
      </c>
      <c r="L2573" t="str" cm="1">
        <f t="array" ref="L2573">IFERROR(INDEX(tblConsorcios[Produto],MOD($J2573,ROWS(tblConsorcios[Produto]))+1),"")</f>
        <v>Imóvel IE150 – 240m</v>
      </c>
      <c r="M2573" s="20" cm="1">
        <f t="array" ref="M2573">IFERROR(INDEX(tblConsorcios[Valor da Carta (R$)],MOD($J2573,ROWS(tblConsorcios[Produto]))+1),"")</f>
        <v>150000</v>
      </c>
      <c r="N2573" s="2" cm="1">
        <f t="array" ref="N2573">IFERROR(INDEX(tblConsorcios[Prazo (meses)],MOD($J2573,ROWS(tblConsorcios[Produto]))+1),"")</f>
        <v>240</v>
      </c>
      <c r="O2573" s="20" cm="1">
        <f t="array" ref="O2573">IFERROR(INDEX(tblConsorcios[Parcela Mensal (R$)],MOD($J2573,ROWS(tblConsorcios[Produto]))+1),"")</f>
        <v>805</v>
      </c>
      <c r="P2573" s="20" t="str" cm="1">
        <f t="array" ref="P2573">IFERROR(INDEX(tblClientes[Dividendo Mensal (R$)],INT($J2573/ROWS(tblConsorcios[Produto]))+1),"")</f>
        <v/>
      </c>
      <c r="Q2573" s="20" t="str">
        <f t="shared" si="121"/>
        <v/>
      </c>
      <c r="R2573">
        <f t="shared" si="122"/>
        <v>0</v>
      </c>
    </row>
    <row r="2574" spans="10:18" x14ac:dyDescent="0.2">
      <c r="J2574">
        <f t="shared" si="120"/>
        <v>2572</v>
      </c>
      <c r="K2574" t="str" cm="1">
        <f t="array" ref="K2574">IFERROR(INDEX(tblClientes[Cliente],INT($J2574/ROWS(tblConsorcios[Produto]))+1),"")</f>
        <v/>
      </c>
      <c r="L2574" t="str" cm="1">
        <f t="array" ref="L2574">IFERROR(INDEX(tblConsorcios[Produto],MOD($J2574,ROWS(tblConsorcios[Produto]))+1),"")</f>
        <v>Imóvel IE150 – 220m</v>
      </c>
      <c r="M2574" s="20" cm="1">
        <f t="array" ref="M2574">IFERROR(INDEX(tblConsorcios[Valor da Carta (R$)],MOD($J2574,ROWS(tblConsorcios[Produto]))+1),"")</f>
        <v>150000</v>
      </c>
      <c r="N2574" s="2" cm="1">
        <f t="array" ref="N2574">IFERROR(INDEX(tblConsorcios[Prazo (meses)],MOD($J2574,ROWS(tblConsorcios[Produto]))+1),"")</f>
        <v>220</v>
      </c>
      <c r="O2574" s="20" cm="1">
        <f t="array" ref="O2574">IFERROR(INDEX(tblConsorcios[Parcela Mensal (R$)],MOD($J2574,ROWS(tblConsorcios[Produto]))+1),"")</f>
        <v>871.36</v>
      </c>
      <c r="P2574" s="20" t="str" cm="1">
        <f t="array" ref="P2574">IFERROR(INDEX(tblClientes[Dividendo Mensal (R$)],INT($J2574/ROWS(tblConsorcios[Produto]))+1),"")</f>
        <v/>
      </c>
      <c r="Q2574" s="20" t="str">
        <f t="shared" si="121"/>
        <v/>
      </c>
      <c r="R2574">
        <f t="shared" si="122"/>
        <v>0</v>
      </c>
    </row>
    <row r="2575" spans="10:18" x14ac:dyDescent="0.2">
      <c r="J2575">
        <f t="shared" si="120"/>
        <v>2573</v>
      </c>
      <c r="K2575" t="str" cm="1">
        <f t="array" ref="K2575">IFERROR(INDEX(tblClientes[Cliente],INT($J2575/ROWS(tblConsorcios[Produto]))+1),"")</f>
        <v/>
      </c>
      <c r="L2575" t="str" cm="1">
        <f t="array" ref="L2575">IFERROR(INDEX(tblConsorcios[Produto],MOD($J2575,ROWS(tblConsorcios[Produto]))+1),"")</f>
        <v>Imóvel IE150 – 200m</v>
      </c>
      <c r="M2575" s="20" cm="1">
        <f t="array" ref="M2575">IFERROR(INDEX(tblConsorcios[Valor da Carta (R$)],MOD($J2575,ROWS(tblConsorcios[Produto]))+1),"")</f>
        <v>150000</v>
      </c>
      <c r="N2575" s="2" cm="1">
        <f t="array" ref="N2575">IFERROR(INDEX(tblConsorcios[Prazo (meses)],MOD($J2575,ROWS(tblConsorcios[Produto]))+1),"")</f>
        <v>200</v>
      </c>
      <c r="O2575" s="20" cm="1">
        <f t="array" ref="O2575">IFERROR(INDEX(tblConsorcios[Parcela Mensal (R$)],MOD($J2575,ROWS(tblConsorcios[Produto]))+1),"")</f>
        <v>951</v>
      </c>
      <c r="P2575" s="20" t="str" cm="1">
        <f t="array" ref="P2575">IFERROR(INDEX(tblClientes[Dividendo Mensal (R$)],INT($J2575/ROWS(tblConsorcios[Produto]))+1),"")</f>
        <v/>
      </c>
      <c r="Q2575" s="20" t="str">
        <f t="shared" si="121"/>
        <v/>
      </c>
      <c r="R2575">
        <f t="shared" si="122"/>
        <v>0</v>
      </c>
    </row>
    <row r="2576" spans="10:18" x14ac:dyDescent="0.2">
      <c r="J2576">
        <f t="shared" si="120"/>
        <v>2574</v>
      </c>
      <c r="K2576" t="str" cm="1">
        <f t="array" ref="K2576">IFERROR(INDEX(tblClientes[Cliente],INT($J2576/ROWS(tblConsorcios[Produto]))+1),"")</f>
        <v/>
      </c>
      <c r="L2576" t="str" cm="1">
        <f t="array" ref="L2576">IFERROR(INDEX(tblConsorcios[Produto],MOD($J2576,ROWS(tblConsorcios[Produto]))+1),"")</f>
        <v>Imóvel IE140 – 240m</v>
      </c>
      <c r="M2576" s="20" cm="1">
        <f t="array" ref="M2576">IFERROR(INDEX(tblConsorcios[Valor da Carta (R$)],MOD($J2576,ROWS(tblConsorcios[Produto]))+1),"")</f>
        <v>140000</v>
      </c>
      <c r="N2576" s="2" cm="1">
        <f t="array" ref="N2576">IFERROR(INDEX(tblConsorcios[Prazo (meses)],MOD($J2576,ROWS(tblConsorcios[Produto]))+1),"")</f>
        <v>240</v>
      </c>
      <c r="O2576" s="20" cm="1">
        <f t="array" ref="O2576">IFERROR(INDEX(tblConsorcios[Parcela Mensal (R$)],MOD($J2576,ROWS(tblConsorcios[Produto]))+1),"")</f>
        <v>751.33</v>
      </c>
      <c r="P2576" s="20" t="str" cm="1">
        <f t="array" ref="P2576">IFERROR(INDEX(tblClientes[Dividendo Mensal (R$)],INT($J2576/ROWS(tblConsorcios[Produto]))+1),"")</f>
        <v/>
      </c>
      <c r="Q2576" s="20" t="str">
        <f t="shared" si="121"/>
        <v/>
      </c>
      <c r="R2576">
        <f t="shared" si="122"/>
        <v>0</v>
      </c>
    </row>
    <row r="2577" spans="10:18" x14ac:dyDescent="0.2">
      <c r="J2577">
        <f t="shared" si="120"/>
        <v>2575</v>
      </c>
      <c r="K2577" t="str" cm="1">
        <f t="array" ref="K2577">IFERROR(INDEX(tblClientes[Cliente],INT($J2577/ROWS(tblConsorcios[Produto]))+1),"")</f>
        <v/>
      </c>
      <c r="L2577" t="str" cm="1">
        <f t="array" ref="L2577">IFERROR(INDEX(tblConsorcios[Produto],MOD($J2577,ROWS(tblConsorcios[Produto]))+1),"")</f>
        <v>Imóvel IE140 – 220m</v>
      </c>
      <c r="M2577" s="20" cm="1">
        <f t="array" ref="M2577">IFERROR(INDEX(tblConsorcios[Valor da Carta (R$)],MOD($J2577,ROWS(tblConsorcios[Produto]))+1),"")</f>
        <v>140000</v>
      </c>
      <c r="N2577" s="2" cm="1">
        <f t="array" ref="N2577">IFERROR(INDEX(tblConsorcios[Prazo (meses)],MOD($J2577,ROWS(tblConsorcios[Produto]))+1),"")</f>
        <v>220</v>
      </c>
      <c r="O2577" s="20" cm="1">
        <f t="array" ref="O2577">IFERROR(INDEX(tblConsorcios[Parcela Mensal (R$)],MOD($J2577,ROWS(tblConsorcios[Produto]))+1),"")</f>
        <v>813.27</v>
      </c>
      <c r="P2577" s="20" t="str" cm="1">
        <f t="array" ref="P2577">IFERROR(INDEX(tblClientes[Dividendo Mensal (R$)],INT($J2577/ROWS(tblConsorcios[Produto]))+1),"")</f>
        <v/>
      </c>
      <c r="Q2577" s="20" t="str">
        <f t="shared" si="121"/>
        <v/>
      </c>
      <c r="R2577">
        <f t="shared" si="122"/>
        <v>0</v>
      </c>
    </row>
    <row r="2578" spans="10:18" x14ac:dyDescent="0.2">
      <c r="J2578">
        <f t="shared" si="120"/>
        <v>2576</v>
      </c>
      <c r="K2578" t="str" cm="1">
        <f t="array" ref="K2578">IFERROR(INDEX(tblClientes[Cliente],INT($J2578/ROWS(tblConsorcios[Produto]))+1),"")</f>
        <v/>
      </c>
      <c r="L2578" t="str" cm="1">
        <f t="array" ref="L2578">IFERROR(INDEX(tblConsorcios[Produto],MOD($J2578,ROWS(tblConsorcios[Produto]))+1),"")</f>
        <v>Imóvel IE140 – 200m</v>
      </c>
      <c r="M2578" s="20" cm="1">
        <f t="array" ref="M2578">IFERROR(INDEX(tblConsorcios[Valor da Carta (R$)],MOD($J2578,ROWS(tblConsorcios[Produto]))+1),"")</f>
        <v>140000</v>
      </c>
      <c r="N2578" s="2" cm="1">
        <f t="array" ref="N2578">IFERROR(INDEX(tblConsorcios[Prazo (meses)],MOD($J2578,ROWS(tblConsorcios[Produto]))+1),"")</f>
        <v>200</v>
      </c>
      <c r="O2578" s="20" cm="1">
        <f t="array" ref="O2578">IFERROR(INDEX(tblConsorcios[Parcela Mensal (R$)],MOD($J2578,ROWS(tblConsorcios[Produto]))+1),"")</f>
        <v>887.6</v>
      </c>
      <c r="P2578" s="20" t="str" cm="1">
        <f t="array" ref="P2578">IFERROR(INDEX(tblClientes[Dividendo Mensal (R$)],INT($J2578/ROWS(tblConsorcios[Produto]))+1),"")</f>
        <v/>
      </c>
      <c r="Q2578" s="20" t="str">
        <f t="shared" si="121"/>
        <v/>
      </c>
      <c r="R2578">
        <f t="shared" si="122"/>
        <v>0</v>
      </c>
    </row>
    <row r="2579" spans="10:18" x14ac:dyDescent="0.2">
      <c r="J2579">
        <f t="shared" si="120"/>
        <v>2577</v>
      </c>
      <c r="K2579" t="str" cm="1">
        <f t="array" ref="K2579">IFERROR(INDEX(tblClientes[Cliente],INT($J2579/ROWS(tblConsorcios[Produto]))+1),"")</f>
        <v/>
      </c>
      <c r="L2579" t="str" cm="1">
        <f t="array" ref="L2579">IFERROR(INDEX(tblConsorcios[Produto],MOD($J2579,ROWS(tblConsorcios[Produto]))+1),"")</f>
        <v>Imóvel IE130 – 240m</v>
      </c>
      <c r="M2579" s="20" cm="1">
        <f t="array" ref="M2579">IFERROR(INDEX(tblConsorcios[Valor da Carta (R$)],MOD($J2579,ROWS(tblConsorcios[Produto]))+1),"")</f>
        <v>130000</v>
      </c>
      <c r="N2579" s="2" cm="1">
        <f t="array" ref="N2579">IFERROR(INDEX(tblConsorcios[Prazo (meses)],MOD($J2579,ROWS(tblConsorcios[Produto]))+1),"")</f>
        <v>240</v>
      </c>
      <c r="O2579" s="20" cm="1">
        <f t="array" ref="O2579">IFERROR(INDEX(tblConsorcios[Parcela Mensal (R$)],MOD($J2579,ROWS(tblConsorcios[Produto]))+1),"")</f>
        <v>697.67</v>
      </c>
      <c r="P2579" s="20" t="str" cm="1">
        <f t="array" ref="P2579">IFERROR(INDEX(tblClientes[Dividendo Mensal (R$)],INT($J2579/ROWS(tblConsorcios[Produto]))+1),"")</f>
        <v/>
      </c>
      <c r="Q2579" s="20" t="str">
        <f t="shared" si="121"/>
        <v/>
      </c>
      <c r="R2579">
        <f t="shared" si="122"/>
        <v>0</v>
      </c>
    </row>
    <row r="2580" spans="10:18" x14ac:dyDescent="0.2">
      <c r="J2580">
        <f t="shared" si="120"/>
        <v>2578</v>
      </c>
      <c r="K2580" t="str" cm="1">
        <f t="array" ref="K2580">IFERROR(INDEX(tblClientes[Cliente],INT($J2580/ROWS(tblConsorcios[Produto]))+1),"")</f>
        <v/>
      </c>
      <c r="L2580" t="str" cm="1">
        <f t="array" ref="L2580">IFERROR(INDEX(tblConsorcios[Produto],MOD($J2580,ROWS(tblConsorcios[Produto]))+1),"")</f>
        <v>Imóvel IE130 – 220m</v>
      </c>
      <c r="M2580" s="20" cm="1">
        <f t="array" ref="M2580">IFERROR(INDEX(tblConsorcios[Valor da Carta (R$)],MOD($J2580,ROWS(tblConsorcios[Produto]))+1),"")</f>
        <v>130000</v>
      </c>
      <c r="N2580" s="2" cm="1">
        <f t="array" ref="N2580">IFERROR(INDEX(tblConsorcios[Prazo (meses)],MOD($J2580,ROWS(tblConsorcios[Produto]))+1),"")</f>
        <v>220</v>
      </c>
      <c r="O2580" s="20" cm="1">
        <f t="array" ref="O2580">IFERROR(INDEX(tblConsorcios[Parcela Mensal (R$)],MOD($J2580,ROWS(tblConsorcios[Produto]))+1),"")</f>
        <v>755.18</v>
      </c>
      <c r="P2580" s="20" t="str" cm="1">
        <f t="array" ref="P2580">IFERROR(INDEX(tblClientes[Dividendo Mensal (R$)],INT($J2580/ROWS(tblConsorcios[Produto]))+1),"")</f>
        <v/>
      </c>
      <c r="Q2580" s="20" t="str">
        <f t="shared" si="121"/>
        <v/>
      </c>
      <c r="R2580">
        <f t="shared" si="122"/>
        <v>0</v>
      </c>
    </row>
    <row r="2581" spans="10:18" x14ac:dyDescent="0.2">
      <c r="J2581">
        <f t="shared" si="120"/>
        <v>2579</v>
      </c>
      <c r="K2581" t="str" cm="1">
        <f t="array" ref="K2581">IFERROR(INDEX(tblClientes[Cliente],INT($J2581/ROWS(tblConsorcios[Produto]))+1),"")</f>
        <v/>
      </c>
      <c r="L2581" t="str" cm="1">
        <f t="array" ref="L2581">IFERROR(INDEX(tblConsorcios[Produto],MOD($J2581,ROWS(tblConsorcios[Produto]))+1),"")</f>
        <v>Imóvel IE130 – 200m</v>
      </c>
      <c r="M2581" s="20" cm="1">
        <f t="array" ref="M2581">IFERROR(INDEX(tblConsorcios[Valor da Carta (R$)],MOD($J2581,ROWS(tblConsorcios[Produto]))+1),"")</f>
        <v>130000</v>
      </c>
      <c r="N2581" s="2" cm="1">
        <f t="array" ref="N2581">IFERROR(INDEX(tblConsorcios[Prazo (meses)],MOD($J2581,ROWS(tblConsorcios[Produto]))+1),"")</f>
        <v>200</v>
      </c>
      <c r="O2581" s="20" cm="1">
        <f t="array" ref="O2581">IFERROR(INDEX(tblConsorcios[Parcela Mensal (R$)],MOD($J2581,ROWS(tblConsorcios[Produto]))+1),"")</f>
        <v>824.2</v>
      </c>
      <c r="P2581" s="20" t="str" cm="1">
        <f t="array" ref="P2581">IFERROR(INDEX(tblClientes[Dividendo Mensal (R$)],INT($J2581/ROWS(tblConsorcios[Produto]))+1),"")</f>
        <v/>
      </c>
      <c r="Q2581" s="20" t="str">
        <f t="shared" si="121"/>
        <v/>
      </c>
      <c r="R2581">
        <f t="shared" si="122"/>
        <v>0</v>
      </c>
    </row>
    <row r="2582" spans="10:18" x14ac:dyDescent="0.2">
      <c r="J2582">
        <f t="shared" si="120"/>
        <v>2580</v>
      </c>
      <c r="K2582" t="str" cm="1">
        <f t="array" ref="K2582">IFERROR(INDEX(tblClientes[Cliente],INT($J2582/ROWS(tblConsorcios[Produto]))+1),"")</f>
        <v/>
      </c>
      <c r="L2582" t="str" cm="1">
        <f t="array" ref="L2582">IFERROR(INDEX(tblConsorcios[Produto],MOD($J2582,ROWS(tblConsorcios[Produto]))+1),"")</f>
        <v>Imóvel IE120 – 240m</v>
      </c>
      <c r="M2582" s="20" cm="1">
        <f t="array" ref="M2582">IFERROR(INDEX(tblConsorcios[Valor da Carta (R$)],MOD($J2582,ROWS(tblConsorcios[Produto]))+1),"")</f>
        <v>120000</v>
      </c>
      <c r="N2582" s="2" cm="1">
        <f t="array" ref="N2582">IFERROR(INDEX(tblConsorcios[Prazo (meses)],MOD($J2582,ROWS(tblConsorcios[Produto]))+1),"")</f>
        <v>240</v>
      </c>
      <c r="O2582" s="20" cm="1">
        <f t="array" ref="O2582">IFERROR(INDEX(tblConsorcios[Parcela Mensal (R$)],MOD($J2582,ROWS(tblConsorcios[Produto]))+1),"")</f>
        <v>644</v>
      </c>
      <c r="P2582" s="20" t="str" cm="1">
        <f t="array" ref="P2582">IFERROR(INDEX(tblClientes[Dividendo Mensal (R$)],INT($J2582/ROWS(tblConsorcios[Produto]))+1),"")</f>
        <v/>
      </c>
      <c r="Q2582" s="20" t="str">
        <f t="shared" si="121"/>
        <v/>
      </c>
      <c r="R2582">
        <f t="shared" si="122"/>
        <v>0</v>
      </c>
    </row>
    <row r="2583" spans="10:18" x14ac:dyDescent="0.2">
      <c r="J2583">
        <f t="shared" si="120"/>
        <v>2581</v>
      </c>
      <c r="K2583" t="str" cm="1">
        <f t="array" ref="K2583">IFERROR(INDEX(tblClientes[Cliente],INT($J2583/ROWS(tblConsorcios[Produto]))+1),"")</f>
        <v/>
      </c>
      <c r="L2583" t="str" cm="1">
        <f t="array" ref="L2583">IFERROR(INDEX(tblConsorcios[Produto],MOD($J2583,ROWS(tblConsorcios[Produto]))+1),"")</f>
        <v>Imóvel IE120 – 220m</v>
      </c>
      <c r="M2583" s="20" cm="1">
        <f t="array" ref="M2583">IFERROR(INDEX(tblConsorcios[Valor da Carta (R$)],MOD($J2583,ROWS(tblConsorcios[Produto]))+1),"")</f>
        <v>120000</v>
      </c>
      <c r="N2583" s="2" cm="1">
        <f t="array" ref="N2583">IFERROR(INDEX(tblConsorcios[Prazo (meses)],MOD($J2583,ROWS(tblConsorcios[Produto]))+1),"")</f>
        <v>220</v>
      </c>
      <c r="O2583" s="20" cm="1">
        <f t="array" ref="O2583">IFERROR(INDEX(tblConsorcios[Parcela Mensal (R$)],MOD($J2583,ROWS(tblConsorcios[Produto]))+1),"")</f>
        <v>697.09</v>
      </c>
      <c r="P2583" s="20" t="str" cm="1">
        <f t="array" ref="P2583">IFERROR(INDEX(tblClientes[Dividendo Mensal (R$)],INT($J2583/ROWS(tblConsorcios[Produto]))+1),"")</f>
        <v/>
      </c>
      <c r="Q2583" s="20" t="str">
        <f t="shared" si="121"/>
        <v/>
      </c>
      <c r="R2583">
        <f t="shared" si="122"/>
        <v>0</v>
      </c>
    </row>
    <row r="2584" spans="10:18" x14ac:dyDescent="0.2">
      <c r="J2584">
        <f t="shared" si="120"/>
        <v>2582</v>
      </c>
      <c r="K2584" t="str" cm="1">
        <f t="array" ref="K2584">IFERROR(INDEX(tblClientes[Cliente],INT($J2584/ROWS(tblConsorcios[Produto]))+1),"")</f>
        <v/>
      </c>
      <c r="L2584" t="str" cm="1">
        <f t="array" ref="L2584">IFERROR(INDEX(tblConsorcios[Produto],MOD($J2584,ROWS(tblConsorcios[Produto]))+1),"")</f>
        <v>Imóvel IE120 – 200m</v>
      </c>
      <c r="M2584" s="20" cm="1">
        <f t="array" ref="M2584">IFERROR(INDEX(tblConsorcios[Valor da Carta (R$)],MOD($J2584,ROWS(tblConsorcios[Produto]))+1),"")</f>
        <v>120000</v>
      </c>
      <c r="N2584" s="2" cm="1">
        <f t="array" ref="N2584">IFERROR(INDEX(tblConsorcios[Prazo (meses)],MOD($J2584,ROWS(tblConsorcios[Produto]))+1),"")</f>
        <v>200</v>
      </c>
      <c r="O2584" s="20" cm="1">
        <f t="array" ref="O2584">IFERROR(INDEX(tblConsorcios[Parcela Mensal (R$)],MOD($J2584,ROWS(tblConsorcios[Produto]))+1),"")</f>
        <v>760.8</v>
      </c>
      <c r="P2584" s="20" t="str" cm="1">
        <f t="array" ref="P2584">IFERROR(INDEX(tblClientes[Dividendo Mensal (R$)],INT($J2584/ROWS(tblConsorcios[Produto]))+1),"")</f>
        <v/>
      </c>
      <c r="Q2584" s="20" t="str">
        <f t="shared" si="121"/>
        <v/>
      </c>
      <c r="R2584">
        <f t="shared" si="122"/>
        <v>0</v>
      </c>
    </row>
    <row r="2585" spans="10:18" x14ac:dyDescent="0.2">
      <c r="J2585">
        <f t="shared" si="120"/>
        <v>2583</v>
      </c>
      <c r="K2585" t="str" cm="1">
        <f t="array" ref="K2585">IFERROR(INDEX(tblClientes[Cliente],INT($J2585/ROWS(tblConsorcios[Produto]))+1),"")</f>
        <v/>
      </c>
      <c r="L2585" t="str" cm="1">
        <f t="array" ref="L2585">IFERROR(INDEX(tblConsorcios[Produto],MOD($J2585,ROWS(tblConsorcios[Produto]))+1),"")</f>
        <v>Imóvel IE600 – 240m</v>
      </c>
      <c r="M2585" s="20" cm="1">
        <f t="array" ref="M2585">IFERROR(INDEX(tblConsorcios[Valor da Carta (R$)],MOD($J2585,ROWS(tblConsorcios[Produto]))+1),"")</f>
        <v>600000</v>
      </c>
      <c r="N2585" s="2" cm="1">
        <f t="array" ref="N2585">IFERROR(INDEX(tblConsorcios[Prazo (meses)],MOD($J2585,ROWS(tblConsorcios[Produto]))+1),"")</f>
        <v>240</v>
      </c>
      <c r="O2585" s="20" cm="1">
        <f t="array" ref="O2585">IFERROR(INDEX(tblConsorcios[Parcela Mensal (R$)],MOD($J2585,ROWS(tblConsorcios[Produto]))+1),"")</f>
        <v>3220</v>
      </c>
      <c r="P2585" s="20" t="str" cm="1">
        <f t="array" ref="P2585">IFERROR(INDEX(tblClientes[Dividendo Mensal (R$)],INT($J2585/ROWS(tblConsorcios[Produto]))+1),"")</f>
        <v/>
      </c>
      <c r="Q2585" s="20" t="str">
        <f t="shared" si="121"/>
        <v/>
      </c>
      <c r="R2585">
        <f t="shared" si="122"/>
        <v>0</v>
      </c>
    </row>
    <row r="2586" spans="10:18" x14ac:dyDescent="0.2">
      <c r="J2586">
        <f t="shared" si="120"/>
        <v>2584</v>
      </c>
      <c r="K2586" t="str" cm="1">
        <f t="array" ref="K2586">IFERROR(INDEX(tblClientes[Cliente],INT($J2586/ROWS(tblConsorcios[Produto]))+1),"")</f>
        <v/>
      </c>
      <c r="L2586" t="str" cm="1">
        <f t="array" ref="L2586">IFERROR(INDEX(tblConsorcios[Produto],MOD($J2586,ROWS(tblConsorcios[Produto]))+1),"")</f>
        <v>Imóvel IE600 – 220m</v>
      </c>
      <c r="M2586" s="20" cm="1">
        <f t="array" ref="M2586">IFERROR(INDEX(tblConsorcios[Valor da Carta (R$)],MOD($J2586,ROWS(tblConsorcios[Produto]))+1),"")</f>
        <v>600000</v>
      </c>
      <c r="N2586" s="2" cm="1">
        <f t="array" ref="N2586">IFERROR(INDEX(tblConsorcios[Prazo (meses)],MOD($J2586,ROWS(tblConsorcios[Produto]))+1),"")</f>
        <v>220</v>
      </c>
      <c r="O2586" s="20" cm="1">
        <f t="array" ref="O2586">IFERROR(INDEX(tblConsorcios[Parcela Mensal (R$)],MOD($J2586,ROWS(tblConsorcios[Produto]))+1),"")</f>
        <v>3485.45</v>
      </c>
      <c r="P2586" s="20" t="str" cm="1">
        <f t="array" ref="P2586">IFERROR(INDEX(tblClientes[Dividendo Mensal (R$)],INT($J2586/ROWS(tblConsorcios[Produto]))+1),"")</f>
        <v/>
      </c>
      <c r="Q2586" s="20" t="str">
        <f t="shared" si="121"/>
        <v/>
      </c>
      <c r="R2586">
        <f t="shared" si="122"/>
        <v>0</v>
      </c>
    </row>
    <row r="2587" spans="10:18" x14ac:dyDescent="0.2">
      <c r="J2587">
        <f t="shared" si="120"/>
        <v>2585</v>
      </c>
      <c r="K2587" t="str" cm="1">
        <f t="array" ref="K2587">IFERROR(INDEX(tblClientes[Cliente],INT($J2587/ROWS(tblConsorcios[Produto]))+1),"")</f>
        <v/>
      </c>
      <c r="L2587" t="str" cm="1">
        <f t="array" ref="L2587">IFERROR(INDEX(tblConsorcios[Produto],MOD($J2587,ROWS(tblConsorcios[Produto]))+1),"")</f>
        <v>Imóvel IE600 – 200m</v>
      </c>
      <c r="M2587" s="20" cm="1">
        <f t="array" ref="M2587">IFERROR(INDEX(tblConsorcios[Valor da Carta (R$)],MOD($J2587,ROWS(tblConsorcios[Produto]))+1),"")</f>
        <v>600000</v>
      </c>
      <c r="N2587" s="2" cm="1">
        <f t="array" ref="N2587">IFERROR(INDEX(tblConsorcios[Prazo (meses)],MOD($J2587,ROWS(tblConsorcios[Produto]))+1),"")</f>
        <v>200</v>
      </c>
      <c r="O2587" s="20" cm="1">
        <f t="array" ref="O2587">IFERROR(INDEX(tblConsorcios[Parcela Mensal (R$)],MOD($J2587,ROWS(tblConsorcios[Produto]))+1),"")</f>
        <v>3804</v>
      </c>
      <c r="P2587" s="20" t="str" cm="1">
        <f t="array" ref="P2587">IFERROR(INDEX(tblClientes[Dividendo Mensal (R$)],INT($J2587/ROWS(tblConsorcios[Produto]))+1),"")</f>
        <v/>
      </c>
      <c r="Q2587" s="20" t="str">
        <f t="shared" si="121"/>
        <v/>
      </c>
      <c r="R2587">
        <f t="shared" si="122"/>
        <v>0</v>
      </c>
    </row>
    <row r="2588" spans="10:18" x14ac:dyDescent="0.2">
      <c r="J2588">
        <f t="shared" si="120"/>
        <v>2586</v>
      </c>
      <c r="K2588" t="str" cm="1">
        <f t="array" ref="K2588">IFERROR(INDEX(tblClientes[Cliente],INT($J2588/ROWS(tblConsorcios[Produto]))+1),"")</f>
        <v/>
      </c>
      <c r="L2588" t="str" cm="1">
        <f t="array" ref="L2588">IFERROR(INDEX(tblConsorcios[Produto],MOD($J2588,ROWS(tblConsorcios[Produto]))+1),"")</f>
        <v>Imóvel IE580 – 240m</v>
      </c>
      <c r="M2588" s="20" cm="1">
        <f t="array" ref="M2588">IFERROR(INDEX(tblConsorcios[Valor da Carta (R$)],MOD($J2588,ROWS(tblConsorcios[Produto]))+1),"")</f>
        <v>580000</v>
      </c>
      <c r="N2588" s="2" cm="1">
        <f t="array" ref="N2588">IFERROR(INDEX(tblConsorcios[Prazo (meses)],MOD($J2588,ROWS(tblConsorcios[Produto]))+1),"")</f>
        <v>240</v>
      </c>
      <c r="O2588" s="20" cm="1">
        <f t="array" ref="O2588">IFERROR(INDEX(tblConsorcios[Parcela Mensal (R$)],MOD($J2588,ROWS(tblConsorcios[Produto]))+1),"")</f>
        <v>3112.67</v>
      </c>
      <c r="P2588" s="20" t="str" cm="1">
        <f t="array" ref="P2588">IFERROR(INDEX(tblClientes[Dividendo Mensal (R$)],INT($J2588/ROWS(tblConsorcios[Produto]))+1),"")</f>
        <v/>
      </c>
      <c r="Q2588" s="20" t="str">
        <f t="shared" si="121"/>
        <v/>
      </c>
      <c r="R2588">
        <f t="shared" si="122"/>
        <v>0</v>
      </c>
    </row>
    <row r="2589" spans="10:18" x14ac:dyDescent="0.2">
      <c r="J2589">
        <f t="shared" si="120"/>
        <v>2587</v>
      </c>
      <c r="K2589" t="str" cm="1">
        <f t="array" ref="K2589">IFERROR(INDEX(tblClientes[Cliente],INT($J2589/ROWS(tblConsorcios[Produto]))+1),"")</f>
        <v/>
      </c>
      <c r="L2589" t="str" cm="1">
        <f t="array" ref="L2589">IFERROR(INDEX(tblConsorcios[Produto],MOD($J2589,ROWS(tblConsorcios[Produto]))+1),"")</f>
        <v>Imóvel IE580 – 220m</v>
      </c>
      <c r="M2589" s="20" cm="1">
        <f t="array" ref="M2589">IFERROR(INDEX(tblConsorcios[Valor da Carta (R$)],MOD($J2589,ROWS(tblConsorcios[Produto]))+1),"")</f>
        <v>580000</v>
      </c>
      <c r="N2589" s="2" cm="1">
        <f t="array" ref="N2589">IFERROR(INDEX(tblConsorcios[Prazo (meses)],MOD($J2589,ROWS(tblConsorcios[Produto]))+1),"")</f>
        <v>220</v>
      </c>
      <c r="O2589" s="20" cm="1">
        <f t="array" ref="O2589">IFERROR(INDEX(tblConsorcios[Parcela Mensal (R$)],MOD($J2589,ROWS(tblConsorcios[Produto]))+1),"")</f>
        <v>3369.27</v>
      </c>
      <c r="P2589" s="20" t="str" cm="1">
        <f t="array" ref="P2589">IFERROR(INDEX(tblClientes[Dividendo Mensal (R$)],INT($J2589/ROWS(tblConsorcios[Produto]))+1),"")</f>
        <v/>
      </c>
      <c r="Q2589" s="20" t="str">
        <f t="shared" si="121"/>
        <v/>
      </c>
      <c r="R2589">
        <f t="shared" si="122"/>
        <v>0</v>
      </c>
    </row>
    <row r="2590" spans="10:18" x14ac:dyDescent="0.2">
      <c r="J2590">
        <f t="shared" si="120"/>
        <v>2588</v>
      </c>
      <c r="K2590" t="str" cm="1">
        <f t="array" ref="K2590">IFERROR(INDEX(tblClientes[Cliente],INT($J2590/ROWS(tblConsorcios[Produto]))+1),"")</f>
        <v/>
      </c>
      <c r="L2590" t="str" cm="1">
        <f t="array" ref="L2590">IFERROR(INDEX(tblConsorcios[Produto],MOD($J2590,ROWS(tblConsorcios[Produto]))+1),"")</f>
        <v>Imóvel IE580 – 200m</v>
      </c>
      <c r="M2590" s="20" cm="1">
        <f t="array" ref="M2590">IFERROR(INDEX(tblConsorcios[Valor da Carta (R$)],MOD($J2590,ROWS(tblConsorcios[Produto]))+1),"")</f>
        <v>580000</v>
      </c>
      <c r="N2590" s="2" cm="1">
        <f t="array" ref="N2590">IFERROR(INDEX(tblConsorcios[Prazo (meses)],MOD($J2590,ROWS(tblConsorcios[Produto]))+1),"")</f>
        <v>200</v>
      </c>
      <c r="O2590" s="20" cm="1">
        <f t="array" ref="O2590">IFERROR(INDEX(tblConsorcios[Parcela Mensal (R$)],MOD($J2590,ROWS(tblConsorcios[Produto]))+1),"")</f>
        <v>3677.2</v>
      </c>
      <c r="P2590" s="20" t="str" cm="1">
        <f t="array" ref="P2590">IFERROR(INDEX(tblClientes[Dividendo Mensal (R$)],INT($J2590/ROWS(tblConsorcios[Produto]))+1),"")</f>
        <v/>
      </c>
      <c r="Q2590" s="20" t="str">
        <f t="shared" si="121"/>
        <v/>
      </c>
      <c r="R2590">
        <f t="shared" si="122"/>
        <v>0</v>
      </c>
    </row>
    <row r="2591" spans="10:18" x14ac:dyDescent="0.2">
      <c r="J2591">
        <f t="shared" si="120"/>
        <v>2589</v>
      </c>
      <c r="K2591" t="str" cm="1">
        <f t="array" ref="K2591">IFERROR(INDEX(tblClientes[Cliente],INT($J2591/ROWS(tblConsorcios[Produto]))+1),"")</f>
        <v/>
      </c>
      <c r="L2591" t="str" cm="1">
        <f t="array" ref="L2591">IFERROR(INDEX(tblConsorcios[Produto],MOD($J2591,ROWS(tblConsorcios[Produto]))+1),"")</f>
        <v>Imóvel IE550 – 240m</v>
      </c>
      <c r="M2591" s="20" cm="1">
        <f t="array" ref="M2591">IFERROR(INDEX(tblConsorcios[Valor da Carta (R$)],MOD($J2591,ROWS(tblConsorcios[Produto]))+1),"")</f>
        <v>550000</v>
      </c>
      <c r="N2591" s="2" cm="1">
        <f t="array" ref="N2591">IFERROR(INDEX(tblConsorcios[Prazo (meses)],MOD($J2591,ROWS(tblConsorcios[Produto]))+1),"")</f>
        <v>240</v>
      </c>
      <c r="O2591" s="20" cm="1">
        <f t="array" ref="O2591">IFERROR(INDEX(tblConsorcios[Parcela Mensal (R$)],MOD($J2591,ROWS(tblConsorcios[Produto]))+1),"")</f>
        <v>2951.67</v>
      </c>
      <c r="P2591" s="20" t="str" cm="1">
        <f t="array" ref="P2591">IFERROR(INDEX(tblClientes[Dividendo Mensal (R$)],INT($J2591/ROWS(tblConsorcios[Produto]))+1),"")</f>
        <v/>
      </c>
      <c r="Q2591" s="20" t="str">
        <f t="shared" si="121"/>
        <v/>
      </c>
      <c r="R2591">
        <f t="shared" si="122"/>
        <v>0</v>
      </c>
    </row>
    <row r="2592" spans="10:18" x14ac:dyDescent="0.2">
      <c r="J2592">
        <f t="shared" si="120"/>
        <v>2590</v>
      </c>
      <c r="K2592" t="str" cm="1">
        <f t="array" ref="K2592">IFERROR(INDEX(tblClientes[Cliente],INT($J2592/ROWS(tblConsorcios[Produto]))+1),"")</f>
        <v/>
      </c>
      <c r="L2592" t="str" cm="1">
        <f t="array" ref="L2592">IFERROR(INDEX(tblConsorcios[Produto],MOD($J2592,ROWS(tblConsorcios[Produto]))+1),"")</f>
        <v>Imóvel IE550 – 220m</v>
      </c>
      <c r="M2592" s="20" cm="1">
        <f t="array" ref="M2592">IFERROR(INDEX(tblConsorcios[Valor da Carta (R$)],MOD($J2592,ROWS(tblConsorcios[Produto]))+1),"")</f>
        <v>550000</v>
      </c>
      <c r="N2592" s="2" cm="1">
        <f t="array" ref="N2592">IFERROR(INDEX(tblConsorcios[Prazo (meses)],MOD($J2592,ROWS(tblConsorcios[Produto]))+1),"")</f>
        <v>220</v>
      </c>
      <c r="O2592" s="20" cm="1">
        <f t="array" ref="O2592">IFERROR(INDEX(tblConsorcios[Parcela Mensal (R$)],MOD($J2592,ROWS(tblConsorcios[Produto]))+1),"")</f>
        <v>3195</v>
      </c>
      <c r="P2592" s="20" t="str" cm="1">
        <f t="array" ref="P2592">IFERROR(INDEX(tblClientes[Dividendo Mensal (R$)],INT($J2592/ROWS(tblConsorcios[Produto]))+1),"")</f>
        <v/>
      </c>
      <c r="Q2592" s="20" t="str">
        <f t="shared" si="121"/>
        <v/>
      </c>
      <c r="R2592">
        <f t="shared" si="122"/>
        <v>0</v>
      </c>
    </row>
    <row r="2593" spans="10:18" x14ac:dyDescent="0.2">
      <c r="J2593">
        <f t="shared" si="120"/>
        <v>2591</v>
      </c>
      <c r="K2593" t="str" cm="1">
        <f t="array" ref="K2593">IFERROR(INDEX(tblClientes[Cliente],INT($J2593/ROWS(tblConsorcios[Produto]))+1),"")</f>
        <v/>
      </c>
      <c r="L2593" t="str" cm="1">
        <f t="array" ref="L2593">IFERROR(INDEX(tblConsorcios[Produto],MOD($J2593,ROWS(tblConsorcios[Produto]))+1),"")</f>
        <v>Imóvel IE550 – 200m</v>
      </c>
      <c r="M2593" s="20" cm="1">
        <f t="array" ref="M2593">IFERROR(INDEX(tblConsorcios[Valor da Carta (R$)],MOD($J2593,ROWS(tblConsorcios[Produto]))+1),"")</f>
        <v>550000</v>
      </c>
      <c r="N2593" s="2" cm="1">
        <f t="array" ref="N2593">IFERROR(INDEX(tblConsorcios[Prazo (meses)],MOD($J2593,ROWS(tblConsorcios[Produto]))+1),"")</f>
        <v>200</v>
      </c>
      <c r="O2593" s="20" cm="1">
        <f t="array" ref="O2593">IFERROR(INDEX(tblConsorcios[Parcela Mensal (R$)],MOD($J2593,ROWS(tblConsorcios[Produto]))+1),"")</f>
        <v>3487</v>
      </c>
      <c r="P2593" s="20" t="str" cm="1">
        <f t="array" ref="P2593">IFERROR(INDEX(tblClientes[Dividendo Mensal (R$)],INT($J2593/ROWS(tblConsorcios[Produto]))+1),"")</f>
        <v/>
      </c>
      <c r="Q2593" s="20" t="str">
        <f t="shared" si="121"/>
        <v/>
      </c>
      <c r="R2593">
        <f t="shared" si="122"/>
        <v>0</v>
      </c>
    </row>
    <row r="2594" spans="10:18" x14ac:dyDescent="0.2">
      <c r="J2594">
        <f t="shared" si="120"/>
        <v>2592</v>
      </c>
      <c r="K2594" t="str" cm="1">
        <f t="array" ref="K2594">IFERROR(INDEX(tblClientes[Cliente],INT($J2594/ROWS(tblConsorcios[Produto]))+1),"")</f>
        <v/>
      </c>
      <c r="L2594" t="str" cm="1">
        <f t="array" ref="L2594">IFERROR(INDEX(tblConsorcios[Produto],MOD($J2594,ROWS(tblConsorcios[Produto]))+1),"")</f>
        <v>Imóvel IE530 – 240m</v>
      </c>
      <c r="M2594" s="20" cm="1">
        <f t="array" ref="M2594">IFERROR(INDEX(tblConsorcios[Valor da Carta (R$)],MOD($J2594,ROWS(tblConsorcios[Produto]))+1),"")</f>
        <v>530000</v>
      </c>
      <c r="N2594" s="2" cm="1">
        <f t="array" ref="N2594">IFERROR(INDEX(tblConsorcios[Prazo (meses)],MOD($J2594,ROWS(tblConsorcios[Produto]))+1),"")</f>
        <v>240</v>
      </c>
      <c r="O2594" s="20" cm="1">
        <f t="array" ref="O2594">IFERROR(INDEX(tblConsorcios[Parcela Mensal (R$)],MOD($J2594,ROWS(tblConsorcios[Produto]))+1),"")</f>
        <v>2844.33</v>
      </c>
      <c r="P2594" s="20" t="str" cm="1">
        <f t="array" ref="P2594">IFERROR(INDEX(tblClientes[Dividendo Mensal (R$)],INT($J2594/ROWS(tblConsorcios[Produto]))+1),"")</f>
        <v/>
      </c>
      <c r="Q2594" s="20" t="str">
        <f t="shared" si="121"/>
        <v/>
      </c>
      <c r="R2594">
        <f t="shared" si="122"/>
        <v>0</v>
      </c>
    </row>
    <row r="2595" spans="10:18" x14ac:dyDescent="0.2">
      <c r="J2595">
        <f t="shared" si="120"/>
        <v>2593</v>
      </c>
      <c r="K2595" t="str" cm="1">
        <f t="array" ref="K2595">IFERROR(INDEX(tblClientes[Cliente],INT($J2595/ROWS(tblConsorcios[Produto]))+1),"")</f>
        <v/>
      </c>
      <c r="L2595" t="str" cm="1">
        <f t="array" ref="L2595">IFERROR(INDEX(tblConsorcios[Produto],MOD($J2595,ROWS(tblConsorcios[Produto]))+1),"")</f>
        <v>Imóvel IE530 – 220m</v>
      </c>
      <c r="M2595" s="20" cm="1">
        <f t="array" ref="M2595">IFERROR(INDEX(tblConsorcios[Valor da Carta (R$)],MOD($J2595,ROWS(tblConsorcios[Produto]))+1),"")</f>
        <v>530000</v>
      </c>
      <c r="N2595" s="2" cm="1">
        <f t="array" ref="N2595">IFERROR(INDEX(tblConsorcios[Prazo (meses)],MOD($J2595,ROWS(tblConsorcios[Produto]))+1),"")</f>
        <v>220</v>
      </c>
      <c r="O2595" s="20" cm="1">
        <f t="array" ref="O2595">IFERROR(INDEX(tblConsorcios[Parcela Mensal (R$)],MOD($J2595,ROWS(tblConsorcios[Produto]))+1),"")</f>
        <v>3078.82</v>
      </c>
      <c r="P2595" s="20" t="str" cm="1">
        <f t="array" ref="P2595">IFERROR(INDEX(tblClientes[Dividendo Mensal (R$)],INT($J2595/ROWS(tblConsorcios[Produto]))+1),"")</f>
        <v/>
      </c>
      <c r="Q2595" s="20" t="str">
        <f t="shared" si="121"/>
        <v/>
      </c>
      <c r="R2595">
        <f t="shared" si="122"/>
        <v>0</v>
      </c>
    </row>
    <row r="2596" spans="10:18" x14ac:dyDescent="0.2">
      <c r="J2596">
        <f t="shared" si="120"/>
        <v>2594</v>
      </c>
      <c r="K2596" t="str" cm="1">
        <f t="array" ref="K2596">IFERROR(INDEX(tblClientes[Cliente],INT($J2596/ROWS(tblConsorcios[Produto]))+1),"")</f>
        <v/>
      </c>
      <c r="L2596" t="str" cm="1">
        <f t="array" ref="L2596">IFERROR(INDEX(tblConsorcios[Produto],MOD($J2596,ROWS(tblConsorcios[Produto]))+1),"")</f>
        <v>Imóvel IE530 – 200m</v>
      </c>
      <c r="M2596" s="20" cm="1">
        <f t="array" ref="M2596">IFERROR(INDEX(tblConsorcios[Valor da Carta (R$)],MOD($J2596,ROWS(tblConsorcios[Produto]))+1),"")</f>
        <v>530000</v>
      </c>
      <c r="N2596" s="2" cm="1">
        <f t="array" ref="N2596">IFERROR(INDEX(tblConsorcios[Prazo (meses)],MOD($J2596,ROWS(tblConsorcios[Produto]))+1),"")</f>
        <v>200</v>
      </c>
      <c r="O2596" s="20" cm="1">
        <f t="array" ref="O2596">IFERROR(INDEX(tblConsorcios[Parcela Mensal (R$)],MOD($J2596,ROWS(tblConsorcios[Produto]))+1),"")</f>
        <v>3360.2</v>
      </c>
      <c r="P2596" s="20" t="str" cm="1">
        <f t="array" ref="P2596">IFERROR(INDEX(tblClientes[Dividendo Mensal (R$)],INT($J2596/ROWS(tblConsorcios[Produto]))+1),"")</f>
        <v/>
      </c>
      <c r="Q2596" s="20" t="str">
        <f t="shared" si="121"/>
        <v/>
      </c>
      <c r="R2596">
        <f t="shared" si="122"/>
        <v>0</v>
      </c>
    </row>
    <row r="2597" spans="10:18" x14ac:dyDescent="0.2">
      <c r="J2597">
        <f t="shared" si="120"/>
        <v>2595</v>
      </c>
      <c r="K2597" t="str" cm="1">
        <f t="array" ref="K2597">IFERROR(INDEX(tblClientes[Cliente],INT($J2597/ROWS(tblConsorcios[Produto]))+1),"")</f>
        <v/>
      </c>
      <c r="L2597" t="str" cm="1">
        <f t="array" ref="L2597">IFERROR(INDEX(tblConsorcios[Produto],MOD($J2597,ROWS(tblConsorcios[Produto]))+1),"")</f>
        <v>Imóvel IE500 – 240m</v>
      </c>
      <c r="M2597" s="20" cm="1">
        <f t="array" ref="M2597">IFERROR(INDEX(tblConsorcios[Valor da Carta (R$)],MOD($J2597,ROWS(tblConsorcios[Produto]))+1),"")</f>
        <v>500000</v>
      </c>
      <c r="N2597" s="2" cm="1">
        <f t="array" ref="N2597">IFERROR(INDEX(tblConsorcios[Prazo (meses)],MOD($J2597,ROWS(tblConsorcios[Produto]))+1),"")</f>
        <v>240</v>
      </c>
      <c r="O2597" s="20" cm="1">
        <f t="array" ref="O2597">IFERROR(INDEX(tblConsorcios[Parcela Mensal (R$)],MOD($J2597,ROWS(tblConsorcios[Produto]))+1),"")</f>
        <v>2683.33</v>
      </c>
      <c r="P2597" s="20" t="str" cm="1">
        <f t="array" ref="P2597">IFERROR(INDEX(tblClientes[Dividendo Mensal (R$)],INT($J2597/ROWS(tblConsorcios[Produto]))+1),"")</f>
        <v/>
      </c>
      <c r="Q2597" s="20" t="str">
        <f t="shared" si="121"/>
        <v/>
      </c>
      <c r="R2597">
        <f t="shared" si="122"/>
        <v>0</v>
      </c>
    </row>
    <row r="2598" spans="10:18" x14ac:dyDescent="0.2">
      <c r="J2598">
        <f t="shared" si="120"/>
        <v>2596</v>
      </c>
      <c r="K2598" t="str" cm="1">
        <f t="array" ref="K2598">IFERROR(INDEX(tblClientes[Cliente],INT($J2598/ROWS(tblConsorcios[Produto]))+1),"")</f>
        <v/>
      </c>
      <c r="L2598" t="str" cm="1">
        <f t="array" ref="L2598">IFERROR(INDEX(tblConsorcios[Produto],MOD($J2598,ROWS(tblConsorcios[Produto]))+1),"")</f>
        <v>Imóvel IE500 – 220m</v>
      </c>
      <c r="M2598" s="20" cm="1">
        <f t="array" ref="M2598">IFERROR(INDEX(tblConsorcios[Valor da Carta (R$)],MOD($J2598,ROWS(tblConsorcios[Produto]))+1),"")</f>
        <v>500000</v>
      </c>
      <c r="N2598" s="2" cm="1">
        <f t="array" ref="N2598">IFERROR(INDEX(tblConsorcios[Prazo (meses)],MOD($J2598,ROWS(tblConsorcios[Produto]))+1),"")</f>
        <v>220</v>
      </c>
      <c r="O2598" s="20" cm="1">
        <f t="array" ref="O2598">IFERROR(INDEX(tblConsorcios[Parcela Mensal (R$)],MOD($J2598,ROWS(tblConsorcios[Produto]))+1),"")</f>
        <v>2904.55</v>
      </c>
      <c r="P2598" s="20" t="str" cm="1">
        <f t="array" ref="P2598">IFERROR(INDEX(tblClientes[Dividendo Mensal (R$)],INT($J2598/ROWS(tblConsorcios[Produto]))+1),"")</f>
        <v/>
      </c>
      <c r="Q2598" s="20" t="str">
        <f t="shared" si="121"/>
        <v/>
      </c>
      <c r="R2598">
        <f t="shared" si="122"/>
        <v>0</v>
      </c>
    </row>
    <row r="2599" spans="10:18" x14ac:dyDescent="0.2">
      <c r="J2599">
        <f t="shared" si="120"/>
        <v>2597</v>
      </c>
      <c r="K2599" t="str" cm="1">
        <f t="array" ref="K2599">IFERROR(INDEX(tblClientes[Cliente],INT($J2599/ROWS(tblConsorcios[Produto]))+1),"")</f>
        <v/>
      </c>
      <c r="L2599" t="str" cm="1">
        <f t="array" ref="L2599">IFERROR(INDEX(tblConsorcios[Produto],MOD($J2599,ROWS(tblConsorcios[Produto]))+1),"")</f>
        <v>Imóvel IE500 – 200m</v>
      </c>
      <c r="M2599" s="20" cm="1">
        <f t="array" ref="M2599">IFERROR(INDEX(tblConsorcios[Valor da Carta (R$)],MOD($J2599,ROWS(tblConsorcios[Produto]))+1),"")</f>
        <v>500000</v>
      </c>
      <c r="N2599" s="2" cm="1">
        <f t="array" ref="N2599">IFERROR(INDEX(tblConsorcios[Prazo (meses)],MOD($J2599,ROWS(tblConsorcios[Produto]))+1),"")</f>
        <v>200</v>
      </c>
      <c r="O2599" s="20" cm="1">
        <f t="array" ref="O2599">IFERROR(INDEX(tblConsorcios[Parcela Mensal (R$)],MOD($J2599,ROWS(tblConsorcios[Produto]))+1),"")</f>
        <v>3170</v>
      </c>
      <c r="P2599" s="20" t="str" cm="1">
        <f t="array" ref="P2599">IFERROR(INDEX(tblClientes[Dividendo Mensal (R$)],INT($J2599/ROWS(tblConsorcios[Produto]))+1),"")</f>
        <v/>
      </c>
      <c r="Q2599" s="20" t="str">
        <f t="shared" si="121"/>
        <v/>
      </c>
      <c r="R2599">
        <f t="shared" si="122"/>
        <v>0</v>
      </c>
    </row>
    <row r="2600" spans="10:18" x14ac:dyDescent="0.2">
      <c r="J2600">
        <f t="shared" si="120"/>
        <v>2598</v>
      </c>
      <c r="K2600" t="str" cm="1">
        <f t="array" ref="K2600">IFERROR(INDEX(tblClientes[Cliente],INT($J2600/ROWS(tblConsorcios[Produto]))+1),"")</f>
        <v/>
      </c>
      <c r="L2600" t="str" cm="1">
        <f t="array" ref="L2600">IFERROR(INDEX(tblConsorcios[Produto],MOD($J2600,ROWS(tblConsorcios[Produto]))+1),"")</f>
        <v>Imóvel IE480 – 240m</v>
      </c>
      <c r="M2600" s="20" cm="1">
        <f t="array" ref="M2600">IFERROR(INDEX(tblConsorcios[Valor da Carta (R$)],MOD($J2600,ROWS(tblConsorcios[Produto]))+1),"")</f>
        <v>480000</v>
      </c>
      <c r="N2600" s="2" cm="1">
        <f t="array" ref="N2600">IFERROR(INDEX(tblConsorcios[Prazo (meses)],MOD($J2600,ROWS(tblConsorcios[Produto]))+1),"")</f>
        <v>240</v>
      </c>
      <c r="O2600" s="20" cm="1">
        <f t="array" ref="O2600">IFERROR(INDEX(tblConsorcios[Parcela Mensal (R$)],MOD($J2600,ROWS(tblConsorcios[Produto]))+1),"")</f>
        <v>2576</v>
      </c>
      <c r="P2600" s="20" t="str" cm="1">
        <f t="array" ref="P2600">IFERROR(INDEX(tblClientes[Dividendo Mensal (R$)],INT($J2600/ROWS(tblConsorcios[Produto]))+1),"")</f>
        <v/>
      </c>
      <c r="Q2600" s="20" t="str">
        <f t="shared" si="121"/>
        <v/>
      </c>
      <c r="R2600">
        <f t="shared" si="122"/>
        <v>0</v>
      </c>
    </row>
    <row r="2601" spans="10:18" x14ac:dyDescent="0.2">
      <c r="J2601">
        <f t="shared" si="120"/>
        <v>2599</v>
      </c>
      <c r="K2601" t="str" cm="1">
        <f t="array" ref="K2601">IFERROR(INDEX(tblClientes[Cliente],INT($J2601/ROWS(tblConsorcios[Produto]))+1),"")</f>
        <v/>
      </c>
      <c r="L2601" t="str" cm="1">
        <f t="array" ref="L2601">IFERROR(INDEX(tblConsorcios[Produto],MOD($J2601,ROWS(tblConsorcios[Produto]))+1),"")</f>
        <v>Imóvel IE480 – 220m</v>
      </c>
      <c r="M2601" s="20" cm="1">
        <f t="array" ref="M2601">IFERROR(INDEX(tblConsorcios[Valor da Carta (R$)],MOD($J2601,ROWS(tblConsorcios[Produto]))+1),"")</f>
        <v>480000</v>
      </c>
      <c r="N2601" s="2" cm="1">
        <f t="array" ref="N2601">IFERROR(INDEX(tblConsorcios[Prazo (meses)],MOD($J2601,ROWS(tblConsorcios[Produto]))+1),"")</f>
        <v>220</v>
      </c>
      <c r="O2601" s="20" cm="1">
        <f t="array" ref="O2601">IFERROR(INDEX(tblConsorcios[Parcela Mensal (R$)],MOD($J2601,ROWS(tblConsorcios[Produto]))+1),"")</f>
        <v>2788.36</v>
      </c>
      <c r="P2601" s="20" t="str" cm="1">
        <f t="array" ref="P2601">IFERROR(INDEX(tblClientes[Dividendo Mensal (R$)],INT($J2601/ROWS(tblConsorcios[Produto]))+1),"")</f>
        <v/>
      </c>
      <c r="Q2601" s="20" t="str">
        <f t="shared" si="121"/>
        <v/>
      </c>
      <c r="R2601">
        <f t="shared" si="122"/>
        <v>0</v>
      </c>
    </row>
    <row r="2602" spans="10:18" x14ac:dyDescent="0.2">
      <c r="J2602">
        <f t="shared" si="120"/>
        <v>2600</v>
      </c>
      <c r="K2602" t="str" cm="1">
        <f t="array" ref="K2602">IFERROR(INDEX(tblClientes[Cliente],INT($J2602/ROWS(tblConsorcios[Produto]))+1),"")</f>
        <v/>
      </c>
      <c r="L2602" t="str" cm="1">
        <f t="array" ref="L2602">IFERROR(INDEX(tblConsorcios[Produto],MOD($J2602,ROWS(tblConsorcios[Produto]))+1),"")</f>
        <v>Imóvel IE480 – 200m</v>
      </c>
      <c r="M2602" s="20" cm="1">
        <f t="array" ref="M2602">IFERROR(INDEX(tblConsorcios[Valor da Carta (R$)],MOD($J2602,ROWS(tblConsorcios[Produto]))+1),"")</f>
        <v>480000</v>
      </c>
      <c r="N2602" s="2" cm="1">
        <f t="array" ref="N2602">IFERROR(INDEX(tblConsorcios[Prazo (meses)],MOD($J2602,ROWS(tblConsorcios[Produto]))+1),"")</f>
        <v>200</v>
      </c>
      <c r="O2602" s="20" cm="1">
        <f t="array" ref="O2602">IFERROR(INDEX(tblConsorcios[Parcela Mensal (R$)],MOD($J2602,ROWS(tblConsorcios[Produto]))+1),"")</f>
        <v>3043.2</v>
      </c>
      <c r="P2602" s="20" t="str" cm="1">
        <f t="array" ref="P2602">IFERROR(INDEX(tblClientes[Dividendo Mensal (R$)],INT($J2602/ROWS(tblConsorcios[Produto]))+1),"")</f>
        <v/>
      </c>
      <c r="Q2602" s="20" t="str">
        <f t="shared" si="121"/>
        <v/>
      </c>
      <c r="R2602">
        <f t="shared" si="122"/>
        <v>0</v>
      </c>
    </row>
    <row r="2603" spans="10:18" x14ac:dyDescent="0.2">
      <c r="J2603">
        <f t="shared" si="120"/>
        <v>2601</v>
      </c>
      <c r="K2603" t="str" cm="1">
        <f t="array" ref="K2603">IFERROR(INDEX(tblClientes[Cliente],INT($J2603/ROWS(tblConsorcios[Produto]))+1),"")</f>
        <v/>
      </c>
      <c r="L2603" t="str" cm="1">
        <f t="array" ref="L2603">IFERROR(INDEX(tblConsorcios[Produto],MOD($J2603,ROWS(tblConsorcios[Produto]))+1),"")</f>
        <v>Imóvel IE450 – 240m</v>
      </c>
      <c r="M2603" s="20" cm="1">
        <f t="array" ref="M2603">IFERROR(INDEX(tblConsorcios[Valor da Carta (R$)],MOD($J2603,ROWS(tblConsorcios[Produto]))+1),"")</f>
        <v>450000</v>
      </c>
      <c r="N2603" s="2" cm="1">
        <f t="array" ref="N2603">IFERROR(INDEX(tblConsorcios[Prazo (meses)],MOD($J2603,ROWS(tblConsorcios[Produto]))+1),"")</f>
        <v>240</v>
      </c>
      <c r="O2603" s="20" cm="1">
        <f t="array" ref="O2603">IFERROR(INDEX(tblConsorcios[Parcela Mensal (R$)],MOD($J2603,ROWS(tblConsorcios[Produto]))+1),"")</f>
        <v>2415</v>
      </c>
      <c r="P2603" s="20" t="str" cm="1">
        <f t="array" ref="P2603">IFERROR(INDEX(tblClientes[Dividendo Mensal (R$)],INT($J2603/ROWS(tblConsorcios[Produto]))+1),"")</f>
        <v/>
      </c>
      <c r="Q2603" s="20" t="str">
        <f t="shared" si="121"/>
        <v/>
      </c>
      <c r="R2603">
        <f t="shared" si="122"/>
        <v>0</v>
      </c>
    </row>
    <row r="2604" spans="10:18" x14ac:dyDescent="0.2">
      <c r="J2604">
        <f t="shared" si="120"/>
        <v>2602</v>
      </c>
      <c r="K2604" t="str" cm="1">
        <f t="array" ref="K2604">IFERROR(INDEX(tblClientes[Cliente],INT($J2604/ROWS(tblConsorcios[Produto]))+1),"")</f>
        <v/>
      </c>
      <c r="L2604" t="str" cm="1">
        <f t="array" ref="L2604">IFERROR(INDEX(tblConsorcios[Produto],MOD($J2604,ROWS(tblConsorcios[Produto]))+1),"")</f>
        <v>Imóvel IE450 – 220m</v>
      </c>
      <c r="M2604" s="20" cm="1">
        <f t="array" ref="M2604">IFERROR(INDEX(tblConsorcios[Valor da Carta (R$)],MOD($J2604,ROWS(tblConsorcios[Produto]))+1),"")</f>
        <v>450000</v>
      </c>
      <c r="N2604" s="2" cm="1">
        <f t="array" ref="N2604">IFERROR(INDEX(tblConsorcios[Prazo (meses)],MOD($J2604,ROWS(tblConsorcios[Produto]))+1),"")</f>
        <v>220</v>
      </c>
      <c r="O2604" s="20" cm="1">
        <f t="array" ref="O2604">IFERROR(INDEX(tblConsorcios[Parcela Mensal (R$)],MOD($J2604,ROWS(tblConsorcios[Produto]))+1),"")</f>
        <v>2614.09</v>
      </c>
      <c r="P2604" s="20" t="str" cm="1">
        <f t="array" ref="P2604">IFERROR(INDEX(tblClientes[Dividendo Mensal (R$)],INT($J2604/ROWS(tblConsorcios[Produto]))+1),"")</f>
        <v/>
      </c>
      <c r="Q2604" s="20" t="str">
        <f t="shared" si="121"/>
        <v/>
      </c>
      <c r="R2604">
        <f t="shared" si="122"/>
        <v>0</v>
      </c>
    </row>
    <row r="2605" spans="10:18" x14ac:dyDescent="0.2">
      <c r="J2605">
        <f t="shared" si="120"/>
        <v>2603</v>
      </c>
      <c r="K2605" t="str" cm="1">
        <f t="array" ref="K2605">IFERROR(INDEX(tblClientes[Cliente],INT($J2605/ROWS(tblConsorcios[Produto]))+1),"")</f>
        <v/>
      </c>
      <c r="L2605" t="str" cm="1">
        <f t="array" ref="L2605">IFERROR(INDEX(tblConsorcios[Produto],MOD($J2605,ROWS(tblConsorcios[Produto]))+1),"")</f>
        <v>Imóvel IE450 – 200m</v>
      </c>
      <c r="M2605" s="20" cm="1">
        <f t="array" ref="M2605">IFERROR(INDEX(tblConsorcios[Valor da Carta (R$)],MOD($J2605,ROWS(tblConsorcios[Produto]))+1),"")</f>
        <v>450000</v>
      </c>
      <c r="N2605" s="2" cm="1">
        <f t="array" ref="N2605">IFERROR(INDEX(tblConsorcios[Prazo (meses)],MOD($J2605,ROWS(tblConsorcios[Produto]))+1),"")</f>
        <v>200</v>
      </c>
      <c r="O2605" s="20" cm="1">
        <f t="array" ref="O2605">IFERROR(INDEX(tblConsorcios[Parcela Mensal (R$)],MOD($J2605,ROWS(tblConsorcios[Produto]))+1),"")</f>
        <v>2853</v>
      </c>
      <c r="P2605" s="20" t="str" cm="1">
        <f t="array" ref="P2605">IFERROR(INDEX(tblClientes[Dividendo Mensal (R$)],INT($J2605/ROWS(tblConsorcios[Produto]))+1),"")</f>
        <v/>
      </c>
      <c r="Q2605" s="20" t="str">
        <f t="shared" si="121"/>
        <v/>
      </c>
      <c r="R2605">
        <f t="shared" si="122"/>
        <v>0</v>
      </c>
    </row>
    <row r="2606" spans="10:18" x14ac:dyDescent="0.2">
      <c r="J2606">
        <f t="shared" si="120"/>
        <v>2604</v>
      </c>
      <c r="K2606" t="str" cm="1">
        <f t="array" ref="K2606">IFERROR(INDEX(tblClientes[Cliente],INT($J2606/ROWS(tblConsorcios[Produto]))+1),"")</f>
        <v/>
      </c>
      <c r="L2606" t="str" cm="1">
        <f t="array" ref="L2606">IFERROR(INDEX(tblConsorcios[Produto],MOD($J2606,ROWS(tblConsorcios[Produto]))+1),"")</f>
        <v>Imóvel IE430 – 240m</v>
      </c>
      <c r="M2606" s="20" cm="1">
        <f t="array" ref="M2606">IFERROR(INDEX(tblConsorcios[Valor da Carta (R$)],MOD($J2606,ROWS(tblConsorcios[Produto]))+1),"")</f>
        <v>430000</v>
      </c>
      <c r="N2606" s="2" cm="1">
        <f t="array" ref="N2606">IFERROR(INDEX(tblConsorcios[Prazo (meses)],MOD($J2606,ROWS(tblConsorcios[Produto]))+1),"")</f>
        <v>240</v>
      </c>
      <c r="O2606" s="20" cm="1">
        <f t="array" ref="O2606">IFERROR(INDEX(tblConsorcios[Parcela Mensal (R$)],MOD($J2606,ROWS(tblConsorcios[Produto]))+1),"")</f>
        <v>2307.67</v>
      </c>
      <c r="P2606" s="20" t="str" cm="1">
        <f t="array" ref="P2606">IFERROR(INDEX(tblClientes[Dividendo Mensal (R$)],INT($J2606/ROWS(tblConsorcios[Produto]))+1),"")</f>
        <v/>
      </c>
      <c r="Q2606" s="20" t="str">
        <f t="shared" si="121"/>
        <v/>
      </c>
      <c r="R2606">
        <f t="shared" si="122"/>
        <v>0</v>
      </c>
    </row>
    <row r="2607" spans="10:18" x14ac:dyDescent="0.2">
      <c r="J2607">
        <f t="shared" si="120"/>
        <v>2605</v>
      </c>
      <c r="K2607" t="str" cm="1">
        <f t="array" ref="K2607">IFERROR(INDEX(tblClientes[Cliente],INT($J2607/ROWS(tblConsorcios[Produto]))+1),"")</f>
        <v/>
      </c>
      <c r="L2607" t="str" cm="1">
        <f t="array" ref="L2607">IFERROR(INDEX(tblConsorcios[Produto],MOD($J2607,ROWS(tblConsorcios[Produto]))+1),"")</f>
        <v>Imóvel IE430 – 220m</v>
      </c>
      <c r="M2607" s="20" cm="1">
        <f t="array" ref="M2607">IFERROR(INDEX(tblConsorcios[Valor da Carta (R$)],MOD($J2607,ROWS(tblConsorcios[Produto]))+1),"")</f>
        <v>430000</v>
      </c>
      <c r="N2607" s="2" cm="1">
        <f t="array" ref="N2607">IFERROR(INDEX(tblConsorcios[Prazo (meses)],MOD($J2607,ROWS(tblConsorcios[Produto]))+1),"")</f>
        <v>220</v>
      </c>
      <c r="O2607" s="20" cm="1">
        <f t="array" ref="O2607">IFERROR(INDEX(tblConsorcios[Parcela Mensal (R$)],MOD($J2607,ROWS(tblConsorcios[Produto]))+1),"")</f>
        <v>2497.91</v>
      </c>
      <c r="P2607" s="20" t="str" cm="1">
        <f t="array" ref="P2607">IFERROR(INDEX(tblClientes[Dividendo Mensal (R$)],INT($J2607/ROWS(tblConsorcios[Produto]))+1),"")</f>
        <v/>
      </c>
      <c r="Q2607" s="20" t="str">
        <f t="shared" si="121"/>
        <v/>
      </c>
      <c r="R2607">
        <f t="shared" si="122"/>
        <v>0</v>
      </c>
    </row>
    <row r="2608" spans="10:18" x14ac:dyDescent="0.2">
      <c r="J2608">
        <f t="shared" si="120"/>
        <v>2606</v>
      </c>
      <c r="K2608" t="str" cm="1">
        <f t="array" ref="K2608">IFERROR(INDEX(tblClientes[Cliente],INT($J2608/ROWS(tblConsorcios[Produto]))+1),"")</f>
        <v/>
      </c>
      <c r="L2608" t="str" cm="1">
        <f t="array" ref="L2608">IFERROR(INDEX(tblConsorcios[Produto],MOD($J2608,ROWS(tblConsorcios[Produto]))+1),"")</f>
        <v>Imóvel IE430 – 200m</v>
      </c>
      <c r="M2608" s="20" cm="1">
        <f t="array" ref="M2608">IFERROR(INDEX(tblConsorcios[Valor da Carta (R$)],MOD($J2608,ROWS(tblConsorcios[Produto]))+1),"")</f>
        <v>430000</v>
      </c>
      <c r="N2608" s="2" cm="1">
        <f t="array" ref="N2608">IFERROR(INDEX(tblConsorcios[Prazo (meses)],MOD($J2608,ROWS(tblConsorcios[Produto]))+1),"")</f>
        <v>200</v>
      </c>
      <c r="O2608" s="20" cm="1">
        <f t="array" ref="O2608">IFERROR(INDEX(tblConsorcios[Parcela Mensal (R$)],MOD($J2608,ROWS(tblConsorcios[Produto]))+1),"")</f>
        <v>2726.2</v>
      </c>
      <c r="P2608" s="20" t="str" cm="1">
        <f t="array" ref="P2608">IFERROR(INDEX(tblClientes[Dividendo Mensal (R$)],INT($J2608/ROWS(tblConsorcios[Produto]))+1),"")</f>
        <v/>
      </c>
      <c r="Q2608" s="20" t="str">
        <f t="shared" si="121"/>
        <v/>
      </c>
      <c r="R2608">
        <f t="shared" si="122"/>
        <v>0</v>
      </c>
    </row>
    <row r="2609" spans="10:18" x14ac:dyDescent="0.2">
      <c r="J2609">
        <f t="shared" si="120"/>
        <v>2607</v>
      </c>
      <c r="K2609" t="str" cm="1">
        <f t="array" ref="K2609">IFERROR(INDEX(tblClientes[Cliente],INT($J2609/ROWS(tblConsorcios[Produto]))+1),"")</f>
        <v/>
      </c>
      <c r="L2609" t="str" cm="1">
        <f t="array" ref="L2609">IFERROR(INDEX(tblConsorcios[Produto],MOD($J2609,ROWS(tblConsorcios[Produto]))+1),"")</f>
        <v>Imóvel IE400 – 240m</v>
      </c>
      <c r="M2609" s="20" cm="1">
        <f t="array" ref="M2609">IFERROR(INDEX(tblConsorcios[Valor da Carta (R$)],MOD($J2609,ROWS(tblConsorcios[Produto]))+1),"")</f>
        <v>400000</v>
      </c>
      <c r="N2609" s="2" cm="1">
        <f t="array" ref="N2609">IFERROR(INDEX(tblConsorcios[Prazo (meses)],MOD($J2609,ROWS(tblConsorcios[Produto]))+1),"")</f>
        <v>240</v>
      </c>
      <c r="O2609" s="20" cm="1">
        <f t="array" ref="O2609">IFERROR(INDEX(tblConsorcios[Parcela Mensal (R$)],MOD($J2609,ROWS(tblConsorcios[Produto]))+1),"")</f>
        <v>2146.67</v>
      </c>
      <c r="P2609" s="20" t="str" cm="1">
        <f t="array" ref="P2609">IFERROR(INDEX(tblClientes[Dividendo Mensal (R$)],INT($J2609/ROWS(tblConsorcios[Produto]))+1),"")</f>
        <v/>
      </c>
      <c r="Q2609" s="20" t="str">
        <f t="shared" si="121"/>
        <v/>
      </c>
      <c r="R2609">
        <f t="shared" si="122"/>
        <v>0</v>
      </c>
    </row>
    <row r="2610" spans="10:18" x14ac:dyDescent="0.2">
      <c r="J2610">
        <f t="shared" si="120"/>
        <v>2608</v>
      </c>
      <c r="K2610" t="str" cm="1">
        <f t="array" ref="K2610">IFERROR(INDEX(tblClientes[Cliente],INT($J2610/ROWS(tblConsorcios[Produto]))+1),"")</f>
        <v/>
      </c>
      <c r="L2610" t="str" cm="1">
        <f t="array" ref="L2610">IFERROR(INDEX(tblConsorcios[Produto],MOD($J2610,ROWS(tblConsorcios[Produto]))+1),"")</f>
        <v>Imóvel IE400 – 220m</v>
      </c>
      <c r="M2610" s="20" cm="1">
        <f t="array" ref="M2610">IFERROR(INDEX(tblConsorcios[Valor da Carta (R$)],MOD($J2610,ROWS(tblConsorcios[Produto]))+1),"")</f>
        <v>400000</v>
      </c>
      <c r="N2610" s="2" cm="1">
        <f t="array" ref="N2610">IFERROR(INDEX(tblConsorcios[Prazo (meses)],MOD($J2610,ROWS(tblConsorcios[Produto]))+1),"")</f>
        <v>220</v>
      </c>
      <c r="O2610" s="20" cm="1">
        <f t="array" ref="O2610">IFERROR(INDEX(tblConsorcios[Parcela Mensal (R$)],MOD($J2610,ROWS(tblConsorcios[Produto]))+1),"")</f>
        <v>2323.64</v>
      </c>
      <c r="P2610" s="20" t="str" cm="1">
        <f t="array" ref="P2610">IFERROR(INDEX(tblClientes[Dividendo Mensal (R$)],INT($J2610/ROWS(tblConsorcios[Produto]))+1),"")</f>
        <v/>
      </c>
      <c r="Q2610" s="20" t="str">
        <f t="shared" si="121"/>
        <v/>
      </c>
      <c r="R2610">
        <f t="shared" si="122"/>
        <v>0</v>
      </c>
    </row>
    <row r="2611" spans="10:18" x14ac:dyDescent="0.2">
      <c r="J2611">
        <f t="shared" si="120"/>
        <v>2609</v>
      </c>
      <c r="K2611" t="str" cm="1">
        <f t="array" ref="K2611">IFERROR(INDEX(tblClientes[Cliente],INT($J2611/ROWS(tblConsorcios[Produto]))+1),"")</f>
        <v/>
      </c>
      <c r="L2611" t="str" cm="1">
        <f t="array" ref="L2611">IFERROR(INDEX(tblConsorcios[Produto],MOD($J2611,ROWS(tblConsorcios[Produto]))+1),"")</f>
        <v>Imóvel IE400 – 200m</v>
      </c>
      <c r="M2611" s="20" cm="1">
        <f t="array" ref="M2611">IFERROR(INDEX(tblConsorcios[Valor da Carta (R$)],MOD($J2611,ROWS(tblConsorcios[Produto]))+1),"")</f>
        <v>400000</v>
      </c>
      <c r="N2611" s="2" cm="1">
        <f t="array" ref="N2611">IFERROR(INDEX(tblConsorcios[Prazo (meses)],MOD($J2611,ROWS(tblConsorcios[Produto]))+1),"")</f>
        <v>200</v>
      </c>
      <c r="O2611" s="20" cm="1">
        <f t="array" ref="O2611">IFERROR(INDEX(tblConsorcios[Parcela Mensal (R$)],MOD($J2611,ROWS(tblConsorcios[Produto]))+1),"")</f>
        <v>2536</v>
      </c>
      <c r="P2611" s="20" t="str" cm="1">
        <f t="array" ref="P2611">IFERROR(INDEX(tblClientes[Dividendo Mensal (R$)],INT($J2611/ROWS(tblConsorcios[Produto]))+1),"")</f>
        <v/>
      </c>
      <c r="Q2611" s="20" t="str">
        <f t="shared" si="121"/>
        <v/>
      </c>
      <c r="R2611">
        <f t="shared" si="122"/>
        <v>0</v>
      </c>
    </row>
    <row r="2612" spans="10:18" x14ac:dyDescent="0.2">
      <c r="J2612">
        <f t="shared" si="120"/>
        <v>2610</v>
      </c>
      <c r="K2612" t="str" cm="1">
        <f t="array" ref="K2612">IFERROR(INDEX(tblClientes[Cliente],INT($J2612/ROWS(tblConsorcios[Produto]))+1),"")</f>
        <v/>
      </c>
      <c r="L2612" t="str" cm="1">
        <f t="array" ref="L2612">IFERROR(INDEX(tblConsorcios[Produto],MOD($J2612,ROWS(tblConsorcios[Produto]))+1),"")</f>
        <v>Imóvel IE380 – 240m</v>
      </c>
      <c r="M2612" s="20" cm="1">
        <f t="array" ref="M2612">IFERROR(INDEX(tblConsorcios[Valor da Carta (R$)],MOD($J2612,ROWS(tblConsorcios[Produto]))+1),"")</f>
        <v>380000</v>
      </c>
      <c r="N2612" s="2" cm="1">
        <f t="array" ref="N2612">IFERROR(INDEX(tblConsorcios[Prazo (meses)],MOD($J2612,ROWS(tblConsorcios[Produto]))+1),"")</f>
        <v>240</v>
      </c>
      <c r="O2612" s="20" cm="1">
        <f t="array" ref="O2612">IFERROR(INDEX(tblConsorcios[Parcela Mensal (R$)],MOD($J2612,ROWS(tblConsorcios[Produto]))+1),"")</f>
        <v>2039.33</v>
      </c>
      <c r="P2612" s="20" t="str" cm="1">
        <f t="array" ref="P2612">IFERROR(INDEX(tblClientes[Dividendo Mensal (R$)],INT($J2612/ROWS(tblConsorcios[Produto]))+1),"")</f>
        <v/>
      </c>
      <c r="Q2612" s="20" t="str">
        <f t="shared" si="121"/>
        <v/>
      </c>
      <c r="R2612">
        <f t="shared" si="122"/>
        <v>0</v>
      </c>
    </row>
    <row r="2613" spans="10:18" x14ac:dyDescent="0.2">
      <c r="J2613">
        <f t="shared" si="120"/>
        <v>2611</v>
      </c>
      <c r="K2613" t="str" cm="1">
        <f t="array" ref="K2613">IFERROR(INDEX(tblClientes[Cliente],INT($J2613/ROWS(tblConsorcios[Produto]))+1),"")</f>
        <v/>
      </c>
      <c r="L2613" t="str" cm="1">
        <f t="array" ref="L2613">IFERROR(INDEX(tblConsorcios[Produto],MOD($J2613,ROWS(tblConsorcios[Produto]))+1),"")</f>
        <v>Imóvel IE380 – 220m</v>
      </c>
      <c r="M2613" s="20" cm="1">
        <f t="array" ref="M2613">IFERROR(INDEX(tblConsorcios[Valor da Carta (R$)],MOD($J2613,ROWS(tblConsorcios[Produto]))+1),"")</f>
        <v>380000</v>
      </c>
      <c r="N2613" s="2" cm="1">
        <f t="array" ref="N2613">IFERROR(INDEX(tblConsorcios[Prazo (meses)],MOD($J2613,ROWS(tblConsorcios[Produto]))+1),"")</f>
        <v>220</v>
      </c>
      <c r="O2613" s="20" cm="1">
        <f t="array" ref="O2613">IFERROR(INDEX(tblConsorcios[Parcela Mensal (R$)],MOD($J2613,ROWS(tblConsorcios[Produto]))+1),"")</f>
        <v>2207.4499999999998</v>
      </c>
      <c r="P2613" s="20" t="str" cm="1">
        <f t="array" ref="P2613">IFERROR(INDEX(tblClientes[Dividendo Mensal (R$)],INT($J2613/ROWS(tblConsorcios[Produto]))+1),"")</f>
        <v/>
      </c>
      <c r="Q2613" s="20" t="str">
        <f t="shared" si="121"/>
        <v/>
      </c>
      <c r="R2613">
        <f t="shared" si="122"/>
        <v>0</v>
      </c>
    </row>
    <row r="2614" spans="10:18" x14ac:dyDescent="0.2">
      <c r="J2614">
        <f t="shared" si="120"/>
        <v>2612</v>
      </c>
      <c r="K2614" t="str" cm="1">
        <f t="array" ref="K2614">IFERROR(INDEX(tblClientes[Cliente],INT($J2614/ROWS(tblConsorcios[Produto]))+1),"")</f>
        <v/>
      </c>
      <c r="L2614" t="str" cm="1">
        <f t="array" ref="L2614">IFERROR(INDEX(tblConsorcios[Produto],MOD($J2614,ROWS(tblConsorcios[Produto]))+1),"")</f>
        <v>Imóvel IE380 – 200m</v>
      </c>
      <c r="M2614" s="20" cm="1">
        <f t="array" ref="M2614">IFERROR(INDEX(tblConsorcios[Valor da Carta (R$)],MOD($J2614,ROWS(tblConsorcios[Produto]))+1),"")</f>
        <v>380000</v>
      </c>
      <c r="N2614" s="2" cm="1">
        <f t="array" ref="N2614">IFERROR(INDEX(tblConsorcios[Prazo (meses)],MOD($J2614,ROWS(tblConsorcios[Produto]))+1),"")</f>
        <v>200</v>
      </c>
      <c r="O2614" s="20" cm="1">
        <f t="array" ref="O2614">IFERROR(INDEX(tblConsorcios[Parcela Mensal (R$)],MOD($J2614,ROWS(tblConsorcios[Produto]))+1),"")</f>
        <v>2409.1999999999998</v>
      </c>
      <c r="P2614" s="20" t="str" cm="1">
        <f t="array" ref="P2614">IFERROR(INDEX(tblClientes[Dividendo Mensal (R$)],INT($J2614/ROWS(tblConsorcios[Produto]))+1),"")</f>
        <v/>
      </c>
      <c r="Q2614" s="20" t="str">
        <f t="shared" si="121"/>
        <v/>
      </c>
      <c r="R2614">
        <f t="shared" si="122"/>
        <v>0</v>
      </c>
    </row>
    <row r="2615" spans="10:18" x14ac:dyDescent="0.2">
      <c r="J2615">
        <f t="shared" si="120"/>
        <v>2613</v>
      </c>
      <c r="K2615" t="str" cm="1">
        <f t="array" ref="K2615">IFERROR(INDEX(tblClientes[Cliente],INT($J2615/ROWS(tblConsorcios[Produto]))+1),"")</f>
        <v/>
      </c>
      <c r="L2615" t="str" cm="1">
        <f t="array" ref="L2615">IFERROR(INDEX(tblConsorcios[Produto],MOD($J2615,ROWS(tblConsorcios[Produto]))+1),"")</f>
        <v>Imóvel IE350 – 240m</v>
      </c>
      <c r="M2615" s="20" cm="1">
        <f t="array" ref="M2615">IFERROR(INDEX(tblConsorcios[Valor da Carta (R$)],MOD($J2615,ROWS(tblConsorcios[Produto]))+1),"")</f>
        <v>350000</v>
      </c>
      <c r="N2615" s="2" cm="1">
        <f t="array" ref="N2615">IFERROR(INDEX(tblConsorcios[Prazo (meses)],MOD($J2615,ROWS(tblConsorcios[Produto]))+1),"")</f>
        <v>240</v>
      </c>
      <c r="O2615" s="20" cm="1">
        <f t="array" ref="O2615">IFERROR(INDEX(tblConsorcios[Parcela Mensal (R$)],MOD($J2615,ROWS(tblConsorcios[Produto]))+1),"")</f>
        <v>1878.33</v>
      </c>
      <c r="P2615" s="20" t="str" cm="1">
        <f t="array" ref="P2615">IFERROR(INDEX(tblClientes[Dividendo Mensal (R$)],INT($J2615/ROWS(tblConsorcios[Produto]))+1),"")</f>
        <v/>
      </c>
      <c r="Q2615" s="20" t="str">
        <f t="shared" si="121"/>
        <v/>
      </c>
      <c r="R2615">
        <f t="shared" si="122"/>
        <v>0</v>
      </c>
    </row>
    <row r="2616" spans="10:18" x14ac:dyDescent="0.2">
      <c r="J2616">
        <f t="shared" si="120"/>
        <v>2614</v>
      </c>
      <c r="K2616" t="str" cm="1">
        <f t="array" ref="K2616">IFERROR(INDEX(tblClientes[Cliente],INT($J2616/ROWS(tblConsorcios[Produto]))+1),"")</f>
        <v/>
      </c>
      <c r="L2616" t="str" cm="1">
        <f t="array" ref="L2616">IFERROR(INDEX(tblConsorcios[Produto],MOD($J2616,ROWS(tblConsorcios[Produto]))+1),"")</f>
        <v>Imóvel IE350 – 220m</v>
      </c>
      <c r="M2616" s="20" cm="1">
        <f t="array" ref="M2616">IFERROR(INDEX(tblConsorcios[Valor da Carta (R$)],MOD($J2616,ROWS(tblConsorcios[Produto]))+1),"")</f>
        <v>350000</v>
      </c>
      <c r="N2616" s="2" cm="1">
        <f t="array" ref="N2616">IFERROR(INDEX(tblConsorcios[Prazo (meses)],MOD($J2616,ROWS(tblConsorcios[Produto]))+1),"")</f>
        <v>220</v>
      </c>
      <c r="O2616" s="20" cm="1">
        <f t="array" ref="O2616">IFERROR(INDEX(tblConsorcios[Parcela Mensal (R$)],MOD($J2616,ROWS(tblConsorcios[Produto]))+1),"")</f>
        <v>2033.18</v>
      </c>
      <c r="P2616" s="20" t="str" cm="1">
        <f t="array" ref="P2616">IFERROR(INDEX(tblClientes[Dividendo Mensal (R$)],INT($J2616/ROWS(tblConsorcios[Produto]))+1),"")</f>
        <v/>
      </c>
      <c r="Q2616" s="20" t="str">
        <f t="shared" si="121"/>
        <v/>
      </c>
      <c r="R2616">
        <f t="shared" si="122"/>
        <v>0</v>
      </c>
    </row>
    <row r="2617" spans="10:18" x14ac:dyDescent="0.2">
      <c r="J2617">
        <f t="shared" si="120"/>
        <v>2615</v>
      </c>
      <c r="K2617" t="str" cm="1">
        <f t="array" ref="K2617">IFERROR(INDEX(tblClientes[Cliente],INT($J2617/ROWS(tblConsorcios[Produto]))+1),"")</f>
        <v/>
      </c>
      <c r="L2617" t="str" cm="1">
        <f t="array" ref="L2617">IFERROR(INDEX(tblConsorcios[Produto],MOD($J2617,ROWS(tblConsorcios[Produto]))+1),"")</f>
        <v>Imóvel IE350 – 200m</v>
      </c>
      <c r="M2617" s="20" cm="1">
        <f t="array" ref="M2617">IFERROR(INDEX(tblConsorcios[Valor da Carta (R$)],MOD($J2617,ROWS(tblConsorcios[Produto]))+1),"")</f>
        <v>350000</v>
      </c>
      <c r="N2617" s="2" cm="1">
        <f t="array" ref="N2617">IFERROR(INDEX(tblConsorcios[Prazo (meses)],MOD($J2617,ROWS(tblConsorcios[Produto]))+1),"")</f>
        <v>200</v>
      </c>
      <c r="O2617" s="20" cm="1">
        <f t="array" ref="O2617">IFERROR(INDEX(tblConsorcios[Parcela Mensal (R$)],MOD($J2617,ROWS(tblConsorcios[Produto]))+1),"")</f>
        <v>2219</v>
      </c>
      <c r="P2617" s="20" t="str" cm="1">
        <f t="array" ref="P2617">IFERROR(INDEX(tblClientes[Dividendo Mensal (R$)],INT($J2617/ROWS(tblConsorcios[Produto]))+1),"")</f>
        <v/>
      </c>
      <c r="Q2617" s="20" t="str">
        <f t="shared" si="121"/>
        <v/>
      </c>
      <c r="R2617">
        <f t="shared" si="122"/>
        <v>0</v>
      </c>
    </row>
    <row r="2618" spans="10:18" x14ac:dyDescent="0.2">
      <c r="J2618">
        <f t="shared" si="120"/>
        <v>2616</v>
      </c>
      <c r="K2618" t="str" cm="1">
        <f t="array" ref="K2618">IFERROR(INDEX(tblClientes[Cliente],INT($J2618/ROWS(tblConsorcios[Produto]))+1),"")</f>
        <v/>
      </c>
      <c r="L2618" t="str" cm="1">
        <f t="array" ref="L2618">IFERROR(INDEX(tblConsorcios[Produto],MOD($J2618,ROWS(tblConsorcios[Produto]))+1),"")</f>
        <v>Imóvel IE330 – 240m</v>
      </c>
      <c r="M2618" s="20" cm="1">
        <f t="array" ref="M2618">IFERROR(INDEX(tblConsorcios[Valor da Carta (R$)],MOD($J2618,ROWS(tblConsorcios[Produto]))+1),"")</f>
        <v>330000</v>
      </c>
      <c r="N2618" s="2" cm="1">
        <f t="array" ref="N2618">IFERROR(INDEX(tblConsorcios[Prazo (meses)],MOD($J2618,ROWS(tblConsorcios[Produto]))+1),"")</f>
        <v>240</v>
      </c>
      <c r="O2618" s="20" cm="1">
        <f t="array" ref="O2618">IFERROR(INDEX(tblConsorcios[Parcela Mensal (R$)],MOD($J2618,ROWS(tblConsorcios[Produto]))+1),"")</f>
        <v>1771</v>
      </c>
      <c r="P2618" s="20" t="str" cm="1">
        <f t="array" ref="P2618">IFERROR(INDEX(tblClientes[Dividendo Mensal (R$)],INT($J2618/ROWS(tblConsorcios[Produto]))+1),"")</f>
        <v/>
      </c>
      <c r="Q2618" s="20" t="str">
        <f t="shared" si="121"/>
        <v/>
      </c>
      <c r="R2618">
        <f t="shared" si="122"/>
        <v>0</v>
      </c>
    </row>
    <row r="2619" spans="10:18" x14ac:dyDescent="0.2">
      <c r="J2619">
        <f t="shared" si="120"/>
        <v>2617</v>
      </c>
      <c r="K2619" t="str" cm="1">
        <f t="array" ref="K2619">IFERROR(INDEX(tblClientes[Cliente],INT($J2619/ROWS(tblConsorcios[Produto]))+1),"")</f>
        <v/>
      </c>
      <c r="L2619" t="str" cm="1">
        <f t="array" ref="L2619">IFERROR(INDEX(tblConsorcios[Produto],MOD($J2619,ROWS(tblConsorcios[Produto]))+1),"")</f>
        <v>Imóvel IE330 – 220m</v>
      </c>
      <c r="M2619" s="20" cm="1">
        <f t="array" ref="M2619">IFERROR(INDEX(tblConsorcios[Valor da Carta (R$)],MOD($J2619,ROWS(tblConsorcios[Produto]))+1),"")</f>
        <v>330000</v>
      </c>
      <c r="N2619" s="2" cm="1">
        <f t="array" ref="N2619">IFERROR(INDEX(tblConsorcios[Prazo (meses)],MOD($J2619,ROWS(tblConsorcios[Produto]))+1),"")</f>
        <v>220</v>
      </c>
      <c r="O2619" s="20" cm="1">
        <f t="array" ref="O2619">IFERROR(INDEX(tblConsorcios[Parcela Mensal (R$)],MOD($J2619,ROWS(tblConsorcios[Produto]))+1),"")</f>
        <v>1917</v>
      </c>
      <c r="P2619" s="20" t="str" cm="1">
        <f t="array" ref="P2619">IFERROR(INDEX(tblClientes[Dividendo Mensal (R$)],INT($J2619/ROWS(tblConsorcios[Produto]))+1),"")</f>
        <v/>
      </c>
      <c r="Q2619" s="20" t="str">
        <f t="shared" si="121"/>
        <v/>
      </c>
      <c r="R2619">
        <f t="shared" si="122"/>
        <v>0</v>
      </c>
    </row>
    <row r="2620" spans="10:18" x14ac:dyDescent="0.2">
      <c r="J2620">
        <f t="shared" si="120"/>
        <v>2618</v>
      </c>
      <c r="K2620" t="str" cm="1">
        <f t="array" ref="K2620">IFERROR(INDEX(tblClientes[Cliente],INT($J2620/ROWS(tblConsorcios[Produto]))+1),"")</f>
        <v/>
      </c>
      <c r="L2620" t="str" cm="1">
        <f t="array" ref="L2620">IFERROR(INDEX(tblConsorcios[Produto],MOD($J2620,ROWS(tblConsorcios[Produto]))+1),"")</f>
        <v>Imóvel IE330 – 200m</v>
      </c>
      <c r="M2620" s="20" cm="1">
        <f t="array" ref="M2620">IFERROR(INDEX(tblConsorcios[Valor da Carta (R$)],MOD($J2620,ROWS(tblConsorcios[Produto]))+1),"")</f>
        <v>330000</v>
      </c>
      <c r="N2620" s="2" cm="1">
        <f t="array" ref="N2620">IFERROR(INDEX(tblConsorcios[Prazo (meses)],MOD($J2620,ROWS(tblConsorcios[Produto]))+1),"")</f>
        <v>200</v>
      </c>
      <c r="O2620" s="20" cm="1">
        <f t="array" ref="O2620">IFERROR(INDEX(tblConsorcios[Parcela Mensal (R$)],MOD($J2620,ROWS(tblConsorcios[Produto]))+1),"")</f>
        <v>2092.1999999999998</v>
      </c>
      <c r="P2620" s="20" t="str" cm="1">
        <f t="array" ref="P2620">IFERROR(INDEX(tblClientes[Dividendo Mensal (R$)],INT($J2620/ROWS(tblConsorcios[Produto]))+1),"")</f>
        <v/>
      </c>
      <c r="Q2620" s="20" t="str">
        <f t="shared" si="121"/>
        <v/>
      </c>
      <c r="R2620">
        <f t="shared" si="122"/>
        <v>0</v>
      </c>
    </row>
    <row r="2621" spans="10:18" x14ac:dyDescent="0.2">
      <c r="J2621">
        <f t="shared" si="120"/>
        <v>2619</v>
      </c>
      <c r="K2621" t="str" cm="1">
        <f t="array" ref="K2621">IFERROR(INDEX(tblClientes[Cliente],INT($J2621/ROWS(tblConsorcios[Produto]))+1),"")</f>
        <v/>
      </c>
      <c r="L2621" t="str" cm="1">
        <f t="array" ref="L2621">IFERROR(INDEX(tblConsorcios[Produto],MOD($J2621,ROWS(tblConsorcios[Produto]))+1),"")</f>
        <v>Imóvel IE300 – 240m</v>
      </c>
      <c r="M2621" s="20" cm="1">
        <f t="array" ref="M2621">IFERROR(INDEX(tblConsorcios[Valor da Carta (R$)],MOD($J2621,ROWS(tblConsorcios[Produto]))+1),"")</f>
        <v>300000</v>
      </c>
      <c r="N2621" s="2" cm="1">
        <f t="array" ref="N2621">IFERROR(INDEX(tblConsorcios[Prazo (meses)],MOD($J2621,ROWS(tblConsorcios[Produto]))+1),"")</f>
        <v>240</v>
      </c>
      <c r="O2621" s="20" cm="1">
        <f t="array" ref="O2621">IFERROR(INDEX(tblConsorcios[Parcela Mensal (R$)],MOD($J2621,ROWS(tblConsorcios[Produto]))+1),"")</f>
        <v>1610</v>
      </c>
      <c r="P2621" s="20" t="str" cm="1">
        <f t="array" ref="P2621">IFERROR(INDEX(tblClientes[Dividendo Mensal (R$)],INT($J2621/ROWS(tblConsorcios[Produto]))+1),"")</f>
        <v/>
      </c>
      <c r="Q2621" s="20" t="str">
        <f t="shared" si="121"/>
        <v/>
      </c>
      <c r="R2621">
        <f t="shared" si="122"/>
        <v>0</v>
      </c>
    </row>
    <row r="2622" spans="10:18" x14ac:dyDescent="0.2">
      <c r="J2622">
        <f t="shared" si="120"/>
        <v>2620</v>
      </c>
      <c r="K2622" t="str" cm="1">
        <f t="array" ref="K2622">IFERROR(INDEX(tblClientes[Cliente],INT($J2622/ROWS(tblConsorcios[Produto]))+1),"")</f>
        <v/>
      </c>
      <c r="L2622" t="str" cm="1">
        <f t="array" ref="L2622">IFERROR(INDEX(tblConsorcios[Produto],MOD($J2622,ROWS(tblConsorcios[Produto]))+1),"")</f>
        <v>Imóvel IE300 – 220m</v>
      </c>
      <c r="M2622" s="20" cm="1">
        <f t="array" ref="M2622">IFERROR(INDEX(tblConsorcios[Valor da Carta (R$)],MOD($J2622,ROWS(tblConsorcios[Produto]))+1),"")</f>
        <v>300000</v>
      </c>
      <c r="N2622" s="2" cm="1">
        <f t="array" ref="N2622">IFERROR(INDEX(tblConsorcios[Prazo (meses)],MOD($J2622,ROWS(tblConsorcios[Produto]))+1),"")</f>
        <v>220</v>
      </c>
      <c r="O2622" s="20" cm="1">
        <f t="array" ref="O2622">IFERROR(INDEX(tblConsorcios[Parcela Mensal (R$)],MOD($J2622,ROWS(tblConsorcios[Produto]))+1),"")</f>
        <v>1742.73</v>
      </c>
      <c r="P2622" s="20" t="str" cm="1">
        <f t="array" ref="P2622">IFERROR(INDEX(tblClientes[Dividendo Mensal (R$)],INT($J2622/ROWS(tblConsorcios[Produto]))+1),"")</f>
        <v/>
      </c>
      <c r="Q2622" s="20" t="str">
        <f t="shared" si="121"/>
        <v/>
      </c>
      <c r="R2622">
        <f t="shared" si="122"/>
        <v>0</v>
      </c>
    </row>
    <row r="2623" spans="10:18" x14ac:dyDescent="0.2">
      <c r="J2623">
        <f t="shared" si="120"/>
        <v>2621</v>
      </c>
      <c r="K2623" t="str" cm="1">
        <f t="array" ref="K2623">IFERROR(INDEX(tblClientes[Cliente],INT($J2623/ROWS(tblConsorcios[Produto]))+1),"")</f>
        <v/>
      </c>
      <c r="L2623" t="str" cm="1">
        <f t="array" ref="L2623">IFERROR(INDEX(tblConsorcios[Produto],MOD($J2623,ROWS(tblConsorcios[Produto]))+1),"")</f>
        <v>Imóvel IE300 – 200m</v>
      </c>
      <c r="M2623" s="20" cm="1">
        <f t="array" ref="M2623">IFERROR(INDEX(tblConsorcios[Valor da Carta (R$)],MOD($J2623,ROWS(tblConsorcios[Produto]))+1),"")</f>
        <v>300000</v>
      </c>
      <c r="N2623" s="2" cm="1">
        <f t="array" ref="N2623">IFERROR(INDEX(tblConsorcios[Prazo (meses)],MOD($J2623,ROWS(tblConsorcios[Produto]))+1),"")</f>
        <v>200</v>
      </c>
      <c r="O2623" s="20" cm="1">
        <f t="array" ref="O2623">IFERROR(INDEX(tblConsorcios[Parcela Mensal (R$)],MOD($J2623,ROWS(tblConsorcios[Produto]))+1),"")</f>
        <v>1902</v>
      </c>
      <c r="P2623" s="20" t="str" cm="1">
        <f t="array" ref="P2623">IFERROR(INDEX(tblClientes[Dividendo Mensal (R$)],INT($J2623/ROWS(tblConsorcios[Produto]))+1),"")</f>
        <v/>
      </c>
      <c r="Q2623" s="20" t="str">
        <f t="shared" si="121"/>
        <v/>
      </c>
      <c r="R2623">
        <f t="shared" si="122"/>
        <v>0</v>
      </c>
    </row>
    <row r="2624" spans="10:18" x14ac:dyDescent="0.2">
      <c r="J2624">
        <f t="shared" si="120"/>
        <v>2622</v>
      </c>
      <c r="K2624" t="str" cm="1">
        <f t="array" ref="K2624">IFERROR(INDEX(tblClientes[Cliente],INT($J2624/ROWS(tblConsorcios[Produto]))+1),"")</f>
        <v/>
      </c>
      <c r="L2624" t="str" cm="1">
        <f t="array" ref="L2624">IFERROR(INDEX(tblConsorcios[Produto],MOD($J2624,ROWS(tblConsorcios[Produto]))+1),"")</f>
        <v>Imóvel IE240 – 240m</v>
      </c>
      <c r="M2624" s="20" cm="1">
        <f t="array" ref="M2624">IFERROR(INDEX(tblConsorcios[Valor da Carta (R$)],MOD($J2624,ROWS(tblConsorcios[Produto]))+1),"")</f>
        <v>240000</v>
      </c>
      <c r="N2624" s="2" cm="1">
        <f t="array" ref="N2624">IFERROR(INDEX(tblConsorcios[Prazo (meses)],MOD($J2624,ROWS(tblConsorcios[Produto]))+1),"")</f>
        <v>240</v>
      </c>
      <c r="O2624" s="20" cm="1">
        <f t="array" ref="O2624">IFERROR(INDEX(tblConsorcios[Parcela Mensal (R$)],MOD($J2624,ROWS(tblConsorcios[Produto]))+1),"")</f>
        <v>1288</v>
      </c>
      <c r="P2624" s="20" t="str" cm="1">
        <f t="array" ref="P2624">IFERROR(INDEX(tblClientes[Dividendo Mensal (R$)],INT($J2624/ROWS(tblConsorcios[Produto]))+1),"")</f>
        <v/>
      </c>
      <c r="Q2624" s="20" t="str">
        <f t="shared" si="121"/>
        <v/>
      </c>
      <c r="R2624">
        <f t="shared" si="122"/>
        <v>0</v>
      </c>
    </row>
    <row r="2625" spans="10:18" x14ac:dyDescent="0.2">
      <c r="J2625">
        <f t="shared" si="120"/>
        <v>2623</v>
      </c>
      <c r="K2625" t="str" cm="1">
        <f t="array" ref="K2625">IFERROR(INDEX(tblClientes[Cliente],INT($J2625/ROWS(tblConsorcios[Produto]))+1),"")</f>
        <v/>
      </c>
      <c r="L2625" t="str" cm="1">
        <f t="array" ref="L2625">IFERROR(INDEX(tblConsorcios[Produto],MOD($J2625,ROWS(tblConsorcios[Produto]))+1),"")</f>
        <v>Imóvel IE240 – 220m</v>
      </c>
      <c r="M2625" s="20" cm="1">
        <f t="array" ref="M2625">IFERROR(INDEX(tblConsorcios[Valor da Carta (R$)],MOD($J2625,ROWS(tblConsorcios[Produto]))+1),"")</f>
        <v>240000</v>
      </c>
      <c r="N2625" s="2" cm="1">
        <f t="array" ref="N2625">IFERROR(INDEX(tblConsorcios[Prazo (meses)],MOD($J2625,ROWS(tblConsorcios[Produto]))+1),"")</f>
        <v>220</v>
      </c>
      <c r="O2625" s="20" cm="1">
        <f t="array" ref="O2625">IFERROR(INDEX(tblConsorcios[Parcela Mensal (R$)],MOD($J2625,ROWS(tblConsorcios[Produto]))+1),"")</f>
        <v>1394.18</v>
      </c>
      <c r="P2625" s="20" t="str" cm="1">
        <f t="array" ref="P2625">IFERROR(INDEX(tblClientes[Dividendo Mensal (R$)],INT($J2625/ROWS(tblConsorcios[Produto]))+1),"")</f>
        <v/>
      </c>
      <c r="Q2625" s="20" t="str">
        <f t="shared" si="121"/>
        <v/>
      </c>
      <c r="R2625">
        <f t="shared" si="122"/>
        <v>0</v>
      </c>
    </row>
    <row r="2626" spans="10:18" x14ac:dyDescent="0.2">
      <c r="J2626">
        <f t="shared" si="120"/>
        <v>2624</v>
      </c>
      <c r="K2626" t="str" cm="1">
        <f t="array" ref="K2626">IFERROR(INDEX(tblClientes[Cliente],INT($J2626/ROWS(tblConsorcios[Produto]))+1),"")</f>
        <v/>
      </c>
      <c r="L2626" t="str" cm="1">
        <f t="array" ref="L2626">IFERROR(INDEX(tblConsorcios[Produto],MOD($J2626,ROWS(tblConsorcios[Produto]))+1),"")</f>
        <v>Imóvel IE240 – 200m</v>
      </c>
      <c r="M2626" s="20" cm="1">
        <f t="array" ref="M2626">IFERROR(INDEX(tblConsorcios[Valor da Carta (R$)],MOD($J2626,ROWS(tblConsorcios[Produto]))+1),"")</f>
        <v>240000</v>
      </c>
      <c r="N2626" s="2" cm="1">
        <f t="array" ref="N2626">IFERROR(INDEX(tblConsorcios[Prazo (meses)],MOD($J2626,ROWS(tblConsorcios[Produto]))+1),"")</f>
        <v>200</v>
      </c>
      <c r="O2626" s="20" cm="1">
        <f t="array" ref="O2626">IFERROR(INDEX(tblConsorcios[Parcela Mensal (R$)],MOD($J2626,ROWS(tblConsorcios[Produto]))+1),"")</f>
        <v>1521.6</v>
      </c>
      <c r="P2626" s="20" t="str" cm="1">
        <f t="array" ref="P2626">IFERROR(INDEX(tblClientes[Dividendo Mensal (R$)],INT($J2626/ROWS(tblConsorcios[Produto]))+1),"")</f>
        <v/>
      </c>
      <c r="Q2626" s="20" t="str">
        <f t="shared" si="121"/>
        <v/>
      </c>
      <c r="R2626">
        <f t="shared" si="122"/>
        <v>0</v>
      </c>
    </row>
    <row r="2627" spans="10:18" x14ac:dyDescent="0.2">
      <c r="J2627">
        <f t="shared" ref="J2627:J2690" si="123">ROW()-2</f>
        <v>2625</v>
      </c>
      <c r="K2627" t="str" cm="1">
        <f t="array" ref="K2627">IFERROR(INDEX(tblClientes[Cliente],INT($J2627/ROWS(tblConsorcios[Produto]))+1),"")</f>
        <v/>
      </c>
      <c r="L2627" t="str" cm="1">
        <f t="array" ref="L2627">IFERROR(INDEX(tblConsorcios[Produto],MOD($J2627,ROWS(tblConsorcios[Produto]))+1),"")</f>
        <v>Imóvel IE230 – 240m</v>
      </c>
      <c r="M2627" s="20" cm="1">
        <f t="array" ref="M2627">IFERROR(INDEX(tblConsorcios[Valor da Carta (R$)],MOD($J2627,ROWS(tblConsorcios[Produto]))+1),"")</f>
        <v>230000</v>
      </c>
      <c r="N2627" s="2" cm="1">
        <f t="array" ref="N2627">IFERROR(INDEX(tblConsorcios[Prazo (meses)],MOD($J2627,ROWS(tblConsorcios[Produto]))+1),"")</f>
        <v>240</v>
      </c>
      <c r="O2627" s="20" cm="1">
        <f t="array" ref="O2627">IFERROR(INDEX(tblConsorcios[Parcela Mensal (R$)],MOD($J2627,ROWS(tblConsorcios[Produto]))+1),"")</f>
        <v>1234.33</v>
      </c>
      <c r="P2627" s="20" t="str" cm="1">
        <f t="array" ref="P2627">IFERROR(INDEX(tblClientes[Dividendo Mensal (R$)],INT($J2627/ROWS(tblConsorcios[Produto]))+1),"")</f>
        <v/>
      </c>
      <c r="Q2627" s="20" t="str">
        <f t="shared" ref="Q2627:Q2690" si="124">IF(AND(ISNUMBER(O2627),ISNUMBER(P2627)),P2627-O2627,"")</f>
        <v/>
      </c>
      <c r="R2627">
        <f t="shared" ref="R2627:R2690" si="125">IF(AND(ISNUMBER(O2627),ISNUMBER(P2627),O2627&lt;=P2627),1,0)</f>
        <v>0</v>
      </c>
    </row>
    <row r="2628" spans="10:18" x14ac:dyDescent="0.2">
      <c r="J2628">
        <f t="shared" si="123"/>
        <v>2626</v>
      </c>
      <c r="K2628" t="str" cm="1">
        <f t="array" ref="K2628">IFERROR(INDEX(tblClientes[Cliente],INT($J2628/ROWS(tblConsorcios[Produto]))+1),"")</f>
        <v/>
      </c>
      <c r="L2628" t="str" cm="1">
        <f t="array" ref="L2628">IFERROR(INDEX(tblConsorcios[Produto],MOD($J2628,ROWS(tblConsorcios[Produto]))+1),"")</f>
        <v>Imóvel IE230 – 220m</v>
      </c>
      <c r="M2628" s="20" cm="1">
        <f t="array" ref="M2628">IFERROR(INDEX(tblConsorcios[Valor da Carta (R$)],MOD($J2628,ROWS(tblConsorcios[Produto]))+1),"")</f>
        <v>230000</v>
      </c>
      <c r="N2628" s="2" cm="1">
        <f t="array" ref="N2628">IFERROR(INDEX(tblConsorcios[Prazo (meses)],MOD($J2628,ROWS(tblConsorcios[Produto]))+1),"")</f>
        <v>220</v>
      </c>
      <c r="O2628" s="20" cm="1">
        <f t="array" ref="O2628">IFERROR(INDEX(tblConsorcios[Parcela Mensal (R$)],MOD($J2628,ROWS(tblConsorcios[Produto]))+1),"")</f>
        <v>1336.09</v>
      </c>
      <c r="P2628" s="20" t="str" cm="1">
        <f t="array" ref="P2628">IFERROR(INDEX(tblClientes[Dividendo Mensal (R$)],INT($J2628/ROWS(tblConsorcios[Produto]))+1),"")</f>
        <v/>
      </c>
      <c r="Q2628" s="20" t="str">
        <f t="shared" si="124"/>
        <v/>
      </c>
      <c r="R2628">
        <f t="shared" si="125"/>
        <v>0</v>
      </c>
    </row>
    <row r="2629" spans="10:18" x14ac:dyDescent="0.2">
      <c r="J2629">
        <f t="shared" si="123"/>
        <v>2627</v>
      </c>
      <c r="K2629" t="str" cm="1">
        <f t="array" ref="K2629">IFERROR(INDEX(tblClientes[Cliente],INT($J2629/ROWS(tblConsorcios[Produto]))+1),"")</f>
        <v/>
      </c>
      <c r="L2629" t="str" cm="1">
        <f t="array" ref="L2629">IFERROR(INDEX(tblConsorcios[Produto],MOD($J2629,ROWS(tblConsorcios[Produto]))+1),"")</f>
        <v>Imóvel IE230 – 200m</v>
      </c>
      <c r="M2629" s="20" cm="1">
        <f t="array" ref="M2629">IFERROR(INDEX(tblConsorcios[Valor da Carta (R$)],MOD($J2629,ROWS(tblConsorcios[Produto]))+1),"")</f>
        <v>230000</v>
      </c>
      <c r="N2629" s="2" cm="1">
        <f t="array" ref="N2629">IFERROR(INDEX(tblConsorcios[Prazo (meses)],MOD($J2629,ROWS(tblConsorcios[Produto]))+1),"")</f>
        <v>200</v>
      </c>
      <c r="O2629" s="20" cm="1">
        <f t="array" ref="O2629">IFERROR(INDEX(tblConsorcios[Parcela Mensal (R$)],MOD($J2629,ROWS(tblConsorcios[Produto]))+1),"")</f>
        <v>1458.2</v>
      </c>
      <c r="P2629" s="20" t="str" cm="1">
        <f t="array" ref="P2629">IFERROR(INDEX(tblClientes[Dividendo Mensal (R$)],INT($J2629/ROWS(tblConsorcios[Produto]))+1),"")</f>
        <v/>
      </c>
      <c r="Q2629" s="20" t="str">
        <f t="shared" si="124"/>
        <v/>
      </c>
      <c r="R2629">
        <f t="shared" si="125"/>
        <v>0</v>
      </c>
    </row>
    <row r="2630" spans="10:18" x14ac:dyDescent="0.2">
      <c r="J2630">
        <f t="shared" si="123"/>
        <v>2628</v>
      </c>
      <c r="K2630" t="str" cm="1">
        <f t="array" ref="K2630">IFERROR(INDEX(tblClientes[Cliente],INT($J2630/ROWS(tblConsorcios[Produto]))+1),"")</f>
        <v/>
      </c>
      <c r="L2630" t="str" cm="1">
        <f t="array" ref="L2630">IFERROR(INDEX(tblConsorcios[Produto],MOD($J2630,ROWS(tblConsorcios[Produto]))+1),"")</f>
        <v>Imóvel IE220 – 240m</v>
      </c>
      <c r="M2630" s="20" cm="1">
        <f t="array" ref="M2630">IFERROR(INDEX(tblConsorcios[Valor da Carta (R$)],MOD($J2630,ROWS(tblConsorcios[Produto]))+1),"")</f>
        <v>220000</v>
      </c>
      <c r="N2630" s="2" cm="1">
        <f t="array" ref="N2630">IFERROR(INDEX(tblConsorcios[Prazo (meses)],MOD($J2630,ROWS(tblConsorcios[Produto]))+1),"")</f>
        <v>240</v>
      </c>
      <c r="O2630" s="20" cm="1">
        <f t="array" ref="O2630">IFERROR(INDEX(tblConsorcios[Parcela Mensal (R$)],MOD($J2630,ROWS(tblConsorcios[Produto]))+1),"")</f>
        <v>1180.67</v>
      </c>
      <c r="P2630" s="20" t="str" cm="1">
        <f t="array" ref="P2630">IFERROR(INDEX(tblClientes[Dividendo Mensal (R$)],INT($J2630/ROWS(tblConsorcios[Produto]))+1),"")</f>
        <v/>
      </c>
      <c r="Q2630" s="20" t="str">
        <f t="shared" si="124"/>
        <v/>
      </c>
      <c r="R2630">
        <f t="shared" si="125"/>
        <v>0</v>
      </c>
    </row>
    <row r="2631" spans="10:18" x14ac:dyDescent="0.2">
      <c r="J2631">
        <f t="shared" si="123"/>
        <v>2629</v>
      </c>
      <c r="K2631" t="str" cm="1">
        <f t="array" ref="K2631">IFERROR(INDEX(tblClientes[Cliente],INT($J2631/ROWS(tblConsorcios[Produto]))+1),"")</f>
        <v/>
      </c>
      <c r="L2631" t="str" cm="1">
        <f t="array" ref="L2631">IFERROR(INDEX(tblConsorcios[Produto],MOD($J2631,ROWS(tblConsorcios[Produto]))+1),"")</f>
        <v>Imóvel IE220 – 220m</v>
      </c>
      <c r="M2631" s="20" cm="1">
        <f t="array" ref="M2631">IFERROR(INDEX(tblConsorcios[Valor da Carta (R$)],MOD($J2631,ROWS(tblConsorcios[Produto]))+1),"")</f>
        <v>220000</v>
      </c>
      <c r="N2631" s="2" cm="1">
        <f t="array" ref="N2631">IFERROR(INDEX(tblConsorcios[Prazo (meses)],MOD($J2631,ROWS(tblConsorcios[Produto]))+1),"")</f>
        <v>220</v>
      </c>
      <c r="O2631" s="20" cm="1">
        <f t="array" ref="O2631">IFERROR(INDEX(tblConsorcios[Parcela Mensal (R$)],MOD($J2631,ROWS(tblConsorcios[Produto]))+1),"")</f>
        <v>1278</v>
      </c>
      <c r="P2631" s="20" t="str" cm="1">
        <f t="array" ref="P2631">IFERROR(INDEX(tblClientes[Dividendo Mensal (R$)],INT($J2631/ROWS(tblConsorcios[Produto]))+1),"")</f>
        <v/>
      </c>
      <c r="Q2631" s="20" t="str">
        <f t="shared" si="124"/>
        <v/>
      </c>
      <c r="R2631">
        <f t="shared" si="125"/>
        <v>0</v>
      </c>
    </row>
    <row r="2632" spans="10:18" x14ac:dyDescent="0.2">
      <c r="J2632">
        <f t="shared" si="123"/>
        <v>2630</v>
      </c>
      <c r="K2632" t="str" cm="1">
        <f t="array" ref="K2632">IFERROR(INDEX(tblClientes[Cliente],INT($J2632/ROWS(tblConsorcios[Produto]))+1),"")</f>
        <v/>
      </c>
      <c r="L2632" t="str" cm="1">
        <f t="array" ref="L2632">IFERROR(INDEX(tblConsorcios[Produto],MOD($J2632,ROWS(tblConsorcios[Produto]))+1),"")</f>
        <v>Imóvel IE220 – 200m</v>
      </c>
      <c r="M2632" s="20" cm="1">
        <f t="array" ref="M2632">IFERROR(INDEX(tblConsorcios[Valor da Carta (R$)],MOD($J2632,ROWS(tblConsorcios[Produto]))+1),"")</f>
        <v>220000</v>
      </c>
      <c r="N2632" s="2" cm="1">
        <f t="array" ref="N2632">IFERROR(INDEX(tblConsorcios[Prazo (meses)],MOD($J2632,ROWS(tblConsorcios[Produto]))+1),"")</f>
        <v>200</v>
      </c>
      <c r="O2632" s="20" cm="1">
        <f t="array" ref="O2632">IFERROR(INDEX(tblConsorcios[Parcela Mensal (R$)],MOD($J2632,ROWS(tblConsorcios[Produto]))+1),"")</f>
        <v>1394.8</v>
      </c>
      <c r="P2632" s="20" t="str" cm="1">
        <f t="array" ref="P2632">IFERROR(INDEX(tblClientes[Dividendo Mensal (R$)],INT($J2632/ROWS(tblConsorcios[Produto]))+1),"")</f>
        <v/>
      </c>
      <c r="Q2632" s="20" t="str">
        <f t="shared" si="124"/>
        <v/>
      </c>
      <c r="R2632">
        <f t="shared" si="125"/>
        <v>0</v>
      </c>
    </row>
    <row r="2633" spans="10:18" x14ac:dyDescent="0.2">
      <c r="J2633">
        <f t="shared" si="123"/>
        <v>2631</v>
      </c>
      <c r="K2633" t="str" cm="1">
        <f t="array" ref="K2633">IFERROR(INDEX(tblClientes[Cliente],INT($J2633/ROWS(tblConsorcios[Produto]))+1),"")</f>
        <v/>
      </c>
      <c r="L2633" t="str" cm="1">
        <f t="array" ref="L2633">IFERROR(INDEX(tblConsorcios[Produto],MOD($J2633,ROWS(tblConsorcios[Produto]))+1),"")</f>
        <v>Imóvel IE200 – 240m</v>
      </c>
      <c r="M2633" s="20" cm="1">
        <f t="array" ref="M2633">IFERROR(INDEX(tblConsorcios[Valor da Carta (R$)],MOD($J2633,ROWS(tblConsorcios[Produto]))+1),"")</f>
        <v>200000</v>
      </c>
      <c r="N2633" s="2" cm="1">
        <f t="array" ref="N2633">IFERROR(INDEX(tblConsorcios[Prazo (meses)],MOD($J2633,ROWS(tblConsorcios[Produto]))+1),"")</f>
        <v>240</v>
      </c>
      <c r="O2633" s="20" cm="1">
        <f t="array" ref="O2633">IFERROR(INDEX(tblConsorcios[Parcela Mensal (R$)],MOD($J2633,ROWS(tblConsorcios[Produto]))+1),"")</f>
        <v>1073.33</v>
      </c>
      <c r="P2633" s="20" t="str" cm="1">
        <f t="array" ref="P2633">IFERROR(INDEX(tblClientes[Dividendo Mensal (R$)],INT($J2633/ROWS(tblConsorcios[Produto]))+1),"")</f>
        <v/>
      </c>
      <c r="Q2633" s="20" t="str">
        <f t="shared" si="124"/>
        <v/>
      </c>
      <c r="R2633">
        <f t="shared" si="125"/>
        <v>0</v>
      </c>
    </row>
    <row r="2634" spans="10:18" x14ac:dyDescent="0.2">
      <c r="J2634">
        <f t="shared" si="123"/>
        <v>2632</v>
      </c>
      <c r="K2634" t="str" cm="1">
        <f t="array" ref="K2634">IFERROR(INDEX(tblClientes[Cliente],INT($J2634/ROWS(tblConsorcios[Produto]))+1),"")</f>
        <v/>
      </c>
      <c r="L2634" t="str" cm="1">
        <f t="array" ref="L2634">IFERROR(INDEX(tblConsorcios[Produto],MOD($J2634,ROWS(tblConsorcios[Produto]))+1),"")</f>
        <v>Imóvel IE200 – 220m</v>
      </c>
      <c r="M2634" s="20" cm="1">
        <f t="array" ref="M2634">IFERROR(INDEX(tblConsorcios[Valor da Carta (R$)],MOD($J2634,ROWS(tblConsorcios[Produto]))+1),"")</f>
        <v>200000</v>
      </c>
      <c r="N2634" s="2" cm="1">
        <f t="array" ref="N2634">IFERROR(INDEX(tblConsorcios[Prazo (meses)],MOD($J2634,ROWS(tblConsorcios[Produto]))+1),"")</f>
        <v>220</v>
      </c>
      <c r="O2634" s="20" cm="1">
        <f t="array" ref="O2634">IFERROR(INDEX(tblConsorcios[Parcela Mensal (R$)],MOD($J2634,ROWS(tblConsorcios[Produto]))+1),"")</f>
        <v>1161.82</v>
      </c>
      <c r="P2634" s="20" t="str" cm="1">
        <f t="array" ref="P2634">IFERROR(INDEX(tblClientes[Dividendo Mensal (R$)],INT($J2634/ROWS(tblConsorcios[Produto]))+1),"")</f>
        <v/>
      </c>
      <c r="Q2634" s="20" t="str">
        <f t="shared" si="124"/>
        <v/>
      </c>
      <c r="R2634">
        <f t="shared" si="125"/>
        <v>0</v>
      </c>
    </row>
    <row r="2635" spans="10:18" x14ac:dyDescent="0.2">
      <c r="J2635">
        <f t="shared" si="123"/>
        <v>2633</v>
      </c>
      <c r="K2635" t="str" cm="1">
        <f t="array" ref="K2635">IFERROR(INDEX(tblClientes[Cliente],INT($J2635/ROWS(tblConsorcios[Produto]))+1),"")</f>
        <v/>
      </c>
      <c r="L2635" t="str" cm="1">
        <f t="array" ref="L2635">IFERROR(INDEX(tblConsorcios[Produto],MOD($J2635,ROWS(tblConsorcios[Produto]))+1),"")</f>
        <v>Imóvel IE200 – 200m</v>
      </c>
      <c r="M2635" s="20" cm="1">
        <f t="array" ref="M2635">IFERROR(INDEX(tblConsorcios[Valor da Carta (R$)],MOD($J2635,ROWS(tblConsorcios[Produto]))+1),"")</f>
        <v>200000</v>
      </c>
      <c r="N2635" s="2" cm="1">
        <f t="array" ref="N2635">IFERROR(INDEX(tblConsorcios[Prazo (meses)],MOD($J2635,ROWS(tblConsorcios[Produto]))+1),"")</f>
        <v>200</v>
      </c>
      <c r="O2635" s="20" cm="1">
        <f t="array" ref="O2635">IFERROR(INDEX(tblConsorcios[Parcela Mensal (R$)],MOD($J2635,ROWS(tblConsorcios[Produto]))+1),"")</f>
        <v>1268</v>
      </c>
      <c r="P2635" s="20" t="str" cm="1">
        <f t="array" ref="P2635">IFERROR(INDEX(tblClientes[Dividendo Mensal (R$)],INT($J2635/ROWS(tblConsorcios[Produto]))+1),"")</f>
        <v/>
      </c>
      <c r="Q2635" s="20" t="str">
        <f t="shared" si="124"/>
        <v/>
      </c>
      <c r="R2635">
        <f t="shared" si="125"/>
        <v>0</v>
      </c>
    </row>
    <row r="2636" spans="10:18" x14ac:dyDescent="0.2">
      <c r="J2636">
        <f t="shared" si="123"/>
        <v>2634</v>
      </c>
      <c r="K2636" t="str" cm="1">
        <f t="array" ref="K2636">IFERROR(INDEX(tblClientes[Cliente],INT($J2636/ROWS(tblConsorcios[Produto]))+1),"")</f>
        <v/>
      </c>
      <c r="L2636" t="str" cm="1">
        <f t="array" ref="L2636">IFERROR(INDEX(tblConsorcios[Produto],MOD($J2636,ROWS(tblConsorcios[Produto]))+1),"")</f>
        <v>Imóvel IE150 – 240m</v>
      </c>
      <c r="M2636" s="20" cm="1">
        <f t="array" ref="M2636">IFERROR(INDEX(tblConsorcios[Valor da Carta (R$)],MOD($J2636,ROWS(tblConsorcios[Produto]))+1),"")</f>
        <v>150000</v>
      </c>
      <c r="N2636" s="2" cm="1">
        <f t="array" ref="N2636">IFERROR(INDEX(tblConsorcios[Prazo (meses)],MOD($J2636,ROWS(tblConsorcios[Produto]))+1),"")</f>
        <v>240</v>
      </c>
      <c r="O2636" s="20" cm="1">
        <f t="array" ref="O2636">IFERROR(INDEX(tblConsorcios[Parcela Mensal (R$)],MOD($J2636,ROWS(tblConsorcios[Produto]))+1),"")</f>
        <v>805</v>
      </c>
      <c r="P2636" s="20" t="str" cm="1">
        <f t="array" ref="P2636">IFERROR(INDEX(tblClientes[Dividendo Mensal (R$)],INT($J2636/ROWS(tblConsorcios[Produto]))+1),"")</f>
        <v/>
      </c>
      <c r="Q2636" s="20" t="str">
        <f t="shared" si="124"/>
        <v/>
      </c>
      <c r="R2636">
        <f t="shared" si="125"/>
        <v>0</v>
      </c>
    </row>
    <row r="2637" spans="10:18" x14ac:dyDescent="0.2">
      <c r="J2637">
        <f t="shared" si="123"/>
        <v>2635</v>
      </c>
      <c r="K2637" t="str" cm="1">
        <f t="array" ref="K2637">IFERROR(INDEX(tblClientes[Cliente],INT($J2637/ROWS(tblConsorcios[Produto]))+1),"")</f>
        <v/>
      </c>
      <c r="L2637" t="str" cm="1">
        <f t="array" ref="L2637">IFERROR(INDEX(tblConsorcios[Produto],MOD($J2637,ROWS(tblConsorcios[Produto]))+1),"")</f>
        <v>Imóvel IE150 – 220m</v>
      </c>
      <c r="M2637" s="20" cm="1">
        <f t="array" ref="M2637">IFERROR(INDEX(tblConsorcios[Valor da Carta (R$)],MOD($J2637,ROWS(tblConsorcios[Produto]))+1),"")</f>
        <v>150000</v>
      </c>
      <c r="N2637" s="2" cm="1">
        <f t="array" ref="N2637">IFERROR(INDEX(tblConsorcios[Prazo (meses)],MOD($J2637,ROWS(tblConsorcios[Produto]))+1),"")</f>
        <v>220</v>
      </c>
      <c r="O2637" s="20" cm="1">
        <f t="array" ref="O2637">IFERROR(INDEX(tblConsorcios[Parcela Mensal (R$)],MOD($J2637,ROWS(tblConsorcios[Produto]))+1),"")</f>
        <v>871.36</v>
      </c>
      <c r="P2637" s="20" t="str" cm="1">
        <f t="array" ref="P2637">IFERROR(INDEX(tblClientes[Dividendo Mensal (R$)],INT($J2637/ROWS(tblConsorcios[Produto]))+1),"")</f>
        <v/>
      </c>
      <c r="Q2637" s="20" t="str">
        <f t="shared" si="124"/>
        <v/>
      </c>
      <c r="R2637">
        <f t="shared" si="125"/>
        <v>0</v>
      </c>
    </row>
    <row r="2638" spans="10:18" x14ac:dyDescent="0.2">
      <c r="J2638">
        <f t="shared" si="123"/>
        <v>2636</v>
      </c>
      <c r="K2638" t="str" cm="1">
        <f t="array" ref="K2638">IFERROR(INDEX(tblClientes[Cliente],INT($J2638/ROWS(tblConsorcios[Produto]))+1),"")</f>
        <v/>
      </c>
      <c r="L2638" t="str" cm="1">
        <f t="array" ref="L2638">IFERROR(INDEX(tblConsorcios[Produto],MOD($J2638,ROWS(tblConsorcios[Produto]))+1),"")</f>
        <v>Imóvel IE150 – 200m</v>
      </c>
      <c r="M2638" s="20" cm="1">
        <f t="array" ref="M2638">IFERROR(INDEX(tblConsorcios[Valor da Carta (R$)],MOD($J2638,ROWS(tblConsorcios[Produto]))+1),"")</f>
        <v>150000</v>
      </c>
      <c r="N2638" s="2" cm="1">
        <f t="array" ref="N2638">IFERROR(INDEX(tblConsorcios[Prazo (meses)],MOD($J2638,ROWS(tblConsorcios[Produto]))+1),"")</f>
        <v>200</v>
      </c>
      <c r="O2638" s="20" cm="1">
        <f t="array" ref="O2638">IFERROR(INDEX(tblConsorcios[Parcela Mensal (R$)],MOD($J2638,ROWS(tblConsorcios[Produto]))+1),"")</f>
        <v>951</v>
      </c>
      <c r="P2638" s="20" t="str" cm="1">
        <f t="array" ref="P2638">IFERROR(INDEX(tblClientes[Dividendo Mensal (R$)],INT($J2638/ROWS(tblConsorcios[Produto]))+1),"")</f>
        <v/>
      </c>
      <c r="Q2638" s="20" t="str">
        <f t="shared" si="124"/>
        <v/>
      </c>
      <c r="R2638">
        <f t="shared" si="125"/>
        <v>0</v>
      </c>
    </row>
    <row r="2639" spans="10:18" x14ac:dyDescent="0.2">
      <c r="J2639">
        <f t="shared" si="123"/>
        <v>2637</v>
      </c>
      <c r="K2639" t="str" cm="1">
        <f t="array" ref="K2639">IFERROR(INDEX(tblClientes[Cliente],INT($J2639/ROWS(tblConsorcios[Produto]))+1),"")</f>
        <v/>
      </c>
      <c r="L2639" t="str" cm="1">
        <f t="array" ref="L2639">IFERROR(INDEX(tblConsorcios[Produto],MOD($J2639,ROWS(tblConsorcios[Produto]))+1),"")</f>
        <v>Imóvel IE140 – 240m</v>
      </c>
      <c r="M2639" s="20" cm="1">
        <f t="array" ref="M2639">IFERROR(INDEX(tblConsorcios[Valor da Carta (R$)],MOD($J2639,ROWS(tblConsorcios[Produto]))+1),"")</f>
        <v>140000</v>
      </c>
      <c r="N2639" s="2" cm="1">
        <f t="array" ref="N2639">IFERROR(INDEX(tblConsorcios[Prazo (meses)],MOD($J2639,ROWS(tblConsorcios[Produto]))+1),"")</f>
        <v>240</v>
      </c>
      <c r="O2639" s="20" cm="1">
        <f t="array" ref="O2639">IFERROR(INDEX(tblConsorcios[Parcela Mensal (R$)],MOD($J2639,ROWS(tblConsorcios[Produto]))+1),"")</f>
        <v>751.33</v>
      </c>
      <c r="P2639" s="20" t="str" cm="1">
        <f t="array" ref="P2639">IFERROR(INDEX(tblClientes[Dividendo Mensal (R$)],INT($J2639/ROWS(tblConsorcios[Produto]))+1),"")</f>
        <v/>
      </c>
      <c r="Q2639" s="20" t="str">
        <f t="shared" si="124"/>
        <v/>
      </c>
      <c r="R2639">
        <f t="shared" si="125"/>
        <v>0</v>
      </c>
    </row>
    <row r="2640" spans="10:18" x14ac:dyDescent="0.2">
      <c r="J2640">
        <f t="shared" si="123"/>
        <v>2638</v>
      </c>
      <c r="K2640" t="str" cm="1">
        <f t="array" ref="K2640">IFERROR(INDEX(tblClientes[Cliente],INT($J2640/ROWS(tblConsorcios[Produto]))+1),"")</f>
        <v/>
      </c>
      <c r="L2640" t="str" cm="1">
        <f t="array" ref="L2640">IFERROR(INDEX(tblConsorcios[Produto],MOD($J2640,ROWS(tblConsorcios[Produto]))+1),"")</f>
        <v>Imóvel IE140 – 220m</v>
      </c>
      <c r="M2640" s="20" cm="1">
        <f t="array" ref="M2640">IFERROR(INDEX(tblConsorcios[Valor da Carta (R$)],MOD($J2640,ROWS(tblConsorcios[Produto]))+1),"")</f>
        <v>140000</v>
      </c>
      <c r="N2640" s="2" cm="1">
        <f t="array" ref="N2640">IFERROR(INDEX(tblConsorcios[Prazo (meses)],MOD($J2640,ROWS(tblConsorcios[Produto]))+1),"")</f>
        <v>220</v>
      </c>
      <c r="O2640" s="20" cm="1">
        <f t="array" ref="O2640">IFERROR(INDEX(tblConsorcios[Parcela Mensal (R$)],MOD($J2640,ROWS(tblConsorcios[Produto]))+1),"")</f>
        <v>813.27</v>
      </c>
      <c r="P2640" s="20" t="str" cm="1">
        <f t="array" ref="P2640">IFERROR(INDEX(tblClientes[Dividendo Mensal (R$)],INT($J2640/ROWS(tblConsorcios[Produto]))+1),"")</f>
        <v/>
      </c>
      <c r="Q2640" s="20" t="str">
        <f t="shared" si="124"/>
        <v/>
      </c>
      <c r="R2640">
        <f t="shared" si="125"/>
        <v>0</v>
      </c>
    </row>
    <row r="2641" spans="10:18" x14ac:dyDescent="0.2">
      <c r="J2641">
        <f t="shared" si="123"/>
        <v>2639</v>
      </c>
      <c r="K2641" t="str" cm="1">
        <f t="array" ref="K2641">IFERROR(INDEX(tblClientes[Cliente],INT($J2641/ROWS(tblConsorcios[Produto]))+1),"")</f>
        <v/>
      </c>
      <c r="L2641" t="str" cm="1">
        <f t="array" ref="L2641">IFERROR(INDEX(tblConsorcios[Produto],MOD($J2641,ROWS(tblConsorcios[Produto]))+1),"")</f>
        <v>Imóvel IE140 – 200m</v>
      </c>
      <c r="M2641" s="20" cm="1">
        <f t="array" ref="M2641">IFERROR(INDEX(tblConsorcios[Valor da Carta (R$)],MOD($J2641,ROWS(tblConsorcios[Produto]))+1),"")</f>
        <v>140000</v>
      </c>
      <c r="N2641" s="2" cm="1">
        <f t="array" ref="N2641">IFERROR(INDEX(tblConsorcios[Prazo (meses)],MOD($J2641,ROWS(tblConsorcios[Produto]))+1),"")</f>
        <v>200</v>
      </c>
      <c r="O2641" s="20" cm="1">
        <f t="array" ref="O2641">IFERROR(INDEX(tblConsorcios[Parcela Mensal (R$)],MOD($J2641,ROWS(tblConsorcios[Produto]))+1),"")</f>
        <v>887.6</v>
      </c>
      <c r="P2641" s="20" t="str" cm="1">
        <f t="array" ref="P2641">IFERROR(INDEX(tblClientes[Dividendo Mensal (R$)],INT($J2641/ROWS(tblConsorcios[Produto]))+1),"")</f>
        <v/>
      </c>
      <c r="Q2641" s="20" t="str">
        <f t="shared" si="124"/>
        <v/>
      </c>
      <c r="R2641">
        <f t="shared" si="125"/>
        <v>0</v>
      </c>
    </row>
    <row r="2642" spans="10:18" x14ac:dyDescent="0.2">
      <c r="J2642">
        <f t="shared" si="123"/>
        <v>2640</v>
      </c>
      <c r="K2642" t="str" cm="1">
        <f t="array" ref="K2642">IFERROR(INDEX(tblClientes[Cliente],INT($J2642/ROWS(tblConsorcios[Produto]))+1),"")</f>
        <v/>
      </c>
      <c r="L2642" t="str" cm="1">
        <f t="array" ref="L2642">IFERROR(INDEX(tblConsorcios[Produto],MOD($J2642,ROWS(tblConsorcios[Produto]))+1),"")</f>
        <v>Imóvel IE130 – 240m</v>
      </c>
      <c r="M2642" s="20" cm="1">
        <f t="array" ref="M2642">IFERROR(INDEX(tblConsorcios[Valor da Carta (R$)],MOD($J2642,ROWS(tblConsorcios[Produto]))+1),"")</f>
        <v>130000</v>
      </c>
      <c r="N2642" s="2" cm="1">
        <f t="array" ref="N2642">IFERROR(INDEX(tblConsorcios[Prazo (meses)],MOD($J2642,ROWS(tblConsorcios[Produto]))+1),"")</f>
        <v>240</v>
      </c>
      <c r="O2642" s="20" cm="1">
        <f t="array" ref="O2642">IFERROR(INDEX(tblConsorcios[Parcela Mensal (R$)],MOD($J2642,ROWS(tblConsorcios[Produto]))+1),"")</f>
        <v>697.67</v>
      </c>
      <c r="P2642" s="20" t="str" cm="1">
        <f t="array" ref="P2642">IFERROR(INDEX(tblClientes[Dividendo Mensal (R$)],INT($J2642/ROWS(tblConsorcios[Produto]))+1),"")</f>
        <v/>
      </c>
      <c r="Q2642" s="20" t="str">
        <f t="shared" si="124"/>
        <v/>
      </c>
      <c r="R2642">
        <f t="shared" si="125"/>
        <v>0</v>
      </c>
    </row>
    <row r="2643" spans="10:18" x14ac:dyDescent="0.2">
      <c r="J2643">
        <f t="shared" si="123"/>
        <v>2641</v>
      </c>
      <c r="K2643" t="str" cm="1">
        <f t="array" ref="K2643">IFERROR(INDEX(tblClientes[Cliente],INT($J2643/ROWS(tblConsorcios[Produto]))+1),"")</f>
        <v/>
      </c>
      <c r="L2643" t="str" cm="1">
        <f t="array" ref="L2643">IFERROR(INDEX(tblConsorcios[Produto],MOD($J2643,ROWS(tblConsorcios[Produto]))+1),"")</f>
        <v>Imóvel IE130 – 220m</v>
      </c>
      <c r="M2643" s="20" cm="1">
        <f t="array" ref="M2643">IFERROR(INDEX(tblConsorcios[Valor da Carta (R$)],MOD($J2643,ROWS(tblConsorcios[Produto]))+1),"")</f>
        <v>130000</v>
      </c>
      <c r="N2643" s="2" cm="1">
        <f t="array" ref="N2643">IFERROR(INDEX(tblConsorcios[Prazo (meses)],MOD($J2643,ROWS(tblConsorcios[Produto]))+1),"")</f>
        <v>220</v>
      </c>
      <c r="O2643" s="20" cm="1">
        <f t="array" ref="O2643">IFERROR(INDEX(tblConsorcios[Parcela Mensal (R$)],MOD($J2643,ROWS(tblConsorcios[Produto]))+1),"")</f>
        <v>755.18</v>
      </c>
      <c r="P2643" s="20" t="str" cm="1">
        <f t="array" ref="P2643">IFERROR(INDEX(tblClientes[Dividendo Mensal (R$)],INT($J2643/ROWS(tblConsorcios[Produto]))+1),"")</f>
        <v/>
      </c>
      <c r="Q2643" s="20" t="str">
        <f t="shared" si="124"/>
        <v/>
      </c>
      <c r="R2643">
        <f t="shared" si="125"/>
        <v>0</v>
      </c>
    </row>
    <row r="2644" spans="10:18" x14ac:dyDescent="0.2">
      <c r="J2644">
        <f t="shared" si="123"/>
        <v>2642</v>
      </c>
      <c r="K2644" t="str" cm="1">
        <f t="array" ref="K2644">IFERROR(INDEX(tblClientes[Cliente],INT($J2644/ROWS(tblConsorcios[Produto]))+1),"")</f>
        <v/>
      </c>
      <c r="L2644" t="str" cm="1">
        <f t="array" ref="L2644">IFERROR(INDEX(tblConsorcios[Produto],MOD($J2644,ROWS(tblConsorcios[Produto]))+1),"")</f>
        <v>Imóvel IE130 – 200m</v>
      </c>
      <c r="M2644" s="20" cm="1">
        <f t="array" ref="M2644">IFERROR(INDEX(tblConsorcios[Valor da Carta (R$)],MOD($J2644,ROWS(tblConsorcios[Produto]))+1),"")</f>
        <v>130000</v>
      </c>
      <c r="N2644" s="2" cm="1">
        <f t="array" ref="N2644">IFERROR(INDEX(tblConsorcios[Prazo (meses)],MOD($J2644,ROWS(tblConsorcios[Produto]))+1),"")</f>
        <v>200</v>
      </c>
      <c r="O2644" s="20" cm="1">
        <f t="array" ref="O2644">IFERROR(INDEX(tblConsorcios[Parcela Mensal (R$)],MOD($J2644,ROWS(tblConsorcios[Produto]))+1),"")</f>
        <v>824.2</v>
      </c>
      <c r="P2644" s="20" t="str" cm="1">
        <f t="array" ref="P2644">IFERROR(INDEX(tblClientes[Dividendo Mensal (R$)],INT($J2644/ROWS(tblConsorcios[Produto]))+1),"")</f>
        <v/>
      </c>
      <c r="Q2644" s="20" t="str">
        <f t="shared" si="124"/>
        <v/>
      </c>
      <c r="R2644">
        <f t="shared" si="125"/>
        <v>0</v>
      </c>
    </row>
    <row r="2645" spans="10:18" x14ac:dyDescent="0.2">
      <c r="J2645">
        <f t="shared" si="123"/>
        <v>2643</v>
      </c>
      <c r="K2645" t="str" cm="1">
        <f t="array" ref="K2645">IFERROR(INDEX(tblClientes[Cliente],INT($J2645/ROWS(tblConsorcios[Produto]))+1),"")</f>
        <v/>
      </c>
      <c r="L2645" t="str" cm="1">
        <f t="array" ref="L2645">IFERROR(INDEX(tblConsorcios[Produto],MOD($J2645,ROWS(tblConsorcios[Produto]))+1),"")</f>
        <v>Imóvel IE120 – 240m</v>
      </c>
      <c r="M2645" s="20" cm="1">
        <f t="array" ref="M2645">IFERROR(INDEX(tblConsorcios[Valor da Carta (R$)],MOD($J2645,ROWS(tblConsorcios[Produto]))+1),"")</f>
        <v>120000</v>
      </c>
      <c r="N2645" s="2" cm="1">
        <f t="array" ref="N2645">IFERROR(INDEX(tblConsorcios[Prazo (meses)],MOD($J2645,ROWS(tblConsorcios[Produto]))+1),"")</f>
        <v>240</v>
      </c>
      <c r="O2645" s="20" cm="1">
        <f t="array" ref="O2645">IFERROR(INDEX(tblConsorcios[Parcela Mensal (R$)],MOD($J2645,ROWS(tblConsorcios[Produto]))+1),"")</f>
        <v>644</v>
      </c>
      <c r="P2645" s="20" t="str" cm="1">
        <f t="array" ref="P2645">IFERROR(INDEX(tblClientes[Dividendo Mensal (R$)],INT($J2645/ROWS(tblConsorcios[Produto]))+1),"")</f>
        <v/>
      </c>
      <c r="Q2645" s="20" t="str">
        <f t="shared" si="124"/>
        <v/>
      </c>
      <c r="R2645">
        <f t="shared" si="125"/>
        <v>0</v>
      </c>
    </row>
    <row r="2646" spans="10:18" x14ac:dyDescent="0.2">
      <c r="J2646">
        <f t="shared" si="123"/>
        <v>2644</v>
      </c>
      <c r="K2646" t="str" cm="1">
        <f t="array" ref="K2646">IFERROR(INDEX(tblClientes[Cliente],INT($J2646/ROWS(tblConsorcios[Produto]))+1),"")</f>
        <v/>
      </c>
      <c r="L2646" t="str" cm="1">
        <f t="array" ref="L2646">IFERROR(INDEX(tblConsorcios[Produto],MOD($J2646,ROWS(tblConsorcios[Produto]))+1),"")</f>
        <v>Imóvel IE120 – 220m</v>
      </c>
      <c r="M2646" s="20" cm="1">
        <f t="array" ref="M2646">IFERROR(INDEX(tblConsorcios[Valor da Carta (R$)],MOD($J2646,ROWS(tblConsorcios[Produto]))+1),"")</f>
        <v>120000</v>
      </c>
      <c r="N2646" s="2" cm="1">
        <f t="array" ref="N2646">IFERROR(INDEX(tblConsorcios[Prazo (meses)],MOD($J2646,ROWS(tblConsorcios[Produto]))+1),"")</f>
        <v>220</v>
      </c>
      <c r="O2646" s="20" cm="1">
        <f t="array" ref="O2646">IFERROR(INDEX(tblConsorcios[Parcela Mensal (R$)],MOD($J2646,ROWS(tblConsorcios[Produto]))+1),"")</f>
        <v>697.09</v>
      </c>
      <c r="P2646" s="20" t="str" cm="1">
        <f t="array" ref="P2646">IFERROR(INDEX(tblClientes[Dividendo Mensal (R$)],INT($J2646/ROWS(tblConsorcios[Produto]))+1),"")</f>
        <v/>
      </c>
      <c r="Q2646" s="20" t="str">
        <f t="shared" si="124"/>
        <v/>
      </c>
      <c r="R2646">
        <f t="shared" si="125"/>
        <v>0</v>
      </c>
    </row>
    <row r="2647" spans="10:18" x14ac:dyDescent="0.2">
      <c r="J2647">
        <f t="shared" si="123"/>
        <v>2645</v>
      </c>
      <c r="K2647" t="str" cm="1">
        <f t="array" ref="K2647">IFERROR(INDEX(tblClientes[Cliente],INT($J2647/ROWS(tblConsorcios[Produto]))+1),"")</f>
        <v/>
      </c>
      <c r="L2647" t="str" cm="1">
        <f t="array" ref="L2647">IFERROR(INDEX(tblConsorcios[Produto],MOD($J2647,ROWS(tblConsorcios[Produto]))+1),"")</f>
        <v>Imóvel IE120 – 200m</v>
      </c>
      <c r="M2647" s="20" cm="1">
        <f t="array" ref="M2647">IFERROR(INDEX(tblConsorcios[Valor da Carta (R$)],MOD($J2647,ROWS(tblConsorcios[Produto]))+1),"")</f>
        <v>120000</v>
      </c>
      <c r="N2647" s="2" cm="1">
        <f t="array" ref="N2647">IFERROR(INDEX(tblConsorcios[Prazo (meses)],MOD($J2647,ROWS(tblConsorcios[Produto]))+1),"")</f>
        <v>200</v>
      </c>
      <c r="O2647" s="20" cm="1">
        <f t="array" ref="O2647">IFERROR(INDEX(tblConsorcios[Parcela Mensal (R$)],MOD($J2647,ROWS(tblConsorcios[Produto]))+1),"")</f>
        <v>760.8</v>
      </c>
      <c r="P2647" s="20" t="str" cm="1">
        <f t="array" ref="P2647">IFERROR(INDEX(tblClientes[Dividendo Mensal (R$)],INT($J2647/ROWS(tblConsorcios[Produto]))+1),"")</f>
        <v/>
      </c>
      <c r="Q2647" s="20" t="str">
        <f t="shared" si="124"/>
        <v/>
      </c>
      <c r="R2647">
        <f t="shared" si="125"/>
        <v>0</v>
      </c>
    </row>
    <row r="2648" spans="10:18" x14ac:dyDescent="0.2">
      <c r="J2648">
        <f t="shared" si="123"/>
        <v>2646</v>
      </c>
      <c r="K2648" t="str" cm="1">
        <f t="array" ref="K2648">IFERROR(INDEX(tblClientes[Cliente],INT($J2648/ROWS(tblConsorcios[Produto]))+1),"")</f>
        <v/>
      </c>
      <c r="L2648" t="str" cm="1">
        <f t="array" ref="L2648">IFERROR(INDEX(tblConsorcios[Produto],MOD($J2648,ROWS(tblConsorcios[Produto]))+1),"")</f>
        <v>Imóvel IE600 – 240m</v>
      </c>
      <c r="M2648" s="20" cm="1">
        <f t="array" ref="M2648">IFERROR(INDEX(tblConsorcios[Valor da Carta (R$)],MOD($J2648,ROWS(tblConsorcios[Produto]))+1),"")</f>
        <v>600000</v>
      </c>
      <c r="N2648" s="2" cm="1">
        <f t="array" ref="N2648">IFERROR(INDEX(tblConsorcios[Prazo (meses)],MOD($J2648,ROWS(tblConsorcios[Produto]))+1),"")</f>
        <v>240</v>
      </c>
      <c r="O2648" s="20" cm="1">
        <f t="array" ref="O2648">IFERROR(INDEX(tblConsorcios[Parcela Mensal (R$)],MOD($J2648,ROWS(tblConsorcios[Produto]))+1),"")</f>
        <v>3220</v>
      </c>
      <c r="P2648" s="20" t="str" cm="1">
        <f t="array" ref="P2648">IFERROR(INDEX(tblClientes[Dividendo Mensal (R$)],INT($J2648/ROWS(tblConsorcios[Produto]))+1),"")</f>
        <v/>
      </c>
      <c r="Q2648" s="20" t="str">
        <f t="shared" si="124"/>
        <v/>
      </c>
      <c r="R2648">
        <f t="shared" si="125"/>
        <v>0</v>
      </c>
    </row>
    <row r="2649" spans="10:18" x14ac:dyDescent="0.2">
      <c r="J2649">
        <f t="shared" si="123"/>
        <v>2647</v>
      </c>
      <c r="K2649" t="str" cm="1">
        <f t="array" ref="K2649">IFERROR(INDEX(tblClientes[Cliente],INT($J2649/ROWS(tblConsorcios[Produto]))+1),"")</f>
        <v/>
      </c>
      <c r="L2649" t="str" cm="1">
        <f t="array" ref="L2649">IFERROR(INDEX(tblConsorcios[Produto],MOD($J2649,ROWS(tblConsorcios[Produto]))+1),"")</f>
        <v>Imóvel IE600 – 220m</v>
      </c>
      <c r="M2649" s="20" cm="1">
        <f t="array" ref="M2649">IFERROR(INDEX(tblConsorcios[Valor da Carta (R$)],MOD($J2649,ROWS(tblConsorcios[Produto]))+1),"")</f>
        <v>600000</v>
      </c>
      <c r="N2649" s="2" cm="1">
        <f t="array" ref="N2649">IFERROR(INDEX(tblConsorcios[Prazo (meses)],MOD($J2649,ROWS(tblConsorcios[Produto]))+1),"")</f>
        <v>220</v>
      </c>
      <c r="O2649" s="20" cm="1">
        <f t="array" ref="O2649">IFERROR(INDEX(tblConsorcios[Parcela Mensal (R$)],MOD($J2649,ROWS(tblConsorcios[Produto]))+1),"")</f>
        <v>3485.45</v>
      </c>
      <c r="P2649" s="20" t="str" cm="1">
        <f t="array" ref="P2649">IFERROR(INDEX(tblClientes[Dividendo Mensal (R$)],INT($J2649/ROWS(tblConsorcios[Produto]))+1),"")</f>
        <v/>
      </c>
      <c r="Q2649" s="20" t="str">
        <f t="shared" si="124"/>
        <v/>
      </c>
      <c r="R2649">
        <f t="shared" si="125"/>
        <v>0</v>
      </c>
    </row>
    <row r="2650" spans="10:18" x14ac:dyDescent="0.2">
      <c r="J2650">
        <f t="shared" si="123"/>
        <v>2648</v>
      </c>
      <c r="K2650" t="str" cm="1">
        <f t="array" ref="K2650">IFERROR(INDEX(tblClientes[Cliente],INT($J2650/ROWS(tblConsorcios[Produto]))+1),"")</f>
        <v/>
      </c>
      <c r="L2650" t="str" cm="1">
        <f t="array" ref="L2650">IFERROR(INDEX(tblConsorcios[Produto],MOD($J2650,ROWS(tblConsorcios[Produto]))+1),"")</f>
        <v>Imóvel IE600 – 200m</v>
      </c>
      <c r="M2650" s="20" cm="1">
        <f t="array" ref="M2650">IFERROR(INDEX(tblConsorcios[Valor da Carta (R$)],MOD($J2650,ROWS(tblConsorcios[Produto]))+1),"")</f>
        <v>600000</v>
      </c>
      <c r="N2650" s="2" cm="1">
        <f t="array" ref="N2650">IFERROR(INDEX(tblConsorcios[Prazo (meses)],MOD($J2650,ROWS(tblConsorcios[Produto]))+1),"")</f>
        <v>200</v>
      </c>
      <c r="O2650" s="20" cm="1">
        <f t="array" ref="O2650">IFERROR(INDEX(tblConsorcios[Parcela Mensal (R$)],MOD($J2650,ROWS(tblConsorcios[Produto]))+1),"")</f>
        <v>3804</v>
      </c>
      <c r="P2650" s="20" t="str" cm="1">
        <f t="array" ref="P2650">IFERROR(INDEX(tblClientes[Dividendo Mensal (R$)],INT($J2650/ROWS(tblConsorcios[Produto]))+1),"")</f>
        <v/>
      </c>
      <c r="Q2650" s="20" t="str">
        <f t="shared" si="124"/>
        <v/>
      </c>
      <c r="R2650">
        <f t="shared" si="125"/>
        <v>0</v>
      </c>
    </row>
    <row r="2651" spans="10:18" x14ac:dyDescent="0.2">
      <c r="J2651">
        <f t="shared" si="123"/>
        <v>2649</v>
      </c>
      <c r="K2651" t="str" cm="1">
        <f t="array" ref="K2651">IFERROR(INDEX(tblClientes[Cliente],INT($J2651/ROWS(tblConsorcios[Produto]))+1),"")</f>
        <v/>
      </c>
      <c r="L2651" t="str" cm="1">
        <f t="array" ref="L2651">IFERROR(INDEX(tblConsorcios[Produto],MOD($J2651,ROWS(tblConsorcios[Produto]))+1),"")</f>
        <v>Imóvel IE580 – 240m</v>
      </c>
      <c r="M2651" s="20" cm="1">
        <f t="array" ref="M2651">IFERROR(INDEX(tblConsorcios[Valor da Carta (R$)],MOD($J2651,ROWS(tblConsorcios[Produto]))+1),"")</f>
        <v>580000</v>
      </c>
      <c r="N2651" s="2" cm="1">
        <f t="array" ref="N2651">IFERROR(INDEX(tblConsorcios[Prazo (meses)],MOD($J2651,ROWS(tblConsorcios[Produto]))+1),"")</f>
        <v>240</v>
      </c>
      <c r="O2651" s="20" cm="1">
        <f t="array" ref="O2651">IFERROR(INDEX(tblConsorcios[Parcela Mensal (R$)],MOD($J2651,ROWS(tblConsorcios[Produto]))+1),"")</f>
        <v>3112.67</v>
      </c>
      <c r="P2651" s="20" t="str" cm="1">
        <f t="array" ref="P2651">IFERROR(INDEX(tblClientes[Dividendo Mensal (R$)],INT($J2651/ROWS(tblConsorcios[Produto]))+1),"")</f>
        <v/>
      </c>
      <c r="Q2651" s="20" t="str">
        <f t="shared" si="124"/>
        <v/>
      </c>
      <c r="R2651">
        <f t="shared" si="125"/>
        <v>0</v>
      </c>
    </row>
    <row r="2652" spans="10:18" x14ac:dyDescent="0.2">
      <c r="J2652">
        <f t="shared" si="123"/>
        <v>2650</v>
      </c>
      <c r="K2652" t="str" cm="1">
        <f t="array" ref="K2652">IFERROR(INDEX(tblClientes[Cliente],INT($J2652/ROWS(tblConsorcios[Produto]))+1),"")</f>
        <v/>
      </c>
      <c r="L2652" t="str" cm="1">
        <f t="array" ref="L2652">IFERROR(INDEX(tblConsorcios[Produto],MOD($J2652,ROWS(tblConsorcios[Produto]))+1),"")</f>
        <v>Imóvel IE580 – 220m</v>
      </c>
      <c r="M2652" s="20" cm="1">
        <f t="array" ref="M2652">IFERROR(INDEX(tblConsorcios[Valor da Carta (R$)],MOD($J2652,ROWS(tblConsorcios[Produto]))+1),"")</f>
        <v>580000</v>
      </c>
      <c r="N2652" s="2" cm="1">
        <f t="array" ref="N2652">IFERROR(INDEX(tblConsorcios[Prazo (meses)],MOD($J2652,ROWS(tblConsorcios[Produto]))+1),"")</f>
        <v>220</v>
      </c>
      <c r="O2652" s="20" cm="1">
        <f t="array" ref="O2652">IFERROR(INDEX(tblConsorcios[Parcela Mensal (R$)],MOD($J2652,ROWS(tblConsorcios[Produto]))+1),"")</f>
        <v>3369.27</v>
      </c>
      <c r="P2652" s="20" t="str" cm="1">
        <f t="array" ref="P2652">IFERROR(INDEX(tblClientes[Dividendo Mensal (R$)],INT($J2652/ROWS(tblConsorcios[Produto]))+1),"")</f>
        <v/>
      </c>
      <c r="Q2652" s="20" t="str">
        <f t="shared" si="124"/>
        <v/>
      </c>
      <c r="R2652">
        <f t="shared" si="125"/>
        <v>0</v>
      </c>
    </row>
    <row r="2653" spans="10:18" x14ac:dyDescent="0.2">
      <c r="J2653">
        <f t="shared" si="123"/>
        <v>2651</v>
      </c>
      <c r="K2653" t="str" cm="1">
        <f t="array" ref="K2653">IFERROR(INDEX(tblClientes[Cliente],INT($J2653/ROWS(tblConsorcios[Produto]))+1),"")</f>
        <v/>
      </c>
      <c r="L2653" t="str" cm="1">
        <f t="array" ref="L2653">IFERROR(INDEX(tblConsorcios[Produto],MOD($J2653,ROWS(tblConsorcios[Produto]))+1),"")</f>
        <v>Imóvel IE580 – 200m</v>
      </c>
      <c r="M2653" s="20" cm="1">
        <f t="array" ref="M2653">IFERROR(INDEX(tblConsorcios[Valor da Carta (R$)],MOD($J2653,ROWS(tblConsorcios[Produto]))+1),"")</f>
        <v>580000</v>
      </c>
      <c r="N2653" s="2" cm="1">
        <f t="array" ref="N2653">IFERROR(INDEX(tblConsorcios[Prazo (meses)],MOD($J2653,ROWS(tblConsorcios[Produto]))+1),"")</f>
        <v>200</v>
      </c>
      <c r="O2653" s="20" cm="1">
        <f t="array" ref="O2653">IFERROR(INDEX(tblConsorcios[Parcela Mensal (R$)],MOD($J2653,ROWS(tblConsorcios[Produto]))+1),"")</f>
        <v>3677.2</v>
      </c>
      <c r="P2653" s="20" t="str" cm="1">
        <f t="array" ref="P2653">IFERROR(INDEX(tblClientes[Dividendo Mensal (R$)],INT($J2653/ROWS(tblConsorcios[Produto]))+1),"")</f>
        <v/>
      </c>
      <c r="Q2653" s="20" t="str">
        <f t="shared" si="124"/>
        <v/>
      </c>
      <c r="R2653">
        <f t="shared" si="125"/>
        <v>0</v>
      </c>
    </row>
    <row r="2654" spans="10:18" x14ac:dyDescent="0.2">
      <c r="J2654">
        <f t="shared" si="123"/>
        <v>2652</v>
      </c>
      <c r="K2654" t="str" cm="1">
        <f t="array" ref="K2654">IFERROR(INDEX(tblClientes[Cliente],INT($J2654/ROWS(tblConsorcios[Produto]))+1),"")</f>
        <v/>
      </c>
      <c r="L2654" t="str" cm="1">
        <f t="array" ref="L2654">IFERROR(INDEX(tblConsorcios[Produto],MOD($J2654,ROWS(tblConsorcios[Produto]))+1),"")</f>
        <v>Imóvel IE550 – 240m</v>
      </c>
      <c r="M2654" s="20" cm="1">
        <f t="array" ref="M2654">IFERROR(INDEX(tblConsorcios[Valor da Carta (R$)],MOD($J2654,ROWS(tblConsorcios[Produto]))+1),"")</f>
        <v>550000</v>
      </c>
      <c r="N2654" s="2" cm="1">
        <f t="array" ref="N2654">IFERROR(INDEX(tblConsorcios[Prazo (meses)],MOD($J2654,ROWS(tblConsorcios[Produto]))+1),"")</f>
        <v>240</v>
      </c>
      <c r="O2654" s="20" cm="1">
        <f t="array" ref="O2654">IFERROR(INDEX(tblConsorcios[Parcela Mensal (R$)],MOD($J2654,ROWS(tblConsorcios[Produto]))+1),"")</f>
        <v>2951.67</v>
      </c>
      <c r="P2654" s="20" t="str" cm="1">
        <f t="array" ref="P2654">IFERROR(INDEX(tblClientes[Dividendo Mensal (R$)],INT($J2654/ROWS(tblConsorcios[Produto]))+1),"")</f>
        <v/>
      </c>
      <c r="Q2654" s="20" t="str">
        <f t="shared" si="124"/>
        <v/>
      </c>
      <c r="R2654">
        <f t="shared" si="125"/>
        <v>0</v>
      </c>
    </row>
    <row r="2655" spans="10:18" x14ac:dyDescent="0.2">
      <c r="J2655">
        <f t="shared" si="123"/>
        <v>2653</v>
      </c>
      <c r="K2655" t="str" cm="1">
        <f t="array" ref="K2655">IFERROR(INDEX(tblClientes[Cliente],INT($J2655/ROWS(tblConsorcios[Produto]))+1),"")</f>
        <v/>
      </c>
      <c r="L2655" t="str" cm="1">
        <f t="array" ref="L2655">IFERROR(INDEX(tblConsorcios[Produto],MOD($J2655,ROWS(tblConsorcios[Produto]))+1),"")</f>
        <v>Imóvel IE550 – 220m</v>
      </c>
      <c r="M2655" s="20" cm="1">
        <f t="array" ref="M2655">IFERROR(INDEX(tblConsorcios[Valor da Carta (R$)],MOD($J2655,ROWS(tblConsorcios[Produto]))+1),"")</f>
        <v>550000</v>
      </c>
      <c r="N2655" s="2" cm="1">
        <f t="array" ref="N2655">IFERROR(INDEX(tblConsorcios[Prazo (meses)],MOD($J2655,ROWS(tblConsorcios[Produto]))+1),"")</f>
        <v>220</v>
      </c>
      <c r="O2655" s="20" cm="1">
        <f t="array" ref="O2655">IFERROR(INDEX(tblConsorcios[Parcela Mensal (R$)],MOD($J2655,ROWS(tblConsorcios[Produto]))+1),"")</f>
        <v>3195</v>
      </c>
      <c r="P2655" s="20" t="str" cm="1">
        <f t="array" ref="P2655">IFERROR(INDEX(tblClientes[Dividendo Mensal (R$)],INT($J2655/ROWS(tblConsorcios[Produto]))+1),"")</f>
        <v/>
      </c>
      <c r="Q2655" s="20" t="str">
        <f t="shared" si="124"/>
        <v/>
      </c>
      <c r="R2655">
        <f t="shared" si="125"/>
        <v>0</v>
      </c>
    </row>
    <row r="2656" spans="10:18" x14ac:dyDescent="0.2">
      <c r="J2656">
        <f t="shared" si="123"/>
        <v>2654</v>
      </c>
      <c r="K2656" t="str" cm="1">
        <f t="array" ref="K2656">IFERROR(INDEX(tblClientes[Cliente],INT($J2656/ROWS(tblConsorcios[Produto]))+1),"")</f>
        <v/>
      </c>
      <c r="L2656" t="str" cm="1">
        <f t="array" ref="L2656">IFERROR(INDEX(tblConsorcios[Produto],MOD($J2656,ROWS(tblConsorcios[Produto]))+1),"")</f>
        <v>Imóvel IE550 – 200m</v>
      </c>
      <c r="M2656" s="20" cm="1">
        <f t="array" ref="M2656">IFERROR(INDEX(tblConsorcios[Valor da Carta (R$)],MOD($J2656,ROWS(tblConsorcios[Produto]))+1),"")</f>
        <v>550000</v>
      </c>
      <c r="N2656" s="2" cm="1">
        <f t="array" ref="N2656">IFERROR(INDEX(tblConsorcios[Prazo (meses)],MOD($J2656,ROWS(tblConsorcios[Produto]))+1),"")</f>
        <v>200</v>
      </c>
      <c r="O2656" s="20" cm="1">
        <f t="array" ref="O2656">IFERROR(INDEX(tblConsorcios[Parcela Mensal (R$)],MOD($J2656,ROWS(tblConsorcios[Produto]))+1),"")</f>
        <v>3487</v>
      </c>
      <c r="P2656" s="20" t="str" cm="1">
        <f t="array" ref="P2656">IFERROR(INDEX(tblClientes[Dividendo Mensal (R$)],INT($J2656/ROWS(tblConsorcios[Produto]))+1),"")</f>
        <v/>
      </c>
      <c r="Q2656" s="20" t="str">
        <f t="shared" si="124"/>
        <v/>
      </c>
      <c r="R2656">
        <f t="shared" si="125"/>
        <v>0</v>
      </c>
    </row>
    <row r="2657" spans="10:18" x14ac:dyDescent="0.2">
      <c r="J2657">
        <f t="shared" si="123"/>
        <v>2655</v>
      </c>
      <c r="K2657" t="str" cm="1">
        <f t="array" ref="K2657">IFERROR(INDEX(tblClientes[Cliente],INT($J2657/ROWS(tblConsorcios[Produto]))+1),"")</f>
        <v/>
      </c>
      <c r="L2657" t="str" cm="1">
        <f t="array" ref="L2657">IFERROR(INDEX(tblConsorcios[Produto],MOD($J2657,ROWS(tblConsorcios[Produto]))+1),"")</f>
        <v>Imóvel IE530 – 240m</v>
      </c>
      <c r="M2657" s="20" cm="1">
        <f t="array" ref="M2657">IFERROR(INDEX(tblConsorcios[Valor da Carta (R$)],MOD($J2657,ROWS(tblConsorcios[Produto]))+1),"")</f>
        <v>530000</v>
      </c>
      <c r="N2657" s="2" cm="1">
        <f t="array" ref="N2657">IFERROR(INDEX(tblConsorcios[Prazo (meses)],MOD($J2657,ROWS(tblConsorcios[Produto]))+1),"")</f>
        <v>240</v>
      </c>
      <c r="O2657" s="20" cm="1">
        <f t="array" ref="O2657">IFERROR(INDEX(tblConsorcios[Parcela Mensal (R$)],MOD($J2657,ROWS(tblConsorcios[Produto]))+1),"")</f>
        <v>2844.33</v>
      </c>
      <c r="P2657" s="20" t="str" cm="1">
        <f t="array" ref="P2657">IFERROR(INDEX(tblClientes[Dividendo Mensal (R$)],INT($J2657/ROWS(tblConsorcios[Produto]))+1),"")</f>
        <v/>
      </c>
      <c r="Q2657" s="20" t="str">
        <f t="shared" si="124"/>
        <v/>
      </c>
      <c r="R2657">
        <f t="shared" si="125"/>
        <v>0</v>
      </c>
    </row>
    <row r="2658" spans="10:18" x14ac:dyDescent="0.2">
      <c r="J2658">
        <f t="shared" si="123"/>
        <v>2656</v>
      </c>
      <c r="K2658" t="str" cm="1">
        <f t="array" ref="K2658">IFERROR(INDEX(tblClientes[Cliente],INT($J2658/ROWS(tblConsorcios[Produto]))+1),"")</f>
        <v/>
      </c>
      <c r="L2658" t="str" cm="1">
        <f t="array" ref="L2658">IFERROR(INDEX(tblConsorcios[Produto],MOD($J2658,ROWS(tblConsorcios[Produto]))+1),"")</f>
        <v>Imóvel IE530 – 220m</v>
      </c>
      <c r="M2658" s="20" cm="1">
        <f t="array" ref="M2658">IFERROR(INDEX(tblConsorcios[Valor da Carta (R$)],MOD($J2658,ROWS(tblConsorcios[Produto]))+1),"")</f>
        <v>530000</v>
      </c>
      <c r="N2658" s="2" cm="1">
        <f t="array" ref="N2658">IFERROR(INDEX(tblConsorcios[Prazo (meses)],MOD($J2658,ROWS(tblConsorcios[Produto]))+1),"")</f>
        <v>220</v>
      </c>
      <c r="O2658" s="20" cm="1">
        <f t="array" ref="O2658">IFERROR(INDEX(tblConsorcios[Parcela Mensal (R$)],MOD($J2658,ROWS(tblConsorcios[Produto]))+1),"")</f>
        <v>3078.82</v>
      </c>
      <c r="P2658" s="20" t="str" cm="1">
        <f t="array" ref="P2658">IFERROR(INDEX(tblClientes[Dividendo Mensal (R$)],INT($J2658/ROWS(tblConsorcios[Produto]))+1),"")</f>
        <v/>
      </c>
      <c r="Q2658" s="20" t="str">
        <f t="shared" si="124"/>
        <v/>
      </c>
      <c r="R2658">
        <f t="shared" si="125"/>
        <v>0</v>
      </c>
    </row>
    <row r="2659" spans="10:18" x14ac:dyDescent="0.2">
      <c r="J2659">
        <f t="shared" si="123"/>
        <v>2657</v>
      </c>
      <c r="K2659" t="str" cm="1">
        <f t="array" ref="K2659">IFERROR(INDEX(tblClientes[Cliente],INT($J2659/ROWS(tblConsorcios[Produto]))+1),"")</f>
        <v/>
      </c>
      <c r="L2659" t="str" cm="1">
        <f t="array" ref="L2659">IFERROR(INDEX(tblConsorcios[Produto],MOD($J2659,ROWS(tblConsorcios[Produto]))+1),"")</f>
        <v>Imóvel IE530 – 200m</v>
      </c>
      <c r="M2659" s="20" cm="1">
        <f t="array" ref="M2659">IFERROR(INDEX(tblConsorcios[Valor da Carta (R$)],MOD($J2659,ROWS(tblConsorcios[Produto]))+1),"")</f>
        <v>530000</v>
      </c>
      <c r="N2659" s="2" cm="1">
        <f t="array" ref="N2659">IFERROR(INDEX(tblConsorcios[Prazo (meses)],MOD($J2659,ROWS(tblConsorcios[Produto]))+1),"")</f>
        <v>200</v>
      </c>
      <c r="O2659" s="20" cm="1">
        <f t="array" ref="O2659">IFERROR(INDEX(tblConsorcios[Parcela Mensal (R$)],MOD($J2659,ROWS(tblConsorcios[Produto]))+1),"")</f>
        <v>3360.2</v>
      </c>
      <c r="P2659" s="20" t="str" cm="1">
        <f t="array" ref="P2659">IFERROR(INDEX(tblClientes[Dividendo Mensal (R$)],INT($J2659/ROWS(tblConsorcios[Produto]))+1),"")</f>
        <v/>
      </c>
      <c r="Q2659" s="20" t="str">
        <f t="shared" si="124"/>
        <v/>
      </c>
      <c r="R2659">
        <f t="shared" si="125"/>
        <v>0</v>
      </c>
    </row>
    <row r="2660" spans="10:18" x14ac:dyDescent="0.2">
      <c r="J2660">
        <f t="shared" si="123"/>
        <v>2658</v>
      </c>
      <c r="K2660" t="str" cm="1">
        <f t="array" ref="K2660">IFERROR(INDEX(tblClientes[Cliente],INT($J2660/ROWS(tblConsorcios[Produto]))+1),"")</f>
        <v/>
      </c>
      <c r="L2660" t="str" cm="1">
        <f t="array" ref="L2660">IFERROR(INDEX(tblConsorcios[Produto],MOD($J2660,ROWS(tblConsorcios[Produto]))+1),"")</f>
        <v>Imóvel IE500 – 240m</v>
      </c>
      <c r="M2660" s="20" cm="1">
        <f t="array" ref="M2660">IFERROR(INDEX(tblConsorcios[Valor da Carta (R$)],MOD($J2660,ROWS(tblConsorcios[Produto]))+1),"")</f>
        <v>500000</v>
      </c>
      <c r="N2660" s="2" cm="1">
        <f t="array" ref="N2660">IFERROR(INDEX(tblConsorcios[Prazo (meses)],MOD($J2660,ROWS(tblConsorcios[Produto]))+1),"")</f>
        <v>240</v>
      </c>
      <c r="O2660" s="20" cm="1">
        <f t="array" ref="O2660">IFERROR(INDEX(tblConsorcios[Parcela Mensal (R$)],MOD($J2660,ROWS(tblConsorcios[Produto]))+1),"")</f>
        <v>2683.33</v>
      </c>
      <c r="P2660" s="20" t="str" cm="1">
        <f t="array" ref="P2660">IFERROR(INDEX(tblClientes[Dividendo Mensal (R$)],INT($J2660/ROWS(tblConsorcios[Produto]))+1),"")</f>
        <v/>
      </c>
      <c r="Q2660" s="20" t="str">
        <f t="shared" si="124"/>
        <v/>
      </c>
      <c r="R2660">
        <f t="shared" si="125"/>
        <v>0</v>
      </c>
    </row>
    <row r="2661" spans="10:18" x14ac:dyDescent="0.2">
      <c r="J2661">
        <f t="shared" si="123"/>
        <v>2659</v>
      </c>
      <c r="K2661" t="str" cm="1">
        <f t="array" ref="K2661">IFERROR(INDEX(tblClientes[Cliente],INT($J2661/ROWS(tblConsorcios[Produto]))+1),"")</f>
        <v/>
      </c>
      <c r="L2661" t="str" cm="1">
        <f t="array" ref="L2661">IFERROR(INDEX(tblConsorcios[Produto],MOD($J2661,ROWS(tblConsorcios[Produto]))+1),"")</f>
        <v>Imóvel IE500 – 220m</v>
      </c>
      <c r="M2661" s="20" cm="1">
        <f t="array" ref="M2661">IFERROR(INDEX(tblConsorcios[Valor da Carta (R$)],MOD($J2661,ROWS(tblConsorcios[Produto]))+1),"")</f>
        <v>500000</v>
      </c>
      <c r="N2661" s="2" cm="1">
        <f t="array" ref="N2661">IFERROR(INDEX(tblConsorcios[Prazo (meses)],MOD($J2661,ROWS(tblConsorcios[Produto]))+1),"")</f>
        <v>220</v>
      </c>
      <c r="O2661" s="20" cm="1">
        <f t="array" ref="O2661">IFERROR(INDEX(tblConsorcios[Parcela Mensal (R$)],MOD($J2661,ROWS(tblConsorcios[Produto]))+1),"")</f>
        <v>2904.55</v>
      </c>
      <c r="P2661" s="20" t="str" cm="1">
        <f t="array" ref="P2661">IFERROR(INDEX(tblClientes[Dividendo Mensal (R$)],INT($J2661/ROWS(tblConsorcios[Produto]))+1),"")</f>
        <v/>
      </c>
      <c r="Q2661" s="20" t="str">
        <f t="shared" si="124"/>
        <v/>
      </c>
      <c r="R2661">
        <f t="shared" si="125"/>
        <v>0</v>
      </c>
    </row>
    <row r="2662" spans="10:18" x14ac:dyDescent="0.2">
      <c r="J2662">
        <f t="shared" si="123"/>
        <v>2660</v>
      </c>
      <c r="K2662" t="str" cm="1">
        <f t="array" ref="K2662">IFERROR(INDEX(tblClientes[Cliente],INT($J2662/ROWS(tblConsorcios[Produto]))+1),"")</f>
        <v/>
      </c>
      <c r="L2662" t="str" cm="1">
        <f t="array" ref="L2662">IFERROR(INDEX(tblConsorcios[Produto],MOD($J2662,ROWS(tblConsorcios[Produto]))+1),"")</f>
        <v>Imóvel IE500 – 200m</v>
      </c>
      <c r="M2662" s="20" cm="1">
        <f t="array" ref="M2662">IFERROR(INDEX(tblConsorcios[Valor da Carta (R$)],MOD($J2662,ROWS(tblConsorcios[Produto]))+1),"")</f>
        <v>500000</v>
      </c>
      <c r="N2662" s="2" cm="1">
        <f t="array" ref="N2662">IFERROR(INDEX(tblConsorcios[Prazo (meses)],MOD($J2662,ROWS(tblConsorcios[Produto]))+1),"")</f>
        <v>200</v>
      </c>
      <c r="O2662" s="20" cm="1">
        <f t="array" ref="O2662">IFERROR(INDEX(tblConsorcios[Parcela Mensal (R$)],MOD($J2662,ROWS(tblConsorcios[Produto]))+1),"")</f>
        <v>3170</v>
      </c>
      <c r="P2662" s="20" t="str" cm="1">
        <f t="array" ref="P2662">IFERROR(INDEX(tblClientes[Dividendo Mensal (R$)],INT($J2662/ROWS(tblConsorcios[Produto]))+1),"")</f>
        <v/>
      </c>
      <c r="Q2662" s="20" t="str">
        <f t="shared" si="124"/>
        <v/>
      </c>
      <c r="R2662">
        <f t="shared" si="125"/>
        <v>0</v>
      </c>
    </row>
    <row r="2663" spans="10:18" x14ac:dyDescent="0.2">
      <c r="J2663">
        <f t="shared" si="123"/>
        <v>2661</v>
      </c>
      <c r="K2663" t="str" cm="1">
        <f t="array" ref="K2663">IFERROR(INDEX(tblClientes[Cliente],INT($J2663/ROWS(tblConsorcios[Produto]))+1),"")</f>
        <v/>
      </c>
      <c r="L2663" t="str" cm="1">
        <f t="array" ref="L2663">IFERROR(INDEX(tblConsorcios[Produto],MOD($J2663,ROWS(tblConsorcios[Produto]))+1),"")</f>
        <v>Imóvel IE480 – 240m</v>
      </c>
      <c r="M2663" s="20" cm="1">
        <f t="array" ref="M2663">IFERROR(INDEX(tblConsorcios[Valor da Carta (R$)],MOD($J2663,ROWS(tblConsorcios[Produto]))+1),"")</f>
        <v>480000</v>
      </c>
      <c r="N2663" s="2" cm="1">
        <f t="array" ref="N2663">IFERROR(INDEX(tblConsorcios[Prazo (meses)],MOD($J2663,ROWS(tblConsorcios[Produto]))+1),"")</f>
        <v>240</v>
      </c>
      <c r="O2663" s="20" cm="1">
        <f t="array" ref="O2663">IFERROR(INDEX(tblConsorcios[Parcela Mensal (R$)],MOD($J2663,ROWS(tblConsorcios[Produto]))+1),"")</f>
        <v>2576</v>
      </c>
      <c r="P2663" s="20" t="str" cm="1">
        <f t="array" ref="P2663">IFERROR(INDEX(tblClientes[Dividendo Mensal (R$)],INT($J2663/ROWS(tblConsorcios[Produto]))+1),"")</f>
        <v/>
      </c>
      <c r="Q2663" s="20" t="str">
        <f t="shared" si="124"/>
        <v/>
      </c>
      <c r="R2663">
        <f t="shared" si="125"/>
        <v>0</v>
      </c>
    </row>
    <row r="2664" spans="10:18" x14ac:dyDescent="0.2">
      <c r="J2664">
        <f t="shared" si="123"/>
        <v>2662</v>
      </c>
      <c r="K2664" t="str" cm="1">
        <f t="array" ref="K2664">IFERROR(INDEX(tblClientes[Cliente],INT($J2664/ROWS(tblConsorcios[Produto]))+1),"")</f>
        <v/>
      </c>
      <c r="L2664" t="str" cm="1">
        <f t="array" ref="L2664">IFERROR(INDEX(tblConsorcios[Produto],MOD($J2664,ROWS(tblConsorcios[Produto]))+1),"")</f>
        <v>Imóvel IE480 – 220m</v>
      </c>
      <c r="M2664" s="20" cm="1">
        <f t="array" ref="M2664">IFERROR(INDEX(tblConsorcios[Valor da Carta (R$)],MOD($J2664,ROWS(tblConsorcios[Produto]))+1),"")</f>
        <v>480000</v>
      </c>
      <c r="N2664" s="2" cm="1">
        <f t="array" ref="N2664">IFERROR(INDEX(tblConsorcios[Prazo (meses)],MOD($J2664,ROWS(tblConsorcios[Produto]))+1),"")</f>
        <v>220</v>
      </c>
      <c r="O2664" s="20" cm="1">
        <f t="array" ref="O2664">IFERROR(INDEX(tblConsorcios[Parcela Mensal (R$)],MOD($J2664,ROWS(tblConsorcios[Produto]))+1),"")</f>
        <v>2788.36</v>
      </c>
      <c r="P2664" s="20" t="str" cm="1">
        <f t="array" ref="P2664">IFERROR(INDEX(tblClientes[Dividendo Mensal (R$)],INT($J2664/ROWS(tblConsorcios[Produto]))+1),"")</f>
        <v/>
      </c>
      <c r="Q2664" s="20" t="str">
        <f t="shared" si="124"/>
        <v/>
      </c>
      <c r="R2664">
        <f t="shared" si="125"/>
        <v>0</v>
      </c>
    </row>
    <row r="2665" spans="10:18" x14ac:dyDescent="0.2">
      <c r="J2665">
        <f t="shared" si="123"/>
        <v>2663</v>
      </c>
      <c r="K2665" t="str" cm="1">
        <f t="array" ref="K2665">IFERROR(INDEX(tblClientes[Cliente],INT($J2665/ROWS(tblConsorcios[Produto]))+1),"")</f>
        <v/>
      </c>
      <c r="L2665" t="str" cm="1">
        <f t="array" ref="L2665">IFERROR(INDEX(tblConsorcios[Produto],MOD($J2665,ROWS(tblConsorcios[Produto]))+1),"")</f>
        <v>Imóvel IE480 – 200m</v>
      </c>
      <c r="M2665" s="20" cm="1">
        <f t="array" ref="M2665">IFERROR(INDEX(tblConsorcios[Valor da Carta (R$)],MOD($J2665,ROWS(tblConsorcios[Produto]))+1),"")</f>
        <v>480000</v>
      </c>
      <c r="N2665" s="2" cm="1">
        <f t="array" ref="N2665">IFERROR(INDEX(tblConsorcios[Prazo (meses)],MOD($J2665,ROWS(tblConsorcios[Produto]))+1),"")</f>
        <v>200</v>
      </c>
      <c r="O2665" s="20" cm="1">
        <f t="array" ref="O2665">IFERROR(INDEX(tblConsorcios[Parcela Mensal (R$)],MOD($J2665,ROWS(tblConsorcios[Produto]))+1),"")</f>
        <v>3043.2</v>
      </c>
      <c r="P2665" s="20" t="str" cm="1">
        <f t="array" ref="P2665">IFERROR(INDEX(tblClientes[Dividendo Mensal (R$)],INT($J2665/ROWS(tblConsorcios[Produto]))+1),"")</f>
        <v/>
      </c>
      <c r="Q2665" s="20" t="str">
        <f t="shared" si="124"/>
        <v/>
      </c>
      <c r="R2665">
        <f t="shared" si="125"/>
        <v>0</v>
      </c>
    </row>
    <row r="2666" spans="10:18" x14ac:dyDescent="0.2">
      <c r="J2666">
        <f t="shared" si="123"/>
        <v>2664</v>
      </c>
      <c r="K2666" t="str" cm="1">
        <f t="array" ref="K2666">IFERROR(INDEX(tblClientes[Cliente],INT($J2666/ROWS(tblConsorcios[Produto]))+1),"")</f>
        <v/>
      </c>
      <c r="L2666" t="str" cm="1">
        <f t="array" ref="L2666">IFERROR(INDEX(tblConsorcios[Produto],MOD($J2666,ROWS(tblConsorcios[Produto]))+1),"")</f>
        <v>Imóvel IE450 – 240m</v>
      </c>
      <c r="M2666" s="20" cm="1">
        <f t="array" ref="M2666">IFERROR(INDEX(tblConsorcios[Valor da Carta (R$)],MOD($J2666,ROWS(tblConsorcios[Produto]))+1),"")</f>
        <v>450000</v>
      </c>
      <c r="N2666" s="2" cm="1">
        <f t="array" ref="N2666">IFERROR(INDEX(tblConsorcios[Prazo (meses)],MOD($J2666,ROWS(tblConsorcios[Produto]))+1),"")</f>
        <v>240</v>
      </c>
      <c r="O2666" s="20" cm="1">
        <f t="array" ref="O2666">IFERROR(INDEX(tblConsorcios[Parcela Mensal (R$)],MOD($J2666,ROWS(tblConsorcios[Produto]))+1),"")</f>
        <v>2415</v>
      </c>
      <c r="P2666" s="20" t="str" cm="1">
        <f t="array" ref="P2666">IFERROR(INDEX(tblClientes[Dividendo Mensal (R$)],INT($J2666/ROWS(tblConsorcios[Produto]))+1),"")</f>
        <v/>
      </c>
      <c r="Q2666" s="20" t="str">
        <f t="shared" si="124"/>
        <v/>
      </c>
      <c r="R2666">
        <f t="shared" si="125"/>
        <v>0</v>
      </c>
    </row>
    <row r="2667" spans="10:18" x14ac:dyDescent="0.2">
      <c r="J2667">
        <f t="shared" si="123"/>
        <v>2665</v>
      </c>
      <c r="K2667" t="str" cm="1">
        <f t="array" ref="K2667">IFERROR(INDEX(tblClientes[Cliente],INT($J2667/ROWS(tblConsorcios[Produto]))+1),"")</f>
        <v/>
      </c>
      <c r="L2667" t="str" cm="1">
        <f t="array" ref="L2667">IFERROR(INDEX(tblConsorcios[Produto],MOD($J2667,ROWS(tblConsorcios[Produto]))+1),"")</f>
        <v>Imóvel IE450 – 220m</v>
      </c>
      <c r="M2667" s="20" cm="1">
        <f t="array" ref="M2667">IFERROR(INDEX(tblConsorcios[Valor da Carta (R$)],MOD($J2667,ROWS(tblConsorcios[Produto]))+1),"")</f>
        <v>450000</v>
      </c>
      <c r="N2667" s="2" cm="1">
        <f t="array" ref="N2667">IFERROR(INDEX(tblConsorcios[Prazo (meses)],MOD($J2667,ROWS(tblConsorcios[Produto]))+1),"")</f>
        <v>220</v>
      </c>
      <c r="O2667" s="20" cm="1">
        <f t="array" ref="O2667">IFERROR(INDEX(tblConsorcios[Parcela Mensal (R$)],MOD($J2667,ROWS(tblConsorcios[Produto]))+1),"")</f>
        <v>2614.09</v>
      </c>
      <c r="P2667" s="20" t="str" cm="1">
        <f t="array" ref="P2667">IFERROR(INDEX(tblClientes[Dividendo Mensal (R$)],INT($J2667/ROWS(tblConsorcios[Produto]))+1),"")</f>
        <v/>
      </c>
      <c r="Q2667" s="20" t="str">
        <f t="shared" si="124"/>
        <v/>
      </c>
      <c r="R2667">
        <f t="shared" si="125"/>
        <v>0</v>
      </c>
    </row>
    <row r="2668" spans="10:18" x14ac:dyDescent="0.2">
      <c r="J2668">
        <f t="shared" si="123"/>
        <v>2666</v>
      </c>
      <c r="K2668" t="str" cm="1">
        <f t="array" ref="K2668">IFERROR(INDEX(tblClientes[Cliente],INT($J2668/ROWS(tblConsorcios[Produto]))+1),"")</f>
        <v/>
      </c>
      <c r="L2668" t="str" cm="1">
        <f t="array" ref="L2668">IFERROR(INDEX(tblConsorcios[Produto],MOD($J2668,ROWS(tblConsorcios[Produto]))+1),"")</f>
        <v>Imóvel IE450 – 200m</v>
      </c>
      <c r="M2668" s="20" cm="1">
        <f t="array" ref="M2668">IFERROR(INDEX(tblConsorcios[Valor da Carta (R$)],MOD($J2668,ROWS(tblConsorcios[Produto]))+1),"")</f>
        <v>450000</v>
      </c>
      <c r="N2668" s="2" cm="1">
        <f t="array" ref="N2668">IFERROR(INDEX(tblConsorcios[Prazo (meses)],MOD($J2668,ROWS(tblConsorcios[Produto]))+1),"")</f>
        <v>200</v>
      </c>
      <c r="O2668" s="20" cm="1">
        <f t="array" ref="O2668">IFERROR(INDEX(tblConsorcios[Parcela Mensal (R$)],MOD($J2668,ROWS(tblConsorcios[Produto]))+1),"")</f>
        <v>2853</v>
      </c>
      <c r="P2668" s="20" t="str" cm="1">
        <f t="array" ref="P2668">IFERROR(INDEX(tblClientes[Dividendo Mensal (R$)],INT($J2668/ROWS(tblConsorcios[Produto]))+1),"")</f>
        <v/>
      </c>
      <c r="Q2668" s="20" t="str">
        <f t="shared" si="124"/>
        <v/>
      </c>
      <c r="R2668">
        <f t="shared" si="125"/>
        <v>0</v>
      </c>
    </row>
    <row r="2669" spans="10:18" x14ac:dyDescent="0.2">
      <c r="J2669">
        <f t="shared" si="123"/>
        <v>2667</v>
      </c>
      <c r="K2669" t="str" cm="1">
        <f t="array" ref="K2669">IFERROR(INDEX(tblClientes[Cliente],INT($J2669/ROWS(tblConsorcios[Produto]))+1),"")</f>
        <v/>
      </c>
      <c r="L2669" t="str" cm="1">
        <f t="array" ref="L2669">IFERROR(INDEX(tblConsorcios[Produto],MOD($J2669,ROWS(tblConsorcios[Produto]))+1),"")</f>
        <v>Imóvel IE430 – 240m</v>
      </c>
      <c r="M2669" s="20" cm="1">
        <f t="array" ref="M2669">IFERROR(INDEX(tblConsorcios[Valor da Carta (R$)],MOD($J2669,ROWS(tblConsorcios[Produto]))+1),"")</f>
        <v>430000</v>
      </c>
      <c r="N2669" s="2" cm="1">
        <f t="array" ref="N2669">IFERROR(INDEX(tblConsorcios[Prazo (meses)],MOD($J2669,ROWS(tblConsorcios[Produto]))+1),"")</f>
        <v>240</v>
      </c>
      <c r="O2669" s="20" cm="1">
        <f t="array" ref="O2669">IFERROR(INDEX(tblConsorcios[Parcela Mensal (R$)],MOD($J2669,ROWS(tblConsorcios[Produto]))+1),"")</f>
        <v>2307.67</v>
      </c>
      <c r="P2669" s="20" t="str" cm="1">
        <f t="array" ref="P2669">IFERROR(INDEX(tblClientes[Dividendo Mensal (R$)],INT($J2669/ROWS(tblConsorcios[Produto]))+1),"")</f>
        <v/>
      </c>
      <c r="Q2669" s="20" t="str">
        <f t="shared" si="124"/>
        <v/>
      </c>
      <c r="R2669">
        <f t="shared" si="125"/>
        <v>0</v>
      </c>
    </row>
    <row r="2670" spans="10:18" x14ac:dyDescent="0.2">
      <c r="J2670">
        <f t="shared" si="123"/>
        <v>2668</v>
      </c>
      <c r="K2670" t="str" cm="1">
        <f t="array" ref="K2670">IFERROR(INDEX(tblClientes[Cliente],INT($J2670/ROWS(tblConsorcios[Produto]))+1),"")</f>
        <v/>
      </c>
      <c r="L2670" t="str" cm="1">
        <f t="array" ref="L2670">IFERROR(INDEX(tblConsorcios[Produto],MOD($J2670,ROWS(tblConsorcios[Produto]))+1),"")</f>
        <v>Imóvel IE430 – 220m</v>
      </c>
      <c r="M2670" s="20" cm="1">
        <f t="array" ref="M2670">IFERROR(INDEX(tblConsorcios[Valor da Carta (R$)],MOD($J2670,ROWS(tblConsorcios[Produto]))+1),"")</f>
        <v>430000</v>
      </c>
      <c r="N2670" s="2" cm="1">
        <f t="array" ref="N2670">IFERROR(INDEX(tblConsorcios[Prazo (meses)],MOD($J2670,ROWS(tblConsorcios[Produto]))+1),"")</f>
        <v>220</v>
      </c>
      <c r="O2670" s="20" cm="1">
        <f t="array" ref="O2670">IFERROR(INDEX(tblConsorcios[Parcela Mensal (R$)],MOD($J2670,ROWS(tblConsorcios[Produto]))+1),"")</f>
        <v>2497.91</v>
      </c>
      <c r="P2670" s="20" t="str" cm="1">
        <f t="array" ref="P2670">IFERROR(INDEX(tblClientes[Dividendo Mensal (R$)],INT($J2670/ROWS(tblConsorcios[Produto]))+1),"")</f>
        <v/>
      </c>
      <c r="Q2670" s="20" t="str">
        <f t="shared" si="124"/>
        <v/>
      </c>
      <c r="R2670">
        <f t="shared" si="125"/>
        <v>0</v>
      </c>
    </row>
    <row r="2671" spans="10:18" x14ac:dyDescent="0.2">
      <c r="J2671">
        <f t="shared" si="123"/>
        <v>2669</v>
      </c>
      <c r="K2671" t="str" cm="1">
        <f t="array" ref="K2671">IFERROR(INDEX(tblClientes[Cliente],INT($J2671/ROWS(tblConsorcios[Produto]))+1),"")</f>
        <v/>
      </c>
      <c r="L2671" t="str" cm="1">
        <f t="array" ref="L2671">IFERROR(INDEX(tblConsorcios[Produto],MOD($J2671,ROWS(tblConsorcios[Produto]))+1),"")</f>
        <v>Imóvel IE430 – 200m</v>
      </c>
      <c r="M2671" s="20" cm="1">
        <f t="array" ref="M2671">IFERROR(INDEX(tblConsorcios[Valor da Carta (R$)],MOD($J2671,ROWS(tblConsorcios[Produto]))+1),"")</f>
        <v>430000</v>
      </c>
      <c r="N2671" s="2" cm="1">
        <f t="array" ref="N2671">IFERROR(INDEX(tblConsorcios[Prazo (meses)],MOD($J2671,ROWS(tblConsorcios[Produto]))+1),"")</f>
        <v>200</v>
      </c>
      <c r="O2671" s="20" cm="1">
        <f t="array" ref="O2671">IFERROR(INDEX(tblConsorcios[Parcela Mensal (R$)],MOD($J2671,ROWS(tblConsorcios[Produto]))+1),"")</f>
        <v>2726.2</v>
      </c>
      <c r="P2671" s="20" t="str" cm="1">
        <f t="array" ref="P2671">IFERROR(INDEX(tblClientes[Dividendo Mensal (R$)],INT($J2671/ROWS(tblConsorcios[Produto]))+1),"")</f>
        <v/>
      </c>
      <c r="Q2671" s="20" t="str">
        <f t="shared" si="124"/>
        <v/>
      </c>
      <c r="R2671">
        <f t="shared" si="125"/>
        <v>0</v>
      </c>
    </row>
    <row r="2672" spans="10:18" x14ac:dyDescent="0.2">
      <c r="J2672">
        <f t="shared" si="123"/>
        <v>2670</v>
      </c>
      <c r="K2672" t="str" cm="1">
        <f t="array" ref="K2672">IFERROR(INDEX(tblClientes[Cliente],INT($J2672/ROWS(tblConsorcios[Produto]))+1),"")</f>
        <v/>
      </c>
      <c r="L2672" t="str" cm="1">
        <f t="array" ref="L2672">IFERROR(INDEX(tblConsorcios[Produto],MOD($J2672,ROWS(tblConsorcios[Produto]))+1),"")</f>
        <v>Imóvel IE400 – 240m</v>
      </c>
      <c r="M2672" s="20" cm="1">
        <f t="array" ref="M2672">IFERROR(INDEX(tblConsorcios[Valor da Carta (R$)],MOD($J2672,ROWS(tblConsorcios[Produto]))+1),"")</f>
        <v>400000</v>
      </c>
      <c r="N2672" s="2" cm="1">
        <f t="array" ref="N2672">IFERROR(INDEX(tblConsorcios[Prazo (meses)],MOD($J2672,ROWS(tblConsorcios[Produto]))+1),"")</f>
        <v>240</v>
      </c>
      <c r="O2672" s="20" cm="1">
        <f t="array" ref="O2672">IFERROR(INDEX(tblConsorcios[Parcela Mensal (R$)],MOD($J2672,ROWS(tblConsorcios[Produto]))+1),"")</f>
        <v>2146.67</v>
      </c>
      <c r="P2672" s="20" t="str" cm="1">
        <f t="array" ref="P2672">IFERROR(INDEX(tblClientes[Dividendo Mensal (R$)],INT($J2672/ROWS(tblConsorcios[Produto]))+1),"")</f>
        <v/>
      </c>
      <c r="Q2672" s="20" t="str">
        <f t="shared" si="124"/>
        <v/>
      </c>
      <c r="R2672">
        <f t="shared" si="125"/>
        <v>0</v>
      </c>
    </row>
    <row r="2673" spans="10:18" x14ac:dyDescent="0.2">
      <c r="J2673">
        <f t="shared" si="123"/>
        <v>2671</v>
      </c>
      <c r="K2673" t="str" cm="1">
        <f t="array" ref="K2673">IFERROR(INDEX(tblClientes[Cliente],INT($J2673/ROWS(tblConsorcios[Produto]))+1),"")</f>
        <v/>
      </c>
      <c r="L2673" t="str" cm="1">
        <f t="array" ref="L2673">IFERROR(INDEX(tblConsorcios[Produto],MOD($J2673,ROWS(tblConsorcios[Produto]))+1),"")</f>
        <v>Imóvel IE400 – 220m</v>
      </c>
      <c r="M2673" s="20" cm="1">
        <f t="array" ref="M2673">IFERROR(INDEX(tblConsorcios[Valor da Carta (R$)],MOD($J2673,ROWS(tblConsorcios[Produto]))+1),"")</f>
        <v>400000</v>
      </c>
      <c r="N2673" s="2" cm="1">
        <f t="array" ref="N2673">IFERROR(INDEX(tblConsorcios[Prazo (meses)],MOD($J2673,ROWS(tblConsorcios[Produto]))+1),"")</f>
        <v>220</v>
      </c>
      <c r="O2673" s="20" cm="1">
        <f t="array" ref="O2673">IFERROR(INDEX(tblConsorcios[Parcela Mensal (R$)],MOD($J2673,ROWS(tblConsorcios[Produto]))+1),"")</f>
        <v>2323.64</v>
      </c>
      <c r="P2673" s="20" t="str" cm="1">
        <f t="array" ref="P2673">IFERROR(INDEX(tblClientes[Dividendo Mensal (R$)],INT($J2673/ROWS(tblConsorcios[Produto]))+1),"")</f>
        <v/>
      </c>
      <c r="Q2673" s="20" t="str">
        <f t="shared" si="124"/>
        <v/>
      </c>
      <c r="R2673">
        <f t="shared" si="125"/>
        <v>0</v>
      </c>
    </row>
    <row r="2674" spans="10:18" x14ac:dyDescent="0.2">
      <c r="J2674">
        <f t="shared" si="123"/>
        <v>2672</v>
      </c>
      <c r="K2674" t="str" cm="1">
        <f t="array" ref="K2674">IFERROR(INDEX(tblClientes[Cliente],INT($J2674/ROWS(tblConsorcios[Produto]))+1),"")</f>
        <v/>
      </c>
      <c r="L2674" t="str" cm="1">
        <f t="array" ref="L2674">IFERROR(INDEX(tblConsorcios[Produto],MOD($J2674,ROWS(tblConsorcios[Produto]))+1),"")</f>
        <v>Imóvel IE400 – 200m</v>
      </c>
      <c r="M2674" s="20" cm="1">
        <f t="array" ref="M2674">IFERROR(INDEX(tblConsorcios[Valor da Carta (R$)],MOD($J2674,ROWS(tblConsorcios[Produto]))+1),"")</f>
        <v>400000</v>
      </c>
      <c r="N2674" s="2" cm="1">
        <f t="array" ref="N2674">IFERROR(INDEX(tblConsorcios[Prazo (meses)],MOD($J2674,ROWS(tblConsorcios[Produto]))+1),"")</f>
        <v>200</v>
      </c>
      <c r="O2674" s="20" cm="1">
        <f t="array" ref="O2674">IFERROR(INDEX(tblConsorcios[Parcela Mensal (R$)],MOD($J2674,ROWS(tblConsorcios[Produto]))+1),"")</f>
        <v>2536</v>
      </c>
      <c r="P2674" s="20" t="str" cm="1">
        <f t="array" ref="P2674">IFERROR(INDEX(tblClientes[Dividendo Mensal (R$)],INT($J2674/ROWS(tblConsorcios[Produto]))+1),"")</f>
        <v/>
      </c>
      <c r="Q2674" s="20" t="str">
        <f t="shared" si="124"/>
        <v/>
      </c>
      <c r="R2674">
        <f t="shared" si="125"/>
        <v>0</v>
      </c>
    </row>
    <row r="2675" spans="10:18" x14ac:dyDescent="0.2">
      <c r="J2675">
        <f t="shared" si="123"/>
        <v>2673</v>
      </c>
      <c r="K2675" t="str" cm="1">
        <f t="array" ref="K2675">IFERROR(INDEX(tblClientes[Cliente],INT($J2675/ROWS(tblConsorcios[Produto]))+1),"")</f>
        <v/>
      </c>
      <c r="L2675" t="str" cm="1">
        <f t="array" ref="L2675">IFERROR(INDEX(tblConsorcios[Produto],MOD($J2675,ROWS(tblConsorcios[Produto]))+1),"")</f>
        <v>Imóvel IE380 – 240m</v>
      </c>
      <c r="M2675" s="20" cm="1">
        <f t="array" ref="M2675">IFERROR(INDEX(tblConsorcios[Valor da Carta (R$)],MOD($J2675,ROWS(tblConsorcios[Produto]))+1),"")</f>
        <v>380000</v>
      </c>
      <c r="N2675" s="2" cm="1">
        <f t="array" ref="N2675">IFERROR(INDEX(tblConsorcios[Prazo (meses)],MOD($J2675,ROWS(tblConsorcios[Produto]))+1),"")</f>
        <v>240</v>
      </c>
      <c r="O2675" s="20" cm="1">
        <f t="array" ref="O2675">IFERROR(INDEX(tblConsorcios[Parcela Mensal (R$)],MOD($J2675,ROWS(tblConsorcios[Produto]))+1),"")</f>
        <v>2039.33</v>
      </c>
      <c r="P2675" s="20" t="str" cm="1">
        <f t="array" ref="P2675">IFERROR(INDEX(tblClientes[Dividendo Mensal (R$)],INT($J2675/ROWS(tblConsorcios[Produto]))+1),"")</f>
        <v/>
      </c>
      <c r="Q2675" s="20" t="str">
        <f t="shared" si="124"/>
        <v/>
      </c>
      <c r="R2675">
        <f t="shared" si="125"/>
        <v>0</v>
      </c>
    </row>
    <row r="2676" spans="10:18" x14ac:dyDescent="0.2">
      <c r="J2676">
        <f t="shared" si="123"/>
        <v>2674</v>
      </c>
      <c r="K2676" t="str" cm="1">
        <f t="array" ref="K2676">IFERROR(INDEX(tblClientes[Cliente],INT($J2676/ROWS(tblConsorcios[Produto]))+1),"")</f>
        <v/>
      </c>
      <c r="L2676" t="str" cm="1">
        <f t="array" ref="L2676">IFERROR(INDEX(tblConsorcios[Produto],MOD($J2676,ROWS(tblConsorcios[Produto]))+1),"")</f>
        <v>Imóvel IE380 – 220m</v>
      </c>
      <c r="M2676" s="20" cm="1">
        <f t="array" ref="M2676">IFERROR(INDEX(tblConsorcios[Valor da Carta (R$)],MOD($J2676,ROWS(tblConsorcios[Produto]))+1),"")</f>
        <v>380000</v>
      </c>
      <c r="N2676" s="2" cm="1">
        <f t="array" ref="N2676">IFERROR(INDEX(tblConsorcios[Prazo (meses)],MOD($J2676,ROWS(tblConsorcios[Produto]))+1),"")</f>
        <v>220</v>
      </c>
      <c r="O2676" s="20" cm="1">
        <f t="array" ref="O2676">IFERROR(INDEX(tblConsorcios[Parcela Mensal (R$)],MOD($J2676,ROWS(tblConsorcios[Produto]))+1),"")</f>
        <v>2207.4499999999998</v>
      </c>
      <c r="P2676" s="20" t="str" cm="1">
        <f t="array" ref="P2676">IFERROR(INDEX(tblClientes[Dividendo Mensal (R$)],INT($J2676/ROWS(tblConsorcios[Produto]))+1),"")</f>
        <v/>
      </c>
      <c r="Q2676" s="20" t="str">
        <f t="shared" si="124"/>
        <v/>
      </c>
      <c r="R2676">
        <f t="shared" si="125"/>
        <v>0</v>
      </c>
    </row>
    <row r="2677" spans="10:18" x14ac:dyDescent="0.2">
      <c r="J2677">
        <f t="shared" si="123"/>
        <v>2675</v>
      </c>
      <c r="K2677" t="str" cm="1">
        <f t="array" ref="K2677">IFERROR(INDEX(tblClientes[Cliente],INT($J2677/ROWS(tblConsorcios[Produto]))+1),"")</f>
        <v/>
      </c>
      <c r="L2677" t="str" cm="1">
        <f t="array" ref="L2677">IFERROR(INDEX(tblConsorcios[Produto],MOD($J2677,ROWS(tblConsorcios[Produto]))+1),"")</f>
        <v>Imóvel IE380 – 200m</v>
      </c>
      <c r="M2677" s="20" cm="1">
        <f t="array" ref="M2677">IFERROR(INDEX(tblConsorcios[Valor da Carta (R$)],MOD($J2677,ROWS(tblConsorcios[Produto]))+1),"")</f>
        <v>380000</v>
      </c>
      <c r="N2677" s="2" cm="1">
        <f t="array" ref="N2677">IFERROR(INDEX(tblConsorcios[Prazo (meses)],MOD($J2677,ROWS(tblConsorcios[Produto]))+1),"")</f>
        <v>200</v>
      </c>
      <c r="O2677" s="20" cm="1">
        <f t="array" ref="O2677">IFERROR(INDEX(tblConsorcios[Parcela Mensal (R$)],MOD($J2677,ROWS(tblConsorcios[Produto]))+1),"")</f>
        <v>2409.1999999999998</v>
      </c>
      <c r="P2677" s="20" t="str" cm="1">
        <f t="array" ref="P2677">IFERROR(INDEX(tblClientes[Dividendo Mensal (R$)],INT($J2677/ROWS(tblConsorcios[Produto]))+1),"")</f>
        <v/>
      </c>
      <c r="Q2677" s="20" t="str">
        <f t="shared" si="124"/>
        <v/>
      </c>
      <c r="R2677">
        <f t="shared" si="125"/>
        <v>0</v>
      </c>
    </row>
    <row r="2678" spans="10:18" x14ac:dyDescent="0.2">
      <c r="J2678">
        <f t="shared" si="123"/>
        <v>2676</v>
      </c>
      <c r="K2678" t="str" cm="1">
        <f t="array" ref="K2678">IFERROR(INDEX(tblClientes[Cliente],INT($J2678/ROWS(tblConsorcios[Produto]))+1),"")</f>
        <v/>
      </c>
      <c r="L2678" t="str" cm="1">
        <f t="array" ref="L2678">IFERROR(INDEX(tblConsorcios[Produto],MOD($J2678,ROWS(tblConsorcios[Produto]))+1),"")</f>
        <v>Imóvel IE350 – 240m</v>
      </c>
      <c r="M2678" s="20" cm="1">
        <f t="array" ref="M2678">IFERROR(INDEX(tblConsorcios[Valor da Carta (R$)],MOD($J2678,ROWS(tblConsorcios[Produto]))+1),"")</f>
        <v>350000</v>
      </c>
      <c r="N2678" s="2" cm="1">
        <f t="array" ref="N2678">IFERROR(INDEX(tblConsorcios[Prazo (meses)],MOD($J2678,ROWS(tblConsorcios[Produto]))+1),"")</f>
        <v>240</v>
      </c>
      <c r="O2678" s="20" cm="1">
        <f t="array" ref="O2678">IFERROR(INDEX(tblConsorcios[Parcela Mensal (R$)],MOD($J2678,ROWS(tblConsorcios[Produto]))+1),"")</f>
        <v>1878.33</v>
      </c>
      <c r="P2678" s="20" t="str" cm="1">
        <f t="array" ref="P2678">IFERROR(INDEX(tblClientes[Dividendo Mensal (R$)],INT($J2678/ROWS(tblConsorcios[Produto]))+1),"")</f>
        <v/>
      </c>
      <c r="Q2678" s="20" t="str">
        <f t="shared" si="124"/>
        <v/>
      </c>
      <c r="R2678">
        <f t="shared" si="125"/>
        <v>0</v>
      </c>
    </row>
    <row r="2679" spans="10:18" x14ac:dyDescent="0.2">
      <c r="J2679">
        <f t="shared" si="123"/>
        <v>2677</v>
      </c>
      <c r="K2679" t="str" cm="1">
        <f t="array" ref="K2679">IFERROR(INDEX(tblClientes[Cliente],INT($J2679/ROWS(tblConsorcios[Produto]))+1),"")</f>
        <v/>
      </c>
      <c r="L2679" t="str" cm="1">
        <f t="array" ref="L2679">IFERROR(INDEX(tblConsorcios[Produto],MOD($J2679,ROWS(tblConsorcios[Produto]))+1),"")</f>
        <v>Imóvel IE350 – 220m</v>
      </c>
      <c r="M2679" s="20" cm="1">
        <f t="array" ref="M2679">IFERROR(INDEX(tblConsorcios[Valor da Carta (R$)],MOD($J2679,ROWS(tblConsorcios[Produto]))+1),"")</f>
        <v>350000</v>
      </c>
      <c r="N2679" s="2" cm="1">
        <f t="array" ref="N2679">IFERROR(INDEX(tblConsorcios[Prazo (meses)],MOD($J2679,ROWS(tblConsorcios[Produto]))+1),"")</f>
        <v>220</v>
      </c>
      <c r="O2679" s="20" cm="1">
        <f t="array" ref="O2679">IFERROR(INDEX(tblConsorcios[Parcela Mensal (R$)],MOD($J2679,ROWS(tblConsorcios[Produto]))+1),"")</f>
        <v>2033.18</v>
      </c>
      <c r="P2679" s="20" t="str" cm="1">
        <f t="array" ref="P2679">IFERROR(INDEX(tblClientes[Dividendo Mensal (R$)],INT($J2679/ROWS(tblConsorcios[Produto]))+1),"")</f>
        <v/>
      </c>
      <c r="Q2679" s="20" t="str">
        <f t="shared" si="124"/>
        <v/>
      </c>
      <c r="R2679">
        <f t="shared" si="125"/>
        <v>0</v>
      </c>
    </row>
    <row r="2680" spans="10:18" x14ac:dyDescent="0.2">
      <c r="J2680">
        <f t="shared" si="123"/>
        <v>2678</v>
      </c>
      <c r="K2680" t="str" cm="1">
        <f t="array" ref="K2680">IFERROR(INDEX(tblClientes[Cliente],INT($J2680/ROWS(tblConsorcios[Produto]))+1),"")</f>
        <v/>
      </c>
      <c r="L2680" t="str" cm="1">
        <f t="array" ref="L2680">IFERROR(INDEX(tblConsorcios[Produto],MOD($J2680,ROWS(tblConsorcios[Produto]))+1),"")</f>
        <v>Imóvel IE350 – 200m</v>
      </c>
      <c r="M2680" s="20" cm="1">
        <f t="array" ref="M2680">IFERROR(INDEX(tblConsorcios[Valor da Carta (R$)],MOD($J2680,ROWS(tblConsorcios[Produto]))+1),"")</f>
        <v>350000</v>
      </c>
      <c r="N2680" s="2" cm="1">
        <f t="array" ref="N2680">IFERROR(INDEX(tblConsorcios[Prazo (meses)],MOD($J2680,ROWS(tblConsorcios[Produto]))+1),"")</f>
        <v>200</v>
      </c>
      <c r="O2680" s="20" cm="1">
        <f t="array" ref="O2680">IFERROR(INDEX(tblConsorcios[Parcela Mensal (R$)],MOD($J2680,ROWS(tblConsorcios[Produto]))+1),"")</f>
        <v>2219</v>
      </c>
      <c r="P2680" s="20" t="str" cm="1">
        <f t="array" ref="P2680">IFERROR(INDEX(tblClientes[Dividendo Mensal (R$)],INT($J2680/ROWS(tblConsorcios[Produto]))+1),"")</f>
        <v/>
      </c>
      <c r="Q2680" s="20" t="str">
        <f t="shared" si="124"/>
        <v/>
      </c>
      <c r="R2680">
        <f t="shared" si="125"/>
        <v>0</v>
      </c>
    </row>
    <row r="2681" spans="10:18" x14ac:dyDescent="0.2">
      <c r="J2681">
        <f t="shared" si="123"/>
        <v>2679</v>
      </c>
      <c r="K2681" t="str" cm="1">
        <f t="array" ref="K2681">IFERROR(INDEX(tblClientes[Cliente],INT($J2681/ROWS(tblConsorcios[Produto]))+1),"")</f>
        <v/>
      </c>
      <c r="L2681" t="str" cm="1">
        <f t="array" ref="L2681">IFERROR(INDEX(tblConsorcios[Produto],MOD($J2681,ROWS(tblConsorcios[Produto]))+1),"")</f>
        <v>Imóvel IE330 – 240m</v>
      </c>
      <c r="M2681" s="20" cm="1">
        <f t="array" ref="M2681">IFERROR(INDEX(tblConsorcios[Valor da Carta (R$)],MOD($J2681,ROWS(tblConsorcios[Produto]))+1),"")</f>
        <v>330000</v>
      </c>
      <c r="N2681" s="2" cm="1">
        <f t="array" ref="N2681">IFERROR(INDEX(tblConsorcios[Prazo (meses)],MOD($J2681,ROWS(tblConsorcios[Produto]))+1),"")</f>
        <v>240</v>
      </c>
      <c r="O2681" s="20" cm="1">
        <f t="array" ref="O2681">IFERROR(INDEX(tblConsorcios[Parcela Mensal (R$)],MOD($J2681,ROWS(tblConsorcios[Produto]))+1),"")</f>
        <v>1771</v>
      </c>
      <c r="P2681" s="20" t="str" cm="1">
        <f t="array" ref="P2681">IFERROR(INDEX(tblClientes[Dividendo Mensal (R$)],INT($J2681/ROWS(tblConsorcios[Produto]))+1),"")</f>
        <v/>
      </c>
      <c r="Q2681" s="20" t="str">
        <f t="shared" si="124"/>
        <v/>
      </c>
      <c r="R2681">
        <f t="shared" si="125"/>
        <v>0</v>
      </c>
    </row>
    <row r="2682" spans="10:18" x14ac:dyDescent="0.2">
      <c r="J2682">
        <f t="shared" si="123"/>
        <v>2680</v>
      </c>
      <c r="K2682" t="str" cm="1">
        <f t="array" ref="K2682">IFERROR(INDEX(tblClientes[Cliente],INT($J2682/ROWS(tblConsorcios[Produto]))+1),"")</f>
        <v/>
      </c>
      <c r="L2682" t="str" cm="1">
        <f t="array" ref="L2682">IFERROR(INDEX(tblConsorcios[Produto],MOD($J2682,ROWS(tblConsorcios[Produto]))+1),"")</f>
        <v>Imóvel IE330 – 220m</v>
      </c>
      <c r="M2682" s="20" cm="1">
        <f t="array" ref="M2682">IFERROR(INDEX(tblConsorcios[Valor da Carta (R$)],MOD($J2682,ROWS(tblConsorcios[Produto]))+1),"")</f>
        <v>330000</v>
      </c>
      <c r="N2682" s="2" cm="1">
        <f t="array" ref="N2682">IFERROR(INDEX(tblConsorcios[Prazo (meses)],MOD($J2682,ROWS(tblConsorcios[Produto]))+1),"")</f>
        <v>220</v>
      </c>
      <c r="O2682" s="20" cm="1">
        <f t="array" ref="O2682">IFERROR(INDEX(tblConsorcios[Parcela Mensal (R$)],MOD($J2682,ROWS(tblConsorcios[Produto]))+1),"")</f>
        <v>1917</v>
      </c>
      <c r="P2682" s="20" t="str" cm="1">
        <f t="array" ref="P2682">IFERROR(INDEX(tblClientes[Dividendo Mensal (R$)],INT($J2682/ROWS(tblConsorcios[Produto]))+1),"")</f>
        <v/>
      </c>
      <c r="Q2682" s="20" t="str">
        <f t="shared" si="124"/>
        <v/>
      </c>
      <c r="R2682">
        <f t="shared" si="125"/>
        <v>0</v>
      </c>
    </row>
    <row r="2683" spans="10:18" x14ac:dyDescent="0.2">
      <c r="J2683">
        <f t="shared" si="123"/>
        <v>2681</v>
      </c>
      <c r="K2683" t="str" cm="1">
        <f t="array" ref="K2683">IFERROR(INDEX(tblClientes[Cliente],INT($J2683/ROWS(tblConsorcios[Produto]))+1),"")</f>
        <v/>
      </c>
      <c r="L2683" t="str" cm="1">
        <f t="array" ref="L2683">IFERROR(INDEX(tblConsorcios[Produto],MOD($J2683,ROWS(tblConsorcios[Produto]))+1),"")</f>
        <v>Imóvel IE330 – 200m</v>
      </c>
      <c r="M2683" s="20" cm="1">
        <f t="array" ref="M2683">IFERROR(INDEX(tblConsorcios[Valor da Carta (R$)],MOD($J2683,ROWS(tblConsorcios[Produto]))+1),"")</f>
        <v>330000</v>
      </c>
      <c r="N2683" s="2" cm="1">
        <f t="array" ref="N2683">IFERROR(INDEX(tblConsorcios[Prazo (meses)],MOD($J2683,ROWS(tblConsorcios[Produto]))+1),"")</f>
        <v>200</v>
      </c>
      <c r="O2683" s="20" cm="1">
        <f t="array" ref="O2683">IFERROR(INDEX(tblConsorcios[Parcela Mensal (R$)],MOD($J2683,ROWS(tblConsorcios[Produto]))+1),"")</f>
        <v>2092.1999999999998</v>
      </c>
      <c r="P2683" s="20" t="str" cm="1">
        <f t="array" ref="P2683">IFERROR(INDEX(tblClientes[Dividendo Mensal (R$)],INT($J2683/ROWS(tblConsorcios[Produto]))+1),"")</f>
        <v/>
      </c>
      <c r="Q2683" s="20" t="str">
        <f t="shared" si="124"/>
        <v/>
      </c>
      <c r="R2683">
        <f t="shared" si="125"/>
        <v>0</v>
      </c>
    </row>
    <row r="2684" spans="10:18" x14ac:dyDescent="0.2">
      <c r="J2684">
        <f t="shared" si="123"/>
        <v>2682</v>
      </c>
      <c r="K2684" t="str" cm="1">
        <f t="array" ref="K2684">IFERROR(INDEX(tblClientes[Cliente],INT($J2684/ROWS(tblConsorcios[Produto]))+1),"")</f>
        <v/>
      </c>
      <c r="L2684" t="str" cm="1">
        <f t="array" ref="L2684">IFERROR(INDEX(tblConsorcios[Produto],MOD($J2684,ROWS(tblConsorcios[Produto]))+1),"")</f>
        <v>Imóvel IE300 – 240m</v>
      </c>
      <c r="M2684" s="20" cm="1">
        <f t="array" ref="M2684">IFERROR(INDEX(tblConsorcios[Valor da Carta (R$)],MOD($J2684,ROWS(tblConsorcios[Produto]))+1),"")</f>
        <v>300000</v>
      </c>
      <c r="N2684" s="2" cm="1">
        <f t="array" ref="N2684">IFERROR(INDEX(tblConsorcios[Prazo (meses)],MOD($J2684,ROWS(tblConsorcios[Produto]))+1),"")</f>
        <v>240</v>
      </c>
      <c r="O2684" s="20" cm="1">
        <f t="array" ref="O2684">IFERROR(INDEX(tblConsorcios[Parcela Mensal (R$)],MOD($J2684,ROWS(tblConsorcios[Produto]))+1),"")</f>
        <v>1610</v>
      </c>
      <c r="P2684" s="20" t="str" cm="1">
        <f t="array" ref="P2684">IFERROR(INDEX(tblClientes[Dividendo Mensal (R$)],INT($J2684/ROWS(tblConsorcios[Produto]))+1),"")</f>
        <v/>
      </c>
      <c r="Q2684" s="20" t="str">
        <f t="shared" si="124"/>
        <v/>
      </c>
      <c r="R2684">
        <f t="shared" si="125"/>
        <v>0</v>
      </c>
    </row>
    <row r="2685" spans="10:18" x14ac:dyDescent="0.2">
      <c r="J2685">
        <f t="shared" si="123"/>
        <v>2683</v>
      </c>
      <c r="K2685" t="str" cm="1">
        <f t="array" ref="K2685">IFERROR(INDEX(tblClientes[Cliente],INT($J2685/ROWS(tblConsorcios[Produto]))+1),"")</f>
        <v/>
      </c>
      <c r="L2685" t="str" cm="1">
        <f t="array" ref="L2685">IFERROR(INDEX(tblConsorcios[Produto],MOD($J2685,ROWS(tblConsorcios[Produto]))+1),"")</f>
        <v>Imóvel IE300 – 220m</v>
      </c>
      <c r="M2685" s="20" cm="1">
        <f t="array" ref="M2685">IFERROR(INDEX(tblConsorcios[Valor da Carta (R$)],MOD($J2685,ROWS(tblConsorcios[Produto]))+1),"")</f>
        <v>300000</v>
      </c>
      <c r="N2685" s="2" cm="1">
        <f t="array" ref="N2685">IFERROR(INDEX(tblConsorcios[Prazo (meses)],MOD($J2685,ROWS(tblConsorcios[Produto]))+1),"")</f>
        <v>220</v>
      </c>
      <c r="O2685" s="20" cm="1">
        <f t="array" ref="O2685">IFERROR(INDEX(tblConsorcios[Parcela Mensal (R$)],MOD($J2685,ROWS(tblConsorcios[Produto]))+1),"")</f>
        <v>1742.73</v>
      </c>
      <c r="P2685" s="20" t="str" cm="1">
        <f t="array" ref="P2685">IFERROR(INDEX(tblClientes[Dividendo Mensal (R$)],INT($J2685/ROWS(tblConsorcios[Produto]))+1),"")</f>
        <v/>
      </c>
      <c r="Q2685" s="20" t="str">
        <f t="shared" si="124"/>
        <v/>
      </c>
      <c r="R2685">
        <f t="shared" si="125"/>
        <v>0</v>
      </c>
    </row>
    <row r="2686" spans="10:18" x14ac:dyDescent="0.2">
      <c r="J2686">
        <f t="shared" si="123"/>
        <v>2684</v>
      </c>
      <c r="K2686" t="str" cm="1">
        <f t="array" ref="K2686">IFERROR(INDEX(tblClientes[Cliente],INT($J2686/ROWS(tblConsorcios[Produto]))+1),"")</f>
        <v/>
      </c>
      <c r="L2686" t="str" cm="1">
        <f t="array" ref="L2686">IFERROR(INDEX(tblConsorcios[Produto],MOD($J2686,ROWS(tblConsorcios[Produto]))+1),"")</f>
        <v>Imóvel IE300 – 200m</v>
      </c>
      <c r="M2686" s="20" cm="1">
        <f t="array" ref="M2686">IFERROR(INDEX(tblConsorcios[Valor da Carta (R$)],MOD($J2686,ROWS(tblConsorcios[Produto]))+1),"")</f>
        <v>300000</v>
      </c>
      <c r="N2686" s="2" cm="1">
        <f t="array" ref="N2686">IFERROR(INDEX(tblConsorcios[Prazo (meses)],MOD($J2686,ROWS(tblConsorcios[Produto]))+1),"")</f>
        <v>200</v>
      </c>
      <c r="O2686" s="20" cm="1">
        <f t="array" ref="O2686">IFERROR(INDEX(tblConsorcios[Parcela Mensal (R$)],MOD($J2686,ROWS(tblConsorcios[Produto]))+1),"")</f>
        <v>1902</v>
      </c>
      <c r="P2686" s="20" t="str" cm="1">
        <f t="array" ref="P2686">IFERROR(INDEX(tblClientes[Dividendo Mensal (R$)],INT($J2686/ROWS(tblConsorcios[Produto]))+1),"")</f>
        <v/>
      </c>
      <c r="Q2686" s="20" t="str">
        <f t="shared" si="124"/>
        <v/>
      </c>
      <c r="R2686">
        <f t="shared" si="125"/>
        <v>0</v>
      </c>
    </row>
    <row r="2687" spans="10:18" x14ac:dyDescent="0.2">
      <c r="J2687">
        <f t="shared" si="123"/>
        <v>2685</v>
      </c>
      <c r="K2687" t="str" cm="1">
        <f t="array" ref="K2687">IFERROR(INDEX(tblClientes[Cliente],INT($J2687/ROWS(tblConsorcios[Produto]))+1),"")</f>
        <v/>
      </c>
      <c r="L2687" t="str" cm="1">
        <f t="array" ref="L2687">IFERROR(INDEX(tblConsorcios[Produto],MOD($J2687,ROWS(tblConsorcios[Produto]))+1),"")</f>
        <v>Imóvel IE240 – 240m</v>
      </c>
      <c r="M2687" s="20" cm="1">
        <f t="array" ref="M2687">IFERROR(INDEX(tblConsorcios[Valor da Carta (R$)],MOD($J2687,ROWS(tblConsorcios[Produto]))+1),"")</f>
        <v>240000</v>
      </c>
      <c r="N2687" s="2" cm="1">
        <f t="array" ref="N2687">IFERROR(INDEX(tblConsorcios[Prazo (meses)],MOD($J2687,ROWS(tblConsorcios[Produto]))+1),"")</f>
        <v>240</v>
      </c>
      <c r="O2687" s="20" cm="1">
        <f t="array" ref="O2687">IFERROR(INDEX(tblConsorcios[Parcela Mensal (R$)],MOD($J2687,ROWS(tblConsorcios[Produto]))+1),"")</f>
        <v>1288</v>
      </c>
      <c r="P2687" s="20" t="str" cm="1">
        <f t="array" ref="P2687">IFERROR(INDEX(tblClientes[Dividendo Mensal (R$)],INT($J2687/ROWS(tblConsorcios[Produto]))+1),"")</f>
        <v/>
      </c>
      <c r="Q2687" s="20" t="str">
        <f t="shared" si="124"/>
        <v/>
      </c>
      <c r="R2687">
        <f t="shared" si="125"/>
        <v>0</v>
      </c>
    </row>
    <row r="2688" spans="10:18" x14ac:dyDescent="0.2">
      <c r="J2688">
        <f t="shared" si="123"/>
        <v>2686</v>
      </c>
      <c r="K2688" t="str" cm="1">
        <f t="array" ref="K2688">IFERROR(INDEX(tblClientes[Cliente],INT($J2688/ROWS(tblConsorcios[Produto]))+1),"")</f>
        <v/>
      </c>
      <c r="L2688" t="str" cm="1">
        <f t="array" ref="L2688">IFERROR(INDEX(tblConsorcios[Produto],MOD($J2688,ROWS(tblConsorcios[Produto]))+1),"")</f>
        <v>Imóvel IE240 – 220m</v>
      </c>
      <c r="M2688" s="20" cm="1">
        <f t="array" ref="M2688">IFERROR(INDEX(tblConsorcios[Valor da Carta (R$)],MOD($J2688,ROWS(tblConsorcios[Produto]))+1),"")</f>
        <v>240000</v>
      </c>
      <c r="N2688" s="2" cm="1">
        <f t="array" ref="N2688">IFERROR(INDEX(tblConsorcios[Prazo (meses)],MOD($J2688,ROWS(tblConsorcios[Produto]))+1),"")</f>
        <v>220</v>
      </c>
      <c r="O2688" s="20" cm="1">
        <f t="array" ref="O2688">IFERROR(INDEX(tblConsorcios[Parcela Mensal (R$)],MOD($J2688,ROWS(tblConsorcios[Produto]))+1),"")</f>
        <v>1394.18</v>
      </c>
      <c r="P2688" s="20" t="str" cm="1">
        <f t="array" ref="P2688">IFERROR(INDEX(tblClientes[Dividendo Mensal (R$)],INT($J2688/ROWS(tblConsorcios[Produto]))+1),"")</f>
        <v/>
      </c>
      <c r="Q2688" s="20" t="str">
        <f t="shared" si="124"/>
        <v/>
      </c>
      <c r="R2688">
        <f t="shared" si="125"/>
        <v>0</v>
      </c>
    </row>
    <row r="2689" spans="10:18" x14ac:dyDescent="0.2">
      <c r="J2689">
        <f t="shared" si="123"/>
        <v>2687</v>
      </c>
      <c r="K2689" t="str" cm="1">
        <f t="array" ref="K2689">IFERROR(INDEX(tblClientes[Cliente],INT($J2689/ROWS(tblConsorcios[Produto]))+1),"")</f>
        <v/>
      </c>
      <c r="L2689" t="str" cm="1">
        <f t="array" ref="L2689">IFERROR(INDEX(tblConsorcios[Produto],MOD($J2689,ROWS(tblConsorcios[Produto]))+1),"")</f>
        <v>Imóvel IE240 – 200m</v>
      </c>
      <c r="M2689" s="20" cm="1">
        <f t="array" ref="M2689">IFERROR(INDEX(tblConsorcios[Valor da Carta (R$)],MOD($J2689,ROWS(tblConsorcios[Produto]))+1),"")</f>
        <v>240000</v>
      </c>
      <c r="N2689" s="2" cm="1">
        <f t="array" ref="N2689">IFERROR(INDEX(tblConsorcios[Prazo (meses)],MOD($J2689,ROWS(tblConsorcios[Produto]))+1),"")</f>
        <v>200</v>
      </c>
      <c r="O2689" s="20" cm="1">
        <f t="array" ref="O2689">IFERROR(INDEX(tblConsorcios[Parcela Mensal (R$)],MOD($J2689,ROWS(tblConsorcios[Produto]))+1),"")</f>
        <v>1521.6</v>
      </c>
      <c r="P2689" s="20" t="str" cm="1">
        <f t="array" ref="P2689">IFERROR(INDEX(tblClientes[Dividendo Mensal (R$)],INT($J2689/ROWS(tblConsorcios[Produto]))+1),"")</f>
        <v/>
      </c>
      <c r="Q2689" s="20" t="str">
        <f t="shared" si="124"/>
        <v/>
      </c>
      <c r="R2689">
        <f t="shared" si="125"/>
        <v>0</v>
      </c>
    </row>
    <row r="2690" spans="10:18" x14ac:dyDescent="0.2">
      <c r="J2690">
        <f t="shared" si="123"/>
        <v>2688</v>
      </c>
      <c r="K2690" t="str" cm="1">
        <f t="array" ref="K2690">IFERROR(INDEX(tblClientes[Cliente],INT($J2690/ROWS(tblConsorcios[Produto]))+1),"")</f>
        <v/>
      </c>
      <c r="L2690" t="str" cm="1">
        <f t="array" ref="L2690">IFERROR(INDEX(tblConsorcios[Produto],MOD($J2690,ROWS(tblConsorcios[Produto]))+1),"")</f>
        <v>Imóvel IE230 – 240m</v>
      </c>
      <c r="M2690" s="20" cm="1">
        <f t="array" ref="M2690">IFERROR(INDEX(tblConsorcios[Valor da Carta (R$)],MOD($J2690,ROWS(tblConsorcios[Produto]))+1),"")</f>
        <v>230000</v>
      </c>
      <c r="N2690" s="2" cm="1">
        <f t="array" ref="N2690">IFERROR(INDEX(tblConsorcios[Prazo (meses)],MOD($J2690,ROWS(tblConsorcios[Produto]))+1),"")</f>
        <v>240</v>
      </c>
      <c r="O2690" s="20" cm="1">
        <f t="array" ref="O2690">IFERROR(INDEX(tblConsorcios[Parcela Mensal (R$)],MOD($J2690,ROWS(tblConsorcios[Produto]))+1),"")</f>
        <v>1234.33</v>
      </c>
      <c r="P2690" s="20" t="str" cm="1">
        <f t="array" ref="P2690">IFERROR(INDEX(tblClientes[Dividendo Mensal (R$)],INT($J2690/ROWS(tblConsorcios[Produto]))+1),"")</f>
        <v/>
      </c>
      <c r="Q2690" s="20" t="str">
        <f t="shared" si="124"/>
        <v/>
      </c>
      <c r="R2690">
        <f t="shared" si="125"/>
        <v>0</v>
      </c>
    </row>
    <row r="2691" spans="10:18" x14ac:dyDescent="0.2">
      <c r="J2691">
        <f t="shared" ref="J2691:J2754" si="126">ROW()-2</f>
        <v>2689</v>
      </c>
      <c r="K2691" t="str" cm="1">
        <f t="array" ref="K2691">IFERROR(INDEX(tblClientes[Cliente],INT($J2691/ROWS(tblConsorcios[Produto]))+1),"")</f>
        <v/>
      </c>
      <c r="L2691" t="str" cm="1">
        <f t="array" ref="L2691">IFERROR(INDEX(tblConsorcios[Produto],MOD($J2691,ROWS(tblConsorcios[Produto]))+1),"")</f>
        <v>Imóvel IE230 – 220m</v>
      </c>
      <c r="M2691" s="20" cm="1">
        <f t="array" ref="M2691">IFERROR(INDEX(tblConsorcios[Valor da Carta (R$)],MOD($J2691,ROWS(tblConsorcios[Produto]))+1),"")</f>
        <v>230000</v>
      </c>
      <c r="N2691" s="2" cm="1">
        <f t="array" ref="N2691">IFERROR(INDEX(tblConsorcios[Prazo (meses)],MOD($J2691,ROWS(tblConsorcios[Produto]))+1),"")</f>
        <v>220</v>
      </c>
      <c r="O2691" s="20" cm="1">
        <f t="array" ref="O2691">IFERROR(INDEX(tblConsorcios[Parcela Mensal (R$)],MOD($J2691,ROWS(tblConsorcios[Produto]))+1),"")</f>
        <v>1336.09</v>
      </c>
      <c r="P2691" s="20" t="str" cm="1">
        <f t="array" ref="P2691">IFERROR(INDEX(tblClientes[Dividendo Mensal (R$)],INT($J2691/ROWS(tblConsorcios[Produto]))+1),"")</f>
        <v/>
      </c>
      <c r="Q2691" s="20" t="str">
        <f t="shared" ref="Q2691:Q2754" si="127">IF(AND(ISNUMBER(O2691),ISNUMBER(P2691)),P2691-O2691,"")</f>
        <v/>
      </c>
      <c r="R2691">
        <f t="shared" ref="R2691:R2754" si="128">IF(AND(ISNUMBER(O2691),ISNUMBER(P2691),O2691&lt;=P2691),1,0)</f>
        <v>0</v>
      </c>
    </row>
    <row r="2692" spans="10:18" x14ac:dyDescent="0.2">
      <c r="J2692">
        <f t="shared" si="126"/>
        <v>2690</v>
      </c>
      <c r="K2692" t="str" cm="1">
        <f t="array" ref="K2692">IFERROR(INDEX(tblClientes[Cliente],INT($J2692/ROWS(tblConsorcios[Produto]))+1),"")</f>
        <v/>
      </c>
      <c r="L2692" t="str" cm="1">
        <f t="array" ref="L2692">IFERROR(INDEX(tblConsorcios[Produto],MOD($J2692,ROWS(tblConsorcios[Produto]))+1),"")</f>
        <v>Imóvel IE230 – 200m</v>
      </c>
      <c r="M2692" s="20" cm="1">
        <f t="array" ref="M2692">IFERROR(INDEX(tblConsorcios[Valor da Carta (R$)],MOD($J2692,ROWS(tblConsorcios[Produto]))+1),"")</f>
        <v>230000</v>
      </c>
      <c r="N2692" s="2" cm="1">
        <f t="array" ref="N2692">IFERROR(INDEX(tblConsorcios[Prazo (meses)],MOD($J2692,ROWS(tblConsorcios[Produto]))+1),"")</f>
        <v>200</v>
      </c>
      <c r="O2692" s="20" cm="1">
        <f t="array" ref="O2692">IFERROR(INDEX(tblConsorcios[Parcela Mensal (R$)],MOD($J2692,ROWS(tblConsorcios[Produto]))+1),"")</f>
        <v>1458.2</v>
      </c>
      <c r="P2692" s="20" t="str" cm="1">
        <f t="array" ref="P2692">IFERROR(INDEX(tblClientes[Dividendo Mensal (R$)],INT($J2692/ROWS(tblConsorcios[Produto]))+1),"")</f>
        <v/>
      </c>
      <c r="Q2692" s="20" t="str">
        <f t="shared" si="127"/>
        <v/>
      </c>
      <c r="R2692">
        <f t="shared" si="128"/>
        <v>0</v>
      </c>
    </row>
    <row r="2693" spans="10:18" x14ac:dyDescent="0.2">
      <c r="J2693">
        <f t="shared" si="126"/>
        <v>2691</v>
      </c>
      <c r="K2693" t="str" cm="1">
        <f t="array" ref="K2693">IFERROR(INDEX(tblClientes[Cliente],INT($J2693/ROWS(tblConsorcios[Produto]))+1),"")</f>
        <v/>
      </c>
      <c r="L2693" t="str" cm="1">
        <f t="array" ref="L2693">IFERROR(INDEX(tblConsorcios[Produto],MOD($J2693,ROWS(tblConsorcios[Produto]))+1),"")</f>
        <v>Imóvel IE220 – 240m</v>
      </c>
      <c r="M2693" s="20" cm="1">
        <f t="array" ref="M2693">IFERROR(INDEX(tblConsorcios[Valor da Carta (R$)],MOD($J2693,ROWS(tblConsorcios[Produto]))+1),"")</f>
        <v>220000</v>
      </c>
      <c r="N2693" s="2" cm="1">
        <f t="array" ref="N2693">IFERROR(INDEX(tblConsorcios[Prazo (meses)],MOD($J2693,ROWS(tblConsorcios[Produto]))+1),"")</f>
        <v>240</v>
      </c>
      <c r="O2693" s="20" cm="1">
        <f t="array" ref="O2693">IFERROR(INDEX(tblConsorcios[Parcela Mensal (R$)],MOD($J2693,ROWS(tblConsorcios[Produto]))+1),"")</f>
        <v>1180.67</v>
      </c>
      <c r="P2693" s="20" t="str" cm="1">
        <f t="array" ref="P2693">IFERROR(INDEX(tblClientes[Dividendo Mensal (R$)],INT($J2693/ROWS(tblConsorcios[Produto]))+1),"")</f>
        <v/>
      </c>
      <c r="Q2693" s="20" t="str">
        <f t="shared" si="127"/>
        <v/>
      </c>
      <c r="R2693">
        <f t="shared" si="128"/>
        <v>0</v>
      </c>
    </row>
    <row r="2694" spans="10:18" x14ac:dyDescent="0.2">
      <c r="J2694">
        <f t="shared" si="126"/>
        <v>2692</v>
      </c>
      <c r="K2694" t="str" cm="1">
        <f t="array" ref="K2694">IFERROR(INDEX(tblClientes[Cliente],INT($J2694/ROWS(tblConsorcios[Produto]))+1),"")</f>
        <v/>
      </c>
      <c r="L2694" t="str" cm="1">
        <f t="array" ref="L2694">IFERROR(INDEX(tblConsorcios[Produto],MOD($J2694,ROWS(tblConsorcios[Produto]))+1),"")</f>
        <v>Imóvel IE220 – 220m</v>
      </c>
      <c r="M2694" s="20" cm="1">
        <f t="array" ref="M2694">IFERROR(INDEX(tblConsorcios[Valor da Carta (R$)],MOD($J2694,ROWS(tblConsorcios[Produto]))+1),"")</f>
        <v>220000</v>
      </c>
      <c r="N2694" s="2" cm="1">
        <f t="array" ref="N2694">IFERROR(INDEX(tblConsorcios[Prazo (meses)],MOD($J2694,ROWS(tblConsorcios[Produto]))+1),"")</f>
        <v>220</v>
      </c>
      <c r="O2694" s="20" cm="1">
        <f t="array" ref="O2694">IFERROR(INDEX(tblConsorcios[Parcela Mensal (R$)],MOD($J2694,ROWS(tblConsorcios[Produto]))+1),"")</f>
        <v>1278</v>
      </c>
      <c r="P2694" s="20" t="str" cm="1">
        <f t="array" ref="P2694">IFERROR(INDEX(tblClientes[Dividendo Mensal (R$)],INT($J2694/ROWS(tblConsorcios[Produto]))+1),"")</f>
        <v/>
      </c>
      <c r="Q2694" s="20" t="str">
        <f t="shared" si="127"/>
        <v/>
      </c>
      <c r="R2694">
        <f t="shared" si="128"/>
        <v>0</v>
      </c>
    </row>
    <row r="2695" spans="10:18" x14ac:dyDescent="0.2">
      <c r="J2695">
        <f t="shared" si="126"/>
        <v>2693</v>
      </c>
      <c r="K2695" t="str" cm="1">
        <f t="array" ref="K2695">IFERROR(INDEX(tblClientes[Cliente],INT($J2695/ROWS(tblConsorcios[Produto]))+1),"")</f>
        <v/>
      </c>
      <c r="L2695" t="str" cm="1">
        <f t="array" ref="L2695">IFERROR(INDEX(tblConsorcios[Produto],MOD($J2695,ROWS(tblConsorcios[Produto]))+1),"")</f>
        <v>Imóvel IE220 – 200m</v>
      </c>
      <c r="M2695" s="20" cm="1">
        <f t="array" ref="M2695">IFERROR(INDEX(tblConsorcios[Valor da Carta (R$)],MOD($J2695,ROWS(tblConsorcios[Produto]))+1),"")</f>
        <v>220000</v>
      </c>
      <c r="N2695" s="2" cm="1">
        <f t="array" ref="N2695">IFERROR(INDEX(tblConsorcios[Prazo (meses)],MOD($J2695,ROWS(tblConsorcios[Produto]))+1),"")</f>
        <v>200</v>
      </c>
      <c r="O2695" s="20" cm="1">
        <f t="array" ref="O2695">IFERROR(INDEX(tblConsorcios[Parcela Mensal (R$)],MOD($J2695,ROWS(tblConsorcios[Produto]))+1),"")</f>
        <v>1394.8</v>
      </c>
      <c r="P2695" s="20" t="str" cm="1">
        <f t="array" ref="P2695">IFERROR(INDEX(tblClientes[Dividendo Mensal (R$)],INT($J2695/ROWS(tblConsorcios[Produto]))+1),"")</f>
        <v/>
      </c>
      <c r="Q2695" s="20" t="str">
        <f t="shared" si="127"/>
        <v/>
      </c>
      <c r="R2695">
        <f t="shared" si="128"/>
        <v>0</v>
      </c>
    </row>
    <row r="2696" spans="10:18" x14ac:dyDescent="0.2">
      <c r="J2696">
        <f t="shared" si="126"/>
        <v>2694</v>
      </c>
      <c r="K2696" t="str" cm="1">
        <f t="array" ref="K2696">IFERROR(INDEX(tblClientes[Cliente],INT($J2696/ROWS(tblConsorcios[Produto]))+1),"")</f>
        <v/>
      </c>
      <c r="L2696" t="str" cm="1">
        <f t="array" ref="L2696">IFERROR(INDEX(tblConsorcios[Produto],MOD($J2696,ROWS(tblConsorcios[Produto]))+1),"")</f>
        <v>Imóvel IE200 – 240m</v>
      </c>
      <c r="M2696" s="20" cm="1">
        <f t="array" ref="M2696">IFERROR(INDEX(tblConsorcios[Valor da Carta (R$)],MOD($J2696,ROWS(tblConsorcios[Produto]))+1),"")</f>
        <v>200000</v>
      </c>
      <c r="N2696" s="2" cm="1">
        <f t="array" ref="N2696">IFERROR(INDEX(tblConsorcios[Prazo (meses)],MOD($J2696,ROWS(tblConsorcios[Produto]))+1),"")</f>
        <v>240</v>
      </c>
      <c r="O2696" s="20" cm="1">
        <f t="array" ref="O2696">IFERROR(INDEX(tblConsorcios[Parcela Mensal (R$)],MOD($J2696,ROWS(tblConsorcios[Produto]))+1),"")</f>
        <v>1073.33</v>
      </c>
      <c r="P2696" s="20" t="str" cm="1">
        <f t="array" ref="P2696">IFERROR(INDEX(tblClientes[Dividendo Mensal (R$)],INT($J2696/ROWS(tblConsorcios[Produto]))+1),"")</f>
        <v/>
      </c>
      <c r="Q2696" s="20" t="str">
        <f t="shared" si="127"/>
        <v/>
      </c>
      <c r="R2696">
        <f t="shared" si="128"/>
        <v>0</v>
      </c>
    </row>
    <row r="2697" spans="10:18" x14ac:dyDescent="0.2">
      <c r="J2697">
        <f t="shared" si="126"/>
        <v>2695</v>
      </c>
      <c r="K2697" t="str" cm="1">
        <f t="array" ref="K2697">IFERROR(INDEX(tblClientes[Cliente],INT($J2697/ROWS(tblConsorcios[Produto]))+1),"")</f>
        <v/>
      </c>
      <c r="L2697" t="str" cm="1">
        <f t="array" ref="L2697">IFERROR(INDEX(tblConsorcios[Produto],MOD($J2697,ROWS(tblConsorcios[Produto]))+1),"")</f>
        <v>Imóvel IE200 – 220m</v>
      </c>
      <c r="M2697" s="20" cm="1">
        <f t="array" ref="M2697">IFERROR(INDEX(tblConsorcios[Valor da Carta (R$)],MOD($J2697,ROWS(tblConsorcios[Produto]))+1),"")</f>
        <v>200000</v>
      </c>
      <c r="N2697" s="2" cm="1">
        <f t="array" ref="N2697">IFERROR(INDEX(tblConsorcios[Prazo (meses)],MOD($J2697,ROWS(tblConsorcios[Produto]))+1),"")</f>
        <v>220</v>
      </c>
      <c r="O2697" s="20" cm="1">
        <f t="array" ref="O2697">IFERROR(INDEX(tblConsorcios[Parcela Mensal (R$)],MOD($J2697,ROWS(tblConsorcios[Produto]))+1),"")</f>
        <v>1161.82</v>
      </c>
      <c r="P2697" s="20" t="str" cm="1">
        <f t="array" ref="P2697">IFERROR(INDEX(tblClientes[Dividendo Mensal (R$)],INT($J2697/ROWS(tblConsorcios[Produto]))+1),"")</f>
        <v/>
      </c>
      <c r="Q2697" s="20" t="str">
        <f t="shared" si="127"/>
        <v/>
      </c>
      <c r="R2697">
        <f t="shared" si="128"/>
        <v>0</v>
      </c>
    </row>
    <row r="2698" spans="10:18" x14ac:dyDescent="0.2">
      <c r="J2698">
        <f t="shared" si="126"/>
        <v>2696</v>
      </c>
      <c r="K2698" t="str" cm="1">
        <f t="array" ref="K2698">IFERROR(INDEX(tblClientes[Cliente],INT($J2698/ROWS(tblConsorcios[Produto]))+1),"")</f>
        <v/>
      </c>
      <c r="L2698" t="str" cm="1">
        <f t="array" ref="L2698">IFERROR(INDEX(tblConsorcios[Produto],MOD($J2698,ROWS(tblConsorcios[Produto]))+1),"")</f>
        <v>Imóvel IE200 – 200m</v>
      </c>
      <c r="M2698" s="20" cm="1">
        <f t="array" ref="M2698">IFERROR(INDEX(tblConsorcios[Valor da Carta (R$)],MOD($J2698,ROWS(tblConsorcios[Produto]))+1),"")</f>
        <v>200000</v>
      </c>
      <c r="N2698" s="2" cm="1">
        <f t="array" ref="N2698">IFERROR(INDEX(tblConsorcios[Prazo (meses)],MOD($J2698,ROWS(tblConsorcios[Produto]))+1),"")</f>
        <v>200</v>
      </c>
      <c r="O2698" s="20" cm="1">
        <f t="array" ref="O2698">IFERROR(INDEX(tblConsorcios[Parcela Mensal (R$)],MOD($J2698,ROWS(tblConsorcios[Produto]))+1),"")</f>
        <v>1268</v>
      </c>
      <c r="P2698" s="20" t="str" cm="1">
        <f t="array" ref="P2698">IFERROR(INDEX(tblClientes[Dividendo Mensal (R$)],INT($J2698/ROWS(tblConsorcios[Produto]))+1),"")</f>
        <v/>
      </c>
      <c r="Q2698" s="20" t="str">
        <f t="shared" si="127"/>
        <v/>
      </c>
      <c r="R2698">
        <f t="shared" si="128"/>
        <v>0</v>
      </c>
    </row>
    <row r="2699" spans="10:18" x14ac:dyDescent="0.2">
      <c r="J2699">
        <f t="shared" si="126"/>
        <v>2697</v>
      </c>
      <c r="K2699" t="str" cm="1">
        <f t="array" ref="K2699">IFERROR(INDEX(tblClientes[Cliente],INT($J2699/ROWS(tblConsorcios[Produto]))+1),"")</f>
        <v/>
      </c>
      <c r="L2699" t="str" cm="1">
        <f t="array" ref="L2699">IFERROR(INDEX(tblConsorcios[Produto],MOD($J2699,ROWS(tblConsorcios[Produto]))+1),"")</f>
        <v>Imóvel IE150 – 240m</v>
      </c>
      <c r="M2699" s="20" cm="1">
        <f t="array" ref="M2699">IFERROR(INDEX(tblConsorcios[Valor da Carta (R$)],MOD($J2699,ROWS(tblConsorcios[Produto]))+1),"")</f>
        <v>150000</v>
      </c>
      <c r="N2699" s="2" cm="1">
        <f t="array" ref="N2699">IFERROR(INDEX(tblConsorcios[Prazo (meses)],MOD($J2699,ROWS(tblConsorcios[Produto]))+1),"")</f>
        <v>240</v>
      </c>
      <c r="O2699" s="20" cm="1">
        <f t="array" ref="O2699">IFERROR(INDEX(tblConsorcios[Parcela Mensal (R$)],MOD($J2699,ROWS(tblConsorcios[Produto]))+1),"")</f>
        <v>805</v>
      </c>
      <c r="P2699" s="20" t="str" cm="1">
        <f t="array" ref="P2699">IFERROR(INDEX(tblClientes[Dividendo Mensal (R$)],INT($J2699/ROWS(tblConsorcios[Produto]))+1),"")</f>
        <v/>
      </c>
      <c r="Q2699" s="20" t="str">
        <f t="shared" si="127"/>
        <v/>
      </c>
      <c r="R2699">
        <f t="shared" si="128"/>
        <v>0</v>
      </c>
    </row>
    <row r="2700" spans="10:18" x14ac:dyDescent="0.2">
      <c r="J2700">
        <f t="shared" si="126"/>
        <v>2698</v>
      </c>
      <c r="K2700" t="str" cm="1">
        <f t="array" ref="K2700">IFERROR(INDEX(tblClientes[Cliente],INT($J2700/ROWS(tblConsorcios[Produto]))+1),"")</f>
        <v/>
      </c>
      <c r="L2700" t="str" cm="1">
        <f t="array" ref="L2700">IFERROR(INDEX(tblConsorcios[Produto],MOD($J2700,ROWS(tblConsorcios[Produto]))+1),"")</f>
        <v>Imóvel IE150 – 220m</v>
      </c>
      <c r="M2700" s="20" cm="1">
        <f t="array" ref="M2700">IFERROR(INDEX(tblConsorcios[Valor da Carta (R$)],MOD($J2700,ROWS(tblConsorcios[Produto]))+1),"")</f>
        <v>150000</v>
      </c>
      <c r="N2700" s="2" cm="1">
        <f t="array" ref="N2700">IFERROR(INDEX(tblConsorcios[Prazo (meses)],MOD($J2700,ROWS(tblConsorcios[Produto]))+1),"")</f>
        <v>220</v>
      </c>
      <c r="O2700" s="20" cm="1">
        <f t="array" ref="O2700">IFERROR(INDEX(tblConsorcios[Parcela Mensal (R$)],MOD($J2700,ROWS(tblConsorcios[Produto]))+1),"")</f>
        <v>871.36</v>
      </c>
      <c r="P2700" s="20" t="str" cm="1">
        <f t="array" ref="P2700">IFERROR(INDEX(tblClientes[Dividendo Mensal (R$)],INT($J2700/ROWS(tblConsorcios[Produto]))+1),"")</f>
        <v/>
      </c>
      <c r="Q2700" s="20" t="str">
        <f t="shared" si="127"/>
        <v/>
      </c>
      <c r="R2700">
        <f t="shared" si="128"/>
        <v>0</v>
      </c>
    </row>
    <row r="2701" spans="10:18" x14ac:dyDescent="0.2">
      <c r="J2701">
        <f t="shared" si="126"/>
        <v>2699</v>
      </c>
      <c r="K2701" t="str" cm="1">
        <f t="array" ref="K2701">IFERROR(INDEX(tblClientes[Cliente],INT($J2701/ROWS(tblConsorcios[Produto]))+1),"")</f>
        <v/>
      </c>
      <c r="L2701" t="str" cm="1">
        <f t="array" ref="L2701">IFERROR(INDEX(tblConsorcios[Produto],MOD($J2701,ROWS(tblConsorcios[Produto]))+1),"")</f>
        <v>Imóvel IE150 – 200m</v>
      </c>
      <c r="M2701" s="20" cm="1">
        <f t="array" ref="M2701">IFERROR(INDEX(tblConsorcios[Valor da Carta (R$)],MOD($J2701,ROWS(tblConsorcios[Produto]))+1),"")</f>
        <v>150000</v>
      </c>
      <c r="N2701" s="2" cm="1">
        <f t="array" ref="N2701">IFERROR(INDEX(tblConsorcios[Prazo (meses)],MOD($J2701,ROWS(tblConsorcios[Produto]))+1),"")</f>
        <v>200</v>
      </c>
      <c r="O2701" s="20" cm="1">
        <f t="array" ref="O2701">IFERROR(INDEX(tblConsorcios[Parcela Mensal (R$)],MOD($J2701,ROWS(tblConsorcios[Produto]))+1),"")</f>
        <v>951</v>
      </c>
      <c r="P2701" s="20" t="str" cm="1">
        <f t="array" ref="P2701">IFERROR(INDEX(tblClientes[Dividendo Mensal (R$)],INT($J2701/ROWS(tblConsorcios[Produto]))+1),"")</f>
        <v/>
      </c>
      <c r="Q2701" s="20" t="str">
        <f t="shared" si="127"/>
        <v/>
      </c>
      <c r="R2701">
        <f t="shared" si="128"/>
        <v>0</v>
      </c>
    </row>
    <row r="2702" spans="10:18" x14ac:dyDescent="0.2">
      <c r="J2702">
        <f t="shared" si="126"/>
        <v>2700</v>
      </c>
      <c r="K2702" t="str" cm="1">
        <f t="array" ref="K2702">IFERROR(INDEX(tblClientes[Cliente],INT($J2702/ROWS(tblConsorcios[Produto]))+1),"")</f>
        <v/>
      </c>
      <c r="L2702" t="str" cm="1">
        <f t="array" ref="L2702">IFERROR(INDEX(tblConsorcios[Produto],MOD($J2702,ROWS(tblConsorcios[Produto]))+1),"")</f>
        <v>Imóvel IE140 – 240m</v>
      </c>
      <c r="M2702" s="20" cm="1">
        <f t="array" ref="M2702">IFERROR(INDEX(tblConsorcios[Valor da Carta (R$)],MOD($J2702,ROWS(tblConsorcios[Produto]))+1),"")</f>
        <v>140000</v>
      </c>
      <c r="N2702" s="2" cm="1">
        <f t="array" ref="N2702">IFERROR(INDEX(tblConsorcios[Prazo (meses)],MOD($J2702,ROWS(tblConsorcios[Produto]))+1),"")</f>
        <v>240</v>
      </c>
      <c r="O2702" s="20" cm="1">
        <f t="array" ref="O2702">IFERROR(INDEX(tblConsorcios[Parcela Mensal (R$)],MOD($J2702,ROWS(tblConsorcios[Produto]))+1),"")</f>
        <v>751.33</v>
      </c>
      <c r="P2702" s="20" t="str" cm="1">
        <f t="array" ref="P2702">IFERROR(INDEX(tblClientes[Dividendo Mensal (R$)],INT($J2702/ROWS(tblConsorcios[Produto]))+1),"")</f>
        <v/>
      </c>
      <c r="Q2702" s="20" t="str">
        <f t="shared" si="127"/>
        <v/>
      </c>
      <c r="R2702">
        <f t="shared" si="128"/>
        <v>0</v>
      </c>
    </row>
    <row r="2703" spans="10:18" x14ac:dyDescent="0.2">
      <c r="J2703">
        <f t="shared" si="126"/>
        <v>2701</v>
      </c>
      <c r="K2703" t="str" cm="1">
        <f t="array" ref="K2703">IFERROR(INDEX(tblClientes[Cliente],INT($J2703/ROWS(tblConsorcios[Produto]))+1),"")</f>
        <v/>
      </c>
      <c r="L2703" t="str" cm="1">
        <f t="array" ref="L2703">IFERROR(INDEX(tblConsorcios[Produto],MOD($J2703,ROWS(tblConsorcios[Produto]))+1),"")</f>
        <v>Imóvel IE140 – 220m</v>
      </c>
      <c r="M2703" s="20" cm="1">
        <f t="array" ref="M2703">IFERROR(INDEX(tblConsorcios[Valor da Carta (R$)],MOD($J2703,ROWS(tblConsorcios[Produto]))+1),"")</f>
        <v>140000</v>
      </c>
      <c r="N2703" s="2" cm="1">
        <f t="array" ref="N2703">IFERROR(INDEX(tblConsorcios[Prazo (meses)],MOD($J2703,ROWS(tblConsorcios[Produto]))+1),"")</f>
        <v>220</v>
      </c>
      <c r="O2703" s="20" cm="1">
        <f t="array" ref="O2703">IFERROR(INDEX(tblConsorcios[Parcela Mensal (R$)],MOD($J2703,ROWS(tblConsorcios[Produto]))+1),"")</f>
        <v>813.27</v>
      </c>
      <c r="P2703" s="20" t="str" cm="1">
        <f t="array" ref="P2703">IFERROR(INDEX(tblClientes[Dividendo Mensal (R$)],INT($J2703/ROWS(tblConsorcios[Produto]))+1),"")</f>
        <v/>
      </c>
      <c r="Q2703" s="20" t="str">
        <f t="shared" si="127"/>
        <v/>
      </c>
      <c r="R2703">
        <f t="shared" si="128"/>
        <v>0</v>
      </c>
    </row>
    <row r="2704" spans="10:18" x14ac:dyDescent="0.2">
      <c r="J2704">
        <f t="shared" si="126"/>
        <v>2702</v>
      </c>
      <c r="K2704" t="str" cm="1">
        <f t="array" ref="K2704">IFERROR(INDEX(tblClientes[Cliente],INT($J2704/ROWS(tblConsorcios[Produto]))+1),"")</f>
        <v/>
      </c>
      <c r="L2704" t="str" cm="1">
        <f t="array" ref="L2704">IFERROR(INDEX(tblConsorcios[Produto],MOD($J2704,ROWS(tblConsorcios[Produto]))+1),"")</f>
        <v>Imóvel IE140 – 200m</v>
      </c>
      <c r="M2704" s="20" cm="1">
        <f t="array" ref="M2704">IFERROR(INDEX(tblConsorcios[Valor da Carta (R$)],MOD($J2704,ROWS(tblConsorcios[Produto]))+1),"")</f>
        <v>140000</v>
      </c>
      <c r="N2704" s="2" cm="1">
        <f t="array" ref="N2704">IFERROR(INDEX(tblConsorcios[Prazo (meses)],MOD($J2704,ROWS(tblConsorcios[Produto]))+1),"")</f>
        <v>200</v>
      </c>
      <c r="O2704" s="20" cm="1">
        <f t="array" ref="O2704">IFERROR(INDEX(tblConsorcios[Parcela Mensal (R$)],MOD($J2704,ROWS(tblConsorcios[Produto]))+1),"")</f>
        <v>887.6</v>
      </c>
      <c r="P2704" s="20" t="str" cm="1">
        <f t="array" ref="P2704">IFERROR(INDEX(tblClientes[Dividendo Mensal (R$)],INT($J2704/ROWS(tblConsorcios[Produto]))+1),"")</f>
        <v/>
      </c>
      <c r="Q2704" s="20" t="str">
        <f t="shared" si="127"/>
        <v/>
      </c>
      <c r="R2704">
        <f t="shared" si="128"/>
        <v>0</v>
      </c>
    </row>
    <row r="2705" spans="10:18" x14ac:dyDescent="0.2">
      <c r="J2705">
        <f t="shared" si="126"/>
        <v>2703</v>
      </c>
      <c r="K2705" t="str" cm="1">
        <f t="array" ref="K2705">IFERROR(INDEX(tblClientes[Cliente],INT($J2705/ROWS(tblConsorcios[Produto]))+1),"")</f>
        <v/>
      </c>
      <c r="L2705" t="str" cm="1">
        <f t="array" ref="L2705">IFERROR(INDEX(tblConsorcios[Produto],MOD($J2705,ROWS(tblConsorcios[Produto]))+1),"")</f>
        <v>Imóvel IE130 – 240m</v>
      </c>
      <c r="M2705" s="20" cm="1">
        <f t="array" ref="M2705">IFERROR(INDEX(tblConsorcios[Valor da Carta (R$)],MOD($J2705,ROWS(tblConsorcios[Produto]))+1),"")</f>
        <v>130000</v>
      </c>
      <c r="N2705" s="2" cm="1">
        <f t="array" ref="N2705">IFERROR(INDEX(tblConsorcios[Prazo (meses)],MOD($J2705,ROWS(tblConsorcios[Produto]))+1),"")</f>
        <v>240</v>
      </c>
      <c r="O2705" s="20" cm="1">
        <f t="array" ref="O2705">IFERROR(INDEX(tblConsorcios[Parcela Mensal (R$)],MOD($J2705,ROWS(tblConsorcios[Produto]))+1),"")</f>
        <v>697.67</v>
      </c>
      <c r="P2705" s="20" t="str" cm="1">
        <f t="array" ref="P2705">IFERROR(INDEX(tblClientes[Dividendo Mensal (R$)],INT($J2705/ROWS(tblConsorcios[Produto]))+1),"")</f>
        <v/>
      </c>
      <c r="Q2705" s="20" t="str">
        <f t="shared" si="127"/>
        <v/>
      </c>
      <c r="R2705">
        <f t="shared" si="128"/>
        <v>0</v>
      </c>
    </row>
    <row r="2706" spans="10:18" x14ac:dyDescent="0.2">
      <c r="J2706">
        <f t="shared" si="126"/>
        <v>2704</v>
      </c>
      <c r="K2706" t="str" cm="1">
        <f t="array" ref="K2706">IFERROR(INDEX(tblClientes[Cliente],INT($J2706/ROWS(tblConsorcios[Produto]))+1),"")</f>
        <v/>
      </c>
      <c r="L2706" t="str" cm="1">
        <f t="array" ref="L2706">IFERROR(INDEX(tblConsorcios[Produto],MOD($J2706,ROWS(tblConsorcios[Produto]))+1),"")</f>
        <v>Imóvel IE130 – 220m</v>
      </c>
      <c r="M2706" s="20" cm="1">
        <f t="array" ref="M2706">IFERROR(INDEX(tblConsorcios[Valor da Carta (R$)],MOD($J2706,ROWS(tblConsorcios[Produto]))+1),"")</f>
        <v>130000</v>
      </c>
      <c r="N2706" s="2" cm="1">
        <f t="array" ref="N2706">IFERROR(INDEX(tblConsorcios[Prazo (meses)],MOD($J2706,ROWS(tblConsorcios[Produto]))+1),"")</f>
        <v>220</v>
      </c>
      <c r="O2706" s="20" cm="1">
        <f t="array" ref="O2706">IFERROR(INDEX(tblConsorcios[Parcela Mensal (R$)],MOD($J2706,ROWS(tblConsorcios[Produto]))+1),"")</f>
        <v>755.18</v>
      </c>
      <c r="P2706" s="20" t="str" cm="1">
        <f t="array" ref="P2706">IFERROR(INDEX(tblClientes[Dividendo Mensal (R$)],INT($J2706/ROWS(tblConsorcios[Produto]))+1),"")</f>
        <v/>
      </c>
      <c r="Q2706" s="20" t="str">
        <f t="shared" si="127"/>
        <v/>
      </c>
      <c r="R2706">
        <f t="shared" si="128"/>
        <v>0</v>
      </c>
    </row>
    <row r="2707" spans="10:18" x14ac:dyDescent="0.2">
      <c r="J2707">
        <f t="shared" si="126"/>
        <v>2705</v>
      </c>
      <c r="K2707" t="str" cm="1">
        <f t="array" ref="K2707">IFERROR(INDEX(tblClientes[Cliente],INT($J2707/ROWS(tblConsorcios[Produto]))+1),"")</f>
        <v/>
      </c>
      <c r="L2707" t="str" cm="1">
        <f t="array" ref="L2707">IFERROR(INDEX(tblConsorcios[Produto],MOD($J2707,ROWS(tblConsorcios[Produto]))+1),"")</f>
        <v>Imóvel IE130 – 200m</v>
      </c>
      <c r="M2707" s="20" cm="1">
        <f t="array" ref="M2707">IFERROR(INDEX(tblConsorcios[Valor da Carta (R$)],MOD($J2707,ROWS(tblConsorcios[Produto]))+1),"")</f>
        <v>130000</v>
      </c>
      <c r="N2707" s="2" cm="1">
        <f t="array" ref="N2707">IFERROR(INDEX(tblConsorcios[Prazo (meses)],MOD($J2707,ROWS(tblConsorcios[Produto]))+1),"")</f>
        <v>200</v>
      </c>
      <c r="O2707" s="20" cm="1">
        <f t="array" ref="O2707">IFERROR(INDEX(tblConsorcios[Parcela Mensal (R$)],MOD($J2707,ROWS(tblConsorcios[Produto]))+1),"")</f>
        <v>824.2</v>
      </c>
      <c r="P2707" s="20" t="str" cm="1">
        <f t="array" ref="P2707">IFERROR(INDEX(tblClientes[Dividendo Mensal (R$)],INT($J2707/ROWS(tblConsorcios[Produto]))+1),"")</f>
        <v/>
      </c>
      <c r="Q2707" s="20" t="str">
        <f t="shared" si="127"/>
        <v/>
      </c>
      <c r="R2707">
        <f t="shared" si="128"/>
        <v>0</v>
      </c>
    </row>
    <row r="2708" spans="10:18" x14ac:dyDescent="0.2">
      <c r="J2708">
        <f t="shared" si="126"/>
        <v>2706</v>
      </c>
      <c r="K2708" t="str" cm="1">
        <f t="array" ref="K2708">IFERROR(INDEX(tblClientes[Cliente],INT($J2708/ROWS(tblConsorcios[Produto]))+1),"")</f>
        <v/>
      </c>
      <c r="L2708" t="str" cm="1">
        <f t="array" ref="L2708">IFERROR(INDEX(tblConsorcios[Produto],MOD($J2708,ROWS(tblConsorcios[Produto]))+1),"")</f>
        <v>Imóvel IE120 – 240m</v>
      </c>
      <c r="M2708" s="20" cm="1">
        <f t="array" ref="M2708">IFERROR(INDEX(tblConsorcios[Valor da Carta (R$)],MOD($J2708,ROWS(tblConsorcios[Produto]))+1),"")</f>
        <v>120000</v>
      </c>
      <c r="N2708" s="2" cm="1">
        <f t="array" ref="N2708">IFERROR(INDEX(tblConsorcios[Prazo (meses)],MOD($J2708,ROWS(tblConsorcios[Produto]))+1),"")</f>
        <v>240</v>
      </c>
      <c r="O2708" s="20" cm="1">
        <f t="array" ref="O2708">IFERROR(INDEX(tblConsorcios[Parcela Mensal (R$)],MOD($J2708,ROWS(tblConsorcios[Produto]))+1),"")</f>
        <v>644</v>
      </c>
      <c r="P2708" s="20" t="str" cm="1">
        <f t="array" ref="P2708">IFERROR(INDEX(tblClientes[Dividendo Mensal (R$)],INT($J2708/ROWS(tblConsorcios[Produto]))+1),"")</f>
        <v/>
      </c>
      <c r="Q2708" s="20" t="str">
        <f t="shared" si="127"/>
        <v/>
      </c>
      <c r="R2708">
        <f t="shared" si="128"/>
        <v>0</v>
      </c>
    </row>
    <row r="2709" spans="10:18" x14ac:dyDescent="0.2">
      <c r="J2709">
        <f t="shared" si="126"/>
        <v>2707</v>
      </c>
      <c r="K2709" t="str" cm="1">
        <f t="array" ref="K2709">IFERROR(INDEX(tblClientes[Cliente],INT($J2709/ROWS(tblConsorcios[Produto]))+1),"")</f>
        <v/>
      </c>
      <c r="L2709" t="str" cm="1">
        <f t="array" ref="L2709">IFERROR(INDEX(tblConsorcios[Produto],MOD($J2709,ROWS(tblConsorcios[Produto]))+1),"")</f>
        <v>Imóvel IE120 – 220m</v>
      </c>
      <c r="M2709" s="20" cm="1">
        <f t="array" ref="M2709">IFERROR(INDEX(tblConsorcios[Valor da Carta (R$)],MOD($J2709,ROWS(tblConsorcios[Produto]))+1),"")</f>
        <v>120000</v>
      </c>
      <c r="N2709" s="2" cm="1">
        <f t="array" ref="N2709">IFERROR(INDEX(tblConsorcios[Prazo (meses)],MOD($J2709,ROWS(tblConsorcios[Produto]))+1),"")</f>
        <v>220</v>
      </c>
      <c r="O2709" s="20" cm="1">
        <f t="array" ref="O2709">IFERROR(INDEX(tblConsorcios[Parcela Mensal (R$)],MOD($J2709,ROWS(tblConsorcios[Produto]))+1),"")</f>
        <v>697.09</v>
      </c>
      <c r="P2709" s="20" t="str" cm="1">
        <f t="array" ref="P2709">IFERROR(INDEX(tblClientes[Dividendo Mensal (R$)],INT($J2709/ROWS(tblConsorcios[Produto]))+1),"")</f>
        <v/>
      </c>
      <c r="Q2709" s="20" t="str">
        <f t="shared" si="127"/>
        <v/>
      </c>
      <c r="R2709">
        <f t="shared" si="128"/>
        <v>0</v>
      </c>
    </row>
    <row r="2710" spans="10:18" x14ac:dyDescent="0.2">
      <c r="J2710">
        <f t="shared" si="126"/>
        <v>2708</v>
      </c>
      <c r="K2710" t="str" cm="1">
        <f t="array" ref="K2710">IFERROR(INDEX(tblClientes[Cliente],INT($J2710/ROWS(tblConsorcios[Produto]))+1),"")</f>
        <v/>
      </c>
      <c r="L2710" t="str" cm="1">
        <f t="array" ref="L2710">IFERROR(INDEX(tblConsorcios[Produto],MOD($J2710,ROWS(tblConsorcios[Produto]))+1),"")</f>
        <v>Imóvel IE120 – 200m</v>
      </c>
      <c r="M2710" s="20" cm="1">
        <f t="array" ref="M2710">IFERROR(INDEX(tblConsorcios[Valor da Carta (R$)],MOD($J2710,ROWS(tblConsorcios[Produto]))+1),"")</f>
        <v>120000</v>
      </c>
      <c r="N2710" s="2" cm="1">
        <f t="array" ref="N2710">IFERROR(INDEX(tblConsorcios[Prazo (meses)],MOD($J2710,ROWS(tblConsorcios[Produto]))+1),"")</f>
        <v>200</v>
      </c>
      <c r="O2710" s="20" cm="1">
        <f t="array" ref="O2710">IFERROR(INDEX(tblConsorcios[Parcela Mensal (R$)],MOD($J2710,ROWS(tblConsorcios[Produto]))+1),"")</f>
        <v>760.8</v>
      </c>
      <c r="P2710" s="20" t="str" cm="1">
        <f t="array" ref="P2710">IFERROR(INDEX(tblClientes[Dividendo Mensal (R$)],INT($J2710/ROWS(tblConsorcios[Produto]))+1),"")</f>
        <v/>
      </c>
      <c r="Q2710" s="20" t="str">
        <f t="shared" si="127"/>
        <v/>
      </c>
      <c r="R2710">
        <f t="shared" si="128"/>
        <v>0</v>
      </c>
    </row>
    <row r="2711" spans="10:18" x14ac:dyDescent="0.2">
      <c r="J2711">
        <f t="shared" si="126"/>
        <v>2709</v>
      </c>
      <c r="K2711" t="str" cm="1">
        <f t="array" ref="K2711">IFERROR(INDEX(tblClientes[Cliente],INT($J2711/ROWS(tblConsorcios[Produto]))+1),"")</f>
        <v/>
      </c>
      <c r="L2711" t="str" cm="1">
        <f t="array" ref="L2711">IFERROR(INDEX(tblConsorcios[Produto],MOD($J2711,ROWS(tblConsorcios[Produto]))+1),"")</f>
        <v>Imóvel IE600 – 240m</v>
      </c>
      <c r="M2711" s="20" cm="1">
        <f t="array" ref="M2711">IFERROR(INDEX(tblConsorcios[Valor da Carta (R$)],MOD($J2711,ROWS(tblConsorcios[Produto]))+1),"")</f>
        <v>600000</v>
      </c>
      <c r="N2711" s="2" cm="1">
        <f t="array" ref="N2711">IFERROR(INDEX(tblConsorcios[Prazo (meses)],MOD($J2711,ROWS(tblConsorcios[Produto]))+1),"")</f>
        <v>240</v>
      </c>
      <c r="O2711" s="20" cm="1">
        <f t="array" ref="O2711">IFERROR(INDEX(tblConsorcios[Parcela Mensal (R$)],MOD($J2711,ROWS(tblConsorcios[Produto]))+1),"")</f>
        <v>3220</v>
      </c>
      <c r="P2711" s="20" t="str" cm="1">
        <f t="array" ref="P2711">IFERROR(INDEX(tblClientes[Dividendo Mensal (R$)],INT($J2711/ROWS(tblConsorcios[Produto]))+1),"")</f>
        <v/>
      </c>
      <c r="Q2711" s="20" t="str">
        <f t="shared" si="127"/>
        <v/>
      </c>
      <c r="R2711">
        <f t="shared" si="128"/>
        <v>0</v>
      </c>
    </row>
    <row r="2712" spans="10:18" x14ac:dyDescent="0.2">
      <c r="J2712">
        <f t="shared" si="126"/>
        <v>2710</v>
      </c>
      <c r="K2712" t="str" cm="1">
        <f t="array" ref="K2712">IFERROR(INDEX(tblClientes[Cliente],INT($J2712/ROWS(tblConsorcios[Produto]))+1),"")</f>
        <v/>
      </c>
      <c r="L2712" t="str" cm="1">
        <f t="array" ref="L2712">IFERROR(INDEX(tblConsorcios[Produto],MOD($J2712,ROWS(tblConsorcios[Produto]))+1),"")</f>
        <v>Imóvel IE600 – 220m</v>
      </c>
      <c r="M2712" s="20" cm="1">
        <f t="array" ref="M2712">IFERROR(INDEX(tblConsorcios[Valor da Carta (R$)],MOD($J2712,ROWS(tblConsorcios[Produto]))+1),"")</f>
        <v>600000</v>
      </c>
      <c r="N2712" s="2" cm="1">
        <f t="array" ref="N2712">IFERROR(INDEX(tblConsorcios[Prazo (meses)],MOD($J2712,ROWS(tblConsorcios[Produto]))+1),"")</f>
        <v>220</v>
      </c>
      <c r="O2712" s="20" cm="1">
        <f t="array" ref="O2712">IFERROR(INDEX(tblConsorcios[Parcela Mensal (R$)],MOD($J2712,ROWS(tblConsorcios[Produto]))+1),"")</f>
        <v>3485.45</v>
      </c>
      <c r="P2712" s="20" t="str" cm="1">
        <f t="array" ref="P2712">IFERROR(INDEX(tblClientes[Dividendo Mensal (R$)],INT($J2712/ROWS(tblConsorcios[Produto]))+1),"")</f>
        <v/>
      </c>
      <c r="Q2712" s="20" t="str">
        <f t="shared" si="127"/>
        <v/>
      </c>
      <c r="R2712">
        <f t="shared" si="128"/>
        <v>0</v>
      </c>
    </row>
    <row r="2713" spans="10:18" x14ac:dyDescent="0.2">
      <c r="J2713">
        <f t="shared" si="126"/>
        <v>2711</v>
      </c>
      <c r="K2713" t="str" cm="1">
        <f t="array" ref="K2713">IFERROR(INDEX(tblClientes[Cliente],INT($J2713/ROWS(tblConsorcios[Produto]))+1),"")</f>
        <v/>
      </c>
      <c r="L2713" t="str" cm="1">
        <f t="array" ref="L2713">IFERROR(INDEX(tblConsorcios[Produto],MOD($J2713,ROWS(tblConsorcios[Produto]))+1),"")</f>
        <v>Imóvel IE600 – 200m</v>
      </c>
      <c r="M2713" s="20" cm="1">
        <f t="array" ref="M2713">IFERROR(INDEX(tblConsorcios[Valor da Carta (R$)],MOD($J2713,ROWS(tblConsorcios[Produto]))+1),"")</f>
        <v>600000</v>
      </c>
      <c r="N2713" s="2" cm="1">
        <f t="array" ref="N2713">IFERROR(INDEX(tblConsorcios[Prazo (meses)],MOD($J2713,ROWS(tblConsorcios[Produto]))+1),"")</f>
        <v>200</v>
      </c>
      <c r="O2713" s="20" cm="1">
        <f t="array" ref="O2713">IFERROR(INDEX(tblConsorcios[Parcela Mensal (R$)],MOD($J2713,ROWS(tblConsorcios[Produto]))+1),"")</f>
        <v>3804</v>
      </c>
      <c r="P2713" s="20" t="str" cm="1">
        <f t="array" ref="P2713">IFERROR(INDEX(tblClientes[Dividendo Mensal (R$)],INT($J2713/ROWS(tblConsorcios[Produto]))+1),"")</f>
        <v/>
      </c>
      <c r="Q2713" s="20" t="str">
        <f t="shared" si="127"/>
        <v/>
      </c>
      <c r="R2713">
        <f t="shared" si="128"/>
        <v>0</v>
      </c>
    </row>
    <row r="2714" spans="10:18" x14ac:dyDescent="0.2">
      <c r="J2714">
        <f t="shared" si="126"/>
        <v>2712</v>
      </c>
      <c r="K2714" t="str" cm="1">
        <f t="array" ref="K2714">IFERROR(INDEX(tblClientes[Cliente],INT($J2714/ROWS(tblConsorcios[Produto]))+1),"")</f>
        <v/>
      </c>
      <c r="L2714" t="str" cm="1">
        <f t="array" ref="L2714">IFERROR(INDEX(tblConsorcios[Produto],MOD($J2714,ROWS(tblConsorcios[Produto]))+1),"")</f>
        <v>Imóvel IE580 – 240m</v>
      </c>
      <c r="M2714" s="20" cm="1">
        <f t="array" ref="M2714">IFERROR(INDEX(tblConsorcios[Valor da Carta (R$)],MOD($J2714,ROWS(tblConsorcios[Produto]))+1),"")</f>
        <v>580000</v>
      </c>
      <c r="N2714" s="2" cm="1">
        <f t="array" ref="N2714">IFERROR(INDEX(tblConsorcios[Prazo (meses)],MOD($J2714,ROWS(tblConsorcios[Produto]))+1),"")</f>
        <v>240</v>
      </c>
      <c r="O2714" s="20" cm="1">
        <f t="array" ref="O2714">IFERROR(INDEX(tblConsorcios[Parcela Mensal (R$)],MOD($J2714,ROWS(tblConsorcios[Produto]))+1),"")</f>
        <v>3112.67</v>
      </c>
      <c r="P2714" s="20" t="str" cm="1">
        <f t="array" ref="P2714">IFERROR(INDEX(tblClientes[Dividendo Mensal (R$)],INT($J2714/ROWS(tblConsorcios[Produto]))+1),"")</f>
        <v/>
      </c>
      <c r="Q2714" s="20" t="str">
        <f t="shared" si="127"/>
        <v/>
      </c>
      <c r="R2714">
        <f t="shared" si="128"/>
        <v>0</v>
      </c>
    </row>
    <row r="2715" spans="10:18" x14ac:dyDescent="0.2">
      <c r="J2715">
        <f t="shared" si="126"/>
        <v>2713</v>
      </c>
      <c r="K2715" t="str" cm="1">
        <f t="array" ref="K2715">IFERROR(INDEX(tblClientes[Cliente],INT($J2715/ROWS(tblConsorcios[Produto]))+1),"")</f>
        <v/>
      </c>
      <c r="L2715" t="str" cm="1">
        <f t="array" ref="L2715">IFERROR(INDEX(tblConsorcios[Produto],MOD($J2715,ROWS(tblConsorcios[Produto]))+1),"")</f>
        <v>Imóvel IE580 – 220m</v>
      </c>
      <c r="M2715" s="20" cm="1">
        <f t="array" ref="M2715">IFERROR(INDEX(tblConsorcios[Valor da Carta (R$)],MOD($J2715,ROWS(tblConsorcios[Produto]))+1),"")</f>
        <v>580000</v>
      </c>
      <c r="N2715" s="2" cm="1">
        <f t="array" ref="N2715">IFERROR(INDEX(tblConsorcios[Prazo (meses)],MOD($J2715,ROWS(tblConsorcios[Produto]))+1),"")</f>
        <v>220</v>
      </c>
      <c r="O2715" s="20" cm="1">
        <f t="array" ref="O2715">IFERROR(INDEX(tblConsorcios[Parcela Mensal (R$)],MOD($J2715,ROWS(tblConsorcios[Produto]))+1),"")</f>
        <v>3369.27</v>
      </c>
      <c r="P2715" s="20" t="str" cm="1">
        <f t="array" ref="P2715">IFERROR(INDEX(tblClientes[Dividendo Mensal (R$)],INT($J2715/ROWS(tblConsorcios[Produto]))+1),"")</f>
        <v/>
      </c>
      <c r="Q2715" s="20" t="str">
        <f t="shared" si="127"/>
        <v/>
      </c>
      <c r="R2715">
        <f t="shared" si="128"/>
        <v>0</v>
      </c>
    </row>
    <row r="2716" spans="10:18" x14ac:dyDescent="0.2">
      <c r="J2716">
        <f t="shared" si="126"/>
        <v>2714</v>
      </c>
      <c r="K2716" t="str" cm="1">
        <f t="array" ref="K2716">IFERROR(INDEX(tblClientes[Cliente],INT($J2716/ROWS(tblConsorcios[Produto]))+1),"")</f>
        <v/>
      </c>
      <c r="L2716" t="str" cm="1">
        <f t="array" ref="L2716">IFERROR(INDEX(tblConsorcios[Produto],MOD($J2716,ROWS(tblConsorcios[Produto]))+1),"")</f>
        <v>Imóvel IE580 – 200m</v>
      </c>
      <c r="M2716" s="20" cm="1">
        <f t="array" ref="M2716">IFERROR(INDEX(tblConsorcios[Valor da Carta (R$)],MOD($J2716,ROWS(tblConsorcios[Produto]))+1),"")</f>
        <v>580000</v>
      </c>
      <c r="N2716" s="2" cm="1">
        <f t="array" ref="N2716">IFERROR(INDEX(tblConsorcios[Prazo (meses)],MOD($J2716,ROWS(tblConsorcios[Produto]))+1),"")</f>
        <v>200</v>
      </c>
      <c r="O2716" s="20" cm="1">
        <f t="array" ref="O2716">IFERROR(INDEX(tblConsorcios[Parcela Mensal (R$)],MOD($J2716,ROWS(tblConsorcios[Produto]))+1),"")</f>
        <v>3677.2</v>
      </c>
      <c r="P2716" s="20" t="str" cm="1">
        <f t="array" ref="P2716">IFERROR(INDEX(tblClientes[Dividendo Mensal (R$)],INT($J2716/ROWS(tblConsorcios[Produto]))+1),"")</f>
        <v/>
      </c>
      <c r="Q2716" s="20" t="str">
        <f t="shared" si="127"/>
        <v/>
      </c>
      <c r="R2716">
        <f t="shared" si="128"/>
        <v>0</v>
      </c>
    </row>
    <row r="2717" spans="10:18" x14ac:dyDescent="0.2">
      <c r="J2717">
        <f t="shared" si="126"/>
        <v>2715</v>
      </c>
      <c r="K2717" t="str" cm="1">
        <f t="array" ref="K2717">IFERROR(INDEX(tblClientes[Cliente],INT($J2717/ROWS(tblConsorcios[Produto]))+1),"")</f>
        <v/>
      </c>
      <c r="L2717" t="str" cm="1">
        <f t="array" ref="L2717">IFERROR(INDEX(tblConsorcios[Produto],MOD($J2717,ROWS(tblConsorcios[Produto]))+1),"")</f>
        <v>Imóvel IE550 – 240m</v>
      </c>
      <c r="M2717" s="20" cm="1">
        <f t="array" ref="M2717">IFERROR(INDEX(tblConsorcios[Valor da Carta (R$)],MOD($J2717,ROWS(tblConsorcios[Produto]))+1),"")</f>
        <v>550000</v>
      </c>
      <c r="N2717" s="2" cm="1">
        <f t="array" ref="N2717">IFERROR(INDEX(tblConsorcios[Prazo (meses)],MOD($J2717,ROWS(tblConsorcios[Produto]))+1),"")</f>
        <v>240</v>
      </c>
      <c r="O2717" s="20" cm="1">
        <f t="array" ref="O2717">IFERROR(INDEX(tblConsorcios[Parcela Mensal (R$)],MOD($J2717,ROWS(tblConsorcios[Produto]))+1),"")</f>
        <v>2951.67</v>
      </c>
      <c r="P2717" s="20" t="str" cm="1">
        <f t="array" ref="P2717">IFERROR(INDEX(tblClientes[Dividendo Mensal (R$)],INT($J2717/ROWS(tblConsorcios[Produto]))+1),"")</f>
        <v/>
      </c>
      <c r="Q2717" s="20" t="str">
        <f t="shared" si="127"/>
        <v/>
      </c>
      <c r="R2717">
        <f t="shared" si="128"/>
        <v>0</v>
      </c>
    </row>
    <row r="2718" spans="10:18" x14ac:dyDescent="0.2">
      <c r="J2718">
        <f t="shared" si="126"/>
        <v>2716</v>
      </c>
      <c r="K2718" t="str" cm="1">
        <f t="array" ref="K2718">IFERROR(INDEX(tblClientes[Cliente],INT($J2718/ROWS(tblConsorcios[Produto]))+1),"")</f>
        <v/>
      </c>
      <c r="L2718" t="str" cm="1">
        <f t="array" ref="L2718">IFERROR(INDEX(tblConsorcios[Produto],MOD($J2718,ROWS(tblConsorcios[Produto]))+1),"")</f>
        <v>Imóvel IE550 – 220m</v>
      </c>
      <c r="M2718" s="20" cm="1">
        <f t="array" ref="M2718">IFERROR(INDEX(tblConsorcios[Valor da Carta (R$)],MOD($J2718,ROWS(tblConsorcios[Produto]))+1),"")</f>
        <v>550000</v>
      </c>
      <c r="N2718" s="2" cm="1">
        <f t="array" ref="N2718">IFERROR(INDEX(tblConsorcios[Prazo (meses)],MOD($J2718,ROWS(tblConsorcios[Produto]))+1),"")</f>
        <v>220</v>
      </c>
      <c r="O2718" s="20" cm="1">
        <f t="array" ref="O2718">IFERROR(INDEX(tblConsorcios[Parcela Mensal (R$)],MOD($J2718,ROWS(tblConsorcios[Produto]))+1),"")</f>
        <v>3195</v>
      </c>
      <c r="P2718" s="20" t="str" cm="1">
        <f t="array" ref="P2718">IFERROR(INDEX(tblClientes[Dividendo Mensal (R$)],INT($J2718/ROWS(tblConsorcios[Produto]))+1),"")</f>
        <v/>
      </c>
      <c r="Q2718" s="20" t="str">
        <f t="shared" si="127"/>
        <v/>
      </c>
      <c r="R2718">
        <f t="shared" si="128"/>
        <v>0</v>
      </c>
    </row>
    <row r="2719" spans="10:18" x14ac:dyDescent="0.2">
      <c r="J2719">
        <f t="shared" si="126"/>
        <v>2717</v>
      </c>
      <c r="K2719" t="str" cm="1">
        <f t="array" ref="K2719">IFERROR(INDEX(tblClientes[Cliente],INT($J2719/ROWS(tblConsorcios[Produto]))+1),"")</f>
        <v/>
      </c>
      <c r="L2719" t="str" cm="1">
        <f t="array" ref="L2719">IFERROR(INDEX(tblConsorcios[Produto],MOD($J2719,ROWS(tblConsorcios[Produto]))+1),"")</f>
        <v>Imóvel IE550 – 200m</v>
      </c>
      <c r="M2719" s="20" cm="1">
        <f t="array" ref="M2719">IFERROR(INDEX(tblConsorcios[Valor da Carta (R$)],MOD($J2719,ROWS(tblConsorcios[Produto]))+1),"")</f>
        <v>550000</v>
      </c>
      <c r="N2719" s="2" cm="1">
        <f t="array" ref="N2719">IFERROR(INDEX(tblConsorcios[Prazo (meses)],MOD($J2719,ROWS(tblConsorcios[Produto]))+1),"")</f>
        <v>200</v>
      </c>
      <c r="O2719" s="20" cm="1">
        <f t="array" ref="O2719">IFERROR(INDEX(tblConsorcios[Parcela Mensal (R$)],MOD($J2719,ROWS(tblConsorcios[Produto]))+1),"")</f>
        <v>3487</v>
      </c>
      <c r="P2719" s="20" t="str" cm="1">
        <f t="array" ref="P2719">IFERROR(INDEX(tblClientes[Dividendo Mensal (R$)],INT($J2719/ROWS(tblConsorcios[Produto]))+1),"")</f>
        <v/>
      </c>
      <c r="Q2719" s="20" t="str">
        <f t="shared" si="127"/>
        <v/>
      </c>
      <c r="R2719">
        <f t="shared" si="128"/>
        <v>0</v>
      </c>
    </row>
    <row r="2720" spans="10:18" x14ac:dyDescent="0.2">
      <c r="J2720">
        <f t="shared" si="126"/>
        <v>2718</v>
      </c>
      <c r="K2720" t="str" cm="1">
        <f t="array" ref="K2720">IFERROR(INDEX(tblClientes[Cliente],INT($J2720/ROWS(tblConsorcios[Produto]))+1),"")</f>
        <v/>
      </c>
      <c r="L2720" t="str" cm="1">
        <f t="array" ref="L2720">IFERROR(INDEX(tblConsorcios[Produto],MOD($J2720,ROWS(tblConsorcios[Produto]))+1),"")</f>
        <v>Imóvel IE530 – 240m</v>
      </c>
      <c r="M2720" s="20" cm="1">
        <f t="array" ref="M2720">IFERROR(INDEX(tblConsorcios[Valor da Carta (R$)],MOD($J2720,ROWS(tblConsorcios[Produto]))+1),"")</f>
        <v>530000</v>
      </c>
      <c r="N2720" s="2" cm="1">
        <f t="array" ref="N2720">IFERROR(INDEX(tblConsorcios[Prazo (meses)],MOD($J2720,ROWS(tblConsorcios[Produto]))+1),"")</f>
        <v>240</v>
      </c>
      <c r="O2720" s="20" cm="1">
        <f t="array" ref="O2720">IFERROR(INDEX(tblConsorcios[Parcela Mensal (R$)],MOD($J2720,ROWS(tblConsorcios[Produto]))+1),"")</f>
        <v>2844.33</v>
      </c>
      <c r="P2720" s="20" t="str" cm="1">
        <f t="array" ref="P2720">IFERROR(INDEX(tblClientes[Dividendo Mensal (R$)],INT($J2720/ROWS(tblConsorcios[Produto]))+1),"")</f>
        <v/>
      </c>
      <c r="Q2720" s="20" t="str">
        <f t="shared" si="127"/>
        <v/>
      </c>
      <c r="R2720">
        <f t="shared" si="128"/>
        <v>0</v>
      </c>
    </row>
    <row r="2721" spans="10:18" x14ac:dyDescent="0.2">
      <c r="J2721">
        <f t="shared" si="126"/>
        <v>2719</v>
      </c>
      <c r="K2721" t="str" cm="1">
        <f t="array" ref="K2721">IFERROR(INDEX(tblClientes[Cliente],INT($J2721/ROWS(tblConsorcios[Produto]))+1),"")</f>
        <v/>
      </c>
      <c r="L2721" t="str" cm="1">
        <f t="array" ref="L2721">IFERROR(INDEX(tblConsorcios[Produto],MOD($J2721,ROWS(tblConsorcios[Produto]))+1),"")</f>
        <v>Imóvel IE530 – 220m</v>
      </c>
      <c r="M2721" s="20" cm="1">
        <f t="array" ref="M2721">IFERROR(INDEX(tblConsorcios[Valor da Carta (R$)],MOD($J2721,ROWS(tblConsorcios[Produto]))+1),"")</f>
        <v>530000</v>
      </c>
      <c r="N2721" s="2" cm="1">
        <f t="array" ref="N2721">IFERROR(INDEX(tblConsorcios[Prazo (meses)],MOD($J2721,ROWS(tblConsorcios[Produto]))+1),"")</f>
        <v>220</v>
      </c>
      <c r="O2721" s="20" cm="1">
        <f t="array" ref="O2721">IFERROR(INDEX(tblConsorcios[Parcela Mensal (R$)],MOD($J2721,ROWS(tblConsorcios[Produto]))+1),"")</f>
        <v>3078.82</v>
      </c>
      <c r="P2721" s="20" t="str" cm="1">
        <f t="array" ref="P2721">IFERROR(INDEX(tblClientes[Dividendo Mensal (R$)],INT($J2721/ROWS(tblConsorcios[Produto]))+1),"")</f>
        <v/>
      </c>
      <c r="Q2721" s="20" t="str">
        <f t="shared" si="127"/>
        <v/>
      </c>
      <c r="R2721">
        <f t="shared" si="128"/>
        <v>0</v>
      </c>
    </row>
    <row r="2722" spans="10:18" x14ac:dyDescent="0.2">
      <c r="J2722">
        <f t="shared" si="126"/>
        <v>2720</v>
      </c>
      <c r="K2722" t="str" cm="1">
        <f t="array" ref="K2722">IFERROR(INDEX(tblClientes[Cliente],INT($J2722/ROWS(tblConsorcios[Produto]))+1),"")</f>
        <v/>
      </c>
      <c r="L2722" t="str" cm="1">
        <f t="array" ref="L2722">IFERROR(INDEX(tblConsorcios[Produto],MOD($J2722,ROWS(tblConsorcios[Produto]))+1),"")</f>
        <v>Imóvel IE530 – 200m</v>
      </c>
      <c r="M2722" s="20" cm="1">
        <f t="array" ref="M2722">IFERROR(INDEX(tblConsorcios[Valor da Carta (R$)],MOD($J2722,ROWS(tblConsorcios[Produto]))+1),"")</f>
        <v>530000</v>
      </c>
      <c r="N2722" s="2" cm="1">
        <f t="array" ref="N2722">IFERROR(INDEX(tblConsorcios[Prazo (meses)],MOD($J2722,ROWS(tblConsorcios[Produto]))+1),"")</f>
        <v>200</v>
      </c>
      <c r="O2722" s="20" cm="1">
        <f t="array" ref="O2722">IFERROR(INDEX(tblConsorcios[Parcela Mensal (R$)],MOD($J2722,ROWS(tblConsorcios[Produto]))+1),"")</f>
        <v>3360.2</v>
      </c>
      <c r="P2722" s="20" t="str" cm="1">
        <f t="array" ref="P2722">IFERROR(INDEX(tblClientes[Dividendo Mensal (R$)],INT($J2722/ROWS(tblConsorcios[Produto]))+1),"")</f>
        <v/>
      </c>
      <c r="Q2722" s="20" t="str">
        <f t="shared" si="127"/>
        <v/>
      </c>
      <c r="R2722">
        <f t="shared" si="128"/>
        <v>0</v>
      </c>
    </row>
    <row r="2723" spans="10:18" x14ac:dyDescent="0.2">
      <c r="J2723">
        <f t="shared" si="126"/>
        <v>2721</v>
      </c>
      <c r="K2723" t="str" cm="1">
        <f t="array" ref="K2723">IFERROR(INDEX(tblClientes[Cliente],INT($J2723/ROWS(tblConsorcios[Produto]))+1),"")</f>
        <v/>
      </c>
      <c r="L2723" t="str" cm="1">
        <f t="array" ref="L2723">IFERROR(INDEX(tblConsorcios[Produto],MOD($J2723,ROWS(tblConsorcios[Produto]))+1),"")</f>
        <v>Imóvel IE500 – 240m</v>
      </c>
      <c r="M2723" s="20" cm="1">
        <f t="array" ref="M2723">IFERROR(INDEX(tblConsorcios[Valor da Carta (R$)],MOD($J2723,ROWS(tblConsorcios[Produto]))+1),"")</f>
        <v>500000</v>
      </c>
      <c r="N2723" s="2" cm="1">
        <f t="array" ref="N2723">IFERROR(INDEX(tblConsorcios[Prazo (meses)],MOD($J2723,ROWS(tblConsorcios[Produto]))+1),"")</f>
        <v>240</v>
      </c>
      <c r="O2723" s="20" cm="1">
        <f t="array" ref="O2723">IFERROR(INDEX(tblConsorcios[Parcela Mensal (R$)],MOD($J2723,ROWS(tblConsorcios[Produto]))+1),"")</f>
        <v>2683.33</v>
      </c>
      <c r="P2723" s="20" t="str" cm="1">
        <f t="array" ref="P2723">IFERROR(INDEX(tblClientes[Dividendo Mensal (R$)],INT($J2723/ROWS(tblConsorcios[Produto]))+1),"")</f>
        <v/>
      </c>
      <c r="Q2723" s="20" t="str">
        <f t="shared" si="127"/>
        <v/>
      </c>
      <c r="R2723">
        <f t="shared" si="128"/>
        <v>0</v>
      </c>
    </row>
    <row r="2724" spans="10:18" x14ac:dyDescent="0.2">
      <c r="J2724">
        <f t="shared" si="126"/>
        <v>2722</v>
      </c>
      <c r="K2724" t="str" cm="1">
        <f t="array" ref="K2724">IFERROR(INDEX(tblClientes[Cliente],INT($J2724/ROWS(tblConsorcios[Produto]))+1),"")</f>
        <v/>
      </c>
      <c r="L2724" t="str" cm="1">
        <f t="array" ref="L2724">IFERROR(INDEX(tblConsorcios[Produto],MOD($J2724,ROWS(tblConsorcios[Produto]))+1),"")</f>
        <v>Imóvel IE500 – 220m</v>
      </c>
      <c r="M2724" s="20" cm="1">
        <f t="array" ref="M2724">IFERROR(INDEX(tblConsorcios[Valor da Carta (R$)],MOD($J2724,ROWS(tblConsorcios[Produto]))+1),"")</f>
        <v>500000</v>
      </c>
      <c r="N2724" s="2" cm="1">
        <f t="array" ref="N2724">IFERROR(INDEX(tblConsorcios[Prazo (meses)],MOD($J2724,ROWS(tblConsorcios[Produto]))+1),"")</f>
        <v>220</v>
      </c>
      <c r="O2724" s="20" cm="1">
        <f t="array" ref="O2724">IFERROR(INDEX(tblConsorcios[Parcela Mensal (R$)],MOD($J2724,ROWS(tblConsorcios[Produto]))+1),"")</f>
        <v>2904.55</v>
      </c>
      <c r="P2724" s="20" t="str" cm="1">
        <f t="array" ref="P2724">IFERROR(INDEX(tblClientes[Dividendo Mensal (R$)],INT($J2724/ROWS(tblConsorcios[Produto]))+1),"")</f>
        <v/>
      </c>
      <c r="Q2724" s="20" t="str">
        <f t="shared" si="127"/>
        <v/>
      </c>
      <c r="R2724">
        <f t="shared" si="128"/>
        <v>0</v>
      </c>
    </row>
    <row r="2725" spans="10:18" x14ac:dyDescent="0.2">
      <c r="J2725">
        <f t="shared" si="126"/>
        <v>2723</v>
      </c>
      <c r="K2725" t="str" cm="1">
        <f t="array" ref="K2725">IFERROR(INDEX(tblClientes[Cliente],INT($J2725/ROWS(tblConsorcios[Produto]))+1),"")</f>
        <v/>
      </c>
      <c r="L2725" t="str" cm="1">
        <f t="array" ref="L2725">IFERROR(INDEX(tblConsorcios[Produto],MOD($J2725,ROWS(tblConsorcios[Produto]))+1),"")</f>
        <v>Imóvel IE500 – 200m</v>
      </c>
      <c r="M2725" s="20" cm="1">
        <f t="array" ref="M2725">IFERROR(INDEX(tblConsorcios[Valor da Carta (R$)],MOD($J2725,ROWS(tblConsorcios[Produto]))+1),"")</f>
        <v>500000</v>
      </c>
      <c r="N2725" s="2" cm="1">
        <f t="array" ref="N2725">IFERROR(INDEX(tblConsorcios[Prazo (meses)],MOD($J2725,ROWS(tblConsorcios[Produto]))+1),"")</f>
        <v>200</v>
      </c>
      <c r="O2725" s="20" cm="1">
        <f t="array" ref="O2725">IFERROR(INDEX(tblConsorcios[Parcela Mensal (R$)],MOD($J2725,ROWS(tblConsorcios[Produto]))+1),"")</f>
        <v>3170</v>
      </c>
      <c r="P2725" s="20" t="str" cm="1">
        <f t="array" ref="P2725">IFERROR(INDEX(tblClientes[Dividendo Mensal (R$)],INT($J2725/ROWS(tblConsorcios[Produto]))+1),"")</f>
        <v/>
      </c>
      <c r="Q2725" s="20" t="str">
        <f t="shared" si="127"/>
        <v/>
      </c>
      <c r="R2725">
        <f t="shared" si="128"/>
        <v>0</v>
      </c>
    </row>
    <row r="2726" spans="10:18" x14ac:dyDescent="0.2">
      <c r="J2726">
        <f t="shared" si="126"/>
        <v>2724</v>
      </c>
      <c r="K2726" t="str" cm="1">
        <f t="array" ref="K2726">IFERROR(INDEX(tblClientes[Cliente],INT($J2726/ROWS(tblConsorcios[Produto]))+1),"")</f>
        <v/>
      </c>
      <c r="L2726" t="str" cm="1">
        <f t="array" ref="L2726">IFERROR(INDEX(tblConsorcios[Produto],MOD($J2726,ROWS(tblConsorcios[Produto]))+1),"")</f>
        <v>Imóvel IE480 – 240m</v>
      </c>
      <c r="M2726" s="20" cm="1">
        <f t="array" ref="M2726">IFERROR(INDEX(tblConsorcios[Valor da Carta (R$)],MOD($J2726,ROWS(tblConsorcios[Produto]))+1),"")</f>
        <v>480000</v>
      </c>
      <c r="N2726" s="2" cm="1">
        <f t="array" ref="N2726">IFERROR(INDEX(tblConsorcios[Prazo (meses)],MOD($J2726,ROWS(tblConsorcios[Produto]))+1),"")</f>
        <v>240</v>
      </c>
      <c r="O2726" s="20" cm="1">
        <f t="array" ref="O2726">IFERROR(INDEX(tblConsorcios[Parcela Mensal (R$)],MOD($J2726,ROWS(tblConsorcios[Produto]))+1),"")</f>
        <v>2576</v>
      </c>
      <c r="P2726" s="20" t="str" cm="1">
        <f t="array" ref="P2726">IFERROR(INDEX(tblClientes[Dividendo Mensal (R$)],INT($J2726/ROWS(tblConsorcios[Produto]))+1),"")</f>
        <v/>
      </c>
      <c r="Q2726" s="20" t="str">
        <f t="shared" si="127"/>
        <v/>
      </c>
      <c r="R2726">
        <f t="shared" si="128"/>
        <v>0</v>
      </c>
    </row>
    <row r="2727" spans="10:18" x14ac:dyDescent="0.2">
      <c r="J2727">
        <f t="shared" si="126"/>
        <v>2725</v>
      </c>
      <c r="K2727" t="str" cm="1">
        <f t="array" ref="K2727">IFERROR(INDEX(tblClientes[Cliente],INT($J2727/ROWS(tblConsorcios[Produto]))+1),"")</f>
        <v/>
      </c>
      <c r="L2727" t="str" cm="1">
        <f t="array" ref="L2727">IFERROR(INDEX(tblConsorcios[Produto],MOD($J2727,ROWS(tblConsorcios[Produto]))+1),"")</f>
        <v>Imóvel IE480 – 220m</v>
      </c>
      <c r="M2727" s="20" cm="1">
        <f t="array" ref="M2727">IFERROR(INDEX(tblConsorcios[Valor da Carta (R$)],MOD($J2727,ROWS(tblConsorcios[Produto]))+1),"")</f>
        <v>480000</v>
      </c>
      <c r="N2727" s="2" cm="1">
        <f t="array" ref="N2727">IFERROR(INDEX(tblConsorcios[Prazo (meses)],MOD($J2727,ROWS(tblConsorcios[Produto]))+1),"")</f>
        <v>220</v>
      </c>
      <c r="O2727" s="20" cm="1">
        <f t="array" ref="O2727">IFERROR(INDEX(tblConsorcios[Parcela Mensal (R$)],MOD($J2727,ROWS(tblConsorcios[Produto]))+1),"")</f>
        <v>2788.36</v>
      </c>
      <c r="P2727" s="20" t="str" cm="1">
        <f t="array" ref="P2727">IFERROR(INDEX(tblClientes[Dividendo Mensal (R$)],INT($J2727/ROWS(tblConsorcios[Produto]))+1),"")</f>
        <v/>
      </c>
      <c r="Q2727" s="20" t="str">
        <f t="shared" si="127"/>
        <v/>
      </c>
      <c r="R2727">
        <f t="shared" si="128"/>
        <v>0</v>
      </c>
    </row>
    <row r="2728" spans="10:18" x14ac:dyDescent="0.2">
      <c r="J2728">
        <f t="shared" si="126"/>
        <v>2726</v>
      </c>
      <c r="K2728" t="str" cm="1">
        <f t="array" ref="K2728">IFERROR(INDEX(tblClientes[Cliente],INT($J2728/ROWS(tblConsorcios[Produto]))+1),"")</f>
        <v/>
      </c>
      <c r="L2728" t="str" cm="1">
        <f t="array" ref="L2728">IFERROR(INDEX(tblConsorcios[Produto],MOD($J2728,ROWS(tblConsorcios[Produto]))+1),"")</f>
        <v>Imóvel IE480 – 200m</v>
      </c>
      <c r="M2728" s="20" cm="1">
        <f t="array" ref="M2728">IFERROR(INDEX(tblConsorcios[Valor da Carta (R$)],MOD($J2728,ROWS(tblConsorcios[Produto]))+1),"")</f>
        <v>480000</v>
      </c>
      <c r="N2728" s="2" cm="1">
        <f t="array" ref="N2728">IFERROR(INDEX(tblConsorcios[Prazo (meses)],MOD($J2728,ROWS(tblConsorcios[Produto]))+1),"")</f>
        <v>200</v>
      </c>
      <c r="O2728" s="20" cm="1">
        <f t="array" ref="O2728">IFERROR(INDEX(tblConsorcios[Parcela Mensal (R$)],MOD($J2728,ROWS(tblConsorcios[Produto]))+1),"")</f>
        <v>3043.2</v>
      </c>
      <c r="P2728" s="20" t="str" cm="1">
        <f t="array" ref="P2728">IFERROR(INDEX(tblClientes[Dividendo Mensal (R$)],INT($J2728/ROWS(tblConsorcios[Produto]))+1),"")</f>
        <v/>
      </c>
      <c r="Q2728" s="20" t="str">
        <f t="shared" si="127"/>
        <v/>
      </c>
      <c r="R2728">
        <f t="shared" si="128"/>
        <v>0</v>
      </c>
    </row>
    <row r="2729" spans="10:18" x14ac:dyDescent="0.2">
      <c r="J2729">
        <f t="shared" si="126"/>
        <v>2727</v>
      </c>
      <c r="K2729" t="str" cm="1">
        <f t="array" ref="K2729">IFERROR(INDEX(tblClientes[Cliente],INT($J2729/ROWS(tblConsorcios[Produto]))+1),"")</f>
        <v/>
      </c>
      <c r="L2729" t="str" cm="1">
        <f t="array" ref="L2729">IFERROR(INDEX(tblConsorcios[Produto],MOD($J2729,ROWS(tblConsorcios[Produto]))+1),"")</f>
        <v>Imóvel IE450 – 240m</v>
      </c>
      <c r="M2729" s="20" cm="1">
        <f t="array" ref="M2729">IFERROR(INDEX(tblConsorcios[Valor da Carta (R$)],MOD($J2729,ROWS(tblConsorcios[Produto]))+1),"")</f>
        <v>450000</v>
      </c>
      <c r="N2729" s="2" cm="1">
        <f t="array" ref="N2729">IFERROR(INDEX(tblConsorcios[Prazo (meses)],MOD($J2729,ROWS(tblConsorcios[Produto]))+1),"")</f>
        <v>240</v>
      </c>
      <c r="O2729" s="20" cm="1">
        <f t="array" ref="O2729">IFERROR(INDEX(tblConsorcios[Parcela Mensal (R$)],MOD($J2729,ROWS(tblConsorcios[Produto]))+1),"")</f>
        <v>2415</v>
      </c>
      <c r="P2729" s="20" t="str" cm="1">
        <f t="array" ref="P2729">IFERROR(INDEX(tblClientes[Dividendo Mensal (R$)],INT($J2729/ROWS(tblConsorcios[Produto]))+1),"")</f>
        <v/>
      </c>
      <c r="Q2729" s="20" t="str">
        <f t="shared" si="127"/>
        <v/>
      </c>
      <c r="R2729">
        <f t="shared" si="128"/>
        <v>0</v>
      </c>
    </row>
    <row r="2730" spans="10:18" x14ac:dyDescent="0.2">
      <c r="J2730">
        <f t="shared" si="126"/>
        <v>2728</v>
      </c>
      <c r="K2730" t="str" cm="1">
        <f t="array" ref="K2730">IFERROR(INDEX(tblClientes[Cliente],INT($J2730/ROWS(tblConsorcios[Produto]))+1),"")</f>
        <v/>
      </c>
      <c r="L2730" t="str" cm="1">
        <f t="array" ref="L2730">IFERROR(INDEX(tblConsorcios[Produto],MOD($J2730,ROWS(tblConsorcios[Produto]))+1),"")</f>
        <v>Imóvel IE450 – 220m</v>
      </c>
      <c r="M2730" s="20" cm="1">
        <f t="array" ref="M2730">IFERROR(INDEX(tblConsorcios[Valor da Carta (R$)],MOD($J2730,ROWS(tblConsorcios[Produto]))+1),"")</f>
        <v>450000</v>
      </c>
      <c r="N2730" s="2" cm="1">
        <f t="array" ref="N2730">IFERROR(INDEX(tblConsorcios[Prazo (meses)],MOD($J2730,ROWS(tblConsorcios[Produto]))+1),"")</f>
        <v>220</v>
      </c>
      <c r="O2730" s="20" cm="1">
        <f t="array" ref="O2730">IFERROR(INDEX(tblConsorcios[Parcela Mensal (R$)],MOD($J2730,ROWS(tblConsorcios[Produto]))+1),"")</f>
        <v>2614.09</v>
      </c>
      <c r="P2730" s="20" t="str" cm="1">
        <f t="array" ref="P2730">IFERROR(INDEX(tblClientes[Dividendo Mensal (R$)],INT($J2730/ROWS(tblConsorcios[Produto]))+1),"")</f>
        <v/>
      </c>
      <c r="Q2730" s="20" t="str">
        <f t="shared" si="127"/>
        <v/>
      </c>
      <c r="R2730">
        <f t="shared" si="128"/>
        <v>0</v>
      </c>
    </row>
    <row r="2731" spans="10:18" x14ac:dyDescent="0.2">
      <c r="J2731">
        <f t="shared" si="126"/>
        <v>2729</v>
      </c>
      <c r="K2731" t="str" cm="1">
        <f t="array" ref="K2731">IFERROR(INDEX(tblClientes[Cliente],INT($J2731/ROWS(tblConsorcios[Produto]))+1),"")</f>
        <v/>
      </c>
      <c r="L2731" t="str" cm="1">
        <f t="array" ref="L2731">IFERROR(INDEX(tblConsorcios[Produto],MOD($J2731,ROWS(tblConsorcios[Produto]))+1),"")</f>
        <v>Imóvel IE450 – 200m</v>
      </c>
      <c r="M2731" s="20" cm="1">
        <f t="array" ref="M2731">IFERROR(INDEX(tblConsorcios[Valor da Carta (R$)],MOD($J2731,ROWS(tblConsorcios[Produto]))+1),"")</f>
        <v>450000</v>
      </c>
      <c r="N2731" s="2" cm="1">
        <f t="array" ref="N2731">IFERROR(INDEX(tblConsorcios[Prazo (meses)],MOD($J2731,ROWS(tblConsorcios[Produto]))+1),"")</f>
        <v>200</v>
      </c>
      <c r="O2731" s="20" cm="1">
        <f t="array" ref="O2731">IFERROR(INDEX(tblConsorcios[Parcela Mensal (R$)],MOD($J2731,ROWS(tblConsorcios[Produto]))+1),"")</f>
        <v>2853</v>
      </c>
      <c r="P2731" s="20" t="str" cm="1">
        <f t="array" ref="P2731">IFERROR(INDEX(tblClientes[Dividendo Mensal (R$)],INT($J2731/ROWS(tblConsorcios[Produto]))+1),"")</f>
        <v/>
      </c>
      <c r="Q2731" s="20" t="str">
        <f t="shared" si="127"/>
        <v/>
      </c>
      <c r="R2731">
        <f t="shared" si="128"/>
        <v>0</v>
      </c>
    </row>
    <row r="2732" spans="10:18" x14ac:dyDescent="0.2">
      <c r="J2732">
        <f t="shared" si="126"/>
        <v>2730</v>
      </c>
      <c r="K2732" t="str" cm="1">
        <f t="array" ref="K2732">IFERROR(INDEX(tblClientes[Cliente],INT($J2732/ROWS(tblConsorcios[Produto]))+1),"")</f>
        <v/>
      </c>
      <c r="L2732" t="str" cm="1">
        <f t="array" ref="L2732">IFERROR(INDEX(tblConsorcios[Produto],MOD($J2732,ROWS(tblConsorcios[Produto]))+1),"")</f>
        <v>Imóvel IE430 – 240m</v>
      </c>
      <c r="M2732" s="20" cm="1">
        <f t="array" ref="M2732">IFERROR(INDEX(tblConsorcios[Valor da Carta (R$)],MOD($J2732,ROWS(tblConsorcios[Produto]))+1),"")</f>
        <v>430000</v>
      </c>
      <c r="N2732" s="2" cm="1">
        <f t="array" ref="N2732">IFERROR(INDEX(tblConsorcios[Prazo (meses)],MOD($J2732,ROWS(tblConsorcios[Produto]))+1),"")</f>
        <v>240</v>
      </c>
      <c r="O2732" s="20" cm="1">
        <f t="array" ref="O2732">IFERROR(INDEX(tblConsorcios[Parcela Mensal (R$)],MOD($J2732,ROWS(tblConsorcios[Produto]))+1),"")</f>
        <v>2307.67</v>
      </c>
      <c r="P2732" s="20" t="str" cm="1">
        <f t="array" ref="P2732">IFERROR(INDEX(tblClientes[Dividendo Mensal (R$)],INT($J2732/ROWS(tblConsorcios[Produto]))+1),"")</f>
        <v/>
      </c>
      <c r="Q2732" s="20" t="str">
        <f t="shared" si="127"/>
        <v/>
      </c>
      <c r="R2732">
        <f t="shared" si="128"/>
        <v>0</v>
      </c>
    </row>
    <row r="2733" spans="10:18" x14ac:dyDescent="0.2">
      <c r="J2733">
        <f t="shared" si="126"/>
        <v>2731</v>
      </c>
      <c r="K2733" t="str" cm="1">
        <f t="array" ref="K2733">IFERROR(INDEX(tblClientes[Cliente],INT($J2733/ROWS(tblConsorcios[Produto]))+1),"")</f>
        <v/>
      </c>
      <c r="L2733" t="str" cm="1">
        <f t="array" ref="L2733">IFERROR(INDEX(tblConsorcios[Produto],MOD($J2733,ROWS(tblConsorcios[Produto]))+1),"")</f>
        <v>Imóvel IE430 – 220m</v>
      </c>
      <c r="M2733" s="20" cm="1">
        <f t="array" ref="M2733">IFERROR(INDEX(tblConsorcios[Valor da Carta (R$)],MOD($J2733,ROWS(tblConsorcios[Produto]))+1),"")</f>
        <v>430000</v>
      </c>
      <c r="N2733" s="2" cm="1">
        <f t="array" ref="N2733">IFERROR(INDEX(tblConsorcios[Prazo (meses)],MOD($J2733,ROWS(tblConsorcios[Produto]))+1),"")</f>
        <v>220</v>
      </c>
      <c r="O2733" s="20" cm="1">
        <f t="array" ref="O2733">IFERROR(INDEX(tblConsorcios[Parcela Mensal (R$)],MOD($J2733,ROWS(tblConsorcios[Produto]))+1),"")</f>
        <v>2497.91</v>
      </c>
      <c r="P2733" s="20" t="str" cm="1">
        <f t="array" ref="P2733">IFERROR(INDEX(tblClientes[Dividendo Mensal (R$)],INT($J2733/ROWS(tblConsorcios[Produto]))+1),"")</f>
        <v/>
      </c>
      <c r="Q2733" s="20" t="str">
        <f t="shared" si="127"/>
        <v/>
      </c>
      <c r="R2733">
        <f t="shared" si="128"/>
        <v>0</v>
      </c>
    </row>
    <row r="2734" spans="10:18" x14ac:dyDescent="0.2">
      <c r="J2734">
        <f t="shared" si="126"/>
        <v>2732</v>
      </c>
      <c r="K2734" t="str" cm="1">
        <f t="array" ref="K2734">IFERROR(INDEX(tblClientes[Cliente],INT($J2734/ROWS(tblConsorcios[Produto]))+1),"")</f>
        <v/>
      </c>
      <c r="L2734" t="str" cm="1">
        <f t="array" ref="L2734">IFERROR(INDEX(tblConsorcios[Produto],MOD($J2734,ROWS(tblConsorcios[Produto]))+1),"")</f>
        <v>Imóvel IE430 – 200m</v>
      </c>
      <c r="M2734" s="20" cm="1">
        <f t="array" ref="M2734">IFERROR(INDEX(tblConsorcios[Valor da Carta (R$)],MOD($J2734,ROWS(tblConsorcios[Produto]))+1),"")</f>
        <v>430000</v>
      </c>
      <c r="N2734" s="2" cm="1">
        <f t="array" ref="N2734">IFERROR(INDEX(tblConsorcios[Prazo (meses)],MOD($J2734,ROWS(tblConsorcios[Produto]))+1),"")</f>
        <v>200</v>
      </c>
      <c r="O2734" s="20" cm="1">
        <f t="array" ref="O2734">IFERROR(INDEX(tblConsorcios[Parcela Mensal (R$)],MOD($J2734,ROWS(tblConsorcios[Produto]))+1),"")</f>
        <v>2726.2</v>
      </c>
      <c r="P2734" s="20" t="str" cm="1">
        <f t="array" ref="P2734">IFERROR(INDEX(tblClientes[Dividendo Mensal (R$)],INT($J2734/ROWS(tblConsorcios[Produto]))+1),"")</f>
        <v/>
      </c>
      <c r="Q2734" s="20" t="str">
        <f t="shared" si="127"/>
        <v/>
      </c>
      <c r="R2734">
        <f t="shared" si="128"/>
        <v>0</v>
      </c>
    </row>
    <row r="2735" spans="10:18" x14ac:dyDescent="0.2">
      <c r="J2735">
        <f t="shared" si="126"/>
        <v>2733</v>
      </c>
      <c r="K2735" t="str" cm="1">
        <f t="array" ref="K2735">IFERROR(INDEX(tblClientes[Cliente],INT($J2735/ROWS(tblConsorcios[Produto]))+1),"")</f>
        <v/>
      </c>
      <c r="L2735" t="str" cm="1">
        <f t="array" ref="L2735">IFERROR(INDEX(tblConsorcios[Produto],MOD($J2735,ROWS(tblConsorcios[Produto]))+1),"")</f>
        <v>Imóvel IE400 – 240m</v>
      </c>
      <c r="M2735" s="20" cm="1">
        <f t="array" ref="M2735">IFERROR(INDEX(tblConsorcios[Valor da Carta (R$)],MOD($J2735,ROWS(tblConsorcios[Produto]))+1),"")</f>
        <v>400000</v>
      </c>
      <c r="N2735" s="2" cm="1">
        <f t="array" ref="N2735">IFERROR(INDEX(tblConsorcios[Prazo (meses)],MOD($J2735,ROWS(tblConsorcios[Produto]))+1),"")</f>
        <v>240</v>
      </c>
      <c r="O2735" s="20" cm="1">
        <f t="array" ref="O2735">IFERROR(INDEX(tblConsorcios[Parcela Mensal (R$)],MOD($J2735,ROWS(tblConsorcios[Produto]))+1),"")</f>
        <v>2146.67</v>
      </c>
      <c r="P2735" s="20" t="str" cm="1">
        <f t="array" ref="P2735">IFERROR(INDEX(tblClientes[Dividendo Mensal (R$)],INT($J2735/ROWS(tblConsorcios[Produto]))+1),"")</f>
        <v/>
      </c>
      <c r="Q2735" s="20" t="str">
        <f t="shared" si="127"/>
        <v/>
      </c>
      <c r="R2735">
        <f t="shared" si="128"/>
        <v>0</v>
      </c>
    </row>
    <row r="2736" spans="10:18" x14ac:dyDescent="0.2">
      <c r="J2736">
        <f t="shared" si="126"/>
        <v>2734</v>
      </c>
      <c r="K2736" t="str" cm="1">
        <f t="array" ref="K2736">IFERROR(INDEX(tblClientes[Cliente],INT($J2736/ROWS(tblConsorcios[Produto]))+1),"")</f>
        <v/>
      </c>
      <c r="L2736" t="str" cm="1">
        <f t="array" ref="L2736">IFERROR(INDEX(tblConsorcios[Produto],MOD($J2736,ROWS(tblConsorcios[Produto]))+1),"")</f>
        <v>Imóvel IE400 – 220m</v>
      </c>
      <c r="M2736" s="20" cm="1">
        <f t="array" ref="M2736">IFERROR(INDEX(tblConsorcios[Valor da Carta (R$)],MOD($J2736,ROWS(tblConsorcios[Produto]))+1),"")</f>
        <v>400000</v>
      </c>
      <c r="N2736" s="2" cm="1">
        <f t="array" ref="N2736">IFERROR(INDEX(tblConsorcios[Prazo (meses)],MOD($J2736,ROWS(tblConsorcios[Produto]))+1),"")</f>
        <v>220</v>
      </c>
      <c r="O2736" s="20" cm="1">
        <f t="array" ref="O2736">IFERROR(INDEX(tblConsorcios[Parcela Mensal (R$)],MOD($J2736,ROWS(tblConsorcios[Produto]))+1),"")</f>
        <v>2323.64</v>
      </c>
      <c r="P2736" s="20" t="str" cm="1">
        <f t="array" ref="P2736">IFERROR(INDEX(tblClientes[Dividendo Mensal (R$)],INT($J2736/ROWS(tblConsorcios[Produto]))+1),"")</f>
        <v/>
      </c>
      <c r="Q2736" s="20" t="str">
        <f t="shared" si="127"/>
        <v/>
      </c>
      <c r="R2736">
        <f t="shared" si="128"/>
        <v>0</v>
      </c>
    </row>
    <row r="2737" spans="10:18" x14ac:dyDescent="0.2">
      <c r="J2737">
        <f t="shared" si="126"/>
        <v>2735</v>
      </c>
      <c r="K2737" t="str" cm="1">
        <f t="array" ref="K2737">IFERROR(INDEX(tblClientes[Cliente],INT($J2737/ROWS(tblConsorcios[Produto]))+1),"")</f>
        <v/>
      </c>
      <c r="L2737" t="str" cm="1">
        <f t="array" ref="L2737">IFERROR(INDEX(tblConsorcios[Produto],MOD($J2737,ROWS(tblConsorcios[Produto]))+1),"")</f>
        <v>Imóvel IE400 – 200m</v>
      </c>
      <c r="M2737" s="20" cm="1">
        <f t="array" ref="M2737">IFERROR(INDEX(tblConsorcios[Valor da Carta (R$)],MOD($J2737,ROWS(tblConsorcios[Produto]))+1),"")</f>
        <v>400000</v>
      </c>
      <c r="N2737" s="2" cm="1">
        <f t="array" ref="N2737">IFERROR(INDEX(tblConsorcios[Prazo (meses)],MOD($J2737,ROWS(tblConsorcios[Produto]))+1),"")</f>
        <v>200</v>
      </c>
      <c r="O2737" s="20" cm="1">
        <f t="array" ref="O2737">IFERROR(INDEX(tblConsorcios[Parcela Mensal (R$)],MOD($J2737,ROWS(tblConsorcios[Produto]))+1),"")</f>
        <v>2536</v>
      </c>
      <c r="P2737" s="20" t="str" cm="1">
        <f t="array" ref="P2737">IFERROR(INDEX(tblClientes[Dividendo Mensal (R$)],INT($J2737/ROWS(tblConsorcios[Produto]))+1),"")</f>
        <v/>
      </c>
      <c r="Q2737" s="20" t="str">
        <f t="shared" si="127"/>
        <v/>
      </c>
      <c r="R2737">
        <f t="shared" si="128"/>
        <v>0</v>
      </c>
    </row>
    <row r="2738" spans="10:18" x14ac:dyDescent="0.2">
      <c r="J2738">
        <f t="shared" si="126"/>
        <v>2736</v>
      </c>
      <c r="K2738" t="str" cm="1">
        <f t="array" ref="K2738">IFERROR(INDEX(tblClientes[Cliente],INT($J2738/ROWS(tblConsorcios[Produto]))+1),"")</f>
        <v/>
      </c>
      <c r="L2738" t="str" cm="1">
        <f t="array" ref="L2738">IFERROR(INDEX(tblConsorcios[Produto],MOD($J2738,ROWS(tblConsorcios[Produto]))+1),"")</f>
        <v>Imóvel IE380 – 240m</v>
      </c>
      <c r="M2738" s="20" cm="1">
        <f t="array" ref="M2738">IFERROR(INDEX(tblConsorcios[Valor da Carta (R$)],MOD($J2738,ROWS(tblConsorcios[Produto]))+1),"")</f>
        <v>380000</v>
      </c>
      <c r="N2738" s="2" cm="1">
        <f t="array" ref="N2738">IFERROR(INDEX(tblConsorcios[Prazo (meses)],MOD($J2738,ROWS(tblConsorcios[Produto]))+1),"")</f>
        <v>240</v>
      </c>
      <c r="O2738" s="20" cm="1">
        <f t="array" ref="O2738">IFERROR(INDEX(tblConsorcios[Parcela Mensal (R$)],MOD($J2738,ROWS(tblConsorcios[Produto]))+1),"")</f>
        <v>2039.33</v>
      </c>
      <c r="P2738" s="20" t="str" cm="1">
        <f t="array" ref="P2738">IFERROR(INDEX(tblClientes[Dividendo Mensal (R$)],INT($J2738/ROWS(tblConsorcios[Produto]))+1),"")</f>
        <v/>
      </c>
      <c r="Q2738" s="20" t="str">
        <f t="shared" si="127"/>
        <v/>
      </c>
      <c r="R2738">
        <f t="shared" si="128"/>
        <v>0</v>
      </c>
    </row>
    <row r="2739" spans="10:18" x14ac:dyDescent="0.2">
      <c r="J2739">
        <f t="shared" si="126"/>
        <v>2737</v>
      </c>
      <c r="K2739" t="str" cm="1">
        <f t="array" ref="K2739">IFERROR(INDEX(tblClientes[Cliente],INT($J2739/ROWS(tblConsorcios[Produto]))+1),"")</f>
        <v/>
      </c>
      <c r="L2739" t="str" cm="1">
        <f t="array" ref="L2739">IFERROR(INDEX(tblConsorcios[Produto],MOD($J2739,ROWS(tblConsorcios[Produto]))+1),"")</f>
        <v>Imóvel IE380 – 220m</v>
      </c>
      <c r="M2739" s="20" cm="1">
        <f t="array" ref="M2739">IFERROR(INDEX(tblConsorcios[Valor da Carta (R$)],MOD($J2739,ROWS(tblConsorcios[Produto]))+1),"")</f>
        <v>380000</v>
      </c>
      <c r="N2739" s="2" cm="1">
        <f t="array" ref="N2739">IFERROR(INDEX(tblConsorcios[Prazo (meses)],MOD($J2739,ROWS(tblConsorcios[Produto]))+1),"")</f>
        <v>220</v>
      </c>
      <c r="O2739" s="20" cm="1">
        <f t="array" ref="O2739">IFERROR(INDEX(tblConsorcios[Parcela Mensal (R$)],MOD($J2739,ROWS(tblConsorcios[Produto]))+1),"")</f>
        <v>2207.4499999999998</v>
      </c>
      <c r="P2739" s="20" t="str" cm="1">
        <f t="array" ref="P2739">IFERROR(INDEX(tblClientes[Dividendo Mensal (R$)],INT($J2739/ROWS(tblConsorcios[Produto]))+1),"")</f>
        <v/>
      </c>
      <c r="Q2739" s="20" t="str">
        <f t="shared" si="127"/>
        <v/>
      </c>
      <c r="R2739">
        <f t="shared" si="128"/>
        <v>0</v>
      </c>
    </row>
    <row r="2740" spans="10:18" x14ac:dyDescent="0.2">
      <c r="J2740">
        <f t="shared" si="126"/>
        <v>2738</v>
      </c>
      <c r="K2740" t="str" cm="1">
        <f t="array" ref="K2740">IFERROR(INDEX(tblClientes[Cliente],INT($J2740/ROWS(tblConsorcios[Produto]))+1),"")</f>
        <v/>
      </c>
      <c r="L2740" t="str" cm="1">
        <f t="array" ref="L2740">IFERROR(INDEX(tblConsorcios[Produto],MOD($J2740,ROWS(tblConsorcios[Produto]))+1),"")</f>
        <v>Imóvel IE380 – 200m</v>
      </c>
      <c r="M2740" s="20" cm="1">
        <f t="array" ref="M2740">IFERROR(INDEX(tblConsorcios[Valor da Carta (R$)],MOD($J2740,ROWS(tblConsorcios[Produto]))+1),"")</f>
        <v>380000</v>
      </c>
      <c r="N2740" s="2" cm="1">
        <f t="array" ref="N2740">IFERROR(INDEX(tblConsorcios[Prazo (meses)],MOD($J2740,ROWS(tblConsorcios[Produto]))+1),"")</f>
        <v>200</v>
      </c>
      <c r="O2740" s="20" cm="1">
        <f t="array" ref="O2740">IFERROR(INDEX(tblConsorcios[Parcela Mensal (R$)],MOD($J2740,ROWS(tblConsorcios[Produto]))+1),"")</f>
        <v>2409.1999999999998</v>
      </c>
      <c r="P2740" s="20" t="str" cm="1">
        <f t="array" ref="P2740">IFERROR(INDEX(tblClientes[Dividendo Mensal (R$)],INT($J2740/ROWS(tblConsorcios[Produto]))+1),"")</f>
        <v/>
      </c>
      <c r="Q2740" s="20" t="str">
        <f t="shared" si="127"/>
        <v/>
      </c>
      <c r="R2740">
        <f t="shared" si="128"/>
        <v>0</v>
      </c>
    </row>
    <row r="2741" spans="10:18" x14ac:dyDescent="0.2">
      <c r="J2741">
        <f t="shared" si="126"/>
        <v>2739</v>
      </c>
      <c r="K2741" t="str" cm="1">
        <f t="array" ref="K2741">IFERROR(INDEX(tblClientes[Cliente],INT($J2741/ROWS(tblConsorcios[Produto]))+1),"")</f>
        <v/>
      </c>
      <c r="L2741" t="str" cm="1">
        <f t="array" ref="L2741">IFERROR(INDEX(tblConsorcios[Produto],MOD($J2741,ROWS(tblConsorcios[Produto]))+1),"")</f>
        <v>Imóvel IE350 – 240m</v>
      </c>
      <c r="M2741" s="20" cm="1">
        <f t="array" ref="M2741">IFERROR(INDEX(tblConsorcios[Valor da Carta (R$)],MOD($J2741,ROWS(tblConsorcios[Produto]))+1),"")</f>
        <v>350000</v>
      </c>
      <c r="N2741" s="2" cm="1">
        <f t="array" ref="N2741">IFERROR(INDEX(tblConsorcios[Prazo (meses)],MOD($J2741,ROWS(tblConsorcios[Produto]))+1),"")</f>
        <v>240</v>
      </c>
      <c r="O2741" s="20" cm="1">
        <f t="array" ref="O2741">IFERROR(INDEX(tblConsorcios[Parcela Mensal (R$)],MOD($J2741,ROWS(tblConsorcios[Produto]))+1),"")</f>
        <v>1878.33</v>
      </c>
      <c r="P2741" s="20" t="str" cm="1">
        <f t="array" ref="P2741">IFERROR(INDEX(tblClientes[Dividendo Mensal (R$)],INT($J2741/ROWS(tblConsorcios[Produto]))+1),"")</f>
        <v/>
      </c>
      <c r="Q2741" s="20" t="str">
        <f t="shared" si="127"/>
        <v/>
      </c>
      <c r="R2741">
        <f t="shared" si="128"/>
        <v>0</v>
      </c>
    </row>
    <row r="2742" spans="10:18" x14ac:dyDescent="0.2">
      <c r="J2742">
        <f t="shared" si="126"/>
        <v>2740</v>
      </c>
      <c r="K2742" t="str" cm="1">
        <f t="array" ref="K2742">IFERROR(INDEX(tblClientes[Cliente],INT($J2742/ROWS(tblConsorcios[Produto]))+1),"")</f>
        <v/>
      </c>
      <c r="L2742" t="str" cm="1">
        <f t="array" ref="L2742">IFERROR(INDEX(tblConsorcios[Produto],MOD($J2742,ROWS(tblConsorcios[Produto]))+1),"")</f>
        <v>Imóvel IE350 – 220m</v>
      </c>
      <c r="M2742" s="20" cm="1">
        <f t="array" ref="M2742">IFERROR(INDEX(tblConsorcios[Valor da Carta (R$)],MOD($J2742,ROWS(tblConsorcios[Produto]))+1),"")</f>
        <v>350000</v>
      </c>
      <c r="N2742" s="2" cm="1">
        <f t="array" ref="N2742">IFERROR(INDEX(tblConsorcios[Prazo (meses)],MOD($J2742,ROWS(tblConsorcios[Produto]))+1),"")</f>
        <v>220</v>
      </c>
      <c r="O2742" s="20" cm="1">
        <f t="array" ref="O2742">IFERROR(INDEX(tblConsorcios[Parcela Mensal (R$)],MOD($J2742,ROWS(tblConsorcios[Produto]))+1),"")</f>
        <v>2033.18</v>
      </c>
      <c r="P2742" s="20" t="str" cm="1">
        <f t="array" ref="P2742">IFERROR(INDEX(tblClientes[Dividendo Mensal (R$)],INT($J2742/ROWS(tblConsorcios[Produto]))+1),"")</f>
        <v/>
      </c>
      <c r="Q2742" s="20" t="str">
        <f t="shared" si="127"/>
        <v/>
      </c>
      <c r="R2742">
        <f t="shared" si="128"/>
        <v>0</v>
      </c>
    </row>
    <row r="2743" spans="10:18" x14ac:dyDescent="0.2">
      <c r="J2743">
        <f t="shared" si="126"/>
        <v>2741</v>
      </c>
      <c r="K2743" t="str" cm="1">
        <f t="array" ref="K2743">IFERROR(INDEX(tblClientes[Cliente],INT($J2743/ROWS(tblConsorcios[Produto]))+1),"")</f>
        <v/>
      </c>
      <c r="L2743" t="str" cm="1">
        <f t="array" ref="L2743">IFERROR(INDEX(tblConsorcios[Produto],MOD($J2743,ROWS(tblConsorcios[Produto]))+1),"")</f>
        <v>Imóvel IE350 – 200m</v>
      </c>
      <c r="M2743" s="20" cm="1">
        <f t="array" ref="M2743">IFERROR(INDEX(tblConsorcios[Valor da Carta (R$)],MOD($J2743,ROWS(tblConsorcios[Produto]))+1),"")</f>
        <v>350000</v>
      </c>
      <c r="N2743" s="2" cm="1">
        <f t="array" ref="N2743">IFERROR(INDEX(tblConsorcios[Prazo (meses)],MOD($J2743,ROWS(tblConsorcios[Produto]))+1),"")</f>
        <v>200</v>
      </c>
      <c r="O2743" s="20" cm="1">
        <f t="array" ref="O2743">IFERROR(INDEX(tblConsorcios[Parcela Mensal (R$)],MOD($J2743,ROWS(tblConsorcios[Produto]))+1),"")</f>
        <v>2219</v>
      </c>
      <c r="P2743" s="20" t="str" cm="1">
        <f t="array" ref="P2743">IFERROR(INDEX(tblClientes[Dividendo Mensal (R$)],INT($J2743/ROWS(tblConsorcios[Produto]))+1),"")</f>
        <v/>
      </c>
      <c r="Q2743" s="20" t="str">
        <f t="shared" si="127"/>
        <v/>
      </c>
      <c r="R2743">
        <f t="shared" si="128"/>
        <v>0</v>
      </c>
    </row>
    <row r="2744" spans="10:18" x14ac:dyDescent="0.2">
      <c r="J2744">
        <f t="shared" si="126"/>
        <v>2742</v>
      </c>
      <c r="K2744" t="str" cm="1">
        <f t="array" ref="K2744">IFERROR(INDEX(tblClientes[Cliente],INT($J2744/ROWS(tblConsorcios[Produto]))+1),"")</f>
        <v/>
      </c>
      <c r="L2744" t="str" cm="1">
        <f t="array" ref="L2744">IFERROR(INDEX(tblConsorcios[Produto],MOD($J2744,ROWS(tblConsorcios[Produto]))+1),"")</f>
        <v>Imóvel IE330 – 240m</v>
      </c>
      <c r="M2744" s="20" cm="1">
        <f t="array" ref="M2744">IFERROR(INDEX(tblConsorcios[Valor da Carta (R$)],MOD($J2744,ROWS(tblConsorcios[Produto]))+1),"")</f>
        <v>330000</v>
      </c>
      <c r="N2744" s="2" cm="1">
        <f t="array" ref="N2744">IFERROR(INDEX(tblConsorcios[Prazo (meses)],MOD($J2744,ROWS(tblConsorcios[Produto]))+1),"")</f>
        <v>240</v>
      </c>
      <c r="O2744" s="20" cm="1">
        <f t="array" ref="O2744">IFERROR(INDEX(tblConsorcios[Parcela Mensal (R$)],MOD($J2744,ROWS(tblConsorcios[Produto]))+1),"")</f>
        <v>1771</v>
      </c>
      <c r="P2744" s="20" t="str" cm="1">
        <f t="array" ref="P2744">IFERROR(INDEX(tblClientes[Dividendo Mensal (R$)],INT($J2744/ROWS(tblConsorcios[Produto]))+1),"")</f>
        <v/>
      </c>
      <c r="Q2744" s="20" t="str">
        <f t="shared" si="127"/>
        <v/>
      </c>
      <c r="R2744">
        <f t="shared" si="128"/>
        <v>0</v>
      </c>
    </row>
    <row r="2745" spans="10:18" x14ac:dyDescent="0.2">
      <c r="J2745">
        <f t="shared" si="126"/>
        <v>2743</v>
      </c>
      <c r="K2745" t="str" cm="1">
        <f t="array" ref="K2745">IFERROR(INDEX(tblClientes[Cliente],INT($J2745/ROWS(tblConsorcios[Produto]))+1),"")</f>
        <v/>
      </c>
      <c r="L2745" t="str" cm="1">
        <f t="array" ref="L2745">IFERROR(INDEX(tblConsorcios[Produto],MOD($J2745,ROWS(tblConsorcios[Produto]))+1),"")</f>
        <v>Imóvel IE330 – 220m</v>
      </c>
      <c r="M2745" s="20" cm="1">
        <f t="array" ref="M2745">IFERROR(INDEX(tblConsorcios[Valor da Carta (R$)],MOD($J2745,ROWS(tblConsorcios[Produto]))+1),"")</f>
        <v>330000</v>
      </c>
      <c r="N2745" s="2" cm="1">
        <f t="array" ref="N2745">IFERROR(INDEX(tblConsorcios[Prazo (meses)],MOD($J2745,ROWS(tblConsorcios[Produto]))+1),"")</f>
        <v>220</v>
      </c>
      <c r="O2745" s="20" cm="1">
        <f t="array" ref="O2745">IFERROR(INDEX(tblConsorcios[Parcela Mensal (R$)],MOD($J2745,ROWS(tblConsorcios[Produto]))+1),"")</f>
        <v>1917</v>
      </c>
      <c r="P2745" s="20" t="str" cm="1">
        <f t="array" ref="P2745">IFERROR(INDEX(tblClientes[Dividendo Mensal (R$)],INT($J2745/ROWS(tblConsorcios[Produto]))+1),"")</f>
        <v/>
      </c>
      <c r="Q2745" s="20" t="str">
        <f t="shared" si="127"/>
        <v/>
      </c>
      <c r="R2745">
        <f t="shared" si="128"/>
        <v>0</v>
      </c>
    </row>
    <row r="2746" spans="10:18" x14ac:dyDescent="0.2">
      <c r="J2746">
        <f t="shared" si="126"/>
        <v>2744</v>
      </c>
      <c r="K2746" t="str" cm="1">
        <f t="array" ref="K2746">IFERROR(INDEX(tblClientes[Cliente],INT($J2746/ROWS(tblConsorcios[Produto]))+1),"")</f>
        <v/>
      </c>
      <c r="L2746" t="str" cm="1">
        <f t="array" ref="L2746">IFERROR(INDEX(tblConsorcios[Produto],MOD($J2746,ROWS(tblConsorcios[Produto]))+1),"")</f>
        <v>Imóvel IE330 – 200m</v>
      </c>
      <c r="M2746" s="20" cm="1">
        <f t="array" ref="M2746">IFERROR(INDEX(tblConsorcios[Valor da Carta (R$)],MOD($J2746,ROWS(tblConsorcios[Produto]))+1),"")</f>
        <v>330000</v>
      </c>
      <c r="N2746" s="2" cm="1">
        <f t="array" ref="N2746">IFERROR(INDEX(tblConsorcios[Prazo (meses)],MOD($J2746,ROWS(tblConsorcios[Produto]))+1),"")</f>
        <v>200</v>
      </c>
      <c r="O2746" s="20" cm="1">
        <f t="array" ref="O2746">IFERROR(INDEX(tblConsorcios[Parcela Mensal (R$)],MOD($J2746,ROWS(tblConsorcios[Produto]))+1),"")</f>
        <v>2092.1999999999998</v>
      </c>
      <c r="P2746" s="20" t="str" cm="1">
        <f t="array" ref="P2746">IFERROR(INDEX(tblClientes[Dividendo Mensal (R$)],INT($J2746/ROWS(tblConsorcios[Produto]))+1),"")</f>
        <v/>
      </c>
      <c r="Q2746" s="20" t="str">
        <f t="shared" si="127"/>
        <v/>
      </c>
      <c r="R2746">
        <f t="shared" si="128"/>
        <v>0</v>
      </c>
    </row>
    <row r="2747" spans="10:18" x14ac:dyDescent="0.2">
      <c r="J2747">
        <f t="shared" si="126"/>
        <v>2745</v>
      </c>
      <c r="K2747" t="str" cm="1">
        <f t="array" ref="K2747">IFERROR(INDEX(tblClientes[Cliente],INT($J2747/ROWS(tblConsorcios[Produto]))+1),"")</f>
        <v/>
      </c>
      <c r="L2747" t="str" cm="1">
        <f t="array" ref="L2747">IFERROR(INDEX(tblConsorcios[Produto],MOD($J2747,ROWS(tblConsorcios[Produto]))+1),"")</f>
        <v>Imóvel IE300 – 240m</v>
      </c>
      <c r="M2747" s="20" cm="1">
        <f t="array" ref="M2747">IFERROR(INDEX(tblConsorcios[Valor da Carta (R$)],MOD($J2747,ROWS(tblConsorcios[Produto]))+1),"")</f>
        <v>300000</v>
      </c>
      <c r="N2747" s="2" cm="1">
        <f t="array" ref="N2747">IFERROR(INDEX(tblConsorcios[Prazo (meses)],MOD($J2747,ROWS(tblConsorcios[Produto]))+1),"")</f>
        <v>240</v>
      </c>
      <c r="O2747" s="20" cm="1">
        <f t="array" ref="O2747">IFERROR(INDEX(tblConsorcios[Parcela Mensal (R$)],MOD($J2747,ROWS(tblConsorcios[Produto]))+1),"")</f>
        <v>1610</v>
      </c>
      <c r="P2747" s="20" t="str" cm="1">
        <f t="array" ref="P2747">IFERROR(INDEX(tblClientes[Dividendo Mensal (R$)],INT($J2747/ROWS(tblConsorcios[Produto]))+1),"")</f>
        <v/>
      </c>
      <c r="Q2747" s="20" t="str">
        <f t="shared" si="127"/>
        <v/>
      </c>
      <c r="R2747">
        <f t="shared" si="128"/>
        <v>0</v>
      </c>
    </row>
    <row r="2748" spans="10:18" x14ac:dyDescent="0.2">
      <c r="J2748">
        <f t="shared" si="126"/>
        <v>2746</v>
      </c>
      <c r="K2748" t="str" cm="1">
        <f t="array" ref="K2748">IFERROR(INDEX(tblClientes[Cliente],INT($J2748/ROWS(tblConsorcios[Produto]))+1),"")</f>
        <v/>
      </c>
      <c r="L2748" t="str" cm="1">
        <f t="array" ref="L2748">IFERROR(INDEX(tblConsorcios[Produto],MOD($J2748,ROWS(tblConsorcios[Produto]))+1),"")</f>
        <v>Imóvel IE300 – 220m</v>
      </c>
      <c r="M2748" s="20" cm="1">
        <f t="array" ref="M2748">IFERROR(INDEX(tblConsorcios[Valor da Carta (R$)],MOD($J2748,ROWS(tblConsorcios[Produto]))+1),"")</f>
        <v>300000</v>
      </c>
      <c r="N2748" s="2" cm="1">
        <f t="array" ref="N2748">IFERROR(INDEX(tblConsorcios[Prazo (meses)],MOD($J2748,ROWS(tblConsorcios[Produto]))+1),"")</f>
        <v>220</v>
      </c>
      <c r="O2748" s="20" cm="1">
        <f t="array" ref="O2748">IFERROR(INDEX(tblConsorcios[Parcela Mensal (R$)],MOD($J2748,ROWS(tblConsorcios[Produto]))+1),"")</f>
        <v>1742.73</v>
      </c>
      <c r="P2748" s="20" t="str" cm="1">
        <f t="array" ref="P2748">IFERROR(INDEX(tblClientes[Dividendo Mensal (R$)],INT($J2748/ROWS(tblConsorcios[Produto]))+1),"")</f>
        <v/>
      </c>
      <c r="Q2748" s="20" t="str">
        <f t="shared" si="127"/>
        <v/>
      </c>
      <c r="R2748">
        <f t="shared" si="128"/>
        <v>0</v>
      </c>
    </row>
    <row r="2749" spans="10:18" x14ac:dyDescent="0.2">
      <c r="J2749">
        <f t="shared" si="126"/>
        <v>2747</v>
      </c>
      <c r="K2749" t="str" cm="1">
        <f t="array" ref="K2749">IFERROR(INDEX(tblClientes[Cliente],INT($J2749/ROWS(tblConsorcios[Produto]))+1),"")</f>
        <v/>
      </c>
      <c r="L2749" t="str" cm="1">
        <f t="array" ref="L2749">IFERROR(INDEX(tblConsorcios[Produto],MOD($J2749,ROWS(tblConsorcios[Produto]))+1),"")</f>
        <v>Imóvel IE300 – 200m</v>
      </c>
      <c r="M2749" s="20" cm="1">
        <f t="array" ref="M2749">IFERROR(INDEX(tblConsorcios[Valor da Carta (R$)],MOD($J2749,ROWS(tblConsorcios[Produto]))+1),"")</f>
        <v>300000</v>
      </c>
      <c r="N2749" s="2" cm="1">
        <f t="array" ref="N2749">IFERROR(INDEX(tblConsorcios[Prazo (meses)],MOD($J2749,ROWS(tblConsorcios[Produto]))+1),"")</f>
        <v>200</v>
      </c>
      <c r="O2749" s="20" cm="1">
        <f t="array" ref="O2749">IFERROR(INDEX(tblConsorcios[Parcela Mensal (R$)],MOD($J2749,ROWS(tblConsorcios[Produto]))+1),"")</f>
        <v>1902</v>
      </c>
      <c r="P2749" s="20" t="str" cm="1">
        <f t="array" ref="P2749">IFERROR(INDEX(tblClientes[Dividendo Mensal (R$)],INT($J2749/ROWS(tblConsorcios[Produto]))+1),"")</f>
        <v/>
      </c>
      <c r="Q2749" s="20" t="str">
        <f t="shared" si="127"/>
        <v/>
      </c>
      <c r="R2749">
        <f t="shared" si="128"/>
        <v>0</v>
      </c>
    </row>
    <row r="2750" spans="10:18" x14ac:dyDescent="0.2">
      <c r="J2750">
        <f t="shared" si="126"/>
        <v>2748</v>
      </c>
      <c r="K2750" t="str" cm="1">
        <f t="array" ref="K2750">IFERROR(INDEX(tblClientes[Cliente],INT($J2750/ROWS(tblConsorcios[Produto]))+1),"")</f>
        <v/>
      </c>
      <c r="L2750" t="str" cm="1">
        <f t="array" ref="L2750">IFERROR(INDEX(tblConsorcios[Produto],MOD($J2750,ROWS(tblConsorcios[Produto]))+1),"")</f>
        <v>Imóvel IE240 – 240m</v>
      </c>
      <c r="M2750" s="20" cm="1">
        <f t="array" ref="M2750">IFERROR(INDEX(tblConsorcios[Valor da Carta (R$)],MOD($J2750,ROWS(tblConsorcios[Produto]))+1),"")</f>
        <v>240000</v>
      </c>
      <c r="N2750" s="2" cm="1">
        <f t="array" ref="N2750">IFERROR(INDEX(tblConsorcios[Prazo (meses)],MOD($J2750,ROWS(tblConsorcios[Produto]))+1),"")</f>
        <v>240</v>
      </c>
      <c r="O2750" s="20" cm="1">
        <f t="array" ref="O2750">IFERROR(INDEX(tblConsorcios[Parcela Mensal (R$)],MOD($J2750,ROWS(tblConsorcios[Produto]))+1),"")</f>
        <v>1288</v>
      </c>
      <c r="P2750" s="20" t="str" cm="1">
        <f t="array" ref="P2750">IFERROR(INDEX(tblClientes[Dividendo Mensal (R$)],INT($J2750/ROWS(tblConsorcios[Produto]))+1),"")</f>
        <v/>
      </c>
      <c r="Q2750" s="20" t="str">
        <f t="shared" si="127"/>
        <v/>
      </c>
      <c r="R2750">
        <f t="shared" si="128"/>
        <v>0</v>
      </c>
    </row>
    <row r="2751" spans="10:18" x14ac:dyDescent="0.2">
      <c r="J2751">
        <f t="shared" si="126"/>
        <v>2749</v>
      </c>
      <c r="K2751" t="str" cm="1">
        <f t="array" ref="K2751">IFERROR(INDEX(tblClientes[Cliente],INT($J2751/ROWS(tblConsorcios[Produto]))+1),"")</f>
        <v/>
      </c>
      <c r="L2751" t="str" cm="1">
        <f t="array" ref="L2751">IFERROR(INDEX(tblConsorcios[Produto],MOD($J2751,ROWS(tblConsorcios[Produto]))+1),"")</f>
        <v>Imóvel IE240 – 220m</v>
      </c>
      <c r="M2751" s="20" cm="1">
        <f t="array" ref="M2751">IFERROR(INDEX(tblConsorcios[Valor da Carta (R$)],MOD($J2751,ROWS(tblConsorcios[Produto]))+1),"")</f>
        <v>240000</v>
      </c>
      <c r="N2751" s="2" cm="1">
        <f t="array" ref="N2751">IFERROR(INDEX(tblConsorcios[Prazo (meses)],MOD($J2751,ROWS(tblConsorcios[Produto]))+1),"")</f>
        <v>220</v>
      </c>
      <c r="O2751" s="20" cm="1">
        <f t="array" ref="O2751">IFERROR(INDEX(tblConsorcios[Parcela Mensal (R$)],MOD($J2751,ROWS(tblConsorcios[Produto]))+1),"")</f>
        <v>1394.18</v>
      </c>
      <c r="P2751" s="20" t="str" cm="1">
        <f t="array" ref="P2751">IFERROR(INDEX(tblClientes[Dividendo Mensal (R$)],INT($J2751/ROWS(tblConsorcios[Produto]))+1),"")</f>
        <v/>
      </c>
      <c r="Q2751" s="20" t="str">
        <f t="shared" si="127"/>
        <v/>
      </c>
      <c r="R2751">
        <f t="shared" si="128"/>
        <v>0</v>
      </c>
    </row>
    <row r="2752" spans="10:18" x14ac:dyDescent="0.2">
      <c r="J2752">
        <f t="shared" si="126"/>
        <v>2750</v>
      </c>
      <c r="K2752" t="str" cm="1">
        <f t="array" ref="K2752">IFERROR(INDEX(tblClientes[Cliente],INT($J2752/ROWS(tblConsorcios[Produto]))+1),"")</f>
        <v/>
      </c>
      <c r="L2752" t="str" cm="1">
        <f t="array" ref="L2752">IFERROR(INDEX(tblConsorcios[Produto],MOD($J2752,ROWS(tblConsorcios[Produto]))+1),"")</f>
        <v>Imóvel IE240 – 200m</v>
      </c>
      <c r="M2752" s="20" cm="1">
        <f t="array" ref="M2752">IFERROR(INDEX(tblConsorcios[Valor da Carta (R$)],MOD($J2752,ROWS(tblConsorcios[Produto]))+1),"")</f>
        <v>240000</v>
      </c>
      <c r="N2752" s="2" cm="1">
        <f t="array" ref="N2752">IFERROR(INDEX(tblConsorcios[Prazo (meses)],MOD($J2752,ROWS(tblConsorcios[Produto]))+1),"")</f>
        <v>200</v>
      </c>
      <c r="O2752" s="20" cm="1">
        <f t="array" ref="O2752">IFERROR(INDEX(tblConsorcios[Parcela Mensal (R$)],MOD($J2752,ROWS(tblConsorcios[Produto]))+1),"")</f>
        <v>1521.6</v>
      </c>
      <c r="P2752" s="20" t="str" cm="1">
        <f t="array" ref="P2752">IFERROR(INDEX(tblClientes[Dividendo Mensal (R$)],INT($J2752/ROWS(tblConsorcios[Produto]))+1),"")</f>
        <v/>
      </c>
      <c r="Q2752" s="20" t="str">
        <f t="shared" si="127"/>
        <v/>
      </c>
      <c r="R2752">
        <f t="shared" si="128"/>
        <v>0</v>
      </c>
    </row>
    <row r="2753" spans="10:18" x14ac:dyDescent="0.2">
      <c r="J2753">
        <f t="shared" si="126"/>
        <v>2751</v>
      </c>
      <c r="K2753" t="str" cm="1">
        <f t="array" ref="K2753">IFERROR(INDEX(tblClientes[Cliente],INT($J2753/ROWS(tblConsorcios[Produto]))+1),"")</f>
        <v/>
      </c>
      <c r="L2753" t="str" cm="1">
        <f t="array" ref="L2753">IFERROR(INDEX(tblConsorcios[Produto],MOD($J2753,ROWS(tblConsorcios[Produto]))+1),"")</f>
        <v>Imóvel IE230 – 240m</v>
      </c>
      <c r="M2753" s="20" cm="1">
        <f t="array" ref="M2753">IFERROR(INDEX(tblConsorcios[Valor da Carta (R$)],MOD($J2753,ROWS(tblConsorcios[Produto]))+1),"")</f>
        <v>230000</v>
      </c>
      <c r="N2753" s="2" cm="1">
        <f t="array" ref="N2753">IFERROR(INDEX(tblConsorcios[Prazo (meses)],MOD($J2753,ROWS(tblConsorcios[Produto]))+1),"")</f>
        <v>240</v>
      </c>
      <c r="O2753" s="20" cm="1">
        <f t="array" ref="O2753">IFERROR(INDEX(tblConsorcios[Parcela Mensal (R$)],MOD($J2753,ROWS(tblConsorcios[Produto]))+1),"")</f>
        <v>1234.33</v>
      </c>
      <c r="P2753" s="20" t="str" cm="1">
        <f t="array" ref="P2753">IFERROR(INDEX(tblClientes[Dividendo Mensal (R$)],INT($J2753/ROWS(tblConsorcios[Produto]))+1),"")</f>
        <v/>
      </c>
      <c r="Q2753" s="20" t="str">
        <f t="shared" si="127"/>
        <v/>
      </c>
      <c r="R2753">
        <f t="shared" si="128"/>
        <v>0</v>
      </c>
    </row>
    <row r="2754" spans="10:18" x14ac:dyDescent="0.2">
      <c r="J2754">
        <f t="shared" si="126"/>
        <v>2752</v>
      </c>
      <c r="K2754" t="str" cm="1">
        <f t="array" ref="K2754">IFERROR(INDEX(tblClientes[Cliente],INT($J2754/ROWS(tblConsorcios[Produto]))+1),"")</f>
        <v/>
      </c>
      <c r="L2754" t="str" cm="1">
        <f t="array" ref="L2754">IFERROR(INDEX(tblConsorcios[Produto],MOD($J2754,ROWS(tblConsorcios[Produto]))+1),"")</f>
        <v>Imóvel IE230 – 220m</v>
      </c>
      <c r="M2754" s="20" cm="1">
        <f t="array" ref="M2754">IFERROR(INDEX(tblConsorcios[Valor da Carta (R$)],MOD($J2754,ROWS(tblConsorcios[Produto]))+1),"")</f>
        <v>230000</v>
      </c>
      <c r="N2754" s="2" cm="1">
        <f t="array" ref="N2754">IFERROR(INDEX(tblConsorcios[Prazo (meses)],MOD($J2754,ROWS(tblConsorcios[Produto]))+1),"")</f>
        <v>220</v>
      </c>
      <c r="O2754" s="20" cm="1">
        <f t="array" ref="O2754">IFERROR(INDEX(tblConsorcios[Parcela Mensal (R$)],MOD($J2754,ROWS(tblConsorcios[Produto]))+1),"")</f>
        <v>1336.09</v>
      </c>
      <c r="P2754" s="20" t="str" cm="1">
        <f t="array" ref="P2754">IFERROR(INDEX(tblClientes[Dividendo Mensal (R$)],INT($J2754/ROWS(tblConsorcios[Produto]))+1),"")</f>
        <v/>
      </c>
      <c r="Q2754" s="20" t="str">
        <f t="shared" si="127"/>
        <v/>
      </c>
      <c r="R2754">
        <f t="shared" si="128"/>
        <v>0</v>
      </c>
    </row>
    <row r="2755" spans="10:18" x14ac:dyDescent="0.2">
      <c r="J2755">
        <f t="shared" ref="J2755:J2818" si="129">ROW()-2</f>
        <v>2753</v>
      </c>
      <c r="K2755" t="str" cm="1">
        <f t="array" ref="K2755">IFERROR(INDEX(tblClientes[Cliente],INT($J2755/ROWS(tblConsorcios[Produto]))+1),"")</f>
        <v/>
      </c>
      <c r="L2755" t="str" cm="1">
        <f t="array" ref="L2755">IFERROR(INDEX(tblConsorcios[Produto],MOD($J2755,ROWS(tblConsorcios[Produto]))+1),"")</f>
        <v>Imóvel IE230 – 200m</v>
      </c>
      <c r="M2755" s="20" cm="1">
        <f t="array" ref="M2755">IFERROR(INDEX(tblConsorcios[Valor da Carta (R$)],MOD($J2755,ROWS(tblConsorcios[Produto]))+1),"")</f>
        <v>230000</v>
      </c>
      <c r="N2755" s="2" cm="1">
        <f t="array" ref="N2755">IFERROR(INDEX(tblConsorcios[Prazo (meses)],MOD($J2755,ROWS(tblConsorcios[Produto]))+1),"")</f>
        <v>200</v>
      </c>
      <c r="O2755" s="20" cm="1">
        <f t="array" ref="O2755">IFERROR(INDEX(tblConsorcios[Parcela Mensal (R$)],MOD($J2755,ROWS(tblConsorcios[Produto]))+1),"")</f>
        <v>1458.2</v>
      </c>
      <c r="P2755" s="20" t="str" cm="1">
        <f t="array" ref="P2755">IFERROR(INDEX(tblClientes[Dividendo Mensal (R$)],INT($J2755/ROWS(tblConsorcios[Produto]))+1),"")</f>
        <v/>
      </c>
      <c r="Q2755" s="20" t="str">
        <f t="shared" ref="Q2755:Q2818" si="130">IF(AND(ISNUMBER(O2755),ISNUMBER(P2755)),P2755-O2755,"")</f>
        <v/>
      </c>
      <c r="R2755">
        <f t="shared" ref="R2755:R2818" si="131">IF(AND(ISNUMBER(O2755),ISNUMBER(P2755),O2755&lt;=P2755),1,0)</f>
        <v>0</v>
      </c>
    </row>
    <row r="2756" spans="10:18" x14ac:dyDescent="0.2">
      <c r="J2756">
        <f t="shared" si="129"/>
        <v>2754</v>
      </c>
      <c r="K2756" t="str" cm="1">
        <f t="array" ref="K2756">IFERROR(INDEX(tblClientes[Cliente],INT($J2756/ROWS(tblConsorcios[Produto]))+1),"")</f>
        <v/>
      </c>
      <c r="L2756" t="str" cm="1">
        <f t="array" ref="L2756">IFERROR(INDEX(tblConsorcios[Produto],MOD($J2756,ROWS(tblConsorcios[Produto]))+1),"")</f>
        <v>Imóvel IE220 – 240m</v>
      </c>
      <c r="M2756" s="20" cm="1">
        <f t="array" ref="M2756">IFERROR(INDEX(tblConsorcios[Valor da Carta (R$)],MOD($J2756,ROWS(tblConsorcios[Produto]))+1),"")</f>
        <v>220000</v>
      </c>
      <c r="N2756" s="2" cm="1">
        <f t="array" ref="N2756">IFERROR(INDEX(tblConsorcios[Prazo (meses)],MOD($J2756,ROWS(tblConsorcios[Produto]))+1),"")</f>
        <v>240</v>
      </c>
      <c r="O2756" s="20" cm="1">
        <f t="array" ref="O2756">IFERROR(INDEX(tblConsorcios[Parcela Mensal (R$)],MOD($J2756,ROWS(tblConsorcios[Produto]))+1),"")</f>
        <v>1180.67</v>
      </c>
      <c r="P2756" s="20" t="str" cm="1">
        <f t="array" ref="P2756">IFERROR(INDEX(tblClientes[Dividendo Mensal (R$)],INT($J2756/ROWS(tblConsorcios[Produto]))+1),"")</f>
        <v/>
      </c>
      <c r="Q2756" s="20" t="str">
        <f t="shared" si="130"/>
        <v/>
      </c>
      <c r="R2756">
        <f t="shared" si="131"/>
        <v>0</v>
      </c>
    </row>
    <row r="2757" spans="10:18" x14ac:dyDescent="0.2">
      <c r="J2757">
        <f t="shared" si="129"/>
        <v>2755</v>
      </c>
      <c r="K2757" t="str" cm="1">
        <f t="array" ref="K2757">IFERROR(INDEX(tblClientes[Cliente],INT($J2757/ROWS(tblConsorcios[Produto]))+1),"")</f>
        <v/>
      </c>
      <c r="L2757" t="str" cm="1">
        <f t="array" ref="L2757">IFERROR(INDEX(tblConsorcios[Produto],MOD($J2757,ROWS(tblConsorcios[Produto]))+1),"")</f>
        <v>Imóvel IE220 – 220m</v>
      </c>
      <c r="M2757" s="20" cm="1">
        <f t="array" ref="M2757">IFERROR(INDEX(tblConsorcios[Valor da Carta (R$)],MOD($J2757,ROWS(tblConsorcios[Produto]))+1),"")</f>
        <v>220000</v>
      </c>
      <c r="N2757" s="2" cm="1">
        <f t="array" ref="N2757">IFERROR(INDEX(tblConsorcios[Prazo (meses)],MOD($J2757,ROWS(tblConsorcios[Produto]))+1),"")</f>
        <v>220</v>
      </c>
      <c r="O2757" s="20" cm="1">
        <f t="array" ref="O2757">IFERROR(INDEX(tblConsorcios[Parcela Mensal (R$)],MOD($J2757,ROWS(tblConsorcios[Produto]))+1),"")</f>
        <v>1278</v>
      </c>
      <c r="P2757" s="20" t="str" cm="1">
        <f t="array" ref="P2757">IFERROR(INDEX(tblClientes[Dividendo Mensal (R$)],INT($J2757/ROWS(tblConsorcios[Produto]))+1),"")</f>
        <v/>
      </c>
      <c r="Q2757" s="20" t="str">
        <f t="shared" si="130"/>
        <v/>
      </c>
      <c r="R2757">
        <f t="shared" si="131"/>
        <v>0</v>
      </c>
    </row>
    <row r="2758" spans="10:18" x14ac:dyDescent="0.2">
      <c r="J2758">
        <f t="shared" si="129"/>
        <v>2756</v>
      </c>
      <c r="K2758" t="str" cm="1">
        <f t="array" ref="K2758">IFERROR(INDEX(tblClientes[Cliente],INT($J2758/ROWS(tblConsorcios[Produto]))+1),"")</f>
        <v/>
      </c>
      <c r="L2758" t="str" cm="1">
        <f t="array" ref="L2758">IFERROR(INDEX(tblConsorcios[Produto],MOD($J2758,ROWS(tblConsorcios[Produto]))+1),"")</f>
        <v>Imóvel IE220 – 200m</v>
      </c>
      <c r="M2758" s="20" cm="1">
        <f t="array" ref="M2758">IFERROR(INDEX(tblConsorcios[Valor da Carta (R$)],MOD($J2758,ROWS(tblConsorcios[Produto]))+1),"")</f>
        <v>220000</v>
      </c>
      <c r="N2758" s="2" cm="1">
        <f t="array" ref="N2758">IFERROR(INDEX(tblConsorcios[Prazo (meses)],MOD($J2758,ROWS(tblConsorcios[Produto]))+1),"")</f>
        <v>200</v>
      </c>
      <c r="O2758" s="20" cm="1">
        <f t="array" ref="O2758">IFERROR(INDEX(tblConsorcios[Parcela Mensal (R$)],MOD($J2758,ROWS(tblConsorcios[Produto]))+1),"")</f>
        <v>1394.8</v>
      </c>
      <c r="P2758" s="20" t="str" cm="1">
        <f t="array" ref="P2758">IFERROR(INDEX(tblClientes[Dividendo Mensal (R$)],INT($J2758/ROWS(tblConsorcios[Produto]))+1),"")</f>
        <v/>
      </c>
      <c r="Q2758" s="20" t="str">
        <f t="shared" si="130"/>
        <v/>
      </c>
      <c r="R2758">
        <f t="shared" si="131"/>
        <v>0</v>
      </c>
    </row>
    <row r="2759" spans="10:18" x14ac:dyDescent="0.2">
      <c r="J2759">
        <f t="shared" si="129"/>
        <v>2757</v>
      </c>
      <c r="K2759" t="str" cm="1">
        <f t="array" ref="K2759">IFERROR(INDEX(tblClientes[Cliente],INT($J2759/ROWS(tblConsorcios[Produto]))+1),"")</f>
        <v/>
      </c>
      <c r="L2759" t="str" cm="1">
        <f t="array" ref="L2759">IFERROR(INDEX(tblConsorcios[Produto],MOD($J2759,ROWS(tblConsorcios[Produto]))+1),"")</f>
        <v>Imóvel IE200 – 240m</v>
      </c>
      <c r="M2759" s="20" cm="1">
        <f t="array" ref="M2759">IFERROR(INDEX(tblConsorcios[Valor da Carta (R$)],MOD($J2759,ROWS(tblConsorcios[Produto]))+1),"")</f>
        <v>200000</v>
      </c>
      <c r="N2759" s="2" cm="1">
        <f t="array" ref="N2759">IFERROR(INDEX(tblConsorcios[Prazo (meses)],MOD($J2759,ROWS(tblConsorcios[Produto]))+1),"")</f>
        <v>240</v>
      </c>
      <c r="O2759" s="20" cm="1">
        <f t="array" ref="O2759">IFERROR(INDEX(tblConsorcios[Parcela Mensal (R$)],MOD($J2759,ROWS(tblConsorcios[Produto]))+1),"")</f>
        <v>1073.33</v>
      </c>
      <c r="P2759" s="20" t="str" cm="1">
        <f t="array" ref="P2759">IFERROR(INDEX(tblClientes[Dividendo Mensal (R$)],INT($J2759/ROWS(tblConsorcios[Produto]))+1),"")</f>
        <v/>
      </c>
      <c r="Q2759" s="20" t="str">
        <f t="shared" si="130"/>
        <v/>
      </c>
      <c r="R2759">
        <f t="shared" si="131"/>
        <v>0</v>
      </c>
    </row>
    <row r="2760" spans="10:18" x14ac:dyDescent="0.2">
      <c r="J2760">
        <f t="shared" si="129"/>
        <v>2758</v>
      </c>
      <c r="K2760" t="str" cm="1">
        <f t="array" ref="K2760">IFERROR(INDEX(tblClientes[Cliente],INT($J2760/ROWS(tblConsorcios[Produto]))+1),"")</f>
        <v/>
      </c>
      <c r="L2760" t="str" cm="1">
        <f t="array" ref="L2760">IFERROR(INDEX(tblConsorcios[Produto],MOD($J2760,ROWS(tblConsorcios[Produto]))+1),"")</f>
        <v>Imóvel IE200 – 220m</v>
      </c>
      <c r="M2760" s="20" cm="1">
        <f t="array" ref="M2760">IFERROR(INDEX(tblConsorcios[Valor da Carta (R$)],MOD($J2760,ROWS(tblConsorcios[Produto]))+1),"")</f>
        <v>200000</v>
      </c>
      <c r="N2760" s="2" cm="1">
        <f t="array" ref="N2760">IFERROR(INDEX(tblConsorcios[Prazo (meses)],MOD($J2760,ROWS(tblConsorcios[Produto]))+1),"")</f>
        <v>220</v>
      </c>
      <c r="O2760" s="20" cm="1">
        <f t="array" ref="O2760">IFERROR(INDEX(tblConsorcios[Parcela Mensal (R$)],MOD($J2760,ROWS(tblConsorcios[Produto]))+1),"")</f>
        <v>1161.82</v>
      </c>
      <c r="P2760" s="20" t="str" cm="1">
        <f t="array" ref="P2760">IFERROR(INDEX(tblClientes[Dividendo Mensal (R$)],INT($J2760/ROWS(tblConsorcios[Produto]))+1),"")</f>
        <v/>
      </c>
      <c r="Q2760" s="20" t="str">
        <f t="shared" si="130"/>
        <v/>
      </c>
      <c r="R2760">
        <f t="shared" si="131"/>
        <v>0</v>
      </c>
    </row>
    <row r="2761" spans="10:18" x14ac:dyDescent="0.2">
      <c r="J2761">
        <f t="shared" si="129"/>
        <v>2759</v>
      </c>
      <c r="K2761" t="str" cm="1">
        <f t="array" ref="K2761">IFERROR(INDEX(tblClientes[Cliente],INT($J2761/ROWS(tblConsorcios[Produto]))+1),"")</f>
        <v/>
      </c>
      <c r="L2761" t="str" cm="1">
        <f t="array" ref="L2761">IFERROR(INDEX(tblConsorcios[Produto],MOD($J2761,ROWS(tblConsorcios[Produto]))+1),"")</f>
        <v>Imóvel IE200 – 200m</v>
      </c>
      <c r="M2761" s="20" cm="1">
        <f t="array" ref="M2761">IFERROR(INDEX(tblConsorcios[Valor da Carta (R$)],MOD($J2761,ROWS(tblConsorcios[Produto]))+1),"")</f>
        <v>200000</v>
      </c>
      <c r="N2761" s="2" cm="1">
        <f t="array" ref="N2761">IFERROR(INDEX(tblConsorcios[Prazo (meses)],MOD($J2761,ROWS(tblConsorcios[Produto]))+1),"")</f>
        <v>200</v>
      </c>
      <c r="O2761" s="20" cm="1">
        <f t="array" ref="O2761">IFERROR(INDEX(tblConsorcios[Parcela Mensal (R$)],MOD($J2761,ROWS(tblConsorcios[Produto]))+1),"")</f>
        <v>1268</v>
      </c>
      <c r="P2761" s="20" t="str" cm="1">
        <f t="array" ref="P2761">IFERROR(INDEX(tblClientes[Dividendo Mensal (R$)],INT($J2761/ROWS(tblConsorcios[Produto]))+1),"")</f>
        <v/>
      </c>
      <c r="Q2761" s="20" t="str">
        <f t="shared" si="130"/>
        <v/>
      </c>
      <c r="R2761">
        <f t="shared" si="131"/>
        <v>0</v>
      </c>
    </row>
    <row r="2762" spans="10:18" x14ac:dyDescent="0.2">
      <c r="J2762">
        <f t="shared" si="129"/>
        <v>2760</v>
      </c>
      <c r="K2762" t="str" cm="1">
        <f t="array" ref="K2762">IFERROR(INDEX(tblClientes[Cliente],INT($J2762/ROWS(tblConsorcios[Produto]))+1),"")</f>
        <v/>
      </c>
      <c r="L2762" t="str" cm="1">
        <f t="array" ref="L2762">IFERROR(INDEX(tblConsorcios[Produto],MOD($J2762,ROWS(tblConsorcios[Produto]))+1),"")</f>
        <v>Imóvel IE150 – 240m</v>
      </c>
      <c r="M2762" s="20" cm="1">
        <f t="array" ref="M2762">IFERROR(INDEX(tblConsorcios[Valor da Carta (R$)],MOD($J2762,ROWS(tblConsorcios[Produto]))+1),"")</f>
        <v>150000</v>
      </c>
      <c r="N2762" s="2" cm="1">
        <f t="array" ref="N2762">IFERROR(INDEX(tblConsorcios[Prazo (meses)],MOD($J2762,ROWS(tblConsorcios[Produto]))+1),"")</f>
        <v>240</v>
      </c>
      <c r="O2762" s="20" cm="1">
        <f t="array" ref="O2762">IFERROR(INDEX(tblConsorcios[Parcela Mensal (R$)],MOD($J2762,ROWS(tblConsorcios[Produto]))+1),"")</f>
        <v>805</v>
      </c>
      <c r="P2762" s="20" t="str" cm="1">
        <f t="array" ref="P2762">IFERROR(INDEX(tblClientes[Dividendo Mensal (R$)],INT($J2762/ROWS(tblConsorcios[Produto]))+1),"")</f>
        <v/>
      </c>
      <c r="Q2762" s="20" t="str">
        <f t="shared" si="130"/>
        <v/>
      </c>
      <c r="R2762">
        <f t="shared" si="131"/>
        <v>0</v>
      </c>
    </row>
    <row r="2763" spans="10:18" x14ac:dyDescent="0.2">
      <c r="J2763">
        <f t="shared" si="129"/>
        <v>2761</v>
      </c>
      <c r="K2763" t="str" cm="1">
        <f t="array" ref="K2763">IFERROR(INDEX(tblClientes[Cliente],INT($J2763/ROWS(tblConsorcios[Produto]))+1),"")</f>
        <v/>
      </c>
      <c r="L2763" t="str" cm="1">
        <f t="array" ref="L2763">IFERROR(INDEX(tblConsorcios[Produto],MOD($J2763,ROWS(tblConsorcios[Produto]))+1),"")</f>
        <v>Imóvel IE150 – 220m</v>
      </c>
      <c r="M2763" s="20" cm="1">
        <f t="array" ref="M2763">IFERROR(INDEX(tblConsorcios[Valor da Carta (R$)],MOD($J2763,ROWS(tblConsorcios[Produto]))+1),"")</f>
        <v>150000</v>
      </c>
      <c r="N2763" s="2" cm="1">
        <f t="array" ref="N2763">IFERROR(INDEX(tblConsorcios[Prazo (meses)],MOD($J2763,ROWS(tblConsorcios[Produto]))+1),"")</f>
        <v>220</v>
      </c>
      <c r="O2763" s="20" cm="1">
        <f t="array" ref="O2763">IFERROR(INDEX(tblConsorcios[Parcela Mensal (R$)],MOD($J2763,ROWS(tblConsorcios[Produto]))+1),"")</f>
        <v>871.36</v>
      </c>
      <c r="P2763" s="20" t="str" cm="1">
        <f t="array" ref="P2763">IFERROR(INDEX(tblClientes[Dividendo Mensal (R$)],INT($J2763/ROWS(tblConsorcios[Produto]))+1),"")</f>
        <v/>
      </c>
      <c r="Q2763" s="20" t="str">
        <f t="shared" si="130"/>
        <v/>
      </c>
      <c r="R2763">
        <f t="shared" si="131"/>
        <v>0</v>
      </c>
    </row>
    <row r="2764" spans="10:18" x14ac:dyDescent="0.2">
      <c r="J2764">
        <f t="shared" si="129"/>
        <v>2762</v>
      </c>
      <c r="K2764" t="str" cm="1">
        <f t="array" ref="K2764">IFERROR(INDEX(tblClientes[Cliente],INT($J2764/ROWS(tblConsorcios[Produto]))+1),"")</f>
        <v/>
      </c>
      <c r="L2764" t="str" cm="1">
        <f t="array" ref="L2764">IFERROR(INDEX(tblConsorcios[Produto],MOD($J2764,ROWS(tblConsorcios[Produto]))+1),"")</f>
        <v>Imóvel IE150 – 200m</v>
      </c>
      <c r="M2764" s="20" cm="1">
        <f t="array" ref="M2764">IFERROR(INDEX(tblConsorcios[Valor da Carta (R$)],MOD($J2764,ROWS(tblConsorcios[Produto]))+1),"")</f>
        <v>150000</v>
      </c>
      <c r="N2764" s="2" cm="1">
        <f t="array" ref="N2764">IFERROR(INDEX(tblConsorcios[Prazo (meses)],MOD($J2764,ROWS(tblConsorcios[Produto]))+1),"")</f>
        <v>200</v>
      </c>
      <c r="O2764" s="20" cm="1">
        <f t="array" ref="O2764">IFERROR(INDEX(tblConsorcios[Parcela Mensal (R$)],MOD($J2764,ROWS(tblConsorcios[Produto]))+1),"")</f>
        <v>951</v>
      </c>
      <c r="P2764" s="20" t="str" cm="1">
        <f t="array" ref="P2764">IFERROR(INDEX(tblClientes[Dividendo Mensal (R$)],INT($J2764/ROWS(tblConsorcios[Produto]))+1),"")</f>
        <v/>
      </c>
      <c r="Q2764" s="20" t="str">
        <f t="shared" si="130"/>
        <v/>
      </c>
      <c r="R2764">
        <f t="shared" si="131"/>
        <v>0</v>
      </c>
    </row>
    <row r="2765" spans="10:18" x14ac:dyDescent="0.2">
      <c r="J2765">
        <f t="shared" si="129"/>
        <v>2763</v>
      </c>
      <c r="K2765" t="str" cm="1">
        <f t="array" ref="K2765">IFERROR(INDEX(tblClientes[Cliente],INT($J2765/ROWS(tblConsorcios[Produto]))+1),"")</f>
        <v/>
      </c>
      <c r="L2765" t="str" cm="1">
        <f t="array" ref="L2765">IFERROR(INDEX(tblConsorcios[Produto],MOD($J2765,ROWS(tblConsorcios[Produto]))+1),"")</f>
        <v>Imóvel IE140 – 240m</v>
      </c>
      <c r="M2765" s="20" cm="1">
        <f t="array" ref="M2765">IFERROR(INDEX(tblConsorcios[Valor da Carta (R$)],MOD($J2765,ROWS(tblConsorcios[Produto]))+1),"")</f>
        <v>140000</v>
      </c>
      <c r="N2765" s="2" cm="1">
        <f t="array" ref="N2765">IFERROR(INDEX(tblConsorcios[Prazo (meses)],MOD($J2765,ROWS(tblConsorcios[Produto]))+1),"")</f>
        <v>240</v>
      </c>
      <c r="O2765" s="20" cm="1">
        <f t="array" ref="O2765">IFERROR(INDEX(tblConsorcios[Parcela Mensal (R$)],MOD($J2765,ROWS(tblConsorcios[Produto]))+1),"")</f>
        <v>751.33</v>
      </c>
      <c r="P2765" s="20" t="str" cm="1">
        <f t="array" ref="P2765">IFERROR(INDEX(tblClientes[Dividendo Mensal (R$)],INT($J2765/ROWS(tblConsorcios[Produto]))+1),"")</f>
        <v/>
      </c>
      <c r="Q2765" s="20" t="str">
        <f t="shared" si="130"/>
        <v/>
      </c>
      <c r="R2765">
        <f t="shared" si="131"/>
        <v>0</v>
      </c>
    </row>
    <row r="2766" spans="10:18" x14ac:dyDescent="0.2">
      <c r="J2766">
        <f t="shared" si="129"/>
        <v>2764</v>
      </c>
      <c r="K2766" t="str" cm="1">
        <f t="array" ref="K2766">IFERROR(INDEX(tblClientes[Cliente],INT($J2766/ROWS(tblConsorcios[Produto]))+1),"")</f>
        <v/>
      </c>
      <c r="L2766" t="str" cm="1">
        <f t="array" ref="L2766">IFERROR(INDEX(tblConsorcios[Produto],MOD($J2766,ROWS(tblConsorcios[Produto]))+1),"")</f>
        <v>Imóvel IE140 – 220m</v>
      </c>
      <c r="M2766" s="20" cm="1">
        <f t="array" ref="M2766">IFERROR(INDEX(tblConsorcios[Valor da Carta (R$)],MOD($J2766,ROWS(tblConsorcios[Produto]))+1),"")</f>
        <v>140000</v>
      </c>
      <c r="N2766" s="2" cm="1">
        <f t="array" ref="N2766">IFERROR(INDEX(tblConsorcios[Prazo (meses)],MOD($J2766,ROWS(tblConsorcios[Produto]))+1),"")</f>
        <v>220</v>
      </c>
      <c r="O2766" s="20" cm="1">
        <f t="array" ref="O2766">IFERROR(INDEX(tblConsorcios[Parcela Mensal (R$)],MOD($J2766,ROWS(tblConsorcios[Produto]))+1),"")</f>
        <v>813.27</v>
      </c>
      <c r="P2766" s="20" t="str" cm="1">
        <f t="array" ref="P2766">IFERROR(INDEX(tblClientes[Dividendo Mensal (R$)],INT($J2766/ROWS(tblConsorcios[Produto]))+1),"")</f>
        <v/>
      </c>
      <c r="Q2766" s="20" t="str">
        <f t="shared" si="130"/>
        <v/>
      </c>
      <c r="R2766">
        <f t="shared" si="131"/>
        <v>0</v>
      </c>
    </row>
    <row r="2767" spans="10:18" x14ac:dyDescent="0.2">
      <c r="J2767">
        <f t="shared" si="129"/>
        <v>2765</v>
      </c>
      <c r="K2767" t="str" cm="1">
        <f t="array" ref="K2767">IFERROR(INDEX(tblClientes[Cliente],INT($J2767/ROWS(tblConsorcios[Produto]))+1),"")</f>
        <v/>
      </c>
      <c r="L2767" t="str" cm="1">
        <f t="array" ref="L2767">IFERROR(INDEX(tblConsorcios[Produto],MOD($J2767,ROWS(tblConsorcios[Produto]))+1),"")</f>
        <v>Imóvel IE140 – 200m</v>
      </c>
      <c r="M2767" s="20" cm="1">
        <f t="array" ref="M2767">IFERROR(INDEX(tblConsorcios[Valor da Carta (R$)],MOD($J2767,ROWS(tblConsorcios[Produto]))+1),"")</f>
        <v>140000</v>
      </c>
      <c r="N2767" s="2" cm="1">
        <f t="array" ref="N2767">IFERROR(INDEX(tblConsorcios[Prazo (meses)],MOD($J2767,ROWS(tblConsorcios[Produto]))+1),"")</f>
        <v>200</v>
      </c>
      <c r="O2767" s="20" cm="1">
        <f t="array" ref="O2767">IFERROR(INDEX(tblConsorcios[Parcela Mensal (R$)],MOD($J2767,ROWS(tblConsorcios[Produto]))+1),"")</f>
        <v>887.6</v>
      </c>
      <c r="P2767" s="20" t="str" cm="1">
        <f t="array" ref="P2767">IFERROR(INDEX(tblClientes[Dividendo Mensal (R$)],INT($J2767/ROWS(tblConsorcios[Produto]))+1),"")</f>
        <v/>
      </c>
      <c r="Q2767" s="20" t="str">
        <f t="shared" si="130"/>
        <v/>
      </c>
      <c r="R2767">
        <f t="shared" si="131"/>
        <v>0</v>
      </c>
    </row>
    <row r="2768" spans="10:18" x14ac:dyDescent="0.2">
      <c r="J2768">
        <f t="shared" si="129"/>
        <v>2766</v>
      </c>
      <c r="K2768" t="str" cm="1">
        <f t="array" ref="K2768">IFERROR(INDEX(tblClientes[Cliente],INT($J2768/ROWS(tblConsorcios[Produto]))+1),"")</f>
        <v/>
      </c>
      <c r="L2768" t="str" cm="1">
        <f t="array" ref="L2768">IFERROR(INDEX(tblConsorcios[Produto],MOD($J2768,ROWS(tblConsorcios[Produto]))+1),"")</f>
        <v>Imóvel IE130 – 240m</v>
      </c>
      <c r="M2768" s="20" cm="1">
        <f t="array" ref="M2768">IFERROR(INDEX(tblConsorcios[Valor da Carta (R$)],MOD($J2768,ROWS(tblConsorcios[Produto]))+1),"")</f>
        <v>130000</v>
      </c>
      <c r="N2768" s="2" cm="1">
        <f t="array" ref="N2768">IFERROR(INDEX(tblConsorcios[Prazo (meses)],MOD($J2768,ROWS(tblConsorcios[Produto]))+1),"")</f>
        <v>240</v>
      </c>
      <c r="O2768" s="20" cm="1">
        <f t="array" ref="O2768">IFERROR(INDEX(tblConsorcios[Parcela Mensal (R$)],MOD($J2768,ROWS(tblConsorcios[Produto]))+1),"")</f>
        <v>697.67</v>
      </c>
      <c r="P2768" s="20" t="str" cm="1">
        <f t="array" ref="P2768">IFERROR(INDEX(tblClientes[Dividendo Mensal (R$)],INT($J2768/ROWS(tblConsorcios[Produto]))+1),"")</f>
        <v/>
      </c>
      <c r="Q2768" s="20" t="str">
        <f t="shared" si="130"/>
        <v/>
      </c>
      <c r="R2768">
        <f t="shared" si="131"/>
        <v>0</v>
      </c>
    </row>
    <row r="2769" spans="10:18" x14ac:dyDescent="0.2">
      <c r="J2769">
        <f t="shared" si="129"/>
        <v>2767</v>
      </c>
      <c r="K2769" t="str" cm="1">
        <f t="array" ref="K2769">IFERROR(INDEX(tblClientes[Cliente],INT($J2769/ROWS(tblConsorcios[Produto]))+1),"")</f>
        <v/>
      </c>
      <c r="L2769" t="str" cm="1">
        <f t="array" ref="L2769">IFERROR(INDEX(tblConsorcios[Produto],MOD($J2769,ROWS(tblConsorcios[Produto]))+1),"")</f>
        <v>Imóvel IE130 – 220m</v>
      </c>
      <c r="M2769" s="20" cm="1">
        <f t="array" ref="M2769">IFERROR(INDEX(tblConsorcios[Valor da Carta (R$)],MOD($J2769,ROWS(tblConsorcios[Produto]))+1),"")</f>
        <v>130000</v>
      </c>
      <c r="N2769" s="2" cm="1">
        <f t="array" ref="N2769">IFERROR(INDEX(tblConsorcios[Prazo (meses)],MOD($J2769,ROWS(tblConsorcios[Produto]))+1),"")</f>
        <v>220</v>
      </c>
      <c r="O2769" s="20" cm="1">
        <f t="array" ref="O2769">IFERROR(INDEX(tblConsorcios[Parcela Mensal (R$)],MOD($J2769,ROWS(tblConsorcios[Produto]))+1),"")</f>
        <v>755.18</v>
      </c>
      <c r="P2769" s="20" t="str" cm="1">
        <f t="array" ref="P2769">IFERROR(INDEX(tblClientes[Dividendo Mensal (R$)],INT($J2769/ROWS(tblConsorcios[Produto]))+1),"")</f>
        <v/>
      </c>
      <c r="Q2769" s="20" t="str">
        <f t="shared" si="130"/>
        <v/>
      </c>
      <c r="R2769">
        <f t="shared" si="131"/>
        <v>0</v>
      </c>
    </row>
    <row r="2770" spans="10:18" x14ac:dyDescent="0.2">
      <c r="J2770">
        <f t="shared" si="129"/>
        <v>2768</v>
      </c>
      <c r="K2770" t="str" cm="1">
        <f t="array" ref="K2770">IFERROR(INDEX(tblClientes[Cliente],INT($J2770/ROWS(tblConsorcios[Produto]))+1),"")</f>
        <v/>
      </c>
      <c r="L2770" t="str" cm="1">
        <f t="array" ref="L2770">IFERROR(INDEX(tblConsorcios[Produto],MOD($J2770,ROWS(tblConsorcios[Produto]))+1),"")</f>
        <v>Imóvel IE130 – 200m</v>
      </c>
      <c r="M2770" s="20" cm="1">
        <f t="array" ref="M2770">IFERROR(INDEX(tblConsorcios[Valor da Carta (R$)],MOD($J2770,ROWS(tblConsorcios[Produto]))+1),"")</f>
        <v>130000</v>
      </c>
      <c r="N2770" s="2" cm="1">
        <f t="array" ref="N2770">IFERROR(INDEX(tblConsorcios[Prazo (meses)],MOD($J2770,ROWS(tblConsorcios[Produto]))+1),"")</f>
        <v>200</v>
      </c>
      <c r="O2770" s="20" cm="1">
        <f t="array" ref="O2770">IFERROR(INDEX(tblConsorcios[Parcela Mensal (R$)],MOD($J2770,ROWS(tblConsorcios[Produto]))+1),"")</f>
        <v>824.2</v>
      </c>
      <c r="P2770" s="20" t="str" cm="1">
        <f t="array" ref="P2770">IFERROR(INDEX(tblClientes[Dividendo Mensal (R$)],INT($J2770/ROWS(tblConsorcios[Produto]))+1),"")</f>
        <v/>
      </c>
      <c r="Q2770" s="20" t="str">
        <f t="shared" si="130"/>
        <v/>
      </c>
      <c r="R2770">
        <f t="shared" si="131"/>
        <v>0</v>
      </c>
    </row>
    <row r="2771" spans="10:18" x14ac:dyDescent="0.2">
      <c r="J2771">
        <f t="shared" si="129"/>
        <v>2769</v>
      </c>
      <c r="K2771" t="str" cm="1">
        <f t="array" ref="K2771">IFERROR(INDEX(tblClientes[Cliente],INT($J2771/ROWS(tblConsorcios[Produto]))+1),"")</f>
        <v/>
      </c>
      <c r="L2771" t="str" cm="1">
        <f t="array" ref="L2771">IFERROR(INDEX(tblConsorcios[Produto],MOD($J2771,ROWS(tblConsorcios[Produto]))+1),"")</f>
        <v>Imóvel IE120 – 240m</v>
      </c>
      <c r="M2771" s="20" cm="1">
        <f t="array" ref="M2771">IFERROR(INDEX(tblConsorcios[Valor da Carta (R$)],MOD($J2771,ROWS(tblConsorcios[Produto]))+1),"")</f>
        <v>120000</v>
      </c>
      <c r="N2771" s="2" cm="1">
        <f t="array" ref="N2771">IFERROR(INDEX(tblConsorcios[Prazo (meses)],MOD($J2771,ROWS(tblConsorcios[Produto]))+1),"")</f>
        <v>240</v>
      </c>
      <c r="O2771" s="20" cm="1">
        <f t="array" ref="O2771">IFERROR(INDEX(tblConsorcios[Parcela Mensal (R$)],MOD($J2771,ROWS(tblConsorcios[Produto]))+1),"")</f>
        <v>644</v>
      </c>
      <c r="P2771" s="20" t="str" cm="1">
        <f t="array" ref="P2771">IFERROR(INDEX(tblClientes[Dividendo Mensal (R$)],INT($J2771/ROWS(tblConsorcios[Produto]))+1),"")</f>
        <v/>
      </c>
      <c r="Q2771" s="20" t="str">
        <f t="shared" si="130"/>
        <v/>
      </c>
      <c r="R2771">
        <f t="shared" si="131"/>
        <v>0</v>
      </c>
    </row>
    <row r="2772" spans="10:18" x14ac:dyDescent="0.2">
      <c r="J2772">
        <f t="shared" si="129"/>
        <v>2770</v>
      </c>
      <c r="K2772" t="str" cm="1">
        <f t="array" ref="K2772">IFERROR(INDEX(tblClientes[Cliente],INT($J2772/ROWS(tblConsorcios[Produto]))+1),"")</f>
        <v/>
      </c>
      <c r="L2772" t="str" cm="1">
        <f t="array" ref="L2772">IFERROR(INDEX(tblConsorcios[Produto],MOD($J2772,ROWS(tblConsorcios[Produto]))+1),"")</f>
        <v>Imóvel IE120 – 220m</v>
      </c>
      <c r="M2772" s="20" cm="1">
        <f t="array" ref="M2772">IFERROR(INDEX(tblConsorcios[Valor da Carta (R$)],MOD($J2772,ROWS(tblConsorcios[Produto]))+1),"")</f>
        <v>120000</v>
      </c>
      <c r="N2772" s="2" cm="1">
        <f t="array" ref="N2772">IFERROR(INDEX(tblConsorcios[Prazo (meses)],MOD($J2772,ROWS(tblConsorcios[Produto]))+1),"")</f>
        <v>220</v>
      </c>
      <c r="O2772" s="20" cm="1">
        <f t="array" ref="O2772">IFERROR(INDEX(tblConsorcios[Parcela Mensal (R$)],MOD($J2772,ROWS(tblConsorcios[Produto]))+1),"")</f>
        <v>697.09</v>
      </c>
      <c r="P2772" s="20" t="str" cm="1">
        <f t="array" ref="P2772">IFERROR(INDEX(tblClientes[Dividendo Mensal (R$)],INT($J2772/ROWS(tblConsorcios[Produto]))+1),"")</f>
        <v/>
      </c>
      <c r="Q2772" s="20" t="str">
        <f t="shared" si="130"/>
        <v/>
      </c>
      <c r="R2772">
        <f t="shared" si="131"/>
        <v>0</v>
      </c>
    </row>
    <row r="2773" spans="10:18" x14ac:dyDescent="0.2">
      <c r="J2773">
        <f t="shared" si="129"/>
        <v>2771</v>
      </c>
      <c r="K2773" t="str" cm="1">
        <f t="array" ref="K2773">IFERROR(INDEX(tblClientes[Cliente],INT($J2773/ROWS(tblConsorcios[Produto]))+1),"")</f>
        <v/>
      </c>
      <c r="L2773" t="str" cm="1">
        <f t="array" ref="L2773">IFERROR(INDEX(tblConsorcios[Produto],MOD($J2773,ROWS(tblConsorcios[Produto]))+1),"")</f>
        <v>Imóvel IE120 – 200m</v>
      </c>
      <c r="M2773" s="20" cm="1">
        <f t="array" ref="M2773">IFERROR(INDEX(tblConsorcios[Valor da Carta (R$)],MOD($J2773,ROWS(tblConsorcios[Produto]))+1),"")</f>
        <v>120000</v>
      </c>
      <c r="N2773" s="2" cm="1">
        <f t="array" ref="N2773">IFERROR(INDEX(tblConsorcios[Prazo (meses)],MOD($J2773,ROWS(tblConsorcios[Produto]))+1),"")</f>
        <v>200</v>
      </c>
      <c r="O2773" s="20" cm="1">
        <f t="array" ref="O2773">IFERROR(INDEX(tblConsorcios[Parcela Mensal (R$)],MOD($J2773,ROWS(tblConsorcios[Produto]))+1),"")</f>
        <v>760.8</v>
      </c>
      <c r="P2773" s="20" t="str" cm="1">
        <f t="array" ref="P2773">IFERROR(INDEX(tblClientes[Dividendo Mensal (R$)],INT($J2773/ROWS(tblConsorcios[Produto]))+1),"")</f>
        <v/>
      </c>
      <c r="Q2773" s="20" t="str">
        <f t="shared" si="130"/>
        <v/>
      </c>
      <c r="R2773">
        <f t="shared" si="131"/>
        <v>0</v>
      </c>
    </row>
    <row r="2774" spans="10:18" x14ac:dyDescent="0.2">
      <c r="J2774">
        <f t="shared" si="129"/>
        <v>2772</v>
      </c>
      <c r="K2774" t="str" cm="1">
        <f t="array" ref="K2774">IFERROR(INDEX(tblClientes[Cliente],INT($J2774/ROWS(tblConsorcios[Produto]))+1),"")</f>
        <v/>
      </c>
      <c r="L2774" t="str" cm="1">
        <f t="array" ref="L2774">IFERROR(INDEX(tblConsorcios[Produto],MOD($J2774,ROWS(tblConsorcios[Produto]))+1),"")</f>
        <v>Imóvel IE600 – 240m</v>
      </c>
      <c r="M2774" s="20" cm="1">
        <f t="array" ref="M2774">IFERROR(INDEX(tblConsorcios[Valor da Carta (R$)],MOD($J2774,ROWS(tblConsorcios[Produto]))+1),"")</f>
        <v>600000</v>
      </c>
      <c r="N2774" s="2" cm="1">
        <f t="array" ref="N2774">IFERROR(INDEX(tblConsorcios[Prazo (meses)],MOD($J2774,ROWS(tblConsorcios[Produto]))+1),"")</f>
        <v>240</v>
      </c>
      <c r="O2774" s="20" cm="1">
        <f t="array" ref="O2774">IFERROR(INDEX(tblConsorcios[Parcela Mensal (R$)],MOD($J2774,ROWS(tblConsorcios[Produto]))+1),"")</f>
        <v>3220</v>
      </c>
      <c r="P2774" s="20" t="str" cm="1">
        <f t="array" ref="P2774">IFERROR(INDEX(tblClientes[Dividendo Mensal (R$)],INT($J2774/ROWS(tblConsorcios[Produto]))+1),"")</f>
        <v/>
      </c>
      <c r="Q2774" s="20" t="str">
        <f t="shared" si="130"/>
        <v/>
      </c>
      <c r="R2774">
        <f t="shared" si="131"/>
        <v>0</v>
      </c>
    </row>
    <row r="2775" spans="10:18" x14ac:dyDescent="0.2">
      <c r="J2775">
        <f t="shared" si="129"/>
        <v>2773</v>
      </c>
      <c r="K2775" t="str" cm="1">
        <f t="array" ref="K2775">IFERROR(INDEX(tblClientes[Cliente],INT($J2775/ROWS(tblConsorcios[Produto]))+1),"")</f>
        <v/>
      </c>
      <c r="L2775" t="str" cm="1">
        <f t="array" ref="L2775">IFERROR(INDEX(tblConsorcios[Produto],MOD($J2775,ROWS(tblConsorcios[Produto]))+1),"")</f>
        <v>Imóvel IE600 – 220m</v>
      </c>
      <c r="M2775" s="20" cm="1">
        <f t="array" ref="M2775">IFERROR(INDEX(tblConsorcios[Valor da Carta (R$)],MOD($J2775,ROWS(tblConsorcios[Produto]))+1),"")</f>
        <v>600000</v>
      </c>
      <c r="N2775" s="2" cm="1">
        <f t="array" ref="N2775">IFERROR(INDEX(tblConsorcios[Prazo (meses)],MOD($J2775,ROWS(tblConsorcios[Produto]))+1),"")</f>
        <v>220</v>
      </c>
      <c r="O2775" s="20" cm="1">
        <f t="array" ref="O2775">IFERROR(INDEX(tblConsorcios[Parcela Mensal (R$)],MOD($J2775,ROWS(tblConsorcios[Produto]))+1),"")</f>
        <v>3485.45</v>
      </c>
      <c r="P2775" s="20" t="str" cm="1">
        <f t="array" ref="P2775">IFERROR(INDEX(tblClientes[Dividendo Mensal (R$)],INT($J2775/ROWS(tblConsorcios[Produto]))+1),"")</f>
        <v/>
      </c>
      <c r="Q2775" s="20" t="str">
        <f t="shared" si="130"/>
        <v/>
      </c>
      <c r="R2775">
        <f t="shared" si="131"/>
        <v>0</v>
      </c>
    </row>
    <row r="2776" spans="10:18" x14ac:dyDescent="0.2">
      <c r="J2776">
        <f t="shared" si="129"/>
        <v>2774</v>
      </c>
      <c r="K2776" t="str" cm="1">
        <f t="array" ref="K2776">IFERROR(INDEX(tblClientes[Cliente],INT($J2776/ROWS(tblConsorcios[Produto]))+1),"")</f>
        <v/>
      </c>
      <c r="L2776" t="str" cm="1">
        <f t="array" ref="L2776">IFERROR(INDEX(tblConsorcios[Produto],MOD($J2776,ROWS(tblConsorcios[Produto]))+1),"")</f>
        <v>Imóvel IE600 – 200m</v>
      </c>
      <c r="M2776" s="20" cm="1">
        <f t="array" ref="M2776">IFERROR(INDEX(tblConsorcios[Valor da Carta (R$)],MOD($J2776,ROWS(tblConsorcios[Produto]))+1),"")</f>
        <v>600000</v>
      </c>
      <c r="N2776" s="2" cm="1">
        <f t="array" ref="N2776">IFERROR(INDEX(tblConsorcios[Prazo (meses)],MOD($J2776,ROWS(tblConsorcios[Produto]))+1),"")</f>
        <v>200</v>
      </c>
      <c r="O2776" s="20" cm="1">
        <f t="array" ref="O2776">IFERROR(INDEX(tblConsorcios[Parcela Mensal (R$)],MOD($J2776,ROWS(tblConsorcios[Produto]))+1),"")</f>
        <v>3804</v>
      </c>
      <c r="P2776" s="20" t="str" cm="1">
        <f t="array" ref="P2776">IFERROR(INDEX(tblClientes[Dividendo Mensal (R$)],INT($J2776/ROWS(tblConsorcios[Produto]))+1),"")</f>
        <v/>
      </c>
      <c r="Q2776" s="20" t="str">
        <f t="shared" si="130"/>
        <v/>
      </c>
      <c r="R2776">
        <f t="shared" si="131"/>
        <v>0</v>
      </c>
    </row>
    <row r="2777" spans="10:18" x14ac:dyDescent="0.2">
      <c r="J2777">
        <f t="shared" si="129"/>
        <v>2775</v>
      </c>
      <c r="K2777" t="str" cm="1">
        <f t="array" ref="K2777">IFERROR(INDEX(tblClientes[Cliente],INT($J2777/ROWS(tblConsorcios[Produto]))+1),"")</f>
        <v/>
      </c>
      <c r="L2777" t="str" cm="1">
        <f t="array" ref="L2777">IFERROR(INDEX(tblConsorcios[Produto],MOD($J2777,ROWS(tblConsorcios[Produto]))+1),"")</f>
        <v>Imóvel IE580 – 240m</v>
      </c>
      <c r="M2777" s="20" cm="1">
        <f t="array" ref="M2777">IFERROR(INDEX(tblConsorcios[Valor da Carta (R$)],MOD($J2777,ROWS(tblConsorcios[Produto]))+1),"")</f>
        <v>580000</v>
      </c>
      <c r="N2777" s="2" cm="1">
        <f t="array" ref="N2777">IFERROR(INDEX(tblConsorcios[Prazo (meses)],MOD($J2777,ROWS(tblConsorcios[Produto]))+1),"")</f>
        <v>240</v>
      </c>
      <c r="O2777" s="20" cm="1">
        <f t="array" ref="O2777">IFERROR(INDEX(tblConsorcios[Parcela Mensal (R$)],MOD($J2777,ROWS(tblConsorcios[Produto]))+1),"")</f>
        <v>3112.67</v>
      </c>
      <c r="P2777" s="20" t="str" cm="1">
        <f t="array" ref="P2777">IFERROR(INDEX(tblClientes[Dividendo Mensal (R$)],INT($J2777/ROWS(tblConsorcios[Produto]))+1),"")</f>
        <v/>
      </c>
      <c r="Q2777" s="20" t="str">
        <f t="shared" si="130"/>
        <v/>
      </c>
      <c r="R2777">
        <f t="shared" si="131"/>
        <v>0</v>
      </c>
    </row>
    <row r="2778" spans="10:18" x14ac:dyDescent="0.2">
      <c r="J2778">
        <f t="shared" si="129"/>
        <v>2776</v>
      </c>
      <c r="K2778" t="str" cm="1">
        <f t="array" ref="K2778">IFERROR(INDEX(tblClientes[Cliente],INT($J2778/ROWS(tblConsorcios[Produto]))+1),"")</f>
        <v/>
      </c>
      <c r="L2778" t="str" cm="1">
        <f t="array" ref="L2778">IFERROR(INDEX(tblConsorcios[Produto],MOD($J2778,ROWS(tblConsorcios[Produto]))+1),"")</f>
        <v>Imóvel IE580 – 220m</v>
      </c>
      <c r="M2778" s="20" cm="1">
        <f t="array" ref="M2778">IFERROR(INDEX(tblConsorcios[Valor da Carta (R$)],MOD($J2778,ROWS(tblConsorcios[Produto]))+1),"")</f>
        <v>580000</v>
      </c>
      <c r="N2778" s="2" cm="1">
        <f t="array" ref="N2778">IFERROR(INDEX(tblConsorcios[Prazo (meses)],MOD($J2778,ROWS(tblConsorcios[Produto]))+1),"")</f>
        <v>220</v>
      </c>
      <c r="O2778" s="20" cm="1">
        <f t="array" ref="O2778">IFERROR(INDEX(tblConsorcios[Parcela Mensal (R$)],MOD($J2778,ROWS(tblConsorcios[Produto]))+1),"")</f>
        <v>3369.27</v>
      </c>
      <c r="P2778" s="20" t="str" cm="1">
        <f t="array" ref="P2778">IFERROR(INDEX(tblClientes[Dividendo Mensal (R$)],INT($J2778/ROWS(tblConsorcios[Produto]))+1),"")</f>
        <v/>
      </c>
      <c r="Q2778" s="20" t="str">
        <f t="shared" si="130"/>
        <v/>
      </c>
      <c r="R2778">
        <f t="shared" si="131"/>
        <v>0</v>
      </c>
    </row>
    <row r="2779" spans="10:18" x14ac:dyDescent="0.2">
      <c r="J2779">
        <f t="shared" si="129"/>
        <v>2777</v>
      </c>
      <c r="K2779" t="str" cm="1">
        <f t="array" ref="K2779">IFERROR(INDEX(tblClientes[Cliente],INT($J2779/ROWS(tblConsorcios[Produto]))+1),"")</f>
        <v/>
      </c>
      <c r="L2779" t="str" cm="1">
        <f t="array" ref="L2779">IFERROR(INDEX(tblConsorcios[Produto],MOD($J2779,ROWS(tblConsorcios[Produto]))+1),"")</f>
        <v>Imóvel IE580 – 200m</v>
      </c>
      <c r="M2779" s="20" cm="1">
        <f t="array" ref="M2779">IFERROR(INDEX(tblConsorcios[Valor da Carta (R$)],MOD($J2779,ROWS(tblConsorcios[Produto]))+1),"")</f>
        <v>580000</v>
      </c>
      <c r="N2779" s="2" cm="1">
        <f t="array" ref="N2779">IFERROR(INDEX(tblConsorcios[Prazo (meses)],MOD($J2779,ROWS(tblConsorcios[Produto]))+1),"")</f>
        <v>200</v>
      </c>
      <c r="O2779" s="20" cm="1">
        <f t="array" ref="O2779">IFERROR(INDEX(tblConsorcios[Parcela Mensal (R$)],MOD($J2779,ROWS(tblConsorcios[Produto]))+1),"")</f>
        <v>3677.2</v>
      </c>
      <c r="P2779" s="20" t="str" cm="1">
        <f t="array" ref="P2779">IFERROR(INDEX(tblClientes[Dividendo Mensal (R$)],INT($J2779/ROWS(tblConsorcios[Produto]))+1),"")</f>
        <v/>
      </c>
      <c r="Q2779" s="20" t="str">
        <f t="shared" si="130"/>
        <v/>
      </c>
      <c r="R2779">
        <f t="shared" si="131"/>
        <v>0</v>
      </c>
    </row>
    <row r="2780" spans="10:18" x14ac:dyDescent="0.2">
      <c r="J2780">
        <f t="shared" si="129"/>
        <v>2778</v>
      </c>
      <c r="K2780" t="str" cm="1">
        <f t="array" ref="K2780">IFERROR(INDEX(tblClientes[Cliente],INT($J2780/ROWS(tblConsorcios[Produto]))+1),"")</f>
        <v/>
      </c>
      <c r="L2780" t="str" cm="1">
        <f t="array" ref="L2780">IFERROR(INDEX(tblConsorcios[Produto],MOD($J2780,ROWS(tblConsorcios[Produto]))+1),"")</f>
        <v>Imóvel IE550 – 240m</v>
      </c>
      <c r="M2780" s="20" cm="1">
        <f t="array" ref="M2780">IFERROR(INDEX(tblConsorcios[Valor da Carta (R$)],MOD($J2780,ROWS(tblConsorcios[Produto]))+1),"")</f>
        <v>550000</v>
      </c>
      <c r="N2780" s="2" cm="1">
        <f t="array" ref="N2780">IFERROR(INDEX(tblConsorcios[Prazo (meses)],MOD($J2780,ROWS(tblConsorcios[Produto]))+1),"")</f>
        <v>240</v>
      </c>
      <c r="O2780" s="20" cm="1">
        <f t="array" ref="O2780">IFERROR(INDEX(tblConsorcios[Parcela Mensal (R$)],MOD($J2780,ROWS(tblConsorcios[Produto]))+1),"")</f>
        <v>2951.67</v>
      </c>
      <c r="P2780" s="20" t="str" cm="1">
        <f t="array" ref="P2780">IFERROR(INDEX(tblClientes[Dividendo Mensal (R$)],INT($J2780/ROWS(tblConsorcios[Produto]))+1),"")</f>
        <v/>
      </c>
      <c r="Q2780" s="20" t="str">
        <f t="shared" si="130"/>
        <v/>
      </c>
      <c r="R2780">
        <f t="shared" si="131"/>
        <v>0</v>
      </c>
    </row>
    <row r="2781" spans="10:18" x14ac:dyDescent="0.2">
      <c r="J2781">
        <f t="shared" si="129"/>
        <v>2779</v>
      </c>
      <c r="K2781" t="str" cm="1">
        <f t="array" ref="K2781">IFERROR(INDEX(tblClientes[Cliente],INT($J2781/ROWS(tblConsorcios[Produto]))+1),"")</f>
        <v/>
      </c>
      <c r="L2781" t="str" cm="1">
        <f t="array" ref="L2781">IFERROR(INDEX(tblConsorcios[Produto],MOD($J2781,ROWS(tblConsorcios[Produto]))+1),"")</f>
        <v>Imóvel IE550 – 220m</v>
      </c>
      <c r="M2781" s="20" cm="1">
        <f t="array" ref="M2781">IFERROR(INDEX(tblConsorcios[Valor da Carta (R$)],MOD($J2781,ROWS(tblConsorcios[Produto]))+1),"")</f>
        <v>550000</v>
      </c>
      <c r="N2781" s="2" cm="1">
        <f t="array" ref="N2781">IFERROR(INDEX(tblConsorcios[Prazo (meses)],MOD($J2781,ROWS(tblConsorcios[Produto]))+1),"")</f>
        <v>220</v>
      </c>
      <c r="O2781" s="20" cm="1">
        <f t="array" ref="O2781">IFERROR(INDEX(tblConsorcios[Parcela Mensal (R$)],MOD($J2781,ROWS(tblConsorcios[Produto]))+1),"")</f>
        <v>3195</v>
      </c>
      <c r="P2781" s="20" t="str" cm="1">
        <f t="array" ref="P2781">IFERROR(INDEX(tblClientes[Dividendo Mensal (R$)],INT($J2781/ROWS(tblConsorcios[Produto]))+1),"")</f>
        <v/>
      </c>
      <c r="Q2781" s="20" t="str">
        <f t="shared" si="130"/>
        <v/>
      </c>
      <c r="R2781">
        <f t="shared" si="131"/>
        <v>0</v>
      </c>
    </row>
    <row r="2782" spans="10:18" x14ac:dyDescent="0.2">
      <c r="J2782">
        <f t="shared" si="129"/>
        <v>2780</v>
      </c>
      <c r="K2782" t="str" cm="1">
        <f t="array" ref="K2782">IFERROR(INDEX(tblClientes[Cliente],INT($J2782/ROWS(tblConsorcios[Produto]))+1),"")</f>
        <v/>
      </c>
      <c r="L2782" t="str" cm="1">
        <f t="array" ref="L2782">IFERROR(INDEX(tblConsorcios[Produto],MOD($J2782,ROWS(tblConsorcios[Produto]))+1),"")</f>
        <v>Imóvel IE550 – 200m</v>
      </c>
      <c r="M2782" s="20" cm="1">
        <f t="array" ref="M2782">IFERROR(INDEX(tblConsorcios[Valor da Carta (R$)],MOD($J2782,ROWS(tblConsorcios[Produto]))+1),"")</f>
        <v>550000</v>
      </c>
      <c r="N2782" s="2" cm="1">
        <f t="array" ref="N2782">IFERROR(INDEX(tblConsorcios[Prazo (meses)],MOD($J2782,ROWS(tblConsorcios[Produto]))+1),"")</f>
        <v>200</v>
      </c>
      <c r="O2782" s="20" cm="1">
        <f t="array" ref="O2782">IFERROR(INDEX(tblConsorcios[Parcela Mensal (R$)],MOD($J2782,ROWS(tblConsorcios[Produto]))+1),"")</f>
        <v>3487</v>
      </c>
      <c r="P2782" s="20" t="str" cm="1">
        <f t="array" ref="P2782">IFERROR(INDEX(tblClientes[Dividendo Mensal (R$)],INT($J2782/ROWS(tblConsorcios[Produto]))+1),"")</f>
        <v/>
      </c>
      <c r="Q2782" s="20" t="str">
        <f t="shared" si="130"/>
        <v/>
      </c>
      <c r="R2782">
        <f t="shared" si="131"/>
        <v>0</v>
      </c>
    </row>
    <row r="2783" spans="10:18" x14ac:dyDescent="0.2">
      <c r="J2783">
        <f t="shared" si="129"/>
        <v>2781</v>
      </c>
      <c r="K2783" t="str" cm="1">
        <f t="array" ref="K2783">IFERROR(INDEX(tblClientes[Cliente],INT($J2783/ROWS(tblConsorcios[Produto]))+1),"")</f>
        <v/>
      </c>
      <c r="L2783" t="str" cm="1">
        <f t="array" ref="L2783">IFERROR(INDEX(tblConsorcios[Produto],MOD($J2783,ROWS(tblConsorcios[Produto]))+1),"")</f>
        <v>Imóvel IE530 – 240m</v>
      </c>
      <c r="M2783" s="20" cm="1">
        <f t="array" ref="M2783">IFERROR(INDEX(tblConsorcios[Valor da Carta (R$)],MOD($J2783,ROWS(tblConsorcios[Produto]))+1),"")</f>
        <v>530000</v>
      </c>
      <c r="N2783" s="2" cm="1">
        <f t="array" ref="N2783">IFERROR(INDEX(tblConsorcios[Prazo (meses)],MOD($J2783,ROWS(tblConsorcios[Produto]))+1),"")</f>
        <v>240</v>
      </c>
      <c r="O2783" s="20" cm="1">
        <f t="array" ref="O2783">IFERROR(INDEX(tblConsorcios[Parcela Mensal (R$)],MOD($J2783,ROWS(tblConsorcios[Produto]))+1),"")</f>
        <v>2844.33</v>
      </c>
      <c r="P2783" s="20" t="str" cm="1">
        <f t="array" ref="P2783">IFERROR(INDEX(tblClientes[Dividendo Mensal (R$)],INT($J2783/ROWS(tblConsorcios[Produto]))+1),"")</f>
        <v/>
      </c>
      <c r="Q2783" s="20" t="str">
        <f t="shared" si="130"/>
        <v/>
      </c>
      <c r="R2783">
        <f t="shared" si="131"/>
        <v>0</v>
      </c>
    </row>
    <row r="2784" spans="10:18" x14ac:dyDescent="0.2">
      <c r="J2784">
        <f t="shared" si="129"/>
        <v>2782</v>
      </c>
      <c r="K2784" t="str" cm="1">
        <f t="array" ref="K2784">IFERROR(INDEX(tblClientes[Cliente],INT($J2784/ROWS(tblConsorcios[Produto]))+1),"")</f>
        <v/>
      </c>
      <c r="L2784" t="str" cm="1">
        <f t="array" ref="L2784">IFERROR(INDEX(tblConsorcios[Produto],MOD($J2784,ROWS(tblConsorcios[Produto]))+1),"")</f>
        <v>Imóvel IE530 – 220m</v>
      </c>
      <c r="M2784" s="20" cm="1">
        <f t="array" ref="M2784">IFERROR(INDEX(tblConsorcios[Valor da Carta (R$)],MOD($J2784,ROWS(tblConsorcios[Produto]))+1),"")</f>
        <v>530000</v>
      </c>
      <c r="N2784" s="2" cm="1">
        <f t="array" ref="N2784">IFERROR(INDEX(tblConsorcios[Prazo (meses)],MOD($J2784,ROWS(tblConsorcios[Produto]))+1),"")</f>
        <v>220</v>
      </c>
      <c r="O2784" s="20" cm="1">
        <f t="array" ref="O2784">IFERROR(INDEX(tblConsorcios[Parcela Mensal (R$)],MOD($J2784,ROWS(tblConsorcios[Produto]))+1),"")</f>
        <v>3078.82</v>
      </c>
      <c r="P2784" s="20" t="str" cm="1">
        <f t="array" ref="P2784">IFERROR(INDEX(tblClientes[Dividendo Mensal (R$)],INT($J2784/ROWS(tblConsorcios[Produto]))+1),"")</f>
        <v/>
      </c>
      <c r="Q2784" s="20" t="str">
        <f t="shared" si="130"/>
        <v/>
      </c>
      <c r="R2784">
        <f t="shared" si="131"/>
        <v>0</v>
      </c>
    </row>
    <row r="2785" spans="10:18" x14ac:dyDescent="0.2">
      <c r="J2785">
        <f t="shared" si="129"/>
        <v>2783</v>
      </c>
      <c r="K2785" t="str" cm="1">
        <f t="array" ref="K2785">IFERROR(INDEX(tblClientes[Cliente],INT($J2785/ROWS(tblConsorcios[Produto]))+1),"")</f>
        <v/>
      </c>
      <c r="L2785" t="str" cm="1">
        <f t="array" ref="L2785">IFERROR(INDEX(tblConsorcios[Produto],MOD($J2785,ROWS(tblConsorcios[Produto]))+1),"")</f>
        <v>Imóvel IE530 – 200m</v>
      </c>
      <c r="M2785" s="20" cm="1">
        <f t="array" ref="M2785">IFERROR(INDEX(tblConsorcios[Valor da Carta (R$)],MOD($J2785,ROWS(tblConsorcios[Produto]))+1),"")</f>
        <v>530000</v>
      </c>
      <c r="N2785" s="2" cm="1">
        <f t="array" ref="N2785">IFERROR(INDEX(tblConsorcios[Prazo (meses)],MOD($J2785,ROWS(tblConsorcios[Produto]))+1),"")</f>
        <v>200</v>
      </c>
      <c r="O2785" s="20" cm="1">
        <f t="array" ref="O2785">IFERROR(INDEX(tblConsorcios[Parcela Mensal (R$)],MOD($J2785,ROWS(tblConsorcios[Produto]))+1),"")</f>
        <v>3360.2</v>
      </c>
      <c r="P2785" s="20" t="str" cm="1">
        <f t="array" ref="P2785">IFERROR(INDEX(tblClientes[Dividendo Mensal (R$)],INT($J2785/ROWS(tblConsorcios[Produto]))+1),"")</f>
        <v/>
      </c>
      <c r="Q2785" s="20" t="str">
        <f t="shared" si="130"/>
        <v/>
      </c>
      <c r="R2785">
        <f t="shared" si="131"/>
        <v>0</v>
      </c>
    </row>
    <row r="2786" spans="10:18" x14ac:dyDescent="0.2">
      <c r="J2786">
        <f t="shared" si="129"/>
        <v>2784</v>
      </c>
      <c r="K2786" t="str" cm="1">
        <f t="array" ref="K2786">IFERROR(INDEX(tblClientes[Cliente],INT($J2786/ROWS(tblConsorcios[Produto]))+1),"")</f>
        <v/>
      </c>
      <c r="L2786" t="str" cm="1">
        <f t="array" ref="L2786">IFERROR(INDEX(tblConsorcios[Produto],MOD($J2786,ROWS(tblConsorcios[Produto]))+1),"")</f>
        <v>Imóvel IE500 – 240m</v>
      </c>
      <c r="M2786" s="20" cm="1">
        <f t="array" ref="M2786">IFERROR(INDEX(tblConsorcios[Valor da Carta (R$)],MOD($J2786,ROWS(tblConsorcios[Produto]))+1),"")</f>
        <v>500000</v>
      </c>
      <c r="N2786" s="2" cm="1">
        <f t="array" ref="N2786">IFERROR(INDEX(tblConsorcios[Prazo (meses)],MOD($J2786,ROWS(tblConsorcios[Produto]))+1),"")</f>
        <v>240</v>
      </c>
      <c r="O2786" s="20" cm="1">
        <f t="array" ref="O2786">IFERROR(INDEX(tblConsorcios[Parcela Mensal (R$)],MOD($J2786,ROWS(tblConsorcios[Produto]))+1),"")</f>
        <v>2683.33</v>
      </c>
      <c r="P2786" s="20" t="str" cm="1">
        <f t="array" ref="P2786">IFERROR(INDEX(tblClientes[Dividendo Mensal (R$)],INT($J2786/ROWS(tblConsorcios[Produto]))+1),"")</f>
        <v/>
      </c>
      <c r="Q2786" s="20" t="str">
        <f t="shared" si="130"/>
        <v/>
      </c>
      <c r="R2786">
        <f t="shared" si="131"/>
        <v>0</v>
      </c>
    </row>
    <row r="2787" spans="10:18" x14ac:dyDescent="0.2">
      <c r="J2787">
        <f t="shared" si="129"/>
        <v>2785</v>
      </c>
      <c r="K2787" t="str" cm="1">
        <f t="array" ref="K2787">IFERROR(INDEX(tblClientes[Cliente],INT($J2787/ROWS(tblConsorcios[Produto]))+1),"")</f>
        <v/>
      </c>
      <c r="L2787" t="str" cm="1">
        <f t="array" ref="L2787">IFERROR(INDEX(tblConsorcios[Produto],MOD($J2787,ROWS(tblConsorcios[Produto]))+1),"")</f>
        <v>Imóvel IE500 – 220m</v>
      </c>
      <c r="M2787" s="20" cm="1">
        <f t="array" ref="M2787">IFERROR(INDEX(tblConsorcios[Valor da Carta (R$)],MOD($J2787,ROWS(tblConsorcios[Produto]))+1),"")</f>
        <v>500000</v>
      </c>
      <c r="N2787" s="2" cm="1">
        <f t="array" ref="N2787">IFERROR(INDEX(tblConsorcios[Prazo (meses)],MOD($J2787,ROWS(tblConsorcios[Produto]))+1),"")</f>
        <v>220</v>
      </c>
      <c r="O2787" s="20" cm="1">
        <f t="array" ref="O2787">IFERROR(INDEX(tblConsorcios[Parcela Mensal (R$)],MOD($J2787,ROWS(tblConsorcios[Produto]))+1),"")</f>
        <v>2904.55</v>
      </c>
      <c r="P2787" s="20" t="str" cm="1">
        <f t="array" ref="P2787">IFERROR(INDEX(tblClientes[Dividendo Mensal (R$)],INT($J2787/ROWS(tblConsorcios[Produto]))+1),"")</f>
        <v/>
      </c>
      <c r="Q2787" s="20" t="str">
        <f t="shared" si="130"/>
        <v/>
      </c>
      <c r="R2787">
        <f t="shared" si="131"/>
        <v>0</v>
      </c>
    </row>
    <row r="2788" spans="10:18" x14ac:dyDescent="0.2">
      <c r="J2788">
        <f t="shared" si="129"/>
        <v>2786</v>
      </c>
      <c r="K2788" t="str" cm="1">
        <f t="array" ref="K2788">IFERROR(INDEX(tblClientes[Cliente],INT($J2788/ROWS(tblConsorcios[Produto]))+1),"")</f>
        <v/>
      </c>
      <c r="L2788" t="str" cm="1">
        <f t="array" ref="L2788">IFERROR(INDEX(tblConsorcios[Produto],MOD($J2788,ROWS(tblConsorcios[Produto]))+1),"")</f>
        <v>Imóvel IE500 – 200m</v>
      </c>
      <c r="M2788" s="20" cm="1">
        <f t="array" ref="M2788">IFERROR(INDEX(tblConsorcios[Valor da Carta (R$)],MOD($J2788,ROWS(tblConsorcios[Produto]))+1),"")</f>
        <v>500000</v>
      </c>
      <c r="N2788" s="2" cm="1">
        <f t="array" ref="N2788">IFERROR(INDEX(tblConsorcios[Prazo (meses)],MOD($J2788,ROWS(tblConsorcios[Produto]))+1),"")</f>
        <v>200</v>
      </c>
      <c r="O2788" s="20" cm="1">
        <f t="array" ref="O2788">IFERROR(INDEX(tblConsorcios[Parcela Mensal (R$)],MOD($J2788,ROWS(tblConsorcios[Produto]))+1),"")</f>
        <v>3170</v>
      </c>
      <c r="P2788" s="20" t="str" cm="1">
        <f t="array" ref="P2788">IFERROR(INDEX(tblClientes[Dividendo Mensal (R$)],INT($J2788/ROWS(tblConsorcios[Produto]))+1),"")</f>
        <v/>
      </c>
      <c r="Q2788" s="20" t="str">
        <f t="shared" si="130"/>
        <v/>
      </c>
      <c r="R2788">
        <f t="shared" si="131"/>
        <v>0</v>
      </c>
    </row>
    <row r="2789" spans="10:18" x14ac:dyDescent="0.2">
      <c r="J2789">
        <f t="shared" si="129"/>
        <v>2787</v>
      </c>
      <c r="K2789" t="str" cm="1">
        <f t="array" ref="K2789">IFERROR(INDEX(tblClientes[Cliente],INT($J2789/ROWS(tblConsorcios[Produto]))+1),"")</f>
        <v/>
      </c>
      <c r="L2789" t="str" cm="1">
        <f t="array" ref="L2789">IFERROR(INDEX(tblConsorcios[Produto],MOD($J2789,ROWS(tblConsorcios[Produto]))+1),"")</f>
        <v>Imóvel IE480 – 240m</v>
      </c>
      <c r="M2789" s="20" cm="1">
        <f t="array" ref="M2789">IFERROR(INDEX(tblConsorcios[Valor da Carta (R$)],MOD($J2789,ROWS(tblConsorcios[Produto]))+1),"")</f>
        <v>480000</v>
      </c>
      <c r="N2789" s="2" cm="1">
        <f t="array" ref="N2789">IFERROR(INDEX(tblConsorcios[Prazo (meses)],MOD($J2789,ROWS(tblConsorcios[Produto]))+1),"")</f>
        <v>240</v>
      </c>
      <c r="O2789" s="20" cm="1">
        <f t="array" ref="O2789">IFERROR(INDEX(tblConsorcios[Parcela Mensal (R$)],MOD($J2789,ROWS(tblConsorcios[Produto]))+1),"")</f>
        <v>2576</v>
      </c>
      <c r="P2789" s="20" t="str" cm="1">
        <f t="array" ref="P2789">IFERROR(INDEX(tblClientes[Dividendo Mensal (R$)],INT($J2789/ROWS(tblConsorcios[Produto]))+1),"")</f>
        <v/>
      </c>
      <c r="Q2789" s="20" t="str">
        <f t="shared" si="130"/>
        <v/>
      </c>
      <c r="R2789">
        <f t="shared" si="131"/>
        <v>0</v>
      </c>
    </row>
    <row r="2790" spans="10:18" x14ac:dyDescent="0.2">
      <c r="J2790">
        <f t="shared" si="129"/>
        <v>2788</v>
      </c>
      <c r="K2790" t="str" cm="1">
        <f t="array" ref="K2790">IFERROR(INDEX(tblClientes[Cliente],INT($J2790/ROWS(tblConsorcios[Produto]))+1),"")</f>
        <v/>
      </c>
      <c r="L2790" t="str" cm="1">
        <f t="array" ref="L2790">IFERROR(INDEX(tblConsorcios[Produto],MOD($J2790,ROWS(tblConsorcios[Produto]))+1),"")</f>
        <v>Imóvel IE480 – 220m</v>
      </c>
      <c r="M2790" s="20" cm="1">
        <f t="array" ref="M2790">IFERROR(INDEX(tblConsorcios[Valor da Carta (R$)],MOD($J2790,ROWS(tblConsorcios[Produto]))+1),"")</f>
        <v>480000</v>
      </c>
      <c r="N2790" s="2" cm="1">
        <f t="array" ref="N2790">IFERROR(INDEX(tblConsorcios[Prazo (meses)],MOD($J2790,ROWS(tblConsorcios[Produto]))+1),"")</f>
        <v>220</v>
      </c>
      <c r="O2790" s="20" cm="1">
        <f t="array" ref="O2790">IFERROR(INDEX(tblConsorcios[Parcela Mensal (R$)],MOD($J2790,ROWS(tblConsorcios[Produto]))+1),"")</f>
        <v>2788.36</v>
      </c>
      <c r="P2790" s="20" t="str" cm="1">
        <f t="array" ref="P2790">IFERROR(INDEX(tblClientes[Dividendo Mensal (R$)],INT($J2790/ROWS(tblConsorcios[Produto]))+1),"")</f>
        <v/>
      </c>
      <c r="Q2790" s="20" t="str">
        <f t="shared" si="130"/>
        <v/>
      </c>
      <c r="R2790">
        <f t="shared" si="131"/>
        <v>0</v>
      </c>
    </row>
    <row r="2791" spans="10:18" x14ac:dyDescent="0.2">
      <c r="J2791">
        <f t="shared" si="129"/>
        <v>2789</v>
      </c>
      <c r="K2791" t="str" cm="1">
        <f t="array" ref="K2791">IFERROR(INDEX(tblClientes[Cliente],INT($J2791/ROWS(tblConsorcios[Produto]))+1),"")</f>
        <v/>
      </c>
      <c r="L2791" t="str" cm="1">
        <f t="array" ref="L2791">IFERROR(INDEX(tblConsorcios[Produto],MOD($J2791,ROWS(tblConsorcios[Produto]))+1),"")</f>
        <v>Imóvel IE480 – 200m</v>
      </c>
      <c r="M2791" s="20" cm="1">
        <f t="array" ref="M2791">IFERROR(INDEX(tblConsorcios[Valor da Carta (R$)],MOD($J2791,ROWS(tblConsorcios[Produto]))+1),"")</f>
        <v>480000</v>
      </c>
      <c r="N2791" s="2" cm="1">
        <f t="array" ref="N2791">IFERROR(INDEX(tblConsorcios[Prazo (meses)],MOD($J2791,ROWS(tblConsorcios[Produto]))+1),"")</f>
        <v>200</v>
      </c>
      <c r="O2791" s="20" cm="1">
        <f t="array" ref="O2791">IFERROR(INDEX(tblConsorcios[Parcela Mensal (R$)],MOD($J2791,ROWS(tblConsorcios[Produto]))+1),"")</f>
        <v>3043.2</v>
      </c>
      <c r="P2791" s="20" t="str" cm="1">
        <f t="array" ref="P2791">IFERROR(INDEX(tblClientes[Dividendo Mensal (R$)],INT($J2791/ROWS(tblConsorcios[Produto]))+1),"")</f>
        <v/>
      </c>
      <c r="Q2791" s="20" t="str">
        <f t="shared" si="130"/>
        <v/>
      </c>
      <c r="R2791">
        <f t="shared" si="131"/>
        <v>0</v>
      </c>
    </row>
    <row r="2792" spans="10:18" x14ac:dyDescent="0.2">
      <c r="J2792">
        <f t="shared" si="129"/>
        <v>2790</v>
      </c>
      <c r="K2792" t="str" cm="1">
        <f t="array" ref="K2792">IFERROR(INDEX(tblClientes[Cliente],INT($J2792/ROWS(tblConsorcios[Produto]))+1),"")</f>
        <v/>
      </c>
      <c r="L2792" t="str" cm="1">
        <f t="array" ref="L2792">IFERROR(INDEX(tblConsorcios[Produto],MOD($J2792,ROWS(tblConsorcios[Produto]))+1),"")</f>
        <v>Imóvel IE450 – 240m</v>
      </c>
      <c r="M2792" s="20" cm="1">
        <f t="array" ref="M2792">IFERROR(INDEX(tblConsorcios[Valor da Carta (R$)],MOD($J2792,ROWS(tblConsorcios[Produto]))+1),"")</f>
        <v>450000</v>
      </c>
      <c r="N2792" s="2" cm="1">
        <f t="array" ref="N2792">IFERROR(INDEX(tblConsorcios[Prazo (meses)],MOD($J2792,ROWS(tblConsorcios[Produto]))+1),"")</f>
        <v>240</v>
      </c>
      <c r="O2792" s="20" cm="1">
        <f t="array" ref="O2792">IFERROR(INDEX(tblConsorcios[Parcela Mensal (R$)],MOD($J2792,ROWS(tblConsorcios[Produto]))+1),"")</f>
        <v>2415</v>
      </c>
      <c r="P2792" s="20" t="str" cm="1">
        <f t="array" ref="P2792">IFERROR(INDEX(tblClientes[Dividendo Mensal (R$)],INT($J2792/ROWS(tblConsorcios[Produto]))+1),"")</f>
        <v/>
      </c>
      <c r="Q2792" s="20" t="str">
        <f t="shared" si="130"/>
        <v/>
      </c>
      <c r="R2792">
        <f t="shared" si="131"/>
        <v>0</v>
      </c>
    </row>
    <row r="2793" spans="10:18" x14ac:dyDescent="0.2">
      <c r="J2793">
        <f t="shared" si="129"/>
        <v>2791</v>
      </c>
      <c r="K2793" t="str" cm="1">
        <f t="array" ref="K2793">IFERROR(INDEX(tblClientes[Cliente],INT($J2793/ROWS(tblConsorcios[Produto]))+1),"")</f>
        <v/>
      </c>
      <c r="L2793" t="str" cm="1">
        <f t="array" ref="L2793">IFERROR(INDEX(tblConsorcios[Produto],MOD($J2793,ROWS(tblConsorcios[Produto]))+1),"")</f>
        <v>Imóvel IE450 – 220m</v>
      </c>
      <c r="M2793" s="20" cm="1">
        <f t="array" ref="M2793">IFERROR(INDEX(tblConsorcios[Valor da Carta (R$)],MOD($J2793,ROWS(tblConsorcios[Produto]))+1),"")</f>
        <v>450000</v>
      </c>
      <c r="N2793" s="2" cm="1">
        <f t="array" ref="N2793">IFERROR(INDEX(tblConsorcios[Prazo (meses)],MOD($J2793,ROWS(tblConsorcios[Produto]))+1),"")</f>
        <v>220</v>
      </c>
      <c r="O2793" s="20" cm="1">
        <f t="array" ref="O2793">IFERROR(INDEX(tblConsorcios[Parcela Mensal (R$)],MOD($J2793,ROWS(tblConsorcios[Produto]))+1),"")</f>
        <v>2614.09</v>
      </c>
      <c r="P2793" s="20" t="str" cm="1">
        <f t="array" ref="P2793">IFERROR(INDEX(tblClientes[Dividendo Mensal (R$)],INT($J2793/ROWS(tblConsorcios[Produto]))+1),"")</f>
        <v/>
      </c>
      <c r="Q2793" s="20" t="str">
        <f t="shared" si="130"/>
        <v/>
      </c>
      <c r="R2793">
        <f t="shared" si="131"/>
        <v>0</v>
      </c>
    </row>
    <row r="2794" spans="10:18" x14ac:dyDescent="0.2">
      <c r="J2794">
        <f t="shared" si="129"/>
        <v>2792</v>
      </c>
      <c r="K2794" t="str" cm="1">
        <f t="array" ref="K2794">IFERROR(INDEX(tblClientes[Cliente],INT($J2794/ROWS(tblConsorcios[Produto]))+1),"")</f>
        <v/>
      </c>
      <c r="L2794" t="str" cm="1">
        <f t="array" ref="L2794">IFERROR(INDEX(tblConsorcios[Produto],MOD($J2794,ROWS(tblConsorcios[Produto]))+1),"")</f>
        <v>Imóvel IE450 – 200m</v>
      </c>
      <c r="M2794" s="20" cm="1">
        <f t="array" ref="M2794">IFERROR(INDEX(tblConsorcios[Valor da Carta (R$)],MOD($J2794,ROWS(tblConsorcios[Produto]))+1),"")</f>
        <v>450000</v>
      </c>
      <c r="N2794" s="2" cm="1">
        <f t="array" ref="N2794">IFERROR(INDEX(tblConsorcios[Prazo (meses)],MOD($J2794,ROWS(tblConsorcios[Produto]))+1),"")</f>
        <v>200</v>
      </c>
      <c r="O2794" s="20" cm="1">
        <f t="array" ref="O2794">IFERROR(INDEX(tblConsorcios[Parcela Mensal (R$)],MOD($J2794,ROWS(tblConsorcios[Produto]))+1),"")</f>
        <v>2853</v>
      </c>
      <c r="P2794" s="20" t="str" cm="1">
        <f t="array" ref="P2794">IFERROR(INDEX(tblClientes[Dividendo Mensal (R$)],INT($J2794/ROWS(tblConsorcios[Produto]))+1),"")</f>
        <v/>
      </c>
      <c r="Q2794" s="20" t="str">
        <f t="shared" si="130"/>
        <v/>
      </c>
      <c r="R2794">
        <f t="shared" si="131"/>
        <v>0</v>
      </c>
    </row>
    <row r="2795" spans="10:18" x14ac:dyDescent="0.2">
      <c r="J2795">
        <f t="shared" si="129"/>
        <v>2793</v>
      </c>
      <c r="K2795" t="str" cm="1">
        <f t="array" ref="K2795">IFERROR(INDEX(tblClientes[Cliente],INT($J2795/ROWS(tblConsorcios[Produto]))+1),"")</f>
        <v/>
      </c>
      <c r="L2795" t="str" cm="1">
        <f t="array" ref="L2795">IFERROR(INDEX(tblConsorcios[Produto],MOD($J2795,ROWS(tblConsorcios[Produto]))+1),"")</f>
        <v>Imóvel IE430 – 240m</v>
      </c>
      <c r="M2795" s="20" cm="1">
        <f t="array" ref="M2795">IFERROR(INDEX(tblConsorcios[Valor da Carta (R$)],MOD($J2795,ROWS(tblConsorcios[Produto]))+1),"")</f>
        <v>430000</v>
      </c>
      <c r="N2795" s="2" cm="1">
        <f t="array" ref="N2795">IFERROR(INDEX(tblConsorcios[Prazo (meses)],MOD($J2795,ROWS(tblConsorcios[Produto]))+1),"")</f>
        <v>240</v>
      </c>
      <c r="O2795" s="20" cm="1">
        <f t="array" ref="O2795">IFERROR(INDEX(tblConsorcios[Parcela Mensal (R$)],MOD($J2795,ROWS(tblConsorcios[Produto]))+1),"")</f>
        <v>2307.67</v>
      </c>
      <c r="P2795" s="20" t="str" cm="1">
        <f t="array" ref="P2795">IFERROR(INDEX(tblClientes[Dividendo Mensal (R$)],INT($J2795/ROWS(tblConsorcios[Produto]))+1),"")</f>
        <v/>
      </c>
      <c r="Q2795" s="20" t="str">
        <f t="shared" si="130"/>
        <v/>
      </c>
      <c r="R2795">
        <f t="shared" si="131"/>
        <v>0</v>
      </c>
    </row>
    <row r="2796" spans="10:18" x14ac:dyDescent="0.2">
      <c r="J2796">
        <f t="shared" si="129"/>
        <v>2794</v>
      </c>
      <c r="K2796" t="str" cm="1">
        <f t="array" ref="K2796">IFERROR(INDEX(tblClientes[Cliente],INT($J2796/ROWS(tblConsorcios[Produto]))+1),"")</f>
        <v/>
      </c>
      <c r="L2796" t="str" cm="1">
        <f t="array" ref="L2796">IFERROR(INDEX(tblConsorcios[Produto],MOD($J2796,ROWS(tblConsorcios[Produto]))+1),"")</f>
        <v>Imóvel IE430 – 220m</v>
      </c>
      <c r="M2796" s="20" cm="1">
        <f t="array" ref="M2796">IFERROR(INDEX(tblConsorcios[Valor da Carta (R$)],MOD($J2796,ROWS(tblConsorcios[Produto]))+1),"")</f>
        <v>430000</v>
      </c>
      <c r="N2796" s="2" cm="1">
        <f t="array" ref="N2796">IFERROR(INDEX(tblConsorcios[Prazo (meses)],MOD($J2796,ROWS(tblConsorcios[Produto]))+1),"")</f>
        <v>220</v>
      </c>
      <c r="O2796" s="20" cm="1">
        <f t="array" ref="O2796">IFERROR(INDEX(tblConsorcios[Parcela Mensal (R$)],MOD($J2796,ROWS(tblConsorcios[Produto]))+1),"")</f>
        <v>2497.91</v>
      </c>
      <c r="P2796" s="20" t="str" cm="1">
        <f t="array" ref="P2796">IFERROR(INDEX(tblClientes[Dividendo Mensal (R$)],INT($J2796/ROWS(tblConsorcios[Produto]))+1),"")</f>
        <v/>
      </c>
      <c r="Q2796" s="20" t="str">
        <f t="shared" si="130"/>
        <v/>
      </c>
      <c r="R2796">
        <f t="shared" si="131"/>
        <v>0</v>
      </c>
    </row>
    <row r="2797" spans="10:18" x14ac:dyDescent="0.2">
      <c r="J2797">
        <f t="shared" si="129"/>
        <v>2795</v>
      </c>
      <c r="K2797" t="str" cm="1">
        <f t="array" ref="K2797">IFERROR(INDEX(tblClientes[Cliente],INT($J2797/ROWS(tblConsorcios[Produto]))+1),"")</f>
        <v/>
      </c>
      <c r="L2797" t="str" cm="1">
        <f t="array" ref="L2797">IFERROR(INDEX(tblConsorcios[Produto],MOD($J2797,ROWS(tblConsorcios[Produto]))+1),"")</f>
        <v>Imóvel IE430 – 200m</v>
      </c>
      <c r="M2797" s="20" cm="1">
        <f t="array" ref="M2797">IFERROR(INDEX(tblConsorcios[Valor da Carta (R$)],MOD($J2797,ROWS(tblConsorcios[Produto]))+1),"")</f>
        <v>430000</v>
      </c>
      <c r="N2797" s="2" cm="1">
        <f t="array" ref="N2797">IFERROR(INDEX(tblConsorcios[Prazo (meses)],MOD($J2797,ROWS(tblConsorcios[Produto]))+1),"")</f>
        <v>200</v>
      </c>
      <c r="O2797" s="20" cm="1">
        <f t="array" ref="O2797">IFERROR(INDEX(tblConsorcios[Parcela Mensal (R$)],MOD($J2797,ROWS(tblConsorcios[Produto]))+1),"")</f>
        <v>2726.2</v>
      </c>
      <c r="P2797" s="20" t="str" cm="1">
        <f t="array" ref="P2797">IFERROR(INDEX(tblClientes[Dividendo Mensal (R$)],INT($J2797/ROWS(tblConsorcios[Produto]))+1),"")</f>
        <v/>
      </c>
      <c r="Q2797" s="20" t="str">
        <f t="shared" si="130"/>
        <v/>
      </c>
      <c r="R2797">
        <f t="shared" si="131"/>
        <v>0</v>
      </c>
    </row>
    <row r="2798" spans="10:18" x14ac:dyDescent="0.2">
      <c r="J2798">
        <f t="shared" si="129"/>
        <v>2796</v>
      </c>
      <c r="K2798" t="str" cm="1">
        <f t="array" ref="K2798">IFERROR(INDEX(tblClientes[Cliente],INT($J2798/ROWS(tblConsorcios[Produto]))+1),"")</f>
        <v/>
      </c>
      <c r="L2798" t="str" cm="1">
        <f t="array" ref="L2798">IFERROR(INDEX(tblConsorcios[Produto],MOD($J2798,ROWS(tblConsorcios[Produto]))+1),"")</f>
        <v>Imóvel IE400 – 240m</v>
      </c>
      <c r="M2798" s="20" cm="1">
        <f t="array" ref="M2798">IFERROR(INDEX(tblConsorcios[Valor da Carta (R$)],MOD($J2798,ROWS(tblConsorcios[Produto]))+1),"")</f>
        <v>400000</v>
      </c>
      <c r="N2798" s="2" cm="1">
        <f t="array" ref="N2798">IFERROR(INDEX(tblConsorcios[Prazo (meses)],MOD($J2798,ROWS(tblConsorcios[Produto]))+1),"")</f>
        <v>240</v>
      </c>
      <c r="O2798" s="20" cm="1">
        <f t="array" ref="O2798">IFERROR(INDEX(tblConsorcios[Parcela Mensal (R$)],MOD($J2798,ROWS(tblConsorcios[Produto]))+1),"")</f>
        <v>2146.67</v>
      </c>
      <c r="P2798" s="20" t="str" cm="1">
        <f t="array" ref="P2798">IFERROR(INDEX(tblClientes[Dividendo Mensal (R$)],INT($J2798/ROWS(tblConsorcios[Produto]))+1),"")</f>
        <v/>
      </c>
      <c r="Q2798" s="20" t="str">
        <f t="shared" si="130"/>
        <v/>
      </c>
      <c r="R2798">
        <f t="shared" si="131"/>
        <v>0</v>
      </c>
    </row>
    <row r="2799" spans="10:18" x14ac:dyDescent="0.2">
      <c r="J2799">
        <f t="shared" si="129"/>
        <v>2797</v>
      </c>
      <c r="K2799" t="str" cm="1">
        <f t="array" ref="K2799">IFERROR(INDEX(tblClientes[Cliente],INT($J2799/ROWS(tblConsorcios[Produto]))+1),"")</f>
        <v/>
      </c>
      <c r="L2799" t="str" cm="1">
        <f t="array" ref="L2799">IFERROR(INDEX(tblConsorcios[Produto],MOD($J2799,ROWS(tblConsorcios[Produto]))+1),"")</f>
        <v>Imóvel IE400 – 220m</v>
      </c>
      <c r="M2799" s="20" cm="1">
        <f t="array" ref="M2799">IFERROR(INDEX(tblConsorcios[Valor da Carta (R$)],MOD($J2799,ROWS(tblConsorcios[Produto]))+1),"")</f>
        <v>400000</v>
      </c>
      <c r="N2799" s="2" cm="1">
        <f t="array" ref="N2799">IFERROR(INDEX(tblConsorcios[Prazo (meses)],MOD($J2799,ROWS(tblConsorcios[Produto]))+1),"")</f>
        <v>220</v>
      </c>
      <c r="O2799" s="20" cm="1">
        <f t="array" ref="O2799">IFERROR(INDEX(tblConsorcios[Parcela Mensal (R$)],MOD($J2799,ROWS(tblConsorcios[Produto]))+1),"")</f>
        <v>2323.64</v>
      </c>
      <c r="P2799" s="20" t="str" cm="1">
        <f t="array" ref="P2799">IFERROR(INDEX(tblClientes[Dividendo Mensal (R$)],INT($J2799/ROWS(tblConsorcios[Produto]))+1),"")</f>
        <v/>
      </c>
      <c r="Q2799" s="20" t="str">
        <f t="shared" si="130"/>
        <v/>
      </c>
      <c r="R2799">
        <f t="shared" si="131"/>
        <v>0</v>
      </c>
    </row>
    <row r="2800" spans="10:18" x14ac:dyDescent="0.2">
      <c r="J2800">
        <f t="shared" si="129"/>
        <v>2798</v>
      </c>
      <c r="K2800" t="str" cm="1">
        <f t="array" ref="K2800">IFERROR(INDEX(tblClientes[Cliente],INT($J2800/ROWS(tblConsorcios[Produto]))+1),"")</f>
        <v/>
      </c>
      <c r="L2800" t="str" cm="1">
        <f t="array" ref="L2800">IFERROR(INDEX(tblConsorcios[Produto],MOD($J2800,ROWS(tblConsorcios[Produto]))+1),"")</f>
        <v>Imóvel IE400 – 200m</v>
      </c>
      <c r="M2800" s="20" cm="1">
        <f t="array" ref="M2800">IFERROR(INDEX(tblConsorcios[Valor da Carta (R$)],MOD($J2800,ROWS(tblConsorcios[Produto]))+1),"")</f>
        <v>400000</v>
      </c>
      <c r="N2800" s="2" cm="1">
        <f t="array" ref="N2800">IFERROR(INDEX(tblConsorcios[Prazo (meses)],MOD($J2800,ROWS(tblConsorcios[Produto]))+1),"")</f>
        <v>200</v>
      </c>
      <c r="O2800" s="20" cm="1">
        <f t="array" ref="O2800">IFERROR(INDEX(tblConsorcios[Parcela Mensal (R$)],MOD($J2800,ROWS(tblConsorcios[Produto]))+1),"")</f>
        <v>2536</v>
      </c>
      <c r="P2800" s="20" t="str" cm="1">
        <f t="array" ref="P2800">IFERROR(INDEX(tblClientes[Dividendo Mensal (R$)],INT($J2800/ROWS(tblConsorcios[Produto]))+1),"")</f>
        <v/>
      </c>
      <c r="Q2800" s="20" t="str">
        <f t="shared" si="130"/>
        <v/>
      </c>
      <c r="R2800">
        <f t="shared" si="131"/>
        <v>0</v>
      </c>
    </row>
    <row r="2801" spans="10:18" x14ac:dyDescent="0.2">
      <c r="J2801">
        <f t="shared" si="129"/>
        <v>2799</v>
      </c>
      <c r="K2801" t="str" cm="1">
        <f t="array" ref="K2801">IFERROR(INDEX(tblClientes[Cliente],INT($J2801/ROWS(tblConsorcios[Produto]))+1),"")</f>
        <v/>
      </c>
      <c r="L2801" t="str" cm="1">
        <f t="array" ref="L2801">IFERROR(INDEX(tblConsorcios[Produto],MOD($J2801,ROWS(tblConsorcios[Produto]))+1),"")</f>
        <v>Imóvel IE380 – 240m</v>
      </c>
      <c r="M2801" s="20" cm="1">
        <f t="array" ref="M2801">IFERROR(INDEX(tblConsorcios[Valor da Carta (R$)],MOD($J2801,ROWS(tblConsorcios[Produto]))+1),"")</f>
        <v>380000</v>
      </c>
      <c r="N2801" s="2" cm="1">
        <f t="array" ref="N2801">IFERROR(INDEX(tblConsorcios[Prazo (meses)],MOD($J2801,ROWS(tblConsorcios[Produto]))+1),"")</f>
        <v>240</v>
      </c>
      <c r="O2801" s="20" cm="1">
        <f t="array" ref="O2801">IFERROR(INDEX(tblConsorcios[Parcela Mensal (R$)],MOD($J2801,ROWS(tblConsorcios[Produto]))+1),"")</f>
        <v>2039.33</v>
      </c>
      <c r="P2801" s="20" t="str" cm="1">
        <f t="array" ref="P2801">IFERROR(INDEX(tblClientes[Dividendo Mensal (R$)],INT($J2801/ROWS(tblConsorcios[Produto]))+1),"")</f>
        <v/>
      </c>
      <c r="Q2801" s="20" t="str">
        <f t="shared" si="130"/>
        <v/>
      </c>
      <c r="R2801">
        <f t="shared" si="131"/>
        <v>0</v>
      </c>
    </row>
    <row r="2802" spans="10:18" x14ac:dyDescent="0.2">
      <c r="J2802">
        <f t="shared" si="129"/>
        <v>2800</v>
      </c>
      <c r="K2802" t="str" cm="1">
        <f t="array" ref="K2802">IFERROR(INDEX(tblClientes[Cliente],INT($J2802/ROWS(tblConsorcios[Produto]))+1),"")</f>
        <v/>
      </c>
      <c r="L2802" t="str" cm="1">
        <f t="array" ref="L2802">IFERROR(INDEX(tblConsorcios[Produto],MOD($J2802,ROWS(tblConsorcios[Produto]))+1),"")</f>
        <v>Imóvel IE380 – 220m</v>
      </c>
      <c r="M2802" s="20" cm="1">
        <f t="array" ref="M2802">IFERROR(INDEX(tblConsorcios[Valor da Carta (R$)],MOD($J2802,ROWS(tblConsorcios[Produto]))+1),"")</f>
        <v>380000</v>
      </c>
      <c r="N2802" s="2" cm="1">
        <f t="array" ref="N2802">IFERROR(INDEX(tblConsorcios[Prazo (meses)],MOD($J2802,ROWS(tblConsorcios[Produto]))+1),"")</f>
        <v>220</v>
      </c>
      <c r="O2802" s="20" cm="1">
        <f t="array" ref="O2802">IFERROR(INDEX(tblConsorcios[Parcela Mensal (R$)],MOD($J2802,ROWS(tblConsorcios[Produto]))+1),"")</f>
        <v>2207.4499999999998</v>
      </c>
      <c r="P2802" s="20" t="str" cm="1">
        <f t="array" ref="P2802">IFERROR(INDEX(tblClientes[Dividendo Mensal (R$)],INT($J2802/ROWS(tblConsorcios[Produto]))+1),"")</f>
        <v/>
      </c>
      <c r="Q2802" s="20" t="str">
        <f t="shared" si="130"/>
        <v/>
      </c>
      <c r="R2802">
        <f t="shared" si="131"/>
        <v>0</v>
      </c>
    </row>
    <row r="2803" spans="10:18" x14ac:dyDescent="0.2">
      <c r="J2803">
        <f t="shared" si="129"/>
        <v>2801</v>
      </c>
      <c r="K2803" t="str" cm="1">
        <f t="array" ref="K2803">IFERROR(INDEX(tblClientes[Cliente],INT($J2803/ROWS(tblConsorcios[Produto]))+1),"")</f>
        <v/>
      </c>
      <c r="L2803" t="str" cm="1">
        <f t="array" ref="L2803">IFERROR(INDEX(tblConsorcios[Produto],MOD($J2803,ROWS(tblConsorcios[Produto]))+1),"")</f>
        <v>Imóvel IE380 – 200m</v>
      </c>
      <c r="M2803" s="20" cm="1">
        <f t="array" ref="M2803">IFERROR(INDEX(tblConsorcios[Valor da Carta (R$)],MOD($J2803,ROWS(tblConsorcios[Produto]))+1),"")</f>
        <v>380000</v>
      </c>
      <c r="N2803" s="2" cm="1">
        <f t="array" ref="N2803">IFERROR(INDEX(tblConsorcios[Prazo (meses)],MOD($J2803,ROWS(tblConsorcios[Produto]))+1),"")</f>
        <v>200</v>
      </c>
      <c r="O2803" s="20" cm="1">
        <f t="array" ref="O2803">IFERROR(INDEX(tblConsorcios[Parcela Mensal (R$)],MOD($J2803,ROWS(tblConsorcios[Produto]))+1),"")</f>
        <v>2409.1999999999998</v>
      </c>
      <c r="P2803" s="20" t="str" cm="1">
        <f t="array" ref="P2803">IFERROR(INDEX(tblClientes[Dividendo Mensal (R$)],INT($J2803/ROWS(tblConsorcios[Produto]))+1),"")</f>
        <v/>
      </c>
      <c r="Q2803" s="20" t="str">
        <f t="shared" si="130"/>
        <v/>
      </c>
      <c r="R2803">
        <f t="shared" si="131"/>
        <v>0</v>
      </c>
    </row>
    <row r="2804" spans="10:18" x14ac:dyDescent="0.2">
      <c r="J2804">
        <f t="shared" si="129"/>
        <v>2802</v>
      </c>
      <c r="K2804" t="str" cm="1">
        <f t="array" ref="K2804">IFERROR(INDEX(tblClientes[Cliente],INT($J2804/ROWS(tblConsorcios[Produto]))+1),"")</f>
        <v/>
      </c>
      <c r="L2804" t="str" cm="1">
        <f t="array" ref="L2804">IFERROR(INDEX(tblConsorcios[Produto],MOD($J2804,ROWS(tblConsorcios[Produto]))+1),"")</f>
        <v>Imóvel IE350 – 240m</v>
      </c>
      <c r="M2804" s="20" cm="1">
        <f t="array" ref="M2804">IFERROR(INDEX(tblConsorcios[Valor da Carta (R$)],MOD($J2804,ROWS(tblConsorcios[Produto]))+1),"")</f>
        <v>350000</v>
      </c>
      <c r="N2804" s="2" cm="1">
        <f t="array" ref="N2804">IFERROR(INDEX(tblConsorcios[Prazo (meses)],MOD($J2804,ROWS(tblConsorcios[Produto]))+1),"")</f>
        <v>240</v>
      </c>
      <c r="O2804" s="20" cm="1">
        <f t="array" ref="O2804">IFERROR(INDEX(tblConsorcios[Parcela Mensal (R$)],MOD($J2804,ROWS(tblConsorcios[Produto]))+1),"")</f>
        <v>1878.33</v>
      </c>
      <c r="P2804" s="20" t="str" cm="1">
        <f t="array" ref="P2804">IFERROR(INDEX(tblClientes[Dividendo Mensal (R$)],INT($J2804/ROWS(tblConsorcios[Produto]))+1),"")</f>
        <v/>
      </c>
      <c r="Q2804" s="20" t="str">
        <f t="shared" si="130"/>
        <v/>
      </c>
      <c r="R2804">
        <f t="shared" si="131"/>
        <v>0</v>
      </c>
    </row>
    <row r="2805" spans="10:18" x14ac:dyDescent="0.2">
      <c r="J2805">
        <f t="shared" si="129"/>
        <v>2803</v>
      </c>
      <c r="K2805" t="str" cm="1">
        <f t="array" ref="K2805">IFERROR(INDEX(tblClientes[Cliente],INT($J2805/ROWS(tblConsorcios[Produto]))+1),"")</f>
        <v/>
      </c>
      <c r="L2805" t="str" cm="1">
        <f t="array" ref="L2805">IFERROR(INDEX(tblConsorcios[Produto],MOD($J2805,ROWS(tblConsorcios[Produto]))+1),"")</f>
        <v>Imóvel IE350 – 220m</v>
      </c>
      <c r="M2805" s="20" cm="1">
        <f t="array" ref="M2805">IFERROR(INDEX(tblConsorcios[Valor da Carta (R$)],MOD($J2805,ROWS(tblConsorcios[Produto]))+1),"")</f>
        <v>350000</v>
      </c>
      <c r="N2805" s="2" cm="1">
        <f t="array" ref="N2805">IFERROR(INDEX(tblConsorcios[Prazo (meses)],MOD($J2805,ROWS(tblConsorcios[Produto]))+1),"")</f>
        <v>220</v>
      </c>
      <c r="O2805" s="20" cm="1">
        <f t="array" ref="O2805">IFERROR(INDEX(tblConsorcios[Parcela Mensal (R$)],MOD($J2805,ROWS(tblConsorcios[Produto]))+1),"")</f>
        <v>2033.18</v>
      </c>
      <c r="P2805" s="20" t="str" cm="1">
        <f t="array" ref="P2805">IFERROR(INDEX(tblClientes[Dividendo Mensal (R$)],INT($J2805/ROWS(tblConsorcios[Produto]))+1),"")</f>
        <v/>
      </c>
      <c r="Q2805" s="20" t="str">
        <f t="shared" si="130"/>
        <v/>
      </c>
      <c r="R2805">
        <f t="shared" si="131"/>
        <v>0</v>
      </c>
    </row>
    <row r="2806" spans="10:18" x14ac:dyDescent="0.2">
      <c r="J2806">
        <f t="shared" si="129"/>
        <v>2804</v>
      </c>
      <c r="K2806" t="str" cm="1">
        <f t="array" ref="K2806">IFERROR(INDEX(tblClientes[Cliente],INT($J2806/ROWS(tblConsorcios[Produto]))+1),"")</f>
        <v/>
      </c>
      <c r="L2806" t="str" cm="1">
        <f t="array" ref="L2806">IFERROR(INDEX(tblConsorcios[Produto],MOD($J2806,ROWS(tblConsorcios[Produto]))+1),"")</f>
        <v>Imóvel IE350 – 200m</v>
      </c>
      <c r="M2806" s="20" cm="1">
        <f t="array" ref="M2806">IFERROR(INDEX(tblConsorcios[Valor da Carta (R$)],MOD($J2806,ROWS(tblConsorcios[Produto]))+1),"")</f>
        <v>350000</v>
      </c>
      <c r="N2806" s="2" cm="1">
        <f t="array" ref="N2806">IFERROR(INDEX(tblConsorcios[Prazo (meses)],MOD($J2806,ROWS(tblConsorcios[Produto]))+1),"")</f>
        <v>200</v>
      </c>
      <c r="O2806" s="20" cm="1">
        <f t="array" ref="O2806">IFERROR(INDEX(tblConsorcios[Parcela Mensal (R$)],MOD($J2806,ROWS(tblConsorcios[Produto]))+1),"")</f>
        <v>2219</v>
      </c>
      <c r="P2806" s="20" t="str" cm="1">
        <f t="array" ref="P2806">IFERROR(INDEX(tblClientes[Dividendo Mensal (R$)],INT($J2806/ROWS(tblConsorcios[Produto]))+1),"")</f>
        <v/>
      </c>
      <c r="Q2806" s="20" t="str">
        <f t="shared" si="130"/>
        <v/>
      </c>
      <c r="R2806">
        <f t="shared" si="131"/>
        <v>0</v>
      </c>
    </row>
    <row r="2807" spans="10:18" x14ac:dyDescent="0.2">
      <c r="J2807">
        <f t="shared" si="129"/>
        <v>2805</v>
      </c>
      <c r="K2807" t="str" cm="1">
        <f t="array" ref="K2807">IFERROR(INDEX(tblClientes[Cliente],INT($J2807/ROWS(tblConsorcios[Produto]))+1),"")</f>
        <v/>
      </c>
      <c r="L2807" t="str" cm="1">
        <f t="array" ref="L2807">IFERROR(INDEX(tblConsorcios[Produto],MOD($J2807,ROWS(tblConsorcios[Produto]))+1),"")</f>
        <v>Imóvel IE330 – 240m</v>
      </c>
      <c r="M2807" s="20" cm="1">
        <f t="array" ref="M2807">IFERROR(INDEX(tblConsorcios[Valor da Carta (R$)],MOD($J2807,ROWS(tblConsorcios[Produto]))+1),"")</f>
        <v>330000</v>
      </c>
      <c r="N2807" s="2" cm="1">
        <f t="array" ref="N2807">IFERROR(INDEX(tblConsorcios[Prazo (meses)],MOD($J2807,ROWS(tblConsorcios[Produto]))+1),"")</f>
        <v>240</v>
      </c>
      <c r="O2807" s="20" cm="1">
        <f t="array" ref="O2807">IFERROR(INDEX(tblConsorcios[Parcela Mensal (R$)],MOD($J2807,ROWS(tblConsorcios[Produto]))+1),"")</f>
        <v>1771</v>
      </c>
      <c r="P2807" s="20" t="str" cm="1">
        <f t="array" ref="P2807">IFERROR(INDEX(tblClientes[Dividendo Mensal (R$)],INT($J2807/ROWS(tblConsorcios[Produto]))+1),"")</f>
        <v/>
      </c>
      <c r="Q2807" s="20" t="str">
        <f t="shared" si="130"/>
        <v/>
      </c>
      <c r="R2807">
        <f t="shared" si="131"/>
        <v>0</v>
      </c>
    </row>
    <row r="2808" spans="10:18" x14ac:dyDescent="0.2">
      <c r="J2808">
        <f t="shared" si="129"/>
        <v>2806</v>
      </c>
      <c r="K2808" t="str" cm="1">
        <f t="array" ref="K2808">IFERROR(INDEX(tblClientes[Cliente],INT($J2808/ROWS(tblConsorcios[Produto]))+1),"")</f>
        <v/>
      </c>
      <c r="L2808" t="str" cm="1">
        <f t="array" ref="L2808">IFERROR(INDEX(tblConsorcios[Produto],MOD($J2808,ROWS(tblConsorcios[Produto]))+1),"")</f>
        <v>Imóvel IE330 – 220m</v>
      </c>
      <c r="M2808" s="20" cm="1">
        <f t="array" ref="M2808">IFERROR(INDEX(tblConsorcios[Valor da Carta (R$)],MOD($J2808,ROWS(tblConsorcios[Produto]))+1),"")</f>
        <v>330000</v>
      </c>
      <c r="N2808" s="2" cm="1">
        <f t="array" ref="N2808">IFERROR(INDEX(tblConsorcios[Prazo (meses)],MOD($J2808,ROWS(tblConsorcios[Produto]))+1),"")</f>
        <v>220</v>
      </c>
      <c r="O2808" s="20" cm="1">
        <f t="array" ref="O2808">IFERROR(INDEX(tblConsorcios[Parcela Mensal (R$)],MOD($J2808,ROWS(tblConsorcios[Produto]))+1),"")</f>
        <v>1917</v>
      </c>
      <c r="P2808" s="20" t="str" cm="1">
        <f t="array" ref="P2808">IFERROR(INDEX(tblClientes[Dividendo Mensal (R$)],INT($J2808/ROWS(tblConsorcios[Produto]))+1),"")</f>
        <v/>
      </c>
      <c r="Q2808" s="20" t="str">
        <f t="shared" si="130"/>
        <v/>
      </c>
      <c r="R2808">
        <f t="shared" si="131"/>
        <v>0</v>
      </c>
    </row>
    <row r="2809" spans="10:18" x14ac:dyDescent="0.2">
      <c r="J2809">
        <f t="shared" si="129"/>
        <v>2807</v>
      </c>
      <c r="K2809" t="str" cm="1">
        <f t="array" ref="K2809">IFERROR(INDEX(tblClientes[Cliente],INT($J2809/ROWS(tblConsorcios[Produto]))+1),"")</f>
        <v/>
      </c>
      <c r="L2809" t="str" cm="1">
        <f t="array" ref="L2809">IFERROR(INDEX(tblConsorcios[Produto],MOD($J2809,ROWS(tblConsorcios[Produto]))+1),"")</f>
        <v>Imóvel IE330 – 200m</v>
      </c>
      <c r="M2809" s="20" cm="1">
        <f t="array" ref="M2809">IFERROR(INDEX(tblConsorcios[Valor da Carta (R$)],MOD($J2809,ROWS(tblConsorcios[Produto]))+1),"")</f>
        <v>330000</v>
      </c>
      <c r="N2809" s="2" cm="1">
        <f t="array" ref="N2809">IFERROR(INDEX(tblConsorcios[Prazo (meses)],MOD($J2809,ROWS(tblConsorcios[Produto]))+1),"")</f>
        <v>200</v>
      </c>
      <c r="O2809" s="20" cm="1">
        <f t="array" ref="O2809">IFERROR(INDEX(tblConsorcios[Parcela Mensal (R$)],MOD($J2809,ROWS(tblConsorcios[Produto]))+1),"")</f>
        <v>2092.1999999999998</v>
      </c>
      <c r="P2809" s="20" t="str" cm="1">
        <f t="array" ref="P2809">IFERROR(INDEX(tblClientes[Dividendo Mensal (R$)],INT($J2809/ROWS(tblConsorcios[Produto]))+1),"")</f>
        <v/>
      </c>
      <c r="Q2809" s="20" t="str">
        <f t="shared" si="130"/>
        <v/>
      </c>
      <c r="R2809">
        <f t="shared" si="131"/>
        <v>0</v>
      </c>
    </row>
    <row r="2810" spans="10:18" x14ac:dyDescent="0.2">
      <c r="J2810">
        <f t="shared" si="129"/>
        <v>2808</v>
      </c>
      <c r="K2810" t="str" cm="1">
        <f t="array" ref="K2810">IFERROR(INDEX(tblClientes[Cliente],INT($J2810/ROWS(tblConsorcios[Produto]))+1),"")</f>
        <v/>
      </c>
      <c r="L2810" t="str" cm="1">
        <f t="array" ref="L2810">IFERROR(INDEX(tblConsorcios[Produto],MOD($J2810,ROWS(tblConsorcios[Produto]))+1),"")</f>
        <v>Imóvel IE300 – 240m</v>
      </c>
      <c r="M2810" s="20" cm="1">
        <f t="array" ref="M2810">IFERROR(INDEX(tblConsorcios[Valor da Carta (R$)],MOD($J2810,ROWS(tblConsorcios[Produto]))+1),"")</f>
        <v>300000</v>
      </c>
      <c r="N2810" s="2" cm="1">
        <f t="array" ref="N2810">IFERROR(INDEX(tblConsorcios[Prazo (meses)],MOD($J2810,ROWS(tblConsorcios[Produto]))+1),"")</f>
        <v>240</v>
      </c>
      <c r="O2810" s="20" cm="1">
        <f t="array" ref="O2810">IFERROR(INDEX(tblConsorcios[Parcela Mensal (R$)],MOD($J2810,ROWS(tblConsorcios[Produto]))+1),"")</f>
        <v>1610</v>
      </c>
      <c r="P2810" s="20" t="str" cm="1">
        <f t="array" ref="P2810">IFERROR(INDEX(tblClientes[Dividendo Mensal (R$)],INT($J2810/ROWS(tblConsorcios[Produto]))+1),"")</f>
        <v/>
      </c>
      <c r="Q2810" s="20" t="str">
        <f t="shared" si="130"/>
        <v/>
      </c>
      <c r="R2810">
        <f t="shared" si="131"/>
        <v>0</v>
      </c>
    </row>
    <row r="2811" spans="10:18" x14ac:dyDescent="0.2">
      <c r="J2811">
        <f t="shared" si="129"/>
        <v>2809</v>
      </c>
      <c r="K2811" t="str" cm="1">
        <f t="array" ref="K2811">IFERROR(INDEX(tblClientes[Cliente],INT($J2811/ROWS(tblConsorcios[Produto]))+1),"")</f>
        <v/>
      </c>
      <c r="L2811" t="str" cm="1">
        <f t="array" ref="L2811">IFERROR(INDEX(tblConsorcios[Produto],MOD($J2811,ROWS(tblConsorcios[Produto]))+1),"")</f>
        <v>Imóvel IE300 – 220m</v>
      </c>
      <c r="M2811" s="20" cm="1">
        <f t="array" ref="M2811">IFERROR(INDEX(tblConsorcios[Valor da Carta (R$)],MOD($J2811,ROWS(tblConsorcios[Produto]))+1),"")</f>
        <v>300000</v>
      </c>
      <c r="N2811" s="2" cm="1">
        <f t="array" ref="N2811">IFERROR(INDEX(tblConsorcios[Prazo (meses)],MOD($J2811,ROWS(tblConsorcios[Produto]))+1),"")</f>
        <v>220</v>
      </c>
      <c r="O2811" s="20" cm="1">
        <f t="array" ref="O2811">IFERROR(INDEX(tblConsorcios[Parcela Mensal (R$)],MOD($J2811,ROWS(tblConsorcios[Produto]))+1),"")</f>
        <v>1742.73</v>
      </c>
      <c r="P2811" s="20" t="str" cm="1">
        <f t="array" ref="P2811">IFERROR(INDEX(tblClientes[Dividendo Mensal (R$)],INT($J2811/ROWS(tblConsorcios[Produto]))+1),"")</f>
        <v/>
      </c>
      <c r="Q2811" s="20" t="str">
        <f t="shared" si="130"/>
        <v/>
      </c>
      <c r="R2811">
        <f t="shared" si="131"/>
        <v>0</v>
      </c>
    </row>
    <row r="2812" spans="10:18" x14ac:dyDescent="0.2">
      <c r="J2812">
        <f t="shared" si="129"/>
        <v>2810</v>
      </c>
      <c r="K2812" t="str" cm="1">
        <f t="array" ref="K2812">IFERROR(INDEX(tblClientes[Cliente],INT($J2812/ROWS(tblConsorcios[Produto]))+1),"")</f>
        <v/>
      </c>
      <c r="L2812" t="str" cm="1">
        <f t="array" ref="L2812">IFERROR(INDEX(tblConsorcios[Produto],MOD($J2812,ROWS(tblConsorcios[Produto]))+1),"")</f>
        <v>Imóvel IE300 – 200m</v>
      </c>
      <c r="M2812" s="20" cm="1">
        <f t="array" ref="M2812">IFERROR(INDEX(tblConsorcios[Valor da Carta (R$)],MOD($J2812,ROWS(tblConsorcios[Produto]))+1),"")</f>
        <v>300000</v>
      </c>
      <c r="N2812" s="2" cm="1">
        <f t="array" ref="N2812">IFERROR(INDEX(tblConsorcios[Prazo (meses)],MOD($J2812,ROWS(tblConsorcios[Produto]))+1),"")</f>
        <v>200</v>
      </c>
      <c r="O2812" s="20" cm="1">
        <f t="array" ref="O2812">IFERROR(INDEX(tblConsorcios[Parcela Mensal (R$)],MOD($J2812,ROWS(tblConsorcios[Produto]))+1),"")</f>
        <v>1902</v>
      </c>
      <c r="P2812" s="20" t="str" cm="1">
        <f t="array" ref="P2812">IFERROR(INDEX(tblClientes[Dividendo Mensal (R$)],INT($J2812/ROWS(tblConsorcios[Produto]))+1),"")</f>
        <v/>
      </c>
      <c r="Q2812" s="20" t="str">
        <f t="shared" si="130"/>
        <v/>
      </c>
      <c r="R2812">
        <f t="shared" si="131"/>
        <v>0</v>
      </c>
    </row>
    <row r="2813" spans="10:18" x14ac:dyDescent="0.2">
      <c r="J2813">
        <f t="shared" si="129"/>
        <v>2811</v>
      </c>
      <c r="K2813" t="str" cm="1">
        <f t="array" ref="K2813">IFERROR(INDEX(tblClientes[Cliente],INT($J2813/ROWS(tblConsorcios[Produto]))+1),"")</f>
        <v/>
      </c>
      <c r="L2813" t="str" cm="1">
        <f t="array" ref="L2813">IFERROR(INDEX(tblConsorcios[Produto],MOD($J2813,ROWS(tblConsorcios[Produto]))+1),"")</f>
        <v>Imóvel IE240 – 240m</v>
      </c>
      <c r="M2813" s="20" cm="1">
        <f t="array" ref="M2813">IFERROR(INDEX(tblConsorcios[Valor da Carta (R$)],MOD($J2813,ROWS(tblConsorcios[Produto]))+1),"")</f>
        <v>240000</v>
      </c>
      <c r="N2813" s="2" cm="1">
        <f t="array" ref="N2813">IFERROR(INDEX(tblConsorcios[Prazo (meses)],MOD($J2813,ROWS(tblConsorcios[Produto]))+1),"")</f>
        <v>240</v>
      </c>
      <c r="O2813" s="20" cm="1">
        <f t="array" ref="O2813">IFERROR(INDEX(tblConsorcios[Parcela Mensal (R$)],MOD($J2813,ROWS(tblConsorcios[Produto]))+1),"")</f>
        <v>1288</v>
      </c>
      <c r="P2813" s="20" t="str" cm="1">
        <f t="array" ref="P2813">IFERROR(INDEX(tblClientes[Dividendo Mensal (R$)],INT($J2813/ROWS(tblConsorcios[Produto]))+1),"")</f>
        <v/>
      </c>
      <c r="Q2813" s="20" t="str">
        <f t="shared" si="130"/>
        <v/>
      </c>
      <c r="R2813">
        <f t="shared" si="131"/>
        <v>0</v>
      </c>
    </row>
    <row r="2814" spans="10:18" x14ac:dyDescent="0.2">
      <c r="J2814">
        <f t="shared" si="129"/>
        <v>2812</v>
      </c>
      <c r="K2814" t="str" cm="1">
        <f t="array" ref="K2814">IFERROR(INDEX(tblClientes[Cliente],INT($J2814/ROWS(tblConsorcios[Produto]))+1),"")</f>
        <v/>
      </c>
      <c r="L2814" t="str" cm="1">
        <f t="array" ref="L2814">IFERROR(INDEX(tblConsorcios[Produto],MOD($J2814,ROWS(tblConsorcios[Produto]))+1),"")</f>
        <v>Imóvel IE240 – 220m</v>
      </c>
      <c r="M2814" s="20" cm="1">
        <f t="array" ref="M2814">IFERROR(INDEX(tblConsorcios[Valor da Carta (R$)],MOD($J2814,ROWS(tblConsorcios[Produto]))+1),"")</f>
        <v>240000</v>
      </c>
      <c r="N2814" s="2" cm="1">
        <f t="array" ref="N2814">IFERROR(INDEX(tblConsorcios[Prazo (meses)],MOD($J2814,ROWS(tblConsorcios[Produto]))+1),"")</f>
        <v>220</v>
      </c>
      <c r="O2814" s="20" cm="1">
        <f t="array" ref="O2814">IFERROR(INDEX(tblConsorcios[Parcela Mensal (R$)],MOD($J2814,ROWS(tblConsorcios[Produto]))+1),"")</f>
        <v>1394.18</v>
      </c>
      <c r="P2814" s="20" t="str" cm="1">
        <f t="array" ref="P2814">IFERROR(INDEX(tblClientes[Dividendo Mensal (R$)],INT($J2814/ROWS(tblConsorcios[Produto]))+1),"")</f>
        <v/>
      </c>
      <c r="Q2814" s="20" t="str">
        <f t="shared" si="130"/>
        <v/>
      </c>
      <c r="R2814">
        <f t="shared" si="131"/>
        <v>0</v>
      </c>
    </row>
    <row r="2815" spans="10:18" x14ac:dyDescent="0.2">
      <c r="J2815">
        <f t="shared" si="129"/>
        <v>2813</v>
      </c>
      <c r="K2815" t="str" cm="1">
        <f t="array" ref="K2815">IFERROR(INDEX(tblClientes[Cliente],INT($J2815/ROWS(tblConsorcios[Produto]))+1),"")</f>
        <v/>
      </c>
      <c r="L2815" t="str" cm="1">
        <f t="array" ref="L2815">IFERROR(INDEX(tblConsorcios[Produto],MOD($J2815,ROWS(tblConsorcios[Produto]))+1),"")</f>
        <v>Imóvel IE240 – 200m</v>
      </c>
      <c r="M2815" s="20" cm="1">
        <f t="array" ref="M2815">IFERROR(INDEX(tblConsorcios[Valor da Carta (R$)],MOD($J2815,ROWS(tblConsorcios[Produto]))+1),"")</f>
        <v>240000</v>
      </c>
      <c r="N2815" s="2" cm="1">
        <f t="array" ref="N2815">IFERROR(INDEX(tblConsorcios[Prazo (meses)],MOD($J2815,ROWS(tblConsorcios[Produto]))+1),"")</f>
        <v>200</v>
      </c>
      <c r="O2815" s="20" cm="1">
        <f t="array" ref="O2815">IFERROR(INDEX(tblConsorcios[Parcela Mensal (R$)],MOD($J2815,ROWS(tblConsorcios[Produto]))+1),"")</f>
        <v>1521.6</v>
      </c>
      <c r="P2815" s="20" t="str" cm="1">
        <f t="array" ref="P2815">IFERROR(INDEX(tblClientes[Dividendo Mensal (R$)],INT($J2815/ROWS(tblConsorcios[Produto]))+1),"")</f>
        <v/>
      </c>
      <c r="Q2815" s="20" t="str">
        <f t="shared" si="130"/>
        <v/>
      </c>
      <c r="R2815">
        <f t="shared" si="131"/>
        <v>0</v>
      </c>
    </row>
    <row r="2816" spans="10:18" x14ac:dyDescent="0.2">
      <c r="J2816">
        <f t="shared" si="129"/>
        <v>2814</v>
      </c>
      <c r="K2816" t="str" cm="1">
        <f t="array" ref="K2816">IFERROR(INDEX(tblClientes[Cliente],INT($J2816/ROWS(tblConsorcios[Produto]))+1),"")</f>
        <v/>
      </c>
      <c r="L2816" t="str" cm="1">
        <f t="array" ref="L2816">IFERROR(INDEX(tblConsorcios[Produto],MOD($J2816,ROWS(tblConsorcios[Produto]))+1),"")</f>
        <v>Imóvel IE230 – 240m</v>
      </c>
      <c r="M2816" s="20" cm="1">
        <f t="array" ref="M2816">IFERROR(INDEX(tblConsorcios[Valor da Carta (R$)],MOD($J2816,ROWS(tblConsorcios[Produto]))+1),"")</f>
        <v>230000</v>
      </c>
      <c r="N2816" s="2" cm="1">
        <f t="array" ref="N2816">IFERROR(INDEX(tblConsorcios[Prazo (meses)],MOD($J2816,ROWS(tblConsorcios[Produto]))+1),"")</f>
        <v>240</v>
      </c>
      <c r="O2816" s="20" cm="1">
        <f t="array" ref="O2816">IFERROR(INDEX(tblConsorcios[Parcela Mensal (R$)],MOD($J2816,ROWS(tblConsorcios[Produto]))+1),"")</f>
        <v>1234.33</v>
      </c>
      <c r="P2816" s="20" t="str" cm="1">
        <f t="array" ref="P2816">IFERROR(INDEX(tblClientes[Dividendo Mensal (R$)],INT($J2816/ROWS(tblConsorcios[Produto]))+1),"")</f>
        <v/>
      </c>
      <c r="Q2816" s="20" t="str">
        <f t="shared" si="130"/>
        <v/>
      </c>
      <c r="R2816">
        <f t="shared" si="131"/>
        <v>0</v>
      </c>
    </row>
    <row r="2817" spans="10:18" x14ac:dyDescent="0.2">
      <c r="J2817">
        <f t="shared" si="129"/>
        <v>2815</v>
      </c>
      <c r="K2817" t="str" cm="1">
        <f t="array" ref="K2817">IFERROR(INDEX(tblClientes[Cliente],INT($J2817/ROWS(tblConsorcios[Produto]))+1),"")</f>
        <v/>
      </c>
      <c r="L2817" t="str" cm="1">
        <f t="array" ref="L2817">IFERROR(INDEX(tblConsorcios[Produto],MOD($J2817,ROWS(tblConsorcios[Produto]))+1),"")</f>
        <v>Imóvel IE230 – 220m</v>
      </c>
      <c r="M2817" s="20" cm="1">
        <f t="array" ref="M2817">IFERROR(INDEX(tblConsorcios[Valor da Carta (R$)],MOD($J2817,ROWS(tblConsorcios[Produto]))+1),"")</f>
        <v>230000</v>
      </c>
      <c r="N2817" s="2" cm="1">
        <f t="array" ref="N2817">IFERROR(INDEX(tblConsorcios[Prazo (meses)],MOD($J2817,ROWS(tblConsorcios[Produto]))+1),"")</f>
        <v>220</v>
      </c>
      <c r="O2817" s="20" cm="1">
        <f t="array" ref="O2817">IFERROR(INDEX(tblConsorcios[Parcela Mensal (R$)],MOD($J2817,ROWS(tblConsorcios[Produto]))+1),"")</f>
        <v>1336.09</v>
      </c>
      <c r="P2817" s="20" t="str" cm="1">
        <f t="array" ref="P2817">IFERROR(INDEX(tblClientes[Dividendo Mensal (R$)],INT($J2817/ROWS(tblConsorcios[Produto]))+1),"")</f>
        <v/>
      </c>
      <c r="Q2817" s="20" t="str">
        <f t="shared" si="130"/>
        <v/>
      </c>
      <c r="R2817">
        <f t="shared" si="131"/>
        <v>0</v>
      </c>
    </row>
    <row r="2818" spans="10:18" x14ac:dyDescent="0.2">
      <c r="J2818">
        <f t="shared" si="129"/>
        <v>2816</v>
      </c>
      <c r="K2818" t="str" cm="1">
        <f t="array" ref="K2818">IFERROR(INDEX(tblClientes[Cliente],INT($J2818/ROWS(tblConsorcios[Produto]))+1),"")</f>
        <v/>
      </c>
      <c r="L2818" t="str" cm="1">
        <f t="array" ref="L2818">IFERROR(INDEX(tblConsorcios[Produto],MOD($J2818,ROWS(tblConsorcios[Produto]))+1),"")</f>
        <v>Imóvel IE230 – 200m</v>
      </c>
      <c r="M2818" s="20" cm="1">
        <f t="array" ref="M2818">IFERROR(INDEX(tblConsorcios[Valor da Carta (R$)],MOD($J2818,ROWS(tblConsorcios[Produto]))+1),"")</f>
        <v>230000</v>
      </c>
      <c r="N2818" s="2" cm="1">
        <f t="array" ref="N2818">IFERROR(INDEX(tblConsorcios[Prazo (meses)],MOD($J2818,ROWS(tblConsorcios[Produto]))+1),"")</f>
        <v>200</v>
      </c>
      <c r="O2818" s="20" cm="1">
        <f t="array" ref="O2818">IFERROR(INDEX(tblConsorcios[Parcela Mensal (R$)],MOD($J2818,ROWS(tblConsorcios[Produto]))+1),"")</f>
        <v>1458.2</v>
      </c>
      <c r="P2818" s="20" t="str" cm="1">
        <f t="array" ref="P2818">IFERROR(INDEX(tblClientes[Dividendo Mensal (R$)],INT($J2818/ROWS(tblConsorcios[Produto]))+1),"")</f>
        <v/>
      </c>
      <c r="Q2818" s="20" t="str">
        <f t="shared" si="130"/>
        <v/>
      </c>
      <c r="R2818">
        <f t="shared" si="131"/>
        <v>0</v>
      </c>
    </row>
    <row r="2819" spans="10:18" x14ac:dyDescent="0.2">
      <c r="J2819">
        <f t="shared" ref="J2819:J2882" si="132">ROW()-2</f>
        <v>2817</v>
      </c>
      <c r="K2819" t="str" cm="1">
        <f t="array" ref="K2819">IFERROR(INDEX(tblClientes[Cliente],INT($J2819/ROWS(tblConsorcios[Produto]))+1),"")</f>
        <v/>
      </c>
      <c r="L2819" t="str" cm="1">
        <f t="array" ref="L2819">IFERROR(INDEX(tblConsorcios[Produto],MOD($J2819,ROWS(tblConsorcios[Produto]))+1),"")</f>
        <v>Imóvel IE220 – 240m</v>
      </c>
      <c r="M2819" s="20" cm="1">
        <f t="array" ref="M2819">IFERROR(INDEX(tblConsorcios[Valor da Carta (R$)],MOD($J2819,ROWS(tblConsorcios[Produto]))+1),"")</f>
        <v>220000</v>
      </c>
      <c r="N2819" s="2" cm="1">
        <f t="array" ref="N2819">IFERROR(INDEX(tblConsorcios[Prazo (meses)],MOD($J2819,ROWS(tblConsorcios[Produto]))+1),"")</f>
        <v>240</v>
      </c>
      <c r="O2819" s="20" cm="1">
        <f t="array" ref="O2819">IFERROR(INDEX(tblConsorcios[Parcela Mensal (R$)],MOD($J2819,ROWS(tblConsorcios[Produto]))+1),"")</f>
        <v>1180.67</v>
      </c>
      <c r="P2819" s="20" t="str" cm="1">
        <f t="array" ref="P2819">IFERROR(INDEX(tblClientes[Dividendo Mensal (R$)],INT($J2819/ROWS(tblConsorcios[Produto]))+1),"")</f>
        <v/>
      </c>
      <c r="Q2819" s="20" t="str">
        <f t="shared" ref="Q2819:Q2882" si="133">IF(AND(ISNUMBER(O2819),ISNUMBER(P2819)),P2819-O2819,"")</f>
        <v/>
      </c>
      <c r="R2819">
        <f t="shared" ref="R2819:R2882" si="134">IF(AND(ISNUMBER(O2819),ISNUMBER(P2819),O2819&lt;=P2819),1,0)</f>
        <v>0</v>
      </c>
    </row>
    <row r="2820" spans="10:18" x14ac:dyDescent="0.2">
      <c r="J2820">
        <f t="shared" si="132"/>
        <v>2818</v>
      </c>
      <c r="K2820" t="str" cm="1">
        <f t="array" ref="K2820">IFERROR(INDEX(tblClientes[Cliente],INT($J2820/ROWS(tblConsorcios[Produto]))+1),"")</f>
        <v/>
      </c>
      <c r="L2820" t="str" cm="1">
        <f t="array" ref="L2820">IFERROR(INDEX(tblConsorcios[Produto],MOD($J2820,ROWS(tblConsorcios[Produto]))+1),"")</f>
        <v>Imóvel IE220 – 220m</v>
      </c>
      <c r="M2820" s="20" cm="1">
        <f t="array" ref="M2820">IFERROR(INDEX(tblConsorcios[Valor da Carta (R$)],MOD($J2820,ROWS(tblConsorcios[Produto]))+1),"")</f>
        <v>220000</v>
      </c>
      <c r="N2820" s="2" cm="1">
        <f t="array" ref="N2820">IFERROR(INDEX(tblConsorcios[Prazo (meses)],MOD($J2820,ROWS(tblConsorcios[Produto]))+1),"")</f>
        <v>220</v>
      </c>
      <c r="O2820" s="20" cm="1">
        <f t="array" ref="O2820">IFERROR(INDEX(tblConsorcios[Parcela Mensal (R$)],MOD($J2820,ROWS(tblConsorcios[Produto]))+1),"")</f>
        <v>1278</v>
      </c>
      <c r="P2820" s="20" t="str" cm="1">
        <f t="array" ref="P2820">IFERROR(INDEX(tblClientes[Dividendo Mensal (R$)],INT($J2820/ROWS(tblConsorcios[Produto]))+1),"")</f>
        <v/>
      </c>
      <c r="Q2820" s="20" t="str">
        <f t="shared" si="133"/>
        <v/>
      </c>
      <c r="R2820">
        <f t="shared" si="134"/>
        <v>0</v>
      </c>
    </row>
    <row r="2821" spans="10:18" x14ac:dyDescent="0.2">
      <c r="J2821">
        <f t="shared" si="132"/>
        <v>2819</v>
      </c>
      <c r="K2821" t="str" cm="1">
        <f t="array" ref="K2821">IFERROR(INDEX(tblClientes[Cliente],INT($J2821/ROWS(tblConsorcios[Produto]))+1),"")</f>
        <v/>
      </c>
      <c r="L2821" t="str" cm="1">
        <f t="array" ref="L2821">IFERROR(INDEX(tblConsorcios[Produto],MOD($J2821,ROWS(tblConsorcios[Produto]))+1),"")</f>
        <v>Imóvel IE220 – 200m</v>
      </c>
      <c r="M2821" s="20" cm="1">
        <f t="array" ref="M2821">IFERROR(INDEX(tblConsorcios[Valor da Carta (R$)],MOD($J2821,ROWS(tblConsorcios[Produto]))+1),"")</f>
        <v>220000</v>
      </c>
      <c r="N2821" s="2" cm="1">
        <f t="array" ref="N2821">IFERROR(INDEX(tblConsorcios[Prazo (meses)],MOD($J2821,ROWS(tblConsorcios[Produto]))+1),"")</f>
        <v>200</v>
      </c>
      <c r="O2821" s="20" cm="1">
        <f t="array" ref="O2821">IFERROR(INDEX(tblConsorcios[Parcela Mensal (R$)],MOD($J2821,ROWS(tblConsorcios[Produto]))+1),"")</f>
        <v>1394.8</v>
      </c>
      <c r="P2821" s="20" t="str" cm="1">
        <f t="array" ref="P2821">IFERROR(INDEX(tblClientes[Dividendo Mensal (R$)],INT($J2821/ROWS(tblConsorcios[Produto]))+1),"")</f>
        <v/>
      </c>
      <c r="Q2821" s="20" t="str">
        <f t="shared" si="133"/>
        <v/>
      </c>
      <c r="R2821">
        <f t="shared" si="134"/>
        <v>0</v>
      </c>
    </row>
    <row r="2822" spans="10:18" x14ac:dyDescent="0.2">
      <c r="J2822">
        <f t="shared" si="132"/>
        <v>2820</v>
      </c>
      <c r="K2822" t="str" cm="1">
        <f t="array" ref="K2822">IFERROR(INDEX(tblClientes[Cliente],INT($J2822/ROWS(tblConsorcios[Produto]))+1),"")</f>
        <v/>
      </c>
      <c r="L2822" t="str" cm="1">
        <f t="array" ref="L2822">IFERROR(INDEX(tblConsorcios[Produto],MOD($J2822,ROWS(tblConsorcios[Produto]))+1),"")</f>
        <v>Imóvel IE200 – 240m</v>
      </c>
      <c r="M2822" s="20" cm="1">
        <f t="array" ref="M2822">IFERROR(INDEX(tblConsorcios[Valor da Carta (R$)],MOD($J2822,ROWS(tblConsorcios[Produto]))+1),"")</f>
        <v>200000</v>
      </c>
      <c r="N2822" s="2" cm="1">
        <f t="array" ref="N2822">IFERROR(INDEX(tblConsorcios[Prazo (meses)],MOD($J2822,ROWS(tblConsorcios[Produto]))+1),"")</f>
        <v>240</v>
      </c>
      <c r="O2822" s="20" cm="1">
        <f t="array" ref="O2822">IFERROR(INDEX(tblConsorcios[Parcela Mensal (R$)],MOD($J2822,ROWS(tblConsorcios[Produto]))+1),"")</f>
        <v>1073.33</v>
      </c>
      <c r="P2822" s="20" t="str" cm="1">
        <f t="array" ref="P2822">IFERROR(INDEX(tblClientes[Dividendo Mensal (R$)],INT($J2822/ROWS(tblConsorcios[Produto]))+1),"")</f>
        <v/>
      </c>
      <c r="Q2822" s="20" t="str">
        <f t="shared" si="133"/>
        <v/>
      </c>
      <c r="R2822">
        <f t="shared" si="134"/>
        <v>0</v>
      </c>
    </row>
    <row r="2823" spans="10:18" x14ac:dyDescent="0.2">
      <c r="J2823">
        <f t="shared" si="132"/>
        <v>2821</v>
      </c>
      <c r="K2823" t="str" cm="1">
        <f t="array" ref="K2823">IFERROR(INDEX(tblClientes[Cliente],INT($J2823/ROWS(tblConsorcios[Produto]))+1),"")</f>
        <v/>
      </c>
      <c r="L2823" t="str" cm="1">
        <f t="array" ref="L2823">IFERROR(INDEX(tblConsorcios[Produto],MOD($J2823,ROWS(tblConsorcios[Produto]))+1),"")</f>
        <v>Imóvel IE200 – 220m</v>
      </c>
      <c r="M2823" s="20" cm="1">
        <f t="array" ref="M2823">IFERROR(INDEX(tblConsorcios[Valor da Carta (R$)],MOD($J2823,ROWS(tblConsorcios[Produto]))+1),"")</f>
        <v>200000</v>
      </c>
      <c r="N2823" s="2" cm="1">
        <f t="array" ref="N2823">IFERROR(INDEX(tblConsorcios[Prazo (meses)],MOD($J2823,ROWS(tblConsorcios[Produto]))+1),"")</f>
        <v>220</v>
      </c>
      <c r="O2823" s="20" cm="1">
        <f t="array" ref="O2823">IFERROR(INDEX(tblConsorcios[Parcela Mensal (R$)],MOD($J2823,ROWS(tblConsorcios[Produto]))+1),"")</f>
        <v>1161.82</v>
      </c>
      <c r="P2823" s="20" t="str" cm="1">
        <f t="array" ref="P2823">IFERROR(INDEX(tblClientes[Dividendo Mensal (R$)],INT($J2823/ROWS(tblConsorcios[Produto]))+1),"")</f>
        <v/>
      </c>
      <c r="Q2823" s="20" t="str">
        <f t="shared" si="133"/>
        <v/>
      </c>
      <c r="R2823">
        <f t="shared" si="134"/>
        <v>0</v>
      </c>
    </row>
    <row r="2824" spans="10:18" x14ac:dyDescent="0.2">
      <c r="J2824">
        <f t="shared" si="132"/>
        <v>2822</v>
      </c>
      <c r="K2824" t="str" cm="1">
        <f t="array" ref="K2824">IFERROR(INDEX(tblClientes[Cliente],INT($J2824/ROWS(tblConsorcios[Produto]))+1),"")</f>
        <v/>
      </c>
      <c r="L2824" t="str" cm="1">
        <f t="array" ref="L2824">IFERROR(INDEX(tblConsorcios[Produto],MOD($J2824,ROWS(tblConsorcios[Produto]))+1),"")</f>
        <v>Imóvel IE200 – 200m</v>
      </c>
      <c r="M2824" s="20" cm="1">
        <f t="array" ref="M2824">IFERROR(INDEX(tblConsorcios[Valor da Carta (R$)],MOD($J2824,ROWS(tblConsorcios[Produto]))+1),"")</f>
        <v>200000</v>
      </c>
      <c r="N2824" s="2" cm="1">
        <f t="array" ref="N2824">IFERROR(INDEX(tblConsorcios[Prazo (meses)],MOD($J2824,ROWS(tblConsorcios[Produto]))+1),"")</f>
        <v>200</v>
      </c>
      <c r="O2824" s="20" cm="1">
        <f t="array" ref="O2824">IFERROR(INDEX(tblConsorcios[Parcela Mensal (R$)],MOD($J2824,ROWS(tblConsorcios[Produto]))+1),"")</f>
        <v>1268</v>
      </c>
      <c r="P2824" s="20" t="str" cm="1">
        <f t="array" ref="P2824">IFERROR(INDEX(tblClientes[Dividendo Mensal (R$)],INT($J2824/ROWS(tblConsorcios[Produto]))+1),"")</f>
        <v/>
      </c>
      <c r="Q2824" s="20" t="str">
        <f t="shared" si="133"/>
        <v/>
      </c>
      <c r="R2824">
        <f t="shared" si="134"/>
        <v>0</v>
      </c>
    </row>
    <row r="2825" spans="10:18" x14ac:dyDescent="0.2">
      <c r="J2825">
        <f t="shared" si="132"/>
        <v>2823</v>
      </c>
      <c r="K2825" t="str" cm="1">
        <f t="array" ref="K2825">IFERROR(INDEX(tblClientes[Cliente],INT($J2825/ROWS(tblConsorcios[Produto]))+1),"")</f>
        <v/>
      </c>
      <c r="L2825" t="str" cm="1">
        <f t="array" ref="L2825">IFERROR(INDEX(tblConsorcios[Produto],MOD($J2825,ROWS(tblConsorcios[Produto]))+1),"")</f>
        <v>Imóvel IE150 – 240m</v>
      </c>
      <c r="M2825" s="20" cm="1">
        <f t="array" ref="M2825">IFERROR(INDEX(tblConsorcios[Valor da Carta (R$)],MOD($J2825,ROWS(tblConsorcios[Produto]))+1),"")</f>
        <v>150000</v>
      </c>
      <c r="N2825" s="2" cm="1">
        <f t="array" ref="N2825">IFERROR(INDEX(tblConsorcios[Prazo (meses)],MOD($J2825,ROWS(tblConsorcios[Produto]))+1),"")</f>
        <v>240</v>
      </c>
      <c r="O2825" s="20" cm="1">
        <f t="array" ref="O2825">IFERROR(INDEX(tblConsorcios[Parcela Mensal (R$)],MOD($J2825,ROWS(tblConsorcios[Produto]))+1),"")</f>
        <v>805</v>
      </c>
      <c r="P2825" s="20" t="str" cm="1">
        <f t="array" ref="P2825">IFERROR(INDEX(tblClientes[Dividendo Mensal (R$)],INT($J2825/ROWS(tblConsorcios[Produto]))+1),"")</f>
        <v/>
      </c>
      <c r="Q2825" s="20" t="str">
        <f t="shared" si="133"/>
        <v/>
      </c>
      <c r="R2825">
        <f t="shared" si="134"/>
        <v>0</v>
      </c>
    </row>
    <row r="2826" spans="10:18" x14ac:dyDescent="0.2">
      <c r="J2826">
        <f t="shared" si="132"/>
        <v>2824</v>
      </c>
      <c r="K2826" t="str" cm="1">
        <f t="array" ref="K2826">IFERROR(INDEX(tblClientes[Cliente],INT($J2826/ROWS(tblConsorcios[Produto]))+1),"")</f>
        <v/>
      </c>
      <c r="L2826" t="str" cm="1">
        <f t="array" ref="L2826">IFERROR(INDEX(tblConsorcios[Produto],MOD($J2826,ROWS(tblConsorcios[Produto]))+1),"")</f>
        <v>Imóvel IE150 – 220m</v>
      </c>
      <c r="M2826" s="20" cm="1">
        <f t="array" ref="M2826">IFERROR(INDEX(tblConsorcios[Valor da Carta (R$)],MOD($J2826,ROWS(tblConsorcios[Produto]))+1),"")</f>
        <v>150000</v>
      </c>
      <c r="N2826" s="2" cm="1">
        <f t="array" ref="N2826">IFERROR(INDEX(tblConsorcios[Prazo (meses)],MOD($J2826,ROWS(tblConsorcios[Produto]))+1),"")</f>
        <v>220</v>
      </c>
      <c r="O2826" s="20" cm="1">
        <f t="array" ref="O2826">IFERROR(INDEX(tblConsorcios[Parcela Mensal (R$)],MOD($J2826,ROWS(tblConsorcios[Produto]))+1),"")</f>
        <v>871.36</v>
      </c>
      <c r="P2826" s="20" t="str" cm="1">
        <f t="array" ref="P2826">IFERROR(INDEX(tblClientes[Dividendo Mensal (R$)],INT($J2826/ROWS(tblConsorcios[Produto]))+1),"")</f>
        <v/>
      </c>
      <c r="Q2826" s="20" t="str">
        <f t="shared" si="133"/>
        <v/>
      </c>
      <c r="R2826">
        <f t="shared" si="134"/>
        <v>0</v>
      </c>
    </row>
    <row r="2827" spans="10:18" x14ac:dyDescent="0.2">
      <c r="J2827">
        <f t="shared" si="132"/>
        <v>2825</v>
      </c>
      <c r="K2827" t="str" cm="1">
        <f t="array" ref="K2827">IFERROR(INDEX(tblClientes[Cliente],INT($J2827/ROWS(tblConsorcios[Produto]))+1),"")</f>
        <v/>
      </c>
      <c r="L2827" t="str" cm="1">
        <f t="array" ref="L2827">IFERROR(INDEX(tblConsorcios[Produto],MOD($J2827,ROWS(tblConsorcios[Produto]))+1),"")</f>
        <v>Imóvel IE150 – 200m</v>
      </c>
      <c r="M2827" s="20" cm="1">
        <f t="array" ref="M2827">IFERROR(INDEX(tblConsorcios[Valor da Carta (R$)],MOD($J2827,ROWS(tblConsorcios[Produto]))+1),"")</f>
        <v>150000</v>
      </c>
      <c r="N2827" s="2" cm="1">
        <f t="array" ref="N2827">IFERROR(INDEX(tblConsorcios[Prazo (meses)],MOD($J2827,ROWS(tblConsorcios[Produto]))+1),"")</f>
        <v>200</v>
      </c>
      <c r="O2827" s="20" cm="1">
        <f t="array" ref="O2827">IFERROR(INDEX(tblConsorcios[Parcela Mensal (R$)],MOD($J2827,ROWS(tblConsorcios[Produto]))+1),"")</f>
        <v>951</v>
      </c>
      <c r="P2827" s="20" t="str" cm="1">
        <f t="array" ref="P2827">IFERROR(INDEX(tblClientes[Dividendo Mensal (R$)],INT($J2827/ROWS(tblConsorcios[Produto]))+1),"")</f>
        <v/>
      </c>
      <c r="Q2827" s="20" t="str">
        <f t="shared" si="133"/>
        <v/>
      </c>
      <c r="R2827">
        <f t="shared" si="134"/>
        <v>0</v>
      </c>
    </row>
    <row r="2828" spans="10:18" x14ac:dyDescent="0.2">
      <c r="J2828">
        <f t="shared" si="132"/>
        <v>2826</v>
      </c>
      <c r="K2828" t="str" cm="1">
        <f t="array" ref="K2828">IFERROR(INDEX(tblClientes[Cliente],INT($J2828/ROWS(tblConsorcios[Produto]))+1),"")</f>
        <v/>
      </c>
      <c r="L2828" t="str" cm="1">
        <f t="array" ref="L2828">IFERROR(INDEX(tblConsorcios[Produto],MOD($J2828,ROWS(tblConsorcios[Produto]))+1),"")</f>
        <v>Imóvel IE140 – 240m</v>
      </c>
      <c r="M2828" s="20" cm="1">
        <f t="array" ref="M2828">IFERROR(INDEX(tblConsorcios[Valor da Carta (R$)],MOD($J2828,ROWS(tblConsorcios[Produto]))+1),"")</f>
        <v>140000</v>
      </c>
      <c r="N2828" s="2" cm="1">
        <f t="array" ref="N2828">IFERROR(INDEX(tblConsorcios[Prazo (meses)],MOD($J2828,ROWS(tblConsorcios[Produto]))+1),"")</f>
        <v>240</v>
      </c>
      <c r="O2828" s="20" cm="1">
        <f t="array" ref="O2828">IFERROR(INDEX(tblConsorcios[Parcela Mensal (R$)],MOD($J2828,ROWS(tblConsorcios[Produto]))+1),"")</f>
        <v>751.33</v>
      </c>
      <c r="P2828" s="20" t="str" cm="1">
        <f t="array" ref="P2828">IFERROR(INDEX(tblClientes[Dividendo Mensal (R$)],INT($J2828/ROWS(tblConsorcios[Produto]))+1),"")</f>
        <v/>
      </c>
      <c r="Q2828" s="20" t="str">
        <f t="shared" si="133"/>
        <v/>
      </c>
      <c r="R2828">
        <f t="shared" si="134"/>
        <v>0</v>
      </c>
    </row>
    <row r="2829" spans="10:18" x14ac:dyDescent="0.2">
      <c r="J2829">
        <f t="shared" si="132"/>
        <v>2827</v>
      </c>
      <c r="K2829" t="str" cm="1">
        <f t="array" ref="K2829">IFERROR(INDEX(tblClientes[Cliente],INT($J2829/ROWS(tblConsorcios[Produto]))+1),"")</f>
        <v/>
      </c>
      <c r="L2829" t="str" cm="1">
        <f t="array" ref="L2829">IFERROR(INDEX(tblConsorcios[Produto],MOD($J2829,ROWS(tblConsorcios[Produto]))+1),"")</f>
        <v>Imóvel IE140 – 220m</v>
      </c>
      <c r="M2829" s="20" cm="1">
        <f t="array" ref="M2829">IFERROR(INDEX(tblConsorcios[Valor da Carta (R$)],MOD($J2829,ROWS(tblConsorcios[Produto]))+1),"")</f>
        <v>140000</v>
      </c>
      <c r="N2829" s="2" cm="1">
        <f t="array" ref="N2829">IFERROR(INDEX(tblConsorcios[Prazo (meses)],MOD($J2829,ROWS(tblConsorcios[Produto]))+1),"")</f>
        <v>220</v>
      </c>
      <c r="O2829" s="20" cm="1">
        <f t="array" ref="O2829">IFERROR(INDEX(tblConsorcios[Parcela Mensal (R$)],MOD($J2829,ROWS(tblConsorcios[Produto]))+1),"")</f>
        <v>813.27</v>
      </c>
      <c r="P2829" s="20" t="str" cm="1">
        <f t="array" ref="P2829">IFERROR(INDEX(tblClientes[Dividendo Mensal (R$)],INT($J2829/ROWS(tblConsorcios[Produto]))+1),"")</f>
        <v/>
      </c>
      <c r="Q2829" s="20" t="str">
        <f t="shared" si="133"/>
        <v/>
      </c>
      <c r="R2829">
        <f t="shared" si="134"/>
        <v>0</v>
      </c>
    </row>
    <row r="2830" spans="10:18" x14ac:dyDescent="0.2">
      <c r="J2830">
        <f t="shared" si="132"/>
        <v>2828</v>
      </c>
      <c r="K2830" t="str" cm="1">
        <f t="array" ref="K2830">IFERROR(INDEX(tblClientes[Cliente],INT($J2830/ROWS(tblConsorcios[Produto]))+1),"")</f>
        <v/>
      </c>
      <c r="L2830" t="str" cm="1">
        <f t="array" ref="L2830">IFERROR(INDEX(tblConsorcios[Produto],MOD($J2830,ROWS(tblConsorcios[Produto]))+1),"")</f>
        <v>Imóvel IE140 – 200m</v>
      </c>
      <c r="M2830" s="20" cm="1">
        <f t="array" ref="M2830">IFERROR(INDEX(tblConsorcios[Valor da Carta (R$)],MOD($J2830,ROWS(tblConsorcios[Produto]))+1),"")</f>
        <v>140000</v>
      </c>
      <c r="N2830" s="2" cm="1">
        <f t="array" ref="N2830">IFERROR(INDEX(tblConsorcios[Prazo (meses)],MOD($J2830,ROWS(tblConsorcios[Produto]))+1),"")</f>
        <v>200</v>
      </c>
      <c r="O2830" s="20" cm="1">
        <f t="array" ref="O2830">IFERROR(INDEX(tblConsorcios[Parcela Mensal (R$)],MOD($J2830,ROWS(tblConsorcios[Produto]))+1),"")</f>
        <v>887.6</v>
      </c>
      <c r="P2830" s="20" t="str" cm="1">
        <f t="array" ref="P2830">IFERROR(INDEX(tblClientes[Dividendo Mensal (R$)],INT($J2830/ROWS(tblConsorcios[Produto]))+1),"")</f>
        <v/>
      </c>
      <c r="Q2830" s="20" t="str">
        <f t="shared" si="133"/>
        <v/>
      </c>
      <c r="R2830">
        <f t="shared" si="134"/>
        <v>0</v>
      </c>
    </row>
    <row r="2831" spans="10:18" x14ac:dyDescent="0.2">
      <c r="J2831">
        <f t="shared" si="132"/>
        <v>2829</v>
      </c>
      <c r="K2831" t="str" cm="1">
        <f t="array" ref="K2831">IFERROR(INDEX(tblClientes[Cliente],INT($J2831/ROWS(tblConsorcios[Produto]))+1),"")</f>
        <v/>
      </c>
      <c r="L2831" t="str" cm="1">
        <f t="array" ref="L2831">IFERROR(INDEX(tblConsorcios[Produto],MOD($J2831,ROWS(tblConsorcios[Produto]))+1),"")</f>
        <v>Imóvel IE130 – 240m</v>
      </c>
      <c r="M2831" s="20" cm="1">
        <f t="array" ref="M2831">IFERROR(INDEX(tblConsorcios[Valor da Carta (R$)],MOD($J2831,ROWS(tblConsorcios[Produto]))+1),"")</f>
        <v>130000</v>
      </c>
      <c r="N2831" s="2" cm="1">
        <f t="array" ref="N2831">IFERROR(INDEX(tblConsorcios[Prazo (meses)],MOD($J2831,ROWS(tblConsorcios[Produto]))+1),"")</f>
        <v>240</v>
      </c>
      <c r="O2831" s="20" cm="1">
        <f t="array" ref="O2831">IFERROR(INDEX(tblConsorcios[Parcela Mensal (R$)],MOD($J2831,ROWS(tblConsorcios[Produto]))+1),"")</f>
        <v>697.67</v>
      </c>
      <c r="P2831" s="20" t="str" cm="1">
        <f t="array" ref="P2831">IFERROR(INDEX(tblClientes[Dividendo Mensal (R$)],INT($J2831/ROWS(tblConsorcios[Produto]))+1),"")</f>
        <v/>
      </c>
      <c r="Q2831" s="20" t="str">
        <f t="shared" si="133"/>
        <v/>
      </c>
      <c r="R2831">
        <f t="shared" si="134"/>
        <v>0</v>
      </c>
    </row>
    <row r="2832" spans="10:18" x14ac:dyDescent="0.2">
      <c r="J2832">
        <f t="shared" si="132"/>
        <v>2830</v>
      </c>
      <c r="K2832" t="str" cm="1">
        <f t="array" ref="K2832">IFERROR(INDEX(tblClientes[Cliente],INT($J2832/ROWS(tblConsorcios[Produto]))+1),"")</f>
        <v/>
      </c>
      <c r="L2832" t="str" cm="1">
        <f t="array" ref="L2832">IFERROR(INDEX(tblConsorcios[Produto],MOD($J2832,ROWS(tblConsorcios[Produto]))+1),"")</f>
        <v>Imóvel IE130 – 220m</v>
      </c>
      <c r="M2832" s="20" cm="1">
        <f t="array" ref="M2832">IFERROR(INDEX(tblConsorcios[Valor da Carta (R$)],MOD($J2832,ROWS(tblConsorcios[Produto]))+1),"")</f>
        <v>130000</v>
      </c>
      <c r="N2832" s="2" cm="1">
        <f t="array" ref="N2832">IFERROR(INDEX(tblConsorcios[Prazo (meses)],MOD($J2832,ROWS(tblConsorcios[Produto]))+1),"")</f>
        <v>220</v>
      </c>
      <c r="O2832" s="20" cm="1">
        <f t="array" ref="O2832">IFERROR(INDEX(tblConsorcios[Parcela Mensal (R$)],MOD($J2832,ROWS(tblConsorcios[Produto]))+1),"")</f>
        <v>755.18</v>
      </c>
      <c r="P2832" s="20" t="str" cm="1">
        <f t="array" ref="P2832">IFERROR(INDEX(tblClientes[Dividendo Mensal (R$)],INT($J2832/ROWS(tblConsorcios[Produto]))+1),"")</f>
        <v/>
      </c>
      <c r="Q2832" s="20" t="str">
        <f t="shared" si="133"/>
        <v/>
      </c>
      <c r="R2832">
        <f t="shared" si="134"/>
        <v>0</v>
      </c>
    </row>
    <row r="2833" spans="10:18" x14ac:dyDescent="0.2">
      <c r="J2833">
        <f t="shared" si="132"/>
        <v>2831</v>
      </c>
      <c r="K2833" t="str" cm="1">
        <f t="array" ref="K2833">IFERROR(INDEX(tblClientes[Cliente],INT($J2833/ROWS(tblConsorcios[Produto]))+1),"")</f>
        <v/>
      </c>
      <c r="L2833" t="str" cm="1">
        <f t="array" ref="L2833">IFERROR(INDEX(tblConsorcios[Produto],MOD($J2833,ROWS(tblConsorcios[Produto]))+1),"")</f>
        <v>Imóvel IE130 – 200m</v>
      </c>
      <c r="M2833" s="20" cm="1">
        <f t="array" ref="M2833">IFERROR(INDEX(tblConsorcios[Valor da Carta (R$)],MOD($J2833,ROWS(tblConsorcios[Produto]))+1),"")</f>
        <v>130000</v>
      </c>
      <c r="N2833" s="2" cm="1">
        <f t="array" ref="N2833">IFERROR(INDEX(tblConsorcios[Prazo (meses)],MOD($J2833,ROWS(tblConsorcios[Produto]))+1),"")</f>
        <v>200</v>
      </c>
      <c r="O2833" s="20" cm="1">
        <f t="array" ref="O2833">IFERROR(INDEX(tblConsorcios[Parcela Mensal (R$)],MOD($J2833,ROWS(tblConsorcios[Produto]))+1),"")</f>
        <v>824.2</v>
      </c>
      <c r="P2833" s="20" t="str" cm="1">
        <f t="array" ref="P2833">IFERROR(INDEX(tblClientes[Dividendo Mensal (R$)],INT($J2833/ROWS(tblConsorcios[Produto]))+1),"")</f>
        <v/>
      </c>
      <c r="Q2833" s="20" t="str">
        <f t="shared" si="133"/>
        <v/>
      </c>
      <c r="R2833">
        <f t="shared" si="134"/>
        <v>0</v>
      </c>
    </row>
    <row r="2834" spans="10:18" x14ac:dyDescent="0.2">
      <c r="J2834">
        <f t="shared" si="132"/>
        <v>2832</v>
      </c>
      <c r="K2834" t="str" cm="1">
        <f t="array" ref="K2834">IFERROR(INDEX(tblClientes[Cliente],INT($J2834/ROWS(tblConsorcios[Produto]))+1),"")</f>
        <v/>
      </c>
      <c r="L2834" t="str" cm="1">
        <f t="array" ref="L2834">IFERROR(INDEX(tblConsorcios[Produto],MOD($J2834,ROWS(tblConsorcios[Produto]))+1),"")</f>
        <v>Imóvel IE120 – 240m</v>
      </c>
      <c r="M2834" s="20" cm="1">
        <f t="array" ref="M2834">IFERROR(INDEX(tblConsorcios[Valor da Carta (R$)],MOD($J2834,ROWS(tblConsorcios[Produto]))+1),"")</f>
        <v>120000</v>
      </c>
      <c r="N2834" s="2" cm="1">
        <f t="array" ref="N2834">IFERROR(INDEX(tblConsorcios[Prazo (meses)],MOD($J2834,ROWS(tblConsorcios[Produto]))+1),"")</f>
        <v>240</v>
      </c>
      <c r="O2834" s="20" cm="1">
        <f t="array" ref="O2834">IFERROR(INDEX(tblConsorcios[Parcela Mensal (R$)],MOD($J2834,ROWS(tblConsorcios[Produto]))+1),"")</f>
        <v>644</v>
      </c>
      <c r="P2834" s="20" t="str" cm="1">
        <f t="array" ref="P2834">IFERROR(INDEX(tblClientes[Dividendo Mensal (R$)],INT($J2834/ROWS(tblConsorcios[Produto]))+1),"")</f>
        <v/>
      </c>
      <c r="Q2834" s="20" t="str">
        <f t="shared" si="133"/>
        <v/>
      </c>
      <c r="R2834">
        <f t="shared" si="134"/>
        <v>0</v>
      </c>
    </row>
    <row r="2835" spans="10:18" x14ac:dyDescent="0.2">
      <c r="J2835">
        <f t="shared" si="132"/>
        <v>2833</v>
      </c>
      <c r="K2835" t="str" cm="1">
        <f t="array" ref="K2835">IFERROR(INDEX(tblClientes[Cliente],INT($J2835/ROWS(tblConsorcios[Produto]))+1),"")</f>
        <v/>
      </c>
      <c r="L2835" t="str" cm="1">
        <f t="array" ref="L2835">IFERROR(INDEX(tblConsorcios[Produto],MOD($J2835,ROWS(tblConsorcios[Produto]))+1),"")</f>
        <v>Imóvel IE120 – 220m</v>
      </c>
      <c r="M2835" s="20" cm="1">
        <f t="array" ref="M2835">IFERROR(INDEX(tblConsorcios[Valor da Carta (R$)],MOD($J2835,ROWS(tblConsorcios[Produto]))+1),"")</f>
        <v>120000</v>
      </c>
      <c r="N2835" s="2" cm="1">
        <f t="array" ref="N2835">IFERROR(INDEX(tblConsorcios[Prazo (meses)],MOD($J2835,ROWS(tblConsorcios[Produto]))+1),"")</f>
        <v>220</v>
      </c>
      <c r="O2835" s="20" cm="1">
        <f t="array" ref="O2835">IFERROR(INDEX(tblConsorcios[Parcela Mensal (R$)],MOD($J2835,ROWS(tblConsorcios[Produto]))+1),"")</f>
        <v>697.09</v>
      </c>
      <c r="P2835" s="20" t="str" cm="1">
        <f t="array" ref="P2835">IFERROR(INDEX(tblClientes[Dividendo Mensal (R$)],INT($J2835/ROWS(tblConsorcios[Produto]))+1),"")</f>
        <v/>
      </c>
      <c r="Q2835" s="20" t="str">
        <f t="shared" si="133"/>
        <v/>
      </c>
      <c r="R2835">
        <f t="shared" si="134"/>
        <v>0</v>
      </c>
    </row>
    <row r="2836" spans="10:18" x14ac:dyDescent="0.2">
      <c r="J2836">
        <f t="shared" si="132"/>
        <v>2834</v>
      </c>
      <c r="K2836" t="str" cm="1">
        <f t="array" ref="K2836">IFERROR(INDEX(tblClientes[Cliente],INT($J2836/ROWS(tblConsorcios[Produto]))+1),"")</f>
        <v/>
      </c>
      <c r="L2836" t="str" cm="1">
        <f t="array" ref="L2836">IFERROR(INDEX(tblConsorcios[Produto],MOD($J2836,ROWS(tblConsorcios[Produto]))+1),"")</f>
        <v>Imóvel IE120 – 200m</v>
      </c>
      <c r="M2836" s="20" cm="1">
        <f t="array" ref="M2836">IFERROR(INDEX(tblConsorcios[Valor da Carta (R$)],MOD($J2836,ROWS(tblConsorcios[Produto]))+1),"")</f>
        <v>120000</v>
      </c>
      <c r="N2836" s="2" cm="1">
        <f t="array" ref="N2836">IFERROR(INDEX(tblConsorcios[Prazo (meses)],MOD($J2836,ROWS(tblConsorcios[Produto]))+1),"")</f>
        <v>200</v>
      </c>
      <c r="O2836" s="20" cm="1">
        <f t="array" ref="O2836">IFERROR(INDEX(tblConsorcios[Parcela Mensal (R$)],MOD($J2836,ROWS(tblConsorcios[Produto]))+1),"")</f>
        <v>760.8</v>
      </c>
      <c r="P2836" s="20" t="str" cm="1">
        <f t="array" ref="P2836">IFERROR(INDEX(tblClientes[Dividendo Mensal (R$)],INT($J2836/ROWS(tblConsorcios[Produto]))+1),"")</f>
        <v/>
      </c>
      <c r="Q2836" s="20" t="str">
        <f t="shared" si="133"/>
        <v/>
      </c>
      <c r="R2836">
        <f t="shared" si="134"/>
        <v>0</v>
      </c>
    </row>
    <row r="2837" spans="10:18" x14ac:dyDescent="0.2">
      <c r="J2837">
        <f t="shared" si="132"/>
        <v>2835</v>
      </c>
      <c r="K2837" t="str" cm="1">
        <f t="array" ref="K2837">IFERROR(INDEX(tblClientes[Cliente],INT($J2837/ROWS(tblConsorcios[Produto]))+1),"")</f>
        <v/>
      </c>
      <c r="L2837" t="str" cm="1">
        <f t="array" ref="L2837">IFERROR(INDEX(tblConsorcios[Produto],MOD($J2837,ROWS(tblConsorcios[Produto]))+1),"")</f>
        <v>Imóvel IE600 – 240m</v>
      </c>
      <c r="M2837" s="20" cm="1">
        <f t="array" ref="M2837">IFERROR(INDEX(tblConsorcios[Valor da Carta (R$)],MOD($J2837,ROWS(tblConsorcios[Produto]))+1),"")</f>
        <v>600000</v>
      </c>
      <c r="N2837" s="2" cm="1">
        <f t="array" ref="N2837">IFERROR(INDEX(tblConsorcios[Prazo (meses)],MOD($J2837,ROWS(tblConsorcios[Produto]))+1),"")</f>
        <v>240</v>
      </c>
      <c r="O2837" s="20" cm="1">
        <f t="array" ref="O2837">IFERROR(INDEX(tblConsorcios[Parcela Mensal (R$)],MOD($J2837,ROWS(tblConsorcios[Produto]))+1),"")</f>
        <v>3220</v>
      </c>
      <c r="P2837" s="20" t="str" cm="1">
        <f t="array" ref="P2837">IFERROR(INDEX(tblClientes[Dividendo Mensal (R$)],INT($J2837/ROWS(tblConsorcios[Produto]))+1),"")</f>
        <v/>
      </c>
      <c r="Q2837" s="20" t="str">
        <f t="shared" si="133"/>
        <v/>
      </c>
      <c r="R2837">
        <f t="shared" si="134"/>
        <v>0</v>
      </c>
    </row>
    <row r="2838" spans="10:18" x14ac:dyDescent="0.2">
      <c r="J2838">
        <f t="shared" si="132"/>
        <v>2836</v>
      </c>
      <c r="K2838" t="str" cm="1">
        <f t="array" ref="K2838">IFERROR(INDEX(tblClientes[Cliente],INT($J2838/ROWS(tblConsorcios[Produto]))+1),"")</f>
        <v/>
      </c>
      <c r="L2838" t="str" cm="1">
        <f t="array" ref="L2838">IFERROR(INDEX(tblConsorcios[Produto],MOD($J2838,ROWS(tblConsorcios[Produto]))+1),"")</f>
        <v>Imóvel IE600 – 220m</v>
      </c>
      <c r="M2838" s="20" cm="1">
        <f t="array" ref="M2838">IFERROR(INDEX(tblConsorcios[Valor da Carta (R$)],MOD($J2838,ROWS(tblConsorcios[Produto]))+1),"")</f>
        <v>600000</v>
      </c>
      <c r="N2838" s="2" cm="1">
        <f t="array" ref="N2838">IFERROR(INDEX(tblConsorcios[Prazo (meses)],MOD($J2838,ROWS(tblConsorcios[Produto]))+1),"")</f>
        <v>220</v>
      </c>
      <c r="O2838" s="20" cm="1">
        <f t="array" ref="O2838">IFERROR(INDEX(tblConsorcios[Parcela Mensal (R$)],MOD($J2838,ROWS(tblConsorcios[Produto]))+1),"")</f>
        <v>3485.45</v>
      </c>
      <c r="P2838" s="20" t="str" cm="1">
        <f t="array" ref="P2838">IFERROR(INDEX(tblClientes[Dividendo Mensal (R$)],INT($J2838/ROWS(tblConsorcios[Produto]))+1),"")</f>
        <v/>
      </c>
      <c r="Q2838" s="20" t="str">
        <f t="shared" si="133"/>
        <v/>
      </c>
      <c r="R2838">
        <f t="shared" si="134"/>
        <v>0</v>
      </c>
    </row>
    <row r="2839" spans="10:18" x14ac:dyDescent="0.2">
      <c r="J2839">
        <f t="shared" si="132"/>
        <v>2837</v>
      </c>
      <c r="K2839" t="str" cm="1">
        <f t="array" ref="K2839">IFERROR(INDEX(tblClientes[Cliente],INT($J2839/ROWS(tblConsorcios[Produto]))+1),"")</f>
        <v/>
      </c>
      <c r="L2839" t="str" cm="1">
        <f t="array" ref="L2839">IFERROR(INDEX(tblConsorcios[Produto],MOD($J2839,ROWS(tblConsorcios[Produto]))+1),"")</f>
        <v>Imóvel IE600 – 200m</v>
      </c>
      <c r="M2839" s="20" cm="1">
        <f t="array" ref="M2839">IFERROR(INDEX(tblConsorcios[Valor da Carta (R$)],MOD($J2839,ROWS(tblConsorcios[Produto]))+1),"")</f>
        <v>600000</v>
      </c>
      <c r="N2839" s="2" cm="1">
        <f t="array" ref="N2839">IFERROR(INDEX(tblConsorcios[Prazo (meses)],MOD($J2839,ROWS(tblConsorcios[Produto]))+1),"")</f>
        <v>200</v>
      </c>
      <c r="O2839" s="20" cm="1">
        <f t="array" ref="O2839">IFERROR(INDEX(tblConsorcios[Parcela Mensal (R$)],MOD($J2839,ROWS(tblConsorcios[Produto]))+1),"")</f>
        <v>3804</v>
      </c>
      <c r="P2839" s="20" t="str" cm="1">
        <f t="array" ref="P2839">IFERROR(INDEX(tblClientes[Dividendo Mensal (R$)],INT($J2839/ROWS(tblConsorcios[Produto]))+1),"")</f>
        <v/>
      </c>
      <c r="Q2839" s="20" t="str">
        <f t="shared" si="133"/>
        <v/>
      </c>
      <c r="R2839">
        <f t="shared" si="134"/>
        <v>0</v>
      </c>
    </row>
    <row r="2840" spans="10:18" x14ac:dyDescent="0.2">
      <c r="J2840">
        <f t="shared" si="132"/>
        <v>2838</v>
      </c>
      <c r="K2840" t="str" cm="1">
        <f t="array" ref="K2840">IFERROR(INDEX(tblClientes[Cliente],INT($J2840/ROWS(tblConsorcios[Produto]))+1),"")</f>
        <v/>
      </c>
      <c r="L2840" t="str" cm="1">
        <f t="array" ref="L2840">IFERROR(INDEX(tblConsorcios[Produto],MOD($J2840,ROWS(tblConsorcios[Produto]))+1),"")</f>
        <v>Imóvel IE580 – 240m</v>
      </c>
      <c r="M2840" s="20" cm="1">
        <f t="array" ref="M2840">IFERROR(INDEX(tblConsorcios[Valor da Carta (R$)],MOD($J2840,ROWS(tblConsorcios[Produto]))+1),"")</f>
        <v>580000</v>
      </c>
      <c r="N2840" s="2" cm="1">
        <f t="array" ref="N2840">IFERROR(INDEX(tblConsorcios[Prazo (meses)],MOD($J2840,ROWS(tblConsorcios[Produto]))+1),"")</f>
        <v>240</v>
      </c>
      <c r="O2840" s="20" cm="1">
        <f t="array" ref="O2840">IFERROR(INDEX(tblConsorcios[Parcela Mensal (R$)],MOD($J2840,ROWS(tblConsorcios[Produto]))+1),"")</f>
        <v>3112.67</v>
      </c>
      <c r="P2840" s="20" t="str" cm="1">
        <f t="array" ref="P2840">IFERROR(INDEX(tblClientes[Dividendo Mensal (R$)],INT($J2840/ROWS(tblConsorcios[Produto]))+1),"")</f>
        <v/>
      </c>
      <c r="Q2840" s="20" t="str">
        <f t="shared" si="133"/>
        <v/>
      </c>
      <c r="R2840">
        <f t="shared" si="134"/>
        <v>0</v>
      </c>
    </row>
    <row r="2841" spans="10:18" x14ac:dyDescent="0.2">
      <c r="J2841">
        <f t="shared" si="132"/>
        <v>2839</v>
      </c>
      <c r="K2841" t="str" cm="1">
        <f t="array" ref="K2841">IFERROR(INDEX(tblClientes[Cliente],INT($J2841/ROWS(tblConsorcios[Produto]))+1),"")</f>
        <v/>
      </c>
      <c r="L2841" t="str" cm="1">
        <f t="array" ref="L2841">IFERROR(INDEX(tblConsorcios[Produto],MOD($J2841,ROWS(tblConsorcios[Produto]))+1),"")</f>
        <v>Imóvel IE580 – 220m</v>
      </c>
      <c r="M2841" s="20" cm="1">
        <f t="array" ref="M2841">IFERROR(INDEX(tblConsorcios[Valor da Carta (R$)],MOD($J2841,ROWS(tblConsorcios[Produto]))+1),"")</f>
        <v>580000</v>
      </c>
      <c r="N2841" s="2" cm="1">
        <f t="array" ref="N2841">IFERROR(INDEX(tblConsorcios[Prazo (meses)],MOD($J2841,ROWS(tblConsorcios[Produto]))+1),"")</f>
        <v>220</v>
      </c>
      <c r="O2841" s="20" cm="1">
        <f t="array" ref="O2841">IFERROR(INDEX(tblConsorcios[Parcela Mensal (R$)],MOD($J2841,ROWS(tblConsorcios[Produto]))+1),"")</f>
        <v>3369.27</v>
      </c>
      <c r="P2841" s="20" t="str" cm="1">
        <f t="array" ref="P2841">IFERROR(INDEX(tblClientes[Dividendo Mensal (R$)],INT($J2841/ROWS(tblConsorcios[Produto]))+1),"")</f>
        <v/>
      </c>
      <c r="Q2841" s="20" t="str">
        <f t="shared" si="133"/>
        <v/>
      </c>
      <c r="R2841">
        <f t="shared" si="134"/>
        <v>0</v>
      </c>
    </row>
    <row r="2842" spans="10:18" x14ac:dyDescent="0.2">
      <c r="J2842">
        <f t="shared" si="132"/>
        <v>2840</v>
      </c>
      <c r="K2842" t="str" cm="1">
        <f t="array" ref="K2842">IFERROR(INDEX(tblClientes[Cliente],INT($J2842/ROWS(tblConsorcios[Produto]))+1),"")</f>
        <v/>
      </c>
      <c r="L2842" t="str" cm="1">
        <f t="array" ref="L2842">IFERROR(INDEX(tblConsorcios[Produto],MOD($J2842,ROWS(tblConsorcios[Produto]))+1),"")</f>
        <v>Imóvel IE580 – 200m</v>
      </c>
      <c r="M2842" s="20" cm="1">
        <f t="array" ref="M2842">IFERROR(INDEX(tblConsorcios[Valor da Carta (R$)],MOD($J2842,ROWS(tblConsorcios[Produto]))+1),"")</f>
        <v>580000</v>
      </c>
      <c r="N2842" s="2" cm="1">
        <f t="array" ref="N2842">IFERROR(INDEX(tblConsorcios[Prazo (meses)],MOD($J2842,ROWS(tblConsorcios[Produto]))+1),"")</f>
        <v>200</v>
      </c>
      <c r="O2842" s="20" cm="1">
        <f t="array" ref="O2842">IFERROR(INDEX(tblConsorcios[Parcela Mensal (R$)],MOD($J2842,ROWS(tblConsorcios[Produto]))+1),"")</f>
        <v>3677.2</v>
      </c>
      <c r="P2842" s="20" t="str" cm="1">
        <f t="array" ref="P2842">IFERROR(INDEX(tblClientes[Dividendo Mensal (R$)],INT($J2842/ROWS(tblConsorcios[Produto]))+1),"")</f>
        <v/>
      </c>
      <c r="Q2842" s="20" t="str">
        <f t="shared" si="133"/>
        <v/>
      </c>
      <c r="R2842">
        <f t="shared" si="134"/>
        <v>0</v>
      </c>
    </row>
    <row r="2843" spans="10:18" x14ac:dyDescent="0.2">
      <c r="J2843">
        <f t="shared" si="132"/>
        <v>2841</v>
      </c>
      <c r="K2843" t="str" cm="1">
        <f t="array" ref="K2843">IFERROR(INDEX(tblClientes[Cliente],INT($J2843/ROWS(tblConsorcios[Produto]))+1),"")</f>
        <v/>
      </c>
      <c r="L2843" t="str" cm="1">
        <f t="array" ref="L2843">IFERROR(INDEX(tblConsorcios[Produto],MOD($J2843,ROWS(tblConsorcios[Produto]))+1),"")</f>
        <v>Imóvel IE550 – 240m</v>
      </c>
      <c r="M2843" s="20" cm="1">
        <f t="array" ref="M2843">IFERROR(INDEX(tblConsorcios[Valor da Carta (R$)],MOD($J2843,ROWS(tblConsorcios[Produto]))+1),"")</f>
        <v>550000</v>
      </c>
      <c r="N2843" s="2" cm="1">
        <f t="array" ref="N2843">IFERROR(INDEX(tblConsorcios[Prazo (meses)],MOD($J2843,ROWS(tblConsorcios[Produto]))+1),"")</f>
        <v>240</v>
      </c>
      <c r="O2843" s="20" cm="1">
        <f t="array" ref="O2843">IFERROR(INDEX(tblConsorcios[Parcela Mensal (R$)],MOD($J2843,ROWS(tblConsorcios[Produto]))+1),"")</f>
        <v>2951.67</v>
      </c>
      <c r="P2843" s="20" t="str" cm="1">
        <f t="array" ref="P2843">IFERROR(INDEX(tblClientes[Dividendo Mensal (R$)],INT($J2843/ROWS(tblConsorcios[Produto]))+1),"")</f>
        <v/>
      </c>
      <c r="Q2843" s="20" t="str">
        <f t="shared" si="133"/>
        <v/>
      </c>
      <c r="R2843">
        <f t="shared" si="134"/>
        <v>0</v>
      </c>
    </row>
    <row r="2844" spans="10:18" x14ac:dyDescent="0.2">
      <c r="J2844">
        <f t="shared" si="132"/>
        <v>2842</v>
      </c>
      <c r="K2844" t="str" cm="1">
        <f t="array" ref="K2844">IFERROR(INDEX(tblClientes[Cliente],INT($J2844/ROWS(tblConsorcios[Produto]))+1),"")</f>
        <v/>
      </c>
      <c r="L2844" t="str" cm="1">
        <f t="array" ref="L2844">IFERROR(INDEX(tblConsorcios[Produto],MOD($J2844,ROWS(tblConsorcios[Produto]))+1),"")</f>
        <v>Imóvel IE550 – 220m</v>
      </c>
      <c r="M2844" s="20" cm="1">
        <f t="array" ref="M2844">IFERROR(INDEX(tblConsorcios[Valor da Carta (R$)],MOD($J2844,ROWS(tblConsorcios[Produto]))+1),"")</f>
        <v>550000</v>
      </c>
      <c r="N2844" s="2" cm="1">
        <f t="array" ref="N2844">IFERROR(INDEX(tblConsorcios[Prazo (meses)],MOD($J2844,ROWS(tblConsorcios[Produto]))+1),"")</f>
        <v>220</v>
      </c>
      <c r="O2844" s="20" cm="1">
        <f t="array" ref="O2844">IFERROR(INDEX(tblConsorcios[Parcela Mensal (R$)],MOD($J2844,ROWS(tblConsorcios[Produto]))+1),"")</f>
        <v>3195</v>
      </c>
      <c r="P2844" s="20" t="str" cm="1">
        <f t="array" ref="P2844">IFERROR(INDEX(tblClientes[Dividendo Mensal (R$)],INT($J2844/ROWS(tblConsorcios[Produto]))+1),"")</f>
        <v/>
      </c>
      <c r="Q2844" s="20" t="str">
        <f t="shared" si="133"/>
        <v/>
      </c>
      <c r="R2844">
        <f t="shared" si="134"/>
        <v>0</v>
      </c>
    </row>
    <row r="2845" spans="10:18" x14ac:dyDescent="0.2">
      <c r="J2845">
        <f t="shared" si="132"/>
        <v>2843</v>
      </c>
      <c r="K2845" t="str" cm="1">
        <f t="array" ref="K2845">IFERROR(INDEX(tblClientes[Cliente],INT($J2845/ROWS(tblConsorcios[Produto]))+1),"")</f>
        <v/>
      </c>
      <c r="L2845" t="str" cm="1">
        <f t="array" ref="L2845">IFERROR(INDEX(tblConsorcios[Produto],MOD($J2845,ROWS(tblConsorcios[Produto]))+1),"")</f>
        <v>Imóvel IE550 – 200m</v>
      </c>
      <c r="M2845" s="20" cm="1">
        <f t="array" ref="M2845">IFERROR(INDEX(tblConsorcios[Valor da Carta (R$)],MOD($J2845,ROWS(tblConsorcios[Produto]))+1),"")</f>
        <v>550000</v>
      </c>
      <c r="N2845" s="2" cm="1">
        <f t="array" ref="N2845">IFERROR(INDEX(tblConsorcios[Prazo (meses)],MOD($J2845,ROWS(tblConsorcios[Produto]))+1),"")</f>
        <v>200</v>
      </c>
      <c r="O2845" s="20" cm="1">
        <f t="array" ref="O2845">IFERROR(INDEX(tblConsorcios[Parcela Mensal (R$)],MOD($J2845,ROWS(tblConsorcios[Produto]))+1),"")</f>
        <v>3487</v>
      </c>
      <c r="P2845" s="20" t="str" cm="1">
        <f t="array" ref="P2845">IFERROR(INDEX(tblClientes[Dividendo Mensal (R$)],INT($J2845/ROWS(tblConsorcios[Produto]))+1),"")</f>
        <v/>
      </c>
      <c r="Q2845" s="20" t="str">
        <f t="shared" si="133"/>
        <v/>
      </c>
      <c r="R2845">
        <f t="shared" si="134"/>
        <v>0</v>
      </c>
    </row>
    <row r="2846" spans="10:18" x14ac:dyDescent="0.2">
      <c r="J2846">
        <f t="shared" si="132"/>
        <v>2844</v>
      </c>
      <c r="K2846" t="str" cm="1">
        <f t="array" ref="K2846">IFERROR(INDEX(tblClientes[Cliente],INT($J2846/ROWS(tblConsorcios[Produto]))+1),"")</f>
        <v/>
      </c>
      <c r="L2846" t="str" cm="1">
        <f t="array" ref="L2846">IFERROR(INDEX(tblConsorcios[Produto],MOD($J2846,ROWS(tblConsorcios[Produto]))+1),"")</f>
        <v>Imóvel IE530 – 240m</v>
      </c>
      <c r="M2846" s="20" cm="1">
        <f t="array" ref="M2846">IFERROR(INDEX(tblConsorcios[Valor da Carta (R$)],MOD($J2846,ROWS(tblConsorcios[Produto]))+1),"")</f>
        <v>530000</v>
      </c>
      <c r="N2846" s="2" cm="1">
        <f t="array" ref="N2846">IFERROR(INDEX(tblConsorcios[Prazo (meses)],MOD($J2846,ROWS(tblConsorcios[Produto]))+1),"")</f>
        <v>240</v>
      </c>
      <c r="O2846" s="20" cm="1">
        <f t="array" ref="O2846">IFERROR(INDEX(tblConsorcios[Parcela Mensal (R$)],MOD($J2846,ROWS(tblConsorcios[Produto]))+1),"")</f>
        <v>2844.33</v>
      </c>
      <c r="P2846" s="20" t="str" cm="1">
        <f t="array" ref="P2846">IFERROR(INDEX(tblClientes[Dividendo Mensal (R$)],INT($J2846/ROWS(tblConsorcios[Produto]))+1),"")</f>
        <v/>
      </c>
      <c r="Q2846" s="20" t="str">
        <f t="shared" si="133"/>
        <v/>
      </c>
      <c r="R2846">
        <f t="shared" si="134"/>
        <v>0</v>
      </c>
    </row>
    <row r="2847" spans="10:18" x14ac:dyDescent="0.2">
      <c r="J2847">
        <f t="shared" si="132"/>
        <v>2845</v>
      </c>
      <c r="K2847" t="str" cm="1">
        <f t="array" ref="K2847">IFERROR(INDEX(tblClientes[Cliente],INT($J2847/ROWS(tblConsorcios[Produto]))+1),"")</f>
        <v/>
      </c>
      <c r="L2847" t="str" cm="1">
        <f t="array" ref="L2847">IFERROR(INDEX(tblConsorcios[Produto],MOD($J2847,ROWS(tblConsorcios[Produto]))+1),"")</f>
        <v>Imóvel IE530 – 220m</v>
      </c>
      <c r="M2847" s="20" cm="1">
        <f t="array" ref="M2847">IFERROR(INDEX(tblConsorcios[Valor da Carta (R$)],MOD($J2847,ROWS(tblConsorcios[Produto]))+1),"")</f>
        <v>530000</v>
      </c>
      <c r="N2847" s="2" cm="1">
        <f t="array" ref="N2847">IFERROR(INDEX(tblConsorcios[Prazo (meses)],MOD($J2847,ROWS(tblConsorcios[Produto]))+1),"")</f>
        <v>220</v>
      </c>
      <c r="O2847" s="20" cm="1">
        <f t="array" ref="O2847">IFERROR(INDEX(tblConsorcios[Parcela Mensal (R$)],MOD($J2847,ROWS(tblConsorcios[Produto]))+1),"")</f>
        <v>3078.82</v>
      </c>
      <c r="P2847" s="20" t="str" cm="1">
        <f t="array" ref="P2847">IFERROR(INDEX(tblClientes[Dividendo Mensal (R$)],INT($J2847/ROWS(tblConsorcios[Produto]))+1),"")</f>
        <v/>
      </c>
      <c r="Q2847" s="20" t="str">
        <f t="shared" si="133"/>
        <v/>
      </c>
      <c r="R2847">
        <f t="shared" si="134"/>
        <v>0</v>
      </c>
    </row>
    <row r="2848" spans="10:18" x14ac:dyDescent="0.2">
      <c r="J2848">
        <f t="shared" si="132"/>
        <v>2846</v>
      </c>
      <c r="K2848" t="str" cm="1">
        <f t="array" ref="K2848">IFERROR(INDEX(tblClientes[Cliente],INT($J2848/ROWS(tblConsorcios[Produto]))+1),"")</f>
        <v/>
      </c>
      <c r="L2848" t="str" cm="1">
        <f t="array" ref="L2848">IFERROR(INDEX(tblConsorcios[Produto],MOD($J2848,ROWS(tblConsorcios[Produto]))+1),"")</f>
        <v>Imóvel IE530 – 200m</v>
      </c>
      <c r="M2848" s="20" cm="1">
        <f t="array" ref="M2848">IFERROR(INDEX(tblConsorcios[Valor da Carta (R$)],MOD($J2848,ROWS(tblConsorcios[Produto]))+1),"")</f>
        <v>530000</v>
      </c>
      <c r="N2848" s="2" cm="1">
        <f t="array" ref="N2848">IFERROR(INDEX(tblConsorcios[Prazo (meses)],MOD($J2848,ROWS(tblConsorcios[Produto]))+1),"")</f>
        <v>200</v>
      </c>
      <c r="O2848" s="20" cm="1">
        <f t="array" ref="O2848">IFERROR(INDEX(tblConsorcios[Parcela Mensal (R$)],MOD($J2848,ROWS(tblConsorcios[Produto]))+1),"")</f>
        <v>3360.2</v>
      </c>
      <c r="P2848" s="20" t="str" cm="1">
        <f t="array" ref="P2848">IFERROR(INDEX(tblClientes[Dividendo Mensal (R$)],INT($J2848/ROWS(tblConsorcios[Produto]))+1),"")</f>
        <v/>
      </c>
      <c r="Q2848" s="20" t="str">
        <f t="shared" si="133"/>
        <v/>
      </c>
      <c r="R2848">
        <f t="shared" si="134"/>
        <v>0</v>
      </c>
    </row>
    <row r="2849" spans="10:18" x14ac:dyDescent="0.2">
      <c r="J2849">
        <f t="shared" si="132"/>
        <v>2847</v>
      </c>
      <c r="K2849" t="str" cm="1">
        <f t="array" ref="K2849">IFERROR(INDEX(tblClientes[Cliente],INT($J2849/ROWS(tblConsorcios[Produto]))+1),"")</f>
        <v/>
      </c>
      <c r="L2849" t="str" cm="1">
        <f t="array" ref="L2849">IFERROR(INDEX(tblConsorcios[Produto],MOD($J2849,ROWS(tblConsorcios[Produto]))+1),"")</f>
        <v>Imóvel IE500 – 240m</v>
      </c>
      <c r="M2849" s="20" cm="1">
        <f t="array" ref="M2849">IFERROR(INDEX(tblConsorcios[Valor da Carta (R$)],MOD($J2849,ROWS(tblConsorcios[Produto]))+1),"")</f>
        <v>500000</v>
      </c>
      <c r="N2849" s="2" cm="1">
        <f t="array" ref="N2849">IFERROR(INDEX(tblConsorcios[Prazo (meses)],MOD($J2849,ROWS(tblConsorcios[Produto]))+1),"")</f>
        <v>240</v>
      </c>
      <c r="O2849" s="20" cm="1">
        <f t="array" ref="O2849">IFERROR(INDEX(tblConsorcios[Parcela Mensal (R$)],MOD($J2849,ROWS(tblConsorcios[Produto]))+1),"")</f>
        <v>2683.33</v>
      </c>
      <c r="P2849" s="20" t="str" cm="1">
        <f t="array" ref="P2849">IFERROR(INDEX(tblClientes[Dividendo Mensal (R$)],INT($J2849/ROWS(tblConsorcios[Produto]))+1),"")</f>
        <v/>
      </c>
      <c r="Q2849" s="20" t="str">
        <f t="shared" si="133"/>
        <v/>
      </c>
      <c r="R2849">
        <f t="shared" si="134"/>
        <v>0</v>
      </c>
    </row>
    <row r="2850" spans="10:18" x14ac:dyDescent="0.2">
      <c r="J2850">
        <f t="shared" si="132"/>
        <v>2848</v>
      </c>
      <c r="K2850" t="str" cm="1">
        <f t="array" ref="K2850">IFERROR(INDEX(tblClientes[Cliente],INT($J2850/ROWS(tblConsorcios[Produto]))+1),"")</f>
        <v/>
      </c>
      <c r="L2850" t="str" cm="1">
        <f t="array" ref="L2850">IFERROR(INDEX(tblConsorcios[Produto],MOD($J2850,ROWS(tblConsorcios[Produto]))+1),"")</f>
        <v>Imóvel IE500 – 220m</v>
      </c>
      <c r="M2850" s="20" cm="1">
        <f t="array" ref="M2850">IFERROR(INDEX(tblConsorcios[Valor da Carta (R$)],MOD($J2850,ROWS(tblConsorcios[Produto]))+1),"")</f>
        <v>500000</v>
      </c>
      <c r="N2850" s="2" cm="1">
        <f t="array" ref="N2850">IFERROR(INDEX(tblConsorcios[Prazo (meses)],MOD($J2850,ROWS(tblConsorcios[Produto]))+1),"")</f>
        <v>220</v>
      </c>
      <c r="O2850" s="20" cm="1">
        <f t="array" ref="O2850">IFERROR(INDEX(tblConsorcios[Parcela Mensal (R$)],MOD($J2850,ROWS(tblConsorcios[Produto]))+1),"")</f>
        <v>2904.55</v>
      </c>
      <c r="P2850" s="20" t="str" cm="1">
        <f t="array" ref="P2850">IFERROR(INDEX(tblClientes[Dividendo Mensal (R$)],INT($J2850/ROWS(tblConsorcios[Produto]))+1),"")</f>
        <v/>
      </c>
      <c r="Q2850" s="20" t="str">
        <f t="shared" si="133"/>
        <v/>
      </c>
      <c r="R2850">
        <f t="shared" si="134"/>
        <v>0</v>
      </c>
    </row>
    <row r="2851" spans="10:18" x14ac:dyDescent="0.2">
      <c r="J2851">
        <f t="shared" si="132"/>
        <v>2849</v>
      </c>
      <c r="K2851" t="str" cm="1">
        <f t="array" ref="K2851">IFERROR(INDEX(tblClientes[Cliente],INT($J2851/ROWS(tblConsorcios[Produto]))+1),"")</f>
        <v/>
      </c>
      <c r="L2851" t="str" cm="1">
        <f t="array" ref="L2851">IFERROR(INDEX(tblConsorcios[Produto],MOD($J2851,ROWS(tblConsorcios[Produto]))+1),"")</f>
        <v>Imóvel IE500 – 200m</v>
      </c>
      <c r="M2851" s="20" cm="1">
        <f t="array" ref="M2851">IFERROR(INDEX(tblConsorcios[Valor da Carta (R$)],MOD($J2851,ROWS(tblConsorcios[Produto]))+1),"")</f>
        <v>500000</v>
      </c>
      <c r="N2851" s="2" cm="1">
        <f t="array" ref="N2851">IFERROR(INDEX(tblConsorcios[Prazo (meses)],MOD($J2851,ROWS(tblConsorcios[Produto]))+1),"")</f>
        <v>200</v>
      </c>
      <c r="O2851" s="20" cm="1">
        <f t="array" ref="O2851">IFERROR(INDEX(tblConsorcios[Parcela Mensal (R$)],MOD($J2851,ROWS(tblConsorcios[Produto]))+1),"")</f>
        <v>3170</v>
      </c>
      <c r="P2851" s="20" t="str" cm="1">
        <f t="array" ref="P2851">IFERROR(INDEX(tblClientes[Dividendo Mensal (R$)],INT($J2851/ROWS(tblConsorcios[Produto]))+1),"")</f>
        <v/>
      </c>
      <c r="Q2851" s="20" t="str">
        <f t="shared" si="133"/>
        <v/>
      </c>
      <c r="R2851">
        <f t="shared" si="134"/>
        <v>0</v>
      </c>
    </row>
    <row r="2852" spans="10:18" x14ac:dyDescent="0.2">
      <c r="J2852">
        <f t="shared" si="132"/>
        <v>2850</v>
      </c>
      <c r="K2852" t="str" cm="1">
        <f t="array" ref="K2852">IFERROR(INDEX(tblClientes[Cliente],INT($J2852/ROWS(tblConsorcios[Produto]))+1),"")</f>
        <v/>
      </c>
      <c r="L2852" t="str" cm="1">
        <f t="array" ref="L2852">IFERROR(INDEX(tblConsorcios[Produto],MOD($J2852,ROWS(tblConsorcios[Produto]))+1),"")</f>
        <v>Imóvel IE480 – 240m</v>
      </c>
      <c r="M2852" s="20" cm="1">
        <f t="array" ref="M2852">IFERROR(INDEX(tblConsorcios[Valor da Carta (R$)],MOD($J2852,ROWS(tblConsorcios[Produto]))+1),"")</f>
        <v>480000</v>
      </c>
      <c r="N2852" s="2" cm="1">
        <f t="array" ref="N2852">IFERROR(INDEX(tblConsorcios[Prazo (meses)],MOD($J2852,ROWS(tblConsorcios[Produto]))+1),"")</f>
        <v>240</v>
      </c>
      <c r="O2852" s="20" cm="1">
        <f t="array" ref="O2852">IFERROR(INDEX(tblConsorcios[Parcela Mensal (R$)],MOD($J2852,ROWS(tblConsorcios[Produto]))+1),"")</f>
        <v>2576</v>
      </c>
      <c r="P2852" s="20" t="str" cm="1">
        <f t="array" ref="P2852">IFERROR(INDEX(tblClientes[Dividendo Mensal (R$)],INT($J2852/ROWS(tblConsorcios[Produto]))+1),"")</f>
        <v/>
      </c>
      <c r="Q2852" s="20" t="str">
        <f t="shared" si="133"/>
        <v/>
      </c>
      <c r="R2852">
        <f t="shared" si="134"/>
        <v>0</v>
      </c>
    </row>
    <row r="2853" spans="10:18" x14ac:dyDescent="0.2">
      <c r="J2853">
        <f t="shared" si="132"/>
        <v>2851</v>
      </c>
      <c r="K2853" t="str" cm="1">
        <f t="array" ref="K2853">IFERROR(INDEX(tblClientes[Cliente],INT($J2853/ROWS(tblConsorcios[Produto]))+1),"")</f>
        <v/>
      </c>
      <c r="L2853" t="str" cm="1">
        <f t="array" ref="L2853">IFERROR(INDEX(tblConsorcios[Produto],MOD($J2853,ROWS(tblConsorcios[Produto]))+1),"")</f>
        <v>Imóvel IE480 – 220m</v>
      </c>
      <c r="M2853" s="20" cm="1">
        <f t="array" ref="M2853">IFERROR(INDEX(tblConsorcios[Valor da Carta (R$)],MOD($J2853,ROWS(tblConsorcios[Produto]))+1),"")</f>
        <v>480000</v>
      </c>
      <c r="N2853" s="2" cm="1">
        <f t="array" ref="N2853">IFERROR(INDEX(tblConsorcios[Prazo (meses)],MOD($J2853,ROWS(tblConsorcios[Produto]))+1),"")</f>
        <v>220</v>
      </c>
      <c r="O2853" s="20" cm="1">
        <f t="array" ref="O2853">IFERROR(INDEX(tblConsorcios[Parcela Mensal (R$)],MOD($J2853,ROWS(tblConsorcios[Produto]))+1),"")</f>
        <v>2788.36</v>
      </c>
      <c r="P2853" s="20" t="str" cm="1">
        <f t="array" ref="P2853">IFERROR(INDEX(tblClientes[Dividendo Mensal (R$)],INT($J2853/ROWS(tblConsorcios[Produto]))+1),"")</f>
        <v/>
      </c>
      <c r="Q2853" s="20" t="str">
        <f t="shared" si="133"/>
        <v/>
      </c>
      <c r="R2853">
        <f t="shared" si="134"/>
        <v>0</v>
      </c>
    </row>
    <row r="2854" spans="10:18" x14ac:dyDescent="0.2">
      <c r="J2854">
        <f t="shared" si="132"/>
        <v>2852</v>
      </c>
      <c r="K2854" t="str" cm="1">
        <f t="array" ref="K2854">IFERROR(INDEX(tblClientes[Cliente],INT($J2854/ROWS(tblConsorcios[Produto]))+1),"")</f>
        <v/>
      </c>
      <c r="L2854" t="str" cm="1">
        <f t="array" ref="L2854">IFERROR(INDEX(tblConsorcios[Produto],MOD($J2854,ROWS(tblConsorcios[Produto]))+1),"")</f>
        <v>Imóvel IE480 – 200m</v>
      </c>
      <c r="M2854" s="20" cm="1">
        <f t="array" ref="M2854">IFERROR(INDEX(tblConsorcios[Valor da Carta (R$)],MOD($J2854,ROWS(tblConsorcios[Produto]))+1),"")</f>
        <v>480000</v>
      </c>
      <c r="N2854" s="2" cm="1">
        <f t="array" ref="N2854">IFERROR(INDEX(tblConsorcios[Prazo (meses)],MOD($J2854,ROWS(tblConsorcios[Produto]))+1),"")</f>
        <v>200</v>
      </c>
      <c r="O2854" s="20" cm="1">
        <f t="array" ref="O2854">IFERROR(INDEX(tblConsorcios[Parcela Mensal (R$)],MOD($J2854,ROWS(tblConsorcios[Produto]))+1),"")</f>
        <v>3043.2</v>
      </c>
      <c r="P2854" s="20" t="str" cm="1">
        <f t="array" ref="P2854">IFERROR(INDEX(tblClientes[Dividendo Mensal (R$)],INT($J2854/ROWS(tblConsorcios[Produto]))+1),"")</f>
        <v/>
      </c>
      <c r="Q2854" s="20" t="str">
        <f t="shared" si="133"/>
        <v/>
      </c>
      <c r="R2854">
        <f t="shared" si="134"/>
        <v>0</v>
      </c>
    </row>
    <row r="2855" spans="10:18" x14ac:dyDescent="0.2">
      <c r="J2855">
        <f t="shared" si="132"/>
        <v>2853</v>
      </c>
      <c r="K2855" t="str" cm="1">
        <f t="array" ref="K2855">IFERROR(INDEX(tblClientes[Cliente],INT($J2855/ROWS(tblConsorcios[Produto]))+1),"")</f>
        <v/>
      </c>
      <c r="L2855" t="str" cm="1">
        <f t="array" ref="L2855">IFERROR(INDEX(tblConsorcios[Produto],MOD($J2855,ROWS(tblConsorcios[Produto]))+1),"")</f>
        <v>Imóvel IE450 – 240m</v>
      </c>
      <c r="M2855" s="20" cm="1">
        <f t="array" ref="M2855">IFERROR(INDEX(tblConsorcios[Valor da Carta (R$)],MOD($J2855,ROWS(tblConsorcios[Produto]))+1),"")</f>
        <v>450000</v>
      </c>
      <c r="N2855" s="2" cm="1">
        <f t="array" ref="N2855">IFERROR(INDEX(tblConsorcios[Prazo (meses)],MOD($J2855,ROWS(tblConsorcios[Produto]))+1),"")</f>
        <v>240</v>
      </c>
      <c r="O2855" s="20" cm="1">
        <f t="array" ref="O2855">IFERROR(INDEX(tblConsorcios[Parcela Mensal (R$)],MOD($J2855,ROWS(tblConsorcios[Produto]))+1),"")</f>
        <v>2415</v>
      </c>
      <c r="P2855" s="20" t="str" cm="1">
        <f t="array" ref="P2855">IFERROR(INDEX(tblClientes[Dividendo Mensal (R$)],INT($J2855/ROWS(tblConsorcios[Produto]))+1),"")</f>
        <v/>
      </c>
      <c r="Q2855" s="20" t="str">
        <f t="shared" si="133"/>
        <v/>
      </c>
      <c r="R2855">
        <f t="shared" si="134"/>
        <v>0</v>
      </c>
    </row>
    <row r="2856" spans="10:18" x14ac:dyDescent="0.2">
      <c r="J2856">
        <f t="shared" si="132"/>
        <v>2854</v>
      </c>
      <c r="K2856" t="str" cm="1">
        <f t="array" ref="K2856">IFERROR(INDEX(tblClientes[Cliente],INT($J2856/ROWS(tblConsorcios[Produto]))+1),"")</f>
        <v/>
      </c>
      <c r="L2856" t="str" cm="1">
        <f t="array" ref="L2856">IFERROR(INDEX(tblConsorcios[Produto],MOD($J2856,ROWS(tblConsorcios[Produto]))+1),"")</f>
        <v>Imóvel IE450 – 220m</v>
      </c>
      <c r="M2856" s="20" cm="1">
        <f t="array" ref="M2856">IFERROR(INDEX(tblConsorcios[Valor da Carta (R$)],MOD($J2856,ROWS(tblConsorcios[Produto]))+1),"")</f>
        <v>450000</v>
      </c>
      <c r="N2856" s="2" cm="1">
        <f t="array" ref="N2856">IFERROR(INDEX(tblConsorcios[Prazo (meses)],MOD($J2856,ROWS(tblConsorcios[Produto]))+1),"")</f>
        <v>220</v>
      </c>
      <c r="O2856" s="20" cm="1">
        <f t="array" ref="O2856">IFERROR(INDEX(tblConsorcios[Parcela Mensal (R$)],MOD($J2856,ROWS(tblConsorcios[Produto]))+1),"")</f>
        <v>2614.09</v>
      </c>
      <c r="P2856" s="20" t="str" cm="1">
        <f t="array" ref="P2856">IFERROR(INDEX(tblClientes[Dividendo Mensal (R$)],INT($J2856/ROWS(tblConsorcios[Produto]))+1),"")</f>
        <v/>
      </c>
      <c r="Q2856" s="20" t="str">
        <f t="shared" si="133"/>
        <v/>
      </c>
      <c r="R2856">
        <f t="shared" si="134"/>
        <v>0</v>
      </c>
    </row>
    <row r="2857" spans="10:18" x14ac:dyDescent="0.2">
      <c r="J2857">
        <f t="shared" si="132"/>
        <v>2855</v>
      </c>
      <c r="K2857" t="str" cm="1">
        <f t="array" ref="K2857">IFERROR(INDEX(tblClientes[Cliente],INT($J2857/ROWS(tblConsorcios[Produto]))+1),"")</f>
        <v/>
      </c>
      <c r="L2857" t="str" cm="1">
        <f t="array" ref="L2857">IFERROR(INDEX(tblConsorcios[Produto],MOD($J2857,ROWS(tblConsorcios[Produto]))+1),"")</f>
        <v>Imóvel IE450 – 200m</v>
      </c>
      <c r="M2857" s="20" cm="1">
        <f t="array" ref="M2857">IFERROR(INDEX(tblConsorcios[Valor da Carta (R$)],MOD($J2857,ROWS(tblConsorcios[Produto]))+1),"")</f>
        <v>450000</v>
      </c>
      <c r="N2857" s="2" cm="1">
        <f t="array" ref="N2857">IFERROR(INDEX(tblConsorcios[Prazo (meses)],MOD($J2857,ROWS(tblConsorcios[Produto]))+1),"")</f>
        <v>200</v>
      </c>
      <c r="O2857" s="20" cm="1">
        <f t="array" ref="O2857">IFERROR(INDEX(tblConsorcios[Parcela Mensal (R$)],MOD($J2857,ROWS(tblConsorcios[Produto]))+1),"")</f>
        <v>2853</v>
      </c>
      <c r="P2857" s="20" t="str" cm="1">
        <f t="array" ref="P2857">IFERROR(INDEX(tblClientes[Dividendo Mensal (R$)],INT($J2857/ROWS(tblConsorcios[Produto]))+1),"")</f>
        <v/>
      </c>
      <c r="Q2857" s="20" t="str">
        <f t="shared" si="133"/>
        <v/>
      </c>
      <c r="R2857">
        <f t="shared" si="134"/>
        <v>0</v>
      </c>
    </row>
    <row r="2858" spans="10:18" x14ac:dyDescent="0.2">
      <c r="J2858">
        <f t="shared" si="132"/>
        <v>2856</v>
      </c>
      <c r="K2858" t="str" cm="1">
        <f t="array" ref="K2858">IFERROR(INDEX(tblClientes[Cliente],INT($J2858/ROWS(tblConsorcios[Produto]))+1),"")</f>
        <v/>
      </c>
      <c r="L2858" t="str" cm="1">
        <f t="array" ref="L2858">IFERROR(INDEX(tblConsorcios[Produto],MOD($J2858,ROWS(tblConsorcios[Produto]))+1),"")</f>
        <v>Imóvel IE430 – 240m</v>
      </c>
      <c r="M2858" s="20" cm="1">
        <f t="array" ref="M2858">IFERROR(INDEX(tblConsorcios[Valor da Carta (R$)],MOD($J2858,ROWS(tblConsorcios[Produto]))+1),"")</f>
        <v>430000</v>
      </c>
      <c r="N2858" s="2" cm="1">
        <f t="array" ref="N2858">IFERROR(INDEX(tblConsorcios[Prazo (meses)],MOD($J2858,ROWS(tblConsorcios[Produto]))+1),"")</f>
        <v>240</v>
      </c>
      <c r="O2858" s="20" cm="1">
        <f t="array" ref="O2858">IFERROR(INDEX(tblConsorcios[Parcela Mensal (R$)],MOD($J2858,ROWS(tblConsorcios[Produto]))+1),"")</f>
        <v>2307.67</v>
      </c>
      <c r="P2858" s="20" t="str" cm="1">
        <f t="array" ref="P2858">IFERROR(INDEX(tblClientes[Dividendo Mensal (R$)],INT($J2858/ROWS(tblConsorcios[Produto]))+1),"")</f>
        <v/>
      </c>
      <c r="Q2858" s="20" t="str">
        <f t="shared" si="133"/>
        <v/>
      </c>
      <c r="R2858">
        <f t="shared" si="134"/>
        <v>0</v>
      </c>
    </row>
    <row r="2859" spans="10:18" x14ac:dyDescent="0.2">
      <c r="J2859">
        <f t="shared" si="132"/>
        <v>2857</v>
      </c>
      <c r="K2859" t="str" cm="1">
        <f t="array" ref="K2859">IFERROR(INDEX(tblClientes[Cliente],INT($J2859/ROWS(tblConsorcios[Produto]))+1),"")</f>
        <v/>
      </c>
      <c r="L2859" t="str" cm="1">
        <f t="array" ref="L2859">IFERROR(INDEX(tblConsorcios[Produto],MOD($J2859,ROWS(tblConsorcios[Produto]))+1),"")</f>
        <v>Imóvel IE430 – 220m</v>
      </c>
      <c r="M2859" s="20" cm="1">
        <f t="array" ref="M2859">IFERROR(INDEX(tblConsorcios[Valor da Carta (R$)],MOD($J2859,ROWS(tblConsorcios[Produto]))+1),"")</f>
        <v>430000</v>
      </c>
      <c r="N2859" s="2" cm="1">
        <f t="array" ref="N2859">IFERROR(INDEX(tblConsorcios[Prazo (meses)],MOD($J2859,ROWS(tblConsorcios[Produto]))+1),"")</f>
        <v>220</v>
      </c>
      <c r="O2859" s="20" cm="1">
        <f t="array" ref="O2859">IFERROR(INDEX(tblConsorcios[Parcela Mensal (R$)],MOD($J2859,ROWS(tblConsorcios[Produto]))+1),"")</f>
        <v>2497.91</v>
      </c>
      <c r="P2859" s="20" t="str" cm="1">
        <f t="array" ref="P2859">IFERROR(INDEX(tblClientes[Dividendo Mensal (R$)],INT($J2859/ROWS(tblConsorcios[Produto]))+1),"")</f>
        <v/>
      </c>
      <c r="Q2859" s="20" t="str">
        <f t="shared" si="133"/>
        <v/>
      </c>
      <c r="R2859">
        <f t="shared" si="134"/>
        <v>0</v>
      </c>
    </row>
    <row r="2860" spans="10:18" x14ac:dyDescent="0.2">
      <c r="J2860">
        <f t="shared" si="132"/>
        <v>2858</v>
      </c>
      <c r="K2860" t="str" cm="1">
        <f t="array" ref="K2860">IFERROR(INDEX(tblClientes[Cliente],INT($J2860/ROWS(tblConsorcios[Produto]))+1),"")</f>
        <v/>
      </c>
      <c r="L2860" t="str" cm="1">
        <f t="array" ref="L2860">IFERROR(INDEX(tblConsorcios[Produto],MOD($J2860,ROWS(tblConsorcios[Produto]))+1),"")</f>
        <v>Imóvel IE430 – 200m</v>
      </c>
      <c r="M2860" s="20" cm="1">
        <f t="array" ref="M2860">IFERROR(INDEX(tblConsorcios[Valor da Carta (R$)],MOD($J2860,ROWS(tblConsorcios[Produto]))+1),"")</f>
        <v>430000</v>
      </c>
      <c r="N2860" s="2" cm="1">
        <f t="array" ref="N2860">IFERROR(INDEX(tblConsorcios[Prazo (meses)],MOD($J2860,ROWS(tblConsorcios[Produto]))+1),"")</f>
        <v>200</v>
      </c>
      <c r="O2860" s="20" cm="1">
        <f t="array" ref="O2860">IFERROR(INDEX(tblConsorcios[Parcela Mensal (R$)],MOD($J2860,ROWS(tblConsorcios[Produto]))+1),"")</f>
        <v>2726.2</v>
      </c>
      <c r="P2860" s="20" t="str" cm="1">
        <f t="array" ref="P2860">IFERROR(INDEX(tblClientes[Dividendo Mensal (R$)],INT($J2860/ROWS(tblConsorcios[Produto]))+1),"")</f>
        <v/>
      </c>
      <c r="Q2860" s="20" t="str">
        <f t="shared" si="133"/>
        <v/>
      </c>
      <c r="R2860">
        <f t="shared" si="134"/>
        <v>0</v>
      </c>
    </row>
    <row r="2861" spans="10:18" x14ac:dyDescent="0.2">
      <c r="J2861">
        <f t="shared" si="132"/>
        <v>2859</v>
      </c>
      <c r="K2861" t="str" cm="1">
        <f t="array" ref="K2861">IFERROR(INDEX(tblClientes[Cliente],INT($J2861/ROWS(tblConsorcios[Produto]))+1),"")</f>
        <v/>
      </c>
      <c r="L2861" t="str" cm="1">
        <f t="array" ref="L2861">IFERROR(INDEX(tblConsorcios[Produto],MOD($J2861,ROWS(tblConsorcios[Produto]))+1),"")</f>
        <v>Imóvel IE400 – 240m</v>
      </c>
      <c r="M2861" s="20" cm="1">
        <f t="array" ref="M2861">IFERROR(INDEX(tblConsorcios[Valor da Carta (R$)],MOD($J2861,ROWS(tblConsorcios[Produto]))+1),"")</f>
        <v>400000</v>
      </c>
      <c r="N2861" s="2" cm="1">
        <f t="array" ref="N2861">IFERROR(INDEX(tblConsorcios[Prazo (meses)],MOD($J2861,ROWS(tblConsorcios[Produto]))+1),"")</f>
        <v>240</v>
      </c>
      <c r="O2861" s="20" cm="1">
        <f t="array" ref="O2861">IFERROR(INDEX(tblConsorcios[Parcela Mensal (R$)],MOD($J2861,ROWS(tblConsorcios[Produto]))+1),"")</f>
        <v>2146.67</v>
      </c>
      <c r="P2861" s="20" t="str" cm="1">
        <f t="array" ref="P2861">IFERROR(INDEX(tblClientes[Dividendo Mensal (R$)],INT($J2861/ROWS(tblConsorcios[Produto]))+1),"")</f>
        <v/>
      </c>
      <c r="Q2861" s="20" t="str">
        <f t="shared" si="133"/>
        <v/>
      </c>
      <c r="R2861">
        <f t="shared" si="134"/>
        <v>0</v>
      </c>
    </row>
    <row r="2862" spans="10:18" x14ac:dyDescent="0.2">
      <c r="J2862">
        <f t="shared" si="132"/>
        <v>2860</v>
      </c>
      <c r="K2862" t="str" cm="1">
        <f t="array" ref="K2862">IFERROR(INDEX(tblClientes[Cliente],INT($J2862/ROWS(tblConsorcios[Produto]))+1),"")</f>
        <v/>
      </c>
      <c r="L2862" t="str" cm="1">
        <f t="array" ref="L2862">IFERROR(INDEX(tblConsorcios[Produto],MOD($J2862,ROWS(tblConsorcios[Produto]))+1),"")</f>
        <v>Imóvel IE400 – 220m</v>
      </c>
      <c r="M2862" s="20" cm="1">
        <f t="array" ref="M2862">IFERROR(INDEX(tblConsorcios[Valor da Carta (R$)],MOD($J2862,ROWS(tblConsorcios[Produto]))+1),"")</f>
        <v>400000</v>
      </c>
      <c r="N2862" s="2" cm="1">
        <f t="array" ref="N2862">IFERROR(INDEX(tblConsorcios[Prazo (meses)],MOD($J2862,ROWS(tblConsorcios[Produto]))+1),"")</f>
        <v>220</v>
      </c>
      <c r="O2862" s="20" cm="1">
        <f t="array" ref="O2862">IFERROR(INDEX(tblConsorcios[Parcela Mensal (R$)],MOD($J2862,ROWS(tblConsorcios[Produto]))+1),"")</f>
        <v>2323.64</v>
      </c>
      <c r="P2862" s="20" t="str" cm="1">
        <f t="array" ref="P2862">IFERROR(INDEX(tblClientes[Dividendo Mensal (R$)],INT($J2862/ROWS(tblConsorcios[Produto]))+1),"")</f>
        <v/>
      </c>
      <c r="Q2862" s="20" t="str">
        <f t="shared" si="133"/>
        <v/>
      </c>
      <c r="R2862">
        <f t="shared" si="134"/>
        <v>0</v>
      </c>
    </row>
    <row r="2863" spans="10:18" x14ac:dyDescent="0.2">
      <c r="J2863">
        <f t="shared" si="132"/>
        <v>2861</v>
      </c>
      <c r="K2863" t="str" cm="1">
        <f t="array" ref="K2863">IFERROR(INDEX(tblClientes[Cliente],INT($J2863/ROWS(tblConsorcios[Produto]))+1),"")</f>
        <v/>
      </c>
      <c r="L2863" t="str" cm="1">
        <f t="array" ref="L2863">IFERROR(INDEX(tblConsorcios[Produto],MOD($J2863,ROWS(tblConsorcios[Produto]))+1),"")</f>
        <v>Imóvel IE400 – 200m</v>
      </c>
      <c r="M2863" s="20" cm="1">
        <f t="array" ref="M2863">IFERROR(INDEX(tblConsorcios[Valor da Carta (R$)],MOD($J2863,ROWS(tblConsorcios[Produto]))+1),"")</f>
        <v>400000</v>
      </c>
      <c r="N2863" s="2" cm="1">
        <f t="array" ref="N2863">IFERROR(INDEX(tblConsorcios[Prazo (meses)],MOD($J2863,ROWS(tblConsorcios[Produto]))+1),"")</f>
        <v>200</v>
      </c>
      <c r="O2863" s="20" cm="1">
        <f t="array" ref="O2863">IFERROR(INDEX(tblConsorcios[Parcela Mensal (R$)],MOD($J2863,ROWS(tblConsorcios[Produto]))+1),"")</f>
        <v>2536</v>
      </c>
      <c r="P2863" s="20" t="str" cm="1">
        <f t="array" ref="P2863">IFERROR(INDEX(tblClientes[Dividendo Mensal (R$)],INT($J2863/ROWS(tblConsorcios[Produto]))+1),"")</f>
        <v/>
      </c>
      <c r="Q2863" s="20" t="str">
        <f t="shared" si="133"/>
        <v/>
      </c>
      <c r="R2863">
        <f t="shared" si="134"/>
        <v>0</v>
      </c>
    </row>
    <row r="2864" spans="10:18" x14ac:dyDescent="0.2">
      <c r="J2864">
        <f t="shared" si="132"/>
        <v>2862</v>
      </c>
      <c r="K2864" t="str" cm="1">
        <f t="array" ref="K2864">IFERROR(INDEX(tblClientes[Cliente],INT($J2864/ROWS(tblConsorcios[Produto]))+1),"")</f>
        <v/>
      </c>
      <c r="L2864" t="str" cm="1">
        <f t="array" ref="L2864">IFERROR(INDEX(tblConsorcios[Produto],MOD($J2864,ROWS(tblConsorcios[Produto]))+1),"")</f>
        <v>Imóvel IE380 – 240m</v>
      </c>
      <c r="M2864" s="20" cm="1">
        <f t="array" ref="M2864">IFERROR(INDEX(tblConsorcios[Valor da Carta (R$)],MOD($J2864,ROWS(tblConsorcios[Produto]))+1),"")</f>
        <v>380000</v>
      </c>
      <c r="N2864" s="2" cm="1">
        <f t="array" ref="N2864">IFERROR(INDEX(tblConsorcios[Prazo (meses)],MOD($J2864,ROWS(tblConsorcios[Produto]))+1),"")</f>
        <v>240</v>
      </c>
      <c r="O2864" s="20" cm="1">
        <f t="array" ref="O2864">IFERROR(INDEX(tblConsorcios[Parcela Mensal (R$)],MOD($J2864,ROWS(tblConsorcios[Produto]))+1),"")</f>
        <v>2039.33</v>
      </c>
      <c r="P2864" s="20" t="str" cm="1">
        <f t="array" ref="P2864">IFERROR(INDEX(tblClientes[Dividendo Mensal (R$)],INT($J2864/ROWS(tblConsorcios[Produto]))+1),"")</f>
        <v/>
      </c>
      <c r="Q2864" s="20" t="str">
        <f t="shared" si="133"/>
        <v/>
      </c>
      <c r="R2864">
        <f t="shared" si="134"/>
        <v>0</v>
      </c>
    </row>
    <row r="2865" spans="10:18" x14ac:dyDescent="0.2">
      <c r="J2865">
        <f t="shared" si="132"/>
        <v>2863</v>
      </c>
      <c r="K2865" t="str" cm="1">
        <f t="array" ref="K2865">IFERROR(INDEX(tblClientes[Cliente],INT($J2865/ROWS(tblConsorcios[Produto]))+1),"")</f>
        <v/>
      </c>
      <c r="L2865" t="str" cm="1">
        <f t="array" ref="L2865">IFERROR(INDEX(tblConsorcios[Produto],MOD($J2865,ROWS(tblConsorcios[Produto]))+1),"")</f>
        <v>Imóvel IE380 – 220m</v>
      </c>
      <c r="M2865" s="20" cm="1">
        <f t="array" ref="M2865">IFERROR(INDEX(tblConsorcios[Valor da Carta (R$)],MOD($J2865,ROWS(tblConsorcios[Produto]))+1),"")</f>
        <v>380000</v>
      </c>
      <c r="N2865" s="2" cm="1">
        <f t="array" ref="N2865">IFERROR(INDEX(tblConsorcios[Prazo (meses)],MOD($J2865,ROWS(tblConsorcios[Produto]))+1),"")</f>
        <v>220</v>
      </c>
      <c r="O2865" s="20" cm="1">
        <f t="array" ref="O2865">IFERROR(INDEX(tblConsorcios[Parcela Mensal (R$)],MOD($J2865,ROWS(tblConsorcios[Produto]))+1),"")</f>
        <v>2207.4499999999998</v>
      </c>
      <c r="P2865" s="20" t="str" cm="1">
        <f t="array" ref="P2865">IFERROR(INDEX(tblClientes[Dividendo Mensal (R$)],INT($J2865/ROWS(tblConsorcios[Produto]))+1),"")</f>
        <v/>
      </c>
      <c r="Q2865" s="20" t="str">
        <f t="shared" si="133"/>
        <v/>
      </c>
      <c r="R2865">
        <f t="shared" si="134"/>
        <v>0</v>
      </c>
    </row>
    <row r="2866" spans="10:18" x14ac:dyDescent="0.2">
      <c r="J2866">
        <f t="shared" si="132"/>
        <v>2864</v>
      </c>
      <c r="K2866" t="str" cm="1">
        <f t="array" ref="K2866">IFERROR(INDEX(tblClientes[Cliente],INT($J2866/ROWS(tblConsorcios[Produto]))+1),"")</f>
        <v/>
      </c>
      <c r="L2866" t="str" cm="1">
        <f t="array" ref="L2866">IFERROR(INDEX(tblConsorcios[Produto],MOD($J2866,ROWS(tblConsorcios[Produto]))+1),"")</f>
        <v>Imóvel IE380 – 200m</v>
      </c>
      <c r="M2866" s="20" cm="1">
        <f t="array" ref="M2866">IFERROR(INDEX(tblConsorcios[Valor da Carta (R$)],MOD($J2866,ROWS(tblConsorcios[Produto]))+1),"")</f>
        <v>380000</v>
      </c>
      <c r="N2866" s="2" cm="1">
        <f t="array" ref="N2866">IFERROR(INDEX(tblConsorcios[Prazo (meses)],MOD($J2866,ROWS(tblConsorcios[Produto]))+1),"")</f>
        <v>200</v>
      </c>
      <c r="O2866" s="20" cm="1">
        <f t="array" ref="O2866">IFERROR(INDEX(tblConsorcios[Parcela Mensal (R$)],MOD($J2866,ROWS(tblConsorcios[Produto]))+1),"")</f>
        <v>2409.1999999999998</v>
      </c>
      <c r="P2866" s="20" t="str" cm="1">
        <f t="array" ref="P2866">IFERROR(INDEX(tblClientes[Dividendo Mensal (R$)],INT($J2866/ROWS(tblConsorcios[Produto]))+1),"")</f>
        <v/>
      </c>
      <c r="Q2866" s="20" t="str">
        <f t="shared" si="133"/>
        <v/>
      </c>
      <c r="R2866">
        <f t="shared" si="134"/>
        <v>0</v>
      </c>
    </row>
    <row r="2867" spans="10:18" x14ac:dyDescent="0.2">
      <c r="J2867">
        <f t="shared" si="132"/>
        <v>2865</v>
      </c>
      <c r="K2867" t="str" cm="1">
        <f t="array" ref="K2867">IFERROR(INDEX(tblClientes[Cliente],INT($J2867/ROWS(tblConsorcios[Produto]))+1),"")</f>
        <v/>
      </c>
      <c r="L2867" t="str" cm="1">
        <f t="array" ref="L2867">IFERROR(INDEX(tblConsorcios[Produto],MOD($J2867,ROWS(tblConsorcios[Produto]))+1),"")</f>
        <v>Imóvel IE350 – 240m</v>
      </c>
      <c r="M2867" s="20" cm="1">
        <f t="array" ref="M2867">IFERROR(INDEX(tblConsorcios[Valor da Carta (R$)],MOD($J2867,ROWS(tblConsorcios[Produto]))+1),"")</f>
        <v>350000</v>
      </c>
      <c r="N2867" s="2" cm="1">
        <f t="array" ref="N2867">IFERROR(INDEX(tblConsorcios[Prazo (meses)],MOD($J2867,ROWS(tblConsorcios[Produto]))+1),"")</f>
        <v>240</v>
      </c>
      <c r="O2867" s="20" cm="1">
        <f t="array" ref="O2867">IFERROR(INDEX(tblConsorcios[Parcela Mensal (R$)],MOD($J2867,ROWS(tblConsorcios[Produto]))+1),"")</f>
        <v>1878.33</v>
      </c>
      <c r="P2867" s="20" t="str" cm="1">
        <f t="array" ref="P2867">IFERROR(INDEX(tblClientes[Dividendo Mensal (R$)],INT($J2867/ROWS(tblConsorcios[Produto]))+1),"")</f>
        <v/>
      </c>
      <c r="Q2867" s="20" t="str">
        <f t="shared" si="133"/>
        <v/>
      </c>
      <c r="R2867">
        <f t="shared" si="134"/>
        <v>0</v>
      </c>
    </row>
    <row r="2868" spans="10:18" x14ac:dyDescent="0.2">
      <c r="J2868">
        <f t="shared" si="132"/>
        <v>2866</v>
      </c>
      <c r="K2868" t="str" cm="1">
        <f t="array" ref="K2868">IFERROR(INDEX(tblClientes[Cliente],INT($J2868/ROWS(tblConsorcios[Produto]))+1),"")</f>
        <v/>
      </c>
      <c r="L2868" t="str" cm="1">
        <f t="array" ref="L2868">IFERROR(INDEX(tblConsorcios[Produto],MOD($J2868,ROWS(tblConsorcios[Produto]))+1),"")</f>
        <v>Imóvel IE350 – 220m</v>
      </c>
      <c r="M2868" s="20" cm="1">
        <f t="array" ref="M2868">IFERROR(INDEX(tblConsorcios[Valor da Carta (R$)],MOD($J2868,ROWS(tblConsorcios[Produto]))+1),"")</f>
        <v>350000</v>
      </c>
      <c r="N2868" s="2" cm="1">
        <f t="array" ref="N2868">IFERROR(INDEX(tblConsorcios[Prazo (meses)],MOD($J2868,ROWS(tblConsorcios[Produto]))+1),"")</f>
        <v>220</v>
      </c>
      <c r="O2868" s="20" cm="1">
        <f t="array" ref="O2868">IFERROR(INDEX(tblConsorcios[Parcela Mensal (R$)],MOD($J2868,ROWS(tblConsorcios[Produto]))+1),"")</f>
        <v>2033.18</v>
      </c>
      <c r="P2868" s="20" t="str" cm="1">
        <f t="array" ref="P2868">IFERROR(INDEX(tblClientes[Dividendo Mensal (R$)],INT($J2868/ROWS(tblConsorcios[Produto]))+1),"")</f>
        <v/>
      </c>
      <c r="Q2868" s="20" t="str">
        <f t="shared" si="133"/>
        <v/>
      </c>
      <c r="R2868">
        <f t="shared" si="134"/>
        <v>0</v>
      </c>
    </row>
    <row r="2869" spans="10:18" x14ac:dyDescent="0.2">
      <c r="J2869">
        <f t="shared" si="132"/>
        <v>2867</v>
      </c>
      <c r="K2869" t="str" cm="1">
        <f t="array" ref="K2869">IFERROR(INDEX(tblClientes[Cliente],INT($J2869/ROWS(tblConsorcios[Produto]))+1),"")</f>
        <v/>
      </c>
      <c r="L2869" t="str" cm="1">
        <f t="array" ref="L2869">IFERROR(INDEX(tblConsorcios[Produto],MOD($J2869,ROWS(tblConsorcios[Produto]))+1),"")</f>
        <v>Imóvel IE350 – 200m</v>
      </c>
      <c r="M2869" s="20" cm="1">
        <f t="array" ref="M2869">IFERROR(INDEX(tblConsorcios[Valor da Carta (R$)],MOD($J2869,ROWS(tblConsorcios[Produto]))+1),"")</f>
        <v>350000</v>
      </c>
      <c r="N2869" s="2" cm="1">
        <f t="array" ref="N2869">IFERROR(INDEX(tblConsorcios[Prazo (meses)],MOD($J2869,ROWS(tblConsorcios[Produto]))+1),"")</f>
        <v>200</v>
      </c>
      <c r="O2869" s="20" cm="1">
        <f t="array" ref="O2869">IFERROR(INDEX(tblConsorcios[Parcela Mensal (R$)],MOD($J2869,ROWS(tblConsorcios[Produto]))+1),"")</f>
        <v>2219</v>
      </c>
      <c r="P2869" s="20" t="str" cm="1">
        <f t="array" ref="P2869">IFERROR(INDEX(tblClientes[Dividendo Mensal (R$)],INT($J2869/ROWS(tblConsorcios[Produto]))+1),"")</f>
        <v/>
      </c>
      <c r="Q2869" s="20" t="str">
        <f t="shared" si="133"/>
        <v/>
      </c>
      <c r="R2869">
        <f t="shared" si="134"/>
        <v>0</v>
      </c>
    </row>
    <row r="2870" spans="10:18" x14ac:dyDescent="0.2">
      <c r="J2870">
        <f t="shared" si="132"/>
        <v>2868</v>
      </c>
      <c r="K2870" t="str" cm="1">
        <f t="array" ref="K2870">IFERROR(INDEX(tblClientes[Cliente],INT($J2870/ROWS(tblConsorcios[Produto]))+1),"")</f>
        <v/>
      </c>
      <c r="L2870" t="str" cm="1">
        <f t="array" ref="L2870">IFERROR(INDEX(tblConsorcios[Produto],MOD($J2870,ROWS(tblConsorcios[Produto]))+1),"")</f>
        <v>Imóvel IE330 – 240m</v>
      </c>
      <c r="M2870" s="20" cm="1">
        <f t="array" ref="M2870">IFERROR(INDEX(tblConsorcios[Valor da Carta (R$)],MOD($J2870,ROWS(tblConsorcios[Produto]))+1),"")</f>
        <v>330000</v>
      </c>
      <c r="N2870" s="2" cm="1">
        <f t="array" ref="N2870">IFERROR(INDEX(tblConsorcios[Prazo (meses)],MOD($J2870,ROWS(tblConsorcios[Produto]))+1),"")</f>
        <v>240</v>
      </c>
      <c r="O2870" s="20" cm="1">
        <f t="array" ref="O2870">IFERROR(INDEX(tblConsorcios[Parcela Mensal (R$)],MOD($J2870,ROWS(tblConsorcios[Produto]))+1),"")</f>
        <v>1771</v>
      </c>
      <c r="P2870" s="20" t="str" cm="1">
        <f t="array" ref="P2870">IFERROR(INDEX(tblClientes[Dividendo Mensal (R$)],INT($J2870/ROWS(tblConsorcios[Produto]))+1),"")</f>
        <v/>
      </c>
      <c r="Q2870" s="20" t="str">
        <f t="shared" si="133"/>
        <v/>
      </c>
      <c r="R2870">
        <f t="shared" si="134"/>
        <v>0</v>
      </c>
    </row>
    <row r="2871" spans="10:18" x14ac:dyDescent="0.2">
      <c r="J2871">
        <f t="shared" si="132"/>
        <v>2869</v>
      </c>
      <c r="K2871" t="str" cm="1">
        <f t="array" ref="K2871">IFERROR(INDEX(tblClientes[Cliente],INT($J2871/ROWS(tblConsorcios[Produto]))+1),"")</f>
        <v/>
      </c>
      <c r="L2871" t="str" cm="1">
        <f t="array" ref="L2871">IFERROR(INDEX(tblConsorcios[Produto],MOD($J2871,ROWS(tblConsorcios[Produto]))+1),"")</f>
        <v>Imóvel IE330 – 220m</v>
      </c>
      <c r="M2871" s="20" cm="1">
        <f t="array" ref="M2871">IFERROR(INDEX(tblConsorcios[Valor da Carta (R$)],MOD($J2871,ROWS(tblConsorcios[Produto]))+1),"")</f>
        <v>330000</v>
      </c>
      <c r="N2871" s="2" cm="1">
        <f t="array" ref="N2871">IFERROR(INDEX(tblConsorcios[Prazo (meses)],MOD($J2871,ROWS(tblConsorcios[Produto]))+1),"")</f>
        <v>220</v>
      </c>
      <c r="O2871" s="20" cm="1">
        <f t="array" ref="O2871">IFERROR(INDEX(tblConsorcios[Parcela Mensal (R$)],MOD($J2871,ROWS(tblConsorcios[Produto]))+1),"")</f>
        <v>1917</v>
      </c>
      <c r="P2871" s="20" t="str" cm="1">
        <f t="array" ref="P2871">IFERROR(INDEX(tblClientes[Dividendo Mensal (R$)],INT($J2871/ROWS(tblConsorcios[Produto]))+1),"")</f>
        <v/>
      </c>
      <c r="Q2871" s="20" t="str">
        <f t="shared" si="133"/>
        <v/>
      </c>
      <c r="R2871">
        <f t="shared" si="134"/>
        <v>0</v>
      </c>
    </row>
    <row r="2872" spans="10:18" x14ac:dyDescent="0.2">
      <c r="J2872">
        <f t="shared" si="132"/>
        <v>2870</v>
      </c>
      <c r="K2872" t="str" cm="1">
        <f t="array" ref="K2872">IFERROR(INDEX(tblClientes[Cliente],INT($J2872/ROWS(tblConsorcios[Produto]))+1),"")</f>
        <v/>
      </c>
      <c r="L2872" t="str" cm="1">
        <f t="array" ref="L2872">IFERROR(INDEX(tblConsorcios[Produto],MOD($J2872,ROWS(tblConsorcios[Produto]))+1),"")</f>
        <v>Imóvel IE330 – 200m</v>
      </c>
      <c r="M2872" s="20" cm="1">
        <f t="array" ref="M2872">IFERROR(INDEX(tblConsorcios[Valor da Carta (R$)],MOD($J2872,ROWS(tblConsorcios[Produto]))+1),"")</f>
        <v>330000</v>
      </c>
      <c r="N2872" s="2" cm="1">
        <f t="array" ref="N2872">IFERROR(INDEX(tblConsorcios[Prazo (meses)],MOD($J2872,ROWS(tblConsorcios[Produto]))+1),"")</f>
        <v>200</v>
      </c>
      <c r="O2872" s="20" cm="1">
        <f t="array" ref="O2872">IFERROR(INDEX(tblConsorcios[Parcela Mensal (R$)],MOD($J2872,ROWS(tblConsorcios[Produto]))+1),"")</f>
        <v>2092.1999999999998</v>
      </c>
      <c r="P2872" s="20" t="str" cm="1">
        <f t="array" ref="P2872">IFERROR(INDEX(tblClientes[Dividendo Mensal (R$)],INT($J2872/ROWS(tblConsorcios[Produto]))+1),"")</f>
        <v/>
      </c>
      <c r="Q2872" s="20" t="str">
        <f t="shared" si="133"/>
        <v/>
      </c>
      <c r="R2872">
        <f t="shared" si="134"/>
        <v>0</v>
      </c>
    </row>
    <row r="2873" spans="10:18" x14ac:dyDescent="0.2">
      <c r="J2873">
        <f t="shared" si="132"/>
        <v>2871</v>
      </c>
      <c r="K2873" t="str" cm="1">
        <f t="array" ref="K2873">IFERROR(INDEX(tblClientes[Cliente],INT($J2873/ROWS(tblConsorcios[Produto]))+1),"")</f>
        <v/>
      </c>
      <c r="L2873" t="str" cm="1">
        <f t="array" ref="L2873">IFERROR(INDEX(tblConsorcios[Produto],MOD($J2873,ROWS(tblConsorcios[Produto]))+1),"")</f>
        <v>Imóvel IE300 – 240m</v>
      </c>
      <c r="M2873" s="20" cm="1">
        <f t="array" ref="M2873">IFERROR(INDEX(tblConsorcios[Valor da Carta (R$)],MOD($J2873,ROWS(tblConsorcios[Produto]))+1),"")</f>
        <v>300000</v>
      </c>
      <c r="N2873" s="2" cm="1">
        <f t="array" ref="N2873">IFERROR(INDEX(tblConsorcios[Prazo (meses)],MOD($J2873,ROWS(tblConsorcios[Produto]))+1),"")</f>
        <v>240</v>
      </c>
      <c r="O2873" s="20" cm="1">
        <f t="array" ref="O2873">IFERROR(INDEX(tblConsorcios[Parcela Mensal (R$)],MOD($J2873,ROWS(tblConsorcios[Produto]))+1),"")</f>
        <v>1610</v>
      </c>
      <c r="P2873" s="20" t="str" cm="1">
        <f t="array" ref="P2873">IFERROR(INDEX(tblClientes[Dividendo Mensal (R$)],INT($J2873/ROWS(tblConsorcios[Produto]))+1),"")</f>
        <v/>
      </c>
      <c r="Q2873" s="20" t="str">
        <f t="shared" si="133"/>
        <v/>
      </c>
      <c r="R2873">
        <f t="shared" si="134"/>
        <v>0</v>
      </c>
    </row>
    <row r="2874" spans="10:18" x14ac:dyDescent="0.2">
      <c r="J2874">
        <f t="shared" si="132"/>
        <v>2872</v>
      </c>
      <c r="K2874" t="str" cm="1">
        <f t="array" ref="K2874">IFERROR(INDEX(tblClientes[Cliente],INT($J2874/ROWS(tblConsorcios[Produto]))+1),"")</f>
        <v/>
      </c>
      <c r="L2874" t="str" cm="1">
        <f t="array" ref="L2874">IFERROR(INDEX(tblConsorcios[Produto],MOD($J2874,ROWS(tblConsorcios[Produto]))+1),"")</f>
        <v>Imóvel IE300 – 220m</v>
      </c>
      <c r="M2874" s="20" cm="1">
        <f t="array" ref="M2874">IFERROR(INDEX(tblConsorcios[Valor da Carta (R$)],MOD($J2874,ROWS(tblConsorcios[Produto]))+1),"")</f>
        <v>300000</v>
      </c>
      <c r="N2874" s="2" cm="1">
        <f t="array" ref="N2874">IFERROR(INDEX(tblConsorcios[Prazo (meses)],MOD($J2874,ROWS(tblConsorcios[Produto]))+1),"")</f>
        <v>220</v>
      </c>
      <c r="O2874" s="20" cm="1">
        <f t="array" ref="O2874">IFERROR(INDEX(tblConsorcios[Parcela Mensal (R$)],MOD($J2874,ROWS(tblConsorcios[Produto]))+1),"")</f>
        <v>1742.73</v>
      </c>
      <c r="P2874" s="20" t="str" cm="1">
        <f t="array" ref="P2874">IFERROR(INDEX(tblClientes[Dividendo Mensal (R$)],INT($J2874/ROWS(tblConsorcios[Produto]))+1),"")</f>
        <v/>
      </c>
      <c r="Q2874" s="20" t="str">
        <f t="shared" si="133"/>
        <v/>
      </c>
      <c r="R2874">
        <f t="shared" si="134"/>
        <v>0</v>
      </c>
    </row>
    <row r="2875" spans="10:18" x14ac:dyDescent="0.2">
      <c r="J2875">
        <f t="shared" si="132"/>
        <v>2873</v>
      </c>
      <c r="K2875" t="str" cm="1">
        <f t="array" ref="K2875">IFERROR(INDEX(tblClientes[Cliente],INT($J2875/ROWS(tblConsorcios[Produto]))+1),"")</f>
        <v/>
      </c>
      <c r="L2875" t="str" cm="1">
        <f t="array" ref="L2875">IFERROR(INDEX(tblConsorcios[Produto],MOD($J2875,ROWS(tblConsorcios[Produto]))+1),"")</f>
        <v>Imóvel IE300 – 200m</v>
      </c>
      <c r="M2875" s="20" cm="1">
        <f t="array" ref="M2875">IFERROR(INDEX(tblConsorcios[Valor da Carta (R$)],MOD($J2875,ROWS(tblConsorcios[Produto]))+1),"")</f>
        <v>300000</v>
      </c>
      <c r="N2875" s="2" cm="1">
        <f t="array" ref="N2875">IFERROR(INDEX(tblConsorcios[Prazo (meses)],MOD($J2875,ROWS(tblConsorcios[Produto]))+1),"")</f>
        <v>200</v>
      </c>
      <c r="O2875" s="20" cm="1">
        <f t="array" ref="O2875">IFERROR(INDEX(tblConsorcios[Parcela Mensal (R$)],MOD($J2875,ROWS(tblConsorcios[Produto]))+1),"")</f>
        <v>1902</v>
      </c>
      <c r="P2875" s="20" t="str" cm="1">
        <f t="array" ref="P2875">IFERROR(INDEX(tblClientes[Dividendo Mensal (R$)],INT($J2875/ROWS(tblConsorcios[Produto]))+1),"")</f>
        <v/>
      </c>
      <c r="Q2875" s="20" t="str">
        <f t="shared" si="133"/>
        <v/>
      </c>
      <c r="R2875">
        <f t="shared" si="134"/>
        <v>0</v>
      </c>
    </row>
    <row r="2876" spans="10:18" x14ac:dyDescent="0.2">
      <c r="J2876">
        <f t="shared" si="132"/>
        <v>2874</v>
      </c>
      <c r="K2876" t="str" cm="1">
        <f t="array" ref="K2876">IFERROR(INDEX(tblClientes[Cliente],INT($J2876/ROWS(tblConsorcios[Produto]))+1),"")</f>
        <v/>
      </c>
      <c r="L2876" t="str" cm="1">
        <f t="array" ref="L2876">IFERROR(INDEX(tblConsorcios[Produto],MOD($J2876,ROWS(tblConsorcios[Produto]))+1),"")</f>
        <v>Imóvel IE240 – 240m</v>
      </c>
      <c r="M2876" s="20" cm="1">
        <f t="array" ref="M2876">IFERROR(INDEX(tblConsorcios[Valor da Carta (R$)],MOD($J2876,ROWS(tblConsorcios[Produto]))+1),"")</f>
        <v>240000</v>
      </c>
      <c r="N2876" s="2" cm="1">
        <f t="array" ref="N2876">IFERROR(INDEX(tblConsorcios[Prazo (meses)],MOD($J2876,ROWS(tblConsorcios[Produto]))+1),"")</f>
        <v>240</v>
      </c>
      <c r="O2876" s="20" cm="1">
        <f t="array" ref="O2876">IFERROR(INDEX(tblConsorcios[Parcela Mensal (R$)],MOD($J2876,ROWS(tblConsorcios[Produto]))+1),"")</f>
        <v>1288</v>
      </c>
      <c r="P2876" s="20" t="str" cm="1">
        <f t="array" ref="P2876">IFERROR(INDEX(tblClientes[Dividendo Mensal (R$)],INT($J2876/ROWS(tblConsorcios[Produto]))+1),"")</f>
        <v/>
      </c>
      <c r="Q2876" s="20" t="str">
        <f t="shared" si="133"/>
        <v/>
      </c>
      <c r="R2876">
        <f t="shared" si="134"/>
        <v>0</v>
      </c>
    </row>
    <row r="2877" spans="10:18" x14ac:dyDescent="0.2">
      <c r="J2877">
        <f t="shared" si="132"/>
        <v>2875</v>
      </c>
      <c r="K2877" t="str" cm="1">
        <f t="array" ref="K2877">IFERROR(INDEX(tblClientes[Cliente],INT($J2877/ROWS(tblConsorcios[Produto]))+1),"")</f>
        <v/>
      </c>
      <c r="L2877" t="str" cm="1">
        <f t="array" ref="L2877">IFERROR(INDEX(tblConsorcios[Produto],MOD($J2877,ROWS(tblConsorcios[Produto]))+1),"")</f>
        <v>Imóvel IE240 – 220m</v>
      </c>
      <c r="M2877" s="20" cm="1">
        <f t="array" ref="M2877">IFERROR(INDEX(tblConsorcios[Valor da Carta (R$)],MOD($J2877,ROWS(tblConsorcios[Produto]))+1),"")</f>
        <v>240000</v>
      </c>
      <c r="N2877" s="2" cm="1">
        <f t="array" ref="N2877">IFERROR(INDEX(tblConsorcios[Prazo (meses)],MOD($J2877,ROWS(tblConsorcios[Produto]))+1),"")</f>
        <v>220</v>
      </c>
      <c r="O2877" s="20" cm="1">
        <f t="array" ref="O2877">IFERROR(INDEX(tblConsorcios[Parcela Mensal (R$)],MOD($J2877,ROWS(tblConsorcios[Produto]))+1),"")</f>
        <v>1394.18</v>
      </c>
      <c r="P2877" s="20" t="str" cm="1">
        <f t="array" ref="P2877">IFERROR(INDEX(tblClientes[Dividendo Mensal (R$)],INT($J2877/ROWS(tblConsorcios[Produto]))+1),"")</f>
        <v/>
      </c>
      <c r="Q2877" s="20" t="str">
        <f t="shared" si="133"/>
        <v/>
      </c>
      <c r="R2877">
        <f t="shared" si="134"/>
        <v>0</v>
      </c>
    </row>
    <row r="2878" spans="10:18" x14ac:dyDescent="0.2">
      <c r="J2878">
        <f t="shared" si="132"/>
        <v>2876</v>
      </c>
      <c r="K2878" t="str" cm="1">
        <f t="array" ref="K2878">IFERROR(INDEX(tblClientes[Cliente],INT($J2878/ROWS(tblConsorcios[Produto]))+1),"")</f>
        <v/>
      </c>
      <c r="L2878" t="str" cm="1">
        <f t="array" ref="L2878">IFERROR(INDEX(tblConsorcios[Produto],MOD($J2878,ROWS(tblConsorcios[Produto]))+1),"")</f>
        <v>Imóvel IE240 – 200m</v>
      </c>
      <c r="M2878" s="20" cm="1">
        <f t="array" ref="M2878">IFERROR(INDEX(tblConsorcios[Valor da Carta (R$)],MOD($J2878,ROWS(tblConsorcios[Produto]))+1),"")</f>
        <v>240000</v>
      </c>
      <c r="N2878" s="2" cm="1">
        <f t="array" ref="N2878">IFERROR(INDEX(tblConsorcios[Prazo (meses)],MOD($J2878,ROWS(tblConsorcios[Produto]))+1),"")</f>
        <v>200</v>
      </c>
      <c r="O2878" s="20" cm="1">
        <f t="array" ref="O2878">IFERROR(INDEX(tblConsorcios[Parcela Mensal (R$)],MOD($J2878,ROWS(tblConsorcios[Produto]))+1),"")</f>
        <v>1521.6</v>
      </c>
      <c r="P2878" s="20" t="str" cm="1">
        <f t="array" ref="P2878">IFERROR(INDEX(tblClientes[Dividendo Mensal (R$)],INT($J2878/ROWS(tblConsorcios[Produto]))+1),"")</f>
        <v/>
      </c>
      <c r="Q2878" s="20" t="str">
        <f t="shared" si="133"/>
        <v/>
      </c>
      <c r="R2878">
        <f t="shared" si="134"/>
        <v>0</v>
      </c>
    </row>
    <row r="2879" spans="10:18" x14ac:dyDescent="0.2">
      <c r="J2879">
        <f t="shared" si="132"/>
        <v>2877</v>
      </c>
      <c r="K2879" t="str" cm="1">
        <f t="array" ref="K2879">IFERROR(INDEX(tblClientes[Cliente],INT($J2879/ROWS(tblConsorcios[Produto]))+1),"")</f>
        <v/>
      </c>
      <c r="L2879" t="str" cm="1">
        <f t="array" ref="L2879">IFERROR(INDEX(tblConsorcios[Produto],MOD($J2879,ROWS(tblConsorcios[Produto]))+1),"")</f>
        <v>Imóvel IE230 – 240m</v>
      </c>
      <c r="M2879" s="20" cm="1">
        <f t="array" ref="M2879">IFERROR(INDEX(tblConsorcios[Valor da Carta (R$)],MOD($J2879,ROWS(tblConsorcios[Produto]))+1),"")</f>
        <v>230000</v>
      </c>
      <c r="N2879" s="2" cm="1">
        <f t="array" ref="N2879">IFERROR(INDEX(tblConsorcios[Prazo (meses)],MOD($J2879,ROWS(tblConsorcios[Produto]))+1),"")</f>
        <v>240</v>
      </c>
      <c r="O2879" s="20" cm="1">
        <f t="array" ref="O2879">IFERROR(INDEX(tblConsorcios[Parcela Mensal (R$)],MOD($J2879,ROWS(tblConsorcios[Produto]))+1),"")</f>
        <v>1234.33</v>
      </c>
      <c r="P2879" s="20" t="str" cm="1">
        <f t="array" ref="P2879">IFERROR(INDEX(tblClientes[Dividendo Mensal (R$)],INT($J2879/ROWS(tblConsorcios[Produto]))+1),"")</f>
        <v/>
      </c>
      <c r="Q2879" s="20" t="str">
        <f t="shared" si="133"/>
        <v/>
      </c>
      <c r="R2879">
        <f t="shared" si="134"/>
        <v>0</v>
      </c>
    </row>
    <row r="2880" spans="10:18" x14ac:dyDescent="0.2">
      <c r="J2880">
        <f t="shared" si="132"/>
        <v>2878</v>
      </c>
      <c r="K2880" t="str" cm="1">
        <f t="array" ref="K2880">IFERROR(INDEX(tblClientes[Cliente],INT($J2880/ROWS(tblConsorcios[Produto]))+1),"")</f>
        <v/>
      </c>
      <c r="L2880" t="str" cm="1">
        <f t="array" ref="L2880">IFERROR(INDEX(tblConsorcios[Produto],MOD($J2880,ROWS(tblConsorcios[Produto]))+1),"")</f>
        <v>Imóvel IE230 – 220m</v>
      </c>
      <c r="M2880" s="20" cm="1">
        <f t="array" ref="M2880">IFERROR(INDEX(tblConsorcios[Valor da Carta (R$)],MOD($J2880,ROWS(tblConsorcios[Produto]))+1),"")</f>
        <v>230000</v>
      </c>
      <c r="N2880" s="2" cm="1">
        <f t="array" ref="N2880">IFERROR(INDEX(tblConsorcios[Prazo (meses)],MOD($J2880,ROWS(tblConsorcios[Produto]))+1),"")</f>
        <v>220</v>
      </c>
      <c r="O2880" s="20" cm="1">
        <f t="array" ref="O2880">IFERROR(INDEX(tblConsorcios[Parcela Mensal (R$)],MOD($J2880,ROWS(tblConsorcios[Produto]))+1),"")</f>
        <v>1336.09</v>
      </c>
      <c r="P2880" s="20" t="str" cm="1">
        <f t="array" ref="P2880">IFERROR(INDEX(tblClientes[Dividendo Mensal (R$)],INT($J2880/ROWS(tblConsorcios[Produto]))+1),"")</f>
        <v/>
      </c>
      <c r="Q2880" s="20" t="str">
        <f t="shared" si="133"/>
        <v/>
      </c>
      <c r="R2880">
        <f t="shared" si="134"/>
        <v>0</v>
      </c>
    </row>
    <row r="2881" spans="10:18" x14ac:dyDescent="0.2">
      <c r="J2881">
        <f t="shared" si="132"/>
        <v>2879</v>
      </c>
      <c r="K2881" t="str" cm="1">
        <f t="array" ref="K2881">IFERROR(INDEX(tblClientes[Cliente],INT($J2881/ROWS(tblConsorcios[Produto]))+1),"")</f>
        <v/>
      </c>
      <c r="L2881" t="str" cm="1">
        <f t="array" ref="L2881">IFERROR(INDEX(tblConsorcios[Produto],MOD($J2881,ROWS(tblConsorcios[Produto]))+1),"")</f>
        <v>Imóvel IE230 – 200m</v>
      </c>
      <c r="M2881" s="20" cm="1">
        <f t="array" ref="M2881">IFERROR(INDEX(tblConsorcios[Valor da Carta (R$)],MOD($J2881,ROWS(tblConsorcios[Produto]))+1),"")</f>
        <v>230000</v>
      </c>
      <c r="N2881" s="2" cm="1">
        <f t="array" ref="N2881">IFERROR(INDEX(tblConsorcios[Prazo (meses)],MOD($J2881,ROWS(tblConsorcios[Produto]))+1),"")</f>
        <v>200</v>
      </c>
      <c r="O2881" s="20" cm="1">
        <f t="array" ref="O2881">IFERROR(INDEX(tblConsorcios[Parcela Mensal (R$)],MOD($J2881,ROWS(tblConsorcios[Produto]))+1),"")</f>
        <v>1458.2</v>
      </c>
      <c r="P2881" s="20" t="str" cm="1">
        <f t="array" ref="P2881">IFERROR(INDEX(tblClientes[Dividendo Mensal (R$)],INT($J2881/ROWS(tblConsorcios[Produto]))+1),"")</f>
        <v/>
      </c>
      <c r="Q2881" s="20" t="str">
        <f t="shared" si="133"/>
        <v/>
      </c>
      <c r="R2881">
        <f t="shared" si="134"/>
        <v>0</v>
      </c>
    </row>
    <row r="2882" spans="10:18" x14ac:dyDescent="0.2">
      <c r="J2882">
        <f t="shared" si="132"/>
        <v>2880</v>
      </c>
      <c r="K2882" t="str" cm="1">
        <f t="array" ref="K2882">IFERROR(INDEX(tblClientes[Cliente],INT($J2882/ROWS(tblConsorcios[Produto]))+1),"")</f>
        <v/>
      </c>
      <c r="L2882" t="str" cm="1">
        <f t="array" ref="L2882">IFERROR(INDEX(tblConsorcios[Produto],MOD($J2882,ROWS(tblConsorcios[Produto]))+1),"")</f>
        <v>Imóvel IE220 – 240m</v>
      </c>
      <c r="M2882" s="20" cm="1">
        <f t="array" ref="M2882">IFERROR(INDEX(tblConsorcios[Valor da Carta (R$)],MOD($J2882,ROWS(tblConsorcios[Produto]))+1),"")</f>
        <v>220000</v>
      </c>
      <c r="N2882" s="2" cm="1">
        <f t="array" ref="N2882">IFERROR(INDEX(tblConsorcios[Prazo (meses)],MOD($J2882,ROWS(tblConsorcios[Produto]))+1),"")</f>
        <v>240</v>
      </c>
      <c r="O2882" s="20" cm="1">
        <f t="array" ref="O2882">IFERROR(INDEX(tblConsorcios[Parcela Mensal (R$)],MOD($J2882,ROWS(tblConsorcios[Produto]))+1),"")</f>
        <v>1180.67</v>
      </c>
      <c r="P2882" s="20" t="str" cm="1">
        <f t="array" ref="P2882">IFERROR(INDEX(tblClientes[Dividendo Mensal (R$)],INT($J2882/ROWS(tblConsorcios[Produto]))+1),"")</f>
        <v/>
      </c>
      <c r="Q2882" s="20" t="str">
        <f t="shared" si="133"/>
        <v/>
      </c>
      <c r="R2882">
        <f t="shared" si="134"/>
        <v>0</v>
      </c>
    </row>
    <row r="2883" spans="10:18" x14ac:dyDescent="0.2">
      <c r="J2883">
        <f t="shared" ref="J2883:J2946" si="135">ROW()-2</f>
        <v>2881</v>
      </c>
      <c r="K2883" t="str" cm="1">
        <f t="array" ref="K2883">IFERROR(INDEX(tblClientes[Cliente],INT($J2883/ROWS(tblConsorcios[Produto]))+1),"")</f>
        <v/>
      </c>
      <c r="L2883" t="str" cm="1">
        <f t="array" ref="L2883">IFERROR(INDEX(tblConsorcios[Produto],MOD($J2883,ROWS(tblConsorcios[Produto]))+1),"")</f>
        <v>Imóvel IE220 – 220m</v>
      </c>
      <c r="M2883" s="20" cm="1">
        <f t="array" ref="M2883">IFERROR(INDEX(tblConsorcios[Valor da Carta (R$)],MOD($J2883,ROWS(tblConsorcios[Produto]))+1),"")</f>
        <v>220000</v>
      </c>
      <c r="N2883" s="2" cm="1">
        <f t="array" ref="N2883">IFERROR(INDEX(tblConsorcios[Prazo (meses)],MOD($J2883,ROWS(tblConsorcios[Produto]))+1),"")</f>
        <v>220</v>
      </c>
      <c r="O2883" s="20" cm="1">
        <f t="array" ref="O2883">IFERROR(INDEX(tblConsorcios[Parcela Mensal (R$)],MOD($J2883,ROWS(tblConsorcios[Produto]))+1),"")</f>
        <v>1278</v>
      </c>
      <c r="P2883" s="20" t="str" cm="1">
        <f t="array" ref="P2883">IFERROR(INDEX(tblClientes[Dividendo Mensal (R$)],INT($J2883/ROWS(tblConsorcios[Produto]))+1),"")</f>
        <v/>
      </c>
      <c r="Q2883" s="20" t="str">
        <f t="shared" ref="Q2883:Q2946" si="136">IF(AND(ISNUMBER(O2883),ISNUMBER(P2883)),P2883-O2883,"")</f>
        <v/>
      </c>
      <c r="R2883">
        <f t="shared" ref="R2883:R2946" si="137">IF(AND(ISNUMBER(O2883),ISNUMBER(P2883),O2883&lt;=P2883),1,0)</f>
        <v>0</v>
      </c>
    </row>
    <row r="2884" spans="10:18" x14ac:dyDescent="0.2">
      <c r="J2884">
        <f t="shared" si="135"/>
        <v>2882</v>
      </c>
      <c r="K2884" t="str" cm="1">
        <f t="array" ref="K2884">IFERROR(INDEX(tblClientes[Cliente],INT($J2884/ROWS(tblConsorcios[Produto]))+1),"")</f>
        <v/>
      </c>
      <c r="L2884" t="str" cm="1">
        <f t="array" ref="L2884">IFERROR(INDEX(tblConsorcios[Produto],MOD($J2884,ROWS(tblConsorcios[Produto]))+1),"")</f>
        <v>Imóvel IE220 – 200m</v>
      </c>
      <c r="M2884" s="20" cm="1">
        <f t="array" ref="M2884">IFERROR(INDEX(tblConsorcios[Valor da Carta (R$)],MOD($J2884,ROWS(tblConsorcios[Produto]))+1),"")</f>
        <v>220000</v>
      </c>
      <c r="N2884" s="2" cm="1">
        <f t="array" ref="N2884">IFERROR(INDEX(tblConsorcios[Prazo (meses)],MOD($J2884,ROWS(tblConsorcios[Produto]))+1),"")</f>
        <v>200</v>
      </c>
      <c r="O2884" s="20" cm="1">
        <f t="array" ref="O2884">IFERROR(INDEX(tblConsorcios[Parcela Mensal (R$)],MOD($J2884,ROWS(tblConsorcios[Produto]))+1),"")</f>
        <v>1394.8</v>
      </c>
      <c r="P2884" s="20" t="str" cm="1">
        <f t="array" ref="P2884">IFERROR(INDEX(tblClientes[Dividendo Mensal (R$)],INT($J2884/ROWS(tblConsorcios[Produto]))+1),"")</f>
        <v/>
      </c>
      <c r="Q2884" s="20" t="str">
        <f t="shared" si="136"/>
        <v/>
      </c>
      <c r="R2884">
        <f t="shared" si="137"/>
        <v>0</v>
      </c>
    </row>
    <row r="2885" spans="10:18" x14ac:dyDescent="0.2">
      <c r="J2885">
        <f t="shared" si="135"/>
        <v>2883</v>
      </c>
      <c r="K2885" t="str" cm="1">
        <f t="array" ref="K2885">IFERROR(INDEX(tblClientes[Cliente],INT($J2885/ROWS(tblConsorcios[Produto]))+1),"")</f>
        <v/>
      </c>
      <c r="L2885" t="str" cm="1">
        <f t="array" ref="L2885">IFERROR(INDEX(tblConsorcios[Produto],MOD($J2885,ROWS(tblConsorcios[Produto]))+1),"")</f>
        <v>Imóvel IE200 – 240m</v>
      </c>
      <c r="M2885" s="20" cm="1">
        <f t="array" ref="M2885">IFERROR(INDEX(tblConsorcios[Valor da Carta (R$)],MOD($J2885,ROWS(tblConsorcios[Produto]))+1),"")</f>
        <v>200000</v>
      </c>
      <c r="N2885" s="2" cm="1">
        <f t="array" ref="N2885">IFERROR(INDEX(tblConsorcios[Prazo (meses)],MOD($J2885,ROWS(tblConsorcios[Produto]))+1),"")</f>
        <v>240</v>
      </c>
      <c r="O2885" s="20" cm="1">
        <f t="array" ref="O2885">IFERROR(INDEX(tblConsorcios[Parcela Mensal (R$)],MOD($J2885,ROWS(tblConsorcios[Produto]))+1),"")</f>
        <v>1073.33</v>
      </c>
      <c r="P2885" s="20" t="str" cm="1">
        <f t="array" ref="P2885">IFERROR(INDEX(tblClientes[Dividendo Mensal (R$)],INT($J2885/ROWS(tblConsorcios[Produto]))+1),"")</f>
        <v/>
      </c>
      <c r="Q2885" s="20" t="str">
        <f t="shared" si="136"/>
        <v/>
      </c>
      <c r="R2885">
        <f t="shared" si="137"/>
        <v>0</v>
      </c>
    </row>
    <row r="2886" spans="10:18" x14ac:dyDescent="0.2">
      <c r="J2886">
        <f t="shared" si="135"/>
        <v>2884</v>
      </c>
      <c r="K2886" t="str" cm="1">
        <f t="array" ref="K2886">IFERROR(INDEX(tblClientes[Cliente],INT($J2886/ROWS(tblConsorcios[Produto]))+1),"")</f>
        <v/>
      </c>
      <c r="L2886" t="str" cm="1">
        <f t="array" ref="L2886">IFERROR(INDEX(tblConsorcios[Produto],MOD($J2886,ROWS(tblConsorcios[Produto]))+1),"")</f>
        <v>Imóvel IE200 – 220m</v>
      </c>
      <c r="M2886" s="20" cm="1">
        <f t="array" ref="M2886">IFERROR(INDEX(tblConsorcios[Valor da Carta (R$)],MOD($J2886,ROWS(tblConsorcios[Produto]))+1),"")</f>
        <v>200000</v>
      </c>
      <c r="N2886" s="2" cm="1">
        <f t="array" ref="N2886">IFERROR(INDEX(tblConsorcios[Prazo (meses)],MOD($J2886,ROWS(tblConsorcios[Produto]))+1),"")</f>
        <v>220</v>
      </c>
      <c r="O2886" s="20" cm="1">
        <f t="array" ref="O2886">IFERROR(INDEX(tblConsorcios[Parcela Mensal (R$)],MOD($J2886,ROWS(tblConsorcios[Produto]))+1),"")</f>
        <v>1161.82</v>
      </c>
      <c r="P2886" s="20" t="str" cm="1">
        <f t="array" ref="P2886">IFERROR(INDEX(tblClientes[Dividendo Mensal (R$)],INT($J2886/ROWS(tblConsorcios[Produto]))+1),"")</f>
        <v/>
      </c>
      <c r="Q2886" s="20" t="str">
        <f t="shared" si="136"/>
        <v/>
      </c>
      <c r="R2886">
        <f t="shared" si="137"/>
        <v>0</v>
      </c>
    </row>
    <row r="2887" spans="10:18" x14ac:dyDescent="0.2">
      <c r="J2887">
        <f t="shared" si="135"/>
        <v>2885</v>
      </c>
      <c r="K2887" t="str" cm="1">
        <f t="array" ref="K2887">IFERROR(INDEX(tblClientes[Cliente],INT($J2887/ROWS(tblConsorcios[Produto]))+1),"")</f>
        <v/>
      </c>
      <c r="L2887" t="str" cm="1">
        <f t="array" ref="L2887">IFERROR(INDEX(tblConsorcios[Produto],MOD($J2887,ROWS(tblConsorcios[Produto]))+1),"")</f>
        <v>Imóvel IE200 – 200m</v>
      </c>
      <c r="M2887" s="20" cm="1">
        <f t="array" ref="M2887">IFERROR(INDEX(tblConsorcios[Valor da Carta (R$)],MOD($J2887,ROWS(tblConsorcios[Produto]))+1),"")</f>
        <v>200000</v>
      </c>
      <c r="N2887" s="2" cm="1">
        <f t="array" ref="N2887">IFERROR(INDEX(tblConsorcios[Prazo (meses)],MOD($J2887,ROWS(tblConsorcios[Produto]))+1),"")</f>
        <v>200</v>
      </c>
      <c r="O2887" s="20" cm="1">
        <f t="array" ref="O2887">IFERROR(INDEX(tblConsorcios[Parcela Mensal (R$)],MOD($J2887,ROWS(tblConsorcios[Produto]))+1),"")</f>
        <v>1268</v>
      </c>
      <c r="P2887" s="20" t="str" cm="1">
        <f t="array" ref="P2887">IFERROR(INDEX(tblClientes[Dividendo Mensal (R$)],INT($J2887/ROWS(tblConsorcios[Produto]))+1),"")</f>
        <v/>
      </c>
      <c r="Q2887" s="20" t="str">
        <f t="shared" si="136"/>
        <v/>
      </c>
      <c r="R2887">
        <f t="shared" si="137"/>
        <v>0</v>
      </c>
    </row>
    <row r="2888" spans="10:18" x14ac:dyDescent="0.2">
      <c r="J2888">
        <f t="shared" si="135"/>
        <v>2886</v>
      </c>
      <c r="K2888" t="str" cm="1">
        <f t="array" ref="K2888">IFERROR(INDEX(tblClientes[Cliente],INT($J2888/ROWS(tblConsorcios[Produto]))+1),"")</f>
        <v/>
      </c>
      <c r="L2888" t="str" cm="1">
        <f t="array" ref="L2888">IFERROR(INDEX(tblConsorcios[Produto],MOD($J2888,ROWS(tblConsorcios[Produto]))+1),"")</f>
        <v>Imóvel IE150 – 240m</v>
      </c>
      <c r="M2888" s="20" cm="1">
        <f t="array" ref="M2888">IFERROR(INDEX(tblConsorcios[Valor da Carta (R$)],MOD($J2888,ROWS(tblConsorcios[Produto]))+1),"")</f>
        <v>150000</v>
      </c>
      <c r="N2888" s="2" cm="1">
        <f t="array" ref="N2888">IFERROR(INDEX(tblConsorcios[Prazo (meses)],MOD($J2888,ROWS(tblConsorcios[Produto]))+1),"")</f>
        <v>240</v>
      </c>
      <c r="O2888" s="20" cm="1">
        <f t="array" ref="O2888">IFERROR(INDEX(tblConsorcios[Parcela Mensal (R$)],MOD($J2888,ROWS(tblConsorcios[Produto]))+1),"")</f>
        <v>805</v>
      </c>
      <c r="P2888" s="20" t="str" cm="1">
        <f t="array" ref="P2888">IFERROR(INDEX(tblClientes[Dividendo Mensal (R$)],INT($J2888/ROWS(tblConsorcios[Produto]))+1),"")</f>
        <v/>
      </c>
      <c r="Q2888" s="20" t="str">
        <f t="shared" si="136"/>
        <v/>
      </c>
      <c r="R2888">
        <f t="shared" si="137"/>
        <v>0</v>
      </c>
    </row>
    <row r="2889" spans="10:18" x14ac:dyDescent="0.2">
      <c r="J2889">
        <f t="shared" si="135"/>
        <v>2887</v>
      </c>
      <c r="K2889" t="str" cm="1">
        <f t="array" ref="K2889">IFERROR(INDEX(tblClientes[Cliente],INT($J2889/ROWS(tblConsorcios[Produto]))+1),"")</f>
        <v/>
      </c>
      <c r="L2889" t="str" cm="1">
        <f t="array" ref="L2889">IFERROR(INDEX(tblConsorcios[Produto],MOD($J2889,ROWS(tblConsorcios[Produto]))+1),"")</f>
        <v>Imóvel IE150 – 220m</v>
      </c>
      <c r="M2889" s="20" cm="1">
        <f t="array" ref="M2889">IFERROR(INDEX(tblConsorcios[Valor da Carta (R$)],MOD($J2889,ROWS(tblConsorcios[Produto]))+1),"")</f>
        <v>150000</v>
      </c>
      <c r="N2889" s="2" cm="1">
        <f t="array" ref="N2889">IFERROR(INDEX(tblConsorcios[Prazo (meses)],MOD($J2889,ROWS(tblConsorcios[Produto]))+1),"")</f>
        <v>220</v>
      </c>
      <c r="O2889" s="20" cm="1">
        <f t="array" ref="O2889">IFERROR(INDEX(tblConsorcios[Parcela Mensal (R$)],MOD($J2889,ROWS(tblConsorcios[Produto]))+1),"")</f>
        <v>871.36</v>
      </c>
      <c r="P2889" s="20" t="str" cm="1">
        <f t="array" ref="P2889">IFERROR(INDEX(tblClientes[Dividendo Mensal (R$)],INT($J2889/ROWS(tblConsorcios[Produto]))+1),"")</f>
        <v/>
      </c>
      <c r="Q2889" s="20" t="str">
        <f t="shared" si="136"/>
        <v/>
      </c>
      <c r="R2889">
        <f t="shared" si="137"/>
        <v>0</v>
      </c>
    </row>
    <row r="2890" spans="10:18" x14ac:dyDescent="0.2">
      <c r="J2890">
        <f t="shared" si="135"/>
        <v>2888</v>
      </c>
      <c r="K2890" t="str" cm="1">
        <f t="array" ref="K2890">IFERROR(INDEX(tblClientes[Cliente],INT($J2890/ROWS(tblConsorcios[Produto]))+1),"")</f>
        <v/>
      </c>
      <c r="L2890" t="str" cm="1">
        <f t="array" ref="L2890">IFERROR(INDEX(tblConsorcios[Produto],MOD($J2890,ROWS(tblConsorcios[Produto]))+1),"")</f>
        <v>Imóvel IE150 – 200m</v>
      </c>
      <c r="M2890" s="20" cm="1">
        <f t="array" ref="M2890">IFERROR(INDEX(tblConsorcios[Valor da Carta (R$)],MOD($J2890,ROWS(tblConsorcios[Produto]))+1),"")</f>
        <v>150000</v>
      </c>
      <c r="N2890" s="2" cm="1">
        <f t="array" ref="N2890">IFERROR(INDEX(tblConsorcios[Prazo (meses)],MOD($J2890,ROWS(tblConsorcios[Produto]))+1),"")</f>
        <v>200</v>
      </c>
      <c r="O2890" s="20" cm="1">
        <f t="array" ref="O2890">IFERROR(INDEX(tblConsorcios[Parcela Mensal (R$)],MOD($J2890,ROWS(tblConsorcios[Produto]))+1),"")</f>
        <v>951</v>
      </c>
      <c r="P2890" s="20" t="str" cm="1">
        <f t="array" ref="P2890">IFERROR(INDEX(tblClientes[Dividendo Mensal (R$)],INT($J2890/ROWS(tblConsorcios[Produto]))+1),"")</f>
        <v/>
      </c>
      <c r="Q2890" s="20" t="str">
        <f t="shared" si="136"/>
        <v/>
      </c>
      <c r="R2890">
        <f t="shared" si="137"/>
        <v>0</v>
      </c>
    </row>
    <row r="2891" spans="10:18" x14ac:dyDescent="0.2">
      <c r="J2891">
        <f t="shared" si="135"/>
        <v>2889</v>
      </c>
      <c r="K2891" t="str" cm="1">
        <f t="array" ref="K2891">IFERROR(INDEX(tblClientes[Cliente],INT($J2891/ROWS(tblConsorcios[Produto]))+1),"")</f>
        <v/>
      </c>
      <c r="L2891" t="str" cm="1">
        <f t="array" ref="L2891">IFERROR(INDEX(tblConsorcios[Produto],MOD($J2891,ROWS(tblConsorcios[Produto]))+1),"")</f>
        <v>Imóvel IE140 – 240m</v>
      </c>
      <c r="M2891" s="20" cm="1">
        <f t="array" ref="M2891">IFERROR(INDEX(tblConsorcios[Valor da Carta (R$)],MOD($J2891,ROWS(tblConsorcios[Produto]))+1),"")</f>
        <v>140000</v>
      </c>
      <c r="N2891" s="2" cm="1">
        <f t="array" ref="N2891">IFERROR(INDEX(tblConsorcios[Prazo (meses)],MOD($J2891,ROWS(tblConsorcios[Produto]))+1),"")</f>
        <v>240</v>
      </c>
      <c r="O2891" s="20" cm="1">
        <f t="array" ref="O2891">IFERROR(INDEX(tblConsorcios[Parcela Mensal (R$)],MOD($J2891,ROWS(tblConsorcios[Produto]))+1),"")</f>
        <v>751.33</v>
      </c>
      <c r="P2891" s="20" t="str" cm="1">
        <f t="array" ref="P2891">IFERROR(INDEX(tblClientes[Dividendo Mensal (R$)],INT($J2891/ROWS(tblConsorcios[Produto]))+1),"")</f>
        <v/>
      </c>
      <c r="Q2891" s="20" t="str">
        <f t="shared" si="136"/>
        <v/>
      </c>
      <c r="R2891">
        <f t="shared" si="137"/>
        <v>0</v>
      </c>
    </row>
    <row r="2892" spans="10:18" x14ac:dyDescent="0.2">
      <c r="J2892">
        <f t="shared" si="135"/>
        <v>2890</v>
      </c>
      <c r="K2892" t="str" cm="1">
        <f t="array" ref="K2892">IFERROR(INDEX(tblClientes[Cliente],INT($J2892/ROWS(tblConsorcios[Produto]))+1),"")</f>
        <v/>
      </c>
      <c r="L2892" t="str" cm="1">
        <f t="array" ref="L2892">IFERROR(INDEX(tblConsorcios[Produto],MOD($J2892,ROWS(tblConsorcios[Produto]))+1),"")</f>
        <v>Imóvel IE140 – 220m</v>
      </c>
      <c r="M2892" s="20" cm="1">
        <f t="array" ref="M2892">IFERROR(INDEX(tblConsorcios[Valor da Carta (R$)],MOD($J2892,ROWS(tblConsorcios[Produto]))+1),"")</f>
        <v>140000</v>
      </c>
      <c r="N2892" s="2" cm="1">
        <f t="array" ref="N2892">IFERROR(INDEX(tblConsorcios[Prazo (meses)],MOD($J2892,ROWS(tblConsorcios[Produto]))+1),"")</f>
        <v>220</v>
      </c>
      <c r="O2892" s="20" cm="1">
        <f t="array" ref="O2892">IFERROR(INDEX(tblConsorcios[Parcela Mensal (R$)],MOD($J2892,ROWS(tblConsorcios[Produto]))+1),"")</f>
        <v>813.27</v>
      </c>
      <c r="P2892" s="20" t="str" cm="1">
        <f t="array" ref="P2892">IFERROR(INDEX(tblClientes[Dividendo Mensal (R$)],INT($J2892/ROWS(tblConsorcios[Produto]))+1),"")</f>
        <v/>
      </c>
      <c r="Q2892" s="20" t="str">
        <f t="shared" si="136"/>
        <v/>
      </c>
      <c r="R2892">
        <f t="shared" si="137"/>
        <v>0</v>
      </c>
    </row>
    <row r="2893" spans="10:18" x14ac:dyDescent="0.2">
      <c r="J2893">
        <f t="shared" si="135"/>
        <v>2891</v>
      </c>
      <c r="K2893" t="str" cm="1">
        <f t="array" ref="K2893">IFERROR(INDEX(tblClientes[Cliente],INT($J2893/ROWS(tblConsorcios[Produto]))+1),"")</f>
        <v/>
      </c>
      <c r="L2893" t="str" cm="1">
        <f t="array" ref="L2893">IFERROR(INDEX(tblConsorcios[Produto],MOD($J2893,ROWS(tblConsorcios[Produto]))+1),"")</f>
        <v>Imóvel IE140 – 200m</v>
      </c>
      <c r="M2893" s="20" cm="1">
        <f t="array" ref="M2893">IFERROR(INDEX(tblConsorcios[Valor da Carta (R$)],MOD($J2893,ROWS(tblConsorcios[Produto]))+1),"")</f>
        <v>140000</v>
      </c>
      <c r="N2893" s="2" cm="1">
        <f t="array" ref="N2893">IFERROR(INDEX(tblConsorcios[Prazo (meses)],MOD($J2893,ROWS(tblConsorcios[Produto]))+1),"")</f>
        <v>200</v>
      </c>
      <c r="O2893" s="20" cm="1">
        <f t="array" ref="O2893">IFERROR(INDEX(tblConsorcios[Parcela Mensal (R$)],MOD($J2893,ROWS(tblConsorcios[Produto]))+1),"")</f>
        <v>887.6</v>
      </c>
      <c r="P2893" s="20" t="str" cm="1">
        <f t="array" ref="P2893">IFERROR(INDEX(tblClientes[Dividendo Mensal (R$)],INT($J2893/ROWS(tblConsorcios[Produto]))+1),"")</f>
        <v/>
      </c>
      <c r="Q2893" s="20" t="str">
        <f t="shared" si="136"/>
        <v/>
      </c>
      <c r="R2893">
        <f t="shared" si="137"/>
        <v>0</v>
      </c>
    </row>
    <row r="2894" spans="10:18" x14ac:dyDescent="0.2">
      <c r="J2894">
        <f t="shared" si="135"/>
        <v>2892</v>
      </c>
      <c r="K2894" t="str" cm="1">
        <f t="array" ref="K2894">IFERROR(INDEX(tblClientes[Cliente],INT($J2894/ROWS(tblConsorcios[Produto]))+1),"")</f>
        <v/>
      </c>
      <c r="L2894" t="str" cm="1">
        <f t="array" ref="L2894">IFERROR(INDEX(tblConsorcios[Produto],MOD($J2894,ROWS(tblConsorcios[Produto]))+1),"")</f>
        <v>Imóvel IE130 – 240m</v>
      </c>
      <c r="M2894" s="20" cm="1">
        <f t="array" ref="M2894">IFERROR(INDEX(tblConsorcios[Valor da Carta (R$)],MOD($J2894,ROWS(tblConsorcios[Produto]))+1),"")</f>
        <v>130000</v>
      </c>
      <c r="N2894" s="2" cm="1">
        <f t="array" ref="N2894">IFERROR(INDEX(tblConsorcios[Prazo (meses)],MOD($J2894,ROWS(tblConsorcios[Produto]))+1),"")</f>
        <v>240</v>
      </c>
      <c r="O2894" s="20" cm="1">
        <f t="array" ref="O2894">IFERROR(INDEX(tblConsorcios[Parcela Mensal (R$)],MOD($J2894,ROWS(tblConsorcios[Produto]))+1),"")</f>
        <v>697.67</v>
      </c>
      <c r="P2894" s="20" t="str" cm="1">
        <f t="array" ref="P2894">IFERROR(INDEX(tblClientes[Dividendo Mensal (R$)],INT($J2894/ROWS(tblConsorcios[Produto]))+1),"")</f>
        <v/>
      </c>
      <c r="Q2894" s="20" t="str">
        <f t="shared" si="136"/>
        <v/>
      </c>
      <c r="R2894">
        <f t="shared" si="137"/>
        <v>0</v>
      </c>
    </row>
    <row r="2895" spans="10:18" x14ac:dyDescent="0.2">
      <c r="J2895">
        <f t="shared" si="135"/>
        <v>2893</v>
      </c>
      <c r="K2895" t="str" cm="1">
        <f t="array" ref="K2895">IFERROR(INDEX(tblClientes[Cliente],INT($J2895/ROWS(tblConsorcios[Produto]))+1),"")</f>
        <v/>
      </c>
      <c r="L2895" t="str" cm="1">
        <f t="array" ref="L2895">IFERROR(INDEX(tblConsorcios[Produto],MOD($J2895,ROWS(tblConsorcios[Produto]))+1),"")</f>
        <v>Imóvel IE130 – 220m</v>
      </c>
      <c r="M2895" s="20" cm="1">
        <f t="array" ref="M2895">IFERROR(INDEX(tblConsorcios[Valor da Carta (R$)],MOD($J2895,ROWS(tblConsorcios[Produto]))+1),"")</f>
        <v>130000</v>
      </c>
      <c r="N2895" s="2" cm="1">
        <f t="array" ref="N2895">IFERROR(INDEX(tblConsorcios[Prazo (meses)],MOD($J2895,ROWS(tblConsorcios[Produto]))+1),"")</f>
        <v>220</v>
      </c>
      <c r="O2895" s="20" cm="1">
        <f t="array" ref="O2895">IFERROR(INDEX(tblConsorcios[Parcela Mensal (R$)],MOD($J2895,ROWS(tblConsorcios[Produto]))+1),"")</f>
        <v>755.18</v>
      </c>
      <c r="P2895" s="20" t="str" cm="1">
        <f t="array" ref="P2895">IFERROR(INDEX(tblClientes[Dividendo Mensal (R$)],INT($J2895/ROWS(tblConsorcios[Produto]))+1),"")</f>
        <v/>
      </c>
      <c r="Q2895" s="20" t="str">
        <f t="shared" si="136"/>
        <v/>
      </c>
      <c r="R2895">
        <f t="shared" si="137"/>
        <v>0</v>
      </c>
    </row>
    <row r="2896" spans="10:18" x14ac:dyDescent="0.2">
      <c r="J2896">
        <f t="shared" si="135"/>
        <v>2894</v>
      </c>
      <c r="K2896" t="str" cm="1">
        <f t="array" ref="K2896">IFERROR(INDEX(tblClientes[Cliente],INT($J2896/ROWS(tblConsorcios[Produto]))+1),"")</f>
        <v/>
      </c>
      <c r="L2896" t="str" cm="1">
        <f t="array" ref="L2896">IFERROR(INDEX(tblConsorcios[Produto],MOD($J2896,ROWS(tblConsorcios[Produto]))+1),"")</f>
        <v>Imóvel IE130 – 200m</v>
      </c>
      <c r="M2896" s="20" cm="1">
        <f t="array" ref="M2896">IFERROR(INDEX(tblConsorcios[Valor da Carta (R$)],MOD($J2896,ROWS(tblConsorcios[Produto]))+1),"")</f>
        <v>130000</v>
      </c>
      <c r="N2896" s="2" cm="1">
        <f t="array" ref="N2896">IFERROR(INDEX(tblConsorcios[Prazo (meses)],MOD($J2896,ROWS(tblConsorcios[Produto]))+1),"")</f>
        <v>200</v>
      </c>
      <c r="O2896" s="20" cm="1">
        <f t="array" ref="O2896">IFERROR(INDEX(tblConsorcios[Parcela Mensal (R$)],MOD($J2896,ROWS(tblConsorcios[Produto]))+1),"")</f>
        <v>824.2</v>
      </c>
      <c r="P2896" s="20" t="str" cm="1">
        <f t="array" ref="P2896">IFERROR(INDEX(tblClientes[Dividendo Mensal (R$)],INT($J2896/ROWS(tblConsorcios[Produto]))+1),"")</f>
        <v/>
      </c>
      <c r="Q2896" s="20" t="str">
        <f t="shared" si="136"/>
        <v/>
      </c>
      <c r="R2896">
        <f t="shared" si="137"/>
        <v>0</v>
      </c>
    </row>
    <row r="2897" spans="10:18" x14ac:dyDescent="0.2">
      <c r="J2897">
        <f t="shared" si="135"/>
        <v>2895</v>
      </c>
      <c r="K2897" t="str" cm="1">
        <f t="array" ref="K2897">IFERROR(INDEX(tblClientes[Cliente],INT($J2897/ROWS(tblConsorcios[Produto]))+1),"")</f>
        <v/>
      </c>
      <c r="L2897" t="str" cm="1">
        <f t="array" ref="L2897">IFERROR(INDEX(tblConsorcios[Produto],MOD($J2897,ROWS(tblConsorcios[Produto]))+1),"")</f>
        <v>Imóvel IE120 – 240m</v>
      </c>
      <c r="M2897" s="20" cm="1">
        <f t="array" ref="M2897">IFERROR(INDEX(tblConsorcios[Valor da Carta (R$)],MOD($J2897,ROWS(tblConsorcios[Produto]))+1),"")</f>
        <v>120000</v>
      </c>
      <c r="N2897" s="2" cm="1">
        <f t="array" ref="N2897">IFERROR(INDEX(tblConsorcios[Prazo (meses)],MOD($J2897,ROWS(tblConsorcios[Produto]))+1),"")</f>
        <v>240</v>
      </c>
      <c r="O2897" s="20" cm="1">
        <f t="array" ref="O2897">IFERROR(INDEX(tblConsorcios[Parcela Mensal (R$)],MOD($J2897,ROWS(tblConsorcios[Produto]))+1),"")</f>
        <v>644</v>
      </c>
      <c r="P2897" s="20" t="str" cm="1">
        <f t="array" ref="P2897">IFERROR(INDEX(tblClientes[Dividendo Mensal (R$)],INT($J2897/ROWS(tblConsorcios[Produto]))+1),"")</f>
        <v/>
      </c>
      <c r="Q2897" s="20" t="str">
        <f t="shared" si="136"/>
        <v/>
      </c>
      <c r="R2897">
        <f t="shared" si="137"/>
        <v>0</v>
      </c>
    </row>
    <row r="2898" spans="10:18" x14ac:dyDescent="0.2">
      <c r="J2898">
        <f t="shared" si="135"/>
        <v>2896</v>
      </c>
      <c r="K2898" t="str" cm="1">
        <f t="array" ref="K2898">IFERROR(INDEX(tblClientes[Cliente],INT($J2898/ROWS(tblConsorcios[Produto]))+1),"")</f>
        <v/>
      </c>
      <c r="L2898" t="str" cm="1">
        <f t="array" ref="L2898">IFERROR(INDEX(tblConsorcios[Produto],MOD($J2898,ROWS(tblConsorcios[Produto]))+1),"")</f>
        <v>Imóvel IE120 – 220m</v>
      </c>
      <c r="M2898" s="20" cm="1">
        <f t="array" ref="M2898">IFERROR(INDEX(tblConsorcios[Valor da Carta (R$)],MOD($J2898,ROWS(tblConsorcios[Produto]))+1),"")</f>
        <v>120000</v>
      </c>
      <c r="N2898" s="2" cm="1">
        <f t="array" ref="N2898">IFERROR(INDEX(tblConsorcios[Prazo (meses)],MOD($J2898,ROWS(tblConsorcios[Produto]))+1),"")</f>
        <v>220</v>
      </c>
      <c r="O2898" s="20" cm="1">
        <f t="array" ref="O2898">IFERROR(INDEX(tblConsorcios[Parcela Mensal (R$)],MOD($J2898,ROWS(tblConsorcios[Produto]))+1),"")</f>
        <v>697.09</v>
      </c>
      <c r="P2898" s="20" t="str" cm="1">
        <f t="array" ref="P2898">IFERROR(INDEX(tblClientes[Dividendo Mensal (R$)],INT($J2898/ROWS(tblConsorcios[Produto]))+1),"")</f>
        <v/>
      </c>
      <c r="Q2898" s="20" t="str">
        <f t="shared" si="136"/>
        <v/>
      </c>
      <c r="R2898">
        <f t="shared" si="137"/>
        <v>0</v>
      </c>
    </row>
    <row r="2899" spans="10:18" x14ac:dyDescent="0.2">
      <c r="J2899">
        <f t="shared" si="135"/>
        <v>2897</v>
      </c>
      <c r="K2899" t="str" cm="1">
        <f t="array" ref="K2899">IFERROR(INDEX(tblClientes[Cliente],INT($J2899/ROWS(tblConsorcios[Produto]))+1),"")</f>
        <v/>
      </c>
      <c r="L2899" t="str" cm="1">
        <f t="array" ref="L2899">IFERROR(INDEX(tblConsorcios[Produto],MOD($J2899,ROWS(tblConsorcios[Produto]))+1),"")</f>
        <v>Imóvel IE120 – 200m</v>
      </c>
      <c r="M2899" s="20" cm="1">
        <f t="array" ref="M2899">IFERROR(INDEX(tblConsorcios[Valor da Carta (R$)],MOD($J2899,ROWS(tblConsorcios[Produto]))+1),"")</f>
        <v>120000</v>
      </c>
      <c r="N2899" s="2" cm="1">
        <f t="array" ref="N2899">IFERROR(INDEX(tblConsorcios[Prazo (meses)],MOD($J2899,ROWS(tblConsorcios[Produto]))+1),"")</f>
        <v>200</v>
      </c>
      <c r="O2899" s="20" cm="1">
        <f t="array" ref="O2899">IFERROR(INDEX(tblConsorcios[Parcela Mensal (R$)],MOD($J2899,ROWS(tblConsorcios[Produto]))+1),"")</f>
        <v>760.8</v>
      </c>
      <c r="P2899" s="20" t="str" cm="1">
        <f t="array" ref="P2899">IFERROR(INDEX(tblClientes[Dividendo Mensal (R$)],INT($J2899/ROWS(tblConsorcios[Produto]))+1),"")</f>
        <v/>
      </c>
      <c r="Q2899" s="20" t="str">
        <f t="shared" si="136"/>
        <v/>
      </c>
      <c r="R2899">
        <f t="shared" si="137"/>
        <v>0</v>
      </c>
    </row>
    <row r="2900" spans="10:18" x14ac:dyDescent="0.2">
      <c r="J2900">
        <f t="shared" si="135"/>
        <v>2898</v>
      </c>
      <c r="K2900" t="str" cm="1">
        <f t="array" ref="K2900">IFERROR(INDEX(tblClientes[Cliente],INT($J2900/ROWS(tblConsorcios[Produto]))+1),"")</f>
        <v/>
      </c>
      <c r="L2900" t="str" cm="1">
        <f t="array" ref="L2900">IFERROR(INDEX(tblConsorcios[Produto],MOD($J2900,ROWS(tblConsorcios[Produto]))+1),"")</f>
        <v>Imóvel IE600 – 240m</v>
      </c>
      <c r="M2900" s="20" cm="1">
        <f t="array" ref="M2900">IFERROR(INDEX(tblConsorcios[Valor da Carta (R$)],MOD($J2900,ROWS(tblConsorcios[Produto]))+1),"")</f>
        <v>600000</v>
      </c>
      <c r="N2900" s="2" cm="1">
        <f t="array" ref="N2900">IFERROR(INDEX(tblConsorcios[Prazo (meses)],MOD($J2900,ROWS(tblConsorcios[Produto]))+1),"")</f>
        <v>240</v>
      </c>
      <c r="O2900" s="20" cm="1">
        <f t="array" ref="O2900">IFERROR(INDEX(tblConsorcios[Parcela Mensal (R$)],MOD($J2900,ROWS(tblConsorcios[Produto]))+1),"")</f>
        <v>3220</v>
      </c>
      <c r="P2900" s="20" t="str" cm="1">
        <f t="array" ref="P2900">IFERROR(INDEX(tblClientes[Dividendo Mensal (R$)],INT($J2900/ROWS(tblConsorcios[Produto]))+1),"")</f>
        <v/>
      </c>
      <c r="Q2900" s="20" t="str">
        <f t="shared" si="136"/>
        <v/>
      </c>
      <c r="R2900">
        <f t="shared" si="137"/>
        <v>0</v>
      </c>
    </row>
    <row r="2901" spans="10:18" x14ac:dyDescent="0.2">
      <c r="J2901">
        <f t="shared" si="135"/>
        <v>2899</v>
      </c>
      <c r="K2901" t="str" cm="1">
        <f t="array" ref="K2901">IFERROR(INDEX(tblClientes[Cliente],INT($J2901/ROWS(tblConsorcios[Produto]))+1),"")</f>
        <v/>
      </c>
      <c r="L2901" t="str" cm="1">
        <f t="array" ref="L2901">IFERROR(INDEX(tblConsorcios[Produto],MOD($J2901,ROWS(tblConsorcios[Produto]))+1),"")</f>
        <v>Imóvel IE600 – 220m</v>
      </c>
      <c r="M2901" s="20" cm="1">
        <f t="array" ref="M2901">IFERROR(INDEX(tblConsorcios[Valor da Carta (R$)],MOD($J2901,ROWS(tblConsorcios[Produto]))+1),"")</f>
        <v>600000</v>
      </c>
      <c r="N2901" s="2" cm="1">
        <f t="array" ref="N2901">IFERROR(INDEX(tblConsorcios[Prazo (meses)],MOD($J2901,ROWS(tblConsorcios[Produto]))+1),"")</f>
        <v>220</v>
      </c>
      <c r="O2901" s="20" cm="1">
        <f t="array" ref="O2901">IFERROR(INDEX(tblConsorcios[Parcela Mensal (R$)],MOD($J2901,ROWS(tblConsorcios[Produto]))+1),"")</f>
        <v>3485.45</v>
      </c>
      <c r="P2901" s="20" t="str" cm="1">
        <f t="array" ref="P2901">IFERROR(INDEX(tblClientes[Dividendo Mensal (R$)],INT($J2901/ROWS(tblConsorcios[Produto]))+1),"")</f>
        <v/>
      </c>
      <c r="Q2901" s="20" t="str">
        <f t="shared" si="136"/>
        <v/>
      </c>
      <c r="R2901">
        <f t="shared" si="137"/>
        <v>0</v>
      </c>
    </row>
    <row r="2902" spans="10:18" x14ac:dyDescent="0.2">
      <c r="J2902">
        <f t="shared" si="135"/>
        <v>2900</v>
      </c>
      <c r="K2902" t="str" cm="1">
        <f t="array" ref="K2902">IFERROR(INDEX(tblClientes[Cliente],INT($J2902/ROWS(tblConsorcios[Produto]))+1),"")</f>
        <v/>
      </c>
      <c r="L2902" t="str" cm="1">
        <f t="array" ref="L2902">IFERROR(INDEX(tblConsorcios[Produto],MOD($J2902,ROWS(tblConsorcios[Produto]))+1),"")</f>
        <v>Imóvel IE600 – 200m</v>
      </c>
      <c r="M2902" s="20" cm="1">
        <f t="array" ref="M2902">IFERROR(INDEX(tblConsorcios[Valor da Carta (R$)],MOD($J2902,ROWS(tblConsorcios[Produto]))+1),"")</f>
        <v>600000</v>
      </c>
      <c r="N2902" s="2" cm="1">
        <f t="array" ref="N2902">IFERROR(INDEX(tblConsorcios[Prazo (meses)],MOD($J2902,ROWS(tblConsorcios[Produto]))+1),"")</f>
        <v>200</v>
      </c>
      <c r="O2902" s="20" cm="1">
        <f t="array" ref="O2902">IFERROR(INDEX(tblConsorcios[Parcela Mensal (R$)],MOD($J2902,ROWS(tblConsorcios[Produto]))+1),"")</f>
        <v>3804</v>
      </c>
      <c r="P2902" s="20" t="str" cm="1">
        <f t="array" ref="P2902">IFERROR(INDEX(tblClientes[Dividendo Mensal (R$)],INT($J2902/ROWS(tblConsorcios[Produto]))+1),"")</f>
        <v/>
      </c>
      <c r="Q2902" s="20" t="str">
        <f t="shared" si="136"/>
        <v/>
      </c>
      <c r="R2902">
        <f t="shared" si="137"/>
        <v>0</v>
      </c>
    </row>
    <row r="2903" spans="10:18" x14ac:dyDescent="0.2">
      <c r="J2903">
        <f t="shared" si="135"/>
        <v>2901</v>
      </c>
      <c r="K2903" t="str" cm="1">
        <f t="array" ref="K2903">IFERROR(INDEX(tblClientes[Cliente],INT($J2903/ROWS(tblConsorcios[Produto]))+1),"")</f>
        <v/>
      </c>
      <c r="L2903" t="str" cm="1">
        <f t="array" ref="L2903">IFERROR(INDEX(tblConsorcios[Produto],MOD($J2903,ROWS(tblConsorcios[Produto]))+1),"")</f>
        <v>Imóvel IE580 – 240m</v>
      </c>
      <c r="M2903" s="20" cm="1">
        <f t="array" ref="M2903">IFERROR(INDEX(tblConsorcios[Valor da Carta (R$)],MOD($J2903,ROWS(tblConsorcios[Produto]))+1),"")</f>
        <v>580000</v>
      </c>
      <c r="N2903" s="2" cm="1">
        <f t="array" ref="N2903">IFERROR(INDEX(tblConsorcios[Prazo (meses)],MOD($J2903,ROWS(tblConsorcios[Produto]))+1),"")</f>
        <v>240</v>
      </c>
      <c r="O2903" s="20" cm="1">
        <f t="array" ref="O2903">IFERROR(INDEX(tblConsorcios[Parcela Mensal (R$)],MOD($J2903,ROWS(tblConsorcios[Produto]))+1),"")</f>
        <v>3112.67</v>
      </c>
      <c r="P2903" s="20" t="str" cm="1">
        <f t="array" ref="P2903">IFERROR(INDEX(tblClientes[Dividendo Mensal (R$)],INT($J2903/ROWS(tblConsorcios[Produto]))+1),"")</f>
        <v/>
      </c>
      <c r="Q2903" s="20" t="str">
        <f t="shared" si="136"/>
        <v/>
      </c>
      <c r="R2903">
        <f t="shared" si="137"/>
        <v>0</v>
      </c>
    </row>
    <row r="2904" spans="10:18" x14ac:dyDescent="0.2">
      <c r="J2904">
        <f t="shared" si="135"/>
        <v>2902</v>
      </c>
      <c r="K2904" t="str" cm="1">
        <f t="array" ref="K2904">IFERROR(INDEX(tblClientes[Cliente],INT($J2904/ROWS(tblConsorcios[Produto]))+1),"")</f>
        <v/>
      </c>
      <c r="L2904" t="str" cm="1">
        <f t="array" ref="L2904">IFERROR(INDEX(tblConsorcios[Produto],MOD($J2904,ROWS(tblConsorcios[Produto]))+1),"")</f>
        <v>Imóvel IE580 – 220m</v>
      </c>
      <c r="M2904" s="20" cm="1">
        <f t="array" ref="M2904">IFERROR(INDEX(tblConsorcios[Valor da Carta (R$)],MOD($J2904,ROWS(tblConsorcios[Produto]))+1),"")</f>
        <v>580000</v>
      </c>
      <c r="N2904" s="2" cm="1">
        <f t="array" ref="N2904">IFERROR(INDEX(tblConsorcios[Prazo (meses)],MOD($J2904,ROWS(tblConsorcios[Produto]))+1),"")</f>
        <v>220</v>
      </c>
      <c r="O2904" s="20" cm="1">
        <f t="array" ref="O2904">IFERROR(INDEX(tblConsorcios[Parcela Mensal (R$)],MOD($J2904,ROWS(tblConsorcios[Produto]))+1),"")</f>
        <v>3369.27</v>
      </c>
      <c r="P2904" s="20" t="str" cm="1">
        <f t="array" ref="P2904">IFERROR(INDEX(tblClientes[Dividendo Mensal (R$)],INT($J2904/ROWS(tblConsorcios[Produto]))+1),"")</f>
        <v/>
      </c>
      <c r="Q2904" s="20" t="str">
        <f t="shared" si="136"/>
        <v/>
      </c>
      <c r="R2904">
        <f t="shared" si="137"/>
        <v>0</v>
      </c>
    </row>
    <row r="2905" spans="10:18" x14ac:dyDescent="0.2">
      <c r="J2905">
        <f t="shared" si="135"/>
        <v>2903</v>
      </c>
      <c r="K2905" t="str" cm="1">
        <f t="array" ref="K2905">IFERROR(INDEX(tblClientes[Cliente],INT($J2905/ROWS(tblConsorcios[Produto]))+1),"")</f>
        <v/>
      </c>
      <c r="L2905" t="str" cm="1">
        <f t="array" ref="L2905">IFERROR(INDEX(tblConsorcios[Produto],MOD($J2905,ROWS(tblConsorcios[Produto]))+1),"")</f>
        <v>Imóvel IE580 – 200m</v>
      </c>
      <c r="M2905" s="20" cm="1">
        <f t="array" ref="M2905">IFERROR(INDEX(tblConsorcios[Valor da Carta (R$)],MOD($J2905,ROWS(tblConsorcios[Produto]))+1),"")</f>
        <v>580000</v>
      </c>
      <c r="N2905" s="2" cm="1">
        <f t="array" ref="N2905">IFERROR(INDEX(tblConsorcios[Prazo (meses)],MOD($J2905,ROWS(tblConsorcios[Produto]))+1),"")</f>
        <v>200</v>
      </c>
      <c r="O2905" s="20" cm="1">
        <f t="array" ref="O2905">IFERROR(INDEX(tblConsorcios[Parcela Mensal (R$)],MOD($J2905,ROWS(tblConsorcios[Produto]))+1),"")</f>
        <v>3677.2</v>
      </c>
      <c r="P2905" s="20" t="str" cm="1">
        <f t="array" ref="P2905">IFERROR(INDEX(tblClientes[Dividendo Mensal (R$)],INT($J2905/ROWS(tblConsorcios[Produto]))+1),"")</f>
        <v/>
      </c>
      <c r="Q2905" s="20" t="str">
        <f t="shared" si="136"/>
        <v/>
      </c>
      <c r="R2905">
        <f t="shared" si="137"/>
        <v>0</v>
      </c>
    </row>
    <row r="2906" spans="10:18" x14ac:dyDescent="0.2">
      <c r="J2906">
        <f t="shared" si="135"/>
        <v>2904</v>
      </c>
      <c r="K2906" t="str" cm="1">
        <f t="array" ref="K2906">IFERROR(INDEX(tblClientes[Cliente],INT($J2906/ROWS(tblConsorcios[Produto]))+1),"")</f>
        <v/>
      </c>
      <c r="L2906" t="str" cm="1">
        <f t="array" ref="L2906">IFERROR(INDEX(tblConsorcios[Produto],MOD($J2906,ROWS(tblConsorcios[Produto]))+1),"")</f>
        <v>Imóvel IE550 – 240m</v>
      </c>
      <c r="M2906" s="20" cm="1">
        <f t="array" ref="M2906">IFERROR(INDEX(tblConsorcios[Valor da Carta (R$)],MOD($J2906,ROWS(tblConsorcios[Produto]))+1),"")</f>
        <v>550000</v>
      </c>
      <c r="N2906" s="2" cm="1">
        <f t="array" ref="N2906">IFERROR(INDEX(tblConsorcios[Prazo (meses)],MOD($J2906,ROWS(tblConsorcios[Produto]))+1),"")</f>
        <v>240</v>
      </c>
      <c r="O2906" s="20" cm="1">
        <f t="array" ref="O2906">IFERROR(INDEX(tblConsorcios[Parcela Mensal (R$)],MOD($J2906,ROWS(tblConsorcios[Produto]))+1),"")</f>
        <v>2951.67</v>
      </c>
      <c r="P2906" s="20" t="str" cm="1">
        <f t="array" ref="P2906">IFERROR(INDEX(tblClientes[Dividendo Mensal (R$)],INT($J2906/ROWS(tblConsorcios[Produto]))+1),"")</f>
        <v/>
      </c>
      <c r="Q2906" s="20" t="str">
        <f t="shared" si="136"/>
        <v/>
      </c>
      <c r="R2906">
        <f t="shared" si="137"/>
        <v>0</v>
      </c>
    </row>
    <row r="2907" spans="10:18" x14ac:dyDescent="0.2">
      <c r="J2907">
        <f t="shared" si="135"/>
        <v>2905</v>
      </c>
      <c r="K2907" t="str" cm="1">
        <f t="array" ref="K2907">IFERROR(INDEX(tblClientes[Cliente],INT($J2907/ROWS(tblConsorcios[Produto]))+1),"")</f>
        <v/>
      </c>
      <c r="L2907" t="str" cm="1">
        <f t="array" ref="L2907">IFERROR(INDEX(tblConsorcios[Produto],MOD($J2907,ROWS(tblConsorcios[Produto]))+1),"")</f>
        <v>Imóvel IE550 – 220m</v>
      </c>
      <c r="M2907" s="20" cm="1">
        <f t="array" ref="M2907">IFERROR(INDEX(tblConsorcios[Valor da Carta (R$)],MOD($J2907,ROWS(tblConsorcios[Produto]))+1),"")</f>
        <v>550000</v>
      </c>
      <c r="N2907" s="2" cm="1">
        <f t="array" ref="N2907">IFERROR(INDEX(tblConsorcios[Prazo (meses)],MOD($J2907,ROWS(tblConsorcios[Produto]))+1),"")</f>
        <v>220</v>
      </c>
      <c r="O2907" s="20" cm="1">
        <f t="array" ref="O2907">IFERROR(INDEX(tblConsorcios[Parcela Mensal (R$)],MOD($J2907,ROWS(tblConsorcios[Produto]))+1),"")</f>
        <v>3195</v>
      </c>
      <c r="P2907" s="20" t="str" cm="1">
        <f t="array" ref="P2907">IFERROR(INDEX(tblClientes[Dividendo Mensal (R$)],INT($J2907/ROWS(tblConsorcios[Produto]))+1),"")</f>
        <v/>
      </c>
      <c r="Q2907" s="20" t="str">
        <f t="shared" si="136"/>
        <v/>
      </c>
      <c r="R2907">
        <f t="shared" si="137"/>
        <v>0</v>
      </c>
    </row>
    <row r="2908" spans="10:18" x14ac:dyDescent="0.2">
      <c r="J2908">
        <f t="shared" si="135"/>
        <v>2906</v>
      </c>
      <c r="K2908" t="str" cm="1">
        <f t="array" ref="K2908">IFERROR(INDEX(tblClientes[Cliente],INT($J2908/ROWS(tblConsorcios[Produto]))+1),"")</f>
        <v/>
      </c>
      <c r="L2908" t="str" cm="1">
        <f t="array" ref="L2908">IFERROR(INDEX(tblConsorcios[Produto],MOD($J2908,ROWS(tblConsorcios[Produto]))+1),"")</f>
        <v>Imóvel IE550 – 200m</v>
      </c>
      <c r="M2908" s="20" cm="1">
        <f t="array" ref="M2908">IFERROR(INDEX(tblConsorcios[Valor da Carta (R$)],MOD($J2908,ROWS(tblConsorcios[Produto]))+1),"")</f>
        <v>550000</v>
      </c>
      <c r="N2908" s="2" cm="1">
        <f t="array" ref="N2908">IFERROR(INDEX(tblConsorcios[Prazo (meses)],MOD($J2908,ROWS(tblConsorcios[Produto]))+1),"")</f>
        <v>200</v>
      </c>
      <c r="O2908" s="20" cm="1">
        <f t="array" ref="O2908">IFERROR(INDEX(tblConsorcios[Parcela Mensal (R$)],MOD($J2908,ROWS(tblConsorcios[Produto]))+1),"")</f>
        <v>3487</v>
      </c>
      <c r="P2908" s="20" t="str" cm="1">
        <f t="array" ref="P2908">IFERROR(INDEX(tblClientes[Dividendo Mensal (R$)],INT($J2908/ROWS(tblConsorcios[Produto]))+1),"")</f>
        <v/>
      </c>
      <c r="Q2908" s="20" t="str">
        <f t="shared" si="136"/>
        <v/>
      </c>
      <c r="R2908">
        <f t="shared" si="137"/>
        <v>0</v>
      </c>
    </row>
    <row r="2909" spans="10:18" x14ac:dyDescent="0.2">
      <c r="J2909">
        <f t="shared" si="135"/>
        <v>2907</v>
      </c>
      <c r="K2909" t="str" cm="1">
        <f t="array" ref="K2909">IFERROR(INDEX(tblClientes[Cliente],INT($J2909/ROWS(tblConsorcios[Produto]))+1),"")</f>
        <v/>
      </c>
      <c r="L2909" t="str" cm="1">
        <f t="array" ref="L2909">IFERROR(INDEX(tblConsorcios[Produto],MOD($J2909,ROWS(tblConsorcios[Produto]))+1),"")</f>
        <v>Imóvel IE530 – 240m</v>
      </c>
      <c r="M2909" s="20" cm="1">
        <f t="array" ref="M2909">IFERROR(INDEX(tblConsorcios[Valor da Carta (R$)],MOD($J2909,ROWS(tblConsorcios[Produto]))+1),"")</f>
        <v>530000</v>
      </c>
      <c r="N2909" s="2" cm="1">
        <f t="array" ref="N2909">IFERROR(INDEX(tblConsorcios[Prazo (meses)],MOD($J2909,ROWS(tblConsorcios[Produto]))+1),"")</f>
        <v>240</v>
      </c>
      <c r="O2909" s="20" cm="1">
        <f t="array" ref="O2909">IFERROR(INDEX(tblConsorcios[Parcela Mensal (R$)],MOD($J2909,ROWS(tblConsorcios[Produto]))+1),"")</f>
        <v>2844.33</v>
      </c>
      <c r="P2909" s="20" t="str" cm="1">
        <f t="array" ref="P2909">IFERROR(INDEX(tblClientes[Dividendo Mensal (R$)],INT($J2909/ROWS(tblConsorcios[Produto]))+1),"")</f>
        <v/>
      </c>
      <c r="Q2909" s="20" t="str">
        <f t="shared" si="136"/>
        <v/>
      </c>
      <c r="R2909">
        <f t="shared" si="137"/>
        <v>0</v>
      </c>
    </row>
    <row r="2910" spans="10:18" x14ac:dyDescent="0.2">
      <c r="J2910">
        <f t="shared" si="135"/>
        <v>2908</v>
      </c>
      <c r="K2910" t="str" cm="1">
        <f t="array" ref="K2910">IFERROR(INDEX(tblClientes[Cliente],INT($J2910/ROWS(tblConsorcios[Produto]))+1),"")</f>
        <v/>
      </c>
      <c r="L2910" t="str" cm="1">
        <f t="array" ref="L2910">IFERROR(INDEX(tblConsorcios[Produto],MOD($J2910,ROWS(tblConsorcios[Produto]))+1),"")</f>
        <v>Imóvel IE530 – 220m</v>
      </c>
      <c r="M2910" s="20" cm="1">
        <f t="array" ref="M2910">IFERROR(INDEX(tblConsorcios[Valor da Carta (R$)],MOD($J2910,ROWS(tblConsorcios[Produto]))+1),"")</f>
        <v>530000</v>
      </c>
      <c r="N2910" s="2" cm="1">
        <f t="array" ref="N2910">IFERROR(INDEX(tblConsorcios[Prazo (meses)],MOD($J2910,ROWS(tblConsorcios[Produto]))+1),"")</f>
        <v>220</v>
      </c>
      <c r="O2910" s="20" cm="1">
        <f t="array" ref="O2910">IFERROR(INDEX(tblConsorcios[Parcela Mensal (R$)],MOD($J2910,ROWS(tblConsorcios[Produto]))+1),"")</f>
        <v>3078.82</v>
      </c>
      <c r="P2910" s="20" t="str" cm="1">
        <f t="array" ref="P2910">IFERROR(INDEX(tblClientes[Dividendo Mensal (R$)],INT($J2910/ROWS(tblConsorcios[Produto]))+1),"")</f>
        <v/>
      </c>
      <c r="Q2910" s="20" t="str">
        <f t="shared" si="136"/>
        <v/>
      </c>
      <c r="R2910">
        <f t="shared" si="137"/>
        <v>0</v>
      </c>
    </row>
    <row r="2911" spans="10:18" x14ac:dyDescent="0.2">
      <c r="J2911">
        <f t="shared" si="135"/>
        <v>2909</v>
      </c>
      <c r="K2911" t="str" cm="1">
        <f t="array" ref="K2911">IFERROR(INDEX(tblClientes[Cliente],INT($J2911/ROWS(tblConsorcios[Produto]))+1),"")</f>
        <v/>
      </c>
      <c r="L2911" t="str" cm="1">
        <f t="array" ref="L2911">IFERROR(INDEX(tblConsorcios[Produto],MOD($J2911,ROWS(tblConsorcios[Produto]))+1),"")</f>
        <v>Imóvel IE530 – 200m</v>
      </c>
      <c r="M2911" s="20" cm="1">
        <f t="array" ref="M2911">IFERROR(INDEX(tblConsorcios[Valor da Carta (R$)],MOD($J2911,ROWS(tblConsorcios[Produto]))+1),"")</f>
        <v>530000</v>
      </c>
      <c r="N2911" s="2" cm="1">
        <f t="array" ref="N2911">IFERROR(INDEX(tblConsorcios[Prazo (meses)],MOD($J2911,ROWS(tblConsorcios[Produto]))+1),"")</f>
        <v>200</v>
      </c>
      <c r="O2911" s="20" cm="1">
        <f t="array" ref="O2911">IFERROR(INDEX(tblConsorcios[Parcela Mensal (R$)],MOD($J2911,ROWS(tblConsorcios[Produto]))+1),"")</f>
        <v>3360.2</v>
      </c>
      <c r="P2911" s="20" t="str" cm="1">
        <f t="array" ref="P2911">IFERROR(INDEX(tblClientes[Dividendo Mensal (R$)],INT($J2911/ROWS(tblConsorcios[Produto]))+1),"")</f>
        <v/>
      </c>
      <c r="Q2911" s="20" t="str">
        <f t="shared" si="136"/>
        <v/>
      </c>
      <c r="R2911">
        <f t="shared" si="137"/>
        <v>0</v>
      </c>
    </row>
    <row r="2912" spans="10:18" x14ac:dyDescent="0.2">
      <c r="J2912">
        <f t="shared" si="135"/>
        <v>2910</v>
      </c>
      <c r="K2912" t="str" cm="1">
        <f t="array" ref="K2912">IFERROR(INDEX(tblClientes[Cliente],INT($J2912/ROWS(tblConsorcios[Produto]))+1),"")</f>
        <v/>
      </c>
      <c r="L2912" t="str" cm="1">
        <f t="array" ref="L2912">IFERROR(INDEX(tblConsorcios[Produto],MOD($J2912,ROWS(tblConsorcios[Produto]))+1),"")</f>
        <v>Imóvel IE500 – 240m</v>
      </c>
      <c r="M2912" s="20" cm="1">
        <f t="array" ref="M2912">IFERROR(INDEX(tblConsorcios[Valor da Carta (R$)],MOD($J2912,ROWS(tblConsorcios[Produto]))+1),"")</f>
        <v>500000</v>
      </c>
      <c r="N2912" s="2" cm="1">
        <f t="array" ref="N2912">IFERROR(INDEX(tblConsorcios[Prazo (meses)],MOD($J2912,ROWS(tblConsorcios[Produto]))+1),"")</f>
        <v>240</v>
      </c>
      <c r="O2912" s="20" cm="1">
        <f t="array" ref="O2912">IFERROR(INDEX(tblConsorcios[Parcela Mensal (R$)],MOD($J2912,ROWS(tblConsorcios[Produto]))+1),"")</f>
        <v>2683.33</v>
      </c>
      <c r="P2912" s="20" t="str" cm="1">
        <f t="array" ref="P2912">IFERROR(INDEX(tblClientes[Dividendo Mensal (R$)],INT($J2912/ROWS(tblConsorcios[Produto]))+1),"")</f>
        <v/>
      </c>
      <c r="Q2912" s="20" t="str">
        <f t="shared" si="136"/>
        <v/>
      </c>
      <c r="R2912">
        <f t="shared" si="137"/>
        <v>0</v>
      </c>
    </row>
    <row r="2913" spans="10:18" x14ac:dyDescent="0.2">
      <c r="J2913">
        <f t="shared" si="135"/>
        <v>2911</v>
      </c>
      <c r="K2913" t="str" cm="1">
        <f t="array" ref="K2913">IFERROR(INDEX(tblClientes[Cliente],INT($J2913/ROWS(tblConsorcios[Produto]))+1),"")</f>
        <v/>
      </c>
      <c r="L2913" t="str" cm="1">
        <f t="array" ref="L2913">IFERROR(INDEX(tblConsorcios[Produto],MOD($J2913,ROWS(tblConsorcios[Produto]))+1),"")</f>
        <v>Imóvel IE500 – 220m</v>
      </c>
      <c r="M2913" s="20" cm="1">
        <f t="array" ref="M2913">IFERROR(INDEX(tblConsorcios[Valor da Carta (R$)],MOD($J2913,ROWS(tblConsorcios[Produto]))+1),"")</f>
        <v>500000</v>
      </c>
      <c r="N2913" s="2" cm="1">
        <f t="array" ref="N2913">IFERROR(INDEX(tblConsorcios[Prazo (meses)],MOD($J2913,ROWS(tblConsorcios[Produto]))+1),"")</f>
        <v>220</v>
      </c>
      <c r="O2913" s="20" cm="1">
        <f t="array" ref="O2913">IFERROR(INDEX(tblConsorcios[Parcela Mensal (R$)],MOD($J2913,ROWS(tblConsorcios[Produto]))+1),"")</f>
        <v>2904.55</v>
      </c>
      <c r="P2913" s="20" t="str" cm="1">
        <f t="array" ref="P2913">IFERROR(INDEX(tblClientes[Dividendo Mensal (R$)],INT($J2913/ROWS(tblConsorcios[Produto]))+1),"")</f>
        <v/>
      </c>
      <c r="Q2913" s="20" t="str">
        <f t="shared" si="136"/>
        <v/>
      </c>
      <c r="R2913">
        <f t="shared" si="137"/>
        <v>0</v>
      </c>
    </row>
    <row r="2914" spans="10:18" x14ac:dyDescent="0.2">
      <c r="J2914">
        <f t="shared" si="135"/>
        <v>2912</v>
      </c>
      <c r="K2914" t="str" cm="1">
        <f t="array" ref="K2914">IFERROR(INDEX(tblClientes[Cliente],INT($J2914/ROWS(tblConsorcios[Produto]))+1),"")</f>
        <v/>
      </c>
      <c r="L2914" t="str" cm="1">
        <f t="array" ref="L2914">IFERROR(INDEX(tblConsorcios[Produto],MOD($J2914,ROWS(tblConsorcios[Produto]))+1),"")</f>
        <v>Imóvel IE500 – 200m</v>
      </c>
      <c r="M2914" s="20" cm="1">
        <f t="array" ref="M2914">IFERROR(INDEX(tblConsorcios[Valor da Carta (R$)],MOD($J2914,ROWS(tblConsorcios[Produto]))+1),"")</f>
        <v>500000</v>
      </c>
      <c r="N2914" s="2" cm="1">
        <f t="array" ref="N2914">IFERROR(INDEX(tblConsorcios[Prazo (meses)],MOD($J2914,ROWS(tblConsorcios[Produto]))+1),"")</f>
        <v>200</v>
      </c>
      <c r="O2914" s="20" cm="1">
        <f t="array" ref="O2914">IFERROR(INDEX(tblConsorcios[Parcela Mensal (R$)],MOD($J2914,ROWS(tblConsorcios[Produto]))+1),"")</f>
        <v>3170</v>
      </c>
      <c r="P2914" s="20" t="str" cm="1">
        <f t="array" ref="P2914">IFERROR(INDEX(tblClientes[Dividendo Mensal (R$)],INT($J2914/ROWS(tblConsorcios[Produto]))+1),"")</f>
        <v/>
      </c>
      <c r="Q2914" s="20" t="str">
        <f t="shared" si="136"/>
        <v/>
      </c>
      <c r="R2914">
        <f t="shared" si="137"/>
        <v>0</v>
      </c>
    </row>
    <row r="2915" spans="10:18" x14ac:dyDescent="0.2">
      <c r="J2915">
        <f t="shared" si="135"/>
        <v>2913</v>
      </c>
      <c r="K2915" t="str" cm="1">
        <f t="array" ref="K2915">IFERROR(INDEX(tblClientes[Cliente],INT($J2915/ROWS(tblConsorcios[Produto]))+1),"")</f>
        <v/>
      </c>
      <c r="L2915" t="str" cm="1">
        <f t="array" ref="L2915">IFERROR(INDEX(tblConsorcios[Produto],MOD($J2915,ROWS(tblConsorcios[Produto]))+1),"")</f>
        <v>Imóvel IE480 – 240m</v>
      </c>
      <c r="M2915" s="20" cm="1">
        <f t="array" ref="M2915">IFERROR(INDEX(tblConsorcios[Valor da Carta (R$)],MOD($J2915,ROWS(tblConsorcios[Produto]))+1),"")</f>
        <v>480000</v>
      </c>
      <c r="N2915" s="2" cm="1">
        <f t="array" ref="N2915">IFERROR(INDEX(tblConsorcios[Prazo (meses)],MOD($J2915,ROWS(tblConsorcios[Produto]))+1),"")</f>
        <v>240</v>
      </c>
      <c r="O2915" s="20" cm="1">
        <f t="array" ref="O2915">IFERROR(INDEX(tblConsorcios[Parcela Mensal (R$)],MOD($J2915,ROWS(tblConsorcios[Produto]))+1),"")</f>
        <v>2576</v>
      </c>
      <c r="P2915" s="20" t="str" cm="1">
        <f t="array" ref="P2915">IFERROR(INDEX(tblClientes[Dividendo Mensal (R$)],INT($J2915/ROWS(tblConsorcios[Produto]))+1),"")</f>
        <v/>
      </c>
      <c r="Q2915" s="20" t="str">
        <f t="shared" si="136"/>
        <v/>
      </c>
      <c r="R2915">
        <f t="shared" si="137"/>
        <v>0</v>
      </c>
    </row>
    <row r="2916" spans="10:18" x14ac:dyDescent="0.2">
      <c r="J2916">
        <f t="shared" si="135"/>
        <v>2914</v>
      </c>
      <c r="K2916" t="str" cm="1">
        <f t="array" ref="K2916">IFERROR(INDEX(tblClientes[Cliente],INT($J2916/ROWS(tblConsorcios[Produto]))+1),"")</f>
        <v/>
      </c>
      <c r="L2916" t="str" cm="1">
        <f t="array" ref="L2916">IFERROR(INDEX(tblConsorcios[Produto],MOD($J2916,ROWS(tblConsorcios[Produto]))+1),"")</f>
        <v>Imóvel IE480 – 220m</v>
      </c>
      <c r="M2916" s="20" cm="1">
        <f t="array" ref="M2916">IFERROR(INDEX(tblConsorcios[Valor da Carta (R$)],MOD($J2916,ROWS(tblConsorcios[Produto]))+1),"")</f>
        <v>480000</v>
      </c>
      <c r="N2916" s="2" cm="1">
        <f t="array" ref="N2916">IFERROR(INDEX(tblConsorcios[Prazo (meses)],MOD($J2916,ROWS(tblConsorcios[Produto]))+1),"")</f>
        <v>220</v>
      </c>
      <c r="O2916" s="20" cm="1">
        <f t="array" ref="O2916">IFERROR(INDEX(tblConsorcios[Parcela Mensal (R$)],MOD($J2916,ROWS(tblConsorcios[Produto]))+1),"")</f>
        <v>2788.36</v>
      </c>
      <c r="P2916" s="20" t="str" cm="1">
        <f t="array" ref="P2916">IFERROR(INDEX(tblClientes[Dividendo Mensal (R$)],INT($J2916/ROWS(tblConsorcios[Produto]))+1),"")</f>
        <v/>
      </c>
      <c r="Q2916" s="20" t="str">
        <f t="shared" si="136"/>
        <v/>
      </c>
      <c r="R2916">
        <f t="shared" si="137"/>
        <v>0</v>
      </c>
    </row>
    <row r="2917" spans="10:18" x14ac:dyDescent="0.2">
      <c r="J2917">
        <f t="shared" si="135"/>
        <v>2915</v>
      </c>
      <c r="K2917" t="str" cm="1">
        <f t="array" ref="K2917">IFERROR(INDEX(tblClientes[Cliente],INT($J2917/ROWS(tblConsorcios[Produto]))+1),"")</f>
        <v/>
      </c>
      <c r="L2917" t="str" cm="1">
        <f t="array" ref="L2917">IFERROR(INDEX(tblConsorcios[Produto],MOD($J2917,ROWS(tblConsorcios[Produto]))+1),"")</f>
        <v>Imóvel IE480 – 200m</v>
      </c>
      <c r="M2917" s="20" cm="1">
        <f t="array" ref="M2917">IFERROR(INDEX(tblConsorcios[Valor da Carta (R$)],MOD($J2917,ROWS(tblConsorcios[Produto]))+1),"")</f>
        <v>480000</v>
      </c>
      <c r="N2917" s="2" cm="1">
        <f t="array" ref="N2917">IFERROR(INDEX(tblConsorcios[Prazo (meses)],MOD($J2917,ROWS(tblConsorcios[Produto]))+1),"")</f>
        <v>200</v>
      </c>
      <c r="O2917" s="20" cm="1">
        <f t="array" ref="O2917">IFERROR(INDEX(tblConsorcios[Parcela Mensal (R$)],MOD($J2917,ROWS(tblConsorcios[Produto]))+1),"")</f>
        <v>3043.2</v>
      </c>
      <c r="P2917" s="20" t="str" cm="1">
        <f t="array" ref="P2917">IFERROR(INDEX(tblClientes[Dividendo Mensal (R$)],INT($J2917/ROWS(tblConsorcios[Produto]))+1),"")</f>
        <v/>
      </c>
      <c r="Q2917" s="20" t="str">
        <f t="shared" si="136"/>
        <v/>
      </c>
      <c r="R2917">
        <f t="shared" si="137"/>
        <v>0</v>
      </c>
    </row>
    <row r="2918" spans="10:18" x14ac:dyDescent="0.2">
      <c r="J2918">
        <f t="shared" si="135"/>
        <v>2916</v>
      </c>
      <c r="K2918" t="str" cm="1">
        <f t="array" ref="K2918">IFERROR(INDEX(tblClientes[Cliente],INT($J2918/ROWS(tblConsorcios[Produto]))+1),"")</f>
        <v/>
      </c>
      <c r="L2918" t="str" cm="1">
        <f t="array" ref="L2918">IFERROR(INDEX(tblConsorcios[Produto],MOD($J2918,ROWS(tblConsorcios[Produto]))+1),"")</f>
        <v>Imóvel IE450 – 240m</v>
      </c>
      <c r="M2918" s="20" cm="1">
        <f t="array" ref="M2918">IFERROR(INDEX(tblConsorcios[Valor da Carta (R$)],MOD($J2918,ROWS(tblConsorcios[Produto]))+1),"")</f>
        <v>450000</v>
      </c>
      <c r="N2918" s="2" cm="1">
        <f t="array" ref="N2918">IFERROR(INDEX(tblConsorcios[Prazo (meses)],MOD($J2918,ROWS(tblConsorcios[Produto]))+1),"")</f>
        <v>240</v>
      </c>
      <c r="O2918" s="20" cm="1">
        <f t="array" ref="O2918">IFERROR(INDEX(tblConsorcios[Parcela Mensal (R$)],MOD($J2918,ROWS(tblConsorcios[Produto]))+1),"")</f>
        <v>2415</v>
      </c>
      <c r="P2918" s="20" t="str" cm="1">
        <f t="array" ref="P2918">IFERROR(INDEX(tblClientes[Dividendo Mensal (R$)],INT($J2918/ROWS(tblConsorcios[Produto]))+1),"")</f>
        <v/>
      </c>
      <c r="Q2918" s="20" t="str">
        <f t="shared" si="136"/>
        <v/>
      </c>
      <c r="R2918">
        <f t="shared" si="137"/>
        <v>0</v>
      </c>
    </row>
    <row r="2919" spans="10:18" x14ac:dyDescent="0.2">
      <c r="J2919">
        <f t="shared" si="135"/>
        <v>2917</v>
      </c>
      <c r="K2919" t="str" cm="1">
        <f t="array" ref="K2919">IFERROR(INDEX(tblClientes[Cliente],INT($J2919/ROWS(tblConsorcios[Produto]))+1),"")</f>
        <v/>
      </c>
      <c r="L2919" t="str" cm="1">
        <f t="array" ref="L2919">IFERROR(INDEX(tblConsorcios[Produto],MOD($J2919,ROWS(tblConsorcios[Produto]))+1),"")</f>
        <v>Imóvel IE450 – 220m</v>
      </c>
      <c r="M2919" s="20" cm="1">
        <f t="array" ref="M2919">IFERROR(INDEX(tblConsorcios[Valor da Carta (R$)],MOD($J2919,ROWS(tblConsorcios[Produto]))+1),"")</f>
        <v>450000</v>
      </c>
      <c r="N2919" s="2" cm="1">
        <f t="array" ref="N2919">IFERROR(INDEX(tblConsorcios[Prazo (meses)],MOD($J2919,ROWS(tblConsorcios[Produto]))+1),"")</f>
        <v>220</v>
      </c>
      <c r="O2919" s="20" cm="1">
        <f t="array" ref="O2919">IFERROR(INDEX(tblConsorcios[Parcela Mensal (R$)],MOD($J2919,ROWS(tblConsorcios[Produto]))+1),"")</f>
        <v>2614.09</v>
      </c>
      <c r="P2919" s="20" t="str" cm="1">
        <f t="array" ref="P2919">IFERROR(INDEX(tblClientes[Dividendo Mensal (R$)],INT($J2919/ROWS(tblConsorcios[Produto]))+1),"")</f>
        <v/>
      </c>
      <c r="Q2919" s="20" t="str">
        <f t="shared" si="136"/>
        <v/>
      </c>
      <c r="R2919">
        <f t="shared" si="137"/>
        <v>0</v>
      </c>
    </row>
    <row r="2920" spans="10:18" x14ac:dyDescent="0.2">
      <c r="J2920">
        <f t="shared" si="135"/>
        <v>2918</v>
      </c>
      <c r="K2920" t="str" cm="1">
        <f t="array" ref="K2920">IFERROR(INDEX(tblClientes[Cliente],INT($J2920/ROWS(tblConsorcios[Produto]))+1),"")</f>
        <v/>
      </c>
      <c r="L2920" t="str" cm="1">
        <f t="array" ref="L2920">IFERROR(INDEX(tblConsorcios[Produto],MOD($J2920,ROWS(tblConsorcios[Produto]))+1),"")</f>
        <v>Imóvel IE450 – 200m</v>
      </c>
      <c r="M2920" s="20" cm="1">
        <f t="array" ref="M2920">IFERROR(INDEX(tblConsorcios[Valor da Carta (R$)],MOD($J2920,ROWS(tblConsorcios[Produto]))+1),"")</f>
        <v>450000</v>
      </c>
      <c r="N2920" s="2" cm="1">
        <f t="array" ref="N2920">IFERROR(INDEX(tblConsorcios[Prazo (meses)],MOD($J2920,ROWS(tblConsorcios[Produto]))+1),"")</f>
        <v>200</v>
      </c>
      <c r="O2920" s="20" cm="1">
        <f t="array" ref="O2920">IFERROR(INDEX(tblConsorcios[Parcela Mensal (R$)],MOD($J2920,ROWS(tblConsorcios[Produto]))+1),"")</f>
        <v>2853</v>
      </c>
      <c r="P2920" s="20" t="str" cm="1">
        <f t="array" ref="P2920">IFERROR(INDEX(tblClientes[Dividendo Mensal (R$)],INT($J2920/ROWS(tblConsorcios[Produto]))+1),"")</f>
        <v/>
      </c>
      <c r="Q2920" s="20" t="str">
        <f t="shared" si="136"/>
        <v/>
      </c>
      <c r="R2920">
        <f t="shared" si="137"/>
        <v>0</v>
      </c>
    </row>
    <row r="2921" spans="10:18" x14ac:dyDescent="0.2">
      <c r="J2921">
        <f t="shared" si="135"/>
        <v>2919</v>
      </c>
      <c r="K2921" t="str" cm="1">
        <f t="array" ref="K2921">IFERROR(INDEX(tblClientes[Cliente],INT($J2921/ROWS(tblConsorcios[Produto]))+1),"")</f>
        <v/>
      </c>
      <c r="L2921" t="str" cm="1">
        <f t="array" ref="L2921">IFERROR(INDEX(tblConsorcios[Produto],MOD($J2921,ROWS(tblConsorcios[Produto]))+1),"")</f>
        <v>Imóvel IE430 – 240m</v>
      </c>
      <c r="M2921" s="20" cm="1">
        <f t="array" ref="M2921">IFERROR(INDEX(tblConsorcios[Valor da Carta (R$)],MOD($J2921,ROWS(tblConsorcios[Produto]))+1),"")</f>
        <v>430000</v>
      </c>
      <c r="N2921" s="2" cm="1">
        <f t="array" ref="N2921">IFERROR(INDEX(tblConsorcios[Prazo (meses)],MOD($J2921,ROWS(tblConsorcios[Produto]))+1),"")</f>
        <v>240</v>
      </c>
      <c r="O2921" s="20" cm="1">
        <f t="array" ref="O2921">IFERROR(INDEX(tblConsorcios[Parcela Mensal (R$)],MOD($J2921,ROWS(tblConsorcios[Produto]))+1),"")</f>
        <v>2307.67</v>
      </c>
      <c r="P2921" s="20" t="str" cm="1">
        <f t="array" ref="P2921">IFERROR(INDEX(tblClientes[Dividendo Mensal (R$)],INT($J2921/ROWS(tblConsorcios[Produto]))+1),"")</f>
        <v/>
      </c>
      <c r="Q2921" s="20" t="str">
        <f t="shared" si="136"/>
        <v/>
      </c>
      <c r="R2921">
        <f t="shared" si="137"/>
        <v>0</v>
      </c>
    </row>
    <row r="2922" spans="10:18" x14ac:dyDescent="0.2">
      <c r="J2922">
        <f t="shared" si="135"/>
        <v>2920</v>
      </c>
      <c r="K2922" t="str" cm="1">
        <f t="array" ref="K2922">IFERROR(INDEX(tblClientes[Cliente],INT($J2922/ROWS(tblConsorcios[Produto]))+1),"")</f>
        <v/>
      </c>
      <c r="L2922" t="str" cm="1">
        <f t="array" ref="L2922">IFERROR(INDEX(tblConsorcios[Produto],MOD($J2922,ROWS(tblConsorcios[Produto]))+1),"")</f>
        <v>Imóvel IE430 – 220m</v>
      </c>
      <c r="M2922" s="20" cm="1">
        <f t="array" ref="M2922">IFERROR(INDEX(tblConsorcios[Valor da Carta (R$)],MOD($J2922,ROWS(tblConsorcios[Produto]))+1),"")</f>
        <v>430000</v>
      </c>
      <c r="N2922" s="2" cm="1">
        <f t="array" ref="N2922">IFERROR(INDEX(tblConsorcios[Prazo (meses)],MOD($J2922,ROWS(tblConsorcios[Produto]))+1),"")</f>
        <v>220</v>
      </c>
      <c r="O2922" s="20" cm="1">
        <f t="array" ref="O2922">IFERROR(INDEX(tblConsorcios[Parcela Mensal (R$)],MOD($J2922,ROWS(tblConsorcios[Produto]))+1),"")</f>
        <v>2497.91</v>
      </c>
      <c r="P2922" s="20" t="str" cm="1">
        <f t="array" ref="P2922">IFERROR(INDEX(tblClientes[Dividendo Mensal (R$)],INT($J2922/ROWS(tblConsorcios[Produto]))+1),"")</f>
        <v/>
      </c>
      <c r="Q2922" s="20" t="str">
        <f t="shared" si="136"/>
        <v/>
      </c>
      <c r="R2922">
        <f t="shared" si="137"/>
        <v>0</v>
      </c>
    </row>
    <row r="2923" spans="10:18" x14ac:dyDescent="0.2">
      <c r="J2923">
        <f t="shared" si="135"/>
        <v>2921</v>
      </c>
      <c r="K2923" t="str" cm="1">
        <f t="array" ref="K2923">IFERROR(INDEX(tblClientes[Cliente],INT($J2923/ROWS(tblConsorcios[Produto]))+1),"")</f>
        <v/>
      </c>
      <c r="L2923" t="str" cm="1">
        <f t="array" ref="L2923">IFERROR(INDEX(tblConsorcios[Produto],MOD($J2923,ROWS(tblConsorcios[Produto]))+1),"")</f>
        <v>Imóvel IE430 – 200m</v>
      </c>
      <c r="M2923" s="20" cm="1">
        <f t="array" ref="M2923">IFERROR(INDEX(tblConsorcios[Valor da Carta (R$)],MOD($J2923,ROWS(tblConsorcios[Produto]))+1),"")</f>
        <v>430000</v>
      </c>
      <c r="N2923" s="2" cm="1">
        <f t="array" ref="N2923">IFERROR(INDEX(tblConsorcios[Prazo (meses)],MOD($J2923,ROWS(tblConsorcios[Produto]))+1),"")</f>
        <v>200</v>
      </c>
      <c r="O2923" s="20" cm="1">
        <f t="array" ref="O2923">IFERROR(INDEX(tblConsorcios[Parcela Mensal (R$)],MOD($J2923,ROWS(tblConsorcios[Produto]))+1),"")</f>
        <v>2726.2</v>
      </c>
      <c r="P2923" s="20" t="str" cm="1">
        <f t="array" ref="P2923">IFERROR(INDEX(tblClientes[Dividendo Mensal (R$)],INT($J2923/ROWS(tblConsorcios[Produto]))+1),"")</f>
        <v/>
      </c>
      <c r="Q2923" s="20" t="str">
        <f t="shared" si="136"/>
        <v/>
      </c>
      <c r="R2923">
        <f t="shared" si="137"/>
        <v>0</v>
      </c>
    </row>
    <row r="2924" spans="10:18" x14ac:dyDescent="0.2">
      <c r="J2924">
        <f t="shared" si="135"/>
        <v>2922</v>
      </c>
      <c r="K2924" t="str" cm="1">
        <f t="array" ref="K2924">IFERROR(INDEX(tblClientes[Cliente],INT($J2924/ROWS(tblConsorcios[Produto]))+1),"")</f>
        <v/>
      </c>
      <c r="L2924" t="str" cm="1">
        <f t="array" ref="L2924">IFERROR(INDEX(tblConsorcios[Produto],MOD($J2924,ROWS(tblConsorcios[Produto]))+1),"")</f>
        <v>Imóvel IE400 – 240m</v>
      </c>
      <c r="M2924" s="20" cm="1">
        <f t="array" ref="M2924">IFERROR(INDEX(tblConsorcios[Valor da Carta (R$)],MOD($J2924,ROWS(tblConsorcios[Produto]))+1),"")</f>
        <v>400000</v>
      </c>
      <c r="N2924" s="2" cm="1">
        <f t="array" ref="N2924">IFERROR(INDEX(tblConsorcios[Prazo (meses)],MOD($J2924,ROWS(tblConsorcios[Produto]))+1),"")</f>
        <v>240</v>
      </c>
      <c r="O2924" s="20" cm="1">
        <f t="array" ref="O2924">IFERROR(INDEX(tblConsorcios[Parcela Mensal (R$)],MOD($J2924,ROWS(tblConsorcios[Produto]))+1),"")</f>
        <v>2146.67</v>
      </c>
      <c r="P2924" s="20" t="str" cm="1">
        <f t="array" ref="P2924">IFERROR(INDEX(tblClientes[Dividendo Mensal (R$)],INT($J2924/ROWS(tblConsorcios[Produto]))+1),"")</f>
        <v/>
      </c>
      <c r="Q2924" s="20" t="str">
        <f t="shared" si="136"/>
        <v/>
      </c>
      <c r="R2924">
        <f t="shared" si="137"/>
        <v>0</v>
      </c>
    </row>
    <row r="2925" spans="10:18" x14ac:dyDescent="0.2">
      <c r="J2925">
        <f t="shared" si="135"/>
        <v>2923</v>
      </c>
      <c r="K2925" t="str" cm="1">
        <f t="array" ref="K2925">IFERROR(INDEX(tblClientes[Cliente],INT($J2925/ROWS(tblConsorcios[Produto]))+1),"")</f>
        <v/>
      </c>
      <c r="L2925" t="str" cm="1">
        <f t="array" ref="L2925">IFERROR(INDEX(tblConsorcios[Produto],MOD($J2925,ROWS(tblConsorcios[Produto]))+1),"")</f>
        <v>Imóvel IE400 – 220m</v>
      </c>
      <c r="M2925" s="20" cm="1">
        <f t="array" ref="M2925">IFERROR(INDEX(tblConsorcios[Valor da Carta (R$)],MOD($J2925,ROWS(tblConsorcios[Produto]))+1),"")</f>
        <v>400000</v>
      </c>
      <c r="N2925" s="2" cm="1">
        <f t="array" ref="N2925">IFERROR(INDEX(tblConsorcios[Prazo (meses)],MOD($J2925,ROWS(tblConsorcios[Produto]))+1),"")</f>
        <v>220</v>
      </c>
      <c r="O2925" s="20" cm="1">
        <f t="array" ref="O2925">IFERROR(INDEX(tblConsorcios[Parcela Mensal (R$)],MOD($J2925,ROWS(tblConsorcios[Produto]))+1),"")</f>
        <v>2323.64</v>
      </c>
      <c r="P2925" s="20" t="str" cm="1">
        <f t="array" ref="P2925">IFERROR(INDEX(tblClientes[Dividendo Mensal (R$)],INT($J2925/ROWS(tblConsorcios[Produto]))+1),"")</f>
        <v/>
      </c>
      <c r="Q2925" s="20" t="str">
        <f t="shared" si="136"/>
        <v/>
      </c>
      <c r="R2925">
        <f t="shared" si="137"/>
        <v>0</v>
      </c>
    </row>
    <row r="2926" spans="10:18" x14ac:dyDescent="0.2">
      <c r="J2926">
        <f t="shared" si="135"/>
        <v>2924</v>
      </c>
      <c r="K2926" t="str" cm="1">
        <f t="array" ref="K2926">IFERROR(INDEX(tblClientes[Cliente],INT($J2926/ROWS(tblConsorcios[Produto]))+1),"")</f>
        <v/>
      </c>
      <c r="L2926" t="str" cm="1">
        <f t="array" ref="L2926">IFERROR(INDEX(tblConsorcios[Produto],MOD($J2926,ROWS(tblConsorcios[Produto]))+1),"")</f>
        <v>Imóvel IE400 – 200m</v>
      </c>
      <c r="M2926" s="20" cm="1">
        <f t="array" ref="M2926">IFERROR(INDEX(tblConsorcios[Valor da Carta (R$)],MOD($J2926,ROWS(tblConsorcios[Produto]))+1),"")</f>
        <v>400000</v>
      </c>
      <c r="N2926" s="2" cm="1">
        <f t="array" ref="N2926">IFERROR(INDEX(tblConsorcios[Prazo (meses)],MOD($J2926,ROWS(tblConsorcios[Produto]))+1),"")</f>
        <v>200</v>
      </c>
      <c r="O2926" s="20" cm="1">
        <f t="array" ref="O2926">IFERROR(INDEX(tblConsorcios[Parcela Mensal (R$)],MOD($J2926,ROWS(tblConsorcios[Produto]))+1),"")</f>
        <v>2536</v>
      </c>
      <c r="P2926" s="20" t="str" cm="1">
        <f t="array" ref="P2926">IFERROR(INDEX(tblClientes[Dividendo Mensal (R$)],INT($J2926/ROWS(tblConsorcios[Produto]))+1),"")</f>
        <v/>
      </c>
      <c r="Q2926" s="20" t="str">
        <f t="shared" si="136"/>
        <v/>
      </c>
      <c r="R2926">
        <f t="shared" si="137"/>
        <v>0</v>
      </c>
    </row>
    <row r="2927" spans="10:18" x14ac:dyDescent="0.2">
      <c r="J2927">
        <f t="shared" si="135"/>
        <v>2925</v>
      </c>
      <c r="K2927" t="str" cm="1">
        <f t="array" ref="K2927">IFERROR(INDEX(tblClientes[Cliente],INT($J2927/ROWS(tblConsorcios[Produto]))+1),"")</f>
        <v/>
      </c>
      <c r="L2927" t="str" cm="1">
        <f t="array" ref="L2927">IFERROR(INDEX(tblConsorcios[Produto],MOD($J2927,ROWS(tblConsorcios[Produto]))+1),"")</f>
        <v>Imóvel IE380 – 240m</v>
      </c>
      <c r="M2927" s="20" cm="1">
        <f t="array" ref="M2927">IFERROR(INDEX(tblConsorcios[Valor da Carta (R$)],MOD($J2927,ROWS(tblConsorcios[Produto]))+1),"")</f>
        <v>380000</v>
      </c>
      <c r="N2927" s="2" cm="1">
        <f t="array" ref="N2927">IFERROR(INDEX(tblConsorcios[Prazo (meses)],MOD($J2927,ROWS(tblConsorcios[Produto]))+1),"")</f>
        <v>240</v>
      </c>
      <c r="O2927" s="20" cm="1">
        <f t="array" ref="O2927">IFERROR(INDEX(tblConsorcios[Parcela Mensal (R$)],MOD($J2927,ROWS(tblConsorcios[Produto]))+1),"")</f>
        <v>2039.33</v>
      </c>
      <c r="P2927" s="20" t="str" cm="1">
        <f t="array" ref="P2927">IFERROR(INDEX(tblClientes[Dividendo Mensal (R$)],INT($J2927/ROWS(tblConsorcios[Produto]))+1),"")</f>
        <v/>
      </c>
      <c r="Q2927" s="20" t="str">
        <f t="shared" si="136"/>
        <v/>
      </c>
      <c r="R2927">
        <f t="shared" si="137"/>
        <v>0</v>
      </c>
    </row>
    <row r="2928" spans="10:18" x14ac:dyDescent="0.2">
      <c r="J2928">
        <f t="shared" si="135"/>
        <v>2926</v>
      </c>
      <c r="K2928" t="str" cm="1">
        <f t="array" ref="K2928">IFERROR(INDEX(tblClientes[Cliente],INT($J2928/ROWS(tblConsorcios[Produto]))+1),"")</f>
        <v/>
      </c>
      <c r="L2928" t="str" cm="1">
        <f t="array" ref="L2928">IFERROR(INDEX(tblConsorcios[Produto],MOD($J2928,ROWS(tblConsorcios[Produto]))+1),"")</f>
        <v>Imóvel IE380 – 220m</v>
      </c>
      <c r="M2928" s="20" cm="1">
        <f t="array" ref="M2928">IFERROR(INDEX(tblConsorcios[Valor da Carta (R$)],MOD($J2928,ROWS(tblConsorcios[Produto]))+1),"")</f>
        <v>380000</v>
      </c>
      <c r="N2928" s="2" cm="1">
        <f t="array" ref="N2928">IFERROR(INDEX(tblConsorcios[Prazo (meses)],MOD($J2928,ROWS(tblConsorcios[Produto]))+1),"")</f>
        <v>220</v>
      </c>
      <c r="O2928" s="20" cm="1">
        <f t="array" ref="O2928">IFERROR(INDEX(tblConsorcios[Parcela Mensal (R$)],MOD($J2928,ROWS(tblConsorcios[Produto]))+1),"")</f>
        <v>2207.4499999999998</v>
      </c>
      <c r="P2928" s="20" t="str" cm="1">
        <f t="array" ref="P2928">IFERROR(INDEX(tblClientes[Dividendo Mensal (R$)],INT($J2928/ROWS(tblConsorcios[Produto]))+1),"")</f>
        <v/>
      </c>
      <c r="Q2928" s="20" t="str">
        <f t="shared" si="136"/>
        <v/>
      </c>
      <c r="R2928">
        <f t="shared" si="137"/>
        <v>0</v>
      </c>
    </row>
    <row r="2929" spans="10:18" x14ac:dyDescent="0.2">
      <c r="J2929">
        <f t="shared" si="135"/>
        <v>2927</v>
      </c>
      <c r="K2929" t="str" cm="1">
        <f t="array" ref="K2929">IFERROR(INDEX(tblClientes[Cliente],INT($J2929/ROWS(tblConsorcios[Produto]))+1),"")</f>
        <v/>
      </c>
      <c r="L2929" t="str" cm="1">
        <f t="array" ref="L2929">IFERROR(INDEX(tblConsorcios[Produto],MOD($J2929,ROWS(tblConsorcios[Produto]))+1),"")</f>
        <v>Imóvel IE380 – 200m</v>
      </c>
      <c r="M2929" s="20" cm="1">
        <f t="array" ref="M2929">IFERROR(INDEX(tblConsorcios[Valor da Carta (R$)],MOD($J2929,ROWS(tblConsorcios[Produto]))+1),"")</f>
        <v>380000</v>
      </c>
      <c r="N2929" s="2" cm="1">
        <f t="array" ref="N2929">IFERROR(INDEX(tblConsorcios[Prazo (meses)],MOD($J2929,ROWS(tblConsorcios[Produto]))+1),"")</f>
        <v>200</v>
      </c>
      <c r="O2929" s="20" cm="1">
        <f t="array" ref="O2929">IFERROR(INDEX(tblConsorcios[Parcela Mensal (R$)],MOD($J2929,ROWS(tblConsorcios[Produto]))+1),"")</f>
        <v>2409.1999999999998</v>
      </c>
      <c r="P2929" s="20" t="str" cm="1">
        <f t="array" ref="P2929">IFERROR(INDEX(tblClientes[Dividendo Mensal (R$)],INT($J2929/ROWS(tblConsorcios[Produto]))+1),"")</f>
        <v/>
      </c>
      <c r="Q2929" s="20" t="str">
        <f t="shared" si="136"/>
        <v/>
      </c>
      <c r="R2929">
        <f t="shared" si="137"/>
        <v>0</v>
      </c>
    </row>
    <row r="2930" spans="10:18" x14ac:dyDescent="0.2">
      <c r="J2930">
        <f t="shared" si="135"/>
        <v>2928</v>
      </c>
      <c r="K2930" t="str" cm="1">
        <f t="array" ref="K2930">IFERROR(INDEX(tblClientes[Cliente],INT($J2930/ROWS(tblConsorcios[Produto]))+1),"")</f>
        <v/>
      </c>
      <c r="L2930" t="str" cm="1">
        <f t="array" ref="L2930">IFERROR(INDEX(tblConsorcios[Produto],MOD($J2930,ROWS(tblConsorcios[Produto]))+1),"")</f>
        <v>Imóvel IE350 – 240m</v>
      </c>
      <c r="M2930" s="20" cm="1">
        <f t="array" ref="M2930">IFERROR(INDEX(tblConsorcios[Valor da Carta (R$)],MOD($J2930,ROWS(tblConsorcios[Produto]))+1),"")</f>
        <v>350000</v>
      </c>
      <c r="N2930" s="2" cm="1">
        <f t="array" ref="N2930">IFERROR(INDEX(tblConsorcios[Prazo (meses)],MOD($J2930,ROWS(tblConsorcios[Produto]))+1),"")</f>
        <v>240</v>
      </c>
      <c r="O2930" s="20" cm="1">
        <f t="array" ref="O2930">IFERROR(INDEX(tblConsorcios[Parcela Mensal (R$)],MOD($J2930,ROWS(tblConsorcios[Produto]))+1),"")</f>
        <v>1878.33</v>
      </c>
      <c r="P2930" s="20" t="str" cm="1">
        <f t="array" ref="P2930">IFERROR(INDEX(tblClientes[Dividendo Mensal (R$)],INT($J2930/ROWS(tblConsorcios[Produto]))+1),"")</f>
        <v/>
      </c>
      <c r="Q2930" s="20" t="str">
        <f t="shared" si="136"/>
        <v/>
      </c>
      <c r="R2930">
        <f t="shared" si="137"/>
        <v>0</v>
      </c>
    </row>
    <row r="2931" spans="10:18" x14ac:dyDescent="0.2">
      <c r="J2931">
        <f t="shared" si="135"/>
        <v>2929</v>
      </c>
      <c r="K2931" t="str" cm="1">
        <f t="array" ref="K2931">IFERROR(INDEX(tblClientes[Cliente],INT($J2931/ROWS(tblConsorcios[Produto]))+1),"")</f>
        <v/>
      </c>
      <c r="L2931" t="str" cm="1">
        <f t="array" ref="L2931">IFERROR(INDEX(tblConsorcios[Produto],MOD($J2931,ROWS(tblConsorcios[Produto]))+1),"")</f>
        <v>Imóvel IE350 – 220m</v>
      </c>
      <c r="M2931" s="20" cm="1">
        <f t="array" ref="M2931">IFERROR(INDEX(tblConsorcios[Valor da Carta (R$)],MOD($J2931,ROWS(tblConsorcios[Produto]))+1),"")</f>
        <v>350000</v>
      </c>
      <c r="N2931" s="2" cm="1">
        <f t="array" ref="N2931">IFERROR(INDEX(tblConsorcios[Prazo (meses)],MOD($J2931,ROWS(tblConsorcios[Produto]))+1),"")</f>
        <v>220</v>
      </c>
      <c r="O2931" s="20" cm="1">
        <f t="array" ref="O2931">IFERROR(INDEX(tblConsorcios[Parcela Mensal (R$)],MOD($J2931,ROWS(tblConsorcios[Produto]))+1),"")</f>
        <v>2033.18</v>
      </c>
      <c r="P2931" s="20" t="str" cm="1">
        <f t="array" ref="P2931">IFERROR(INDEX(tblClientes[Dividendo Mensal (R$)],INT($J2931/ROWS(tblConsorcios[Produto]))+1),"")</f>
        <v/>
      </c>
      <c r="Q2931" s="20" t="str">
        <f t="shared" si="136"/>
        <v/>
      </c>
      <c r="R2931">
        <f t="shared" si="137"/>
        <v>0</v>
      </c>
    </row>
    <row r="2932" spans="10:18" x14ac:dyDescent="0.2">
      <c r="J2932">
        <f t="shared" si="135"/>
        <v>2930</v>
      </c>
      <c r="K2932" t="str" cm="1">
        <f t="array" ref="K2932">IFERROR(INDEX(tblClientes[Cliente],INT($J2932/ROWS(tblConsorcios[Produto]))+1),"")</f>
        <v/>
      </c>
      <c r="L2932" t="str" cm="1">
        <f t="array" ref="L2932">IFERROR(INDEX(tblConsorcios[Produto],MOD($J2932,ROWS(tblConsorcios[Produto]))+1),"")</f>
        <v>Imóvel IE350 – 200m</v>
      </c>
      <c r="M2932" s="20" cm="1">
        <f t="array" ref="M2932">IFERROR(INDEX(tblConsorcios[Valor da Carta (R$)],MOD($J2932,ROWS(tblConsorcios[Produto]))+1),"")</f>
        <v>350000</v>
      </c>
      <c r="N2932" s="2" cm="1">
        <f t="array" ref="N2932">IFERROR(INDEX(tblConsorcios[Prazo (meses)],MOD($J2932,ROWS(tblConsorcios[Produto]))+1),"")</f>
        <v>200</v>
      </c>
      <c r="O2932" s="20" cm="1">
        <f t="array" ref="O2932">IFERROR(INDEX(tblConsorcios[Parcela Mensal (R$)],MOD($J2932,ROWS(tblConsorcios[Produto]))+1),"")</f>
        <v>2219</v>
      </c>
      <c r="P2932" s="20" t="str" cm="1">
        <f t="array" ref="P2932">IFERROR(INDEX(tblClientes[Dividendo Mensal (R$)],INT($J2932/ROWS(tblConsorcios[Produto]))+1),"")</f>
        <v/>
      </c>
      <c r="Q2932" s="20" t="str">
        <f t="shared" si="136"/>
        <v/>
      </c>
      <c r="R2932">
        <f t="shared" si="137"/>
        <v>0</v>
      </c>
    </row>
    <row r="2933" spans="10:18" x14ac:dyDescent="0.2">
      <c r="J2933">
        <f t="shared" si="135"/>
        <v>2931</v>
      </c>
      <c r="K2933" t="str" cm="1">
        <f t="array" ref="K2933">IFERROR(INDEX(tblClientes[Cliente],INT($J2933/ROWS(tblConsorcios[Produto]))+1),"")</f>
        <v/>
      </c>
      <c r="L2933" t="str" cm="1">
        <f t="array" ref="L2933">IFERROR(INDEX(tblConsorcios[Produto],MOD($J2933,ROWS(tblConsorcios[Produto]))+1),"")</f>
        <v>Imóvel IE330 – 240m</v>
      </c>
      <c r="M2933" s="20" cm="1">
        <f t="array" ref="M2933">IFERROR(INDEX(tblConsorcios[Valor da Carta (R$)],MOD($J2933,ROWS(tblConsorcios[Produto]))+1),"")</f>
        <v>330000</v>
      </c>
      <c r="N2933" s="2" cm="1">
        <f t="array" ref="N2933">IFERROR(INDEX(tblConsorcios[Prazo (meses)],MOD($J2933,ROWS(tblConsorcios[Produto]))+1),"")</f>
        <v>240</v>
      </c>
      <c r="O2933" s="20" cm="1">
        <f t="array" ref="O2933">IFERROR(INDEX(tblConsorcios[Parcela Mensal (R$)],MOD($J2933,ROWS(tblConsorcios[Produto]))+1),"")</f>
        <v>1771</v>
      </c>
      <c r="P2933" s="20" t="str" cm="1">
        <f t="array" ref="P2933">IFERROR(INDEX(tblClientes[Dividendo Mensal (R$)],INT($J2933/ROWS(tblConsorcios[Produto]))+1),"")</f>
        <v/>
      </c>
      <c r="Q2933" s="20" t="str">
        <f t="shared" si="136"/>
        <v/>
      </c>
      <c r="R2933">
        <f t="shared" si="137"/>
        <v>0</v>
      </c>
    </row>
    <row r="2934" spans="10:18" x14ac:dyDescent="0.2">
      <c r="J2934">
        <f t="shared" si="135"/>
        <v>2932</v>
      </c>
      <c r="K2934" t="str" cm="1">
        <f t="array" ref="K2934">IFERROR(INDEX(tblClientes[Cliente],INT($J2934/ROWS(tblConsorcios[Produto]))+1),"")</f>
        <v/>
      </c>
      <c r="L2934" t="str" cm="1">
        <f t="array" ref="L2934">IFERROR(INDEX(tblConsorcios[Produto],MOD($J2934,ROWS(tblConsorcios[Produto]))+1),"")</f>
        <v>Imóvel IE330 – 220m</v>
      </c>
      <c r="M2934" s="20" cm="1">
        <f t="array" ref="M2934">IFERROR(INDEX(tblConsorcios[Valor da Carta (R$)],MOD($J2934,ROWS(tblConsorcios[Produto]))+1),"")</f>
        <v>330000</v>
      </c>
      <c r="N2934" s="2" cm="1">
        <f t="array" ref="N2934">IFERROR(INDEX(tblConsorcios[Prazo (meses)],MOD($J2934,ROWS(tblConsorcios[Produto]))+1),"")</f>
        <v>220</v>
      </c>
      <c r="O2934" s="20" cm="1">
        <f t="array" ref="O2934">IFERROR(INDEX(tblConsorcios[Parcela Mensal (R$)],MOD($J2934,ROWS(tblConsorcios[Produto]))+1),"")</f>
        <v>1917</v>
      </c>
      <c r="P2934" s="20" t="str" cm="1">
        <f t="array" ref="P2934">IFERROR(INDEX(tblClientes[Dividendo Mensal (R$)],INT($J2934/ROWS(tblConsorcios[Produto]))+1),"")</f>
        <v/>
      </c>
      <c r="Q2934" s="20" t="str">
        <f t="shared" si="136"/>
        <v/>
      </c>
      <c r="R2934">
        <f t="shared" si="137"/>
        <v>0</v>
      </c>
    </row>
    <row r="2935" spans="10:18" x14ac:dyDescent="0.2">
      <c r="J2935">
        <f t="shared" si="135"/>
        <v>2933</v>
      </c>
      <c r="K2935" t="str" cm="1">
        <f t="array" ref="K2935">IFERROR(INDEX(tblClientes[Cliente],INT($J2935/ROWS(tblConsorcios[Produto]))+1),"")</f>
        <v/>
      </c>
      <c r="L2935" t="str" cm="1">
        <f t="array" ref="L2935">IFERROR(INDEX(tblConsorcios[Produto],MOD($J2935,ROWS(tblConsorcios[Produto]))+1),"")</f>
        <v>Imóvel IE330 – 200m</v>
      </c>
      <c r="M2935" s="20" cm="1">
        <f t="array" ref="M2935">IFERROR(INDEX(tblConsorcios[Valor da Carta (R$)],MOD($J2935,ROWS(tblConsorcios[Produto]))+1),"")</f>
        <v>330000</v>
      </c>
      <c r="N2935" s="2" cm="1">
        <f t="array" ref="N2935">IFERROR(INDEX(tblConsorcios[Prazo (meses)],MOD($J2935,ROWS(tblConsorcios[Produto]))+1),"")</f>
        <v>200</v>
      </c>
      <c r="O2935" s="20" cm="1">
        <f t="array" ref="O2935">IFERROR(INDEX(tblConsorcios[Parcela Mensal (R$)],MOD($J2935,ROWS(tblConsorcios[Produto]))+1),"")</f>
        <v>2092.1999999999998</v>
      </c>
      <c r="P2935" s="20" t="str" cm="1">
        <f t="array" ref="P2935">IFERROR(INDEX(tblClientes[Dividendo Mensal (R$)],INT($J2935/ROWS(tblConsorcios[Produto]))+1),"")</f>
        <v/>
      </c>
      <c r="Q2935" s="20" t="str">
        <f t="shared" si="136"/>
        <v/>
      </c>
      <c r="R2935">
        <f t="shared" si="137"/>
        <v>0</v>
      </c>
    </row>
    <row r="2936" spans="10:18" x14ac:dyDescent="0.2">
      <c r="J2936">
        <f t="shared" si="135"/>
        <v>2934</v>
      </c>
      <c r="K2936" t="str" cm="1">
        <f t="array" ref="K2936">IFERROR(INDEX(tblClientes[Cliente],INT($J2936/ROWS(tblConsorcios[Produto]))+1),"")</f>
        <v/>
      </c>
      <c r="L2936" t="str" cm="1">
        <f t="array" ref="L2936">IFERROR(INDEX(tblConsorcios[Produto],MOD($J2936,ROWS(tblConsorcios[Produto]))+1),"")</f>
        <v>Imóvel IE300 – 240m</v>
      </c>
      <c r="M2936" s="20" cm="1">
        <f t="array" ref="M2936">IFERROR(INDEX(tblConsorcios[Valor da Carta (R$)],MOD($J2936,ROWS(tblConsorcios[Produto]))+1),"")</f>
        <v>300000</v>
      </c>
      <c r="N2936" s="2" cm="1">
        <f t="array" ref="N2936">IFERROR(INDEX(tblConsorcios[Prazo (meses)],MOD($J2936,ROWS(tblConsorcios[Produto]))+1),"")</f>
        <v>240</v>
      </c>
      <c r="O2936" s="20" cm="1">
        <f t="array" ref="O2936">IFERROR(INDEX(tblConsorcios[Parcela Mensal (R$)],MOD($J2936,ROWS(tblConsorcios[Produto]))+1),"")</f>
        <v>1610</v>
      </c>
      <c r="P2936" s="20" t="str" cm="1">
        <f t="array" ref="P2936">IFERROR(INDEX(tblClientes[Dividendo Mensal (R$)],INT($J2936/ROWS(tblConsorcios[Produto]))+1),"")</f>
        <v/>
      </c>
      <c r="Q2936" s="20" t="str">
        <f t="shared" si="136"/>
        <v/>
      </c>
      <c r="R2936">
        <f t="shared" si="137"/>
        <v>0</v>
      </c>
    </row>
    <row r="2937" spans="10:18" x14ac:dyDescent="0.2">
      <c r="J2937">
        <f t="shared" si="135"/>
        <v>2935</v>
      </c>
      <c r="K2937" t="str" cm="1">
        <f t="array" ref="K2937">IFERROR(INDEX(tblClientes[Cliente],INT($J2937/ROWS(tblConsorcios[Produto]))+1),"")</f>
        <v/>
      </c>
      <c r="L2937" t="str" cm="1">
        <f t="array" ref="L2937">IFERROR(INDEX(tblConsorcios[Produto],MOD($J2937,ROWS(tblConsorcios[Produto]))+1),"")</f>
        <v>Imóvel IE300 – 220m</v>
      </c>
      <c r="M2937" s="20" cm="1">
        <f t="array" ref="M2937">IFERROR(INDEX(tblConsorcios[Valor da Carta (R$)],MOD($J2937,ROWS(tblConsorcios[Produto]))+1),"")</f>
        <v>300000</v>
      </c>
      <c r="N2937" s="2" cm="1">
        <f t="array" ref="N2937">IFERROR(INDEX(tblConsorcios[Prazo (meses)],MOD($J2937,ROWS(tblConsorcios[Produto]))+1),"")</f>
        <v>220</v>
      </c>
      <c r="O2937" s="20" cm="1">
        <f t="array" ref="O2937">IFERROR(INDEX(tblConsorcios[Parcela Mensal (R$)],MOD($J2937,ROWS(tblConsorcios[Produto]))+1),"")</f>
        <v>1742.73</v>
      </c>
      <c r="P2937" s="20" t="str" cm="1">
        <f t="array" ref="P2937">IFERROR(INDEX(tblClientes[Dividendo Mensal (R$)],INT($J2937/ROWS(tblConsorcios[Produto]))+1),"")</f>
        <v/>
      </c>
      <c r="Q2937" s="20" t="str">
        <f t="shared" si="136"/>
        <v/>
      </c>
      <c r="R2937">
        <f t="shared" si="137"/>
        <v>0</v>
      </c>
    </row>
    <row r="2938" spans="10:18" x14ac:dyDescent="0.2">
      <c r="J2938">
        <f t="shared" si="135"/>
        <v>2936</v>
      </c>
      <c r="K2938" t="str" cm="1">
        <f t="array" ref="K2938">IFERROR(INDEX(tblClientes[Cliente],INT($J2938/ROWS(tblConsorcios[Produto]))+1),"")</f>
        <v/>
      </c>
      <c r="L2938" t="str" cm="1">
        <f t="array" ref="L2938">IFERROR(INDEX(tblConsorcios[Produto],MOD($J2938,ROWS(tblConsorcios[Produto]))+1),"")</f>
        <v>Imóvel IE300 – 200m</v>
      </c>
      <c r="M2938" s="20" cm="1">
        <f t="array" ref="M2938">IFERROR(INDEX(tblConsorcios[Valor da Carta (R$)],MOD($J2938,ROWS(tblConsorcios[Produto]))+1),"")</f>
        <v>300000</v>
      </c>
      <c r="N2938" s="2" cm="1">
        <f t="array" ref="N2938">IFERROR(INDEX(tblConsorcios[Prazo (meses)],MOD($J2938,ROWS(tblConsorcios[Produto]))+1),"")</f>
        <v>200</v>
      </c>
      <c r="O2938" s="20" cm="1">
        <f t="array" ref="O2938">IFERROR(INDEX(tblConsorcios[Parcela Mensal (R$)],MOD($J2938,ROWS(tblConsorcios[Produto]))+1),"")</f>
        <v>1902</v>
      </c>
      <c r="P2938" s="20" t="str" cm="1">
        <f t="array" ref="P2938">IFERROR(INDEX(tblClientes[Dividendo Mensal (R$)],INT($J2938/ROWS(tblConsorcios[Produto]))+1),"")</f>
        <v/>
      </c>
      <c r="Q2938" s="20" t="str">
        <f t="shared" si="136"/>
        <v/>
      </c>
      <c r="R2938">
        <f t="shared" si="137"/>
        <v>0</v>
      </c>
    </row>
    <row r="2939" spans="10:18" x14ac:dyDescent="0.2">
      <c r="J2939">
        <f t="shared" si="135"/>
        <v>2937</v>
      </c>
      <c r="K2939" t="str" cm="1">
        <f t="array" ref="K2939">IFERROR(INDEX(tblClientes[Cliente],INT($J2939/ROWS(tblConsorcios[Produto]))+1),"")</f>
        <v/>
      </c>
      <c r="L2939" t="str" cm="1">
        <f t="array" ref="L2939">IFERROR(INDEX(tblConsorcios[Produto],MOD($J2939,ROWS(tblConsorcios[Produto]))+1),"")</f>
        <v>Imóvel IE240 – 240m</v>
      </c>
      <c r="M2939" s="20" cm="1">
        <f t="array" ref="M2939">IFERROR(INDEX(tblConsorcios[Valor da Carta (R$)],MOD($J2939,ROWS(tblConsorcios[Produto]))+1),"")</f>
        <v>240000</v>
      </c>
      <c r="N2939" s="2" cm="1">
        <f t="array" ref="N2939">IFERROR(INDEX(tblConsorcios[Prazo (meses)],MOD($J2939,ROWS(tblConsorcios[Produto]))+1),"")</f>
        <v>240</v>
      </c>
      <c r="O2939" s="20" cm="1">
        <f t="array" ref="O2939">IFERROR(INDEX(tblConsorcios[Parcela Mensal (R$)],MOD($J2939,ROWS(tblConsorcios[Produto]))+1),"")</f>
        <v>1288</v>
      </c>
      <c r="P2939" s="20" t="str" cm="1">
        <f t="array" ref="P2939">IFERROR(INDEX(tblClientes[Dividendo Mensal (R$)],INT($J2939/ROWS(tblConsorcios[Produto]))+1),"")</f>
        <v/>
      </c>
      <c r="Q2939" s="20" t="str">
        <f t="shared" si="136"/>
        <v/>
      </c>
      <c r="R2939">
        <f t="shared" si="137"/>
        <v>0</v>
      </c>
    </row>
    <row r="2940" spans="10:18" x14ac:dyDescent="0.2">
      <c r="J2940">
        <f t="shared" si="135"/>
        <v>2938</v>
      </c>
      <c r="K2940" t="str" cm="1">
        <f t="array" ref="K2940">IFERROR(INDEX(tblClientes[Cliente],INT($J2940/ROWS(tblConsorcios[Produto]))+1),"")</f>
        <v/>
      </c>
      <c r="L2940" t="str" cm="1">
        <f t="array" ref="L2940">IFERROR(INDEX(tblConsorcios[Produto],MOD($J2940,ROWS(tblConsorcios[Produto]))+1),"")</f>
        <v>Imóvel IE240 – 220m</v>
      </c>
      <c r="M2940" s="20" cm="1">
        <f t="array" ref="M2940">IFERROR(INDEX(tblConsorcios[Valor da Carta (R$)],MOD($J2940,ROWS(tblConsorcios[Produto]))+1),"")</f>
        <v>240000</v>
      </c>
      <c r="N2940" s="2" cm="1">
        <f t="array" ref="N2940">IFERROR(INDEX(tblConsorcios[Prazo (meses)],MOD($J2940,ROWS(tblConsorcios[Produto]))+1),"")</f>
        <v>220</v>
      </c>
      <c r="O2940" s="20" cm="1">
        <f t="array" ref="O2940">IFERROR(INDEX(tblConsorcios[Parcela Mensal (R$)],MOD($J2940,ROWS(tblConsorcios[Produto]))+1),"")</f>
        <v>1394.18</v>
      </c>
      <c r="P2940" s="20" t="str" cm="1">
        <f t="array" ref="P2940">IFERROR(INDEX(tblClientes[Dividendo Mensal (R$)],INT($J2940/ROWS(tblConsorcios[Produto]))+1),"")</f>
        <v/>
      </c>
      <c r="Q2940" s="20" t="str">
        <f t="shared" si="136"/>
        <v/>
      </c>
      <c r="R2940">
        <f t="shared" si="137"/>
        <v>0</v>
      </c>
    </row>
    <row r="2941" spans="10:18" x14ac:dyDescent="0.2">
      <c r="J2941">
        <f t="shared" si="135"/>
        <v>2939</v>
      </c>
      <c r="K2941" t="str" cm="1">
        <f t="array" ref="K2941">IFERROR(INDEX(tblClientes[Cliente],INT($J2941/ROWS(tblConsorcios[Produto]))+1),"")</f>
        <v/>
      </c>
      <c r="L2941" t="str" cm="1">
        <f t="array" ref="L2941">IFERROR(INDEX(tblConsorcios[Produto],MOD($J2941,ROWS(tblConsorcios[Produto]))+1),"")</f>
        <v>Imóvel IE240 – 200m</v>
      </c>
      <c r="M2941" s="20" cm="1">
        <f t="array" ref="M2941">IFERROR(INDEX(tblConsorcios[Valor da Carta (R$)],MOD($J2941,ROWS(tblConsorcios[Produto]))+1),"")</f>
        <v>240000</v>
      </c>
      <c r="N2941" s="2" cm="1">
        <f t="array" ref="N2941">IFERROR(INDEX(tblConsorcios[Prazo (meses)],MOD($J2941,ROWS(tblConsorcios[Produto]))+1),"")</f>
        <v>200</v>
      </c>
      <c r="O2941" s="20" cm="1">
        <f t="array" ref="O2941">IFERROR(INDEX(tblConsorcios[Parcela Mensal (R$)],MOD($J2941,ROWS(tblConsorcios[Produto]))+1),"")</f>
        <v>1521.6</v>
      </c>
      <c r="P2941" s="20" t="str" cm="1">
        <f t="array" ref="P2941">IFERROR(INDEX(tblClientes[Dividendo Mensal (R$)],INT($J2941/ROWS(tblConsorcios[Produto]))+1),"")</f>
        <v/>
      </c>
      <c r="Q2941" s="20" t="str">
        <f t="shared" si="136"/>
        <v/>
      </c>
      <c r="R2941">
        <f t="shared" si="137"/>
        <v>0</v>
      </c>
    </row>
    <row r="2942" spans="10:18" x14ac:dyDescent="0.2">
      <c r="J2942">
        <f t="shared" si="135"/>
        <v>2940</v>
      </c>
      <c r="K2942" t="str" cm="1">
        <f t="array" ref="K2942">IFERROR(INDEX(tblClientes[Cliente],INT($J2942/ROWS(tblConsorcios[Produto]))+1),"")</f>
        <v/>
      </c>
      <c r="L2942" t="str" cm="1">
        <f t="array" ref="L2942">IFERROR(INDEX(tblConsorcios[Produto],MOD($J2942,ROWS(tblConsorcios[Produto]))+1),"")</f>
        <v>Imóvel IE230 – 240m</v>
      </c>
      <c r="M2942" s="20" cm="1">
        <f t="array" ref="M2942">IFERROR(INDEX(tblConsorcios[Valor da Carta (R$)],MOD($J2942,ROWS(tblConsorcios[Produto]))+1),"")</f>
        <v>230000</v>
      </c>
      <c r="N2942" s="2" cm="1">
        <f t="array" ref="N2942">IFERROR(INDEX(tblConsorcios[Prazo (meses)],MOD($J2942,ROWS(tblConsorcios[Produto]))+1),"")</f>
        <v>240</v>
      </c>
      <c r="O2942" s="20" cm="1">
        <f t="array" ref="O2942">IFERROR(INDEX(tblConsorcios[Parcela Mensal (R$)],MOD($J2942,ROWS(tblConsorcios[Produto]))+1),"")</f>
        <v>1234.33</v>
      </c>
      <c r="P2942" s="20" t="str" cm="1">
        <f t="array" ref="P2942">IFERROR(INDEX(tblClientes[Dividendo Mensal (R$)],INT($J2942/ROWS(tblConsorcios[Produto]))+1),"")</f>
        <v/>
      </c>
      <c r="Q2942" s="20" t="str">
        <f t="shared" si="136"/>
        <v/>
      </c>
      <c r="R2942">
        <f t="shared" si="137"/>
        <v>0</v>
      </c>
    </row>
    <row r="2943" spans="10:18" x14ac:dyDescent="0.2">
      <c r="J2943">
        <f t="shared" si="135"/>
        <v>2941</v>
      </c>
      <c r="K2943" t="str" cm="1">
        <f t="array" ref="K2943">IFERROR(INDEX(tblClientes[Cliente],INT($J2943/ROWS(tblConsorcios[Produto]))+1),"")</f>
        <v/>
      </c>
      <c r="L2943" t="str" cm="1">
        <f t="array" ref="L2943">IFERROR(INDEX(tblConsorcios[Produto],MOD($J2943,ROWS(tblConsorcios[Produto]))+1),"")</f>
        <v>Imóvel IE230 – 220m</v>
      </c>
      <c r="M2943" s="20" cm="1">
        <f t="array" ref="M2943">IFERROR(INDEX(tblConsorcios[Valor da Carta (R$)],MOD($J2943,ROWS(tblConsorcios[Produto]))+1),"")</f>
        <v>230000</v>
      </c>
      <c r="N2943" s="2" cm="1">
        <f t="array" ref="N2943">IFERROR(INDEX(tblConsorcios[Prazo (meses)],MOD($J2943,ROWS(tblConsorcios[Produto]))+1),"")</f>
        <v>220</v>
      </c>
      <c r="O2943" s="20" cm="1">
        <f t="array" ref="O2943">IFERROR(INDEX(tblConsorcios[Parcela Mensal (R$)],MOD($J2943,ROWS(tblConsorcios[Produto]))+1),"")</f>
        <v>1336.09</v>
      </c>
      <c r="P2943" s="20" t="str" cm="1">
        <f t="array" ref="P2943">IFERROR(INDEX(tblClientes[Dividendo Mensal (R$)],INT($J2943/ROWS(tblConsorcios[Produto]))+1),"")</f>
        <v/>
      </c>
      <c r="Q2943" s="20" t="str">
        <f t="shared" si="136"/>
        <v/>
      </c>
      <c r="R2943">
        <f t="shared" si="137"/>
        <v>0</v>
      </c>
    </row>
    <row r="2944" spans="10:18" x14ac:dyDescent="0.2">
      <c r="J2944">
        <f t="shared" si="135"/>
        <v>2942</v>
      </c>
      <c r="K2944" t="str" cm="1">
        <f t="array" ref="K2944">IFERROR(INDEX(tblClientes[Cliente],INT($J2944/ROWS(tblConsorcios[Produto]))+1),"")</f>
        <v/>
      </c>
      <c r="L2944" t="str" cm="1">
        <f t="array" ref="L2944">IFERROR(INDEX(tblConsorcios[Produto],MOD($J2944,ROWS(tblConsorcios[Produto]))+1),"")</f>
        <v>Imóvel IE230 – 200m</v>
      </c>
      <c r="M2944" s="20" cm="1">
        <f t="array" ref="M2944">IFERROR(INDEX(tblConsorcios[Valor da Carta (R$)],MOD($J2944,ROWS(tblConsorcios[Produto]))+1),"")</f>
        <v>230000</v>
      </c>
      <c r="N2944" s="2" cm="1">
        <f t="array" ref="N2944">IFERROR(INDEX(tblConsorcios[Prazo (meses)],MOD($J2944,ROWS(tblConsorcios[Produto]))+1),"")</f>
        <v>200</v>
      </c>
      <c r="O2944" s="20" cm="1">
        <f t="array" ref="O2944">IFERROR(INDEX(tblConsorcios[Parcela Mensal (R$)],MOD($J2944,ROWS(tblConsorcios[Produto]))+1),"")</f>
        <v>1458.2</v>
      </c>
      <c r="P2944" s="20" t="str" cm="1">
        <f t="array" ref="P2944">IFERROR(INDEX(tblClientes[Dividendo Mensal (R$)],INT($J2944/ROWS(tblConsorcios[Produto]))+1),"")</f>
        <v/>
      </c>
      <c r="Q2944" s="20" t="str">
        <f t="shared" si="136"/>
        <v/>
      </c>
      <c r="R2944">
        <f t="shared" si="137"/>
        <v>0</v>
      </c>
    </row>
    <row r="2945" spans="10:18" x14ac:dyDescent="0.2">
      <c r="J2945">
        <f t="shared" si="135"/>
        <v>2943</v>
      </c>
      <c r="K2945" t="str" cm="1">
        <f t="array" ref="K2945">IFERROR(INDEX(tblClientes[Cliente],INT($J2945/ROWS(tblConsorcios[Produto]))+1),"")</f>
        <v/>
      </c>
      <c r="L2945" t="str" cm="1">
        <f t="array" ref="L2945">IFERROR(INDEX(tblConsorcios[Produto],MOD($J2945,ROWS(tblConsorcios[Produto]))+1),"")</f>
        <v>Imóvel IE220 – 240m</v>
      </c>
      <c r="M2945" s="20" cm="1">
        <f t="array" ref="M2945">IFERROR(INDEX(tblConsorcios[Valor da Carta (R$)],MOD($J2945,ROWS(tblConsorcios[Produto]))+1),"")</f>
        <v>220000</v>
      </c>
      <c r="N2945" s="2" cm="1">
        <f t="array" ref="N2945">IFERROR(INDEX(tblConsorcios[Prazo (meses)],MOD($J2945,ROWS(tblConsorcios[Produto]))+1),"")</f>
        <v>240</v>
      </c>
      <c r="O2945" s="20" cm="1">
        <f t="array" ref="O2945">IFERROR(INDEX(tblConsorcios[Parcela Mensal (R$)],MOD($J2945,ROWS(tblConsorcios[Produto]))+1),"")</f>
        <v>1180.67</v>
      </c>
      <c r="P2945" s="20" t="str" cm="1">
        <f t="array" ref="P2945">IFERROR(INDEX(tblClientes[Dividendo Mensal (R$)],INT($J2945/ROWS(tblConsorcios[Produto]))+1),"")</f>
        <v/>
      </c>
      <c r="Q2945" s="20" t="str">
        <f t="shared" si="136"/>
        <v/>
      </c>
      <c r="R2945">
        <f t="shared" si="137"/>
        <v>0</v>
      </c>
    </row>
    <row r="2946" spans="10:18" x14ac:dyDescent="0.2">
      <c r="J2946">
        <f t="shared" si="135"/>
        <v>2944</v>
      </c>
      <c r="K2946" t="str" cm="1">
        <f t="array" ref="K2946">IFERROR(INDEX(tblClientes[Cliente],INT($J2946/ROWS(tblConsorcios[Produto]))+1),"")</f>
        <v/>
      </c>
      <c r="L2946" t="str" cm="1">
        <f t="array" ref="L2946">IFERROR(INDEX(tblConsorcios[Produto],MOD($J2946,ROWS(tblConsorcios[Produto]))+1),"")</f>
        <v>Imóvel IE220 – 220m</v>
      </c>
      <c r="M2946" s="20" cm="1">
        <f t="array" ref="M2946">IFERROR(INDEX(tblConsorcios[Valor da Carta (R$)],MOD($J2946,ROWS(tblConsorcios[Produto]))+1),"")</f>
        <v>220000</v>
      </c>
      <c r="N2946" s="2" cm="1">
        <f t="array" ref="N2946">IFERROR(INDEX(tblConsorcios[Prazo (meses)],MOD($J2946,ROWS(tblConsorcios[Produto]))+1),"")</f>
        <v>220</v>
      </c>
      <c r="O2946" s="20" cm="1">
        <f t="array" ref="O2946">IFERROR(INDEX(tblConsorcios[Parcela Mensal (R$)],MOD($J2946,ROWS(tblConsorcios[Produto]))+1),"")</f>
        <v>1278</v>
      </c>
      <c r="P2946" s="20" t="str" cm="1">
        <f t="array" ref="P2946">IFERROR(INDEX(tblClientes[Dividendo Mensal (R$)],INT($J2946/ROWS(tblConsorcios[Produto]))+1),"")</f>
        <v/>
      </c>
      <c r="Q2946" s="20" t="str">
        <f t="shared" si="136"/>
        <v/>
      </c>
      <c r="R2946">
        <f t="shared" si="137"/>
        <v>0</v>
      </c>
    </row>
    <row r="2947" spans="10:18" x14ac:dyDescent="0.2">
      <c r="J2947">
        <f t="shared" ref="J2947:J3010" si="138">ROW()-2</f>
        <v>2945</v>
      </c>
      <c r="K2947" t="str" cm="1">
        <f t="array" ref="K2947">IFERROR(INDEX(tblClientes[Cliente],INT($J2947/ROWS(tblConsorcios[Produto]))+1),"")</f>
        <v/>
      </c>
      <c r="L2947" t="str" cm="1">
        <f t="array" ref="L2947">IFERROR(INDEX(tblConsorcios[Produto],MOD($J2947,ROWS(tblConsorcios[Produto]))+1),"")</f>
        <v>Imóvel IE220 – 200m</v>
      </c>
      <c r="M2947" s="20" cm="1">
        <f t="array" ref="M2947">IFERROR(INDEX(tblConsorcios[Valor da Carta (R$)],MOD($J2947,ROWS(tblConsorcios[Produto]))+1),"")</f>
        <v>220000</v>
      </c>
      <c r="N2947" s="2" cm="1">
        <f t="array" ref="N2947">IFERROR(INDEX(tblConsorcios[Prazo (meses)],MOD($J2947,ROWS(tblConsorcios[Produto]))+1),"")</f>
        <v>200</v>
      </c>
      <c r="O2947" s="20" cm="1">
        <f t="array" ref="O2947">IFERROR(INDEX(tblConsorcios[Parcela Mensal (R$)],MOD($J2947,ROWS(tblConsorcios[Produto]))+1),"")</f>
        <v>1394.8</v>
      </c>
      <c r="P2947" s="20" t="str" cm="1">
        <f t="array" ref="P2947">IFERROR(INDEX(tblClientes[Dividendo Mensal (R$)],INT($J2947/ROWS(tblConsorcios[Produto]))+1),"")</f>
        <v/>
      </c>
      <c r="Q2947" s="20" t="str">
        <f t="shared" ref="Q2947:Q3010" si="139">IF(AND(ISNUMBER(O2947),ISNUMBER(P2947)),P2947-O2947,"")</f>
        <v/>
      </c>
      <c r="R2947">
        <f t="shared" ref="R2947:R3010" si="140">IF(AND(ISNUMBER(O2947),ISNUMBER(P2947),O2947&lt;=P2947),1,0)</f>
        <v>0</v>
      </c>
    </row>
    <row r="2948" spans="10:18" x14ac:dyDescent="0.2">
      <c r="J2948">
        <f t="shared" si="138"/>
        <v>2946</v>
      </c>
      <c r="K2948" t="str" cm="1">
        <f t="array" ref="K2948">IFERROR(INDEX(tblClientes[Cliente],INT($J2948/ROWS(tblConsorcios[Produto]))+1),"")</f>
        <v/>
      </c>
      <c r="L2948" t="str" cm="1">
        <f t="array" ref="L2948">IFERROR(INDEX(tblConsorcios[Produto],MOD($J2948,ROWS(tblConsorcios[Produto]))+1),"")</f>
        <v>Imóvel IE200 – 240m</v>
      </c>
      <c r="M2948" s="20" cm="1">
        <f t="array" ref="M2948">IFERROR(INDEX(tblConsorcios[Valor da Carta (R$)],MOD($J2948,ROWS(tblConsorcios[Produto]))+1),"")</f>
        <v>200000</v>
      </c>
      <c r="N2948" s="2" cm="1">
        <f t="array" ref="N2948">IFERROR(INDEX(tblConsorcios[Prazo (meses)],MOD($J2948,ROWS(tblConsorcios[Produto]))+1),"")</f>
        <v>240</v>
      </c>
      <c r="O2948" s="20" cm="1">
        <f t="array" ref="O2948">IFERROR(INDEX(tblConsorcios[Parcela Mensal (R$)],MOD($J2948,ROWS(tblConsorcios[Produto]))+1),"")</f>
        <v>1073.33</v>
      </c>
      <c r="P2948" s="20" t="str" cm="1">
        <f t="array" ref="P2948">IFERROR(INDEX(tblClientes[Dividendo Mensal (R$)],INT($J2948/ROWS(tblConsorcios[Produto]))+1),"")</f>
        <v/>
      </c>
      <c r="Q2948" s="20" t="str">
        <f t="shared" si="139"/>
        <v/>
      </c>
      <c r="R2948">
        <f t="shared" si="140"/>
        <v>0</v>
      </c>
    </row>
    <row r="2949" spans="10:18" x14ac:dyDescent="0.2">
      <c r="J2949">
        <f t="shared" si="138"/>
        <v>2947</v>
      </c>
      <c r="K2949" t="str" cm="1">
        <f t="array" ref="K2949">IFERROR(INDEX(tblClientes[Cliente],INT($J2949/ROWS(tblConsorcios[Produto]))+1),"")</f>
        <v/>
      </c>
      <c r="L2949" t="str" cm="1">
        <f t="array" ref="L2949">IFERROR(INDEX(tblConsorcios[Produto],MOD($J2949,ROWS(tblConsorcios[Produto]))+1),"")</f>
        <v>Imóvel IE200 – 220m</v>
      </c>
      <c r="M2949" s="20" cm="1">
        <f t="array" ref="M2949">IFERROR(INDEX(tblConsorcios[Valor da Carta (R$)],MOD($J2949,ROWS(tblConsorcios[Produto]))+1),"")</f>
        <v>200000</v>
      </c>
      <c r="N2949" s="2" cm="1">
        <f t="array" ref="N2949">IFERROR(INDEX(tblConsorcios[Prazo (meses)],MOD($J2949,ROWS(tblConsorcios[Produto]))+1),"")</f>
        <v>220</v>
      </c>
      <c r="O2949" s="20" cm="1">
        <f t="array" ref="O2949">IFERROR(INDEX(tblConsorcios[Parcela Mensal (R$)],MOD($J2949,ROWS(tblConsorcios[Produto]))+1),"")</f>
        <v>1161.82</v>
      </c>
      <c r="P2949" s="20" t="str" cm="1">
        <f t="array" ref="P2949">IFERROR(INDEX(tblClientes[Dividendo Mensal (R$)],INT($J2949/ROWS(tblConsorcios[Produto]))+1),"")</f>
        <v/>
      </c>
      <c r="Q2949" s="20" t="str">
        <f t="shared" si="139"/>
        <v/>
      </c>
      <c r="R2949">
        <f t="shared" si="140"/>
        <v>0</v>
      </c>
    </row>
    <row r="2950" spans="10:18" x14ac:dyDescent="0.2">
      <c r="J2950">
        <f t="shared" si="138"/>
        <v>2948</v>
      </c>
      <c r="K2950" t="str" cm="1">
        <f t="array" ref="K2950">IFERROR(INDEX(tblClientes[Cliente],INT($J2950/ROWS(tblConsorcios[Produto]))+1),"")</f>
        <v/>
      </c>
      <c r="L2950" t="str" cm="1">
        <f t="array" ref="L2950">IFERROR(INDEX(tblConsorcios[Produto],MOD($J2950,ROWS(tblConsorcios[Produto]))+1),"")</f>
        <v>Imóvel IE200 – 200m</v>
      </c>
      <c r="M2950" s="20" cm="1">
        <f t="array" ref="M2950">IFERROR(INDEX(tblConsorcios[Valor da Carta (R$)],MOD($J2950,ROWS(tblConsorcios[Produto]))+1),"")</f>
        <v>200000</v>
      </c>
      <c r="N2950" s="2" cm="1">
        <f t="array" ref="N2950">IFERROR(INDEX(tblConsorcios[Prazo (meses)],MOD($J2950,ROWS(tblConsorcios[Produto]))+1),"")</f>
        <v>200</v>
      </c>
      <c r="O2950" s="20" cm="1">
        <f t="array" ref="O2950">IFERROR(INDEX(tblConsorcios[Parcela Mensal (R$)],MOD($J2950,ROWS(tblConsorcios[Produto]))+1),"")</f>
        <v>1268</v>
      </c>
      <c r="P2950" s="20" t="str" cm="1">
        <f t="array" ref="P2950">IFERROR(INDEX(tblClientes[Dividendo Mensal (R$)],INT($J2950/ROWS(tblConsorcios[Produto]))+1),"")</f>
        <v/>
      </c>
      <c r="Q2950" s="20" t="str">
        <f t="shared" si="139"/>
        <v/>
      </c>
      <c r="R2950">
        <f t="shared" si="140"/>
        <v>0</v>
      </c>
    </row>
    <row r="2951" spans="10:18" x14ac:dyDescent="0.2">
      <c r="J2951">
        <f t="shared" si="138"/>
        <v>2949</v>
      </c>
      <c r="K2951" t="str" cm="1">
        <f t="array" ref="K2951">IFERROR(INDEX(tblClientes[Cliente],INT($J2951/ROWS(tblConsorcios[Produto]))+1),"")</f>
        <v/>
      </c>
      <c r="L2951" t="str" cm="1">
        <f t="array" ref="L2951">IFERROR(INDEX(tblConsorcios[Produto],MOD($J2951,ROWS(tblConsorcios[Produto]))+1),"")</f>
        <v>Imóvel IE150 – 240m</v>
      </c>
      <c r="M2951" s="20" cm="1">
        <f t="array" ref="M2951">IFERROR(INDEX(tblConsorcios[Valor da Carta (R$)],MOD($J2951,ROWS(tblConsorcios[Produto]))+1),"")</f>
        <v>150000</v>
      </c>
      <c r="N2951" s="2" cm="1">
        <f t="array" ref="N2951">IFERROR(INDEX(tblConsorcios[Prazo (meses)],MOD($J2951,ROWS(tblConsorcios[Produto]))+1),"")</f>
        <v>240</v>
      </c>
      <c r="O2951" s="20" cm="1">
        <f t="array" ref="O2951">IFERROR(INDEX(tblConsorcios[Parcela Mensal (R$)],MOD($J2951,ROWS(tblConsorcios[Produto]))+1),"")</f>
        <v>805</v>
      </c>
      <c r="P2951" s="20" t="str" cm="1">
        <f t="array" ref="P2951">IFERROR(INDEX(tblClientes[Dividendo Mensal (R$)],INT($J2951/ROWS(tblConsorcios[Produto]))+1),"")</f>
        <v/>
      </c>
      <c r="Q2951" s="20" t="str">
        <f t="shared" si="139"/>
        <v/>
      </c>
      <c r="R2951">
        <f t="shared" si="140"/>
        <v>0</v>
      </c>
    </row>
    <row r="2952" spans="10:18" x14ac:dyDescent="0.2">
      <c r="J2952">
        <f t="shared" si="138"/>
        <v>2950</v>
      </c>
      <c r="K2952" t="str" cm="1">
        <f t="array" ref="K2952">IFERROR(INDEX(tblClientes[Cliente],INT($J2952/ROWS(tblConsorcios[Produto]))+1),"")</f>
        <v/>
      </c>
      <c r="L2952" t="str" cm="1">
        <f t="array" ref="L2952">IFERROR(INDEX(tblConsorcios[Produto],MOD($J2952,ROWS(tblConsorcios[Produto]))+1),"")</f>
        <v>Imóvel IE150 – 220m</v>
      </c>
      <c r="M2952" s="20" cm="1">
        <f t="array" ref="M2952">IFERROR(INDEX(tblConsorcios[Valor da Carta (R$)],MOD($J2952,ROWS(tblConsorcios[Produto]))+1),"")</f>
        <v>150000</v>
      </c>
      <c r="N2952" s="2" cm="1">
        <f t="array" ref="N2952">IFERROR(INDEX(tblConsorcios[Prazo (meses)],MOD($J2952,ROWS(tblConsorcios[Produto]))+1),"")</f>
        <v>220</v>
      </c>
      <c r="O2952" s="20" cm="1">
        <f t="array" ref="O2952">IFERROR(INDEX(tblConsorcios[Parcela Mensal (R$)],MOD($J2952,ROWS(tblConsorcios[Produto]))+1),"")</f>
        <v>871.36</v>
      </c>
      <c r="P2952" s="20" t="str" cm="1">
        <f t="array" ref="P2952">IFERROR(INDEX(tblClientes[Dividendo Mensal (R$)],INT($J2952/ROWS(tblConsorcios[Produto]))+1),"")</f>
        <v/>
      </c>
      <c r="Q2952" s="20" t="str">
        <f t="shared" si="139"/>
        <v/>
      </c>
      <c r="R2952">
        <f t="shared" si="140"/>
        <v>0</v>
      </c>
    </row>
    <row r="2953" spans="10:18" x14ac:dyDescent="0.2">
      <c r="J2953">
        <f t="shared" si="138"/>
        <v>2951</v>
      </c>
      <c r="K2953" t="str" cm="1">
        <f t="array" ref="K2953">IFERROR(INDEX(tblClientes[Cliente],INT($J2953/ROWS(tblConsorcios[Produto]))+1),"")</f>
        <v/>
      </c>
      <c r="L2953" t="str" cm="1">
        <f t="array" ref="L2953">IFERROR(INDEX(tblConsorcios[Produto],MOD($J2953,ROWS(tblConsorcios[Produto]))+1),"")</f>
        <v>Imóvel IE150 – 200m</v>
      </c>
      <c r="M2953" s="20" cm="1">
        <f t="array" ref="M2953">IFERROR(INDEX(tblConsorcios[Valor da Carta (R$)],MOD($J2953,ROWS(tblConsorcios[Produto]))+1),"")</f>
        <v>150000</v>
      </c>
      <c r="N2953" s="2" cm="1">
        <f t="array" ref="N2953">IFERROR(INDEX(tblConsorcios[Prazo (meses)],MOD($J2953,ROWS(tblConsorcios[Produto]))+1),"")</f>
        <v>200</v>
      </c>
      <c r="O2953" s="20" cm="1">
        <f t="array" ref="O2953">IFERROR(INDEX(tblConsorcios[Parcela Mensal (R$)],MOD($J2953,ROWS(tblConsorcios[Produto]))+1),"")</f>
        <v>951</v>
      </c>
      <c r="P2953" s="20" t="str" cm="1">
        <f t="array" ref="P2953">IFERROR(INDEX(tblClientes[Dividendo Mensal (R$)],INT($J2953/ROWS(tblConsorcios[Produto]))+1),"")</f>
        <v/>
      </c>
      <c r="Q2953" s="20" t="str">
        <f t="shared" si="139"/>
        <v/>
      </c>
      <c r="R2953">
        <f t="shared" si="140"/>
        <v>0</v>
      </c>
    </row>
    <row r="2954" spans="10:18" x14ac:dyDescent="0.2">
      <c r="J2954">
        <f t="shared" si="138"/>
        <v>2952</v>
      </c>
      <c r="K2954" t="str" cm="1">
        <f t="array" ref="K2954">IFERROR(INDEX(tblClientes[Cliente],INT($J2954/ROWS(tblConsorcios[Produto]))+1),"")</f>
        <v/>
      </c>
      <c r="L2954" t="str" cm="1">
        <f t="array" ref="L2954">IFERROR(INDEX(tblConsorcios[Produto],MOD($J2954,ROWS(tblConsorcios[Produto]))+1),"")</f>
        <v>Imóvel IE140 – 240m</v>
      </c>
      <c r="M2954" s="20" cm="1">
        <f t="array" ref="M2954">IFERROR(INDEX(tblConsorcios[Valor da Carta (R$)],MOD($J2954,ROWS(tblConsorcios[Produto]))+1),"")</f>
        <v>140000</v>
      </c>
      <c r="N2954" s="2" cm="1">
        <f t="array" ref="N2954">IFERROR(INDEX(tblConsorcios[Prazo (meses)],MOD($J2954,ROWS(tblConsorcios[Produto]))+1),"")</f>
        <v>240</v>
      </c>
      <c r="O2954" s="20" cm="1">
        <f t="array" ref="O2954">IFERROR(INDEX(tblConsorcios[Parcela Mensal (R$)],MOD($J2954,ROWS(tblConsorcios[Produto]))+1),"")</f>
        <v>751.33</v>
      </c>
      <c r="P2954" s="20" t="str" cm="1">
        <f t="array" ref="P2954">IFERROR(INDEX(tblClientes[Dividendo Mensal (R$)],INT($J2954/ROWS(tblConsorcios[Produto]))+1),"")</f>
        <v/>
      </c>
      <c r="Q2954" s="20" t="str">
        <f t="shared" si="139"/>
        <v/>
      </c>
      <c r="R2954">
        <f t="shared" si="140"/>
        <v>0</v>
      </c>
    </row>
    <row r="2955" spans="10:18" x14ac:dyDescent="0.2">
      <c r="J2955">
        <f t="shared" si="138"/>
        <v>2953</v>
      </c>
      <c r="K2955" t="str" cm="1">
        <f t="array" ref="K2955">IFERROR(INDEX(tblClientes[Cliente],INT($J2955/ROWS(tblConsorcios[Produto]))+1),"")</f>
        <v/>
      </c>
      <c r="L2955" t="str" cm="1">
        <f t="array" ref="L2955">IFERROR(INDEX(tblConsorcios[Produto],MOD($J2955,ROWS(tblConsorcios[Produto]))+1),"")</f>
        <v>Imóvel IE140 – 220m</v>
      </c>
      <c r="M2955" s="20" cm="1">
        <f t="array" ref="M2955">IFERROR(INDEX(tblConsorcios[Valor da Carta (R$)],MOD($J2955,ROWS(tblConsorcios[Produto]))+1),"")</f>
        <v>140000</v>
      </c>
      <c r="N2955" s="2" cm="1">
        <f t="array" ref="N2955">IFERROR(INDEX(tblConsorcios[Prazo (meses)],MOD($J2955,ROWS(tblConsorcios[Produto]))+1),"")</f>
        <v>220</v>
      </c>
      <c r="O2955" s="20" cm="1">
        <f t="array" ref="O2955">IFERROR(INDEX(tblConsorcios[Parcela Mensal (R$)],MOD($J2955,ROWS(tblConsorcios[Produto]))+1),"")</f>
        <v>813.27</v>
      </c>
      <c r="P2955" s="20" t="str" cm="1">
        <f t="array" ref="P2955">IFERROR(INDEX(tblClientes[Dividendo Mensal (R$)],INT($J2955/ROWS(tblConsorcios[Produto]))+1),"")</f>
        <v/>
      </c>
      <c r="Q2955" s="20" t="str">
        <f t="shared" si="139"/>
        <v/>
      </c>
      <c r="R2955">
        <f t="shared" si="140"/>
        <v>0</v>
      </c>
    </row>
    <row r="2956" spans="10:18" x14ac:dyDescent="0.2">
      <c r="J2956">
        <f t="shared" si="138"/>
        <v>2954</v>
      </c>
      <c r="K2956" t="str" cm="1">
        <f t="array" ref="K2956">IFERROR(INDEX(tblClientes[Cliente],INT($J2956/ROWS(tblConsorcios[Produto]))+1),"")</f>
        <v/>
      </c>
      <c r="L2956" t="str" cm="1">
        <f t="array" ref="L2956">IFERROR(INDEX(tblConsorcios[Produto],MOD($J2956,ROWS(tblConsorcios[Produto]))+1),"")</f>
        <v>Imóvel IE140 – 200m</v>
      </c>
      <c r="M2956" s="20" cm="1">
        <f t="array" ref="M2956">IFERROR(INDEX(tblConsorcios[Valor da Carta (R$)],MOD($J2956,ROWS(tblConsorcios[Produto]))+1),"")</f>
        <v>140000</v>
      </c>
      <c r="N2956" s="2" cm="1">
        <f t="array" ref="N2956">IFERROR(INDEX(tblConsorcios[Prazo (meses)],MOD($J2956,ROWS(tblConsorcios[Produto]))+1),"")</f>
        <v>200</v>
      </c>
      <c r="O2956" s="20" cm="1">
        <f t="array" ref="O2956">IFERROR(INDEX(tblConsorcios[Parcela Mensal (R$)],MOD($J2956,ROWS(tblConsorcios[Produto]))+1),"")</f>
        <v>887.6</v>
      </c>
      <c r="P2956" s="20" t="str" cm="1">
        <f t="array" ref="P2956">IFERROR(INDEX(tblClientes[Dividendo Mensal (R$)],INT($J2956/ROWS(tblConsorcios[Produto]))+1),"")</f>
        <v/>
      </c>
      <c r="Q2956" s="20" t="str">
        <f t="shared" si="139"/>
        <v/>
      </c>
      <c r="R2956">
        <f t="shared" si="140"/>
        <v>0</v>
      </c>
    </row>
    <row r="2957" spans="10:18" x14ac:dyDescent="0.2">
      <c r="J2957">
        <f t="shared" si="138"/>
        <v>2955</v>
      </c>
      <c r="K2957" t="str" cm="1">
        <f t="array" ref="K2957">IFERROR(INDEX(tblClientes[Cliente],INT($J2957/ROWS(tblConsorcios[Produto]))+1),"")</f>
        <v/>
      </c>
      <c r="L2957" t="str" cm="1">
        <f t="array" ref="L2957">IFERROR(INDEX(tblConsorcios[Produto],MOD($J2957,ROWS(tblConsorcios[Produto]))+1),"")</f>
        <v>Imóvel IE130 – 240m</v>
      </c>
      <c r="M2957" s="20" cm="1">
        <f t="array" ref="M2957">IFERROR(INDEX(tblConsorcios[Valor da Carta (R$)],MOD($J2957,ROWS(tblConsorcios[Produto]))+1),"")</f>
        <v>130000</v>
      </c>
      <c r="N2957" s="2" cm="1">
        <f t="array" ref="N2957">IFERROR(INDEX(tblConsorcios[Prazo (meses)],MOD($J2957,ROWS(tblConsorcios[Produto]))+1),"")</f>
        <v>240</v>
      </c>
      <c r="O2957" s="20" cm="1">
        <f t="array" ref="O2957">IFERROR(INDEX(tblConsorcios[Parcela Mensal (R$)],MOD($J2957,ROWS(tblConsorcios[Produto]))+1),"")</f>
        <v>697.67</v>
      </c>
      <c r="P2957" s="20" t="str" cm="1">
        <f t="array" ref="P2957">IFERROR(INDEX(tblClientes[Dividendo Mensal (R$)],INT($J2957/ROWS(tblConsorcios[Produto]))+1),"")</f>
        <v/>
      </c>
      <c r="Q2957" s="20" t="str">
        <f t="shared" si="139"/>
        <v/>
      </c>
      <c r="R2957">
        <f t="shared" si="140"/>
        <v>0</v>
      </c>
    </row>
    <row r="2958" spans="10:18" x14ac:dyDescent="0.2">
      <c r="J2958">
        <f t="shared" si="138"/>
        <v>2956</v>
      </c>
      <c r="K2958" t="str" cm="1">
        <f t="array" ref="K2958">IFERROR(INDEX(tblClientes[Cliente],INT($J2958/ROWS(tblConsorcios[Produto]))+1),"")</f>
        <v/>
      </c>
      <c r="L2958" t="str" cm="1">
        <f t="array" ref="L2958">IFERROR(INDEX(tblConsorcios[Produto],MOD($J2958,ROWS(tblConsorcios[Produto]))+1),"")</f>
        <v>Imóvel IE130 – 220m</v>
      </c>
      <c r="M2958" s="20" cm="1">
        <f t="array" ref="M2958">IFERROR(INDEX(tblConsorcios[Valor da Carta (R$)],MOD($J2958,ROWS(tblConsorcios[Produto]))+1),"")</f>
        <v>130000</v>
      </c>
      <c r="N2958" s="2" cm="1">
        <f t="array" ref="N2958">IFERROR(INDEX(tblConsorcios[Prazo (meses)],MOD($J2958,ROWS(tblConsorcios[Produto]))+1),"")</f>
        <v>220</v>
      </c>
      <c r="O2958" s="20" cm="1">
        <f t="array" ref="O2958">IFERROR(INDEX(tblConsorcios[Parcela Mensal (R$)],MOD($J2958,ROWS(tblConsorcios[Produto]))+1),"")</f>
        <v>755.18</v>
      </c>
      <c r="P2958" s="20" t="str" cm="1">
        <f t="array" ref="P2958">IFERROR(INDEX(tblClientes[Dividendo Mensal (R$)],INT($J2958/ROWS(tblConsorcios[Produto]))+1),"")</f>
        <v/>
      </c>
      <c r="Q2958" s="20" t="str">
        <f t="shared" si="139"/>
        <v/>
      </c>
      <c r="R2958">
        <f t="shared" si="140"/>
        <v>0</v>
      </c>
    </row>
    <row r="2959" spans="10:18" x14ac:dyDescent="0.2">
      <c r="J2959">
        <f t="shared" si="138"/>
        <v>2957</v>
      </c>
      <c r="K2959" t="str" cm="1">
        <f t="array" ref="K2959">IFERROR(INDEX(tblClientes[Cliente],INT($J2959/ROWS(tblConsorcios[Produto]))+1),"")</f>
        <v/>
      </c>
      <c r="L2959" t="str" cm="1">
        <f t="array" ref="L2959">IFERROR(INDEX(tblConsorcios[Produto],MOD($J2959,ROWS(tblConsorcios[Produto]))+1),"")</f>
        <v>Imóvel IE130 – 200m</v>
      </c>
      <c r="M2959" s="20" cm="1">
        <f t="array" ref="M2959">IFERROR(INDEX(tblConsorcios[Valor da Carta (R$)],MOD($J2959,ROWS(tblConsorcios[Produto]))+1),"")</f>
        <v>130000</v>
      </c>
      <c r="N2959" s="2" cm="1">
        <f t="array" ref="N2959">IFERROR(INDEX(tblConsorcios[Prazo (meses)],MOD($J2959,ROWS(tblConsorcios[Produto]))+1),"")</f>
        <v>200</v>
      </c>
      <c r="O2959" s="20" cm="1">
        <f t="array" ref="O2959">IFERROR(INDEX(tblConsorcios[Parcela Mensal (R$)],MOD($J2959,ROWS(tblConsorcios[Produto]))+1),"")</f>
        <v>824.2</v>
      </c>
      <c r="P2959" s="20" t="str" cm="1">
        <f t="array" ref="P2959">IFERROR(INDEX(tblClientes[Dividendo Mensal (R$)],INT($J2959/ROWS(tblConsorcios[Produto]))+1),"")</f>
        <v/>
      </c>
      <c r="Q2959" s="20" t="str">
        <f t="shared" si="139"/>
        <v/>
      </c>
      <c r="R2959">
        <f t="shared" si="140"/>
        <v>0</v>
      </c>
    </row>
    <row r="2960" spans="10:18" x14ac:dyDescent="0.2">
      <c r="J2960">
        <f t="shared" si="138"/>
        <v>2958</v>
      </c>
      <c r="K2960" t="str" cm="1">
        <f t="array" ref="K2960">IFERROR(INDEX(tblClientes[Cliente],INT($J2960/ROWS(tblConsorcios[Produto]))+1),"")</f>
        <v/>
      </c>
      <c r="L2960" t="str" cm="1">
        <f t="array" ref="L2960">IFERROR(INDEX(tblConsorcios[Produto],MOD($J2960,ROWS(tblConsorcios[Produto]))+1),"")</f>
        <v>Imóvel IE120 – 240m</v>
      </c>
      <c r="M2960" s="20" cm="1">
        <f t="array" ref="M2960">IFERROR(INDEX(tblConsorcios[Valor da Carta (R$)],MOD($J2960,ROWS(tblConsorcios[Produto]))+1),"")</f>
        <v>120000</v>
      </c>
      <c r="N2960" s="2" cm="1">
        <f t="array" ref="N2960">IFERROR(INDEX(tblConsorcios[Prazo (meses)],MOD($J2960,ROWS(tblConsorcios[Produto]))+1),"")</f>
        <v>240</v>
      </c>
      <c r="O2960" s="20" cm="1">
        <f t="array" ref="O2960">IFERROR(INDEX(tblConsorcios[Parcela Mensal (R$)],MOD($J2960,ROWS(tblConsorcios[Produto]))+1),"")</f>
        <v>644</v>
      </c>
      <c r="P2960" s="20" t="str" cm="1">
        <f t="array" ref="P2960">IFERROR(INDEX(tblClientes[Dividendo Mensal (R$)],INT($J2960/ROWS(tblConsorcios[Produto]))+1),"")</f>
        <v/>
      </c>
      <c r="Q2960" s="20" t="str">
        <f t="shared" si="139"/>
        <v/>
      </c>
      <c r="R2960">
        <f t="shared" si="140"/>
        <v>0</v>
      </c>
    </row>
    <row r="2961" spans="10:18" x14ac:dyDescent="0.2">
      <c r="J2961">
        <f t="shared" si="138"/>
        <v>2959</v>
      </c>
      <c r="K2961" t="str" cm="1">
        <f t="array" ref="K2961">IFERROR(INDEX(tblClientes[Cliente],INT($J2961/ROWS(tblConsorcios[Produto]))+1),"")</f>
        <v/>
      </c>
      <c r="L2961" t="str" cm="1">
        <f t="array" ref="L2961">IFERROR(INDEX(tblConsorcios[Produto],MOD($J2961,ROWS(tblConsorcios[Produto]))+1),"")</f>
        <v>Imóvel IE120 – 220m</v>
      </c>
      <c r="M2961" s="20" cm="1">
        <f t="array" ref="M2961">IFERROR(INDEX(tblConsorcios[Valor da Carta (R$)],MOD($J2961,ROWS(tblConsorcios[Produto]))+1),"")</f>
        <v>120000</v>
      </c>
      <c r="N2961" s="2" cm="1">
        <f t="array" ref="N2961">IFERROR(INDEX(tblConsorcios[Prazo (meses)],MOD($J2961,ROWS(tblConsorcios[Produto]))+1),"")</f>
        <v>220</v>
      </c>
      <c r="O2961" s="20" cm="1">
        <f t="array" ref="O2961">IFERROR(INDEX(tblConsorcios[Parcela Mensal (R$)],MOD($J2961,ROWS(tblConsorcios[Produto]))+1),"")</f>
        <v>697.09</v>
      </c>
      <c r="P2961" s="20" t="str" cm="1">
        <f t="array" ref="P2961">IFERROR(INDEX(tblClientes[Dividendo Mensal (R$)],INT($J2961/ROWS(tblConsorcios[Produto]))+1),"")</f>
        <v/>
      </c>
      <c r="Q2961" s="20" t="str">
        <f t="shared" si="139"/>
        <v/>
      </c>
      <c r="R2961">
        <f t="shared" si="140"/>
        <v>0</v>
      </c>
    </row>
    <row r="2962" spans="10:18" x14ac:dyDescent="0.2">
      <c r="J2962">
        <f t="shared" si="138"/>
        <v>2960</v>
      </c>
      <c r="K2962" t="str" cm="1">
        <f t="array" ref="K2962">IFERROR(INDEX(tblClientes[Cliente],INT($J2962/ROWS(tblConsorcios[Produto]))+1),"")</f>
        <v/>
      </c>
      <c r="L2962" t="str" cm="1">
        <f t="array" ref="L2962">IFERROR(INDEX(tblConsorcios[Produto],MOD($J2962,ROWS(tblConsorcios[Produto]))+1),"")</f>
        <v>Imóvel IE120 – 200m</v>
      </c>
      <c r="M2962" s="20" cm="1">
        <f t="array" ref="M2962">IFERROR(INDEX(tblConsorcios[Valor da Carta (R$)],MOD($J2962,ROWS(tblConsorcios[Produto]))+1),"")</f>
        <v>120000</v>
      </c>
      <c r="N2962" s="2" cm="1">
        <f t="array" ref="N2962">IFERROR(INDEX(tblConsorcios[Prazo (meses)],MOD($J2962,ROWS(tblConsorcios[Produto]))+1),"")</f>
        <v>200</v>
      </c>
      <c r="O2962" s="20" cm="1">
        <f t="array" ref="O2962">IFERROR(INDEX(tblConsorcios[Parcela Mensal (R$)],MOD($J2962,ROWS(tblConsorcios[Produto]))+1),"")</f>
        <v>760.8</v>
      </c>
      <c r="P2962" s="20" t="str" cm="1">
        <f t="array" ref="P2962">IFERROR(INDEX(tblClientes[Dividendo Mensal (R$)],INT($J2962/ROWS(tblConsorcios[Produto]))+1),"")</f>
        <v/>
      </c>
      <c r="Q2962" s="20" t="str">
        <f t="shared" si="139"/>
        <v/>
      </c>
      <c r="R2962">
        <f t="shared" si="140"/>
        <v>0</v>
      </c>
    </row>
    <row r="2963" spans="10:18" x14ac:dyDescent="0.2">
      <c r="J2963">
        <f t="shared" si="138"/>
        <v>2961</v>
      </c>
      <c r="K2963" t="str" cm="1">
        <f t="array" ref="K2963">IFERROR(INDEX(tblClientes[Cliente],INT($J2963/ROWS(tblConsorcios[Produto]))+1),"")</f>
        <v/>
      </c>
      <c r="L2963" t="str" cm="1">
        <f t="array" ref="L2963">IFERROR(INDEX(tblConsorcios[Produto],MOD($J2963,ROWS(tblConsorcios[Produto]))+1),"")</f>
        <v>Imóvel IE600 – 240m</v>
      </c>
      <c r="M2963" s="20" cm="1">
        <f t="array" ref="M2963">IFERROR(INDEX(tblConsorcios[Valor da Carta (R$)],MOD($J2963,ROWS(tblConsorcios[Produto]))+1),"")</f>
        <v>600000</v>
      </c>
      <c r="N2963" s="2" cm="1">
        <f t="array" ref="N2963">IFERROR(INDEX(tblConsorcios[Prazo (meses)],MOD($J2963,ROWS(tblConsorcios[Produto]))+1),"")</f>
        <v>240</v>
      </c>
      <c r="O2963" s="20" cm="1">
        <f t="array" ref="O2963">IFERROR(INDEX(tblConsorcios[Parcela Mensal (R$)],MOD($J2963,ROWS(tblConsorcios[Produto]))+1),"")</f>
        <v>3220</v>
      </c>
      <c r="P2963" s="20" t="str" cm="1">
        <f t="array" ref="P2963">IFERROR(INDEX(tblClientes[Dividendo Mensal (R$)],INT($J2963/ROWS(tblConsorcios[Produto]))+1),"")</f>
        <v/>
      </c>
      <c r="Q2963" s="20" t="str">
        <f t="shared" si="139"/>
        <v/>
      </c>
      <c r="R2963">
        <f t="shared" si="140"/>
        <v>0</v>
      </c>
    </row>
    <row r="2964" spans="10:18" x14ac:dyDescent="0.2">
      <c r="J2964">
        <f t="shared" si="138"/>
        <v>2962</v>
      </c>
      <c r="K2964" t="str" cm="1">
        <f t="array" ref="K2964">IFERROR(INDEX(tblClientes[Cliente],INT($J2964/ROWS(tblConsorcios[Produto]))+1),"")</f>
        <v/>
      </c>
      <c r="L2964" t="str" cm="1">
        <f t="array" ref="L2964">IFERROR(INDEX(tblConsorcios[Produto],MOD($J2964,ROWS(tblConsorcios[Produto]))+1),"")</f>
        <v>Imóvel IE600 – 220m</v>
      </c>
      <c r="M2964" s="20" cm="1">
        <f t="array" ref="M2964">IFERROR(INDEX(tblConsorcios[Valor da Carta (R$)],MOD($J2964,ROWS(tblConsorcios[Produto]))+1),"")</f>
        <v>600000</v>
      </c>
      <c r="N2964" s="2" cm="1">
        <f t="array" ref="N2964">IFERROR(INDEX(tblConsorcios[Prazo (meses)],MOD($J2964,ROWS(tblConsorcios[Produto]))+1),"")</f>
        <v>220</v>
      </c>
      <c r="O2964" s="20" cm="1">
        <f t="array" ref="O2964">IFERROR(INDEX(tblConsorcios[Parcela Mensal (R$)],MOD($J2964,ROWS(tblConsorcios[Produto]))+1),"")</f>
        <v>3485.45</v>
      </c>
      <c r="P2964" s="20" t="str" cm="1">
        <f t="array" ref="P2964">IFERROR(INDEX(tblClientes[Dividendo Mensal (R$)],INT($J2964/ROWS(tblConsorcios[Produto]))+1),"")</f>
        <v/>
      </c>
      <c r="Q2964" s="20" t="str">
        <f t="shared" si="139"/>
        <v/>
      </c>
      <c r="R2964">
        <f t="shared" si="140"/>
        <v>0</v>
      </c>
    </row>
    <row r="2965" spans="10:18" x14ac:dyDescent="0.2">
      <c r="J2965">
        <f t="shared" si="138"/>
        <v>2963</v>
      </c>
      <c r="K2965" t="str" cm="1">
        <f t="array" ref="K2965">IFERROR(INDEX(tblClientes[Cliente],INT($J2965/ROWS(tblConsorcios[Produto]))+1),"")</f>
        <v/>
      </c>
      <c r="L2965" t="str" cm="1">
        <f t="array" ref="L2965">IFERROR(INDEX(tblConsorcios[Produto],MOD($J2965,ROWS(tblConsorcios[Produto]))+1),"")</f>
        <v>Imóvel IE600 – 200m</v>
      </c>
      <c r="M2965" s="20" cm="1">
        <f t="array" ref="M2965">IFERROR(INDEX(tblConsorcios[Valor da Carta (R$)],MOD($J2965,ROWS(tblConsorcios[Produto]))+1),"")</f>
        <v>600000</v>
      </c>
      <c r="N2965" s="2" cm="1">
        <f t="array" ref="N2965">IFERROR(INDEX(tblConsorcios[Prazo (meses)],MOD($J2965,ROWS(tblConsorcios[Produto]))+1),"")</f>
        <v>200</v>
      </c>
      <c r="O2965" s="20" cm="1">
        <f t="array" ref="O2965">IFERROR(INDEX(tblConsorcios[Parcela Mensal (R$)],MOD($J2965,ROWS(tblConsorcios[Produto]))+1),"")</f>
        <v>3804</v>
      </c>
      <c r="P2965" s="20" t="str" cm="1">
        <f t="array" ref="P2965">IFERROR(INDEX(tblClientes[Dividendo Mensal (R$)],INT($J2965/ROWS(tblConsorcios[Produto]))+1),"")</f>
        <v/>
      </c>
      <c r="Q2965" s="20" t="str">
        <f t="shared" si="139"/>
        <v/>
      </c>
      <c r="R2965">
        <f t="shared" si="140"/>
        <v>0</v>
      </c>
    </row>
    <row r="2966" spans="10:18" x14ac:dyDescent="0.2">
      <c r="J2966">
        <f t="shared" si="138"/>
        <v>2964</v>
      </c>
      <c r="K2966" t="str" cm="1">
        <f t="array" ref="K2966">IFERROR(INDEX(tblClientes[Cliente],INT($J2966/ROWS(tblConsorcios[Produto]))+1),"")</f>
        <v/>
      </c>
      <c r="L2966" t="str" cm="1">
        <f t="array" ref="L2966">IFERROR(INDEX(tblConsorcios[Produto],MOD($J2966,ROWS(tblConsorcios[Produto]))+1),"")</f>
        <v>Imóvel IE580 – 240m</v>
      </c>
      <c r="M2966" s="20" cm="1">
        <f t="array" ref="M2966">IFERROR(INDEX(tblConsorcios[Valor da Carta (R$)],MOD($J2966,ROWS(tblConsorcios[Produto]))+1),"")</f>
        <v>580000</v>
      </c>
      <c r="N2966" s="2" cm="1">
        <f t="array" ref="N2966">IFERROR(INDEX(tblConsorcios[Prazo (meses)],MOD($J2966,ROWS(tblConsorcios[Produto]))+1),"")</f>
        <v>240</v>
      </c>
      <c r="O2966" s="20" cm="1">
        <f t="array" ref="O2966">IFERROR(INDEX(tblConsorcios[Parcela Mensal (R$)],MOD($J2966,ROWS(tblConsorcios[Produto]))+1),"")</f>
        <v>3112.67</v>
      </c>
      <c r="P2966" s="20" t="str" cm="1">
        <f t="array" ref="P2966">IFERROR(INDEX(tblClientes[Dividendo Mensal (R$)],INT($J2966/ROWS(tblConsorcios[Produto]))+1),"")</f>
        <v/>
      </c>
      <c r="Q2966" s="20" t="str">
        <f t="shared" si="139"/>
        <v/>
      </c>
      <c r="R2966">
        <f t="shared" si="140"/>
        <v>0</v>
      </c>
    </row>
    <row r="2967" spans="10:18" x14ac:dyDescent="0.2">
      <c r="J2967">
        <f t="shared" si="138"/>
        <v>2965</v>
      </c>
      <c r="K2967" t="str" cm="1">
        <f t="array" ref="K2967">IFERROR(INDEX(tblClientes[Cliente],INT($J2967/ROWS(tblConsorcios[Produto]))+1),"")</f>
        <v/>
      </c>
      <c r="L2967" t="str" cm="1">
        <f t="array" ref="L2967">IFERROR(INDEX(tblConsorcios[Produto],MOD($J2967,ROWS(tblConsorcios[Produto]))+1),"")</f>
        <v>Imóvel IE580 – 220m</v>
      </c>
      <c r="M2967" s="20" cm="1">
        <f t="array" ref="M2967">IFERROR(INDEX(tblConsorcios[Valor da Carta (R$)],MOD($J2967,ROWS(tblConsorcios[Produto]))+1),"")</f>
        <v>580000</v>
      </c>
      <c r="N2967" s="2" cm="1">
        <f t="array" ref="N2967">IFERROR(INDEX(tblConsorcios[Prazo (meses)],MOD($J2967,ROWS(tblConsorcios[Produto]))+1),"")</f>
        <v>220</v>
      </c>
      <c r="O2967" s="20" cm="1">
        <f t="array" ref="O2967">IFERROR(INDEX(tblConsorcios[Parcela Mensal (R$)],MOD($J2967,ROWS(tblConsorcios[Produto]))+1),"")</f>
        <v>3369.27</v>
      </c>
      <c r="P2967" s="20" t="str" cm="1">
        <f t="array" ref="P2967">IFERROR(INDEX(tblClientes[Dividendo Mensal (R$)],INT($J2967/ROWS(tblConsorcios[Produto]))+1),"")</f>
        <v/>
      </c>
      <c r="Q2967" s="20" t="str">
        <f t="shared" si="139"/>
        <v/>
      </c>
      <c r="R2967">
        <f t="shared" si="140"/>
        <v>0</v>
      </c>
    </row>
    <row r="2968" spans="10:18" x14ac:dyDescent="0.2">
      <c r="J2968">
        <f t="shared" si="138"/>
        <v>2966</v>
      </c>
      <c r="K2968" t="str" cm="1">
        <f t="array" ref="K2968">IFERROR(INDEX(tblClientes[Cliente],INT($J2968/ROWS(tblConsorcios[Produto]))+1),"")</f>
        <v/>
      </c>
      <c r="L2968" t="str" cm="1">
        <f t="array" ref="L2968">IFERROR(INDEX(tblConsorcios[Produto],MOD($J2968,ROWS(tblConsorcios[Produto]))+1),"")</f>
        <v>Imóvel IE580 – 200m</v>
      </c>
      <c r="M2968" s="20" cm="1">
        <f t="array" ref="M2968">IFERROR(INDEX(tblConsorcios[Valor da Carta (R$)],MOD($J2968,ROWS(tblConsorcios[Produto]))+1),"")</f>
        <v>580000</v>
      </c>
      <c r="N2968" s="2" cm="1">
        <f t="array" ref="N2968">IFERROR(INDEX(tblConsorcios[Prazo (meses)],MOD($J2968,ROWS(tblConsorcios[Produto]))+1),"")</f>
        <v>200</v>
      </c>
      <c r="O2968" s="20" cm="1">
        <f t="array" ref="O2968">IFERROR(INDEX(tblConsorcios[Parcela Mensal (R$)],MOD($J2968,ROWS(tblConsorcios[Produto]))+1),"")</f>
        <v>3677.2</v>
      </c>
      <c r="P2968" s="20" t="str" cm="1">
        <f t="array" ref="P2968">IFERROR(INDEX(tblClientes[Dividendo Mensal (R$)],INT($J2968/ROWS(tblConsorcios[Produto]))+1),"")</f>
        <v/>
      </c>
      <c r="Q2968" s="20" t="str">
        <f t="shared" si="139"/>
        <v/>
      </c>
      <c r="R2968">
        <f t="shared" si="140"/>
        <v>0</v>
      </c>
    </row>
    <row r="2969" spans="10:18" x14ac:dyDescent="0.2">
      <c r="J2969">
        <f t="shared" si="138"/>
        <v>2967</v>
      </c>
      <c r="K2969" t="str" cm="1">
        <f t="array" ref="K2969">IFERROR(INDEX(tblClientes[Cliente],INT($J2969/ROWS(tblConsorcios[Produto]))+1),"")</f>
        <v/>
      </c>
      <c r="L2969" t="str" cm="1">
        <f t="array" ref="L2969">IFERROR(INDEX(tblConsorcios[Produto],MOD($J2969,ROWS(tblConsorcios[Produto]))+1),"")</f>
        <v>Imóvel IE550 – 240m</v>
      </c>
      <c r="M2969" s="20" cm="1">
        <f t="array" ref="M2969">IFERROR(INDEX(tblConsorcios[Valor da Carta (R$)],MOD($J2969,ROWS(tblConsorcios[Produto]))+1),"")</f>
        <v>550000</v>
      </c>
      <c r="N2969" s="2" cm="1">
        <f t="array" ref="N2969">IFERROR(INDEX(tblConsorcios[Prazo (meses)],MOD($J2969,ROWS(tblConsorcios[Produto]))+1),"")</f>
        <v>240</v>
      </c>
      <c r="O2969" s="20" cm="1">
        <f t="array" ref="O2969">IFERROR(INDEX(tblConsorcios[Parcela Mensal (R$)],MOD($J2969,ROWS(tblConsorcios[Produto]))+1),"")</f>
        <v>2951.67</v>
      </c>
      <c r="P2969" s="20" t="str" cm="1">
        <f t="array" ref="P2969">IFERROR(INDEX(tblClientes[Dividendo Mensal (R$)],INT($J2969/ROWS(tblConsorcios[Produto]))+1),"")</f>
        <v/>
      </c>
      <c r="Q2969" s="20" t="str">
        <f t="shared" si="139"/>
        <v/>
      </c>
      <c r="R2969">
        <f t="shared" si="140"/>
        <v>0</v>
      </c>
    </row>
    <row r="2970" spans="10:18" x14ac:dyDescent="0.2">
      <c r="J2970">
        <f t="shared" si="138"/>
        <v>2968</v>
      </c>
      <c r="K2970" t="str" cm="1">
        <f t="array" ref="K2970">IFERROR(INDEX(tblClientes[Cliente],INT($J2970/ROWS(tblConsorcios[Produto]))+1),"")</f>
        <v/>
      </c>
      <c r="L2970" t="str" cm="1">
        <f t="array" ref="L2970">IFERROR(INDEX(tblConsorcios[Produto],MOD($J2970,ROWS(tblConsorcios[Produto]))+1),"")</f>
        <v>Imóvel IE550 – 220m</v>
      </c>
      <c r="M2970" s="20" cm="1">
        <f t="array" ref="M2970">IFERROR(INDEX(tblConsorcios[Valor da Carta (R$)],MOD($J2970,ROWS(tblConsorcios[Produto]))+1),"")</f>
        <v>550000</v>
      </c>
      <c r="N2970" s="2" cm="1">
        <f t="array" ref="N2970">IFERROR(INDEX(tblConsorcios[Prazo (meses)],MOD($J2970,ROWS(tblConsorcios[Produto]))+1),"")</f>
        <v>220</v>
      </c>
      <c r="O2970" s="20" cm="1">
        <f t="array" ref="O2970">IFERROR(INDEX(tblConsorcios[Parcela Mensal (R$)],MOD($J2970,ROWS(tblConsorcios[Produto]))+1),"")</f>
        <v>3195</v>
      </c>
      <c r="P2970" s="20" t="str" cm="1">
        <f t="array" ref="P2970">IFERROR(INDEX(tblClientes[Dividendo Mensal (R$)],INT($J2970/ROWS(tblConsorcios[Produto]))+1),"")</f>
        <v/>
      </c>
      <c r="Q2970" s="20" t="str">
        <f t="shared" si="139"/>
        <v/>
      </c>
      <c r="R2970">
        <f t="shared" si="140"/>
        <v>0</v>
      </c>
    </row>
    <row r="2971" spans="10:18" x14ac:dyDescent="0.2">
      <c r="J2971">
        <f t="shared" si="138"/>
        <v>2969</v>
      </c>
      <c r="K2971" t="str" cm="1">
        <f t="array" ref="K2971">IFERROR(INDEX(tblClientes[Cliente],INT($J2971/ROWS(tblConsorcios[Produto]))+1),"")</f>
        <v/>
      </c>
      <c r="L2971" t="str" cm="1">
        <f t="array" ref="L2971">IFERROR(INDEX(tblConsorcios[Produto],MOD($J2971,ROWS(tblConsorcios[Produto]))+1),"")</f>
        <v>Imóvel IE550 – 200m</v>
      </c>
      <c r="M2971" s="20" cm="1">
        <f t="array" ref="M2971">IFERROR(INDEX(tblConsorcios[Valor da Carta (R$)],MOD($J2971,ROWS(tblConsorcios[Produto]))+1),"")</f>
        <v>550000</v>
      </c>
      <c r="N2971" s="2" cm="1">
        <f t="array" ref="N2971">IFERROR(INDEX(tblConsorcios[Prazo (meses)],MOD($J2971,ROWS(tblConsorcios[Produto]))+1),"")</f>
        <v>200</v>
      </c>
      <c r="O2971" s="20" cm="1">
        <f t="array" ref="O2971">IFERROR(INDEX(tblConsorcios[Parcela Mensal (R$)],MOD($J2971,ROWS(tblConsorcios[Produto]))+1),"")</f>
        <v>3487</v>
      </c>
      <c r="P2971" s="20" t="str" cm="1">
        <f t="array" ref="P2971">IFERROR(INDEX(tblClientes[Dividendo Mensal (R$)],INT($J2971/ROWS(tblConsorcios[Produto]))+1),"")</f>
        <v/>
      </c>
      <c r="Q2971" s="20" t="str">
        <f t="shared" si="139"/>
        <v/>
      </c>
      <c r="R2971">
        <f t="shared" si="140"/>
        <v>0</v>
      </c>
    </row>
    <row r="2972" spans="10:18" x14ac:dyDescent="0.2">
      <c r="J2972">
        <f t="shared" si="138"/>
        <v>2970</v>
      </c>
      <c r="K2972" t="str" cm="1">
        <f t="array" ref="K2972">IFERROR(INDEX(tblClientes[Cliente],INT($J2972/ROWS(tblConsorcios[Produto]))+1),"")</f>
        <v/>
      </c>
      <c r="L2972" t="str" cm="1">
        <f t="array" ref="L2972">IFERROR(INDEX(tblConsorcios[Produto],MOD($J2972,ROWS(tblConsorcios[Produto]))+1),"")</f>
        <v>Imóvel IE530 – 240m</v>
      </c>
      <c r="M2972" s="20" cm="1">
        <f t="array" ref="M2972">IFERROR(INDEX(tblConsorcios[Valor da Carta (R$)],MOD($J2972,ROWS(tblConsorcios[Produto]))+1),"")</f>
        <v>530000</v>
      </c>
      <c r="N2972" s="2" cm="1">
        <f t="array" ref="N2972">IFERROR(INDEX(tblConsorcios[Prazo (meses)],MOD($J2972,ROWS(tblConsorcios[Produto]))+1),"")</f>
        <v>240</v>
      </c>
      <c r="O2972" s="20" cm="1">
        <f t="array" ref="O2972">IFERROR(INDEX(tblConsorcios[Parcela Mensal (R$)],MOD($J2972,ROWS(tblConsorcios[Produto]))+1),"")</f>
        <v>2844.33</v>
      </c>
      <c r="P2972" s="20" t="str" cm="1">
        <f t="array" ref="P2972">IFERROR(INDEX(tblClientes[Dividendo Mensal (R$)],INT($J2972/ROWS(tblConsorcios[Produto]))+1),"")</f>
        <v/>
      </c>
      <c r="Q2972" s="20" t="str">
        <f t="shared" si="139"/>
        <v/>
      </c>
      <c r="R2972">
        <f t="shared" si="140"/>
        <v>0</v>
      </c>
    </row>
    <row r="2973" spans="10:18" x14ac:dyDescent="0.2">
      <c r="J2973">
        <f t="shared" si="138"/>
        <v>2971</v>
      </c>
      <c r="K2973" t="str" cm="1">
        <f t="array" ref="K2973">IFERROR(INDEX(tblClientes[Cliente],INT($J2973/ROWS(tblConsorcios[Produto]))+1),"")</f>
        <v/>
      </c>
      <c r="L2973" t="str" cm="1">
        <f t="array" ref="L2973">IFERROR(INDEX(tblConsorcios[Produto],MOD($J2973,ROWS(tblConsorcios[Produto]))+1),"")</f>
        <v>Imóvel IE530 – 220m</v>
      </c>
      <c r="M2973" s="20" cm="1">
        <f t="array" ref="M2973">IFERROR(INDEX(tblConsorcios[Valor da Carta (R$)],MOD($J2973,ROWS(tblConsorcios[Produto]))+1),"")</f>
        <v>530000</v>
      </c>
      <c r="N2973" s="2" cm="1">
        <f t="array" ref="N2973">IFERROR(INDEX(tblConsorcios[Prazo (meses)],MOD($J2973,ROWS(tblConsorcios[Produto]))+1),"")</f>
        <v>220</v>
      </c>
      <c r="O2973" s="20" cm="1">
        <f t="array" ref="O2973">IFERROR(INDEX(tblConsorcios[Parcela Mensal (R$)],MOD($J2973,ROWS(tblConsorcios[Produto]))+1),"")</f>
        <v>3078.82</v>
      </c>
      <c r="P2973" s="20" t="str" cm="1">
        <f t="array" ref="P2973">IFERROR(INDEX(tblClientes[Dividendo Mensal (R$)],INT($J2973/ROWS(tblConsorcios[Produto]))+1),"")</f>
        <v/>
      </c>
      <c r="Q2973" s="20" t="str">
        <f t="shared" si="139"/>
        <v/>
      </c>
      <c r="R2973">
        <f t="shared" si="140"/>
        <v>0</v>
      </c>
    </row>
    <row r="2974" spans="10:18" x14ac:dyDescent="0.2">
      <c r="J2974">
        <f t="shared" si="138"/>
        <v>2972</v>
      </c>
      <c r="K2974" t="str" cm="1">
        <f t="array" ref="K2974">IFERROR(INDEX(tblClientes[Cliente],INT($J2974/ROWS(tblConsorcios[Produto]))+1),"")</f>
        <v/>
      </c>
      <c r="L2974" t="str" cm="1">
        <f t="array" ref="L2974">IFERROR(INDEX(tblConsorcios[Produto],MOD($J2974,ROWS(tblConsorcios[Produto]))+1),"")</f>
        <v>Imóvel IE530 – 200m</v>
      </c>
      <c r="M2974" s="20" cm="1">
        <f t="array" ref="M2974">IFERROR(INDEX(tblConsorcios[Valor da Carta (R$)],MOD($J2974,ROWS(tblConsorcios[Produto]))+1),"")</f>
        <v>530000</v>
      </c>
      <c r="N2974" s="2" cm="1">
        <f t="array" ref="N2974">IFERROR(INDEX(tblConsorcios[Prazo (meses)],MOD($J2974,ROWS(tblConsorcios[Produto]))+1),"")</f>
        <v>200</v>
      </c>
      <c r="O2974" s="20" cm="1">
        <f t="array" ref="O2974">IFERROR(INDEX(tblConsorcios[Parcela Mensal (R$)],MOD($J2974,ROWS(tblConsorcios[Produto]))+1),"")</f>
        <v>3360.2</v>
      </c>
      <c r="P2974" s="20" t="str" cm="1">
        <f t="array" ref="P2974">IFERROR(INDEX(tblClientes[Dividendo Mensal (R$)],INT($J2974/ROWS(tblConsorcios[Produto]))+1),"")</f>
        <v/>
      </c>
      <c r="Q2974" s="20" t="str">
        <f t="shared" si="139"/>
        <v/>
      </c>
      <c r="R2974">
        <f t="shared" si="140"/>
        <v>0</v>
      </c>
    </row>
    <row r="2975" spans="10:18" x14ac:dyDescent="0.2">
      <c r="J2975">
        <f t="shared" si="138"/>
        <v>2973</v>
      </c>
      <c r="K2975" t="str" cm="1">
        <f t="array" ref="K2975">IFERROR(INDEX(tblClientes[Cliente],INT($J2975/ROWS(tblConsorcios[Produto]))+1),"")</f>
        <v/>
      </c>
      <c r="L2975" t="str" cm="1">
        <f t="array" ref="L2975">IFERROR(INDEX(tblConsorcios[Produto],MOD($J2975,ROWS(tblConsorcios[Produto]))+1),"")</f>
        <v>Imóvel IE500 – 240m</v>
      </c>
      <c r="M2975" s="20" cm="1">
        <f t="array" ref="M2975">IFERROR(INDEX(tblConsorcios[Valor da Carta (R$)],MOD($J2975,ROWS(tblConsorcios[Produto]))+1),"")</f>
        <v>500000</v>
      </c>
      <c r="N2975" s="2" cm="1">
        <f t="array" ref="N2975">IFERROR(INDEX(tblConsorcios[Prazo (meses)],MOD($J2975,ROWS(tblConsorcios[Produto]))+1),"")</f>
        <v>240</v>
      </c>
      <c r="O2975" s="20" cm="1">
        <f t="array" ref="O2975">IFERROR(INDEX(tblConsorcios[Parcela Mensal (R$)],MOD($J2975,ROWS(tblConsorcios[Produto]))+1),"")</f>
        <v>2683.33</v>
      </c>
      <c r="P2975" s="20" t="str" cm="1">
        <f t="array" ref="P2975">IFERROR(INDEX(tblClientes[Dividendo Mensal (R$)],INT($J2975/ROWS(tblConsorcios[Produto]))+1),"")</f>
        <v/>
      </c>
      <c r="Q2975" s="20" t="str">
        <f t="shared" si="139"/>
        <v/>
      </c>
      <c r="R2975">
        <f t="shared" si="140"/>
        <v>0</v>
      </c>
    </row>
    <row r="2976" spans="10:18" x14ac:dyDescent="0.2">
      <c r="J2976">
        <f t="shared" si="138"/>
        <v>2974</v>
      </c>
      <c r="K2976" t="str" cm="1">
        <f t="array" ref="K2976">IFERROR(INDEX(tblClientes[Cliente],INT($J2976/ROWS(tblConsorcios[Produto]))+1),"")</f>
        <v/>
      </c>
      <c r="L2976" t="str" cm="1">
        <f t="array" ref="L2976">IFERROR(INDEX(tblConsorcios[Produto],MOD($J2976,ROWS(tblConsorcios[Produto]))+1),"")</f>
        <v>Imóvel IE500 – 220m</v>
      </c>
      <c r="M2976" s="20" cm="1">
        <f t="array" ref="M2976">IFERROR(INDEX(tblConsorcios[Valor da Carta (R$)],MOD($J2976,ROWS(tblConsorcios[Produto]))+1),"")</f>
        <v>500000</v>
      </c>
      <c r="N2976" s="2" cm="1">
        <f t="array" ref="N2976">IFERROR(INDEX(tblConsorcios[Prazo (meses)],MOD($J2976,ROWS(tblConsorcios[Produto]))+1),"")</f>
        <v>220</v>
      </c>
      <c r="O2976" s="20" cm="1">
        <f t="array" ref="O2976">IFERROR(INDEX(tblConsorcios[Parcela Mensal (R$)],MOD($J2976,ROWS(tblConsorcios[Produto]))+1),"")</f>
        <v>2904.55</v>
      </c>
      <c r="P2976" s="20" t="str" cm="1">
        <f t="array" ref="P2976">IFERROR(INDEX(tblClientes[Dividendo Mensal (R$)],INT($J2976/ROWS(tblConsorcios[Produto]))+1),"")</f>
        <v/>
      </c>
      <c r="Q2976" s="20" t="str">
        <f t="shared" si="139"/>
        <v/>
      </c>
      <c r="R2976">
        <f t="shared" si="140"/>
        <v>0</v>
      </c>
    </row>
    <row r="2977" spans="10:18" x14ac:dyDescent="0.2">
      <c r="J2977">
        <f t="shared" si="138"/>
        <v>2975</v>
      </c>
      <c r="K2977" t="str" cm="1">
        <f t="array" ref="K2977">IFERROR(INDEX(tblClientes[Cliente],INT($J2977/ROWS(tblConsorcios[Produto]))+1),"")</f>
        <v/>
      </c>
      <c r="L2977" t="str" cm="1">
        <f t="array" ref="L2977">IFERROR(INDEX(tblConsorcios[Produto],MOD($J2977,ROWS(tblConsorcios[Produto]))+1),"")</f>
        <v>Imóvel IE500 – 200m</v>
      </c>
      <c r="M2977" s="20" cm="1">
        <f t="array" ref="M2977">IFERROR(INDEX(tblConsorcios[Valor da Carta (R$)],MOD($J2977,ROWS(tblConsorcios[Produto]))+1),"")</f>
        <v>500000</v>
      </c>
      <c r="N2977" s="2" cm="1">
        <f t="array" ref="N2977">IFERROR(INDEX(tblConsorcios[Prazo (meses)],MOD($J2977,ROWS(tblConsorcios[Produto]))+1),"")</f>
        <v>200</v>
      </c>
      <c r="O2977" s="20" cm="1">
        <f t="array" ref="O2977">IFERROR(INDEX(tblConsorcios[Parcela Mensal (R$)],MOD($J2977,ROWS(tblConsorcios[Produto]))+1),"")</f>
        <v>3170</v>
      </c>
      <c r="P2977" s="20" t="str" cm="1">
        <f t="array" ref="P2977">IFERROR(INDEX(tblClientes[Dividendo Mensal (R$)],INT($J2977/ROWS(tblConsorcios[Produto]))+1),"")</f>
        <v/>
      </c>
      <c r="Q2977" s="20" t="str">
        <f t="shared" si="139"/>
        <v/>
      </c>
      <c r="R2977">
        <f t="shared" si="140"/>
        <v>0</v>
      </c>
    </row>
    <row r="2978" spans="10:18" x14ac:dyDescent="0.2">
      <c r="J2978">
        <f t="shared" si="138"/>
        <v>2976</v>
      </c>
      <c r="K2978" t="str" cm="1">
        <f t="array" ref="K2978">IFERROR(INDEX(tblClientes[Cliente],INT($J2978/ROWS(tblConsorcios[Produto]))+1),"")</f>
        <v/>
      </c>
      <c r="L2978" t="str" cm="1">
        <f t="array" ref="L2978">IFERROR(INDEX(tblConsorcios[Produto],MOD($J2978,ROWS(tblConsorcios[Produto]))+1),"")</f>
        <v>Imóvel IE480 – 240m</v>
      </c>
      <c r="M2978" s="20" cm="1">
        <f t="array" ref="M2978">IFERROR(INDEX(tblConsorcios[Valor da Carta (R$)],MOD($J2978,ROWS(tblConsorcios[Produto]))+1),"")</f>
        <v>480000</v>
      </c>
      <c r="N2978" s="2" cm="1">
        <f t="array" ref="N2978">IFERROR(INDEX(tblConsorcios[Prazo (meses)],MOD($J2978,ROWS(tblConsorcios[Produto]))+1),"")</f>
        <v>240</v>
      </c>
      <c r="O2978" s="20" cm="1">
        <f t="array" ref="O2978">IFERROR(INDEX(tblConsorcios[Parcela Mensal (R$)],MOD($J2978,ROWS(tblConsorcios[Produto]))+1),"")</f>
        <v>2576</v>
      </c>
      <c r="P2978" s="20" t="str" cm="1">
        <f t="array" ref="P2978">IFERROR(INDEX(tblClientes[Dividendo Mensal (R$)],INT($J2978/ROWS(tblConsorcios[Produto]))+1),"")</f>
        <v/>
      </c>
      <c r="Q2978" s="20" t="str">
        <f t="shared" si="139"/>
        <v/>
      </c>
      <c r="R2978">
        <f t="shared" si="140"/>
        <v>0</v>
      </c>
    </row>
    <row r="2979" spans="10:18" x14ac:dyDescent="0.2">
      <c r="J2979">
        <f t="shared" si="138"/>
        <v>2977</v>
      </c>
      <c r="K2979" t="str" cm="1">
        <f t="array" ref="K2979">IFERROR(INDEX(tblClientes[Cliente],INT($J2979/ROWS(tblConsorcios[Produto]))+1),"")</f>
        <v/>
      </c>
      <c r="L2979" t="str" cm="1">
        <f t="array" ref="L2979">IFERROR(INDEX(tblConsorcios[Produto],MOD($J2979,ROWS(tblConsorcios[Produto]))+1),"")</f>
        <v>Imóvel IE480 – 220m</v>
      </c>
      <c r="M2979" s="20" cm="1">
        <f t="array" ref="M2979">IFERROR(INDEX(tblConsorcios[Valor da Carta (R$)],MOD($J2979,ROWS(tblConsorcios[Produto]))+1),"")</f>
        <v>480000</v>
      </c>
      <c r="N2979" s="2" cm="1">
        <f t="array" ref="N2979">IFERROR(INDEX(tblConsorcios[Prazo (meses)],MOD($J2979,ROWS(tblConsorcios[Produto]))+1),"")</f>
        <v>220</v>
      </c>
      <c r="O2979" s="20" cm="1">
        <f t="array" ref="O2979">IFERROR(INDEX(tblConsorcios[Parcela Mensal (R$)],MOD($J2979,ROWS(tblConsorcios[Produto]))+1),"")</f>
        <v>2788.36</v>
      </c>
      <c r="P2979" s="20" t="str" cm="1">
        <f t="array" ref="P2979">IFERROR(INDEX(tblClientes[Dividendo Mensal (R$)],INT($J2979/ROWS(tblConsorcios[Produto]))+1),"")</f>
        <v/>
      </c>
      <c r="Q2979" s="20" t="str">
        <f t="shared" si="139"/>
        <v/>
      </c>
      <c r="R2979">
        <f t="shared" si="140"/>
        <v>0</v>
      </c>
    </row>
    <row r="2980" spans="10:18" x14ac:dyDescent="0.2">
      <c r="J2980">
        <f t="shared" si="138"/>
        <v>2978</v>
      </c>
      <c r="K2980" t="str" cm="1">
        <f t="array" ref="K2980">IFERROR(INDEX(tblClientes[Cliente],INT($J2980/ROWS(tblConsorcios[Produto]))+1),"")</f>
        <v/>
      </c>
      <c r="L2980" t="str" cm="1">
        <f t="array" ref="L2980">IFERROR(INDEX(tblConsorcios[Produto],MOD($J2980,ROWS(tblConsorcios[Produto]))+1),"")</f>
        <v>Imóvel IE480 – 200m</v>
      </c>
      <c r="M2980" s="20" cm="1">
        <f t="array" ref="M2980">IFERROR(INDEX(tblConsorcios[Valor da Carta (R$)],MOD($J2980,ROWS(tblConsorcios[Produto]))+1),"")</f>
        <v>480000</v>
      </c>
      <c r="N2980" s="2" cm="1">
        <f t="array" ref="N2980">IFERROR(INDEX(tblConsorcios[Prazo (meses)],MOD($J2980,ROWS(tblConsorcios[Produto]))+1),"")</f>
        <v>200</v>
      </c>
      <c r="O2980" s="20" cm="1">
        <f t="array" ref="O2980">IFERROR(INDEX(tblConsorcios[Parcela Mensal (R$)],MOD($J2980,ROWS(tblConsorcios[Produto]))+1),"")</f>
        <v>3043.2</v>
      </c>
      <c r="P2980" s="20" t="str" cm="1">
        <f t="array" ref="P2980">IFERROR(INDEX(tblClientes[Dividendo Mensal (R$)],INT($J2980/ROWS(tblConsorcios[Produto]))+1),"")</f>
        <v/>
      </c>
      <c r="Q2980" s="20" t="str">
        <f t="shared" si="139"/>
        <v/>
      </c>
      <c r="R2980">
        <f t="shared" si="140"/>
        <v>0</v>
      </c>
    </row>
    <row r="2981" spans="10:18" x14ac:dyDescent="0.2">
      <c r="J2981">
        <f t="shared" si="138"/>
        <v>2979</v>
      </c>
      <c r="K2981" t="str" cm="1">
        <f t="array" ref="K2981">IFERROR(INDEX(tblClientes[Cliente],INT($J2981/ROWS(tblConsorcios[Produto]))+1),"")</f>
        <v/>
      </c>
      <c r="L2981" t="str" cm="1">
        <f t="array" ref="L2981">IFERROR(INDEX(tblConsorcios[Produto],MOD($J2981,ROWS(tblConsorcios[Produto]))+1),"")</f>
        <v>Imóvel IE450 – 240m</v>
      </c>
      <c r="M2981" s="20" cm="1">
        <f t="array" ref="M2981">IFERROR(INDEX(tblConsorcios[Valor da Carta (R$)],MOD($J2981,ROWS(tblConsorcios[Produto]))+1),"")</f>
        <v>450000</v>
      </c>
      <c r="N2981" s="2" cm="1">
        <f t="array" ref="N2981">IFERROR(INDEX(tblConsorcios[Prazo (meses)],MOD($J2981,ROWS(tblConsorcios[Produto]))+1),"")</f>
        <v>240</v>
      </c>
      <c r="O2981" s="20" cm="1">
        <f t="array" ref="O2981">IFERROR(INDEX(tblConsorcios[Parcela Mensal (R$)],MOD($J2981,ROWS(tblConsorcios[Produto]))+1),"")</f>
        <v>2415</v>
      </c>
      <c r="P2981" s="20" t="str" cm="1">
        <f t="array" ref="P2981">IFERROR(INDEX(tblClientes[Dividendo Mensal (R$)],INT($J2981/ROWS(tblConsorcios[Produto]))+1),"")</f>
        <v/>
      </c>
      <c r="Q2981" s="20" t="str">
        <f t="shared" si="139"/>
        <v/>
      </c>
      <c r="R2981">
        <f t="shared" si="140"/>
        <v>0</v>
      </c>
    </row>
    <row r="2982" spans="10:18" x14ac:dyDescent="0.2">
      <c r="J2982">
        <f t="shared" si="138"/>
        <v>2980</v>
      </c>
      <c r="K2982" t="str" cm="1">
        <f t="array" ref="K2982">IFERROR(INDEX(tblClientes[Cliente],INT($J2982/ROWS(tblConsorcios[Produto]))+1),"")</f>
        <v/>
      </c>
      <c r="L2982" t="str" cm="1">
        <f t="array" ref="L2982">IFERROR(INDEX(tblConsorcios[Produto],MOD($J2982,ROWS(tblConsorcios[Produto]))+1),"")</f>
        <v>Imóvel IE450 – 220m</v>
      </c>
      <c r="M2982" s="20" cm="1">
        <f t="array" ref="M2982">IFERROR(INDEX(tblConsorcios[Valor da Carta (R$)],MOD($J2982,ROWS(tblConsorcios[Produto]))+1),"")</f>
        <v>450000</v>
      </c>
      <c r="N2982" s="2" cm="1">
        <f t="array" ref="N2982">IFERROR(INDEX(tblConsorcios[Prazo (meses)],MOD($J2982,ROWS(tblConsorcios[Produto]))+1),"")</f>
        <v>220</v>
      </c>
      <c r="O2982" s="20" cm="1">
        <f t="array" ref="O2982">IFERROR(INDEX(tblConsorcios[Parcela Mensal (R$)],MOD($J2982,ROWS(tblConsorcios[Produto]))+1),"")</f>
        <v>2614.09</v>
      </c>
      <c r="P2982" s="20" t="str" cm="1">
        <f t="array" ref="P2982">IFERROR(INDEX(tblClientes[Dividendo Mensal (R$)],INT($J2982/ROWS(tblConsorcios[Produto]))+1),"")</f>
        <v/>
      </c>
      <c r="Q2982" s="20" t="str">
        <f t="shared" si="139"/>
        <v/>
      </c>
      <c r="R2982">
        <f t="shared" si="140"/>
        <v>0</v>
      </c>
    </row>
    <row r="2983" spans="10:18" x14ac:dyDescent="0.2">
      <c r="J2983">
        <f t="shared" si="138"/>
        <v>2981</v>
      </c>
      <c r="K2983" t="str" cm="1">
        <f t="array" ref="K2983">IFERROR(INDEX(tblClientes[Cliente],INT($J2983/ROWS(tblConsorcios[Produto]))+1),"")</f>
        <v/>
      </c>
      <c r="L2983" t="str" cm="1">
        <f t="array" ref="L2983">IFERROR(INDEX(tblConsorcios[Produto],MOD($J2983,ROWS(tblConsorcios[Produto]))+1),"")</f>
        <v>Imóvel IE450 – 200m</v>
      </c>
      <c r="M2983" s="20" cm="1">
        <f t="array" ref="M2983">IFERROR(INDEX(tblConsorcios[Valor da Carta (R$)],MOD($J2983,ROWS(tblConsorcios[Produto]))+1),"")</f>
        <v>450000</v>
      </c>
      <c r="N2983" s="2" cm="1">
        <f t="array" ref="N2983">IFERROR(INDEX(tblConsorcios[Prazo (meses)],MOD($J2983,ROWS(tblConsorcios[Produto]))+1),"")</f>
        <v>200</v>
      </c>
      <c r="O2983" s="20" cm="1">
        <f t="array" ref="O2983">IFERROR(INDEX(tblConsorcios[Parcela Mensal (R$)],MOD($J2983,ROWS(tblConsorcios[Produto]))+1),"")</f>
        <v>2853</v>
      </c>
      <c r="P2983" s="20" t="str" cm="1">
        <f t="array" ref="P2983">IFERROR(INDEX(tblClientes[Dividendo Mensal (R$)],INT($J2983/ROWS(tblConsorcios[Produto]))+1),"")</f>
        <v/>
      </c>
      <c r="Q2983" s="20" t="str">
        <f t="shared" si="139"/>
        <v/>
      </c>
      <c r="R2983">
        <f t="shared" si="140"/>
        <v>0</v>
      </c>
    </row>
    <row r="2984" spans="10:18" x14ac:dyDescent="0.2">
      <c r="J2984">
        <f t="shared" si="138"/>
        <v>2982</v>
      </c>
      <c r="K2984" t="str" cm="1">
        <f t="array" ref="K2984">IFERROR(INDEX(tblClientes[Cliente],INT($J2984/ROWS(tblConsorcios[Produto]))+1),"")</f>
        <v/>
      </c>
      <c r="L2984" t="str" cm="1">
        <f t="array" ref="L2984">IFERROR(INDEX(tblConsorcios[Produto],MOD($J2984,ROWS(tblConsorcios[Produto]))+1),"")</f>
        <v>Imóvel IE430 – 240m</v>
      </c>
      <c r="M2984" s="20" cm="1">
        <f t="array" ref="M2984">IFERROR(INDEX(tblConsorcios[Valor da Carta (R$)],MOD($J2984,ROWS(tblConsorcios[Produto]))+1),"")</f>
        <v>430000</v>
      </c>
      <c r="N2984" s="2" cm="1">
        <f t="array" ref="N2984">IFERROR(INDEX(tblConsorcios[Prazo (meses)],MOD($J2984,ROWS(tblConsorcios[Produto]))+1),"")</f>
        <v>240</v>
      </c>
      <c r="O2984" s="20" cm="1">
        <f t="array" ref="O2984">IFERROR(INDEX(tblConsorcios[Parcela Mensal (R$)],MOD($J2984,ROWS(tblConsorcios[Produto]))+1),"")</f>
        <v>2307.67</v>
      </c>
      <c r="P2984" s="20" t="str" cm="1">
        <f t="array" ref="P2984">IFERROR(INDEX(tblClientes[Dividendo Mensal (R$)],INT($J2984/ROWS(tblConsorcios[Produto]))+1),"")</f>
        <v/>
      </c>
      <c r="Q2984" s="20" t="str">
        <f t="shared" si="139"/>
        <v/>
      </c>
      <c r="R2984">
        <f t="shared" si="140"/>
        <v>0</v>
      </c>
    </row>
    <row r="2985" spans="10:18" x14ac:dyDescent="0.2">
      <c r="J2985">
        <f t="shared" si="138"/>
        <v>2983</v>
      </c>
      <c r="K2985" t="str" cm="1">
        <f t="array" ref="K2985">IFERROR(INDEX(tblClientes[Cliente],INT($J2985/ROWS(tblConsorcios[Produto]))+1),"")</f>
        <v/>
      </c>
      <c r="L2985" t="str" cm="1">
        <f t="array" ref="L2985">IFERROR(INDEX(tblConsorcios[Produto],MOD($J2985,ROWS(tblConsorcios[Produto]))+1),"")</f>
        <v>Imóvel IE430 – 220m</v>
      </c>
      <c r="M2985" s="20" cm="1">
        <f t="array" ref="M2985">IFERROR(INDEX(tblConsorcios[Valor da Carta (R$)],MOD($J2985,ROWS(tblConsorcios[Produto]))+1),"")</f>
        <v>430000</v>
      </c>
      <c r="N2985" s="2" cm="1">
        <f t="array" ref="N2985">IFERROR(INDEX(tblConsorcios[Prazo (meses)],MOD($J2985,ROWS(tblConsorcios[Produto]))+1),"")</f>
        <v>220</v>
      </c>
      <c r="O2985" s="20" cm="1">
        <f t="array" ref="O2985">IFERROR(INDEX(tblConsorcios[Parcela Mensal (R$)],MOD($J2985,ROWS(tblConsorcios[Produto]))+1),"")</f>
        <v>2497.91</v>
      </c>
      <c r="P2985" s="20" t="str" cm="1">
        <f t="array" ref="P2985">IFERROR(INDEX(tblClientes[Dividendo Mensal (R$)],INT($J2985/ROWS(tblConsorcios[Produto]))+1),"")</f>
        <v/>
      </c>
      <c r="Q2985" s="20" t="str">
        <f t="shared" si="139"/>
        <v/>
      </c>
      <c r="R2985">
        <f t="shared" si="140"/>
        <v>0</v>
      </c>
    </row>
    <row r="2986" spans="10:18" x14ac:dyDescent="0.2">
      <c r="J2986">
        <f t="shared" si="138"/>
        <v>2984</v>
      </c>
      <c r="K2986" t="str" cm="1">
        <f t="array" ref="K2986">IFERROR(INDEX(tblClientes[Cliente],INT($J2986/ROWS(tblConsorcios[Produto]))+1),"")</f>
        <v/>
      </c>
      <c r="L2986" t="str" cm="1">
        <f t="array" ref="L2986">IFERROR(INDEX(tblConsorcios[Produto],MOD($J2986,ROWS(tblConsorcios[Produto]))+1),"")</f>
        <v>Imóvel IE430 – 200m</v>
      </c>
      <c r="M2986" s="20" cm="1">
        <f t="array" ref="M2986">IFERROR(INDEX(tblConsorcios[Valor da Carta (R$)],MOD($J2986,ROWS(tblConsorcios[Produto]))+1),"")</f>
        <v>430000</v>
      </c>
      <c r="N2986" s="2" cm="1">
        <f t="array" ref="N2986">IFERROR(INDEX(tblConsorcios[Prazo (meses)],MOD($J2986,ROWS(tblConsorcios[Produto]))+1),"")</f>
        <v>200</v>
      </c>
      <c r="O2986" s="20" cm="1">
        <f t="array" ref="O2986">IFERROR(INDEX(tblConsorcios[Parcela Mensal (R$)],MOD($J2986,ROWS(tblConsorcios[Produto]))+1),"")</f>
        <v>2726.2</v>
      </c>
      <c r="P2986" s="20" t="str" cm="1">
        <f t="array" ref="P2986">IFERROR(INDEX(tblClientes[Dividendo Mensal (R$)],INT($J2986/ROWS(tblConsorcios[Produto]))+1),"")</f>
        <v/>
      </c>
      <c r="Q2986" s="20" t="str">
        <f t="shared" si="139"/>
        <v/>
      </c>
      <c r="R2986">
        <f t="shared" si="140"/>
        <v>0</v>
      </c>
    </row>
    <row r="2987" spans="10:18" x14ac:dyDescent="0.2">
      <c r="J2987">
        <f t="shared" si="138"/>
        <v>2985</v>
      </c>
      <c r="K2987" t="str" cm="1">
        <f t="array" ref="K2987">IFERROR(INDEX(tblClientes[Cliente],INT($J2987/ROWS(tblConsorcios[Produto]))+1),"")</f>
        <v/>
      </c>
      <c r="L2987" t="str" cm="1">
        <f t="array" ref="L2987">IFERROR(INDEX(tblConsorcios[Produto],MOD($J2987,ROWS(tblConsorcios[Produto]))+1),"")</f>
        <v>Imóvel IE400 – 240m</v>
      </c>
      <c r="M2987" s="20" cm="1">
        <f t="array" ref="M2987">IFERROR(INDEX(tblConsorcios[Valor da Carta (R$)],MOD($J2987,ROWS(tblConsorcios[Produto]))+1),"")</f>
        <v>400000</v>
      </c>
      <c r="N2987" s="2" cm="1">
        <f t="array" ref="N2987">IFERROR(INDEX(tblConsorcios[Prazo (meses)],MOD($J2987,ROWS(tblConsorcios[Produto]))+1),"")</f>
        <v>240</v>
      </c>
      <c r="O2987" s="20" cm="1">
        <f t="array" ref="O2987">IFERROR(INDEX(tblConsorcios[Parcela Mensal (R$)],MOD($J2987,ROWS(tblConsorcios[Produto]))+1),"")</f>
        <v>2146.67</v>
      </c>
      <c r="P2987" s="20" t="str" cm="1">
        <f t="array" ref="P2987">IFERROR(INDEX(tblClientes[Dividendo Mensal (R$)],INT($J2987/ROWS(tblConsorcios[Produto]))+1),"")</f>
        <v/>
      </c>
      <c r="Q2987" s="20" t="str">
        <f t="shared" si="139"/>
        <v/>
      </c>
      <c r="R2987">
        <f t="shared" si="140"/>
        <v>0</v>
      </c>
    </row>
    <row r="2988" spans="10:18" x14ac:dyDescent="0.2">
      <c r="J2988">
        <f t="shared" si="138"/>
        <v>2986</v>
      </c>
      <c r="K2988" t="str" cm="1">
        <f t="array" ref="K2988">IFERROR(INDEX(tblClientes[Cliente],INT($J2988/ROWS(tblConsorcios[Produto]))+1),"")</f>
        <v/>
      </c>
      <c r="L2988" t="str" cm="1">
        <f t="array" ref="L2988">IFERROR(INDEX(tblConsorcios[Produto],MOD($J2988,ROWS(tblConsorcios[Produto]))+1),"")</f>
        <v>Imóvel IE400 – 220m</v>
      </c>
      <c r="M2988" s="20" cm="1">
        <f t="array" ref="M2988">IFERROR(INDEX(tblConsorcios[Valor da Carta (R$)],MOD($J2988,ROWS(tblConsorcios[Produto]))+1),"")</f>
        <v>400000</v>
      </c>
      <c r="N2988" s="2" cm="1">
        <f t="array" ref="N2988">IFERROR(INDEX(tblConsorcios[Prazo (meses)],MOD($J2988,ROWS(tblConsorcios[Produto]))+1),"")</f>
        <v>220</v>
      </c>
      <c r="O2988" s="20" cm="1">
        <f t="array" ref="O2988">IFERROR(INDEX(tblConsorcios[Parcela Mensal (R$)],MOD($J2988,ROWS(tblConsorcios[Produto]))+1),"")</f>
        <v>2323.64</v>
      </c>
      <c r="P2988" s="20" t="str" cm="1">
        <f t="array" ref="P2988">IFERROR(INDEX(tblClientes[Dividendo Mensal (R$)],INT($J2988/ROWS(tblConsorcios[Produto]))+1),"")</f>
        <v/>
      </c>
      <c r="Q2988" s="20" t="str">
        <f t="shared" si="139"/>
        <v/>
      </c>
      <c r="R2988">
        <f t="shared" si="140"/>
        <v>0</v>
      </c>
    </row>
    <row r="2989" spans="10:18" x14ac:dyDescent="0.2">
      <c r="J2989">
        <f t="shared" si="138"/>
        <v>2987</v>
      </c>
      <c r="K2989" t="str" cm="1">
        <f t="array" ref="K2989">IFERROR(INDEX(tblClientes[Cliente],INT($J2989/ROWS(tblConsorcios[Produto]))+1),"")</f>
        <v/>
      </c>
      <c r="L2989" t="str" cm="1">
        <f t="array" ref="L2989">IFERROR(INDEX(tblConsorcios[Produto],MOD($J2989,ROWS(tblConsorcios[Produto]))+1),"")</f>
        <v>Imóvel IE400 – 200m</v>
      </c>
      <c r="M2989" s="20" cm="1">
        <f t="array" ref="M2989">IFERROR(INDEX(tblConsorcios[Valor da Carta (R$)],MOD($J2989,ROWS(tblConsorcios[Produto]))+1),"")</f>
        <v>400000</v>
      </c>
      <c r="N2989" s="2" cm="1">
        <f t="array" ref="N2989">IFERROR(INDEX(tblConsorcios[Prazo (meses)],MOD($J2989,ROWS(tblConsorcios[Produto]))+1),"")</f>
        <v>200</v>
      </c>
      <c r="O2989" s="20" cm="1">
        <f t="array" ref="O2989">IFERROR(INDEX(tblConsorcios[Parcela Mensal (R$)],MOD($J2989,ROWS(tblConsorcios[Produto]))+1),"")</f>
        <v>2536</v>
      </c>
      <c r="P2989" s="20" t="str" cm="1">
        <f t="array" ref="P2989">IFERROR(INDEX(tblClientes[Dividendo Mensal (R$)],INT($J2989/ROWS(tblConsorcios[Produto]))+1),"")</f>
        <v/>
      </c>
      <c r="Q2989" s="20" t="str">
        <f t="shared" si="139"/>
        <v/>
      </c>
      <c r="R2989">
        <f t="shared" si="140"/>
        <v>0</v>
      </c>
    </row>
    <row r="2990" spans="10:18" x14ac:dyDescent="0.2">
      <c r="J2990">
        <f t="shared" si="138"/>
        <v>2988</v>
      </c>
      <c r="K2990" t="str" cm="1">
        <f t="array" ref="K2990">IFERROR(INDEX(tblClientes[Cliente],INT($J2990/ROWS(tblConsorcios[Produto]))+1),"")</f>
        <v/>
      </c>
      <c r="L2990" t="str" cm="1">
        <f t="array" ref="L2990">IFERROR(INDEX(tblConsorcios[Produto],MOD($J2990,ROWS(tblConsorcios[Produto]))+1),"")</f>
        <v>Imóvel IE380 – 240m</v>
      </c>
      <c r="M2990" s="20" cm="1">
        <f t="array" ref="M2990">IFERROR(INDEX(tblConsorcios[Valor da Carta (R$)],MOD($J2990,ROWS(tblConsorcios[Produto]))+1),"")</f>
        <v>380000</v>
      </c>
      <c r="N2990" s="2" cm="1">
        <f t="array" ref="N2990">IFERROR(INDEX(tblConsorcios[Prazo (meses)],MOD($J2990,ROWS(tblConsorcios[Produto]))+1),"")</f>
        <v>240</v>
      </c>
      <c r="O2990" s="20" cm="1">
        <f t="array" ref="O2990">IFERROR(INDEX(tblConsorcios[Parcela Mensal (R$)],MOD($J2990,ROWS(tblConsorcios[Produto]))+1),"")</f>
        <v>2039.33</v>
      </c>
      <c r="P2990" s="20" t="str" cm="1">
        <f t="array" ref="P2990">IFERROR(INDEX(tblClientes[Dividendo Mensal (R$)],INT($J2990/ROWS(tblConsorcios[Produto]))+1),"")</f>
        <v/>
      </c>
      <c r="Q2990" s="20" t="str">
        <f t="shared" si="139"/>
        <v/>
      </c>
      <c r="R2990">
        <f t="shared" si="140"/>
        <v>0</v>
      </c>
    </row>
    <row r="2991" spans="10:18" x14ac:dyDescent="0.2">
      <c r="J2991">
        <f t="shared" si="138"/>
        <v>2989</v>
      </c>
      <c r="K2991" t="str" cm="1">
        <f t="array" ref="K2991">IFERROR(INDEX(tblClientes[Cliente],INT($J2991/ROWS(tblConsorcios[Produto]))+1),"")</f>
        <v/>
      </c>
      <c r="L2991" t="str" cm="1">
        <f t="array" ref="L2991">IFERROR(INDEX(tblConsorcios[Produto],MOD($J2991,ROWS(tblConsorcios[Produto]))+1),"")</f>
        <v>Imóvel IE380 – 220m</v>
      </c>
      <c r="M2991" s="20" cm="1">
        <f t="array" ref="M2991">IFERROR(INDEX(tblConsorcios[Valor da Carta (R$)],MOD($J2991,ROWS(tblConsorcios[Produto]))+1),"")</f>
        <v>380000</v>
      </c>
      <c r="N2991" s="2" cm="1">
        <f t="array" ref="N2991">IFERROR(INDEX(tblConsorcios[Prazo (meses)],MOD($J2991,ROWS(tblConsorcios[Produto]))+1),"")</f>
        <v>220</v>
      </c>
      <c r="O2991" s="20" cm="1">
        <f t="array" ref="O2991">IFERROR(INDEX(tblConsorcios[Parcela Mensal (R$)],MOD($J2991,ROWS(tblConsorcios[Produto]))+1),"")</f>
        <v>2207.4499999999998</v>
      </c>
      <c r="P2991" s="20" t="str" cm="1">
        <f t="array" ref="P2991">IFERROR(INDEX(tblClientes[Dividendo Mensal (R$)],INT($J2991/ROWS(tblConsorcios[Produto]))+1),"")</f>
        <v/>
      </c>
      <c r="Q2991" s="20" t="str">
        <f t="shared" si="139"/>
        <v/>
      </c>
      <c r="R2991">
        <f t="shared" si="140"/>
        <v>0</v>
      </c>
    </row>
    <row r="2992" spans="10:18" x14ac:dyDescent="0.2">
      <c r="J2992">
        <f t="shared" si="138"/>
        <v>2990</v>
      </c>
      <c r="K2992" t="str" cm="1">
        <f t="array" ref="K2992">IFERROR(INDEX(tblClientes[Cliente],INT($J2992/ROWS(tblConsorcios[Produto]))+1),"")</f>
        <v/>
      </c>
      <c r="L2992" t="str" cm="1">
        <f t="array" ref="L2992">IFERROR(INDEX(tblConsorcios[Produto],MOD($J2992,ROWS(tblConsorcios[Produto]))+1),"")</f>
        <v>Imóvel IE380 – 200m</v>
      </c>
      <c r="M2992" s="20" cm="1">
        <f t="array" ref="M2992">IFERROR(INDEX(tblConsorcios[Valor da Carta (R$)],MOD($J2992,ROWS(tblConsorcios[Produto]))+1),"")</f>
        <v>380000</v>
      </c>
      <c r="N2992" s="2" cm="1">
        <f t="array" ref="N2992">IFERROR(INDEX(tblConsorcios[Prazo (meses)],MOD($J2992,ROWS(tblConsorcios[Produto]))+1),"")</f>
        <v>200</v>
      </c>
      <c r="O2992" s="20" cm="1">
        <f t="array" ref="O2992">IFERROR(INDEX(tblConsorcios[Parcela Mensal (R$)],MOD($J2992,ROWS(tblConsorcios[Produto]))+1),"")</f>
        <v>2409.1999999999998</v>
      </c>
      <c r="P2992" s="20" t="str" cm="1">
        <f t="array" ref="P2992">IFERROR(INDEX(tblClientes[Dividendo Mensal (R$)],INT($J2992/ROWS(tblConsorcios[Produto]))+1),"")</f>
        <v/>
      </c>
      <c r="Q2992" s="20" t="str">
        <f t="shared" si="139"/>
        <v/>
      </c>
      <c r="R2992">
        <f t="shared" si="140"/>
        <v>0</v>
      </c>
    </row>
    <row r="2993" spans="10:18" x14ac:dyDescent="0.2">
      <c r="J2993">
        <f t="shared" si="138"/>
        <v>2991</v>
      </c>
      <c r="K2993" t="str" cm="1">
        <f t="array" ref="K2993">IFERROR(INDEX(tblClientes[Cliente],INT($J2993/ROWS(tblConsorcios[Produto]))+1),"")</f>
        <v/>
      </c>
      <c r="L2993" t="str" cm="1">
        <f t="array" ref="L2993">IFERROR(INDEX(tblConsorcios[Produto],MOD($J2993,ROWS(tblConsorcios[Produto]))+1),"")</f>
        <v>Imóvel IE350 – 240m</v>
      </c>
      <c r="M2993" s="20" cm="1">
        <f t="array" ref="M2993">IFERROR(INDEX(tblConsorcios[Valor da Carta (R$)],MOD($J2993,ROWS(tblConsorcios[Produto]))+1),"")</f>
        <v>350000</v>
      </c>
      <c r="N2993" s="2" cm="1">
        <f t="array" ref="N2993">IFERROR(INDEX(tblConsorcios[Prazo (meses)],MOD($J2993,ROWS(tblConsorcios[Produto]))+1),"")</f>
        <v>240</v>
      </c>
      <c r="O2993" s="20" cm="1">
        <f t="array" ref="O2993">IFERROR(INDEX(tblConsorcios[Parcela Mensal (R$)],MOD($J2993,ROWS(tblConsorcios[Produto]))+1),"")</f>
        <v>1878.33</v>
      </c>
      <c r="P2993" s="20" t="str" cm="1">
        <f t="array" ref="P2993">IFERROR(INDEX(tblClientes[Dividendo Mensal (R$)],INT($J2993/ROWS(tblConsorcios[Produto]))+1),"")</f>
        <v/>
      </c>
      <c r="Q2993" s="20" t="str">
        <f t="shared" si="139"/>
        <v/>
      </c>
      <c r="R2993">
        <f t="shared" si="140"/>
        <v>0</v>
      </c>
    </row>
    <row r="2994" spans="10:18" x14ac:dyDescent="0.2">
      <c r="J2994">
        <f t="shared" si="138"/>
        <v>2992</v>
      </c>
      <c r="K2994" t="str" cm="1">
        <f t="array" ref="K2994">IFERROR(INDEX(tblClientes[Cliente],INT($J2994/ROWS(tblConsorcios[Produto]))+1),"")</f>
        <v/>
      </c>
      <c r="L2994" t="str" cm="1">
        <f t="array" ref="L2994">IFERROR(INDEX(tblConsorcios[Produto],MOD($J2994,ROWS(tblConsorcios[Produto]))+1),"")</f>
        <v>Imóvel IE350 – 220m</v>
      </c>
      <c r="M2994" s="20" cm="1">
        <f t="array" ref="M2994">IFERROR(INDEX(tblConsorcios[Valor da Carta (R$)],MOD($J2994,ROWS(tblConsorcios[Produto]))+1),"")</f>
        <v>350000</v>
      </c>
      <c r="N2994" s="2" cm="1">
        <f t="array" ref="N2994">IFERROR(INDEX(tblConsorcios[Prazo (meses)],MOD($J2994,ROWS(tblConsorcios[Produto]))+1),"")</f>
        <v>220</v>
      </c>
      <c r="O2994" s="20" cm="1">
        <f t="array" ref="O2994">IFERROR(INDEX(tblConsorcios[Parcela Mensal (R$)],MOD($J2994,ROWS(tblConsorcios[Produto]))+1),"")</f>
        <v>2033.18</v>
      </c>
      <c r="P2994" s="20" t="str" cm="1">
        <f t="array" ref="P2994">IFERROR(INDEX(tblClientes[Dividendo Mensal (R$)],INT($J2994/ROWS(tblConsorcios[Produto]))+1),"")</f>
        <v/>
      </c>
      <c r="Q2994" s="20" t="str">
        <f t="shared" si="139"/>
        <v/>
      </c>
      <c r="R2994">
        <f t="shared" si="140"/>
        <v>0</v>
      </c>
    </row>
    <row r="2995" spans="10:18" x14ac:dyDescent="0.2">
      <c r="J2995">
        <f t="shared" si="138"/>
        <v>2993</v>
      </c>
      <c r="K2995" t="str" cm="1">
        <f t="array" ref="K2995">IFERROR(INDEX(tblClientes[Cliente],INT($J2995/ROWS(tblConsorcios[Produto]))+1),"")</f>
        <v/>
      </c>
      <c r="L2995" t="str" cm="1">
        <f t="array" ref="L2995">IFERROR(INDEX(tblConsorcios[Produto],MOD($J2995,ROWS(tblConsorcios[Produto]))+1),"")</f>
        <v>Imóvel IE350 – 200m</v>
      </c>
      <c r="M2995" s="20" cm="1">
        <f t="array" ref="M2995">IFERROR(INDEX(tblConsorcios[Valor da Carta (R$)],MOD($J2995,ROWS(tblConsorcios[Produto]))+1),"")</f>
        <v>350000</v>
      </c>
      <c r="N2995" s="2" cm="1">
        <f t="array" ref="N2995">IFERROR(INDEX(tblConsorcios[Prazo (meses)],MOD($J2995,ROWS(tblConsorcios[Produto]))+1),"")</f>
        <v>200</v>
      </c>
      <c r="O2995" s="20" cm="1">
        <f t="array" ref="O2995">IFERROR(INDEX(tblConsorcios[Parcela Mensal (R$)],MOD($J2995,ROWS(tblConsorcios[Produto]))+1),"")</f>
        <v>2219</v>
      </c>
      <c r="P2995" s="20" t="str" cm="1">
        <f t="array" ref="P2995">IFERROR(INDEX(tblClientes[Dividendo Mensal (R$)],INT($J2995/ROWS(tblConsorcios[Produto]))+1),"")</f>
        <v/>
      </c>
      <c r="Q2995" s="20" t="str">
        <f t="shared" si="139"/>
        <v/>
      </c>
      <c r="R2995">
        <f t="shared" si="140"/>
        <v>0</v>
      </c>
    </row>
    <row r="2996" spans="10:18" x14ac:dyDescent="0.2">
      <c r="J2996">
        <f t="shared" si="138"/>
        <v>2994</v>
      </c>
      <c r="K2996" t="str" cm="1">
        <f t="array" ref="K2996">IFERROR(INDEX(tblClientes[Cliente],INT($J2996/ROWS(tblConsorcios[Produto]))+1),"")</f>
        <v/>
      </c>
      <c r="L2996" t="str" cm="1">
        <f t="array" ref="L2996">IFERROR(INDEX(tblConsorcios[Produto],MOD($J2996,ROWS(tblConsorcios[Produto]))+1),"")</f>
        <v>Imóvel IE330 – 240m</v>
      </c>
      <c r="M2996" s="20" cm="1">
        <f t="array" ref="M2996">IFERROR(INDEX(tblConsorcios[Valor da Carta (R$)],MOD($J2996,ROWS(tblConsorcios[Produto]))+1),"")</f>
        <v>330000</v>
      </c>
      <c r="N2996" s="2" cm="1">
        <f t="array" ref="N2996">IFERROR(INDEX(tblConsorcios[Prazo (meses)],MOD($J2996,ROWS(tblConsorcios[Produto]))+1),"")</f>
        <v>240</v>
      </c>
      <c r="O2996" s="20" cm="1">
        <f t="array" ref="O2996">IFERROR(INDEX(tblConsorcios[Parcela Mensal (R$)],MOD($J2996,ROWS(tblConsorcios[Produto]))+1),"")</f>
        <v>1771</v>
      </c>
      <c r="P2996" s="20" t="str" cm="1">
        <f t="array" ref="P2996">IFERROR(INDEX(tblClientes[Dividendo Mensal (R$)],INT($J2996/ROWS(tblConsorcios[Produto]))+1),"")</f>
        <v/>
      </c>
      <c r="Q2996" s="20" t="str">
        <f t="shared" si="139"/>
        <v/>
      </c>
      <c r="R2996">
        <f t="shared" si="140"/>
        <v>0</v>
      </c>
    </row>
    <row r="2997" spans="10:18" x14ac:dyDescent="0.2">
      <c r="J2997">
        <f t="shared" si="138"/>
        <v>2995</v>
      </c>
      <c r="K2997" t="str" cm="1">
        <f t="array" ref="K2997">IFERROR(INDEX(tblClientes[Cliente],INT($J2997/ROWS(tblConsorcios[Produto]))+1),"")</f>
        <v/>
      </c>
      <c r="L2997" t="str" cm="1">
        <f t="array" ref="L2997">IFERROR(INDEX(tblConsorcios[Produto],MOD($J2997,ROWS(tblConsorcios[Produto]))+1),"")</f>
        <v>Imóvel IE330 – 220m</v>
      </c>
      <c r="M2997" s="20" cm="1">
        <f t="array" ref="M2997">IFERROR(INDEX(tblConsorcios[Valor da Carta (R$)],MOD($J2997,ROWS(tblConsorcios[Produto]))+1),"")</f>
        <v>330000</v>
      </c>
      <c r="N2997" s="2" cm="1">
        <f t="array" ref="N2997">IFERROR(INDEX(tblConsorcios[Prazo (meses)],MOD($J2997,ROWS(tblConsorcios[Produto]))+1),"")</f>
        <v>220</v>
      </c>
      <c r="O2997" s="20" cm="1">
        <f t="array" ref="O2997">IFERROR(INDEX(tblConsorcios[Parcela Mensal (R$)],MOD($J2997,ROWS(tblConsorcios[Produto]))+1),"")</f>
        <v>1917</v>
      </c>
      <c r="P2997" s="20" t="str" cm="1">
        <f t="array" ref="P2997">IFERROR(INDEX(tblClientes[Dividendo Mensal (R$)],INT($J2997/ROWS(tblConsorcios[Produto]))+1),"")</f>
        <v/>
      </c>
      <c r="Q2997" s="20" t="str">
        <f t="shared" si="139"/>
        <v/>
      </c>
      <c r="R2997">
        <f t="shared" si="140"/>
        <v>0</v>
      </c>
    </row>
    <row r="2998" spans="10:18" x14ac:dyDescent="0.2">
      <c r="J2998">
        <f t="shared" si="138"/>
        <v>2996</v>
      </c>
      <c r="K2998" t="str" cm="1">
        <f t="array" ref="K2998">IFERROR(INDEX(tblClientes[Cliente],INT($J2998/ROWS(tblConsorcios[Produto]))+1),"")</f>
        <v/>
      </c>
      <c r="L2998" t="str" cm="1">
        <f t="array" ref="L2998">IFERROR(INDEX(tblConsorcios[Produto],MOD($J2998,ROWS(tblConsorcios[Produto]))+1),"")</f>
        <v>Imóvel IE330 – 200m</v>
      </c>
      <c r="M2998" s="20" cm="1">
        <f t="array" ref="M2998">IFERROR(INDEX(tblConsorcios[Valor da Carta (R$)],MOD($J2998,ROWS(tblConsorcios[Produto]))+1),"")</f>
        <v>330000</v>
      </c>
      <c r="N2998" s="2" cm="1">
        <f t="array" ref="N2998">IFERROR(INDEX(tblConsorcios[Prazo (meses)],MOD($J2998,ROWS(tblConsorcios[Produto]))+1),"")</f>
        <v>200</v>
      </c>
      <c r="O2998" s="20" cm="1">
        <f t="array" ref="O2998">IFERROR(INDEX(tblConsorcios[Parcela Mensal (R$)],MOD($J2998,ROWS(tblConsorcios[Produto]))+1),"")</f>
        <v>2092.1999999999998</v>
      </c>
      <c r="P2998" s="20" t="str" cm="1">
        <f t="array" ref="P2998">IFERROR(INDEX(tblClientes[Dividendo Mensal (R$)],INT($J2998/ROWS(tblConsorcios[Produto]))+1),"")</f>
        <v/>
      </c>
      <c r="Q2998" s="20" t="str">
        <f t="shared" si="139"/>
        <v/>
      </c>
      <c r="R2998">
        <f t="shared" si="140"/>
        <v>0</v>
      </c>
    </row>
    <row r="2999" spans="10:18" x14ac:dyDescent="0.2">
      <c r="J2999">
        <f t="shared" si="138"/>
        <v>2997</v>
      </c>
      <c r="K2999" t="str" cm="1">
        <f t="array" ref="K2999">IFERROR(INDEX(tblClientes[Cliente],INT($J2999/ROWS(tblConsorcios[Produto]))+1),"")</f>
        <v/>
      </c>
      <c r="L2999" t="str" cm="1">
        <f t="array" ref="L2999">IFERROR(INDEX(tblConsorcios[Produto],MOD($J2999,ROWS(tblConsorcios[Produto]))+1),"")</f>
        <v>Imóvel IE300 – 240m</v>
      </c>
      <c r="M2999" s="20" cm="1">
        <f t="array" ref="M2999">IFERROR(INDEX(tblConsorcios[Valor da Carta (R$)],MOD($J2999,ROWS(tblConsorcios[Produto]))+1),"")</f>
        <v>300000</v>
      </c>
      <c r="N2999" s="2" cm="1">
        <f t="array" ref="N2999">IFERROR(INDEX(tblConsorcios[Prazo (meses)],MOD($J2999,ROWS(tblConsorcios[Produto]))+1),"")</f>
        <v>240</v>
      </c>
      <c r="O2999" s="20" cm="1">
        <f t="array" ref="O2999">IFERROR(INDEX(tblConsorcios[Parcela Mensal (R$)],MOD($J2999,ROWS(tblConsorcios[Produto]))+1),"")</f>
        <v>1610</v>
      </c>
      <c r="P2999" s="20" t="str" cm="1">
        <f t="array" ref="P2999">IFERROR(INDEX(tblClientes[Dividendo Mensal (R$)],INT($J2999/ROWS(tblConsorcios[Produto]))+1),"")</f>
        <v/>
      </c>
      <c r="Q2999" s="20" t="str">
        <f t="shared" si="139"/>
        <v/>
      </c>
      <c r="R2999">
        <f t="shared" si="140"/>
        <v>0</v>
      </c>
    </row>
    <row r="3000" spans="10:18" x14ac:dyDescent="0.2">
      <c r="J3000">
        <f t="shared" si="138"/>
        <v>2998</v>
      </c>
      <c r="K3000" t="str" cm="1">
        <f t="array" ref="K3000">IFERROR(INDEX(tblClientes[Cliente],INT($J3000/ROWS(tblConsorcios[Produto]))+1),"")</f>
        <v/>
      </c>
      <c r="L3000" t="str" cm="1">
        <f t="array" ref="L3000">IFERROR(INDEX(tblConsorcios[Produto],MOD($J3000,ROWS(tblConsorcios[Produto]))+1),"")</f>
        <v>Imóvel IE300 – 220m</v>
      </c>
      <c r="M3000" s="20" cm="1">
        <f t="array" ref="M3000">IFERROR(INDEX(tblConsorcios[Valor da Carta (R$)],MOD($J3000,ROWS(tblConsorcios[Produto]))+1),"")</f>
        <v>300000</v>
      </c>
      <c r="N3000" s="2" cm="1">
        <f t="array" ref="N3000">IFERROR(INDEX(tblConsorcios[Prazo (meses)],MOD($J3000,ROWS(tblConsorcios[Produto]))+1),"")</f>
        <v>220</v>
      </c>
      <c r="O3000" s="20" cm="1">
        <f t="array" ref="O3000">IFERROR(INDEX(tblConsorcios[Parcela Mensal (R$)],MOD($J3000,ROWS(tblConsorcios[Produto]))+1),"")</f>
        <v>1742.73</v>
      </c>
      <c r="P3000" s="20" t="str" cm="1">
        <f t="array" ref="P3000">IFERROR(INDEX(tblClientes[Dividendo Mensal (R$)],INT($J3000/ROWS(tblConsorcios[Produto]))+1),"")</f>
        <v/>
      </c>
      <c r="Q3000" s="20" t="str">
        <f t="shared" si="139"/>
        <v/>
      </c>
      <c r="R3000">
        <f t="shared" si="140"/>
        <v>0</v>
      </c>
    </row>
    <row r="3001" spans="10:18" x14ac:dyDescent="0.2">
      <c r="J3001">
        <f t="shared" si="138"/>
        <v>2999</v>
      </c>
      <c r="K3001" t="str" cm="1">
        <f t="array" ref="K3001">IFERROR(INDEX(tblClientes[Cliente],INT($J3001/ROWS(tblConsorcios[Produto]))+1),"")</f>
        <v/>
      </c>
      <c r="L3001" t="str" cm="1">
        <f t="array" ref="L3001">IFERROR(INDEX(tblConsorcios[Produto],MOD($J3001,ROWS(tblConsorcios[Produto]))+1),"")</f>
        <v>Imóvel IE300 – 200m</v>
      </c>
      <c r="M3001" s="20" cm="1">
        <f t="array" ref="M3001">IFERROR(INDEX(tblConsorcios[Valor da Carta (R$)],MOD($J3001,ROWS(tblConsorcios[Produto]))+1),"")</f>
        <v>300000</v>
      </c>
      <c r="N3001" s="2" cm="1">
        <f t="array" ref="N3001">IFERROR(INDEX(tblConsorcios[Prazo (meses)],MOD($J3001,ROWS(tblConsorcios[Produto]))+1),"")</f>
        <v>200</v>
      </c>
      <c r="O3001" s="20" cm="1">
        <f t="array" ref="O3001">IFERROR(INDEX(tblConsorcios[Parcela Mensal (R$)],MOD($J3001,ROWS(tblConsorcios[Produto]))+1),"")</f>
        <v>1902</v>
      </c>
      <c r="P3001" s="20" t="str" cm="1">
        <f t="array" ref="P3001">IFERROR(INDEX(tblClientes[Dividendo Mensal (R$)],INT($J3001/ROWS(tblConsorcios[Produto]))+1),"")</f>
        <v/>
      </c>
      <c r="Q3001" s="20" t="str">
        <f t="shared" si="139"/>
        <v/>
      </c>
      <c r="R3001">
        <f t="shared" si="140"/>
        <v>0</v>
      </c>
    </row>
    <row r="3002" spans="10:18" x14ac:dyDescent="0.2">
      <c r="J3002">
        <f t="shared" si="138"/>
        <v>3000</v>
      </c>
      <c r="K3002" t="str" cm="1">
        <f t="array" ref="K3002">IFERROR(INDEX(tblClientes[Cliente],INT($J3002/ROWS(tblConsorcios[Produto]))+1),"")</f>
        <v/>
      </c>
      <c r="L3002" t="str" cm="1">
        <f t="array" ref="L3002">IFERROR(INDEX(tblConsorcios[Produto],MOD($J3002,ROWS(tblConsorcios[Produto]))+1),"")</f>
        <v>Imóvel IE240 – 240m</v>
      </c>
      <c r="M3002" s="20" cm="1">
        <f t="array" ref="M3002">IFERROR(INDEX(tblConsorcios[Valor da Carta (R$)],MOD($J3002,ROWS(tblConsorcios[Produto]))+1),"")</f>
        <v>240000</v>
      </c>
      <c r="N3002" s="2" cm="1">
        <f t="array" ref="N3002">IFERROR(INDEX(tblConsorcios[Prazo (meses)],MOD($J3002,ROWS(tblConsorcios[Produto]))+1),"")</f>
        <v>240</v>
      </c>
      <c r="O3002" s="20" cm="1">
        <f t="array" ref="O3002">IFERROR(INDEX(tblConsorcios[Parcela Mensal (R$)],MOD($J3002,ROWS(tblConsorcios[Produto]))+1),"")</f>
        <v>1288</v>
      </c>
      <c r="P3002" s="20" t="str" cm="1">
        <f t="array" ref="P3002">IFERROR(INDEX(tblClientes[Dividendo Mensal (R$)],INT($J3002/ROWS(tblConsorcios[Produto]))+1),"")</f>
        <v/>
      </c>
      <c r="Q3002" s="20" t="str">
        <f t="shared" si="139"/>
        <v/>
      </c>
      <c r="R3002">
        <f t="shared" si="140"/>
        <v>0</v>
      </c>
    </row>
    <row r="3003" spans="10:18" x14ac:dyDescent="0.2">
      <c r="J3003">
        <f t="shared" si="138"/>
        <v>3001</v>
      </c>
      <c r="K3003" t="str" cm="1">
        <f t="array" ref="K3003">IFERROR(INDEX(tblClientes[Cliente],INT($J3003/ROWS(tblConsorcios[Produto]))+1),"")</f>
        <v/>
      </c>
      <c r="L3003" t="str" cm="1">
        <f t="array" ref="L3003">IFERROR(INDEX(tblConsorcios[Produto],MOD($J3003,ROWS(tblConsorcios[Produto]))+1),"")</f>
        <v>Imóvel IE240 – 220m</v>
      </c>
      <c r="M3003" s="20" cm="1">
        <f t="array" ref="M3003">IFERROR(INDEX(tblConsorcios[Valor da Carta (R$)],MOD($J3003,ROWS(tblConsorcios[Produto]))+1),"")</f>
        <v>240000</v>
      </c>
      <c r="N3003" s="2" cm="1">
        <f t="array" ref="N3003">IFERROR(INDEX(tblConsorcios[Prazo (meses)],MOD($J3003,ROWS(tblConsorcios[Produto]))+1),"")</f>
        <v>220</v>
      </c>
      <c r="O3003" s="20" cm="1">
        <f t="array" ref="O3003">IFERROR(INDEX(tblConsorcios[Parcela Mensal (R$)],MOD($J3003,ROWS(tblConsorcios[Produto]))+1),"")</f>
        <v>1394.18</v>
      </c>
      <c r="P3003" s="20" t="str" cm="1">
        <f t="array" ref="P3003">IFERROR(INDEX(tblClientes[Dividendo Mensal (R$)],INT($J3003/ROWS(tblConsorcios[Produto]))+1),"")</f>
        <v/>
      </c>
      <c r="Q3003" s="20" t="str">
        <f t="shared" si="139"/>
        <v/>
      </c>
      <c r="R3003">
        <f t="shared" si="140"/>
        <v>0</v>
      </c>
    </row>
    <row r="3004" spans="10:18" x14ac:dyDescent="0.2">
      <c r="J3004">
        <f t="shared" si="138"/>
        <v>3002</v>
      </c>
      <c r="K3004" t="str" cm="1">
        <f t="array" ref="K3004">IFERROR(INDEX(tblClientes[Cliente],INT($J3004/ROWS(tblConsorcios[Produto]))+1),"")</f>
        <v/>
      </c>
      <c r="L3004" t="str" cm="1">
        <f t="array" ref="L3004">IFERROR(INDEX(tblConsorcios[Produto],MOD($J3004,ROWS(tblConsorcios[Produto]))+1),"")</f>
        <v>Imóvel IE240 – 200m</v>
      </c>
      <c r="M3004" s="20" cm="1">
        <f t="array" ref="M3004">IFERROR(INDEX(tblConsorcios[Valor da Carta (R$)],MOD($J3004,ROWS(tblConsorcios[Produto]))+1),"")</f>
        <v>240000</v>
      </c>
      <c r="N3004" s="2" cm="1">
        <f t="array" ref="N3004">IFERROR(INDEX(tblConsorcios[Prazo (meses)],MOD($J3004,ROWS(tblConsorcios[Produto]))+1),"")</f>
        <v>200</v>
      </c>
      <c r="O3004" s="20" cm="1">
        <f t="array" ref="O3004">IFERROR(INDEX(tblConsorcios[Parcela Mensal (R$)],MOD($J3004,ROWS(tblConsorcios[Produto]))+1),"")</f>
        <v>1521.6</v>
      </c>
      <c r="P3004" s="20" t="str" cm="1">
        <f t="array" ref="P3004">IFERROR(INDEX(tblClientes[Dividendo Mensal (R$)],INT($J3004/ROWS(tblConsorcios[Produto]))+1),"")</f>
        <v/>
      </c>
      <c r="Q3004" s="20" t="str">
        <f t="shared" si="139"/>
        <v/>
      </c>
      <c r="R3004">
        <f t="shared" si="140"/>
        <v>0</v>
      </c>
    </row>
    <row r="3005" spans="10:18" x14ac:dyDescent="0.2">
      <c r="J3005">
        <f t="shared" si="138"/>
        <v>3003</v>
      </c>
      <c r="K3005" t="str" cm="1">
        <f t="array" ref="K3005">IFERROR(INDEX(tblClientes[Cliente],INT($J3005/ROWS(tblConsorcios[Produto]))+1),"")</f>
        <v/>
      </c>
      <c r="L3005" t="str" cm="1">
        <f t="array" ref="L3005">IFERROR(INDEX(tblConsorcios[Produto],MOD($J3005,ROWS(tblConsorcios[Produto]))+1),"")</f>
        <v>Imóvel IE230 – 240m</v>
      </c>
      <c r="M3005" s="20" cm="1">
        <f t="array" ref="M3005">IFERROR(INDEX(tblConsorcios[Valor da Carta (R$)],MOD($J3005,ROWS(tblConsorcios[Produto]))+1),"")</f>
        <v>230000</v>
      </c>
      <c r="N3005" s="2" cm="1">
        <f t="array" ref="N3005">IFERROR(INDEX(tblConsorcios[Prazo (meses)],MOD($J3005,ROWS(tblConsorcios[Produto]))+1),"")</f>
        <v>240</v>
      </c>
      <c r="O3005" s="20" cm="1">
        <f t="array" ref="O3005">IFERROR(INDEX(tblConsorcios[Parcela Mensal (R$)],MOD($J3005,ROWS(tblConsorcios[Produto]))+1),"")</f>
        <v>1234.33</v>
      </c>
      <c r="P3005" s="20" t="str" cm="1">
        <f t="array" ref="P3005">IFERROR(INDEX(tblClientes[Dividendo Mensal (R$)],INT($J3005/ROWS(tblConsorcios[Produto]))+1),"")</f>
        <v/>
      </c>
      <c r="Q3005" s="20" t="str">
        <f t="shared" si="139"/>
        <v/>
      </c>
      <c r="R3005">
        <f t="shared" si="140"/>
        <v>0</v>
      </c>
    </row>
    <row r="3006" spans="10:18" x14ac:dyDescent="0.2">
      <c r="J3006">
        <f t="shared" si="138"/>
        <v>3004</v>
      </c>
      <c r="K3006" t="str" cm="1">
        <f t="array" ref="K3006">IFERROR(INDEX(tblClientes[Cliente],INT($J3006/ROWS(tblConsorcios[Produto]))+1),"")</f>
        <v/>
      </c>
      <c r="L3006" t="str" cm="1">
        <f t="array" ref="L3006">IFERROR(INDEX(tblConsorcios[Produto],MOD($J3006,ROWS(tblConsorcios[Produto]))+1),"")</f>
        <v>Imóvel IE230 – 220m</v>
      </c>
      <c r="M3006" s="20" cm="1">
        <f t="array" ref="M3006">IFERROR(INDEX(tblConsorcios[Valor da Carta (R$)],MOD($J3006,ROWS(tblConsorcios[Produto]))+1),"")</f>
        <v>230000</v>
      </c>
      <c r="N3006" s="2" cm="1">
        <f t="array" ref="N3006">IFERROR(INDEX(tblConsorcios[Prazo (meses)],MOD($J3006,ROWS(tblConsorcios[Produto]))+1),"")</f>
        <v>220</v>
      </c>
      <c r="O3006" s="20" cm="1">
        <f t="array" ref="O3006">IFERROR(INDEX(tblConsorcios[Parcela Mensal (R$)],MOD($J3006,ROWS(tblConsorcios[Produto]))+1),"")</f>
        <v>1336.09</v>
      </c>
      <c r="P3006" s="20" t="str" cm="1">
        <f t="array" ref="P3006">IFERROR(INDEX(tblClientes[Dividendo Mensal (R$)],INT($J3006/ROWS(tblConsorcios[Produto]))+1),"")</f>
        <v/>
      </c>
      <c r="Q3006" s="20" t="str">
        <f t="shared" si="139"/>
        <v/>
      </c>
      <c r="R3006">
        <f t="shared" si="140"/>
        <v>0</v>
      </c>
    </row>
    <row r="3007" spans="10:18" x14ac:dyDescent="0.2">
      <c r="J3007">
        <f t="shared" si="138"/>
        <v>3005</v>
      </c>
      <c r="K3007" t="str" cm="1">
        <f t="array" ref="K3007">IFERROR(INDEX(tblClientes[Cliente],INT($J3007/ROWS(tblConsorcios[Produto]))+1),"")</f>
        <v/>
      </c>
      <c r="L3007" t="str" cm="1">
        <f t="array" ref="L3007">IFERROR(INDEX(tblConsorcios[Produto],MOD($J3007,ROWS(tblConsorcios[Produto]))+1),"")</f>
        <v>Imóvel IE230 – 200m</v>
      </c>
      <c r="M3007" s="20" cm="1">
        <f t="array" ref="M3007">IFERROR(INDEX(tblConsorcios[Valor da Carta (R$)],MOD($J3007,ROWS(tblConsorcios[Produto]))+1),"")</f>
        <v>230000</v>
      </c>
      <c r="N3007" s="2" cm="1">
        <f t="array" ref="N3007">IFERROR(INDEX(tblConsorcios[Prazo (meses)],MOD($J3007,ROWS(tblConsorcios[Produto]))+1),"")</f>
        <v>200</v>
      </c>
      <c r="O3007" s="20" cm="1">
        <f t="array" ref="O3007">IFERROR(INDEX(tblConsorcios[Parcela Mensal (R$)],MOD($J3007,ROWS(tblConsorcios[Produto]))+1),"")</f>
        <v>1458.2</v>
      </c>
      <c r="P3007" s="20" t="str" cm="1">
        <f t="array" ref="P3007">IFERROR(INDEX(tblClientes[Dividendo Mensal (R$)],INT($J3007/ROWS(tblConsorcios[Produto]))+1),"")</f>
        <v/>
      </c>
      <c r="Q3007" s="20" t="str">
        <f t="shared" si="139"/>
        <v/>
      </c>
      <c r="R3007">
        <f t="shared" si="140"/>
        <v>0</v>
      </c>
    </row>
    <row r="3008" spans="10:18" x14ac:dyDescent="0.2">
      <c r="J3008">
        <f t="shared" si="138"/>
        <v>3006</v>
      </c>
      <c r="K3008" t="str" cm="1">
        <f t="array" ref="K3008">IFERROR(INDEX(tblClientes[Cliente],INT($J3008/ROWS(tblConsorcios[Produto]))+1),"")</f>
        <v/>
      </c>
      <c r="L3008" t="str" cm="1">
        <f t="array" ref="L3008">IFERROR(INDEX(tblConsorcios[Produto],MOD($J3008,ROWS(tblConsorcios[Produto]))+1),"")</f>
        <v>Imóvel IE220 – 240m</v>
      </c>
      <c r="M3008" s="20" cm="1">
        <f t="array" ref="M3008">IFERROR(INDEX(tblConsorcios[Valor da Carta (R$)],MOD($J3008,ROWS(tblConsorcios[Produto]))+1),"")</f>
        <v>220000</v>
      </c>
      <c r="N3008" s="2" cm="1">
        <f t="array" ref="N3008">IFERROR(INDEX(tblConsorcios[Prazo (meses)],MOD($J3008,ROWS(tblConsorcios[Produto]))+1),"")</f>
        <v>240</v>
      </c>
      <c r="O3008" s="20" cm="1">
        <f t="array" ref="O3008">IFERROR(INDEX(tblConsorcios[Parcela Mensal (R$)],MOD($J3008,ROWS(tblConsorcios[Produto]))+1),"")</f>
        <v>1180.67</v>
      </c>
      <c r="P3008" s="20" t="str" cm="1">
        <f t="array" ref="P3008">IFERROR(INDEX(tblClientes[Dividendo Mensal (R$)],INT($J3008/ROWS(tblConsorcios[Produto]))+1),"")</f>
        <v/>
      </c>
      <c r="Q3008" s="20" t="str">
        <f t="shared" si="139"/>
        <v/>
      </c>
      <c r="R3008">
        <f t="shared" si="140"/>
        <v>0</v>
      </c>
    </row>
    <row r="3009" spans="10:18" x14ac:dyDescent="0.2">
      <c r="J3009">
        <f t="shared" si="138"/>
        <v>3007</v>
      </c>
      <c r="K3009" t="str" cm="1">
        <f t="array" ref="K3009">IFERROR(INDEX(tblClientes[Cliente],INT($J3009/ROWS(tblConsorcios[Produto]))+1),"")</f>
        <v/>
      </c>
      <c r="L3009" t="str" cm="1">
        <f t="array" ref="L3009">IFERROR(INDEX(tblConsorcios[Produto],MOD($J3009,ROWS(tblConsorcios[Produto]))+1),"")</f>
        <v>Imóvel IE220 – 220m</v>
      </c>
      <c r="M3009" s="20" cm="1">
        <f t="array" ref="M3009">IFERROR(INDEX(tblConsorcios[Valor da Carta (R$)],MOD($J3009,ROWS(tblConsorcios[Produto]))+1),"")</f>
        <v>220000</v>
      </c>
      <c r="N3009" s="2" cm="1">
        <f t="array" ref="N3009">IFERROR(INDEX(tblConsorcios[Prazo (meses)],MOD($J3009,ROWS(tblConsorcios[Produto]))+1),"")</f>
        <v>220</v>
      </c>
      <c r="O3009" s="20" cm="1">
        <f t="array" ref="O3009">IFERROR(INDEX(tblConsorcios[Parcela Mensal (R$)],MOD($J3009,ROWS(tblConsorcios[Produto]))+1),"")</f>
        <v>1278</v>
      </c>
      <c r="P3009" s="20" t="str" cm="1">
        <f t="array" ref="P3009">IFERROR(INDEX(tblClientes[Dividendo Mensal (R$)],INT($J3009/ROWS(tblConsorcios[Produto]))+1),"")</f>
        <v/>
      </c>
      <c r="Q3009" s="20" t="str">
        <f t="shared" si="139"/>
        <v/>
      </c>
      <c r="R3009">
        <f t="shared" si="140"/>
        <v>0</v>
      </c>
    </row>
    <row r="3010" spans="10:18" x14ac:dyDescent="0.2">
      <c r="J3010">
        <f t="shared" si="138"/>
        <v>3008</v>
      </c>
      <c r="K3010" t="str" cm="1">
        <f t="array" ref="K3010">IFERROR(INDEX(tblClientes[Cliente],INT($J3010/ROWS(tblConsorcios[Produto]))+1),"")</f>
        <v/>
      </c>
      <c r="L3010" t="str" cm="1">
        <f t="array" ref="L3010">IFERROR(INDEX(tblConsorcios[Produto],MOD($J3010,ROWS(tblConsorcios[Produto]))+1),"")</f>
        <v>Imóvel IE220 – 200m</v>
      </c>
      <c r="M3010" s="20" cm="1">
        <f t="array" ref="M3010">IFERROR(INDEX(tblConsorcios[Valor da Carta (R$)],MOD($J3010,ROWS(tblConsorcios[Produto]))+1),"")</f>
        <v>220000</v>
      </c>
      <c r="N3010" s="2" cm="1">
        <f t="array" ref="N3010">IFERROR(INDEX(tblConsorcios[Prazo (meses)],MOD($J3010,ROWS(tblConsorcios[Produto]))+1),"")</f>
        <v>200</v>
      </c>
      <c r="O3010" s="20" cm="1">
        <f t="array" ref="O3010">IFERROR(INDEX(tblConsorcios[Parcela Mensal (R$)],MOD($J3010,ROWS(tblConsorcios[Produto]))+1),"")</f>
        <v>1394.8</v>
      </c>
      <c r="P3010" s="20" t="str" cm="1">
        <f t="array" ref="P3010">IFERROR(INDEX(tblClientes[Dividendo Mensal (R$)],INT($J3010/ROWS(tblConsorcios[Produto]))+1),"")</f>
        <v/>
      </c>
      <c r="Q3010" s="20" t="str">
        <f t="shared" si="139"/>
        <v/>
      </c>
      <c r="R3010">
        <f t="shared" si="140"/>
        <v>0</v>
      </c>
    </row>
    <row r="3011" spans="10:18" x14ac:dyDescent="0.2">
      <c r="J3011">
        <f t="shared" ref="J3011:J3074" si="141">ROW()-2</f>
        <v>3009</v>
      </c>
      <c r="K3011" t="str" cm="1">
        <f t="array" ref="K3011">IFERROR(INDEX(tblClientes[Cliente],INT($J3011/ROWS(tblConsorcios[Produto]))+1),"")</f>
        <v/>
      </c>
      <c r="L3011" t="str" cm="1">
        <f t="array" ref="L3011">IFERROR(INDEX(tblConsorcios[Produto],MOD($J3011,ROWS(tblConsorcios[Produto]))+1),"")</f>
        <v>Imóvel IE200 – 240m</v>
      </c>
      <c r="M3011" s="20" cm="1">
        <f t="array" ref="M3011">IFERROR(INDEX(tblConsorcios[Valor da Carta (R$)],MOD($J3011,ROWS(tblConsorcios[Produto]))+1),"")</f>
        <v>200000</v>
      </c>
      <c r="N3011" s="2" cm="1">
        <f t="array" ref="N3011">IFERROR(INDEX(tblConsorcios[Prazo (meses)],MOD($J3011,ROWS(tblConsorcios[Produto]))+1),"")</f>
        <v>240</v>
      </c>
      <c r="O3011" s="20" cm="1">
        <f t="array" ref="O3011">IFERROR(INDEX(tblConsorcios[Parcela Mensal (R$)],MOD($J3011,ROWS(tblConsorcios[Produto]))+1),"")</f>
        <v>1073.33</v>
      </c>
      <c r="P3011" s="20" t="str" cm="1">
        <f t="array" ref="P3011">IFERROR(INDEX(tblClientes[Dividendo Mensal (R$)],INT($J3011/ROWS(tblConsorcios[Produto]))+1),"")</f>
        <v/>
      </c>
      <c r="Q3011" s="20" t="str">
        <f t="shared" ref="Q3011:Q3074" si="142">IF(AND(ISNUMBER(O3011),ISNUMBER(P3011)),P3011-O3011,"")</f>
        <v/>
      </c>
      <c r="R3011">
        <f t="shared" ref="R3011:R3074" si="143">IF(AND(ISNUMBER(O3011),ISNUMBER(P3011),O3011&lt;=P3011),1,0)</f>
        <v>0</v>
      </c>
    </row>
    <row r="3012" spans="10:18" x14ac:dyDescent="0.2">
      <c r="J3012">
        <f t="shared" si="141"/>
        <v>3010</v>
      </c>
      <c r="K3012" t="str" cm="1">
        <f t="array" ref="K3012">IFERROR(INDEX(tblClientes[Cliente],INT($J3012/ROWS(tblConsorcios[Produto]))+1),"")</f>
        <v/>
      </c>
      <c r="L3012" t="str" cm="1">
        <f t="array" ref="L3012">IFERROR(INDEX(tblConsorcios[Produto],MOD($J3012,ROWS(tblConsorcios[Produto]))+1),"")</f>
        <v>Imóvel IE200 – 220m</v>
      </c>
      <c r="M3012" s="20" cm="1">
        <f t="array" ref="M3012">IFERROR(INDEX(tblConsorcios[Valor da Carta (R$)],MOD($J3012,ROWS(tblConsorcios[Produto]))+1),"")</f>
        <v>200000</v>
      </c>
      <c r="N3012" s="2" cm="1">
        <f t="array" ref="N3012">IFERROR(INDEX(tblConsorcios[Prazo (meses)],MOD($J3012,ROWS(tblConsorcios[Produto]))+1),"")</f>
        <v>220</v>
      </c>
      <c r="O3012" s="20" cm="1">
        <f t="array" ref="O3012">IFERROR(INDEX(tblConsorcios[Parcela Mensal (R$)],MOD($J3012,ROWS(tblConsorcios[Produto]))+1),"")</f>
        <v>1161.82</v>
      </c>
      <c r="P3012" s="20" t="str" cm="1">
        <f t="array" ref="P3012">IFERROR(INDEX(tblClientes[Dividendo Mensal (R$)],INT($J3012/ROWS(tblConsorcios[Produto]))+1),"")</f>
        <v/>
      </c>
      <c r="Q3012" s="20" t="str">
        <f t="shared" si="142"/>
        <v/>
      </c>
      <c r="R3012">
        <f t="shared" si="143"/>
        <v>0</v>
      </c>
    </row>
    <row r="3013" spans="10:18" x14ac:dyDescent="0.2">
      <c r="J3013">
        <f t="shared" si="141"/>
        <v>3011</v>
      </c>
      <c r="K3013" t="str" cm="1">
        <f t="array" ref="K3013">IFERROR(INDEX(tblClientes[Cliente],INT($J3013/ROWS(tblConsorcios[Produto]))+1),"")</f>
        <v/>
      </c>
      <c r="L3013" t="str" cm="1">
        <f t="array" ref="L3013">IFERROR(INDEX(tblConsorcios[Produto],MOD($J3013,ROWS(tblConsorcios[Produto]))+1),"")</f>
        <v>Imóvel IE200 – 200m</v>
      </c>
      <c r="M3013" s="20" cm="1">
        <f t="array" ref="M3013">IFERROR(INDEX(tblConsorcios[Valor da Carta (R$)],MOD($J3013,ROWS(tblConsorcios[Produto]))+1),"")</f>
        <v>200000</v>
      </c>
      <c r="N3013" s="2" cm="1">
        <f t="array" ref="N3013">IFERROR(INDEX(tblConsorcios[Prazo (meses)],MOD($J3013,ROWS(tblConsorcios[Produto]))+1),"")</f>
        <v>200</v>
      </c>
      <c r="O3013" s="20" cm="1">
        <f t="array" ref="O3013">IFERROR(INDEX(tblConsorcios[Parcela Mensal (R$)],MOD($J3013,ROWS(tblConsorcios[Produto]))+1),"")</f>
        <v>1268</v>
      </c>
      <c r="P3013" s="20" t="str" cm="1">
        <f t="array" ref="P3013">IFERROR(INDEX(tblClientes[Dividendo Mensal (R$)],INT($J3013/ROWS(tblConsorcios[Produto]))+1),"")</f>
        <v/>
      </c>
      <c r="Q3013" s="20" t="str">
        <f t="shared" si="142"/>
        <v/>
      </c>
      <c r="R3013">
        <f t="shared" si="143"/>
        <v>0</v>
      </c>
    </row>
    <row r="3014" spans="10:18" x14ac:dyDescent="0.2">
      <c r="J3014">
        <f t="shared" si="141"/>
        <v>3012</v>
      </c>
      <c r="K3014" t="str" cm="1">
        <f t="array" ref="K3014">IFERROR(INDEX(tblClientes[Cliente],INT($J3014/ROWS(tblConsorcios[Produto]))+1),"")</f>
        <v/>
      </c>
      <c r="L3014" t="str" cm="1">
        <f t="array" ref="L3014">IFERROR(INDEX(tblConsorcios[Produto],MOD($J3014,ROWS(tblConsorcios[Produto]))+1),"")</f>
        <v>Imóvel IE150 – 240m</v>
      </c>
      <c r="M3014" s="20" cm="1">
        <f t="array" ref="M3014">IFERROR(INDEX(tblConsorcios[Valor da Carta (R$)],MOD($J3014,ROWS(tblConsorcios[Produto]))+1),"")</f>
        <v>150000</v>
      </c>
      <c r="N3014" s="2" cm="1">
        <f t="array" ref="N3014">IFERROR(INDEX(tblConsorcios[Prazo (meses)],MOD($J3014,ROWS(tblConsorcios[Produto]))+1),"")</f>
        <v>240</v>
      </c>
      <c r="O3014" s="20" cm="1">
        <f t="array" ref="O3014">IFERROR(INDEX(tblConsorcios[Parcela Mensal (R$)],MOD($J3014,ROWS(tblConsorcios[Produto]))+1),"")</f>
        <v>805</v>
      </c>
      <c r="P3014" s="20" t="str" cm="1">
        <f t="array" ref="P3014">IFERROR(INDEX(tblClientes[Dividendo Mensal (R$)],INT($J3014/ROWS(tblConsorcios[Produto]))+1),"")</f>
        <v/>
      </c>
      <c r="Q3014" s="20" t="str">
        <f t="shared" si="142"/>
        <v/>
      </c>
      <c r="R3014">
        <f t="shared" si="143"/>
        <v>0</v>
      </c>
    </row>
    <row r="3015" spans="10:18" x14ac:dyDescent="0.2">
      <c r="J3015">
        <f t="shared" si="141"/>
        <v>3013</v>
      </c>
      <c r="K3015" t="str" cm="1">
        <f t="array" ref="K3015">IFERROR(INDEX(tblClientes[Cliente],INT($J3015/ROWS(tblConsorcios[Produto]))+1),"")</f>
        <v/>
      </c>
      <c r="L3015" t="str" cm="1">
        <f t="array" ref="L3015">IFERROR(INDEX(tblConsorcios[Produto],MOD($J3015,ROWS(tblConsorcios[Produto]))+1),"")</f>
        <v>Imóvel IE150 – 220m</v>
      </c>
      <c r="M3015" s="20" cm="1">
        <f t="array" ref="M3015">IFERROR(INDEX(tblConsorcios[Valor da Carta (R$)],MOD($J3015,ROWS(tblConsorcios[Produto]))+1),"")</f>
        <v>150000</v>
      </c>
      <c r="N3015" s="2" cm="1">
        <f t="array" ref="N3015">IFERROR(INDEX(tblConsorcios[Prazo (meses)],MOD($J3015,ROWS(tblConsorcios[Produto]))+1),"")</f>
        <v>220</v>
      </c>
      <c r="O3015" s="20" cm="1">
        <f t="array" ref="O3015">IFERROR(INDEX(tblConsorcios[Parcela Mensal (R$)],MOD($J3015,ROWS(tblConsorcios[Produto]))+1),"")</f>
        <v>871.36</v>
      </c>
      <c r="P3015" s="20" t="str" cm="1">
        <f t="array" ref="P3015">IFERROR(INDEX(tblClientes[Dividendo Mensal (R$)],INT($J3015/ROWS(tblConsorcios[Produto]))+1),"")</f>
        <v/>
      </c>
      <c r="Q3015" s="20" t="str">
        <f t="shared" si="142"/>
        <v/>
      </c>
      <c r="R3015">
        <f t="shared" si="143"/>
        <v>0</v>
      </c>
    </row>
    <row r="3016" spans="10:18" x14ac:dyDescent="0.2">
      <c r="J3016">
        <f t="shared" si="141"/>
        <v>3014</v>
      </c>
      <c r="K3016" t="str" cm="1">
        <f t="array" ref="K3016">IFERROR(INDEX(tblClientes[Cliente],INT($J3016/ROWS(tblConsorcios[Produto]))+1),"")</f>
        <v/>
      </c>
      <c r="L3016" t="str" cm="1">
        <f t="array" ref="L3016">IFERROR(INDEX(tblConsorcios[Produto],MOD($J3016,ROWS(tblConsorcios[Produto]))+1),"")</f>
        <v>Imóvel IE150 – 200m</v>
      </c>
      <c r="M3016" s="20" cm="1">
        <f t="array" ref="M3016">IFERROR(INDEX(tblConsorcios[Valor da Carta (R$)],MOD($J3016,ROWS(tblConsorcios[Produto]))+1),"")</f>
        <v>150000</v>
      </c>
      <c r="N3016" s="2" cm="1">
        <f t="array" ref="N3016">IFERROR(INDEX(tblConsorcios[Prazo (meses)],MOD($J3016,ROWS(tblConsorcios[Produto]))+1),"")</f>
        <v>200</v>
      </c>
      <c r="O3016" s="20" cm="1">
        <f t="array" ref="O3016">IFERROR(INDEX(tblConsorcios[Parcela Mensal (R$)],MOD($J3016,ROWS(tblConsorcios[Produto]))+1),"")</f>
        <v>951</v>
      </c>
      <c r="P3016" s="20" t="str" cm="1">
        <f t="array" ref="P3016">IFERROR(INDEX(tblClientes[Dividendo Mensal (R$)],INT($J3016/ROWS(tblConsorcios[Produto]))+1),"")</f>
        <v/>
      </c>
      <c r="Q3016" s="20" t="str">
        <f t="shared" si="142"/>
        <v/>
      </c>
      <c r="R3016">
        <f t="shared" si="143"/>
        <v>0</v>
      </c>
    </row>
    <row r="3017" spans="10:18" x14ac:dyDescent="0.2">
      <c r="J3017">
        <f t="shared" si="141"/>
        <v>3015</v>
      </c>
      <c r="K3017" t="str" cm="1">
        <f t="array" ref="K3017">IFERROR(INDEX(tblClientes[Cliente],INT($J3017/ROWS(tblConsorcios[Produto]))+1),"")</f>
        <v/>
      </c>
      <c r="L3017" t="str" cm="1">
        <f t="array" ref="L3017">IFERROR(INDEX(tblConsorcios[Produto],MOD($J3017,ROWS(tblConsorcios[Produto]))+1),"")</f>
        <v>Imóvel IE140 – 240m</v>
      </c>
      <c r="M3017" s="20" cm="1">
        <f t="array" ref="M3017">IFERROR(INDEX(tblConsorcios[Valor da Carta (R$)],MOD($J3017,ROWS(tblConsorcios[Produto]))+1),"")</f>
        <v>140000</v>
      </c>
      <c r="N3017" s="2" cm="1">
        <f t="array" ref="N3017">IFERROR(INDEX(tblConsorcios[Prazo (meses)],MOD($J3017,ROWS(tblConsorcios[Produto]))+1),"")</f>
        <v>240</v>
      </c>
      <c r="O3017" s="20" cm="1">
        <f t="array" ref="O3017">IFERROR(INDEX(tblConsorcios[Parcela Mensal (R$)],MOD($J3017,ROWS(tblConsorcios[Produto]))+1),"")</f>
        <v>751.33</v>
      </c>
      <c r="P3017" s="20" t="str" cm="1">
        <f t="array" ref="P3017">IFERROR(INDEX(tblClientes[Dividendo Mensal (R$)],INT($J3017/ROWS(tblConsorcios[Produto]))+1),"")</f>
        <v/>
      </c>
      <c r="Q3017" s="20" t="str">
        <f t="shared" si="142"/>
        <v/>
      </c>
      <c r="R3017">
        <f t="shared" si="143"/>
        <v>0</v>
      </c>
    </row>
    <row r="3018" spans="10:18" x14ac:dyDescent="0.2">
      <c r="J3018">
        <f t="shared" si="141"/>
        <v>3016</v>
      </c>
      <c r="K3018" t="str" cm="1">
        <f t="array" ref="K3018">IFERROR(INDEX(tblClientes[Cliente],INT($J3018/ROWS(tblConsorcios[Produto]))+1),"")</f>
        <v/>
      </c>
      <c r="L3018" t="str" cm="1">
        <f t="array" ref="L3018">IFERROR(INDEX(tblConsorcios[Produto],MOD($J3018,ROWS(tblConsorcios[Produto]))+1),"")</f>
        <v>Imóvel IE140 – 220m</v>
      </c>
      <c r="M3018" s="20" cm="1">
        <f t="array" ref="M3018">IFERROR(INDEX(tblConsorcios[Valor da Carta (R$)],MOD($J3018,ROWS(tblConsorcios[Produto]))+1),"")</f>
        <v>140000</v>
      </c>
      <c r="N3018" s="2" cm="1">
        <f t="array" ref="N3018">IFERROR(INDEX(tblConsorcios[Prazo (meses)],MOD($J3018,ROWS(tblConsorcios[Produto]))+1),"")</f>
        <v>220</v>
      </c>
      <c r="O3018" s="20" cm="1">
        <f t="array" ref="O3018">IFERROR(INDEX(tblConsorcios[Parcela Mensal (R$)],MOD($J3018,ROWS(tblConsorcios[Produto]))+1),"")</f>
        <v>813.27</v>
      </c>
      <c r="P3018" s="20" t="str" cm="1">
        <f t="array" ref="P3018">IFERROR(INDEX(tblClientes[Dividendo Mensal (R$)],INT($J3018/ROWS(tblConsorcios[Produto]))+1),"")</f>
        <v/>
      </c>
      <c r="Q3018" s="20" t="str">
        <f t="shared" si="142"/>
        <v/>
      </c>
      <c r="R3018">
        <f t="shared" si="143"/>
        <v>0</v>
      </c>
    </row>
    <row r="3019" spans="10:18" x14ac:dyDescent="0.2">
      <c r="J3019">
        <f t="shared" si="141"/>
        <v>3017</v>
      </c>
      <c r="K3019" t="str" cm="1">
        <f t="array" ref="K3019">IFERROR(INDEX(tblClientes[Cliente],INT($J3019/ROWS(tblConsorcios[Produto]))+1),"")</f>
        <v/>
      </c>
      <c r="L3019" t="str" cm="1">
        <f t="array" ref="L3019">IFERROR(INDEX(tblConsorcios[Produto],MOD($J3019,ROWS(tblConsorcios[Produto]))+1),"")</f>
        <v>Imóvel IE140 – 200m</v>
      </c>
      <c r="M3019" s="20" cm="1">
        <f t="array" ref="M3019">IFERROR(INDEX(tblConsorcios[Valor da Carta (R$)],MOD($J3019,ROWS(tblConsorcios[Produto]))+1),"")</f>
        <v>140000</v>
      </c>
      <c r="N3019" s="2" cm="1">
        <f t="array" ref="N3019">IFERROR(INDEX(tblConsorcios[Prazo (meses)],MOD($J3019,ROWS(tblConsorcios[Produto]))+1),"")</f>
        <v>200</v>
      </c>
      <c r="O3019" s="20" cm="1">
        <f t="array" ref="O3019">IFERROR(INDEX(tblConsorcios[Parcela Mensal (R$)],MOD($J3019,ROWS(tblConsorcios[Produto]))+1),"")</f>
        <v>887.6</v>
      </c>
      <c r="P3019" s="20" t="str" cm="1">
        <f t="array" ref="P3019">IFERROR(INDEX(tblClientes[Dividendo Mensal (R$)],INT($J3019/ROWS(tblConsorcios[Produto]))+1),"")</f>
        <v/>
      </c>
      <c r="Q3019" s="20" t="str">
        <f t="shared" si="142"/>
        <v/>
      </c>
      <c r="R3019">
        <f t="shared" si="143"/>
        <v>0</v>
      </c>
    </row>
    <row r="3020" spans="10:18" x14ac:dyDescent="0.2">
      <c r="J3020">
        <f t="shared" si="141"/>
        <v>3018</v>
      </c>
      <c r="K3020" t="str" cm="1">
        <f t="array" ref="K3020">IFERROR(INDEX(tblClientes[Cliente],INT($J3020/ROWS(tblConsorcios[Produto]))+1),"")</f>
        <v/>
      </c>
      <c r="L3020" t="str" cm="1">
        <f t="array" ref="L3020">IFERROR(INDEX(tblConsorcios[Produto],MOD($J3020,ROWS(tblConsorcios[Produto]))+1),"")</f>
        <v>Imóvel IE130 – 240m</v>
      </c>
      <c r="M3020" s="20" cm="1">
        <f t="array" ref="M3020">IFERROR(INDEX(tblConsorcios[Valor da Carta (R$)],MOD($J3020,ROWS(tblConsorcios[Produto]))+1),"")</f>
        <v>130000</v>
      </c>
      <c r="N3020" s="2" cm="1">
        <f t="array" ref="N3020">IFERROR(INDEX(tblConsorcios[Prazo (meses)],MOD($J3020,ROWS(tblConsorcios[Produto]))+1),"")</f>
        <v>240</v>
      </c>
      <c r="O3020" s="20" cm="1">
        <f t="array" ref="O3020">IFERROR(INDEX(tblConsorcios[Parcela Mensal (R$)],MOD($J3020,ROWS(tblConsorcios[Produto]))+1),"")</f>
        <v>697.67</v>
      </c>
      <c r="P3020" s="20" t="str" cm="1">
        <f t="array" ref="P3020">IFERROR(INDEX(tblClientes[Dividendo Mensal (R$)],INT($J3020/ROWS(tblConsorcios[Produto]))+1),"")</f>
        <v/>
      </c>
      <c r="Q3020" s="20" t="str">
        <f t="shared" si="142"/>
        <v/>
      </c>
      <c r="R3020">
        <f t="shared" si="143"/>
        <v>0</v>
      </c>
    </row>
    <row r="3021" spans="10:18" x14ac:dyDescent="0.2">
      <c r="J3021">
        <f t="shared" si="141"/>
        <v>3019</v>
      </c>
      <c r="K3021" t="str" cm="1">
        <f t="array" ref="K3021">IFERROR(INDEX(tblClientes[Cliente],INT($J3021/ROWS(tblConsorcios[Produto]))+1),"")</f>
        <v/>
      </c>
      <c r="L3021" t="str" cm="1">
        <f t="array" ref="L3021">IFERROR(INDEX(tblConsorcios[Produto],MOD($J3021,ROWS(tblConsorcios[Produto]))+1),"")</f>
        <v>Imóvel IE130 – 220m</v>
      </c>
      <c r="M3021" s="20" cm="1">
        <f t="array" ref="M3021">IFERROR(INDEX(tblConsorcios[Valor da Carta (R$)],MOD($J3021,ROWS(tblConsorcios[Produto]))+1),"")</f>
        <v>130000</v>
      </c>
      <c r="N3021" s="2" cm="1">
        <f t="array" ref="N3021">IFERROR(INDEX(tblConsorcios[Prazo (meses)],MOD($J3021,ROWS(tblConsorcios[Produto]))+1),"")</f>
        <v>220</v>
      </c>
      <c r="O3021" s="20" cm="1">
        <f t="array" ref="O3021">IFERROR(INDEX(tblConsorcios[Parcela Mensal (R$)],MOD($J3021,ROWS(tblConsorcios[Produto]))+1),"")</f>
        <v>755.18</v>
      </c>
      <c r="P3021" s="20" t="str" cm="1">
        <f t="array" ref="P3021">IFERROR(INDEX(tblClientes[Dividendo Mensal (R$)],INT($J3021/ROWS(tblConsorcios[Produto]))+1),"")</f>
        <v/>
      </c>
      <c r="Q3021" s="20" t="str">
        <f t="shared" si="142"/>
        <v/>
      </c>
      <c r="R3021">
        <f t="shared" si="143"/>
        <v>0</v>
      </c>
    </row>
    <row r="3022" spans="10:18" x14ac:dyDescent="0.2">
      <c r="J3022">
        <f t="shared" si="141"/>
        <v>3020</v>
      </c>
      <c r="K3022" t="str" cm="1">
        <f t="array" ref="K3022">IFERROR(INDEX(tblClientes[Cliente],INT($J3022/ROWS(tblConsorcios[Produto]))+1),"")</f>
        <v/>
      </c>
      <c r="L3022" t="str" cm="1">
        <f t="array" ref="L3022">IFERROR(INDEX(tblConsorcios[Produto],MOD($J3022,ROWS(tblConsorcios[Produto]))+1),"")</f>
        <v>Imóvel IE130 – 200m</v>
      </c>
      <c r="M3022" s="20" cm="1">
        <f t="array" ref="M3022">IFERROR(INDEX(tblConsorcios[Valor da Carta (R$)],MOD($J3022,ROWS(tblConsorcios[Produto]))+1),"")</f>
        <v>130000</v>
      </c>
      <c r="N3022" s="2" cm="1">
        <f t="array" ref="N3022">IFERROR(INDEX(tblConsorcios[Prazo (meses)],MOD($J3022,ROWS(tblConsorcios[Produto]))+1),"")</f>
        <v>200</v>
      </c>
      <c r="O3022" s="20" cm="1">
        <f t="array" ref="O3022">IFERROR(INDEX(tblConsorcios[Parcela Mensal (R$)],MOD($J3022,ROWS(tblConsorcios[Produto]))+1),"")</f>
        <v>824.2</v>
      </c>
      <c r="P3022" s="20" t="str" cm="1">
        <f t="array" ref="P3022">IFERROR(INDEX(tblClientes[Dividendo Mensal (R$)],INT($J3022/ROWS(tblConsorcios[Produto]))+1),"")</f>
        <v/>
      </c>
      <c r="Q3022" s="20" t="str">
        <f t="shared" si="142"/>
        <v/>
      </c>
      <c r="R3022">
        <f t="shared" si="143"/>
        <v>0</v>
      </c>
    </row>
    <row r="3023" spans="10:18" x14ac:dyDescent="0.2">
      <c r="J3023">
        <f t="shared" si="141"/>
        <v>3021</v>
      </c>
      <c r="K3023" t="str" cm="1">
        <f t="array" ref="K3023">IFERROR(INDEX(tblClientes[Cliente],INT($J3023/ROWS(tblConsorcios[Produto]))+1),"")</f>
        <v/>
      </c>
      <c r="L3023" t="str" cm="1">
        <f t="array" ref="L3023">IFERROR(INDEX(tblConsorcios[Produto],MOD($J3023,ROWS(tblConsorcios[Produto]))+1),"")</f>
        <v>Imóvel IE120 – 240m</v>
      </c>
      <c r="M3023" s="20" cm="1">
        <f t="array" ref="M3023">IFERROR(INDEX(tblConsorcios[Valor da Carta (R$)],MOD($J3023,ROWS(tblConsorcios[Produto]))+1),"")</f>
        <v>120000</v>
      </c>
      <c r="N3023" s="2" cm="1">
        <f t="array" ref="N3023">IFERROR(INDEX(tblConsorcios[Prazo (meses)],MOD($J3023,ROWS(tblConsorcios[Produto]))+1),"")</f>
        <v>240</v>
      </c>
      <c r="O3023" s="20" cm="1">
        <f t="array" ref="O3023">IFERROR(INDEX(tblConsorcios[Parcela Mensal (R$)],MOD($J3023,ROWS(tblConsorcios[Produto]))+1),"")</f>
        <v>644</v>
      </c>
      <c r="P3023" s="20" t="str" cm="1">
        <f t="array" ref="P3023">IFERROR(INDEX(tblClientes[Dividendo Mensal (R$)],INT($J3023/ROWS(tblConsorcios[Produto]))+1),"")</f>
        <v/>
      </c>
      <c r="Q3023" s="20" t="str">
        <f t="shared" si="142"/>
        <v/>
      </c>
      <c r="R3023">
        <f t="shared" si="143"/>
        <v>0</v>
      </c>
    </row>
    <row r="3024" spans="10:18" x14ac:dyDescent="0.2">
      <c r="J3024">
        <f t="shared" si="141"/>
        <v>3022</v>
      </c>
      <c r="K3024" t="str" cm="1">
        <f t="array" ref="K3024">IFERROR(INDEX(tblClientes[Cliente],INT($J3024/ROWS(tblConsorcios[Produto]))+1),"")</f>
        <v/>
      </c>
      <c r="L3024" t="str" cm="1">
        <f t="array" ref="L3024">IFERROR(INDEX(tblConsorcios[Produto],MOD($J3024,ROWS(tblConsorcios[Produto]))+1),"")</f>
        <v>Imóvel IE120 – 220m</v>
      </c>
      <c r="M3024" s="20" cm="1">
        <f t="array" ref="M3024">IFERROR(INDEX(tblConsorcios[Valor da Carta (R$)],MOD($J3024,ROWS(tblConsorcios[Produto]))+1),"")</f>
        <v>120000</v>
      </c>
      <c r="N3024" s="2" cm="1">
        <f t="array" ref="N3024">IFERROR(INDEX(tblConsorcios[Prazo (meses)],MOD($J3024,ROWS(tblConsorcios[Produto]))+1),"")</f>
        <v>220</v>
      </c>
      <c r="O3024" s="20" cm="1">
        <f t="array" ref="O3024">IFERROR(INDEX(tblConsorcios[Parcela Mensal (R$)],MOD($J3024,ROWS(tblConsorcios[Produto]))+1),"")</f>
        <v>697.09</v>
      </c>
      <c r="P3024" s="20" t="str" cm="1">
        <f t="array" ref="P3024">IFERROR(INDEX(tblClientes[Dividendo Mensal (R$)],INT($J3024/ROWS(tblConsorcios[Produto]))+1),"")</f>
        <v/>
      </c>
      <c r="Q3024" s="20" t="str">
        <f t="shared" si="142"/>
        <v/>
      </c>
      <c r="R3024">
        <f t="shared" si="143"/>
        <v>0</v>
      </c>
    </row>
    <row r="3025" spans="10:18" x14ac:dyDescent="0.2">
      <c r="J3025">
        <f t="shared" si="141"/>
        <v>3023</v>
      </c>
      <c r="K3025" t="str" cm="1">
        <f t="array" ref="K3025">IFERROR(INDEX(tblClientes[Cliente],INT($J3025/ROWS(tblConsorcios[Produto]))+1),"")</f>
        <v/>
      </c>
      <c r="L3025" t="str" cm="1">
        <f t="array" ref="L3025">IFERROR(INDEX(tblConsorcios[Produto],MOD($J3025,ROWS(tblConsorcios[Produto]))+1),"")</f>
        <v>Imóvel IE120 – 200m</v>
      </c>
      <c r="M3025" s="20" cm="1">
        <f t="array" ref="M3025">IFERROR(INDEX(tblConsorcios[Valor da Carta (R$)],MOD($J3025,ROWS(tblConsorcios[Produto]))+1),"")</f>
        <v>120000</v>
      </c>
      <c r="N3025" s="2" cm="1">
        <f t="array" ref="N3025">IFERROR(INDEX(tblConsorcios[Prazo (meses)],MOD($J3025,ROWS(tblConsorcios[Produto]))+1),"")</f>
        <v>200</v>
      </c>
      <c r="O3025" s="20" cm="1">
        <f t="array" ref="O3025">IFERROR(INDEX(tblConsorcios[Parcela Mensal (R$)],MOD($J3025,ROWS(tblConsorcios[Produto]))+1),"")</f>
        <v>760.8</v>
      </c>
      <c r="P3025" s="20" t="str" cm="1">
        <f t="array" ref="P3025">IFERROR(INDEX(tblClientes[Dividendo Mensal (R$)],INT($J3025/ROWS(tblConsorcios[Produto]))+1),"")</f>
        <v/>
      </c>
      <c r="Q3025" s="20" t="str">
        <f t="shared" si="142"/>
        <v/>
      </c>
      <c r="R3025">
        <f t="shared" si="143"/>
        <v>0</v>
      </c>
    </row>
    <row r="3026" spans="10:18" x14ac:dyDescent="0.2">
      <c r="J3026">
        <f t="shared" si="141"/>
        <v>3024</v>
      </c>
      <c r="K3026" t="str" cm="1">
        <f t="array" ref="K3026">IFERROR(INDEX(tblClientes[Cliente],INT($J3026/ROWS(tblConsorcios[Produto]))+1),"")</f>
        <v/>
      </c>
      <c r="L3026" t="str" cm="1">
        <f t="array" ref="L3026">IFERROR(INDEX(tblConsorcios[Produto],MOD($J3026,ROWS(tblConsorcios[Produto]))+1),"")</f>
        <v>Imóvel IE600 – 240m</v>
      </c>
      <c r="M3026" s="20" cm="1">
        <f t="array" ref="M3026">IFERROR(INDEX(tblConsorcios[Valor da Carta (R$)],MOD($J3026,ROWS(tblConsorcios[Produto]))+1),"")</f>
        <v>600000</v>
      </c>
      <c r="N3026" s="2" cm="1">
        <f t="array" ref="N3026">IFERROR(INDEX(tblConsorcios[Prazo (meses)],MOD($J3026,ROWS(tblConsorcios[Produto]))+1),"")</f>
        <v>240</v>
      </c>
      <c r="O3026" s="20" cm="1">
        <f t="array" ref="O3026">IFERROR(INDEX(tblConsorcios[Parcela Mensal (R$)],MOD($J3026,ROWS(tblConsorcios[Produto]))+1),"")</f>
        <v>3220</v>
      </c>
      <c r="P3026" s="20" t="str" cm="1">
        <f t="array" ref="P3026">IFERROR(INDEX(tblClientes[Dividendo Mensal (R$)],INT($J3026/ROWS(tblConsorcios[Produto]))+1),"")</f>
        <v/>
      </c>
      <c r="Q3026" s="20" t="str">
        <f t="shared" si="142"/>
        <v/>
      </c>
      <c r="R3026">
        <f t="shared" si="143"/>
        <v>0</v>
      </c>
    </row>
    <row r="3027" spans="10:18" x14ac:dyDescent="0.2">
      <c r="J3027">
        <f t="shared" si="141"/>
        <v>3025</v>
      </c>
      <c r="K3027" t="str" cm="1">
        <f t="array" ref="K3027">IFERROR(INDEX(tblClientes[Cliente],INT($J3027/ROWS(tblConsorcios[Produto]))+1),"")</f>
        <v/>
      </c>
      <c r="L3027" t="str" cm="1">
        <f t="array" ref="L3027">IFERROR(INDEX(tblConsorcios[Produto],MOD($J3027,ROWS(tblConsorcios[Produto]))+1),"")</f>
        <v>Imóvel IE600 – 220m</v>
      </c>
      <c r="M3027" s="20" cm="1">
        <f t="array" ref="M3027">IFERROR(INDEX(tblConsorcios[Valor da Carta (R$)],MOD($J3027,ROWS(tblConsorcios[Produto]))+1),"")</f>
        <v>600000</v>
      </c>
      <c r="N3027" s="2" cm="1">
        <f t="array" ref="N3027">IFERROR(INDEX(tblConsorcios[Prazo (meses)],MOD($J3027,ROWS(tblConsorcios[Produto]))+1),"")</f>
        <v>220</v>
      </c>
      <c r="O3027" s="20" cm="1">
        <f t="array" ref="O3027">IFERROR(INDEX(tblConsorcios[Parcela Mensal (R$)],MOD($J3027,ROWS(tblConsorcios[Produto]))+1),"")</f>
        <v>3485.45</v>
      </c>
      <c r="P3027" s="20" t="str" cm="1">
        <f t="array" ref="P3027">IFERROR(INDEX(tblClientes[Dividendo Mensal (R$)],INT($J3027/ROWS(tblConsorcios[Produto]))+1),"")</f>
        <v/>
      </c>
      <c r="Q3027" s="20" t="str">
        <f t="shared" si="142"/>
        <v/>
      </c>
      <c r="R3027">
        <f t="shared" si="143"/>
        <v>0</v>
      </c>
    </row>
    <row r="3028" spans="10:18" x14ac:dyDescent="0.2">
      <c r="J3028">
        <f t="shared" si="141"/>
        <v>3026</v>
      </c>
      <c r="K3028" t="str" cm="1">
        <f t="array" ref="K3028">IFERROR(INDEX(tblClientes[Cliente],INT($J3028/ROWS(tblConsorcios[Produto]))+1),"")</f>
        <v/>
      </c>
      <c r="L3028" t="str" cm="1">
        <f t="array" ref="L3028">IFERROR(INDEX(tblConsorcios[Produto],MOD($J3028,ROWS(tblConsorcios[Produto]))+1),"")</f>
        <v>Imóvel IE600 – 200m</v>
      </c>
      <c r="M3028" s="20" cm="1">
        <f t="array" ref="M3028">IFERROR(INDEX(tblConsorcios[Valor da Carta (R$)],MOD($J3028,ROWS(tblConsorcios[Produto]))+1),"")</f>
        <v>600000</v>
      </c>
      <c r="N3028" s="2" cm="1">
        <f t="array" ref="N3028">IFERROR(INDEX(tblConsorcios[Prazo (meses)],MOD($J3028,ROWS(tblConsorcios[Produto]))+1),"")</f>
        <v>200</v>
      </c>
      <c r="O3028" s="20" cm="1">
        <f t="array" ref="O3028">IFERROR(INDEX(tblConsorcios[Parcela Mensal (R$)],MOD($J3028,ROWS(tblConsorcios[Produto]))+1),"")</f>
        <v>3804</v>
      </c>
      <c r="P3028" s="20" t="str" cm="1">
        <f t="array" ref="P3028">IFERROR(INDEX(tblClientes[Dividendo Mensal (R$)],INT($J3028/ROWS(tblConsorcios[Produto]))+1),"")</f>
        <v/>
      </c>
      <c r="Q3028" s="20" t="str">
        <f t="shared" si="142"/>
        <v/>
      </c>
      <c r="R3028">
        <f t="shared" si="143"/>
        <v>0</v>
      </c>
    </row>
    <row r="3029" spans="10:18" x14ac:dyDescent="0.2">
      <c r="J3029">
        <f t="shared" si="141"/>
        <v>3027</v>
      </c>
      <c r="K3029" t="str" cm="1">
        <f t="array" ref="K3029">IFERROR(INDEX(tblClientes[Cliente],INT($J3029/ROWS(tblConsorcios[Produto]))+1),"")</f>
        <v/>
      </c>
      <c r="L3029" t="str" cm="1">
        <f t="array" ref="L3029">IFERROR(INDEX(tblConsorcios[Produto],MOD($J3029,ROWS(tblConsorcios[Produto]))+1),"")</f>
        <v>Imóvel IE580 – 240m</v>
      </c>
      <c r="M3029" s="20" cm="1">
        <f t="array" ref="M3029">IFERROR(INDEX(tblConsorcios[Valor da Carta (R$)],MOD($J3029,ROWS(tblConsorcios[Produto]))+1),"")</f>
        <v>580000</v>
      </c>
      <c r="N3029" s="2" cm="1">
        <f t="array" ref="N3029">IFERROR(INDEX(tblConsorcios[Prazo (meses)],MOD($J3029,ROWS(tblConsorcios[Produto]))+1),"")</f>
        <v>240</v>
      </c>
      <c r="O3029" s="20" cm="1">
        <f t="array" ref="O3029">IFERROR(INDEX(tblConsorcios[Parcela Mensal (R$)],MOD($J3029,ROWS(tblConsorcios[Produto]))+1),"")</f>
        <v>3112.67</v>
      </c>
      <c r="P3029" s="20" t="str" cm="1">
        <f t="array" ref="P3029">IFERROR(INDEX(tblClientes[Dividendo Mensal (R$)],INT($J3029/ROWS(tblConsorcios[Produto]))+1),"")</f>
        <v/>
      </c>
      <c r="Q3029" s="20" t="str">
        <f t="shared" si="142"/>
        <v/>
      </c>
      <c r="R3029">
        <f t="shared" si="143"/>
        <v>0</v>
      </c>
    </row>
    <row r="3030" spans="10:18" x14ac:dyDescent="0.2">
      <c r="J3030">
        <f t="shared" si="141"/>
        <v>3028</v>
      </c>
      <c r="K3030" t="str" cm="1">
        <f t="array" ref="K3030">IFERROR(INDEX(tblClientes[Cliente],INT($J3030/ROWS(tblConsorcios[Produto]))+1),"")</f>
        <v/>
      </c>
      <c r="L3030" t="str" cm="1">
        <f t="array" ref="L3030">IFERROR(INDEX(tblConsorcios[Produto],MOD($J3030,ROWS(tblConsorcios[Produto]))+1),"")</f>
        <v>Imóvel IE580 – 220m</v>
      </c>
      <c r="M3030" s="20" cm="1">
        <f t="array" ref="M3030">IFERROR(INDEX(tblConsorcios[Valor da Carta (R$)],MOD($J3030,ROWS(tblConsorcios[Produto]))+1),"")</f>
        <v>580000</v>
      </c>
      <c r="N3030" s="2" cm="1">
        <f t="array" ref="N3030">IFERROR(INDEX(tblConsorcios[Prazo (meses)],MOD($J3030,ROWS(tblConsorcios[Produto]))+1),"")</f>
        <v>220</v>
      </c>
      <c r="O3030" s="20" cm="1">
        <f t="array" ref="O3030">IFERROR(INDEX(tblConsorcios[Parcela Mensal (R$)],MOD($J3030,ROWS(tblConsorcios[Produto]))+1),"")</f>
        <v>3369.27</v>
      </c>
      <c r="P3030" s="20" t="str" cm="1">
        <f t="array" ref="P3030">IFERROR(INDEX(tblClientes[Dividendo Mensal (R$)],INT($J3030/ROWS(tblConsorcios[Produto]))+1),"")</f>
        <v/>
      </c>
      <c r="Q3030" s="20" t="str">
        <f t="shared" si="142"/>
        <v/>
      </c>
      <c r="R3030">
        <f t="shared" si="143"/>
        <v>0</v>
      </c>
    </row>
    <row r="3031" spans="10:18" x14ac:dyDescent="0.2">
      <c r="J3031">
        <f t="shared" si="141"/>
        <v>3029</v>
      </c>
      <c r="K3031" t="str" cm="1">
        <f t="array" ref="K3031">IFERROR(INDEX(tblClientes[Cliente],INT($J3031/ROWS(tblConsorcios[Produto]))+1),"")</f>
        <v/>
      </c>
      <c r="L3031" t="str" cm="1">
        <f t="array" ref="L3031">IFERROR(INDEX(tblConsorcios[Produto],MOD($J3031,ROWS(tblConsorcios[Produto]))+1),"")</f>
        <v>Imóvel IE580 – 200m</v>
      </c>
      <c r="M3031" s="20" cm="1">
        <f t="array" ref="M3031">IFERROR(INDEX(tblConsorcios[Valor da Carta (R$)],MOD($J3031,ROWS(tblConsorcios[Produto]))+1),"")</f>
        <v>580000</v>
      </c>
      <c r="N3031" s="2" cm="1">
        <f t="array" ref="N3031">IFERROR(INDEX(tblConsorcios[Prazo (meses)],MOD($J3031,ROWS(tblConsorcios[Produto]))+1),"")</f>
        <v>200</v>
      </c>
      <c r="O3031" s="20" cm="1">
        <f t="array" ref="O3031">IFERROR(INDEX(tblConsorcios[Parcela Mensal (R$)],MOD($J3031,ROWS(tblConsorcios[Produto]))+1),"")</f>
        <v>3677.2</v>
      </c>
      <c r="P3031" s="20" t="str" cm="1">
        <f t="array" ref="P3031">IFERROR(INDEX(tblClientes[Dividendo Mensal (R$)],INT($J3031/ROWS(tblConsorcios[Produto]))+1),"")</f>
        <v/>
      </c>
      <c r="Q3031" s="20" t="str">
        <f t="shared" si="142"/>
        <v/>
      </c>
      <c r="R3031">
        <f t="shared" si="143"/>
        <v>0</v>
      </c>
    </row>
    <row r="3032" spans="10:18" x14ac:dyDescent="0.2">
      <c r="J3032">
        <f t="shared" si="141"/>
        <v>3030</v>
      </c>
      <c r="K3032" t="str" cm="1">
        <f t="array" ref="K3032">IFERROR(INDEX(tblClientes[Cliente],INT($J3032/ROWS(tblConsorcios[Produto]))+1),"")</f>
        <v/>
      </c>
      <c r="L3032" t="str" cm="1">
        <f t="array" ref="L3032">IFERROR(INDEX(tblConsorcios[Produto],MOD($J3032,ROWS(tblConsorcios[Produto]))+1),"")</f>
        <v>Imóvel IE550 – 240m</v>
      </c>
      <c r="M3032" s="20" cm="1">
        <f t="array" ref="M3032">IFERROR(INDEX(tblConsorcios[Valor da Carta (R$)],MOD($J3032,ROWS(tblConsorcios[Produto]))+1),"")</f>
        <v>550000</v>
      </c>
      <c r="N3032" s="2" cm="1">
        <f t="array" ref="N3032">IFERROR(INDEX(tblConsorcios[Prazo (meses)],MOD($J3032,ROWS(tblConsorcios[Produto]))+1),"")</f>
        <v>240</v>
      </c>
      <c r="O3032" s="20" cm="1">
        <f t="array" ref="O3032">IFERROR(INDEX(tblConsorcios[Parcela Mensal (R$)],MOD($J3032,ROWS(tblConsorcios[Produto]))+1),"")</f>
        <v>2951.67</v>
      </c>
      <c r="P3032" s="20" t="str" cm="1">
        <f t="array" ref="P3032">IFERROR(INDEX(tblClientes[Dividendo Mensal (R$)],INT($J3032/ROWS(tblConsorcios[Produto]))+1),"")</f>
        <v/>
      </c>
      <c r="Q3032" s="20" t="str">
        <f t="shared" si="142"/>
        <v/>
      </c>
      <c r="R3032">
        <f t="shared" si="143"/>
        <v>0</v>
      </c>
    </row>
    <row r="3033" spans="10:18" x14ac:dyDescent="0.2">
      <c r="J3033">
        <f t="shared" si="141"/>
        <v>3031</v>
      </c>
      <c r="K3033" t="str" cm="1">
        <f t="array" ref="K3033">IFERROR(INDEX(tblClientes[Cliente],INT($J3033/ROWS(tblConsorcios[Produto]))+1),"")</f>
        <v/>
      </c>
      <c r="L3033" t="str" cm="1">
        <f t="array" ref="L3033">IFERROR(INDEX(tblConsorcios[Produto],MOD($J3033,ROWS(tblConsorcios[Produto]))+1),"")</f>
        <v>Imóvel IE550 – 220m</v>
      </c>
      <c r="M3033" s="20" cm="1">
        <f t="array" ref="M3033">IFERROR(INDEX(tblConsorcios[Valor da Carta (R$)],MOD($J3033,ROWS(tblConsorcios[Produto]))+1),"")</f>
        <v>550000</v>
      </c>
      <c r="N3033" s="2" cm="1">
        <f t="array" ref="N3033">IFERROR(INDEX(tblConsorcios[Prazo (meses)],MOD($J3033,ROWS(tblConsorcios[Produto]))+1),"")</f>
        <v>220</v>
      </c>
      <c r="O3033" s="20" cm="1">
        <f t="array" ref="O3033">IFERROR(INDEX(tblConsorcios[Parcela Mensal (R$)],MOD($J3033,ROWS(tblConsorcios[Produto]))+1),"")</f>
        <v>3195</v>
      </c>
      <c r="P3033" s="20" t="str" cm="1">
        <f t="array" ref="P3033">IFERROR(INDEX(tblClientes[Dividendo Mensal (R$)],INT($J3033/ROWS(tblConsorcios[Produto]))+1),"")</f>
        <v/>
      </c>
      <c r="Q3033" s="20" t="str">
        <f t="shared" si="142"/>
        <v/>
      </c>
      <c r="R3033">
        <f t="shared" si="143"/>
        <v>0</v>
      </c>
    </row>
    <row r="3034" spans="10:18" x14ac:dyDescent="0.2">
      <c r="J3034">
        <f t="shared" si="141"/>
        <v>3032</v>
      </c>
      <c r="K3034" t="str" cm="1">
        <f t="array" ref="K3034">IFERROR(INDEX(tblClientes[Cliente],INT($J3034/ROWS(tblConsorcios[Produto]))+1),"")</f>
        <v/>
      </c>
      <c r="L3034" t="str" cm="1">
        <f t="array" ref="L3034">IFERROR(INDEX(tblConsorcios[Produto],MOD($J3034,ROWS(tblConsorcios[Produto]))+1),"")</f>
        <v>Imóvel IE550 – 200m</v>
      </c>
      <c r="M3034" s="20" cm="1">
        <f t="array" ref="M3034">IFERROR(INDEX(tblConsorcios[Valor da Carta (R$)],MOD($J3034,ROWS(tblConsorcios[Produto]))+1),"")</f>
        <v>550000</v>
      </c>
      <c r="N3034" s="2" cm="1">
        <f t="array" ref="N3034">IFERROR(INDEX(tblConsorcios[Prazo (meses)],MOD($J3034,ROWS(tblConsorcios[Produto]))+1),"")</f>
        <v>200</v>
      </c>
      <c r="O3034" s="20" cm="1">
        <f t="array" ref="O3034">IFERROR(INDEX(tblConsorcios[Parcela Mensal (R$)],MOD($J3034,ROWS(tblConsorcios[Produto]))+1),"")</f>
        <v>3487</v>
      </c>
      <c r="P3034" s="20" t="str" cm="1">
        <f t="array" ref="P3034">IFERROR(INDEX(tblClientes[Dividendo Mensal (R$)],INT($J3034/ROWS(tblConsorcios[Produto]))+1),"")</f>
        <v/>
      </c>
      <c r="Q3034" s="20" t="str">
        <f t="shared" si="142"/>
        <v/>
      </c>
      <c r="R3034">
        <f t="shared" si="143"/>
        <v>0</v>
      </c>
    </row>
    <row r="3035" spans="10:18" x14ac:dyDescent="0.2">
      <c r="J3035">
        <f t="shared" si="141"/>
        <v>3033</v>
      </c>
      <c r="K3035" t="str" cm="1">
        <f t="array" ref="K3035">IFERROR(INDEX(tblClientes[Cliente],INT($J3035/ROWS(tblConsorcios[Produto]))+1),"")</f>
        <v/>
      </c>
      <c r="L3035" t="str" cm="1">
        <f t="array" ref="L3035">IFERROR(INDEX(tblConsorcios[Produto],MOD($J3035,ROWS(tblConsorcios[Produto]))+1),"")</f>
        <v>Imóvel IE530 – 240m</v>
      </c>
      <c r="M3035" s="20" cm="1">
        <f t="array" ref="M3035">IFERROR(INDEX(tblConsorcios[Valor da Carta (R$)],MOD($J3035,ROWS(tblConsorcios[Produto]))+1),"")</f>
        <v>530000</v>
      </c>
      <c r="N3035" s="2" cm="1">
        <f t="array" ref="N3035">IFERROR(INDEX(tblConsorcios[Prazo (meses)],MOD($J3035,ROWS(tblConsorcios[Produto]))+1),"")</f>
        <v>240</v>
      </c>
      <c r="O3035" s="20" cm="1">
        <f t="array" ref="O3035">IFERROR(INDEX(tblConsorcios[Parcela Mensal (R$)],MOD($J3035,ROWS(tblConsorcios[Produto]))+1),"")</f>
        <v>2844.33</v>
      </c>
      <c r="P3035" s="20" t="str" cm="1">
        <f t="array" ref="P3035">IFERROR(INDEX(tblClientes[Dividendo Mensal (R$)],INT($J3035/ROWS(tblConsorcios[Produto]))+1),"")</f>
        <v/>
      </c>
      <c r="Q3035" s="20" t="str">
        <f t="shared" si="142"/>
        <v/>
      </c>
      <c r="R3035">
        <f t="shared" si="143"/>
        <v>0</v>
      </c>
    </row>
    <row r="3036" spans="10:18" x14ac:dyDescent="0.2">
      <c r="J3036">
        <f t="shared" si="141"/>
        <v>3034</v>
      </c>
      <c r="K3036" t="str" cm="1">
        <f t="array" ref="K3036">IFERROR(INDEX(tblClientes[Cliente],INT($J3036/ROWS(tblConsorcios[Produto]))+1),"")</f>
        <v/>
      </c>
      <c r="L3036" t="str" cm="1">
        <f t="array" ref="L3036">IFERROR(INDEX(tblConsorcios[Produto],MOD($J3036,ROWS(tblConsorcios[Produto]))+1),"")</f>
        <v>Imóvel IE530 – 220m</v>
      </c>
      <c r="M3036" s="20" cm="1">
        <f t="array" ref="M3036">IFERROR(INDEX(tblConsorcios[Valor da Carta (R$)],MOD($J3036,ROWS(tblConsorcios[Produto]))+1),"")</f>
        <v>530000</v>
      </c>
      <c r="N3036" s="2" cm="1">
        <f t="array" ref="N3036">IFERROR(INDEX(tblConsorcios[Prazo (meses)],MOD($J3036,ROWS(tblConsorcios[Produto]))+1),"")</f>
        <v>220</v>
      </c>
      <c r="O3036" s="20" cm="1">
        <f t="array" ref="O3036">IFERROR(INDEX(tblConsorcios[Parcela Mensal (R$)],MOD($J3036,ROWS(tblConsorcios[Produto]))+1),"")</f>
        <v>3078.82</v>
      </c>
      <c r="P3036" s="20" t="str" cm="1">
        <f t="array" ref="P3036">IFERROR(INDEX(tblClientes[Dividendo Mensal (R$)],INT($J3036/ROWS(tblConsorcios[Produto]))+1),"")</f>
        <v/>
      </c>
      <c r="Q3036" s="20" t="str">
        <f t="shared" si="142"/>
        <v/>
      </c>
      <c r="R3036">
        <f t="shared" si="143"/>
        <v>0</v>
      </c>
    </row>
    <row r="3037" spans="10:18" x14ac:dyDescent="0.2">
      <c r="J3037">
        <f t="shared" si="141"/>
        <v>3035</v>
      </c>
      <c r="K3037" t="str" cm="1">
        <f t="array" ref="K3037">IFERROR(INDEX(tblClientes[Cliente],INT($J3037/ROWS(tblConsorcios[Produto]))+1),"")</f>
        <v/>
      </c>
      <c r="L3037" t="str" cm="1">
        <f t="array" ref="L3037">IFERROR(INDEX(tblConsorcios[Produto],MOD($J3037,ROWS(tblConsorcios[Produto]))+1),"")</f>
        <v>Imóvel IE530 – 200m</v>
      </c>
      <c r="M3037" s="20" cm="1">
        <f t="array" ref="M3037">IFERROR(INDEX(tblConsorcios[Valor da Carta (R$)],MOD($J3037,ROWS(tblConsorcios[Produto]))+1),"")</f>
        <v>530000</v>
      </c>
      <c r="N3037" s="2" cm="1">
        <f t="array" ref="N3037">IFERROR(INDEX(tblConsorcios[Prazo (meses)],MOD($J3037,ROWS(tblConsorcios[Produto]))+1),"")</f>
        <v>200</v>
      </c>
      <c r="O3037" s="20" cm="1">
        <f t="array" ref="O3037">IFERROR(INDEX(tblConsorcios[Parcela Mensal (R$)],MOD($J3037,ROWS(tblConsorcios[Produto]))+1),"")</f>
        <v>3360.2</v>
      </c>
      <c r="P3037" s="20" t="str" cm="1">
        <f t="array" ref="P3037">IFERROR(INDEX(tblClientes[Dividendo Mensal (R$)],INT($J3037/ROWS(tblConsorcios[Produto]))+1),"")</f>
        <v/>
      </c>
      <c r="Q3037" s="20" t="str">
        <f t="shared" si="142"/>
        <v/>
      </c>
      <c r="R3037">
        <f t="shared" si="143"/>
        <v>0</v>
      </c>
    </row>
    <row r="3038" spans="10:18" x14ac:dyDescent="0.2">
      <c r="J3038">
        <f t="shared" si="141"/>
        <v>3036</v>
      </c>
      <c r="K3038" t="str" cm="1">
        <f t="array" ref="K3038">IFERROR(INDEX(tblClientes[Cliente],INT($J3038/ROWS(tblConsorcios[Produto]))+1),"")</f>
        <v/>
      </c>
      <c r="L3038" t="str" cm="1">
        <f t="array" ref="L3038">IFERROR(INDEX(tblConsorcios[Produto],MOD($J3038,ROWS(tblConsorcios[Produto]))+1),"")</f>
        <v>Imóvel IE500 – 240m</v>
      </c>
      <c r="M3038" s="20" cm="1">
        <f t="array" ref="M3038">IFERROR(INDEX(tblConsorcios[Valor da Carta (R$)],MOD($J3038,ROWS(tblConsorcios[Produto]))+1),"")</f>
        <v>500000</v>
      </c>
      <c r="N3038" s="2" cm="1">
        <f t="array" ref="N3038">IFERROR(INDEX(tblConsorcios[Prazo (meses)],MOD($J3038,ROWS(tblConsorcios[Produto]))+1),"")</f>
        <v>240</v>
      </c>
      <c r="O3038" s="20" cm="1">
        <f t="array" ref="O3038">IFERROR(INDEX(tblConsorcios[Parcela Mensal (R$)],MOD($J3038,ROWS(tblConsorcios[Produto]))+1),"")</f>
        <v>2683.33</v>
      </c>
      <c r="P3038" s="20" t="str" cm="1">
        <f t="array" ref="P3038">IFERROR(INDEX(tblClientes[Dividendo Mensal (R$)],INT($J3038/ROWS(tblConsorcios[Produto]))+1),"")</f>
        <v/>
      </c>
      <c r="Q3038" s="20" t="str">
        <f t="shared" si="142"/>
        <v/>
      </c>
      <c r="R3038">
        <f t="shared" si="143"/>
        <v>0</v>
      </c>
    </row>
    <row r="3039" spans="10:18" x14ac:dyDescent="0.2">
      <c r="J3039">
        <f t="shared" si="141"/>
        <v>3037</v>
      </c>
      <c r="K3039" t="str" cm="1">
        <f t="array" ref="K3039">IFERROR(INDEX(tblClientes[Cliente],INT($J3039/ROWS(tblConsorcios[Produto]))+1),"")</f>
        <v/>
      </c>
      <c r="L3039" t="str" cm="1">
        <f t="array" ref="L3039">IFERROR(INDEX(tblConsorcios[Produto],MOD($J3039,ROWS(tblConsorcios[Produto]))+1),"")</f>
        <v>Imóvel IE500 – 220m</v>
      </c>
      <c r="M3039" s="20" cm="1">
        <f t="array" ref="M3039">IFERROR(INDEX(tblConsorcios[Valor da Carta (R$)],MOD($J3039,ROWS(tblConsorcios[Produto]))+1),"")</f>
        <v>500000</v>
      </c>
      <c r="N3039" s="2" cm="1">
        <f t="array" ref="N3039">IFERROR(INDEX(tblConsorcios[Prazo (meses)],MOD($J3039,ROWS(tblConsorcios[Produto]))+1),"")</f>
        <v>220</v>
      </c>
      <c r="O3039" s="20" cm="1">
        <f t="array" ref="O3039">IFERROR(INDEX(tblConsorcios[Parcela Mensal (R$)],MOD($J3039,ROWS(tblConsorcios[Produto]))+1),"")</f>
        <v>2904.55</v>
      </c>
      <c r="P3039" s="20" t="str" cm="1">
        <f t="array" ref="P3039">IFERROR(INDEX(tblClientes[Dividendo Mensal (R$)],INT($J3039/ROWS(tblConsorcios[Produto]))+1),"")</f>
        <v/>
      </c>
      <c r="Q3039" s="20" t="str">
        <f t="shared" si="142"/>
        <v/>
      </c>
      <c r="R3039">
        <f t="shared" si="143"/>
        <v>0</v>
      </c>
    </row>
    <row r="3040" spans="10:18" x14ac:dyDescent="0.2">
      <c r="J3040">
        <f t="shared" si="141"/>
        <v>3038</v>
      </c>
      <c r="K3040" t="str" cm="1">
        <f t="array" ref="K3040">IFERROR(INDEX(tblClientes[Cliente],INT($J3040/ROWS(tblConsorcios[Produto]))+1),"")</f>
        <v/>
      </c>
      <c r="L3040" t="str" cm="1">
        <f t="array" ref="L3040">IFERROR(INDEX(tblConsorcios[Produto],MOD($J3040,ROWS(tblConsorcios[Produto]))+1),"")</f>
        <v>Imóvel IE500 – 200m</v>
      </c>
      <c r="M3040" s="20" cm="1">
        <f t="array" ref="M3040">IFERROR(INDEX(tblConsorcios[Valor da Carta (R$)],MOD($J3040,ROWS(tblConsorcios[Produto]))+1),"")</f>
        <v>500000</v>
      </c>
      <c r="N3040" s="2" cm="1">
        <f t="array" ref="N3040">IFERROR(INDEX(tblConsorcios[Prazo (meses)],MOD($J3040,ROWS(tblConsorcios[Produto]))+1),"")</f>
        <v>200</v>
      </c>
      <c r="O3040" s="20" cm="1">
        <f t="array" ref="O3040">IFERROR(INDEX(tblConsorcios[Parcela Mensal (R$)],MOD($J3040,ROWS(tblConsorcios[Produto]))+1),"")</f>
        <v>3170</v>
      </c>
      <c r="P3040" s="20" t="str" cm="1">
        <f t="array" ref="P3040">IFERROR(INDEX(tblClientes[Dividendo Mensal (R$)],INT($J3040/ROWS(tblConsorcios[Produto]))+1),"")</f>
        <v/>
      </c>
      <c r="Q3040" s="20" t="str">
        <f t="shared" si="142"/>
        <v/>
      </c>
      <c r="R3040">
        <f t="shared" si="143"/>
        <v>0</v>
      </c>
    </row>
    <row r="3041" spans="10:18" x14ac:dyDescent="0.2">
      <c r="J3041">
        <f t="shared" si="141"/>
        <v>3039</v>
      </c>
      <c r="K3041" t="str" cm="1">
        <f t="array" ref="K3041">IFERROR(INDEX(tblClientes[Cliente],INT($J3041/ROWS(tblConsorcios[Produto]))+1),"")</f>
        <v/>
      </c>
      <c r="L3041" t="str" cm="1">
        <f t="array" ref="L3041">IFERROR(INDEX(tblConsorcios[Produto],MOD($J3041,ROWS(tblConsorcios[Produto]))+1),"")</f>
        <v>Imóvel IE480 – 240m</v>
      </c>
      <c r="M3041" s="20" cm="1">
        <f t="array" ref="M3041">IFERROR(INDEX(tblConsorcios[Valor da Carta (R$)],MOD($J3041,ROWS(tblConsorcios[Produto]))+1),"")</f>
        <v>480000</v>
      </c>
      <c r="N3041" s="2" cm="1">
        <f t="array" ref="N3041">IFERROR(INDEX(tblConsorcios[Prazo (meses)],MOD($J3041,ROWS(tblConsorcios[Produto]))+1),"")</f>
        <v>240</v>
      </c>
      <c r="O3041" s="20" cm="1">
        <f t="array" ref="O3041">IFERROR(INDEX(tblConsorcios[Parcela Mensal (R$)],MOD($J3041,ROWS(tblConsorcios[Produto]))+1),"")</f>
        <v>2576</v>
      </c>
      <c r="P3041" s="20" t="str" cm="1">
        <f t="array" ref="P3041">IFERROR(INDEX(tblClientes[Dividendo Mensal (R$)],INT($J3041/ROWS(tblConsorcios[Produto]))+1),"")</f>
        <v/>
      </c>
      <c r="Q3041" s="20" t="str">
        <f t="shared" si="142"/>
        <v/>
      </c>
      <c r="R3041">
        <f t="shared" si="143"/>
        <v>0</v>
      </c>
    </row>
    <row r="3042" spans="10:18" x14ac:dyDescent="0.2">
      <c r="J3042">
        <f t="shared" si="141"/>
        <v>3040</v>
      </c>
      <c r="K3042" t="str" cm="1">
        <f t="array" ref="K3042">IFERROR(INDEX(tblClientes[Cliente],INT($J3042/ROWS(tblConsorcios[Produto]))+1),"")</f>
        <v/>
      </c>
      <c r="L3042" t="str" cm="1">
        <f t="array" ref="L3042">IFERROR(INDEX(tblConsorcios[Produto],MOD($J3042,ROWS(tblConsorcios[Produto]))+1),"")</f>
        <v>Imóvel IE480 – 220m</v>
      </c>
      <c r="M3042" s="20" cm="1">
        <f t="array" ref="M3042">IFERROR(INDEX(tblConsorcios[Valor da Carta (R$)],MOD($J3042,ROWS(tblConsorcios[Produto]))+1),"")</f>
        <v>480000</v>
      </c>
      <c r="N3042" s="2" cm="1">
        <f t="array" ref="N3042">IFERROR(INDEX(tblConsorcios[Prazo (meses)],MOD($J3042,ROWS(tblConsorcios[Produto]))+1),"")</f>
        <v>220</v>
      </c>
      <c r="O3042" s="20" cm="1">
        <f t="array" ref="O3042">IFERROR(INDEX(tblConsorcios[Parcela Mensal (R$)],MOD($J3042,ROWS(tblConsorcios[Produto]))+1),"")</f>
        <v>2788.36</v>
      </c>
      <c r="P3042" s="20" t="str" cm="1">
        <f t="array" ref="P3042">IFERROR(INDEX(tblClientes[Dividendo Mensal (R$)],INT($J3042/ROWS(tblConsorcios[Produto]))+1),"")</f>
        <v/>
      </c>
      <c r="Q3042" s="20" t="str">
        <f t="shared" si="142"/>
        <v/>
      </c>
      <c r="R3042">
        <f t="shared" si="143"/>
        <v>0</v>
      </c>
    </row>
    <row r="3043" spans="10:18" x14ac:dyDescent="0.2">
      <c r="J3043">
        <f t="shared" si="141"/>
        <v>3041</v>
      </c>
      <c r="K3043" t="str" cm="1">
        <f t="array" ref="K3043">IFERROR(INDEX(tblClientes[Cliente],INT($J3043/ROWS(tblConsorcios[Produto]))+1),"")</f>
        <v/>
      </c>
      <c r="L3043" t="str" cm="1">
        <f t="array" ref="L3043">IFERROR(INDEX(tblConsorcios[Produto],MOD($J3043,ROWS(tblConsorcios[Produto]))+1),"")</f>
        <v>Imóvel IE480 – 200m</v>
      </c>
      <c r="M3043" s="20" cm="1">
        <f t="array" ref="M3043">IFERROR(INDEX(tblConsorcios[Valor da Carta (R$)],MOD($J3043,ROWS(tblConsorcios[Produto]))+1),"")</f>
        <v>480000</v>
      </c>
      <c r="N3043" s="2" cm="1">
        <f t="array" ref="N3043">IFERROR(INDEX(tblConsorcios[Prazo (meses)],MOD($J3043,ROWS(tblConsorcios[Produto]))+1),"")</f>
        <v>200</v>
      </c>
      <c r="O3043" s="20" cm="1">
        <f t="array" ref="O3043">IFERROR(INDEX(tblConsorcios[Parcela Mensal (R$)],MOD($J3043,ROWS(tblConsorcios[Produto]))+1),"")</f>
        <v>3043.2</v>
      </c>
      <c r="P3043" s="20" t="str" cm="1">
        <f t="array" ref="P3043">IFERROR(INDEX(tblClientes[Dividendo Mensal (R$)],INT($J3043/ROWS(tblConsorcios[Produto]))+1),"")</f>
        <v/>
      </c>
      <c r="Q3043" s="20" t="str">
        <f t="shared" si="142"/>
        <v/>
      </c>
      <c r="R3043">
        <f t="shared" si="143"/>
        <v>0</v>
      </c>
    </row>
    <row r="3044" spans="10:18" x14ac:dyDescent="0.2">
      <c r="J3044">
        <f t="shared" si="141"/>
        <v>3042</v>
      </c>
      <c r="K3044" t="str" cm="1">
        <f t="array" ref="K3044">IFERROR(INDEX(tblClientes[Cliente],INT($J3044/ROWS(tblConsorcios[Produto]))+1),"")</f>
        <v/>
      </c>
      <c r="L3044" t="str" cm="1">
        <f t="array" ref="L3044">IFERROR(INDEX(tblConsorcios[Produto],MOD($J3044,ROWS(tblConsorcios[Produto]))+1),"")</f>
        <v>Imóvel IE450 – 240m</v>
      </c>
      <c r="M3044" s="20" cm="1">
        <f t="array" ref="M3044">IFERROR(INDEX(tblConsorcios[Valor da Carta (R$)],MOD($J3044,ROWS(tblConsorcios[Produto]))+1),"")</f>
        <v>450000</v>
      </c>
      <c r="N3044" s="2" cm="1">
        <f t="array" ref="N3044">IFERROR(INDEX(tblConsorcios[Prazo (meses)],MOD($J3044,ROWS(tblConsorcios[Produto]))+1),"")</f>
        <v>240</v>
      </c>
      <c r="O3044" s="20" cm="1">
        <f t="array" ref="O3044">IFERROR(INDEX(tblConsorcios[Parcela Mensal (R$)],MOD($J3044,ROWS(tblConsorcios[Produto]))+1),"")</f>
        <v>2415</v>
      </c>
      <c r="P3044" s="20" t="str" cm="1">
        <f t="array" ref="P3044">IFERROR(INDEX(tblClientes[Dividendo Mensal (R$)],INT($J3044/ROWS(tblConsorcios[Produto]))+1),"")</f>
        <v/>
      </c>
      <c r="Q3044" s="20" t="str">
        <f t="shared" si="142"/>
        <v/>
      </c>
      <c r="R3044">
        <f t="shared" si="143"/>
        <v>0</v>
      </c>
    </row>
    <row r="3045" spans="10:18" x14ac:dyDescent="0.2">
      <c r="J3045">
        <f t="shared" si="141"/>
        <v>3043</v>
      </c>
      <c r="K3045" t="str" cm="1">
        <f t="array" ref="K3045">IFERROR(INDEX(tblClientes[Cliente],INT($J3045/ROWS(tblConsorcios[Produto]))+1),"")</f>
        <v/>
      </c>
      <c r="L3045" t="str" cm="1">
        <f t="array" ref="L3045">IFERROR(INDEX(tblConsorcios[Produto],MOD($J3045,ROWS(tblConsorcios[Produto]))+1),"")</f>
        <v>Imóvel IE450 – 220m</v>
      </c>
      <c r="M3045" s="20" cm="1">
        <f t="array" ref="M3045">IFERROR(INDEX(tblConsorcios[Valor da Carta (R$)],MOD($J3045,ROWS(tblConsorcios[Produto]))+1),"")</f>
        <v>450000</v>
      </c>
      <c r="N3045" s="2" cm="1">
        <f t="array" ref="N3045">IFERROR(INDEX(tblConsorcios[Prazo (meses)],MOD($J3045,ROWS(tblConsorcios[Produto]))+1),"")</f>
        <v>220</v>
      </c>
      <c r="O3045" s="20" cm="1">
        <f t="array" ref="O3045">IFERROR(INDEX(tblConsorcios[Parcela Mensal (R$)],MOD($J3045,ROWS(tblConsorcios[Produto]))+1),"")</f>
        <v>2614.09</v>
      </c>
      <c r="P3045" s="20" t="str" cm="1">
        <f t="array" ref="P3045">IFERROR(INDEX(tblClientes[Dividendo Mensal (R$)],INT($J3045/ROWS(tblConsorcios[Produto]))+1),"")</f>
        <v/>
      </c>
      <c r="Q3045" s="20" t="str">
        <f t="shared" si="142"/>
        <v/>
      </c>
      <c r="R3045">
        <f t="shared" si="143"/>
        <v>0</v>
      </c>
    </row>
    <row r="3046" spans="10:18" x14ac:dyDescent="0.2">
      <c r="J3046">
        <f t="shared" si="141"/>
        <v>3044</v>
      </c>
      <c r="K3046" t="str" cm="1">
        <f t="array" ref="K3046">IFERROR(INDEX(tblClientes[Cliente],INT($J3046/ROWS(tblConsorcios[Produto]))+1),"")</f>
        <v/>
      </c>
      <c r="L3046" t="str" cm="1">
        <f t="array" ref="L3046">IFERROR(INDEX(tblConsorcios[Produto],MOD($J3046,ROWS(tblConsorcios[Produto]))+1),"")</f>
        <v>Imóvel IE450 – 200m</v>
      </c>
      <c r="M3046" s="20" cm="1">
        <f t="array" ref="M3046">IFERROR(INDEX(tblConsorcios[Valor da Carta (R$)],MOD($J3046,ROWS(tblConsorcios[Produto]))+1),"")</f>
        <v>450000</v>
      </c>
      <c r="N3046" s="2" cm="1">
        <f t="array" ref="N3046">IFERROR(INDEX(tblConsorcios[Prazo (meses)],MOD($J3046,ROWS(tblConsorcios[Produto]))+1),"")</f>
        <v>200</v>
      </c>
      <c r="O3046" s="20" cm="1">
        <f t="array" ref="O3046">IFERROR(INDEX(tblConsorcios[Parcela Mensal (R$)],MOD($J3046,ROWS(tblConsorcios[Produto]))+1),"")</f>
        <v>2853</v>
      </c>
      <c r="P3046" s="20" t="str" cm="1">
        <f t="array" ref="P3046">IFERROR(INDEX(tblClientes[Dividendo Mensal (R$)],INT($J3046/ROWS(tblConsorcios[Produto]))+1),"")</f>
        <v/>
      </c>
      <c r="Q3046" s="20" t="str">
        <f t="shared" si="142"/>
        <v/>
      </c>
      <c r="R3046">
        <f t="shared" si="143"/>
        <v>0</v>
      </c>
    </row>
    <row r="3047" spans="10:18" x14ac:dyDescent="0.2">
      <c r="J3047">
        <f t="shared" si="141"/>
        <v>3045</v>
      </c>
      <c r="K3047" t="str" cm="1">
        <f t="array" ref="K3047">IFERROR(INDEX(tblClientes[Cliente],INT($J3047/ROWS(tblConsorcios[Produto]))+1),"")</f>
        <v/>
      </c>
      <c r="L3047" t="str" cm="1">
        <f t="array" ref="L3047">IFERROR(INDEX(tblConsorcios[Produto],MOD($J3047,ROWS(tblConsorcios[Produto]))+1),"")</f>
        <v>Imóvel IE430 – 240m</v>
      </c>
      <c r="M3047" s="20" cm="1">
        <f t="array" ref="M3047">IFERROR(INDEX(tblConsorcios[Valor da Carta (R$)],MOD($J3047,ROWS(tblConsorcios[Produto]))+1),"")</f>
        <v>430000</v>
      </c>
      <c r="N3047" s="2" cm="1">
        <f t="array" ref="N3047">IFERROR(INDEX(tblConsorcios[Prazo (meses)],MOD($J3047,ROWS(tblConsorcios[Produto]))+1),"")</f>
        <v>240</v>
      </c>
      <c r="O3047" s="20" cm="1">
        <f t="array" ref="O3047">IFERROR(INDEX(tblConsorcios[Parcela Mensal (R$)],MOD($J3047,ROWS(tblConsorcios[Produto]))+1),"")</f>
        <v>2307.67</v>
      </c>
      <c r="P3047" s="20" t="str" cm="1">
        <f t="array" ref="P3047">IFERROR(INDEX(tblClientes[Dividendo Mensal (R$)],INT($J3047/ROWS(tblConsorcios[Produto]))+1),"")</f>
        <v/>
      </c>
      <c r="Q3047" s="20" t="str">
        <f t="shared" si="142"/>
        <v/>
      </c>
      <c r="R3047">
        <f t="shared" si="143"/>
        <v>0</v>
      </c>
    </row>
    <row r="3048" spans="10:18" x14ac:dyDescent="0.2">
      <c r="J3048">
        <f t="shared" si="141"/>
        <v>3046</v>
      </c>
      <c r="K3048" t="str" cm="1">
        <f t="array" ref="K3048">IFERROR(INDEX(tblClientes[Cliente],INT($J3048/ROWS(tblConsorcios[Produto]))+1),"")</f>
        <v/>
      </c>
      <c r="L3048" t="str" cm="1">
        <f t="array" ref="L3048">IFERROR(INDEX(tblConsorcios[Produto],MOD($J3048,ROWS(tblConsorcios[Produto]))+1),"")</f>
        <v>Imóvel IE430 – 220m</v>
      </c>
      <c r="M3048" s="20" cm="1">
        <f t="array" ref="M3048">IFERROR(INDEX(tblConsorcios[Valor da Carta (R$)],MOD($J3048,ROWS(tblConsorcios[Produto]))+1),"")</f>
        <v>430000</v>
      </c>
      <c r="N3048" s="2" cm="1">
        <f t="array" ref="N3048">IFERROR(INDEX(tblConsorcios[Prazo (meses)],MOD($J3048,ROWS(tblConsorcios[Produto]))+1),"")</f>
        <v>220</v>
      </c>
      <c r="O3048" s="20" cm="1">
        <f t="array" ref="O3048">IFERROR(INDEX(tblConsorcios[Parcela Mensal (R$)],MOD($J3048,ROWS(tblConsorcios[Produto]))+1),"")</f>
        <v>2497.91</v>
      </c>
      <c r="P3048" s="20" t="str" cm="1">
        <f t="array" ref="P3048">IFERROR(INDEX(tblClientes[Dividendo Mensal (R$)],INT($J3048/ROWS(tblConsorcios[Produto]))+1),"")</f>
        <v/>
      </c>
      <c r="Q3048" s="20" t="str">
        <f t="shared" si="142"/>
        <v/>
      </c>
      <c r="R3048">
        <f t="shared" si="143"/>
        <v>0</v>
      </c>
    </row>
    <row r="3049" spans="10:18" x14ac:dyDescent="0.2">
      <c r="J3049">
        <f t="shared" si="141"/>
        <v>3047</v>
      </c>
      <c r="K3049" t="str" cm="1">
        <f t="array" ref="K3049">IFERROR(INDEX(tblClientes[Cliente],INT($J3049/ROWS(tblConsorcios[Produto]))+1),"")</f>
        <v/>
      </c>
      <c r="L3049" t="str" cm="1">
        <f t="array" ref="L3049">IFERROR(INDEX(tblConsorcios[Produto],MOD($J3049,ROWS(tblConsorcios[Produto]))+1),"")</f>
        <v>Imóvel IE430 – 200m</v>
      </c>
      <c r="M3049" s="20" cm="1">
        <f t="array" ref="M3049">IFERROR(INDEX(tblConsorcios[Valor da Carta (R$)],MOD($J3049,ROWS(tblConsorcios[Produto]))+1),"")</f>
        <v>430000</v>
      </c>
      <c r="N3049" s="2" cm="1">
        <f t="array" ref="N3049">IFERROR(INDEX(tblConsorcios[Prazo (meses)],MOD($J3049,ROWS(tblConsorcios[Produto]))+1),"")</f>
        <v>200</v>
      </c>
      <c r="O3049" s="20" cm="1">
        <f t="array" ref="O3049">IFERROR(INDEX(tblConsorcios[Parcela Mensal (R$)],MOD($J3049,ROWS(tblConsorcios[Produto]))+1),"")</f>
        <v>2726.2</v>
      </c>
      <c r="P3049" s="20" t="str" cm="1">
        <f t="array" ref="P3049">IFERROR(INDEX(tblClientes[Dividendo Mensal (R$)],INT($J3049/ROWS(tblConsorcios[Produto]))+1),"")</f>
        <v/>
      </c>
      <c r="Q3049" s="20" t="str">
        <f t="shared" si="142"/>
        <v/>
      </c>
      <c r="R3049">
        <f t="shared" si="143"/>
        <v>0</v>
      </c>
    </row>
    <row r="3050" spans="10:18" x14ac:dyDescent="0.2">
      <c r="J3050">
        <f t="shared" si="141"/>
        <v>3048</v>
      </c>
      <c r="K3050" t="str" cm="1">
        <f t="array" ref="K3050">IFERROR(INDEX(tblClientes[Cliente],INT($J3050/ROWS(tblConsorcios[Produto]))+1),"")</f>
        <v/>
      </c>
      <c r="L3050" t="str" cm="1">
        <f t="array" ref="L3050">IFERROR(INDEX(tblConsorcios[Produto],MOD($J3050,ROWS(tblConsorcios[Produto]))+1),"")</f>
        <v>Imóvel IE400 – 240m</v>
      </c>
      <c r="M3050" s="20" cm="1">
        <f t="array" ref="M3050">IFERROR(INDEX(tblConsorcios[Valor da Carta (R$)],MOD($J3050,ROWS(tblConsorcios[Produto]))+1),"")</f>
        <v>400000</v>
      </c>
      <c r="N3050" s="2" cm="1">
        <f t="array" ref="N3050">IFERROR(INDEX(tblConsorcios[Prazo (meses)],MOD($J3050,ROWS(tblConsorcios[Produto]))+1),"")</f>
        <v>240</v>
      </c>
      <c r="O3050" s="20" cm="1">
        <f t="array" ref="O3050">IFERROR(INDEX(tblConsorcios[Parcela Mensal (R$)],MOD($J3050,ROWS(tblConsorcios[Produto]))+1),"")</f>
        <v>2146.67</v>
      </c>
      <c r="P3050" s="20" t="str" cm="1">
        <f t="array" ref="P3050">IFERROR(INDEX(tblClientes[Dividendo Mensal (R$)],INT($J3050/ROWS(tblConsorcios[Produto]))+1),"")</f>
        <v/>
      </c>
      <c r="Q3050" s="20" t="str">
        <f t="shared" si="142"/>
        <v/>
      </c>
      <c r="R3050">
        <f t="shared" si="143"/>
        <v>0</v>
      </c>
    </row>
    <row r="3051" spans="10:18" x14ac:dyDescent="0.2">
      <c r="J3051">
        <f t="shared" si="141"/>
        <v>3049</v>
      </c>
      <c r="K3051" t="str" cm="1">
        <f t="array" ref="K3051">IFERROR(INDEX(tblClientes[Cliente],INT($J3051/ROWS(tblConsorcios[Produto]))+1),"")</f>
        <v/>
      </c>
      <c r="L3051" t="str" cm="1">
        <f t="array" ref="L3051">IFERROR(INDEX(tblConsorcios[Produto],MOD($J3051,ROWS(tblConsorcios[Produto]))+1),"")</f>
        <v>Imóvel IE400 – 220m</v>
      </c>
      <c r="M3051" s="20" cm="1">
        <f t="array" ref="M3051">IFERROR(INDEX(tblConsorcios[Valor da Carta (R$)],MOD($J3051,ROWS(tblConsorcios[Produto]))+1),"")</f>
        <v>400000</v>
      </c>
      <c r="N3051" s="2" cm="1">
        <f t="array" ref="N3051">IFERROR(INDEX(tblConsorcios[Prazo (meses)],MOD($J3051,ROWS(tblConsorcios[Produto]))+1),"")</f>
        <v>220</v>
      </c>
      <c r="O3051" s="20" cm="1">
        <f t="array" ref="O3051">IFERROR(INDEX(tblConsorcios[Parcela Mensal (R$)],MOD($J3051,ROWS(tblConsorcios[Produto]))+1),"")</f>
        <v>2323.64</v>
      </c>
      <c r="P3051" s="20" t="str" cm="1">
        <f t="array" ref="P3051">IFERROR(INDEX(tblClientes[Dividendo Mensal (R$)],INT($J3051/ROWS(tblConsorcios[Produto]))+1),"")</f>
        <v/>
      </c>
      <c r="Q3051" s="20" t="str">
        <f t="shared" si="142"/>
        <v/>
      </c>
      <c r="R3051">
        <f t="shared" si="143"/>
        <v>0</v>
      </c>
    </row>
    <row r="3052" spans="10:18" x14ac:dyDescent="0.2">
      <c r="J3052">
        <f t="shared" si="141"/>
        <v>3050</v>
      </c>
      <c r="K3052" t="str" cm="1">
        <f t="array" ref="K3052">IFERROR(INDEX(tblClientes[Cliente],INT($J3052/ROWS(tblConsorcios[Produto]))+1),"")</f>
        <v/>
      </c>
      <c r="L3052" t="str" cm="1">
        <f t="array" ref="L3052">IFERROR(INDEX(tblConsorcios[Produto],MOD($J3052,ROWS(tblConsorcios[Produto]))+1),"")</f>
        <v>Imóvel IE400 – 200m</v>
      </c>
      <c r="M3052" s="20" cm="1">
        <f t="array" ref="M3052">IFERROR(INDEX(tblConsorcios[Valor da Carta (R$)],MOD($J3052,ROWS(tblConsorcios[Produto]))+1),"")</f>
        <v>400000</v>
      </c>
      <c r="N3052" s="2" cm="1">
        <f t="array" ref="N3052">IFERROR(INDEX(tblConsorcios[Prazo (meses)],MOD($J3052,ROWS(tblConsorcios[Produto]))+1),"")</f>
        <v>200</v>
      </c>
      <c r="O3052" s="20" cm="1">
        <f t="array" ref="O3052">IFERROR(INDEX(tblConsorcios[Parcela Mensal (R$)],MOD($J3052,ROWS(tblConsorcios[Produto]))+1),"")</f>
        <v>2536</v>
      </c>
      <c r="P3052" s="20" t="str" cm="1">
        <f t="array" ref="P3052">IFERROR(INDEX(tblClientes[Dividendo Mensal (R$)],INT($J3052/ROWS(tblConsorcios[Produto]))+1),"")</f>
        <v/>
      </c>
      <c r="Q3052" s="20" t="str">
        <f t="shared" si="142"/>
        <v/>
      </c>
      <c r="R3052">
        <f t="shared" si="143"/>
        <v>0</v>
      </c>
    </row>
    <row r="3053" spans="10:18" x14ac:dyDescent="0.2">
      <c r="J3053">
        <f t="shared" si="141"/>
        <v>3051</v>
      </c>
      <c r="K3053" t="str" cm="1">
        <f t="array" ref="K3053">IFERROR(INDEX(tblClientes[Cliente],INT($J3053/ROWS(tblConsorcios[Produto]))+1),"")</f>
        <v/>
      </c>
      <c r="L3053" t="str" cm="1">
        <f t="array" ref="L3053">IFERROR(INDEX(tblConsorcios[Produto],MOD($J3053,ROWS(tblConsorcios[Produto]))+1),"")</f>
        <v>Imóvel IE380 – 240m</v>
      </c>
      <c r="M3053" s="20" cm="1">
        <f t="array" ref="M3053">IFERROR(INDEX(tblConsorcios[Valor da Carta (R$)],MOD($J3053,ROWS(tblConsorcios[Produto]))+1),"")</f>
        <v>380000</v>
      </c>
      <c r="N3053" s="2" cm="1">
        <f t="array" ref="N3053">IFERROR(INDEX(tblConsorcios[Prazo (meses)],MOD($J3053,ROWS(tblConsorcios[Produto]))+1),"")</f>
        <v>240</v>
      </c>
      <c r="O3053" s="20" cm="1">
        <f t="array" ref="O3053">IFERROR(INDEX(tblConsorcios[Parcela Mensal (R$)],MOD($J3053,ROWS(tblConsorcios[Produto]))+1),"")</f>
        <v>2039.33</v>
      </c>
      <c r="P3053" s="20" t="str" cm="1">
        <f t="array" ref="P3053">IFERROR(INDEX(tblClientes[Dividendo Mensal (R$)],INT($J3053/ROWS(tblConsorcios[Produto]))+1),"")</f>
        <v/>
      </c>
      <c r="Q3053" s="20" t="str">
        <f t="shared" si="142"/>
        <v/>
      </c>
      <c r="R3053">
        <f t="shared" si="143"/>
        <v>0</v>
      </c>
    </row>
    <row r="3054" spans="10:18" x14ac:dyDescent="0.2">
      <c r="J3054">
        <f t="shared" si="141"/>
        <v>3052</v>
      </c>
      <c r="K3054" t="str" cm="1">
        <f t="array" ref="K3054">IFERROR(INDEX(tblClientes[Cliente],INT($J3054/ROWS(tblConsorcios[Produto]))+1),"")</f>
        <v/>
      </c>
      <c r="L3054" t="str" cm="1">
        <f t="array" ref="L3054">IFERROR(INDEX(tblConsorcios[Produto],MOD($J3054,ROWS(tblConsorcios[Produto]))+1),"")</f>
        <v>Imóvel IE380 – 220m</v>
      </c>
      <c r="M3054" s="20" cm="1">
        <f t="array" ref="M3054">IFERROR(INDEX(tblConsorcios[Valor da Carta (R$)],MOD($J3054,ROWS(tblConsorcios[Produto]))+1),"")</f>
        <v>380000</v>
      </c>
      <c r="N3054" s="2" cm="1">
        <f t="array" ref="N3054">IFERROR(INDEX(tblConsorcios[Prazo (meses)],MOD($J3054,ROWS(tblConsorcios[Produto]))+1),"")</f>
        <v>220</v>
      </c>
      <c r="O3054" s="20" cm="1">
        <f t="array" ref="O3054">IFERROR(INDEX(tblConsorcios[Parcela Mensal (R$)],MOD($J3054,ROWS(tblConsorcios[Produto]))+1),"")</f>
        <v>2207.4499999999998</v>
      </c>
      <c r="P3054" s="20" t="str" cm="1">
        <f t="array" ref="P3054">IFERROR(INDEX(tblClientes[Dividendo Mensal (R$)],INT($J3054/ROWS(tblConsorcios[Produto]))+1),"")</f>
        <v/>
      </c>
      <c r="Q3054" s="20" t="str">
        <f t="shared" si="142"/>
        <v/>
      </c>
      <c r="R3054">
        <f t="shared" si="143"/>
        <v>0</v>
      </c>
    </row>
    <row r="3055" spans="10:18" x14ac:dyDescent="0.2">
      <c r="J3055">
        <f t="shared" si="141"/>
        <v>3053</v>
      </c>
      <c r="K3055" t="str" cm="1">
        <f t="array" ref="K3055">IFERROR(INDEX(tblClientes[Cliente],INT($J3055/ROWS(tblConsorcios[Produto]))+1),"")</f>
        <v/>
      </c>
      <c r="L3055" t="str" cm="1">
        <f t="array" ref="L3055">IFERROR(INDEX(tblConsorcios[Produto],MOD($J3055,ROWS(tblConsorcios[Produto]))+1),"")</f>
        <v>Imóvel IE380 – 200m</v>
      </c>
      <c r="M3055" s="20" cm="1">
        <f t="array" ref="M3055">IFERROR(INDEX(tblConsorcios[Valor da Carta (R$)],MOD($J3055,ROWS(tblConsorcios[Produto]))+1),"")</f>
        <v>380000</v>
      </c>
      <c r="N3055" s="2" cm="1">
        <f t="array" ref="N3055">IFERROR(INDEX(tblConsorcios[Prazo (meses)],MOD($J3055,ROWS(tblConsorcios[Produto]))+1),"")</f>
        <v>200</v>
      </c>
      <c r="O3055" s="20" cm="1">
        <f t="array" ref="O3055">IFERROR(INDEX(tblConsorcios[Parcela Mensal (R$)],MOD($J3055,ROWS(tblConsorcios[Produto]))+1),"")</f>
        <v>2409.1999999999998</v>
      </c>
      <c r="P3055" s="20" t="str" cm="1">
        <f t="array" ref="P3055">IFERROR(INDEX(tblClientes[Dividendo Mensal (R$)],INT($J3055/ROWS(tblConsorcios[Produto]))+1),"")</f>
        <v/>
      </c>
      <c r="Q3055" s="20" t="str">
        <f t="shared" si="142"/>
        <v/>
      </c>
      <c r="R3055">
        <f t="shared" si="143"/>
        <v>0</v>
      </c>
    </row>
    <row r="3056" spans="10:18" x14ac:dyDescent="0.2">
      <c r="J3056">
        <f t="shared" si="141"/>
        <v>3054</v>
      </c>
      <c r="K3056" t="str" cm="1">
        <f t="array" ref="K3056">IFERROR(INDEX(tblClientes[Cliente],INT($J3056/ROWS(tblConsorcios[Produto]))+1),"")</f>
        <v/>
      </c>
      <c r="L3056" t="str" cm="1">
        <f t="array" ref="L3056">IFERROR(INDEX(tblConsorcios[Produto],MOD($J3056,ROWS(tblConsorcios[Produto]))+1),"")</f>
        <v>Imóvel IE350 – 240m</v>
      </c>
      <c r="M3056" s="20" cm="1">
        <f t="array" ref="M3056">IFERROR(INDEX(tblConsorcios[Valor da Carta (R$)],MOD($J3056,ROWS(tblConsorcios[Produto]))+1),"")</f>
        <v>350000</v>
      </c>
      <c r="N3056" s="2" cm="1">
        <f t="array" ref="N3056">IFERROR(INDEX(tblConsorcios[Prazo (meses)],MOD($J3056,ROWS(tblConsorcios[Produto]))+1),"")</f>
        <v>240</v>
      </c>
      <c r="O3056" s="20" cm="1">
        <f t="array" ref="O3056">IFERROR(INDEX(tblConsorcios[Parcela Mensal (R$)],MOD($J3056,ROWS(tblConsorcios[Produto]))+1),"")</f>
        <v>1878.33</v>
      </c>
      <c r="P3056" s="20" t="str" cm="1">
        <f t="array" ref="P3056">IFERROR(INDEX(tblClientes[Dividendo Mensal (R$)],INT($J3056/ROWS(tblConsorcios[Produto]))+1),"")</f>
        <v/>
      </c>
      <c r="Q3056" s="20" t="str">
        <f t="shared" si="142"/>
        <v/>
      </c>
      <c r="R3056">
        <f t="shared" si="143"/>
        <v>0</v>
      </c>
    </row>
    <row r="3057" spans="10:18" x14ac:dyDescent="0.2">
      <c r="J3057">
        <f t="shared" si="141"/>
        <v>3055</v>
      </c>
      <c r="K3057" t="str" cm="1">
        <f t="array" ref="K3057">IFERROR(INDEX(tblClientes[Cliente],INT($J3057/ROWS(tblConsorcios[Produto]))+1),"")</f>
        <v/>
      </c>
      <c r="L3057" t="str" cm="1">
        <f t="array" ref="L3057">IFERROR(INDEX(tblConsorcios[Produto],MOD($J3057,ROWS(tblConsorcios[Produto]))+1),"")</f>
        <v>Imóvel IE350 – 220m</v>
      </c>
      <c r="M3057" s="20" cm="1">
        <f t="array" ref="M3057">IFERROR(INDEX(tblConsorcios[Valor da Carta (R$)],MOD($J3057,ROWS(tblConsorcios[Produto]))+1),"")</f>
        <v>350000</v>
      </c>
      <c r="N3057" s="2" cm="1">
        <f t="array" ref="N3057">IFERROR(INDEX(tblConsorcios[Prazo (meses)],MOD($J3057,ROWS(tblConsorcios[Produto]))+1),"")</f>
        <v>220</v>
      </c>
      <c r="O3057" s="20" cm="1">
        <f t="array" ref="O3057">IFERROR(INDEX(tblConsorcios[Parcela Mensal (R$)],MOD($J3057,ROWS(tblConsorcios[Produto]))+1),"")</f>
        <v>2033.18</v>
      </c>
      <c r="P3057" s="20" t="str" cm="1">
        <f t="array" ref="P3057">IFERROR(INDEX(tblClientes[Dividendo Mensal (R$)],INT($J3057/ROWS(tblConsorcios[Produto]))+1),"")</f>
        <v/>
      </c>
      <c r="Q3057" s="20" t="str">
        <f t="shared" si="142"/>
        <v/>
      </c>
      <c r="R3057">
        <f t="shared" si="143"/>
        <v>0</v>
      </c>
    </row>
    <row r="3058" spans="10:18" x14ac:dyDescent="0.2">
      <c r="J3058">
        <f t="shared" si="141"/>
        <v>3056</v>
      </c>
      <c r="K3058" t="str" cm="1">
        <f t="array" ref="K3058">IFERROR(INDEX(tblClientes[Cliente],INT($J3058/ROWS(tblConsorcios[Produto]))+1),"")</f>
        <v/>
      </c>
      <c r="L3058" t="str" cm="1">
        <f t="array" ref="L3058">IFERROR(INDEX(tblConsorcios[Produto],MOD($J3058,ROWS(tblConsorcios[Produto]))+1),"")</f>
        <v>Imóvel IE350 – 200m</v>
      </c>
      <c r="M3058" s="20" cm="1">
        <f t="array" ref="M3058">IFERROR(INDEX(tblConsorcios[Valor da Carta (R$)],MOD($J3058,ROWS(tblConsorcios[Produto]))+1),"")</f>
        <v>350000</v>
      </c>
      <c r="N3058" s="2" cm="1">
        <f t="array" ref="N3058">IFERROR(INDEX(tblConsorcios[Prazo (meses)],MOD($J3058,ROWS(tblConsorcios[Produto]))+1),"")</f>
        <v>200</v>
      </c>
      <c r="O3058" s="20" cm="1">
        <f t="array" ref="O3058">IFERROR(INDEX(tblConsorcios[Parcela Mensal (R$)],MOD($J3058,ROWS(tblConsorcios[Produto]))+1),"")</f>
        <v>2219</v>
      </c>
      <c r="P3058" s="20" t="str" cm="1">
        <f t="array" ref="P3058">IFERROR(INDEX(tblClientes[Dividendo Mensal (R$)],INT($J3058/ROWS(tblConsorcios[Produto]))+1),"")</f>
        <v/>
      </c>
      <c r="Q3058" s="20" t="str">
        <f t="shared" si="142"/>
        <v/>
      </c>
      <c r="R3058">
        <f t="shared" si="143"/>
        <v>0</v>
      </c>
    </row>
    <row r="3059" spans="10:18" x14ac:dyDescent="0.2">
      <c r="J3059">
        <f t="shared" si="141"/>
        <v>3057</v>
      </c>
      <c r="K3059" t="str" cm="1">
        <f t="array" ref="K3059">IFERROR(INDEX(tblClientes[Cliente],INT($J3059/ROWS(tblConsorcios[Produto]))+1),"")</f>
        <v/>
      </c>
      <c r="L3059" t="str" cm="1">
        <f t="array" ref="L3059">IFERROR(INDEX(tblConsorcios[Produto],MOD($J3059,ROWS(tblConsorcios[Produto]))+1),"")</f>
        <v>Imóvel IE330 – 240m</v>
      </c>
      <c r="M3059" s="20" cm="1">
        <f t="array" ref="M3059">IFERROR(INDEX(tblConsorcios[Valor da Carta (R$)],MOD($J3059,ROWS(tblConsorcios[Produto]))+1),"")</f>
        <v>330000</v>
      </c>
      <c r="N3059" s="2" cm="1">
        <f t="array" ref="N3059">IFERROR(INDEX(tblConsorcios[Prazo (meses)],MOD($J3059,ROWS(tblConsorcios[Produto]))+1),"")</f>
        <v>240</v>
      </c>
      <c r="O3059" s="20" cm="1">
        <f t="array" ref="O3059">IFERROR(INDEX(tblConsorcios[Parcela Mensal (R$)],MOD($J3059,ROWS(tblConsorcios[Produto]))+1),"")</f>
        <v>1771</v>
      </c>
      <c r="P3059" s="20" t="str" cm="1">
        <f t="array" ref="P3059">IFERROR(INDEX(tblClientes[Dividendo Mensal (R$)],INT($J3059/ROWS(tblConsorcios[Produto]))+1),"")</f>
        <v/>
      </c>
      <c r="Q3059" s="20" t="str">
        <f t="shared" si="142"/>
        <v/>
      </c>
      <c r="R3059">
        <f t="shared" si="143"/>
        <v>0</v>
      </c>
    </row>
    <row r="3060" spans="10:18" x14ac:dyDescent="0.2">
      <c r="J3060">
        <f t="shared" si="141"/>
        <v>3058</v>
      </c>
      <c r="K3060" t="str" cm="1">
        <f t="array" ref="K3060">IFERROR(INDEX(tblClientes[Cliente],INT($J3060/ROWS(tblConsorcios[Produto]))+1),"")</f>
        <v/>
      </c>
      <c r="L3060" t="str" cm="1">
        <f t="array" ref="L3060">IFERROR(INDEX(tblConsorcios[Produto],MOD($J3060,ROWS(tblConsorcios[Produto]))+1),"")</f>
        <v>Imóvel IE330 – 220m</v>
      </c>
      <c r="M3060" s="20" cm="1">
        <f t="array" ref="M3060">IFERROR(INDEX(tblConsorcios[Valor da Carta (R$)],MOD($J3060,ROWS(tblConsorcios[Produto]))+1),"")</f>
        <v>330000</v>
      </c>
      <c r="N3060" s="2" cm="1">
        <f t="array" ref="N3060">IFERROR(INDEX(tblConsorcios[Prazo (meses)],MOD($J3060,ROWS(tblConsorcios[Produto]))+1),"")</f>
        <v>220</v>
      </c>
      <c r="O3060" s="20" cm="1">
        <f t="array" ref="O3060">IFERROR(INDEX(tblConsorcios[Parcela Mensal (R$)],MOD($J3060,ROWS(tblConsorcios[Produto]))+1),"")</f>
        <v>1917</v>
      </c>
      <c r="P3060" s="20" t="str" cm="1">
        <f t="array" ref="P3060">IFERROR(INDEX(tblClientes[Dividendo Mensal (R$)],INT($J3060/ROWS(tblConsorcios[Produto]))+1),"")</f>
        <v/>
      </c>
      <c r="Q3060" s="20" t="str">
        <f t="shared" si="142"/>
        <v/>
      </c>
      <c r="R3060">
        <f t="shared" si="143"/>
        <v>0</v>
      </c>
    </row>
    <row r="3061" spans="10:18" x14ac:dyDescent="0.2">
      <c r="J3061">
        <f t="shared" si="141"/>
        <v>3059</v>
      </c>
      <c r="K3061" t="str" cm="1">
        <f t="array" ref="K3061">IFERROR(INDEX(tblClientes[Cliente],INT($J3061/ROWS(tblConsorcios[Produto]))+1),"")</f>
        <v/>
      </c>
      <c r="L3061" t="str" cm="1">
        <f t="array" ref="L3061">IFERROR(INDEX(tblConsorcios[Produto],MOD($J3061,ROWS(tblConsorcios[Produto]))+1),"")</f>
        <v>Imóvel IE330 – 200m</v>
      </c>
      <c r="M3061" s="20" cm="1">
        <f t="array" ref="M3061">IFERROR(INDEX(tblConsorcios[Valor da Carta (R$)],MOD($J3061,ROWS(tblConsorcios[Produto]))+1),"")</f>
        <v>330000</v>
      </c>
      <c r="N3061" s="2" cm="1">
        <f t="array" ref="N3061">IFERROR(INDEX(tblConsorcios[Prazo (meses)],MOD($J3061,ROWS(tblConsorcios[Produto]))+1),"")</f>
        <v>200</v>
      </c>
      <c r="O3061" s="20" cm="1">
        <f t="array" ref="O3061">IFERROR(INDEX(tblConsorcios[Parcela Mensal (R$)],MOD($J3061,ROWS(tblConsorcios[Produto]))+1),"")</f>
        <v>2092.1999999999998</v>
      </c>
      <c r="P3061" s="20" t="str" cm="1">
        <f t="array" ref="P3061">IFERROR(INDEX(tblClientes[Dividendo Mensal (R$)],INT($J3061/ROWS(tblConsorcios[Produto]))+1),"")</f>
        <v/>
      </c>
      <c r="Q3061" s="20" t="str">
        <f t="shared" si="142"/>
        <v/>
      </c>
      <c r="R3061">
        <f t="shared" si="143"/>
        <v>0</v>
      </c>
    </row>
    <row r="3062" spans="10:18" x14ac:dyDescent="0.2">
      <c r="J3062">
        <f t="shared" si="141"/>
        <v>3060</v>
      </c>
      <c r="K3062" t="str" cm="1">
        <f t="array" ref="K3062">IFERROR(INDEX(tblClientes[Cliente],INT($J3062/ROWS(tblConsorcios[Produto]))+1),"")</f>
        <v/>
      </c>
      <c r="L3062" t="str" cm="1">
        <f t="array" ref="L3062">IFERROR(INDEX(tblConsorcios[Produto],MOD($J3062,ROWS(tblConsorcios[Produto]))+1),"")</f>
        <v>Imóvel IE300 – 240m</v>
      </c>
      <c r="M3062" s="20" cm="1">
        <f t="array" ref="M3062">IFERROR(INDEX(tblConsorcios[Valor da Carta (R$)],MOD($J3062,ROWS(tblConsorcios[Produto]))+1),"")</f>
        <v>300000</v>
      </c>
      <c r="N3062" s="2" cm="1">
        <f t="array" ref="N3062">IFERROR(INDEX(tblConsorcios[Prazo (meses)],MOD($J3062,ROWS(tblConsorcios[Produto]))+1),"")</f>
        <v>240</v>
      </c>
      <c r="O3062" s="20" cm="1">
        <f t="array" ref="O3062">IFERROR(INDEX(tblConsorcios[Parcela Mensal (R$)],MOD($J3062,ROWS(tblConsorcios[Produto]))+1),"")</f>
        <v>1610</v>
      </c>
      <c r="P3062" s="20" t="str" cm="1">
        <f t="array" ref="P3062">IFERROR(INDEX(tblClientes[Dividendo Mensal (R$)],INT($J3062/ROWS(tblConsorcios[Produto]))+1),"")</f>
        <v/>
      </c>
      <c r="Q3062" s="20" t="str">
        <f t="shared" si="142"/>
        <v/>
      </c>
      <c r="R3062">
        <f t="shared" si="143"/>
        <v>0</v>
      </c>
    </row>
    <row r="3063" spans="10:18" x14ac:dyDescent="0.2">
      <c r="J3063">
        <f t="shared" si="141"/>
        <v>3061</v>
      </c>
      <c r="K3063" t="str" cm="1">
        <f t="array" ref="K3063">IFERROR(INDEX(tblClientes[Cliente],INT($J3063/ROWS(tblConsorcios[Produto]))+1),"")</f>
        <v/>
      </c>
      <c r="L3063" t="str" cm="1">
        <f t="array" ref="L3063">IFERROR(INDEX(tblConsorcios[Produto],MOD($J3063,ROWS(tblConsorcios[Produto]))+1),"")</f>
        <v>Imóvel IE300 – 220m</v>
      </c>
      <c r="M3063" s="20" cm="1">
        <f t="array" ref="M3063">IFERROR(INDEX(tblConsorcios[Valor da Carta (R$)],MOD($J3063,ROWS(tblConsorcios[Produto]))+1),"")</f>
        <v>300000</v>
      </c>
      <c r="N3063" s="2" cm="1">
        <f t="array" ref="N3063">IFERROR(INDEX(tblConsorcios[Prazo (meses)],MOD($J3063,ROWS(tblConsorcios[Produto]))+1),"")</f>
        <v>220</v>
      </c>
      <c r="O3063" s="20" cm="1">
        <f t="array" ref="O3063">IFERROR(INDEX(tblConsorcios[Parcela Mensal (R$)],MOD($J3063,ROWS(tblConsorcios[Produto]))+1),"")</f>
        <v>1742.73</v>
      </c>
      <c r="P3063" s="20" t="str" cm="1">
        <f t="array" ref="P3063">IFERROR(INDEX(tblClientes[Dividendo Mensal (R$)],INT($J3063/ROWS(tblConsorcios[Produto]))+1),"")</f>
        <v/>
      </c>
      <c r="Q3063" s="20" t="str">
        <f t="shared" si="142"/>
        <v/>
      </c>
      <c r="R3063">
        <f t="shared" si="143"/>
        <v>0</v>
      </c>
    </row>
    <row r="3064" spans="10:18" x14ac:dyDescent="0.2">
      <c r="J3064">
        <f t="shared" si="141"/>
        <v>3062</v>
      </c>
      <c r="K3064" t="str" cm="1">
        <f t="array" ref="K3064">IFERROR(INDEX(tblClientes[Cliente],INT($J3064/ROWS(tblConsorcios[Produto]))+1),"")</f>
        <v/>
      </c>
      <c r="L3064" t="str" cm="1">
        <f t="array" ref="L3064">IFERROR(INDEX(tblConsorcios[Produto],MOD($J3064,ROWS(tblConsorcios[Produto]))+1),"")</f>
        <v>Imóvel IE300 – 200m</v>
      </c>
      <c r="M3064" s="20" cm="1">
        <f t="array" ref="M3064">IFERROR(INDEX(tblConsorcios[Valor da Carta (R$)],MOD($J3064,ROWS(tblConsorcios[Produto]))+1),"")</f>
        <v>300000</v>
      </c>
      <c r="N3064" s="2" cm="1">
        <f t="array" ref="N3064">IFERROR(INDEX(tblConsorcios[Prazo (meses)],MOD($J3064,ROWS(tblConsorcios[Produto]))+1),"")</f>
        <v>200</v>
      </c>
      <c r="O3064" s="20" cm="1">
        <f t="array" ref="O3064">IFERROR(INDEX(tblConsorcios[Parcela Mensal (R$)],MOD($J3064,ROWS(tblConsorcios[Produto]))+1),"")</f>
        <v>1902</v>
      </c>
      <c r="P3064" s="20" t="str" cm="1">
        <f t="array" ref="P3064">IFERROR(INDEX(tblClientes[Dividendo Mensal (R$)],INT($J3064/ROWS(tblConsorcios[Produto]))+1),"")</f>
        <v/>
      </c>
      <c r="Q3064" s="20" t="str">
        <f t="shared" si="142"/>
        <v/>
      </c>
      <c r="R3064">
        <f t="shared" si="143"/>
        <v>0</v>
      </c>
    </row>
    <row r="3065" spans="10:18" x14ac:dyDescent="0.2">
      <c r="J3065">
        <f t="shared" si="141"/>
        <v>3063</v>
      </c>
      <c r="K3065" t="str" cm="1">
        <f t="array" ref="K3065">IFERROR(INDEX(tblClientes[Cliente],INT($J3065/ROWS(tblConsorcios[Produto]))+1),"")</f>
        <v/>
      </c>
      <c r="L3065" t="str" cm="1">
        <f t="array" ref="L3065">IFERROR(INDEX(tblConsorcios[Produto],MOD($J3065,ROWS(tblConsorcios[Produto]))+1),"")</f>
        <v>Imóvel IE240 – 240m</v>
      </c>
      <c r="M3065" s="20" cm="1">
        <f t="array" ref="M3065">IFERROR(INDEX(tblConsorcios[Valor da Carta (R$)],MOD($J3065,ROWS(tblConsorcios[Produto]))+1),"")</f>
        <v>240000</v>
      </c>
      <c r="N3065" s="2" cm="1">
        <f t="array" ref="N3065">IFERROR(INDEX(tblConsorcios[Prazo (meses)],MOD($J3065,ROWS(tblConsorcios[Produto]))+1),"")</f>
        <v>240</v>
      </c>
      <c r="O3065" s="20" cm="1">
        <f t="array" ref="O3065">IFERROR(INDEX(tblConsorcios[Parcela Mensal (R$)],MOD($J3065,ROWS(tblConsorcios[Produto]))+1),"")</f>
        <v>1288</v>
      </c>
      <c r="P3065" s="20" t="str" cm="1">
        <f t="array" ref="P3065">IFERROR(INDEX(tblClientes[Dividendo Mensal (R$)],INT($J3065/ROWS(tblConsorcios[Produto]))+1),"")</f>
        <v/>
      </c>
      <c r="Q3065" s="20" t="str">
        <f t="shared" si="142"/>
        <v/>
      </c>
      <c r="R3065">
        <f t="shared" si="143"/>
        <v>0</v>
      </c>
    </row>
    <row r="3066" spans="10:18" x14ac:dyDescent="0.2">
      <c r="J3066">
        <f t="shared" si="141"/>
        <v>3064</v>
      </c>
      <c r="K3066" t="str" cm="1">
        <f t="array" ref="K3066">IFERROR(INDEX(tblClientes[Cliente],INT($J3066/ROWS(tblConsorcios[Produto]))+1),"")</f>
        <v/>
      </c>
      <c r="L3066" t="str" cm="1">
        <f t="array" ref="L3066">IFERROR(INDEX(tblConsorcios[Produto],MOD($J3066,ROWS(tblConsorcios[Produto]))+1),"")</f>
        <v>Imóvel IE240 – 220m</v>
      </c>
      <c r="M3066" s="20" cm="1">
        <f t="array" ref="M3066">IFERROR(INDEX(tblConsorcios[Valor da Carta (R$)],MOD($J3066,ROWS(tblConsorcios[Produto]))+1),"")</f>
        <v>240000</v>
      </c>
      <c r="N3066" s="2" cm="1">
        <f t="array" ref="N3066">IFERROR(INDEX(tblConsorcios[Prazo (meses)],MOD($J3066,ROWS(tblConsorcios[Produto]))+1),"")</f>
        <v>220</v>
      </c>
      <c r="O3066" s="20" cm="1">
        <f t="array" ref="O3066">IFERROR(INDEX(tblConsorcios[Parcela Mensal (R$)],MOD($J3066,ROWS(tblConsorcios[Produto]))+1),"")</f>
        <v>1394.18</v>
      </c>
      <c r="P3066" s="20" t="str" cm="1">
        <f t="array" ref="P3066">IFERROR(INDEX(tblClientes[Dividendo Mensal (R$)],INT($J3066/ROWS(tblConsorcios[Produto]))+1),"")</f>
        <v/>
      </c>
      <c r="Q3066" s="20" t="str">
        <f t="shared" si="142"/>
        <v/>
      </c>
      <c r="R3066">
        <f t="shared" si="143"/>
        <v>0</v>
      </c>
    </row>
    <row r="3067" spans="10:18" x14ac:dyDescent="0.2">
      <c r="J3067">
        <f t="shared" si="141"/>
        <v>3065</v>
      </c>
      <c r="K3067" t="str" cm="1">
        <f t="array" ref="K3067">IFERROR(INDEX(tblClientes[Cliente],INT($J3067/ROWS(tblConsorcios[Produto]))+1),"")</f>
        <v/>
      </c>
      <c r="L3067" t="str" cm="1">
        <f t="array" ref="L3067">IFERROR(INDEX(tblConsorcios[Produto],MOD($J3067,ROWS(tblConsorcios[Produto]))+1),"")</f>
        <v>Imóvel IE240 – 200m</v>
      </c>
      <c r="M3067" s="20" cm="1">
        <f t="array" ref="M3067">IFERROR(INDEX(tblConsorcios[Valor da Carta (R$)],MOD($J3067,ROWS(tblConsorcios[Produto]))+1),"")</f>
        <v>240000</v>
      </c>
      <c r="N3067" s="2" cm="1">
        <f t="array" ref="N3067">IFERROR(INDEX(tblConsorcios[Prazo (meses)],MOD($J3067,ROWS(tblConsorcios[Produto]))+1),"")</f>
        <v>200</v>
      </c>
      <c r="O3067" s="20" cm="1">
        <f t="array" ref="O3067">IFERROR(INDEX(tblConsorcios[Parcela Mensal (R$)],MOD($J3067,ROWS(tblConsorcios[Produto]))+1),"")</f>
        <v>1521.6</v>
      </c>
      <c r="P3067" s="20" t="str" cm="1">
        <f t="array" ref="P3067">IFERROR(INDEX(tblClientes[Dividendo Mensal (R$)],INT($J3067/ROWS(tblConsorcios[Produto]))+1),"")</f>
        <v/>
      </c>
      <c r="Q3067" s="20" t="str">
        <f t="shared" si="142"/>
        <v/>
      </c>
      <c r="R3067">
        <f t="shared" si="143"/>
        <v>0</v>
      </c>
    </row>
    <row r="3068" spans="10:18" x14ac:dyDescent="0.2">
      <c r="J3068">
        <f t="shared" si="141"/>
        <v>3066</v>
      </c>
      <c r="K3068" t="str" cm="1">
        <f t="array" ref="K3068">IFERROR(INDEX(tblClientes[Cliente],INT($J3068/ROWS(tblConsorcios[Produto]))+1),"")</f>
        <v/>
      </c>
      <c r="L3068" t="str" cm="1">
        <f t="array" ref="L3068">IFERROR(INDEX(tblConsorcios[Produto],MOD($J3068,ROWS(tblConsorcios[Produto]))+1),"")</f>
        <v>Imóvel IE230 – 240m</v>
      </c>
      <c r="M3068" s="20" cm="1">
        <f t="array" ref="M3068">IFERROR(INDEX(tblConsorcios[Valor da Carta (R$)],MOD($J3068,ROWS(tblConsorcios[Produto]))+1),"")</f>
        <v>230000</v>
      </c>
      <c r="N3068" s="2" cm="1">
        <f t="array" ref="N3068">IFERROR(INDEX(tblConsorcios[Prazo (meses)],MOD($J3068,ROWS(tblConsorcios[Produto]))+1),"")</f>
        <v>240</v>
      </c>
      <c r="O3068" s="20" cm="1">
        <f t="array" ref="O3068">IFERROR(INDEX(tblConsorcios[Parcela Mensal (R$)],MOD($J3068,ROWS(tblConsorcios[Produto]))+1),"")</f>
        <v>1234.33</v>
      </c>
      <c r="P3068" s="20" t="str" cm="1">
        <f t="array" ref="P3068">IFERROR(INDEX(tblClientes[Dividendo Mensal (R$)],INT($J3068/ROWS(tblConsorcios[Produto]))+1),"")</f>
        <v/>
      </c>
      <c r="Q3068" s="20" t="str">
        <f t="shared" si="142"/>
        <v/>
      </c>
      <c r="R3068">
        <f t="shared" si="143"/>
        <v>0</v>
      </c>
    </row>
    <row r="3069" spans="10:18" x14ac:dyDescent="0.2">
      <c r="J3069">
        <f t="shared" si="141"/>
        <v>3067</v>
      </c>
      <c r="K3069" t="str" cm="1">
        <f t="array" ref="K3069">IFERROR(INDEX(tblClientes[Cliente],INT($J3069/ROWS(tblConsorcios[Produto]))+1),"")</f>
        <v/>
      </c>
      <c r="L3069" t="str" cm="1">
        <f t="array" ref="L3069">IFERROR(INDEX(tblConsorcios[Produto],MOD($J3069,ROWS(tblConsorcios[Produto]))+1),"")</f>
        <v>Imóvel IE230 – 220m</v>
      </c>
      <c r="M3069" s="20" cm="1">
        <f t="array" ref="M3069">IFERROR(INDEX(tblConsorcios[Valor da Carta (R$)],MOD($J3069,ROWS(tblConsorcios[Produto]))+1),"")</f>
        <v>230000</v>
      </c>
      <c r="N3069" s="2" cm="1">
        <f t="array" ref="N3069">IFERROR(INDEX(tblConsorcios[Prazo (meses)],MOD($J3069,ROWS(tblConsorcios[Produto]))+1),"")</f>
        <v>220</v>
      </c>
      <c r="O3069" s="20" cm="1">
        <f t="array" ref="O3069">IFERROR(INDEX(tblConsorcios[Parcela Mensal (R$)],MOD($J3069,ROWS(tblConsorcios[Produto]))+1),"")</f>
        <v>1336.09</v>
      </c>
      <c r="P3069" s="20" t="str" cm="1">
        <f t="array" ref="P3069">IFERROR(INDEX(tblClientes[Dividendo Mensal (R$)],INT($J3069/ROWS(tblConsorcios[Produto]))+1),"")</f>
        <v/>
      </c>
      <c r="Q3069" s="20" t="str">
        <f t="shared" si="142"/>
        <v/>
      </c>
      <c r="R3069">
        <f t="shared" si="143"/>
        <v>0</v>
      </c>
    </row>
    <row r="3070" spans="10:18" x14ac:dyDescent="0.2">
      <c r="J3070">
        <f t="shared" si="141"/>
        <v>3068</v>
      </c>
      <c r="K3070" t="str" cm="1">
        <f t="array" ref="K3070">IFERROR(INDEX(tblClientes[Cliente],INT($J3070/ROWS(tblConsorcios[Produto]))+1),"")</f>
        <v/>
      </c>
      <c r="L3070" t="str" cm="1">
        <f t="array" ref="L3070">IFERROR(INDEX(tblConsorcios[Produto],MOD($J3070,ROWS(tblConsorcios[Produto]))+1),"")</f>
        <v>Imóvel IE230 – 200m</v>
      </c>
      <c r="M3070" s="20" cm="1">
        <f t="array" ref="M3070">IFERROR(INDEX(tblConsorcios[Valor da Carta (R$)],MOD($J3070,ROWS(tblConsorcios[Produto]))+1),"")</f>
        <v>230000</v>
      </c>
      <c r="N3070" s="2" cm="1">
        <f t="array" ref="N3070">IFERROR(INDEX(tblConsorcios[Prazo (meses)],MOD($J3070,ROWS(tblConsorcios[Produto]))+1),"")</f>
        <v>200</v>
      </c>
      <c r="O3070" s="20" cm="1">
        <f t="array" ref="O3070">IFERROR(INDEX(tblConsorcios[Parcela Mensal (R$)],MOD($J3070,ROWS(tblConsorcios[Produto]))+1),"")</f>
        <v>1458.2</v>
      </c>
      <c r="P3070" s="20" t="str" cm="1">
        <f t="array" ref="P3070">IFERROR(INDEX(tblClientes[Dividendo Mensal (R$)],INT($J3070/ROWS(tblConsorcios[Produto]))+1),"")</f>
        <v/>
      </c>
      <c r="Q3070" s="20" t="str">
        <f t="shared" si="142"/>
        <v/>
      </c>
      <c r="R3070">
        <f t="shared" si="143"/>
        <v>0</v>
      </c>
    </row>
    <row r="3071" spans="10:18" x14ac:dyDescent="0.2">
      <c r="J3071">
        <f t="shared" si="141"/>
        <v>3069</v>
      </c>
      <c r="K3071" t="str" cm="1">
        <f t="array" ref="K3071">IFERROR(INDEX(tblClientes[Cliente],INT($J3071/ROWS(tblConsorcios[Produto]))+1),"")</f>
        <v/>
      </c>
      <c r="L3071" t="str" cm="1">
        <f t="array" ref="L3071">IFERROR(INDEX(tblConsorcios[Produto],MOD($J3071,ROWS(tblConsorcios[Produto]))+1),"")</f>
        <v>Imóvel IE220 – 240m</v>
      </c>
      <c r="M3071" s="20" cm="1">
        <f t="array" ref="M3071">IFERROR(INDEX(tblConsorcios[Valor da Carta (R$)],MOD($J3071,ROWS(tblConsorcios[Produto]))+1),"")</f>
        <v>220000</v>
      </c>
      <c r="N3071" s="2" cm="1">
        <f t="array" ref="N3071">IFERROR(INDEX(tblConsorcios[Prazo (meses)],MOD($J3071,ROWS(tblConsorcios[Produto]))+1),"")</f>
        <v>240</v>
      </c>
      <c r="O3071" s="20" cm="1">
        <f t="array" ref="O3071">IFERROR(INDEX(tblConsorcios[Parcela Mensal (R$)],MOD($J3071,ROWS(tblConsorcios[Produto]))+1),"")</f>
        <v>1180.67</v>
      </c>
      <c r="P3071" s="20" t="str" cm="1">
        <f t="array" ref="P3071">IFERROR(INDEX(tblClientes[Dividendo Mensal (R$)],INT($J3071/ROWS(tblConsorcios[Produto]))+1),"")</f>
        <v/>
      </c>
      <c r="Q3071" s="20" t="str">
        <f t="shared" si="142"/>
        <v/>
      </c>
      <c r="R3071">
        <f t="shared" si="143"/>
        <v>0</v>
      </c>
    </row>
    <row r="3072" spans="10:18" x14ac:dyDescent="0.2">
      <c r="J3072">
        <f t="shared" si="141"/>
        <v>3070</v>
      </c>
      <c r="K3072" t="str" cm="1">
        <f t="array" ref="K3072">IFERROR(INDEX(tblClientes[Cliente],INT($J3072/ROWS(tblConsorcios[Produto]))+1),"")</f>
        <v/>
      </c>
      <c r="L3072" t="str" cm="1">
        <f t="array" ref="L3072">IFERROR(INDEX(tblConsorcios[Produto],MOD($J3072,ROWS(tblConsorcios[Produto]))+1),"")</f>
        <v>Imóvel IE220 – 220m</v>
      </c>
      <c r="M3072" s="20" cm="1">
        <f t="array" ref="M3072">IFERROR(INDEX(tblConsorcios[Valor da Carta (R$)],MOD($J3072,ROWS(tblConsorcios[Produto]))+1),"")</f>
        <v>220000</v>
      </c>
      <c r="N3072" s="2" cm="1">
        <f t="array" ref="N3072">IFERROR(INDEX(tblConsorcios[Prazo (meses)],MOD($J3072,ROWS(tblConsorcios[Produto]))+1),"")</f>
        <v>220</v>
      </c>
      <c r="O3072" s="20" cm="1">
        <f t="array" ref="O3072">IFERROR(INDEX(tblConsorcios[Parcela Mensal (R$)],MOD($J3072,ROWS(tblConsorcios[Produto]))+1),"")</f>
        <v>1278</v>
      </c>
      <c r="P3072" s="20" t="str" cm="1">
        <f t="array" ref="P3072">IFERROR(INDEX(tblClientes[Dividendo Mensal (R$)],INT($J3072/ROWS(tblConsorcios[Produto]))+1),"")</f>
        <v/>
      </c>
      <c r="Q3072" s="20" t="str">
        <f t="shared" si="142"/>
        <v/>
      </c>
      <c r="R3072">
        <f t="shared" si="143"/>
        <v>0</v>
      </c>
    </row>
    <row r="3073" spans="10:18" x14ac:dyDescent="0.2">
      <c r="J3073">
        <f t="shared" si="141"/>
        <v>3071</v>
      </c>
      <c r="K3073" t="str" cm="1">
        <f t="array" ref="K3073">IFERROR(INDEX(tblClientes[Cliente],INT($J3073/ROWS(tblConsorcios[Produto]))+1),"")</f>
        <v/>
      </c>
      <c r="L3073" t="str" cm="1">
        <f t="array" ref="L3073">IFERROR(INDEX(tblConsorcios[Produto],MOD($J3073,ROWS(tblConsorcios[Produto]))+1),"")</f>
        <v>Imóvel IE220 – 200m</v>
      </c>
      <c r="M3073" s="20" cm="1">
        <f t="array" ref="M3073">IFERROR(INDEX(tblConsorcios[Valor da Carta (R$)],MOD($J3073,ROWS(tblConsorcios[Produto]))+1),"")</f>
        <v>220000</v>
      </c>
      <c r="N3073" s="2" cm="1">
        <f t="array" ref="N3073">IFERROR(INDEX(tblConsorcios[Prazo (meses)],MOD($J3073,ROWS(tblConsorcios[Produto]))+1),"")</f>
        <v>200</v>
      </c>
      <c r="O3073" s="20" cm="1">
        <f t="array" ref="O3073">IFERROR(INDEX(tblConsorcios[Parcela Mensal (R$)],MOD($J3073,ROWS(tblConsorcios[Produto]))+1),"")</f>
        <v>1394.8</v>
      </c>
      <c r="P3073" s="20" t="str" cm="1">
        <f t="array" ref="P3073">IFERROR(INDEX(tblClientes[Dividendo Mensal (R$)],INT($J3073/ROWS(tblConsorcios[Produto]))+1),"")</f>
        <v/>
      </c>
      <c r="Q3073" s="20" t="str">
        <f t="shared" si="142"/>
        <v/>
      </c>
      <c r="R3073">
        <f t="shared" si="143"/>
        <v>0</v>
      </c>
    </row>
    <row r="3074" spans="10:18" x14ac:dyDescent="0.2">
      <c r="J3074">
        <f t="shared" si="141"/>
        <v>3072</v>
      </c>
      <c r="K3074" t="str" cm="1">
        <f t="array" ref="K3074">IFERROR(INDEX(tblClientes[Cliente],INT($J3074/ROWS(tblConsorcios[Produto]))+1),"")</f>
        <v/>
      </c>
      <c r="L3074" t="str" cm="1">
        <f t="array" ref="L3074">IFERROR(INDEX(tblConsorcios[Produto],MOD($J3074,ROWS(tblConsorcios[Produto]))+1),"")</f>
        <v>Imóvel IE200 – 240m</v>
      </c>
      <c r="M3074" s="20" cm="1">
        <f t="array" ref="M3074">IFERROR(INDEX(tblConsorcios[Valor da Carta (R$)],MOD($J3074,ROWS(tblConsorcios[Produto]))+1),"")</f>
        <v>200000</v>
      </c>
      <c r="N3074" s="2" cm="1">
        <f t="array" ref="N3074">IFERROR(INDEX(tblConsorcios[Prazo (meses)],MOD($J3074,ROWS(tblConsorcios[Produto]))+1),"")</f>
        <v>240</v>
      </c>
      <c r="O3074" s="20" cm="1">
        <f t="array" ref="O3074">IFERROR(INDEX(tblConsorcios[Parcela Mensal (R$)],MOD($J3074,ROWS(tblConsorcios[Produto]))+1),"")</f>
        <v>1073.33</v>
      </c>
      <c r="P3074" s="20" t="str" cm="1">
        <f t="array" ref="P3074">IFERROR(INDEX(tblClientes[Dividendo Mensal (R$)],INT($J3074/ROWS(tblConsorcios[Produto]))+1),"")</f>
        <v/>
      </c>
      <c r="Q3074" s="20" t="str">
        <f t="shared" si="142"/>
        <v/>
      </c>
      <c r="R3074">
        <f t="shared" si="143"/>
        <v>0</v>
      </c>
    </row>
    <row r="3075" spans="10:18" x14ac:dyDescent="0.2">
      <c r="J3075">
        <f t="shared" ref="J3075:J3138" si="144">ROW()-2</f>
        <v>3073</v>
      </c>
      <c r="K3075" t="str" cm="1">
        <f t="array" ref="K3075">IFERROR(INDEX(tblClientes[Cliente],INT($J3075/ROWS(tblConsorcios[Produto]))+1),"")</f>
        <v/>
      </c>
      <c r="L3075" t="str" cm="1">
        <f t="array" ref="L3075">IFERROR(INDEX(tblConsorcios[Produto],MOD($J3075,ROWS(tblConsorcios[Produto]))+1),"")</f>
        <v>Imóvel IE200 – 220m</v>
      </c>
      <c r="M3075" s="20" cm="1">
        <f t="array" ref="M3075">IFERROR(INDEX(tblConsorcios[Valor da Carta (R$)],MOD($J3075,ROWS(tblConsorcios[Produto]))+1),"")</f>
        <v>200000</v>
      </c>
      <c r="N3075" s="2" cm="1">
        <f t="array" ref="N3075">IFERROR(INDEX(tblConsorcios[Prazo (meses)],MOD($J3075,ROWS(tblConsorcios[Produto]))+1),"")</f>
        <v>220</v>
      </c>
      <c r="O3075" s="20" cm="1">
        <f t="array" ref="O3075">IFERROR(INDEX(tblConsorcios[Parcela Mensal (R$)],MOD($J3075,ROWS(tblConsorcios[Produto]))+1),"")</f>
        <v>1161.82</v>
      </c>
      <c r="P3075" s="20" t="str" cm="1">
        <f t="array" ref="P3075">IFERROR(INDEX(tblClientes[Dividendo Mensal (R$)],INT($J3075/ROWS(tblConsorcios[Produto]))+1),"")</f>
        <v/>
      </c>
      <c r="Q3075" s="20" t="str">
        <f t="shared" ref="Q3075:Q3138" si="145">IF(AND(ISNUMBER(O3075),ISNUMBER(P3075)),P3075-O3075,"")</f>
        <v/>
      </c>
      <c r="R3075">
        <f t="shared" ref="R3075:R3138" si="146">IF(AND(ISNUMBER(O3075),ISNUMBER(P3075),O3075&lt;=P3075),1,0)</f>
        <v>0</v>
      </c>
    </row>
    <row r="3076" spans="10:18" x14ac:dyDescent="0.2">
      <c r="J3076">
        <f t="shared" si="144"/>
        <v>3074</v>
      </c>
      <c r="K3076" t="str" cm="1">
        <f t="array" ref="K3076">IFERROR(INDEX(tblClientes[Cliente],INT($J3076/ROWS(tblConsorcios[Produto]))+1),"")</f>
        <v/>
      </c>
      <c r="L3076" t="str" cm="1">
        <f t="array" ref="L3076">IFERROR(INDEX(tblConsorcios[Produto],MOD($J3076,ROWS(tblConsorcios[Produto]))+1),"")</f>
        <v>Imóvel IE200 – 200m</v>
      </c>
      <c r="M3076" s="20" cm="1">
        <f t="array" ref="M3076">IFERROR(INDEX(tblConsorcios[Valor da Carta (R$)],MOD($J3076,ROWS(tblConsorcios[Produto]))+1),"")</f>
        <v>200000</v>
      </c>
      <c r="N3076" s="2" cm="1">
        <f t="array" ref="N3076">IFERROR(INDEX(tblConsorcios[Prazo (meses)],MOD($J3076,ROWS(tblConsorcios[Produto]))+1),"")</f>
        <v>200</v>
      </c>
      <c r="O3076" s="20" cm="1">
        <f t="array" ref="O3076">IFERROR(INDEX(tblConsorcios[Parcela Mensal (R$)],MOD($J3076,ROWS(tblConsorcios[Produto]))+1),"")</f>
        <v>1268</v>
      </c>
      <c r="P3076" s="20" t="str" cm="1">
        <f t="array" ref="P3076">IFERROR(INDEX(tblClientes[Dividendo Mensal (R$)],INT($J3076/ROWS(tblConsorcios[Produto]))+1),"")</f>
        <v/>
      </c>
      <c r="Q3076" s="20" t="str">
        <f t="shared" si="145"/>
        <v/>
      </c>
      <c r="R3076">
        <f t="shared" si="146"/>
        <v>0</v>
      </c>
    </row>
    <row r="3077" spans="10:18" x14ac:dyDescent="0.2">
      <c r="J3077">
        <f t="shared" si="144"/>
        <v>3075</v>
      </c>
      <c r="K3077" t="str" cm="1">
        <f t="array" ref="K3077">IFERROR(INDEX(tblClientes[Cliente],INT($J3077/ROWS(tblConsorcios[Produto]))+1),"")</f>
        <v/>
      </c>
      <c r="L3077" t="str" cm="1">
        <f t="array" ref="L3077">IFERROR(INDEX(tblConsorcios[Produto],MOD($J3077,ROWS(tblConsorcios[Produto]))+1),"")</f>
        <v>Imóvel IE150 – 240m</v>
      </c>
      <c r="M3077" s="20" cm="1">
        <f t="array" ref="M3077">IFERROR(INDEX(tblConsorcios[Valor da Carta (R$)],MOD($J3077,ROWS(tblConsorcios[Produto]))+1),"")</f>
        <v>150000</v>
      </c>
      <c r="N3077" s="2" cm="1">
        <f t="array" ref="N3077">IFERROR(INDEX(tblConsorcios[Prazo (meses)],MOD($J3077,ROWS(tblConsorcios[Produto]))+1),"")</f>
        <v>240</v>
      </c>
      <c r="O3077" s="20" cm="1">
        <f t="array" ref="O3077">IFERROR(INDEX(tblConsorcios[Parcela Mensal (R$)],MOD($J3077,ROWS(tblConsorcios[Produto]))+1),"")</f>
        <v>805</v>
      </c>
      <c r="P3077" s="20" t="str" cm="1">
        <f t="array" ref="P3077">IFERROR(INDEX(tblClientes[Dividendo Mensal (R$)],INT($J3077/ROWS(tblConsorcios[Produto]))+1),"")</f>
        <v/>
      </c>
      <c r="Q3077" s="20" t="str">
        <f t="shared" si="145"/>
        <v/>
      </c>
      <c r="R3077">
        <f t="shared" si="146"/>
        <v>0</v>
      </c>
    </row>
    <row r="3078" spans="10:18" x14ac:dyDescent="0.2">
      <c r="J3078">
        <f t="shared" si="144"/>
        <v>3076</v>
      </c>
      <c r="K3078" t="str" cm="1">
        <f t="array" ref="K3078">IFERROR(INDEX(tblClientes[Cliente],INT($J3078/ROWS(tblConsorcios[Produto]))+1),"")</f>
        <v/>
      </c>
      <c r="L3078" t="str" cm="1">
        <f t="array" ref="L3078">IFERROR(INDEX(tblConsorcios[Produto],MOD($J3078,ROWS(tblConsorcios[Produto]))+1),"")</f>
        <v>Imóvel IE150 – 220m</v>
      </c>
      <c r="M3078" s="20" cm="1">
        <f t="array" ref="M3078">IFERROR(INDEX(tblConsorcios[Valor da Carta (R$)],MOD($J3078,ROWS(tblConsorcios[Produto]))+1),"")</f>
        <v>150000</v>
      </c>
      <c r="N3078" s="2" cm="1">
        <f t="array" ref="N3078">IFERROR(INDEX(tblConsorcios[Prazo (meses)],MOD($J3078,ROWS(tblConsorcios[Produto]))+1),"")</f>
        <v>220</v>
      </c>
      <c r="O3078" s="20" cm="1">
        <f t="array" ref="O3078">IFERROR(INDEX(tblConsorcios[Parcela Mensal (R$)],MOD($J3078,ROWS(tblConsorcios[Produto]))+1),"")</f>
        <v>871.36</v>
      </c>
      <c r="P3078" s="20" t="str" cm="1">
        <f t="array" ref="P3078">IFERROR(INDEX(tblClientes[Dividendo Mensal (R$)],INT($J3078/ROWS(tblConsorcios[Produto]))+1),"")</f>
        <v/>
      </c>
      <c r="Q3078" s="20" t="str">
        <f t="shared" si="145"/>
        <v/>
      </c>
      <c r="R3078">
        <f t="shared" si="146"/>
        <v>0</v>
      </c>
    </row>
    <row r="3079" spans="10:18" x14ac:dyDescent="0.2">
      <c r="J3079">
        <f t="shared" si="144"/>
        <v>3077</v>
      </c>
      <c r="K3079" t="str" cm="1">
        <f t="array" ref="K3079">IFERROR(INDEX(tblClientes[Cliente],INT($J3079/ROWS(tblConsorcios[Produto]))+1),"")</f>
        <v/>
      </c>
      <c r="L3079" t="str" cm="1">
        <f t="array" ref="L3079">IFERROR(INDEX(tblConsorcios[Produto],MOD($J3079,ROWS(tblConsorcios[Produto]))+1),"")</f>
        <v>Imóvel IE150 – 200m</v>
      </c>
      <c r="M3079" s="20" cm="1">
        <f t="array" ref="M3079">IFERROR(INDEX(tblConsorcios[Valor da Carta (R$)],MOD($J3079,ROWS(tblConsorcios[Produto]))+1),"")</f>
        <v>150000</v>
      </c>
      <c r="N3079" s="2" cm="1">
        <f t="array" ref="N3079">IFERROR(INDEX(tblConsorcios[Prazo (meses)],MOD($J3079,ROWS(tblConsorcios[Produto]))+1),"")</f>
        <v>200</v>
      </c>
      <c r="O3079" s="20" cm="1">
        <f t="array" ref="O3079">IFERROR(INDEX(tblConsorcios[Parcela Mensal (R$)],MOD($J3079,ROWS(tblConsorcios[Produto]))+1),"")</f>
        <v>951</v>
      </c>
      <c r="P3079" s="20" t="str" cm="1">
        <f t="array" ref="P3079">IFERROR(INDEX(tblClientes[Dividendo Mensal (R$)],INT($J3079/ROWS(tblConsorcios[Produto]))+1),"")</f>
        <v/>
      </c>
      <c r="Q3079" s="20" t="str">
        <f t="shared" si="145"/>
        <v/>
      </c>
      <c r="R3079">
        <f t="shared" si="146"/>
        <v>0</v>
      </c>
    </row>
    <row r="3080" spans="10:18" x14ac:dyDescent="0.2">
      <c r="J3080">
        <f t="shared" si="144"/>
        <v>3078</v>
      </c>
      <c r="K3080" t="str" cm="1">
        <f t="array" ref="K3080">IFERROR(INDEX(tblClientes[Cliente],INT($J3080/ROWS(tblConsorcios[Produto]))+1),"")</f>
        <v/>
      </c>
      <c r="L3080" t="str" cm="1">
        <f t="array" ref="L3080">IFERROR(INDEX(tblConsorcios[Produto],MOD($J3080,ROWS(tblConsorcios[Produto]))+1),"")</f>
        <v>Imóvel IE140 – 240m</v>
      </c>
      <c r="M3080" s="20" cm="1">
        <f t="array" ref="M3080">IFERROR(INDEX(tblConsorcios[Valor da Carta (R$)],MOD($J3080,ROWS(tblConsorcios[Produto]))+1),"")</f>
        <v>140000</v>
      </c>
      <c r="N3080" s="2" cm="1">
        <f t="array" ref="N3080">IFERROR(INDEX(tblConsorcios[Prazo (meses)],MOD($J3080,ROWS(tblConsorcios[Produto]))+1),"")</f>
        <v>240</v>
      </c>
      <c r="O3080" s="20" cm="1">
        <f t="array" ref="O3080">IFERROR(INDEX(tblConsorcios[Parcela Mensal (R$)],MOD($J3080,ROWS(tblConsorcios[Produto]))+1),"")</f>
        <v>751.33</v>
      </c>
      <c r="P3080" s="20" t="str" cm="1">
        <f t="array" ref="P3080">IFERROR(INDEX(tblClientes[Dividendo Mensal (R$)],INT($J3080/ROWS(tblConsorcios[Produto]))+1),"")</f>
        <v/>
      </c>
      <c r="Q3080" s="20" t="str">
        <f t="shared" si="145"/>
        <v/>
      </c>
      <c r="R3080">
        <f t="shared" si="146"/>
        <v>0</v>
      </c>
    </row>
    <row r="3081" spans="10:18" x14ac:dyDescent="0.2">
      <c r="J3081">
        <f t="shared" si="144"/>
        <v>3079</v>
      </c>
      <c r="K3081" t="str" cm="1">
        <f t="array" ref="K3081">IFERROR(INDEX(tblClientes[Cliente],INT($J3081/ROWS(tblConsorcios[Produto]))+1),"")</f>
        <v/>
      </c>
      <c r="L3081" t="str" cm="1">
        <f t="array" ref="L3081">IFERROR(INDEX(tblConsorcios[Produto],MOD($J3081,ROWS(tblConsorcios[Produto]))+1),"")</f>
        <v>Imóvel IE140 – 220m</v>
      </c>
      <c r="M3081" s="20" cm="1">
        <f t="array" ref="M3081">IFERROR(INDEX(tblConsorcios[Valor da Carta (R$)],MOD($J3081,ROWS(tblConsorcios[Produto]))+1),"")</f>
        <v>140000</v>
      </c>
      <c r="N3081" s="2" cm="1">
        <f t="array" ref="N3081">IFERROR(INDEX(tblConsorcios[Prazo (meses)],MOD($J3081,ROWS(tblConsorcios[Produto]))+1),"")</f>
        <v>220</v>
      </c>
      <c r="O3081" s="20" cm="1">
        <f t="array" ref="O3081">IFERROR(INDEX(tblConsorcios[Parcela Mensal (R$)],MOD($J3081,ROWS(tblConsorcios[Produto]))+1),"")</f>
        <v>813.27</v>
      </c>
      <c r="P3081" s="20" t="str" cm="1">
        <f t="array" ref="P3081">IFERROR(INDEX(tblClientes[Dividendo Mensal (R$)],INT($J3081/ROWS(tblConsorcios[Produto]))+1),"")</f>
        <v/>
      </c>
      <c r="Q3081" s="20" t="str">
        <f t="shared" si="145"/>
        <v/>
      </c>
      <c r="R3081">
        <f t="shared" si="146"/>
        <v>0</v>
      </c>
    </row>
    <row r="3082" spans="10:18" x14ac:dyDescent="0.2">
      <c r="J3082">
        <f t="shared" si="144"/>
        <v>3080</v>
      </c>
      <c r="K3082" t="str" cm="1">
        <f t="array" ref="K3082">IFERROR(INDEX(tblClientes[Cliente],INT($J3082/ROWS(tblConsorcios[Produto]))+1),"")</f>
        <v/>
      </c>
      <c r="L3082" t="str" cm="1">
        <f t="array" ref="L3082">IFERROR(INDEX(tblConsorcios[Produto],MOD($J3082,ROWS(tblConsorcios[Produto]))+1),"")</f>
        <v>Imóvel IE140 – 200m</v>
      </c>
      <c r="M3082" s="20" cm="1">
        <f t="array" ref="M3082">IFERROR(INDEX(tblConsorcios[Valor da Carta (R$)],MOD($J3082,ROWS(tblConsorcios[Produto]))+1),"")</f>
        <v>140000</v>
      </c>
      <c r="N3082" s="2" cm="1">
        <f t="array" ref="N3082">IFERROR(INDEX(tblConsorcios[Prazo (meses)],MOD($J3082,ROWS(tblConsorcios[Produto]))+1),"")</f>
        <v>200</v>
      </c>
      <c r="O3082" s="20" cm="1">
        <f t="array" ref="O3082">IFERROR(INDEX(tblConsorcios[Parcela Mensal (R$)],MOD($J3082,ROWS(tblConsorcios[Produto]))+1),"")</f>
        <v>887.6</v>
      </c>
      <c r="P3082" s="20" t="str" cm="1">
        <f t="array" ref="P3082">IFERROR(INDEX(tblClientes[Dividendo Mensal (R$)],INT($J3082/ROWS(tblConsorcios[Produto]))+1),"")</f>
        <v/>
      </c>
      <c r="Q3082" s="20" t="str">
        <f t="shared" si="145"/>
        <v/>
      </c>
      <c r="R3082">
        <f t="shared" si="146"/>
        <v>0</v>
      </c>
    </row>
    <row r="3083" spans="10:18" x14ac:dyDescent="0.2">
      <c r="J3083">
        <f t="shared" si="144"/>
        <v>3081</v>
      </c>
      <c r="K3083" t="str" cm="1">
        <f t="array" ref="K3083">IFERROR(INDEX(tblClientes[Cliente],INT($J3083/ROWS(tblConsorcios[Produto]))+1),"")</f>
        <v/>
      </c>
      <c r="L3083" t="str" cm="1">
        <f t="array" ref="L3083">IFERROR(INDEX(tblConsorcios[Produto],MOD($J3083,ROWS(tblConsorcios[Produto]))+1),"")</f>
        <v>Imóvel IE130 – 240m</v>
      </c>
      <c r="M3083" s="20" cm="1">
        <f t="array" ref="M3083">IFERROR(INDEX(tblConsorcios[Valor da Carta (R$)],MOD($J3083,ROWS(tblConsorcios[Produto]))+1),"")</f>
        <v>130000</v>
      </c>
      <c r="N3083" s="2" cm="1">
        <f t="array" ref="N3083">IFERROR(INDEX(tblConsorcios[Prazo (meses)],MOD($J3083,ROWS(tblConsorcios[Produto]))+1),"")</f>
        <v>240</v>
      </c>
      <c r="O3083" s="20" cm="1">
        <f t="array" ref="O3083">IFERROR(INDEX(tblConsorcios[Parcela Mensal (R$)],MOD($J3083,ROWS(tblConsorcios[Produto]))+1),"")</f>
        <v>697.67</v>
      </c>
      <c r="P3083" s="20" t="str" cm="1">
        <f t="array" ref="P3083">IFERROR(INDEX(tblClientes[Dividendo Mensal (R$)],INT($J3083/ROWS(tblConsorcios[Produto]))+1),"")</f>
        <v/>
      </c>
      <c r="Q3083" s="20" t="str">
        <f t="shared" si="145"/>
        <v/>
      </c>
      <c r="R3083">
        <f t="shared" si="146"/>
        <v>0</v>
      </c>
    </row>
    <row r="3084" spans="10:18" x14ac:dyDescent="0.2">
      <c r="J3084">
        <f t="shared" si="144"/>
        <v>3082</v>
      </c>
      <c r="K3084" t="str" cm="1">
        <f t="array" ref="K3084">IFERROR(INDEX(tblClientes[Cliente],INT($J3084/ROWS(tblConsorcios[Produto]))+1),"")</f>
        <v/>
      </c>
      <c r="L3084" t="str" cm="1">
        <f t="array" ref="L3084">IFERROR(INDEX(tblConsorcios[Produto],MOD($J3084,ROWS(tblConsorcios[Produto]))+1),"")</f>
        <v>Imóvel IE130 – 220m</v>
      </c>
      <c r="M3084" s="20" cm="1">
        <f t="array" ref="M3084">IFERROR(INDEX(tblConsorcios[Valor da Carta (R$)],MOD($J3084,ROWS(tblConsorcios[Produto]))+1),"")</f>
        <v>130000</v>
      </c>
      <c r="N3084" s="2" cm="1">
        <f t="array" ref="N3084">IFERROR(INDEX(tblConsorcios[Prazo (meses)],MOD($J3084,ROWS(tblConsorcios[Produto]))+1),"")</f>
        <v>220</v>
      </c>
      <c r="O3084" s="20" cm="1">
        <f t="array" ref="O3084">IFERROR(INDEX(tblConsorcios[Parcela Mensal (R$)],MOD($J3084,ROWS(tblConsorcios[Produto]))+1),"")</f>
        <v>755.18</v>
      </c>
      <c r="P3084" s="20" t="str" cm="1">
        <f t="array" ref="P3084">IFERROR(INDEX(tblClientes[Dividendo Mensal (R$)],INT($J3084/ROWS(tblConsorcios[Produto]))+1),"")</f>
        <v/>
      </c>
      <c r="Q3084" s="20" t="str">
        <f t="shared" si="145"/>
        <v/>
      </c>
      <c r="R3084">
        <f t="shared" si="146"/>
        <v>0</v>
      </c>
    </row>
    <row r="3085" spans="10:18" x14ac:dyDescent="0.2">
      <c r="J3085">
        <f t="shared" si="144"/>
        <v>3083</v>
      </c>
      <c r="K3085" t="str" cm="1">
        <f t="array" ref="K3085">IFERROR(INDEX(tblClientes[Cliente],INT($J3085/ROWS(tblConsorcios[Produto]))+1),"")</f>
        <v/>
      </c>
      <c r="L3085" t="str" cm="1">
        <f t="array" ref="L3085">IFERROR(INDEX(tblConsorcios[Produto],MOD($J3085,ROWS(tblConsorcios[Produto]))+1),"")</f>
        <v>Imóvel IE130 – 200m</v>
      </c>
      <c r="M3085" s="20" cm="1">
        <f t="array" ref="M3085">IFERROR(INDEX(tblConsorcios[Valor da Carta (R$)],MOD($J3085,ROWS(tblConsorcios[Produto]))+1),"")</f>
        <v>130000</v>
      </c>
      <c r="N3085" s="2" cm="1">
        <f t="array" ref="N3085">IFERROR(INDEX(tblConsorcios[Prazo (meses)],MOD($J3085,ROWS(tblConsorcios[Produto]))+1),"")</f>
        <v>200</v>
      </c>
      <c r="O3085" s="20" cm="1">
        <f t="array" ref="O3085">IFERROR(INDEX(tblConsorcios[Parcela Mensal (R$)],MOD($J3085,ROWS(tblConsorcios[Produto]))+1),"")</f>
        <v>824.2</v>
      </c>
      <c r="P3085" s="20" t="str" cm="1">
        <f t="array" ref="P3085">IFERROR(INDEX(tblClientes[Dividendo Mensal (R$)],INT($J3085/ROWS(tblConsorcios[Produto]))+1),"")</f>
        <v/>
      </c>
      <c r="Q3085" s="20" t="str">
        <f t="shared" si="145"/>
        <v/>
      </c>
      <c r="R3085">
        <f t="shared" si="146"/>
        <v>0</v>
      </c>
    </row>
    <row r="3086" spans="10:18" x14ac:dyDescent="0.2">
      <c r="J3086">
        <f t="shared" si="144"/>
        <v>3084</v>
      </c>
      <c r="K3086" t="str" cm="1">
        <f t="array" ref="K3086">IFERROR(INDEX(tblClientes[Cliente],INT($J3086/ROWS(tblConsorcios[Produto]))+1),"")</f>
        <v/>
      </c>
      <c r="L3086" t="str" cm="1">
        <f t="array" ref="L3086">IFERROR(INDEX(tblConsorcios[Produto],MOD($J3086,ROWS(tblConsorcios[Produto]))+1),"")</f>
        <v>Imóvel IE120 – 240m</v>
      </c>
      <c r="M3086" s="20" cm="1">
        <f t="array" ref="M3086">IFERROR(INDEX(tblConsorcios[Valor da Carta (R$)],MOD($J3086,ROWS(tblConsorcios[Produto]))+1),"")</f>
        <v>120000</v>
      </c>
      <c r="N3086" s="2" cm="1">
        <f t="array" ref="N3086">IFERROR(INDEX(tblConsorcios[Prazo (meses)],MOD($J3086,ROWS(tblConsorcios[Produto]))+1),"")</f>
        <v>240</v>
      </c>
      <c r="O3086" s="20" cm="1">
        <f t="array" ref="O3086">IFERROR(INDEX(tblConsorcios[Parcela Mensal (R$)],MOD($J3086,ROWS(tblConsorcios[Produto]))+1),"")</f>
        <v>644</v>
      </c>
      <c r="P3086" s="20" t="str" cm="1">
        <f t="array" ref="P3086">IFERROR(INDEX(tblClientes[Dividendo Mensal (R$)],INT($J3086/ROWS(tblConsorcios[Produto]))+1),"")</f>
        <v/>
      </c>
      <c r="Q3086" s="20" t="str">
        <f t="shared" si="145"/>
        <v/>
      </c>
      <c r="R3086">
        <f t="shared" si="146"/>
        <v>0</v>
      </c>
    </row>
    <row r="3087" spans="10:18" x14ac:dyDescent="0.2">
      <c r="J3087">
        <f t="shared" si="144"/>
        <v>3085</v>
      </c>
      <c r="K3087" t="str" cm="1">
        <f t="array" ref="K3087">IFERROR(INDEX(tblClientes[Cliente],INT($J3087/ROWS(tblConsorcios[Produto]))+1),"")</f>
        <v/>
      </c>
      <c r="L3087" t="str" cm="1">
        <f t="array" ref="L3087">IFERROR(INDEX(tblConsorcios[Produto],MOD($J3087,ROWS(tblConsorcios[Produto]))+1),"")</f>
        <v>Imóvel IE120 – 220m</v>
      </c>
      <c r="M3087" s="20" cm="1">
        <f t="array" ref="M3087">IFERROR(INDEX(tblConsorcios[Valor da Carta (R$)],MOD($J3087,ROWS(tblConsorcios[Produto]))+1),"")</f>
        <v>120000</v>
      </c>
      <c r="N3087" s="2" cm="1">
        <f t="array" ref="N3087">IFERROR(INDEX(tblConsorcios[Prazo (meses)],MOD($J3087,ROWS(tblConsorcios[Produto]))+1),"")</f>
        <v>220</v>
      </c>
      <c r="O3087" s="20" cm="1">
        <f t="array" ref="O3087">IFERROR(INDEX(tblConsorcios[Parcela Mensal (R$)],MOD($J3087,ROWS(tblConsorcios[Produto]))+1),"")</f>
        <v>697.09</v>
      </c>
      <c r="P3087" s="20" t="str" cm="1">
        <f t="array" ref="P3087">IFERROR(INDEX(tblClientes[Dividendo Mensal (R$)],INT($J3087/ROWS(tblConsorcios[Produto]))+1),"")</f>
        <v/>
      </c>
      <c r="Q3087" s="20" t="str">
        <f t="shared" si="145"/>
        <v/>
      </c>
      <c r="R3087">
        <f t="shared" si="146"/>
        <v>0</v>
      </c>
    </row>
    <row r="3088" spans="10:18" x14ac:dyDescent="0.2">
      <c r="J3088">
        <f t="shared" si="144"/>
        <v>3086</v>
      </c>
      <c r="K3088" t="str" cm="1">
        <f t="array" ref="K3088">IFERROR(INDEX(tblClientes[Cliente],INT($J3088/ROWS(tblConsorcios[Produto]))+1),"")</f>
        <v/>
      </c>
      <c r="L3088" t="str" cm="1">
        <f t="array" ref="L3088">IFERROR(INDEX(tblConsorcios[Produto],MOD($J3088,ROWS(tblConsorcios[Produto]))+1),"")</f>
        <v>Imóvel IE120 – 200m</v>
      </c>
      <c r="M3088" s="20" cm="1">
        <f t="array" ref="M3088">IFERROR(INDEX(tblConsorcios[Valor da Carta (R$)],MOD($J3088,ROWS(tblConsorcios[Produto]))+1),"")</f>
        <v>120000</v>
      </c>
      <c r="N3088" s="2" cm="1">
        <f t="array" ref="N3088">IFERROR(INDEX(tblConsorcios[Prazo (meses)],MOD($J3088,ROWS(tblConsorcios[Produto]))+1),"")</f>
        <v>200</v>
      </c>
      <c r="O3088" s="20" cm="1">
        <f t="array" ref="O3088">IFERROR(INDEX(tblConsorcios[Parcela Mensal (R$)],MOD($J3088,ROWS(tblConsorcios[Produto]))+1),"")</f>
        <v>760.8</v>
      </c>
      <c r="P3088" s="20" t="str" cm="1">
        <f t="array" ref="P3088">IFERROR(INDEX(tblClientes[Dividendo Mensal (R$)],INT($J3088/ROWS(tblConsorcios[Produto]))+1),"")</f>
        <v/>
      </c>
      <c r="Q3088" s="20" t="str">
        <f t="shared" si="145"/>
        <v/>
      </c>
      <c r="R3088">
        <f t="shared" si="146"/>
        <v>0</v>
      </c>
    </row>
    <row r="3089" spans="10:18" x14ac:dyDescent="0.2">
      <c r="J3089">
        <f t="shared" si="144"/>
        <v>3087</v>
      </c>
      <c r="K3089" t="str" cm="1">
        <f t="array" ref="K3089">IFERROR(INDEX(tblClientes[Cliente],INT($J3089/ROWS(tblConsorcios[Produto]))+1),"")</f>
        <v/>
      </c>
      <c r="L3089" t="str" cm="1">
        <f t="array" ref="L3089">IFERROR(INDEX(tblConsorcios[Produto],MOD($J3089,ROWS(tblConsorcios[Produto]))+1),"")</f>
        <v>Imóvel IE600 – 240m</v>
      </c>
      <c r="M3089" s="20" cm="1">
        <f t="array" ref="M3089">IFERROR(INDEX(tblConsorcios[Valor da Carta (R$)],MOD($J3089,ROWS(tblConsorcios[Produto]))+1),"")</f>
        <v>600000</v>
      </c>
      <c r="N3089" s="2" cm="1">
        <f t="array" ref="N3089">IFERROR(INDEX(tblConsorcios[Prazo (meses)],MOD($J3089,ROWS(tblConsorcios[Produto]))+1),"")</f>
        <v>240</v>
      </c>
      <c r="O3089" s="20" cm="1">
        <f t="array" ref="O3089">IFERROR(INDEX(tblConsorcios[Parcela Mensal (R$)],MOD($J3089,ROWS(tblConsorcios[Produto]))+1),"")</f>
        <v>3220</v>
      </c>
      <c r="P3089" s="20" t="str" cm="1">
        <f t="array" ref="P3089">IFERROR(INDEX(tblClientes[Dividendo Mensal (R$)],INT($J3089/ROWS(tblConsorcios[Produto]))+1),"")</f>
        <v/>
      </c>
      <c r="Q3089" s="20" t="str">
        <f t="shared" si="145"/>
        <v/>
      </c>
      <c r="R3089">
        <f t="shared" si="146"/>
        <v>0</v>
      </c>
    </row>
    <row r="3090" spans="10:18" x14ac:dyDescent="0.2">
      <c r="J3090">
        <f t="shared" si="144"/>
        <v>3088</v>
      </c>
      <c r="K3090" t="str" cm="1">
        <f t="array" ref="K3090">IFERROR(INDEX(tblClientes[Cliente],INT($J3090/ROWS(tblConsorcios[Produto]))+1),"")</f>
        <v/>
      </c>
      <c r="L3090" t="str" cm="1">
        <f t="array" ref="L3090">IFERROR(INDEX(tblConsorcios[Produto],MOD($J3090,ROWS(tblConsorcios[Produto]))+1),"")</f>
        <v>Imóvel IE600 – 220m</v>
      </c>
      <c r="M3090" s="20" cm="1">
        <f t="array" ref="M3090">IFERROR(INDEX(tblConsorcios[Valor da Carta (R$)],MOD($J3090,ROWS(tblConsorcios[Produto]))+1),"")</f>
        <v>600000</v>
      </c>
      <c r="N3090" s="2" cm="1">
        <f t="array" ref="N3090">IFERROR(INDEX(tblConsorcios[Prazo (meses)],MOD($J3090,ROWS(tblConsorcios[Produto]))+1),"")</f>
        <v>220</v>
      </c>
      <c r="O3090" s="20" cm="1">
        <f t="array" ref="O3090">IFERROR(INDEX(tblConsorcios[Parcela Mensal (R$)],MOD($J3090,ROWS(tblConsorcios[Produto]))+1),"")</f>
        <v>3485.45</v>
      </c>
      <c r="P3090" s="20" t="str" cm="1">
        <f t="array" ref="P3090">IFERROR(INDEX(tblClientes[Dividendo Mensal (R$)],INT($J3090/ROWS(tblConsorcios[Produto]))+1),"")</f>
        <v/>
      </c>
      <c r="Q3090" s="20" t="str">
        <f t="shared" si="145"/>
        <v/>
      </c>
      <c r="R3090">
        <f t="shared" si="146"/>
        <v>0</v>
      </c>
    </row>
    <row r="3091" spans="10:18" x14ac:dyDescent="0.2">
      <c r="J3091">
        <f t="shared" si="144"/>
        <v>3089</v>
      </c>
      <c r="K3091" t="str" cm="1">
        <f t="array" ref="K3091">IFERROR(INDEX(tblClientes[Cliente],INT($J3091/ROWS(tblConsorcios[Produto]))+1),"")</f>
        <v/>
      </c>
      <c r="L3091" t="str" cm="1">
        <f t="array" ref="L3091">IFERROR(INDEX(tblConsorcios[Produto],MOD($J3091,ROWS(tblConsorcios[Produto]))+1),"")</f>
        <v>Imóvel IE600 – 200m</v>
      </c>
      <c r="M3091" s="20" cm="1">
        <f t="array" ref="M3091">IFERROR(INDEX(tblConsorcios[Valor da Carta (R$)],MOD($J3091,ROWS(tblConsorcios[Produto]))+1),"")</f>
        <v>600000</v>
      </c>
      <c r="N3091" s="2" cm="1">
        <f t="array" ref="N3091">IFERROR(INDEX(tblConsorcios[Prazo (meses)],MOD($J3091,ROWS(tblConsorcios[Produto]))+1),"")</f>
        <v>200</v>
      </c>
      <c r="O3091" s="20" cm="1">
        <f t="array" ref="O3091">IFERROR(INDEX(tblConsorcios[Parcela Mensal (R$)],MOD($J3091,ROWS(tblConsorcios[Produto]))+1),"")</f>
        <v>3804</v>
      </c>
      <c r="P3091" s="20" t="str" cm="1">
        <f t="array" ref="P3091">IFERROR(INDEX(tblClientes[Dividendo Mensal (R$)],INT($J3091/ROWS(tblConsorcios[Produto]))+1),"")</f>
        <v/>
      </c>
      <c r="Q3091" s="20" t="str">
        <f t="shared" si="145"/>
        <v/>
      </c>
      <c r="R3091">
        <f t="shared" si="146"/>
        <v>0</v>
      </c>
    </row>
    <row r="3092" spans="10:18" x14ac:dyDescent="0.2">
      <c r="J3092">
        <f t="shared" si="144"/>
        <v>3090</v>
      </c>
      <c r="K3092" t="str" cm="1">
        <f t="array" ref="K3092">IFERROR(INDEX(tblClientes[Cliente],INT($J3092/ROWS(tblConsorcios[Produto]))+1),"")</f>
        <v/>
      </c>
      <c r="L3092" t="str" cm="1">
        <f t="array" ref="L3092">IFERROR(INDEX(tblConsorcios[Produto],MOD($J3092,ROWS(tblConsorcios[Produto]))+1),"")</f>
        <v>Imóvel IE580 – 240m</v>
      </c>
      <c r="M3092" s="20" cm="1">
        <f t="array" ref="M3092">IFERROR(INDEX(tblConsorcios[Valor da Carta (R$)],MOD($J3092,ROWS(tblConsorcios[Produto]))+1),"")</f>
        <v>580000</v>
      </c>
      <c r="N3092" s="2" cm="1">
        <f t="array" ref="N3092">IFERROR(INDEX(tblConsorcios[Prazo (meses)],MOD($J3092,ROWS(tblConsorcios[Produto]))+1),"")</f>
        <v>240</v>
      </c>
      <c r="O3092" s="20" cm="1">
        <f t="array" ref="O3092">IFERROR(INDEX(tblConsorcios[Parcela Mensal (R$)],MOD($J3092,ROWS(tblConsorcios[Produto]))+1),"")</f>
        <v>3112.67</v>
      </c>
      <c r="P3092" s="20" t="str" cm="1">
        <f t="array" ref="P3092">IFERROR(INDEX(tblClientes[Dividendo Mensal (R$)],INT($J3092/ROWS(tblConsorcios[Produto]))+1),"")</f>
        <v/>
      </c>
      <c r="Q3092" s="20" t="str">
        <f t="shared" si="145"/>
        <v/>
      </c>
      <c r="R3092">
        <f t="shared" si="146"/>
        <v>0</v>
      </c>
    </row>
    <row r="3093" spans="10:18" x14ac:dyDescent="0.2">
      <c r="J3093">
        <f t="shared" si="144"/>
        <v>3091</v>
      </c>
      <c r="K3093" t="str" cm="1">
        <f t="array" ref="K3093">IFERROR(INDEX(tblClientes[Cliente],INT($J3093/ROWS(tblConsorcios[Produto]))+1),"")</f>
        <v/>
      </c>
      <c r="L3093" t="str" cm="1">
        <f t="array" ref="L3093">IFERROR(INDEX(tblConsorcios[Produto],MOD($J3093,ROWS(tblConsorcios[Produto]))+1),"")</f>
        <v>Imóvel IE580 – 220m</v>
      </c>
      <c r="M3093" s="20" cm="1">
        <f t="array" ref="M3093">IFERROR(INDEX(tblConsorcios[Valor da Carta (R$)],MOD($J3093,ROWS(tblConsorcios[Produto]))+1),"")</f>
        <v>580000</v>
      </c>
      <c r="N3093" s="2" cm="1">
        <f t="array" ref="N3093">IFERROR(INDEX(tblConsorcios[Prazo (meses)],MOD($J3093,ROWS(tblConsorcios[Produto]))+1),"")</f>
        <v>220</v>
      </c>
      <c r="O3093" s="20" cm="1">
        <f t="array" ref="O3093">IFERROR(INDEX(tblConsorcios[Parcela Mensal (R$)],MOD($J3093,ROWS(tblConsorcios[Produto]))+1),"")</f>
        <v>3369.27</v>
      </c>
      <c r="P3093" s="20" t="str" cm="1">
        <f t="array" ref="P3093">IFERROR(INDEX(tblClientes[Dividendo Mensal (R$)],INT($J3093/ROWS(tblConsorcios[Produto]))+1),"")</f>
        <v/>
      </c>
      <c r="Q3093" s="20" t="str">
        <f t="shared" si="145"/>
        <v/>
      </c>
      <c r="R3093">
        <f t="shared" si="146"/>
        <v>0</v>
      </c>
    </row>
    <row r="3094" spans="10:18" x14ac:dyDescent="0.2">
      <c r="J3094">
        <f t="shared" si="144"/>
        <v>3092</v>
      </c>
      <c r="K3094" t="str" cm="1">
        <f t="array" ref="K3094">IFERROR(INDEX(tblClientes[Cliente],INT($J3094/ROWS(tblConsorcios[Produto]))+1),"")</f>
        <v/>
      </c>
      <c r="L3094" t="str" cm="1">
        <f t="array" ref="L3094">IFERROR(INDEX(tblConsorcios[Produto],MOD($J3094,ROWS(tblConsorcios[Produto]))+1),"")</f>
        <v>Imóvel IE580 – 200m</v>
      </c>
      <c r="M3094" s="20" cm="1">
        <f t="array" ref="M3094">IFERROR(INDEX(tblConsorcios[Valor da Carta (R$)],MOD($J3094,ROWS(tblConsorcios[Produto]))+1),"")</f>
        <v>580000</v>
      </c>
      <c r="N3094" s="2" cm="1">
        <f t="array" ref="N3094">IFERROR(INDEX(tblConsorcios[Prazo (meses)],MOD($J3094,ROWS(tblConsorcios[Produto]))+1),"")</f>
        <v>200</v>
      </c>
      <c r="O3094" s="20" cm="1">
        <f t="array" ref="O3094">IFERROR(INDEX(tblConsorcios[Parcela Mensal (R$)],MOD($J3094,ROWS(tblConsorcios[Produto]))+1),"")</f>
        <v>3677.2</v>
      </c>
      <c r="P3094" s="20" t="str" cm="1">
        <f t="array" ref="P3094">IFERROR(INDEX(tblClientes[Dividendo Mensal (R$)],INT($J3094/ROWS(tblConsorcios[Produto]))+1),"")</f>
        <v/>
      </c>
      <c r="Q3094" s="20" t="str">
        <f t="shared" si="145"/>
        <v/>
      </c>
      <c r="R3094">
        <f t="shared" si="146"/>
        <v>0</v>
      </c>
    </row>
    <row r="3095" spans="10:18" x14ac:dyDescent="0.2">
      <c r="J3095">
        <f t="shared" si="144"/>
        <v>3093</v>
      </c>
      <c r="K3095" t="str" cm="1">
        <f t="array" ref="K3095">IFERROR(INDEX(tblClientes[Cliente],INT($J3095/ROWS(tblConsorcios[Produto]))+1),"")</f>
        <v/>
      </c>
      <c r="L3095" t="str" cm="1">
        <f t="array" ref="L3095">IFERROR(INDEX(tblConsorcios[Produto],MOD($J3095,ROWS(tblConsorcios[Produto]))+1),"")</f>
        <v>Imóvel IE550 – 240m</v>
      </c>
      <c r="M3095" s="20" cm="1">
        <f t="array" ref="M3095">IFERROR(INDEX(tblConsorcios[Valor da Carta (R$)],MOD($J3095,ROWS(tblConsorcios[Produto]))+1),"")</f>
        <v>550000</v>
      </c>
      <c r="N3095" s="2" cm="1">
        <f t="array" ref="N3095">IFERROR(INDEX(tblConsorcios[Prazo (meses)],MOD($J3095,ROWS(tblConsorcios[Produto]))+1),"")</f>
        <v>240</v>
      </c>
      <c r="O3095" s="20" cm="1">
        <f t="array" ref="O3095">IFERROR(INDEX(tblConsorcios[Parcela Mensal (R$)],MOD($J3095,ROWS(tblConsorcios[Produto]))+1),"")</f>
        <v>2951.67</v>
      </c>
      <c r="P3095" s="20" t="str" cm="1">
        <f t="array" ref="P3095">IFERROR(INDEX(tblClientes[Dividendo Mensal (R$)],INT($J3095/ROWS(tblConsorcios[Produto]))+1),"")</f>
        <v/>
      </c>
      <c r="Q3095" s="20" t="str">
        <f t="shared" si="145"/>
        <v/>
      </c>
      <c r="R3095">
        <f t="shared" si="146"/>
        <v>0</v>
      </c>
    </row>
    <row r="3096" spans="10:18" x14ac:dyDescent="0.2">
      <c r="J3096">
        <f t="shared" si="144"/>
        <v>3094</v>
      </c>
      <c r="K3096" t="str" cm="1">
        <f t="array" ref="K3096">IFERROR(INDEX(tblClientes[Cliente],INT($J3096/ROWS(tblConsorcios[Produto]))+1),"")</f>
        <v/>
      </c>
      <c r="L3096" t="str" cm="1">
        <f t="array" ref="L3096">IFERROR(INDEX(tblConsorcios[Produto],MOD($J3096,ROWS(tblConsorcios[Produto]))+1),"")</f>
        <v>Imóvel IE550 – 220m</v>
      </c>
      <c r="M3096" s="20" cm="1">
        <f t="array" ref="M3096">IFERROR(INDEX(tblConsorcios[Valor da Carta (R$)],MOD($J3096,ROWS(tblConsorcios[Produto]))+1),"")</f>
        <v>550000</v>
      </c>
      <c r="N3096" s="2" cm="1">
        <f t="array" ref="N3096">IFERROR(INDEX(tblConsorcios[Prazo (meses)],MOD($J3096,ROWS(tblConsorcios[Produto]))+1),"")</f>
        <v>220</v>
      </c>
      <c r="O3096" s="20" cm="1">
        <f t="array" ref="O3096">IFERROR(INDEX(tblConsorcios[Parcela Mensal (R$)],MOD($J3096,ROWS(tblConsorcios[Produto]))+1),"")</f>
        <v>3195</v>
      </c>
      <c r="P3096" s="20" t="str" cm="1">
        <f t="array" ref="P3096">IFERROR(INDEX(tblClientes[Dividendo Mensal (R$)],INT($J3096/ROWS(tblConsorcios[Produto]))+1),"")</f>
        <v/>
      </c>
      <c r="Q3096" s="20" t="str">
        <f t="shared" si="145"/>
        <v/>
      </c>
      <c r="R3096">
        <f t="shared" si="146"/>
        <v>0</v>
      </c>
    </row>
    <row r="3097" spans="10:18" x14ac:dyDescent="0.2">
      <c r="J3097">
        <f t="shared" si="144"/>
        <v>3095</v>
      </c>
      <c r="K3097" t="str" cm="1">
        <f t="array" ref="K3097">IFERROR(INDEX(tblClientes[Cliente],INT($J3097/ROWS(tblConsorcios[Produto]))+1),"")</f>
        <v/>
      </c>
      <c r="L3097" t="str" cm="1">
        <f t="array" ref="L3097">IFERROR(INDEX(tblConsorcios[Produto],MOD($J3097,ROWS(tblConsorcios[Produto]))+1),"")</f>
        <v>Imóvel IE550 – 200m</v>
      </c>
      <c r="M3097" s="20" cm="1">
        <f t="array" ref="M3097">IFERROR(INDEX(tblConsorcios[Valor da Carta (R$)],MOD($J3097,ROWS(tblConsorcios[Produto]))+1),"")</f>
        <v>550000</v>
      </c>
      <c r="N3097" s="2" cm="1">
        <f t="array" ref="N3097">IFERROR(INDEX(tblConsorcios[Prazo (meses)],MOD($J3097,ROWS(tblConsorcios[Produto]))+1),"")</f>
        <v>200</v>
      </c>
      <c r="O3097" s="20" cm="1">
        <f t="array" ref="O3097">IFERROR(INDEX(tblConsorcios[Parcela Mensal (R$)],MOD($J3097,ROWS(tblConsorcios[Produto]))+1),"")</f>
        <v>3487</v>
      </c>
      <c r="P3097" s="20" t="str" cm="1">
        <f t="array" ref="P3097">IFERROR(INDEX(tblClientes[Dividendo Mensal (R$)],INT($J3097/ROWS(tblConsorcios[Produto]))+1),"")</f>
        <v/>
      </c>
      <c r="Q3097" s="20" t="str">
        <f t="shared" si="145"/>
        <v/>
      </c>
      <c r="R3097">
        <f t="shared" si="146"/>
        <v>0</v>
      </c>
    </row>
    <row r="3098" spans="10:18" x14ac:dyDescent="0.2">
      <c r="J3098">
        <f t="shared" si="144"/>
        <v>3096</v>
      </c>
      <c r="K3098" t="str" cm="1">
        <f t="array" ref="K3098">IFERROR(INDEX(tblClientes[Cliente],INT($J3098/ROWS(tblConsorcios[Produto]))+1),"")</f>
        <v/>
      </c>
      <c r="L3098" t="str" cm="1">
        <f t="array" ref="L3098">IFERROR(INDEX(tblConsorcios[Produto],MOD($J3098,ROWS(tblConsorcios[Produto]))+1),"")</f>
        <v>Imóvel IE530 – 240m</v>
      </c>
      <c r="M3098" s="20" cm="1">
        <f t="array" ref="M3098">IFERROR(INDEX(tblConsorcios[Valor da Carta (R$)],MOD($J3098,ROWS(tblConsorcios[Produto]))+1),"")</f>
        <v>530000</v>
      </c>
      <c r="N3098" s="2" cm="1">
        <f t="array" ref="N3098">IFERROR(INDEX(tblConsorcios[Prazo (meses)],MOD($J3098,ROWS(tblConsorcios[Produto]))+1),"")</f>
        <v>240</v>
      </c>
      <c r="O3098" s="20" cm="1">
        <f t="array" ref="O3098">IFERROR(INDEX(tblConsorcios[Parcela Mensal (R$)],MOD($J3098,ROWS(tblConsorcios[Produto]))+1),"")</f>
        <v>2844.33</v>
      </c>
      <c r="P3098" s="20" t="str" cm="1">
        <f t="array" ref="P3098">IFERROR(INDEX(tblClientes[Dividendo Mensal (R$)],INT($J3098/ROWS(tblConsorcios[Produto]))+1),"")</f>
        <v/>
      </c>
      <c r="Q3098" s="20" t="str">
        <f t="shared" si="145"/>
        <v/>
      </c>
      <c r="R3098">
        <f t="shared" si="146"/>
        <v>0</v>
      </c>
    </row>
    <row r="3099" spans="10:18" x14ac:dyDescent="0.2">
      <c r="J3099">
        <f t="shared" si="144"/>
        <v>3097</v>
      </c>
      <c r="K3099" t="str" cm="1">
        <f t="array" ref="K3099">IFERROR(INDEX(tblClientes[Cliente],INT($J3099/ROWS(tblConsorcios[Produto]))+1),"")</f>
        <v/>
      </c>
      <c r="L3099" t="str" cm="1">
        <f t="array" ref="L3099">IFERROR(INDEX(tblConsorcios[Produto],MOD($J3099,ROWS(tblConsorcios[Produto]))+1),"")</f>
        <v>Imóvel IE530 – 220m</v>
      </c>
      <c r="M3099" s="20" cm="1">
        <f t="array" ref="M3099">IFERROR(INDEX(tblConsorcios[Valor da Carta (R$)],MOD($J3099,ROWS(tblConsorcios[Produto]))+1),"")</f>
        <v>530000</v>
      </c>
      <c r="N3099" s="2" cm="1">
        <f t="array" ref="N3099">IFERROR(INDEX(tblConsorcios[Prazo (meses)],MOD($J3099,ROWS(tblConsorcios[Produto]))+1),"")</f>
        <v>220</v>
      </c>
      <c r="O3099" s="20" cm="1">
        <f t="array" ref="O3099">IFERROR(INDEX(tblConsorcios[Parcela Mensal (R$)],MOD($J3099,ROWS(tblConsorcios[Produto]))+1),"")</f>
        <v>3078.82</v>
      </c>
      <c r="P3099" s="20" t="str" cm="1">
        <f t="array" ref="P3099">IFERROR(INDEX(tblClientes[Dividendo Mensal (R$)],INT($J3099/ROWS(tblConsorcios[Produto]))+1),"")</f>
        <v/>
      </c>
      <c r="Q3099" s="20" t="str">
        <f t="shared" si="145"/>
        <v/>
      </c>
      <c r="R3099">
        <f t="shared" si="146"/>
        <v>0</v>
      </c>
    </row>
    <row r="3100" spans="10:18" x14ac:dyDescent="0.2">
      <c r="J3100">
        <f t="shared" si="144"/>
        <v>3098</v>
      </c>
      <c r="K3100" t="str" cm="1">
        <f t="array" ref="K3100">IFERROR(INDEX(tblClientes[Cliente],INT($J3100/ROWS(tblConsorcios[Produto]))+1),"")</f>
        <v/>
      </c>
      <c r="L3100" t="str" cm="1">
        <f t="array" ref="L3100">IFERROR(INDEX(tblConsorcios[Produto],MOD($J3100,ROWS(tblConsorcios[Produto]))+1),"")</f>
        <v>Imóvel IE530 – 200m</v>
      </c>
      <c r="M3100" s="20" cm="1">
        <f t="array" ref="M3100">IFERROR(INDEX(tblConsorcios[Valor da Carta (R$)],MOD($J3100,ROWS(tblConsorcios[Produto]))+1),"")</f>
        <v>530000</v>
      </c>
      <c r="N3100" s="2" cm="1">
        <f t="array" ref="N3100">IFERROR(INDEX(tblConsorcios[Prazo (meses)],MOD($J3100,ROWS(tblConsorcios[Produto]))+1),"")</f>
        <v>200</v>
      </c>
      <c r="O3100" s="20" cm="1">
        <f t="array" ref="O3100">IFERROR(INDEX(tblConsorcios[Parcela Mensal (R$)],MOD($J3100,ROWS(tblConsorcios[Produto]))+1),"")</f>
        <v>3360.2</v>
      </c>
      <c r="P3100" s="20" t="str" cm="1">
        <f t="array" ref="P3100">IFERROR(INDEX(tblClientes[Dividendo Mensal (R$)],INT($J3100/ROWS(tblConsorcios[Produto]))+1),"")</f>
        <v/>
      </c>
      <c r="Q3100" s="20" t="str">
        <f t="shared" si="145"/>
        <v/>
      </c>
      <c r="R3100">
        <f t="shared" si="146"/>
        <v>0</v>
      </c>
    </row>
    <row r="3101" spans="10:18" x14ac:dyDescent="0.2">
      <c r="J3101">
        <f t="shared" si="144"/>
        <v>3099</v>
      </c>
      <c r="K3101" t="str" cm="1">
        <f t="array" ref="K3101">IFERROR(INDEX(tblClientes[Cliente],INT($J3101/ROWS(tblConsorcios[Produto]))+1),"")</f>
        <v/>
      </c>
      <c r="L3101" t="str" cm="1">
        <f t="array" ref="L3101">IFERROR(INDEX(tblConsorcios[Produto],MOD($J3101,ROWS(tblConsorcios[Produto]))+1),"")</f>
        <v>Imóvel IE500 – 240m</v>
      </c>
      <c r="M3101" s="20" cm="1">
        <f t="array" ref="M3101">IFERROR(INDEX(tblConsorcios[Valor da Carta (R$)],MOD($J3101,ROWS(tblConsorcios[Produto]))+1),"")</f>
        <v>500000</v>
      </c>
      <c r="N3101" s="2" cm="1">
        <f t="array" ref="N3101">IFERROR(INDEX(tblConsorcios[Prazo (meses)],MOD($J3101,ROWS(tblConsorcios[Produto]))+1),"")</f>
        <v>240</v>
      </c>
      <c r="O3101" s="20" cm="1">
        <f t="array" ref="O3101">IFERROR(INDEX(tblConsorcios[Parcela Mensal (R$)],MOD($J3101,ROWS(tblConsorcios[Produto]))+1),"")</f>
        <v>2683.33</v>
      </c>
      <c r="P3101" s="20" t="str" cm="1">
        <f t="array" ref="P3101">IFERROR(INDEX(tblClientes[Dividendo Mensal (R$)],INT($J3101/ROWS(tblConsorcios[Produto]))+1),"")</f>
        <v/>
      </c>
      <c r="Q3101" s="20" t="str">
        <f t="shared" si="145"/>
        <v/>
      </c>
      <c r="R3101">
        <f t="shared" si="146"/>
        <v>0</v>
      </c>
    </row>
    <row r="3102" spans="10:18" x14ac:dyDescent="0.2">
      <c r="J3102">
        <f t="shared" si="144"/>
        <v>3100</v>
      </c>
      <c r="K3102" t="str" cm="1">
        <f t="array" ref="K3102">IFERROR(INDEX(tblClientes[Cliente],INT($J3102/ROWS(tblConsorcios[Produto]))+1),"")</f>
        <v/>
      </c>
      <c r="L3102" t="str" cm="1">
        <f t="array" ref="L3102">IFERROR(INDEX(tblConsorcios[Produto],MOD($J3102,ROWS(tblConsorcios[Produto]))+1),"")</f>
        <v>Imóvel IE500 – 220m</v>
      </c>
      <c r="M3102" s="20" cm="1">
        <f t="array" ref="M3102">IFERROR(INDEX(tblConsorcios[Valor da Carta (R$)],MOD($J3102,ROWS(tblConsorcios[Produto]))+1),"")</f>
        <v>500000</v>
      </c>
      <c r="N3102" s="2" cm="1">
        <f t="array" ref="N3102">IFERROR(INDEX(tblConsorcios[Prazo (meses)],MOD($J3102,ROWS(tblConsorcios[Produto]))+1),"")</f>
        <v>220</v>
      </c>
      <c r="O3102" s="20" cm="1">
        <f t="array" ref="O3102">IFERROR(INDEX(tblConsorcios[Parcela Mensal (R$)],MOD($J3102,ROWS(tblConsorcios[Produto]))+1),"")</f>
        <v>2904.55</v>
      </c>
      <c r="P3102" s="20" t="str" cm="1">
        <f t="array" ref="P3102">IFERROR(INDEX(tblClientes[Dividendo Mensal (R$)],INT($J3102/ROWS(tblConsorcios[Produto]))+1),"")</f>
        <v/>
      </c>
      <c r="Q3102" s="20" t="str">
        <f t="shared" si="145"/>
        <v/>
      </c>
      <c r="R3102">
        <f t="shared" si="146"/>
        <v>0</v>
      </c>
    </row>
    <row r="3103" spans="10:18" x14ac:dyDescent="0.2">
      <c r="J3103">
        <f t="shared" si="144"/>
        <v>3101</v>
      </c>
      <c r="K3103" t="str" cm="1">
        <f t="array" ref="K3103">IFERROR(INDEX(tblClientes[Cliente],INT($J3103/ROWS(tblConsorcios[Produto]))+1),"")</f>
        <v/>
      </c>
      <c r="L3103" t="str" cm="1">
        <f t="array" ref="L3103">IFERROR(INDEX(tblConsorcios[Produto],MOD($J3103,ROWS(tblConsorcios[Produto]))+1),"")</f>
        <v>Imóvel IE500 – 200m</v>
      </c>
      <c r="M3103" s="20" cm="1">
        <f t="array" ref="M3103">IFERROR(INDEX(tblConsorcios[Valor da Carta (R$)],MOD($J3103,ROWS(tblConsorcios[Produto]))+1),"")</f>
        <v>500000</v>
      </c>
      <c r="N3103" s="2" cm="1">
        <f t="array" ref="N3103">IFERROR(INDEX(tblConsorcios[Prazo (meses)],MOD($J3103,ROWS(tblConsorcios[Produto]))+1),"")</f>
        <v>200</v>
      </c>
      <c r="O3103" s="20" cm="1">
        <f t="array" ref="O3103">IFERROR(INDEX(tblConsorcios[Parcela Mensal (R$)],MOD($J3103,ROWS(tblConsorcios[Produto]))+1),"")</f>
        <v>3170</v>
      </c>
      <c r="P3103" s="20" t="str" cm="1">
        <f t="array" ref="P3103">IFERROR(INDEX(tblClientes[Dividendo Mensal (R$)],INT($J3103/ROWS(tblConsorcios[Produto]))+1),"")</f>
        <v/>
      </c>
      <c r="Q3103" s="20" t="str">
        <f t="shared" si="145"/>
        <v/>
      </c>
      <c r="R3103">
        <f t="shared" si="146"/>
        <v>0</v>
      </c>
    </row>
    <row r="3104" spans="10:18" x14ac:dyDescent="0.2">
      <c r="J3104">
        <f t="shared" si="144"/>
        <v>3102</v>
      </c>
      <c r="K3104" t="str" cm="1">
        <f t="array" ref="K3104">IFERROR(INDEX(tblClientes[Cliente],INT($J3104/ROWS(tblConsorcios[Produto]))+1),"")</f>
        <v/>
      </c>
      <c r="L3104" t="str" cm="1">
        <f t="array" ref="L3104">IFERROR(INDEX(tblConsorcios[Produto],MOD($J3104,ROWS(tblConsorcios[Produto]))+1),"")</f>
        <v>Imóvel IE480 – 240m</v>
      </c>
      <c r="M3104" s="20" cm="1">
        <f t="array" ref="M3104">IFERROR(INDEX(tblConsorcios[Valor da Carta (R$)],MOD($J3104,ROWS(tblConsorcios[Produto]))+1),"")</f>
        <v>480000</v>
      </c>
      <c r="N3104" s="2" cm="1">
        <f t="array" ref="N3104">IFERROR(INDEX(tblConsorcios[Prazo (meses)],MOD($J3104,ROWS(tblConsorcios[Produto]))+1),"")</f>
        <v>240</v>
      </c>
      <c r="O3104" s="20" cm="1">
        <f t="array" ref="O3104">IFERROR(INDEX(tblConsorcios[Parcela Mensal (R$)],MOD($J3104,ROWS(tblConsorcios[Produto]))+1),"")</f>
        <v>2576</v>
      </c>
      <c r="P3104" s="20" t="str" cm="1">
        <f t="array" ref="P3104">IFERROR(INDEX(tblClientes[Dividendo Mensal (R$)],INT($J3104/ROWS(tblConsorcios[Produto]))+1),"")</f>
        <v/>
      </c>
      <c r="Q3104" s="20" t="str">
        <f t="shared" si="145"/>
        <v/>
      </c>
      <c r="R3104">
        <f t="shared" si="146"/>
        <v>0</v>
      </c>
    </row>
    <row r="3105" spans="10:18" x14ac:dyDescent="0.2">
      <c r="J3105">
        <f t="shared" si="144"/>
        <v>3103</v>
      </c>
      <c r="K3105" t="str" cm="1">
        <f t="array" ref="K3105">IFERROR(INDEX(tblClientes[Cliente],INT($J3105/ROWS(tblConsorcios[Produto]))+1),"")</f>
        <v/>
      </c>
      <c r="L3105" t="str" cm="1">
        <f t="array" ref="L3105">IFERROR(INDEX(tblConsorcios[Produto],MOD($J3105,ROWS(tblConsorcios[Produto]))+1),"")</f>
        <v>Imóvel IE480 – 220m</v>
      </c>
      <c r="M3105" s="20" cm="1">
        <f t="array" ref="M3105">IFERROR(INDEX(tblConsorcios[Valor da Carta (R$)],MOD($J3105,ROWS(tblConsorcios[Produto]))+1),"")</f>
        <v>480000</v>
      </c>
      <c r="N3105" s="2" cm="1">
        <f t="array" ref="N3105">IFERROR(INDEX(tblConsorcios[Prazo (meses)],MOD($J3105,ROWS(tblConsorcios[Produto]))+1),"")</f>
        <v>220</v>
      </c>
      <c r="O3105" s="20" cm="1">
        <f t="array" ref="O3105">IFERROR(INDEX(tblConsorcios[Parcela Mensal (R$)],MOD($J3105,ROWS(tblConsorcios[Produto]))+1),"")</f>
        <v>2788.36</v>
      </c>
      <c r="P3105" s="20" t="str" cm="1">
        <f t="array" ref="P3105">IFERROR(INDEX(tblClientes[Dividendo Mensal (R$)],INT($J3105/ROWS(tblConsorcios[Produto]))+1),"")</f>
        <v/>
      </c>
      <c r="Q3105" s="20" t="str">
        <f t="shared" si="145"/>
        <v/>
      </c>
      <c r="R3105">
        <f t="shared" si="146"/>
        <v>0</v>
      </c>
    </row>
    <row r="3106" spans="10:18" x14ac:dyDescent="0.2">
      <c r="J3106">
        <f t="shared" si="144"/>
        <v>3104</v>
      </c>
      <c r="K3106" t="str" cm="1">
        <f t="array" ref="K3106">IFERROR(INDEX(tblClientes[Cliente],INT($J3106/ROWS(tblConsorcios[Produto]))+1),"")</f>
        <v/>
      </c>
      <c r="L3106" t="str" cm="1">
        <f t="array" ref="L3106">IFERROR(INDEX(tblConsorcios[Produto],MOD($J3106,ROWS(tblConsorcios[Produto]))+1),"")</f>
        <v>Imóvel IE480 – 200m</v>
      </c>
      <c r="M3106" s="20" cm="1">
        <f t="array" ref="M3106">IFERROR(INDEX(tblConsorcios[Valor da Carta (R$)],MOD($J3106,ROWS(tblConsorcios[Produto]))+1),"")</f>
        <v>480000</v>
      </c>
      <c r="N3106" s="2" cm="1">
        <f t="array" ref="N3106">IFERROR(INDEX(tblConsorcios[Prazo (meses)],MOD($J3106,ROWS(tblConsorcios[Produto]))+1),"")</f>
        <v>200</v>
      </c>
      <c r="O3106" s="20" cm="1">
        <f t="array" ref="O3106">IFERROR(INDEX(tblConsorcios[Parcela Mensal (R$)],MOD($J3106,ROWS(tblConsorcios[Produto]))+1),"")</f>
        <v>3043.2</v>
      </c>
      <c r="P3106" s="20" t="str" cm="1">
        <f t="array" ref="P3106">IFERROR(INDEX(tblClientes[Dividendo Mensal (R$)],INT($J3106/ROWS(tblConsorcios[Produto]))+1),"")</f>
        <v/>
      </c>
      <c r="Q3106" s="20" t="str">
        <f t="shared" si="145"/>
        <v/>
      </c>
      <c r="R3106">
        <f t="shared" si="146"/>
        <v>0</v>
      </c>
    </row>
    <row r="3107" spans="10:18" x14ac:dyDescent="0.2">
      <c r="J3107">
        <f t="shared" si="144"/>
        <v>3105</v>
      </c>
      <c r="K3107" t="str" cm="1">
        <f t="array" ref="K3107">IFERROR(INDEX(tblClientes[Cliente],INT($J3107/ROWS(tblConsorcios[Produto]))+1),"")</f>
        <v/>
      </c>
      <c r="L3107" t="str" cm="1">
        <f t="array" ref="L3107">IFERROR(INDEX(tblConsorcios[Produto],MOD($J3107,ROWS(tblConsorcios[Produto]))+1),"")</f>
        <v>Imóvel IE450 – 240m</v>
      </c>
      <c r="M3107" s="20" cm="1">
        <f t="array" ref="M3107">IFERROR(INDEX(tblConsorcios[Valor da Carta (R$)],MOD($J3107,ROWS(tblConsorcios[Produto]))+1),"")</f>
        <v>450000</v>
      </c>
      <c r="N3107" s="2" cm="1">
        <f t="array" ref="N3107">IFERROR(INDEX(tblConsorcios[Prazo (meses)],MOD($J3107,ROWS(tblConsorcios[Produto]))+1),"")</f>
        <v>240</v>
      </c>
      <c r="O3107" s="20" cm="1">
        <f t="array" ref="O3107">IFERROR(INDEX(tblConsorcios[Parcela Mensal (R$)],MOD($J3107,ROWS(tblConsorcios[Produto]))+1),"")</f>
        <v>2415</v>
      </c>
      <c r="P3107" s="20" t="str" cm="1">
        <f t="array" ref="P3107">IFERROR(INDEX(tblClientes[Dividendo Mensal (R$)],INT($J3107/ROWS(tblConsorcios[Produto]))+1),"")</f>
        <v/>
      </c>
      <c r="Q3107" s="20" t="str">
        <f t="shared" si="145"/>
        <v/>
      </c>
      <c r="R3107">
        <f t="shared" si="146"/>
        <v>0</v>
      </c>
    </row>
    <row r="3108" spans="10:18" x14ac:dyDescent="0.2">
      <c r="J3108">
        <f t="shared" si="144"/>
        <v>3106</v>
      </c>
      <c r="K3108" t="str" cm="1">
        <f t="array" ref="K3108">IFERROR(INDEX(tblClientes[Cliente],INT($J3108/ROWS(tblConsorcios[Produto]))+1),"")</f>
        <v/>
      </c>
      <c r="L3108" t="str" cm="1">
        <f t="array" ref="L3108">IFERROR(INDEX(tblConsorcios[Produto],MOD($J3108,ROWS(tblConsorcios[Produto]))+1),"")</f>
        <v>Imóvel IE450 – 220m</v>
      </c>
      <c r="M3108" s="20" cm="1">
        <f t="array" ref="M3108">IFERROR(INDEX(tblConsorcios[Valor da Carta (R$)],MOD($J3108,ROWS(tblConsorcios[Produto]))+1),"")</f>
        <v>450000</v>
      </c>
      <c r="N3108" s="2" cm="1">
        <f t="array" ref="N3108">IFERROR(INDEX(tblConsorcios[Prazo (meses)],MOD($J3108,ROWS(tblConsorcios[Produto]))+1),"")</f>
        <v>220</v>
      </c>
      <c r="O3108" s="20" cm="1">
        <f t="array" ref="O3108">IFERROR(INDEX(tblConsorcios[Parcela Mensal (R$)],MOD($J3108,ROWS(tblConsorcios[Produto]))+1),"")</f>
        <v>2614.09</v>
      </c>
      <c r="P3108" s="20" t="str" cm="1">
        <f t="array" ref="P3108">IFERROR(INDEX(tblClientes[Dividendo Mensal (R$)],INT($J3108/ROWS(tblConsorcios[Produto]))+1),"")</f>
        <v/>
      </c>
      <c r="Q3108" s="20" t="str">
        <f t="shared" si="145"/>
        <v/>
      </c>
      <c r="R3108">
        <f t="shared" si="146"/>
        <v>0</v>
      </c>
    </row>
    <row r="3109" spans="10:18" x14ac:dyDescent="0.2">
      <c r="J3109">
        <f t="shared" si="144"/>
        <v>3107</v>
      </c>
      <c r="K3109" t="str" cm="1">
        <f t="array" ref="K3109">IFERROR(INDEX(tblClientes[Cliente],INT($J3109/ROWS(tblConsorcios[Produto]))+1),"")</f>
        <v/>
      </c>
      <c r="L3109" t="str" cm="1">
        <f t="array" ref="L3109">IFERROR(INDEX(tblConsorcios[Produto],MOD($J3109,ROWS(tblConsorcios[Produto]))+1),"")</f>
        <v>Imóvel IE450 – 200m</v>
      </c>
      <c r="M3109" s="20" cm="1">
        <f t="array" ref="M3109">IFERROR(INDEX(tblConsorcios[Valor da Carta (R$)],MOD($J3109,ROWS(tblConsorcios[Produto]))+1),"")</f>
        <v>450000</v>
      </c>
      <c r="N3109" s="2" cm="1">
        <f t="array" ref="N3109">IFERROR(INDEX(tblConsorcios[Prazo (meses)],MOD($J3109,ROWS(tblConsorcios[Produto]))+1),"")</f>
        <v>200</v>
      </c>
      <c r="O3109" s="20" cm="1">
        <f t="array" ref="O3109">IFERROR(INDEX(tblConsorcios[Parcela Mensal (R$)],MOD($J3109,ROWS(tblConsorcios[Produto]))+1),"")</f>
        <v>2853</v>
      </c>
      <c r="P3109" s="20" t="str" cm="1">
        <f t="array" ref="P3109">IFERROR(INDEX(tblClientes[Dividendo Mensal (R$)],INT($J3109/ROWS(tblConsorcios[Produto]))+1),"")</f>
        <v/>
      </c>
      <c r="Q3109" s="20" t="str">
        <f t="shared" si="145"/>
        <v/>
      </c>
      <c r="R3109">
        <f t="shared" si="146"/>
        <v>0</v>
      </c>
    </row>
    <row r="3110" spans="10:18" x14ac:dyDescent="0.2">
      <c r="J3110">
        <f t="shared" si="144"/>
        <v>3108</v>
      </c>
      <c r="K3110" t="str" cm="1">
        <f t="array" ref="K3110">IFERROR(INDEX(tblClientes[Cliente],INT($J3110/ROWS(tblConsorcios[Produto]))+1),"")</f>
        <v/>
      </c>
      <c r="L3110" t="str" cm="1">
        <f t="array" ref="L3110">IFERROR(INDEX(tblConsorcios[Produto],MOD($J3110,ROWS(tblConsorcios[Produto]))+1),"")</f>
        <v>Imóvel IE430 – 240m</v>
      </c>
      <c r="M3110" s="20" cm="1">
        <f t="array" ref="M3110">IFERROR(INDEX(tblConsorcios[Valor da Carta (R$)],MOD($J3110,ROWS(tblConsorcios[Produto]))+1),"")</f>
        <v>430000</v>
      </c>
      <c r="N3110" s="2" cm="1">
        <f t="array" ref="N3110">IFERROR(INDEX(tblConsorcios[Prazo (meses)],MOD($J3110,ROWS(tblConsorcios[Produto]))+1),"")</f>
        <v>240</v>
      </c>
      <c r="O3110" s="20" cm="1">
        <f t="array" ref="O3110">IFERROR(INDEX(tblConsorcios[Parcela Mensal (R$)],MOD($J3110,ROWS(tblConsorcios[Produto]))+1),"")</f>
        <v>2307.67</v>
      </c>
      <c r="P3110" s="20" t="str" cm="1">
        <f t="array" ref="P3110">IFERROR(INDEX(tblClientes[Dividendo Mensal (R$)],INT($J3110/ROWS(tblConsorcios[Produto]))+1),"")</f>
        <v/>
      </c>
      <c r="Q3110" s="20" t="str">
        <f t="shared" si="145"/>
        <v/>
      </c>
      <c r="R3110">
        <f t="shared" si="146"/>
        <v>0</v>
      </c>
    </row>
    <row r="3111" spans="10:18" x14ac:dyDescent="0.2">
      <c r="J3111">
        <f t="shared" si="144"/>
        <v>3109</v>
      </c>
      <c r="K3111" t="str" cm="1">
        <f t="array" ref="K3111">IFERROR(INDEX(tblClientes[Cliente],INT($J3111/ROWS(tblConsorcios[Produto]))+1),"")</f>
        <v/>
      </c>
      <c r="L3111" t="str" cm="1">
        <f t="array" ref="L3111">IFERROR(INDEX(tblConsorcios[Produto],MOD($J3111,ROWS(tblConsorcios[Produto]))+1),"")</f>
        <v>Imóvel IE430 – 220m</v>
      </c>
      <c r="M3111" s="20" cm="1">
        <f t="array" ref="M3111">IFERROR(INDEX(tblConsorcios[Valor da Carta (R$)],MOD($J3111,ROWS(tblConsorcios[Produto]))+1),"")</f>
        <v>430000</v>
      </c>
      <c r="N3111" s="2" cm="1">
        <f t="array" ref="N3111">IFERROR(INDEX(tblConsorcios[Prazo (meses)],MOD($J3111,ROWS(tblConsorcios[Produto]))+1),"")</f>
        <v>220</v>
      </c>
      <c r="O3111" s="20" cm="1">
        <f t="array" ref="O3111">IFERROR(INDEX(tblConsorcios[Parcela Mensal (R$)],MOD($J3111,ROWS(tblConsorcios[Produto]))+1),"")</f>
        <v>2497.91</v>
      </c>
      <c r="P3111" s="20" t="str" cm="1">
        <f t="array" ref="P3111">IFERROR(INDEX(tblClientes[Dividendo Mensal (R$)],INT($J3111/ROWS(tblConsorcios[Produto]))+1),"")</f>
        <v/>
      </c>
      <c r="Q3111" s="20" t="str">
        <f t="shared" si="145"/>
        <v/>
      </c>
      <c r="R3111">
        <f t="shared" si="146"/>
        <v>0</v>
      </c>
    </row>
    <row r="3112" spans="10:18" x14ac:dyDescent="0.2">
      <c r="J3112">
        <f t="shared" si="144"/>
        <v>3110</v>
      </c>
      <c r="K3112" t="str" cm="1">
        <f t="array" ref="K3112">IFERROR(INDEX(tblClientes[Cliente],INT($J3112/ROWS(tblConsorcios[Produto]))+1),"")</f>
        <v/>
      </c>
      <c r="L3112" t="str" cm="1">
        <f t="array" ref="L3112">IFERROR(INDEX(tblConsorcios[Produto],MOD($J3112,ROWS(tblConsorcios[Produto]))+1),"")</f>
        <v>Imóvel IE430 – 200m</v>
      </c>
      <c r="M3112" s="20" cm="1">
        <f t="array" ref="M3112">IFERROR(INDEX(tblConsorcios[Valor da Carta (R$)],MOD($J3112,ROWS(tblConsorcios[Produto]))+1),"")</f>
        <v>430000</v>
      </c>
      <c r="N3112" s="2" cm="1">
        <f t="array" ref="N3112">IFERROR(INDEX(tblConsorcios[Prazo (meses)],MOD($J3112,ROWS(tblConsorcios[Produto]))+1),"")</f>
        <v>200</v>
      </c>
      <c r="O3112" s="20" cm="1">
        <f t="array" ref="O3112">IFERROR(INDEX(tblConsorcios[Parcela Mensal (R$)],MOD($J3112,ROWS(tblConsorcios[Produto]))+1),"")</f>
        <v>2726.2</v>
      </c>
      <c r="P3112" s="20" t="str" cm="1">
        <f t="array" ref="P3112">IFERROR(INDEX(tblClientes[Dividendo Mensal (R$)],INT($J3112/ROWS(tblConsorcios[Produto]))+1),"")</f>
        <v/>
      </c>
      <c r="Q3112" s="20" t="str">
        <f t="shared" si="145"/>
        <v/>
      </c>
      <c r="R3112">
        <f t="shared" si="146"/>
        <v>0</v>
      </c>
    </row>
    <row r="3113" spans="10:18" x14ac:dyDescent="0.2">
      <c r="J3113">
        <f t="shared" si="144"/>
        <v>3111</v>
      </c>
      <c r="K3113" t="str" cm="1">
        <f t="array" ref="K3113">IFERROR(INDEX(tblClientes[Cliente],INT($J3113/ROWS(tblConsorcios[Produto]))+1),"")</f>
        <v/>
      </c>
      <c r="L3113" t="str" cm="1">
        <f t="array" ref="L3113">IFERROR(INDEX(tblConsorcios[Produto],MOD($J3113,ROWS(tblConsorcios[Produto]))+1),"")</f>
        <v>Imóvel IE400 – 240m</v>
      </c>
      <c r="M3113" s="20" cm="1">
        <f t="array" ref="M3113">IFERROR(INDEX(tblConsorcios[Valor da Carta (R$)],MOD($J3113,ROWS(tblConsorcios[Produto]))+1),"")</f>
        <v>400000</v>
      </c>
      <c r="N3113" s="2" cm="1">
        <f t="array" ref="N3113">IFERROR(INDEX(tblConsorcios[Prazo (meses)],MOD($J3113,ROWS(tblConsorcios[Produto]))+1),"")</f>
        <v>240</v>
      </c>
      <c r="O3113" s="20" cm="1">
        <f t="array" ref="O3113">IFERROR(INDEX(tblConsorcios[Parcela Mensal (R$)],MOD($J3113,ROWS(tblConsorcios[Produto]))+1),"")</f>
        <v>2146.67</v>
      </c>
      <c r="P3113" s="20" t="str" cm="1">
        <f t="array" ref="P3113">IFERROR(INDEX(tblClientes[Dividendo Mensal (R$)],INT($J3113/ROWS(tblConsorcios[Produto]))+1),"")</f>
        <v/>
      </c>
      <c r="Q3113" s="20" t="str">
        <f t="shared" si="145"/>
        <v/>
      </c>
      <c r="R3113">
        <f t="shared" si="146"/>
        <v>0</v>
      </c>
    </row>
    <row r="3114" spans="10:18" x14ac:dyDescent="0.2">
      <c r="J3114">
        <f t="shared" si="144"/>
        <v>3112</v>
      </c>
      <c r="K3114" t="str" cm="1">
        <f t="array" ref="K3114">IFERROR(INDEX(tblClientes[Cliente],INT($J3114/ROWS(tblConsorcios[Produto]))+1),"")</f>
        <v/>
      </c>
      <c r="L3114" t="str" cm="1">
        <f t="array" ref="L3114">IFERROR(INDEX(tblConsorcios[Produto],MOD($J3114,ROWS(tblConsorcios[Produto]))+1),"")</f>
        <v>Imóvel IE400 – 220m</v>
      </c>
      <c r="M3114" s="20" cm="1">
        <f t="array" ref="M3114">IFERROR(INDEX(tblConsorcios[Valor da Carta (R$)],MOD($J3114,ROWS(tblConsorcios[Produto]))+1),"")</f>
        <v>400000</v>
      </c>
      <c r="N3114" s="2" cm="1">
        <f t="array" ref="N3114">IFERROR(INDEX(tblConsorcios[Prazo (meses)],MOD($J3114,ROWS(tblConsorcios[Produto]))+1),"")</f>
        <v>220</v>
      </c>
      <c r="O3114" s="20" cm="1">
        <f t="array" ref="O3114">IFERROR(INDEX(tblConsorcios[Parcela Mensal (R$)],MOD($J3114,ROWS(tblConsorcios[Produto]))+1),"")</f>
        <v>2323.64</v>
      </c>
      <c r="P3114" s="20" t="str" cm="1">
        <f t="array" ref="P3114">IFERROR(INDEX(tblClientes[Dividendo Mensal (R$)],INT($J3114/ROWS(tblConsorcios[Produto]))+1),"")</f>
        <v/>
      </c>
      <c r="Q3114" s="20" t="str">
        <f t="shared" si="145"/>
        <v/>
      </c>
      <c r="R3114">
        <f t="shared" si="146"/>
        <v>0</v>
      </c>
    </row>
    <row r="3115" spans="10:18" x14ac:dyDescent="0.2">
      <c r="J3115">
        <f t="shared" si="144"/>
        <v>3113</v>
      </c>
      <c r="K3115" t="str" cm="1">
        <f t="array" ref="K3115">IFERROR(INDEX(tblClientes[Cliente],INT($J3115/ROWS(tblConsorcios[Produto]))+1),"")</f>
        <v/>
      </c>
      <c r="L3115" t="str" cm="1">
        <f t="array" ref="L3115">IFERROR(INDEX(tblConsorcios[Produto],MOD($J3115,ROWS(tblConsorcios[Produto]))+1),"")</f>
        <v>Imóvel IE400 – 200m</v>
      </c>
      <c r="M3115" s="20" cm="1">
        <f t="array" ref="M3115">IFERROR(INDEX(tblConsorcios[Valor da Carta (R$)],MOD($J3115,ROWS(tblConsorcios[Produto]))+1),"")</f>
        <v>400000</v>
      </c>
      <c r="N3115" s="2" cm="1">
        <f t="array" ref="N3115">IFERROR(INDEX(tblConsorcios[Prazo (meses)],MOD($J3115,ROWS(tblConsorcios[Produto]))+1),"")</f>
        <v>200</v>
      </c>
      <c r="O3115" s="20" cm="1">
        <f t="array" ref="O3115">IFERROR(INDEX(tblConsorcios[Parcela Mensal (R$)],MOD($J3115,ROWS(tblConsorcios[Produto]))+1),"")</f>
        <v>2536</v>
      </c>
      <c r="P3115" s="20" t="str" cm="1">
        <f t="array" ref="P3115">IFERROR(INDEX(tblClientes[Dividendo Mensal (R$)],INT($J3115/ROWS(tblConsorcios[Produto]))+1),"")</f>
        <v/>
      </c>
      <c r="Q3115" s="20" t="str">
        <f t="shared" si="145"/>
        <v/>
      </c>
      <c r="R3115">
        <f t="shared" si="146"/>
        <v>0</v>
      </c>
    </row>
    <row r="3116" spans="10:18" x14ac:dyDescent="0.2">
      <c r="J3116">
        <f t="shared" si="144"/>
        <v>3114</v>
      </c>
      <c r="K3116" t="str" cm="1">
        <f t="array" ref="K3116">IFERROR(INDEX(tblClientes[Cliente],INT($J3116/ROWS(tblConsorcios[Produto]))+1),"")</f>
        <v/>
      </c>
      <c r="L3116" t="str" cm="1">
        <f t="array" ref="L3116">IFERROR(INDEX(tblConsorcios[Produto],MOD($J3116,ROWS(tblConsorcios[Produto]))+1),"")</f>
        <v>Imóvel IE380 – 240m</v>
      </c>
      <c r="M3116" s="20" cm="1">
        <f t="array" ref="M3116">IFERROR(INDEX(tblConsorcios[Valor da Carta (R$)],MOD($J3116,ROWS(tblConsorcios[Produto]))+1),"")</f>
        <v>380000</v>
      </c>
      <c r="N3116" s="2" cm="1">
        <f t="array" ref="N3116">IFERROR(INDEX(tblConsorcios[Prazo (meses)],MOD($J3116,ROWS(tblConsorcios[Produto]))+1),"")</f>
        <v>240</v>
      </c>
      <c r="O3116" s="20" cm="1">
        <f t="array" ref="O3116">IFERROR(INDEX(tblConsorcios[Parcela Mensal (R$)],MOD($J3116,ROWS(tblConsorcios[Produto]))+1),"")</f>
        <v>2039.33</v>
      </c>
      <c r="P3116" s="20" t="str" cm="1">
        <f t="array" ref="P3116">IFERROR(INDEX(tblClientes[Dividendo Mensal (R$)],INT($J3116/ROWS(tblConsorcios[Produto]))+1),"")</f>
        <v/>
      </c>
      <c r="Q3116" s="20" t="str">
        <f t="shared" si="145"/>
        <v/>
      </c>
      <c r="R3116">
        <f t="shared" si="146"/>
        <v>0</v>
      </c>
    </row>
    <row r="3117" spans="10:18" x14ac:dyDescent="0.2">
      <c r="J3117">
        <f t="shared" si="144"/>
        <v>3115</v>
      </c>
      <c r="K3117" t="str" cm="1">
        <f t="array" ref="K3117">IFERROR(INDEX(tblClientes[Cliente],INT($J3117/ROWS(tblConsorcios[Produto]))+1),"")</f>
        <v/>
      </c>
      <c r="L3117" t="str" cm="1">
        <f t="array" ref="L3117">IFERROR(INDEX(tblConsorcios[Produto],MOD($J3117,ROWS(tblConsorcios[Produto]))+1),"")</f>
        <v>Imóvel IE380 – 220m</v>
      </c>
      <c r="M3117" s="20" cm="1">
        <f t="array" ref="M3117">IFERROR(INDEX(tblConsorcios[Valor da Carta (R$)],MOD($J3117,ROWS(tblConsorcios[Produto]))+1),"")</f>
        <v>380000</v>
      </c>
      <c r="N3117" s="2" cm="1">
        <f t="array" ref="N3117">IFERROR(INDEX(tblConsorcios[Prazo (meses)],MOD($J3117,ROWS(tblConsorcios[Produto]))+1),"")</f>
        <v>220</v>
      </c>
      <c r="O3117" s="20" cm="1">
        <f t="array" ref="O3117">IFERROR(INDEX(tblConsorcios[Parcela Mensal (R$)],MOD($J3117,ROWS(tblConsorcios[Produto]))+1),"")</f>
        <v>2207.4499999999998</v>
      </c>
      <c r="P3117" s="20" t="str" cm="1">
        <f t="array" ref="P3117">IFERROR(INDEX(tblClientes[Dividendo Mensal (R$)],INT($J3117/ROWS(tblConsorcios[Produto]))+1),"")</f>
        <v/>
      </c>
      <c r="Q3117" s="20" t="str">
        <f t="shared" si="145"/>
        <v/>
      </c>
      <c r="R3117">
        <f t="shared" si="146"/>
        <v>0</v>
      </c>
    </row>
    <row r="3118" spans="10:18" x14ac:dyDescent="0.2">
      <c r="J3118">
        <f t="shared" si="144"/>
        <v>3116</v>
      </c>
      <c r="K3118" t="str" cm="1">
        <f t="array" ref="K3118">IFERROR(INDEX(tblClientes[Cliente],INT($J3118/ROWS(tblConsorcios[Produto]))+1),"")</f>
        <v/>
      </c>
      <c r="L3118" t="str" cm="1">
        <f t="array" ref="L3118">IFERROR(INDEX(tblConsorcios[Produto],MOD($J3118,ROWS(tblConsorcios[Produto]))+1),"")</f>
        <v>Imóvel IE380 – 200m</v>
      </c>
      <c r="M3118" s="20" cm="1">
        <f t="array" ref="M3118">IFERROR(INDEX(tblConsorcios[Valor da Carta (R$)],MOD($J3118,ROWS(tblConsorcios[Produto]))+1),"")</f>
        <v>380000</v>
      </c>
      <c r="N3118" s="2" cm="1">
        <f t="array" ref="N3118">IFERROR(INDEX(tblConsorcios[Prazo (meses)],MOD($J3118,ROWS(tblConsorcios[Produto]))+1),"")</f>
        <v>200</v>
      </c>
      <c r="O3118" s="20" cm="1">
        <f t="array" ref="O3118">IFERROR(INDEX(tblConsorcios[Parcela Mensal (R$)],MOD($J3118,ROWS(tblConsorcios[Produto]))+1),"")</f>
        <v>2409.1999999999998</v>
      </c>
      <c r="P3118" s="20" t="str" cm="1">
        <f t="array" ref="P3118">IFERROR(INDEX(tblClientes[Dividendo Mensal (R$)],INT($J3118/ROWS(tblConsorcios[Produto]))+1),"")</f>
        <v/>
      </c>
      <c r="Q3118" s="20" t="str">
        <f t="shared" si="145"/>
        <v/>
      </c>
      <c r="R3118">
        <f t="shared" si="146"/>
        <v>0</v>
      </c>
    </row>
    <row r="3119" spans="10:18" x14ac:dyDescent="0.2">
      <c r="J3119">
        <f t="shared" si="144"/>
        <v>3117</v>
      </c>
      <c r="K3119" t="str" cm="1">
        <f t="array" ref="K3119">IFERROR(INDEX(tblClientes[Cliente],INT($J3119/ROWS(tblConsorcios[Produto]))+1),"")</f>
        <v/>
      </c>
      <c r="L3119" t="str" cm="1">
        <f t="array" ref="L3119">IFERROR(INDEX(tblConsorcios[Produto],MOD($J3119,ROWS(tblConsorcios[Produto]))+1),"")</f>
        <v>Imóvel IE350 – 240m</v>
      </c>
      <c r="M3119" s="20" cm="1">
        <f t="array" ref="M3119">IFERROR(INDEX(tblConsorcios[Valor da Carta (R$)],MOD($J3119,ROWS(tblConsorcios[Produto]))+1),"")</f>
        <v>350000</v>
      </c>
      <c r="N3119" s="2" cm="1">
        <f t="array" ref="N3119">IFERROR(INDEX(tblConsorcios[Prazo (meses)],MOD($J3119,ROWS(tblConsorcios[Produto]))+1),"")</f>
        <v>240</v>
      </c>
      <c r="O3119" s="20" cm="1">
        <f t="array" ref="O3119">IFERROR(INDEX(tblConsorcios[Parcela Mensal (R$)],MOD($J3119,ROWS(tblConsorcios[Produto]))+1),"")</f>
        <v>1878.33</v>
      </c>
      <c r="P3119" s="20" t="str" cm="1">
        <f t="array" ref="P3119">IFERROR(INDEX(tblClientes[Dividendo Mensal (R$)],INT($J3119/ROWS(tblConsorcios[Produto]))+1),"")</f>
        <v/>
      </c>
      <c r="Q3119" s="20" t="str">
        <f t="shared" si="145"/>
        <v/>
      </c>
      <c r="R3119">
        <f t="shared" si="146"/>
        <v>0</v>
      </c>
    </row>
    <row r="3120" spans="10:18" x14ac:dyDescent="0.2">
      <c r="J3120">
        <f t="shared" si="144"/>
        <v>3118</v>
      </c>
      <c r="K3120" t="str" cm="1">
        <f t="array" ref="K3120">IFERROR(INDEX(tblClientes[Cliente],INT($J3120/ROWS(tblConsorcios[Produto]))+1),"")</f>
        <v/>
      </c>
      <c r="L3120" t="str" cm="1">
        <f t="array" ref="L3120">IFERROR(INDEX(tblConsorcios[Produto],MOD($J3120,ROWS(tblConsorcios[Produto]))+1),"")</f>
        <v>Imóvel IE350 – 220m</v>
      </c>
      <c r="M3120" s="20" cm="1">
        <f t="array" ref="M3120">IFERROR(INDEX(tblConsorcios[Valor da Carta (R$)],MOD($J3120,ROWS(tblConsorcios[Produto]))+1),"")</f>
        <v>350000</v>
      </c>
      <c r="N3120" s="2" cm="1">
        <f t="array" ref="N3120">IFERROR(INDEX(tblConsorcios[Prazo (meses)],MOD($J3120,ROWS(tblConsorcios[Produto]))+1),"")</f>
        <v>220</v>
      </c>
      <c r="O3120" s="20" cm="1">
        <f t="array" ref="O3120">IFERROR(INDEX(tblConsorcios[Parcela Mensal (R$)],MOD($J3120,ROWS(tblConsorcios[Produto]))+1),"")</f>
        <v>2033.18</v>
      </c>
      <c r="P3120" s="20" t="str" cm="1">
        <f t="array" ref="P3120">IFERROR(INDEX(tblClientes[Dividendo Mensal (R$)],INT($J3120/ROWS(tblConsorcios[Produto]))+1),"")</f>
        <v/>
      </c>
      <c r="Q3120" s="20" t="str">
        <f t="shared" si="145"/>
        <v/>
      </c>
      <c r="R3120">
        <f t="shared" si="146"/>
        <v>0</v>
      </c>
    </row>
    <row r="3121" spans="10:18" x14ac:dyDescent="0.2">
      <c r="J3121">
        <f t="shared" si="144"/>
        <v>3119</v>
      </c>
      <c r="K3121" t="str" cm="1">
        <f t="array" ref="K3121">IFERROR(INDEX(tblClientes[Cliente],INT($J3121/ROWS(tblConsorcios[Produto]))+1),"")</f>
        <v/>
      </c>
      <c r="L3121" t="str" cm="1">
        <f t="array" ref="L3121">IFERROR(INDEX(tblConsorcios[Produto],MOD($J3121,ROWS(tblConsorcios[Produto]))+1),"")</f>
        <v>Imóvel IE350 – 200m</v>
      </c>
      <c r="M3121" s="20" cm="1">
        <f t="array" ref="M3121">IFERROR(INDEX(tblConsorcios[Valor da Carta (R$)],MOD($J3121,ROWS(tblConsorcios[Produto]))+1),"")</f>
        <v>350000</v>
      </c>
      <c r="N3121" s="2" cm="1">
        <f t="array" ref="N3121">IFERROR(INDEX(tblConsorcios[Prazo (meses)],MOD($J3121,ROWS(tblConsorcios[Produto]))+1),"")</f>
        <v>200</v>
      </c>
      <c r="O3121" s="20" cm="1">
        <f t="array" ref="O3121">IFERROR(INDEX(tblConsorcios[Parcela Mensal (R$)],MOD($J3121,ROWS(tblConsorcios[Produto]))+1),"")</f>
        <v>2219</v>
      </c>
      <c r="P3121" s="20" t="str" cm="1">
        <f t="array" ref="P3121">IFERROR(INDEX(tblClientes[Dividendo Mensal (R$)],INT($J3121/ROWS(tblConsorcios[Produto]))+1),"")</f>
        <v/>
      </c>
      <c r="Q3121" s="20" t="str">
        <f t="shared" si="145"/>
        <v/>
      </c>
      <c r="R3121">
        <f t="shared" si="146"/>
        <v>0</v>
      </c>
    </row>
    <row r="3122" spans="10:18" x14ac:dyDescent="0.2">
      <c r="J3122">
        <f t="shared" si="144"/>
        <v>3120</v>
      </c>
      <c r="K3122" t="str" cm="1">
        <f t="array" ref="K3122">IFERROR(INDEX(tblClientes[Cliente],INT($J3122/ROWS(tblConsorcios[Produto]))+1),"")</f>
        <v/>
      </c>
      <c r="L3122" t="str" cm="1">
        <f t="array" ref="L3122">IFERROR(INDEX(tblConsorcios[Produto],MOD($J3122,ROWS(tblConsorcios[Produto]))+1),"")</f>
        <v>Imóvel IE330 – 240m</v>
      </c>
      <c r="M3122" s="20" cm="1">
        <f t="array" ref="M3122">IFERROR(INDEX(tblConsorcios[Valor da Carta (R$)],MOD($J3122,ROWS(tblConsorcios[Produto]))+1),"")</f>
        <v>330000</v>
      </c>
      <c r="N3122" s="2" cm="1">
        <f t="array" ref="N3122">IFERROR(INDEX(tblConsorcios[Prazo (meses)],MOD($J3122,ROWS(tblConsorcios[Produto]))+1),"")</f>
        <v>240</v>
      </c>
      <c r="O3122" s="20" cm="1">
        <f t="array" ref="O3122">IFERROR(INDEX(tblConsorcios[Parcela Mensal (R$)],MOD($J3122,ROWS(tblConsorcios[Produto]))+1),"")</f>
        <v>1771</v>
      </c>
      <c r="P3122" s="20" t="str" cm="1">
        <f t="array" ref="P3122">IFERROR(INDEX(tblClientes[Dividendo Mensal (R$)],INT($J3122/ROWS(tblConsorcios[Produto]))+1),"")</f>
        <v/>
      </c>
      <c r="Q3122" s="20" t="str">
        <f t="shared" si="145"/>
        <v/>
      </c>
      <c r="R3122">
        <f t="shared" si="146"/>
        <v>0</v>
      </c>
    </row>
    <row r="3123" spans="10:18" x14ac:dyDescent="0.2">
      <c r="J3123">
        <f t="shared" si="144"/>
        <v>3121</v>
      </c>
      <c r="K3123" t="str" cm="1">
        <f t="array" ref="K3123">IFERROR(INDEX(tblClientes[Cliente],INT($J3123/ROWS(tblConsorcios[Produto]))+1),"")</f>
        <v/>
      </c>
      <c r="L3123" t="str" cm="1">
        <f t="array" ref="L3123">IFERROR(INDEX(tblConsorcios[Produto],MOD($J3123,ROWS(tblConsorcios[Produto]))+1),"")</f>
        <v>Imóvel IE330 – 220m</v>
      </c>
      <c r="M3123" s="20" cm="1">
        <f t="array" ref="M3123">IFERROR(INDEX(tblConsorcios[Valor da Carta (R$)],MOD($J3123,ROWS(tblConsorcios[Produto]))+1),"")</f>
        <v>330000</v>
      </c>
      <c r="N3123" s="2" cm="1">
        <f t="array" ref="N3123">IFERROR(INDEX(tblConsorcios[Prazo (meses)],MOD($J3123,ROWS(tblConsorcios[Produto]))+1),"")</f>
        <v>220</v>
      </c>
      <c r="O3123" s="20" cm="1">
        <f t="array" ref="O3123">IFERROR(INDEX(tblConsorcios[Parcela Mensal (R$)],MOD($J3123,ROWS(tblConsorcios[Produto]))+1),"")</f>
        <v>1917</v>
      </c>
      <c r="P3123" s="20" t="str" cm="1">
        <f t="array" ref="P3123">IFERROR(INDEX(tblClientes[Dividendo Mensal (R$)],INT($J3123/ROWS(tblConsorcios[Produto]))+1),"")</f>
        <v/>
      </c>
      <c r="Q3123" s="20" t="str">
        <f t="shared" si="145"/>
        <v/>
      </c>
      <c r="R3123">
        <f t="shared" si="146"/>
        <v>0</v>
      </c>
    </row>
    <row r="3124" spans="10:18" x14ac:dyDescent="0.2">
      <c r="J3124">
        <f t="shared" si="144"/>
        <v>3122</v>
      </c>
      <c r="K3124" t="str" cm="1">
        <f t="array" ref="K3124">IFERROR(INDEX(tblClientes[Cliente],INT($J3124/ROWS(tblConsorcios[Produto]))+1),"")</f>
        <v/>
      </c>
      <c r="L3124" t="str" cm="1">
        <f t="array" ref="L3124">IFERROR(INDEX(tblConsorcios[Produto],MOD($J3124,ROWS(tblConsorcios[Produto]))+1),"")</f>
        <v>Imóvel IE330 – 200m</v>
      </c>
      <c r="M3124" s="20" cm="1">
        <f t="array" ref="M3124">IFERROR(INDEX(tblConsorcios[Valor da Carta (R$)],MOD($J3124,ROWS(tblConsorcios[Produto]))+1),"")</f>
        <v>330000</v>
      </c>
      <c r="N3124" s="2" cm="1">
        <f t="array" ref="N3124">IFERROR(INDEX(tblConsorcios[Prazo (meses)],MOD($J3124,ROWS(tblConsorcios[Produto]))+1),"")</f>
        <v>200</v>
      </c>
      <c r="O3124" s="20" cm="1">
        <f t="array" ref="O3124">IFERROR(INDEX(tblConsorcios[Parcela Mensal (R$)],MOD($J3124,ROWS(tblConsorcios[Produto]))+1),"")</f>
        <v>2092.1999999999998</v>
      </c>
      <c r="P3124" s="20" t="str" cm="1">
        <f t="array" ref="P3124">IFERROR(INDEX(tblClientes[Dividendo Mensal (R$)],INT($J3124/ROWS(tblConsorcios[Produto]))+1),"")</f>
        <v/>
      </c>
      <c r="Q3124" s="20" t="str">
        <f t="shared" si="145"/>
        <v/>
      </c>
      <c r="R3124">
        <f t="shared" si="146"/>
        <v>0</v>
      </c>
    </row>
    <row r="3125" spans="10:18" x14ac:dyDescent="0.2">
      <c r="J3125">
        <f t="shared" si="144"/>
        <v>3123</v>
      </c>
      <c r="K3125" t="str" cm="1">
        <f t="array" ref="K3125">IFERROR(INDEX(tblClientes[Cliente],INT($J3125/ROWS(tblConsorcios[Produto]))+1),"")</f>
        <v/>
      </c>
      <c r="L3125" t="str" cm="1">
        <f t="array" ref="L3125">IFERROR(INDEX(tblConsorcios[Produto],MOD($J3125,ROWS(tblConsorcios[Produto]))+1),"")</f>
        <v>Imóvel IE300 – 240m</v>
      </c>
      <c r="M3125" s="20" cm="1">
        <f t="array" ref="M3125">IFERROR(INDEX(tblConsorcios[Valor da Carta (R$)],MOD($J3125,ROWS(tblConsorcios[Produto]))+1),"")</f>
        <v>300000</v>
      </c>
      <c r="N3125" s="2" cm="1">
        <f t="array" ref="N3125">IFERROR(INDEX(tblConsorcios[Prazo (meses)],MOD($J3125,ROWS(tblConsorcios[Produto]))+1),"")</f>
        <v>240</v>
      </c>
      <c r="O3125" s="20" cm="1">
        <f t="array" ref="O3125">IFERROR(INDEX(tblConsorcios[Parcela Mensal (R$)],MOD($J3125,ROWS(tblConsorcios[Produto]))+1),"")</f>
        <v>1610</v>
      </c>
      <c r="P3125" s="20" t="str" cm="1">
        <f t="array" ref="P3125">IFERROR(INDEX(tblClientes[Dividendo Mensal (R$)],INT($J3125/ROWS(tblConsorcios[Produto]))+1),"")</f>
        <v/>
      </c>
      <c r="Q3125" s="20" t="str">
        <f t="shared" si="145"/>
        <v/>
      </c>
      <c r="R3125">
        <f t="shared" si="146"/>
        <v>0</v>
      </c>
    </row>
    <row r="3126" spans="10:18" x14ac:dyDescent="0.2">
      <c r="J3126">
        <f t="shared" si="144"/>
        <v>3124</v>
      </c>
      <c r="K3126" t="str" cm="1">
        <f t="array" ref="K3126">IFERROR(INDEX(tblClientes[Cliente],INT($J3126/ROWS(tblConsorcios[Produto]))+1),"")</f>
        <v/>
      </c>
      <c r="L3126" t="str" cm="1">
        <f t="array" ref="L3126">IFERROR(INDEX(tblConsorcios[Produto],MOD($J3126,ROWS(tblConsorcios[Produto]))+1),"")</f>
        <v>Imóvel IE300 – 220m</v>
      </c>
      <c r="M3126" s="20" cm="1">
        <f t="array" ref="M3126">IFERROR(INDEX(tblConsorcios[Valor da Carta (R$)],MOD($J3126,ROWS(tblConsorcios[Produto]))+1),"")</f>
        <v>300000</v>
      </c>
      <c r="N3126" s="2" cm="1">
        <f t="array" ref="N3126">IFERROR(INDEX(tblConsorcios[Prazo (meses)],MOD($J3126,ROWS(tblConsorcios[Produto]))+1),"")</f>
        <v>220</v>
      </c>
      <c r="O3126" s="20" cm="1">
        <f t="array" ref="O3126">IFERROR(INDEX(tblConsorcios[Parcela Mensal (R$)],MOD($J3126,ROWS(tblConsorcios[Produto]))+1),"")</f>
        <v>1742.73</v>
      </c>
      <c r="P3126" s="20" t="str" cm="1">
        <f t="array" ref="P3126">IFERROR(INDEX(tblClientes[Dividendo Mensal (R$)],INT($J3126/ROWS(tblConsorcios[Produto]))+1),"")</f>
        <v/>
      </c>
      <c r="Q3126" s="20" t="str">
        <f t="shared" si="145"/>
        <v/>
      </c>
      <c r="R3126">
        <f t="shared" si="146"/>
        <v>0</v>
      </c>
    </row>
    <row r="3127" spans="10:18" x14ac:dyDescent="0.2">
      <c r="J3127">
        <f t="shared" si="144"/>
        <v>3125</v>
      </c>
      <c r="K3127" t="str" cm="1">
        <f t="array" ref="K3127">IFERROR(INDEX(tblClientes[Cliente],INT($J3127/ROWS(tblConsorcios[Produto]))+1),"")</f>
        <v/>
      </c>
      <c r="L3127" t="str" cm="1">
        <f t="array" ref="L3127">IFERROR(INDEX(tblConsorcios[Produto],MOD($J3127,ROWS(tblConsorcios[Produto]))+1),"")</f>
        <v>Imóvel IE300 – 200m</v>
      </c>
      <c r="M3127" s="20" cm="1">
        <f t="array" ref="M3127">IFERROR(INDEX(tblConsorcios[Valor da Carta (R$)],MOD($J3127,ROWS(tblConsorcios[Produto]))+1),"")</f>
        <v>300000</v>
      </c>
      <c r="N3127" s="2" cm="1">
        <f t="array" ref="N3127">IFERROR(INDEX(tblConsorcios[Prazo (meses)],MOD($J3127,ROWS(tblConsorcios[Produto]))+1),"")</f>
        <v>200</v>
      </c>
      <c r="O3127" s="20" cm="1">
        <f t="array" ref="O3127">IFERROR(INDEX(tblConsorcios[Parcela Mensal (R$)],MOD($J3127,ROWS(tblConsorcios[Produto]))+1),"")</f>
        <v>1902</v>
      </c>
      <c r="P3127" s="20" t="str" cm="1">
        <f t="array" ref="P3127">IFERROR(INDEX(tblClientes[Dividendo Mensal (R$)],INT($J3127/ROWS(tblConsorcios[Produto]))+1),"")</f>
        <v/>
      </c>
      <c r="Q3127" s="20" t="str">
        <f t="shared" si="145"/>
        <v/>
      </c>
      <c r="R3127">
        <f t="shared" si="146"/>
        <v>0</v>
      </c>
    </row>
    <row r="3128" spans="10:18" x14ac:dyDescent="0.2">
      <c r="J3128">
        <f t="shared" si="144"/>
        <v>3126</v>
      </c>
      <c r="K3128" t="str" cm="1">
        <f t="array" ref="K3128">IFERROR(INDEX(tblClientes[Cliente],INT($J3128/ROWS(tblConsorcios[Produto]))+1),"")</f>
        <v/>
      </c>
      <c r="L3128" t="str" cm="1">
        <f t="array" ref="L3128">IFERROR(INDEX(tblConsorcios[Produto],MOD($J3128,ROWS(tblConsorcios[Produto]))+1),"")</f>
        <v>Imóvel IE240 – 240m</v>
      </c>
      <c r="M3128" s="20" cm="1">
        <f t="array" ref="M3128">IFERROR(INDEX(tblConsorcios[Valor da Carta (R$)],MOD($J3128,ROWS(tblConsorcios[Produto]))+1),"")</f>
        <v>240000</v>
      </c>
      <c r="N3128" s="2" cm="1">
        <f t="array" ref="N3128">IFERROR(INDEX(tblConsorcios[Prazo (meses)],MOD($J3128,ROWS(tblConsorcios[Produto]))+1),"")</f>
        <v>240</v>
      </c>
      <c r="O3128" s="20" cm="1">
        <f t="array" ref="O3128">IFERROR(INDEX(tblConsorcios[Parcela Mensal (R$)],MOD($J3128,ROWS(tblConsorcios[Produto]))+1),"")</f>
        <v>1288</v>
      </c>
      <c r="P3128" s="20" t="str" cm="1">
        <f t="array" ref="P3128">IFERROR(INDEX(tblClientes[Dividendo Mensal (R$)],INT($J3128/ROWS(tblConsorcios[Produto]))+1),"")</f>
        <v/>
      </c>
      <c r="Q3128" s="20" t="str">
        <f t="shared" si="145"/>
        <v/>
      </c>
      <c r="R3128">
        <f t="shared" si="146"/>
        <v>0</v>
      </c>
    </row>
    <row r="3129" spans="10:18" x14ac:dyDescent="0.2">
      <c r="J3129">
        <f t="shared" si="144"/>
        <v>3127</v>
      </c>
      <c r="K3129" t="str" cm="1">
        <f t="array" ref="K3129">IFERROR(INDEX(tblClientes[Cliente],INT($J3129/ROWS(tblConsorcios[Produto]))+1),"")</f>
        <v/>
      </c>
      <c r="L3129" t="str" cm="1">
        <f t="array" ref="L3129">IFERROR(INDEX(tblConsorcios[Produto],MOD($J3129,ROWS(tblConsorcios[Produto]))+1),"")</f>
        <v>Imóvel IE240 – 220m</v>
      </c>
      <c r="M3129" s="20" cm="1">
        <f t="array" ref="M3129">IFERROR(INDEX(tblConsorcios[Valor da Carta (R$)],MOD($J3129,ROWS(tblConsorcios[Produto]))+1),"")</f>
        <v>240000</v>
      </c>
      <c r="N3129" s="2" cm="1">
        <f t="array" ref="N3129">IFERROR(INDEX(tblConsorcios[Prazo (meses)],MOD($J3129,ROWS(tblConsorcios[Produto]))+1),"")</f>
        <v>220</v>
      </c>
      <c r="O3129" s="20" cm="1">
        <f t="array" ref="O3129">IFERROR(INDEX(tblConsorcios[Parcela Mensal (R$)],MOD($J3129,ROWS(tblConsorcios[Produto]))+1),"")</f>
        <v>1394.18</v>
      </c>
      <c r="P3129" s="20" t="str" cm="1">
        <f t="array" ref="P3129">IFERROR(INDEX(tblClientes[Dividendo Mensal (R$)],INT($J3129/ROWS(tblConsorcios[Produto]))+1),"")</f>
        <v/>
      </c>
      <c r="Q3129" s="20" t="str">
        <f t="shared" si="145"/>
        <v/>
      </c>
      <c r="R3129">
        <f t="shared" si="146"/>
        <v>0</v>
      </c>
    </row>
    <row r="3130" spans="10:18" x14ac:dyDescent="0.2">
      <c r="J3130">
        <f t="shared" si="144"/>
        <v>3128</v>
      </c>
      <c r="K3130" t="str" cm="1">
        <f t="array" ref="K3130">IFERROR(INDEX(tblClientes[Cliente],INT($J3130/ROWS(tblConsorcios[Produto]))+1),"")</f>
        <v/>
      </c>
      <c r="L3130" t="str" cm="1">
        <f t="array" ref="L3130">IFERROR(INDEX(tblConsorcios[Produto],MOD($J3130,ROWS(tblConsorcios[Produto]))+1),"")</f>
        <v>Imóvel IE240 – 200m</v>
      </c>
      <c r="M3130" s="20" cm="1">
        <f t="array" ref="M3130">IFERROR(INDEX(tblConsorcios[Valor da Carta (R$)],MOD($J3130,ROWS(tblConsorcios[Produto]))+1),"")</f>
        <v>240000</v>
      </c>
      <c r="N3130" s="2" cm="1">
        <f t="array" ref="N3130">IFERROR(INDEX(tblConsorcios[Prazo (meses)],MOD($J3130,ROWS(tblConsorcios[Produto]))+1),"")</f>
        <v>200</v>
      </c>
      <c r="O3130" s="20" cm="1">
        <f t="array" ref="O3130">IFERROR(INDEX(tblConsorcios[Parcela Mensal (R$)],MOD($J3130,ROWS(tblConsorcios[Produto]))+1),"")</f>
        <v>1521.6</v>
      </c>
      <c r="P3130" s="20" t="str" cm="1">
        <f t="array" ref="P3130">IFERROR(INDEX(tblClientes[Dividendo Mensal (R$)],INT($J3130/ROWS(tblConsorcios[Produto]))+1),"")</f>
        <v/>
      </c>
      <c r="Q3130" s="20" t="str">
        <f t="shared" si="145"/>
        <v/>
      </c>
      <c r="R3130">
        <f t="shared" si="146"/>
        <v>0</v>
      </c>
    </row>
    <row r="3131" spans="10:18" x14ac:dyDescent="0.2">
      <c r="J3131">
        <f t="shared" si="144"/>
        <v>3129</v>
      </c>
      <c r="K3131" t="str" cm="1">
        <f t="array" ref="K3131">IFERROR(INDEX(tblClientes[Cliente],INT($J3131/ROWS(tblConsorcios[Produto]))+1),"")</f>
        <v/>
      </c>
      <c r="L3131" t="str" cm="1">
        <f t="array" ref="L3131">IFERROR(INDEX(tblConsorcios[Produto],MOD($J3131,ROWS(tblConsorcios[Produto]))+1),"")</f>
        <v>Imóvel IE230 – 240m</v>
      </c>
      <c r="M3131" s="20" cm="1">
        <f t="array" ref="M3131">IFERROR(INDEX(tblConsorcios[Valor da Carta (R$)],MOD($J3131,ROWS(tblConsorcios[Produto]))+1),"")</f>
        <v>230000</v>
      </c>
      <c r="N3131" s="2" cm="1">
        <f t="array" ref="N3131">IFERROR(INDEX(tblConsorcios[Prazo (meses)],MOD($J3131,ROWS(tblConsorcios[Produto]))+1),"")</f>
        <v>240</v>
      </c>
      <c r="O3131" s="20" cm="1">
        <f t="array" ref="O3131">IFERROR(INDEX(tblConsorcios[Parcela Mensal (R$)],MOD($J3131,ROWS(tblConsorcios[Produto]))+1),"")</f>
        <v>1234.33</v>
      </c>
      <c r="P3131" s="20" t="str" cm="1">
        <f t="array" ref="P3131">IFERROR(INDEX(tblClientes[Dividendo Mensal (R$)],INT($J3131/ROWS(tblConsorcios[Produto]))+1),"")</f>
        <v/>
      </c>
      <c r="Q3131" s="20" t="str">
        <f t="shared" si="145"/>
        <v/>
      </c>
      <c r="R3131">
        <f t="shared" si="146"/>
        <v>0</v>
      </c>
    </row>
    <row r="3132" spans="10:18" x14ac:dyDescent="0.2">
      <c r="J3132">
        <f t="shared" si="144"/>
        <v>3130</v>
      </c>
      <c r="K3132" t="str" cm="1">
        <f t="array" ref="K3132">IFERROR(INDEX(tblClientes[Cliente],INT($J3132/ROWS(tblConsorcios[Produto]))+1),"")</f>
        <v/>
      </c>
      <c r="L3132" t="str" cm="1">
        <f t="array" ref="L3132">IFERROR(INDEX(tblConsorcios[Produto],MOD($J3132,ROWS(tblConsorcios[Produto]))+1),"")</f>
        <v>Imóvel IE230 – 220m</v>
      </c>
      <c r="M3132" s="20" cm="1">
        <f t="array" ref="M3132">IFERROR(INDEX(tblConsorcios[Valor da Carta (R$)],MOD($J3132,ROWS(tblConsorcios[Produto]))+1),"")</f>
        <v>230000</v>
      </c>
      <c r="N3132" s="2" cm="1">
        <f t="array" ref="N3132">IFERROR(INDEX(tblConsorcios[Prazo (meses)],MOD($J3132,ROWS(tblConsorcios[Produto]))+1),"")</f>
        <v>220</v>
      </c>
      <c r="O3132" s="20" cm="1">
        <f t="array" ref="O3132">IFERROR(INDEX(tblConsorcios[Parcela Mensal (R$)],MOD($J3132,ROWS(tblConsorcios[Produto]))+1),"")</f>
        <v>1336.09</v>
      </c>
      <c r="P3132" s="20" t="str" cm="1">
        <f t="array" ref="P3132">IFERROR(INDEX(tblClientes[Dividendo Mensal (R$)],INT($J3132/ROWS(tblConsorcios[Produto]))+1),"")</f>
        <v/>
      </c>
      <c r="Q3132" s="20" t="str">
        <f t="shared" si="145"/>
        <v/>
      </c>
      <c r="R3132">
        <f t="shared" si="146"/>
        <v>0</v>
      </c>
    </row>
    <row r="3133" spans="10:18" x14ac:dyDescent="0.2">
      <c r="J3133">
        <f t="shared" si="144"/>
        <v>3131</v>
      </c>
      <c r="K3133" t="str" cm="1">
        <f t="array" ref="K3133">IFERROR(INDEX(tblClientes[Cliente],INT($J3133/ROWS(tblConsorcios[Produto]))+1),"")</f>
        <v/>
      </c>
      <c r="L3133" t="str" cm="1">
        <f t="array" ref="L3133">IFERROR(INDEX(tblConsorcios[Produto],MOD($J3133,ROWS(tblConsorcios[Produto]))+1),"")</f>
        <v>Imóvel IE230 – 200m</v>
      </c>
      <c r="M3133" s="20" cm="1">
        <f t="array" ref="M3133">IFERROR(INDEX(tblConsorcios[Valor da Carta (R$)],MOD($J3133,ROWS(tblConsorcios[Produto]))+1),"")</f>
        <v>230000</v>
      </c>
      <c r="N3133" s="2" cm="1">
        <f t="array" ref="N3133">IFERROR(INDEX(tblConsorcios[Prazo (meses)],MOD($J3133,ROWS(tblConsorcios[Produto]))+1),"")</f>
        <v>200</v>
      </c>
      <c r="O3133" s="20" cm="1">
        <f t="array" ref="O3133">IFERROR(INDEX(tblConsorcios[Parcela Mensal (R$)],MOD($J3133,ROWS(tblConsorcios[Produto]))+1),"")</f>
        <v>1458.2</v>
      </c>
      <c r="P3133" s="20" t="str" cm="1">
        <f t="array" ref="P3133">IFERROR(INDEX(tblClientes[Dividendo Mensal (R$)],INT($J3133/ROWS(tblConsorcios[Produto]))+1),"")</f>
        <v/>
      </c>
      <c r="Q3133" s="20" t="str">
        <f t="shared" si="145"/>
        <v/>
      </c>
      <c r="R3133">
        <f t="shared" si="146"/>
        <v>0</v>
      </c>
    </row>
    <row r="3134" spans="10:18" x14ac:dyDescent="0.2">
      <c r="J3134">
        <f t="shared" si="144"/>
        <v>3132</v>
      </c>
      <c r="K3134" t="str" cm="1">
        <f t="array" ref="K3134">IFERROR(INDEX(tblClientes[Cliente],INT($J3134/ROWS(tblConsorcios[Produto]))+1),"")</f>
        <v/>
      </c>
      <c r="L3134" t="str" cm="1">
        <f t="array" ref="L3134">IFERROR(INDEX(tblConsorcios[Produto],MOD($J3134,ROWS(tblConsorcios[Produto]))+1),"")</f>
        <v>Imóvel IE220 – 240m</v>
      </c>
      <c r="M3134" s="20" cm="1">
        <f t="array" ref="M3134">IFERROR(INDEX(tblConsorcios[Valor da Carta (R$)],MOD($J3134,ROWS(tblConsorcios[Produto]))+1),"")</f>
        <v>220000</v>
      </c>
      <c r="N3134" s="2" cm="1">
        <f t="array" ref="N3134">IFERROR(INDEX(tblConsorcios[Prazo (meses)],MOD($J3134,ROWS(tblConsorcios[Produto]))+1),"")</f>
        <v>240</v>
      </c>
      <c r="O3134" s="20" cm="1">
        <f t="array" ref="O3134">IFERROR(INDEX(tblConsorcios[Parcela Mensal (R$)],MOD($J3134,ROWS(tblConsorcios[Produto]))+1),"")</f>
        <v>1180.67</v>
      </c>
      <c r="P3134" s="20" t="str" cm="1">
        <f t="array" ref="P3134">IFERROR(INDEX(tblClientes[Dividendo Mensal (R$)],INT($J3134/ROWS(tblConsorcios[Produto]))+1),"")</f>
        <v/>
      </c>
      <c r="Q3134" s="20" t="str">
        <f t="shared" si="145"/>
        <v/>
      </c>
      <c r="R3134">
        <f t="shared" si="146"/>
        <v>0</v>
      </c>
    </row>
    <row r="3135" spans="10:18" x14ac:dyDescent="0.2">
      <c r="J3135">
        <f t="shared" si="144"/>
        <v>3133</v>
      </c>
      <c r="K3135" t="str" cm="1">
        <f t="array" ref="K3135">IFERROR(INDEX(tblClientes[Cliente],INT($J3135/ROWS(tblConsorcios[Produto]))+1),"")</f>
        <v/>
      </c>
      <c r="L3135" t="str" cm="1">
        <f t="array" ref="L3135">IFERROR(INDEX(tblConsorcios[Produto],MOD($J3135,ROWS(tblConsorcios[Produto]))+1),"")</f>
        <v>Imóvel IE220 – 220m</v>
      </c>
      <c r="M3135" s="20" cm="1">
        <f t="array" ref="M3135">IFERROR(INDEX(tblConsorcios[Valor da Carta (R$)],MOD($J3135,ROWS(tblConsorcios[Produto]))+1),"")</f>
        <v>220000</v>
      </c>
      <c r="N3135" s="2" cm="1">
        <f t="array" ref="N3135">IFERROR(INDEX(tblConsorcios[Prazo (meses)],MOD($J3135,ROWS(tblConsorcios[Produto]))+1),"")</f>
        <v>220</v>
      </c>
      <c r="O3135" s="20" cm="1">
        <f t="array" ref="O3135">IFERROR(INDEX(tblConsorcios[Parcela Mensal (R$)],MOD($J3135,ROWS(tblConsorcios[Produto]))+1),"")</f>
        <v>1278</v>
      </c>
      <c r="P3135" s="20" t="str" cm="1">
        <f t="array" ref="P3135">IFERROR(INDEX(tblClientes[Dividendo Mensal (R$)],INT($J3135/ROWS(tblConsorcios[Produto]))+1),"")</f>
        <v/>
      </c>
      <c r="Q3135" s="20" t="str">
        <f t="shared" si="145"/>
        <v/>
      </c>
      <c r="R3135">
        <f t="shared" si="146"/>
        <v>0</v>
      </c>
    </row>
    <row r="3136" spans="10:18" x14ac:dyDescent="0.2">
      <c r="J3136">
        <f t="shared" si="144"/>
        <v>3134</v>
      </c>
      <c r="K3136" t="str" cm="1">
        <f t="array" ref="K3136">IFERROR(INDEX(tblClientes[Cliente],INT($J3136/ROWS(tblConsorcios[Produto]))+1),"")</f>
        <v/>
      </c>
      <c r="L3136" t="str" cm="1">
        <f t="array" ref="L3136">IFERROR(INDEX(tblConsorcios[Produto],MOD($J3136,ROWS(tblConsorcios[Produto]))+1),"")</f>
        <v>Imóvel IE220 – 200m</v>
      </c>
      <c r="M3136" s="20" cm="1">
        <f t="array" ref="M3136">IFERROR(INDEX(tblConsorcios[Valor da Carta (R$)],MOD($J3136,ROWS(tblConsorcios[Produto]))+1),"")</f>
        <v>220000</v>
      </c>
      <c r="N3136" s="2" cm="1">
        <f t="array" ref="N3136">IFERROR(INDEX(tblConsorcios[Prazo (meses)],MOD($J3136,ROWS(tblConsorcios[Produto]))+1),"")</f>
        <v>200</v>
      </c>
      <c r="O3136" s="20" cm="1">
        <f t="array" ref="O3136">IFERROR(INDEX(tblConsorcios[Parcela Mensal (R$)],MOD($J3136,ROWS(tblConsorcios[Produto]))+1),"")</f>
        <v>1394.8</v>
      </c>
      <c r="P3136" s="20" t="str" cm="1">
        <f t="array" ref="P3136">IFERROR(INDEX(tblClientes[Dividendo Mensal (R$)],INT($J3136/ROWS(tblConsorcios[Produto]))+1),"")</f>
        <v/>
      </c>
      <c r="Q3136" s="20" t="str">
        <f t="shared" si="145"/>
        <v/>
      </c>
      <c r="R3136">
        <f t="shared" si="146"/>
        <v>0</v>
      </c>
    </row>
    <row r="3137" spans="10:18" x14ac:dyDescent="0.2">
      <c r="J3137">
        <f t="shared" si="144"/>
        <v>3135</v>
      </c>
      <c r="K3137" t="str" cm="1">
        <f t="array" ref="K3137">IFERROR(INDEX(tblClientes[Cliente],INT($J3137/ROWS(tblConsorcios[Produto]))+1),"")</f>
        <v/>
      </c>
      <c r="L3137" t="str" cm="1">
        <f t="array" ref="L3137">IFERROR(INDEX(tblConsorcios[Produto],MOD($J3137,ROWS(tblConsorcios[Produto]))+1),"")</f>
        <v>Imóvel IE200 – 240m</v>
      </c>
      <c r="M3137" s="20" cm="1">
        <f t="array" ref="M3137">IFERROR(INDEX(tblConsorcios[Valor da Carta (R$)],MOD($J3137,ROWS(tblConsorcios[Produto]))+1),"")</f>
        <v>200000</v>
      </c>
      <c r="N3137" s="2" cm="1">
        <f t="array" ref="N3137">IFERROR(INDEX(tblConsorcios[Prazo (meses)],MOD($J3137,ROWS(tblConsorcios[Produto]))+1),"")</f>
        <v>240</v>
      </c>
      <c r="O3137" s="20" cm="1">
        <f t="array" ref="O3137">IFERROR(INDEX(tblConsorcios[Parcela Mensal (R$)],MOD($J3137,ROWS(tblConsorcios[Produto]))+1),"")</f>
        <v>1073.33</v>
      </c>
      <c r="P3137" s="20" t="str" cm="1">
        <f t="array" ref="P3137">IFERROR(INDEX(tblClientes[Dividendo Mensal (R$)],INT($J3137/ROWS(tblConsorcios[Produto]))+1),"")</f>
        <v/>
      </c>
      <c r="Q3137" s="20" t="str">
        <f t="shared" si="145"/>
        <v/>
      </c>
      <c r="R3137">
        <f t="shared" si="146"/>
        <v>0</v>
      </c>
    </row>
    <row r="3138" spans="10:18" x14ac:dyDescent="0.2">
      <c r="J3138">
        <f t="shared" si="144"/>
        <v>3136</v>
      </c>
      <c r="K3138" t="str" cm="1">
        <f t="array" ref="K3138">IFERROR(INDEX(tblClientes[Cliente],INT($J3138/ROWS(tblConsorcios[Produto]))+1),"")</f>
        <v/>
      </c>
      <c r="L3138" t="str" cm="1">
        <f t="array" ref="L3138">IFERROR(INDEX(tblConsorcios[Produto],MOD($J3138,ROWS(tblConsorcios[Produto]))+1),"")</f>
        <v>Imóvel IE200 – 220m</v>
      </c>
      <c r="M3138" s="20" cm="1">
        <f t="array" ref="M3138">IFERROR(INDEX(tblConsorcios[Valor da Carta (R$)],MOD($J3138,ROWS(tblConsorcios[Produto]))+1),"")</f>
        <v>200000</v>
      </c>
      <c r="N3138" s="2" cm="1">
        <f t="array" ref="N3138">IFERROR(INDEX(tblConsorcios[Prazo (meses)],MOD($J3138,ROWS(tblConsorcios[Produto]))+1),"")</f>
        <v>220</v>
      </c>
      <c r="O3138" s="20" cm="1">
        <f t="array" ref="O3138">IFERROR(INDEX(tblConsorcios[Parcela Mensal (R$)],MOD($J3138,ROWS(tblConsorcios[Produto]))+1),"")</f>
        <v>1161.82</v>
      </c>
      <c r="P3138" s="20" t="str" cm="1">
        <f t="array" ref="P3138">IFERROR(INDEX(tblClientes[Dividendo Mensal (R$)],INT($J3138/ROWS(tblConsorcios[Produto]))+1),"")</f>
        <v/>
      </c>
      <c r="Q3138" s="20" t="str">
        <f t="shared" si="145"/>
        <v/>
      </c>
      <c r="R3138">
        <f t="shared" si="146"/>
        <v>0</v>
      </c>
    </row>
    <row r="3139" spans="10:18" x14ac:dyDescent="0.2">
      <c r="J3139">
        <f t="shared" ref="J3139:J3202" si="147">ROW()-2</f>
        <v>3137</v>
      </c>
      <c r="K3139" t="str" cm="1">
        <f t="array" ref="K3139">IFERROR(INDEX(tblClientes[Cliente],INT($J3139/ROWS(tblConsorcios[Produto]))+1),"")</f>
        <v/>
      </c>
      <c r="L3139" t="str" cm="1">
        <f t="array" ref="L3139">IFERROR(INDEX(tblConsorcios[Produto],MOD($J3139,ROWS(tblConsorcios[Produto]))+1),"")</f>
        <v>Imóvel IE200 – 200m</v>
      </c>
      <c r="M3139" s="20" cm="1">
        <f t="array" ref="M3139">IFERROR(INDEX(tblConsorcios[Valor da Carta (R$)],MOD($J3139,ROWS(tblConsorcios[Produto]))+1),"")</f>
        <v>200000</v>
      </c>
      <c r="N3139" s="2" cm="1">
        <f t="array" ref="N3139">IFERROR(INDEX(tblConsorcios[Prazo (meses)],MOD($J3139,ROWS(tblConsorcios[Produto]))+1),"")</f>
        <v>200</v>
      </c>
      <c r="O3139" s="20" cm="1">
        <f t="array" ref="O3139">IFERROR(INDEX(tblConsorcios[Parcela Mensal (R$)],MOD($J3139,ROWS(tblConsorcios[Produto]))+1),"")</f>
        <v>1268</v>
      </c>
      <c r="P3139" s="20" t="str" cm="1">
        <f t="array" ref="P3139">IFERROR(INDEX(tblClientes[Dividendo Mensal (R$)],INT($J3139/ROWS(tblConsorcios[Produto]))+1),"")</f>
        <v/>
      </c>
      <c r="Q3139" s="20" t="str">
        <f t="shared" ref="Q3139:Q3202" si="148">IF(AND(ISNUMBER(O3139),ISNUMBER(P3139)),P3139-O3139,"")</f>
        <v/>
      </c>
      <c r="R3139">
        <f t="shared" ref="R3139:R3202" si="149">IF(AND(ISNUMBER(O3139),ISNUMBER(P3139),O3139&lt;=P3139),1,0)</f>
        <v>0</v>
      </c>
    </row>
    <row r="3140" spans="10:18" x14ac:dyDescent="0.2">
      <c r="J3140">
        <f t="shared" si="147"/>
        <v>3138</v>
      </c>
      <c r="K3140" t="str" cm="1">
        <f t="array" ref="K3140">IFERROR(INDEX(tblClientes[Cliente],INT($J3140/ROWS(tblConsorcios[Produto]))+1),"")</f>
        <v/>
      </c>
      <c r="L3140" t="str" cm="1">
        <f t="array" ref="L3140">IFERROR(INDEX(tblConsorcios[Produto],MOD($J3140,ROWS(tblConsorcios[Produto]))+1),"")</f>
        <v>Imóvel IE150 – 240m</v>
      </c>
      <c r="M3140" s="20" cm="1">
        <f t="array" ref="M3140">IFERROR(INDEX(tblConsorcios[Valor da Carta (R$)],MOD($J3140,ROWS(tblConsorcios[Produto]))+1),"")</f>
        <v>150000</v>
      </c>
      <c r="N3140" s="2" cm="1">
        <f t="array" ref="N3140">IFERROR(INDEX(tblConsorcios[Prazo (meses)],MOD($J3140,ROWS(tblConsorcios[Produto]))+1),"")</f>
        <v>240</v>
      </c>
      <c r="O3140" s="20" cm="1">
        <f t="array" ref="O3140">IFERROR(INDEX(tblConsorcios[Parcela Mensal (R$)],MOD($J3140,ROWS(tblConsorcios[Produto]))+1),"")</f>
        <v>805</v>
      </c>
      <c r="P3140" s="20" t="str" cm="1">
        <f t="array" ref="P3140">IFERROR(INDEX(tblClientes[Dividendo Mensal (R$)],INT($J3140/ROWS(tblConsorcios[Produto]))+1),"")</f>
        <v/>
      </c>
      <c r="Q3140" s="20" t="str">
        <f t="shared" si="148"/>
        <v/>
      </c>
      <c r="R3140">
        <f t="shared" si="149"/>
        <v>0</v>
      </c>
    </row>
    <row r="3141" spans="10:18" x14ac:dyDescent="0.2">
      <c r="J3141">
        <f t="shared" si="147"/>
        <v>3139</v>
      </c>
      <c r="K3141" t="str" cm="1">
        <f t="array" ref="K3141">IFERROR(INDEX(tblClientes[Cliente],INT($J3141/ROWS(tblConsorcios[Produto]))+1),"")</f>
        <v/>
      </c>
      <c r="L3141" t="str" cm="1">
        <f t="array" ref="L3141">IFERROR(INDEX(tblConsorcios[Produto],MOD($J3141,ROWS(tblConsorcios[Produto]))+1),"")</f>
        <v>Imóvel IE150 – 220m</v>
      </c>
      <c r="M3141" s="20" cm="1">
        <f t="array" ref="M3141">IFERROR(INDEX(tblConsorcios[Valor da Carta (R$)],MOD($J3141,ROWS(tblConsorcios[Produto]))+1),"")</f>
        <v>150000</v>
      </c>
      <c r="N3141" s="2" cm="1">
        <f t="array" ref="N3141">IFERROR(INDEX(tblConsorcios[Prazo (meses)],MOD($J3141,ROWS(tblConsorcios[Produto]))+1),"")</f>
        <v>220</v>
      </c>
      <c r="O3141" s="20" cm="1">
        <f t="array" ref="O3141">IFERROR(INDEX(tblConsorcios[Parcela Mensal (R$)],MOD($J3141,ROWS(tblConsorcios[Produto]))+1),"")</f>
        <v>871.36</v>
      </c>
      <c r="P3141" s="20" t="str" cm="1">
        <f t="array" ref="P3141">IFERROR(INDEX(tblClientes[Dividendo Mensal (R$)],INT($J3141/ROWS(tblConsorcios[Produto]))+1),"")</f>
        <v/>
      </c>
      <c r="Q3141" s="20" t="str">
        <f t="shared" si="148"/>
        <v/>
      </c>
      <c r="R3141">
        <f t="shared" si="149"/>
        <v>0</v>
      </c>
    </row>
    <row r="3142" spans="10:18" x14ac:dyDescent="0.2">
      <c r="J3142">
        <f t="shared" si="147"/>
        <v>3140</v>
      </c>
      <c r="K3142" t="str" cm="1">
        <f t="array" ref="K3142">IFERROR(INDEX(tblClientes[Cliente],INT($J3142/ROWS(tblConsorcios[Produto]))+1),"")</f>
        <v/>
      </c>
      <c r="L3142" t="str" cm="1">
        <f t="array" ref="L3142">IFERROR(INDEX(tblConsorcios[Produto],MOD($J3142,ROWS(tblConsorcios[Produto]))+1),"")</f>
        <v>Imóvel IE150 – 200m</v>
      </c>
      <c r="M3142" s="20" cm="1">
        <f t="array" ref="M3142">IFERROR(INDEX(tblConsorcios[Valor da Carta (R$)],MOD($J3142,ROWS(tblConsorcios[Produto]))+1),"")</f>
        <v>150000</v>
      </c>
      <c r="N3142" s="2" cm="1">
        <f t="array" ref="N3142">IFERROR(INDEX(tblConsorcios[Prazo (meses)],MOD($J3142,ROWS(tblConsorcios[Produto]))+1),"")</f>
        <v>200</v>
      </c>
      <c r="O3142" s="20" cm="1">
        <f t="array" ref="O3142">IFERROR(INDEX(tblConsorcios[Parcela Mensal (R$)],MOD($J3142,ROWS(tblConsorcios[Produto]))+1),"")</f>
        <v>951</v>
      </c>
      <c r="P3142" s="20" t="str" cm="1">
        <f t="array" ref="P3142">IFERROR(INDEX(tblClientes[Dividendo Mensal (R$)],INT($J3142/ROWS(tblConsorcios[Produto]))+1),"")</f>
        <v/>
      </c>
      <c r="Q3142" s="20" t="str">
        <f t="shared" si="148"/>
        <v/>
      </c>
      <c r="R3142">
        <f t="shared" si="149"/>
        <v>0</v>
      </c>
    </row>
    <row r="3143" spans="10:18" x14ac:dyDescent="0.2">
      <c r="J3143">
        <f t="shared" si="147"/>
        <v>3141</v>
      </c>
      <c r="K3143" t="str" cm="1">
        <f t="array" ref="K3143">IFERROR(INDEX(tblClientes[Cliente],INT($J3143/ROWS(tblConsorcios[Produto]))+1),"")</f>
        <v/>
      </c>
      <c r="L3143" t="str" cm="1">
        <f t="array" ref="L3143">IFERROR(INDEX(tblConsorcios[Produto],MOD($J3143,ROWS(tblConsorcios[Produto]))+1),"")</f>
        <v>Imóvel IE140 – 240m</v>
      </c>
      <c r="M3143" s="20" cm="1">
        <f t="array" ref="M3143">IFERROR(INDEX(tblConsorcios[Valor da Carta (R$)],MOD($J3143,ROWS(tblConsorcios[Produto]))+1),"")</f>
        <v>140000</v>
      </c>
      <c r="N3143" s="2" cm="1">
        <f t="array" ref="N3143">IFERROR(INDEX(tblConsorcios[Prazo (meses)],MOD($J3143,ROWS(tblConsorcios[Produto]))+1),"")</f>
        <v>240</v>
      </c>
      <c r="O3143" s="20" cm="1">
        <f t="array" ref="O3143">IFERROR(INDEX(tblConsorcios[Parcela Mensal (R$)],MOD($J3143,ROWS(tblConsorcios[Produto]))+1),"")</f>
        <v>751.33</v>
      </c>
      <c r="P3143" s="20" t="str" cm="1">
        <f t="array" ref="P3143">IFERROR(INDEX(tblClientes[Dividendo Mensal (R$)],INT($J3143/ROWS(tblConsorcios[Produto]))+1),"")</f>
        <v/>
      </c>
      <c r="Q3143" s="20" t="str">
        <f t="shared" si="148"/>
        <v/>
      </c>
      <c r="R3143">
        <f t="shared" si="149"/>
        <v>0</v>
      </c>
    </row>
    <row r="3144" spans="10:18" x14ac:dyDescent="0.2">
      <c r="J3144">
        <f t="shared" si="147"/>
        <v>3142</v>
      </c>
      <c r="K3144" t="str" cm="1">
        <f t="array" ref="K3144">IFERROR(INDEX(tblClientes[Cliente],INT($J3144/ROWS(tblConsorcios[Produto]))+1),"")</f>
        <v/>
      </c>
      <c r="L3144" t="str" cm="1">
        <f t="array" ref="L3144">IFERROR(INDEX(tblConsorcios[Produto],MOD($J3144,ROWS(tblConsorcios[Produto]))+1),"")</f>
        <v>Imóvel IE140 – 220m</v>
      </c>
      <c r="M3144" s="20" cm="1">
        <f t="array" ref="M3144">IFERROR(INDEX(tblConsorcios[Valor da Carta (R$)],MOD($J3144,ROWS(tblConsorcios[Produto]))+1),"")</f>
        <v>140000</v>
      </c>
      <c r="N3144" s="2" cm="1">
        <f t="array" ref="N3144">IFERROR(INDEX(tblConsorcios[Prazo (meses)],MOD($J3144,ROWS(tblConsorcios[Produto]))+1),"")</f>
        <v>220</v>
      </c>
      <c r="O3144" s="20" cm="1">
        <f t="array" ref="O3144">IFERROR(INDEX(tblConsorcios[Parcela Mensal (R$)],MOD($J3144,ROWS(tblConsorcios[Produto]))+1),"")</f>
        <v>813.27</v>
      </c>
      <c r="P3144" s="20" t="str" cm="1">
        <f t="array" ref="P3144">IFERROR(INDEX(tblClientes[Dividendo Mensal (R$)],INT($J3144/ROWS(tblConsorcios[Produto]))+1),"")</f>
        <v/>
      </c>
      <c r="Q3144" s="20" t="str">
        <f t="shared" si="148"/>
        <v/>
      </c>
      <c r="R3144">
        <f t="shared" si="149"/>
        <v>0</v>
      </c>
    </row>
    <row r="3145" spans="10:18" x14ac:dyDescent="0.2">
      <c r="J3145">
        <f t="shared" si="147"/>
        <v>3143</v>
      </c>
      <c r="K3145" t="str" cm="1">
        <f t="array" ref="K3145">IFERROR(INDEX(tblClientes[Cliente],INT($J3145/ROWS(tblConsorcios[Produto]))+1),"")</f>
        <v/>
      </c>
      <c r="L3145" t="str" cm="1">
        <f t="array" ref="L3145">IFERROR(INDEX(tblConsorcios[Produto],MOD($J3145,ROWS(tblConsorcios[Produto]))+1),"")</f>
        <v>Imóvel IE140 – 200m</v>
      </c>
      <c r="M3145" s="20" cm="1">
        <f t="array" ref="M3145">IFERROR(INDEX(tblConsorcios[Valor da Carta (R$)],MOD($J3145,ROWS(tblConsorcios[Produto]))+1),"")</f>
        <v>140000</v>
      </c>
      <c r="N3145" s="2" cm="1">
        <f t="array" ref="N3145">IFERROR(INDEX(tblConsorcios[Prazo (meses)],MOD($J3145,ROWS(tblConsorcios[Produto]))+1),"")</f>
        <v>200</v>
      </c>
      <c r="O3145" s="20" cm="1">
        <f t="array" ref="O3145">IFERROR(INDEX(tblConsorcios[Parcela Mensal (R$)],MOD($J3145,ROWS(tblConsorcios[Produto]))+1),"")</f>
        <v>887.6</v>
      </c>
      <c r="P3145" s="20" t="str" cm="1">
        <f t="array" ref="P3145">IFERROR(INDEX(tblClientes[Dividendo Mensal (R$)],INT($J3145/ROWS(tblConsorcios[Produto]))+1),"")</f>
        <v/>
      </c>
      <c r="Q3145" s="20" t="str">
        <f t="shared" si="148"/>
        <v/>
      </c>
      <c r="R3145">
        <f t="shared" si="149"/>
        <v>0</v>
      </c>
    </row>
    <row r="3146" spans="10:18" x14ac:dyDescent="0.2">
      <c r="J3146">
        <f t="shared" si="147"/>
        <v>3144</v>
      </c>
      <c r="K3146" t="str" cm="1">
        <f t="array" ref="K3146">IFERROR(INDEX(tblClientes[Cliente],INT($J3146/ROWS(tblConsorcios[Produto]))+1),"")</f>
        <v/>
      </c>
      <c r="L3146" t="str" cm="1">
        <f t="array" ref="L3146">IFERROR(INDEX(tblConsorcios[Produto],MOD($J3146,ROWS(tblConsorcios[Produto]))+1),"")</f>
        <v>Imóvel IE130 – 240m</v>
      </c>
      <c r="M3146" s="20" cm="1">
        <f t="array" ref="M3146">IFERROR(INDEX(tblConsorcios[Valor da Carta (R$)],MOD($J3146,ROWS(tblConsorcios[Produto]))+1),"")</f>
        <v>130000</v>
      </c>
      <c r="N3146" s="2" cm="1">
        <f t="array" ref="N3146">IFERROR(INDEX(tblConsorcios[Prazo (meses)],MOD($J3146,ROWS(tblConsorcios[Produto]))+1),"")</f>
        <v>240</v>
      </c>
      <c r="O3146" s="20" cm="1">
        <f t="array" ref="O3146">IFERROR(INDEX(tblConsorcios[Parcela Mensal (R$)],MOD($J3146,ROWS(tblConsorcios[Produto]))+1),"")</f>
        <v>697.67</v>
      </c>
      <c r="P3146" s="20" t="str" cm="1">
        <f t="array" ref="P3146">IFERROR(INDEX(tblClientes[Dividendo Mensal (R$)],INT($J3146/ROWS(tblConsorcios[Produto]))+1),"")</f>
        <v/>
      </c>
      <c r="Q3146" s="20" t="str">
        <f t="shared" si="148"/>
        <v/>
      </c>
      <c r="R3146">
        <f t="shared" si="149"/>
        <v>0</v>
      </c>
    </row>
    <row r="3147" spans="10:18" x14ac:dyDescent="0.2">
      <c r="J3147">
        <f t="shared" si="147"/>
        <v>3145</v>
      </c>
      <c r="K3147" t="str" cm="1">
        <f t="array" ref="K3147">IFERROR(INDEX(tblClientes[Cliente],INT($J3147/ROWS(tblConsorcios[Produto]))+1),"")</f>
        <v/>
      </c>
      <c r="L3147" t="str" cm="1">
        <f t="array" ref="L3147">IFERROR(INDEX(tblConsorcios[Produto],MOD($J3147,ROWS(tblConsorcios[Produto]))+1),"")</f>
        <v>Imóvel IE130 – 220m</v>
      </c>
      <c r="M3147" s="20" cm="1">
        <f t="array" ref="M3147">IFERROR(INDEX(tblConsorcios[Valor da Carta (R$)],MOD($J3147,ROWS(tblConsorcios[Produto]))+1),"")</f>
        <v>130000</v>
      </c>
      <c r="N3147" s="2" cm="1">
        <f t="array" ref="N3147">IFERROR(INDEX(tblConsorcios[Prazo (meses)],MOD($J3147,ROWS(tblConsorcios[Produto]))+1),"")</f>
        <v>220</v>
      </c>
      <c r="O3147" s="20" cm="1">
        <f t="array" ref="O3147">IFERROR(INDEX(tblConsorcios[Parcela Mensal (R$)],MOD($J3147,ROWS(tblConsorcios[Produto]))+1),"")</f>
        <v>755.18</v>
      </c>
      <c r="P3147" s="20" t="str" cm="1">
        <f t="array" ref="P3147">IFERROR(INDEX(tblClientes[Dividendo Mensal (R$)],INT($J3147/ROWS(tblConsorcios[Produto]))+1),"")</f>
        <v/>
      </c>
      <c r="Q3147" s="20" t="str">
        <f t="shared" si="148"/>
        <v/>
      </c>
      <c r="R3147">
        <f t="shared" si="149"/>
        <v>0</v>
      </c>
    </row>
    <row r="3148" spans="10:18" x14ac:dyDescent="0.2">
      <c r="J3148">
        <f t="shared" si="147"/>
        <v>3146</v>
      </c>
      <c r="K3148" t="str" cm="1">
        <f t="array" ref="K3148">IFERROR(INDEX(tblClientes[Cliente],INT($J3148/ROWS(tblConsorcios[Produto]))+1),"")</f>
        <v/>
      </c>
      <c r="L3148" t="str" cm="1">
        <f t="array" ref="L3148">IFERROR(INDEX(tblConsorcios[Produto],MOD($J3148,ROWS(tblConsorcios[Produto]))+1),"")</f>
        <v>Imóvel IE130 – 200m</v>
      </c>
      <c r="M3148" s="20" cm="1">
        <f t="array" ref="M3148">IFERROR(INDEX(tblConsorcios[Valor da Carta (R$)],MOD($J3148,ROWS(tblConsorcios[Produto]))+1),"")</f>
        <v>130000</v>
      </c>
      <c r="N3148" s="2" cm="1">
        <f t="array" ref="N3148">IFERROR(INDEX(tblConsorcios[Prazo (meses)],MOD($J3148,ROWS(tblConsorcios[Produto]))+1),"")</f>
        <v>200</v>
      </c>
      <c r="O3148" s="20" cm="1">
        <f t="array" ref="O3148">IFERROR(INDEX(tblConsorcios[Parcela Mensal (R$)],MOD($J3148,ROWS(tblConsorcios[Produto]))+1),"")</f>
        <v>824.2</v>
      </c>
      <c r="P3148" s="20" t="str" cm="1">
        <f t="array" ref="P3148">IFERROR(INDEX(tblClientes[Dividendo Mensal (R$)],INT($J3148/ROWS(tblConsorcios[Produto]))+1),"")</f>
        <v/>
      </c>
      <c r="Q3148" s="20" t="str">
        <f t="shared" si="148"/>
        <v/>
      </c>
      <c r="R3148">
        <f t="shared" si="149"/>
        <v>0</v>
      </c>
    </row>
    <row r="3149" spans="10:18" x14ac:dyDescent="0.2">
      <c r="J3149">
        <f t="shared" si="147"/>
        <v>3147</v>
      </c>
      <c r="K3149" t="str" cm="1">
        <f t="array" ref="K3149">IFERROR(INDEX(tblClientes[Cliente],INT($J3149/ROWS(tblConsorcios[Produto]))+1),"")</f>
        <v/>
      </c>
      <c r="L3149" t="str" cm="1">
        <f t="array" ref="L3149">IFERROR(INDEX(tblConsorcios[Produto],MOD($J3149,ROWS(tblConsorcios[Produto]))+1),"")</f>
        <v>Imóvel IE120 – 240m</v>
      </c>
      <c r="M3149" s="20" cm="1">
        <f t="array" ref="M3149">IFERROR(INDEX(tblConsorcios[Valor da Carta (R$)],MOD($J3149,ROWS(tblConsorcios[Produto]))+1),"")</f>
        <v>120000</v>
      </c>
      <c r="N3149" s="2" cm="1">
        <f t="array" ref="N3149">IFERROR(INDEX(tblConsorcios[Prazo (meses)],MOD($J3149,ROWS(tblConsorcios[Produto]))+1),"")</f>
        <v>240</v>
      </c>
      <c r="O3149" s="20" cm="1">
        <f t="array" ref="O3149">IFERROR(INDEX(tblConsorcios[Parcela Mensal (R$)],MOD($J3149,ROWS(tblConsorcios[Produto]))+1),"")</f>
        <v>644</v>
      </c>
      <c r="P3149" s="20" t="str" cm="1">
        <f t="array" ref="P3149">IFERROR(INDEX(tblClientes[Dividendo Mensal (R$)],INT($J3149/ROWS(tblConsorcios[Produto]))+1),"")</f>
        <v/>
      </c>
      <c r="Q3149" s="20" t="str">
        <f t="shared" si="148"/>
        <v/>
      </c>
      <c r="R3149">
        <f t="shared" si="149"/>
        <v>0</v>
      </c>
    </row>
    <row r="3150" spans="10:18" x14ac:dyDescent="0.2">
      <c r="J3150">
        <f t="shared" si="147"/>
        <v>3148</v>
      </c>
      <c r="K3150" t="str" cm="1">
        <f t="array" ref="K3150">IFERROR(INDEX(tblClientes[Cliente],INT($J3150/ROWS(tblConsorcios[Produto]))+1),"")</f>
        <v/>
      </c>
      <c r="L3150" t="str" cm="1">
        <f t="array" ref="L3150">IFERROR(INDEX(tblConsorcios[Produto],MOD($J3150,ROWS(tblConsorcios[Produto]))+1),"")</f>
        <v>Imóvel IE120 – 220m</v>
      </c>
      <c r="M3150" s="20" cm="1">
        <f t="array" ref="M3150">IFERROR(INDEX(tblConsorcios[Valor da Carta (R$)],MOD($J3150,ROWS(tblConsorcios[Produto]))+1),"")</f>
        <v>120000</v>
      </c>
      <c r="N3150" s="2" cm="1">
        <f t="array" ref="N3150">IFERROR(INDEX(tblConsorcios[Prazo (meses)],MOD($J3150,ROWS(tblConsorcios[Produto]))+1),"")</f>
        <v>220</v>
      </c>
      <c r="O3150" s="20" cm="1">
        <f t="array" ref="O3150">IFERROR(INDEX(tblConsorcios[Parcela Mensal (R$)],MOD($J3150,ROWS(tblConsorcios[Produto]))+1),"")</f>
        <v>697.09</v>
      </c>
      <c r="P3150" s="20" t="str" cm="1">
        <f t="array" ref="P3150">IFERROR(INDEX(tblClientes[Dividendo Mensal (R$)],INT($J3150/ROWS(tblConsorcios[Produto]))+1),"")</f>
        <v/>
      </c>
      <c r="Q3150" s="20" t="str">
        <f t="shared" si="148"/>
        <v/>
      </c>
      <c r="R3150">
        <f t="shared" si="149"/>
        <v>0</v>
      </c>
    </row>
    <row r="3151" spans="10:18" x14ac:dyDescent="0.2">
      <c r="J3151">
        <f t="shared" si="147"/>
        <v>3149</v>
      </c>
      <c r="K3151" t="str" cm="1">
        <f t="array" ref="K3151">IFERROR(INDEX(tblClientes[Cliente],INT($J3151/ROWS(tblConsorcios[Produto]))+1),"")</f>
        <v/>
      </c>
      <c r="L3151" t="str" cm="1">
        <f t="array" ref="L3151">IFERROR(INDEX(tblConsorcios[Produto],MOD($J3151,ROWS(tblConsorcios[Produto]))+1),"")</f>
        <v>Imóvel IE120 – 200m</v>
      </c>
      <c r="M3151" s="20" cm="1">
        <f t="array" ref="M3151">IFERROR(INDEX(tblConsorcios[Valor da Carta (R$)],MOD($J3151,ROWS(tblConsorcios[Produto]))+1),"")</f>
        <v>120000</v>
      </c>
      <c r="N3151" s="2" cm="1">
        <f t="array" ref="N3151">IFERROR(INDEX(tblConsorcios[Prazo (meses)],MOD($J3151,ROWS(tblConsorcios[Produto]))+1),"")</f>
        <v>200</v>
      </c>
      <c r="O3151" s="20" cm="1">
        <f t="array" ref="O3151">IFERROR(INDEX(tblConsorcios[Parcela Mensal (R$)],MOD($J3151,ROWS(tblConsorcios[Produto]))+1),"")</f>
        <v>760.8</v>
      </c>
      <c r="P3151" s="20" t="str" cm="1">
        <f t="array" ref="P3151">IFERROR(INDEX(tblClientes[Dividendo Mensal (R$)],INT($J3151/ROWS(tblConsorcios[Produto]))+1),"")</f>
        <v/>
      </c>
      <c r="Q3151" s="20" t="str">
        <f t="shared" si="148"/>
        <v/>
      </c>
      <c r="R3151">
        <f t="shared" si="149"/>
        <v>0</v>
      </c>
    </row>
    <row r="3152" spans="10:18" x14ac:dyDescent="0.2">
      <c r="J3152">
        <f t="shared" si="147"/>
        <v>3150</v>
      </c>
      <c r="K3152" t="str" cm="1">
        <f t="array" ref="K3152">IFERROR(INDEX(tblClientes[Cliente],INT($J3152/ROWS(tblConsorcios[Produto]))+1),"")</f>
        <v/>
      </c>
      <c r="L3152" t="str" cm="1">
        <f t="array" ref="L3152">IFERROR(INDEX(tblConsorcios[Produto],MOD($J3152,ROWS(tblConsorcios[Produto]))+1),"")</f>
        <v>Imóvel IE600 – 240m</v>
      </c>
      <c r="M3152" s="20" cm="1">
        <f t="array" ref="M3152">IFERROR(INDEX(tblConsorcios[Valor da Carta (R$)],MOD($J3152,ROWS(tblConsorcios[Produto]))+1),"")</f>
        <v>600000</v>
      </c>
      <c r="N3152" s="2" cm="1">
        <f t="array" ref="N3152">IFERROR(INDEX(tblConsorcios[Prazo (meses)],MOD($J3152,ROWS(tblConsorcios[Produto]))+1),"")</f>
        <v>240</v>
      </c>
      <c r="O3152" s="20" cm="1">
        <f t="array" ref="O3152">IFERROR(INDEX(tblConsorcios[Parcela Mensal (R$)],MOD($J3152,ROWS(tblConsorcios[Produto]))+1),"")</f>
        <v>3220</v>
      </c>
      <c r="P3152" s="20" t="str" cm="1">
        <f t="array" ref="P3152">IFERROR(INDEX(tblClientes[Dividendo Mensal (R$)],INT($J3152/ROWS(tblConsorcios[Produto]))+1),"")</f>
        <v/>
      </c>
      <c r="Q3152" s="20" t="str">
        <f t="shared" si="148"/>
        <v/>
      </c>
      <c r="R3152">
        <f t="shared" si="149"/>
        <v>0</v>
      </c>
    </row>
    <row r="3153" spans="10:18" x14ac:dyDescent="0.2">
      <c r="J3153">
        <f t="shared" si="147"/>
        <v>3151</v>
      </c>
      <c r="K3153" t="str" cm="1">
        <f t="array" ref="K3153">IFERROR(INDEX(tblClientes[Cliente],INT($J3153/ROWS(tblConsorcios[Produto]))+1),"")</f>
        <v/>
      </c>
      <c r="L3153" t="str" cm="1">
        <f t="array" ref="L3153">IFERROR(INDEX(tblConsorcios[Produto],MOD($J3153,ROWS(tblConsorcios[Produto]))+1),"")</f>
        <v>Imóvel IE600 – 220m</v>
      </c>
      <c r="M3153" s="20" cm="1">
        <f t="array" ref="M3153">IFERROR(INDEX(tblConsorcios[Valor da Carta (R$)],MOD($J3153,ROWS(tblConsorcios[Produto]))+1),"")</f>
        <v>600000</v>
      </c>
      <c r="N3153" s="2" cm="1">
        <f t="array" ref="N3153">IFERROR(INDEX(tblConsorcios[Prazo (meses)],MOD($J3153,ROWS(tblConsorcios[Produto]))+1),"")</f>
        <v>220</v>
      </c>
      <c r="O3153" s="20" cm="1">
        <f t="array" ref="O3153">IFERROR(INDEX(tblConsorcios[Parcela Mensal (R$)],MOD($J3153,ROWS(tblConsorcios[Produto]))+1),"")</f>
        <v>3485.45</v>
      </c>
      <c r="P3153" s="20" t="str" cm="1">
        <f t="array" ref="P3153">IFERROR(INDEX(tblClientes[Dividendo Mensal (R$)],INT($J3153/ROWS(tblConsorcios[Produto]))+1),"")</f>
        <v/>
      </c>
      <c r="Q3153" s="20" t="str">
        <f t="shared" si="148"/>
        <v/>
      </c>
      <c r="R3153">
        <f t="shared" si="149"/>
        <v>0</v>
      </c>
    </row>
    <row r="3154" spans="10:18" x14ac:dyDescent="0.2">
      <c r="J3154">
        <f t="shared" si="147"/>
        <v>3152</v>
      </c>
      <c r="K3154" t="str" cm="1">
        <f t="array" ref="K3154">IFERROR(INDEX(tblClientes[Cliente],INT($J3154/ROWS(tblConsorcios[Produto]))+1),"")</f>
        <v/>
      </c>
      <c r="L3154" t="str" cm="1">
        <f t="array" ref="L3154">IFERROR(INDEX(tblConsorcios[Produto],MOD($J3154,ROWS(tblConsorcios[Produto]))+1),"")</f>
        <v>Imóvel IE600 – 200m</v>
      </c>
      <c r="M3154" s="20" cm="1">
        <f t="array" ref="M3154">IFERROR(INDEX(tblConsorcios[Valor da Carta (R$)],MOD($J3154,ROWS(tblConsorcios[Produto]))+1),"")</f>
        <v>600000</v>
      </c>
      <c r="N3154" s="2" cm="1">
        <f t="array" ref="N3154">IFERROR(INDEX(tblConsorcios[Prazo (meses)],MOD($J3154,ROWS(tblConsorcios[Produto]))+1),"")</f>
        <v>200</v>
      </c>
      <c r="O3154" s="20" cm="1">
        <f t="array" ref="O3154">IFERROR(INDEX(tblConsorcios[Parcela Mensal (R$)],MOD($J3154,ROWS(tblConsorcios[Produto]))+1),"")</f>
        <v>3804</v>
      </c>
      <c r="P3154" s="20" t="str" cm="1">
        <f t="array" ref="P3154">IFERROR(INDEX(tblClientes[Dividendo Mensal (R$)],INT($J3154/ROWS(tblConsorcios[Produto]))+1),"")</f>
        <v/>
      </c>
      <c r="Q3154" s="20" t="str">
        <f t="shared" si="148"/>
        <v/>
      </c>
      <c r="R3154">
        <f t="shared" si="149"/>
        <v>0</v>
      </c>
    </row>
    <row r="3155" spans="10:18" x14ac:dyDescent="0.2">
      <c r="J3155">
        <f t="shared" si="147"/>
        <v>3153</v>
      </c>
      <c r="K3155" t="str" cm="1">
        <f t="array" ref="K3155">IFERROR(INDEX(tblClientes[Cliente],INT($J3155/ROWS(tblConsorcios[Produto]))+1),"")</f>
        <v/>
      </c>
      <c r="L3155" t="str" cm="1">
        <f t="array" ref="L3155">IFERROR(INDEX(tblConsorcios[Produto],MOD($J3155,ROWS(tblConsorcios[Produto]))+1),"")</f>
        <v>Imóvel IE580 – 240m</v>
      </c>
      <c r="M3155" s="20" cm="1">
        <f t="array" ref="M3155">IFERROR(INDEX(tblConsorcios[Valor da Carta (R$)],MOD($J3155,ROWS(tblConsorcios[Produto]))+1),"")</f>
        <v>580000</v>
      </c>
      <c r="N3155" s="2" cm="1">
        <f t="array" ref="N3155">IFERROR(INDEX(tblConsorcios[Prazo (meses)],MOD($J3155,ROWS(tblConsorcios[Produto]))+1),"")</f>
        <v>240</v>
      </c>
      <c r="O3155" s="20" cm="1">
        <f t="array" ref="O3155">IFERROR(INDEX(tblConsorcios[Parcela Mensal (R$)],MOD($J3155,ROWS(tblConsorcios[Produto]))+1),"")</f>
        <v>3112.67</v>
      </c>
      <c r="P3155" s="20" t="str" cm="1">
        <f t="array" ref="P3155">IFERROR(INDEX(tblClientes[Dividendo Mensal (R$)],INT($J3155/ROWS(tblConsorcios[Produto]))+1),"")</f>
        <v/>
      </c>
      <c r="Q3155" s="20" t="str">
        <f t="shared" si="148"/>
        <v/>
      </c>
      <c r="R3155">
        <f t="shared" si="149"/>
        <v>0</v>
      </c>
    </row>
    <row r="3156" spans="10:18" x14ac:dyDescent="0.2">
      <c r="J3156">
        <f t="shared" si="147"/>
        <v>3154</v>
      </c>
      <c r="K3156" t="str" cm="1">
        <f t="array" ref="K3156">IFERROR(INDEX(tblClientes[Cliente],INT($J3156/ROWS(tblConsorcios[Produto]))+1),"")</f>
        <v/>
      </c>
      <c r="L3156" t="str" cm="1">
        <f t="array" ref="L3156">IFERROR(INDEX(tblConsorcios[Produto],MOD($J3156,ROWS(tblConsorcios[Produto]))+1),"")</f>
        <v>Imóvel IE580 – 220m</v>
      </c>
      <c r="M3156" s="20" cm="1">
        <f t="array" ref="M3156">IFERROR(INDEX(tblConsorcios[Valor da Carta (R$)],MOD($J3156,ROWS(tblConsorcios[Produto]))+1),"")</f>
        <v>580000</v>
      </c>
      <c r="N3156" s="2" cm="1">
        <f t="array" ref="N3156">IFERROR(INDEX(tblConsorcios[Prazo (meses)],MOD($J3156,ROWS(tblConsorcios[Produto]))+1),"")</f>
        <v>220</v>
      </c>
      <c r="O3156" s="20" cm="1">
        <f t="array" ref="O3156">IFERROR(INDEX(tblConsorcios[Parcela Mensal (R$)],MOD($J3156,ROWS(tblConsorcios[Produto]))+1),"")</f>
        <v>3369.27</v>
      </c>
      <c r="P3156" s="20" t="str" cm="1">
        <f t="array" ref="P3156">IFERROR(INDEX(tblClientes[Dividendo Mensal (R$)],INT($J3156/ROWS(tblConsorcios[Produto]))+1),"")</f>
        <v/>
      </c>
      <c r="Q3156" s="20" t="str">
        <f t="shared" si="148"/>
        <v/>
      </c>
      <c r="R3156">
        <f t="shared" si="149"/>
        <v>0</v>
      </c>
    </row>
    <row r="3157" spans="10:18" x14ac:dyDescent="0.2">
      <c r="J3157">
        <f t="shared" si="147"/>
        <v>3155</v>
      </c>
      <c r="K3157" t="str" cm="1">
        <f t="array" ref="K3157">IFERROR(INDEX(tblClientes[Cliente],INT($J3157/ROWS(tblConsorcios[Produto]))+1),"")</f>
        <v/>
      </c>
      <c r="L3157" t="str" cm="1">
        <f t="array" ref="L3157">IFERROR(INDEX(tblConsorcios[Produto],MOD($J3157,ROWS(tblConsorcios[Produto]))+1),"")</f>
        <v>Imóvel IE580 – 200m</v>
      </c>
      <c r="M3157" s="20" cm="1">
        <f t="array" ref="M3157">IFERROR(INDEX(tblConsorcios[Valor da Carta (R$)],MOD($J3157,ROWS(tblConsorcios[Produto]))+1),"")</f>
        <v>580000</v>
      </c>
      <c r="N3157" s="2" cm="1">
        <f t="array" ref="N3157">IFERROR(INDEX(tblConsorcios[Prazo (meses)],MOD($J3157,ROWS(tblConsorcios[Produto]))+1),"")</f>
        <v>200</v>
      </c>
      <c r="O3157" s="20" cm="1">
        <f t="array" ref="O3157">IFERROR(INDEX(tblConsorcios[Parcela Mensal (R$)],MOD($J3157,ROWS(tblConsorcios[Produto]))+1),"")</f>
        <v>3677.2</v>
      </c>
      <c r="P3157" s="20" t="str" cm="1">
        <f t="array" ref="P3157">IFERROR(INDEX(tblClientes[Dividendo Mensal (R$)],INT($J3157/ROWS(tblConsorcios[Produto]))+1),"")</f>
        <v/>
      </c>
      <c r="Q3157" s="20" t="str">
        <f t="shared" si="148"/>
        <v/>
      </c>
      <c r="R3157">
        <f t="shared" si="149"/>
        <v>0</v>
      </c>
    </row>
    <row r="3158" spans="10:18" x14ac:dyDescent="0.2">
      <c r="J3158">
        <f t="shared" si="147"/>
        <v>3156</v>
      </c>
      <c r="K3158" t="str" cm="1">
        <f t="array" ref="K3158">IFERROR(INDEX(tblClientes[Cliente],INT($J3158/ROWS(tblConsorcios[Produto]))+1),"")</f>
        <v/>
      </c>
      <c r="L3158" t="str" cm="1">
        <f t="array" ref="L3158">IFERROR(INDEX(tblConsorcios[Produto],MOD($J3158,ROWS(tblConsorcios[Produto]))+1),"")</f>
        <v>Imóvel IE550 – 240m</v>
      </c>
      <c r="M3158" s="20" cm="1">
        <f t="array" ref="M3158">IFERROR(INDEX(tblConsorcios[Valor da Carta (R$)],MOD($J3158,ROWS(tblConsorcios[Produto]))+1),"")</f>
        <v>550000</v>
      </c>
      <c r="N3158" s="2" cm="1">
        <f t="array" ref="N3158">IFERROR(INDEX(tblConsorcios[Prazo (meses)],MOD($J3158,ROWS(tblConsorcios[Produto]))+1),"")</f>
        <v>240</v>
      </c>
      <c r="O3158" s="20" cm="1">
        <f t="array" ref="O3158">IFERROR(INDEX(tblConsorcios[Parcela Mensal (R$)],MOD($J3158,ROWS(tblConsorcios[Produto]))+1),"")</f>
        <v>2951.67</v>
      </c>
      <c r="P3158" s="20" t="str" cm="1">
        <f t="array" ref="P3158">IFERROR(INDEX(tblClientes[Dividendo Mensal (R$)],INT($J3158/ROWS(tblConsorcios[Produto]))+1),"")</f>
        <v/>
      </c>
      <c r="Q3158" s="20" t="str">
        <f t="shared" si="148"/>
        <v/>
      </c>
      <c r="R3158">
        <f t="shared" si="149"/>
        <v>0</v>
      </c>
    </row>
    <row r="3159" spans="10:18" x14ac:dyDescent="0.2">
      <c r="J3159">
        <f t="shared" si="147"/>
        <v>3157</v>
      </c>
      <c r="K3159" t="str" cm="1">
        <f t="array" ref="K3159">IFERROR(INDEX(tblClientes[Cliente],INT($J3159/ROWS(tblConsorcios[Produto]))+1),"")</f>
        <v/>
      </c>
      <c r="L3159" t="str" cm="1">
        <f t="array" ref="L3159">IFERROR(INDEX(tblConsorcios[Produto],MOD($J3159,ROWS(tblConsorcios[Produto]))+1),"")</f>
        <v>Imóvel IE550 – 220m</v>
      </c>
      <c r="M3159" s="20" cm="1">
        <f t="array" ref="M3159">IFERROR(INDEX(tblConsorcios[Valor da Carta (R$)],MOD($J3159,ROWS(tblConsorcios[Produto]))+1),"")</f>
        <v>550000</v>
      </c>
      <c r="N3159" s="2" cm="1">
        <f t="array" ref="N3159">IFERROR(INDEX(tblConsorcios[Prazo (meses)],MOD($J3159,ROWS(tblConsorcios[Produto]))+1),"")</f>
        <v>220</v>
      </c>
      <c r="O3159" s="20" cm="1">
        <f t="array" ref="O3159">IFERROR(INDEX(tblConsorcios[Parcela Mensal (R$)],MOD($J3159,ROWS(tblConsorcios[Produto]))+1),"")</f>
        <v>3195</v>
      </c>
      <c r="P3159" s="20" t="str" cm="1">
        <f t="array" ref="P3159">IFERROR(INDEX(tblClientes[Dividendo Mensal (R$)],INT($J3159/ROWS(tblConsorcios[Produto]))+1),"")</f>
        <v/>
      </c>
      <c r="Q3159" s="20" t="str">
        <f t="shared" si="148"/>
        <v/>
      </c>
      <c r="R3159">
        <f t="shared" si="149"/>
        <v>0</v>
      </c>
    </row>
    <row r="3160" spans="10:18" x14ac:dyDescent="0.2">
      <c r="J3160">
        <f t="shared" si="147"/>
        <v>3158</v>
      </c>
      <c r="K3160" t="str" cm="1">
        <f t="array" ref="K3160">IFERROR(INDEX(tblClientes[Cliente],INT($J3160/ROWS(tblConsorcios[Produto]))+1),"")</f>
        <v/>
      </c>
      <c r="L3160" t="str" cm="1">
        <f t="array" ref="L3160">IFERROR(INDEX(tblConsorcios[Produto],MOD($J3160,ROWS(tblConsorcios[Produto]))+1),"")</f>
        <v>Imóvel IE550 – 200m</v>
      </c>
      <c r="M3160" s="20" cm="1">
        <f t="array" ref="M3160">IFERROR(INDEX(tblConsorcios[Valor da Carta (R$)],MOD($J3160,ROWS(tblConsorcios[Produto]))+1),"")</f>
        <v>550000</v>
      </c>
      <c r="N3160" s="2" cm="1">
        <f t="array" ref="N3160">IFERROR(INDEX(tblConsorcios[Prazo (meses)],MOD($J3160,ROWS(tblConsorcios[Produto]))+1),"")</f>
        <v>200</v>
      </c>
      <c r="O3160" s="20" cm="1">
        <f t="array" ref="O3160">IFERROR(INDEX(tblConsorcios[Parcela Mensal (R$)],MOD($J3160,ROWS(tblConsorcios[Produto]))+1),"")</f>
        <v>3487</v>
      </c>
      <c r="P3160" s="20" t="str" cm="1">
        <f t="array" ref="P3160">IFERROR(INDEX(tblClientes[Dividendo Mensal (R$)],INT($J3160/ROWS(tblConsorcios[Produto]))+1),"")</f>
        <v/>
      </c>
      <c r="Q3160" s="20" t="str">
        <f t="shared" si="148"/>
        <v/>
      </c>
      <c r="R3160">
        <f t="shared" si="149"/>
        <v>0</v>
      </c>
    </row>
    <row r="3161" spans="10:18" x14ac:dyDescent="0.2">
      <c r="J3161">
        <f t="shared" si="147"/>
        <v>3159</v>
      </c>
      <c r="K3161" t="str" cm="1">
        <f t="array" ref="K3161">IFERROR(INDEX(tblClientes[Cliente],INT($J3161/ROWS(tblConsorcios[Produto]))+1),"")</f>
        <v/>
      </c>
      <c r="L3161" t="str" cm="1">
        <f t="array" ref="L3161">IFERROR(INDEX(tblConsorcios[Produto],MOD($J3161,ROWS(tblConsorcios[Produto]))+1),"")</f>
        <v>Imóvel IE530 – 240m</v>
      </c>
      <c r="M3161" s="20" cm="1">
        <f t="array" ref="M3161">IFERROR(INDEX(tblConsorcios[Valor da Carta (R$)],MOD($J3161,ROWS(tblConsorcios[Produto]))+1),"")</f>
        <v>530000</v>
      </c>
      <c r="N3161" s="2" cm="1">
        <f t="array" ref="N3161">IFERROR(INDEX(tblConsorcios[Prazo (meses)],MOD($J3161,ROWS(tblConsorcios[Produto]))+1),"")</f>
        <v>240</v>
      </c>
      <c r="O3161" s="20" cm="1">
        <f t="array" ref="O3161">IFERROR(INDEX(tblConsorcios[Parcela Mensal (R$)],MOD($J3161,ROWS(tblConsorcios[Produto]))+1),"")</f>
        <v>2844.33</v>
      </c>
      <c r="P3161" s="20" t="str" cm="1">
        <f t="array" ref="P3161">IFERROR(INDEX(tblClientes[Dividendo Mensal (R$)],INT($J3161/ROWS(tblConsorcios[Produto]))+1),"")</f>
        <v/>
      </c>
      <c r="Q3161" s="20" t="str">
        <f t="shared" si="148"/>
        <v/>
      </c>
      <c r="R3161">
        <f t="shared" si="149"/>
        <v>0</v>
      </c>
    </row>
    <row r="3162" spans="10:18" x14ac:dyDescent="0.2">
      <c r="J3162">
        <f t="shared" si="147"/>
        <v>3160</v>
      </c>
      <c r="K3162" t="str" cm="1">
        <f t="array" ref="K3162">IFERROR(INDEX(tblClientes[Cliente],INT($J3162/ROWS(tblConsorcios[Produto]))+1),"")</f>
        <v/>
      </c>
      <c r="L3162" t="str" cm="1">
        <f t="array" ref="L3162">IFERROR(INDEX(tblConsorcios[Produto],MOD($J3162,ROWS(tblConsorcios[Produto]))+1),"")</f>
        <v>Imóvel IE530 – 220m</v>
      </c>
      <c r="M3162" s="20" cm="1">
        <f t="array" ref="M3162">IFERROR(INDEX(tblConsorcios[Valor da Carta (R$)],MOD($J3162,ROWS(tblConsorcios[Produto]))+1),"")</f>
        <v>530000</v>
      </c>
      <c r="N3162" s="2" cm="1">
        <f t="array" ref="N3162">IFERROR(INDEX(tblConsorcios[Prazo (meses)],MOD($J3162,ROWS(tblConsorcios[Produto]))+1),"")</f>
        <v>220</v>
      </c>
      <c r="O3162" s="20" cm="1">
        <f t="array" ref="O3162">IFERROR(INDEX(tblConsorcios[Parcela Mensal (R$)],MOD($J3162,ROWS(tblConsorcios[Produto]))+1),"")</f>
        <v>3078.82</v>
      </c>
      <c r="P3162" s="20" t="str" cm="1">
        <f t="array" ref="P3162">IFERROR(INDEX(tblClientes[Dividendo Mensal (R$)],INT($J3162/ROWS(tblConsorcios[Produto]))+1),"")</f>
        <v/>
      </c>
      <c r="Q3162" s="20" t="str">
        <f t="shared" si="148"/>
        <v/>
      </c>
      <c r="R3162">
        <f t="shared" si="149"/>
        <v>0</v>
      </c>
    </row>
    <row r="3163" spans="10:18" x14ac:dyDescent="0.2">
      <c r="J3163">
        <f t="shared" si="147"/>
        <v>3161</v>
      </c>
      <c r="K3163" t="str" cm="1">
        <f t="array" ref="K3163">IFERROR(INDEX(tblClientes[Cliente],INT($J3163/ROWS(tblConsorcios[Produto]))+1),"")</f>
        <v/>
      </c>
      <c r="L3163" t="str" cm="1">
        <f t="array" ref="L3163">IFERROR(INDEX(tblConsorcios[Produto],MOD($J3163,ROWS(tblConsorcios[Produto]))+1),"")</f>
        <v>Imóvel IE530 – 200m</v>
      </c>
      <c r="M3163" s="20" cm="1">
        <f t="array" ref="M3163">IFERROR(INDEX(tblConsorcios[Valor da Carta (R$)],MOD($J3163,ROWS(tblConsorcios[Produto]))+1),"")</f>
        <v>530000</v>
      </c>
      <c r="N3163" s="2" cm="1">
        <f t="array" ref="N3163">IFERROR(INDEX(tblConsorcios[Prazo (meses)],MOD($J3163,ROWS(tblConsorcios[Produto]))+1),"")</f>
        <v>200</v>
      </c>
      <c r="O3163" s="20" cm="1">
        <f t="array" ref="O3163">IFERROR(INDEX(tblConsorcios[Parcela Mensal (R$)],MOD($J3163,ROWS(tblConsorcios[Produto]))+1),"")</f>
        <v>3360.2</v>
      </c>
      <c r="P3163" s="20" t="str" cm="1">
        <f t="array" ref="P3163">IFERROR(INDEX(tblClientes[Dividendo Mensal (R$)],INT($J3163/ROWS(tblConsorcios[Produto]))+1),"")</f>
        <v/>
      </c>
      <c r="Q3163" s="20" t="str">
        <f t="shared" si="148"/>
        <v/>
      </c>
      <c r="R3163">
        <f t="shared" si="149"/>
        <v>0</v>
      </c>
    </row>
    <row r="3164" spans="10:18" x14ac:dyDescent="0.2">
      <c r="J3164">
        <f t="shared" si="147"/>
        <v>3162</v>
      </c>
      <c r="K3164" t="str" cm="1">
        <f t="array" ref="K3164">IFERROR(INDEX(tblClientes[Cliente],INT($J3164/ROWS(tblConsorcios[Produto]))+1),"")</f>
        <v/>
      </c>
      <c r="L3164" t="str" cm="1">
        <f t="array" ref="L3164">IFERROR(INDEX(tblConsorcios[Produto],MOD($J3164,ROWS(tblConsorcios[Produto]))+1),"")</f>
        <v>Imóvel IE500 – 240m</v>
      </c>
      <c r="M3164" s="20" cm="1">
        <f t="array" ref="M3164">IFERROR(INDEX(tblConsorcios[Valor da Carta (R$)],MOD($J3164,ROWS(tblConsorcios[Produto]))+1),"")</f>
        <v>500000</v>
      </c>
      <c r="N3164" s="2" cm="1">
        <f t="array" ref="N3164">IFERROR(INDEX(tblConsorcios[Prazo (meses)],MOD($J3164,ROWS(tblConsorcios[Produto]))+1),"")</f>
        <v>240</v>
      </c>
      <c r="O3164" s="20" cm="1">
        <f t="array" ref="O3164">IFERROR(INDEX(tblConsorcios[Parcela Mensal (R$)],MOD($J3164,ROWS(tblConsorcios[Produto]))+1),"")</f>
        <v>2683.33</v>
      </c>
      <c r="P3164" s="20" t="str" cm="1">
        <f t="array" ref="P3164">IFERROR(INDEX(tblClientes[Dividendo Mensal (R$)],INT($J3164/ROWS(tblConsorcios[Produto]))+1),"")</f>
        <v/>
      </c>
      <c r="Q3164" s="20" t="str">
        <f t="shared" si="148"/>
        <v/>
      </c>
      <c r="R3164">
        <f t="shared" si="149"/>
        <v>0</v>
      </c>
    </row>
    <row r="3165" spans="10:18" x14ac:dyDescent="0.2">
      <c r="J3165">
        <f t="shared" si="147"/>
        <v>3163</v>
      </c>
      <c r="K3165" t="str" cm="1">
        <f t="array" ref="K3165">IFERROR(INDEX(tblClientes[Cliente],INT($J3165/ROWS(tblConsorcios[Produto]))+1),"")</f>
        <v/>
      </c>
      <c r="L3165" t="str" cm="1">
        <f t="array" ref="L3165">IFERROR(INDEX(tblConsorcios[Produto],MOD($J3165,ROWS(tblConsorcios[Produto]))+1),"")</f>
        <v>Imóvel IE500 – 220m</v>
      </c>
      <c r="M3165" s="20" cm="1">
        <f t="array" ref="M3165">IFERROR(INDEX(tblConsorcios[Valor da Carta (R$)],MOD($J3165,ROWS(tblConsorcios[Produto]))+1),"")</f>
        <v>500000</v>
      </c>
      <c r="N3165" s="2" cm="1">
        <f t="array" ref="N3165">IFERROR(INDEX(tblConsorcios[Prazo (meses)],MOD($J3165,ROWS(tblConsorcios[Produto]))+1),"")</f>
        <v>220</v>
      </c>
      <c r="O3165" s="20" cm="1">
        <f t="array" ref="O3165">IFERROR(INDEX(tblConsorcios[Parcela Mensal (R$)],MOD($J3165,ROWS(tblConsorcios[Produto]))+1),"")</f>
        <v>2904.55</v>
      </c>
      <c r="P3165" s="20" t="str" cm="1">
        <f t="array" ref="P3165">IFERROR(INDEX(tblClientes[Dividendo Mensal (R$)],INT($J3165/ROWS(tblConsorcios[Produto]))+1),"")</f>
        <v/>
      </c>
      <c r="Q3165" s="20" t="str">
        <f t="shared" si="148"/>
        <v/>
      </c>
      <c r="R3165">
        <f t="shared" si="149"/>
        <v>0</v>
      </c>
    </row>
    <row r="3166" spans="10:18" x14ac:dyDescent="0.2">
      <c r="J3166">
        <f t="shared" si="147"/>
        <v>3164</v>
      </c>
      <c r="K3166" t="str" cm="1">
        <f t="array" ref="K3166">IFERROR(INDEX(tblClientes[Cliente],INT($J3166/ROWS(tblConsorcios[Produto]))+1),"")</f>
        <v/>
      </c>
      <c r="L3166" t="str" cm="1">
        <f t="array" ref="L3166">IFERROR(INDEX(tblConsorcios[Produto],MOD($J3166,ROWS(tblConsorcios[Produto]))+1),"")</f>
        <v>Imóvel IE500 – 200m</v>
      </c>
      <c r="M3166" s="20" cm="1">
        <f t="array" ref="M3166">IFERROR(INDEX(tblConsorcios[Valor da Carta (R$)],MOD($J3166,ROWS(tblConsorcios[Produto]))+1),"")</f>
        <v>500000</v>
      </c>
      <c r="N3166" s="2" cm="1">
        <f t="array" ref="N3166">IFERROR(INDEX(tblConsorcios[Prazo (meses)],MOD($J3166,ROWS(tblConsorcios[Produto]))+1),"")</f>
        <v>200</v>
      </c>
      <c r="O3166" s="20" cm="1">
        <f t="array" ref="O3166">IFERROR(INDEX(tblConsorcios[Parcela Mensal (R$)],MOD($J3166,ROWS(tblConsorcios[Produto]))+1),"")</f>
        <v>3170</v>
      </c>
      <c r="P3166" s="20" t="str" cm="1">
        <f t="array" ref="P3166">IFERROR(INDEX(tblClientes[Dividendo Mensal (R$)],INT($J3166/ROWS(tblConsorcios[Produto]))+1),"")</f>
        <v/>
      </c>
      <c r="Q3166" s="20" t="str">
        <f t="shared" si="148"/>
        <v/>
      </c>
      <c r="R3166">
        <f t="shared" si="149"/>
        <v>0</v>
      </c>
    </row>
    <row r="3167" spans="10:18" x14ac:dyDescent="0.2">
      <c r="J3167">
        <f t="shared" si="147"/>
        <v>3165</v>
      </c>
      <c r="K3167" t="str" cm="1">
        <f t="array" ref="K3167">IFERROR(INDEX(tblClientes[Cliente],INT($J3167/ROWS(tblConsorcios[Produto]))+1),"")</f>
        <v/>
      </c>
      <c r="L3167" t="str" cm="1">
        <f t="array" ref="L3167">IFERROR(INDEX(tblConsorcios[Produto],MOD($J3167,ROWS(tblConsorcios[Produto]))+1),"")</f>
        <v>Imóvel IE480 – 240m</v>
      </c>
      <c r="M3167" s="20" cm="1">
        <f t="array" ref="M3167">IFERROR(INDEX(tblConsorcios[Valor da Carta (R$)],MOD($J3167,ROWS(tblConsorcios[Produto]))+1),"")</f>
        <v>480000</v>
      </c>
      <c r="N3167" s="2" cm="1">
        <f t="array" ref="N3167">IFERROR(INDEX(tblConsorcios[Prazo (meses)],MOD($J3167,ROWS(tblConsorcios[Produto]))+1),"")</f>
        <v>240</v>
      </c>
      <c r="O3167" s="20" cm="1">
        <f t="array" ref="O3167">IFERROR(INDEX(tblConsorcios[Parcela Mensal (R$)],MOD($J3167,ROWS(tblConsorcios[Produto]))+1),"")</f>
        <v>2576</v>
      </c>
      <c r="P3167" s="20" t="str" cm="1">
        <f t="array" ref="P3167">IFERROR(INDEX(tblClientes[Dividendo Mensal (R$)],INT($J3167/ROWS(tblConsorcios[Produto]))+1),"")</f>
        <v/>
      </c>
      <c r="Q3167" s="20" t="str">
        <f t="shared" si="148"/>
        <v/>
      </c>
      <c r="R3167">
        <f t="shared" si="149"/>
        <v>0</v>
      </c>
    </row>
    <row r="3168" spans="10:18" x14ac:dyDescent="0.2">
      <c r="J3168">
        <f t="shared" si="147"/>
        <v>3166</v>
      </c>
      <c r="K3168" t="str" cm="1">
        <f t="array" ref="K3168">IFERROR(INDEX(tblClientes[Cliente],INT($J3168/ROWS(tblConsorcios[Produto]))+1),"")</f>
        <v/>
      </c>
      <c r="L3168" t="str" cm="1">
        <f t="array" ref="L3168">IFERROR(INDEX(tblConsorcios[Produto],MOD($J3168,ROWS(tblConsorcios[Produto]))+1),"")</f>
        <v>Imóvel IE480 – 220m</v>
      </c>
      <c r="M3168" s="20" cm="1">
        <f t="array" ref="M3168">IFERROR(INDEX(tblConsorcios[Valor da Carta (R$)],MOD($J3168,ROWS(tblConsorcios[Produto]))+1),"")</f>
        <v>480000</v>
      </c>
      <c r="N3168" s="2" cm="1">
        <f t="array" ref="N3168">IFERROR(INDEX(tblConsorcios[Prazo (meses)],MOD($J3168,ROWS(tblConsorcios[Produto]))+1),"")</f>
        <v>220</v>
      </c>
      <c r="O3168" s="20" cm="1">
        <f t="array" ref="O3168">IFERROR(INDEX(tblConsorcios[Parcela Mensal (R$)],MOD($J3168,ROWS(tblConsorcios[Produto]))+1),"")</f>
        <v>2788.36</v>
      </c>
      <c r="P3168" s="20" t="str" cm="1">
        <f t="array" ref="P3168">IFERROR(INDEX(tblClientes[Dividendo Mensal (R$)],INT($J3168/ROWS(tblConsorcios[Produto]))+1),"")</f>
        <v/>
      </c>
      <c r="Q3168" s="20" t="str">
        <f t="shared" si="148"/>
        <v/>
      </c>
      <c r="R3168">
        <f t="shared" si="149"/>
        <v>0</v>
      </c>
    </row>
    <row r="3169" spans="10:18" x14ac:dyDescent="0.2">
      <c r="J3169">
        <f t="shared" si="147"/>
        <v>3167</v>
      </c>
      <c r="K3169" t="str" cm="1">
        <f t="array" ref="K3169">IFERROR(INDEX(tblClientes[Cliente],INT($J3169/ROWS(tblConsorcios[Produto]))+1),"")</f>
        <v/>
      </c>
      <c r="L3169" t="str" cm="1">
        <f t="array" ref="L3169">IFERROR(INDEX(tblConsorcios[Produto],MOD($J3169,ROWS(tblConsorcios[Produto]))+1),"")</f>
        <v>Imóvel IE480 – 200m</v>
      </c>
      <c r="M3169" s="20" cm="1">
        <f t="array" ref="M3169">IFERROR(INDEX(tblConsorcios[Valor da Carta (R$)],MOD($J3169,ROWS(tblConsorcios[Produto]))+1),"")</f>
        <v>480000</v>
      </c>
      <c r="N3169" s="2" cm="1">
        <f t="array" ref="N3169">IFERROR(INDEX(tblConsorcios[Prazo (meses)],MOD($J3169,ROWS(tblConsorcios[Produto]))+1),"")</f>
        <v>200</v>
      </c>
      <c r="O3169" s="20" cm="1">
        <f t="array" ref="O3169">IFERROR(INDEX(tblConsorcios[Parcela Mensal (R$)],MOD($J3169,ROWS(tblConsorcios[Produto]))+1),"")</f>
        <v>3043.2</v>
      </c>
      <c r="P3169" s="20" t="str" cm="1">
        <f t="array" ref="P3169">IFERROR(INDEX(tblClientes[Dividendo Mensal (R$)],INT($J3169/ROWS(tblConsorcios[Produto]))+1),"")</f>
        <v/>
      </c>
      <c r="Q3169" s="20" t="str">
        <f t="shared" si="148"/>
        <v/>
      </c>
      <c r="R3169">
        <f t="shared" si="149"/>
        <v>0</v>
      </c>
    </row>
    <row r="3170" spans="10:18" x14ac:dyDescent="0.2">
      <c r="J3170">
        <f t="shared" si="147"/>
        <v>3168</v>
      </c>
      <c r="K3170" t="str" cm="1">
        <f t="array" ref="K3170">IFERROR(INDEX(tblClientes[Cliente],INT($J3170/ROWS(tblConsorcios[Produto]))+1),"")</f>
        <v/>
      </c>
      <c r="L3170" t="str" cm="1">
        <f t="array" ref="L3170">IFERROR(INDEX(tblConsorcios[Produto],MOD($J3170,ROWS(tblConsorcios[Produto]))+1),"")</f>
        <v>Imóvel IE450 – 240m</v>
      </c>
      <c r="M3170" s="20" cm="1">
        <f t="array" ref="M3170">IFERROR(INDEX(tblConsorcios[Valor da Carta (R$)],MOD($J3170,ROWS(tblConsorcios[Produto]))+1),"")</f>
        <v>450000</v>
      </c>
      <c r="N3170" s="2" cm="1">
        <f t="array" ref="N3170">IFERROR(INDEX(tblConsorcios[Prazo (meses)],MOD($J3170,ROWS(tblConsorcios[Produto]))+1),"")</f>
        <v>240</v>
      </c>
      <c r="O3170" s="20" cm="1">
        <f t="array" ref="O3170">IFERROR(INDEX(tblConsorcios[Parcela Mensal (R$)],MOD($J3170,ROWS(tblConsorcios[Produto]))+1),"")</f>
        <v>2415</v>
      </c>
      <c r="P3170" s="20" t="str" cm="1">
        <f t="array" ref="P3170">IFERROR(INDEX(tblClientes[Dividendo Mensal (R$)],INT($J3170/ROWS(tblConsorcios[Produto]))+1),"")</f>
        <v/>
      </c>
      <c r="Q3170" s="20" t="str">
        <f t="shared" si="148"/>
        <v/>
      </c>
      <c r="R3170">
        <f t="shared" si="149"/>
        <v>0</v>
      </c>
    </row>
    <row r="3171" spans="10:18" x14ac:dyDescent="0.2">
      <c r="J3171">
        <f t="shared" si="147"/>
        <v>3169</v>
      </c>
      <c r="K3171" t="str" cm="1">
        <f t="array" ref="K3171">IFERROR(INDEX(tblClientes[Cliente],INT($J3171/ROWS(tblConsorcios[Produto]))+1),"")</f>
        <v/>
      </c>
      <c r="L3171" t="str" cm="1">
        <f t="array" ref="L3171">IFERROR(INDEX(tblConsorcios[Produto],MOD($J3171,ROWS(tblConsorcios[Produto]))+1),"")</f>
        <v>Imóvel IE450 – 220m</v>
      </c>
      <c r="M3171" s="20" cm="1">
        <f t="array" ref="M3171">IFERROR(INDEX(tblConsorcios[Valor da Carta (R$)],MOD($J3171,ROWS(tblConsorcios[Produto]))+1),"")</f>
        <v>450000</v>
      </c>
      <c r="N3171" s="2" cm="1">
        <f t="array" ref="N3171">IFERROR(INDEX(tblConsorcios[Prazo (meses)],MOD($J3171,ROWS(tblConsorcios[Produto]))+1),"")</f>
        <v>220</v>
      </c>
      <c r="O3171" s="20" cm="1">
        <f t="array" ref="O3171">IFERROR(INDEX(tblConsorcios[Parcela Mensal (R$)],MOD($J3171,ROWS(tblConsorcios[Produto]))+1),"")</f>
        <v>2614.09</v>
      </c>
      <c r="P3171" s="20" t="str" cm="1">
        <f t="array" ref="P3171">IFERROR(INDEX(tblClientes[Dividendo Mensal (R$)],INT($J3171/ROWS(tblConsorcios[Produto]))+1),"")</f>
        <v/>
      </c>
      <c r="Q3171" s="20" t="str">
        <f t="shared" si="148"/>
        <v/>
      </c>
      <c r="R3171">
        <f t="shared" si="149"/>
        <v>0</v>
      </c>
    </row>
    <row r="3172" spans="10:18" x14ac:dyDescent="0.2">
      <c r="J3172">
        <f t="shared" si="147"/>
        <v>3170</v>
      </c>
      <c r="K3172" t="str" cm="1">
        <f t="array" ref="K3172">IFERROR(INDEX(tblClientes[Cliente],INT($J3172/ROWS(tblConsorcios[Produto]))+1),"")</f>
        <v/>
      </c>
      <c r="L3172" t="str" cm="1">
        <f t="array" ref="L3172">IFERROR(INDEX(tblConsorcios[Produto],MOD($J3172,ROWS(tblConsorcios[Produto]))+1),"")</f>
        <v>Imóvel IE450 – 200m</v>
      </c>
      <c r="M3172" s="20" cm="1">
        <f t="array" ref="M3172">IFERROR(INDEX(tblConsorcios[Valor da Carta (R$)],MOD($J3172,ROWS(tblConsorcios[Produto]))+1),"")</f>
        <v>450000</v>
      </c>
      <c r="N3172" s="2" cm="1">
        <f t="array" ref="N3172">IFERROR(INDEX(tblConsorcios[Prazo (meses)],MOD($J3172,ROWS(tblConsorcios[Produto]))+1),"")</f>
        <v>200</v>
      </c>
      <c r="O3172" s="20" cm="1">
        <f t="array" ref="O3172">IFERROR(INDEX(tblConsorcios[Parcela Mensal (R$)],MOD($J3172,ROWS(tblConsorcios[Produto]))+1),"")</f>
        <v>2853</v>
      </c>
      <c r="P3172" s="20" t="str" cm="1">
        <f t="array" ref="P3172">IFERROR(INDEX(tblClientes[Dividendo Mensal (R$)],INT($J3172/ROWS(tblConsorcios[Produto]))+1),"")</f>
        <v/>
      </c>
      <c r="Q3172" s="20" t="str">
        <f t="shared" si="148"/>
        <v/>
      </c>
      <c r="R3172">
        <f t="shared" si="149"/>
        <v>0</v>
      </c>
    </row>
    <row r="3173" spans="10:18" x14ac:dyDescent="0.2">
      <c r="J3173">
        <f t="shared" si="147"/>
        <v>3171</v>
      </c>
      <c r="K3173" t="str" cm="1">
        <f t="array" ref="K3173">IFERROR(INDEX(tblClientes[Cliente],INT($J3173/ROWS(tblConsorcios[Produto]))+1),"")</f>
        <v/>
      </c>
      <c r="L3173" t="str" cm="1">
        <f t="array" ref="L3173">IFERROR(INDEX(tblConsorcios[Produto],MOD($J3173,ROWS(tblConsorcios[Produto]))+1),"")</f>
        <v>Imóvel IE430 – 240m</v>
      </c>
      <c r="M3173" s="20" cm="1">
        <f t="array" ref="M3173">IFERROR(INDEX(tblConsorcios[Valor da Carta (R$)],MOD($J3173,ROWS(tblConsorcios[Produto]))+1),"")</f>
        <v>430000</v>
      </c>
      <c r="N3173" s="2" cm="1">
        <f t="array" ref="N3173">IFERROR(INDEX(tblConsorcios[Prazo (meses)],MOD($J3173,ROWS(tblConsorcios[Produto]))+1),"")</f>
        <v>240</v>
      </c>
      <c r="O3173" s="20" cm="1">
        <f t="array" ref="O3173">IFERROR(INDEX(tblConsorcios[Parcela Mensal (R$)],MOD($J3173,ROWS(tblConsorcios[Produto]))+1),"")</f>
        <v>2307.67</v>
      </c>
      <c r="P3173" s="20" t="str" cm="1">
        <f t="array" ref="P3173">IFERROR(INDEX(tblClientes[Dividendo Mensal (R$)],INT($J3173/ROWS(tblConsorcios[Produto]))+1),"")</f>
        <v/>
      </c>
      <c r="Q3173" s="20" t="str">
        <f t="shared" si="148"/>
        <v/>
      </c>
      <c r="R3173">
        <f t="shared" si="149"/>
        <v>0</v>
      </c>
    </row>
    <row r="3174" spans="10:18" x14ac:dyDescent="0.2">
      <c r="J3174">
        <f t="shared" si="147"/>
        <v>3172</v>
      </c>
      <c r="K3174" t="str" cm="1">
        <f t="array" ref="K3174">IFERROR(INDEX(tblClientes[Cliente],INT($J3174/ROWS(tblConsorcios[Produto]))+1),"")</f>
        <v/>
      </c>
      <c r="L3174" t="str" cm="1">
        <f t="array" ref="L3174">IFERROR(INDEX(tblConsorcios[Produto],MOD($J3174,ROWS(tblConsorcios[Produto]))+1),"")</f>
        <v>Imóvel IE430 – 220m</v>
      </c>
      <c r="M3174" s="20" cm="1">
        <f t="array" ref="M3174">IFERROR(INDEX(tblConsorcios[Valor da Carta (R$)],MOD($J3174,ROWS(tblConsorcios[Produto]))+1),"")</f>
        <v>430000</v>
      </c>
      <c r="N3174" s="2" cm="1">
        <f t="array" ref="N3174">IFERROR(INDEX(tblConsorcios[Prazo (meses)],MOD($J3174,ROWS(tblConsorcios[Produto]))+1),"")</f>
        <v>220</v>
      </c>
      <c r="O3174" s="20" cm="1">
        <f t="array" ref="O3174">IFERROR(INDEX(tblConsorcios[Parcela Mensal (R$)],MOD($J3174,ROWS(tblConsorcios[Produto]))+1),"")</f>
        <v>2497.91</v>
      </c>
      <c r="P3174" s="20" t="str" cm="1">
        <f t="array" ref="P3174">IFERROR(INDEX(tblClientes[Dividendo Mensal (R$)],INT($J3174/ROWS(tblConsorcios[Produto]))+1),"")</f>
        <v/>
      </c>
      <c r="Q3174" s="20" t="str">
        <f t="shared" si="148"/>
        <v/>
      </c>
      <c r="R3174">
        <f t="shared" si="149"/>
        <v>0</v>
      </c>
    </row>
    <row r="3175" spans="10:18" x14ac:dyDescent="0.2">
      <c r="J3175">
        <f t="shared" si="147"/>
        <v>3173</v>
      </c>
      <c r="K3175" t="str" cm="1">
        <f t="array" ref="K3175">IFERROR(INDEX(tblClientes[Cliente],INT($J3175/ROWS(tblConsorcios[Produto]))+1),"")</f>
        <v/>
      </c>
      <c r="L3175" t="str" cm="1">
        <f t="array" ref="L3175">IFERROR(INDEX(tblConsorcios[Produto],MOD($J3175,ROWS(tblConsorcios[Produto]))+1),"")</f>
        <v>Imóvel IE430 – 200m</v>
      </c>
      <c r="M3175" s="20" cm="1">
        <f t="array" ref="M3175">IFERROR(INDEX(tblConsorcios[Valor da Carta (R$)],MOD($J3175,ROWS(tblConsorcios[Produto]))+1),"")</f>
        <v>430000</v>
      </c>
      <c r="N3175" s="2" cm="1">
        <f t="array" ref="N3175">IFERROR(INDEX(tblConsorcios[Prazo (meses)],MOD($J3175,ROWS(tblConsorcios[Produto]))+1),"")</f>
        <v>200</v>
      </c>
      <c r="O3175" s="20" cm="1">
        <f t="array" ref="O3175">IFERROR(INDEX(tblConsorcios[Parcela Mensal (R$)],MOD($J3175,ROWS(tblConsorcios[Produto]))+1),"")</f>
        <v>2726.2</v>
      </c>
      <c r="P3175" s="20" t="str" cm="1">
        <f t="array" ref="P3175">IFERROR(INDEX(tblClientes[Dividendo Mensal (R$)],INT($J3175/ROWS(tblConsorcios[Produto]))+1),"")</f>
        <v/>
      </c>
      <c r="Q3175" s="20" t="str">
        <f t="shared" si="148"/>
        <v/>
      </c>
      <c r="R3175">
        <f t="shared" si="149"/>
        <v>0</v>
      </c>
    </row>
    <row r="3176" spans="10:18" x14ac:dyDescent="0.2">
      <c r="J3176">
        <f t="shared" si="147"/>
        <v>3174</v>
      </c>
      <c r="K3176" t="str" cm="1">
        <f t="array" ref="K3176">IFERROR(INDEX(tblClientes[Cliente],INT($J3176/ROWS(tblConsorcios[Produto]))+1),"")</f>
        <v/>
      </c>
      <c r="L3176" t="str" cm="1">
        <f t="array" ref="L3176">IFERROR(INDEX(tblConsorcios[Produto],MOD($J3176,ROWS(tblConsorcios[Produto]))+1),"")</f>
        <v>Imóvel IE400 – 240m</v>
      </c>
      <c r="M3176" s="20" cm="1">
        <f t="array" ref="M3176">IFERROR(INDEX(tblConsorcios[Valor da Carta (R$)],MOD($J3176,ROWS(tblConsorcios[Produto]))+1),"")</f>
        <v>400000</v>
      </c>
      <c r="N3176" s="2" cm="1">
        <f t="array" ref="N3176">IFERROR(INDEX(tblConsorcios[Prazo (meses)],MOD($J3176,ROWS(tblConsorcios[Produto]))+1),"")</f>
        <v>240</v>
      </c>
      <c r="O3176" s="20" cm="1">
        <f t="array" ref="O3176">IFERROR(INDEX(tblConsorcios[Parcela Mensal (R$)],MOD($J3176,ROWS(tblConsorcios[Produto]))+1),"")</f>
        <v>2146.67</v>
      </c>
      <c r="P3176" s="20" t="str" cm="1">
        <f t="array" ref="P3176">IFERROR(INDEX(tblClientes[Dividendo Mensal (R$)],INT($J3176/ROWS(tblConsorcios[Produto]))+1),"")</f>
        <v/>
      </c>
      <c r="Q3176" s="20" t="str">
        <f t="shared" si="148"/>
        <v/>
      </c>
      <c r="R3176">
        <f t="shared" si="149"/>
        <v>0</v>
      </c>
    </row>
    <row r="3177" spans="10:18" x14ac:dyDescent="0.2">
      <c r="J3177">
        <f t="shared" si="147"/>
        <v>3175</v>
      </c>
      <c r="K3177" t="str" cm="1">
        <f t="array" ref="K3177">IFERROR(INDEX(tblClientes[Cliente],INT($J3177/ROWS(tblConsorcios[Produto]))+1),"")</f>
        <v/>
      </c>
      <c r="L3177" t="str" cm="1">
        <f t="array" ref="L3177">IFERROR(INDEX(tblConsorcios[Produto],MOD($J3177,ROWS(tblConsorcios[Produto]))+1),"")</f>
        <v>Imóvel IE400 – 220m</v>
      </c>
      <c r="M3177" s="20" cm="1">
        <f t="array" ref="M3177">IFERROR(INDEX(tblConsorcios[Valor da Carta (R$)],MOD($J3177,ROWS(tblConsorcios[Produto]))+1),"")</f>
        <v>400000</v>
      </c>
      <c r="N3177" s="2" cm="1">
        <f t="array" ref="N3177">IFERROR(INDEX(tblConsorcios[Prazo (meses)],MOD($J3177,ROWS(tblConsorcios[Produto]))+1),"")</f>
        <v>220</v>
      </c>
      <c r="O3177" s="20" cm="1">
        <f t="array" ref="O3177">IFERROR(INDEX(tblConsorcios[Parcela Mensal (R$)],MOD($J3177,ROWS(tblConsorcios[Produto]))+1),"")</f>
        <v>2323.64</v>
      </c>
      <c r="P3177" s="20" t="str" cm="1">
        <f t="array" ref="P3177">IFERROR(INDEX(tblClientes[Dividendo Mensal (R$)],INT($J3177/ROWS(tblConsorcios[Produto]))+1),"")</f>
        <v/>
      </c>
      <c r="Q3177" s="20" t="str">
        <f t="shared" si="148"/>
        <v/>
      </c>
      <c r="R3177">
        <f t="shared" si="149"/>
        <v>0</v>
      </c>
    </row>
    <row r="3178" spans="10:18" x14ac:dyDescent="0.2">
      <c r="J3178">
        <f t="shared" si="147"/>
        <v>3176</v>
      </c>
      <c r="K3178" t="str" cm="1">
        <f t="array" ref="K3178">IFERROR(INDEX(tblClientes[Cliente],INT($J3178/ROWS(tblConsorcios[Produto]))+1),"")</f>
        <v/>
      </c>
      <c r="L3178" t="str" cm="1">
        <f t="array" ref="L3178">IFERROR(INDEX(tblConsorcios[Produto],MOD($J3178,ROWS(tblConsorcios[Produto]))+1),"")</f>
        <v>Imóvel IE400 – 200m</v>
      </c>
      <c r="M3178" s="20" cm="1">
        <f t="array" ref="M3178">IFERROR(INDEX(tblConsorcios[Valor da Carta (R$)],MOD($J3178,ROWS(tblConsorcios[Produto]))+1),"")</f>
        <v>400000</v>
      </c>
      <c r="N3178" s="2" cm="1">
        <f t="array" ref="N3178">IFERROR(INDEX(tblConsorcios[Prazo (meses)],MOD($J3178,ROWS(tblConsorcios[Produto]))+1),"")</f>
        <v>200</v>
      </c>
      <c r="O3178" s="20" cm="1">
        <f t="array" ref="O3178">IFERROR(INDEX(tblConsorcios[Parcela Mensal (R$)],MOD($J3178,ROWS(tblConsorcios[Produto]))+1),"")</f>
        <v>2536</v>
      </c>
      <c r="P3178" s="20" t="str" cm="1">
        <f t="array" ref="P3178">IFERROR(INDEX(tblClientes[Dividendo Mensal (R$)],INT($J3178/ROWS(tblConsorcios[Produto]))+1),"")</f>
        <v/>
      </c>
      <c r="Q3178" s="20" t="str">
        <f t="shared" si="148"/>
        <v/>
      </c>
      <c r="R3178">
        <f t="shared" si="149"/>
        <v>0</v>
      </c>
    </row>
    <row r="3179" spans="10:18" x14ac:dyDescent="0.2">
      <c r="J3179">
        <f t="shared" si="147"/>
        <v>3177</v>
      </c>
      <c r="K3179" t="str" cm="1">
        <f t="array" ref="K3179">IFERROR(INDEX(tblClientes[Cliente],INT($J3179/ROWS(tblConsorcios[Produto]))+1),"")</f>
        <v/>
      </c>
      <c r="L3179" t="str" cm="1">
        <f t="array" ref="L3179">IFERROR(INDEX(tblConsorcios[Produto],MOD($J3179,ROWS(tblConsorcios[Produto]))+1),"")</f>
        <v>Imóvel IE380 – 240m</v>
      </c>
      <c r="M3179" s="20" cm="1">
        <f t="array" ref="M3179">IFERROR(INDEX(tblConsorcios[Valor da Carta (R$)],MOD($J3179,ROWS(tblConsorcios[Produto]))+1),"")</f>
        <v>380000</v>
      </c>
      <c r="N3179" s="2" cm="1">
        <f t="array" ref="N3179">IFERROR(INDEX(tblConsorcios[Prazo (meses)],MOD($J3179,ROWS(tblConsorcios[Produto]))+1),"")</f>
        <v>240</v>
      </c>
      <c r="O3179" s="20" cm="1">
        <f t="array" ref="O3179">IFERROR(INDEX(tblConsorcios[Parcela Mensal (R$)],MOD($J3179,ROWS(tblConsorcios[Produto]))+1),"")</f>
        <v>2039.33</v>
      </c>
      <c r="P3179" s="20" t="str" cm="1">
        <f t="array" ref="P3179">IFERROR(INDEX(tblClientes[Dividendo Mensal (R$)],INT($J3179/ROWS(tblConsorcios[Produto]))+1),"")</f>
        <v/>
      </c>
      <c r="Q3179" s="20" t="str">
        <f t="shared" si="148"/>
        <v/>
      </c>
      <c r="R3179">
        <f t="shared" si="149"/>
        <v>0</v>
      </c>
    </row>
    <row r="3180" spans="10:18" x14ac:dyDescent="0.2">
      <c r="J3180">
        <f t="shared" si="147"/>
        <v>3178</v>
      </c>
      <c r="K3180" t="str" cm="1">
        <f t="array" ref="K3180">IFERROR(INDEX(tblClientes[Cliente],INT($J3180/ROWS(tblConsorcios[Produto]))+1),"")</f>
        <v/>
      </c>
      <c r="L3180" t="str" cm="1">
        <f t="array" ref="L3180">IFERROR(INDEX(tblConsorcios[Produto],MOD($J3180,ROWS(tblConsorcios[Produto]))+1),"")</f>
        <v>Imóvel IE380 – 220m</v>
      </c>
      <c r="M3180" s="20" cm="1">
        <f t="array" ref="M3180">IFERROR(INDEX(tblConsorcios[Valor da Carta (R$)],MOD($J3180,ROWS(tblConsorcios[Produto]))+1),"")</f>
        <v>380000</v>
      </c>
      <c r="N3180" s="2" cm="1">
        <f t="array" ref="N3180">IFERROR(INDEX(tblConsorcios[Prazo (meses)],MOD($J3180,ROWS(tblConsorcios[Produto]))+1),"")</f>
        <v>220</v>
      </c>
      <c r="O3180" s="20" cm="1">
        <f t="array" ref="O3180">IFERROR(INDEX(tblConsorcios[Parcela Mensal (R$)],MOD($J3180,ROWS(tblConsorcios[Produto]))+1),"")</f>
        <v>2207.4499999999998</v>
      </c>
      <c r="P3180" s="20" t="str" cm="1">
        <f t="array" ref="P3180">IFERROR(INDEX(tblClientes[Dividendo Mensal (R$)],INT($J3180/ROWS(tblConsorcios[Produto]))+1),"")</f>
        <v/>
      </c>
      <c r="Q3180" s="20" t="str">
        <f t="shared" si="148"/>
        <v/>
      </c>
      <c r="R3180">
        <f t="shared" si="149"/>
        <v>0</v>
      </c>
    </row>
    <row r="3181" spans="10:18" x14ac:dyDescent="0.2">
      <c r="J3181">
        <f t="shared" si="147"/>
        <v>3179</v>
      </c>
      <c r="K3181" t="str" cm="1">
        <f t="array" ref="K3181">IFERROR(INDEX(tblClientes[Cliente],INT($J3181/ROWS(tblConsorcios[Produto]))+1),"")</f>
        <v/>
      </c>
      <c r="L3181" t="str" cm="1">
        <f t="array" ref="L3181">IFERROR(INDEX(tblConsorcios[Produto],MOD($J3181,ROWS(tblConsorcios[Produto]))+1),"")</f>
        <v>Imóvel IE380 – 200m</v>
      </c>
      <c r="M3181" s="20" cm="1">
        <f t="array" ref="M3181">IFERROR(INDEX(tblConsorcios[Valor da Carta (R$)],MOD($J3181,ROWS(tblConsorcios[Produto]))+1),"")</f>
        <v>380000</v>
      </c>
      <c r="N3181" s="2" cm="1">
        <f t="array" ref="N3181">IFERROR(INDEX(tblConsorcios[Prazo (meses)],MOD($J3181,ROWS(tblConsorcios[Produto]))+1),"")</f>
        <v>200</v>
      </c>
      <c r="O3181" s="20" cm="1">
        <f t="array" ref="O3181">IFERROR(INDEX(tblConsorcios[Parcela Mensal (R$)],MOD($J3181,ROWS(tblConsorcios[Produto]))+1),"")</f>
        <v>2409.1999999999998</v>
      </c>
      <c r="P3181" s="20" t="str" cm="1">
        <f t="array" ref="P3181">IFERROR(INDEX(tblClientes[Dividendo Mensal (R$)],INT($J3181/ROWS(tblConsorcios[Produto]))+1),"")</f>
        <v/>
      </c>
      <c r="Q3181" s="20" t="str">
        <f t="shared" si="148"/>
        <v/>
      </c>
      <c r="R3181">
        <f t="shared" si="149"/>
        <v>0</v>
      </c>
    </row>
    <row r="3182" spans="10:18" x14ac:dyDescent="0.2">
      <c r="J3182">
        <f t="shared" si="147"/>
        <v>3180</v>
      </c>
      <c r="K3182" t="str" cm="1">
        <f t="array" ref="K3182">IFERROR(INDEX(tblClientes[Cliente],INT($J3182/ROWS(tblConsorcios[Produto]))+1),"")</f>
        <v/>
      </c>
      <c r="L3182" t="str" cm="1">
        <f t="array" ref="L3182">IFERROR(INDEX(tblConsorcios[Produto],MOD($J3182,ROWS(tblConsorcios[Produto]))+1),"")</f>
        <v>Imóvel IE350 – 240m</v>
      </c>
      <c r="M3182" s="20" cm="1">
        <f t="array" ref="M3182">IFERROR(INDEX(tblConsorcios[Valor da Carta (R$)],MOD($J3182,ROWS(tblConsorcios[Produto]))+1),"")</f>
        <v>350000</v>
      </c>
      <c r="N3182" s="2" cm="1">
        <f t="array" ref="N3182">IFERROR(INDEX(tblConsorcios[Prazo (meses)],MOD($J3182,ROWS(tblConsorcios[Produto]))+1),"")</f>
        <v>240</v>
      </c>
      <c r="O3182" s="20" cm="1">
        <f t="array" ref="O3182">IFERROR(INDEX(tblConsorcios[Parcela Mensal (R$)],MOD($J3182,ROWS(tblConsorcios[Produto]))+1),"")</f>
        <v>1878.33</v>
      </c>
      <c r="P3182" s="20" t="str" cm="1">
        <f t="array" ref="P3182">IFERROR(INDEX(tblClientes[Dividendo Mensal (R$)],INT($J3182/ROWS(tblConsorcios[Produto]))+1),"")</f>
        <v/>
      </c>
      <c r="Q3182" s="20" t="str">
        <f t="shared" si="148"/>
        <v/>
      </c>
      <c r="R3182">
        <f t="shared" si="149"/>
        <v>0</v>
      </c>
    </row>
    <row r="3183" spans="10:18" x14ac:dyDescent="0.2">
      <c r="J3183">
        <f t="shared" si="147"/>
        <v>3181</v>
      </c>
      <c r="K3183" t="str" cm="1">
        <f t="array" ref="K3183">IFERROR(INDEX(tblClientes[Cliente],INT($J3183/ROWS(tblConsorcios[Produto]))+1),"")</f>
        <v/>
      </c>
      <c r="L3183" t="str" cm="1">
        <f t="array" ref="L3183">IFERROR(INDEX(tblConsorcios[Produto],MOD($J3183,ROWS(tblConsorcios[Produto]))+1),"")</f>
        <v>Imóvel IE350 – 220m</v>
      </c>
      <c r="M3183" s="20" cm="1">
        <f t="array" ref="M3183">IFERROR(INDEX(tblConsorcios[Valor da Carta (R$)],MOD($J3183,ROWS(tblConsorcios[Produto]))+1),"")</f>
        <v>350000</v>
      </c>
      <c r="N3183" s="2" cm="1">
        <f t="array" ref="N3183">IFERROR(INDEX(tblConsorcios[Prazo (meses)],MOD($J3183,ROWS(tblConsorcios[Produto]))+1),"")</f>
        <v>220</v>
      </c>
      <c r="O3183" s="20" cm="1">
        <f t="array" ref="O3183">IFERROR(INDEX(tblConsorcios[Parcela Mensal (R$)],MOD($J3183,ROWS(tblConsorcios[Produto]))+1),"")</f>
        <v>2033.18</v>
      </c>
      <c r="P3183" s="20" t="str" cm="1">
        <f t="array" ref="P3183">IFERROR(INDEX(tblClientes[Dividendo Mensal (R$)],INT($J3183/ROWS(tblConsorcios[Produto]))+1),"")</f>
        <v/>
      </c>
      <c r="Q3183" s="20" t="str">
        <f t="shared" si="148"/>
        <v/>
      </c>
      <c r="R3183">
        <f t="shared" si="149"/>
        <v>0</v>
      </c>
    </row>
    <row r="3184" spans="10:18" x14ac:dyDescent="0.2">
      <c r="J3184">
        <f t="shared" si="147"/>
        <v>3182</v>
      </c>
      <c r="K3184" t="str" cm="1">
        <f t="array" ref="K3184">IFERROR(INDEX(tblClientes[Cliente],INT($J3184/ROWS(tblConsorcios[Produto]))+1),"")</f>
        <v/>
      </c>
      <c r="L3184" t="str" cm="1">
        <f t="array" ref="L3184">IFERROR(INDEX(tblConsorcios[Produto],MOD($J3184,ROWS(tblConsorcios[Produto]))+1),"")</f>
        <v>Imóvel IE350 – 200m</v>
      </c>
      <c r="M3184" s="20" cm="1">
        <f t="array" ref="M3184">IFERROR(INDEX(tblConsorcios[Valor da Carta (R$)],MOD($J3184,ROWS(tblConsorcios[Produto]))+1),"")</f>
        <v>350000</v>
      </c>
      <c r="N3184" s="2" cm="1">
        <f t="array" ref="N3184">IFERROR(INDEX(tblConsorcios[Prazo (meses)],MOD($J3184,ROWS(tblConsorcios[Produto]))+1),"")</f>
        <v>200</v>
      </c>
      <c r="O3184" s="20" cm="1">
        <f t="array" ref="O3184">IFERROR(INDEX(tblConsorcios[Parcela Mensal (R$)],MOD($J3184,ROWS(tblConsorcios[Produto]))+1),"")</f>
        <v>2219</v>
      </c>
      <c r="P3184" s="20" t="str" cm="1">
        <f t="array" ref="P3184">IFERROR(INDEX(tblClientes[Dividendo Mensal (R$)],INT($J3184/ROWS(tblConsorcios[Produto]))+1),"")</f>
        <v/>
      </c>
      <c r="Q3184" s="20" t="str">
        <f t="shared" si="148"/>
        <v/>
      </c>
      <c r="R3184">
        <f t="shared" si="149"/>
        <v>0</v>
      </c>
    </row>
    <row r="3185" spans="10:18" x14ac:dyDescent="0.2">
      <c r="J3185">
        <f t="shared" si="147"/>
        <v>3183</v>
      </c>
      <c r="K3185" t="str" cm="1">
        <f t="array" ref="K3185">IFERROR(INDEX(tblClientes[Cliente],INT($J3185/ROWS(tblConsorcios[Produto]))+1),"")</f>
        <v/>
      </c>
      <c r="L3185" t="str" cm="1">
        <f t="array" ref="L3185">IFERROR(INDEX(tblConsorcios[Produto],MOD($J3185,ROWS(tblConsorcios[Produto]))+1),"")</f>
        <v>Imóvel IE330 – 240m</v>
      </c>
      <c r="M3185" s="20" cm="1">
        <f t="array" ref="M3185">IFERROR(INDEX(tblConsorcios[Valor da Carta (R$)],MOD($J3185,ROWS(tblConsorcios[Produto]))+1),"")</f>
        <v>330000</v>
      </c>
      <c r="N3185" s="2" cm="1">
        <f t="array" ref="N3185">IFERROR(INDEX(tblConsorcios[Prazo (meses)],MOD($J3185,ROWS(tblConsorcios[Produto]))+1),"")</f>
        <v>240</v>
      </c>
      <c r="O3185" s="20" cm="1">
        <f t="array" ref="O3185">IFERROR(INDEX(tblConsorcios[Parcela Mensal (R$)],MOD($J3185,ROWS(tblConsorcios[Produto]))+1),"")</f>
        <v>1771</v>
      </c>
      <c r="P3185" s="20" t="str" cm="1">
        <f t="array" ref="P3185">IFERROR(INDEX(tblClientes[Dividendo Mensal (R$)],INT($J3185/ROWS(tblConsorcios[Produto]))+1),"")</f>
        <v/>
      </c>
      <c r="Q3185" s="20" t="str">
        <f t="shared" si="148"/>
        <v/>
      </c>
      <c r="R3185">
        <f t="shared" si="149"/>
        <v>0</v>
      </c>
    </row>
    <row r="3186" spans="10:18" x14ac:dyDescent="0.2">
      <c r="J3186">
        <f t="shared" si="147"/>
        <v>3184</v>
      </c>
      <c r="K3186" t="str" cm="1">
        <f t="array" ref="K3186">IFERROR(INDEX(tblClientes[Cliente],INT($J3186/ROWS(tblConsorcios[Produto]))+1),"")</f>
        <v/>
      </c>
      <c r="L3186" t="str" cm="1">
        <f t="array" ref="L3186">IFERROR(INDEX(tblConsorcios[Produto],MOD($J3186,ROWS(tblConsorcios[Produto]))+1),"")</f>
        <v>Imóvel IE330 – 220m</v>
      </c>
      <c r="M3186" s="20" cm="1">
        <f t="array" ref="M3186">IFERROR(INDEX(tblConsorcios[Valor da Carta (R$)],MOD($J3186,ROWS(tblConsorcios[Produto]))+1),"")</f>
        <v>330000</v>
      </c>
      <c r="N3186" s="2" cm="1">
        <f t="array" ref="N3186">IFERROR(INDEX(tblConsorcios[Prazo (meses)],MOD($J3186,ROWS(tblConsorcios[Produto]))+1),"")</f>
        <v>220</v>
      </c>
      <c r="O3186" s="20" cm="1">
        <f t="array" ref="O3186">IFERROR(INDEX(tblConsorcios[Parcela Mensal (R$)],MOD($J3186,ROWS(tblConsorcios[Produto]))+1),"")</f>
        <v>1917</v>
      </c>
      <c r="P3186" s="20" t="str" cm="1">
        <f t="array" ref="P3186">IFERROR(INDEX(tblClientes[Dividendo Mensal (R$)],INT($J3186/ROWS(tblConsorcios[Produto]))+1),"")</f>
        <v/>
      </c>
      <c r="Q3186" s="20" t="str">
        <f t="shared" si="148"/>
        <v/>
      </c>
      <c r="R3186">
        <f t="shared" si="149"/>
        <v>0</v>
      </c>
    </row>
    <row r="3187" spans="10:18" x14ac:dyDescent="0.2">
      <c r="J3187">
        <f t="shared" si="147"/>
        <v>3185</v>
      </c>
      <c r="K3187" t="str" cm="1">
        <f t="array" ref="K3187">IFERROR(INDEX(tblClientes[Cliente],INT($J3187/ROWS(tblConsorcios[Produto]))+1),"")</f>
        <v/>
      </c>
      <c r="L3187" t="str" cm="1">
        <f t="array" ref="L3187">IFERROR(INDEX(tblConsorcios[Produto],MOD($J3187,ROWS(tblConsorcios[Produto]))+1),"")</f>
        <v>Imóvel IE330 – 200m</v>
      </c>
      <c r="M3187" s="20" cm="1">
        <f t="array" ref="M3187">IFERROR(INDEX(tblConsorcios[Valor da Carta (R$)],MOD($J3187,ROWS(tblConsorcios[Produto]))+1),"")</f>
        <v>330000</v>
      </c>
      <c r="N3187" s="2" cm="1">
        <f t="array" ref="N3187">IFERROR(INDEX(tblConsorcios[Prazo (meses)],MOD($J3187,ROWS(tblConsorcios[Produto]))+1),"")</f>
        <v>200</v>
      </c>
      <c r="O3187" s="20" cm="1">
        <f t="array" ref="O3187">IFERROR(INDEX(tblConsorcios[Parcela Mensal (R$)],MOD($J3187,ROWS(tblConsorcios[Produto]))+1),"")</f>
        <v>2092.1999999999998</v>
      </c>
      <c r="P3187" s="20" t="str" cm="1">
        <f t="array" ref="P3187">IFERROR(INDEX(tblClientes[Dividendo Mensal (R$)],INT($J3187/ROWS(tblConsorcios[Produto]))+1),"")</f>
        <v/>
      </c>
      <c r="Q3187" s="20" t="str">
        <f t="shared" si="148"/>
        <v/>
      </c>
      <c r="R3187">
        <f t="shared" si="149"/>
        <v>0</v>
      </c>
    </row>
    <row r="3188" spans="10:18" x14ac:dyDescent="0.2">
      <c r="J3188">
        <f t="shared" si="147"/>
        <v>3186</v>
      </c>
      <c r="K3188" t="str" cm="1">
        <f t="array" ref="K3188">IFERROR(INDEX(tblClientes[Cliente],INT($J3188/ROWS(tblConsorcios[Produto]))+1),"")</f>
        <v/>
      </c>
      <c r="L3188" t="str" cm="1">
        <f t="array" ref="L3188">IFERROR(INDEX(tblConsorcios[Produto],MOD($J3188,ROWS(tblConsorcios[Produto]))+1),"")</f>
        <v>Imóvel IE300 – 240m</v>
      </c>
      <c r="M3188" s="20" cm="1">
        <f t="array" ref="M3188">IFERROR(INDEX(tblConsorcios[Valor da Carta (R$)],MOD($J3188,ROWS(tblConsorcios[Produto]))+1),"")</f>
        <v>300000</v>
      </c>
      <c r="N3188" s="2" cm="1">
        <f t="array" ref="N3188">IFERROR(INDEX(tblConsorcios[Prazo (meses)],MOD($J3188,ROWS(tblConsorcios[Produto]))+1),"")</f>
        <v>240</v>
      </c>
      <c r="O3188" s="20" cm="1">
        <f t="array" ref="O3188">IFERROR(INDEX(tblConsorcios[Parcela Mensal (R$)],MOD($J3188,ROWS(tblConsorcios[Produto]))+1),"")</f>
        <v>1610</v>
      </c>
      <c r="P3188" s="20" t="str" cm="1">
        <f t="array" ref="P3188">IFERROR(INDEX(tblClientes[Dividendo Mensal (R$)],INT($J3188/ROWS(tblConsorcios[Produto]))+1),"")</f>
        <v/>
      </c>
      <c r="Q3188" s="20" t="str">
        <f t="shared" si="148"/>
        <v/>
      </c>
      <c r="R3188">
        <f t="shared" si="149"/>
        <v>0</v>
      </c>
    </row>
    <row r="3189" spans="10:18" x14ac:dyDescent="0.2">
      <c r="J3189">
        <f t="shared" si="147"/>
        <v>3187</v>
      </c>
      <c r="K3189" t="str" cm="1">
        <f t="array" ref="K3189">IFERROR(INDEX(tblClientes[Cliente],INT($J3189/ROWS(tblConsorcios[Produto]))+1),"")</f>
        <v/>
      </c>
      <c r="L3189" t="str" cm="1">
        <f t="array" ref="L3189">IFERROR(INDEX(tblConsorcios[Produto],MOD($J3189,ROWS(tblConsorcios[Produto]))+1),"")</f>
        <v>Imóvel IE300 – 220m</v>
      </c>
      <c r="M3189" s="20" cm="1">
        <f t="array" ref="M3189">IFERROR(INDEX(tblConsorcios[Valor da Carta (R$)],MOD($J3189,ROWS(tblConsorcios[Produto]))+1),"")</f>
        <v>300000</v>
      </c>
      <c r="N3189" s="2" cm="1">
        <f t="array" ref="N3189">IFERROR(INDEX(tblConsorcios[Prazo (meses)],MOD($J3189,ROWS(tblConsorcios[Produto]))+1),"")</f>
        <v>220</v>
      </c>
      <c r="O3189" s="20" cm="1">
        <f t="array" ref="O3189">IFERROR(INDEX(tblConsorcios[Parcela Mensal (R$)],MOD($J3189,ROWS(tblConsorcios[Produto]))+1),"")</f>
        <v>1742.73</v>
      </c>
      <c r="P3189" s="20" t="str" cm="1">
        <f t="array" ref="P3189">IFERROR(INDEX(tblClientes[Dividendo Mensal (R$)],INT($J3189/ROWS(tblConsorcios[Produto]))+1),"")</f>
        <v/>
      </c>
      <c r="Q3189" s="20" t="str">
        <f t="shared" si="148"/>
        <v/>
      </c>
      <c r="R3189">
        <f t="shared" si="149"/>
        <v>0</v>
      </c>
    </row>
    <row r="3190" spans="10:18" x14ac:dyDescent="0.2">
      <c r="J3190">
        <f t="shared" si="147"/>
        <v>3188</v>
      </c>
      <c r="K3190" t="str" cm="1">
        <f t="array" ref="K3190">IFERROR(INDEX(tblClientes[Cliente],INT($J3190/ROWS(tblConsorcios[Produto]))+1),"")</f>
        <v/>
      </c>
      <c r="L3190" t="str" cm="1">
        <f t="array" ref="L3190">IFERROR(INDEX(tblConsorcios[Produto],MOD($J3190,ROWS(tblConsorcios[Produto]))+1),"")</f>
        <v>Imóvel IE300 – 200m</v>
      </c>
      <c r="M3190" s="20" cm="1">
        <f t="array" ref="M3190">IFERROR(INDEX(tblConsorcios[Valor da Carta (R$)],MOD($J3190,ROWS(tblConsorcios[Produto]))+1),"")</f>
        <v>300000</v>
      </c>
      <c r="N3190" s="2" cm="1">
        <f t="array" ref="N3190">IFERROR(INDEX(tblConsorcios[Prazo (meses)],MOD($J3190,ROWS(tblConsorcios[Produto]))+1),"")</f>
        <v>200</v>
      </c>
      <c r="O3190" s="20" cm="1">
        <f t="array" ref="O3190">IFERROR(INDEX(tblConsorcios[Parcela Mensal (R$)],MOD($J3190,ROWS(tblConsorcios[Produto]))+1),"")</f>
        <v>1902</v>
      </c>
      <c r="P3190" s="20" t="str" cm="1">
        <f t="array" ref="P3190">IFERROR(INDEX(tblClientes[Dividendo Mensal (R$)],INT($J3190/ROWS(tblConsorcios[Produto]))+1),"")</f>
        <v/>
      </c>
      <c r="Q3190" s="20" t="str">
        <f t="shared" si="148"/>
        <v/>
      </c>
      <c r="R3190">
        <f t="shared" si="149"/>
        <v>0</v>
      </c>
    </row>
    <row r="3191" spans="10:18" x14ac:dyDescent="0.2">
      <c r="J3191">
        <f t="shared" si="147"/>
        <v>3189</v>
      </c>
      <c r="K3191" t="str" cm="1">
        <f t="array" ref="K3191">IFERROR(INDEX(tblClientes[Cliente],INT($J3191/ROWS(tblConsorcios[Produto]))+1),"")</f>
        <v/>
      </c>
      <c r="L3191" t="str" cm="1">
        <f t="array" ref="L3191">IFERROR(INDEX(tblConsorcios[Produto],MOD($J3191,ROWS(tblConsorcios[Produto]))+1),"")</f>
        <v>Imóvel IE240 – 240m</v>
      </c>
      <c r="M3191" s="20" cm="1">
        <f t="array" ref="M3191">IFERROR(INDEX(tblConsorcios[Valor da Carta (R$)],MOD($J3191,ROWS(tblConsorcios[Produto]))+1),"")</f>
        <v>240000</v>
      </c>
      <c r="N3191" s="2" cm="1">
        <f t="array" ref="N3191">IFERROR(INDEX(tblConsorcios[Prazo (meses)],MOD($J3191,ROWS(tblConsorcios[Produto]))+1),"")</f>
        <v>240</v>
      </c>
      <c r="O3191" s="20" cm="1">
        <f t="array" ref="O3191">IFERROR(INDEX(tblConsorcios[Parcela Mensal (R$)],MOD($J3191,ROWS(tblConsorcios[Produto]))+1),"")</f>
        <v>1288</v>
      </c>
      <c r="P3191" s="20" t="str" cm="1">
        <f t="array" ref="P3191">IFERROR(INDEX(tblClientes[Dividendo Mensal (R$)],INT($J3191/ROWS(tblConsorcios[Produto]))+1),"")</f>
        <v/>
      </c>
      <c r="Q3191" s="20" t="str">
        <f t="shared" si="148"/>
        <v/>
      </c>
      <c r="R3191">
        <f t="shared" si="149"/>
        <v>0</v>
      </c>
    </row>
    <row r="3192" spans="10:18" x14ac:dyDescent="0.2">
      <c r="J3192">
        <f t="shared" si="147"/>
        <v>3190</v>
      </c>
      <c r="K3192" t="str" cm="1">
        <f t="array" ref="K3192">IFERROR(INDEX(tblClientes[Cliente],INT($J3192/ROWS(tblConsorcios[Produto]))+1),"")</f>
        <v/>
      </c>
      <c r="L3192" t="str" cm="1">
        <f t="array" ref="L3192">IFERROR(INDEX(tblConsorcios[Produto],MOD($J3192,ROWS(tblConsorcios[Produto]))+1),"")</f>
        <v>Imóvel IE240 – 220m</v>
      </c>
      <c r="M3192" s="20" cm="1">
        <f t="array" ref="M3192">IFERROR(INDEX(tblConsorcios[Valor da Carta (R$)],MOD($J3192,ROWS(tblConsorcios[Produto]))+1),"")</f>
        <v>240000</v>
      </c>
      <c r="N3192" s="2" cm="1">
        <f t="array" ref="N3192">IFERROR(INDEX(tblConsorcios[Prazo (meses)],MOD($J3192,ROWS(tblConsorcios[Produto]))+1),"")</f>
        <v>220</v>
      </c>
      <c r="O3192" s="20" cm="1">
        <f t="array" ref="O3192">IFERROR(INDEX(tblConsorcios[Parcela Mensal (R$)],MOD($J3192,ROWS(tblConsorcios[Produto]))+1),"")</f>
        <v>1394.18</v>
      </c>
      <c r="P3192" s="20" t="str" cm="1">
        <f t="array" ref="P3192">IFERROR(INDEX(tblClientes[Dividendo Mensal (R$)],INT($J3192/ROWS(tblConsorcios[Produto]))+1),"")</f>
        <v/>
      </c>
      <c r="Q3192" s="20" t="str">
        <f t="shared" si="148"/>
        <v/>
      </c>
      <c r="R3192">
        <f t="shared" si="149"/>
        <v>0</v>
      </c>
    </row>
    <row r="3193" spans="10:18" x14ac:dyDescent="0.2">
      <c r="J3193">
        <f t="shared" si="147"/>
        <v>3191</v>
      </c>
      <c r="K3193" t="str" cm="1">
        <f t="array" ref="K3193">IFERROR(INDEX(tblClientes[Cliente],INT($J3193/ROWS(tblConsorcios[Produto]))+1),"")</f>
        <v/>
      </c>
      <c r="L3193" t="str" cm="1">
        <f t="array" ref="L3193">IFERROR(INDEX(tblConsorcios[Produto],MOD($J3193,ROWS(tblConsorcios[Produto]))+1),"")</f>
        <v>Imóvel IE240 – 200m</v>
      </c>
      <c r="M3193" s="20" cm="1">
        <f t="array" ref="M3193">IFERROR(INDEX(tblConsorcios[Valor da Carta (R$)],MOD($J3193,ROWS(tblConsorcios[Produto]))+1),"")</f>
        <v>240000</v>
      </c>
      <c r="N3193" s="2" cm="1">
        <f t="array" ref="N3193">IFERROR(INDEX(tblConsorcios[Prazo (meses)],MOD($J3193,ROWS(tblConsorcios[Produto]))+1),"")</f>
        <v>200</v>
      </c>
      <c r="O3193" s="20" cm="1">
        <f t="array" ref="O3193">IFERROR(INDEX(tblConsorcios[Parcela Mensal (R$)],MOD($J3193,ROWS(tblConsorcios[Produto]))+1),"")</f>
        <v>1521.6</v>
      </c>
      <c r="P3193" s="20" t="str" cm="1">
        <f t="array" ref="P3193">IFERROR(INDEX(tblClientes[Dividendo Mensal (R$)],INT($J3193/ROWS(tblConsorcios[Produto]))+1),"")</f>
        <v/>
      </c>
      <c r="Q3193" s="20" t="str">
        <f t="shared" si="148"/>
        <v/>
      </c>
      <c r="R3193">
        <f t="shared" si="149"/>
        <v>0</v>
      </c>
    </row>
    <row r="3194" spans="10:18" x14ac:dyDescent="0.2">
      <c r="J3194">
        <f t="shared" si="147"/>
        <v>3192</v>
      </c>
      <c r="K3194" t="str" cm="1">
        <f t="array" ref="K3194">IFERROR(INDEX(tblClientes[Cliente],INT($J3194/ROWS(tblConsorcios[Produto]))+1),"")</f>
        <v/>
      </c>
      <c r="L3194" t="str" cm="1">
        <f t="array" ref="L3194">IFERROR(INDEX(tblConsorcios[Produto],MOD($J3194,ROWS(tblConsorcios[Produto]))+1),"")</f>
        <v>Imóvel IE230 – 240m</v>
      </c>
      <c r="M3194" s="20" cm="1">
        <f t="array" ref="M3194">IFERROR(INDEX(tblConsorcios[Valor da Carta (R$)],MOD($J3194,ROWS(tblConsorcios[Produto]))+1),"")</f>
        <v>230000</v>
      </c>
      <c r="N3194" s="2" cm="1">
        <f t="array" ref="N3194">IFERROR(INDEX(tblConsorcios[Prazo (meses)],MOD($J3194,ROWS(tblConsorcios[Produto]))+1),"")</f>
        <v>240</v>
      </c>
      <c r="O3194" s="20" cm="1">
        <f t="array" ref="O3194">IFERROR(INDEX(tblConsorcios[Parcela Mensal (R$)],MOD($J3194,ROWS(tblConsorcios[Produto]))+1),"")</f>
        <v>1234.33</v>
      </c>
      <c r="P3194" s="20" t="str" cm="1">
        <f t="array" ref="P3194">IFERROR(INDEX(tblClientes[Dividendo Mensal (R$)],INT($J3194/ROWS(tblConsorcios[Produto]))+1),"")</f>
        <v/>
      </c>
      <c r="Q3194" s="20" t="str">
        <f t="shared" si="148"/>
        <v/>
      </c>
      <c r="R3194">
        <f t="shared" si="149"/>
        <v>0</v>
      </c>
    </row>
    <row r="3195" spans="10:18" x14ac:dyDescent="0.2">
      <c r="J3195">
        <f t="shared" si="147"/>
        <v>3193</v>
      </c>
      <c r="K3195" t="str" cm="1">
        <f t="array" ref="K3195">IFERROR(INDEX(tblClientes[Cliente],INT($J3195/ROWS(tblConsorcios[Produto]))+1),"")</f>
        <v/>
      </c>
      <c r="L3195" t="str" cm="1">
        <f t="array" ref="L3195">IFERROR(INDEX(tblConsorcios[Produto],MOD($J3195,ROWS(tblConsorcios[Produto]))+1),"")</f>
        <v>Imóvel IE230 – 220m</v>
      </c>
      <c r="M3195" s="20" cm="1">
        <f t="array" ref="M3195">IFERROR(INDEX(tblConsorcios[Valor da Carta (R$)],MOD($J3195,ROWS(tblConsorcios[Produto]))+1),"")</f>
        <v>230000</v>
      </c>
      <c r="N3195" s="2" cm="1">
        <f t="array" ref="N3195">IFERROR(INDEX(tblConsorcios[Prazo (meses)],MOD($J3195,ROWS(tblConsorcios[Produto]))+1),"")</f>
        <v>220</v>
      </c>
      <c r="O3195" s="20" cm="1">
        <f t="array" ref="O3195">IFERROR(INDEX(tblConsorcios[Parcela Mensal (R$)],MOD($J3195,ROWS(tblConsorcios[Produto]))+1),"")</f>
        <v>1336.09</v>
      </c>
      <c r="P3195" s="20" t="str" cm="1">
        <f t="array" ref="P3195">IFERROR(INDEX(tblClientes[Dividendo Mensal (R$)],INT($J3195/ROWS(tblConsorcios[Produto]))+1),"")</f>
        <v/>
      </c>
      <c r="Q3195" s="20" t="str">
        <f t="shared" si="148"/>
        <v/>
      </c>
      <c r="R3195">
        <f t="shared" si="149"/>
        <v>0</v>
      </c>
    </row>
    <row r="3196" spans="10:18" x14ac:dyDescent="0.2">
      <c r="J3196">
        <f t="shared" si="147"/>
        <v>3194</v>
      </c>
      <c r="K3196" t="str" cm="1">
        <f t="array" ref="K3196">IFERROR(INDEX(tblClientes[Cliente],INT($J3196/ROWS(tblConsorcios[Produto]))+1),"")</f>
        <v/>
      </c>
      <c r="L3196" t="str" cm="1">
        <f t="array" ref="L3196">IFERROR(INDEX(tblConsorcios[Produto],MOD($J3196,ROWS(tblConsorcios[Produto]))+1),"")</f>
        <v>Imóvel IE230 – 200m</v>
      </c>
      <c r="M3196" s="20" cm="1">
        <f t="array" ref="M3196">IFERROR(INDEX(tblConsorcios[Valor da Carta (R$)],MOD($J3196,ROWS(tblConsorcios[Produto]))+1),"")</f>
        <v>230000</v>
      </c>
      <c r="N3196" s="2" cm="1">
        <f t="array" ref="N3196">IFERROR(INDEX(tblConsorcios[Prazo (meses)],MOD($J3196,ROWS(tblConsorcios[Produto]))+1),"")</f>
        <v>200</v>
      </c>
      <c r="O3196" s="20" cm="1">
        <f t="array" ref="O3196">IFERROR(INDEX(tblConsorcios[Parcela Mensal (R$)],MOD($J3196,ROWS(tblConsorcios[Produto]))+1),"")</f>
        <v>1458.2</v>
      </c>
      <c r="P3196" s="20" t="str" cm="1">
        <f t="array" ref="P3196">IFERROR(INDEX(tblClientes[Dividendo Mensal (R$)],INT($J3196/ROWS(tblConsorcios[Produto]))+1),"")</f>
        <v/>
      </c>
      <c r="Q3196" s="20" t="str">
        <f t="shared" si="148"/>
        <v/>
      </c>
      <c r="R3196">
        <f t="shared" si="149"/>
        <v>0</v>
      </c>
    </row>
    <row r="3197" spans="10:18" x14ac:dyDescent="0.2">
      <c r="J3197">
        <f t="shared" si="147"/>
        <v>3195</v>
      </c>
      <c r="K3197" t="str" cm="1">
        <f t="array" ref="K3197">IFERROR(INDEX(tblClientes[Cliente],INT($J3197/ROWS(tblConsorcios[Produto]))+1),"")</f>
        <v/>
      </c>
      <c r="L3197" t="str" cm="1">
        <f t="array" ref="L3197">IFERROR(INDEX(tblConsorcios[Produto],MOD($J3197,ROWS(tblConsorcios[Produto]))+1),"")</f>
        <v>Imóvel IE220 – 240m</v>
      </c>
      <c r="M3197" s="20" cm="1">
        <f t="array" ref="M3197">IFERROR(INDEX(tblConsorcios[Valor da Carta (R$)],MOD($J3197,ROWS(tblConsorcios[Produto]))+1),"")</f>
        <v>220000</v>
      </c>
      <c r="N3197" s="2" cm="1">
        <f t="array" ref="N3197">IFERROR(INDEX(tblConsorcios[Prazo (meses)],MOD($J3197,ROWS(tblConsorcios[Produto]))+1),"")</f>
        <v>240</v>
      </c>
      <c r="O3197" s="20" cm="1">
        <f t="array" ref="O3197">IFERROR(INDEX(tblConsorcios[Parcela Mensal (R$)],MOD($J3197,ROWS(tblConsorcios[Produto]))+1),"")</f>
        <v>1180.67</v>
      </c>
      <c r="P3197" s="20" t="str" cm="1">
        <f t="array" ref="P3197">IFERROR(INDEX(tblClientes[Dividendo Mensal (R$)],INT($J3197/ROWS(tblConsorcios[Produto]))+1),"")</f>
        <v/>
      </c>
      <c r="Q3197" s="20" t="str">
        <f t="shared" si="148"/>
        <v/>
      </c>
      <c r="R3197">
        <f t="shared" si="149"/>
        <v>0</v>
      </c>
    </row>
    <row r="3198" spans="10:18" x14ac:dyDescent="0.2">
      <c r="J3198">
        <f t="shared" si="147"/>
        <v>3196</v>
      </c>
      <c r="K3198" t="str" cm="1">
        <f t="array" ref="K3198">IFERROR(INDEX(tblClientes[Cliente],INT($J3198/ROWS(tblConsorcios[Produto]))+1),"")</f>
        <v/>
      </c>
      <c r="L3198" t="str" cm="1">
        <f t="array" ref="L3198">IFERROR(INDEX(tblConsorcios[Produto],MOD($J3198,ROWS(tblConsorcios[Produto]))+1),"")</f>
        <v>Imóvel IE220 – 220m</v>
      </c>
      <c r="M3198" s="20" cm="1">
        <f t="array" ref="M3198">IFERROR(INDEX(tblConsorcios[Valor da Carta (R$)],MOD($J3198,ROWS(tblConsorcios[Produto]))+1),"")</f>
        <v>220000</v>
      </c>
      <c r="N3198" s="2" cm="1">
        <f t="array" ref="N3198">IFERROR(INDEX(tblConsorcios[Prazo (meses)],MOD($J3198,ROWS(tblConsorcios[Produto]))+1),"")</f>
        <v>220</v>
      </c>
      <c r="O3198" s="20" cm="1">
        <f t="array" ref="O3198">IFERROR(INDEX(tblConsorcios[Parcela Mensal (R$)],MOD($J3198,ROWS(tblConsorcios[Produto]))+1),"")</f>
        <v>1278</v>
      </c>
      <c r="P3198" s="20" t="str" cm="1">
        <f t="array" ref="P3198">IFERROR(INDEX(tblClientes[Dividendo Mensal (R$)],INT($J3198/ROWS(tblConsorcios[Produto]))+1),"")</f>
        <v/>
      </c>
      <c r="Q3198" s="20" t="str">
        <f t="shared" si="148"/>
        <v/>
      </c>
      <c r="R3198">
        <f t="shared" si="149"/>
        <v>0</v>
      </c>
    </row>
    <row r="3199" spans="10:18" x14ac:dyDescent="0.2">
      <c r="J3199">
        <f t="shared" si="147"/>
        <v>3197</v>
      </c>
      <c r="K3199" t="str" cm="1">
        <f t="array" ref="K3199">IFERROR(INDEX(tblClientes[Cliente],INT($J3199/ROWS(tblConsorcios[Produto]))+1),"")</f>
        <v/>
      </c>
      <c r="L3199" t="str" cm="1">
        <f t="array" ref="L3199">IFERROR(INDEX(tblConsorcios[Produto],MOD($J3199,ROWS(tblConsorcios[Produto]))+1),"")</f>
        <v>Imóvel IE220 – 200m</v>
      </c>
      <c r="M3199" s="20" cm="1">
        <f t="array" ref="M3199">IFERROR(INDEX(tblConsorcios[Valor da Carta (R$)],MOD($J3199,ROWS(tblConsorcios[Produto]))+1),"")</f>
        <v>220000</v>
      </c>
      <c r="N3199" s="2" cm="1">
        <f t="array" ref="N3199">IFERROR(INDEX(tblConsorcios[Prazo (meses)],MOD($J3199,ROWS(tblConsorcios[Produto]))+1),"")</f>
        <v>200</v>
      </c>
      <c r="O3199" s="20" cm="1">
        <f t="array" ref="O3199">IFERROR(INDEX(tblConsorcios[Parcela Mensal (R$)],MOD($J3199,ROWS(tblConsorcios[Produto]))+1),"")</f>
        <v>1394.8</v>
      </c>
      <c r="P3199" s="20" t="str" cm="1">
        <f t="array" ref="P3199">IFERROR(INDEX(tblClientes[Dividendo Mensal (R$)],INT($J3199/ROWS(tblConsorcios[Produto]))+1),"")</f>
        <v/>
      </c>
      <c r="Q3199" s="20" t="str">
        <f t="shared" si="148"/>
        <v/>
      </c>
      <c r="R3199">
        <f t="shared" si="149"/>
        <v>0</v>
      </c>
    </row>
    <row r="3200" spans="10:18" x14ac:dyDescent="0.2">
      <c r="J3200">
        <f t="shared" si="147"/>
        <v>3198</v>
      </c>
      <c r="K3200" t="str" cm="1">
        <f t="array" ref="K3200">IFERROR(INDEX(tblClientes[Cliente],INT($J3200/ROWS(tblConsorcios[Produto]))+1),"")</f>
        <v/>
      </c>
      <c r="L3200" t="str" cm="1">
        <f t="array" ref="L3200">IFERROR(INDEX(tblConsorcios[Produto],MOD($J3200,ROWS(tblConsorcios[Produto]))+1),"")</f>
        <v>Imóvel IE200 – 240m</v>
      </c>
      <c r="M3200" s="20" cm="1">
        <f t="array" ref="M3200">IFERROR(INDEX(tblConsorcios[Valor da Carta (R$)],MOD($J3200,ROWS(tblConsorcios[Produto]))+1),"")</f>
        <v>200000</v>
      </c>
      <c r="N3200" s="2" cm="1">
        <f t="array" ref="N3200">IFERROR(INDEX(tblConsorcios[Prazo (meses)],MOD($J3200,ROWS(tblConsorcios[Produto]))+1),"")</f>
        <v>240</v>
      </c>
      <c r="O3200" s="20" cm="1">
        <f t="array" ref="O3200">IFERROR(INDEX(tblConsorcios[Parcela Mensal (R$)],MOD($J3200,ROWS(tblConsorcios[Produto]))+1),"")</f>
        <v>1073.33</v>
      </c>
      <c r="P3200" s="20" t="str" cm="1">
        <f t="array" ref="P3200">IFERROR(INDEX(tblClientes[Dividendo Mensal (R$)],INT($J3200/ROWS(tblConsorcios[Produto]))+1),"")</f>
        <v/>
      </c>
      <c r="Q3200" s="20" t="str">
        <f t="shared" si="148"/>
        <v/>
      </c>
      <c r="R3200">
        <f t="shared" si="149"/>
        <v>0</v>
      </c>
    </row>
    <row r="3201" spans="10:18" x14ac:dyDescent="0.2">
      <c r="J3201">
        <f t="shared" si="147"/>
        <v>3199</v>
      </c>
      <c r="K3201" t="str" cm="1">
        <f t="array" ref="K3201">IFERROR(INDEX(tblClientes[Cliente],INT($J3201/ROWS(tblConsorcios[Produto]))+1),"")</f>
        <v/>
      </c>
      <c r="L3201" t="str" cm="1">
        <f t="array" ref="L3201">IFERROR(INDEX(tblConsorcios[Produto],MOD($J3201,ROWS(tblConsorcios[Produto]))+1),"")</f>
        <v>Imóvel IE200 – 220m</v>
      </c>
      <c r="M3201" s="20" cm="1">
        <f t="array" ref="M3201">IFERROR(INDEX(tblConsorcios[Valor da Carta (R$)],MOD($J3201,ROWS(tblConsorcios[Produto]))+1),"")</f>
        <v>200000</v>
      </c>
      <c r="N3201" s="2" cm="1">
        <f t="array" ref="N3201">IFERROR(INDEX(tblConsorcios[Prazo (meses)],MOD($J3201,ROWS(tblConsorcios[Produto]))+1),"")</f>
        <v>220</v>
      </c>
      <c r="O3201" s="20" cm="1">
        <f t="array" ref="O3201">IFERROR(INDEX(tblConsorcios[Parcela Mensal (R$)],MOD($J3201,ROWS(tblConsorcios[Produto]))+1),"")</f>
        <v>1161.82</v>
      </c>
      <c r="P3201" s="20" t="str" cm="1">
        <f t="array" ref="P3201">IFERROR(INDEX(tblClientes[Dividendo Mensal (R$)],INT($J3201/ROWS(tblConsorcios[Produto]))+1),"")</f>
        <v/>
      </c>
      <c r="Q3201" s="20" t="str">
        <f t="shared" si="148"/>
        <v/>
      </c>
      <c r="R3201">
        <f t="shared" si="149"/>
        <v>0</v>
      </c>
    </row>
    <row r="3202" spans="10:18" x14ac:dyDescent="0.2">
      <c r="J3202">
        <f t="shared" si="147"/>
        <v>3200</v>
      </c>
      <c r="K3202" t="str" cm="1">
        <f t="array" ref="K3202">IFERROR(INDEX(tblClientes[Cliente],INT($J3202/ROWS(tblConsorcios[Produto]))+1),"")</f>
        <v/>
      </c>
      <c r="L3202" t="str" cm="1">
        <f t="array" ref="L3202">IFERROR(INDEX(tblConsorcios[Produto],MOD($J3202,ROWS(tblConsorcios[Produto]))+1),"")</f>
        <v>Imóvel IE200 – 200m</v>
      </c>
      <c r="M3202" s="20" cm="1">
        <f t="array" ref="M3202">IFERROR(INDEX(tblConsorcios[Valor da Carta (R$)],MOD($J3202,ROWS(tblConsorcios[Produto]))+1),"")</f>
        <v>200000</v>
      </c>
      <c r="N3202" s="2" cm="1">
        <f t="array" ref="N3202">IFERROR(INDEX(tblConsorcios[Prazo (meses)],MOD($J3202,ROWS(tblConsorcios[Produto]))+1),"")</f>
        <v>200</v>
      </c>
      <c r="O3202" s="20" cm="1">
        <f t="array" ref="O3202">IFERROR(INDEX(tblConsorcios[Parcela Mensal (R$)],MOD($J3202,ROWS(tblConsorcios[Produto]))+1),"")</f>
        <v>1268</v>
      </c>
      <c r="P3202" s="20" t="str" cm="1">
        <f t="array" ref="P3202">IFERROR(INDEX(tblClientes[Dividendo Mensal (R$)],INT($J3202/ROWS(tblConsorcios[Produto]))+1),"")</f>
        <v/>
      </c>
      <c r="Q3202" s="20" t="str">
        <f t="shared" si="148"/>
        <v/>
      </c>
      <c r="R3202">
        <f t="shared" si="149"/>
        <v>0</v>
      </c>
    </row>
    <row r="3203" spans="10:18" x14ac:dyDescent="0.2">
      <c r="J3203">
        <f t="shared" ref="J3203:J3266" si="150">ROW()-2</f>
        <v>3201</v>
      </c>
      <c r="K3203" t="str" cm="1">
        <f t="array" ref="K3203">IFERROR(INDEX(tblClientes[Cliente],INT($J3203/ROWS(tblConsorcios[Produto]))+1),"")</f>
        <v/>
      </c>
      <c r="L3203" t="str" cm="1">
        <f t="array" ref="L3203">IFERROR(INDEX(tblConsorcios[Produto],MOD($J3203,ROWS(tblConsorcios[Produto]))+1),"")</f>
        <v>Imóvel IE150 – 240m</v>
      </c>
      <c r="M3203" s="20" cm="1">
        <f t="array" ref="M3203">IFERROR(INDEX(tblConsorcios[Valor da Carta (R$)],MOD($J3203,ROWS(tblConsorcios[Produto]))+1),"")</f>
        <v>150000</v>
      </c>
      <c r="N3203" s="2" cm="1">
        <f t="array" ref="N3203">IFERROR(INDEX(tblConsorcios[Prazo (meses)],MOD($J3203,ROWS(tblConsorcios[Produto]))+1),"")</f>
        <v>240</v>
      </c>
      <c r="O3203" s="20" cm="1">
        <f t="array" ref="O3203">IFERROR(INDEX(tblConsorcios[Parcela Mensal (R$)],MOD($J3203,ROWS(tblConsorcios[Produto]))+1),"")</f>
        <v>805</v>
      </c>
      <c r="P3203" s="20" t="str" cm="1">
        <f t="array" ref="P3203">IFERROR(INDEX(tblClientes[Dividendo Mensal (R$)],INT($J3203/ROWS(tblConsorcios[Produto]))+1),"")</f>
        <v/>
      </c>
      <c r="Q3203" s="20" t="str">
        <f t="shared" ref="Q3203:Q3266" si="151">IF(AND(ISNUMBER(O3203),ISNUMBER(P3203)),P3203-O3203,"")</f>
        <v/>
      </c>
      <c r="R3203">
        <f t="shared" ref="R3203:R3266" si="152">IF(AND(ISNUMBER(O3203),ISNUMBER(P3203),O3203&lt;=P3203),1,0)</f>
        <v>0</v>
      </c>
    </row>
    <row r="3204" spans="10:18" x14ac:dyDescent="0.2">
      <c r="J3204">
        <f t="shared" si="150"/>
        <v>3202</v>
      </c>
      <c r="K3204" t="str" cm="1">
        <f t="array" ref="K3204">IFERROR(INDEX(tblClientes[Cliente],INT($J3204/ROWS(tblConsorcios[Produto]))+1),"")</f>
        <v/>
      </c>
      <c r="L3204" t="str" cm="1">
        <f t="array" ref="L3204">IFERROR(INDEX(tblConsorcios[Produto],MOD($J3204,ROWS(tblConsorcios[Produto]))+1),"")</f>
        <v>Imóvel IE150 – 220m</v>
      </c>
      <c r="M3204" s="20" cm="1">
        <f t="array" ref="M3204">IFERROR(INDEX(tblConsorcios[Valor da Carta (R$)],MOD($J3204,ROWS(tblConsorcios[Produto]))+1),"")</f>
        <v>150000</v>
      </c>
      <c r="N3204" s="2" cm="1">
        <f t="array" ref="N3204">IFERROR(INDEX(tblConsorcios[Prazo (meses)],MOD($J3204,ROWS(tblConsorcios[Produto]))+1),"")</f>
        <v>220</v>
      </c>
      <c r="O3204" s="20" cm="1">
        <f t="array" ref="O3204">IFERROR(INDEX(tblConsorcios[Parcela Mensal (R$)],MOD($J3204,ROWS(tblConsorcios[Produto]))+1),"")</f>
        <v>871.36</v>
      </c>
      <c r="P3204" s="20" t="str" cm="1">
        <f t="array" ref="P3204">IFERROR(INDEX(tblClientes[Dividendo Mensal (R$)],INT($J3204/ROWS(tblConsorcios[Produto]))+1),"")</f>
        <v/>
      </c>
      <c r="Q3204" s="20" t="str">
        <f t="shared" si="151"/>
        <v/>
      </c>
      <c r="R3204">
        <f t="shared" si="152"/>
        <v>0</v>
      </c>
    </row>
    <row r="3205" spans="10:18" x14ac:dyDescent="0.2">
      <c r="J3205">
        <f t="shared" si="150"/>
        <v>3203</v>
      </c>
      <c r="K3205" t="str" cm="1">
        <f t="array" ref="K3205">IFERROR(INDEX(tblClientes[Cliente],INT($J3205/ROWS(tblConsorcios[Produto]))+1),"")</f>
        <v/>
      </c>
      <c r="L3205" t="str" cm="1">
        <f t="array" ref="L3205">IFERROR(INDEX(tblConsorcios[Produto],MOD($J3205,ROWS(tblConsorcios[Produto]))+1),"")</f>
        <v>Imóvel IE150 – 200m</v>
      </c>
      <c r="M3205" s="20" cm="1">
        <f t="array" ref="M3205">IFERROR(INDEX(tblConsorcios[Valor da Carta (R$)],MOD($J3205,ROWS(tblConsorcios[Produto]))+1),"")</f>
        <v>150000</v>
      </c>
      <c r="N3205" s="2" cm="1">
        <f t="array" ref="N3205">IFERROR(INDEX(tblConsorcios[Prazo (meses)],MOD($J3205,ROWS(tblConsorcios[Produto]))+1),"")</f>
        <v>200</v>
      </c>
      <c r="O3205" s="20" cm="1">
        <f t="array" ref="O3205">IFERROR(INDEX(tblConsorcios[Parcela Mensal (R$)],MOD($J3205,ROWS(tblConsorcios[Produto]))+1),"")</f>
        <v>951</v>
      </c>
      <c r="P3205" s="20" t="str" cm="1">
        <f t="array" ref="P3205">IFERROR(INDEX(tblClientes[Dividendo Mensal (R$)],INT($J3205/ROWS(tblConsorcios[Produto]))+1),"")</f>
        <v/>
      </c>
      <c r="Q3205" s="20" t="str">
        <f t="shared" si="151"/>
        <v/>
      </c>
      <c r="R3205">
        <f t="shared" si="152"/>
        <v>0</v>
      </c>
    </row>
    <row r="3206" spans="10:18" x14ac:dyDescent="0.2">
      <c r="J3206">
        <f t="shared" si="150"/>
        <v>3204</v>
      </c>
      <c r="K3206" t="str" cm="1">
        <f t="array" ref="K3206">IFERROR(INDEX(tblClientes[Cliente],INT($J3206/ROWS(tblConsorcios[Produto]))+1),"")</f>
        <v/>
      </c>
      <c r="L3206" t="str" cm="1">
        <f t="array" ref="L3206">IFERROR(INDEX(tblConsorcios[Produto],MOD($J3206,ROWS(tblConsorcios[Produto]))+1),"")</f>
        <v>Imóvel IE140 – 240m</v>
      </c>
      <c r="M3206" s="20" cm="1">
        <f t="array" ref="M3206">IFERROR(INDEX(tblConsorcios[Valor da Carta (R$)],MOD($J3206,ROWS(tblConsorcios[Produto]))+1),"")</f>
        <v>140000</v>
      </c>
      <c r="N3206" s="2" cm="1">
        <f t="array" ref="N3206">IFERROR(INDEX(tblConsorcios[Prazo (meses)],MOD($J3206,ROWS(tblConsorcios[Produto]))+1),"")</f>
        <v>240</v>
      </c>
      <c r="O3206" s="20" cm="1">
        <f t="array" ref="O3206">IFERROR(INDEX(tblConsorcios[Parcela Mensal (R$)],MOD($J3206,ROWS(tblConsorcios[Produto]))+1),"")</f>
        <v>751.33</v>
      </c>
      <c r="P3206" s="20" t="str" cm="1">
        <f t="array" ref="P3206">IFERROR(INDEX(tblClientes[Dividendo Mensal (R$)],INT($J3206/ROWS(tblConsorcios[Produto]))+1),"")</f>
        <v/>
      </c>
      <c r="Q3206" s="20" t="str">
        <f t="shared" si="151"/>
        <v/>
      </c>
      <c r="R3206">
        <f t="shared" si="152"/>
        <v>0</v>
      </c>
    </row>
    <row r="3207" spans="10:18" x14ac:dyDescent="0.2">
      <c r="J3207">
        <f t="shared" si="150"/>
        <v>3205</v>
      </c>
      <c r="K3207" t="str" cm="1">
        <f t="array" ref="K3207">IFERROR(INDEX(tblClientes[Cliente],INT($J3207/ROWS(tblConsorcios[Produto]))+1),"")</f>
        <v/>
      </c>
      <c r="L3207" t="str" cm="1">
        <f t="array" ref="L3207">IFERROR(INDEX(tblConsorcios[Produto],MOD($J3207,ROWS(tblConsorcios[Produto]))+1),"")</f>
        <v>Imóvel IE140 – 220m</v>
      </c>
      <c r="M3207" s="20" cm="1">
        <f t="array" ref="M3207">IFERROR(INDEX(tblConsorcios[Valor da Carta (R$)],MOD($J3207,ROWS(tblConsorcios[Produto]))+1),"")</f>
        <v>140000</v>
      </c>
      <c r="N3207" s="2" cm="1">
        <f t="array" ref="N3207">IFERROR(INDEX(tblConsorcios[Prazo (meses)],MOD($J3207,ROWS(tblConsorcios[Produto]))+1),"")</f>
        <v>220</v>
      </c>
      <c r="O3207" s="20" cm="1">
        <f t="array" ref="O3207">IFERROR(INDEX(tblConsorcios[Parcela Mensal (R$)],MOD($J3207,ROWS(tblConsorcios[Produto]))+1),"")</f>
        <v>813.27</v>
      </c>
      <c r="P3207" s="20" t="str" cm="1">
        <f t="array" ref="P3207">IFERROR(INDEX(tblClientes[Dividendo Mensal (R$)],INT($J3207/ROWS(tblConsorcios[Produto]))+1),"")</f>
        <v/>
      </c>
      <c r="Q3207" s="20" t="str">
        <f t="shared" si="151"/>
        <v/>
      </c>
      <c r="R3207">
        <f t="shared" si="152"/>
        <v>0</v>
      </c>
    </row>
    <row r="3208" spans="10:18" x14ac:dyDescent="0.2">
      <c r="J3208">
        <f t="shared" si="150"/>
        <v>3206</v>
      </c>
      <c r="K3208" t="str" cm="1">
        <f t="array" ref="K3208">IFERROR(INDEX(tblClientes[Cliente],INT($J3208/ROWS(tblConsorcios[Produto]))+1),"")</f>
        <v/>
      </c>
      <c r="L3208" t="str" cm="1">
        <f t="array" ref="L3208">IFERROR(INDEX(tblConsorcios[Produto],MOD($J3208,ROWS(tblConsorcios[Produto]))+1),"")</f>
        <v>Imóvel IE140 – 200m</v>
      </c>
      <c r="M3208" s="20" cm="1">
        <f t="array" ref="M3208">IFERROR(INDEX(tblConsorcios[Valor da Carta (R$)],MOD($J3208,ROWS(tblConsorcios[Produto]))+1),"")</f>
        <v>140000</v>
      </c>
      <c r="N3208" s="2" cm="1">
        <f t="array" ref="N3208">IFERROR(INDEX(tblConsorcios[Prazo (meses)],MOD($J3208,ROWS(tblConsorcios[Produto]))+1),"")</f>
        <v>200</v>
      </c>
      <c r="O3208" s="20" cm="1">
        <f t="array" ref="O3208">IFERROR(INDEX(tblConsorcios[Parcela Mensal (R$)],MOD($J3208,ROWS(tblConsorcios[Produto]))+1),"")</f>
        <v>887.6</v>
      </c>
      <c r="P3208" s="20" t="str" cm="1">
        <f t="array" ref="P3208">IFERROR(INDEX(tblClientes[Dividendo Mensal (R$)],INT($J3208/ROWS(tblConsorcios[Produto]))+1),"")</f>
        <v/>
      </c>
      <c r="Q3208" s="20" t="str">
        <f t="shared" si="151"/>
        <v/>
      </c>
      <c r="R3208">
        <f t="shared" si="152"/>
        <v>0</v>
      </c>
    </row>
    <row r="3209" spans="10:18" x14ac:dyDescent="0.2">
      <c r="J3209">
        <f t="shared" si="150"/>
        <v>3207</v>
      </c>
      <c r="K3209" t="str" cm="1">
        <f t="array" ref="K3209">IFERROR(INDEX(tblClientes[Cliente],INT($J3209/ROWS(tblConsorcios[Produto]))+1),"")</f>
        <v/>
      </c>
      <c r="L3209" t="str" cm="1">
        <f t="array" ref="L3209">IFERROR(INDEX(tblConsorcios[Produto],MOD($J3209,ROWS(tblConsorcios[Produto]))+1),"")</f>
        <v>Imóvel IE130 – 240m</v>
      </c>
      <c r="M3209" s="20" cm="1">
        <f t="array" ref="M3209">IFERROR(INDEX(tblConsorcios[Valor da Carta (R$)],MOD($J3209,ROWS(tblConsorcios[Produto]))+1),"")</f>
        <v>130000</v>
      </c>
      <c r="N3209" s="2" cm="1">
        <f t="array" ref="N3209">IFERROR(INDEX(tblConsorcios[Prazo (meses)],MOD($J3209,ROWS(tblConsorcios[Produto]))+1),"")</f>
        <v>240</v>
      </c>
      <c r="O3209" s="20" cm="1">
        <f t="array" ref="O3209">IFERROR(INDEX(tblConsorcios[Parcela Mensal (R$)],MOD($J3209,ROWS(tblConsorcios[Produto]))+1),"")</f>
        <v>697.67</v>
      </c>
      <c r="P3209" s="20" t="str" cm="1">
        <f t="array" ref="P3209">IFERROR(INDEX(tblClientes[Dividendo Mensal (R$)],INT($J3209/ROWS(tblConsorcios[Produto]))+1),"")</f>
        <v/>
      </c>
      <c r="Q3209" s="20" t="str">
        <f t="shared" si="151"/>
        <v/>
      </c>
      <c r="R3209">
        <f t="shared" si="152"/>
        <v>0</v>
      </c>
    </row>
    <row r="3210" spans="10:18" x14ac:dyDescent="0.2">
      <c r="J3210">
        <f t="shared" si="150"/>
        <v>3208</v>
      </c>
      <c r="K3210" t="str" cm="1">
        <f t="array" ref="K3210">IFERROR(INDEX(tblClientes[Cliente],INT($J3210/ROWS(tblConsorcios[Produto]))+1),"")</f>
        <v/>
      </c>
      <c r="L3210" t="str" cm="1">
        <f t="array" ref="L3210">IFERROR(INDEX(tblConsorcios[Produto],MOD($J3210,ROWS(tblConsorcios[Produto]))+1),"")</f>
        <v>Imóvel IE130 – 220m</v>
      </c>
      <c r="M3210" s="20" cm="1">
        <f t="array" ref="M3210">IFERROR(INDEX(tblConsorcios[Valor da Carta (R$)],MOD($J3210,ROWS(tblConsorcios[Produto]))+1),"")</f>
        <v>130000</v>
      </c>
      <c r="N3210" s="2" cm="1">
        <f t="array" ref="N3210">IFERROR(INDEX(tblConsorcios[Prazo (meses)],MOD($J3210,ROWS(tblConsorcios[Produto]))+1),"")</f>
        <v>220</v>
      </c>
      <c r="O3210" s="20" cm="1">
        <f t="array" ref="O3210">IFERROR(INDEX(tblConsorcios[Parcela Mensal (R$)],MOD($J3210,ROWS(tblConsorcios[Produto]))+1),"")</f>
        <v>755.18</v>
      </c>
      <c r="P3210" s="20" t="str" cm="1">
        <f t="array" ref="P3210">IFERROR(INDEX(tblClientes[Dividendo Mensal (R$)],INT($J3210/ROWS(tblConsorcios[Produto]))+1),"")</f>
        <v/>
      </c>
      <c r="Q3210" s="20" t="str">
        <f t="shared" si="151"/>
        <v/>
      </c>
      <c r="R3210">
        <f t="shared" si="152"/>
        <v>0</v>
      </c>
    </row>
    <row r="3211" spans="10:18" x14ac:dyDescent="0.2">
      <c r="J3211">
        <f t="shared" si="150"/>
        <v>3209</v>
      </c>
      <c r="K3211" t="str" cm="1">
        <f t="array" ref="K3211">IFERROR(INDEX(tblClientes[Cliente],INT($J3211/ROWS(tblConsorcios[Produto]))+1),"")</f>
        <v/>
      </c>
      <c r="L3211" t="str" cm="1">
        <f t="array" ref="L3211">IFERROR(INDEX(tblConsorcios[Produto],MOD($J3211,ROWS(tblConsorcios[Produto]))+1),"")</f>
        <v>Imóvel IE130 – 200m</v>
      </c>
      <c r="M3211" s="20" cm="1">
        <f t="array" ref="M3211">IFERROR(INDEX(tblConsorcios[Valor da Carta (R$)],MOD($J3211,ROWS(tblConsorcios[Produto]))+1),"")</f>
        <v>130000</v>
      </c>
      <c r="N3211" s="2" cm="1">
        <f t="array" ref="N3211">IFERROR(INDEX(tblConsorcios[Prazo (meses)],MOD($J3211,ROWS(tblConsorcios[Produto]))+1),"")</f>
        <v>200</v>
      </c>
      <c r="O3211" s="20" cm="1">
        <f t="array" ref="O3211">IFERROR(INDEX(tblConsorcios[Parcela Mensal (R$)],MOD($J3211,ROWS(tblConsorcios[Produto]))+1),"")</f>
        <v>824.2</v>
      </c>
      <c r="P3211" s="20" t="str" cm="1">
        <f t="array" ref="P3211">IFERROR(INDEX(tblClientes[Dividendo Mensal (R$)],INT($J3211/ROWS(tblConsorcios[Produto]))+1),"")</f>
        <v/>
      </c>
      <c r="Q3211" s="20" t="str">
        <f t="shared" si="151"/>
        <v/>
      </c>
      <c r="R3211">
        <f t="shared" si="152"/>
        <v>0</v>
      </c>
    </row>
    <row r="3212" spans="10:18" x14ac:dyDescent="0.2">
      <c r="J3212">
        <f t="shared" si="150"/>
        <v>3210</v>
      </c>
      <c r="K3212" t="str" cm="1">
        <f t="array" ref="K3212">IFERROR(INDEX(tblClientes[Cliente],INT($J3212/ROWS(tblConsorcios[Produto]))+1),"")</f>
        <v/>
      </c>
      <c r="L3212" t="str" cm="1">
        <f t="array" ref="L3212">IFERROR(INDEX(tblConsorcios[Produto],MOD($J3212,ROWS(tblConsorcios[Produto]))+1),"")</f>
        <v>Imóvel IE120 – 240m</v>
      </c>
      <c r="M3212" s="20" cm="1">
        <f t="array" ref="M3212">IFERROR(INDEX(tblConsorcios[Valor da Carta (R$)],MOD($J3212,ROWS(tblConsorcios[Produto]))+1),"")</f>
        <v>120000</v>
      </c>
      <c r="N3212" s="2" cm="1">
        <f t="array" ref="N3212">IFERROR(INDEX(tblConsorcios[Prazo (meses)],MOD($J3212,ROWS(tblConsorcios[Produto]))+1),"")</f>
        <v>240</v>
      </c>
      <c r="O3212" s="20" cm="1">
        <f t="array" ref="O3212">IFERROR(INDEX(tblConsorcios[Parcela Mensal (R$)],MOD($J3212,ROWS(tblConsorcios[Produto]))+1),"")</f>
        <v>644</v>
      </c>
      <c r="P3212" s="20" t="str" cm="1">
        <f t="array" ref="P3212">IFERROR(INDEX(tblClientes[Dividendo Mensal (R$)],INT($J3212/ROWS(tblConsorcios[Produto]))+1),"")</f>
        <v/>
      </c>
      <c r="Q3212" s="20" t="str">
        <f t="shared" si="151"/>
        <v/>
      </c>
      <c r="R3212">
        <f t="shared" si="152"/>
        <v>0</v>
      </c>
    </row>
    <row r="3213" spans="10:18" x14ac:dyDescent="0.2">
      <c r="J3213">
        <f t="shared" si="150"/>
        <v>3211</v>
      </c>
      <c r="K3213" t="str" cm="1">
        <f t="array" ref="K3213">IFERROR(INDEX(tblClientes[Cliente],INT($J3213/ROWS(tblConsorcios[Produto]))+1),"")</f>
        <v/>
      </c>
      <c r="L3213" t="str" cm="1">
        <f t="array" ref="L3213">IFERROR(INDEX(tblConsorcios[Produto],MOD($J3213,ROWS(tblConsorcios[Produto]))+1),"")</f>
        <v>Imóvel IE120 – 220m</v>
      </c>
      <c r="M3213" s="20" cm="1">
        <f t="array" ref="M3213">IFERROR(INDEX(tblConsorcios[Valor da Carta (R$)],MOD($J3213,ROWS(tblConsorcios[Produto]))+1),"")</f>
        <v>120000</v>
      </c>
      <c r="N3213" s="2" cm="1">
        <f t="array" ref="N3213">IFERROR(INDEX(tblConsorcios[Prazo (meses)],MOD($J3213,ROWS(tblConsorcios[Produto]))+1),"")</f>
        <v>220</v>
      </c>
      <c r="O3213" s="20" cm="1">
        <f t="array" ref="O3213">IFERROR(INDEX(tblConsorcios[Parcela Mensal (R$)],MOD($J3213,ROWS(tblConsorcios[Produto]))+1),"")</f>
        <v>697.09</v>
      </c>
      <c r="P3213" s="20" t="str" cm="1">
        <f t="array" ref="P3213">IFERROR(INDEX(tblClientes[Dividendo Mensal (R$)],INT($J3213/ROWS(tblConsorcios[Produto]))+1),"")</f>
        <v/>
      </c>
      <c r="Q3213" s="20" t="str">
        <f t="shared" si="151"/>
        <v/>
      </c>
      <c r="R3213">
        <f t="shared" si="152"/>
        <v>0</v>
      </c>
    </row>
    <row r="3214" spans="10:18" x14ac:dyDescent="0.2">
      <c r="J3214">
        <f t="shared" si="150"/>
        <v>3212</v>
      </c>
      <c r="K3214" t="str" cm="1">
        <f t="array" ref="K3214">IFERROR(INDEX(tblClientes[Cliente],INT($J3214/ROWS(tblConsorcios[Produto]))+1),"")</f>
        <v/>
      </c>
      <c r="L3214" t="str" cm="1">
        <f t="array" ref="L3214">IFERROR(INDEX(tblConsorcios[Produto],MOD($J3214,ROWS(tblConsorcios[Produto]))+1),"")</f>
        <v>Imóvel IE120 – 200m</v>
      </c>
      <c r="M3214" s="20" cm="1">
        <f t="array" ref="M3214">IFERROR(INDEX(tblConsorcios[Valor da Carta (R$)],MOD($J3214,ROWS(tblConsorcios[Produto]))+1),"")</f>
        <v>120000</v>
      </c>
      <c r="N3214" s="2" cm="1">
        <f t="array" ref="N3214">IFERROR(INDEX(tblConsorcios[Prazo (meses)],MOD($J3214,ROWS(tblConsorcios[Produto]))+1),"")</f>
        <v>200</v>
      </c>
      <c r="O3214" s="20" cm="1">
        <f t="array" ref="O3214">IFERROR(INDEX(tblConsorcios[Parcela Mensal (R$)],MOD($J3214,ROWS(tblConsorcios[Produto]))+1),"")</f>
        <v>760.8</v>
      </c>
      <c r="P3214" s="20" t="str" cm="1">
        <f t="array" ref="P3214">IFERROR(INDEX(tblClientes[Dividendo Mensal (R$)],INT($J3214/ROWS(tblConsorcios[Produto]))+1),"")</f>
        <v/>
      </c>
      <c r="Q3214" s="20" t="str">
        <f t="shared" si="151"/>
        <v/>
      </c>
      <c r="R3214">
        <f t="shared" si="152"/>
        <v>0</v>
      </c>
    </row>
    <row r="3215" spans="10:18" x14ac:dyDescent="0.2">
      <c r="J3215">
        <f t="shared" si="150"/>
        <v>3213</v>
      </c>
      <c r="K3215" t="str" cm="1">
        <f t="array" ref="K3215">IFERROR(INDEX(tblClientes[Cliente],INT($J3215/ROWS(tblConsorcios[Produto]))+1),"")</f>
        <v/>
      </c>
      <c r="L3215" t="str" cm="1">
        <f t="array" ref="L3215">IFERROR(INDEX(tblConsorcios[Produto],MOD($J3215,ROWS(tblConsorcios[Produto]))+1),"")</f>
        <v>Imóvel IE600 – 240m</v>
      </c>
      <c r="M3215" s="20" cm="1">
        <f t="array" ref="M3215">IFERROR(INDEX(tblConsorcios[Valor da Carta (R$)],MOD($J3215,ROWS(tblConsorcios[Produto]))+1),"")</f>
        <v>600000</v>
      </c>
      <c r="N3215" s="2" cm="1">
        <f t="array" ref="N3215">IFERROR(INDEX(tblConsorcios[Prazo (meses)],MOD($J3215,ROWS(tblConsorcios[Produto]))+1),"")</f>
        <v>240</v>
      </c>
      <c r="O3215" s="20" cm="1">
        <f t="array" ref="O3215">IFERROR(INDEX(tblConsorcios[Parcela Mensal (R$)],MOD($J3215,ROWS(tblConsorcios[Produto]))+1),"")</f>
        <v>3220</v>
      </c>
      <c r="P3215" s="20" t="str" cm="1">
        <f t="array" ref="P3215">IFERROR(INDEX(tblClientes[Dividendo Mensal (R$)],INT($J3215/ROWS(tblConsorcios[Produto]))+1),"")</f>
        <v/>
      </c>
      <c r="Q3215" s="20" t="str">
        <f t="shared" si="151"/>
        <v/>
      </c>
      <c r="R3215">
        <f t="shared" si="152"/>
        <v>0</v>
      </c>
    </row>
    <row r="3216" spans="10:18" x14ac:dyDescent="0.2">
      <c r="J3216">
        <f t="shared" si="150"/>
        <v>3214</v>
      </c>
      <c r="K3216" t="str" cm="1">
        <f t="array" ref="K3216">IFERROR(INDEX(tblClientes[Cliente],INT($J3216/ROWS(tblConsorcios[Produto]))+1),"")</f>
        <v/>
      </c>
      <c r="L3216" t="str" cm="1">
        <f t="array" ref="L3216">IFERROR(INDEX(tblConsorcios[Produto],MOD($J3216,ROWS(tblConsorcios[Produto]))+1),"")</f>
        <v>Imóvel IE600 – 220m</v>
      </c>
      <c r="M3216" s="20" cm="1">
        <f t="array" ref="M3216">IFERROR(INDEX(tblConsorcios[Valor da Carta (R$)],MOD($J3216,ROWS(tblConsorcios[Produto]))+1),"")</f>
        <v>600000</v>
      </c>
      <c r="N3216" s="2" cm="1">
        <f t="array" ref="N3216">IFERROR(INDEX(tblConsorcios[Prazo (meses)],MOD($J3216,ROWS(tblConsorcios[Produto]))+1),"")</f>
        <v>220</v>
      </c>
      <c r="O3216" s="20" cm="1">
        <f t="array" ref="O3216">IFERROR(INDEX(tblConsorcios[Parcela Mensal (R$)],MOD($J3216,ROWS(tblConsorcios[Produto]))+1),"")</f>
        <v>3485.45</v>
      </c>
      <c r="P3216" s="20" t="str" cm="1">
        <f t="array" ref="P3216">IFERROR(INDEX(tblClientes[Dividendo Mensal (R$)],INT($J3216/ROWS(tblConsorcios[Produto]))+1),"")</f>
        <v/>
      </c>
      <c r="Q3216" s="20" t="str">
        <f t="shared" si="151"/>
        <v/>
      </c>
      <c r="R3216">
        <f t="shared" si="152"/>
        <v>0</v>
      </c>
    </row>
    <row r="3217" spans="10:18" x14ac:dyDescent="0.2">
      <c r="J3217">
        <f t="shared" si="150"/>
        <v>3215</v>
      </c>
      <c r="K3217" t="str" cm="1">
        <f t="array" ref="K3217">IFERROR(INDEX(tblClientes[Cliente],INT($J3217/ROWS(tblConsorcios[Produto]))+1),"")</f>
        <v/>
      </c>
      <c r="L3217" t="str" cm="1">
        <f t="array" ref="L3217">IFERROR(INDEX(tblConsorcios[Produto],MOD($J3217,ROWS(tblConsorcios[Produto]))+1),"")</f>
        <v>Imóvel IE600 – 200m</v>
      </c>
      <c r="M3217" s="20" cm="1">
        <f t="array" ref="M3217">IFERROR(INDEX(tblConsorcios[Valor da Carta (R$)],MOD($J3217,ROWS(tblConsorcios[Produto]))+1),"")</f>
        <v>600000</v>
      </c>
      <c r="N3217" s="2" cm="1">
        <f t="array" ref="N3217">IFERROR(INDEX(tblConsorcios[Prazo (meses)],MOD($J3217,ROWS(tblConsorcios[Produto]))+1),"")</f>
        <v>200</v>
      </c>
      <c r="O3217" s="20" cm="1">
        <f t="array" ref="O3217">IFERROR(INDEX(tblConsorcios[Parcela Mensal (R$)],MOD($J3217,ROWS(tblConsorcios[Produto]))+1),"")</f>
        <v>3804</v>
      </c>
      <c r="P3217" s="20" t="str" cm="1">
        <f t="array" ref="P3217">IFERROR(INDEX(tblClientes[Dividendo Mensal (R$)],INT($J3217/ROWS(tblConsorcios[Produto]))+1),"")</f>
        <v/>
      </c>
      <c r="Q3217" s="20" t="str">
        <f t="shared" si="151"/>
        <v/>
      </c>
      <c r="R3217">
        <f t="shared" si="152"/>
        <v>0</v>
      </c>
    </row>
    <row r="3218" spans="10:18" x14ac:dyDescent="0.2">
      <c r="J3218">
        <f t="shared" si="150"/>
        <v>3216</v>
      </c>
      <c r="K3218" t="str" cm="1">
        <f t="array" ref="K3218">IFERROR(INDEX(tblClientes[Cliente],INT($J3218/ROWS(tblConsorcios[Produto]))+1),"")</f>
        <v/>
      </c>
      <c r="L3218" t="str" cm="1">
        <f t="array" ref="L3218">IFERROR(INDEX(tblConsorcios[Produto],MOD($J3218,ROWS(tblConsorcios[Produto]))+1),"")</f>
        <v>Imóvel IE580 – 240m</v>
      </c>
      <c r="M3218" s="20" cm="1">
        <f t="array" ref="M3218">IFERROR(INDEX(tblConsorcios[Valor da Carta (R$)],MOD($J3218,ROWS(tblConsorcios[Produto]))+1),"")</f>
        <v>580000</v>
      </c>
      <c r="N3218" s="2" cm="1">
        <f t="array" ref="N3218">IFERROR(INDEX(tblConsorcios[Prazo (meses)],MOD($J3218,ROWS(tblConsorcios[Produto]))+1),"")</f>
        <v>240</v>
      </c>
      <c r="O3218" s="20" cm="1">
        <f t="array" ref="O3218">IFERROR(INDEX(tblConsorcios[Parcela Mensal (R$)],MOD($J3218,ROWS(tblConsorcios[Produto]))+1),"")</f>
        <v>3112.67</v>
      </c>
      <c r="P3218" s="20" t="str" cm="1">
        <f t="array" ref="P3218">IFERROR(INDEX(tblClientes[Dividendo Mensal (R$)],INT($J3218/ROWS(tblConsorcios[Produto]))+1),"")</f>
        <v/>
      </c>
      <c r="Q3218" s="20" t="str">
        <f t="shared" si="151"/>
        <v/>
      </c>
      <c r="R3218">
        <f t="shared" si="152"/>
        <v>0</v>
      </c>
    </row>
    <row r="3219" spans="10:18" x14ac:dyDescent="0.2">
      <c r="J3219">
        <f t="shared" si="150"/>
        <v>3217</v>
      </c>
      <c r="K3219" t="str" cm="1">
        <f t="array" ref="K3219">IFERROR(INDEX(tblClientes[Cliente],INT($J3219/ROWS(tblConsorcios[Produto]))+1),"")</f>
        <v/>
      </c>
      <c r="L3219" t="str" cm="1">
        <f t="array" ref="L3219">IFERROR(INDEX(tblConsorcios[Produto],MOD($J3219,ROWS(tblConsorcios[Produto]))+1),"")</f>
        <v>Imóvel IE580 – 220m</v>
      </c>
      <c r="M3219" s="20" cm="1">
        <f t="array" ref="M3219">IFERROR(INDEX(tblConsorcios[Valor da Carta (R$)],MOD($J3219,ROWS(tblConsorcios[Produto]))+1),"")</f>
        <v>580000</v>
      </c>
      <c r="N3219" s="2" cm="1">
        <f t="array" ref="N3219">IFERROR(INDEX(tblConsorcios[Prazo (meses)],MOD($J3219,ROWS(tblConsorcios[Produto]))+1),"")</f>
        <v>220</v>
      </c>
      <c r="O3219" s="20" cm="1">
        <f t="array" ref="O3219">IFERROR(INDEX(tblConsorcios[Parcela Mensal (R$)],MOD($J3219,ROWS(tblConsorcios[Produto]))+1),"")</f>
        <v>3369.27</v>
      </c>
      <c r="P3219" s="20" t="str" cm="1">
        <f t="array" ref="P3219">IFERROR(INDEX(tblClientes[Dividendo Mensal (R$)],INT($J3219/ROWS(tblConsorcios[Produto]))+1),"")</f>
        <v/>
      </c>
      <c r="Q3219" s="20" t="str">
        <f t="shared" si="151"/>
        <v/>
      </c>
      <c r="R3219">
        <f t="shared" si="152"/>
        <v>0</v>
      </c>
    </row>
    <row r="3220" spans="10:18" x14ac:dyDescent="0.2">
      <c r="J3220">
        <f t="shared" si="150"/>
        <v>3218</v>
      </c>
      <c r="K3220" t="str" cm="1">
        <f t="array" ref="K3220">IFERROR(INDEX(tblClientes[Cliente],INT($J3220/ROWS(tblConsorcios[Produto]))+1),"")</f>
        <v/>
      </c>
      <c r="L3220" t="str" cm="1">
        <f t="array" ref="L3220">IFERROR(INDEX(tblConsorcios[Produto],MOD($J3220,ROWS(tblConsorcios[Produto]))+1),"")</f>
        <v>Imóvel IE580 – 200m</v>
      </c>
      <c r="M3220" s="20" cm="1">
        <f t="array" ref="M3220">IFERROR(INDEX(tblConsorcios[Valor da Carta (R$)],MOD($J3220,ROWS(tblConsorcios[Produto]))+1),"")</f>
        <v>580000</v>
      </c>
      <c r="N3220" s="2" cm="1">
        <f t="array" ref="N3220">IFERROR(INDEX(tblConsorcios[Prazo (meses)],MOD($J3220,ROWS(tblConsorcios[Produto]))+1),"")</f>
        <v>200</v>
      </c>
      <c r="O3220" s="20" cm="1">
        <f t="array" ref="O3220">IFERROR(INDEX(tblConsorcios[Parcela Mensal (R$)],MOD($J3220,ROWS(tblConsorcios[Produto]))+1),"")</f>
        <v>3677.2</v>
      </c>
      <c r="P3220" s="20" t="str" cm="1">
        <f t="array" ref="P3220">IFERROR(INDEX(tblClientes[Dividendo Mensal (R$)],INT($J3220/ROWS(tblConsorcios[Produto]))+1),"")</f>
        <v/>
      </c>
      <c r="Q3220" s="20" t="str">
        <f t="shared" si="151"/>
        <v/>
      </c>
      <c r="R3220">
        <f t="shared" si="152"/>
        <v>0</v>
      </c>
    </row>
    <row r="3221" spans="10:18" x14ac:dyDescent="0.2">
      <c r="J3221">
        <f t="shared" si="150"/>
        <v>3219</v>
      </c>
      <c r="K3221" t="str" cm="1">
        <f t="array" ref="K3221">IFERROR(INDEX(tblClientes[Cliente],INT($J3221/ROWS(tblConsorcios[Produto]))+1),"")</f>
        <v/>
      </c>
      <c r="L3221" t="str" cm="1">
        <f t="array" ref="L3221">IFERROR(INDEX(tblConsorcios[Produto],MOD($J3221,ROWS(tblConsorcios[Produto]))+1),"")</f>
        <v>Imóvel IE550 – 240m</v>
      </c>
      <c r="M3221" s="20" cm="1">
        <f t="array" ref="M3221">IFERROR(INDEX(tblConsorcios[Valor da Carta (R$)],MOD($J3221,ROWS(tblConsorcios[Produto]))+1),"")</f>
        <v>550000</v>
      </c>
      <c r="N3221" s="2" cm="1">
        <f t="array" ref="N3221">IFERROR(INDEX(tblConsorcios[Prazo (meses)],MOD($J3221,ROWS(tblConsorcios[Produto]))+1),"")</f>
        <v>240</v>
      </c>
      <c r="O3221" s="20" cm="1">
        <f t="array" ref="O3221">IFERROR(INDEX(tblConsorcios[Parcela Mensal (R$)],MOD($J3221,ROWS(tblConsorcios[Produto]))+1),"")</f>
        <v>2951.67</v>
      </c>
      <c r="P3221" s="20" t="str" cm="1">
        <f t="array" ref="P3221">IFERROR(INDEX(tblClientes[Dividendo Mensal (R$)],INT($J3221/ROWS(tblConsorcios[Produto]))+1),"")</f>
        <v/>
      </c>
      <c r="Q3221" s="20" t="str">
        <f t="shared" si="151"/>
        <v/>
      </c>
      <c r="R3221">
        <f t="shared" si="152"/>
        <v>0</v>
      </c>
    </row>
    <row r="3222" spans="10:18" x14ac:dyDescent="0.2">
      <c r="J3222">
        <f t="shared" si="150"/>
        <v>3220</v>
      </c>
      <c r="K3222" t="str" cm="1">
        <f t="array" ref="K3222">IFERROR(INDEX(tblClientes[Cliente],INT($J3222/ROWS(tblConsorcios[Produto]))+1),"")</f>
        <v/>
      </c>
      <c r="L3222" t="str" cm="1">
        <f t="array" ref="L3222">IFERROR(INDEX(tblConsorcios[Produto],MOD($J3222,ROWS(tblConsorcios[Produto]))+1),"")</f>
        <v>Imóvel IE550 – 220m</v>
      </c>
      <c r="M3222" s="20" cm="1">
        <f t="array" ref="M3222">IFERROR(INDEX(tblConsorcios[Valor da Carta (R$)],MOD($J3222,ROWS(tblConsorcios[Produto]))+1),"")</f>
        <v>550000</v>
      </c>
      <c r="N3222" s="2" cm="1">
        <f t="array" ref="N3222">IFERROR(INDEX(tblConsorcios[Prazo (meses)],MOD($J3222,ROWS(tblConsorcios[Produto]))+1),"")</f>
        <v>220</v>
      </c>
      <c r="O3222" s="20" cm="1">
        <f t="array" ref="O3222">IFERROR(INDEX(tblConsorcios[Parcela Mensal (R$)],MOD($J3222,ROWS(tblConsorcios[Produto]))+1),"")</f>
        <v>3195</v>
      </c>
      <c r="P3222" s="20" t="str" cm="1">
        <f t="array" ref="P3222">IFERROR(INDEX(tblClientes[Dividendo Mensal (R$)],INT($J3222/ROWS(tblConsorcios[Produto]))+1),"")</f>
        <v/>
      </c>
      <c r="Q3222" s="20" t="str">
        <f t="shared" si="151"/>
        <v/>
      </c>
      <c r="R3222">
        <f t="shared" si="152"/>
        <v>0</v>
      </c>
    </row>
    <row r="3223" spans="10:18" x14ac:dyDescent="0.2">
      <c r="J3223">
        <f t="shared" si="150"/>
        <v>3221</v>
      </c>
      <c r="K3223" t="str" cm="1">
        <f t="array" ref="K3223">IFERROR(INDEX(tblClientes[Cliente],INT($J3223/ROWS(tblConsorcios[Produto]))+1),"")</f>
        <v/>
      </c>
      <c r="L3223" t="str" cm="1">
        <f t="array" ref="L3223">IFERROR(INDEX(tblConsorcios[Produto],MOD($J3223,ROWS(tblConsorcios[Produto]))+1),"")</f>
        <v>Imóvel IE550 – 200m</v>
      </c>
      <c r="M3223" s="20" cm="1">
        <f t="array" ref="M3223">IFERROR(INDEX(tblConsorcios[Valor da Carta (R$)],MOD($J3223,ROWS(tblConsorcios[Produto]))+1),"")</f>
        <v>550000</v>
      </c>
      <c r="N3223" s="2" cm="1">
        <f t="array" ref="N3223">IFERROR(INDEX(tblConsorcios[Prazo (meses)],MOD($J3223,ROWS(tblConsorcios[Produto]))+1),"")</f>
        <v>200</v>
      </c>
      <c r="O3223" s="20" cm="1">
        <f t="array" ref="O3223">IFERROR(INDEX(tblConsorcios[Parcela Mensal (R$)],MOD($J3223,ROWS(tblConsorcios[Produto]))+1),"")</f>
        <v>3487</v>
      </c>
      <c r="P3223" s="20" t="str" cm="1">
        <f t="array" ref="P3223">IFERROR(INDEX(tblClientes[Dividendo Mensal (R$)],INT($J3223/ROWS(tblConsorcios[Produto]))+1),"")</f>
        <v/>
      </c>
      <c r="Q3223" s="20" t="str">
        <f t="shared" si="151"/>
        <v/>
      </c>
      <c r="R3223">
        <f t="shared" si="152"/>
        <v>0</v>
      </c>
    </row>
    <row r="3224" spans="10:18" x14ac:dyDescent="0.2">
      <c r="J3224">
        <f t="shared" si="150"/>
        <v>3222</v>
      </c>
      <c r="K3224" t="str" cm="1">
        <f t="array" ref="K3224">IFERROR(INDEX(tblClientes[Cliente],INT($J3224/ROWS(tblConsorcios[Produto]))+1),"")</f>
        <v/>
      </c>
      <c r="L3224" t="str" cm="1">
        <f t="array" ref="L3224">IFERROR(INDEX(tblConsorcios[Produto],MOD($J3224,ROWS(tblConsorcios[Produto]))+1),"")</f>
        <v>Imóvel IE530 – 240m</v>
      </c>
      <c r="M3224" s="20" cm="1">
        <f t="array" ref="M3224">IFERROR(INDEX(tblConsorcios[Valor da Carta (R$)],MOD($J3224,ROWS(tblConsorcios[Produto]))+1),"")</f>
        <v>530000</v>
      </c>
      <c r="N3224" s="2" cm="1">
        <f t="array" ref="N3224">IFERROR(INDEX(tblConsorcios[Prazo (meses)],MOD($J3224,ROWS(tblConsorcios[Produto]))+1),"")</f>
        <v>240</v>
      </c>
      <c r="O3224" s="20" cm="1">
        <f t="array" ref="O3224">IFERROR(INDEX(tblConsorcios[Parcela Mensal (R$)],MOD($J3224,ROWS(tblConsorcios[Produto]))+1),"")</f>
        <v>2844.33</v>
      </c>
      <c r="P3224" s="20" t="str" cm="1">
        <f t="array" ref="P3224">IFERROR(INDEX(tblClientes[Dividendo Mensal (R$)],INT($J3224/ROWS(tblConsorcios[Produto]))+1),"")</f>
        <v/>
      </c>
      <c r="Q3224" s="20" t="str">
        <f t="shared" si="151"/>
        <v/>
      </c>
      <c r="R3224">
        <f t="shared" si="152"/>
        <v>0</v>
      </c>
    </row>
    <row r="3225" spans="10:18" x14ac:dyDescent="0.2">
      <c r="J3225">
        <f t="shared" si="150"/>
        <v>3223</v>
      </c>
      <c r="K3225" t="str" cm="1">
        <f t="array" ref="K3225">IFERROR(INDEX(tblClientes[Cliente],INT($J3225/ROWS(tblConsorcios[Produto]))+1),"")</f>
        <v/>
      </c>
      <c r="L3225" t="str" cm="1">
        <f t="array" ref="L3225">IFERROR(INDEX(tblConsorcios[Produto],MOD($J3225,ROWS(tblConsorcios[Produto]))+1),"")</f>
        <v>Imóvel IE530 – 220m</v>
      </c>
      <c r="M3225" s="20" cm="1">
        <f t="array" ref="M3225">IFERROR(INDEX(tblConsorcios[Valor da Carta (R$)],MOD($J3225,ROWS(tblConsorcios[Produto]))+1),"")</f>
        <v>530000</v>
      </c>
      <c r="N3225" s="2" cm="1">
        <f t="array" ref="N3225">IFERROR(INDEX(tblConsorcios[Prazo (meses)],MOD($J3225,ROWS(tblConsorcios[Produto]))+1),"")</f>
        <v>220</v>
      </c>
      <c r="O3225" s="20" cm="1">
        <f t="array" ref="O3225">IFERROR(INDEX(tblConsorcios[Parcela Mensal (R$)],MOD($J3225,ROWS(tblConsorcios[Produto]))+1),"")</f>
        <v>3078.82</v>
      </c>
      <c r="P3225" s="20" t="str" cm="1">
        <f t="array" ref="P3225">IFERROR(INDEX(tblClientes[Dividendo Mensal (R$)],INT($J3225/ROWS(tblConsorcios[Produto]))+1),"")</f>
        <v/>
      </c>
      <c r="Q3225" s="20" t="str">
        <f t="shared" si="151"/>
        <v/>
      </c>
      <c r="R3225">
        <f t="shared" si="152"/>
        <v>0</v>
      </c>
    </row>
    <row r="3226" spans="10:18" x14ac:dyDescent="0.2">
      <c r="J3226">
        <f t="shared" si="150"/>
        <v>3224</v>
      </c>
      <c r="K3226" t="str" cm="1">
        <f t="array" ref="K3226">IFERROR(INDEX(tblClientes[Cliente],INT($J3226/ROWS(tblConsorcios[Produto]))+1),"")</f>
        <v/>
      </c>
      <c r="L3226" t="str" cm="1">
        <f t="array" ref="L3226">IFERROR(INDEX(tblConsorcios[Produto],MOD($J3226,ROWS(tblConsorcios[Produto]))+1),"")</f>
        <v>Imóvel IE530 – 200m</v>
      </c>
      <c r="M3226" s="20" cm="1">
        <f t="array" ref="M3226">IFERROR(INDEX(tblConsorcios[Valor da Carta (R$)],MOD($J3226,ROWS(tblConsorcios[Produto]))+1),"")</f>
        <v>530000</v>
      </c>
      <c r="N3226" s="2" cm="1">
        <f t="array" ref="N3226">IFERROR(INDEX(tblConsorcios[Prazo (meses)],MOD($J3226,ROWS(tblConsorcios[Produto]))+1),"")</f>
        <v>200</v>
      </c>
      <c r="O3226" s="20" cm="1">
        <f t="array" ref="O3226">IFERROR(INDEX(tblConsorcios[Parcela Mensal (R$)],MOD($J3226,ROWS(tblConsorcios[Produto]))+1),"")</f>
        <v>3360.2</v>
      </c>
      <c r="P3226" s="20" t="str" cm="1">
        <f t="array" ref="P3226">IFERROR(INDEX(tblClientes[Dividendo Mensal (R$)],INT($J3226/ROWS(tblConsorcios[Produto]))+1),"")</f>
        <v/>
      </c>
      <c r="Q3226" s="20" t="str">
        <f t="shared" si="151"/>
        <v/>
      </c>
      <c r="R3226">
        <f t="shared" si="152"/>
        <v>0</v>
      </c>
    </row>
    <row r="3227" spans="10:18" x14ac:dyDescent="0.2">
      <c r="J3227">
        <f t="shared" si="150"/>
        <v>3225</v>
      </c>
      <c r="K3227" t="str" cm="1">
        <f t="array" ref="K3227">IFERROR(INDEX(tblClientes[Cliente],INT($J3227/ROWS(tblConsorcios[Produto]))+1),"")</f>
        <v/>
      </c>
      <c r="L3227" t="str" cm="1">
        <f t="array" ref="L3227">IFERROR(INDEX(tblConsorcios[Produto],MOD($J3227,ROWS(tblConsorcios[Produto]))+1),"")</f>
        <v>Imóvel IE500 – 240m</v>
      </c>
      <c r="M3227" s="20" cm="1">
        <f t="array" ref="M3227">IFERROR(INDEX(tblConsorcios[Valor da Carta (R$)],MOD($J3227,ROWS(tblConsorcios[Produto]))+1),"")</f>
        <v>500000</v>
      </c>
      <c r="N3227" s="2" cm="1">
        <f t="array" ref="N3227">IFERROR(INDEX(tblConsorcios[Prazo (meses)],MOD($J3227,ROWS(tblConsorcios[Produto]))+1),"")</f>
        <v>240</v>
      </c>
      <c r="O3227" s="20" cm="1">
        <f t="array" ref="O3227">IFERROR(INDEX(tblConsorcios[Parcela Mensal (R$)],MOD($J3227,ROWS(tblConsorcios[Produto]))+1),"")</f>
        <v>2683.33</v>
      </c>
      <c r="P3227" s="20" t="str" cm="1">
        <f t="array" ref="P3227">IFERROR(INDEX(tblClientes[Dividendo Mensal (R$)],INT($J3227/ROWS(tblConsorcios[Produto]))+1),"")</f>
        <v/>
      </c>
      <c r="Q3227" s="20" t="str">
        <f t="shared" si="151"/>
        <v/>
      </c>
      <c r="R3227">
        <f t="shared" si="152"/>
        <v>0</v>
      </c>
    </row>
    <row r="3228" spans="10:18" x14ac:dyDescent="0.2">
      <c r="J3228">
        <f t="shared" si="150"/>
        <v>3226</v>
      </c>
      <c r="K3228" t="str" cm="1">
        <f t="array" ref="K3228">IFERROR(INDEX(tblClientes[Cliente],INT($J3228/ROWS(tblConsorcios[Produto]))+1),"")</f>
        <v/>
      </c>
      <c r="L3228" t="str" cm="1">
        <f t="array" ref="L3228">IFERROR(INDEX(tblConsorcios[Produto],MOD($J3228,ROWS(tblConsorcios[Produto]))+1),"")</f>
        <v>Imóvel IE500 – 220m</v>
      </c>
      <c r="M3228" s="20" cm="1">
        <f t="array" ref="M3228">IFERROR(INDEX(tblConsorcios[Valor da Carta (R$)],MOD($J3228,ROWS(tblConsorcios[Produto]))+1),"")</f>
        <v>500000</v>
      </c>
      <c r="N3228" s="2" cm="1">
        <f t="array" ref="N3228">IFERROR(INDEX(tblConsorcios[Prazo (meses)],MOD($J3228,ROWS(tblConsorcios[Produto]))+1),"")</f>
        <v>220</v>
      </c>
      <c r="O3228" s="20" cm="1">
        <f t="array" ref="O3228">IFERROR(INDEX(tblConsorcios[Parcela Mensal (R$)],MOD($J3228,ROWS(tblConsorcios[Produto]))+1),"")</f>
        <v>2904.55</v>
      </c>
      <c r="P3228" s="20" t="str" cm="1">
        <f t="array" ref="P3228">IFERROR(INDEX(tblClientes[Dividendo Mensal (R$)],INT($J3228/ROWS(tblConsorcios[Produto]))+1),"")</f>
        <v/>
      </c>
      <c r="Q3228" s="20" t="str">
        <f t="shared" si="151"/>
        <v/>
      </c>
      <c r="R3228">
        <f t="shared" si="152"/>
        <v>0</v>
      </c>
    </row>
    <row r="3229" spans="10:18" x14ac:dyDescent="0.2">
      <c r="J3229">
        <f t="shared" si="150"/>
        <v>3227</v>
      </c>
      <c r="K3229" t="str" cm="1">
        <f t="array" ref="K3229">IFERROR(INDEX(tblClientes[Cliente],INT($J3229/ROWS(tblConsorcios[Produto]))+1),"")</f>
        <v/>
      </c>
      <c r="L3229" t="str" cm="1">
        <f t="array" ref="L3229">IFERROR(INDEX(tblConsorcios[Produto],MOD($J3229,ROWS(tblConsorcios[Produto]))+1),"")</f>
        <v>Imóvel IE500 – 200m</v>
      </c>
      <c r="M3229" s="20" cm="1">
        <f t="array" ref="M3229">IFERROR(INDEX(tblConsorcios[Valor da Carta (R$)],MOD($J3229,ROWS(tblConsorcios[Produto]))+1),"")</f>
        <v>500000</v>
      </c>
      <c r="N3229" s="2" cm="1">
        <f t="array" ref="N3229">IFERROR(INDEX(tblConsorcios[Prazo (meses)],MOD($J3229,ROWS(tblConsorcios[Produto]))+1),"")</f>
        <v>200</v>
      </c>
      <c r="O3229" s="20" cm="1">
        <f t="array" ref="O3229">IFERROR(INDEX(tblConsorcios[Parcela Mensal (R$)],MOD($J3229,ROWS(tblConsorcios[Produto]))+1),"")</f>
        <v>3170</v>
      </c>
      <c r="P3229" s="20" t="str" cm="1">
        <f t="array" ref="P3229">IFERROR(INDEX(tblClientes[Dividendo Mensal (R$)],INT($J3229/ROWS(tblConsorcios[Produto]))+1),"")</f>
        <v/>
      </c>
      <c r="Q3229" s="20" t="str">
        <f t="shared" si="151"/>
        <v/>
      </c>
      <c r="R3229">
        <f t="shared" si="152"/>
        <v>0</v>
      </c>
    </row>
    <row r="3230" spans="10:18" x14ac:dyDescent="0.2">
      <c r="J3230">
        <f t="shared" si="150"/>
        <v>3228</v>
      </c>
      <c r="K3230" t="str" cm="1">
        <f t="array" ref="K3230">IFERROR(INDEX(tblClientes[Cliente],INT($J3230/ROWS(tblConsorcios[Produto]))+1),"")</f>
        <v/>
      </c>
      <c r="L3230" t="str" cm="1">
        <f t="array" ref="L3230">IFERROR(INDEX(tblConsorcios[Produto],MOD($J3230,ROWS(tblConsorcios[Produto]))+1),"")</f>
        <v>Imóvel IE480 – 240m</v>
      </c>
      <c r="M3230" s="20" cm="1">
        <f t="array" ref="M3230">IFERROR(INDEX(tblConsorcios[Valor da Carta (R$)],MOD($J3230,ROWS(tblConsorcios[Produto]))+1),"")</f>
        <v>480000</v>
      </c>
      <c r="N3230" s="2" cm="1">
        <f t="array" ref="N3230">IFERROR(INDEX(tblConsorcios[Prazo (meses)],MOD($J3230,ROWS(tblConsorcios[Produto]))+1),"")</f>
        <v>240</v>
      </c>
      <c r="O3230" s="20" cm="1">
        <f t="array" ref="O3230">IFERROR(INDEX(tblConsorcios[Parcela Mensal (R$)],MOD($J3230,ROWS(tblConsorcios[Produto]))+1),"")</f>
        <v>2576</v>
      </c>
      <c r="P3230" s="20" t="str" cm="1">
        <f t="array" ref="P3230">IFERROR(INDEX(tblClientes[Dividendo Mensal (R$)],INT($J3230/ROWS(tblConsorcios[Produto]))+1),"")</f>
        <v/>
      </c>
      <c r="Q3230" s="20" t="str">
        <f t="shared" si="151"/>
        <v/>
      </c>
      <c r="R3230">
        <f t="shared" si="152"/>
        <v>0</v>
      </c>
    </row>
    <row r="3231" spans="10:18" x14ac:dyDescent="0.2">
      <c r="J3231">
        <f t="shared" si="150"/>
        <v>3229</v>
      </c>
      <c r="K3231" t="str" cm="1">
        <f t="array" ref="K3231">IFERROR(INDEX(tblClientes[Cliente],INT($J3231/ROWS(tblConsorcios[Produto]))+1),"")</f>
        <v/>
      </c>
      <c r="L3231" t="str" cm="1">
        <f t="array" ref="L3231">IFERROR(INDEX(tblConsorcios[Produto],MOD($J3231,ROWS(tblConsorcios[Produto]))+1),"")</f>
        <v>Imóvel IE480 – 220m</v>
      </c>
      <c r="M3231" s="20" cm="1">
        <f t="array" ref="M3231">IFERROR(INDEX(tblConsorcios[Valor da Carta (R$)],MOD($J3231,ROWS(tblConsorcios[Produto]))+1),"")</f>
        <v>480000</v>
      </c>
      <c r="N3231" s="2" cm="1">
        <f t="array" ref="N3231">IFERROR(INDEX(tblConsorcios[Prazo (meses)],MOD($J3231,ROWS(tblConsorcios[Produto]))+1),"")</f>
        <v>220</v>
      </c>
      <c r="O3231" s="20" cm="1">
        <f t="array" ref="O3231">IFERROR(INDEX(tblConsorcios[Parcela Mensal (R$)],MOD($J3231,ROWS(tblConsorcios[Produto]))+1),"")</f>
        <v>2788.36</v>
      </c>
      <c r="P3231" s="20" t="str" cm="1">
        <f t="array" ref="P3231">IFERROR(INDEX(tblClientes[Dividendo Mensal (R$)],INT($J3231/ROWS(tblConsorcios[Produto]))+1),"")</f>
        <v/>
      </c>
      <c r="Q3231" s="20" t="str">
        <f t="shared" si="151"/>
        <v/>
      </c>
      <c r="R3231">
        <f t="shared" si="152"/>
        <v>0</v>
      </c>
    </row>
    <row r="3232" spans="10:18" x14ac:dyDescent="0.2">
      <c r="J3232">
        <f t="shared" si="150"/>
        <v>3230</v>
      </c>
      <c r="K3232" t="str" cm="1">
        <f t="array" ref="K3232">IFERROR(INDEX(tblClientes[Cliente],INT($J3232/ROWS(tblConsorcios[Produto]))+1),"")</f>
        <v/>
      </c>
      <c r="L3232" t="str" cm="1">
        <f t="array" ref="L3232">IFERROR(INDEX(tblConsorcios[Produto],MOD($J3232,ROWS(tblConsorcios[Produto]))+1),"")</f>
        <v>Imóvel IE480 – 200m</v>
      </c>
      <c r="M3232" s="20" cm="1">
        <f t="array" ref="M3232">IFERROR(INDEX(tblConsorcios[Valor da Carta (R$)],MOD($J3232,ROWS(tblConsorcios[Produto]))+1),"")</f>
        <v>480000</v>
      </c>
      <c r="N3232" s="2" cm="1">
        <f t="array" ref="N3232">IFERROR(INDEX(tblConsorcios[Prazo (meses)],MOD($J3232,ROWS(tblConsorcios[Produto]))+1),"")</f>
        <v>200</v>
      </c>
      <c r="O3232" s="20" cm="1">
        <f t="array" ref="O3232">IFERROR(INDEX(tblConsorcios[Parcela Mensal (R$)],MOD($J3232,ROWS(tblConsorcios[Produto]))+1),"")</f>
        <v>3043.2</v>
      </c>
      <c r="P3232" s="20" t="str" cm="1">
        <f t="array" ref="P3232">IFERROR(INDEX(tblClientes[Dividendo Mensal (R$)],INT($J3232/ROWS(tblConsorcios[Produto]))+1),"")</f>
        <v/>
      </c>
      <c r="Q3232" s="20" t="str">
        <f t="shared" si="151"/>
        <v/>
      </c>
      <c r="R3232">
        <f t="shared" si="152"/>
        <v>0</v>
      </c>
    </row>
    <row r="3233" spans="10:18" x14ac:dyDescent="0.2">
      <c r="J3233">
        <f t="shared" si="150"/>
        <v>3231</v>
      </c>
      <c r="K3233" t="str" cm="1">
        <f t="array" ref="K3233">IFERROR(INDEX(tblClientes[Cliente],INT($J3233/ROWS(tblConsorcios[Produto]))+1),"")</f>
        <v/>
      </c>
      <c r="L3233" t="str" cm="1">
        <f t="array" ref="L3233">IFERROR(INDEX(tblConsorcios[Produto],MOD($J3233,ROWS(tblConsorcios[Produto]))+1),"")</f>
        <v>Imóvel IE450 – 240m</v>
      </c>
      <c r="M3233" s="20" cm="1">
        <f t="array" ref="M3233">IFERROR(INDEX(tblConsorcios[Valor da Carta (R$)],MOD($J3233,ROWS(tblConsorcios[Produto]))+1),"")</f>
        <v>450000</v>
      </c>
      <c r="N3233" s="2" cm="1">
        <f t="array" ref="N3233">IFERROR(INDEX(tblConsorcios[Prazo (meses)],MOD($J3233,ROWS(tblConsorcios[Produto]))+1),"")</f>
        <v>240</v>
      </c>
      <c r="O3233" s="20" cm="1">
        <f t="array" ref="O3233">IFERROR(INDEX(tblConsorcios[Parcela Mensal (R$)],MOD($J3233,ROWS(tblConsorcios[Produto]))+1),"")</f>
        <v>2415</v>
      </c>
      <c r="P3233" s="20" t="str" cm="1">
        <f t="array" ref="P3233">IFERROR(INDEX(tblClientes[Dividendo Mensal (R$)],INT($J3233/ROWS(tblConsorcios[Produto]))+1),"")</f>
        <v/>
      </c>
      <c r="Q3233" s="20" t="str">
        <f t="shared" si="151"/>
        <v/>
      </c>
      <c r="R3233">
        <f t="shared" si="152"/>
        <v>0</v>
      </c>
    </row>
    <row r="3234" spans="10:18" x14ac:dyDescent="0.2">
      <c r="J3234">
        <f t="shared" si="150"/>
        <v>3232</v>
      </c>
      <c r="K3234" t="str" cm="1">
        <f t="array" ref="K3234">IFERROR(INDEX(tblClientes[Cliente],INT($J3234/ROWS(tblConsorcios[Produto]))+1),"")</f>
        <v/>
      </c>
      <c r="L3234" t="str" cm="1">
        <f t="array" ref="L3234">IFERROR(INDEX(tblConsorcios[Produto],MOD($J3234,ROWS(tblConsorcios[Produto]))+1),"")</f>
        <v>Imóvel IE450 – 220m</v>
      </c>
      <c r="M3234" s="20" cm="1">
        <f t="array" ref="M3234">IFERROR(INDEX(tblConsorcios[Valor da Carta (R$)],MOD($J3234,ROWS(tblConsorcios[Produto]))+1),"")</f>
        <v>450000</v>
      </c>
      <c r="N3234" s="2" cm="1">
        <f t="array" ref="N3234">IFERROR(INDEX(tblConsorcios[Prazo (meses)],MOD($J3234,ROWS(tblConsorcios[Produto]))+1),"")</f>
        <v>220</v>
      </c>
      <c r="O3234" s="20" cm="1">
        <f t="array" ref="O3234">IFERROR(INDEX(tblConsorcios[Parcela Mensal (R$)],MOD($J3234,ROWS(tblConsorcios[Produto]))+1),"")</f>
        <v>2614.09</v>
      </c>
      <c r="P3234" s="20" t="str" cm="1">
        <f t="array" ref="P3234">IFERROR(INDEX(tblClientes[Dividendo Mensal (R$)],INT($J3234/ROWS(tblConsorcios[Produto]))+1),"")</f>
        <v/>
      </c>
      <c r="Q3234" s="20" t="str">
        <f t="shared" si="151"/>
        <v/>
      </c>
      <c r="R3234">
        <f t="shared" si="152"/>
        <v>0</v>
      </c>
    </row>
    <row r="3235" spans="10:18" x14ac:dyDescent="0.2">
      <c r="J3235">
        <f t="shared" si="150"/>
        <v>3233</v>
      </c>
      <c r="K3235" t="str" cm="1">
        <f t="array" ref="K3235">IFERROR(INDEX(tblClientes[Cliente],INT($J3235/ROWS(tblConsorcios[Produto]))+1),"")</f>
        <v/>
      </c>
      <c r="L3235" t="str" cm="1">
        <f t="array" ref="L3235">IFERROR(INDEX(tblConsorcios[Produto],MOD($J3235,ROWS(tblConsorcios[Produto]))+1),"")</f>
        <v>Imóvel IE450 – 200m</v>
      </c>
      <c r="M3235" s="20" cm="1">
        <f t="array" ref="M3235">IFERROR(INDEX(tblConsorcios[Valor da Carta (R$)],MOD($J3235,ROWS(tblConsorcios[Produto]))+1),"")</f>
        <v>450000</v>
      </c>
      <c r="N3235" s="2" cm="1">
        <f t="array" ref="N3235">IFERROR(INDEX(tblConsorcios[Prazo (meses)],MOD($J3235,ROWS(tblConsorcios[Produto]))+1),"")</f>
        <v>200</v>
      </c>
      <c r="O3235" s="20" cm="1">
        <f t="array" ref="O3235">IFERROR(INDEX(tblConsorcios[Parcela Mensal (R$)],MOD($J3235,ROWS(tblConsorcios[Produto]))+1),"")</f>
        <v>2853</v>
      </c>
      <c r="P3235" s="20" t="str" cm="1">
        <f t="array" ref="P3235">IFERROR(INDEX(tblClientes[Dividendo Mensal (R$)],INT($J3235/ROWS(tblConsorcios[Produto]))+1),"")</f>
        <v/>
      </c>
      <c r="Q3235" s="20" t="str">
        <f t="shared" si="151"/>
        <v/>
      </c>
      <c r="R3235">
        <f t="shared" si="152"/>
        <v>0</v>
      </c>
    </row>
    <row r="3236" spans="10:18" x14ac:dyDescent="0.2">
      <c r="J3236">
        <f t="shared" si="150"/>
        <v>3234</v>
      </c>
      <c r="K3236" t="str" cm="1">
        <f t="array" ref="K3236">IFERROR(INDEX(tblClientes[Cliente],INT($J3236/ROWS(tblConsorcios[Produto]))+1),"")</f>
        <v/>
      </c>
      <c r="L3236" t="str" cm="1">
        <f t="array" ref="L3236">IFERROR(INDEX(tblConsorcios[Produto],MOD($J3236,ROWS(tblConsorcios[Produto]))+1),"")</f>
        <v>Imóvel IE430 – 240m</v>
      </c>
      <c r="M3236" s="20" cm="1">
        <f t="array" ref="M3236">IFERROR(INDEX(tblConsorcios[Valor da Carta (R$)],MOD($J3236,ROWS(tblConsorcios[Produto]))+1),"")</f>
        <v>430000</v>
      </c>
      <c r="N3236" s="2" cm="1">
        <f t="array" ref="N3236">IFERROR(INDEX(tblConsorcios[Prazo (meses)],MOD($J3236,ROWS(tblConsorcios[Produto]))+1),"")</f>
        <v>240</v>
      </c>
      <c r="O3236" s="20" cm="1">
        <f t="array" ref="O3236">IFERROR(INDEX(tblConsorcios[Parcela Mensal (R$)],MOD($J3236,ROWS(tblConsorcios[Produto]))+1),"")</f>
        <v>2307.67</v>
      </c>
      <c r="P3236" s="20" t="str" cm="1">
        <f t="array" ref="P3236">IFERROR(INDEX(tblClientes[Dividendo Mensal (R$)],INT($J3236/ROWS(tblConsorcios[Produto]))+1),"")</f>
        <v/>
      </c>
      <c r="Q3236" s="20" t="str">
        <f t="shared" si="151"/>
        <v/>
      </c>
      <c r="R3236">
        <f t="shared" si="152"/>
        <v>0</v>
      </c>
    </row>
    <row r="3237" spans="10:18" x14ac:dyDescent="0.2">
      <c r="J3237">
        <f t="shared" si="150"/>
        <v>3235</v>
      </c>
      <c r="K3237" t="str" cm="1">
        <f t="array" ref="K3237">IFERROR(INDEX(tblClientes[Cliente],INT($J3237/ROWS(tblConsorcios[Produto]))+1),"")</f>
        <v/>
      </c>
      <c r="L3237" t="str" cm="1">
        <f t="array" ref="L3237">IFERROR(INDEX(tblConsorcios[Produto],MOD($J3237,ROWS(tblConsorcios[Produto]))+1),"")</f>
        <v>Imóvel IE430 – 220m</v>
      </c>
      <c r="M3237" s="20" cm="1">
        <f t="array" ref="M3237">IFERROR(INDEX(tblConsorcios[Valor da Carta (R$)],MOD($J3237,ROWS(tblConsorcios[Produto]))+1),"")</f>
        <v>430000</v>
      </c>
      <c r="N3237" s="2" cm="1">
        <f t="array" ref="N3237">IFERROR(INDEX(tblConsorcios[Prazo (meses)],MOD($J3237,ROWS(tblConsorcios[Produto]))+1),"")</f>
        <v>220</v>
      </c>
      <c r="O3237" s="20" cm="1">
        <f t="array" ref="O3237">IFERROR(INDEX(tblConsorcios[Parcela Mensal (R$)],MOD($J3237,ROWS(tblConsorcios[Produto]))+1),"")</f>
        <v>2497.91</v>
      </c>
      <c r="P3237" s="20" t="str" cm="1">
        <f t="array" ref="P3237">IFERROR(INDEX(tblClientes[Dividendo Mensal (R$)],INT($J3237/ROWS(tblConsorcios[Produto]))+1),"")</f>
        <v/>
      </c>
      <c r="Q3237" s="20" t="str">
        <f t="shared" si="151"/>
        <v/>
      </c>
      <c r="R3237">
        <f t="shared" si="152"/>
        <v>0</v>
      </c>
    </row>
    <row r="3238" spans="10:18" x14ac:dyDescent="0.2">
      <c r="J3238">
        <f t="shared" si="150"/>
        <v>3236</v>
      </c>
      <c r="K3238" t="str" cm="1">
        <f t="array" ref="K3238">IFERROR(INDEX(tblClientes[Cliente],INT($J3238/ROWS(tblConsorcios[Produto]))+1),"")</f>
        <v/>
      </c>
      <c r="L3238" t="str" cm="1">
        <f t="array" ref="L3238">IFERROR(INDEX(tblConsorcios[Produto],MOD($J3238,ROWS(tblConsorcios[Produto]))+1),"")</f>
        <v>Imóvel IE430 – 200m</v>
      </c>
      <c r="M3238" s="20" cm="1">
        <f t="array" ref="M3238">IFERROR(INDEX(tblConsorcios[Valor da Carta (R$)],MOD($J3238,ROWS(tblConsorcios[Produto]))+1),"")</f>
        <v>430000</v>
      </c>
      <c r="N3238" s="2" cm="1">
        <f t="array" ref="N3238">IFERROR(INDEX(tblConsorcios[Prazo (meses)],MOD($J3238,ROWS(tblConsorcios[Produto]))+1),"")</f>
        <v>200</v>
      </c>
      <c r="O3238" s="20" cm="1">
        <f t="array" ref="O3238">IFERROR(INDEX(tblConsorcios[Parcela Mensal (R$)],MOD($J3238,ROWS(tblConsorcios[Produto]))+1),"")</f>
        <v>2726.2</v>
      </c>
      <c r="P3238" s="20" t="str" cm="1">
        <f t="array" ref="P3238">IFERROR(INDEX(tblClientes[Dividendo Mensal (R$)],INT($J3238/ROWS(tblConsorcios[Produto]))+1),"")</f>
        <v/>
      </c>
      <c r="Q3238" s="20" t="str">
        <f t="shared" si="151"/>
        <v/>
      </c>
      <c r="R3238">
        <f t="shared" si="152"/>
        <v>0</v>
      </c>
    </row>
    <row r="3239" spans="10:18" x14ac:dyDescent="0.2">
      <c r="J3239">
        <f t="shared" si="150"/>
        <v>3237</v>
      </c>
      <c r="K3239" t="str" cm="1">
        <f t="array" ref="K3239">IFERROR(INDEX(tblClientes[Cliente],INT($J3239/ROWS(tblConsorcios[Produto]))+1),"")</f>
        <v/>
      </c>
      <c r="L3239" t="str" cm="1">
        <f t="array" ref="L3239">IFERROR(INDEX(tblConsorcios[Produto],MOD($J3239,ROWS(tblConsorcios[Produto]))+1),"")</f>
        <v>Imóvel IE400 – 240m</v>
      </c>
      <c r="M3239" s="20" cm="1">
        <f t="array" ref="M3239">IFERROR(INDEX(tblConsorcios[Valor da Carta (R$)],MOD($J3239,ROWS(tblConsorcios[Produto]))+1),"")</f>
        <v>400000</v>
      </c>
      <c r="N3239" s="2" cm="1">
        <f t="array" ref="N3239">IFERROR(INDEX(tblConsorcios[Prazo (meses)],MOD($J3239,ROWS(tblConsorcios[Produto]))+1),"")</f>
        <v>240</v>
      </c>
      <c r="O3239" s="20" cm="1">
        <f t="array" ref="O3239">IFERROR(INDEX(tblConsorcios[Parcela Mensal (R$)],MOD($J3239,ROWS(tblConsorcios[Produto]))+1),"")</f>
        <v>2146.67</v>
      </c>
      <c r="P3239" s="20" t="str" cm="1">
        <f t="array" ref="P3239">IFERROR(INDEX(tblClientes[Dividendo Mensal (R$)],INT($J3239/ROWS(tblConsorcios[Produto]))+1),"")</f>
        <v/>
      </c>
      <c r="Q3239" s="20" t="str">
        <f t="shared" si="151"/>
        <v/>
      </c>
      <c r="R3239">
        <f t="shared" si="152"/>
        <v>0</v>
      </c>
    </row>
    <row r="3240" spans="10:18" x14ac:dyDescent="0.2">
      <c r="J3240">
        <f t="shared" si="150"/>
        <v>3238</v>
      </c>
      <c r="K3240" t="str" cm="1">
        <f t="array" ref="K3240">IFERROR(INDEX(tblClientes[Cliente],INT($J3240/ROWS(tblConsorcios[Produto]))+1),"")</f>
        <v/>
      </c>
      <c r="L3240" t="str" cm="1">
        <f t="array" ref="L3240">IFERROR(INDEX(tblConsorcios[Produto],MOD($J3240,ROWS(tblConsorcios[Produto]))+1),"")</f>
        <v>Imóvel IE400 – 220m</v>
      </c>
      <c r="M3240" s="20" cm="1">
        <f t="array" ref="M3240">IFERROR(INDEX(tblConsorcios[Valor da Carta (R$)],MOD($J3240,ROWS(tblConsorcios[Produto]))+1),"")</f>
        <v>400000</v>
      </c>
      <c r="N3240" s="2" cm="1">
        <f t="array" ref="N3240">IFERROR(INDEX(tblConsorcios[Prazo (meses)],MOD($J3240,ROWS(tblConsorcios[Produto]))+1),"")</f>
        <v>220</v>
      </c>
      <c r="O3240" s="20" cm="1">
        <f t="array" ref="O3240">IFERROR(INDEX(tblConsorcios[Parcela Mensal (R$)],MOD($J3240,ROWS(tblConsorcios[Produto]))+1),"")</f>
        <v>2323.64</v>
      </c>
      <c r="P3240" s="20" t="str" cm="1">
        <f t="array" ref="P3240">IFERROR(INDEX(tblClientes[Dividendo Mensal (R$)],INT($J3240/ROWS(tblConsorcios[Produto]))+1),"")</f>
        <v/>
      </c>
      <c r="Q3240" s="20" t="str">
        <f t="shared" si="151"/>
        <v/>
      </c>
      <c r="R3240">
        <f t="shared" si="152"/>
        <v>0</v>
      </c>
    </row>
    <row r="3241" spans="10:18" x14ac:dyDescent="0.2">
      <c r="J3241">
        <f t="shared" si="150"/>
        <v>3239</v>
      </c>
      <c r="K3241" t="str" cm="1">
        <f t="array" ref="K3241">IFERROR(INDEX(tblClientes[Cliente],INT($J3241/ROWS(tblConsorcios[Produto]))+1),"")</f>
        <v/>
      </c>
      <c r="L3241" t="str" cm="1">
        <f t="array" ref="L3241">IFERROR(INDEX(tblConsorcios[Produto],MOD($J3241,ROWS(tblConsorcios[Produto]))+1),"")</f>
        <v>Imóvel IE400 – 200m</v>
      </c>
      <c r="M3241" s="20" cm="1">
        <f t="array" ref="M3241">IFERROR(INDEX(tblConsorcios[Valor da Carta (R$)],MOD($J3241,ROWS(tblConsorcios[Produto]))+1),"")</f>
        <v>400000</v>
      </c>
      <c r="N3241" s="2" cm="1">
        <f t="array" ref="N3241">IFERROR(INDEX(tblConsorcios[Prazo (meses)],MOD($J3241,ROWS(tblConsorcios[Produto]))+1),"")</f>
        <v>200</v>
      </c>
      <c r="O3241" s="20" cm="1">
        <f t="array" ref="O3241">IFERROR(INDEX(tblConsorcios[Parcela Mensal (R$)],MOD($J3241,ROWS(tblConsorcios[Produto]))+1),"")</f>
        <v>2536</v>
      </c>
      <c r="P3241" s="20" t="str" cm="1">
        <f t="array" ref="P3241">IFERROR(INDEX(tblClientes[Dividendo Mensal (R$)],INT($J3241/ROWS(tblConsorcios[Produto]))+1),"")</f>
        <v/>
      </c>
      <c r="Q3241" s="20" t="str">
        <f t="shared" si="151"/>
        <v/>
      </c>
      <c r="R3241">
        <f t="shared" si="152"/>
        <v>0</v>
      </c>
    </row>
    <row r="3242" spans="10:18" x14ac:dyDescent="0.2">
      <c r="J3242">
        <f t="shared" si="150"/>
        <v>3240</v>
      </c>
      <c r="K3242" t="str" cm="1">
        <f t="array" ref="K3242">IFERROR(INDEX(tblClientes[Cliente],INT($J3242/ROWS(tblConsorcios[Produto]))+1),"")</f>
        <v/>
      </c>
      <c r="L3242" t="str" cm="1">
        <f t="array" ref="L3242">IFERROR(INDEX(tblConsorcios[Produto],MOD($J3242,ROWS(tblConsorcios[Produto]))+1),"")</f>
        <v>Imóvel IE380 – 240m</v>
      </c>
      <c r="M3242" s="20" cm="1">
        <f t="array" ref="M3242">IFERROR(INDEX(tblConsorcios[Valor da Carta (R$)],MOD($J3242,ROWS(tblConsorcios[Produto]))+1),"")</f>
        <v>380000</v>
      </c>
      <c r="N3242" s="2" cm="1">
        <f t="array" ref="N3242">IFERROR(INDEX(tblConsorcios[Prazo (meses)],MOD($J3242,ROWS(tblConsorcios[Produto]))+1),"")</f>
        <v>240</v>
      </c>
      <c r="O3242" s="20" cm="1">
        <f t="array" ref="O3242">IFERROR(INDEX(tblConsorcios[Parcela Mensal (R$)],MOD($J3242,ROWS(tblConsorcios[Produto]))+1),"")</f>
        <v>2039.33</v>
      </c>
      <c r="P3242" s="20" t="str" cm="1">
        <f t="array" ref="P3242">IFERROR(INDEX(tblClientes[Dividendo Mensal (R$)],INT($J3242/ROWS(tblConsorcios[Produto]))+1),"")</f>
        <v/>
      </c>
      <c r="Q3242" s="20" t="str">
        <f t="shared" si="151"/>
        <v/>
      </c>
      <c r="R3242">
        <f t="shared" si="152"/>
        <v>0</v>
      </c>
    </row>
    <row r="3243" spans="10:18" x14ac:dyDescent="0.2">
      <c r="J3243">
        <f t="shared" si="150"/>
        <v>3241</v>
      </c>
      <c r="K3243" t="str" cm="1">
        <f t="array" ref="K3243">IFERROR(INDEX(tblClientes[Cliente],INT($J3243/ROWS(tblConsorcios[Produto]))+1),"")</f>
        <v/>
      </c>
      <c r="L3243" t="str" cm="1">
        <f t="array" ref="L3243">IFERROR(INDEX(tblConsorcios[Produto],MOD($J3243,ROWS(tblConsorcios[Produto]))+1),"")</f>
        <v>Imóvel IE380 – 220m</v>
      </c>
      <c r="M3243" s="20" cm="1">
        <f t="array" ref="M3243">IFERROR(INDEX(tblConsorcios[Valor da Carta (R$)],MOD($J3243,ROWS(tblConsorcios[Produto]))+1),"")</f>
        <v>380000</v>
      </c>
      <c r="N3243" s="2" cm="1">
        <f t="array" ref="N3243">IFERROR(INDEX(tblConsorcios[Prazo (meses)],MOD($J3243,ROWS(tblConsorcios[Produto]))+1),"")</f>
        <v>220</v>
      </c>
      <c r="O3243" s="20" cm="1">
        <f t="array" ref="O3243">IFERROR(INDEX(tblConsorcios[Parcela Mensal (R$)],MOD($J3243,ROWS(tblConsorcios[Produto]))+1),"")</f>
        <v>2207.4499999999998</v>
      </c>
      <c r="P3243" s="20" t="str" cm="1">
        <f t="array" ref="P3243">IFERROR(INDEX(tblClientes[Dividendo Mensal (R$)],INT($J3243/ROWS(tblConsorcios[Produto]))+1),"")</f>
        <v/>
      </c>
      <c r="Q3243" s="20" t="str">
        <f t="shared" si="151"/>
        <v/>
      </c>
      <c r="R3243">
        <f t="shared" si="152"/>
        <v>0</v>
      </c>
    </row>
    <row r="3244" spans="10:18" x14ac:dyDescent="0.2">
      <c r="J3244">
        <f t="shared" si="150"/>
        <v>3242</v>
      </c>
      <c r="K3244" t="str" cm="1">
        <f t="array" ref="K3244">IFERROR(INDEX(tblClientes[Cliente],INT($J3244/ROWS(tblConsorcios[Produto]))+1),"")</f>
        <v/>
      </c>
      <c r="L3244" t="str" cm="1">
        <f t="array" ref="L3244">IFERROR(INDEX(tblConsorcios[Produto],MOD($J3244,ROWS(tblConsorcios[Produto]))+1),"")</f>
        <v>Imóvel IE380 – 200m</v>
      </c>
      <c r="M3244" s="20" cm="1">
        <f t="array" ref="M3244">IFERROR(INDEX(tblConsorcios[Valor da Carta (R$)],MOD($J3244,ROWS(tblConsorcios[Produto]))+1),"")</f>
        <v>380000</v>
      </c>
      <c r="N3244" s="2" cm="1">
        <f t="array" ref="N3244">IFERROR(INDEX(tblConsorcios[Prazo (meses)],MOD($J3244,ROWS(tblConsorcios[Produto]))+1),"")</f>
        <v>200</v>
      </c>
      <c r="O3244" s="20" cm="1">
        <f t="array" ref="O3244">IFERROR(INDEX(tblConsorcios[Parcela Mensal (R$)],MOD($J3244,ROWS(tblConsorcios[Produto]))+1),"")</f>
        <v>2409.1999999999998</v>
      </c>
      <c r="P3244" s="20" t="str" cm="1">
        <f t="array" ref="P3244">IFERROR(INDEX(tblClientes[Dividendo Mensal (R$)],INT($J3244/ROWS(tblConsorcios[Produto]))+1),"")</f>
        <v/>
      </c>
      <c r="Q3244" s="20" t="str">
        <f t="shared" si="151"/>
        <v/>
      </c>
      <c r="R3244">
        <f t="shared" si="152"/>
        <v>0</v>
      </c>
    </row>
    <row r="3245" spans="10:18" x14ac:dyDescent="0.2">
      <c r="J3245">
        <f t="shared" si="150"/>
        <v>3243</v>
      </c>
      <c r="K3245" t="str" cm="1">
        <f t="array" ref="K3245">IFERROR(INDEX(tblClientes[Cliente],INT($J3245/ROWS(tblConsorcios[Produto]))+1),"")</f>
        <v/>
      </c>
      <c r="L3245" t="str" cm="1">
        <f t="array" ref="L3245">IFERROR(INDEX(tblConsorcios[Produto],MOD($J3245,ROWS(tblConsorcios[Produto]))+1),"")</f>
        <v>Imóvel IE350 – 240m</v>
      </c>
      <c r="M3245" s="20" cm="1">
        <f t="array" ref="M3245">IFERROR(INDEX(tblConsorcios[Valor da Carta (R$)],MOD($J3245,ROWS(tblConsorcios[Produto]))+1),"")</f>
        <v>350000</v>
      </c>
      <c r="N3245" s="2" cm="1">
        <f t="array" ref="N3245">IFERROR(INDEX(tblConsorcios[Prazo (meses)],MOD($J3245,ROWS(tblConsorcios[Produto]))+1),"")</f>
        <v>240</v>
      </c>
      <c r="O3245" s="20" cm="1">
        <f t="array" ref="O3245">IFERROR(INDEX(tblConsorcios[Parcela Mensal (R$)],MOD($J3245,ROWS(tblConsorcios[Produto]))+1),"")</f>
        <v>1878.33</v>
      </c>
      <c r="P3245" s="20" t="str" cm="1">
        <f t="array" ref="P3245">IFERROR(INDEX(tblClientes[Dividendo Mensal (R$)],INT($J3245/ROWS(tblConsorcios[Produto]))+1),"")</f>
        <v/>
      </c>
      <c r="Q3245" s="20" t="str">
        <f t="shared" si="151"/>
        <v/>
      </c>
      <c r="R3245">
        <f t="shared" si="152"/>
        <v>0</v>
      </c>
    </row>
    <row r="3246" spans="10:18" x14ac:dyDescent="0.2">
      <c r="J3246">
        <f t="shared" si="150"/>
        <v>3244</v>
      </c>
      <c r="K3246" t="str" cm="1">
        <f t="array" ref="K3246">IFERROR(INDEX(tblClientes[Cliente],INT($J3246/ROWS(tblConsorcios[Produto]))+1),"")</f>
        <v/>
      </c>
      <c r="L3246" t="str" cm="1">
        <f t="array" ref="L3246">IFERROR(INDEX(tblConsorcios[Produto],MOD($J3246,ROWS(tblConsorcios[Produto]))+1),"")</f>
        <v>Imóvel IE350 – 220m</v>
      </c>
      <c r="M3246" s="20" cm="1">
        <f t="array" ref="M3246">IFERROR(INDEX(tblConsorcios[Valor da Carta (R$)],MOD($J3246,ROWS(tblConsorcios[Produto]))+1),"")</f>
        <v>350000</v>
      </c>
      <c r="N3246" s="2" cm="1">
        <f t="array" ref="N3246">IFERROR(INDEX(tblConsorcios[Prazo (meses)],MOD($J3246,ROWS(tblConsorcios[Produto]))+1),"")</f>
        <v>220</v>
      </c>
      <c r="O3246" s="20" cm="1">
        <f t="array" ref="O3246">IFERROR(INDEX(tblConsorcios[Parcela Mensal (R$)],MOD($J3246,ROWS(tblConsorcios[Produto]))+1),"")</f>
        <v>2033.18</v>
      </c>
      <c r="P3246" s="20" t="str" cm="1">
        <f t="array" ref="P3246">IFERROR(INDEX(tblClientes[Dividendo Mensal (R$)],INT($J3246/ROWS(tblConsorcios[Produto]))+1),"")</f>
        <v/>
      </c>
      <c r="Q3246" s="20" t="str">
        <f t="shared" si="151"/>
        <v/>
      </c>
      <c r="R3246">
        <f t="shared" si="152"/>
        <v>0</v>
      </c>
    </row>
    <row r="3247" spans="10:18" x14ac:dyDescent="0.2">
      <c r="J3247">
        <f t="shared" si="150"/>
        <v>3245</v>
      </c>
      <c r="K3247" t="str" cm="1">
        <f t="array" ref="K3247">IFERROR(INDEX(tblClientes[Cliente],INT($J3247/ROWS(tblConsorcios[Produto]))+1),"")</f>
        <v/>
      </c>
      <c r="L3247" t="str" cm="1">
        <f t="array" ref="L3247">IFERROR(INDEX(tblConsorcios[Produto],MOD($J3247,ROWS(tblConsorcios[Produto]))+1),"")</f>
        <v>Imóvel IE350 – 200m</v>
      </c>
      <c r="M3247" s="20" cm="1">
        <f t="array" ref="M3247">IFERROR(INDEX(tblConsorcios[Valor da Carta (R$)],MOD($J3247,ROWS(tblConsorcios[Produto]))+1),"")</f>
        <v>350000</v>
      </c>
      <c r="N3247" s="2" cm="1">
        <f t="array" ref="N3247">IFERROR(INDEX(tblConsorcios[Prazo (meses)],MOD($J3247,ROWS(tblConsorcios[Produto]))+1),"")</f>
        <v>200</v>
      </c>
      <c r="O3247" s="20" cm="1">
        <f t="array" ref="O3247">IFERROR(INDEX(tblConsorcios[Parcela Mensal (R$)],MOD($J3247,ROWS(tblConsorcios[Produto]))+1),"")</f>
        <v>2219</v>
      </c>
      <c r="P3247" s="20" t="str" cm="1">
        <f t="array" ref="P3247">IFERROR(INDEX(tblClientes[Dividendo Mensal (R$)],INT($J3247/ROWS(tblConsorcios[Produto]))+1),"")</f>
        <v/>
      </c>
      <c r="Q3247" s="20" t="str">
        <f t="shared" si="151"/>
        <v/>
      </c>
      <c r="R3247">
        <f t="shared" si="152"/>
        <v>0</v>
      </c>
    </row>
    <row r="3248" spans="10:18" x14ac:dyDescent="0.2">
      <c r="J3248">
        <f t="shared" si="150"/>
        <v>3246</v>
      </c>
      <c r="K3248" t="str" cm="1">
        <f t="array" ref="K3248">IFERROR(INDEX(tblClientes[Cliente],INT($J3248/ROWS(tblConsorcios[Produto]))+1),"")</f>
        <v/>
      </c>
      <c r="L3248" t="str" cm="1">
        <f t="array" ref="L3248">IFERROR(INDEX(tblConsorcios[Produto],MOD($J3248,ROWS(tblConsorcios[Produto]))+1),"")</f>
        <v>Imóvel IE330 – 240m</v>
      </c>
      <c r="M3248" s="20" cm="1">
        <f t="array" ref="M3248">IFERROR(INDEX(tblConsorcios[Valor da Carta (R$)],MOD($J3248,ROWS(tblConsorcios[Produto]))+1),"")</f>
        <v>330000</v>
      </c>
      <c r="N3248" s="2" cm="1">
        <f t="array" ref="N3248">IFERROR(INDEX(tblConsorcios[Prazo (meses)],MOD($J3248,ROWS(tblConsorcios[Produto]))+1),"")</f>
        <v>240</v>
      </c>
      <c r="O3248" s="20" cm="1">
        <f t="array" ref="O3248">IFERROR(INDEX(tblConsorcios[Parcela Mensal (R$)],MOD($J3248,ROWS(tblConsorcios[Produto]))+1),"")</f>
        <v>1771</v>
      </c>
      <c r="P3248" s="20" t="str" cm="1">
        <f t="array" ref="P3248">IFERROR(INDEX(tblClientes[Dividendo Mensal (R$)],INT($J3248/ROWS(tblConsorcios[Produto]))+1),"")</f>
        <v/>
      </c>
      <c r="Q3248" s="20" t="str">
        <f t="shared" si="151"/>
        <v/>
      </c>
      <c r="R3248">
        <f t="shared" si="152"/>
        <v>0</v>
      </c>
    </row>
    <row r="3249" spans="10:18" x14ac:dyDescent="0.2">
      <c r="J3249">
        <f t="shared" si="150"/>
        <v>3247</v>
      </c>
      <c r="K3249" t="str" cm="1">
        <f t="array" ref="K3249">IFERROR(INDEX(tblClientes[Cliente],INT($J3249/ROWS(tblConsorcios[Produto]))+1),"")</f>
        <v/>
      </c>
      <c r="L3249" t="str" cm="1">
        <f t="array" ref="L3249">IFERROR(INDEX(tblConsorcios[Produto],MOD($J3249,ROWS(tblConsorcios[Produto]))+1),"")</f>
        <v>Imóvel IE330 – 220m</v>
      </c>
      <c r="M3249" s="20" cm="1">
        <f t="array" ref="M3249">IFERROR(INDEX(tblConsorcios[Valor da Carta (R$)],MOD($J3249,ROWS(tblConsorcios[Produto]))+1),"")</f>
        <v>330000</v>
      </c>
      <c r="N3249" s="2" cm="1">
        <f t="array" ref="N3249">IFERROR(INDEX(tblConsorcios[Prazo (meses)],MOD($J3249,ROWS(tblConsorcios[Produto]))+1),"")</f>
        <v>220</v>
      </c>
      <c r="O3249" s="20" cm="1">
        <f t="array" ref="O3249">IFERROR(INDEX(tblConsorcios[Parcela Mensal (R$)],MOD($J3249,ROWS(tblConsorcios[Produto]))+1),"")</f>
        <v>1917</v>
      </c>
      <c r="P3249" s="20" t="str" cm="1">
        <f t="array" ref="P3249">IFERROR(INDEX(tblClientes[Dividendo Mensal (R$)],INT($J3249/ROWS(tblConsorcios[Produto]))+1),"")</f>
        <v/>
      </c>
      <c r="Q3249" s="20" t="str">
        <f t="shared" si="151"/>
        <v/>
      </c>
      <c r="R3249">
        <f t="shared" si="152"/>
        <v>0</v>
      </c>
    </row>
    <row r="3250" spans="10:18" x14ac:dyDescent="0.2">
      <c r="J3250">
        <f t="shared" si="150"/>
        <v>3248</v>
      </c>
      <c r="K3250" t="str" cm="1">
        <f t="array" ref="K3250">IFERROR(INDEX(tblClientes[Cliente],INT($J3250/ROWS(tblConsorcios[Produto]))+1),"")</f>
        <v/>
      </c>
      <c r="L3250" t="str" cm="1">
        <f t="array" ref="L3250">IFERROR(INDEX(tblConsorcios[Produto],MOD($J3250,ROWS(tblConsorcios[Produto]))+1),"")</f>
        <v>Imóvel IE330 – 200m</v>
      </c>
      <c r="M3250" s="20" cm="1">
        <f t="array" ref="M3250">IFERROR(INDEX(tblConsorcios[Valor da Carta (R$)],MOD($J3250,ROWS(tblConsorcios[Produto]))+1),"")</f>
        <v>330000</v>
      </c>
      <c r="N3250" s="2" cm="1">
        <f t="array" ref="N3250">IFERROR(INDEX(tblConsorcios[Prazo (meses)],MOD($J3250,ROWS(tblConsorcios[Produto]))+1),"")</f>
        <v>200</v>
      </c>
      <c r="O3250" s="20" cm="1">
        <f t="array" ref="O3250">IFERROR(INDEX(tblConsorcios[Parcela Mensal (R$)],MOD($J3250,ROWS(tblConsorcios[Produto]))+1),"")</f>
        <v>2092.1999999999998</v>
      </c>
      <c r="P3250" s="20" t="str" cm="1">
        <f t="array" ref="P3250">IFERROR(INDEX(tblClientes[Dividendo Mensal (R$)],INT($J3250/ROWS(tblConsorcios[Produto]))+1),"")</f>
        <v/>
      </c>
      <c r="Q3250" s="20" t="str">
        <f t="shared" si="151"/>
        <v/>
      </c>
      <c r="R3250">
        <f t="shared" si="152"/>
        <v>0</v>
      </c>
    </row>
    <row r="3251" spans="10:18" x14ac:dyDescent="0.2">
      <c r="J3251">
        <f t="shared" si="150"/>
        <v>3249</v>
      </c>
      <c r="K3251" t="str" cm="1">
        <f t="array" ref="K3251">IFERROR(INDEX(tblClientes[Cliente],INT($J3251/ROWS(tblConsorcios[Produto]))+1),"")</f>
        <v/>
      </c>
      <c r="L3251" t="str" cm="1">
        <f t="array" ref="L3251">IFERROR(INDEX(tblConsorcios[Produto],MOD($J3251,ROWS(tblConsorcios[Produto]))+1),"")</f>
        <v>Imóvel IE300 – 240m</v>
      </c>
      <c r="M3251" s="20" cm="1">
        <f t="array" ref="M3251">IFERROR(INDEX(tblConsorcios[Valor da Carta (R$)],MOD($J3251,ROWS(tblConsorcios[Produto]))+1),"")</f>
        <v>300000</v>
      </c>
      <c r="N3251" s="2" cm="1">
        <f t="array" ref="N3251">IFERROR(INDEX(tblConsorcios[Prazo (meses)],MOD($J3251,ROWS(tblConsorcios[Produto]))+1),"")</f>
        <v>240</v>
      </c>
      <c r="O3251" s="20" cm="1">
        <f t="array" ref="O3251">IFERROR(INDEX(tblConsorcios[Parcela Mensal (R$)],MOD($J3251,ROWS(tblConsorcios[Produto]))+1),"")</f>
        <v>1610</v>
      </c>
      <c r="P3251" s="20" t="str" cm="1">
        <f t="array" ref="P3251">IFERROR(INDEX(tblClientes[Dividendo Mensal (R$)],INT($J3251/ROWS(tblConsorcios[Produto]))+1),"")</f>
        <v/>
      </c>
      <c r="Q3251" s="20" t="str">
        <f t="shared" si="151"/>
        <v/>
      </c>
      <c r="R3251">
        <f t="shared" si="152"/>
        <v>0</v>
      </c>
    </row>
    <row r="3252" spans="10:18" x14ac:dyDescent="0.2">
      <c r="J3252">
        <f t="shared" si="150"/>
        <v>3250</v>
      </c>
      <c r="K3252" t="str" cm="1">
        <f t="array" ref="K3252">IFERROR(INDEX(tblClientes[Cliente],INT($J3252/ROWS(tblConsorcios[Produto]))+1),"")</f>
        <v/>
      </c>
      <c r="L3252" t="str" cm="1">
        <f t="array" ref="L3252">IFERROR(INDEX(tblConsorcios[Produto],MOD($J3252,ROWS(tblConsorcios[Produto]))+1),"")</f>
        <v>Imóvel IE300 – 220m</v>
      </c>
      <c r="M3252" s="20" cm="1">
        <f t="array" ref="M3252">IFERROR(INDEX(tblConsorcios[Valor da Carta (R$)],MOD($J3252,ROWS(tblConsorcios[Produto]))+1),"")</f>
        <v>300000</v>
      </c>
      <c r="N3252" s="2" cm="1">
        <f t="array" ref="N3252">IFERROR(INDEX(tblConsorcios[Prazo (meses)],MOD($J3252,ROWS(tblConsorcios[Produto]))+1),"")</f>
        <v>220</v>
      </c>
      <c r="O3252" s="20" cm="1">
        <f t="array" ref="O3252">IFERROR(INDEX(tblConsorcios[Parcela Mensal (R$)],MOD($J3252,ROWS(tblConsorcios[Produto]))+1),"")</f>
        <v>1742.73</v>
      </c>
      <c r="P3252" s="20" t="str" cm="1">
        <f t="array" ref="P3252">IFERROR(INDEX(tblClientes[Dividendo Mensal (R$)],INT($J3252/ROWS(tblConsorcios[Produto]))+1),"")</f>
        <v/>
      </c>
      <c r="Q3252" s="20" t="str">
        <f t="shared" si="151"/>
        <v/>
      </c>
      <c r="R3252">
        <f t="shared" si="152"/>
        <v>0</v>
      </c>
    </row>
    <row r="3253" spans="10:18" x14ac:dyDescent="0.2">
      <c r="J3253">
        <f t="shared" si="150"/>
        <v>3251</v>
      </c>
      <c r="K3253" t="str" cm="1">
        <f t="array" ref="K3253">IFERROR(INDEX(tblClientes[Cliente],INT($J3253/ROWS(tblConsorcios[Produto]))+1),"")</f>
        <v/>
      </c>
      <c r="L3253" t="str" cm="1">
        <f t="array" ref="L3253">IFERROR(INDEX(tblConsorcios[Produto],MOD($J3253,ROWS(tblConsorcios[Produto]))+1),"")</f>
        <v>Imóvel IE300 – 200m</v>
      </c>
      <c r="M3253" s="20" cm="1">
        <f t="array" ref="M3253">IFERROR(INDEX(tblConsorcios[Valor da Carta (R$)],MOD($J3253,ROWS(tblConsorcios[Produto]))+1),"")</f>
        <v>300000</v>
      </c>
      <c r="N3253" s="2" cm="1">
        <f t="array" ref="N3253">IFERROR(INDEX(tblConsorcios[Prazo (meses)],MOD($J3253,ROWS(tblConsorcios[Produto]))+1),"")</f>
        <v>200</v>
      </c>
      <c r="O3253" s="20" cm="1">
        <f t="array" ref="O3253">IFERROR(INDEX(tblConsorcios[Parcela Mensal (R$)],MOD($J3253,ROWS(tblConsorcios[Produto]))+1),"")</f>
        <v>1902</v>
      </c>
      <c r="P3253" s="20" t="str" cm="1">
        <f t="array" ref="P3253">IFERROR(INDEX(tblClientes[Dividendo Mensal (R$)],INT($J3253/ROWS(tblConsorcios[Produto]))+1),"")</f>
        <v/>
      </c>
      <c r="Q3253" s="20" t="str">
        <f t="shared" si="151"/>
        <v/>
      </c>
      <c r="R3253">
        <f t="shared" si="152"/>
        <v>0</v>
      </c>
    </row>
    <row r="3254" spans="10:18" x14ac:dyDescent="0.2">
      <c r="J3254">
        <f t="shared" si="150"/>
        <v>3252</v>
      </c>
      <c r="K3254" t="str" cm="1">
        <f t="array" ref="K3254">IFERROR(INDEX(tblClientes[Cliente],INT($J3254/ROWS(tblConsorcios[Produto]))+1),"")</f>
        <v/>
      </c>
      <c r="L3254" t="str" cm="1">
        <f t="array" ref="L3254">IFERROR(INDEX(tblConsorcios[Produto],MOD($J3254,ROWS(tblConsorcios[Produto]))+1),"")</f>
        <v>Imóvel IE240 – 240m</v>
      </c>
      <c r="M3254" s="20" cm="1">
        <f t="array" ref="M3254">IFERROR(INDEX(tblConsorcios[Valor da Carta (R$)],MOD($J3254,ROWS(tblConsorcios[Produto]))+1),"")</f>
        <v>240000</v>
      </c>
      <c r="N3254" s="2" cm="1">
        <f t="array" ref="N3254">IFERROR(INDEX(tblConsorcios[Prazo (meses)],MOD($J3254,ROWS(tblConsorcios[Produto]))+1),"")</f>
        <v>240</v>
      </c>
      <c r="O3254" s="20" cm="1">
        <f t="array" ref="O3254">IFERROR(INDEX(tblConsorcios[Parcela Mensal (R$)],MOD($J3254,ROWS(tblConsorcios[Produto]))+1),"")</f>
        <v>1288</v>
      </c>
      <c r="P3254" s="20" t="str" cm="1">
        <f t="array" ref="P3254">IFERROR(INDEX(tblClientes[Dividendo Mensal (R$)],INT($J3254/ROWS(tblConsorcios[Produto]))+1),"")</f>
        <v/>
      </c>
      <c r="Q3254" s="20" t="str">
        <f t="shared" si="151"/>
        <v/>
      </c>
      <c r="R3254">
        <f t="shared" si="152"/>
        <v>0</v>
      </c>
    </row>
    <row r="3255" spans="10:18" x14ac:dyDescent="0.2">
      <c r="J3255">
        <f t="shared" si="150"/>
        <v>3253</v>
      </c>
      <c r="K3255" t="str" cm="1">
        <f t="array" ref="K3255">IFERROR(INDEX(tblClientes[Cliente],INT($J3255/ROWS(tblConsorcios[Produto]))+1),"")</f>
        <v/>
      </c>
      <c r="L3255" t="str" cm="1">
        <f t="array" ref="L3255">IFERROR(INDEX(tblConsorcios[Produto],MOD($J3255,ROWS(tblConsorcios[Produto]))+1),"")</f>
        <v>Imóvel IE240 – 220m</v>
      </c>
      <c r="M3255" s="20" cm="1">
        <f t="array" ref="M3255">IFERROR(INDEX(tblConsorcios[Valor da Carta (R$)],MOD($J3255,ROWS(tblConsorcios[Produto]))+1),"")</f>
        <v>240000</v>
      </c>
      <c r="N3255" s="2" cm="1">
        <f t="array" ref="N3255">IFERROR(INDEX(tblConsorcios[Prazo (meses)],MOD($J3255,ROWS(tblConsorcios[Produto]))+1),"")</f>
        <v>220</v>
      </c>
      <c r="O3255" s="20" cm="1">
        <f t="array" ref="O3255">IFERROR(INDEX(tblConsorcios[Parcela Mensal (R$)],MOD($J3255,ROWS(tblConsorcios[Produto]))+1),"")</f>
        <v>1394.18</v>
      </c>
      <c r="P3255" s="20" t="str" cm="1">
        <f t="array" ref="P3255">IFERROR(INDEX(tblClientes[Dividendo Mensal (R$)],INT($J3255/ROWS(tblConsorcios[Produto]))+1),"")</f>
        <v/>
      </c>
      <c r="Q3255" s="20" t="str">
        <f t="shared" si="151"/>
        <v/>
      </c>
      <c r="R3255">
        <f t="shared" si="152"/>
        <v>0</v>
      </c>
    </row>
    <row r="3256" spans="10:18" x14ac:dyDescent="0.2">
      <c r="J3256">
        <f t="shared" si="150"/>
        <v>3254</v>
      </c>
      <c r="K3256" t="str" cm="1">
        <f t="array" ref="K3256">IFERROR(INDEX(tblClientes[Cliente],INT($J3256/ROWS(tblConsorcios[Produto]))+1),"")</f>
        <v/>
      </c>
      <c r="L3256" t="str" cm="1">
        <f t="array" ref="L3256">IFERROR(INDEX(tblConsorcios[Produto],MOD($J3256,ROWS(tblConsorcios[Produto]))+1),"")</f>
        <v>Imóvel IE240 – 200m</v>
      </c>
      <c r="M3256" s="20" cm="1">
        <f t="array" ref="M3256">IFERROR(INDEX(tblConsorcios[Valor da Carta (R$)],MOD($J3256,ROWS(tblConsorcios[Produto]))+1),"")</f>
        <v>240000</v>
      </c>
      <c r="N3256" s="2" cm="1">
        <f t="array" ref="N3256">IFERROR(INDEX(tblConsorcios[Prazo (meses)],MOD($J3256,ROWS(tblConsorcios[Produto]))+1),"")</f>
        <v>200</v>
      </c>
      <c r="O3256" s="20" cm="1">
        <f t="array" ref="O3256">IFERROR(INDEX(tblConsorcios[Parcela Mensal (R$)],MOD($J3256,ROWS(tblConsorcios[Produto]))+1),"")</f>
        <v>1521.6</v>
      </c>
      <c r="P3256" s="20" t="str" cm="1">
        <f t="array" ref="P3256">IFERROR(INDEX(tblClientes[Dividendo Mensal (R$)],INT($J3256/ROWS(tblConsorcios[Produto]))+1),"")</f>
        <v/>
      </c>
      <c r="Q3256" s="20" t="str">
        <f t="shared" si="151"/>
        <v/>
      </c>
      <c r="R3256">
        <f t="shared" si="152"/>
        <v>0</v>
      </c>
    </row>
    <row r="3257" spans="10:18" x14ac:dyDescent="0.2">
      <c r="J3257">
        <f t="shared" si="150"/>
        <v>3255</v>
      </c>
      <c r="K3257" t="str" cm="1">
        <f t="array" ref="K3257">IFERROR(INDEX(tblClientes[Cliente],INT($J3257/ROWS(tblConsorcios[Produto]))+1),"")</f>
        <v/>
      </c>
      <c r="L3257" t="str" cm="1">
        <f t="array" ref="L3257">IFERROR(INDEX(tblConsorcios[Produto],MOD($J3257,ROWS(tblConsorcios[Produto]))+1),"")</f>
        <v>Imóvel IE230 – 240m</v>
      </c>
      <c r="M3257" s="20" cm="1">
        <f t="array" ref="M3257">IFERROR(INDEX(tblConsorcios[Valor da Carta (R$)],MOD($J3257,ROWS(tblConsorcios[Produto]))+1),"")</f>
        <v>230000</v>
      </c>
      <c r="N3257" s="2" cm="1">
        <f t="array" ref="N3257">IFERROR(INDEX(tblConsorcios[Prazo (meses)],MOD($J3257,ROWS(tblConsorcios[Produto]))+1),"")</f>
        <v>240</v>
      </c>
      <c r="O3257" s="20" cm="1">
        <f t="array" ref="O3257">IFERROR(INDEX(tblConsorcios[Parcela Mensal (R$)],MOD($J3257,ROWS(tblConsorcios[Produto]))+1),"")</f>
        <v>1234.33</v>
      </c>
      <c r="P3257" s="20" t="str" cm="1">
        <f t="array" ref="P3257">IFERROR(INDEX(tblClientes[Dividendo Mensal (R$)],INT($J3257/ROWS(tblConsorcios[Produto]))+1),"")</f>
        <v/>
      </c>
      <c r="Q3257" s="20" t="str">
        <f t="shared" si="151"/>
        <v/>
      </c>
      <c r="R3257">
        <f t="shared" si="152"/>
        <v>0</v>
      </c>
    </row>
    <row r="3258" spans="10:18" x14ac:dyDescent="0.2">
      <c r="J3258">
        <f t="shared" si="150"/>
        <v>3256</v>
      </c>
      <c r="K3258" t="str" cm="1">
        <f t="array" ref="K3258">IFERROR(INDEX(tblClientes[Cliente],INT($J3258/ROWS(tblConsorcios[Produto]))+1),"")</f>
        <v/>
      </c>
      <c r="L3258" t="str" cm="1">
        <f t="array" ref="L3258">IFERROR(INDEX(tblConsorcios[Produto],MOD($J3258,ROWS(tblConsorcios[Produto]))+1),"")</f>
        <v>Imóvel IE230 – 220m</v>
      </c>
      <c r="M3258" s="20" cm="1">
        <f t="array" ref="M3258">IFERROR(INDEX(tblConsorcios[Valor da Carta (R$)],MOD($J3258,ROWS(tblConsorcios[Produto]))+1),"")</f>
        <v>230000</v>
      </c>
      <c r="N3258" s="2" cm="1">
        <f t="array" ref="N3258">IFERROR(INDEX(tblConsorcios[Prazo (meses)],MOD($J3258,ROWS(tblConsorcios[Produto]))+1),"")</f>
        <v>220</v>
      </c>
      <c r="O3258" s="20" cm="1">
        <f t="array" ref="O3258">IFERROR(INDEX(tblConsorcios[Parcela Mensal (R$)],MOD($J3258,ROWS(tblConsorcios[Produto]))+1),"")</f>
        <v>1336.09</v>
      </c>
      <c r="P3258" s="20" t="str" cm="1">
        <f t="array" ref="P3258">IFERROR(INDEX(tblClientes[Dividendo Mensal (R$)],INT($J3258/ROWS(tblConsorcios[Produto]))+1),"")</f>
        <v/>
      </c>
      <c r="Q3258" s="20" t="str">
        <f t="shared" si="151"/>
        <v/>
      </c>
      <c r="R3258">
        <f t="shared" si="152"/>
        <v>0</v>
      </c>
    </row>
    <row r="3259" spans="10:18" x14ac:dyDescent="0.2">
      <c r="J3259">
        <f t="shared" si="150"/>
        <v>3257</v>
      </c>
      <c r="K3259" t="str" cm="1">
        <f t="array" ref="K3259">IFERROR(INDEX(tblClientes[Cliente],INT($J3259/ROWS(tblConsorcios[Produto]))+1),"")</f>
        <v/>
      </c>
      <c r="L3259" t="str" cm="1">
        <f t="array" ref="L3259">IFERROR(INDEX(tblConsorcios[Produto],MOD($J3259,ROWS(tblConsorcios[Produto]))+1),"")</f>
        <v>Imóvel IE230 – 200m</v>
      </c>
      <c r="M3259" s="20" cm="1">
        <f t="array" ref="M3259">IFERROR(INDEX(tblConsorcios[Valor da Carta (R$)],MOD($J3259,ROWS(tblConsorcios[Produto]))+1),"")</f>
        <v>230000</v>
      </c>
      <c r="N3259" s="2" cm="1">
        <f t="array" ref="N3259">IFERROR(INDEX(tblConsorcios[Prazo (meses)],MOD($J3259,ROWS(tblConsorcios[Produto]))+1),"")</f>
        <v>200</v>
      </c>
      <c r="O3259" s="20" cm="1">
        <f t="array" ref="O3259">IFERROR(INDEX(tblConsorcios[Parcela Mensal (R$)],MOD($J3259,ROWS(tblConsorcios[Produto]))+1),"")</f>
        <v>1458.2</v>
      </c>
      <c r="P3259" s="20" t="str" cm="1">
        <f t="array" ref="P3259">IFERROR(INDEX(tblClientes[Dividendo Mensal (R$)],INT($J3259/ROWS(tblConsorcios[Produto]))+1),"")</f>
        <v/>
      </c>
      <c r="Q3259" s="20" t="str">
        <f t="shared" si="151"/>
        <v/>
      </c>
      <c r="R3259">
        <f t="shared" si="152"/>
        <v>0</v>
      </c>
    </row>
    <row r="3260" spans="10:18" x14ac:dyDescent="0.2">
      <c r="J3260">
        <f t="shared" si="150"/>
        <v>3258</v>
      </c>
      <c r="K3260" t="str" cm="1">
        <f t="array" ref="K3260">IFERROR(INDEX(tblClientes[Cliente],INT($J3260/ROWS(tblConsorcios[Produto]))+1),"")</f>
        <v/>
      </c>
      <c r="L3260" t="str" cm="1">
        <f t="array" ref="L3260">IFERROR(INDEX(tblConsorcios[Produto],MOD($J3260,ROWS(tblConsorcios[Produto]))+1),"")</f>
        <v>Imóvel IE220 – 240m</v>
      </c>
      <c r="M3260" s="20" cm="1">
        <f t="array" ref="M3260">IFERROR(INDEX(tblConsorcios[Valor da Carta (R$)],MOD($J3260,ROWS(tblConsorcios[Produto]))+1),"")</f>
        <v>220000</v>
      </c>
      <c r="N3260" s="2" cm="1">
        <f t="array" ref="N3260">IFERROR(INDEX(tblConsorcios[Prazo (meses)],MOD($J3260,ROWS(tblConsorcios[Produto]))+1),"")</f>
        <v>240</v>
      </c>
      <c r="O3260" s="20" cm="1">
        <f t="array" ref="O3260">IFERROR(INDEX(tblConsorcios[Parcela Mensal (R$)],MOD($J3260,ROWS(tblConsorcios[Produto]))+1),"")</f>
        <v>1180.67</v>
      </c>
      <c r="P3260" s="20" t="str" cm="1">
        <f t="array" ref="P3260">IFERROR(INDEX(tblClientes[Dividendo Mensal (R$)],INT($J3260/ROWS(tblConsorcios[Produto]))+1),"")</f>
        <v/>
      </c>
      <c r="Q3260" s="20" t="str">
        <f t="shared" si="151"/>
        <v/>
      </c>
      <c r="R3260">
        <f t="shared" si="152"/>
        <v>0</v>
      </c>
    </row>
    <row r="3261" spans="10:18" x14ac:dyDescent="0.2">
      <c r="J3261">
        <f t="shared" si="150"/>
        <v>3259</v>
      </c>
      <c r="K3261" t="str" cm="1">
        <f t="array" ref="K3261">IFERROR(INDEX(tblClientes[Cliente],INT($J3261/ROWS(tblConsorcios[Produto]))+1),"")</f>
        <v/>
      </c>
      <c r="L3261" t="str" cm="1">
        <f t="array" ref="L3261">IFERROR(INDEX(tblConsorcios[Produto],MOD($J3261,ROWS(tblConsorcios[Produto]))+1),"")</f>
        <v>Imóvel IE220 – 220m</v>
      </c>
      <c r="M3261" s="20" cm="1">
        <f t="array" ref="M3261">IFERROR(INDEX(tblConsorcios[Valor da Carta (R$)],MOD($J3261,ROWS(tblConsorcios[Produto]))+1),"")</f>
        <v>220000</v>
      </c>
      <c r="N3261" s="2" cm="1">
        <f t="array" ref="N3261">IFERROR(INDEX(tblConsorcios[Prazo (meses)],MOD($J3261,ROWS(tblConsorcios[Produto]))+1),"")</f>
        <v>220</v>
      </c>
      <c r="O3261" s="20" cm="1">
        <f t="array" ref="O3261">IFERROR(INDEX(tblConsorcios[Parcela Mensal (R$)],MOD($J3261,ROWS(tblConsorcios[Produto]))+1),"")</f>
        <v>1278</v>
      </c>
      <c r="P3261" s="20" t="str" cm="1">
        <f t="array" ref="P3261">IFERROR(INDEX(tblClientes[Dividendo Mensal (R$)],INT($J3261/ROWS(tblConsorcios[Produto]))+1),"")</f>
        <v/>
      </c>
      <c r="Q3261" s="20" t="str">
        <f t="shared" si="151"/>
        <v/>
      </c>
      <c r="R3261">
        <f t="shared" si="152"/>
        <v>0</v>
      </c>
    </row>
    <row r="3262" spans="10:18" x14ac:dyDescent="0.2">
      <c r="J3262">
        <f t="shared" si="150"/>
        <v>3260</v>
      </c>
      <c r="K3262" t="str" cm="1">
        <f t="array" ref="K3262">IFERROR(INDEX(tblClientes[Cliente],INT($J3262/ROWS(tblConsorcios[Produto]))+1),"")</f>
        <v/>
      </c>
      <c r="L3262" t="str" cm="1">
        <f t="array" ref="L3262">IFERROR(INDEX(tblConsorcios[Produto],MOD($J3262,ROWS(tblConsorcios[Produto]))+1),"")</f>
        <v>Imóvel IE220 – 200m</v>
      </c>
      <c r="M3262" s="20" cm="1">
        <f t="array" ref="M3262">IFERROR(INDEX(tblConsorcios[Valor da Carta (R$)],MOD($J3262,ROWS(tblConsorcios[Produto]))+1),"")</f>
        <v>220000</v>
      </c>
      <c r="N3262" s="2" cm="1">
        <f t="array" ref="N3262">IFERROR(INDEX(tblConsorcios[Prazo (meses)],MOD($J3262,ROWS(tblConsorcios[Produto]))+1),"")</f>
        <v>200</v>
      </c>
      <c r="O3262" s="20" cm="1">
        <f t="array" ref="O3262">IFERROR(INDEX(tblConsorcios[Parcela Mensal (R$)],MOD($J3262,ROWS(tblConsorcios[Produto]))+1),"")</f>
        <v>1394.8</v>
      </c>
      <c r="P3262" s="20" t="str" cm="1">
        <f t="array" ref="P3262">IFERROR(INDEX(tblClientes[Dividendo Mensal (R$)],INT($J3262/ROWS(tblConsorcios[Produto]))+1),"")</f>
        <v/>
      </c>
      <c r="Q3262" s="20" t="str">
        <f t="shared" si="151"/>
        <v/>
      </c>
      <c r="R3262">
        <f t="shared" si="152"/>
        <v>0</v>
      </c>
    </row>
    <row r="3263" spans="10:18" x14ac:dyDescent="0.2">
      <c r="J3263">
        <f t="shared" si="150"/>
        <v>3261</v>
      </c>
      <c r="K3263" t="str" cm="1">
        <f t="array" ref="K3263">IFERROR(INDEX(tblClientes[Cliente],INT($J3263/ROWS(tblConsorcios[Produto]))+1),"")</f>
        <v/>
      </c>
      <c r="L3263" t="str" cm="1">
        <f t="array" ref="L3263">IFERROR(INDEX(tblConsorcios[Produto],MOD($J3263,ROWS(tblConsorcios[Produto]))+1),"")</f>
        <v>Imóvel IE200 – 240m</v>
      </c>
      <c r="M3263" s="20" cm="1">
        <f t="array" ref="M3263">IFERROR(INDEX(tblConsorcios[Valor da Carta (R$)],MOD($J3263,ROWS(tblConsorcios[Produto]))+1),"")</f>
        <v>200000</v>
      </c>
      <c r="N3263" s="2" cm="1">
        <f t="array" ref="N3263">IFERROR(INDEX(tblConsorcios[Prazo (meses)],MOD($J3263,ROWS(tblConsorcios[Produto]))+1),"")</f>
        <v>240</v>
      </c>
      <c r="O3263" s="20" cm="1">
        <f t="array" ref="O3263">IFERROR(INDEX(tblConsorcios[Parcela Mensal (R$)],MOD($J3263,ROWS(tblConsorcios[Produto]))+1),"")</f>
        <v>1073.33</v>
      </c>
      <c r="P3263" s="20" t="str" cm="1">
        <f t="array" ref="P3263">IFERROR(INDEX(tblClientes[Dividendo Mensal (R$)],INT($J3263/ROWS(tblConsorcios[Produto]))+1),"")</f>
        <v/>
      </c>
      <c r="Q3263" s="20" t="str">
        <f t="shared" si="151"/>
        <v/>
      </c>
      <c r="R3263">
        <f t="shared" si="152"/>
        <v>0</v>
      </c>
    </row>
    <row r="3264" spans="10:18" x14ac:dyDescent="0.2">
      <c r="J3264">
        <f t="shared" si="150"/>
        <v>3262</v>
      </c>
      <c r="K3264" t="str" cm="1">
        <f t="array" ref="K3264">IFERROR(INDEX(tblClientes[Cliente],INT($J3264/ROWS(tblConsorcios[Produto]))+1),"")</f>
        <v/>
      </c>
      <c r="L3264" t="str" cm="1">
        <f t="array" ref="L3264">IFERROR(INDEX(tblConsorcios[Produto],MOD($J3264,ROWS(tblConsorcios[Produto]))+1),"")</f>
        <v>Imóvel IE200 – 220m</v>
      </c>
      <c r="M3264" s="20" cm="1">
        <f t="array" ref="M3264">IFERROR(INDEX(tblConsorcios[Valor da Carta (R$)],MOD($J3264,ROWS(tblConsorcios[Produto]))+1),"")</f>
        <v>200000</v>
      </c>
      <c r="N3264" s="2" cm="1">
        <f t="array" ref="N3264">IFERROR(INDEX(tblConsorcios[Prazo (meses)],MOD($J3264,ROWS(tblConsorcios[Produto]))+1),"")</f>
        <v>220</v>
      </c>
      <c r="O3264" s="20" cm="1">
        <f t="array" ref="O3264">IFERROR(INDEX(tblConsorcios[Parcela Mensal (R$)],MOD($J3264,ROWS(tblConsorcios[Produto]))+1),"")</f>
        <v>1161.82</v>
      </c>
      <c r="P3264" s="20" t="str" cm="1">
        <f t="array" ref="P3264">IFERROR(INDEX(tblClientes[Dividendo Mensal (R$)],INT($J3264/ROWS(tblConsorcios[Produto]))+1),"")</f>
        <v/>
      </c>
      <c r="Q3264" s="20" t="str">
        <f t="shared" si="151"/>
        <v/>
      </c>
      <c r="R3264">
        <f t="shared" si="152"/>
        <v>0</v>
      </c>
    </row>
    <row r="3265" spans="10:18" x14ac:dyDescent="0.2">
      <c r="J3265">
        <f t="shared" si="150"/>
        <v>3263</v>
      </c>
      <c r="K3265" t="str" cm="1">
        <f t="array" ref="K3265">IFERROR(INDEX(tblClientes[Cliente],INT($J3265/ROWS(tblConsorcios[Produto]))+1),"")</f>
        <v/>
      </c>
      <c r="L3265" t="str" cm="1">
        <f t="array" ref="L3265">IFERROR(INDEX(tblConsorcios[Produto],MOD($J3265,ROWS(tblConsorcios[Produto]))+1),"")</f>
        <v>Imóvel IE200 – 200m</v>
      </c>
      <c r="M3265" s="20" cm="1">
        <f t="array" ref="M3265">IFERROR(INDEX(tblConsorcios[Valor da Carta (R$)],MOD($J3265,ROWS(tblConsorcios[Produto]))+1),"")</f>
        <v>200000</v>
      </c>
      <c r="N3265" s="2" cm="1">
        <f t="array" ref="N3265">IFERROR(INDEX(tblConsorcios[Prazo (meses)],MOD($J3265,ROWS(tblConsorcios[Produto]))+1),"")</f>
        <v>200</v>
      </c>
      <c r="O3265" s="20" cm="1">
        <f t="array" ref="O3265">IFERROR(INDEX(tblConsorcios[Parcela Mensal (R$)],MOD($J3265,ROWS(tblConsorcios[Produto]))+1),"")</f>
        <v>1268</v>
      </c>
      <c r="P3265" s="20" t="str" cm="1">
        <f t="array" ref="P3265">IFERROR(INDEX(tblClientes[Dividendo Mensal (R$)],INT($J3265/ROWS(tblConsorcios[Produto]))+1),"")</f>
        <v/>
      </c>
      <c r="Q3265" s="20" t="str">
        <f t="shared" si="151"/>
        <v/>
      </c>
      <c r="R3265">
        <f t="shared" si="152"/>
        <v>0</v>
      </c>
    </row>
    <row r="3266" spans="10:18" x14ac:dyDescent="0.2">
      <c r="J3266">
        <f t="shared" si="150"/>
        <v>3264</v>
      </c>
      <c r="K3266" t="str" cm="1">
        <f t="array" ref="K3266">IFERROR(INDEX(tblClientes[Cliente],INT($J3266/ROWS(tblConsorcios[Produto]))+1),"")</f>
        <v/>
      </c>
      <c r="L3266" t="str" cm="1">
        <f t="array" ref="L3266">IFERROR(INDEX(tblConsorcios[Produto],MOD($J3266,ROWS(tblConsorcios[Produto]))+1),"")</f>
        <v>Imóvel IE150 – 240m</v>
      </c>
      <c r="M3266" s="20" cm="1">
        <f t="array" ref="M3266">IFERROR(INDEX(tblConsorcios[Valor da Carta (R$)],MOD($J3266,ROWS(tblConsorcios[Produto]))+1),"")</f>
        <v>150000</v>
      </c>
      <c r="N3266" s="2" cm="1">
        <f t="array" ref="N3266">IFERROR(INDEX(tblConsorcios[Prazo (meses)],MOD($J3266,ROWS(tblConsorcios[Produto]))+1),"")</f>
        <v>240</v>
      </c>
      <c r="O3266" s="20" cm="1">
        <f t="array" ref="O3266">IFERROR(INDEX(tblConsorcios[Parcela Mensal (R$)],MOD($J3266,ROWS(tblConsorcios[Produto]))+1),"")</f>
        <v>805</v>
      </c>
      <c r="P3266" s="20" t="str" cm="1">
        <f t="array" ref="P3266">IFERROR(INDEX(tblClientes[Dividendo Mensal (R$)],INT($J3266/ROWS(tblConsorcios[Produto]))+1),"")</f>
        <v/>
      </c>
      <c r="Q3266" s="20" t="str">
        <f t="shared" si="151"/>
        <v/>
      </c>
      <c r="R3266">
        <f t="shared" si="152"/>
        <v>0</v>
      </c>
    </row>
    <row r="3267" spans="10:18" x14ac:dyDescent="0.2">
      <c r="J3267">
        <f t="shared" ref="J3267:J3330" si="153">ROW()-2</f>
        <v>3265</v>
      </c>
      <c r="K3267" t="str" cm="1">
        <f t="array" ref="K3267">IFERROR(INDEX(tblClientes[Cliente],INT($J3267/ROWS(tblConsorcios[Produto]))+1),"")</f>
        <v/>
      </c>
      <c r="L3267" t="str" cm="1">
        <f t="array" ref="L3267">IFERROR(INDEX(tblConsorcios[Produto],MOD($J3267,ROWS(tblConsorcios[Produto]))+1),"")</f>
        <v>Imóvel IE150 – 220m</v>
      </c>
      <c r="M3267" s="20" cm="1">
        <f t="array" ref="M3267">IFERROR(INDEX(tblConsorcios[Valor da Carta (R$)],MOD($J3267,ROWS(tblConsorcios[Produto]))+1),"")</f>
        <v>150000</v>
      </c>
      <c r="N3267" s="2" cm="1">
        <f t="array" ref="N3267">IFERROR(INDEX(tblConsorcios[Prazo (meses)],MOD($J3267,ROWS(tblConsorcios[Produto]))+1),"")</f>
        <v>220</v>
      </c>
      <c r="O3267" s="20" cm="1">
        <f t="array" ref="O3267">IFERROR(INDEX(tblConsorcios[Parcela Mensal (R$)],MOD($J3267,ROWS(tblConsorcios[Produto]))+1),"")</f>
        <v>871.36</v>
      </c>
      <c r="P3267" s="20" t="str" cm="1">
        <f t="array" ref="P3267">IFERROR(INDEX(tblClientes[Dividendo Mensal (R$)],INT($J3267/ROWS(tblConsorcios[Produto]))+1),"")</f>
        <v/>
      </c>
      <c r="Q3267" s="20" t="str">
        <f t="shared" ref="Q3267:Q3330" si="154">IF(AND(ISNUMBER(O3267),ISNUMBER(P3267)),P3267-O3267,"")</f>
        <v/>
      </c>
      <c r="R3267">
        <f t="shared" ref="R3267:R3330" si="155">IF(AND(ISNUMBER(O3267),ISNUMBER(P3267),O3267&lt;=P3267),1,0)</f>
        <v>0</v>
      </c>
    </row>
    <row r="3268" spans="10:18" x14ac:dyDescent="0.2">
      <c r="J3268">
        <f t="shared" si="153"/>
        <v>3266</v>
      </c>
      <c r="K3268" t="str" cm="1">
        <f t="array" ref="K3268">IFERROR(INDEX(tblClientes[Cliente],INT($J3268/ROWS(tblConsorcios[Produto]))+1),"")</f>
        <v/>
      </c>
      <c r="L3268" t="str" cm="1">
        <f t="array" ref="L3268">IFERROR(INDEX(tblConsorcios[Produto],MOD($J3268,ROWS(tblConsorcios[Produto]))+1),"")</f>
        <v>Imóvel IE150 – 200m</v>
      </c>
      <c r="M3268" s="20" cm="1">
        <f t="array" ref="M3268">IFERROR(INDEX(tblConsorcios[Valor da Carta (R$)],MOD($J3268,ROWS(tblConsorcios[Produto]))+1),"")</f>
        <v>150000</v>
      </c>
      <c r="N3268" s="2" cm="1">
        <f t="array" ref="N3268">IFERROR(INDEX(tblConsorcios[Prazo (meses)],MOD($J3268,ROWS(tblConsorcios[Produto]))+1),"")</f>
        <v>200</v>
      </c>
      <c r="O3268" s="20" cm="1">
        <f t="array" ref="O3268">IFERROR(INDEX(tblConsorcios[Parcela Mensal (R$)],MOD($J3268,ROWS(tblConsorcios[Produto]))+1),"")</f>
        <v>951</v>
      </c>
      <c r="P3268" s="20" t="str" cm="1">
        <f t="array" ref="P3268">IFERROR(INDEX(tblClientes[Dividendo Mensal (R$)],INT($J3268/ROWS(tblConsorcios[Produto]))+1),"")</f>
        <v/>
      </c>
      <c r="Q3268" s="20" t="str">
        <f t="shared" si="154"/>
        <v/>
      </c>
      <c r="R3268">
        <f t="shared" si="155"/>
        <v>0</v>
      </c>
    </row>
    <row r="3269" spans="10:18" x14ac:dyDescent="0.2">
      <c r="J3269">
        <f t="shared" si="153"/>
        <v>3267</v>
      </c>
      <c r="K3269" t="str" cm="1">
        <f t="array" ref="K3269">IFERROR(INDEX(tblClientes[Cliente],INT($J3269/ROWS(tblConsorcios[Produto]))+1),"")</f>
        <v/>
      </c>
      <c r="L3269" t="str" cm="1">
        <f t="array" ref="L3269">IFERROR(INDEX(tblConsorcios[Produto],MOD($J3269,ROWS(tblConsorcios[Produto]))+1),"")</f>
        <v>Imóvel IE140 – 240m</v>
      </c>
      <c r="M3269" s="20" cm="1">
        <f t="array" ref="M3269">IFERROR(INDEX(tblConsorcios[Valor da Carta (R$)],MOD($J3269,ROWS(tblConsorcios[Produto]))+1),"")</f>
        <v>140000</v>
      </c>
      <c r="N3269" s="2" cm="1">
        <f t="array" ref="N3269">IFERROR(INDEX(tblConsorcios[Prazo (meses)],MOD($J3269,ROWS(tblConsorcios[Produto]))+1),"")</f>
        <v>240</v>
      </c>
      <c r="O3269" s="20" cm="1">
        <f t="array" ref="O3269">IFERROR(INDEX(tblConsorcios[Parcela Mensal (R$)],MOD($J3269,ROWS(tblConsorcios[Produto]))+1),"")</f>
        <v>751.33</v>
      </c>
      <c r="P3269" s="20" t="str" cm="1">
        <f t="array" ref="P3269">IFERROR(INDEX(tblClientes[Dividendo Mensal (R$)],INT($J3269/ROWS(tblConsorcios[Produto]))+1),"")</f>
        <v/>
      </c>
      <c r="Q3269" s="20" t="str">
        <f t="shared" si="154"/>
        <v/>
      </c>
      <c r="R3269">
        <f t="shared" si="155"/>
        <v>0</v>
      </c>
    </row>
    <row r="3270" spans="10:18" x14ac:dyDescent="0.2">
      <c r="J3270">
        <f t="shared" si="153"/>
        <v>3268</v>
      </c>
      <c r="K3270" t="str" cm="1">
        <f t="array" ref="K3270">IFERROR(INDEX(tblClientes[Cliente],INT($J3270/ROWS(tblConsorcios[Produto]))+1),"")</f>
        <v/>
      </c>
      <c r="L3270" t="str" cm="1">
        <f t="array" ref="L3270">IFERROR(INDEX(tblConsorcios[Produto],MOD($J3270,ROWS(tblConsorcios[Produto]))+1),"")</f>
        <v>Imóvel IE140 – 220m</v>
      </c>
      <c r="M3270" s="20" cm="1">
        <f t="array" ref="M3270">IFERROR(INDEX(tblConsorcios[Valor da Carta (R$)],MOD($J3270,ROWS(tblConsorcios[Produto]))+1),"")</f>
        <v>140000</v>
      </c>
      <c r="N3270" s="2" cm="1">
        <f t="array" ref="N3270">IFERROR(INDEX(tblConsorcios[Prazo (meses)],MOD($J3270,ROWS(tblConsorcios[Produto]))+1),"")</f>
        <v>220</v>
      </c>
      <c r="O3270" s="20" cm="1">
        <f t="array" ref="O3270">IFERROR(INDEX(tblConsorcios[Parcela Mensal (R$)],MOD($J3270,ROWS(tblConsorcios[Produto]))+1),"")</f>
        <v>813.27</v>
      </c>
      <c r="P3270" s="20" t="str" cm="1">
        <f t="array" ref="P3270">IFERROR(INDEX(tblClientes[Dividendo Mensal (R$)],INT($J3270/ROWS(tblConsorcios[Produto]))+1),"")</f>
        <v/>
      </c>
      <c r="Q3270" s="20" t="str">
        <f t="shared" si="154"/>
        <v/>
      </c>
      <c r="R3270">
        <f t="shared" si="155"/>
        <v>0</v>
      </c>
    </row>
    <row r="3271" spans="10:18" x14ac:dyDescent="0.2">
      <c r="J3271">
        <f t="shared" si="153"/>
        <v>3269</v>
      </c>
      <c r="K3271" t="str" cm="1">
        <f t="array" ref="K3271">IFERROR(INDEX(tblClientes[Cliente],INT($J3271/ROWS(tblConsorcios[Produto]))+1),"")</f>
        <v/>
      </c>
      <c r="L3271" t="str" cm="1">
        <f t="array" ref="L3271">IFERROR(INDEX(tblConsorcios[Produto],MOD($J3271,ROWS(tblConsorcios[Produto]))+1),"")</f>
        <v>Imóvel IE140 – 200m</v>
      </c>
      <c r="M3271" s="20" cm="1">
        <f t="array" ref="M3271">IFERROR(INDEX(tblConsorcios[Valor da Carta (R$)],MOD($J3271,ROWS(tblConsorcios[Produto]))+1),"")</f>
        <v>140000</v>
      </c>
      <c r="N3271" s="2" cm="1">
        <f t="array" ref="N3271">IFERROR(INDEX(tblConsorcios[Prazo (meses)],MOD($J3271,ROWS(tblConsorcios[Produto]))+1),"")</f>
        <v>200</v>
      </c>
      <c r="O3271" s="20" cm="1">
        <f t="array" ref="O3271">IFERROR(INDEX(tblConsorcios[Parcela Mensal (R$)],MOD($J3271,ROWS(tblConsorcios[Produto]))+1),"")</f>
        <v>887.6</v>
      </c>
      <c r="P3271" s="20" t="str" cm="1">
        <f t="array" ref="P3271">IFERROR(INDEX(tblClientes[Dividendo Mensal (R$)],INT($J3271/ROWS(tblConsorcios[Produto]))+1),"")</f>
        <v/>
      </c>
      <c r="Q3271" s="20" t="str">
        <f t="shared" si="154"/>
        <v/>
      </c>
      <c r="R3271">
        <f t="shared" si="155"/>
        <v>0</v>
      </c>
    </row>
    <row r="3272" spans="10:18" x14ac:dyDescent="0.2">
      <c r="J3272">
        <f t="shared" si="153"/>
        <v>3270</v>
      </c>
      <c r="K3272" t="str" cm="1">
        <f t="array" ref="K3272">IFERROR(INDEX(tblClientes[Cliente],INT($J3272/ROWS(tblConsorcios[Produto]))+1),"")</f>
        <v/>
      </c>
      <c r="L3272" t="str" cm="1">
        <f t="array" ref="L3272">IFERROR(INDEX(tblConsorcios[Produto],MOD($J3272,ROWS(tblConsorcios[Produto]))+1),"")</f>
        <v>Imóvel IE130 – 240m</v>
      </c>
      <c r="M3272" s="20" cm="1">
        <f t="array" ref="M3272">IFERROR(INDEX(tblConsorcios[Valor da Carta (R$)],MOD($J3272,ROWS(tblConsorcios[Produto]))+1),"")</f>
        <v>130000</v>
      </c>
      <c r="N3272" s="2" cm="1">
        <f t="array" ref="N3272">IFERROR(INDEX(tblConsorcios[Prazo (meses)],MOD($J3272,ROWS(tblConsorcios[Produto]))+1),"")</f>
        <v>240</v>
      </c>
      <c r="O3272" s="20" cm="1">
        <f t="array" ref="O3272">IFERROR(INDEX(tblConsorcios[Parcela Mensal (R$)],MOD($J3272,ROWS(tblConsorcios[Produto]))+1),"")</f>
        <v>697.67</v>
      </c>
      <c r="P3272" s="20" t="str" cm="1">
        <f t="array" ref="P3272">IFERROR(INDEX(tblClientes[Dividendo Mensal (R$)],INT($J3272/ROWS(tblConsorcios[Produto]))+1),"")</f>
        <v/>
      </c>
      <c r="Q3272" s="20" t="str">
        <f t="shared" si="154"/>
        <v/>
      </c>
      <c r="R3272">
        <f t="shared" si="155"/>
        <v>0</v>
      </c>
    </row>
    <row r="3273" spans="10:18" x14ac:dyDescent="0.2">
      <c r="J3273">
        <f t="shared" si="153"/>
        <v>3271</v>
      </c>
      <c r="K3273" t="str" cm="1">
        <f t="array" ref="K3273">IFERROR(INDEX(tblClientes[Cliente],INT($J3273/ROWS(tblConsorcios[Produto]))+1),"")</f>
        <v/>
      </c>
      <c r="L3273" t="str" cm="1">
        <f t="array" ref="L3273">IFERROR(INDEX(tblConsorcios[Produto],MOD($J3273,ROWS(tblConsorcios[Produto]))+1),"")</f>
        <v>Imóvel IE130 – 220m</v>
      </c>
      <c r="M3273" s="20" cm="1">
        <f t="array" ref="M3273">IFERROR(INDEX(tblConsorcios[Valor da Carta (R$)],MOD($J3273,ROWS(tblConsorcios[Produto]))+1),"")</f>
        <v>130000</v>
      </c>
      <c r="N3273" s="2" cm="1">
        <f t="array" ref="N3273">IFERROR(INDEX(tblConsorcios[Prazo (meses)],MOD($J3273,ROWS(tblConsorcios[Produto]))+1),"")</f>
        <v>220</v>
      </c>
      <c r="O3273" s="20" cm="1">
        <f t="array" ref="O3273">IFERROR(INDEX(tblConsorcios[Parcela Mensal (R$)],MOD($J3273,ROWS(tblConsorcios[Produto]))+1),"")</f>
        <v>755.18</v>
      </c>
      <c r="P3273" s="20" t="str" cm="1">
        <f t="array" ref="P3273">IFERROR(INDEX(tblClientes[Dividendo Mensal (R$)],INT($J3273/ROWS(tblConsorcios[Produto]))+1),"")</f>
        <v/>
      </c>
      <c r="Q3273" s="20" t="str">
        <f t="shared" si="154"/>
        <v/>
      </c>
      <c r="R3273">
        <f t="shared" si="155"/>
        <v>0</v>
      </c>
    </row>
    <row r="3274" spans="10:18" x14ac:dyDescent="0.2">
      <c r="J3274">
        <f t="shared" si="153"/>
        <v>3272</v>
      </c>
      <c r="K3274" t="str" cm="1">
        <f t="array" ref="K3274">IFERROR(INDEX(tblClientes[Cliente],INT($J3274/ROWS(tblConsorcios[Produto]))+1),"")</f>
        <v/>
      </c>
      <c r="L3274" t="str" cm="1">
        <f t="array" ref="L3274">IFERROR(INDEX(tblConsorcios[Produto],MOD($J3274,ROWS(tblConsorcios[Produto]))+1),"")</f>
        <v>Imóvel IE130 – 200m</v>
      </c>
      <c r="M3274" s="20" cm="1">
        <f t="array" ref="M3274">IFERROR(INDEX(tblConsorcios[Valor da Carta (R$)],MOD($J3274,ROWS(tblConsorcios[Produto]))+1),"")</f>
        <v>130000</v>
      </c>
      <c r="N3274" s="2" cm="1">
        <f t="array" ref="N3274">IFERROR(INDEX(tblConsorcios[Prazo (meses)],MOD($J3274,ROWS(tblConsorcios[Produto]))+1),"")</f>
        <v>200</v>
      </c>
      <c r="O3274" s="20" cm="1">
        <f t="array" ref="O3274">IFERROR(INDEX(tblConsorcios[Parcela Mensal (R$)],MOD($J3274,ROWS(tblConsorcios[Produto]))+1),"")</f>
        <v>824.2</v>
      </c>
      <c r="P3274" s="20" t="str" cm="1">
        <f t="array" ref="P3274">IFERROR(INDEX(tblClientes[Dividendo Mensal (R$)],INT($J3274/ROWS(tblConsorcios[Produto]))+1),"")</f>
        <v/>
      </c>
      <c r="Q3274" s="20" t="str">
        <f t="shared" si="154"/>
        <v/>
      </c>
      <c r="R3274">
        <f t="shared" si="155"/>
        <v>0</v>
      </c>
    </row>
    <row r="3275" spans="10:18" x14ac:dyDescent="0.2">
      <c r="J3275">
        <f t="shared" si="153"/>
        <v>3273</v>
      </c>
      <c r="K3275" t="str" cm="1">
        <f t="array" ref="K3275">IFERROR(INDEX(tblClientes[Cliente],INT($J3275/ROWS(tblConsorcios[Produto]))+1),"")</f>
        <v/>
      </c>
      <c r="L3275" t="str" cm="1">
        <f t="array" ref="L3275">IFERROR(INDEX(tblConsorcios[Produto],MOD($J3275,ROWS(tblConsorcios[Produto]))+1),"")</f>
        <v>Imóvel IE120 – 240m</v>
      </c>
      <c r="M3275" s="20" cm="1">
        <f t="array" ref="M3275">IFERROR(INDEX(tblConsorcios[Valor da Carta (R$)],MOD($J3275,ROWS(tblConsorcios[Produto]))+1),"")</f>
        <v>120000</v>
      </c>
      <c r="N3275" s="2" cm="1">
        <f t="array" ref="N3275">IFERROR(INDEX(tblConsorcios[Prazo (meses)],MOD($J3275,ROWS(tblConsorcios[Produto]))+1),"")</f>
        <v>240</v>
      </c>
      <c r="O3275" s="20" cm="1">
        <f t="array" ref="O3275">IFERROR(INDEX(tblConsorcios[Parcela Mensal (R$)],MOD($J3275,ROWS(tblConsorcios[Produto]))+1),"")</f>
        <v>644</v>
      </c>
      <c r="P3275" s="20" t="str" cm="1">
        <f t="array" ref="P3275">IFERROR(INDEX(tblClientes[Dividendo Mensal (R$)],INT($J3275/ROWS(tblConsorcios[Produto]))+1),"")</f>
        <v/>
      </c>
      <c r="Q3275" s="20" t="str">
        <f t="shared" si="154"/>
        <v/>
      </c>
      <c r="R3275">
        <f t="shared" si="155"/>
        <v>0</v>
      </c>
    </row>
    <row r="3276" spans="10:18" x14ac:dyDescent="0.2">
      <c r="J3276">
        <f t="shared" si="153"/>
        <v>3274</v>
      </c>
      <c r="K3276" t="str" cm="1">
        <f t="array" ref="K3276">IFERROR(INDEX(tblClientes[Cliente],INT($J3276/ROWS(tblConsorcios[Produto]))+1),"")</f>
        <v/>
      </c>
      <c r="L3276" t="str" cm="1">
        <f t="array" ref="L3276">IFERROR(INDEX(tblConsorcios[Produto],MOD($J3276,ROWS(tblConsorcios[Produto]))+1),"")</f>
        <v>Imóvel IE120 – 220m</v>
      </c>
      <c r="M3276" s="20" cm="1">
        <f t="array" ref="M3276">IFERROR(INDEX(tblConsorcios[Valor da Carta (R$)],MOD($J3276,ROWS(tblConsorcios[Produto]))+1),"")</f>
        <v>120000</v>
      </c>
      <c r="N3276" s="2" cm="1">
        <f t="array" ref="N3276">IFERROR(INDEX(tblConsorcios[Prazo (meses)],MOD($J3276,ROWS(tblConsorcios[Produto]))+1),"")</f>
        <v>220</v>
      </c>
      <c r="O3276" s="20" cm="1">
        <f t="array" ref="O3276">IFERROR(INDEX(tblConsorcios[Parcela Mensal (R$)],MOD($J3276,ROWS(tblConsorcios[Produto]))+1),"")</f>
        <v>697.09</v>
      </c>
      <c r="P3276" s="20" t="str" cm="1">
        <f t="array" ref="P3276">IFERROR(INDEX(tblClientes[Dividendo Mensal (R$)],INT($J3276/ROWS(tblConsorcios[Produto]))+1),"")</f>
        <v/>
      </c>
      <c r="Q3276" s="20" t="str">
        <f t="shared" si="154"/>
        <v/>
      </c>
      <c r="R3276">
        <f t="shared" si="155"/>
        <v>0</v>
      </c>
    </row>
    <row r="3277" spans="10:18" x14ac:dyDescent="0.2">
      <c r="J3277">
        <f t="shared" si="153"/>
        <v>3275</v>
      </c>
      <c r="K3277" t="str" cm="1">
        <f t="array" ref="K3277">IFERROR(INDEX(tblClientes[Cliente],INT($J3277/ROWS(tblConsorcios[Produto]))+1),"")</f>
        <v/>
      </c>
      <c r="L3277" t="str" cm="1">
        <f t="array" ref="L3277">IFERROR(INDEX(tblConsorcios[Produto],MOD($J3277,ROWS(tblConsorcios[Produto]))+1),"")</f>
        <v>Imóvel IE120 – 200m</v>
      </c>
      <c r="M3277" s="20" cm="1">
        <f t="array" ref="M3277">IFERROR(INDEX(tblConsorcios[Valor da Carta (R$)],MOD($J3277,ROWS(tblConsorcios[Produto]))+1),"")</f>
        <v>120000</v>
      </c>
      <c r="N3277" s="2" cm="1">
        <f t="array" ref="N3277">IFERROR(INDEX(tblConsorcios[Prazo (meses)],MOD($J3277,ROWS(tblConsorcios[Produto]))+1),"")</f>
        <v>200</v>
      </c>
      <c r="O3277" s="20" cm="1">
        <f t="array" ref="O3277">IFERROR(INDEX(tblConsorcios[Parcela Mensal (R$)],MOD($J3277,ROWS(tblConsorcios[Produto]))+1),"")</f>
        <v>760.8</v>
      </c>
      <c r="P3277" s="20" t="str" cm="1">
        <f t="array" ref="P3277">IFERROR(INDEX(tblClientes[Dividendo Mensal (R$)],INT($J3277/ROWS(tblConsorcios[Produto]))+1),"")</f>
        <v/>
      </c>
      <c r="Q3277" s="20" t="str">
        <f t="shared" si="154"/>
        <v/>
      </c>
      <c r="R3277">
        <f t="shared" si="155"/>
        <v>0</v>
      </c>
    </row>
    <row r="3278" spans="10:18" x14ac:dyDescent="0.2">
      <c r="J3278">
        <f t="shared" si="153"/>
        <v>3276</v>
      </c>
      <c r="K3278" t="str" cm="1">
        <f t="array" ref="K3278">IFERROR(INDEX(tblClientes[Cliente],INT($J3278/ROWS(tblConsorcios[Produto]))+1),"")</f>
        <v/>
      </c>
      <c r="L3278" t="str" cm="1">
        <f t="array" ref="L3278">IFERROR(INDEX(tblConsorcios[Produto],MOD($J3278,ROWS(tblConsorcios[Produto]))+1),"")</f>
        <v>Imóvel IE600 – 240m</v>
      </c>
      <c r="M3278" s="20" cm="1">
        <f t="array" ref="M3278">IFERROR(INDEX(tblConsorcios[Valor da Carta (R$)],MOD($J3278,ROWS(tblConsorcios[Produto]))+1),"")</f>
        <v>600000</v>
      </c>
      <c r="N3278" s="2" cm="1">
        <f t="array" ref="N3278">IFERROR(INDEX(tblConsorcios[Prazo (meses)],MOD($J3278,ROWS(tblConsorcios[Produto]))+1),"")</f>
        <v>240</v>
      </c>
      <c r="O3278" s="20" cm="1">
        <f t="array" ref="O3278">IFERROR(INDEX(tblConsorcios[Parcela Mensal (R$)],MOD($J3278,ROWS(tblConsorcios[Produto]))+1),"")</f>
        <v>3220</v>
      </c>
      <c r="P3278" s="20" t="str" cm="1">
        <f t="array" ref="P3278">IFERROR(INDEX(tblClientes[Dividendo Mensal (R$)],INT($J3278/ROWS(tblConsorcios[Produto]))+1),"")</f>
        <v/>
      </c>
      <c r="Q3278" s="20" t="str">
        <f t="shared" si="154"/>
        <v/>
      </c>
      <c r="R3278">
        <f t="shared" si="155"/>
        <v>0</v>
      </c>
    </row>
    <row r="3279" spans="10:18" x14ac:dyDescent="0.2">
      <c r="J3279">
        <f t="shared" si="153"/>
        <v>3277</v>
      </c>
      <c r="K3279" t="str" cm="1">
        <f t="array" ref="K3279">IFERROR(INDEX(tblClientes[Cliente],INT($J3279/ROWS(tblConsorcios[Produto]))+1),"")</f>
        <v/>
      </c>
      <c r="L3279" t="str" cm="1">
        <f t="array" ref="L3279">IFERROR(INDEX(tblConsorcios[Produto],MOD($J3279,ROWS(tblConsorcios[Produto]))+1),"")</f>
        <v>Imóvel IE600 – 220m</v>
      </c>
      <c r="M3279" s="20" cm="1">
        <f t="array" ref="M3279">IFERROR(INDEX(tblConsorcios[Valor da Carta (R$)],MOD($J3279,ROWS(tblConsorcios[Produto]))+1),"")</f>
        <v>600000</v>
      </c>
      <c r="N3279" s="2" cm="1">
        <f t="array" ref="N3279">IFERROR(INDEX(tblConsorcios[Prazo (meses)],MOD($J3279,ROWS(tblConsorcios[Produto]))+1),"")</f>
        <v>220</v>
      </c>
      <c r="O3279" s="20" cm="1">
        <f t="array" ref="O3279">IFERROR(INDEX(tblConsorcios[Parcela Mensal (R$)],MOD($J3279,ROWS(tblConsorcios[Produto]))+1),"")</f>
        <v>3485.45</v>
      </c>
      <c r="P3279" s="20" t="str" cm="1">
        <f t="array" ref="P3279">IFERROR(INDEX(tblClientes[Dividendo Mensal (R$)],INT($J3279/ROWS(tblConsorcios[Produto]))+1),"")</f>
        <v/>
      </c>
      <c r="Q3279" s="20" t="str">
        <f t="shared" si="154"/>
        <v/>
      </c>
      <c r="R3279">
        <f t="shared" si="155"/>
        <v>0</v>
      </c>
    </row>
    <row r="3280" spans="10:18" x14ac:dyDescent="0.2">
      <c r="J3280">
        <f t="shared" si="153"/>
        <v>3278</v>
      </c>
      <c r="K3280" t="str" cm="1">
        <f t="array" ref="K3280">IFERROR(INDEX(tblClientes[Cliente],INT($J3280/ROWS(tblConsorcios[Produto]))+1),"")</f>
        <v/>
      </c>
      <c r="L3280" t="str" cm="1">
        <f t="array" ref="L3280">IFERROR(INDEX(tblConsorcios[Produto],MOD($J3280,ROWS(tblConsorcios[Produto]))+1),"")</f>
        <v>Imóvel IE600 – 200m</v>
      </c>
      <c r="M3280" s="20" cm="1">
        <f t="array" ref="M3280">IFERROR(INDEX(tblConsorcios[Valor da Carta (R$)],MOD($J3280,ROWS(tblConsorcios[Produto]))+1),"")</f>
        <v>600000</v>
      </c>
      <c r="N3280" s="2" cm="1">
        <f t="array" ref="N3280">IFERROR(INDEX(tblConsorcios[Prazo (meses)],MOD($J3280,ROWS(tblConsorcios[Produto]))+1),"")</f>
        <v>200</v>
      </c>
      <c r="O3280" s="20" cm="1">
        <f t="array" ref="O3280">IFERROR(INDEX(tblConsorcios[Parcela Mensal (R$)],MOD($J3280,ROWS(tblConsorcios[Produto]))+1),"")</f>
        <v>3804</v>
      </c>
      <c r="P3280" s="20" t="str" cm="1">
        <f t="array" ref="P3280">IFERROR(INDEX(tblClientes[Dividendo Mensal (R$)],INT($J3280/ROWS(tblConsorcios[Produto]))+1),"")</f>
        <v/>
      </c>
      <c r="Q3280" s="20" t="str">
        <f t="shared" si="154"/>
        <v/>
      </c>
      <c r="R3280">
        <f t="shared" si="155"/>
        <v>0</v>
      </c>
    </row>
    <row r="3281" spans="10:18" x14ac:dyDescent="0.2">
      <c r="J3281">
        <f t="shared" si="153"/>
        <v>3279</v>
      </c>
      <c r="K3281" t="str" cm="1">
        <f t="array" ref="K3281">IFERROR(INDEX(tblClientes[Cliente],INT($J3281/ROWS(tblConsorcios[Produto]))+1),"")</f>
        <v/>
      </c>
      <c r="L3281" t="str" cm="1">
        <f t="array" ref="L3281">IFERROR(INDEX(tblConsorcios[Produto],MOD($J3281,ROWS(tblConsorcios[Produto]))+1),"")</f>
        <v>Imóvel IE580 – 240m</v>
      </c>
      <c r="M3281" s="20" cm="1">
        <f t="array" ref="M3281">IFERROR(INDEX(tblConsorcios[Valor da Carta (R$)],MOD($J3281,ROWS(tblConsorcios[Produto]))+1),"")</f>
        <v>580000</v>
      </c>
      <c r="N3281" s="2" cm="1">
        <f t="array" ref="N3281">IFERROR(INDEX(tblConsorcios[Prazo (meses)],MOD($J3281,ROWS(tblConsorcios[Produto]))+1),"")</f>
        <v>240</v>
      </c>
      <c r="O3281" s="20" cm="1">
        <f t="array" ref="O3281">IFERROR(INDEX(tblConsorcios[Parcela Mensal (R$)],MOD($J3281,ROWS(tblConsorcios[Produto]))+1),"")</f>
        <v>3112.67</v>
      </c>
      <c r="P3281" s="20" t="str" cm="1">
        <f t="array" ref="P3281">IFERROR(INDEX(tblClientes[Dividendo Mensal (R$)],INT($J3281/ROWS(tblConsorcios[Produto]))+1),"")</f>
        <v/>
      </c>
      <c r="Q3281" s="20" t="str">
        <f t="shared" si="154"/>
        <v/>
      </c>
      <c r="R3281">
        <f t="shared" si="155"/>
        <v>0</v>
      </c>
    </row>
    <row r="3282" spans="10:18" x14ac:dyDescent="0.2">
      <c r="J3282">
        <f t="shared" si="153"/>
        <v>3280</v>
      </c>
      <c r="K3282" t="str" cm="1">
        <f t="array" ref="K3282">IFERROR(INDEX(tblClientes[Cliente],INT($J3282/ROWS(tblConsorcios[Produto]))+1),"")</f>
        <v/>
      </c>
      <c r="L3282" t="str" cm="1">
        <f t="array" ref="L3282">IFERROR(INDEX(tblConsorcios[Produto],MOD($J3282,ROWS(tblConsorcios[Produto]))+1),"")</f>
        <v>Imóvel IE580 – 220m</v>
      </c>
      <c r="M3282" s="20" cm="1">
        <f t="array" ref="M3282">IFERROR(INDEX(tblConsorcios[Valor da Carta (R$)],MOD($J3282,ROWS(tblConsorcios[Produto]))+1),"")</f>
        <v>580000</v>
      </c>
      <c r="N3282" s="2" cm="1">
        <f t="array" ref="N3282">IFERROR(INDEX(tblConsorcios[Prazo (meses)],MOD($J3282,ROWS(tblConsorcios[Produto]))+1),"")</f>
        <v>220</v>
      </c>
      <c r="O3282" s="20" cm="1">
        <f t="array" ref="O3282">IFERROR(INDEX(tblConsorcios[Parcela Mensal (R$)],MOD($J3282,ROWS(tblConsorcios[Produto]))+1),"")</f>
        <v>3369.27</v>
      </c>
      <c r="P3282" s="20" t="str" cm="1">
        <f t="array" ref="P3282">IFERROR(INDEX(tblClientes[Dividendo Mensal (R$)],INT($J3282/ROWS(tblConsorcios[Produto]))+1),"")</f>
        <v/>
      </c>
      <c r="Q3282" s="20" t="str">
        <f t="shared" si="154"/>
        <v/>
      </c>
      <c r="R3282">
        <f t="shared" si="155"/>
        <v>0</v>
      </c>
    </row>
    <row r="3283" spans="10:18" x14ac:dyDescent="0.2">
      <c r="J3283">
        <f t="shared" si="153"/>
        <v>3281</v>
      </c>
      <c r="K3283" t="str" cm="1">
        <f t="array" ref="K3283">IFERROR(INDEX(tblClientes[Cliente],INT($J3283/ROWS(tblConsorcios[Produto]))+1),"")</f>
        <v/>
      </c>
      <c r="L3283" t="str" cm="1">
        <f t="array" ref="L3283">IFERROR(INDEX(tblConsorcios[Produto],MOD($J3283,ROWS(tblConsorcios[Produto]))+1),"")</f>
        <v>Imóvel IE580 – 200m</v>
      </c>
      <c r="M3283" s="20" cm="1">
        <f t="array" ref="M3283">IFERROR(INDEX(tblConsorcios[Valor da Carta (R$)],MOD($J3283,ROWS(tblConsorcios[Produto]))+1),"")</f>
        <v>580000</v>
      </c>
      <c r="N3283" s="2" cm="1">
        <f t="array" ref="N3283">IFERROR(INDEX(tblConsorcios[Prazo (meses)],MOD($J3283,ROWS(tblConsorcios[Produto]))+1),"")</f>
        <v>200</v>
      </c>
      <c r="O3283" s="20" cm="1">
        <f t="array" ref="O3283">IFERROR(INDEX(tblConsorcios[Parcela Mensal (R$)],MOD($J3283,ROWS(tblConsorcios[Produto]))+1),"")</f>
        <v>3677.2</v>
      </c>
      <c r="P3283" s="20" t="str" cm="1">
        <f t="array" ref="P3283">IFERROR(INDEX(tblClientes[Dividendo Mensal (R$)],INT($J3283/ROWS(tblConsorcios[Produto]))+1),"")</f>
        <v/>
      </c>
      <c r="Q3283" s="20" t="str">
        <f t="shared" si="154"/>
        <v/>
      </c>
      <c r="R3283">
        <f t="shared" si="155"/>
        <v>0</v>
      </c>
    </row>
    <row r="3284" spans="10:18" x14ac:dyDescent="0.2">
      <c r="J3284">
        <f t="shared" si="153"/>
        <v>3282</v>
      </c>
      <c r="K3284" t="str" cm="1">
        <f t="array" ref="K3284">IFERROR(INDEX(tblClientes[Cliente],INT($J3284/ROWS(tblConsorcios[Produto]))+1),"")</f>
        <v/>
      </c>
      <c r="L3284" t="str" cm="1">
        <f t="array" ref="L3284">IFERROR(INDEX(tblConsorcios[Produto],MOD($J3284,ROWS(tblConsorcios[Produto]))+1),"")</f>
        <v>Imóvel IE550 – 240m</v>
      </c>
      <c r="M3284" s="20" cm="1">
        <f t="array" ref="M3284">IFERROR(INDEX(tblConsorcios[Valor da Carta (R$)],MOD($J3284,ROWS(tblConsorcios[Produto]))+1),"")</f>
        <v>550000</v>
      </c>
      <c r="N3284" s="2" cm="1">
        <f t="array" ref="N3284">IFERROR(INDEX(tblConsorcios[Prazo (meses)],MOD($J3284,ROWS(tblConsorcios[Produto]))+1),"")</f>
        <v>240</v>
      </c>
      <c r="O3284" s="20" cm="1">
        <f t="array" ref="O3284">IFERROR(INDEX(tblConsorcios[Parcela Mensal (R$)],MOD($J3284,ROWS(tblConsorcios[Produto]))+1),"")</f>
        <v>2951.67</v>
      </c>
      <c r="P3284" s="20" t="str" cm="1">
        <f t="array" ref="P3284">IFERROR(INDEX(tblClientes[Dividendo Mensal (R$)],INT($J3284/ROWS(tblConsorcios[Produto]))+1),"")</f>
        <v/>
      </c>
      <c r="Q3284" s="20" t="str">
        <f t="shared" si="154"/>
        <v/>
      </c>
      <c r="R3284">
        <f t="shared" si="155"/>
        <v>0</v>
      </c>
    </row>
    <row r="3285" spans="10:18" x14ac:dyDescent="0.2">
      <c r="J3285">
        <f t="shared" si="153"/>
        <v>3283</v>
      </c>
      <c r="K3285" t="str" cm="1">
        <f t="array" ref="K3285">IFERROR(INDEX(tblClientes[Cliente],INT($J3285/ROWS(tblConsorcios[Produto]))+1),"")</f>
        <v/>
      </c>
      <c r="L3285" t="str" cm="1">
        <f t="array" ref="L3285">IFERROR(INDEX(tblConsorcios[Produto],MOD($J3285,ROWS(tblConsorcios[Produto]))+1),"")</f>
        <v>Imóvel IE550 – 220m</v>
      </c>
      <c r="M3285" s="20" cm="1">
        <f t="array" ref="M3285">IFERROR(INDEX(tblConsorcios[Valor da Carta (R$)],MOD($J3285,ROWS(tblConsorcios[Produto]))+1),"")</f>
        <v>550000</v>
      </c>
      <c r="N3285" s="2" cm="1">
        <f t="array" ref="N3285">IFERROR(INDEX(tblConsorcios[Prazo (meses)],MOD($J3285,ROWS(tblConsorcios[Produto]))+1),"")</f>
        <v>220</v>
      </c>
      <c r="O3285" s="20" cm="1">
        <f t="array" ref="O3285">IFERROR(INDEX(tblConsorcios[Parcela Mensal (R$)],MOD($J3285,ROWS(tblConsorcios[Produto]))+1),"")</f>
        <v>3195</v>
      </c>
      <c r="P3285" s="20" t="str" cm="1">
        <f t="array" ref="P3285">IFERROR(INDEX(tblClientes[Dividendo Mensal (R$)],INT($J3285/ROWS(tblConsorcios[Produto]))+1),"")</f>
        <v/>
      </c>
      <c r="Q3285" s="20" t="str">
        <f t="shared" si="154"/>
        <v/>
      </c>
      <c r="R3285">
        <f t="shared" si="155"/>
        <v>0</v>
      </c>
    </row>
    <row r="3286" spans="10:18" x14ac:dyDescent="0.2">
      <c r="J3286">
        <f t="shared" si="153"/>
        <v>3284</v>
      </c>
      <c r="K3286" t="str" cm="1">
        <f t="array" ref="K3286">IFERROR(INDEX(tblClientes[Cliente],INT($J3286/ROWS(tblConsorcios[Produto]))+1),"")</f>
        <v/>
      </c>
      <c r="L3286" t="str" cm="1">
        <f t="array" ref="L3286">IFERROR(INDEX(tblConsorcios[Produto],MOD($J3286,ROWS(tblConsorcios[Produto]))+1),"")</f>
        <v>Imóvel IE550 – 200m</v>
      </c>
      <c r="M3286" s="20" cm="1">
        <f t="array" ref="M3286">IFERROR(INDEX(tblConsorcios[Valor da Carta (R$)],MOD($J3286,ROWS(tblConsorcios[Produto]))+1),"")</f>
        <v>550000</v>
      </c>
      <c r="N3286" s="2" cm="1">
        <f t="array" ref="N3286">IFERROR(INDEX(tblConsorcios[Prazo (meses)],MOD($J3286,ROWS(tblConsorcios[Produto]))+1),"")</f>
        <v>200</v>
      </c>
      <c r="O3286" s="20" cm="1">
        <f t="array" ref="O3286">IFERROR(INDEX(tblConsorcios[Parcela Mensal (R$)],MOD($J3286,ROWS(tblConsorcios[Produto]))+1),"")</f>
        <v>3487</v>
      </c>
      <c r="P3286" s="20" t="str" cm="1">
        <f t="array" ref="P3286">IFERROR(INDEX(tblClientes[Dividendo Mensal (R$)],INT($J3286/ROWS(tblConsorcios[Produto]))+1),"")</f>
        <v/>
      </c>
      <c r="Q3286" s="20" t="str">
        <f t="shared" si="154"/>
        <v/>
      </c>
      <c r="R3286">
        <f t="shared" si="155"/>
        <v>0</v>
      </c>
    </row>
    <row r="3287" spans="10:18" x14ac:dyDescent="0.2">
      <c r="J3287">
        <f t="shared" si="153"/>
        <v>3285</v>
      </c>
      <c r="K3287" t="str" cm="1">
        <f t="array" ref="K3287">IFERROR(INDEX(tblClientes[Cliente],INT($J3287/ROWS(tblConsorcios[Produto]))+1),"")</f>
        <v/>
      </c>
      <c r="L3287" t="str" cm="1">
        <f t="array" ref="L3287">IFERROR(INDEX(tblConsorcios[Produto],MOD($J3287,ROWS(tblConsorcios[Produto]))+1),"")</f>
        <v>Imóvel IE530 – 240m</v>
      </c>
      <c r="M3287" s="20" cm="1">
        <f t="array" ref="M3287">IFERROR(INDEX(tblConsorcios[Valor da Carta (R$)],MOD($J3287,ROWS(tblConsorcios[Produto]))+1),"")</f>
        <v>530000</v>
      </c>
      <c r="N3287" s="2" cm="1">
        <f t="array" ref="N3287">IFERROR(INDEX(tblConsorcios[Prazo (meses)],MOD($J3287,ROWS(tblConsorcios[Produto]))+1),"")</f>
        <v>240</v>
      </c>
      <c r="O3287" s="20" cm="1">
        <f t="array" ref="O3287">IFERROR(INDEX(tblConsorcios[Parcela Mensal (R$)],MOD($J3287,ROWS(tblConsorcios[Produto]))+1),"")</f>
        <v>2844.33</v>
      </c>
      <c r="P3287" s="20" t="str" cm="1">
        <f t="array" ref="P3287">IFERROR(INDEX(tblClientes[Dividendo Mensal (R$)],INT($J3287/ROWS(tblConsorcios[Produto]))+1),"")</f>
        <v/>
      </c>
      <c r="Q3287" s="20" t="str">
        <f t="shared" si="154"/>
        <v/>
      </c>
      <c r="R3287">
        <f t="shared" si="155"/>
        <v>0</v>
      </c>
    </row>
    <row r="3288" spans="10:18" x14ac:dyDescent="0.2">
      <c r="J3288">
        <f t="shared" si="153"/>
        <v>3286</v>
      </c>
      <c r="K3288" t="str" cm="1">
        <f t="array" ref="K3288">IFERROR(INDEX(tblClientes[Cliente],INT($J3288/ROWS(tblConsorcios[Produto]))+1),"")</f>
        <v/>
      </c>
      <c r="L3288" t="str" cm="1">
        <f t="array" ref="L3288">IFERROR(INDEX(tblConsorcios[Produto],MOD($J3288,ROWS(tblConsorcios[Produto]))+1),"")</f>
        <v>Imóvel IE530 – 220m</v>
      </c>
      <c r="M3288" s="20" cm="1">
        <f t="array" ref="M3288">IFERROR(INDEX(tblConsorcios[Valor da Carta (R$)],MOD($J3288,ROWS(tblConsorcios[Produto]))+1),"")</f>
        <v>530000</v>
      </c>
      <c r="N3288" s="2" cm="1">
        <f t="array" ref="N3288">IFERROR(INDEX(tblConsorcios[Prazo (meses)],MOD($J3288,ROWS(tblConsorcios[Produto]))+1),"")</f>
        <v>220</v>
      </c>
      <c r="O3288" s="20" cm="1">
        <f t="array" ref="O3288">IFERROR(INDEX(tblConsorcios[Parcela Mensal (R$)],MOD($J3288,ROWS(tblConsorcios[Produto]))+1),"")</f>
        <v>3078.82</v>
      </c>
      <c r="P3288" s="20" t="str" cm="1">
        <f t="array" ref="P3288">IFERROR(INDEX(tblClientes[Dividendo Mensal (R$)],INT($J3288/ROWS(tblConsorcios[Produto]))+1),"")</f>
        <v/>
      </c>
      <c r="Q3288" s="20" t="str">
        <f t="shared" si="154"/>
        <v/>
      </c>
      <c r="R3288">
        <f t="shared" si="155"/>
        <v>0</v>
      </c>
    </row>
    <row r="3289" spans="10:18" x14ac:dyDescent="0.2">
      <c r="J3289">
        <f t="shared" si="153"/>
        <v>3287</v>
      </c>
      <c r="K3289" t="str" cm="1">
        <f t="array" ref="K3289">IFERROR(INDEX(tblClientes[Cliente],INT($J3289/ROWS(tblConsorcios[Produto]))+1),"")</f>
        <v/>
      </c>
      <c r="L3289" t="str" cm="1">
        <f t="array" ref="L3289">IFERROR(INDEX(tblConsorcios[Produto],MOD($J3289,ROWS(tblConsorcios[Produto]))+1),"")</f>
        <v>Imóvel IE530 – 200m</v>
      </c>
      <c r="M3289" s="20" cm="1">
        <f t="array" ref="M3289">IFERROR(INDEX(tblConsorcios[Valor da Carta (R$)],MOD($J3289,ROWS(tblConsorcios[Produto]))+1),"")</f>
        <v>530000</v>
      </c>
      <c r="N3289" s="2" cm="1">
        <f t="array" ref="N3289">IFERROR(INDEX(tblConsorcios[Prazo (meses)],MOD($J3289,ROWS(tblConsorcios[Produto]))+1),"")</f>
        <v>200</v>
      </c>
      <c r="O3289" s="20" cm="1">
        <f t="array" ref="O3289">IFERROR(INDEX(tblConsorcios[Parcela Mensal (R$)],MOD($J3289,ROWS(tblConsorcios[Produto]))+1),"")</f>
        <v>3360.2</v>
      </c>
      <c r="P3289" s="20" t="str" cm="1">
        <f t="array" ref="P3289">IFERROR(INDEX(tblClientes[Dividendo Mensal (R$)],INT($J3289/ROWS(tblConsorcios[Produto]))+1),"")</f>
        <v/>
      </c>
      <c r="Q3289" s="20" t="str">
        <f t="shared" si="154"/>
        <v/>
      </c>
      <c r="R3289">
        <f t="shared" si="155"/>
        <v>0</v>
      </c>
    </row>
    <row r="3290" spans="10:18" x14ac:dyDescent="0.2">
      <c r="J3290">
        <f t="shared" si="153"/>
        <v>3288</v>
      </c>
      <c r="K3290" t="str" cm="1">
        <f t="array" ref="K3290">IFERROR(INDEX(tblClientes[Cliente],INT($J3290/ROWS(tblConsorcios[Produto]))+1),"")</f>
        <v/>
      </c>
      <c r="L3290" t="str" cm="1">
        <f t="array" ref="L3290">IFERROR(INDEX(tblConsorcios[Produto],MOD($J3290,ROWS(tblConsorcios[Produto]))+1),"")</f>
        <v>Imóvel IE500 – 240m</v>
      </c>
      <c r="M3290" s="20" cm="1">
        <f t="array" ref="M3290">IFERROR(INDEX(tblConsorcios[Valor da Carta (R$)],MOD($J3290,ROWS(tblConsorcios[Produto]))+1),"")</f>
        <v>500000</v>
      </c>
      <c r="N3290" s="2" cm="1">
        <f t="array" ref="N3290">IFERROR(INDEX(tblConsorcios[Prazo (meses)],MOD($J3290,ROWS(tblConsorcios[Produto]))+1),"")</f>
        <v>240</v>
      </c>
      <c r="O3290" s="20" cm="1">
        <f t="array" ref="O3290">IFERROR(INDEX(tblConsorcios[Parcela Mensal (R$)],MOD($J3290,ROWS(tblConsorcios[Produto]))+1),"")</f>
        <v>2683.33</v>
      </c>
      <c r="P3290" s="20" t="str" cm="1">
        <f t="array" ref="P3290">IFERROR(INDEX(tblClientes[Dividendo Mensal (R$)],INT($J3290/ROWS(tblConsorcios[Produto]))+1),"")</f>
        <v/>
      </c>
      <c r="Q3290" s="20" t="str">
        <f t="shared" si="154"/>
        <v/>
      </c>
      <c r="R3290">
        <f t="shared" si="155"/>
        <v>0</v>
      </c>
    </row>
    <row r="3291" spans="10:18" x14ac:dyDescent="0.2">
      <c r="J3291">
        <f t="shared" si="153"/>
        <v>3289</v>
      </c>
      <c r="K3291" t="str" cm="1">
        <f t="array" ref="K3291">IFERROR(INDEX(tblClientes[Cliente],INT($J3291/ROWS(tblConsorcios[Produto]))+1),"")</f>
        <v/>
      </c>
      <c r="L3291" t="str" cm="1">
        <f t="array" ref="L3291">IFERROR(INDEX(tblConsorcios[Produto],MOD($J3291,ROWS(tblConsorcios[Produto]))+1),"")</f>
        <v>Imóvel IE500 – 220m</v>
      </c>
      <c r="M3291" s="20" cm="1">
        <f t="array" ref="M3291">IFERROR(INDEX(tblConsorcios[Valor da Carta (R$)],MOD($J3291,ROWS(tblConsorcios[Produto]))+1),"")</f>
        <v>500000</v>
      </c>
      <c r="N3291" s="2" cm="1">
        <f t="array" ref="N3291">IFERROR(INDEX(tblConsorcios[Prazo (meses)],MOD($J3291,ROWS(tblConsorcios[Produto]))+1),"")</f>
        <v>220</v>
      </c>
      <c r="O3291" s="20" cm="1">
        <f t="array" ref="O3291">IFERROR(INDEX(tblConsorcios[Parcela Mensal (R$)],MOD($J3291,ROWS(tblConsorcios[Produto]))+1),"")</f>
        <v>2904.55</v>
      </c>
      <c r="P3291" s="20" t="str" cm="1">
        <f t="array" ref="P3291">IFERROR(INDEX(tblClientes[Dividendo Mensal (R$)],INT($J3291/ROWS(tblConsorcios[Produto]))+1),"")</f>
        <v/>
      </c>
      <c r="Q3291" s="20" t="str">
        <f t="shared" si="154"/>
        <v/>
      </c>
      <c r="R3291">
        <f t="shared" si="155"/>
        <v>0</v>
      </c>
    </row>
    <row r="3292" spans="10:18" x14ac:dyDescent="0.2">
      <c r="J3292">
        <f t="shared" si="153"/>
        <v>3290</v>
      </c>
      <c r="K3292" t="str" cm="1">
        <f t="array" ref="K3292">IFERROR(INDEX(tblClientes[Cliente],INT($J3292/ROWS(tblConsorcios[Produto]))+1),"")</f>
        <v/>
      </c>
      <c r="L3292" t="str" cm="1">
        <f t="array" ref="L3292">IFERROR(INDEX(tblConsorcios[Produto],MOD($J3292,ROWS(tblConsorcios[Produto]))+1),"")</f>
        <v>Imóvel IE500 – 200m</v>
      </c>
      <c r="M3292" s="20" cm="1">
        <f t="array" ref="M3292">IFERROR(INDEX(tblConsorcios[Valor da Carta (R$)],MOD($J3292,ROWS(tblConsorcios[Produto]))+1),"")</f>
        <v>500000</v>
      </c>
      <c r="N3292" s="2" cm="1">
        <f t="array" ref="N3292">IFERROR(INDEX(tblConsorcios[Prazo (meses)],MOD($J3292,ROWS(tblConsorcios[Produto]))+1),"")</f>
        <v>200</v>
      </c>
      <c r="O3292" s="20" cm="1">
        <f t="array" ref="O3292">IFERROR(INDEX(tblConsorcios[Parcela Mensal (R$)],MOD($J3292,ROWS(tblConsorcios[Produto]))+1),"")</f>
        <v>3170</v>
      </c>
      <c r="P3292" s="20" t="str" cm="1">
        <f t="array" ref="P3292">IFERROR(INDEX(tblClientes[Dividendo Mensal (R$)],INT($J3292/ROWS(tblConsorcios[Produto]))+1),"")</f>
        <v/>
      </c>
      <c r="Q3292" s="20" t="str">
        <f t="shared" si="154"/>
        <v/>
      </c>
      <c r="R3292">
        <f t="shared" si="155"/>
        <v>0</v>
      </c>
    </row>
    <row r="3293" spans="10:18" x14ac:dyDescent="0.2">
      <c r="J3293">
        <f t="shared" si="153"/>
        <v>3291</v>
      </c>
      <c r="K3293" t="str" cm="1">
        <f t="array" ref="K3293">IFERROR(INDEX(tblClientes[Cliente],INT($J3293/ROWS(tblConsorcios[Produto]))+1),"")</f>
        <v/>
      </c>
      <c r="L3293" t="str" cm="1">
        <f t="array" ref="L3293">IFERROR(INDEX(tblConsorcios[Produto],MOD($J3293,ROWS(tblConsorcios[Produto]))+1),"")</f>
        <v>Imóvel IE480 – 240m</v>
      </c>
      <c r="M3293" s="20" cm="1">
        <f t="array" ref="M3293">IFERROR(INDEX(tblConsorcios[Valor da Carta (R$)],MOD($J3293,ROWS(tblConsorcios[Produto]))+1),"")</f>
        <v>480000</v>
      </c>
      <c r="N3293" s="2" cm="1">
        <f t="array" ref="N3293">IFERROR(INDEX(tblConsorcios[Prazo (meses)],MOD($J3293,ROWS(tblConsorcios[Produto]))+1),"")</f>
        <v>240</v>
      </c>
      <c r="O3293" s="20" cm="1">
        <f t="array" ref="O3293">IFERROR(INDEX(tblConsorcios[Parcela Mensal (R$)],MOD($J3293,ROWS(tblConsorcios[Produto]))+1),"")</f>
        <v>2576</v>
      </c>
      <c r="P3293" s="20" t="str" cm="1">
        <f t="array" ref="P3293">IFERROR(INDEX(tblClientes[Dividendo Mensal (R$)],INT($J3293/ROWS(tblConsorcios[Produto]))+1),"")</f>
        <v/>
      </c>
      <c r="Q3293" s="20" t="str">
        <f t="shared" si="154"/>
        <v/>
      </c>
      <c r="R3293">
        <f t="shared" si="155"/>
        <v>0</v>
      </c>
    </row>
    <row r="3294" spans="10:18" x14ac:dyDescent="0.2">
      <c r="J3294">
        <f t="shared" si="153"/>
        <v>3292</v>
      </c>
      <c r="K3294" t="str" cm="1">
        <f t="array" ref="K3294">IFERROR(INDEX(tblClientes[Cliente],INT($J3294/ROWS(tblConsorcios[Produto]))+1),"")</f>
        <v/>
      </c>
      <c r="L3294" t="str" cm="1">
        <f t="array" ref="L3294">IFERROR(INDEX(tblConsorcios[Produto],MOD($J3294,ROWS(tblConsorcios[Produto]))+1),"")</f>
        <v>Imóvel IE480 – 220m</v>
      </c>
      <c r="M3294" s="20" cm="1">
        <f t="array" ref="M3294">IFERROR(INDEX(tblConsorcios[Valor da Carta (R$)],MOD($J3294,ROWS(tblConsorcios[Produto]))+1),"")</f>
        <v>480000</v>
      </c>
      <c r="N3294" s="2" cm="1">
        <f t="array" ref="N3294">IFERROR(INDEX(tblConsorcios[Prazo (meses)],MOD($J3294,ROWS(tblConsorcios[Produto]))+1),"")</f>
        <v>220</v>
      </c>
      <c r="O3294" s="20" cm="1">
        <f t="array" ref="O3294">IFERROR(INDEX(tblConsorcios[Parcela Mensal (R$)],MOD($J3294,ROWS(tblConsorcios[Produto]))+1),"")</f>
        <v>2788.36</v>
      </c>
      <c r="P3294" s="20" t="str" cm="1">
        <f t="array" ref="P3294">IFERROR(INDEX(tblClientes[Dividendo Mensal (R$)],INT($J3294/ROWS(tblConsorcios[Produto]))+1),"")</f>
        <v/>
      </c>
      <c r="Q3294" s="20" t="str">
        <f t="shared" si="154"/>
        <v/>
      </c>
      <c r="R3294">
        <f t="shared" si="155"/>
        <v>0</v>
      </c>
    </row>
    <row r="3295" spans="10:18" x14ac:dyDescent="0.2">
      <c r="J3295">
        <f t="shared" si="153"/>
        <v>3293</v>
      </c>
      <c r="K3295" t="str" cm="1">
        <f t="array" ref="K3295">IFERROR(INDEX(tblClientes[Cliente],INT($J3295/ROWS(tblConsorcios[Produto]))+1),"")</f>
        <v/>
      </c>
      <c r="L3295" t="str" cm="1">
        <f t="array" ref="L3295">IFERROR(INDEX(tblConsorcios[Produto],MOD($J3295,ROWS(tblConsorcios[Produto]))+1),"")</f>
        <v>Imóvel IE480 – 200m</v>
      </c>
      <c r="M3295" s="20" cm="1">
        <f t="array" ref="M3295">IFERROR(INDEX(tblConsorcios[Valor da Carta (R$)],MOD($J3295,ROWS(tblConsorcios[Produto]))+1),"")</f>
        <v>480000</v>
      </c>
      <c r="N3295" s="2" cm="1">
        <f t="array" ref="N3295">IFERROR(INDEX(tblConsorcios[Prazo (meses)],MOD($J3295,ROWS(tblConsorcios[Produto]))+1),"")</f>
        <v>200</v>
      </c>
      <c r="O3295" s="20" cm="1">
        <f t="array" ref="O3295">IFERROR(INDEX(tblConsorcios[Parcela Mensal (R$)],MOD($J3295,ROWS(tblConsorcios[Produto]))+1),"")</f>
        <v>3043.2</v>
      </c>
      <c r="P3295" s="20" t="str" cm="1">
        <f t="array" ref="P3295">IFERROR(INDEX(tblClientes[Dividendo Mensal (R$)],INT($J3295/ROWS(tblConsorcios[Produto]))+1),"")</f>
        <v/>
      </c>
      <c r="Q3295" s="20" t="str">
        <f t="shared" si="154"/>
        <v/>
      </c>
      <c r="R3295">
        <f t="shared" si="155"/>
        <v>0</v>
      </c>
    </row>
    <row r="3296" spans="10:18" x14ac:dyDescent="0.2">
      <c r="J3296">
        <f t="shared" si="153"/>
        <v>3294</v>
      </c>
      <c r="K3296" t="str" cm="1">
        <f t="array" ref="K3296">IFERROR(INDEX(tblClientes[Cliente],INT($J3296/ROWS(tblConsorcios[Produto]))+1),"")</f>
        <v/>
      </c>
      <c r="L3296" t="str" cm="1">
        <f t="array" ref="L3296">IFERROR(INDEX(tblConsorcios[Produto],MOD($J3296,ROWS(tblConsorcios[Produto]))+1),"")</f>
        <v>Imóvel IE450 – 240m</v>
      </c>
      <c r="M3296" s="20" cm="1">
        <f t="array" ref="M3296">IFERROR(INDEX(tblConsorcios[Valor da Carta (R$)],MOD($J3296,ROWS(tblConsorcios[Produto]))+1),"")</f>
        <v>450000</v>
      </c>
      <c r="N3296" s="2" cm="1">
        <f t="array" ref="N3296">IFERROR(INDEX(tblConsorcios[Prazo (meses)],MOD($J3296,ROWS(tblConsorcios[Produto]))+1),"")</f>
        <v>240</v>
      </c>
      <c r="O3296" s="20" cm="1">
        <f t="array" ref="O3296">IFERROR(INDEX(tblConsorcios[Parcela Mensal (R$)],MOD($J3296,ROWS(tblConsorcios[Produto]))+1),"")</f>
        <v>2415</v>
      </c>
      <c r="P3296" s="20" t="str" cm="1">
        <f t="array" ref="P3296">IFERROR(INDEX(tblClientes[Dividendo Mensal (R$)],INT($J3296/ROWS(tblConsorcios[Produto]))+1),"")</f>
        <v/>
      </c>
      <c r="Q3296" s="20" t="str">
        <f t="shared" si="154"/>
        <v/>
      </c>
      <c r="R3296">
        <f t="shared" si="155"/>
        <v>0</v>
      </c>
    </row>
    <row r="3297" spans="10:18" x14ac:dyDescent="0.2">
      <c r="J3297">
        <f t="shared" si="153"/>
        <v>3295</v>
      </c>
      <c r="K3297" t="str" cm="1">
        <f t="array" ref="K3297">IFERROR(INDEX(tblClientes[Cliente],INT($J3297/ROWS(tblConsorcios[Produto]))+1),"")</f>
        <v/>
      </c>
      <c r="L3297" t="str" cm="1">
        <f t="array" ref="L3297">IFERROR(INDEX(tblConsorcios[Produto],MOD($J3297,ROWS(tblConsorcios[Produto]))+1),"")</f>
        <v>Imóvel IE450 – 220m</v>
      </c>
      <c r="M3297" s="20" cm="1">
        <f t="array" ref="M3297">IFERROR(INDEX(tblConsorcios[Valor da Carta (R$)],MOD($J3297,ROWS(tblConsorcios[Produto]))+1),"")</f>
        <v>450000</v>
      </c>
      <c r="N3297" s="2" cm="1">
        <f t="array" ref="N3297">IFERROR(INDEX(tblConsorcios[Prazo (meses)],MOD($J3297,ROWS(tblConsorcios[Produto]))+1),"")</f>
        <v>220</v>
      </c>
      <c r="O3297" s="20" cm="1">
        <f t="array" ref="O3297">IFERROR(INDEX(tblConsorcios[Parcela Mensal (R$)],MOD($J3297,ROWS(tblConsorcios[Produto]))+1),"")</f>
        <v>2614.09</v>
      </c>
      <c r="P3297" s="20" t="str" cm="1">
        <f t="array" ref="P3297">IFERROR(INDEX(tblClientes[Dividendo Mensal (R$)],INT($J3297/ROWS(tblConsorcios[Produto]))+1),"")</f>
        <v/>
      </c>
      <c r="Q3297" s="20" t="str">
        <f t="shared" si="154"/>
        <v/>
      </c>
      <c r="R3297">
        <f t="shared" si="155"/>
        <v>0</v>
      </c>
    </row>
    <row r="3298" spans="10:18" x14ac:dyDescent="0.2">
      <c r="J3298">
        <f t="shared" si="153"/>
        <v>3296</v>
      </c>
      <c r="K3298" t="str" cm="1">
        <f t="array" ref="K3298">IFERROR(INDEX(tblClientes[Cliente],INT($J3298/ROWS(tblConsorcios[Produto]))+1),"")</f>
        <v/>
      </c>
      <c r="L3298" t="str" cm="1">
        <f t="array" ref="L3298">IFERROR(INDEX(tblConsorcios[Produto],MOD($J3298,ROWS(tblConsorcios[Produto]))+1),"")</f>
        <v>Imóvel IE450 – 200m</v>
      </c>
      <c r="M3298" s="20" cm="1">
        <f t="array" ref="M3298">IFERROR(INDEX(tblConsorcios[Valor da Carta (R$)],MOD($J3298,ROWS(tblConsorcios[Produto]))+1),"")</f>
        <v>450000</v>
      </c>
      <c r="N3298" s="2" cm="1">
        <f t="array" ref="N3298">IFERROR(INDEX(tblConsorcios[Prazo (meses)],MOD($J3298,ROWS(tblConsorcios[Produto]))+1),"")</f>
        <v>200</v>
      </c>
      <c r="O3298" s="20" cm="1">
        <f t="array" ref="O3298">IFERROR(INDEX(tblConsorcios[Parcela Mensal (R$)],MOD($J3298,ROWS(tblConsorcios[Produto]))+1),"")</f>
        <v>2853</v>
      </c>
      <c r="P3298" s="20" t="str" cm="1">
        <f t="array" ref="P3298">IFERROR(INDEX(tblClientes[Dividendo Mensal (R$)],INT($J3298/ROWS(tblConsorcios[Produto]))+1),"")</f>
        <v/>
      </c>
      <c r="Q3298" s="20" t="str">
        <f t="shared" si="154"/>
        <v/>
      </c>
      <c r="R3298">
        <f t="shared" si="155"/>
        <v>0</v>
      </c>
    </row>
    <row r="3299" spans="10:18" x14ac:dyDescent="0.2">
      <c r="J3299">
        <f t="shared" si="153"/>
        <v>3297</v>
      </c>
      <c r="K3299" t="str" cm="1">
        <f t="array" ref="K3299">IFERROR(INDEX(tblClientes[Cliente],INT($J3299/ROWS(tblConsorcios[Produto]))+1),"")</f>
        <v/>
      </c>
      <c r="L3299" t="str" cm="1">
        <f t="array" ref="L3299">IFERROR(INDEX(tblConsorcios[Produto],MOD($J3299,ROWS(tblConsorcios[Produto]))+1),"")</f>
        <v>Imóvel IE430 – 240m</v>
      </c>
      <c r="M3299" s="20" cm="1">
        <f t="array" ref="M3299">IFERROR(INDEX(tblConsorcios[Valor da Carta (R$)],MOD($J3299,ROWS(tblConsorcios[Produto]))+1),"")</f>
        <v>430000</v>
      </c>
      <c r="N3299" s="2" cm="1">
        <f t="array" ref="N3299">IFERROR(INDEX(tblConsorcios[Prazo (meses)],MOD($J3299,ROWS(tblConsorcios[Produto]))+1),"")</f>
        <v>240</v>
      </c>
      <c r="O3299" s="20" cm="1">
        <f t="array" ref="O3299">IFERROR(INDEX(tblConsorcios[Parcela Mensal (R$)],MOD($J3299,ROWS(tblConsorcios[Produto]))+1),"")</f>
        <v>2307.67</v>
      </c>
      <c r="P3299" s="20" t="str" cm="1">
        <f t="array" ref="P3299">IFERROR(INDEX(tblClientes[Dividendo Mensal (R$)],INT($J3299/ROWS(tblConsorcios[Produto]))+1),"")</f>
        <v/>
      </c>
      <c r="Q3299" s="20" t="str">
        <f t="shared" si="154"/>
        <v/>
      </c>
      <c r="R3299">
        <f t="shared" si="155"/>
        <v>0</v>
      </c>
    </row>
    <row r="3300" spans="10:18" x14ac:dyDescent="0.2">
      <c r="J3300">
        <f t="shared" si="153"/>
        <v>3298</v>
      </c>
      <c r="K3300" t="str" cm="1">
        <f t="array" ref="K3300">IFERROR(INDEX(tblClientes[Cliente],INT($J3300/ROWS(tblConsorcios[Produto]))+1),"")</f>
        <v/>
      </c>
      <c r="L3300" t="str" cm="1">
        <f t="array" ref="L3300">IFERROR(INDEX(tblConsorcios[Produto],MOD($J3300,ROWS(tblConsorcios[Produto]))+1),"")</f>
        <v>Imóvel IE430 – 220m</v>
      </c>
      <c r="M3300" s="20" cm="1">
        <f t="array" ref="M3300">IFERROR(INDEX(tblConsorcios[Valor da Carta (R$)],MOD($J3300,ROWS(tblConsorcios[Produto]))+1),"")</f>
        <v>430000</v>
      </c>
      <c r="N3300" s="2" cm="1">
        <f t="array" ref="N3300">IFERROR(INDEX(tblConsorcios[Prazo (meses)],MOD($J3300,ROWS(tblConsorcios[Produto]))+1),"")</f>
        <v>220</v>
      </c>
      <c r="O3300" s="20" cm="1">
        <f t="array" ref="O3300">IFERROR(INDEX(tblConsorcios[Parcela Mensal (R$)],MOD($J3300,ROWS(tblConsorcios[Produto]))+1),"")</f>
        <v>2497.91</v>
      </c>
      <c r="P3300" s="20" t="str" cm="1">
        <f t="array" ref="P3300">IFERROR(INDEX(tblClientes[Dividendo Mensal (R$)],INT($J3300/ROWS(tblConsorcios[Produto]))+1),"")</f>
        <v/>
      </c>
      <c r="Q3300" s="20" t="str">
        <f t="shared" si="154"/>
        <v/>
      </c>
      <c r="R3300">
        <f t="shared" si="155"/>
        <v>0</v>
      </c>
    </row>
    <row r="3301" spans="10:18" x14ac:dyDescent="0.2">
      <c r="J3301">
        <f t="shared" si="153"/>
        <v>3299</v>
      </c>
      <c r="K3301" t="str" cm="1">
        <f t="array" ref="K3301">IFERROR(INDEX(tblClientes[Cliente],INT($J3301/ROWS(tblConsorcios[Produto]))+1),"")</f>
        <v/>
      </c>
      <c r="L3301" t="str" cm="1">
        <f t="array" ref="L3301">IFERROR(INDEX(tblConsorcios[Produto],MOD($J3301,ROWS(tblConsorcios[Produto]))+1),"")</f>
        <v>Imóvel IE430 – 200m</v>
      </c>
      <c r="M3301" s="20" cm="1">
        <f t="array" ref="M3301">IFERROR(INDEX(tblConsorcios[Valor da Carta (R$)],MOD($J3301,ROWS(tblConsorcios[Produto]))+1),"")</f>
        <v>430000</v>
      </c>
      <c r="N3301" s="2" cm="1">
        <f t="array" ref="N3301">IFERROR(INDEX(tblConsorcios[Prazo (meses)],MOD($J3301,ROWS(tblConsorcios[Produto]))+1),"")</f>
        <v>200</v>
      </c>
      <c r="O3301" s="20" cm="1">
        <f t="array" ref="O3301">IFERROR(INDEX(tblConsorcios[Parcela Mensal (R$)],MOD($J3301,ROWS(tblConsorcios[Produto]))+1),"")</f>
        <v>2726.2</v>
      </c>
      <c r="P3301" s="20" t="str" cm="1">
        <f t="array" ref="P3301">IFERROR(INDEX(tblClientes[Dividendo Mensal (R$)],INT($J3301/ROWS(tblConsorcios[Produto]))+1),"")</f>
        <v/>
      </c>
      <c r="Q3301" s="20" t="str">
        <f t="shared" si="154"/>
        <v/>
      </c>
      <c r="R3301">
        <f t="shared" si="155"/>
        <v>0</v>
      </c>
    </row>
    <row r="3302" spans="10:18" x14ac:dyDescent="0.2">
      <c r="J3302">
        <f t="shared" si="153"/>
        <v>3300</v>
      </c>
      <c r="K3302" t="str" cm="1">
        <f t="array" ref="K3302">IFERROR(INDEX(tblClientes[Cliente],INT($J3302/ROWS(tblConsorcios[Produto]))+1),"")</f>
        <v/>
      </c>
      <c r="L3302" t="str" cm="1">
        <f t="array" ref="L3302">IFERROR(INDEX(tblConsorcios[Produto],MOD($J3302,ROWS(tblConsorcios[Produto]))+1),"")</f>
        <v>Imóvel IE400 – 240m</v>
      </c>
      <c r="M3302" s="20" cm="1">
        <f t="array" ref="M3302">IFERROR(INDEX(tblConsorcios[Valor da Carta (R$)],MOD($J3302,ROWS(tblConsorcios[Produto]))+1),"")</f>
        <v>400000</v>
      </c>
      <c r="N3302" s="2" cm="1">
        <f t="array" ref="N3302">IFERROR(INDEX(tblConsorcios[Prazo (meses)],MOD($J3302,ROWS(tblConsorcios[Produto]))+1),"")</f>
        <v>240</v>
      </c>
      <c r="O3302" s="20" cm="1">
        <f t="array" ref="O3302">IFERROR(INDEX(tblConsorcios[Parcela Mensal (R$)],MOD($J3302,ROWS(tblConsorcios[Produto]))+1),"")</f>
        <v>2146.67</v>
      </c>
      <c r="P3302" s="20" t="str" cm="1">
        <f t="array" ref="P3302">IFERROR(INDEX(tblClientes[Dividendo Mensal (R$)],INT($J3302/ROWS(tblConsorcios[Produto]))+1),"")</f>
        <v/>
      </c>
      <c r="Q3302" s="20" t="str">
        <f t="shared" si="154"/>
        <v/>
      </c>
      <c r="R3302">
        <f t="shared" si="155"/>
        <v>0</v>
      </c>
    </row>
    <row r="3303" spans="10:18" x14ac:dyDescent="0.2">
      <c r="J3303">
        <f t="shared" si="153"/>
        <v>3301</v>
      </c>
      <c r="K3303" t="str" cm="1">
        <f t="array" ref="K3303">IFERROR(INDEX(tblClientes[Cliente],INT($J3303/ROWS(tblConsorcios[Produto]))+1),"")</f>
        <v/>
      </c>
      <c r="L3303" t="str" cm="1">
        <f t="array" ref="L3303">IFERROR(INDEX(tblConsorcios[Produto],MOD($J3303,ROWS(tblConsorcios[Produto]))+1),"")</f>
        <v>Imóvel IE400 – 220m</v>
      </c>
      <c r="M3303" s="20" cm="1">
        <f t="array" ref="M3303">IFERROR(INDEX(tblConsorcios[Valor da Carta (R$)],MOD($J3303,ROWS(tblConsorcios[Produto]))+1),"")</f>
        <v>400000</v>
      </c>
      <c r="N3303" s="2" cm="1">
        <f t="array" ref="N3303">IFERROR(INDEX(tblConsorcios[Prazo (meses)],MOD($J3303,ROWS(tblConsorcios[Produto]))+1),"")</f>
        <v>220</v>
      </c>
      <c r="O3303" s="20" cm="1">
        <f t="array" ref="O3303">IFERROR(INDEX(tblConsorcios[Parcela Mensal (R$)],MOD($J3303,ROWS(tblConsorcios[Produto]))+1),"")</f>
        <v>2323.64</v>
      </c>
      <c r="P3303" s="20" t="str" cm="1">
        <f t="array" ref="P3303">IFERROR(INDEX(tblClientes[Dividendo Mensal (R$)],INT($J3303/ROWS(tblConsorcios[Produto]))+1),"")</f>
        <v/>
      </c>
      <c r="Q3303" s="20" t="str">
        <f t="shared" si="154"/>
        <v/>
      </c>
      <c r="R3303">
        <f t="shared" si="155"/>
        <v>0</v>
      </c>
    </row>
    <row r="3304" spans="10:18" x14ac:dyDescent="0.2">
      <c r="J3304">
        <f t="shared" si="153"/>
        <v>3302</v>
      </c>
      <c r="K3304" t="str" cm="1">
        <f t="array" ref="K3304">IFERROR(INDEX(tblClientes[Cliente],INT($J3304/ROWS(tblConsorcios[Produto]))+1),"")</f>
        <v/>
      </c>
      <c r="L3304" t="str" cm="1">
        <f t="array" ref="L3304">IFERROR(INDEX(tblConsorcios[Produto],MOD($J3304,ROWS(tblConsorcios[Produto]))+1),"")</f>
        <v>Imóvel IE400 – 200m</v>
      </c>
      <c r="M3304" s="20" cm="1">
        <f t="array" ref="M3304">IFERROR(INDEX(tblConsorcios[Valor da Carta (R$)],MOD($J3304,ROWS(tblConsorcios[Produto]))+1),"")</f>
        <v>400000</v>
      </c>
      <c r="N3304" s="2" cm="1">
        <f t="array" ref="N3304">IFERROR(INDEX(tblConsorcios[Prazo (meses)],MOD($J3304,ROWS(tblConsorcios[Produto]))+1),"")</f>
        <v>200</v>
      </c>
      <c r="O3304" s="20" cm="1">
        <f t="array" ref="O3304">IFERROR(INDEX(tblConsorcios[Parcela Mensal (R$)],MOD($J3304,ROWS(tblConsorcios[Produto]))+1),"")</f>
        <v>2536</v>
      </c>
      <c r="P3304" s="20" t="str" cm="1">
        <f t="array" ref="P3304">IFERROR(INDEX(tblClientes[Dividendo Mensal (R$)],INT($J3304/ROWS(tblConsorcios[Produto]))+1),"")</f>
        <v/>
      </c>
      <c r="Q3304" s="20" t="str">
        <f t="shared" si="154"/>
        <v/>
      </c>
      <c r="R3304">
        <f t="shared" si="155"/>
        <v>0</v>
      </c>
    </row>
    <row r="3305" spans="10:18" x14ac:dyDescent="0.2">
      <c r="J3305">
        <f t="shared" si="153"/>
        <v>3303</v>
      </c>
      <c r="K3305" t="str" cm="1">
        <f t="array" ref="K3305">IFERROR(INDEX(tblClientes[Cliente],INT($J3305/ROWS(tblConsorcios[Produto]))+1),"")</f>
        <v/>
      </c>
      <c r="L3305" t="str" cm="1">
        <f t="array" ref="L3305">IFERROR(INDEX(tblConsorcios[Produto],MOD($J3305,ROWS(tblConsorcios[Produto]))+1),"")</f>
        <v>Imóvel IE380 – 240m</v>
      </c>
      <c r="M3305" s="20" cm="1">
        <f t="array" ref="M3305">IFERROR(INDEX(tblConsorcios[Valor da Carta (R$)],MOD($J3305,ROWS(tblConsorcios[Produto]))+1),"")</f>
        <v>380000</v>
      </c>
      <c r="N3305" s="2" cm="1">
        <f t="array" ref="N3305">IFERROR(INDEX(tblConsorcios[Prazo (meses)],MOD($J3305,ROWS(tblConsorcios[Produto]))+1),"")</f>
        <v>240</v>
      </c>
      <c r="O3305" s="20" cm="1">
        <f t="array" ref="O3305">IFERROR(INDEX(tblConsorcios[Parcela Mensal (R$)],MOD($J3305,ROWS(tblConsorcios[Produto]))+1),"")</f>
        <v>2039.33</v>
      </c>
      <c r="P3305" s="20" t="str" cm="1">
        <f t="array" ref="P3305">IFERROR(INDEX(tblClientes[Dividendo Mensal (R$)],INT($J3305/ROWS(tblConsorcios[Produto]))+1),"")</f>
        <v/>
      </c>
      <c r="Q3305" s="20" t="str">
        <f t="shared" si="154"/>
        <v/>
      </c>
      <c r="R3305">
        <f t="shared" si="155"/>
        <v>0</v>
      </c>
    </row>
    <row r="3306" spans="10:18" x14ac:dyDescent="0.2">
      <c r="J3306">
        <f t="shared" si="153"/>
        <v>3304</v>
      </c>
      <c r="K3306" t="str" cm="1">
        <f t="array" ref="K3306">IFERROR(INDEX(tblClientes[Cliente],INT($J3306/ROWS(tblConsorcios[Produto]))+1),"")</f>
        <v/>
      </c>
      <c r="L3306" t="str" cm="1">
        <f t="array" ref="L3306">IFERROR(INDEX(tblConsorcios[Produto],MOD($J3306,ROWS(tblConsorcios[Produto]))+1),"")</f>
        <v>Imóvel IE380 – 220m</v>
      </c>
      <c r="M3306" s="20" cm="1">
        <f t="array" ref="M3306">IFERROR(INDEX(tblConsorcios[Valor da Carta (R$)],MOD($J3306,ROWS(tblConsorcios[Produto]))+1),"")</f>
        <v>380000</v>
      </c>
      <c r="N3306" s="2" cm="1">
        <f t="array" ref="N3306">IFERROR(INDEX(tblConsorcios[Prazo (meses)],MOD($J3306,ROWS(tblConsorcios[Produto]))+1),"")</f>
        <v>220</v>
      </c>
      <c r="O3306" s="20" cm="1">
        <f t="array" ref="O3306">IFERROR(INDEX(tblConsorcios[Parcela Mensal (R$)],MOD($J3306,ROWS(tblConsorcios[Produto]))+1),"")</f>
        <v>2207.4499999999998</v>
      </c>
      <c r="P3306" s="20" t="str" cm="1">
        <f t="array" ref="P3306">IFERROR(INDEX(tblClientes[Dividendo Mensal (R$)],INT($J3306/ROWS(tblConsorcios[Produto]))+1),"")</f>
        <v/>
      </c>
      <c r="Q3306" s="20" t="str">
        <f t="shared" si="154"/>
        <v/>
      </c>
      <c r="R3306">
        <f t="shared" si="155"/>
        <v>0</v>
      </c>
    </row>
    <row r="3307" spans="10:18" x14ac:dyDescent="0.2">
      <c r="J3307">
        <f t="shared" si="153"/>
        <v>3305</v>
      </c>
      <c r="K3307" t="str" cm="1">
        <f t="array" ref="K3307">IFERROR(INDEX(tblClientes[Cliente],INT($J3307/ROWS(tblConsorcios[Produto]))+1),"")</f>
        <v/>
      </c>
      <c r="L3307" t="str" cm="1">
        <f t="array" ref="L3307">IFERROR(INDEX(tblConsorcios[Produto],MOD($J3307,ROWS(tblConsorcios[Produto]))+1),"")</f>
        <v>Imóvel IE380 – 200m</v>
      </c>
      <c r="M3307" s="20" cm="1">
        <f t="array" ref="M3307">IFERROR(INDEX(tblConsorcios[Valor da Carta (R$)],MOD($J3307,ROWS(tblConsorcios[Produto]))+1),"")</f>
        <v>380000</v>
      </c>
      <c r="N3307" s="2" cm="1">
        <f t="array" ref="N3307">IFERROR(INDEX(tblConsorcios[Prazo (meses)],MOD($J3307,ROWS(tblConsorcios[Produto]))+1),"")</f>
        <v>200</v>
      </c>
      <c r="O3307" s="20" cm="1">
        <f t="array" ref="O3307">IFERROR(INDEX(tblConsorcios[Parcela Mensal (R$)],MOD($J3307,ROWS(tblConsorcios[Produto]))+1),"")</f>
        <v>2409.1999999999998</v>
      </c>
      <c r="P3307" s="20" t="str" cm="1">
        <f t="array" ref="P3307">IFERROR(INDEX(tblClientes[Dividendo Mensal (R$)],INT($J3307/ROWS(tblConsorcios[Produto]))+1),"")</f>
        <v/>
      </c>
      <c r="Q3307" s="20" t="str">
        <f t="shared" si="154"/>
        <v/>
      </c>
      <c r="R3307">
        <f t="shared" si="155"/>
        <v>0</v>
      </c>
    </row>
    <row r="3308" spans="10:18" x14ac:dyDescent="0.2">
      <c r="J3308">
        <f t="shared" si="153"/>
        <v>3306</v>
      </c>
      <c r="K3308" t="str" cm="1">
        <f t="array" ref="K3308">IFERROR(INDEX(tblClientes[Cliente],INT($J3308/ROWS(tblConsorcios[Produto]))+1),"")</f>
        <v/>
      </c>
      <c r="L3308" t="str" cm="1">
        <f t="array" ref="L3308">IFERROR(INDEX(tblConsorcios[Produto],MOD($J3308,ROWS(tblConsorcios[Produto]))+1),"")</f>
        <v>Imóvel IE350 – 240m</v>
      </c>
      <c r="M3308" s="20" cm="1">
        <f t="array" ref="M3308">IFERROR(INDEX(tblConsorcios[Valor da Carta (R$)],MOD($J3308,ROWS(tblConsorcios[Produto]))+1),"")</f>
        <v>350000</v>
      </c>
      <c r="N3308" s="2" cm="1">
        <f t="array" ref="N3308">IFERROR(INDEX(tblConsorcios[Prazo (meses)],MOD($J3308,ROWS(tblConsorcios[Produto]))+1),"")</f>
        <v>240</v>
      </c>
      <c r="O3308" s="20" cm="1">
        <f t="array" ref="O3308">IFERROR(INDEX(tblConsorcios[Parcela Mensal (R$)],MOD($J3308,ROWS(tblConsorcios[Produto]))+1),"")</f>
        <v>1878.33</v>
      </c>
      <c r="P3308" s="20" t="str" cm="1">
        <f t="array" ref="P3308">IFERROR(INDEX(tblClientes[Dividendo Mensal (R$)],INT($J3308/ROWS(tblConsorcios[Produto]))+1),"")</f>
        <v/>
      </c>
      <c r="Q3308" s="20" t="str">
        <f t="shared" si="154"/>
        <v/>
      </c>
      <c r="R3308">
        <f t="shared" si="155"/>
        <v>0</v>
      </c>
    </row>
    <row r="3309" spans="10:18" x14ac:dyDescent="0.2">
      <c r="J3309">
        <f t="shared" si="153"/>
        <v>3307</v>
      </c>
      <c r="K3309" t="str" cm="1">
        <f t="array" ref="K3309">IFERROR(INDEX(tblClientes[Cliente],INT($J3309/ROWS(tblConsorcios[Produto]))+1),"")</f>
        <v/>
      </c>
      <c r="L3309" t="str" cm="1">
        <f t="array" ref="L3309">IFERROR(INDEX(tblConsorcios[Produto],MOD($J3309,ROWS(tblConsorcios[Produto]))+1),"")</f>
        <v>Imóvel IE350 – 220m</v>
      </c>
      <c r="M3309" s="20" cm="1">
        <f t="array" ref="M3309">IFERROR(INDEX(tblConsorcios[Valor da Carta (R$)],MOD($J3309,ROWS(tblConsorcios[Produto]))+1),"")</f>
        <v>350000</v>
      </c>
      <c r="N3309" s="2" cm="1">
        <f t="array" ref="N3309">IFERROR(INDEX(tblConsorcios[Prazo (meses)],MOD($J3309,ROWS(tblConsorcios[Produto]))+1),"")</f>
        <v>220</v>
      </c>
      <c r="O3309" s="20" cm="1">
        <f t="array" ref="O3309">IFERROR(INDEX(tblConsorcios[Parcela Mensal (R$)],MOD($J3309,ROWS(tblConsorcios[Produto]))+1),"")</f>
        <v>2033.18</v>
      </c>
      <c r="P3309" s="20" t="str" cm="1">
        <f t="array" ref="P3309">IFERROR(INDEX(tblClientes[Dividendo Mensal (R$)],INT($J3309/ROWS(tblConsorcios[Produto]))+1),"")</f>
        <v/>
      </c>
      <c r="Q3309" s="20" t="str">
        <f t="shared" si="154"/>
        <v/>
      </c>
      <c r="R3309">
        <f t="shared" si="155"/>
        <v>0</v>
      </c>
    </row>
    <row r="3310" spans="10:18" x14ac:dyDescent="0.2">
      <c r="J3310">
        <f t="shared" si="153"/>
        <v>3308</v>
      </c>
      <c r="K3310" t="str" cm="1">
        <f t="array" ref="K3310">IFERROR(INDEX(tblClientes[Cliente],INT($J3310/ROWS(tblConsorcios[Produto]))+1),"")</f>
        <v/>
      </c>
      <c r="L3310" t="str" cm="1">
        <f t="array" ref="L3310">IFERROR(INDEX(tblConsorcios[Produto],MOD($J3310,ROWS(tblConsorcios[Produto]))+1),"")</f>
        <v>Imóvel IE350 – 200m</v>
      </c>
      <c r="M3310" s="20" cm="1">
        <f t="array" ref="M3310">IFERROR(INDEX(tblConsorcios[Valor da Carta (R$)],MOD($J3310,ROWS(tblConsorcios[Produto]))+1),"")</f>
        <v>350000</v>
      </c>
      <c r="N3310" s="2" cm="1">
        <f t="array" ref="N3310">IFERROR(INDEX(tblConsorcios[Prazo (meses)],MOD($J3310,ROWS(tblConsorcios[Produto]))+1),"")</f>
        <v>200</v>
      </c>
      <c r="O3310" s="20" cm="1">
        <f t="array" ref="O3310">IFERROR(INDEX(tblConsorcios[Parcela Mensal (R$)],MOD($J3310,ROWS(tblConsorcios[Produto]))+1),"")</f>
        <v>2219</v>
      </c>
      <c r="P3310" s="20" t="str" cm="1">
        <f t="array" ref="P3310">IFERROR(INDEX(tblClientes[Dividendo Mensal (R$)],INT($J3310/ROWS(tblConsorcios[Produto]))+1),"")</f>
        <v/>
      </c>
      <c r="Q3310" s="20" t="str">
        <f t="shared" si="154"/>
        <v/>
      </c>
      <c r="R3310">
        <f t="shared" si="155"/>
        <v>0</v>
      </c>
    </row>
    <row r="3311" spans="10:18" x14ac:dyDescent="0.2">
      <c r="J3311">
        <f t="shared" si="153"/>
        <v>3309</v>
      </c>
      <c r="K3311" t="str" cm="1">
        <f t="array" ref="K3311">IFERROR(INDEX(tblClientes[Cliente],INT($J3311/ROWS(tblConsorcios[Produto]))+1),"")</f>
        <v/>
      </c>
      <c r="L3311" t="str" cm="1">
        <f t="array" ref="L3311">IFERROR(INDEX(tblConsorcios[Produto],MOD($J3311,ROWS(tblConsorcios[Produto]))+1),"")</f>
        <v>Imóvel IE330 – 240m</v>
      </c>
      <c r="M3311" s="20" cm="1">
        <f t="array" ref="M3311">IFERROR(INDEX(tblConsorcios[Valor da Carta (R$)],MOD($J3311,ROWS(tblConsorcios[Produto]))+1),"")</f>
        <v>330000</v>
      </c>
      <c r="N3311" s="2" cm="1">
        <f t="array" ref="N3311">IFERROR(INDEX(tblConsorcios[Prazo (meses)],MOD($J3311,ROWS(tblConsorcios[Produto]))+1),"")</f>
        <v>240</v>
      </c>
      <c r="O3311" s="20" cm="1">
        <f t="array" ref="O3311">IFERROR(INDEX(tblConsorcios[Parcela Mensal (R$)],MOD($J3311,ROWS(tblConsorcios[Produto]))+1),"")</f>
        <v>1771</v>
      </c>
      <c r="P3311" s="20" t="str" cm="1">
        <f t="array" ref="P3311">IFERROR(INDEX(tblClientes[Dividendo Mensal (R$)],INT($J3311/ROWS(tblConsorcios[Produto]))+1),"")</f>
        <v/>
      </c>
      <c r="Q3311" s="20" t="str">
        <f t="shared" si="154"/>
        <v/>
      </c>
      <c r="R3311">
        <f t="shared" si="155"/>
        <v>0</v>
      </c>
    </row>
    <row r="3312" spans="10:18" x14ac:dyDescent="0.2">
      <c r="J3312">
        <f t="shared" si="153"/>
        <v>3310</v>
      </c>
      <c r="K3312" t="str" cm="1">
        <f t="array" ref="K3312">IFERROR(INDEX(tblClientes[Cliente],INT($J3312/ROWS(tblConsorcios[Produto]))+1),"")</f>
        <v/>
      </c>
      <c r="L3312" t="str" cm="1">
        <f t="array" ref="L3312">IFERROR(INDEX(tblConsorcios[Produto],MOD($J3312,ROWS(tblConsorcios[Produto]))+1),"")</f>
        <v>Imóvel IE330 – 220m</v>
      </c>
      <c r="M3312" s="20" cm="1">
        <f t="array" ref="M3312">IFERROR(INDEX(tblConsorcios[Valor da Carta (R$)],MOD($J3312,ROWS(tblConsorcios[Produto]))+1),"")</f>
        <v>330000</v>
      </c>
      <c r="N3312" s="2" cm="1">
        <f t="array" ref="N3312">IFERROR(INDEX(tblConsorcios[Prazo (meses)],MOD($J3312,ROWS(tblConsorcios[Produto]))+1),"")</f>
        <v>220</v>
      </c>
      <c r="O3312" s="20" cm="1">
        <f t="array" ref="O3312">IFERROR(INDEX(tblConsorcios[Parcela Mensal (R$)],MOD($J3312,ROWS(tblConsorcios[Produto]))+1),"")</f>
        <v>1917</v>
      </c>
      <c r="P3312" s="20" t="str" cm="1">
        <f t="array" ref="P3312">IFERROR(INDEX(tblClientes[Dividendo Mensal (R$)],INT($J3312/ROWS(tblConsorcios[Produto]))+1),"")</f>
        <v/>
      </c>
      <c r="Q3312" s="20" t="str">
        <f t="shared" si="154"/>
        <v/>
      </c>
      <c r="R3312">
        <f t="shared" si="155"/>
        <v>0</v>
      </c>
    </row>
    <row r="3313" spans="10:18" x14ac:dyDescent="0.2">
      <c r="J3313">
        <f t="shared" si="153"/>
        <v>3311</v>
      </c>
      <c r="K3313" t="str" cm="1">
        <f t="array" ref="K3313">IFERROR(INDEX(tblClientes[Cliente],INT($J3313/ROWS(tblConsorcios[Produto]))+1),"")</f>
        <v/>
      </c>
      <c r="L3313" t="str" cm="1">
        <f t="array" ref="L3313">IFERROR(INDEX(tblConsorcios[Produto],MOD($J3313,ROWS(tblConsorcios[Produto]))+1),"")</f>
        <v>Imóvel IE330 – 200m</v>
      </c>
      <c r="M3313" s="20" cm="1">
        <f t="array" ref="M3313">IFERROR(INDEX(tblConsorcios[Valor da Carta (R$)],MOD($J3313,ROWS(tblConsorcios[Produto]))+1),"")</f>
        <v>330000</v>
      </c>
      <c r="N3313" s="2" cm="1">
        <f t="array" ref="N3313">IFERROR(INDEX(tblConsorcios[Prazo (meses)],MOD($J3313,ROWS(tblConsorcios[Produto]))+1),"")</f>
        <v>200</v>
      </c>
      <c r="O3313" s="20" cm="1">
        <f t="array" ref="O3313">IFERROR(INDEX(tblConsorcios[Parcela Mensal (R$)],MOD($J3313,ROWS(tblConsorcios[Produto]))+1),"")</f>
        <v>2092.1999999999998</v>
      </c>
      <c r="P3313" s="20" t="str" cm="1">
        <f t="array" ref="P3313">IFERROR(INDEX(tblClientes[Dividendo Mensal (R$)],INT($J3313/ROWS(tblConsorcios[Produto]))+1),"")</f>
        <v/>
      </c>
      <c r="Q3313" s="20" t="str">
        <f t="shared" si="154"/>
        <v/>
      </c>
      <c r="R3313">
        <f t="shared" si="155"/>
        <v>0</v>
      </c>
    </row>
    <row r="3314" spans="10:18" x14ac:dyDescent="0.2">
      <c r="J3314">
        <f t="shared" si="153"/>
        <v>3312</v>
      </c>
      <c r="K3314" t="str" cm="1">
        <f t="array" ref="K3314">IFERROR(INDEX(tblClientes[Cliente],INT($J3314/ROWS(tblConsorcios[Produto]))+1),"")</f>
        <v/>
      </c>
      <c r="L3314" t="str" cm="1">
        <f t="array" ref="L3314">IFERROR(INDEX(tblConsorcios[Produto],MOD($J3314,ROWS(tblConsorcios[Produto]))+1),"")</f>
        <v>Imóvel IE300 – 240m</v>
      </c>
      <c r="M3314" s="20" cm="1">
        <f t="array" ref="M3314">IFERROR(INDEX(tblConsorcios[Valor da Carta (R$)],MOD($J3314,ROWS(tblConsorcios[Produto]))+1),"")</f>
        <v>300000</v>
      </c>
      <c r="N3314" s="2" cm="1">
        <f t="array" ref="N3314">IFERROR(INDEX(tblConsorcios[Prazo (meses)],MOD($J3314,ROWS(tblConsorcios[Produto]))+1),"")</f>
        <v>240</v>
      </c>
      <c r="O3314" s="20" cm="1">
        <f t="array" ref="O3314">IFERROR(INDEX(tblConsorcios[Parcela Mensal (R$)],MOD($J3314,ROWS(tblConsorcios[Produto]))+1),"")</f>
        <v>1610</v>
      </c>
      <c r="P3314" s="20" t="str" cm="1">
        <f t="array" ref="P3314">IFERROR(INDEX(tblClientes[Dividendo Mensal (R$)],INT($J3314/ROWS(tblConsorcios[Produto]))+1),"")</f>
        <v/>
      </c>
      <c r="Q3314" s="20" t="str">
        <f t="shared" si="154"/>
        <v/>
      </c>
      <c r="R3314">
        <f t="shared" si="155"/>
        <v>0</v>
      </c>
    </row>
    <row r="3315" spans="10:18" x14ac:dyDescent="0.2">
      <c r="J3315">
        <f t="shared" si="153"/>
        <v>3313</v>
      </c>
      <c r="K3315" t="str" cm="1">
        <f t="array" ref="K3315">IFERROR(INDEX(tblClientes[Cliente],INT($J3315/ROWS(tblConsorcios[Produto]))+1),"")</f>
        <v/>
      </c>
      <c r="L3315" t="str" cm="1">
        <f t="array" ref="L3315">IFERROR(INDEX(tblConsorcios[Produto],MOD($J3315,ROWS(tblConsorcios[Produto]))+1),"")</f>
        <v>Imóvel IE300 – 220m</v>
      </c>
      <c r="M3315" s="20" cm="1">
        <f t="array" ref="M3315">IFERROR(INDEX(tblConsorcios[Valor da Carta (R$)],MOD($J3315,ROWS(tblConsorcios[Produto]))+1),"")</f>
        <v>300000</v>
      </c>
      <c r="N3315" s="2" cm="1">
        <f t="array" ref="N3315">IFERROR(INDEX(tblConsorcios[Prazo (meses)],MOD($J3315,ROWS(tblConsorcios[Produto]))+1),"")</f>
        <v>220</v>
      </c>
      <c r="O3315" s="20" cm="1">
        <f t="array" ref="O3315">IFERROR(INDEX(tblConsorcios[Parcela Mensal (R$)],MOD($J3315,ROWS(tblConsorcios[Produto]))+1),"")</f>
        <v>1742.73</v>
      </c>
      <c r="P3315" s="20" t="str" cm="1">
        <f t="array" ref="P3315">IFERROR(INDEX(tblClientes[Dividendo Mensal (R$)],INT($J3315/ROWS(tblConsorcios[Produto]))+1),"")</f>
        <v/>
      </c>
      <c r="Q3315" s="20" t="str">
        <f t="shared" si="154"/>
        <v/>
      </c>
      <c r="R3315">
        <f t="shared" si="155"/>
        <v>0</v>
      </c>
    </row>
    <row r="3316" spans="10:18" x14ac:dyDescent="0.2">
      <c r="J3316">
        <f t="shared" si="153"/>
        <v>3314</v>
      </c>
      <c r="K3316" t="str" cm="1">
        <f t="array" ref="K3316">IFERROR(INDEX(tblClientes[Cliente],INT($J3316/ROWS(tblConsorcios[Produto]))+1),"")</f>
        <v/>
      </c>
      <c r="L3316" t="str" cm="1">
        <f t="array" ref="L3316">IFERROR(INDEX(tblConsorcios[Produto],MOD($J3316,ROWS(tblConsorcios[Produto]))+1),"")</f>
        <v>Imóvel IE300 – 200m</v>
      </c>
      <c r="M3316" s="20" cm="1">
        <f t="array" ref="M3316">IFERROR(INDEX(tblConsorcios[Valor da Carta (R$)],MOD($J3316,ROWS(tblConsorcios[Produto]))+1),"")</f>
        <v>300000</v>
      </c>
      <c r="N3316" s="2" cm="1">
        <f t="array" ref="N3316">IFERROR(INDEX(tblConsorcios[Prazo (meses)],MOD($J3316,ROWS(tblConsorcios[Produto]))+1),"")</f>
        <v>200</v>
      </c>
      <c r="O3316" s="20" cm="1">
        <f t="array" ref="O3316">IFERROR(INDEX(tblConsorcios[Parcela Mensal (R$)],MOD($J3316,ROWS(tblConsorcios[Produto]))+1),"")</f>
        <v>1902</v>
      </c>
      <c r="P3316" s="20" t="str" cm="1">
        <f t="array" ref="P3316">IFERROR(INDEX(tblClientes[Dividendo Mensal (R$)],INT($J3316/ROWS(tblConsorcios[Produto]))+1),"")</f>
        <v/>
      </c>
      <c r="Q3316" s="20" t="str">
        <f t="shared" si="154"/>
        <v/>
      </c>
      <c r="R3316">
        <f t="shared" si="155"/>
        <v>0</v>
      </c>
    </row>
    <row r="3317" spans="10:18" x14ac:dyDescent="0.2">
      <c r="J3317">
        <f t="shared" si="153"/>
        <v>3315</v>
      </c>
      <c r="K3317" t="str" cm="1">
        <f t="array" ref="K3317">IFERROR(INDEX(tblClientes[Cliente],INT($J3317/ROWS(tblConsorcios[Produto]))+1),"")</f>
        <v/>
      </c>
      <c r="L3317" t="str" cm="1">
        <f t="array" ref="L3317">IFERROR(INDEX(tblConsorcios[Produto],MOD($J3317,ROWS(tblConsorcios[Produto]))+1),"")</f>
        <v>Imóvel IE240 – 240m</v>
      </c>
      <c r="M3317" s="20" cm="1">
        <f t="array" ref="M3317">IFERROR(INDEX(tblConsorcios[Valor da Carta (R$)],MOD($J3317,ROWS(tblConsorcios[Produto]))+1),"")</f>
        <v>240000</v>
      </c>
      <c r="N3317" s="2" cm="1">
        <f t="array" ref="N3317">IFERROR(INDEX(tblConsorcios[Prazo (meses)],MOD($J3317,ROWS(tblConsorcios[Produto]))+1),"")</f>
        <v>240</v>
      </c>
      <c r="O3317" s="20" cm="1">
        <f t="array" ref="O3317">IFERROR(INDEX(tblConsorcios[Parcela Mensal (R$)],MOD($J3317,ROWS(tblConsorcios[Produto]))+1),"")</f>
        <v>1288</v>
      </c>
      <c r="P3317" s="20" t="str" cm="1">
        <f t="array" ref="P3317">IFERROR(INDEX(tblClientes[Dividendo Mensal (R$)],INT($J3317/ROWS(tblConsorcios[Produto]))+1),"")</f>
        <v/>
      </c>
      <c r="Q3317" s="20" t="str">
        <f t="shared" si="154"/>
        <v/>
      </c>
      <c r="R3317">
        <f t="shared" si="155"/>
        <v>0</v>
      </c>
    </row>
    <row r="3318" spans="10:18" x14ac:dyDescent="0.2">
      <c r="J3318">
        <f t="shared" si="153"/>
        <v>3316</v>
      </c>
      <c r="K3318" t="str" cm="1">
        <f t="array" ref="K3318">IFERROR(INDEX(tblClientes[Cliente],INT($J3318/ROWS(tblConsorcios[Produto]))+1),"")</f>
        <v/>
      </c>
      <c r="L3318" t="str" cm="1">
        <f t="array" ref="L3318">IFERROR(INDEX(tblConsorcios[Produto],MOD($J3318,ROWS(tblConsorcios[Produto]))+1),"")</f>
        <v>Imóvel IE240 – 220m</v>
      </c>
      <c r="M3318" s="20" cm="1">
        <f t="array" ref="M3318">IFERROR(INDEX(tblConsorcios[Valor da Carta (R$)],MOD($J3318,ROWS(tblConsorcios[Produto]))+1),"")</f>
        <v>240000</v>
      </c>
      <c r="N3318" s="2" cm="1">
        <f t="array" ref="N3318">IFERROR(INDEX(tblConsorcios[Prazo (meses)],MOD($J3318,ROWS(tblConsorcios[Produto]))+1),"")</f>
        <v>220</v>
      </c>
      <c r="O3318" s="20" cm="1">
        <f t="array" ref="O3318">IFERROR(INDEX(tblConsorcios[Parcela Mensal (R$)],MOD($J3318,ROWS(tblConsorcios[Produto]))+1),"")</f>
        <v>1394.18</v>
      </c>
      <c r="P3318" s="20" t="str" cm="1">
        <f t="array" ref="P3318">IFERROR(INDEX(tblClientes[Dividendo Mensal (R$)],INT($J3318/ROWS(tblConsorcios[Produto]))+1),"")</f>
        <v/>
      </c>
      <c r="Q3318" s="20" t="str">
        <f t="shared" si="154"/>
        <v/>
      </c>
      <c r="R3318">
        <f t="shared" si="155"/>
        <v>0</v>
      </c>
    </row>
    <row r="3319" spans="10:18" x14ac:dyDescent="0.2">
      <c r="J3319">
        <f t="shared" si="153"/>
        <v>3317</v>
      </c>
      <c r="K3319" t="str" cm="1">
        <f t="array" ref="K3319">IFERROR(INDEX(tblClientes[Cliente],INT($J3319/ROWS(tblConsorcios[Produto]))+1),"")</f>
        <v/>
      </c>
      <c r="L3319" t="str" cm="1">
        <f t="array" ref="L3319">IFERROR(INDEX(tblConsorcios[Produto],MOD($J3319,ROWS(tblConsorcios[Produto]))+1),"")</f>
        <v>Imóvel IE240 – 200m</v>
      </c>
      <c r="M3319" s="20" cm="1">
        <f t="array" ref="M3319">IFERROR(INDEX(tblConsorcios[Valor da Carta (R$)],MOD($J3319,ROWS(tblConsorcios[Produto]))+1),"")</f>
        <v>240000</v>
      </c>
      <c r="N3319" s="2" cm="1">
        <f t="array" ref="N3319">IFERROR(INDEX(tblConsorcios[Prazo (meses)],MOD($J3319,ROWS(tblConsorcios[Produto]))+1),"")</f>
        <v>200</v>
      </c>
      <c r="O3319" s="20" cm="1">
        <f t="array" ref="O3319">IFERROR(INDEX(tblConsorcios[Parcela Mensal (R$)],MOD($J3319,ROWS(tblConsorcios[Produto]))+1),"")</f>
        <v>1521.6</v>
      </c>
      <c r="P3319" s="20" t="str" cm="1">
        <f t="array" ref="P3319">IFERROR(INDEX(tblClientes[Dividendo Mensal (R$)],INT($J3319/ROWS(tblConsorcios[Produto]))+1),"")</f>
        <v/>
      </c>
      <c r="Q3319" s="20" t="str">
        <f t="shared" si="154"/>
        <v/>
      </c>
      <c r="R3319">
        <f t="shared" si="155"/>
        <v>0</v>
      </c>
    </row>
    <row r="3320" spans="10:18" x14ac:dyDescent="0.2">
      <c r="J3320">
        <f t="shared" si="153"/>
        <v>3318</v>
      </c>
      <c r="K3320" t="str" cm="1">
        <f t="array" ref="K3320">IFERROR(INDEX(tblClientes[Cliente],INT($J3320/ROWS(tblConsorcios[Produto]))+1),"")</f>
        <v/>
      </c>
      <c r="L3320" t="str" cm="1">
        <f t="array" ref="L3320">IFERROR(INDEX(tblConsorcios[Produto],MOD($J3320,ROWS(tblConsorcios[Produto]))+1),"")</f>
        <v>Imóvel IE230 – 240m</v>
      </c>
      <c r="M3320" s="20" cm="1">
        <f t="array" ref="M3320">IFERROR(INDEX(tblConsorcios[Valor da Carta (R$)],MOD($J3320,ROWS(tblConsorcios[Produto]))+1),"")</f>
        <v>230000</v>
      </c>
      <c r="N3320" s="2" cm="1">
        <f t="array" ref="N3320">IFERROR(INDEX(tblConsorcios[Prazo (meses)],MOD($J3320,ROWS(tblConsorcios[Produto]))+1),"")</f>
        <v>240</v>
      </c>
      <c r="O3320" s="20" cm="1">
        <f t="array" ref="O3320">IFERROR(INDEX(tblConsorcios[Parcela Mensal (R$)],MOD($J3320,ROWS(tblConsorcios[Produto]))+1),"")</f>
        <v>1234.33</v>
      </c>
      <c r="P3320" s="20" t="str" cm="1">
        <f t="array" ref="P3320">IFERROR(INDEX(tblClientes[Dividendo Mensal (R$)],INT($J3320/ROWS(tblConsorcios[Produto]))+1),"")</f>
        <v/>
      </c>
      <c r="Q3320" s="20" t="str">
        <f t="shared" si="154"/>
        <v/>
      </c>
      <c r="R3320">
        <f t="shared" si="155"/>
        <v>0</v>
      </c>
    </row>
    <row r="3321" spans="10:18" x14ac:dyDescent="0.2">
      <c r="J3321">
        <f t="shared" si="153"/>
        <v>3319</v>
      </c>
      <c r="K3321" t="str" cm="1">
        <f t="array" ref="K3321">IFERROR(INDEX(tblClientes[Cliente],INT($J3321/ROWS(tblConsorcios[Produto]))+1),"")</f>
        <v/>
      </c>
      <c r="L3321" t="str" cm="1">
        <f t="array" ref="L3321">IFERROR(INDEX(tblConsorcios[Produto],MOD($J3321,ROWS(tblConsorcios[Produto]))+1),"")</f>
        <v>Imóvel IE230 – 220m</v>
      </c>
      <c r="M3321" s="20" cm="1">
        <f t="array" ref="M3321">IFERROR(INDEX(tblConsorcios[Valor da Carta (R$)],MOD($J3321,ROWS(tblConsorcios[Produto]))+1),"")</f>
        <v>230000</v>
      </c>
      <c r="N3321" s="2" cm="1">
        <f t="array" ref="N3321">IFERROR(INDEX(tblConsorcios[Prazo (meses)],MOD($J3321,ROWS(tblConsorcios[Produto]))+1),"")</f>
        <v>220</v>
      </c>
      <c r="O3321" s="20" cm="1">
        <f t="array" ref="O3321">IFERROR(INDEX(tblConsorcios[Parcela Mensal (R$)],MOD($J3321,ROWS(tblConsorcios[Produto]))+1),"")</f>
        <v>1336.09</v>
      </c>
      <c r="P3321" s="20" t="str" cm="1">
        <f t="array" ref="P3321">IFERROR(INDEX(tblClientes[Dividendo Mensal (R$)],INT($J3321/ROWS(tblConsorcios[Produto]))+1),"")</f>
        <v/>
      </c>
      <c r="Q3321" s="20" t="str">
        <f t="shared" si="154"/>
        <v/>
      </c>
      <c r="R3321">
        <f t="shared" si="155"/>
        <v>0</v>
      </c>
    </row>
    <row r="3322" spans="10:18" x14ac:dyDescent="0.2">
      <c r="J3322">
        <f t="shared" si="153"/>
        <v>3320</v>
      </c>
      <c r="K3322" t="str" cm="1">
        <f t="array" ref="K3322">IFERROR(INDEX(tblClientes[Cliente],INT($J3322/ROWS(tblConsorcios[Produto]))+1),"")</f>
        <v/>
      </c>
      <c r="L3322" t="str" cm="1">
        <f t="array" ref="L3322">IFERROR(INDEX(tblConsorcios[Produto],MOD($J3322,ROWS(tblConsorcios[Produto]))+1),"")</f>
        <v>Imóvel IE230 – 200m</v>
      </c>
      <c r="M3322" s="20" cm="1">
        <f t="array" ref="M3322">IFERROR(INDEX(tblConsorcios[Valor da Carta (R$)],MOD($J3322,ROWS(tblConsorcios[Produto]))+1),"")</f>
        <v>230000</v>
      </c>
      <c r="N3322" s="2" cm="1">
        <f t="array" ref="N3322">IFERROR(INDEX(tblConsorcios[Prazo (meses)],MOD($J3322,ROWS(tblConsorcios[Produto]))+1),"")</f>
        <v>200</v>
      </c>
      <c r="O3322" s="20" cm="1">
        <f t="array" ref="O3322">IFERROR(INDEX(tblConsorcios[Parcela Mensal (R$)],MOD($J3322,ROWS(tblConsorcios[Produto]))+1),"")</f>
        <v>1458.2</v>
      </c>
      <c r="P3322" s="20" t="str" cm="1">
        <f t="array" ref="P3322">IFERROR(INDEX(tblClientes[Dividendo Mensal (R$)],INT($J3322/ROWS(tblConsorcios[Produto]))+1),"")</f>
        <v/>
      </c>
      <c r="Q3322" s="20" t="str">
        <f t="shared" si="154"/>
        <v/>
      </c>
      <c r="R3322">
        <f t="shared" si="155"/>
        <v>0</v>
      </c>
    </row>
    <row r="3323" spans="10:18" x14ac:dyDescent="0.2">
      <c r="J3323">
        <f t="shared" si="153"/>
        <v>3321</v>
      </c>
      <c r="K3323" t="str" cm="1">
        <f t="array" ref="K3323">IFERROR(INDEX(tblClientes[Cliente],INT($J3323/ROWS(tblConsorcios[Produto]))+1),"")</f>
        <v/>
      </c>
      <c r="L3323" t="str" cm="1">
        <f t="array" ref="L3323">IFERROR(INDEX(tblConsorcios[Produto],MOD($J3323,ROWS(tblConsorcios[Produto]))+1),"")</f>
        <v>Imóvel IE220 – 240m</v>
      </c>
      <c r="M3323" s="20" cm="1">
        <f t="array" ref="M3323">IFERROR(INDEX(tblConsorcios[Valor da Carta (R$)],MOD($J3323,ROWS(tblConsorcios[Produto]))+1),"")</f>
        <v>220000</v>
      </c>
      <c r="N3323" s="2" cm="1">
        <f t="array" ref="N3323">IFERROR(INDEX(tblConsorcios[Prazo (meses)],MOD($J3323,ROWS(tblConsorcios[Produto]))+1),"")</f>
        <v>240</v>
      </c>
      <c r="O3323" s="20" cm="1">
        <f t="array" ref="O3323">IFERROR(INDEX(tblConsorcios[Parcela Mensal (R$)],MOD($J3323,ROWS(tblConsorcios[Produto]))+1),"")</f>
        <v>1180.67</v>
      </c>
      <c r="P3323" s="20" t="str" cm="1">
        <f t="array" ref="P3323">IFERROR(INDEX(tblClientes[Dividendo Mensal (R$)],INT($J3323/ROWS(tblConsorcios[Produto]))+1),"")</f>
        <v/>
      </c>
      <c r="Q3323" s="20" t="str">
        <f t="shared" si="154"/>
        <v/>
      </c>
      <c r="R3323">
        <f t="shared" si="155"/>
        <v>0</v>
      </c>
    </row>
    <row r="3324" spans="10:18" x14ac:dyDescent="0.2">
      <c r="J3324">
        <f t="shared" si="153"/>
        <v>3322</v>
      </c>
      <c r="K3324" t="str" cm="1">
        <f t="array" ref="K3324">IFERROR(INDEX(tblClientes[Cliente],INT($J3324/ROWS(tblConsorcios[Produto]))+1),"")</f>
        <v/>
      </c>
      <c r="L3324" t="str" cm="1">
        <f t="array" ref="L3324">IFERROR(INDEX(tblConsorcios[Produto],MOD($J3324,ROWS(tblConsorcios[Produto]))+1),"")</f>
        <v>Imóvel IE220 – 220m</v>
      </c>
      <c r="M3324" s="20" cm="1">
        <f t="array" ref="M3324">IFERROR(INDEX(tblConsorcios[Valor da Carta (R$)],MOD($J3324,ROWS(tblConsorcios[Produto]))+1),"")</f>
        <v>220000</v>
      </c>
      <c r="N3324" s="2" cm="1">
        <f t="array" ref="N3324">IFERROR(INDEX(tblConsorcios[Prazo (meses)],MOD($J3324,ROWS(tblConsorcios[Produto]))+1),"")</f>
        <v>220</v>
      </c>
      <c r="O3324" s="20" cm="1">
        <f t="array" ref="O3324">IFERROR(INDEX(tblConsorcios[Parcela Mensal (R$)],MOD($J3324,ROWS(tblConsorcios[Produto]))+1),"")</f>
        <v>1278</v>
      </c>
      <c r="P3324" s="20" t="str" cm="1">
        <f t="array" ref="P3324">IFERROR(INDEX(tblClientes[Dividendo Mensal (R$)],INT($J3324/ROWS(tblConsorcios[Produto]))+1),"")</f>
        <v/>
      </c>
      <c r="Q3324" s="20" t="str">
        <f t="shared" si="154"/>
        <v/>
      </c>
      <c r="R3324">
        <f t="shared" si="155"/>
        <v>0</v>
      </c>
    </row>
    <row r="3325" spans="10:18" x14ac:dyDescent="0.2">
      <c r="J3325">
        <f t="shared" si="153"/>
        <v>3323</v>
      </c>
      <c r="K3325" t="str" cm="1">
        <f t="array" ref="K3325">IFERROR(INDEX(tblClientes[Cliente],INT($J3325/ROWS(tblConsorcios[Produto]))+1),"")</f>
        <v/>
      </c>
      <c r="L3325" t="str" cm="1">
        <f t="array" ref="L3325">IFERROR(INDEX(tblConsorcios[Produto],MOD($J3325,ROWS(tblConsorcios[Produto]))+1),"")</f>
        <v>Imóvel IE220 – 200m</v>
      </c>
      <c r="M3325" s="20" cm="1">
        <f t="array" ref="M3325">IFERROR(INDEX(tblConsorcios[Valor da Carta (R$)],MOD($J3325,ROWS(tblConsorcios[Produto]))+1),"")</f>
        <v>220000</v>
      </c>
      <c r="N3325" s="2" cm="1">
        <f t="array" ref="N3325">IFERROR(INDEX(tblConsorcios[Prazo (meses)],MOD($J3325,ROWS(tblConsorcios[Produto]))+1),"")</f>
        <v>200</v>
      </c>
      <c r="O3325" s="20" cm="1">
        <f t="array" ref="O3325">IFERROR(INDEX(tblConsorcios[Parcela Mensal (R$)],MOD($J3325,ROWS(tblConsorcios[Produto]))+1),"")</f>
        <v>1394.8</v>
      </c>
      <c r="P3325" s="20" t="str" cm="1">
        <f t="array" ref="P3325">IFERROR(INDEX(tblClientes[Dividendo Mensal (R$)],INT($J3325/ROWS(tblConsorcios[Produto]))+1),"")</f>
        <v/>
      </c>
      <c r="Q3325" s="20" t="str">
        <f t="shared" si="154"/>
        <v/>
      </c>
      <c r="R3325">
        <f t="shared" si="155"/>
        <v>0</v>
      </c>
    </row>
    <row r="3326" spans="10:18" x14ac:dyDescent="0.2">
      <c r="J3326">
        <f t="shared" si="153"/>
        <v>3324</v>
      </c>
      <c r="K3326" t="str" cm="1">
        <f t="array" ref="K3326">IFERROR(INDEX(tblClientes[Cliente],INT($J3326/ROWS(tblConsorcios[Produto]))+1),"")</f>
        <v/>
      </c>
      <c r="L3326" t="str" cm="1">
        <f t="array" ref="L3326">IFERROR(INDEX(tblConsorcios[Produto],MOD($J3326,ROWS(tblConsorcios[Produto]))+1),"")</f>
        <v>Imóvel IE200 – 240m</v>
      </c>
      <c r="M3326" s="20" cm="1">
        <f t="array" ref="M3326">IFERROR(INDEX(tblConsorcios[Valor da Carta (R$)],MOD($J3326,ROWS(tblConsorcios[Produto]))+1),"")</f>
        <v>200000</v>
      </c>
      <c r="N3326" s="2" cm="1">
        <f t="array" ref="N3326">IFERROR(INDEX(tblConsorcios[Prazo (meses)],MOD($J3326,ROWS(tblConsorcios[Produto]))+1),"")</f>
        <v>240</v>
      </c>
      <c r="O3326" s="20" cm="1">
        <f t="array" ref="O3326">IFERROR(INDEX(tblConsorcios[Parcela Mensal (R$)],MOD($J3326,ROWS(tblConsorcios[Produto]))+1),"")</f>
        <v>1073.33</v>
      </c>
      <c r="P3326" s="20" t="str" cm="1">
        <f t="array" ref="P3326">IFERROR(INDEX(tblClientes[Dividendo Mensal (R$)],INT($J3326/ROWS(tblConsorcios[Produto]))+1),"")</f>
        <v/>
      </c>
      <c r="Q3326" s="20" t="str">
        <f t="shared" si="154"/>
        <v/>
      </c>
      <c r="R3326">
        <f t="shared" si="155"/>
        <v>0</v>
      </c>
    </row>
    <row r="3327" spans="10:18" x14ac:dyDescent="0.2">
      <c r="J3327">
        <f t="shared" si="153"/>
        <v>3325</v>
      </c>
      <c r="K3327" t="str" cm="1">
        <f t="array" ref="K3327">IFERROR(INDEX(tblClientes[Cliente],INT($J3327/ROWS(tblConsorcios[Produto]))+1),"")</f>
        <v/>
      </c>
      <c r="L3327" t="str" cm="1">
        <f t="array" ref="L3327">IFERROR(INDEX(tblConsorcios[Produto],MOD($J3327,ROWS(tblConsorcios[Produto]))+1),"")</f>
        <v>Imóvel IE200 – 220m</v>
      </c>
      <c r="M3327" s="20" cm="1">
        <f t="array" ref="M3327">IFERROR(INDEX(tblConsorcios[Valor da Carta (R$)],MOD($J3327,ROWS(tblConsorcios[Produto]))+1),"")</f>
        <v>200000</v>
      </c>
      <c r="N3327" s="2" cm="1">
        <f t="array" ref="N3327">IFERROR(INDEX(tblConsorcios[Prazo (meses)],MOD($J3327,ROWS(tblConsorcios[Produto]))+1),"")</f>
        <v>220</v>
      </c>
      <c r="O3327" s="20" cm="1">
        <f t="array" ref="O3327">IFERROR(INDEX(tblConsorcios[Parcela Mensal (R$)],MOD($J3327,ROWS(tblConsorcios[Produto]))+1),"")</f>
        <v>1161.82</v>
      </c>
      <c r="P3327" s="20" t="str" cm="1">
        <f t="array" ref="P3327">IFERROR(INDEX(tblClientes[Dividendo Mensal (R$)],INT($J3327/ROWS(tblConsorcios[Produto]))+1),"")</f>
        <v/>
      </c>
      <c r="Q3327" s="20" t="str">
        <f t="shared" si="154"/>
        <v/>
      </c>
      <c r="R3327">
        <f t="shared" si="155"/>
        <v>0</v>
      </c>
    </row>
    <row r="3328" spans="10:18" x14ac:dyDescent="0.2">
      <c r="J3328">
        <f t="shared" si="153"/>
        <v>3326</v>
      </c>
      <c r="K3328" t="str" cm="1">
        <f t="array" ref="K3328">IFERROR(INDEX(tblClientes[Cliente],INT($J3328/ROWS(tblConsorcios[Produto]))+1),"")</f>
        <v/>
      </c>
      <c r="L3328" t="str" cm="1">
        <f t="array" ref="L3328">IFERROR(INDEX(tblConsorcios[Produto],MOD($J3328,ROWS(tblConsorcios[Produto]))+1),"")</f>
        <v>Imóvel IE200 – 200m</v>
      </c>
      <c r="M3328" s="20" cm="1">
        <f t="array" ref="M3328">IFERROR(INDEX(tblConsorcios[Valor da Carta (R$)],MOD($J3328,ROWS(tblConsorcios[Produto]))+1),"")</f>
        <v>200000</v>
      </c>
      <c r="N3328" s="2" cm="1">
        <f t="array" ref="N3328">IFERROR(INDEX(tblConsorcios[Prazo (meses)],MOD($J3328,ROWS(tblConsorcios[Produto]))+1),"")</f>
        <v>200</v>
      </c>
      <c r="O3328" s="20" cm="1">
        <f t="array" ref="O3328">IFERROR(INDEX(tblConsorcios[Parcela Mensal (R$)],MOD($J3328,ROWS(tblConsorcios[Produto]))+1),"")</f>
        <v>1268</v>
      </c>
      <c r="P3328" s="20" t="str" cm="1">
        <f t="array" ref="P3328">IFERROR(INDEX(tblClientes[Dividendo Mensal (R$)],INT($J3328/ROWS(tblConsorcios[Produto]))+1),"")</f>
        <v/>
      </c>
      <c r="Q3328" s="20" t="str">
        <f t="shared" si="154"/>
        <v/>
      </c>
      <c r="R3328">
        <f t="shared" si="155"/>
        <v>0</v>
      </c>
    </row>
    <row r="3329" spans="10:18" x14ac:dyDescent="0.2">
      <c r="J3329">
        <f t="shared" si="153"/>
        <v>3327</v>
      </c>
      <c r="K3329" t="str" cm="1">
        <f t="array" ref="K3329">IFERROR(INDEX(tblClientes[Cliente],INT($J3329/ROWS(tblConsorcios[Produto]))+1),"")</f>
        <v/>
      </c>
      <c r="L3329" t="str" cm="1">
        <f t="array" ref="L3329">IFERROR(INDEX(tblConsorcios[Produto],MOD($J3329,ROWS(tblConsorcios[Produto]))+1),"")</f>
        <v>Imóvel IE150 – 240m</v>
      </c>
      <c r="M3329" s="20" cm="1">
        <f t="array" ref="M3329">IFERROR(INDEX(tblConsorcios[Valor da Carta (R$)],MOD($J3329,ROWS(tblConsorcios[Produto]))+1),"")</f>
        <v>150000</v>
      </c>
      <c r="N3329" s="2" cm="1">
        <f t="array" ref="N3329">IFERROR(INDEX(tblConsorcios[Prazo (meses)],MOD($J3329,ROWS(tblConsorcios[Produto]))+1),"")</f>
        <v>240</v>
      </c>
      <c r="O3329" s="20" cm="1">
        <f t="array" ref="O3329">IFERROR(INDEX(tblConsorcios[Parcela Mensal (R$)],MOD($J3329,ROWS(tblConsorcios[Produto]))+1),"")</f>
        <v>805</v>
      </c>
      <c r="P3329" s="20" t="str" cm="1">
        <f t="array" ref="P3329">IFERROR(INDEX(tblClientes[Dividendo Mensal (R$)],INT($J3329/ROWS(tblConsorcios[Produto]))+1),"")</f>
        <v/>
      </c>
      <c r="Q3329" s="20" t="str">
        <f t="shared" si="154"/>
        <v/>
      </c>
      <c r="R3329">
        <f t="shared" si="155"/>
        <v>0</v>
      </c>
    </row>
    <row r="3330" spans="10:18" x14ac:dyDescent="0.2">
      <c r="J3330">
        <f t="shared" si="153"/>
        <v>3328</v>
      </c>
      <c r="K3330" t="str" cm="1">
        <f t="array" ref="K3330">IFERROR(INDEX(tblClientes[Cliente],INT($J3330/ROWS(tblConsorcios[Produto]))+1),"")</f>
        <v/>
      </c>
      <c r="L3330" t="str" cm="1">
        <f t="array" ref="L3330">IFERROR(INDEX(tblConsorcios[Produto],MOD($J3330,ROWS(tblConsorcios[Produto]))+1),"")</f>
        <v>Imóvel IE150 – 220m</v>
      </c>
      <c r="M3330" s="20" cm="1">
        <f t="array" ref="M3330">IFERROR(INDEX(tblConsorcios[Valor da Carta (R$)],MOD($J3330,ROWS(tblConsorcios[Produto]))+1),"")</f>
        <v>150000</v>
      </c>
      <c r="N3330" s="2" cm="1">
        <f t="array" ref="N3330">IFERROR(INDEX(tblConsorcios[Prazo (meses)],MOD($J3330,ROWS(tblConsorcios[Produto]))+1),"")</f>
        <v>220</v>
      </c>
      <c r="O3330" s="20" cm="1">
        <f t="array" ref="O3330">IFERROR(INDEX(tblConsorcios[Parcela Mensal (R$)],MOD($J3330,ROWS(tblConsorcios[Produto]))+1),"")</f>
        <v>871.36</v>
      </c>
      <c r="P3330" s="20" t="str" cm="1">
        <f t="array" ref="P3330">IFERROR(INDEX(tblClientes[Dividendo Mensal (R$)],INT($J3330/ROWS(tblConsorcios[Produto]))+1),"")</f>
        <v/>
      </c>
      <c r="Q3330" s="20" t="str">
        <f t="shared" si="154"/>
        <v/>
      </c>
      <c r="R3330">
        <f t="shared" si="155"/>
        <v>0</v>
      </c>
    </row>
    <row r="3331" spans="10:18" x14ac:dyDescent="0.2">
      <c r="J3331">
        <f t="shared" ref="J3331:J3394" si="156">ROW()-2</f>
        <v>3329</v>
      </c>
      <c r="K3331" t="str" cm="1">
        <f t="array" ref="K3331">IFERROR(INDEX(tblClientes[Cliente],INT($J3331/ROWS(tblConsorcios[Produto]))+1),"")</f>
        <v/>
      </c>
      <c r="L3331" t="str" cm="1">
        <f t="array" ref="L3331">IFERROR(INDEX(tblConsorcios[Produto],MOD($J3331,ROWS(tblConsorcios[Produto]))+1),"")</f>
        <v>Imóvel IE150 – 200m</v>
      </c>
      <c r="M3331" s="20" cm="1">
        <f t="array" ref="M3331">IFERROR(INDEX(tblConsorcios[Valor da Carta (R$)],MOD($J3331,ROWS(tblConsorcios[Produto]))+1),"")</f>
        <v>150000</v>
      </c>
      <c r="N3331" s="2" cm="1">
        <f t="array" ref="N3331">IFERROR(INDEX(tblConsorcios[Prazo (meses)],MOD($J3331,ROWS(tblConsorcios[Produto]))+1),"")</f>
        <v>200</v>
      </c>
      <c r="O3331" s="20" cm="1">
        <f t="array" ref="O3331">IFERROR(INDEX(tblConsorcios[Parcela Mensal (R$)],MOD($J3331,ROWS(tblConsorcios[Produto]))+1),"")</f>
        <v>951</v>
      </c>
      <c r="P3331" s="20" t="str" cm="1">
        <f t="array" ref="P3331">IFERROR(INDEX(tblClientes[Dividendo Mensal (R$)],INT($J3331/ROWS(tblConsorcios[Produto]))+1),"")</f>
        <v/>
      </c>
      <c r="Q3331" s="20" t="str">
        <f t="shared" ref="Q3331:Q3394" si="157">IF(AND(ISNUMBER(O3331),ISNUMBER(P3331)),P3331-O3331,"")</f>
        <v/>
      </c>
      <c r="R3331">
        <f t="shared" ref="R3331:R3394" si="158">IF(AND(ISNUMBER(O3331),ISNUMBER(P3331),O3331&lt;=P3331),1,0)</f>
        <v>0</v>
      </c>
    </row>
    <row r="3332" spans="10:18" x14ac:dyDescent="0.2">
      <c r="J3332">
        <f t="shared" si="156"/>
        <v>3330</v>
      </c>
      <c r="K3332" t="str" cm="1">
        <f t="array" ref="K3332">IFERROR(INDEX(tblClientes[Cliente],INT($J3332/ROWS(tblConsorcios[Produto]))+1),"")</f>
        <v/>
      </c>
      <c r="L3332" t="str" cm="1">
        <f t="array" ref="L3332">IFERROR(INDEX(tblConsorcios[Produto],MOD($J3332,ROWS(tblConsorcios[Produto]))+1),"")</f>
        <v>Imóvel IE140 – 240m</v>
      </c>
      <c r="M3332" s="20" cm="1">
        <f t="array" ref="M3332">IFERROR(INDEX(tblConsorcios[Valor da Carta (R$)],MOD($J3332,ROWS(tblConsorcios[Produto]))+1),"")</f>
        <v>140000</v>
      </c>
      <c r="N3332" s="2" cm="1">
        <f t="array" ref="N3332">IFERROR(INDEX(tblConsorcios[Prazo (meses)],MOD($J3332,ROWS(tblConsorcios[Produto]))+1),"")</f>
        <v>240</v>
      </c>
      <c r="O3332" s="20" cm="1">
        <f t="array" ref="O3332">IFERROR(INDEX(tblConsorcios[Parcela Mensal (R$)],MOD($J3332,ROWS(tblConsorcios[Produto]))+1),"")</f>
        <v>751.33</v>
      </c>
      <c r="P3332" s="20" t="str" cm="1">
        <f t="array" ref="P3332">IFERROR(INDEX(tblClientes[Dividendo Mensal (R$)],INT($J3332/ROWS(tblConsorcios[Produto]))+1),"")</f>
        <v/>
      </c>
      <c r="Q3332" s="20" t="str">
        <f t="shared" si="157"/>
        <v/>
      </c>
      <c r="R3332">
        <f t="shared" si="158"/>
        <v>0</v>
      </c>
    </row>
    <row r="3333" spans="10:18" x14ac:dyDescent="0.2">
      <c r="J3333">
        <f t="shared" si="156"/>
        <v>3331</v>
      </c>
      <c r="K3333" t="str" cm="1">
        <f t="array" ref="K3333">IFERROR(INDEX(tblClientes[Cliente],INT($J3333/ROWS(tblConsorcios[Produto]))+1),"")</f>
        <v/>
      </c>
      <c r="L3333" t="str" cm="1">
        <f t="array" ref="L3333">IFERROR(INDEX(tblConsorcios[Produto],MOD($J3333,ROWS(tblConsorcios[Produto]))+1),"")</f>
        <v>Imóvel IE140 – 220m</v>
      </c>
      <c r="M3333" s="20" cm="1">
        <f t="array" ref="M3333">IFERROR(INDEX(tblConsorcios[Valor da Carta (R$)],MOD($J3333,ROWS(tblConsorcios[Produto]))+1),"")</f>
        <v>140000</v>
      </c>
      <c r="N3333" s="2" cm="1">
        <f t="array" ref="N3333">IFERROR(INDEX(tblConsorcios[Prazo (meses)],MOD($J3333,ROWS(tblConsorcios[Produto]))+1),"")</f>
        <v>220</v>
      </c>
      <c r="O3333" s="20" cm="1">
        <f t="array" ref="O3333">IFERROR(INDEX(tblConsorcios[Parcela Mensal (R$)],MOD($J3333,ROWS(tblConsorcios[Produto]))+1),"")</f>
        <v>813.27</v>
      </c>
      <c r="P3333" s="20" t="str" cm="1">
        <f t="array" ref="P3333">IFERROR(INDEX(tblClientes[Dividendo Mensal (R$)],INT($J3333/ROWS(tblConsorcios[Produto]))+1),"")</f>
        <v/>
      </c>
      <c r="Q3333" s="20" t="str">
        <f t="shared" si="157"/>
        <v/>
      </c>
      <c r="R3333">
        <f t="shared" si="158"/>
        <v>0</v>
      </c>
    </row>
    <row r="3334" spans="10:18" x14ac:dyDescent="0.2">
      <c r="J3334">
        <f t="shared" si="156"/>
        <v>3332</v>
      </c>
      <c r="K3334" t="str" cm="1">
        <f t="array" ref="K3334">IFERROR(INDEX(tblClientes[Cliente],INT($J3334/ROWS(tblConsorcios[Produto]))+1),"")</f>
        <v/>
      </c>
      <c r="L3334" t="str" cm="1">
        <f t="array" ref="L3334">IFERROR(INDEX(tblConsorcios[Produto],MOD($J3334,ROWS(tblConsorcios[Produto]))+1),"")</f>
        <v>Imóvel IE140 – 200m</v>
      </c>
      <c r="M3334" s="20" cm="1">
        <f t="array" ref="M3334">IFERROR(INDEX(tblConsorcios[Valor da Carta (R$)],MOD($J3334,ROWS(tblConsorcios[Produto]))+1),"")</f>
        <v>140000</v>
      </c>
      <c r="N3334" s="2" cm="1">
        <f t="array" ref="N3334">IFERROR(INDEX(tblConsorcios[Prazo (meses)],MOD($J3334,ROWS(tblConsorcios[Produto]))+1),"")</f>
        <v>200</v>
      </c>
      <c r="O3334" s="20" cm="1">
        <f t="array" ref="O3334">IFERROR(INDEX(tblConsorcios[Parcela Mensal (R$)],MOD($J3334,ROWS(tblConsorcios[Produto]))+1),"")</f>
        <v>887.6</v>
      </c>
      <c r="P3334" s="20" t="str" cm="1">
        <f t="array" ref="P3334">IFERROR(INDEX(tblClientes[Dividendo Mensal (R$)],INT($J3334/ROWS(tblConsorcios[Produto]))+1),"")</f>
        <v/>
      </c>
      <c r="Q3334" s="20" t="str">
        <f t="shared" si="157"/>
        <v/>
      </c>
      <c r="R3334">
        <f t="shared" si="158"/>
        <v>0</v>
      </c>
    </row>
    <row r="3335" spans="10:18" x14ac:dyDescent="0.2">
      <c r="J3335">
        <f t="shared" si="156"/>
        <v>3333</v>
      </c>
      <c r="K3335" t="str" cm="1">
        <f t="array" ref="K3335">IFERROR(INDEX(tblClientes[Cliente],INT($J3335/ROWS(tblConsorcios[Produto]))+1),"")</f>
        <v/>
      </c>
      <c r="L3335" t="str" cm="1">
        <f t="array" ref="L3335">IFERROR(INDEX(tblConsorcios[Produto],MOD($J3335,ROWS(tblConsorcios[Produto]))+1),"")</f>
        <v>Imóvel IE130 – 240m</v>
      </c>
      <c r="M3335" s="20" cm="1">
        <f t="array" ref="M3335">IFERROR(INDEX(tblConsorcios[Valor da Carta (R$)],MOD($J3335,ROWS(tblConsorcios[Produto]))+1),"")</f>
        <v>130000</v>
      </c>
      <c r="N3335" s="2" cm="1">
        <f t="array" ref="N3335">IFERROR(INDEX(tblConsorcios[Prazo (meses)],MOD($J3335,ROWS(tblConsorcios[Produto]))+1),"")</f>
        <v>240</v>
      </c>
      <c r="O3335" s="20" cm="1">
        <f t="array" ref="O3335">IFERROR(INDEX(tblConsorcios[Parcela Mensal (R$)],MOD($J3335,ROWS(tblConsorcios[Produto]))+1),"")</f>
        <v>697.67</v>
      </c>
      <c r="P3335" s="20" t="str" cm="1">
        <f t="array" ref="P3335">IFERROR(INDEX(tblClientes[Dividendo Mensal (R$)],INT($J3335/ROWS(tblConsorcios[Produto]))+1),"")</f>
        <v/>
      </c>
      <c r="Q3335" s="20" t="str">
        <f t="shared" si="157"/>
        <v/>
      </c>
      <c r="R3335">
        <f t="shared" si="158"/>
        <v>0</v>
      </c>
    </row>
    <row r="3336" spans="10:18" x14ac:dyDescent="0.2">
      <c r="J3336">
        <f t="shared" si="156"/>
        <v>3334</v>
      </c>
      <c r="K3336" t="str" cm="1">
        <f t="array" ref="K3336">IFERROR(INDEX(tblClientes[Cliente],INT($J3336/ROWS(tblConsorcios[Produto]))+1),"")</f>
        <v/>
      </c>
      <c r="L3336" t="str" cm="1">
        <f t="array" ref="L3336">IFERROR(INDEX(tblConsorcios[Produto],MOD($J3336,ROWS(tblConsorcios[Produto]))+1),"")</f>
        <v>Imóvel IE130 – 220m</v>
      </c>
      <c r="M3336" s="20" cm="1">
        <f t="array" ref="M3336">IFERROR(INDEX(tblConsorcios[Valor da Carta (R$)],MOD($J3336,ROWS(tblConsorcios[Produto]))+1),"")</f>
        <v>130000</v>
      </c>
      <c r="N3336" s="2" cm="1">
        <f t="array" ref="N3336">IFERROR(INDEX(tblConsorcios[Prazo (meses)],MOD($J3336,ROWS(tblConsorcios[Produto]))+1),"")</f>
        <v>220</v>
      </c>
      <c r="O3336" s="20" cm="1">
        <f t="array" ref="O3336">IFERROR(INDEX(tblConsorcios[Parcela Mensal (R$)],MOD($J3336,ROWS(tblConsorcios[Produto]))+1),"")</f>
        <v>755.18</v>
      </c>
      <c r="P3336" s="20" t="str" cm="1">
        <f t="array" ref="P3336">IFERROR(INDEX(tblClientes[Dividendo Mensal (R$)],INT($J3336/ROWS(tblConsorcios[Produto]))+1),"")</f>
        <v/>
      </c>
      <c r="Q3336" s="20" t="str">
        <f t="shared" si="157"/>
        <v/>
      </c>
      <c r="R3336">
        <f t="shared" si="158"/>
        <v>0</v>
      </c>
    </row>
    <row r="3337" spans="10:18" x14ac:dyDescent="0.2">
      <c r="J3337">
        <f t="shared" si="156"/>
        <v>3335</v>
      </c>
      <c r="K3337" t="str" cm="1">
        <f t="array" ref="K3337">IFERROR(INDEX(tblClientes[Cliente],INT($J3337/ROWS(tblConsorcios[Produto]))+1),"")</f>
        <v/>
      </c>
      <c r="L3337" t="str" cm="1">
        <f t="array" ref="L3337">IFERROR(INDEX(tblConsorcios[Produto],MOD($J3337,ROWS(tblConsorcios[Produto]))+1),"")</f>
        <v>Imóvel IE130 – 200m</v>
      </c>
      <c r="M3337" s="20" cm="1">
        <f t="array" ref="M3337">IFERROR(INDEX(tblConsorcios[Valor da Carta (R$)],MOD($J3337,ROWS(tblConsorcios[Produto]))+1),"")</f>
        <v>130000</v>
      </c>
      <c r="N3337" s="2" cm="1">
        <f t="array" ref="N3337">IFERROR(INDEX(tblConsorcios[Prazo (meses)],MOD($J3337,ROWS(tblConsorcios[Produto]))+1),"")</f>
        <v>200</v>
      </c>
      <c r="O3337" s="20" cm="1">
        <f t="array" ref="O3337">IFERROR(INDEX(tblConsorcios[Parcela Mensal (R$)],MOD($J3337,ROWS(tblConsorcios[Produto]))+1),"")</f>
        <v>824.2</v>
      </c>
      <c r="P3337" s="20" t="str" cm="1">
        <f t="array" ref="P3337">IFERROR(INDEX(tblClientes[Dividendo Mensal (R$)],INT($J3337/ROWS(tblConsorcios[Produto]))+1),"")</f>
        <v/>
      </c>
      <c r="Q3337" s="20" t="str">
        <f t="shared" si="157"/>
        <v/>
      </c>
      <c r="R3337">
        <f t="shared" si="158"/>
        <v>0</v>
      </c>
    </row>
    <row r="3338" spans="10:18" x14ac:dyDescent="0.2">
      <c r="J3338">
        <f t="shared" si="156"/>
        <v>3336</v>
      </c>
      <c r="K3338" t="str" cm="1">
        <f t="array" ref="K3338">IFERROR(INDEX(tblClientes[Cliente],INT($J3338/ROWS(tblConsorcios[Produto]))+1),"")</f>
        <v/>
      </c>
      <c r="L3338" t="str" cm="1">
        <f t="array" ref="L3338">IFERROR(INDEX(tblConsorcios[Produto],MOD($J3338,ROWS(tblConsorcios[Produto]))+1),"")</f>
        <v>Imóvel IE120 – 240m</v>
      </c>
      <c r="M3338" s="20" cm="1">
        <f t="array" ref="M3338">IFERROR(INDEX(tblConsorcios[Valor da Carta (R$)],MOD($J3338,ROWS(tblConsorcios[Produto]))+1),"")</f>
        <v>120000</v>
      </c>
      <c r="N3338" s="2" cm="1">
        <f t="array" ref="N3338">IFERROR(INDEX(tblConsorcios[Prazo (meses)],MOD($J3338,ROWS(tblConsorcios[Produto]))+1),"")</f>
        <v>240</v>
      </c>
      <c r="O3338" s="20" cm="1">
        <f t="array" ref="O3338">IFERROR(INDEX(tblConsorcios[Parcela Mensal (R$)],MOD($J3338,ROWS(tblConsorcios[Produto]))+1),"")</f>
        <v>644</v>
      </c>
      <c r="P3338" s="20" t="str" cm="1">
        <f t="array" ref="P3338">IFERROR(INDEX(tblClientes[Dividendo Mensal (R$)],INT($J3338/ROWS(tblConsorcios[Produto]))+1),"")</f>
        <v/>
      </c>
      <c r="Q3338" s="20" t="str">
        <f t="shared" si="157"/>
        <v/>
      </c>
      <c r="R3338">
        <f t="shared" si="158"/>
        <v>0</v>
      </c>
    </row>
    <row r="3339" spans="10:18" x14ac:dyDescent="0.2">
      <c r="J3339">
        <f t="shared" si="156"/>
        <v>3337</v>
      </c>
      <c r="K3339" t="str" cm="1">
        <f t="array" ref="K3339">IFERROR(INDEX(tblClientes[Cliente],INT($J3339/ROWS(tblConsorcios[Produto]))+1),"")</f>
        <v/>
      </c>
      <c r="L3339" t="str" cm="1">
        <f t="array" ref="L3339">IFERROR(INDEX(tblConsorcios[Produto],MOD($J3339,ROWS(tblConsorcios[Produto]))+1),"")</f>
        <v>Imóvel IE120 – 220m</v>
      </c>
      <c r="M3339" s="20" cm="1">
        <f t="array" ref="M3339">IFERROR(INDEX(tblConsorcios[Valor da Carta (R$)],MOD($J3339,ROWS(tblConsorcios[Produto]))+1),"")</f>
        <v>120000</v>
      </c>
      <c r="N3339" s="2" cm="1">
        <f t="array" ref="N3339">IFERROR(INDEX(tblConsorcios[Prazo (meses)],MOD($J3339,ROWS(tblConsorcios[Produto]))+1),"")</f>
        <v>220</v>
      </c>
      <c r="O3339" s="20" cm="1">
        <f t="array" ref="O3339">IFERROR(INDEX(tblConsorcios[Parcela Mensal (R$)],MOD($J3339,ROWS(tblConsorcios[Produto]))+1),"")</f>
        <v>697.09</v>
      </c>
      <c r="P3339" s="20" t="str" cm="1">
        <f t="array" ref="P3339">IFERROR(INDEX(tblClientes[Dividendo Mensal (R$)],INT($J3339/ROWS(tblConsorcios[Produto]))+1),"")</f>
        <v/>
      </c>
      <c r="Q3339" s="20" t="str">
        <f t="shared" si="157"/>
        <v/>
      </c>
      <c r="R3339">
        <f t="shared" si="158"/>
        <v>0</v>
      </c>
    </row>
    <row r="3340" spans="10:18" x14ac:dyDescent="0.2">
      <c r="J3340">
        <f t="shared" si="156"/>
        <v>3338</v>
      </c>
      <c r="K3340" t="str" cm="1">
        <f t="array" ref="K3340">IFERROR(INDEX(tblClientes[Cliente],INT($J3340/ROWS(tblConsorcios[Produto]))+1),"")</f>
        <v/>
      </c>
      <c r="L3340" t="str" cm="1">
        <f t="array" ref="L3340">IFERROR(INDEX(tblConsorcios[Produto],MOD($J3340,ROWS(tblConsorcios[Produto]))+1),"")</f>
        <v>Imóvel IE120 – 200m</v>
      </c>
      <c r="M3340" s="20" cm="1">
        <f t="array" ref="M3340">IFERROR(INDEX(tblConsorcios[Valor da Carta (R$)],MOD($J3340,ROWS(tblConsorcios[Produto]))+1),"")</f>
        <v>120000</v>
      </c>
      <c r="N3340" s="2" cm="1">
        <f t="array" ref="N3340">IFERROR(INDEX(tblConsorcios[Prazo (meses)],MOD($J3340,ROWS(tblConsorcios[Produto]))+1),"")</f>
        <v>200</v>
      </c>
      <c r="O3340" s="20" cm="1">
        <f t="array" ref="O3340">IFERROR(INDEX(tblConsorcios[Parcela Mensal (R$)],MOD($J3340,ROWS(tblConsorcios[Produto]))+1),"")</f>
        <v>760.8</v>
      </c>
      <c r="P3340" s="20" t="str" cm="1">
        <f t="array" ref="P3340">IFERROR(INDEX(tblClientes[Dividendo Mensal (R$)],INT($J3340/ROWS(tblConsorcios[Produto]))+1),"")</f>
        <v/>
      </c>
      <c r="Q3340" s="20" t="str">
        <f t="shared" si="157"/>
        <v/>
      </c>
      <c r="R3340">
        <f t="shared" si="158"/>
        <v>0</v>
      </c>
    </row>
    <row r="3341" spans="10:18" x14ac:dyDescent="0.2">
      <c r="J3341">
        <f t="shared" si="156"/>
        <v>3339</v>
      </c>
      <c r="K3341" t="str" cm="1">
        <f t="array" ref="K3341">IFERROR(INDEX(tblClientes[Cliente],INT($J3341/ROWS(tblConsorcios[Produto]))+1),"")</f>
        <v/>
      </c>
      <c r="L3341" t="str" cm="1">
        <f t="array" ref="L3341">IFERROR(INDEX(tblConsorcios[Produto],MOD($J3341,ROWS(tblConsorcios[Produto]))+1),"")</f>
        <v>Imóvel IE600 – 240m</v>
      </c>
      <c r="M3341" s="20" cm="1">
        <f t="array" ref="M3341">IFERROR(INDEX(tblConsorcios[Valor da Carta (R$)],MOD($J3341,ROWS(tblConsorcios[Produto]))+1),"")</f>
        <v>600000</v>
      </c>
      <c r="N3341" s="2" cm="1">
        <f t="array" ref="N3341">IFERROR(INDEX(tblConsorcios[Prazo (meses)],MOD($J3341,ROWS(tblConsorcios[Produto]))+1),"")</f>
        <v>240</v>
      </c>
      <c r="O3341" s="20" cm="1">
        <f t="array" ref="O3341">IFERROR(INDEX(tblConsorcios[Parcela Mensal (R$)],MOD($J3341,ROWS(tblConsorcios[Produto]))+1),"")</f>
        <v>3220</v>
      </c>
      <c r="P3341" s="20" t="str" cm="1">
        <f t="array" ref="P3341">IFERROR(INDEX(tblClientes[Dividendo Mensal (R$)],INT($J3341/ROWS(tblConsorcios[Produto]))+1),"")</f>
        <v/>
      </c>
      <c r="Q3341" s="20" t="str">
        <f t="shared" si="157"/>
        <v/>
      </c>
      <c r="R3341">
        <f t="shared" si="158"/>
        <v>0</v>
      </c>
    </row>
    <row r="3342" spans="10:18" x14ac:dyDescent="0.2">
      <c r="J3342">
        <f t="shared" si="156"/>
        <v>3340</v>
      </c>
      <c r="K3342" t="str" cm="1">
        <f t="array" ref="K3342">IFERROR(INDEX(tblClientes[Cliente],INT($J3342/ROWS(tblConsorcios[Produto]))+1),"")</f>
        <v/>
      </c>
      <c r="L3342" t="str" cm="1">
        <f t="array" ref="L3342">IFERROR(INDEX(tblConsorcios[Produto],MOD($J3342,ROWS(tblConsorcios[Produto]))+1),"")</f>
        <v>Imóvel IE600 – 220m</v>
      </c>
      <c r="M3342" s="20" cm="1">
        <f t="array" ref="M3342">IFERROR(INDEX(tblConsorcios[Valor da Carta (R$)],MOD($J3342,ROWS(tblConsorcios[Produto]))+1),"")</f>
        <v>600000</v>
      </c>
      <c r="N3342" s="2" cm="1">
        <f t="array" ref="N3342">IFERROR(INDEX(tblConsorcios[Prazo (meses)],MOD($J3342,ROWS(tblConsorcios[Produto]))+1),"")</f>
        <v>220</v>
      </c>
      <c r="O3342" s="20" cm="1">
        <f t="array" ref="O3342">IFERROR(INDEX(tblConsorcios[Parcela Mensal (R$)],MOD($J3342,ROWS(tblConsorcios[Produto]))+1),"")</f>
        <v>3485.45</v>
      </c>
      <c r="P3342" s="20" t="str" cm="1">
        <f t="array" ref="P3342">IFERROR(INDEX(tblClientes[Dividendo Mensal (R$)],INT($J3342/ROWS(tblConsorcios[Produto]))+1),"")</f>
        <v/>
      </c>
      <c r="Q3342" s="20" t="str">
        <f t="shared" si="157"/>
        <v/>
      </c>
      <c r="R3342">
        <f t="shared" si="158"/>
        <v>0</v>
      </c>
    </row>
    <row r="3343" spans="10:18" x14ac:dyDescent="0.2">
      <c r="J3343">
        <f t="shared" si="156"/>
        <v>3341</v>
      </c>
      <c r="K3343" t="str" cm="1">
        <f t="array" ref="K3343">IFERROR(INDEX(tblClientes[Cliente],INT($J3343/ROWS(tblConsorcios[Produto]))+1),"")</f>
        <v/>
      </c>
      <c r="L3343" t="str" cm="1">
        <f t="array" ref="L3343">IFERROR(INDEX(tblConsorcios[Produto],MOD($J3343,ROWS(tblConsorcios[Produto]))+1),"")</f>
        <v>Imóvel IE600 – 200m</v>
      </c>
      <c r="M3343" s="20" cm="1">
        <f t="array" ref="M3343">IFERROR(INDEX(tblConsorcios[Valor da Carta (R$)],MOD($J3343,ROWS(tblConsorcios[Produto]))+1),"")</f>
        <v>600000</v>
      </c>
      <c r="N3343" s="2" cm="1">
        <f t="array" ref="N3343">IFERROR(INDEX(tblConsorcios[Prazo (meses)],MOD($J3343,ROWS(tblConsorcios[Produto]))+1),"")</f>
        <v>200</v>
      </c>
      <c r="O3343" s="20" cm="1">
        <f t="array" ref="O3343">IFERROR(INDEX(tblConsorcios[Parcela Mensal (R$)],MOD($J3343,ROWS(tblConsorcios[Produto]))+1),"")</f>
        <v>3804</v>
      </c>
      <c r="P3343" s="20" t="str" cm="1">
        <f t="array" ref="P3343">IFERROR(INDEX(tblClientes[Dividendo Mensal (R$)],INT($J3343/ROWS(tblConsorcios[Produto]))+1),"")</f>
        <v/>
      </c>
      <c r="Q3343" s="20" t="str">
        <f t="shared" si="157"/>
        <v/>
      </c>
      <c r="R3343">
        <f t="shared" si="158"/>
        <v>0</v>
      </c>
    </row>
    <row r="3344" spans="10:18" x14ac:dyDescent="0.2">
      <c r="J3344">
        <f t="shared" si="156"/>
        <v>3342</v>
      </c>
      <c r="K3344" t="str" cm="1">
        <f t="array" ref="K3344">IFERROR(INDEX(tblClientes[Cliente],INT($J3344/ROWS(tblConsorcios[Produto]))+1),"")</f>
        <v/>
      </c>
      <c r="L3344" t="str" cm="1">
        <f t="array" ref="L3344">IFERROR(INDEX(tblConsorcios[Produto],MOD($J3344,ROWS(tblConsorcios[Produto]))+1),"")</f>
        <v>Imóvel IE580 – 240m</v>
      </c>
      <c r="M3344" s="20" cm="1">
        <f t="array" ref="M3344">IFERROR(INDEX(tblConsorcios[Valor da Carta (R$)],MOD($J3344,ROWS(tblConsorcios[Produto]))+1),"")</f>
        <v>580000</v>
      </c>
      <c r="N3344" s="2" cm="1">
        <f t="array" ref="N3344">IFERROR(INDEX(tblConsorcios[Prazo (meses)],MOD($J3344,ROWS(tblConsorcios[Produto]))+1),"")</f>
        <v>240</v>
      </c>
      <c r="O3344" s="20" cm="1">
        <f t="array" ref="O3344">IFERROR(INDEX(tblConsorcios[Parcela Mensal (R$)],MOD($J3344,ROWS(tblConsorcios[Produto]))+1),"")</f>
        <v>3112.67</v>
      </c>
      <c r="P3344" s="20" t="str" cm="1">
        <f t="array" ref="P3344">IFERROR(INDEX(tblClientes[Dividendo Mensal (R$)],INT($J3344/ROWS(tblConsorcios[Produto]))+1),"")</f>
        <v/>
      </c>
      <c r="Q3344" s="20" t="str">
        <f t="shared" si="157"/>
        <v/>
      </c>
      <c r="R3344">
        <f t="shared" si="158"/>
        <v>0</v>
      </c>
    </row>
    <row r="3345" spans="10:18" x14ac:dyDescent="0.2">
      <c r="J3345">
        <f t="shared" si="156"/>
        <v>3343</v>
      </c>
      <c r="K3345" t="str" cm="1">
        <f t="array" ref="K3345">IFERROR(INDEX(tblClientes[Cliente],INT($J3345/ROWS(tblConsorcios[Produto]))+1),"")</f>
        <v/>
      </c>
      <c r="L3345" t="str" cm="1">
        <f t="array" ref="L3345">IFERROR(INDEX(tblConsorcios[Produto],MOD($J3345,ROWS(tblConsorcios[Produto]))+1),"")</f>
        <v>Imóvel IE580 – 220m</v>
      </c>
      <c r="M3345" s="20" cm="1">
        <f t="array" ref="M3345">IFERROR(INDEX(tblConsorcios[Valor da Carta (R$)],MOD($J3345,ROWS(tblConsorcios[Produto]))+1),"")</f>
        <v>580000</v>
      </c>
      <c r="N3345" s="2" cm="1">
        <f t="array" ref="N3345">IFERROR(INDEX(tblConsorcios[Prazo (meses)],MOD($J3345,ROWS(tblConsorcios[Produto]))+1),"")</f>
        <v>220</v>
      </c>
      <c r="O3345" s="20" cm="1">
        <f t="array" ref="O3345">IFERROR(INDEX(tblConsorcios[Parcela Mensal (R$)],MOD($J3345,ROWS(tblConsorcios[Produto]))+1),"")</f>
        <v>3369.27</v>
      </c>
      <c r="P3345" s="20" t="str" cm="1">
        <f t="array" ref="P3345">IFERROR(INDEX(tblClientes[Dividendo Mensal (R$)],INT($J3345/ROWS(tblConsorcios[Produto]))+1),"")</f>
        <v/>
      </c>
      <c r="Q3345" s="20" t="str">
        <f t="shared" si="157"/>
        <v/>
      </c>
      <c r="R3345">
        <f t="shared" si="158"/>
        <v>0</v>
      </c>
    </row>
    <row r="3346" spans="10:18" x14ac:dyDescent="0.2">
      <c r="J3346">
        <f t="shared" si="156"/>
        <v>3344</v>
      </c>
      <c r="K3346" t="str" cm="1">
        <f t="array" ref="K3346">IFERROR(INDEX(tblClientes[Cliente],INT($J3346/ROWS(tblConsorcios[Produto]))+1),"")</f>
        <v/>
      </c>
      <c r="L3346" t="str" cm="1">
        <f t="array" ref="L3346">IFERROR(INDEX(tblConsorcios[Produto],MOD($J3346,ROWS(tblConsorcios[Produto]))+1),"")</f>
        <v>Imóvel IE580 – 200m</v>
      </c>
      <c r="M3346" s="20" cm="1">
        <f t="array" ref="M3346">IFERROR(INDEX(tblConsorcios[Valor da Carta (R$)],MOD($J3346,ROWS(tblConsorcios[Produto]))+1),"")</f>
        <v>580000</v>
      </c>
      <c r="N3346" s="2" cm="1">
        <f t="array" ref="N3346">IFERROR(INDEX(tblConsorcios[Prazo (meses)],MOD($J3346,ROWS(tblConsorcios[Produto]))+1),"")</f>
        <v>200</v>
      </c>
      <c r="O3346" s="20" cm="1">
        <f t="array" ref="O3346">IFERROR(INDEX(tblConsorcios[Parcela Mensal (R$)],MOD($J3346,ROWS(tblConsorcios[Produto]))+1),"")</f>
        <v>3677.2</v>
      </c>
      <c r="P3346" s="20" t="str" cm="1">
        <f t="array" ref="P3346">IFERROR(INDEX(tblClientes[Dividendo Mensal (R$)],INT($J3346/ROWS(tblConsorcios[Produto]))+1),"")</f>
        <v/>
      </c>
      <c r="Q3346" s="20" t="str">
        <f t="shared" si="157"/>
        <v/>
      </c>
      <c r="R3346">
        <f t="shared" si="158"/>
        <v>0</v>
      </c>
    </row>
    <row r="3347" spans="10:18" x14ac:dyDescent="0.2">
      <c r="J3347">
        <f t="shared" si="156"/>
        <v>3345</v>
      </c>
      <c r="K3347" t="str" cm="1">
        <f t="array" ref="K3347">IFERROR(INDEX(tblClientes[Cliente],INT($J3347/ROWS(tblConsorcios[Produto]))+1),"")</f>
        <v/>
      </c>
      <c r="L3347" t="str" cm="1">
        <f t="array" ref="L3347">IFERROR(INDEX(tblConsorcios[Produto],MOD($J3347,ROWS(tblConsorcios[Produto]))+1),"")</f>
        <v>Imóvel IE550 – 240m</v>
      </c>
      <c r="M3347" s="20" cm="1">
        <f t="array" ref="M3347">IFERROR(INDEX(tblConsorcios[Valor da Carta (R$)],MOD($J3347,ROWS(tblConsorcios[Produto]))+1),"")</f>
        <v>550000</v>
      </c>
      <c r="N3347" s="2" cm="1">
        <f t="array" ref="N3347">IFERROR(INDEX(tblConsorcios[Prazo (meses)],MOD($J3347,ROWS(tblConsorcios[Produto]))+1),"")</f>
        <v>240</v>
      </c>
      <c r="O3347" s="20" cm="1">
        <f t="array" ref="O3347">IFERROR(INDEX(tblConsorcios[Parcela Mensal (R$)],MOD($J3347,ROWS(tblConsorcios[Produto]))+1),"")</f>
        <v>2951.67</v>
      </c>
      <c r="P3347" s="20" t="str" cm="1">
        <f t="array" ref="P3347">IFERROR(INDEX(tblClientes[Dividendo Mensal (R$)],INT($J3347/ROWS(tblConsorcios[Produto]))+1),"")</f>
        <v/>
      </c>
      <c r="Q3347" s="20" t="str">
        <f t="shared" si="157"/>
        <v/>
      </c>
      <c r="R3347">
        <f t="shared" si="158"/>
        <v>0</v>
      </c>
    </row>
    <row r="3348" spans="10:18" x14ac:dyDescent="0.2">
      <c r="J3348">
        <f t="shared" si="156"/>
        <v>3346</v>
      </c>
      <c r="K3348" t="str" cm="1">
        <f t="array" ref="K3348">IFERROR(INDEX(tblClientes[Cliente],INT($J3348/ROWS(tblConsorcios[Produto]))+1),"")</f>
        <v/>
      </c>
      <c r="L3348" t="str" cm="1">
        <f t="array" ref="L3348">IFERROR(INDEX(tblConsorcios[Produto],MOD($J3348,ROWS(tblConsorcios[Produto]))+1),"")</f>
        <v>Imóvel IE550 – 220m</v>
      </c>
      <c r="M3348" s="20" cm="1">
        <f t="array" ref="M3348">IFERROR(INDEX(tblConsorcios[Valor da Carta (R$)],MOD($J3348,ROWS(tblConsorcios[Produto]))+1),"")</f>
        <v>550000</v>
      </c>
      <c r="N3348" s="2" cm="1">
        <f t="array" ref="N3348">IFERROR(INDEX(tblConsorcios[Prazo (meses)],MOD($J3348,ROWS(tblConsorcios[Produto]))+1),"")</f>
        <v>220</v>
      </c>
      <c r="O3348" s="20" cm="1">
        <f t="array" ref="O3348">IFERROR(INDEX(tblConsorcios[Parcela Mensal (R$)],MOD($J3348,ROWS(tblConsorcios[Produto]))+1),"")</f>
        <v>3195</v>
      </c>
      <c r="P3348" s="20" t="str" cm="1">
        <f t="array" ref="P3348">IFERROR(INDEX(tblClientes[Dividendo Mensal (R$)],INT($J3348/ROWS(tblConsorcios[Produto]))+1),"")</f>
        <v/>
      </c>
      <c r="Q3348" s="20" t="str">
        <f t="shared" si="157"/>
        <v/>
      </c>
      <c r="R3348">
        <f t="shared" si="158"/>
        <v>0</v>
      </c>
    </row>
    <row r="3349" spans="10:18" x14ac:dyDescent="0.2">
      <c r="J3349">
        <f t="shared" si="156"/>
        <v>3347</v>
      </c>
      <c r="K3349" t="str" cm="1">
        <f t="array" ref="K3349">IFERROR(INDEX(tblClientes[Cliente],INT($J3349/ROWS(tblConsorcios[Produto]))+1),"")</f>
        <v/>
      </c>
      <c r="L3349" t="str" cm="1">
        <f t="array" ref="L3349">IFERROR(INDEX(tblConsorcios[Produto],MOD($J3349,ROWS(tblConsorcios[Produto]))+1),"")</f>
        <v>Imóvel IE550 – 200m</v>
      </c>
      <c r="M3349" s="20" cm="1">
        <f t="array" ref="M3349">IFERROR(INDEX(tblConsorcios[Valor da Carta (R$)],MOD($J3349,ROWS(tblConsorcios[Produto]))+1),"")</f>
        <v>550000</v>
      </c>
      <c r="N3349" s="2" cm="1">
        <f t="array" ref="N3349">IFERROR(INDEX(tblConsorcios[Prazo (meses)],MOD($J3349,ROWS(tblConsorcios[Produto]))+1),"")</f>
        <v>200</v>
      </c>
      <c r="O3349" s="20" cm="1">
        <f t="array" ref="O3349">IFERROR(INDEX(tblConsorcios[Parcela Mensal (R$)],MOD($J3349,ROWS(tblConsorcios[Produto]))+1),"")</f>
        <v>3487</v>
      </c>
      <c r="P3349" s="20" t="str" cm="1">
        <f t="array" ref="P3349">IFERROR(INDEX(tblClientes[Dividendo Mensal (R$)],INT($J3349/ROWS(tblConsorcios[Produto]))+1),"")</f>
        <v/>
      </c>
      <c r="Q3349" s="20" t="str">
        <f t="shared" si="157"/>
        <v/>
      </c>
      <c r="R3349">
        <f t="shared" si="158"/>
        <v>0</v>
      </c>
    </row>
    <row r="3350" spans="10:18" x14ac:dyDescent="0.2">
      <c r="J3350">
        <f t="shared" si="156"/>
        <v>3348</v>
      </c>
      <c r="K3350" t="str" cm="1">
        <f t="array" ref="K3350">IFERROR(INDEX(tblClientes[Cliente],INT($J3350/ROWS(tblConsorcios[Produto]))+1),"")</f>
        <v/>
      </c>
      <c r="L3350" t="str" cm="1">
        <f t="array" ref="L3350">IFERROR(INDEX(tblConsorcios[Produto],MOD($J3350,ROWS(tblConsorcios[Produto]))+1),"")</f>
        <v>Imóvel IE530 – 240m</v>
      </c>
      <c r="M3350" s="20" cm="1">
        <f t="array" ref="M3350">IFERROR(INDEX(tblConsorcios[Valor da Carta (R$)],MOD($J3350,ROWS(tblConsorcios[Produto]))+1),"")</f>
        <v>530000</v>
      </c>
      <c r="N3350" s="2" cm="1">
        <f t="array" ref="N3350">IFERROR(INDEX(tblConsorcios[Prazo (meses)],MOD($J3350,ROWS(tblConsorcios[Produto]))+1),"")</f>
        <v>240</v>
      </c>
      <c r="O3350" s="20" cm="1">
        <f t="array" ref="O3350">IFERROR(INDEX(tblConsorcios[Parcela Mensal (R$)],MOD($J3350,ROWS(tblConsorcios[Produto]))+1),"")</f>
        <v>2844.33</v>
      </c>
      <c r="P3350" s="20" t="str" cm="1">
        <f t="array" ref="P3350">IFERROR(INDEX(tblClientes[Dividendo Mensal (R$)],INT($J3350/ROWS(tblConsorcios[Produto]))+1),"")</f>
        <v/>
      </c>
      <c r="Q3350" s="20" t="str">
        <f t="shared" si="157"/>
        <v/>
      </c>
      <c r="R3350">
        <f t="shared" si="158"/>
        <v>0</v>
      </c>
    </row>
    <row r="3351" spans="10:18" x14ac:dyDescent="0.2">
      <c r="J3351">
        <f t="shared" si="156"/>
        <v>3349</v>
      </c>
      <c r="K3351" t="str" cm="1">
        <f t="array" ref="K3351">IFERROR(INDEX(tblClientes[Cliente],INT($J3351/ROWS(tblConsorcios[Produto]))+1),"")</f>
        <v/>
      </c>
      <c r="L3351" t="str" cm="1">
        <f t="array" ref="L3351">IFERROR(INDEX(tblConsorcios[Produto],MOD($J3351,ROWS(tblConsorcios[Produto]))+1),"")</f>
        <v>Imóvel IE530 – 220m</v>
      </c>
      <c r="M3351" s="20" cm="1">
        <f t="array" ref="M3351">IFERROR(INDEX(tblConsorcios[Valor da Carta (R$)],MOD($J3351,ROWS(tblConsorcios[Produto]))+1),"")</f>
        <v>530000</v>
      </c>
      <c r="N3351" s="2" cm="1">
        <f t="array" ref="N3351">IFERROR(INDEX(tblConsorcios[Prazo (meses)],MOD($J3351,ROWS(tblConsorcios[Produto]))+1),"")</f>
        <v>220</v>
      </c>
      <c r="O3351" s="20" cm="1">
        <f t="array" ref="O3351">IFERROR(INDEX(tblConsorcios[Parcela Mensal (R$)],MOD($J3351,ROWS(tblConsorcios[Produto]))+1),"")</f>
        <v>3078.82</v>
      </c>
      <c r="P3351" s="20" t="str" cm="1">
        <f t="array" ref="P3351">IFERROR(INDEX(tblClientes[Dividendo Mensal (R$)],INT($J3351/ROWS(tblConsorcios[Produto]))+1),"")</f>
        <v/>
      </c>
      <c r="Q3351" s="20" t="str">
        <f t="shared" si="157"/>
        <v/>
      </c>
      <c r="R3351">
        <f t="shared" si="158"/>
        <v>0</v>
      </c>
    </row>
    <row r="3352" spans="10:18" x14ac:dyDescent="0.2">
      <c r="J3352">
        <f t="shared" si="156"/>
        <v>3350</v>
      </c>
      <c r="K3352" t="str" cm="1">
        <f t="array" ref="K3352">IFERROR(INDEX(tblClientes[Cliente],INT($J3352/ROWS(tblConsorcios[Produto]))+1),"")</f>
        <v/>
      </c>
      <c r="L3352" t="str" cm="1">
        <f t="array" ref="L3352">IFERROR(INDEX(tblConsorcios[Produto],MOD($J3352,ROWS(tblConsorcios[Produto]))+1),"")</f>
        <v>Imóvel IE530 – 200m</v>
      </c>
      <c r="M3352" s="20" cm="1">
        <f t="array" ref="M3352">IFERROR(INDEX(tblConsorcios[Valor da Carta (R$)],MOD($J3352,ROWS(tblConsorcios[Produto]))+1),"")</f>
        <v>530000</v>
      </c>
      <c r="N3352" s="2" cm="1">
        <f t="array" ref="N3352">IFERROR(INDEX(tblConsorcios[Prazo (meses)],MOD($J3352,ROWS(tblConsorcios[Produto]))+1),"")</f>
        <v>200</v>
      </c>
      <c r="O3352" s="20" cm="1">
        <f t="array" ref="O3352">IFERROR(INDEX(tblConsorcios[Parcela Mensal (R$)],MOD($J3352,ROWS(tblConsorcios[Produto]))+1),"")</f>
        <v>3360.2</v>
      </c>
      <c r="P3352" s="20" t="str" cm="1">
        <f t="array" ref="P3352">IFERROR(INDEX(tblClientes[Dividendo Mensal (R$)],INT($J3352/ROWS(tblConsorcios[Produto]))+1),"")</f>
        <v/>
      </c>
      <c r="Q3352" s="20" t="str">
        <f t="shared" si="157"/>
        <v/>
      </c>
      <c r="R3352">
        <f t="shared" si="158"/>
        <v>0</v>
      </c>
    </row>
    <row r="3353" spans="10:18" x14ac:dyDescent="0.2">
      <c r="J3353">
        <f t="shared" si="156"/>
        <v>3351</v>
      </c>
      <c r="K3353" t="str" cm="1">
        <f t="array" ref="K3353">IFERROR(INDEX(tblClientes[Cliente],INT($J3353/ROWS(tblConsorcios[Produto]))+1),"")</f>
        <v/>
      </c>
      <c r="L3353" t="str" cm="1">
        <f t="array" ref="L3353">IFERROR(INDEX(tblConsorcios[Produto],MOD($J3353,ROWS(tblConsorcios[Produto]))+1),"")</f>
        <v>Imóvel IE500 – 240m</v>
      </c>
      <c r="M3353" s="20" cm="1">
        <f t="array" ref="M3353">IFERROR(INDEX(tblConsorcios[Valor da Carta (R$)],MOD($J3353,ROWS(tblConsorcios[Produto]))+1),"")</f>
        <v>500000</v>
      </c>
      <c r="N3353" s="2" cm="1">
        <f t="array" ref="N3353">IFERROR(INDEX(tblConsorcios[Prazo (meses)],MOD($J3353,ROWS(tblConsorcios[Produto]))+1),"")</f>
        <v>240</v>
      </c>
      <c r="O3353" s="20" cm="1">
        <f t="array" ref="O3353">IFERROR(INDEX(tblConsorcios[Parcela Mensal (R$)],MOD($J3353,ROWS(tblConsorcios[Produto]))+1),"")</f>
        <v>2683.33</v>
      </c>
      <c r="P3353" s="20" t="str" cm="1">
        <f t="array" ref="P3353">IFERROR(INDEX(tblClientes[Dividendo Mensal (R$)],INT($J3353/ROWS(tblConsorcios[Produto]))+1),"")</f>
        <v/>
      </c>
      <c r="Q3353" s="20" t="str">
        <f t="shared" si="157"/>
        <v/>
      </c>
      <c r="R3353">
        <f t="shared" si="158"/>
        <v>0</v>
      </c>
    </row>
    <row r="3354" spans="10:18" x14ac:dyDescent="0.2">
      <c r="J3354">
        <f t="shared" si="156"/>
        <v>3352</v>
      </c>
      <c r="K3354" t="str" cm="1">
        <f t="array" ref="K3354">IFERROR(INDEX(tblClientes[Cliente],INT($J3354/ROWS(tblConsorcios[Produto]))+1),"")</f>
        <v/>
      </c>
      <c r="L3354" t="str" cm="1">
        <f t="array" ref="L3354">IFERROR(INDEX(tblConsorcios[Produto],MOD($J3354,ROWS(tblConsorcios[Produto]))+1),"")</f>
        <v>Imóvel IE500 – 220m</v>
      </c>
      <c r="M3354" s="20" cm="1">
        <f t="array" ref="M3354">IFERROR(INDEX(tblConsorcios[Valor da Carta (R$)],MOD($J3354,ROWS(tblConsorcios[Produto]))+1),"")</f>
        <v>500000</v>
      </c>
      <c r="N3354" s="2" cm="1">
        <f t="array" ref="N3354">IFERROR(INDEX(tblConsorcios[Prazo (meses)],MOD($J3354,ROWS(tblConsorcios[Produto]))+1),"")</f>
        <v>220</v>
      </c>
      <c r="O3354" s="20" cm="1">
        <f t="array" ref="O3354">IFERROR(INDEX(tblConsorcios[Parcela Mensal (R$)],MOD($J3354,ROWS(tblConsorcios[Produto]))+1),"")</f>
        <v>2904.55</v>
      </c>
      <c r="P3354" s="20" t="str" cm="1">
        <f t="array" ref="P3354">IFERROR(INDEX(tblClientes[Dividendo Mensal (R$)],INT($J3354/ROWS(tblConsorcios[Produto]))+1),"")</f>
        <v/>
      </c>
      <c r="Q3354" s="20" t="str">
        <f t="shared" si="157"/>
        <v/>
      </c>
      <c r="R3354">
        <f t="shared" si="158"/>
        <v>0</v>
      </c>
    </row>
    <row r="3355" spans="10:18" x14ac:dyDescent="0.2">
      <c r="J3355">
        <f t="shared" si="156"/>
        <v>3353</v>
      </c>
      <c r="K3355" t="str" cm="1">
        <f t="array" ref="K3355">IFERROR(INDEX(tblClientes[Cliente],INT($J3355/ROWS(tblConsorcios[Produto]))+1),"")</f>
        <v/>
      </c>
      <c r="L3355" t="str" cm="1">
        <f t="array" ref="L3355">IFERROR(INDEX(tblConsorcios[Produto],MOD($J3355,ROWS(tblConsorcios[Produto]))+1),"")</f>
        <v>Imóvel IE500 – 200m</v>
      </c>
      <c r="M3355" s="20" cm="1">
        <f t="array" ref="M3355">IFERROR(INDEX(tblConsorcios[Valor da Carta (R$)],MOD($J3355,ROWS(tblConsorcios[Produto]))+1),"")</f>
        <v>500000</v>
      </c>
      <c r="N3355" s="2" cm="1">
        <f t="array" ref="N3355">IFERROR(INDEX(tblConsorcios[Prazo (meses)],MOD($J3355,ROWS(tblConsorcios[Produto]))+1),"")</f>
        <v>200</v>
      </c>
      <c r="O3355" s="20" cm="1">
        <f t="array" ref="O3355">IFERROR(INDEX(tblConsorcios[Parcela Mensal (R$)],MOD($J3355,ROWS(tblConsorcios[Produto]))+1),"")</f>
        <v>3170</v>
      </c>
      <c r="P3355" s="20" t="str" cm="1">
        <f t="array" ref="P3355">IFERROR(INDEX(tblClientes[Dividendo Mensal (R$)],INT($J3355/ROWS(tblConsorcios[Produto]))+1),"")</f>
        <v/>
      </c>
      <c r="Q3355" s="20" t="str">
        <f t="shared" si="157"/>
        <v/>
      </c>
      <c r="R3355">
        <f t="shared" si="158"/>
        <v>0</v>
      </c>
    </row>
    <row r="3356" spans="10:18" x14ac:dyDescent="0.2">
      <c r="J3356">
        <f t="shared" si="156"/>
        <v>3354</v>
      </c>
      <c r="K3356" t="str" cm="1">
        <f t="array" ref="K3356">IFERROR(INDEX(tblClientes[Cliente],INT($J3356/ROWS(tblConsorcios[Produto]))+1),"")</f>
        <v/>
      </c>
      <c r="L3356" t="str" cm="1">
        <f t="array" ref="L3356">IFERROR(INDEX(tblConsorcios[Produto],MOD($J3356,ROWS(tblConsorcios[Produto]))+1),"")</f>
        <v>Imóvel IE480 – 240m</v>
      </c>
      <c r="M3356" s="20" cm="1">
        <f t="array" ref="M3356">IFERROR(INDEX(tblConsorcios[Valor da Carta (R$)],MOD($J3356,ROWS(tblConsorcios[Produto]))+1),"")</f>
        <v>480000</v>
      </c>
      <c r="N3356" s="2" cm="1">
        <f t="array" ref="N3356">IFERROR(INDEX(tblConsorcios[Prazo (meses)],MOD($J3356,ROWS(tblConsorcios[Produto]))+1),"")</f>
        <v>240</v>
      </c>
      <c r="O3356" s="20" cm="1">
        <f t="array" ref="O3356">IFERROR(INDEX(tblConsorcios[Parcela Mensal (R$)],MOD($J3356,ROWS(tblConsorcios[Produto]))+1),"")</f>
        <v>2576</v>
      </c>
      <c r="P3356" s="20" t="str" cm="1">
        <f t="array" ref="P3356">IFERROR(INDEX(tblClientes[Dividendo Mensal (R$)],INT($J3356/ROWS(tblConsorcios[Produto]))+1),"")</f>
        <v/>
      </c>
      <c r="Q3356" s="20" t="str">
        <f t="shared" si="157"/>
        <v/>
      </c>
      <c r="R3356">
        <f t="shared" si="158"/>
        <v>0</v>
      </c>
    </row>
    <row r="3357" spans="10:18" x14ac:dyDescent="0.2">
      <c r="J3357">
        <f t="shared" si="156"/>
        <v>3355</v>
      </c>
      <c r="K3357" t="str" cm="1">
        <f t="array" ref="K3357">IFERROR(INDEX(tblClientes[Cliente],INT($J3357/ROWS(tblConsorcios[Produto]))+1),"")</f>
        <v/>
      </c>
      <c r="L3357" t="str" cm="1">
        <f t="array" ref="L3357">IFERROR(INDEX(tblConsorcios[Produto],MOD($J3357,ROWS(tblConsorcios[Produto]))+1),"")</f>
        <v>Imóvel IE480 – 220m</v>
      </c>
      <c r="M3357" s="20" cm="1">
        <f t="array" ref="M3357">IFERROR(INDEX(tblConsorcios[Valor da Carta (R$)],MOD($J3357,ROWS(tblConsorcios[Produto]))+1),"")</f>
        <v>480000</v>
      </c>
      <c r="N3357" s="2" cm="1">
        <f t="array" ref="N3357">IFERROR(INDEX(tblConsorcios[Prazo (meses)],MOD($J3357,ROWS(tblConsorcios[Produto]))+1),"")</f>
        <v>220</v>
      </c>
      <c r="O3357" s="20" cm="1">
        <f t="array" ref="O3357">IFERROR(INDEX(tblConsorcios[Parcela Mensal (R$)],MOD($J3357,ROWS(tblConsorcios[Produto]))+1),"")</f>
        <v>2788.36</v>
      </c>
      <c r="P3357" s="20" t="str" cm="1">
        <f t="array" ref="P3357">IFERROR(INDEX(tblClientes[Dividendo Mensal (R$)],INT($J3357/ROWS(tblConsorcios[Produto]))+1),"")</f>
        <v/>
      </c>
      <c r="Q3357" s="20" t="str">
        <f t="shared" si="157"/>
        <v/>
      </c>
      <c r="R3357">
        <f t="shared" si="158"/>
        <v>0</v>
      </c>
    </row>
    <row r="3358" spans="10:18" x14ac:dyDescent="0.2">
      <c r="J3358">
        <f t="shared" si="156"/>
        <v>3356</v>
      </c>
      <c r="K3358" t="str" cm="1">
        <f t="array" ref="K3358">IFERROR(INDEX(tblClientes[Cliente],INT($J3358/ROWS(tblConsorcios[Produto]))+1),"")</f>
        <v/>
      </c>
      <c r="L3358" t="str" cm="1">
        <f t="array" ref="L3358">IFERROR(INDEX(tblConsorcios[Produto],MOD($J3358,ROWS(tblConsorcios[Produto]))+1),"")</f>
        <v>Imóvel IE480 – 200m</v>
      </c>
      <c r="M3358" s="20" cm="1">
        <f t="array" ref="M3358">IFERROR(INDEX(tblConsorcios[Valor da Carta (R$)],MOD($J3358,ROWS(tblConsorcios[Produto]))+1),"")</f>
        <v>480000</v>
      </c>
      <c r="N3358" s="2" cm="1">
        <f t="array" ref="N3358">IFERROR(INDEX(tblConsorcios[Prazo (meses)],MOD($J3358,ROWS(tblConsorcios[Produto]))+1),"")</f>
        <v>200</v>
      </c>
      <c r="O3358" s="20" cm="1">
        <f t="array" ref="O3358">IFERROR(INDEX(tblConsorcios[Parcela Mensal (R$)],MOD($J3358,ROWS(tblConsorcios[Produto]))+1),"")</f>
        <v>3043.2</v>
      </c>
      <c r="P3358" s="20" t="str" cm="1">
        <f t="array" ref="P3358">IFERROR(INDEX(tblClientes[Dividendo Mensal (R$)],INT($J3358/ROWS(tblConsorcios[Produto]))+1),"")</f>
        <v/>
      </c>
      <c r="Q3358" s="20" t="str">
        <f t="shared" si="157"/>
        <v/>
      </c>
      <c r="R3358">
        <f t="shared" si="158"/>
        <v>0</v>
      </c>
    </row>
    <row r="3359" spans="10:18" x14ac:dyDescent="0.2">
      <c r="J3359">
        <f t="shared" si="156"/>
        <v>3357</v>
      </c>
      <c r="K3359" t="str" cm="1">
        <f t="array" ref="K3359">IFERROR(INDEX(tblClientes[Cliente],INT($J3359/ROWS(tblConsorcios[Produto]))+1),"")</f>
        <v/>
      </c>
      <c r="L3359" t="str" cm="1">
        <f t="array" ref="L3359">IFERROR(INDEX(tblConsorcios[Produto],MOD($J3359,ROWS(tblConsorcios[Produto]))+1),"")</f>
        <v>Imóvel IE450 – 240m</v>
      </c>
      <c r="M3359" s="20" cm="1">
        <f t="array" ref="M3359">IFERROR(INDEX(tblConsorcios[Valor da Carta (R$)],MOD($J3359,ROWS(tblConsorcios[Produto]))+1),"")</f>
        <v>450000</v>
      </c>
      <c r="N3359" s="2" cm="1">
        <f t="array" ref="N3359">IFERROR(INDEX(tblConsorcios[Prazo (meses)],MOD($J3359,ROWS(tblConsorcios[Produto]))+1),"")</f>
        <v>240</v>
      </c>
      <c r="O3359" s="20" cm="1">
        <f t="array" ref="O3359">IFERROR(INDEX(tblConsorcios[Parcela Mensal (R$)],MOD($J3359,ROWS(tblConsorcios[Produto]))+1),"")</f>
        <v>2415</v>
      </c>
      <c r="P3359" s="20" t="str" cm="1">
        <f t="array" ref="P3359">IFERROR(INDEX(tblClientes[Dividendo Mensal (R$)],INT($J3359/ROWS(tblConsorcios[Produto]))+1),"")</f>
        <v/>
      </c>
      <c r="Q3359" s="20" t="str">
        <f t="shared" si="157"/>
        <v/>
      </c>
      <c r="R3359">
        <f t="shared" si="158"/>
        <v>0</v>
      </c>
    </row>
    <row r="3360" spans="10:18" x14ac:dyDescent="0.2">
      <c r="J3360">
        <f t="shared" si="156"/>
        <v>3358</v>
      </c>
      <c r="K3360" t="str" cm="1">
        <f t="array" ref="K3360">IFERROR(INDEX(tblClientes[Cliente],INT($J3360/ROWS(tblConsorcios[Produto]))+1),"")</f>
        <v/>
      </c>
      <c r="L3360" t="str" cm="1">
        <f t="array" ref="L3360">IFERROR(INDEX(tblConsorcios[Produto],MOD($J3360,ROWS(tblConsorcios[Produto]))+1),"")</f>
        <v>Imóvel IE450 – 220m</v>
      </c>
      <c r="M3360" s="20" cm="1">
        <f t="array" ref="M3360">IFERROR(INDEX(tblConsorcios[Valor da Carta (R$)],MOD($J3360,ROWS(tblConsorcios[Produto]))+1),"")</f>
        <v>450000</v>
      </c>
      <c r="N3360" s="2" cm="1">
        <f t="array" ref="N3360">IFERROR(INDEX(tblConsorcios[Prazo (meses)],MOD($J3360,ROWS(tblConsorcios[Produto]))+1),"")</f>
        <v>220</v>
      </c>
      <c r="O3360" s="20" cm="1">
        <f t="array" ref="O3360">IFERROR(INDEX(tblConsorcios[Parcela Mensal (R$)],MOD($J3360,ROWS(tblConsorcios[Produto]))+1),"")</f>
        <v>2614.09</v>
      </c>
      <c r="P3360" s="20" t="str" cm="1">
        <f t="array" ref="P3360">IFERROR(INDEX(tblClientes[Dividendo Mensal (R$)],INT($J3360/ROWS(tblConsorcios[Produto]))+1),"")</f>
        <v/>
      </c>
      <c r="Q3360" s="20" t="str">
        <f t="shared" si="157"/>
        <v/>
      </c>
      <c r="R3360">
        <f t="shared" si="158"/>
        <v>0</v>
      </c>
    </row>
    <row r="3361" spans="10:18" x14ac:dyDescent="0.2">
      <c r="J3361">
        <f t="shared" si="156"/>
        <v>3359</v>
      </c>
      <c r="K3361" t="str" cm="1">
        <f t="array" ref="K3361">IFERROR(INDEX(tblClientes[Cliente],INT($J3361/ROWS(tblConsorcios[Produto]))+1),"")</f>
        <v/>
      </c>
      <c r="L3361" t="str" cm="1">
        <f t="array" ref="L3361">IFERROR(INDEX(tblConsorcios[Produto],MOD($J3361,ROWS(tblConsorcios[Produto]))+1),"")</f>
        <v>Imóvel IE450 – 200m</v>
      </c>
      <c r="M3361" s="20" cm="1">
        <f t="array" ref="M3361">IFERROR(INDEX(tblConsorcios[Valor da Carta (R$)],MOD($J3361,ROWS(tblConsorcios[Produto]))+1),"")</f>
        <v>450000</v>
      </c>
      <c r="N3361" s="2" cm="1">
        <f t="array" ref="N3361">IFERROR(INDEX(tblConsorcios[Prazo (meses)],MOD($J3361,ROWS(tblConsorcios[Produto]))+1),"")</f>
        <v>200</v>
      </c>
      <c r="O3361" s="20" cm="1">
        <f t="array" ref="O3361">IFERROR(INDEX(tblConsorcios[Parcela Mensal (R$)],MOD($J3361,ROWS(tblConsorcios[Produto]))+1),"")</f>
        <v>2853</v>
      </c>
      <c r="P3361" s="20" t="str" cm="1">
        <f t="array" ref="P3361">IFERROR(INDEX(tblClientes[Dividendo Mensal (R$)],INT($J3361/ROWS(tblConsorcios[Produto]))+1),"")</f>
        <v/>
      </c>
      <c r="Q3361" s="20" t="str">
        <f t="shared" si="157"/>
        <v/>
      </c>
      <c r="R3361">
        <f t="shared" si="158"/>
        <v>0</v>
      </c>
    </row>
    <row r="3362" spans="10:18" x14ac:dyDescent="0.2">
      <c r="J3362">
        <f t="shared" si="156"/>
        <v>3360</v>
      </c>
      <c r="K3362" t="str" cm="1">
        <f t="array" ref="K3362">IFERROR(INDEX(tblClientes[Cliente],INT($J3362/ROWS(tblConsorcios[Produto]))+1),"")</f>
        <v/>
      </c>
      <c r="L3362" t="str" cm="1">
        <f t="array" ref="L3362">IFERROR(INDEX(tblConsorcios[Produto],MOD($J3362,ROWS(tblConsorcios[Produto]))+1),"")</f>
        <v>Imóvel IE430 – 240m</v>
      </c>
      <c r="M3362" s="20" cm="1">
        <f t="array" ref="M3362">IFERROR(INDEX(tblConsorcios[Valor da Carta (R$)],MOD($J3362,ROWS(tblConsorcios[Produto]))+1),"")</f>
        <v>430000</v>
      </c>
      <c r="N3362" s="2" cm="1">
        <f t="array" ref="N3362">IFERROR(INDEX(tblConsorcios[Prazo (meses)],MOD($J3362,ROWS(tblConsorcios[Produto]))+1),"")</f>
        <v>240</v>
      </c>
      <c r="O3362" s="20" cm="1">
        <f t="array" ref="O3362">IFERROR(INDEX(tblConsorcios[Parcela Mensal (R$)],MOD($J3362,ROWS(tblConsorcios[Produto]))+1),"")</f>
        <v>2307.67</v>
      </c>
      <c r="P3362" s="20" t="str" cm="1">
        <f t="array" ref="P3362">IFERROR(INDEX(tblClientes[Dividendo Mensal (R$)],INT($J3362/ROWS(tblConsorcios[Produto]))+1),"")</f>
        <v/>
      </c>
      <c r="Q3362" s="20" t="str">
        <f t="shared" si="157"/>
        <v/>
      </c>
      <c r="R3362">
        <f t="shared" si="158"/>
        <v>0</v>
      </c>
    </row>
    <row r="3363" spans="10:18" x14ac:dyDescent="0.2">
      <c r="J3363">
        <f t="shared" si="156"/>
        <v>3361</v>
      </c>
      <c r="K3363" t="str" cm="1">
        <f t="array" ref="K3363">IFERROR(INDEX(tblClientes[Cliente],INT($J3363/ROWS(tblConsorcios[Produto]))+1),"")</f>
        <v/>
      </c>
      <c r="L3363" t="str" cm="1">
        <f t="array" ref="L3363">IFERROR(INDEX(tblConsorcios[Produto],MOD($J3363,ROWS(tblConsorcios[Produto]))+1),"")</f>
        <v>Imóvel IE430 – 220m</v>
      </c>
      <c r="M3363" s="20" cm="1">
        <f t="array" ref="M3363">IFERROR(INDEX(tblConsorcios[Valor da Carta (R$)],MOD($J3363,ROWS(tblConsorcios[Produto]))+1),"")</f>
        <v>430000</v>
      </c>
      <c r="N3363" s="2" cm="1">
        <f t="array" ref="N3363">IFERROR(INDEX(tblConsorcios[Prazo (meses)],MOD($J3363,ROWS(tblConsorcios[Produto]))+1),"")</f>
        <v>220</v>
      </c>
      <c r="O3363" s="20" cm="1">
        <f t="array" ref="O3363">IFERROR(INDEX(tblConsorcios[Parcela Mensal (R$)],MOD($J3363,ROWS(tblConsorcios[Produto]))+1),"")</f>
        <v>2497.91</v>
      </c>
      <c r="P3363" s="20" t="str" cm="1">
        <f t="array" ref="P3363">IFERROR(INDEX(tblClientes[Dividendo Mensal (R$)],INT($J3363/ROWS(tblConsorcios[Produto]))+1),"")</f>
        <v/>
      </c>
      <c r="Q3363" s="20" t="str">
        <f t="shared" si="157"/>
        <v/>
      </c>
      <c r="R3363">
        <f t="shared" si="158"/>
        <v>0</v>
      </c>
    </row>
    <row r="3364" spans="10:18" x14ac:dyDescent="0.2">
      <c r="J3364">
        <f t="shared" si="156"/>
        <v>3362</v>
      </c>
      <c r="K3364" t="str" cm="1">
        <f t="array" ref="K3364">IFERROR(INDEX(tblClientes[Cliente],INT($J3364/ROWS(tblConsorcios[Produto]))+1),"")</f>
        <v/>
      </c>
      <c r="L3364" t="str" cm="1">
        <f t="array" ref="L3364">IFERROR(INDEX(tblConsorcios[Produto],MOD($J3364,ROWS(tblConsorcios[Produto]))+1),"")</f>
        <v>Imóvel IE430 – 200m</v>
      </c>
      <c r="M3364" s="20" cm="1">
        <f t="array" ref="M3364">IFERROR(INDEX(tblConsorcios[Valor da Carta (R$)],MOD($J3364,ROWS(tblConsorcios[Produto]))+1),"")</f>
        <v>430000</v>
      </c>
      <c r="N3364" s="2" cm="1">
        <f t="array" ref="N3364">IFERROR(INDEX(tblConsorcios[Prazo (meses)],MOD($J3364,ROWS(tblConsorcios[Produto]))+1),"")</f>
        <v>200</v>
      </c>
      <c r="O3364" s="20" cm="1">
        <f t="array" ref="O3364">IFERROR(INDEX(tblConsorcios[Parcela Mensal (R$)],MOD($J3364,ROWS(tblConsorcios[Produto]))+1),"")</f>
        <v>2726.2</v>
      </c>
      <c r="P3364" s="20" t="str" cm="1">
        <f t="array" ref="P3364">IFERROR(INDEX(tblClientes[Dividendo Mensal (R$)],INT($J3364/ROWS(tblConsorcios[Produto]))+1),"")</f>
        <v/>
      </c>
      <c r="Q3364" s="20" t="str">
        <f t="shared" si="157"/>
        <v/>
      </c>
      <c r="R3364">
        <f t="shared" si="158"/>
        <v>0</v>
      </c>
    </row>
    <row r="3365" spans="10:18" x14ac:dyDescent="0.2">
      <c r="J3365">
        <f t="shared" si="156"/>
        <v>3363</v>
      </c>
      <c r="K3365" t="str" cm="1">
        <f t="array" ref="K3365">IFERROR(INDEX(tblClientes[Cliente],INT($J3365/ROWS(tblConsorcios[Produto]))+1),"")</f>
        <v/>
      </c>
      <c r="L3365" t="str" cm="1">
        <f t="array" ref="L3365">IFERROR(INDEX(tblConsorcios[Produto],MOD($J3365,ROWS(tblConsorcios[Produto]))+1),"")</f>
        <v>Imóvel IE400 – 240m</v>
      </c>
      <c r="M3365" s="20" cm="1">
        <f t="array" ref="M3365">IFERROR(INDEX(tblConsorcios[Valor da Carta (R$)],MOD($J3365,ROWS(tblConsorcios[Produto]))+1),"")</f>
        <v>400000</v>
      </c>
      <c r="N3365" s="2" cm="1">
        <f t="array" ref="N3365">IFERROR(INDEX(tblConsorcios[Prazo (meses)],MOD($J3365,ROWS(tblConsorcios[Produto]))+1),"")</f>
        <v>240</v>
      </c>
      <c r="O3365" s="20" cm="1">
        <f t="array" ref="O3365">IFERROR(INDEX(tblConsorcios[Parcela Mensal (R$)],MOD($J3365,ROWS(tblConsorcios[Produto]))+1),"")</f>
        <v>2146.67</v>
      </c>
      <c r="P3365" s="20" t="str" cm="1">
        <f t="array" ref="P3365">IFERROR(INDEX(tblClientes[Dividendo Mensal (R$)],INT($J3365/ROWS(tblConsorcios[Produto]))+1),"")</f>
        <v/>
      </c>
      <c r="Q3365" s="20" t="str">
        <f t="shared" si="157"/>
        <v/>
      </c>
      <c r="R3365">
        <f t="shared" si="158"/>
        <v>0</v>
      </c>
    </row>
    <row r="3366" spans="10:18" x14ac:dyDescent="0.2">
      <c r="J3366">
        <f t="shared" si="156"/>
        <v>3364</v>
      </c>
      <c r="K3366" t="str" cm="1">
        <f t="array" ref="K3366">IFERROR(INDEX(tblClientes[Cliente],INT($J3366/ROWS(tblConsorcios[Produto]))+1),"")</f>
        <v/>
      </c>
      <c r="L3366" t="str" cm="1">
        <f t="array" ref="L3366">IFERROR(INDEX(tblConsorcios[Produto],MOD($J3366,ROWS(tblConsorcios[Produto]))+1),"")</f>
        <v>Imóvel IE400 – 220m</v>
      </c>
      <c r="M3366" s="20" cm="1">
        <f t="array" ref="M3366">IFERROR(INDEX(tblConsorcios[Valor da Carta (R$)],MOD($J3366,ROWS(tblConsorcios[Produto]))+1),"")</f>
        <v>400000</v>
      </c>
      <c r="N3366" s="2" cm="1">
        <f t="array" ref="N3366">IFERROR(INDEX(tblConsorcios[Prazo (meses)],MOD($J3366,ROWS(tblConsorcios[Produto]))+1),"")</f>
        <v>220</v>
      </c>
      <c r="O3366" s="20" cm="1">
        <f t="array" ref="O3366">IFERROR(INDEX(tblConsorcios[Parcela Mensal (R$)],MOD($J3366,ROWS(tblConsorcios[Produto]))+1),"")</f>
        <v>2323.64</v>
      </c>
      <c r="P3366" s="20" t="str" cm="1">
        <f t="array" ref="P3366">IFERROR(INDEX(tblClientes[Dividendo Mensal (R$)],INT($J3366/ROWS(tblConsorcios[Produto]))+1),"")</f>
        <v/>
      </c>
      <c r="Q3366" s="20" t="str">
        <f t="shared" si="157"/>
        <v/>
      </c>
      <c r="R3366">
        <f t="shared" si="158"/>
        <v>0</v>
      </c>
    </row>
    <row r="3367" spans="10:18" x14ac:dyDescent="0.2">
      <c r="J3367">
        <f t="shared" si="156"/>
        <v>3365</v>
      </c>
      <c r="K3367" t="str" cm="1">
        <f t="array" ref="K3367">IFERROR(INDEX(tblClientes[Cliente],INT($J3367/ROWS(tblConsorcios[Produto]))+1),"")</f>
        <v/>
      </c>
      <c r="L3367" t="str" cm="1">
        <f t="array" ref="L3367">IFERROR(INDEX(tblConsorcios[Produto],MOD($J3367,ROWS(tblConsorcios[Produto]))+1),"")</f>
        <v>Imóvel IE400 – 200m</v>
      </c>
      <c r="M3367" s="20" cm="1">
        <f t="array" ref="M3367">IFERROR(INDEX(tblConsorcios[Valor da Carta (R$)],MOD($J3367,ROWS(tblConsorcios[Produto]))+1),"")</f>
        <v>400000</v>
      </c>
      <c r="N3367" s="2" cm="1">
        <f t="array" ref="N3367">IFERROR(INDEX(tblConsorcios[Prazo (meses)],MOD($J3367,ROWS(tblConsorcios[Produto]))+1),"")</f>
        <v>200</v>
      </c>
      <c r="O3367" s="20" cm="1">
        <f t="array" ref="O3367">IFERROR(INDEX(tblConsorcios[Parcela Mensal (R$)],MOD($J3367,ROWS(tblConsorcios[Produto]))+1),"")</f>
        <v>2536</v>
      </c>
      <c r="P3367" s="20" t="str" cm="1">
        <f t="array" ref="P3367">IFERROR(INDEX(tblClientes[Dividendo Mensal (R$)],INT($J3367/ROWS(tblConsorcios[Produto]))+1),"")</f>
        <v/>
      </c>
      <c r="Q3367" s="20" t="str">
        <f t="shared" si="157"/>
        <v/>
      </c>
      <c r="R3367">
        <f t="shared" si="158"/>
        <v>0</v>
      </c>
    </row>
    <row r="3368" spans="10:18" x14ac:dyDescent="0.2">
      <c r="J3368">
        <f t="shared" si="156"/>
        <v>3366</v>
      </c>
      <c r="K3368" t="str" cm="1">
        <f t="array" ref="K3368">IFERROR(INDEX(tblClientes[Cliente],INT($J3368/ROWS(tblConsorcios[Produto]))+1),"")</f>
        <v/>
      </c>
      <c r="L3368" t="str" cm="1">
        <f t="array" ref="L3368">IFERROR(INDEX(tblConsorcios[Produto],MOD($J3368,ROWS(tblConsorcios[Produto]))+1),"")</f>
        <v>Imóvel IE380 – 240m</v>
      </c>
      <c r="M3368" s="20" cm="1">
        <f t="array" ref="M3368">IFERROR(INDEX(tblConsorcios[Valor da Carta (R$)],MOD($J3368,ROWS(tblConsorcios[Produto]))+1),"")</f>
        <v>380000</v>
      </c>
      <c r="N3368" s="2" cm="1">
        <f t="array" ref="N3368">IFERROR(INDEX(tblConsorcios[Prazo (meses)],MOD($J3368,ROWS(tblConsorcios[Produto]))+1),"")</f>
        <v>240</v>
      </c>
      <c r="O3368" s="20" cm="1">
        <f t="array" ref="O3368">IFERROR(INDEX(tblConsorcios[Parcela Mensal (R$)],MOD($J3368,ROWS(tblConsorcios[Produto]))+1),"")</f>
        <v>2039.33</v>
      </c>
      <c r="P3368" s="20" t="str" cm="1">
        <f t="array" ref="P3368">IFERROR(INDEX(tblClientes[Dividendo Mensal (R$)],INT($J3368/ROWS(tblConsorcios[Produto]))+1),"")</f>
        <v/>
      </c>
      <c r="Q3368" s="20" t="str">
        <f t="shared" si="157"/>
        <v/>
      </c>
      <c r="R3368">
        <f t="shared" si="158"/>
        <v>0</v>
      </c>
    </row>
    <row r="3369" spans="10:18" x14ac:dyDescent="0.2">
      <c r="J3369">
        <f t="shared" si="156"/>
        <v>3367</v>
      </c>
      <c r="K3369" t="str" cm="1">
        <f t="array" ref="K3369">IFERROR(INDEX(tblClientes[Cliente],INT($J3369/ROWS(tblConsorcios[Produto]))+1),"")</f>
        <v/>
      </c>
      <c r="L3369" t="str" cm="1">
        <f t="array" ref="L3369">IFERROR(INDEX(tblConsorcios[Produto],MOD($J3369,ROWS(tblConsorcios[Produto]))+1),"")</f>
        <v>Imóvel IE380 – 220m</v>
      </c>
      <c r="M3369" s="20" cm="1">
        <f t="array" ref="M3369">IFERROR(INDEX(tblConsorcios[Valor da Carta (R$)],MOD($J3369,ROWS(tblConsorcios[Produto]))+1),"")</f>
        <v>380000</v>
      </c>
      <c r="N3369" s="2" cm="1">
        <f t="array" ref="N3369">IFERROR(INDEX(tblConsorcios[Prazo (meses)],MOD($J3369,ROWS(tblConsorcios[Produto]))+1),"")</f>
        <v>220</v>
      </c>
      <c r="O3369" s="20" cm="1">
        <f t="array" ref="O3369">IFERROR(INDEX(tblConsorcios[Parcela Mensal (R$)],MOD($J3369,ROWS(tblConsorcios[Produto]))+1),"")</f>
        <v>2207.4499999999998</v>
      </c>
      <c r="P3369" s="20" t="str" cm="1">
        <f t="array" ref="P3369">IFERROR(INDEX(tblClientes[Dividendo Mensal (R$)],INT($J3369/ROWS(tblConsorcios[Produto]))+1),"")</f>
        <v/>
      </c>
      <c r="Q3369" s="20" t="str">
        <f t="shared" si="157"/>
        <v/>
      </c>
      <c r="R3369">
        <f t="shared" si="158"/>
        <v>0</v>
      </c>
    </row>
    <row r="3370" spans="10:18" x14ac:dyDescent="0.2">
      <c r="J3370">
        <f t="shared" si="156"/>
        <v>3368</v>
      </c>
      <c r="K3370" t="str" cm="1">
        <f t="array" ref="K3370">IFERROR(INDEX(tblClientes[Cliente],INT($J3370/ROWS(tblConsorcios[Produto]))+1),"")</f>
        <v/>
      </c>
      <c r="L3370" t="str" cm="1">
        <f t="array" ref="L3370">IFERROR(INDEX(tblConsorcios[Produto],MOD($J3370,ROWS(tblConsorcios[Produto]))+1),"")</f>
        <v>Imóvel IE380 – 200m</v>
      </c>
      <c r="M3370" s="20" cm="1">
        <f t="array" ref="M3370">IFERROR(INDEX(tblConsorcios[Valor da Carta (R$)],MOD($J3370,ROWS(tblConsorcios[Produto]))+1),"")</f>
        <v>380000</v>
      </c>
      <c r="N3370" s="2" cm="1">
        <f t="array" ref="N3370">IFERROR(INDEX(tblConsorcios[Prazo (meses)],MOD($J3370,ROWS(tblConsorcios[Produto]))+1),"")</f>
        <v>200</v>
      </c>
      <c r="O3370" s="20" cm="1">
        <f t="array" ref="O3370">IFERROR(INDEX(tblConsorcios[Parcela Mensal (R$)],MOD($J3370,ROWS(tblConsorcios[Produto]))+1),"")</f>
        <v>2409.1999999999998</v>
      </c>
      <c r="P3370" s="20" t="str" cm="1">
        <f t="array" ref="P3370">IFERROR(INDEX(tblClientes[Dividendo Mensal (R$)],INT($J3370/ROWS(tblConsorcios[Produto]))+1),"")</f>
        <v/>
      </c>
      <c r="Q3370" s="20" t="str">
        <f t="shared" si="157"/>
        <v/>
      </c>
      <c r="R3370">
        <f t="shared" si="158"/>
        <v>0</v>
      </c>
    </row>
    <row r="3371" spans="10:18" x14ac:dyDescent="0.2">
      <c r="J3371">
        <f t="shared" si="156"/>
        <v>3369</v>
      </c>
      <c r="K3371" t="str" cm="1">
        <f t="array" ref="K3371">IFERROR(INDEX(tblClientes[Cliente],INT($J3371/ROWS(tblConsorcios[Produto]))+1),"")</f>
        <v/>
      </c>
      <c r="L3371" t="str" cm="1">
        <f t="array" ref="L3371">IFERROR(INDEX(tblConsorcios[Produto],MOD($J3371,ROWS(tblConsorcios[Produto]))+1),"")</f>
        <v>Imóvel IE350 – 240m</v>
      </c>
      <c r="M3371" s="20" cm="1">
        <f t="array" ref="M3371">IFERROR(INDEX(tblConsorcios[Valor da Carta (R$)],MOD($J3371,ROWS(tblConsorcios[Produto]))+1),"")</f>
        <v>350000</v>
      </c>
      <c r="N3371" s="2" cm="1">
        <f t="array" ref="N3371">IFERROR(INDEX(tblConsorcios[Prazo (meses)],MOD($J3371,ROWS(tblConsorcios[Produto]))+1),"")</f>
        <v>240</v>
      </c>
      <c r="O3371" s="20" cm="1">
        <f t="array" ref="O3371">IFERROR(INDEX(tblConsorcios[Parcela Mensal (R$)],MOD($J3371,ROWS(tblConsorcios[Produto]))+1),"")</f>
        <v>1878.33</v>
      </c>
      <c r="P3371" s="20" t="str" cm="1">
        <f t="array" ref="P3371">IFERROR(INDEX(tblClientes[Dividendo Mensal (R$)],INT($J3371/ROWS(tblConsorcios[Produto]))+1),"")</f>
        <v/>
      </c>
      <c r="Q3371" s="20" t="str">
        <f t="shared" si="157"/>
        <v/>
      </c>
      <c r="R3371">
        <f t="shared" si="158"/>
        <v>0</v>
      </c>
    </row>
    <row r="3372" spans="10:18" x14ac:dyDescent="0.2">
      <c r="J3372">
        <f t="shared" si="156"/>
        <v>3370</v>
      </c>
      <c r="K3372" t="str" cm="1">
        <f t="array" ref="K3372">IFERROR(INDEX(tblClientes[Cliente],INT($J3372/ROWS(tblConsorcios[Produto]))+1),"")</f>
        <v/>
      </c>
      <c r="L3372" t="str" cm="1">
        <f t="array" ref="L3372">IFERROR(INDEX(tblConsorcios[Produto],MOD($J3372,ROWS(tblConsorcios[Produto]))+1),"")</f>
        <v>Imóvel IE350 – 220m</v>
      </c>
      <c r="M3372" s="20" cm="1">
        <f t="array" ref="M3372">IFERROR(INDEX(tblConsorcios[Valor da Carta (R$)],MOD($J3372,ROWS(tblConsorcios[Produto]))+1),"")</f>
        <v>350000</v>
      </c>
      <c r="N3372" s="2" cm="1">
        <f t="array" ref="N3372">IFERROR(INDEX(tblConsorcios[Prazo (meses)],MOD($J3372,ROWS(tblConsorcios[Produto]))+1),"")</f>
        <v>220</v>
      </c>
      <c r="O3372" s="20" cm="1">
        <f t="array" ref="O3372">IFERROR(INDEX(tblConsorcios[Parcela Mensal (R$)],MOD($J3372,ROWS(tblConsorcios[Produto]))+1),"")</f>
        <v>2033.18</v>
      </c>
      <c r="P3372" s="20" t="str" cm="1">
        <f t="array" ref="P3372">IFERROR(INDEX(tblClientes[Dividendo Mensal (R$)],INT($J3372/ROWS(tblConsorcios[Produto]))+1),"")</f>
        <v/>
      </c>
      <c r="Q3372" s="20" t="str">
        <f t="shared" si="157"/>
        <v/>
      </c>
      <c r="R3372">
        <f t="shared" si="158"/>
        <v>0</v>
      </c>
    </row>
    <row r="3373" spans="10:18" x14ac:dyDescent="0.2">
      <c r="J3373">
        <f t="shared" si="156"/>
        <v>3371</v>
      </c>
      <c r="K3373" t="str" cm="1">
        <f t="array" ref="K3373">IFERROR(INDEX(tblClientes[Cliente],INT($J3373/ROWS(tblConsorcios[Produto]))+1),"")</f>
        <v/>
      </c>
      <c r="L3373" t="str" cm="1">
        <f t="array" ref="L3373">IFERROR(INDEX(tblConsorcios[Produto],MOD($J3373,ROWS(tblConsorcios[Produto]))+1),"")</f>
        <v>Imóvel IE350 – 200m</v>
      </c>
      <c r="M3373" s="20" cm="1">
        <f t="array" ref="M3373">IFERROR(INDEX(tblConsorcios[Valor da Carta (R$)],MOD($J3373,ROWS(tblConsorcios[Produto]))+1),"")</f>
        <v>350000</v>
      </c>
      <c r="N3373" s="2" cm="1">
        <f t="array" ref="N3373">IFERROR(INDEX(tblConsorcios[Prazo (meses)],MOD($J3373,ROWS(tblConsorcios[Produto]))+1),"")</f>
        <v>200</v>
      </c>
      <c r="O3373" s="20" cm="1">
        <f t="array" ref="O3373">IFERROR(INDEX(tblConsorcios[Parcela Mensal (R$)],MOD($J3373,ROWS(tblConsorcios[Produto]))+1),"")</f>
        <v>2219</v>
      </c>
      <c r="P3373" s="20" t="str" cm="1">
        <f t="array" ref="P3373">IFERROR(INDEX(tblClientes[Dividendo Mensal (R$)],INT($J3373/ROWS(tblConsorcios[Produto]))+1),"")</f>
        <v/>
      </c>
      <c r="Q3373" s="20" t="str">
        <f t="shared" si="157"/>
        <v/>
      </c>
      <c r="R3373">
        <f t="shared" si="158"/>
        <v>0</v>
      </c>
    </row>
    <row r="3374" spans="10:18" x14ac:dyDescent="0.2">
      <c r="J3374">
        <f t="shared" si="156"/>
        <v>3372</v>
      </c>
      <c r="K3374" t="str" cm="1">
        <f t="array" ref="K3374">IFERROR(INDEX(tblClientes[Cliente],INT($J3374/ROWS(tblConsorcios[Produto]))+1),"")</f>
        <v/>
      </c>
      <c r="L3374" t="str" cm="1">
        <f t="array" ref="L3374">IFERROR(INDEX(tblConsorcios[Produto],MOD($J3374,ROWS(tblConsorcios[Produto]))+1),"")</f>
        <v>Imóvel IE330 – 240m</v>
      </c>
      <c r="M3374" s="20" cm="1">
        <f t="array" ref="M3374">IFERROR(INDEX(tblConsorcios[Valor da Carta (R$)],MOD($J3374,ROWS(tblConsorcios[Produto]))+1),"")</f>
        <v>330000</v>
      </c>
      <c r="N3374" s="2" cm="1">
        <f t="array" ref="N3374">IFERROR(INDEX(tblConsorcios[Prazo (meses)],MOD($J3374,ROWS(tblConsorcios[Produto]))+1),"")</f>
        <v>240</v>
      </c>
      <c r="O3374" s="20" cm="1">
        <f t="array" ref="O3374">IFERROR(INDEX(tblConsorcios[Parcela Mensal (R$)],MOD($J3374,ROWS(tblConsorcios[Produto]))+1),"")</f>
        <v>1771</v>
      </c>
      <c r="P3374" s="20" t="str" cm="1">
        <f t="array" ref="P3374">IFERROR(INDEX(tblClientes[Dividendo Mensal (R$)],INT($J3374/ROWS(tblConsorcios[Produto]))+1),"")</f>
        <v/>
      </c>
      <c r="Q3374" s="20" t="str">
        <f t="shared" si="157"/>
        <v/>
      </c>
      <c r="R3374">
        <f t="shared" si="158"/>
        <v>0</v>
      </c>
    </row>
    <row r="3375" spans="10:18" x14ac:dyDescent="0.2">
      <c r="J3375">
        <f t="shared" si="156"/>
        <v>3373</v>
      </c>
      <c r="K3375" t="str" cm="1">
        <f t="array" ref="K3375">IFERROR(INDEX(tblClientes[Cliente],INT($J3375/ROWS(tblConsorcios[Produto]))+1),"")</f>
        <v/>
      </c>
      <c r="L3375" t="str" cm="1">
        <f t="array" ref="L3375">IFERROR(INDEX(tblConsorcios[Produto],MOD($J3375,ROWS(tblConsorcios[Produto]))+1),"")</f>
        <v>Imóvel IE330 – 220m</v>
      </c>
      <c r="M3375" s="20" cm="1">
        <f t="array" ref="M3375">IFERROR(INDEX(tblConsorcios[Valor da Carta (R$)],MOD($J3375,ROWS(tblConsorcios[Produto]))+1),"")</f>
        <v>330000</v>
      </c>
      <c r="N3375" s="2" cm="1">
        <f t="array" ref="N3375">IFERROR(INDEX(tblConsorcios[Prazo (meses)],MOD($J3375,ROWS(tblConsorcios[Produto]))+1),"")</f>
        <v>220</v>
      </c>
      <c r="O3375" s="20" cm="1">
        <f t="array" ref="O3375">IFERROR(INDEX(tblConsorcios[Parcela Mensal (R$)],MOD($J3375,ROWS(tblConsorcios[Produto]))+1),"")</f>
        <v>1917</v>
      </c>
      <c r="P3375" s="20" t="str" cm="1">
        <f t="array" ref="P3375">IFERROR(INDEX(tblClientes[Dividendo Mensal (R$)],INT($J3375/ROWS(tblConsorcios[Produto]))+1),"")</f>
        <v/>
      </c>
      <c r="Q3375" s="20" t="str">
        <f t="shared" si="157"/>
        <v/>
      </c>
      <c r="R3375">
        <f t="shared" si="158"/>
        <v>0</v>
      </c>
    </row>
    <row r="3376" spans="10:18" x14ac:dyDescent="0.2">
      <c r="J3376">
        <f t="shared" si="156"/>
        <v>3374</v>
      </c>
      <c r="K3376" t="str" cm="1">
        <f t="array" ref="K3376">IFERROR(INDEX(tblClientes[Cliente],INT($J3376/ROWS(tblConsorcios[Produto]))+1),"")</f>
        <v/>
      </c>
      <c r="L3376" t="str" cm="1">
        <f t="array" ref="L3376">IFERROR(INDEX(tblConsorcios[Produto],MOD($J3376,ROWS(tblConsorcios[Produto]))+1),"")</f>
        <v>Imóvel IE330 – 200m</v>
      </c>
      <c r="M3376" s="20" cm="1">
        <f t="array" ref="M3376">IFERROR(INDEX(tblConsorcios[Valor da Carta (R$)],MOD($J3376,ROWS(tblConsorcios[Produto]))+1),"")</f>
        <v>330000</v>
      </c>
      <c r="N3376" s="2" cm="1">
        <f t="array" ref="N3376">IFERROR(INDEX(tblConsorcios[Prazo (meses)],MOD($J3376,ROWS(tblConsorcios[Produto]))+1),"")</f>
        <v>200</v>
      </c>
      <c r="O3376" s="20" cm="1">
        <f t="array" ref="O3376">IFERROR(INDEX(tblConsorcios[Parcela Mensal (R$)],MOD($J3376,ROWS(tblConsorcios[Produto]))+1),"")</f>
        <v>2092.1999999999998</v>
      </c>
      <c r="P3376" s="20" t="str" cm="1">
        <f t="array" ref="P3376">IFERROR(INDEX(tblClientes[Dividendo Mensal (R$)],INT($J3376/ROWS(tblConsorcios[Produto]))+1),"")</f>
        <v/>
      </c>
      <c r="Q3376" s="20" t="str">
        <f t="shared" si="157"/>
        <v/>
      </c>
      <c r="R3376">
        <f t="shared" si="158"/>
        <v>0</v>
      </c>
    </row>
    <row r="3377" spans="10:18" x14ac:dyDescent="0.2">
      <c r="J3377">
        <f t="shared" si="156"/>
        <v>3375</v>
      </c>
      <c r="K3377" t="str" cm="1">
        <f t="array" ref="K3377">IFERROR(INDEX(tblClientes[Cliente],INT($J3377/ROWS(tblConsorcios[Produto]))+1),"")</f>
        <v/>
      </c>
      <c r="L3377" t="str" cm="1">
        <f t="array" ref="L3377">IFERROR(INDEX(tblConsorcios[Produto],MOD($J3377,ROWS(tblConsorcios[Produto]))+1),"")</f>
        <v>Imóvel IE300 – 240m</v>
      </c>
      <c r="M3377" s="20" cm="1">
        <f t="array" ref="M3377">IFERROR(INDEX(tblConsorcios[Valor da Carta (R$)],MOD($J3377,ROWS(tblConsorcios[Produto]))+1),"")</f>
        <v>300000</v>
      </c>
      <c r="N3377" s="2" cm="1">
        <f t="array" ref="N3377">IFERROR(INDEX(tblConsorcios[Prazo (meses)],MOD($J3377,ROWS(tblConsorcios[Produto]))+1),"")</f>
        <v>240</v>
      </c>
      <c r="O3377" s="20" cm="1">
        <f t="array" ref="O3377">IFERROR(INDEX(tblConsorcios[Parcela Mensal (R$)],MOD($J3377,ROWS(tblConsorcios[Produto]))+1),"")</f>
        <v>1610</v>
      </c>
      <c r="P3377" s="20" t="str" cm="1">
        <f t="array" ref="P3377">IFERROR(INDEX(tblClientes[Dividendo Mensal (R$)],INT($J3377/ROWS(tblConsorcios[Produto]))+1),"")</f>
        <v/>
      </c>
      <c r="Q3377" s="20" t="str">
        <f t="shared" si="157"/>
        <v/>
      </c>
      <c r="R3377">
        <f t="shared" si="158"/>
        <v>0</v>
      </c>
    </row>
    <row r="3378" spans="10:18" x14ac:dyDescent="0.2">
      <c r="J3378">
        <f t="shared" si="156"/>
        <v>3376</v>
      </c>
      <c r="K3378" t="str" cm="1">
        <f t="array" ref="K3378">IFERROR(INDEX(tblClientes[Cliente],INT($J3378/ROWS(tblConsorcios[Produto]))+1),"")</f>
        <v/>
      </c>
      <c r="L3378" t="str" cm="1">
        <f t="array" ref="L3378">IFERROR(INDEX(tblConsorcios[Produto],MOD($J3378,ROWS(tblConsorcios[Produto]))+1),"")</f>
        <v>Imóvel IE300 – 220m</v>
      </c>
      <c r="M3378" s="20" cm="1">
        <f t="array" ref="M3378">IFERROR(INDEX(tblConsorcios[Valor da Carta (R$)],MOD($J3378,ROWS(tblConsorcios[Produto]))+1),"")</f>
        <v>300000</v>
      </c>
      <c r="N3378" s="2" cm="1">
        <f t="array" ref="N3378">IFERROR(INDEX(tblConsorcios[Prazo (meses)],MOD($J3378,ROWS(tblConsorcios[Produto]))+1),"")</f>
        <v>220</v>
      </c>
      <c r="O3378" s="20" cm="1">
        <f t="array" ref="O3378">IFERROR(INDEX(tblConsorcios[Parcela Mensal (R$)],MOD($J3378,ROWS(tblConsorcios[Produto]))+1),"")</f>
        <v>1742.73</v>
      </c>
      <c r="P3378" s="20" t="str" cm="1">
        <f t="array" ref="P3378">IFERROR(INDEX(tblClientes[Dividendo Mensal (R$)],INT($J3378/ROWS(tblConsorcios[Produto]))+1),"")</f>
        <v/>
      </c>
      <c r="Q3378" s="20" t="str">
        <f t="shared" si="157"/>
        <v/>
      </c>
      <c r="R3378">
        <f t="shared" si="158"/>
        <v>0</v>
      </c>
    </row>
    <row r="3379" spans="10:18" x14ac:dyDescent="0.2">
      <c r="J3379">
        <f t="shared" si="156"/>
        <v>3377</v>
      </c>
      <c r="K3379" t="str" cm="1">
        <f t="array" ref="K3379">IFERROR(INDEX(tblClientes[Cliente],INT($J3379/ROWS(tblConsorcios[Produto]))+1),"")</f>
        <v/>
      </c>
      <c r="L3379" t="str" cm="1">
        <f t="array" ref="L3379">IFERROR(INDEX(tblConsorcios[Produto],MOD($J3379,ROWS(tblConsorcios[Produto]))+1),"")</f>
        <v>Imóvel IE300 – 200m</v>
      </c>
      <c r="M3379" s="20" cm="1">
        <f t="array" ref="M3379">IFERROR(INDEX(tblConsorcios[Valor da Carta (R$)],MOD($J3379,ROWS(tblConsorcios[Produto]))+1),"")</f>
        <v>300000</v>
      </c>
      <c r="N3379" s="2" cm="1">
        <f t="array" ref="N3379">IFERROR(INDEX(tblConsorcios[Prazo (meses)],MOD($J3379,ROWS(tblConsorcios[Produto]))+1),"")</f>
        <v>200</v>
      </c>
      <c r="O3379" s="20" cm="1">
        <f t="array" ref="O3379">IFERROR(INDEX(tblConsorcios[Parcela Mensal (R$)],MOD($J3379,ROWS(tblConsorcios[Produto]))+1),"")</f>
        <v>1902</v>
      </c>
      <c r="P3379" s="20" t="str" cm="1">
        <f t="array" ref="P3379">IFERROR(INDEX(tblClientes[Dividendo Mensal (R$)],INT($J3379/ROWS(tblConsorcios[Produto]))+1),"")</f>
        <v/>
      </c>
      <c r="Q3379" s="20" t="str">
        <f t="shared" si="157"/>
        <v/>
      </c>
      <c r="R3379">
        <f t="shared" si="158"/>
        <v>0</v>
      </c>
    </row>
    <row r="3380" spans="10:18" x14ac:dyDescent="0.2">
      <c r="J3380">
        <f t="shared" si="156"/>
        <v>3378</v>
      </c>
      <c r="K3380" t="str" cm="1">
        <f t="array" ref="K3380">IFERROR(INDEX(tblClientes[Cliente],INT($J3380/ROWS(tblConsorcios[Produto]))+1),"")</f>
        <v/>
      </c>
      <c r="L3380" t="str" cm="1">
        <f t="array" ref="L3380">IFERROR(INDEX(tblConsorcios[Produto],MOD($J3380,ROWS(tblConsorcios[Produto]))+1),"")</f>
        <v>Imóvel IE240 – 240m</v>
      </c>
      <c r="M3380" s="20" cm="1">
        <f t="array" ref="M3380">IFERROR(INDEX(tblConsorcios[Valor da Carta (R$)],MOD($J3380,ROWS(tblConsorcios[Produto]))+1),"")</f>
        <v>240000</v>
      </c>
      <c r="N3380" s="2" cm="1">
        <f t="array" ref="N3380">IFERROR(INDEX(tblConsorcios[Prazo (meses)],MOD($J3380,ROWS(tblConsorcios[Produto]))+1),"")</f>
        <v>240</v>
      </c>
      <c r="O3380" s="20" cm="1">
        <f t="array" ref="O3380">IFERROR(INDEX(tblConsorcios[Parcela Mensal (R$)],MOD($J3380,ROWS(tblConsorcios[Produto]))+1),"")</f>
        <v>1288</v>
      </c>
      <c r="P3380" s="20" t="str" cm="1">
        <f t="array" ref="P3380">IFERROR(INDEX(tblClientes[Dividendo Mensal (R$)],INT($J3380/ROWS(tblConsorcios[Produto]))+1),"")</f>
        <v/>
      </c>
      <c r="Q3380" s="20" t="str">
        <f t="shared" si="157"/>
        <v/>
      </c>
      <c r="R3380">
        <f t="shared" si="158"/>
        <v>0</v>
      </c>
    </row>
    <row r="3381" spans="10:18" x14ac:dyDescent="0.2">
      <c r="J3381">
        <f t="shared" si="156"/>
        <v>3379</v>
      </c>
      <c r="K3381" t="str" cm="1">
        <f t="array" ref="K3381">IFERROR(INDEX(tblClientes[Cliente],INT($J3381/ROWS(tblConsorcios[Produto]))+1),"")</f>
        <v/>
      </c>
      <c r="L3381" t="str" cm="1">
        <f t="array" ref="L3381">IFERROR(INDEX(tblConsorcios[Produto],MOD($J3381,ROWS(tblConsorcios[Produto]))+1),"")</f>
        <v>Imóvel IE240 – 220m</v>
      </c>
      <c r="M3381" s="20" cm="1">
        <f t="array" ref="M3381">IFERROR(INDEX(tblConsorcios[Valor da Carta (R$)],MOD($J3381,ROWS(tblConsorcios[Produto]))+1),"")</f>
        <v>240000</v>
      </c>
      <c r="N3381" s="2" cm="1">
        <f t="array" ref="N3381">IFERROR(INDEX(tblConsorcios[Prazo (meses)],MOD($J3381,ROWS(tblConsorcios[Produto]))+1),"")</f>
        <v>220</v>
      </c>
      <c r="O3381" s="20" cm="1">
        <f t="array" ref="O3381">IFERROR(INDEX(tblConsorcios[Parcela Mensal (R$)],MOD($J3381,ROWS(tblConsorcios[Produto]))+1),"")</f>
        <v>1394.18</v>
      </c>
      <c r="P3381" s="20" t="str" cm="1">
        <f t="array" ref="P3381">IFERROR(INDEX(tblClientes[Dividendo Mensal (R$)],INT($J3381/ROWS(tblConsorcios[Produto]))+1),"")</f>
        <v/>
      </c>
      <c r="Q3381" s="20" t="str">
        <f t="shared" si="157"/>
        <v/>
      </c>
      <c r="R3381">
        <f t="shared" si="158"/>
        <v>0</v>
      </c>
    </row>
    <row r="3382" spans="10:18" x14ac:dyDescent="0.2">
      <c r="J3382">
        <f t="shared" si="156"/>
        <v>3380</v>
      </c>
      <c r="K3382" t="str" cm="1">
        <f t="array" ref="K3382">IFERROR(INDEX(tblClientes[Cliente],INT($J3382/ROWS(tblConsorcios[Produto]))+1),"")</f>
        <v/>
      </c>
      <c r="L3382" t="str" cm="1">
        <f t="array" ref="L3382">IFERROR(INDEX(tblConsorcios[Produto],MOD($J3382,ROWS(tblConsorcios[Produto]))+1),"")</f>
        <v>Imóvel IE240 – 200m</v>
      </c>
      <c r="M3382" s="20" cm="1">
        <f t="array" ref="M3382">IFERROR(INDEX(tblConsorcios[Valor da Carta (R$)],MOD($J3382,ROWS(tblConsorcios[Produto]))+1),"")</f>
        <v>240000</v>
      </c>
      <c r="N3382" s="2" cm="1">
        <f t="array" ref="N3382">IFERROR(INDEX(tblConsorcios[Prazo (meses)],MOD($J3382,ROWS(tblConsorcios[Produto]))+1),"")</f>
        <v>200</v>
      </c>
      <c r="O3382" s="20" cm="1">
        <f t="array" ref="O3382">IFERROR(INDEX(tblConsorcios[Parcela Mensal (R$)],MOD($J3382,ROWS(tblConsorcios[Produto]))+1),"")</f>
        <v>1521.6</v>
      </c>
      <c r="P3382" s="20" t="str" cm="1">
        <f t="array" ref="P3382">IFERROR(INDEX(tblClientes[Dividendo Mensal (R$)],INT($J3382/ROWS(tblConsorcios[Produto]))+1),"")</f>
        <v/>
      </c>
      <c r="Q3382" s="20" t="str">
        <f t="shared" si="157"/>
        <v/>
      </c>
      <c r="R3382">
        <f t="shared" si="158"/>
        <v>0</v>
      </c>
    </row>
    <row r="3383" spans="10:18" x14ac:dyDescent="0.2">
      <c r="J3383">
        <f t="shared" si="156"/>
        <v>3381</v>
      </c>
      <c r="K3383" t="str" cm="1">
        <f t="array" ref="K3383">IFERROR(INDEX(tblClientes[Cliente],INT($J3383/ROWS(tblConsorcios[Produto]))+1),"")</f>
        <v/>
      </c>
      <c r="L3383" t="str" cm="1">
        <f t="array" ref="L3383">IFERROR(INDEX(tblConsorcios[Produto],MOD($J3383,ROWS(tblConsorcios[Produto]))+1),"")</f>
        <v>Imóvel IE230 – 240m</v>
      </c>
      <c r="M3383" s="20" cm="1">
        <f t="array" ref="M3383">IFERROR(INDEX(tblConsorcios[Valor da Carta (R$)],MOD($J3383,ROWS(tblConsorcios[Produto]))+1),"")</f>
        <v>230000</v>
      </c>
      <c r="N3383" s="2" cm="1">
        <f t="array" ref="N3383">IFERROR(INDEX(tblConsorcios[Prazo (meses)],MOD($J3383,ROWS(tblConsorcios[Produto]))+1),"")</f>
        <v>240</v>
      </c>
      <c r="O3383" s="20" cm="1">
        <f t="array" ref="O3383">IFERROR(INDEX(tblConsorcios[Parcela Mensal (R$)],MOD($J3383,ROWS(tblConsorcios[Produto]))+1),"")</f>
        <v>1234.33</v>
      </c>
      <c r="P3383" s="20" t="str" cm="1">
        <f t="array" ref="P3383">IFERROR(INDEX(tblClientes[Dividendo Mensal (R$)],INT($J3383/ROWS(tblConsorcios[Produto]))+1),"")</f>
        <v/>
      </c>
      <c r="Q3383" s="20" t="str">
        <f t="shared" si="157"/>
        <v/>
      </c>
      <c r="R3383">
        <f t="shared" si="158"/>
        <v>0</v>
      </c>
    </row>
    <row r="3384" spans="10:18" x14ac:dyDescent="0.2">
      <c r="J3384">
        <f t="shared" si="156"/>
        <v>3382</v>
      </c>
      <c r="K3384" t="str" cm="1">
        <f t="array" ref="K3384">IFERROR(INDEX(tblClientes[Cliente],INT($J3384/ROWS(tblConsorcios[Produto]))+1),"")</f>
        <v/>
      </c>
      <c r="L3384" t="str" cm="1">
        <f t="array" ref="L3384">IFERROR(INDEX(tblConsorcios[Produto],MOD($J3384,ROWS(tblConsorcios[Produto]))+1),"")</f>
        <v>Imóvel IE230 – 220m</v>
      </c>
      <c r="M3384" s="20" cm="1">
        <f t="array" ref="M3384">IFERROR(INDEX(tblConsorcios[Valor da Carta (R$)],MOD($J3384,ROWS(tblConsorcios[Produto]))+1),"")</f>
        <v>230000</v>
      </c>
      <c r="N3384" s="2" cm="1">
        <f t="array" ref="N3384">IFERROR(INDEX(tblConsorcios[Prazo (meses)],MOD($J3384,ROWS(tblConsorcios[Produto]))+1),"")</f>
        <v>220</v>
      </c>
      <c r="O3384" s="20" cm="1">
        <f t="array" ref="O3384">IFERROR(INDEX(tblConsorcios[Parcela Mensal (R$)],MOD($J3384,ROWS(tblConsorcios[Produto]))+1),"")</f>
        <v>1336.09</v>
      </c>
      <c r="P3384" s="20" t="str" cm="1">
        <f t="array" ref="P3384">IFERROR(INDEX(tblClientes[Dividendo Mensal (R$)],INT($J3384/ROWS(tblConsorcios[Produto]))+1),"")</f>
        <v/>
      </c>
      <c r="Q3384" s="20" t="str">
        <f t="shared" si="157"/>
        <v/>
      </c>
      <c r="R3384">
        <f t="shared" si="158"/>
        <v>0</v>
      </c>
    </row>
    <row r="3385" spans="10:18" x14ac:dyDescent="0.2">
      <c r="J3385">
        <f t="shared" si="156"/>
        <v>3383</v>
      </c>
      <c r="K3385" t="str" cm="1">
        <f t="array" ref="K3385">IFERROR(INDEX(tblClientes[Cliente],INT($J3385/ROWS(tblConsorcios[Produto]))+1),"")</f>
        <v/>
      </c>
      <c r="L3385" t="str" cm="1">
        <f t="array" ref="L3385">IFERROR(INDEX(tblConsorcios[Produto],MOD($J3385,ROWS(tblConsorcios[Produto]))+1),"")</f>
        <v>Imóvel IE230 – 200m</v>
      </c>
      <c r="M3385" s="20" cm="1">
        <f t="array" ref="M3385">IFERROR(INDEX(tblConsorcios[Valor da Carta (R$)],MOD($J3385,ROWS(tblConsorcios[Produto]))+1),"")</f>
        <v>230000</v>
      </c>
      <c r="N3385" s="2" cm="1">
        <f t="array" ref="N3385">IFERROR(INDEX(tblConsorcios[Prazo (meses)],MOD($J3385,ROWS(tblConsorcios[Produto]))+1),"")</f>
        <v>200</v>
      </c>
      <c r="O3385" s="20" cm="1">
        <f t="array" ref="O3385">IFERROR(INDEX(tblConsorcios[Parcela Mensal (R$)],MOD($J3385,ROWS(tblConsorcios[Produto]))+1),"")</f>
        <v>1458.2</v>
      </c>
      <c r="P3385" s="20" t="str" cm="1">
        <f t="array" ref="P3385">IFERROR(INDEX(tblClientes[Dividendo Mensal (R$)],INT($J3385/ROWS(tblConsorcios[Produto]))+1),"")</f>
        <v/>
      </c>
      <c r="Q3385" s="20" t="str">
        <f t="shared" si="157"/>
        <v/>
      </c>
      <c r="R3385">
        <f t="shared" si="158"/>
        <v>0</v>
      </c>
    </row>
    <row r="3386" spans="10:18" x14ac:dyDescent="0.2">
      <c r="J3386">
        <f t="shared" si="156"/>
        <v>3384</v>
      </c>
      <c r="K3386" t="str" cm="1">
        <f t="array" ref="K3386">IFERROR(INDEX(tblClientes[Cliente],INT($J3386/ROWS(tblConsorcios[Produto]))+1),"")</f>
        <v/>
      </c>
      <c r="L3386" t="str" cm="1">
        <f t="array" ref="L3386">IFERROR(INDEX(tblConsorcios[Produto],MOD($J3386,ROWS(tblConsorcios[Produto]))+1),"")</f>
        <v>Imóvel IE220 – 240m</v>
      </c>
      <c r="M3386" s="20" cm="1">
        <f t="array" ref="M3386">IFERROR(INDEX(tblConsorcios[Valor da Carta (R$)],MOD($J3386,ROWS(tblConsorcios[Produto]))+1),"")</f>
        <v>220000</v>
      </c>
      <c r="N3386" s="2" cm="1">
        <f t="array" ref="N3386">IFERROR(INDEX(tblConsorcios[Prazo (meses)],MOD($J3386,ROWS(tblConsorcios[Produto]))+1),"")</f>
        <v>240</v>
      </c>
      <c r="O3386" s="20" cm="1">
        <f t="array" ref="O3386">IFERROR(INDEX(tblConsorcios[Parcela Mensal (R$)],MOD($J3386,ROWS(tblConsorcios[Produto]))+1),"")</f>
        <v>1180.67</v>
      </c>
      <c r="P3386" s="20" t="str" cm="1">
        <f t="array" ref="P3386">IFERROR(INDEX(tblClientes[Dividendo Mensal (R$)],INT($J3386/ROWS(tblConsorcios[Produto]))+1),"")</f>
        <v/>
      </c>
      <c r="Q3386" s="20" t="str">
        <f t="shared" si="157"/>
        <v/>
      </c>
      <c r="R3386">
        <f t="shared" si="158"/>
        <v>0</v>
      </c>
    </row>
    <row r="3387" spans="10:18" x14ac:dyDescent="0.2">
      <c r="J3387">
        <f t="shared" si="156"/>
        <v>3385</v>
      </c>
      <c r="K3387" t="str" cm="1">
        <f t="array" ref="K3387">IFERROR(INDEX(tblClientes[Cliente],INT($J3387/ROWS(tblConsorcios[Produto]))+1),"")</f>
        <v/>
      </c>
      <c r="L3387" t="str" cm="1">
        <f t="array" ref="L3387">IFERROR(INDEX(tblConsorcios[Produto],MOD($J3387,ROWS(tblConsorcios[Produto]))+1),"")</f>
        <v>Imóvel IE220 – 220m</v>
      </c>
      <c r="M3387" s="20" cm="1">
        <f t="array" ref="M3387">IFERROR(INDEX(tblConsorcios[Valor da Carta (R$)],MOD($J3387,ROWS(tblConsorcios[Produto]))+1),"")</f>
        <v>220000</v>
      </c>
      <c r="N3387" s="2" cm="1">
        <f t="array" ref="N3387">IFERROR(INDEX(tblConsorcios[Prazo (meses)],MOD($J3387,ROWS(tblConsorcios[Produto]))+1),"")</f>
        <v>220</v>
      </c>
      <c r="O3387" s="20" cm="1">
        <f t="array" ref="O3387">IFERROR(INDEX(tblConsorcios[Parcela Mensal (R$)],MOD($J3387,ROWS(tblConsorcios[Produto]))+1),"")</f>
        <v>1278</v>
      </c>
      <c r="P3387" s="20" t="str" cm="1">
        <f t="array" ref="P3387">IFERROR(INDEX(tblClientes[Dividendo Mensal (R$)],INT($J3387/ROWS(tblConsorcios[Produto]))+1),"")</f>
        <v/>
      </c>
      <c r="Q3387" s="20" t="str">
        <f t="shared" si="157"/>
        <v/>
      </c>
      <c r="R3387">
        <f t="shared" si="158"/>
        <v>0</v>
      </c>
    </row>
    <row r="3388" spans="10:18" x14ac:dyDescent="0.2">
      <c r="J3388">
        <f t="shared" si="156"/>
        <v>3386</v>
      </c>
      <c r="K3388" t="str" cm="1">
        <f t="array" ref="K3388">IFERROR(INDEX(tblClientes[Cliente],INT($J3388/ROWS(tblConsorcios[Produto]))+1),"")</f>
        <v/>
      </c>
      <c r="L3388" t="str" cm="1">
        <f t="array" ref="L3388">IFERROR(INDEX(tblConsorcios[Produto],MOD($J3388,ROWS(tblConsorcios[Produto]))+1),"")</f>
        <v>Imóvel IE220 – 200m</v>
      </c>
      <c r="M3388" s="20" cm="1">
        <f t="array" ref="M3388">IFERROR(INDEX(tblConsorcios[Valor da Carta (R$)],MOD($J3388,ROWS(tblConsorcios[Produto]))+1),"")</f>
        <v>220000</v>
      </c>
      <c r="N3388" s="2" cm="1">
        <f t="array" ref="N3388">IFERROR(INDEX(tblConsorcios[Prazo (meses)],MOD($J3388,ROWS(tblConsorcios[Produto]))+1),"")</f>
        <v>200</v>
      </c>
      <c r="O3388" s="20" cm="1">
        <f t="array" ref="O3388">IFERROR(INDEX(tblConsorcios[Parcela Mensal (R$)],MOD($J3388,ROWS(tblConsorcios[Produto]))+1),"")</f>
        <v>1394.8</v>
      </c>
      <c r="P3388" s="20" t="str" cm="1">
        <f t="array" ref="P3388">IFERROR(INDEX(tblClientes[Dividendo Mensal (R$)],INT($J3388/ROWS(tblConsorcios[Produto]))+1),"")</f>
        <v/>
      </c>
      <c r="Q3388" s="20" t="str">
        <f t="shared" si="157"/>
        <v/>
      </c>
      <c r="R3388">
        <f t="shared" si="158"/>
        <v>0</v>
      </c>
    </row>
    <row r="3389" spans="10:18" x14ac:dyDescent="0.2">
      <c r="J3389">
        <f t="shared" si="156"/>
        <v>3387</v>
      </c>
      <c r="K3389" t="str" cm="1">
        <f t="array" ref="K3389">IFERROR(INDEX(tblClientes[Cliente],INT($J3389/ROWS(tblConsorcios[Produto]))+1),"")</f>
        <v/>
      </c>
      <c r="L3389" t="str" cm="1">
        <f t="array" ref="L3389">IFERROR(INDEX(tblConsorcios[Produto],MOD($J3389,ROWS(tblConsorcios[Produto]))+1),"")</f>
        <v>Imóvel IE200 – 240m</v>
      </c>
      <c r="M3389" s="20" cm="1">
        <f t="array" ref="M3389">IFERROR(INDEX(tblConsorcios[Valor da Carta (R$)],MOD($J3389,ROWS(tblConsorcios[Produto]))+1),"")</f>
        <v>200000</v>
      </c>
      <c r="N3389" s="2" cm="1">
        <f t="array" ref="N3389">IFERROR(INDEX(tblConsorcios[Prazo (meses)],MOD($J3389,ROWS(tblConsorcios[Produto]))+1),"")</f>
        <v>240</v>
      </c>
      <c r="O3389" s="20" cm="1">
        <f t="array" ref="O3389">IFERROR(INDEX(tblConsorcios[Parcela Mensal (R$)],MOD($J3389,ROWS(tblConsorcios[Produto]))+1),"")</f>
        <v>1073.33</v>
      </c>
      <c r="P3389" s="20" t="str" cm="1">
        <f t="array" ref="P3389">IFERROR(INDEX(tblClientes[Dividendo Mensal (R$)],INT($J3389/ROWS(tblConsorcios[Produto]))+1),"")</f>
        <v/>
      </c>
      <c r="Q3389" s="20" t="str">
        <f t="shared" si="157"/>
        <v/>
      </c>
      <c r="R3389">
        <f t="shared" si="158"/>
        <v>0</v>
      </c>
    </row>
    <row r="3390" spans="10:18" x14ac:dyDescent="0.2">
      <c r="J3390">
        <f t="shared" si="156"/>
        <v>3388</v>
      </c>
      <c r="K3390" t="str" cm="1">
        <f t="array" ref="K3390">IFERROR(INDEX(tblClientes[Cliente],INT($J3390/ROWS(tblConsorcios[Produto]))+1),"")</f>
        <v/>
      </c>
      <c r="L3390" t="str" cm="1">
        <f t="array" ref="L3390">IFERROR(INDEX(tblConsorcios[Produto],MOD($J3390,ROWS(tblConsorcios[Produto]))+1),"")</f>
        <v>Imóvel IE200 – 220m</v>
      </c>
      <c r="M3390" s="20" cm="1">
        <f t="array" ref="M3390">IFERROR(INDEX(tblConsorcios[Valor da Carta (R$)],MOD($J3390,ROWS(tblConsorcios[Produto]))+1),"")</f>
        <v>200000</v>
      </c>
      <c r="N3390" s="2" cm="1">
        <f t="array" ref="N3390">IFERROR(INDEX(tblConsorcios[Prazo (meses)],MOD($J3390,ROWS(tblConsorcios[Produto]))+1),"")</f>
        <v>220</v>
      </c>
      <c r="O3390" s="20" cm="1">
        <f t="array" ref="O3390">IFERROR(INDEX(tblConsorcios[Parcela Mensal (R$)],MOD($J3390,ROWS(tblConsorcios[Produto]))+1),"")</f>
        <v>1161.82</v>
      </c>
      <c r="P3390" s="20" t="str" cm="1">
        <f t="array" ref="P3390">IFERROR(INDEX(tblClientes[Dividendo Mensal (R$)],INT($J3390/ROWS(tblConsorcios[Produto]))+1),"")</f>
        <v/>
      </c>
      <c r="Q3390" s="20" t="str">
        <f t="shared" si="157"/>
        <v/>
      </c>
      <c r="R3390">
        <f t="shared" si="158"/>
        <v>0</v>
      </c>
    </row>
    <row r="3391" spans="10:18" x14ac:dyDescent="0.2">
      <c r="J3391">
        <f t="shared" si="156"/>
        <v>3389</v>
      </c>
      <c r="K3391" t="str" cm="1">
        <f t="array" ref="K3391">IFERROR(INDEX(tblClientes[Cliente],INT($J3391/ROWS(tblConsorcios[Produto]))+1),"")</f>
        <v/>
      </c>
      <c r="L3391" t="str" cm="1">
        <f t="array" ref="L3391">IFERROR(INDEX(tblConsorcios[Produto],MOD($J3391,ROWS(tblConsorcios[Produto]))+1),"")</f>
        <v>Imóvel IE200 – 200m</v>
      </c>
      <c r="M3391" s="20" cm="1">
        <f t="array" ref="M3391">IFERROR(INDEX(tblConsorcios[Valor da Carta (R$)],MOD($J3391,ROWS(tblConsorcios[Produto]))+1),"")</f>
        <v>200000</v>
      </c>
      <c r="N3391" s="2" cm="1">
        <f t="array" ref="N3391">IFERROR(INDEX(tblConsorcios[Prazo (meses)],MOD($J3391,ROWS(tblConsorcios[Produto]))+1),"")</f>
        <v>200</v>
      </c>
      <c r="O3391" s="20" cm="1">
        <f t="array" ref="O3391">IFERROR(INDEX(tblConsorcios[Parcela Mensal (R$)],MOD($J3391,ROWS(tblConsorcios[Produto]))+1),"")</f>
        <v>1268</v>
      </c>
      <c r="P3391" s="20" t="str" cm="1">
        <f t="array" ref="P3391">IFERROR(INDEX(tblClientes[Dividendo Mensal (R$)],INT($J3391/ROWS(tblConsorcios[Produto]))+1),"")</f>
        <v/>
      </c>
      <c r="Q3391" s="20" t="str">
        <f t="shared" si="157"/>
        <v/>
      </c>
      <c r="R3391">
        <f t="shared" si="158"/>
        <v>0</v>
      </c>
    </row>
    <row r="3392" spans="10:18" x14ac:dyDescent="0.2">
      <c r="J3392">
        <f t="shared" si="156"/>
        <v>3390</v>
      </c>
      <c r="K3392" t="str" cm="1">
        <f t="array" ref="K3392">IFERROR(INDEX(tblClientes[Cliente],INT($J3392/ROWS(tblConsorcios[Produto]))+1),"")</f>
        <v/>
      </c>
      <c r="L3392" t="str" cm="1">
        <f t="array" ref="L3392">IFERROR(INDEX(tblConsorcios[Produto],MOD($J3392,ROWS(tblConsorcios[Produto]))+1),"")</f>
        <v>Imóvel IE150 – 240m</v>
      </c>
      <c r="M3392" s="20" cm="1">
        <f t="array" ref="M3392">IFERROR(INDEX(tblConsorcios[Valor da Carta (R$)],MOD($J3392,ROWS(tblConsorcios[Produto]))+1),"")</f>
        <v>150000</v>
      </c>
      <c r="N3392" s="2" cm="1">
        <f t="array" ref="N3392">IFERROR(INDEX(tblConsorcios[Prazo (meses)],MOD($J3392,ROWS(tblConsorcios[Produto]))+1),"")</f>
        <v>240</v>
      </c>
      <c r="O3392" s="20" cm="1">
        <f t="array" ref="O3392">IFERROR(INDEX(tblConsorcios[Parcela Mensal (R$)],MOD($J3392,ROWS(tblConsorcios[Produto]))+1),"")</f>
        <v>805</v>
      </c>
      <c r="P3392" s="20" t="str" cm="1">
        <f t="array" ref="P3392">IFERROR(INDEX(tblClientes[Dividendo Mensal (R$)],INT($J3392/ROWS(tblConsorcios[Produto]))+1),"")</f>
        <v/>
      </c>
      <c r="Q3392" s="20" t="str">
        <f t="shared" si="157"/>
        <v/>
      </c>
      <c r="R3392">
        <f t="shared" si="158"/>
        <v>0</v>
      </c>
    </row>
    <row r="3393" spans="10:18" x14ac:dyDescent="0.2">
      <c r="J3393">
        <f t="shared" si="156"/>
        <v>3391</v>
      </c>
      <c r="K3393" t="str" cm="1">
        <f t="array" ref="K3393">IFERROR(INDEX(tblClientes[Cliente],INT($J3393/ROWS(tblConsorcios[Produto]))+1),"")</f>
        <v/>
      </c>
      <c r="L3393" t="str" cm="1">
        <f t="array" ref="L3393">IFERROR(INDEX(tblConsorcios[Produto],MOD($J3393,ROWS(tblConsorcios[Produto]))+1),"")</f>
        <v>Imóvel IE150 – 220m</v>
      </c>
      <c r="M3393" s="20" cm="1">
        <f t="array" ref="M3393">IFERROR(INDEX(tblConsorcios[Valor da Carta (R$)],MOD($J3393,ROWS(tblConsorcios[Produto]))+1),"")</f>
        <v>150000</v>
      </c>
      <c r="N3393" s="2" cm="1">
        <f t="array" ref="N3393">IFERROR(INDEX(tblConsorcios[Prazo (meses)],MOD($J3393,ROWS(tblConsorcios[Produto]))+1),"")</f>
        <v>220</v>
      </c>
      <c r="O3393" s="20" cm="1">
        <f t="array" ref="O3393">IFERROR(INDEX(tblConsorcios[Parcela Mensal (R$)],MOD($J3393,ROWS(tblConsorcios[Produto]))+1),"")</f>
        <v>871.36</v>
      </c>
      <c r="P3393" s="20" t="str" cm="1">
        <f t="array" ref="P3393">IFERROR(INDEX(tblClientes[Dividendo Mensal (R$)],INT($J3393/ROWS(tblConsorcios[Produto]))+1),"")</f>
        <v/>
      </c>
      <c r="Q3393" s="20" t="str">
        <f t="shared" si="157"/>
        <v/>
      </c>
      <c r="R3393">
        <f t="shared" si="158"/>
        <v>0</v>
      </c>
    </row>
    <row r="3394" spans="10:18" x14ac:dyDescent="0.2">
      <c r="J3394">
        <f t="shared" si="156"/>
        <v>3392</v>
      </c>
      <c r="K3394" t="str" cm="1">
        <f t="array" ref="K3394">IFERROR(INDEX(tblClientes[Cliente],INT($J3394/ROWS(tblConsorcios[Produto]))+1),"")</f>
        <v/>
      </c>
      <c r="L3394" t="str" cm="1">
        <f t="array" ref="L3394">IFERROR(INDEX(tblConsorcios[Produto],MOD($J3394,ROWS(tblConsorcios[Produto]))+1),"")</f>
        <v>Imóvel IE150 – 200m</v>
      </c>
      <c r="M3394" s="20" cm="1">
        <f t="array" ref="M3394">IFERROR(INDEX(tblConsorcios[Valor da Carta (R$)],MOD($J3394,ROWS(tblConsorcios[Produto]))+1),"")</f>
        <v>150000</v>
      </c>
      <c r="N3394" s="2" cm="1">
        <f t="array" ref="N3394">IFERROR(INDEX(tblConsorcios[Prazo (meses)],MOD($J3394,ROWS(tblConsorcios[Produto]))+1),"")</f>
        <v>200</v>
      </c>
      <c r="O3394" s="20" cm="1">
        <f t="array" ref="O3394">IFERROR(INDEX(tblConsorcios[Parcela Mensal (R$)],MOD($J3394,ROWS(tblConsorcios[Produto]))+1),"")</f>
        <v>951</v>
      </c>
      <c r="P3394" s="20" t="str" cm="1">
        <f t="array" ref="P3394">IFERROR(INDEX(tblClientes[Dividendo Mensal (R$)],INT($J3394/ROWS(tblConsorcios[Produto]))+1),"")</f>
        <v/>
      </c>
      <c r="Q3394" s="20" t="str">
        <f t="shared" si="157"/>
        <v/>
      </c>
      <c r="R3394">
        <f t="shared" si="158"/>
        <v>0</v>
      </c>
    </row>
    <row r="3395" spans="10:18" x14ac:dyDescent="0.2">
      <c r="J3395">
        <f t="shared" ref="J3395:J3458" si="159">ROW()-2</f>
        <v>3393</v>
      </c>
      <c r="K3395" t="str" cm="1">
        <f t="array" ref="K3395">IFERROR(INDEX(tblClientes[Cliente],INT($J3395/ROWS(tblConsorcios[Produto]))+1),"")</f>
        <v/>
      </c>
      <c r="L3395" t="str" cm="1">
        <f t="array" ref="L3395">IFERROR(INDEX(tblConsorcios[Produto],MOD($J3395,ROWS(tblConsorcios[Produto]))+1),"")</f>
        <v>Imóvel IE140 – 240m</v>
      </c>
      <c r="M3395" s="20" cm="1">
        <f t="array" ref="M3395">IFERROR(INDEX(tblConsorcios[Valor da Carta (R$)],MOD($J3395,ROWS(tblConsorcios[Produto]))+1),"")</f>
        <v>140000</v>
      </c>
      <c r="N3395" s="2" cm="1">
        <f t="array" ref="N3395">IFERROR(INDEX(tblConsorcios[Prazo (meses)],MOD($J3395,ROWS(tblConsorcios[Produto]))+1),"")</f>
        <v>240</v>
      </c>
      <c r="O3395" s="20" cm="1">
        <f t="array" ref="O3395">IFERROR(INDEX(tblConsorcios[Parcela Mensal (R$)],MOD($J3395,ROWS(tblConsorcios[Produto]))+1),"")</f>
        <v>751.33</v>
      </c>
      <c r="P3395" s="20" t="str" cm="1">
        <f t="array" ref="P3395">IFERROR(INDEX(tblClientes[Dividendo Mensal (R$)],INT($J3395/ROWS(tblConsorcios[Produto]))+1),"")</f>
        <v/>
      </c>
      <c r="Q3395" s="20" t="str">
        <f t="shared" ref="Q3395:Q3458" si="160">IF(AND(ISNUMBER(O3395),ISNUMBER(P3395)),P3395-O3395,"")</f>
        <v/>
      </c>
      <c r="R3395">
        <f t="shared" ref="R3395:R3458" si="161">IF(AND(ISNUMBER(O3395),ISNUMBER(P3395),O3395&lt;=P3395),1,0)</f>
        <v>0</v>
      </c>
    </row>
    <row r="3396" spans="10:18" x14ac:dyDescent="0.2">
      <c r="J3396">
        <f t="shared" si="159"/>
        <v>3394</v>
      </c>
      <c r="K3396" t="str" cm="1">
        <f t="array" ref="K3396">IFERROR(INDEX(tblClientes[Cliente],INT($J3396/ROWS(tblConsorcios[Produto]))+1),"")</f>
        <v/>
      </c>
      <c r="L3396" t="str" cm="1">
        <f t="array" ref="L3396">IFERROR(INDEX(tblConsorcios[Produto],MOD($J3396,ROWS(tblConsorcios[Produto]))+1),"")</f>
        <v>Imóvel IE140 – 220m</v>
      </c>
      <c r="M3396" s="20" cm="1">
        <f t="array" ref="M3396">IFERROR(INDEX(tblConsorcios[Valor da Carta (R$)],MOD($J3396,ROWS(tblConsorcios[Produto]))+1),"")</f>
        <v>140000</v>
      </c>
      <c r="N3396" s="2" cm="1">
        <f t="array" ref="N3396">IFERROR(INDEX(tblConsorcios[Prazo (meses)],MOD($J3396,ROWS(tblConsorcios[Produto]))+1),"")</f>
        <v>220</v>
      </c>
      <c r="O3396" s="20" cm="1">
        <f t="array" ref="O3396">IFERROR(INDEX(tblConsorcios[Parcela Mensal (R$)],MOD($J3396,ROWS(tblConsorcios[Produto]))+1),"")</f>
        <v>813.27</v>
      </c>
      <c r="P3396" s="20" t="str" cm="1">
        <f t="array" ref="P3396">IFERROR(INDEX(tblClientes[Dividendo Mensal (R$)],INT($J3396/ROWS(tblConsorcios[Produto]))+1),"")</f>
        <v/>
      </c>
      <c r="Q3396" s="20" t="str">
        <f t="shared" si="160"/>
        <v/>
      </c>
      <c r="R3396">
        <f t="shared" si="161"/>
        <v>0</v>
      </c>
    </row>
    <row r="3397" spans="10:18" x14ac:dyDescent="0.2">
      <c r="J3397">
        <f t="shared" si="159"/>
        <v>3395</v>
      </c>
      <c r="K3397" t="str" cm="1">
        <f t="array" ref="K3397">IFERROR(INDEX(tblClientes[Cliente],INT($J3397/ROWS(tblConsorcios[Produto]))+1),"")</f>
        <v/>
      </c>
      <c r="L3397" t="str" cm="1">
        <f t="array" ref="L3397">IFERROR(INDEX(tblConsorcios[Produto],MOD($J3397,ROWS(tblConsorcios[Produto]))+1),"")</f>
        <v>Imóvel IE140 – 200m</v>
      </c>
      <c r="M3397" s="20" cm="1">
        <f t="array" ref="M3397">IFERROR(INDEX(tblConsorcios[Valor da Carta (R$)],MOD($J3397,ROWS(tblConsorcios[Produto]))+1),"")</f>
        <v>140000</v>
      </c>
      <c r="N3397" s="2" cm="1">
        <f t="array" ref="N3397">IFERROR(INDEX(tblConsorcios[Prazo (meses)],MOD($J3397,ROWS(tblConsorcios[Produto]))+1),"")</f>
        <v>200</v>
      </c>
      <c r="O3397" s="20" cm="1">
        <f t="array" ref="O3397">IFERROR(INDEX(tblConsorcios[Parcela Mensal (R$)],MOD($J3397,ROWS(tblConsorcios[Produto]))+1),"")</f>
        <v>887.6</v>
      </c>
      <c r="P3397" s="20" t="str" cm="1">
        <f t="array" ref="P3397">IFERROR(INDEX(tblClientes[Dividendo Mensal (R$)],INT($J3397/ROWS(tblConsorcios[Produto]))+1),"")</f>
        <v/>
      </c>
      <c r="Q3397" s="20" t="str">
        <f t="shared" si="160"/>
        <v/>
      </c>
      <c r="R3397">
        <f t="shared" si="161"/>
        <v>0</v>
      </c>
    </row>
    <row r="3398" spans="10:18" x14ac:dyDescent="0.2">
      <c r="J3398">
        <f t="shared" si="159"/>
        <v>3396</v>
      </c>
      <c r="K3398" t="str" cm="1">
        <f t="array" ref="K3398">IFERROR(INDEX(tblClientes[Cliente],INT($J3398/ROWS(tblConsorcios[Produto]))+1),"")</f>
        <v/>
      </c>
      <c r="L3398" t="str" cm="1">
        <f t="array" ref="L3398">IFERROR(INDEX(tblConsorcios[Produto],MOD($J3398,ROWS(tblConsorcios[Produto]))+1),"")</f>
        <v>Imóvel IE130 – 240m</v>
      </c>
      <c r="M3398" s="20" cm="1">
        <f t="array" ref="M3398">IFERROR(INDEX(tblConsorcios[Valor da Carta (R$)],MOD($J3398,ROWS(tblConsorcios[Produto]))+1),"")</f>
        <v>130000</v>
      </c>
      <c r="N3398" s="2" cm="1">
        <f t="array" ref="N3398">IFERROR(INDEX(tblConsorcios[Prazo (meses)],MOD($J3398,ROWS(tblConsorcios[Produto]))+1),"")</f>
        <v>240</v>
      </c>
      <c r="O3398" s="20" cm="1">
        <f t="array" ref="O3398">IFERROR(INDEX(tblConsorcios[Parcela Mensal (R$)],MOD($J3398,ROWS(tblConsorcios[Produto]))+1),"")</f>
        <v>697.67</v>
      </c>
      <c r="P3398" s="20" t="str" cm="1">
        <f t="array" ref="P3398">IFERROR(INDEX(tblClientes[Dividendo Mensal (R$)],INT($J3398/ROWS(tblConsorcios[Produto]))+1),"")</f>
        <v/>
      </c>
      <c r="Q3398" s="20" t="str">
        <f t="shared" si="160"/>
        <v/>
      </c>
      <c r="R3398">
        <f t="shared" si="161"/>
        <v>0</v>
      </c>
    </row>
    <row r="3399" spans="10:18" x14ac:dyDescent="0.2">
      <c r="J3399">
        <f t="shared" si="159"/>
        <v>3397</v>
      </c>
      <c r="K3399" t="str" cm="1">
        <f t="array" ref="K3399">IFERROR(INDEX(tblClientes[Cliente],INT($J3399/ROWS(tblConsorcios[Produto]))+1),"")</f>
        <v/>
      </c>
      <c r="L3399" t="str" cm="1">
        <f t="array" ref="L3399">IFERROR(INDEX(tblConsorcios[Produto],MOD($J3399,ROWS(tblConsorcios[Produto]))+1),"")</f>
        <v>Imóvel IE130 – 220m</v>
      </c>
      <c r="M3399" s="20" cm="1">
        <f t="array" ref="M3399">IFERROR(INDEX(tblConsorcios[Valor da Carta (R$)],MOD($J3399,ROWS(tblConsorcios[Produto]))+1),"")</f>
        <v>130000</v>
      </c>
      <c r="N3399" s="2" cm="1">
        <f t="array" ref="N3399">IFERROR(INDEX(tblConsorcios[Prazo (meses)],MOD($J3399,ROWS(tblConsorcios[Produto]))+1),"")</f>
        <v>220</v>
      </c>
      <c r="O3399" s="20" cm="1">
        <f t="array" ref="O3399">IFERROR(INDEX(tblConsorcios[Parcela Mensal (R$)],MOD($J3399,ROWS(tblConsorcios[Produto]))+1),"")</f>
        <v>755.18</v>
      </c>
      <c r="P3399" s="20" t="str" cm="1">
        <f t="array" ref="P3399">IFERROR(INDEX(tblClientes[Dividendo Mensal (R$)],INT($J3399/ROWS(tblConsorcios[Produto]))+1),"")</f>
        <v/>
      </c>
      <c r="Q3399" s="20" t="str">
        <f t="shared" si="160"/>
        <v/>
      </c>
      <c r="R3399">
        <f t="shared" si="161"/>
        <v>0</v>
      </c>
    </row>
    <row r="3400" spans="10:18" x14ac:dyDescent="0.2">
      <c r="J3400">
        <f t="shared" si="159"/>
        <v>3398</v>
      </c>
      <c r="K3400" t="str" cm="1">
        <f t="array" ref="K3400">IFERROR(INDEX(tblClientes[Cliente],INT($J3400/ROWS(tblConsorcios[Produto]))+1),"")</f>
        <v/>
      </c>
      <c r="L3400" t="str" cm="1">
        <f t="array" ref="L3400">IFERROR(INDEX(tblConsorcios[Produto],MOD($J3400,ROWS(tblConsorcios[Produto]))+1),"")</f>
        <v>Imóvel IE130 – 200m</v>
      </c>
      <c r="M3400" s="20" cm="1">
        <f t="array" ref="M3400">IFERROR(INDEX(tblConsorcios[Valor da Carta (R$)],MOD($J3400,ROWS(tblConsorcios[Produto]))+1),"")</f>
        <v>130000</v>
      </c>
      <c r="N3400" s="2" cm="1">
        <f t="array" ref="N3400">IFERROR(INDEX(tblConsorcios[Prazo (meses)],MOD($J3400,ROWS(tblConsorcios[Produto]))+1),"")</f>
        <v>200</v>
      </c>
      <c r="O3400" s="20" cm="1">
        <f t="array" ref="O3400">IFERROR(INDEX(tblConsorcios[Parcela Mensal (R$)],MOD($J3400,ROWS(tblConsorcios[Produto]))+1),"")</f>
        <v>824.2</v>
      </c>
      <c r="P3400" s="20" t="str" cm="1">
        <f t="array" ref="P3400">IFERROR(INDEX(tblClientes[Dividendo Mensal (R$)],INT($J3400/ROWS(tblConsorcios[Produto]))+1),"")</f>
        <v/>
      </c>
      <c r="Q3400" s="20" t="str">
        <f t="shared" si="160"/>
        <v/>
      </c>
      <c r="R3400">
        <f t="shared" si="161"/>
        <v>0</v>
      </c>
    </row>
    <row r="3401" spans="10:18" x14ac:dyDescent="0.2">
      <c r="J3401">
        <f t="shared" si="159"/>
        <v>3399</v>
      </c>
      <c r="K3401" t="str" cm="1">
        <f t="array" ref="K3401">IFERROR(INDEX(tblClientes[Cliente],INT($J3401/ROWS(tblConsorcios[Produto]))+1),"")</f>
        <v/>
      </c>
      <c r="L3401" t="str" cm="1">
        <f t="array" ref="L3401">IFERROR(INDEX(tblConsorcios[Produto],MOD($J3401,ROWS(tblConsorcios[Produto]))+1),"")</f>
        <v>Imóvel IE120 – 240m</v>
      </c>
      <c r="M3401" s="20" cm="1">
        <f t="array" ref="M3401">IFERROR(INDEX(tblConsorcios[Valor da Carta (R$)],MOD($J3401,ROWS(tblConsorcios[Produto]))+1),"")</f>
        <v>120000</v>
      </c>
      <c r="N3401" s="2" cm="1">
        <f t="array" ref="N3401">IFERROR(INDEX(tblConsorcios[Prazo (meses)],MOD($J3401,ROWS(tblConsorcios[Produto]))+1),"")</f>
        <v>240</v>
      </c>
      <c r="O3401" s="20" cm="1">
        <f t="array" ref="O3401">IFERROR(INDEX(tblConsorcios[Parcela Mensal (R$)],MOD($J3401,ROWS(tblConsorcios[Produto]))+1),"")</f>
        <v>644</v>
      </c>
      <c r="P3401" s="20" t="str" cm="1">
        <f t="array" ref="P3401">IFERROR(INDEX(tblClientes[Dividendo Mensal (R$)],INT($J3401/ROWS(tblConsorcios[Produto]))+1),"")</f>
        <v/>
      </c>
      <c r="Q3401" s="20" t="str">
        <f t="shared" si="160"/>
        <v/>
      </c>
      <c r="R3401">
        <f t="shared" si="161"/>
        <v>0</v>
      </c>
    </row>
    <row r="3402" spans="10:18" x14ac:dyDescent="0.2">
      <c r="J3402">
        <f t="shared" si="159"/>
        <v>3400</v>
      </c>
      <c r="K3402" t="str" cm="1">
        <f t="array" ref="K3402">IFERROR(INDEX(tblClientes[Cliente],INT($J3402/ROWS(tblConsorcios[Produto]))+1),"")</f>
        <v/>
      </c>
      <c r="L3402" t="str" cm="1">
        <f t="array" ref="L3402">IFERROR(INDEX(tblConsorcios[Produto],MOD($J3402,ROWS(tblConsorcios[Produto]))+1),"")</f>
        <v>Imóvel IE120 – 220m</v>
      </c>
      <c r="M3402" s="20" cm="1">
        <f t="array" ref="M3402">IFERROR(INDEX(tblConsorcios[Valor da Carta (R$)],MOD($J3402,ROWS(tblConsorcios[Produto]))+1),"")</f>
        <v>120000</v>
      </c>
      <c r="N3402" s="2" cm="1">
        <f t="array" ref="N3402">IFERROR(INDEX(tblConsorcios[Prazo (meses)],MOD($J3402,ROWS(tblConsorcios[Produto]))+1),"")</f>
        <v>220</v>
      </c>
      <c r="O3402" s="20" cm="1">
        <f t="array" ref="O3402">IFERROR(INDEX(tblConsorcios[Parcela Mensal (R$)],MOD($J3402,ROWS(tblConsorcios[Produto]))+1),"")</f>
        <v>697.09</v>
      </c>
      <c r="P3402" s="20" t="str" cm="1">
        <f t="array" ref="P3402">IFERROR(INDEX(tblClientes[Dividendo Mensal (R$)],INT($J3402/ROWS(tblConsorcios[Produto]))+1),"")</f>
        <v/>
      </c>
      <c r="Q3402" s="20" t="str">
        <f t="shared" si="160"/>
        <v/>
      </c>
      <c r="R3402">
        <f t="shared" si="161"/>
        <v>0</v>
      </c>
    </row>
    <row r="3403" spans="10:18" x14ac:dyDescent="0.2">
      <c r="J3403">
        <f t="shared" si="159"/>
        <v>3401</v>
      </c>
      <c r="K3403" t="str" cm="1">
        <f t="array" ref="K3403">IFERROR(INDEX(tblClientes[Cliente],INT($J3403/ROWS(tblConsorcios[Produto]))+1),"")</f>
        <v/>
      </c>
      <c r="L3403" t="str" cm="1">
        <f t="array" ref="L3403">IFERROR(INDEX(tblConsorcios[Produto],MOD($J3403,ROWS(tblConsorcios[Produto]))+1),"")</f>
        <v>Imóvel IE120 – 200m</v>
      </c>
      <c r="M3403" s="20" cm="1">
        <f t="array" ref="M3403">IFERROR(INDEX(tblConsorcios[Valor da Carta (R$)],MOD($J3403,ROWS(tblConsorcios[Produto]))+1),"")</f>
        <v>120000</v>
      </c>
      <c r="N3403" s="2" cm="1">
        <f t="array" ref="N3403">IFERROR(INDEX(tblConsorcios[Prazo (meses)],MOD($J3403,ROWS(tblConsorcios[Produto]))+1),"")</f>
        <v>200</v>
      </c>
      <c r="O3403" s="20" cm="1">
        <f t="array" ref="O3403">IFERROR(INDEX(tblConsorcios[Parcela Mensal (R$)],MOD($J3403,ROWS(tblConsorcios[Produto]))+1),"")</f>
        <v>760.8</v>
      </c>
      <c r="P3403" s="20" t="str" cm="1">
        <f t="array" ref="P3403">IFERROR(INDEX(tblClientes[Dividendo Mensal (R$)],INT($J3403/ROWS(tblConsorcios[Produto]))+1),"")</f>
        <v/>
      </c>
      <c r="Q3403" s="20" t="str">
        <f t="shared" si="160"/>
        <v/>
      </c>
      <c r="R3403">
        <f t="shared" si="161"/>
        <v>0</v>
      </c>
    </row>
    <row r="3404" spans="10:18" x14ac:dyDescent="0.2">
      <c r="J3404">
        <f t="shared" si="159"/>
        <v>3402</v>
      </c>
      <c r="K3404" t="str" cm="1">
        <f t="array" ref="K3404">IFERROR(INDEX(tblClientes[Cliente],INT($J3404/ROWS(tblConsorcios[Produto]))+1),"")</f>
        <v/>
      </c>
      <c r="L3404" t="str" cm="1">
        <f t="array" ref="L3404">IFERROR(INDEX(tblConsorcios[Produto],MOD($J3404,ROWS(tblConsorcios[Produto]))+1),"")</f>
        <v>Imóvel IE600 – 240m</v>
      </c>
      <c r="M3404" s="20" cm="1">
        <f t="array" ref="M3404">IFERROR(INDEX(tblConsorcios[Valor da Carta (R$)],MOD($J3404,ROWS(tblConsorcios[Produto]))+1),"")</f>
        <v>600000</v>
      </c>
      <c r="N3404" s="2" cm="1">
        <f t="array" ref="N3404">IFERROR(INDEX(tblConsorcios[Prazo (meses)],MOD($J3404,ROWS(tblConsorcios[Produto]))+1),"")</f>
        <v>240</v>
      </c>
      <c r="O3404" s="20" cm="1">
        <f t="array" ref="O3404">IFERROR(INDEX(tblConsorcios[Parcela Mensal (R$)],MOD($J3404,ROWS(tblConsorcios[Produto]))+1),"")</f>
        <v>3220</v>
      </c>
      <c r="P3404" s="20" t="str" cm="1">
        <f t="array" ref="P3404">IFERROR(INDEX(tblClientes[Dividendo Mensal (R$)],INT($J3404/ROWS(tblConsorcios[Produto]))+1),"")</f>
        <v/>
      </c>
      <c r="Q3404" s="20" t="str">
        <f t="shared" si="160"/>
        <v/>
      </c>
      <c r="R3404">
        <f t="shared" si="161"/>
        <v>0</v>
      </c>
    </row>
    <row r="3405" spans="10:18" x14ac:dyDescent="0.2">
      <c r="J3405">
        <f t="shared" si="159"/>
        <v>3403</v>
      </c>
      <c r="K3405" t="str" cm="1">
        <f t="array" ref="K3405">IFERROR(INDEX(tblClientes[Cliente],INT($J3405/ROWS(tblConsorcios[Produto]))+1),"")</f>
        <v/>
      </c>
      <c r="L3405" t="str" cm="1">
        <f t="array" ref="L3405">IFERROR(INDEX(tblConsorcios[Produto],MOD($J3405,ROWS(tblConsorcios[Produto]))+1),"")</f>
        <v>Imóvel IE600 – 220m</v>
      </c>
      <c r="M3405" s="20" cm="1">
        <f t="array" ref="M3405">IFERROR(INDEX(tblConsorcios[Valor da Carta (R$)],MOD($J3405,ROWS(tblConsorcios[Produto]))+1),"")</f>
        <v>600000</v>
      </c>
      <c r="N3405" s="2" cm="1">
        <f t="array" ref="N3405">IFERROR(INDEX(tblConsorcios[Prazo (meses)],MOD($J3405,ROWS(tblConsorcios[Produto]))+1),"")</f>
        <v>220</v>
      </c>
      <c r="O3405" s="20" cm="1">
        <f t="array" ref="O3405">IFERROR(INDEX(tblConsorcios[Parcela Mensal (R$)],MOD($J3405,ROWS(tblConsorcios[Produto]))+1),"")</f>
        <v>3485.45</v>
      </c>
      <c r="P3405" s="20" t="str" cm="1">
        <f t="array" ref="P3405">IFERROR(INDEX(tblClientes[Dividendo Mensal (R$)],INT($J3405/ROWS(tblConsorcios[Produto]))+1),"")</f>
        <v/>
      </c>
      <c r="Q3405" s="20" t="str">
        <f t="shared" si="160"/>
        <v/>
      </c>
      <c r="R3405">
        <f t="shared" si="161"/>
        <v>0</v>
      </c>
    </row>
    <row r="3406" spans="10:18" x14ac:dyDescent="0.2">
      <c r="J3406">
        <f t="shared" si="159"/>
        <v>3404</v>
      </c>
      <c r="K3406" t="str" cm="1">
        <f t="array" ref="K3406">IFERROR(INDEX(tblClientes[Cliente],INT($J3406/ROWS(tblConsorcios[Produto]))+1),"")</f>
        <v/>
      </c>
      <c r="L3406" t="str" cm="1">
        <f t="array" ref="L3406">IFERROR(INDEX(tblConsorcios[Produto],MOD($J3406,ROWS(tblConsorcios[Produto]))+1),"")</f>
        <v>Imóvel IE600 – 200m</v>
      </c>
      <c r="M3406" s="20" cm="1">
        <f t="array" ref="M3406">IFERROR(INDEX(tblConsorcios[Valor da Carta (R$)],MOD($J3406,ROWS(tblConsorcios[Produto]))+1),"")</f>
        <v>600000</v>
      </c>
      <c r="N3406" s="2" cm="1">
        <f t="array" ref="N3406">IFERROR(INDEX(tblConsorcios[Prazo (meses)],MOD($J3406,ROWS(tblConsorcios[Produto]))+1),"")</f>
        <v>200</v>
      </c>
      <c r="O3406" s="20" cm="1">
        <f t="array" ref="O3406">IFERROR(INDEX(tblConsorcios[Parcela Mensal (R$)],MOD($J3406,ROWS(tblConsorcios[Produto]))+1),"")</f>
        <v>3804</v>
      </c>
      <c r="P3406" s="20" t="str" cm="1">
        <f t="array" ref="P3406">IFERROR(INDEX(tblClientes[Dividendo Mensal (R$)],INT($J3406/ROWS(tblConsorcios[Produto]))+1),"")</f>
        <v/>
      </c>
      <c r="Q3406" s="20" t="str">
        <f t="shared" si="160"/>
        <v/>
      </c>
      <c r="R3406">
        <f t="shared" si="161"/>
        <v>0</v>
      </c>
    </row>
    <row r="3407" spans="10:18" x14ac:dyDescent="0.2">
      <c r="J3407">
        <f t="shared" si="159"/>
        <v>3405</v>
      </c>
      <c r="K3407" t="str" cm="1">
        <f t="array" ref="K3407">IFERROR(INDEX(tblClientes[Cliente],INT($J3407/ROWS(tblConsorcios[Produto]))+1),"")</f>
        <v/>
      </c>
      <c r="L3407" t="str" cm="1">
        <f t="array" ref="L3407">IFERROR(INDEX(tblConsorcios[Produto],MOD($J3407,ROWS(tblConsorcios[Produto]))+1),"")</f>
        <v>Imóvel IE580 – 240m</v>
      </c>
      <c r="M3407" s="20" cm="1">
        <f t="array" ref="M3407">IFERROR(INDEX(tblConsorcios[Valor da Carta (R$)],MOD($J3407,ROWS(tblConsorcios[Produto]))+1),"")</f>
        <v>580000</v>
      </c>
      <c r="N3407" s="2" cm="1">
        <f t="array" ref="N3407">IFERROR(INDEX(tblConsorcios[Prazo (meses)],MOD($J3407,ROWS(tblConsorcios[Produto]))+1),"")</f>
        <v>240</v>
      </c>
      <c r="O3407" s="20" cm="1">
        <f t="array" ref="O3407">IFERROR(INDEX(tblConsorcios[Parcela Mensal (R$)],MOD($J3407,ROWS(tblConsorcios[Produto]))+1),"")</f>
        <v>3112.67</v>
      </c>
      <c r="P3407" s="20" t="str" cm="1">
        <f t="array" ref="P3407">IFERROR(INDEX(tblClientes[Dividendo Mensal (R$)],INT($J3407/ROWS(tblConsorcios[Produto]))+1),"")</f>
        <v/>
      </c>
      <c r="Q3407" s="20" t="str">
        <f t="shared" si="160"/>
        <v/>
      </c>
      <c r="R3407">
        <f t="shared" si="161"/>
        <v>0</v>
      </c>
    </row>
    <row r="3408" spans="10:18" x14ac:dyDescent="0.2">
      <c r="J3408">
        <f t="shared" si="159"/>
        <v>3406</v>
      </c>
      <c r="K3408" t="str" cm="1">
        <f t="array" ref="K3408">IFERROR(INDEX(tblClientes[Cliente],INT($J3408/ROWS(tblConsorcios[Produto]))+1),"")</f>
        <v/>
      </c>
      <c r="L3408" t="str" cm="1">
        <f t="array" ref="L3408">IFERROR(INDEX(tblConsorcios[Produto],MOD($J3408,ROWS(tblConsorcios[Produto]))+1),"")</f>
        <v>Imóvel IE580 – 220m</v>
      </c>
      <c r="M3408" s="20" cm="1">
        <f t="array" ref="M3408">IFERROR(INDEX(tblConsorcios[Valor da Carta (R$)],MOD($J3408,ROWS(tblConsorcios[Produto]))+1),"")</f>
        <v>580000</v>
      </c>
      <c r="N3408" s="2" cm="1">
        <f t="array" ref="N3408">IFERROR(INDEX(tblConsorcios[Prazo (meses)],MOD($J3408,ROWS(tblConsorcios[Produto]))+1),"")</f>
        <v>220</v>
      </c>
      <c r="O3408" s="20" cm="1">
        <f t="array" ref="O3408">IFERROR(INDEX(tblConsorcios[Parcela Mensal (R$)],MOD($J3408,ROWS(tblConsorcios[Produto]))+1),"")</f>
        <v>3369.27</v>
      </c>
      <c r="P3408" s="20" t="str" cm="1">
        <f t="array" ref="P3408">IFERROR(INDEX(tblClientes[Dividendo Mensal (R$)],INT($J3408/ROWS(tblConsorcios[Produto]))+1),"")</f>
        <v/>
      </c>
      <c r="Q3408" s="20" t="str">
        <f t="shared" si="160"/>
        <v/>
      </c>
      <c r="R3408">
        <f t="shared" si="161"/>
        <v>0</v>
      </c>
    </row>
    <row r="3409" spans="10:18" x14ac:dyDescent="0.2">
      <c r="J3409">
        <f t="shared" si="159"/>
        <v>3407</v>
      </c>
      <c r="K3409" t="str" cm="1">
        <f t="array" ref="K3409">IFERROR(INDEX(tblClientes[Cliente],INT($J3409/ROWS(tblConsorcios[Produto]))+1),"")</f>
        <v/>
      </c>
      <c r="L3409" t="str" cm="1">
        <f t="array" ref="L3409">IFERROR(INDEX(tblConsorcios[Produto],MOD($J3409,ROWS(tblConsorcios[Produto]))+1),"")</f>
        <v>Imóvel IE580 – 200m</v>
      </c>
      <c r="M3409" s="20" cm="1">
        <f t="array" ref="M3409">IFERROR(INDEX(tblConsorcios[Valor da Carta (R$)],MOD($J3409,ROWS(tblConsorcios[Produto]))+1),"")</f>
        <v>580000</v>
      </c>
      <c r="N3409" s="2" cm="1">
        <f t="array" ref="N3409">IFERROR(INDEX(tblConsorcios[Prazo (meses)],MOD($J3409,ROWS(tblConsorcios[Produto]))+1),"")</f>
        <v>200</v>
      </c>
      <c r="O3409" s="20" cm="1">
        <f t="array" ref="O3409">IFERROR(INDEX(tblConsorcios[Parcela Mensal (R$)],MOD($J3409,ROWS(tblConsorcios[Produto]))+1),"")</f>
        <v>3677.2</v>
      </c>
      <c r="P3409" s="20" t="str" cm="1">
        <f t="array" ref="P3409">IFERROR(INDEX(tblClientes[Dividendo Mensal (R$)],INT($J3409/ROWS(tblConsorcios[Produto]))+1),"")</f>
        <v/>
      </c>
      <c r="Q3409" s="20" t="str">
        <f t="shared" si="160"/>
        <v/>
      </c>
      <c r="R3409">
        <f t="shared" si="161"/>
        <v>0</v>
      </c>
    </row>
    <row r="3410" spans="10:18" x14ac:dyDescent="0.2">
      <c r="J3410">
        <f t="shared" si="159"/>
        <v>3408</v>
      </c>
      <c r="K3410" t="str" cm="1">
        <f t="array" ref="K3410">IFERROR(INDEX(tblClientes[Cliente],INT($J3410/ROWS(tblConsorcios[Produto]))+1),"")</f>
        <v/>
      </c>
      <c r="L3410" t="str" cm="1">
        <f t="array" ref="L3410">IFERROR(INDEX(tblConsorcios[Produto],MOD($J3410,ROWS(tblConsorcios[Produto]))+1),"")</f>
        <v>Imóvel IE550 – 240m</v>
      </c>
      <c r="M3410" s="20" cm="1">
        <f t="array" ref="M3410">IFERROR(INDEX(tblConsorcios[Valor da Carta (R$)],MOD($J3410,ROWS(tblConsorcios[Produto]))+1),"")</f>
        <v>550000</v>
      </c>
      <c r="N3410" s="2" cm="1">
        <f t="array" ref="N3410">IFERROR(INDEX(tblConsorcios[Prazo (meses)],MOD($J3410,ROWS(tblConsorcios[Produto]))+1),"")</f>
        <v>240</v>
      </c>
      <c r="O3410" s="20" cm="1">
        <f t="array" ref="O3410">IFERROR(INDEX(tblConsorcios[Parcela Mensal (R$)],MOD($J3410,ROWS(tblConsorcios[Produto]))+1),"")</f>
        <v>2951.67</v>
      </c>
      <c r="P3410" s="20" t="str" cm="1">
        <f t="array" ref="P3410">IFERROR(INDEX(tblClientes[Dividendo Mensal (R$)],INT($J3410/ROWS(tblConsorcios[Produto]))+1),"")</f>
        <v/>
      </c>
      <c r="Q3410" s="20" t="str">
        <f t="shared" si="160"/>
        <v/>
      </c>
      <c r="R3410">
        <f t="shared" si="161"/>
        <v>0</v>
      </c>
    </row>
    <row r="3411" spans="10:18" x14ac:dyDescent="0.2">
      <c r="J3411">
        <f t="shared" si="159"/>
        <v>3409</v>
      </c>
      <c r="K3411" t="str" cm="1">
        <f t="array" ref="K3411">IFERROR(INDEX(tblClientes[Cliente],INT($J3411/ROWS(tblConsorcios[Produto]))+1),"")</f>
        <v/>
      </c>
      <c r="L3411" t="str" cm="1">
        <f t="array" ref="L3411">IFERROR(INDEX(tblConsorcios[Produto],MOD($J3411,ROWS(tblConsorcios[Produto]))+1),"")</f>
        <v>Imóvel IE550 – 220m</v>
      </c>
      <c r="M3411" s="20" cm="1">
        <f t="array" ref="M3411">IFERROR(INDEX(tblConsorcios[Valor da Carta (R$)],MOD($J3411,ROWS(tblConsorcios[Produto]))+1),"")</f>
        <v>550000</v>
      </c>
      <c r="N3411" s="2" cm="1">
        <f t="array" ref="N3411">IFERROR(INDEX(tblConsorcios[Prazo (meses)],MOD($J3411,ROWS(tblConsorcios[Produto]))+1),"")</f>
        <v>220</v>
      </c>
      <c r="O3411" s="20" cm="1">
        <f t="array" ref="O3411">IFERROR(INDEX(tblConsorcios[Parcela Mensal (R$)],MOD($J3411,ROWS(tblConsorcios[Produto]))+1),"")</f>
        <v>3195</v>
      </c>
      <c r="P3411" s="20" t="str" cm="1">
        <f t="array" ref="P3411">IFERROR(INDEX(tblClientes[Dividendo Mensal (R$)],INT($J3411/ROWS(tblConsorcios[Produto]))+1),"")</f>
        <v/>
      </c>
      <c r="Q3411" s="20" t="str">
        <f t="shared" si="160"/>
        <v/>
      </c>
      <c r="R3411">
        <f t="shared" si="161"/>
        <v>0</v>
      </c>
    </row>
    <row r="3412" spans="10:18" x14ac:dyDescent="0.2">
      <c r="J3412">
        <f t="shared" si="159"/>
        <v>3410</v>
      </c>
      <c r="K3412" t="str" cm="1">
        <f t="array" ref="K3412">IFERROR(INDEX(tblClientes[Cliente],INT($J3412/ROWS(tblConsorcios[Produto]))+1),"")</f>
        <v/>
      </c>
      <c r="L3412" t="str" cm="1">
        <f t="array" ref="L3412">IFERROR(INDEX(tblConsorcios[Produto],MOD($J3412,ROWS(tblConsorcios[Produto]))+1),"")</f>
        <v>Imóvel IE550 – 200m</v>
      </c>
      <c r="M3412" s="20" cm="1">
        <f t="array" ref="M3412">IFERROR(INDEX(tblConsorcios[Valor da Carta (R$)],MOD($J3412,ROWS(tblConsorcios[Produto]))+1),"")</f>
        <v>550000</v>
      </c>
      <c r="N3412" s="2" cm="1">
        <f t="array" ref="N3412">IFERROR(INDEX(tblConsorcios[Prazo (meses)],MOD($J3412,ROWS(tblConsorcios[Produto]))+1),"")</f>
        <v>200</v>
      </c>
      <c r="O3412" s="20" cm="1">
        <f t="array" ref="O3412">IFERROR(INDEX(tblConsorcios[Parcela Mensal (R$)],MOD($J3412,ROWS(tblConsorcios[Produto]))+1),"")</f>
        <v>3487</v>
      </c>
      <c r="P3412" s="20" t="str" cm="1">
        <f t="array" ref="P3412">IFERROR(INDEX(tblClientes[Dividendo Mensal (R$)],INT($J3412/ROWS(tblConsorcios[Produto]))+1),"")</f>
        <v/>
      </c>
      <c r="Q3412" s="20" t="str">
        <f t="shared" si="160"/>
        <v/>
      </c>
      <c r="R3412">
        <f t="shared" si="161"/>
        <v>0</v>
      </c>
    </row>
    <row r="3413" spans="10:18" x14ac:dyDescent="0.2">
      <c r="J3413">
        <f t="shared" si="159"/>
        <v>3411</v>
      </c>
      <c r="K3413" t="str" cm="1">
        <f t="array" ref="K3413">IFERROR(INDEX(tblClientes[Cliente],INT($J3413/ROWS(tblConsorcios[Produto]))+1),"")</f>
        <v/>
      </c>
      <c r="L3413" t="str" cm="1">
        <f t="array" ref="L3413">IFERROR(INDEX(tblConsorcios[Produto],MOD($J3413,ROWS(tblConsorcios[Produto]))+1),"")</f>
        <v>Imóvel IE530 – 240m</v>
      </c>
      <c r="M3413" s="20" cm="1">
        <f t="array" ref="M3413">IFERROR(INDEX(tblConsorcios[Valor da Carta (R$)],MOD($J3413,ROWS(tblConsorcios[Produto]))+1),"")</f>
        <v>530000</v>
      </c>
      <c r="N3413" s="2" cm="1">
        <f t="array" ref="N3413">IFERROR(INDEX(tblConsorcios[Prazo (meses)],MOD($J3413,ROWS(tblConsorcios[Produto]))+1),"")</f>
        <v>240</v>
      </c>
      <c r="O3413" s="20" cm="1">
        <f t="array" ref="O3413">IFERROR(INDEX(tblConsorcios[Parcela Mensal (R$)],MOD($J3413,ROWS(tblConsorcios[Produto]))+1),"")</f>
        <v>2844.33</v>
      </c>
      <c r="P3413" s="20" t="str" cm="1">
        <f t="array" ref="P3413">IFERROR(INDEX(tblClientes[Dividendo Mensal (R$)],INT($J3413/ROWS(tblConsorcios[Produto]))+1),"")</f>
        <v/>
      </c>
      <c r="Q3413" s="20" t="str">
        <f t="shared" si="160"/>
        <v/>
      </c>
      <c r="R3413">
        <f t="shared" si="161"/>
        <v>0</v>
      </c>
    </row>
    <row r="3414" spans="10:18" x14ac:dyDescent="0.2">
      <c r="J3414">
        <f t="shared" si="159"/>
        <v>3412</v>
      </c>
      <c r="K3414" t="str" cm="1">
        <f t="array" ref="K3414">IFERROR(INDEX(tblClientes[Cliente],INT($J3414/ROWS(tblConsorcios[Produto]))+1),"")</f>
        <v/>
      </c>
      <c r="L3414" t="str" cm="1">
        <f t="array" ref="L3414">IFERROR(INDEX(tblConsorcios[Produto],MOD($J3414,ROWS(tblConsorcios[Produto]))+1),"")</f>
        <v>Imóvel IE530 – 220m</v>
      </c>
      <c r="M3414" s="20" cm="1">
        <f t="array" ref="M3414">IFERROR(INDEX(tblConsorcios[Valor da Carta (R$)],MOD($J3414,ROWS(tblConsorcios[Produto]))+1),"")</f>
        <v>530000</v>
      </c>
      <c r="N3414" s="2" cm="1">
        <f t="array" ref="N3414">IFERROR(INDEX(tblConsorcios[Prazo (meses)],MOD($J3414,ROWS(tblConsorcios[Produto]))+1),"")</f>
        <v>220</v>
      </c>
      <c r="O3414" s="20" cm="1">
        <f t="array" ref="O3414">IFERROR(INDEX(tblConsorcios[Parcela Mensal (R$)],MOD($J3414,ROWS(tblConsorcios[Produto]))+1),"")</f>
        <v>3078.82</v>
      </c>
      <c r="P3414" s="20" t="str" cm="1">
        <f t="array" ref="P3414">IFERROR(INDEX(tblClientes[Dividendo Mensal (R$)],INT($J3414/ROWS(tblConsorcios[Produto]))+1),"")</f>
        <v/>
      </c>
      <c r="Q3414" s="20" t="str">
        <f t="shared" si="160"/>
        <v/>
      </c>
      <c r="R3414">
        <f t="shared" si="161"/>
        <v>0</v>
      </c>
    </row>
    <row r="3415" spans="10:18" x14ac:dyDescent="0.2">
      <c r="J3415">
        <f t="shared" si="159"/>
        <v>3413</v>
      </c>
      <c r="K3415" t="str" cm="1">
        <f t="array" ref="K3415">IFERROR(INDEX(tblClientes[Cliente],INT($J3415/ROWS(tblConsorcios[Produto]))+1),"")</f>
        <v/>
      </c>
      <c r="L3415" t="str" cm="1">
        <f t="array" ref="L3415">IFERROR(INDEX(tblConsorcios[Produto],MOD($J3415,ROWS(tblConsorcios[Produto]))+1),"")</f>
        <v>Imóvel IE530 – 200m</v>
      </c>
      <c r="M3415" s="20" cm="1">
        <f t="array" ref="M3415">IFERROR(INDEX(tblConsorcios[Valor da Carta (R$)],MOD($J3415,ROWS(tblConsorcios[Produto]))+1),"")</f>
        <v>530000</v>
      </c>
      <c r="N3415" s="2" cm="1">
        <f t="array" ref="N3415">IFERROR(INDEX(tblConsorcios[Prazo (meses)],MOD($J3415,ROWS(tblConsorcios[Produto]))+1),"")</f>
        <v>200</v>
      </c>
      <c r="O3415" s="20" cm="1">
        <f t="array" ref="O3415">IFERROR(INDEX(tblConsorcios[Parcela Mensal (R$)],MOD($J3415,ROWS(tblConsorcios[Produto]))+1),"")</f>
        <v>3360.2</v>
      </c>
      <c r="P3415" s="20" t="str" cm="1">
        <f t="array" ref="P3415">IFERROR(INDEX(tblClientes[Dividendo Mensal (R$)],INT($J3415/ROWS(tblConsorcios[Produto]))+1),"")</f>
        <v/>
      </c>
      <c r="Q3415" s="20" t="str">
        <f t="shared" si="160"/>
        <v/>
      </c>
      <c r="R3415">
        <f t="shared" si="161"/>
        <v>0</v>
      </c>
    </row>
    <row r="3416" spans="10:18" x14ac:dyDescent="0.2">
      <c r="J3416">
        <f t="shared" si="159"/>
        <v>3414</v>
      </c>
      <c r="K3416" t="str" cm="1">
        <f t="array" ref="K3416">IFERROR(INDEX(tblClientes[Cliente],INT($J3416/ROWS(tblConsorcios[Produto]))+1),"")</f>
        <v/>
      </c>
      <c r="L3416" t="str" cm="1">
        <f t="array" ref="L3416">IFERROR(INDEX(tblConsorcios[Produto],MOD($J3416,ROWS(tblConsorcios[Produto]))+1),"")</f>
        <v>Imóvel IE500 – 240m</v>
      </c>
      <c r="M3416" s="20" cm="1">
        <f t="array" ref="M3416">IFERROR(INDEX(tblConsorcios[Valor da Carta (R$)],MOD($J3416,ROWS(tblConsorcios[Produto]))+1),"")</f>
        <v>500000</v>
      </c>
      <c r="N3416" s="2" cm="1">
        <f t="array" ref="N3416">IFERROR(INDEX(tblConsorcios[Prazo (meses)],MOD($J3416,ROWS(tblConsorcios[Produto]))+1),"")</f>
        <v>240</v>
      </c>
      <c r="O3416" s="20" cm="1">
        <f t="array" ref="O3416">IFERROR(INDEX(tblConsorcios[Parcela Mensal (R$)],MOD($J3416,ROWS(tblConsorcios[Produto]))+1),"")</f>
        <v>2683.33</v>
      </c>
      <c r="P3416" s="20" t="str" cm="1">
        <f t="array" ref="P3416">IFERROR(INDEX(tblClientes[Dividendo Mensal (R$)],INT($J3416/ROWS(tblConsorcios[Produto]))+1),"")</f>
        <v/>
      </c>
      <c r="Q3416" s="20" t="str">
        <f t="shared" si="160"/>
        <v/>
      </c>
      <c r="R3416">
        <f t="shared" si="161"/>
        <v>0</v>
      </c>
    </row>
    <row r="3417" spans="10:18" x14ac:dyDescent="0.2">
      <c r="J3417">
        <f t="shared" si="159"/>
        <v>3415</v>
      </c>
      <c r="K3417" t="str" cm="1">
        <f t="array" ref="K3417">IFERROR(INDEX(tblClientes[Cliente],INT($J3417/ROWS(tblConsorcios[Produto]))+1),"")</f>
        <v/>
      </c>
      <c r="L3417" t="str" cm="1">
        <f t="array" ref="L3417">IFERROR(INDEX(tblConsorcios[Produto],MOD($J3417,ROWS(tblConsorcios[Produto]))+1),"")</f>
        <v>Imóvel IE500 – 220m</v>
      </c>
      <c r="M3417" s="20" cm="1">
        <f t="array" ref="M3417">IFERROR(INDEX(tblConsorcios[Valor da Carta (R$)],MOD($J3417,ROWS(tblConsorcios[Produto]))+1),"")</f>
        <v>500000</v>
      </c>
      <c r="N3417" s="2" cm="1">
        <f t="array" ref="N3417">IFERROR(INDEX(tblConsorcios[Prazo (meses)],MOD($J3417,ROWS(tblConsorcios[Produto]))+1),"")</f>
        <v>220</v>
      </c>
      <c r="O3417" s="20" cm="1">
        <f t="array" ref="O3417">IFERROR(INDEX(tblConsorcios[Parcela Mensal (R$)],MOD($J3417,ROWS(tblConsorcios[Produto]))+1),"")</f>
        <v>2904.55</v>
      </c>
      <c r="P3417" s="20" t="str" cm="1">
        <f t="array" ref="P3417">IFERROR(INDEX(tblClientes[Dividendo Mensal (R$)],INT($J3417/ROWS(tblConsorcios[Produto]))+1),"")</f>
        <v/>
      </c>
      <c r="Q3417" s="20" t="str">
        <f t="shared" si="160"/>
        <v/>
      </c>
      <c r="R3417">
        <f t="shared" si="161"/>
        <v>0</v>
      </c>
    </row>
    <row r="3418" spans="10:18" x14ac:dyDescent="0.2">
      <c r="J3418">
        <f t="shared" si="159"/>
        <v>3416</v>
      </c>
      <c r="K3418" t="str" cm="1">
        <f t="array" ref="K3418">IFERROR(INDEX(tblClientes[Cliente],INT($J3418/ROWS(tblConsorcios[Produto]))+1),"")</f>
        <v/>
      </c>
      <c r="L3418" t="str" cm="1">
        <f t="array" ref="L3418">IFERROR(INDEX(tblConsorcios[Produto],MOD($J3418,ROWS(tblConsorcios[Produto]))+1),"")</f>
        <v>Imóvel IE500 – 200m</v>
      </c>
      <c r="M3418" s="20" cm="1">
        <f t="array" ref="M3418">IFERROR(INDEX(tblConsorcios[Valor da Carta (R$)],MOD($J3418,ROWS(tblConsorcios[Produto]))+1),"")</f>
        <v>500000</v>
      </c>
      <c r="N3418" s="2" cm="1">
        <f t="array" ref="N3418">IFERROR(INDEX(tblConsorcios[Prazo (meses)],MOD($J3418,ROWS(tblConsorcios[Produto]))+1),"")</f>
        <v>200</v>
      </c>
      <c r="O3418" s="20" cm="1">
        <f t="array" ref="O3418">IFERROR(INDEX(tblConsorcios[Parcela Mensal (R$)],MOD($J3418,ROWS(tblConsorcios[Produto]))+1),"")</f>
        <v>3170</v>
      </c>
      <c r="P3418" s="20" t="str" cm="1">
        <f t="array" ref="P3418">IFERROR(INDEX(tblClientes[Dividendo Mensal (R$)],INT($J3418/ROWS(tblConsorcios[Produto]))+1),"")</f>
        <v/>
      </c>
      <c r="Q3418" s="20" t="str">
        <f t="shared" si="160"/>
        <v/>
      </c>
      <c r="R3418">
        <f t="shared" si="161"/>
        <v>0</v>
      </c>
    </row>
    <row r="3419" spans="10:18" x14ac:dyDescent="0.2">
      <c r="J3419">
        <f t="shared" si="159"/>
        <v>3417</v>
      </c>
      <c r="K3419" t="str" cm="1">
        <f t="array" ref="K3419">IFERROR(INDEX(tblClientes[Cliente],INT($J3419/ROWS(tblConsorcios[Produto]))+1),"")</f>
        <v/>
      </c>
      <c r="L3419" t="str" cm="1">
        <f t="array" ref="L3419">IFERROR(INDEX(tblConsorcios[Produto],MOD($J3419,ROWS(tblConsorcios[Produto]))+1),"")</f>
        <v>Imóvel IE480 – 240m</v>
      </c>
      <c r="M3419" s="20" cm="1">
        <f t="array" ref="M3419">IFERROR(INDEX(tblConsorcios[Valor da Carta (R$)],MOD($J3419,ROWS(tblConsorcios[Produto]))+1),"")</f>
        <v>480000</v>
      </c>
      <c r="N3419" s="2" cm="1">
        <f t="array" ref="N3419">IFERROR(INDEX(tblConsorcios[Prazo (meses)],MOD($J3419,ROWS(tblConsorcios[Produto]))+1),"")</f>
        <v>240</v>
      </c>
      <c r="O3419" s="20" cm="1">
        <f t="array" ref="O3419">IFERROR(INDEX(tblConsorcios[Parcela Mensal (R$)],MOD($J3419,ROWS(tblConsorcios[Produto]))+1),"")</f>
        <v>2576</v>
      </c>
      <c r="P3419" s="20" t="str" cm="1">
        <f t="array" ref="P3419">IFERROR(INDEX(tblClientes[Dividendo Mensal (R$)],INT($J3419/ROWS(tblConsorcios[Produto]))+1),"")</f>
        <v/>
      </c>
      <c r="Q3419" s="20" t="str">
        <f t="shared" si="160"/>
        <v/>
      </c>
      <c r="R3419">
        <f t="shared" si="161"/>
        <v>0</v>
      </c>
    </row>
    <row r="3420" spans="10:18" x14ac:dyDescent="0.2">
      <c r="J3420">
        <f t="shared" si="159"/>
        <v>3418</v>
      </c>
      <c r="K3420" t="str" cm="1">
        <f t="array" ref="K3420">IFERROR(INDEX(tblClientes[Cliente],INT($J3420/ROWS(tblConsorcios[Produto]))+1),"")</f>
        <v/>
      </c>
      <c r="L3420" t="str" cm="1">
        <f t="array" ref="L3420">IFERROR(INDEX(tblConsorcios[Produto],MOD($J3420,ROWS(tblConsorcios[Produto]))+1),"")</f>
        <v>Imóvel IE480 – 220m</v>
      </c>
      <c r="M3420" s="20" cm="1">
        <f t="array" ref="M3420">IFERROR(INDEX(tblConsorcios[Valor da Carta (R$)],MOD($J3420,ROWS(tblConsorcios[Produto]))+1),"")</f>
        <v>480000</v>
      </c>
      <c r="N3420" s="2" cm="1">
        <f t="array" ref="N3420">IFERROR(INDEX(tblConsorcios[Prazo (meses)],MOD($J3420,ROWS(tblConsorcios[Produto]))+1),"")</f>
        <v>220</v>
      </c>
      <c r="O3420" s="20" cm="1">
        <f t="array" ref="O3420">IFERROR(INDEX(tblConsorcios[Parcela Mensal (R$)],MOD($J3420,ROWS(tblConsorcios[Produto]))+1),"")</f>
        <v>2788.36</v>
      </c>
      <c r="P3420" s="20" t="str" cm="1">
        <f t="array" ref="P3420">IFERROR(INDEX(tblClientes[Dividendo Mensal (R$)],INT($J3420/ROWS(tblConsorcios[Produto]))+1),"")</f>
        <v/>
      </c>
      <c r="Q3420" s="20" t="str">
        <f t="shared" si="160"/>
        <v/>
      </c>
      <c r="R3420">
        <f t="shared" si="161"/>
        <v>0</v>
      </c>
    </row>
    <row r="3421" spans="10:18" x14ac:dyDescent="0.2">
      <c r="J3421">
        <f t="shared" si="159"/>
        <v>3419</v>
      </c>
      <c r="K3421" t="str" cm="1">
        <f t="array" ref="K3421">IFERROR(INDEX(tblClientes[Cliente],INT($J3421/ROWS(tblConsorcios[Produto]))+1),"")</f>
        <v/>
      </c>
      <c r="L3421" t="str" cm="1">
        <f t="array" ref="L3421">IFERROR(INDEX(tblConsorcios[Produto],MOD($J3421,ROWS(tblConsorcios[Produto]))+1),"")</f>
        <v>Imóvel IE480 – 200m</v>
      </c>
      <c r="M3421" s="20" cm="1">
        <f t="array" ref="M3421">IFERROR(INDEX(tblConsorcios[Valor da Carta (R$)],MOD($J3421,ROWS(tblConsorcios[Produto]))+1),"")</f>
        <v>480000</v>
      </c>
      <c r="N3421" s="2" cm="1">
        <f t="array" ref="N3421">IFERROR(INDEX(tblConsorcios[Prazo (meses)],MOD($J3421,ROWS(tblConsorcios[Produto]))+1),"")</f>
        <v>200</v>
      </c>
      <c r="O3421" s="20" cm="1">
        <f t="array" ref="O3421">IFERROR(INDEX(tblConsorcios[Parcela Mensal (R$)],MOD($J3421,ROWS(tblConsorcios[Produto]))+1),"")</f>
        <v>3043.2</v>
      </c>
      <c r="P3421" s="20" t="str" cm="1">
        <f t="array" ref="P3421">IFERROR(INDEX(tblClientes[Dividendo Mensal (R$)],INT($J3421/ROWS(tblConsorcios[Produto]))+1),"")</f>
        <v/>
      </c>
      <c r="Q3421" s="20" t="str">
        <f t="shared" si="160"/>
        <v/>
      </c>
      <c r="R3421">
        <f t="shared" si="161"/>
        <v>0</v>
      </c>
    </row>
    <row r="3422" spans="10:18" x14ac:dyDescent="0.2">
      <c r="J3422">
        <f t="shared" si="159"/>
        <v>3420</v>
      </c>
      <c r="K3422" t="str" cm="1">
        <f t="array" ref="K3422">IFERROR(INDEX(tblClientes[Cliente],INT($J3422/ROWS(tblConsorcios[Produto]))+1),"")</f>
        <v/>
      </c>
      <c r="L3422" t="str" cm="1">
        <f t="array" ref="L3422">IFERROR(INDEX(tblConsorcios[Produto],MOD($J3422,ROWS(tblConsorcios[Produto]))+1),"")</f>
        <v>Imóvel IE450 – 240m</v>
      </c>
      <c r="M3422" s="20" cm="1">
        <f t="array" ref="M3422">IFERROR(INDEX(tblConsorcios[Valor da Carta (R$)],MOD($J3422,ROWS(tblConsorcios[Produto]))+1),"")</f>
        <v>450000</v>
      </c>
      <c r="N3422" s="2" cm="1">
        <f t="array" ref="N3422">IFERROR(INDEX(tblConsorcios[Prazo (meses)],MOD($J3422,ROWS(tblConsorcios[Produto]))+1),"")</f>
        <v>240</v>
      </c>
      <c r="O3422" s="20" cm="1">
        <f t="array" ref="O3422">IFERROR(INDEX(tblConsorcios[Parcela Mensal (R$)],MOD($J3422,ROWS(tblConsorcios[Produto]))+1),"")</f>
        <v>2415</v>
      </c>
      <c r="P3422" s="20" t="str" cm="1">
        <f t="array" ref="P3422">IFERROR(INDEX(tblClientes[Dividendo Mensal (R$)],INT($J3422/ROWS(tblConsorcios[Produto]))+1),"")</f>
        <v/>
      </c>
      <c r="Q3422" s="20" t="str">
        <f t="shared" si="160"/>
        <v/>
      </c>
      <c r="R3422">
        <f t="shared" si="161"/>
        <v>0</v>
      </c>
    </row>
    <row r="3423" spans="10:18" x14ac:dyDescent="0.2">
      <c r="J3423">
        <f t="shared" si="159"/>
        <v>3421</v>
      </c>
      <c r="K3423" t="str" cm="1">
        <f t="array" ref="K3423">IFERROR(INDEX(tblClientes[Cliente],INT($J3423/ROWS(tblConsorcios[Produto]))+1),"")</f>
        <v/>
      </c>
      <c r="L3423" t="str" cm="1">
        <f t="array" ref="L3423">IFERROR(INDEX(tblConsorcios[Produto],MOD($J3423,ROWS(tblConsorcios[Produto]))+1),"")</f>
        <v>Imóvel IE450 – 220m</v>
      </c>
      <c r="M3423" s="20" cm="1">
        <f t="array" ref="M3423">IFERROR(INDEX(tblConsorcios[Valor da Carta (R$)],MOD($J3423,ROWS(tblConsorcios[Produto]))+1),"")</f>
        <v>450000</v>
      </c>
      <c r="N3423" s="2" cm="1">
        <f t="array" ref="N3423">IFERROR(INDEX(tblConsorcios[Prazo (meses)],MOD($J3423,ROWS(tblConsorcios[Produto]))+1),"")</f>
        <v>220</v>
      </c>
      <c r="O3423" s="20" cm="1">
        <f t="array" ref="O3423">IFERROR(INDEX(tblConsorcios[Parcela Mensal (R$)],MOD($J3423,ROWS(tblConsorcios[Produto]))+1),"")</f>
        <v>2614.09</v>
      </c>
      <c r="P3423" s="20" t="str" cm="1">
        <f t="array" ref="P3423">IFERROR(INDEX(tblClientes[Dividendo Mensal (R$)],INT($J3423/ROWS(tblConsorcios[Produto]))+1),"")</f>
        <v/>
      </c>
      <c r="Q3423" s="20" t="str">
        <f t="shared" si="160"/>
        <v/>
      </c>
      <c r="R3423">
        <f t="shared" si="161"/>
        <v>0</v>
      </c>
    </row>
    <row r="3424" spans="10:18" x14ac:dyDescent="0.2">
      <c r="J3424">
        <f t="shared" si="159"/>
        <v>3422</v>
      </c>
      <c r="K3424" t="str" cm="1">
        <f t="array" ref="K3424">IFERROR(INDEX(tblClientes[Cliente],INT($J3424/ROWS(tblConsorcios[Produto]))+1),"")</f>
        <v/>
      </c>
      <c r="L3424" t="str" cm="1">
        <f t="array" ref="L3424">IFERROR(INDEX(tblConsorcios[Produto],MOD($J3424,ROWS(tblConsorcios[Produto]))+1),"")</f>
        <v>Imóvel IE450 – 200m</v>
      </c>
      <c r="M3424" s="20" cm="1">
        <f t="array" ref="M3424">IFERROR(INDEX(tblConsorcios[Valor da Carta (R$)],MOD($J3424,ROWS(tblConsorcios[Produto]))+1),"")</f>
        <v>450000</v>
      </c>
      <c r="N3424" s="2" cm="1">
        <f t="array" ref="N3424">IFERROR(INDEX(tblConsorcios[Prazo (meses)],MOD($J3424,ROWS(tblConsorcios[Produto]))+1),"")</f>
        <v>200</v>
      </c>
      <c r="O3424" s="20" cm="1">
        <f t="array" ref="O3424">IFERROR(INDEX(tblConsorcios[Parcela Mensal (R$)],MOD($J3424,ROWS(tblConsorcios[Produto]))+1),"")</f>
        <v>2853</v>
      </c>
      <c r="P3424" s="20" t="str" cm="1">
        <f t="array" ref="P3424">IFERROR(INDEX(tblClientes[Dividendo Mensal (R$)],INT($J3424/ROWS(tblConsorcios[Produto]))+1),"")</f>
        <v/>
      </c>
      <c r="Q3424" s="20" t="str">
        <f t="shared" si="160"/>
        <v/>
      </c>
      <c r="R3424">
        <f t="shared" si="161"/>
        <v>0</v>
      </c>
    </row>
    <row r="3425" spans="10:18" x14ac:dyDescent="0.2">
      <c r="J3425">
        <f t="shared" si="159"/>
        <v>3423</v>
      </c>
      <c r="K3425" t="str" cm="1">
        <f t="array" ref="K3425">IFERROR(INDEX(tblClientes[Cliente],INT($J3425/ROWS(tblConsorcios[Produto]))+1),"")</f>
        <v/>
      </c>
      <c r="L3425" t="str" cm="1">
        <f t="array" ref="L3425">IFERROR(INDEX(tblConsorcios[Produto],MOD($J3425,ROWS(tblConsorcios[Produto]))+1),"")</f>
        <v>Imóvel IE430 – 240m</v>
      </c>
      <c r="M3425" s="20" cm="1">
        <f t="array" ref="M3425">IFERROR(INDEX(tblConsorcios[Valor da Carta (R$)],MOD($J3425,ROWS(tblConsorcios[Produto]))+1),"")</f>
        <v>430000</v>
      </c>
      <c r="N3425" s="2" cm="1">
        <f t="array" ref="N3425">IFERROR(INDEX(tblConsorcios[Prazo (meses)],MOD($J3425,ROWS(tblConsorcios[Produto]))+1),"")</f>
        <v>240</v>
      </c>
      <c r="O3425" s="20" cm="1">
        <f t="array" ref="O3425">IFERROR(INDEX(tblConsorcios[Parcela Mensal (R$)],MOD($J3425,ROWS(tblConsorcios[Produto]))+1),"")</f>
        <v>2307.67</v>
      </c>
      <c r="P3425" s="20" t="str" cm="1">
        <f t="array" ref="P3425">IFERROR(INDEX(tblClientes[Dividendo Mensal (R$)],INT($J3425/ROWS(tblConsorcios[Produto]))+1),"")</f>
        <v/>
      </c>
      <c r="Q3425" s="20" t="str">
        <f t="shared" si="160"/>
        <v/>
      </c>
      <c r="R3425">
        <f t="shared" si="161"/>
        <v>0</v>
      </c>
    </row>
    <row r="3426" spans="10:18" x14ac:dyDescent="0.2">
      <c r="J3426">
        <f t="shared" si="159"/>
        <v>3424</v>
      </c>
      <c r="K3426" t="str" cm="1">
        <f t="array" ref="K3426">IFERROR(INDEX(tblClientes[Cliente],INT($J3426/ROWS(tblConsorcios[Produto]))+1),"")</f>
        <v/>
      </c>
      <c r="L3426" t="str" cm="1">
        <f t="array" ref="L3426">IFERROR(INDEX(tblConsorcios[Produto],MOD($J3426,ROWS(tblConsorcios[Produto]))+1),"")</f>
        <v>Imóvel IE430 – 220m</v>
      </c>
      <c r="M3426" s="20" cm="1">
        <f t="array" ref="M3426">IFERROR(INDEX(tblConsorcios[Valor da Carta (R$)],MOD($J3426,ROWS(tblConsorcios[Produto]))+1),"")</f>
        <v>430000</v>
      </c>
      <c r="N3426" s="2" cm="1">
        <f t="array" ref="N3426">IFERROR(INDEX(tblConsorcios[Prazo (meses)],MOD($J3426,ROWS(tblConsorcios[Produto]))+1),"")</f>
        <v>220</v>
      </c>
      <c r="O3426" s="20" cm="1">
        <f t="array" ref="O3426">IFERROR(INDEX(tblConsorcios[Parcela Mensal (R$)],MOD($J3426,ROWS(tblConsorcios[Produto]))+1),"")</f>
        <v>2497.91</v>
      </c>
      <c r="P3426" s="20" t="str" cm="1">
        <f t="array" ref="P3426">IFERROR(INDEX(tblClientes[Dividendo Mensal (R$)],INT($J3426/ROWS(tblConsorcios[Produto]))+1),"")</f>
        <v/>
      </c>
      <c r="Q3426" s="20" t="str">
        <f t="shared" si="160"/>
        <v/>
      </c>
      <c r="R3426">
        <f t="shared" si="161"/>
        <v>0</v>
      </c>
    </row>
    <row r="3427" spans="10:18" x14ac:dyDescent="0.2">
      <c r="J3427">
        <f t="shared" si="159"/>
        <v>3425</v>
      </c>
      <c r="K3427" t="str" cm="1">
        <f t="array" ref="K3427">IFERROR(INDEX(tblClientes[Cliente],INT($J3427/ROWS(tblConsorcios[Produto]))+1),"")</f>
        <v/>
      </c>
      <c r="L3427" t="str" cm="1">
        <f t="array" ref="L3427">IFERROR(INDEX(tblConsorcios[Produto],MOD($J3427,ROWS(tblConsorcios[Produto]))+1),"")</f>
        <v>Imóvel IE430 – 200m</v>
      </c>
      <c r="M3427" s="20" cm="1">
        <f t="array" ref="M3427">IFERROR(INDEX(tblConsorcios[Valor da Carta (R$)],MOD($J3427,ROWS(tblConsorcios[Produto]))+1),"")</f>
        <v>430000</v>
      </c>
      <c r="N3427" s="2" cm="1">
        <f t="array" ref="N3427">IFERROR(INDEX(tblConsorcios[Prazo (meses)],MOD($J3427,ROWS(tblConsorcios[Produto]))+1),"")</f>
        <v>200</v>
      </c>
      <c r="O3427" s="20" cm="1">
        <f t="array" ref="O3427">IFERROR(INDEX(tblConsorcios[Parcela Mensal (R$)],MOD($J3427,ROWS(tblConsorcios[Produto]))+1),"")</f>
        <v>2726.2</v>
      </c>
      <c r="P3427" s="20" t="str" cm="1">
        <f t="array" ref="P3427">IFERROR(INDEX(tblClientes[Dividendo Mensal (R$)],INT($J3427/ROWS(tblConsorcios[Produto]))+1),"")</f>
        <v/>
      </c>
      <c r="Q3427" s="20" t="str">
        <f t="shared" si="160"/>
        <v/>
      </c>
      <c r="R3427">
        <f t="shared" si="161"/>
        <v>0</v>
      </c>
    </row>
    <row r="3428" spans="10:18" x14ac:dyDescent="0.2">
      <c r="J3428">
        <f t="shared" si="159"/>
        <v>3426</v>
      </c>
      <c r="K3428" t="str" cm="1">
        <f t="array" ref="K3428">IFERROR(INDEX(tblClientes[Cliente],INT($J3428/ROWS(tblConsorcios[Produto]))+1),"")</f>
        <v/>
      </c>
      <c r="L3428" t="str" cm="1">
        <f t="array" ref="L3428">IFERROR(INDEX(tblConsorcios[Produto],MOD($J3428,ROWS(tblConsorcios[Produto]))+1),"")</f>
        <v>Imóvel IE400 – 240m</v>
      </c>
      <c r="M3428" s="20" cm="1">
        <f t="array" ref="M3428">IFERROR(INDEX(tblConsorcios[Valor da Carta (R$)],MOD($J3428,ROWS(tblConsorcios[Produto]))+1),"")</f>
        <v>400000</v>
      </c>
      <c r="N3428" s="2" cm="1">
        <f t="array" ref="N3428">IFERROR(INDEX(tblConsorcios[Prazo (meses)],MOD($J3428,ROWS(tblConsorcios[Produto]))+1),"")</f>
        <v>240</v>
      </c>
      <c r="O3428" s="20" cm="1">
        <f t="array" ref="O3428">IFERROR(INDEX(tblConsorcios[Parcela Mensal (R$)],MOD($J3428,ROWS(tblConsorcios[Produto]))+1),"")</f>
        <v>2146.67</v>
      </c>
      <c r="P3428" s="20" t="str" cm="1">
        <f t="array" ref="P3428">IFERROR(INDEX(tblClientes[Dividendo Mensal (R$)],INT($J3428/ROWS(tblConsorcios[Produto]))+1),"")</f>
        <v/>
      </c>
      <c r="Q3428" s="20" t="str">
        <f t="shared" si="160"/>
        <v/>
      </c>
      <c r="R3428">
        <f t="shared" si="161"/>
        <v>0</v>
      </c>
    </row>
    <row r="3429" spans="10:18" x14ac:dyDescent="0.2">
      <c r="J3429">
        <f t="shared" si="159"/>
        <v>3427</v>
      </c>
      <c r="K3429" t="str" cm="1">
        <f t="array" ref="K3429">IFERROR(INDEX(tblClientes[Cliente],INT($J3429/ROWS(tblConsorcios[Produto]))+1),"")</f>
        <v/>
      </c>
      <c r="L3429" t="str" cm="1">
        <f t="array" ref="L3429">IFERROR(INDEX(tblConsorcios[Produto],MOD($J3429,ROWS(tblConsorcios[Produto]))+1),"")</f>
        <v>Imóvel IE400 – 220m</v>
      </c>
      <c r="M3429" s="20" cm="1">
        <f t="array" ref="M3429">IFERROR(INDEX(tblConsorcios[Valor da Carta (R$)],MOD($J3429,ROWS(tblConsorcios[Produto]))+1),"")</f>
        <v>400000</v>
      </c>
      <c r="N3429" s="2" cm="1">
        <f t="array" ref="N3429">IFERROR(INDEX(tblConsorcios[Prazo (meses)],MOD($J3429,ROWS(tblConsorcios[Produto]))+1),"")</f>
        <v>220</v>
      </c>
      <c r="O3429" s="20" cm="1">
        <f t="array" ref="O3429">IFERROR(INDEX(tblConsorcios[Parcela Mensal (R$)],MOD($J3429,ROWS(tblConsorcios[Produto]))+1),"")</f>
        <v>2323.64</v>
      </c>
      <c r="P3429" s="20" t="str" cm="1">
        <f t="array" ref="P3429">IFERROR(INDEX(tblClientes[Dividendo Mensal (R$)],INT($J3429/ROWS(tblConsorcios[Produto]))+1),"")</f>
        <v/>
      </c>
      <c r="Q3429" s="20" t="str">
        <f t="shared" si="160"/>
        <v/>
      </c>
      <c r="R3429">
        <f t="shared" si="161"/>
        <v>0</v>
      </c>
    </row>
    <row r="3430" spans="10:18" x14ac:dyDescent="0.2">
      <c r="J3430">
        <f t="shared" si="159"/>
        <v>3428</v>
      </c>
      <c r="K3430" t="str" cm="1">
        <f t="array" ref="K3430">IFERROR(INDEX(tblClientes[Cliente],INT($J3430/ROWS(tblConsorcios[Produto]))+1),"")</f>
        <v/>
      </c>
      <c r="L3430" t="str" cm="1">
        <f t="array" ref="L3430">IFERROR(INDEX(tblConsorcios[Produto],MOD($J3430,ROWS(tblConsorcios[Produto]))+1),"")</f>
        <v>Imóvel IE400 – 200m</v>
      </c>
      <c r="M3430" s="20" cm="1">
        <f t="array" ref="M3430">IFERROR(INDEX(tblConsorcios[Valor da Carta (R$)],MOD($J3430,ROWS(tblConsorcios[Produto]))+1),"")</f>
        <v>400000</v>
      </c>
      <c r="N3430" s="2" cm="1">
        <f t="array" ref="N3430">IFERROR(INDEX(tblConsorcios[Prazo (meses)],MOD($J3430,ROWS(tblConsorcios[Produto]))+1),"")</f>
        <v>200</v>
      </c>
      <c r="O3430" s="20" cm="1">
        <f t="array" ref="O3430">IFERROR(INDEX(tblConsorcios[Parcela Mensal (R$)],MOD($J3430,ROWS(tblConsorcios[Produto]))+1),"")</f>
        <v>2536</v>
      </c>
      <c r="P3430" s="20" t="str" cm="1">
        <f t="array" ref="P3430">IFERROR(INDEX(tblClientes[Dividendo Mensal (R$)],INT($J3430/ROWS(tblConsorcios[Produto]))+1),"")</f>
        <v/>
      </c>
      <c r="Q3430" s="20" t="str">
        <f t="shared" si="160"/>
        <v/>
      </c>
      <c r="R3430">
        <f t="shared" si="161"/>
        <v>0</v>
      </c>
    </row>
    <row r="3431" spans="10:18" x14ac:dyDescent="0.2">
      <c r="J3431">
        <f t="shared" si="159"/>
        <v>3429</v>
      </c>
      <c r="K3431" t="str" cm="1">
        <f t="array" ref="K3431">IFERROR(INDEX(tblClientes[Cliente],INT($J3431/ROWS(tblConsorcios[Produto]))+1),"")</f>
        <v/>
      </c>
      <c r="L3431" t="str" cm="1">
        <f t="array" ref="L3431">IFERROR(INDEX(tblConsorcios[Produto],MOD($J3431,ROWS(tblConsorcios[Produto]))+1),"")</f>
        <v>Imóvel IE380 – 240m</v>
      </c>
      <c r="M3431" s="20" cm="1">
        <f t="array" ref="M3431">IFERROR(INDEX(tblConsorcios[Valor da Carta (R$)],MOD($J3431,ROWS(tblConsorcios[Produto]))+1),"")</f>
        <v>380000</v>
      </c>
      <c r="N3431" s="2" cm="1">
        <f t="array" ref="N3431">IFERROR(INDEX(tblConsorcios[Prazo (meses)],MOD($J3431,ROWS(tblConsorcios[Produto]))+1),"")</f>
        <v>240</v>
      </c>
      <c r="O3431" s="20" cm="1">
        <f t="array" ref="O3431">IFERROR(INDEX(tblConsorcios[Parcela Mensal (R$)],MOD($J3431,ROWS(tblConsorcios[Produto]))+1),"")</f>
        <v>2039.33</v>
      </c>
      <c r="P3431" s="20" t="str" cm="1">
        <f t="array" ref="P3431">IFERROR(INDEX(tblClientes[Dividendo Mensal (R$)],INT($J3431/ROWS(tblConsorcios[Produto]))+1),"")</f>
        <v/>
      </c>
      <c r="Q3431" s="20" t="str">
        <f t="shared" si="160"/>
        <v/>
      </c>
      <c r="R3431">
        <f t="shared" si="161"/>
        <v>0</v>
      </c>
    </row>
    <row r="3432" spans="10:18" x14ac:dyDescent="0.2">
      <c r="J3432">
        <f t="shared" si="159"/>
        <v>3430</v>
      </c>
      <c r="K3432" t="str" cm="1">
        <f t="array" ref="K3432">IFERROR(INDEX(tblClientes[Cliente],INT($J3432/ROWS(tblConsorcios[Produto]))+1),"")</f>
        <v/>
      </c>
      <c r="L3432" t="str" cm="1">
        <f t="array" ref="L3432">IFERROR(INDEX(tblConsorcios[Produto],MOD($J3432,ROWS(tblConsorcios[Produto]))+1),"")</f>
        <v>Imóvel IE380 – 220m</v>
      </c>
      <c r="M3432" s="20" cm="1">
        <f t="array" ref="M3432">IFERROR(INDEX(tblConsorcios[Valor da Carta (R$)],MOD($J3432,ROWS(tblConsorcios[Produto]))+1),"")</f>
        <v>380000</v>
      </c>
      <c r="N3432" s="2" cm="1">
        <f t="array" ref="N3432">IFERROR(INDEX(tblConsorcios[Prazo (meses)],MOD($J3432,ROWS(tblConsorcios[Produto]))+1),"")</f>
        <v>220</v>
      </c>
      <c r="O3432" s="20" cm="1">
        <f t="array" ref="O3432">IFERROR(INDEX(tblConsorcios[Parcela Mensal (R$)],MOD($J3432,ROWS(tblConsorcios[Produto]))+1),"")</f>
        <v>2207.4499999999998</v>
      </c>
      <c r="P3432" s="20" t="str" cm="1">
        <f t="array" ref="P3432">IFERROR(INDEX(tblClientes[Dividendo Mensal (R$)],INT($J3432/ROWS(tblConsorcios[Produto]))+1),"")</f>
        <v/>
      </c>
      <c r="Q3432" s="20" t="str">
        <f t="shared" si="160"/>
        <v/>
      </c>
      <c r="R3432">
        <f t="shared" si="161"/>
        <v>0</v>
      </c>
    </row>
    <row r="3433" spans="10:18" x14ac:dyDescent="0.2">
      <c r="J3433">
        <f t="shared" si="159"/>
        <v>3431</v>
      </c>
      <c r="K3433" t="str" cm="1">
        <f t="array" ref="K3433">IFERROR(INDEX(tblClientes[Cliente],INT($J3433/ROWS(tblConsorcios[Produto]))+1),"")</f>
        <v/>
      </c>
      <c r="L3433" t="str" cm="1">
        <f t="array" ref="L3433">IFERROR(INDEX(tblConsorcios[Produto],MOD($J3433,ROWS(tblConsorcios[Produto]))+1),"")</f>
        <v>Imóvel IE380 – 200m</v>
      </c>
      <c r="M3433" s="20" cm="1">
        <f t="array" ref="M3433">IFERROR(INDEX(tblConsorcios[Valor da Carta (R$)],MOD($J3433,ROWS(tblConsorcios[Produto]))+1),"")</f>
        <v>380000</v>
      </c>
      <c r="N3433" s="2" cm="1">
        <f t="array" ref="N3433">IFERROR(INDEX(tblConsorcios[Prazo (meses)],MOD($J3433,ROWS(tblConsorcios[Produto]))+1),"")</f>
        <v>200</v>
      </c>
      <c r="O3433" s="20" cm="1">
        <f t="array" ref="O3433">IFERROR(INDEX(tblConsorcios[Parcela Mensal (R$)],MOD($J3433,ROWS(tblConsorcios[Produto]))+1),"")</f>
        <v>2409.1999999999998</v>
      </c>
      <c r="P3433" s="20" t="str" cm="1">
        <f t="array" ref="P3433">IFERROR(INDEX(tblClientes[Dividendo Mensal (R$)],INT($J3433/ROWS(tblConsorcios[Produto]))+1),"")</f>
        <v/>
      </c>
      <c r="Q3433" s="20" t="str">
        <f t="shared" si="160"/>
        <v/>
      </c>
      <c r="R3433">
        <f t="shared" si="161"/>
        <v>0</v>
      </c>
    </row>
    <row r="3434" spans="10:18" x14ac:dyDescent="0.2">
      <c r="J3434">
        <f t="shared" si="159"/>
        <v>3432</v>
      </c>
      <c r="K3434" t="str" cm="1">
        <f t="array" ref="K3434">IFERROR(INDEX(tblClientes[Cliente],INT($J3434/ROWS(tblConsorcios[Produto]))+1),"")</f>
        <v/>
      </c>
      <c r="L3434" t="str" cm="1">
        <f t="array" ref="L3434">IFERROR(INDEX(tblConsorcios[Produto],MOD($J3434,ROWS(tblConsorcios[Produto]))+1),"")</f>
        <v>Imóvel IE350 – 240m</v>
      </c>
      <c r="M3434" s="20" cm="1">
        <f t="array" ref="M3434">IFERROR(INDEX(tblConsorcios[Valor da Carta (R$)],MOD($J3434,ROWS(tblConsorcios[Produto]))+1),"")</f>
        <v>350000</v>
      </c>
      <c r="N3434" s="2" cm="1">
        <f t="array" ref="N3434">IFERROR(INDEX(tblConsorcios[Prazo (meses)],MOD($J3434,ROWS(tblConsorcios[Produto]))+1),"")</f>
        <v>240</v>
      </c>
      <c r="O3434" s="20" cm="1">
        <f t="array" ref="O3434">IFERROR(INDEX(tblConsorcios[Parcela Mensal (R$)],MOD($J3434,ROWS(tblConsorcios[Produto]))+1),"")</f>
        <v>1878.33</v>
      </c>
      <c r="P3434" s="20" t="str" cm="1">
        <f t="array" ref="P3434">IFERROR(INDEX(tblClientes[Dividendo Mensal (R$)],INT($J3434/ROWS(tblConsorcios[Produto]))+1),"")</f>
        <v/>
      </c>
      <c r="Q3434" s="20" t="str">
        <f t="shared" si="160"/>
        <v/>
      </c>
      <c r="R3434">
        <f t="shared" si="161"/>
        <v>0</v>
      </c>
    </row>
    <row r="3435" spans="10:18" x14ac:dyDescent="0.2">
      <c r="J3435">
        <f t="shared" si="159"/>
        <v>3433</v>
      </c>
      <c r="K3435" t="str" cm="1">
        <f t="array" ref="K3435">IFERROR(INDEX(tblClientes[Cliente],INT($J3435/ROWS(tblConsorcios[Produto]))+1),"")</f>
        <v/>
      </c>
      <c r="L3435" t="str" cm="1">
        <f t="array" ref="L3435">IFERROR(INDEX(tblConsorcios[Produto],MOD($J3435,ROWS(tblConsorcios[Produto]))+1),"")</f>
        <v>Imóvel IE350 – 220m</v>
      </c>
      <c r="M3435" s="20" cm="1">
        <f t="array" ref="M3435">IFERROR(INDEX(tblConsorcios[Valor da Carta (R$)],MOD($J3435,ROWS(tblConsorcios[Produto]))+1),"")</f>
        <v>350000</v>
      </c>
      <c r="N3435" s="2" cm="1">
        <f t="array" ref="N3435">IFERROR(INDEX(tblConsorcios[Prazo (meses)],MOD($J3435,ROWS(tblConsorcios[Produto]))+1),"")</f>
        <v>220</v>
      </c>
      <c r="O3435" s="20" cm="1">
        <f t="array" ref="O3435">IFERROR(INDEX(tblConsorcios[Parcela Mensal (R$)],MOD($J3435,ROWS(tblConsorcios[Produto]))+1),"")</f>
        <v>2033.18</v>
      </c>
      <c r="P3435" s="20" t="str" cm="1">
        <f t="array" ref="P3435">IFERROR(INDEX(tblClientes[Dividendo Mensal (R$)],INT($J3435/ROWS(tblConsorcios[Produto]))+1),"")</f>
        <v/>
      </c>
      <c r="Q3435" s="20" t="str">
        <f t="shared" si="160"/>
        <v/>
      </c>
      <c r="R3435">
        <f t="shared" si="161"/>
        <v>0</v>
      </c>
    </row>
    <row r="3436" spans="10:18" x14ac:dyDescent="0.2">
      <c r="J3436">
        <f t="shared" si="159"/>
        <v>3434</v>
      </c>
      <c r="K3436" t="str" cm="1">
        <f t="array" ref="K3436">IFERROR(INDEX(tblClientes[Cliente],INT($J3436/ROWS(tblConsorcios[Produto]))+1),"")</f>
        <v/>
      </c>
      <c r="L3436" t="str" cm="1">
        <f t="array" ref="L3436">IFERROR(INDEX(tblConsorcios[Produto],MOD($J3436,ROWS(tblConsorcios[Produto]))+1),"")</f>
        <v>Imóvel IE350 – 200m</v>
      </c>
      <c r="M3436" s="20" cm="1">
        <f t="array" ref="M3436">IFERROR(INDEX(tblConsorcios[Valor da Carta (R$)],MOD($J3436,ROWS(tblConsorcios[Produto]))+1),"")</f>
        <v>350000</v>
      </c>
      <c r="N3436" s="2" cm="1">
        <f t="array" ref="N3436">IFERROR(INDEX(tblConsorcios[Prazo (meses)],MOD($J3436,ROWS(tblConsorcios[Produto]))+1),"")</f>
        <v>200</v>
      </c>
      <c r="O3436" s="20" cm="1">
        <f t="array" ref="O3436">IFERROR(INDEX(tblConsorcios[Parcela Mensal (R$)],MOD($J3436,ROWS(tblConsorcios[Produto]))+1),"")</f>
        <v>2219</v>
      </c>
      <c r="P3436" s="20" t="str" cm="1">
        <f t="array" ref="P3436">IFERROR(INDEX(tblClientes[Dividendo Mensal (R$)],INT($J3436/ROWS(tblConsorcios[Produto]))+1),"")</f>
        <v/>
      </c>
      <c r="Q3436" s="20" t="str">
        <f t="shared" si="160"/>
        <v/>
      </c>
      <c r="R3436">
        <f t="shared" si="161"/>
        <v>0</v>
      </c>
    </row>
    <row r="3437" spans="10:18" x14ac:dyDescent="0.2">
      <c r="J3437">
        <f t="shared" si="159"/>
        <v>3435</v>
      </c>
      <c r="K3437" t="str" cm="1">
        <f t="array" ref="K3437">IFERROR(INDEX(tblClientes[Cliente],INT($J3437/ROWS(tblConsorcios[Produto]))+1),"")</f>
        <v/>
      </c>
      <c r="L3437" t="str" cm="1">
        <f t="array" ref="L3437">IFERROR(INDEX(tblConsorcios[Produto],MOD($J3437,ROWS(tblConsorcios[Produto]))+1),"")</f>
        <v>Imóvel IE330 – 240m</v>
      </c>
      <c r="M3437" s="20" cm="1">
        <f t="array" ref="M3437">IFERROR(INDEX(tblConsorcios[Valor da Carta (R$)],MOD($J3437,ROWS(tblConsorcios[Produto]))+1),"")</f>
        <v>330000</v>
      </c>
      <c r="N3437" s="2" cm="1">
        <f t="array" ref="N3437">IFERROR(INDEX(tblConsorcios[Prazo (meses)],MOD($J3437,ROWS(tblConsorcios[Produto]))+1),"")</f>
        <v>240</v>
      </c>
      <c r="O3437" s="20" cm="1">
        <f t="array" ref="O3437">IFERROR(INDEX(tblConsorcios[Parcela Mensal (R$)],MOD($J3437,ROWS(tblConsorcios[Produto]))+1),"")</f>
        <v>1771</v>
      </c>
      <c r="P3437" s="20" t="str" cm="1">
        <f t="array" ref="P3437">IFERROR(INDEX(tblClientes[Dividendo Mensal (R$)],INT($J3437/ROWS(tblConsorcios[Produto]))+1),"")</f>
        <v/>
      </c>
      <c r="Q3437" s="20" t="str">
        <f t="shared" si="160"/>
        <v/>
      </c>
      <c r="R3437">
        <f t="shared" si="161"/>
        <v>0</v>
      </c>
    </row>
    <row r="3438" spans="10:18" x14ac:dyDescent="0.2">
      <c r="J3438">
        <f t="shared" si="159"/>
        <v>3436</v>
      </c>
      <c r="K3438" t="str" cm="1">
        <f t="array" ref="K3438">IFERROR(INDEX(tblClientes[Cliente],INT($J3438/ROWS(tblConsorcios[Produto]))+1),"")</f>
        <v/>
      </c>
      <c r="L3438" t="str" cm="1">
        <f t="array" ref="L3438">IFERROR(INDEX(tblConsorcios[Produto],MOD($J3438,ROWS(tblConsorcios[Produto]))+1),"")</f>
        <v>Imóvel IE330 – 220m</v>
      </c>
      <c r="M3438" s="20" cm="1">
        <f t="array" ref="M3438">IFERROR(INDEX(tblConsorcios[Valor da Carta (R$)],MOD($J3438,ROWS(tblConsorcios[Produto]))+1),"")</f>
        <v>330000</v>
      </c>
      <c r="N3438" s="2" cm="1">
        <f t="array" ref="N3438">IFERROR(INDEX(tblConsorcios[Prazo (meses)],MOD($J3438,ROWS(tblConsorcios[Produto]))+1),"")</f>
        <v>220</v>
      </c>
      <c r="O3438" s="20" cm="1">
        <f t="array" ref="O3438">IFERROR(INDEX(tblConsorcios[Parcela Mensal (R$)],MOD($J3438,ROWS(tblConsorcios[Produto]))+1),"")</f>
        <v>1917</v>
      </c>
      <c r="P3438" s="20" t="str" cm="1">
        <f t="array" ref="P3438">IFERROR(INDEX(tblClientes[Dividendo Mensal (R$)],INT($J3438/ROWS(tblConsorcios[Produto]))+1),"")</f>
        <v/>
      </c>
      <c r="Q3438" s="20" t="str">
        <f t="shared" si="160"/>
        <v/>
      </c>
      <c r="R3438">
        <f t="shared" si="161"/>
        <v>0</v>
      </c>
    </row>
    <row r="3439" spans="10:18" x14ac:dyDescent="0.2">
      <c r="J3439">
        <f t="shared" si="159"/>
        <v>3437</v>
      </c>
      <c r="K3439" t="str" cm="1">
        <f t="array" ref="K3439">IFERROR(INDEX(tblClientes[Cliente],INT($J3439/ROWS(tblConsorcios[Produto]))+1),"")</f>
        <v/>
      </c>
      <c r="L3439" t="str" cm="1">
        <f t="array" ref="L3439">IFERROR(INDEX(tblConsorcios[Produto],MOD($J3439,ROWS(tblConsorcios[Produto]))+1),"")</f>
        <v>Imóvel IE330 – 200m</v>
      </c>
      <c r="M3439" s="20" cm="1">
        <f t="array" ref="M3439">IFERROR(INDEX(tblConsorcios[Valor da Carta (R$)],MOD($J3439,ROWS(tblConsorcios[Produto]))+1),"")</f>
        <v>330000</v>
      </c>
      <c r="N3439" s="2" cm="1">
        <f t="array" ref="N3439">IFERROR(INDEX(tblConsorcios[Prazo (meses)],MOD($J3439,ROWS(tblConsorcios[Produto]))+1),"")</f>
        <v>200</v>
      </c>
      <c r="O3439" s="20" cm="1">
        <f t="array" ref="O3439">IFERROR(INDEX(tblConsorcios[Parcela Mensal (R$)],MOD($J3439,ROWS(tblConsorcios[Produto]))+1),"")</f>
        <v>2092.1999999999998</v>
      </c>
      <c r="P3439" s="20" t="str" cm="1">
        <f t="array" ref="P3439">IFERROR(INDEX(tblClientes[Dividendo Mensal (R$)],INT($J3439/ROWS(tblConsorcios[Produto]))+1),"")</f>
        <v/>
      </c>
      <c r="Q3439" s="20" t="str">
        <f t="shared" si="160"/>
        <v/>
      </c>
      <c r="R3439">
        <f t="shared" si="161"/>
        <v>0</v>
      </c>
    </row>
    <row r="3440" spans="10:18" x14ac:dyDescent="0.2">
      <c r="J3440">
        <f t="shared" si="159"/>
        <v>3438</v>
      </c>
      <c r="K3440" t="str" cm="1">
        <f t="array" ref="K3440">IFERROR(INDEX(tblClientes[Cliente],INT($J3440/ROWS(tblConsorcios[Produto]))+1),"")</f>
        <v/>
      </c>
      <c r="L3440" t="str" cm="1">
        <f t="array" ref="L3440">IFERROR(INDEX(tblConsorcios[Produto],MOD($J3440,ROWS(tblConsorcios[Produto]))+1),"")</f>
        <v>Imóvel IE300 – 240m</v>
      </c>
      <c r="M3440" s="20" cm="1">
        <f t="array" ref="M3440">IFERROR(INDEX(tblConsorcios[Valor da Carta (R$)],MOD($J3440,ROWS(tblConsorcios[Produto]))+1),"")</f>
        <v>300000</v>
      </c>
      <c r="N3440" s="2" cm="1">
        <f t="array" ref="N3440">IFERROR(INDEX(tblConsorcios[Prazo (meses)],MOD($J3440,ROWS(tblConsorcios[Produto]))+1),"")</f>
        <v>240</v>
      </c>
      <c r="O3440" s="20" cm="1">
        <f t="array" ref="O3440">IFERROR(INDEX(tblConsorcios[Parcela Mensal (R$)],MOD($J3440,ROWS(tblConsorcios[Produto]))+1),"")</f>
        <v>1610</v>
      </c>
      <c r="P3440" s="20" t="str" cm="1">
        <f t="array" ref="P3440">IFERROR(INDEX(tblClientes[Dividendo Mensal (R$)],INT($J3440/ROWS(tblConsorcios[Produto]))+1),"")</f>
        <v/>
      </c>
      <c r="Q3440" s="20" t="str">
        <f t="shared" si="160"/>
        <v/>
      </c>
      <c r="R3440">
        <f t="shared" si="161"/>
        <v>0</v>
      </c>
    </row>
    <row r="3441" spans="10:18" x14ac:dyDescent="0.2">
      <c r="J3441">
        <f t="shared" si="159"/>
        <v>3439</v>
      </c>
      <c r="K3441" t="str" cm="1">
        <f t="array" ref="K3441">IFERROR(INDEX(tblClientes[Cliente],INT($J3441/ROWS(tblConsorcios[Produto]))+1),"")</f>
        <v/>
      </c>
      <c r="L3441" t="str" cm="1">
        <f t="array" ref="L3441">IFERROR(INDEX(tblConsorcios[Produto],MOD($J3441,ROWS(tblConsorcios[Produto]))+1),"")</f>
        <v>Imóvel IE300 – 220m</v>
      </c>
      <c r="M3441" s="20" cm="1">
        <f t="array" ref="M3441">IFERROR(INDEX(tblConsorcios[Valor da Carta (R$)],MOD($J3441,ROWS(tblConsorcios[Produto]))+1),"")</f>
        <v>300000</v>
      </c>
      <c r="N3441" s="2" cm="1">
        <f t="array" ref="N3441">IFERROR(INDEX(tblConsorcios[Prazo (meses)],MOD($J3441,ROWS(tblConsorcios[Produto]))+1),"")</f>
        <v>220</v>
      </c>
      <c r="O3441" s="20" cm="1">
        <f t="array" ref="O3441">IFERROR(INDEX(tblConsorcios[Parcela Mensal (R$)],MOD($J3441,ROWS(tblConsorcios[Produto]))+1),"")</f>
        <v>1742.73</v>
      </c>
      <c r="P3441" s="20" t="str" cm="1">
        <f t="array" ref="P3441">IFERROR(INDEX(tblClientes[Dividendo Mensal (R$)],INT($J3441/ROWS(tblConsorcios[Produto]))+1),"")</f>
        <v/>
      </c>
      <c r="Q3441" s="20" t="str">
        <f t="shared" si="160"/>
        <v/>
      </c>
      <c r="R3441">
        <f t="shared" si="161"/>
        <v>0</v>
      </c>
    </row>
    <row r="3442" spans="10:18" x14ac:dyDescent="0.2">
      <c r="J3442">
        <f t="shared" si="159"/>
        <v>3440</v>
      </c>
      <c r="K3442" t="str" cm="1">
        <f t="array" ref="K3442">IFERROR(INDEX(tblClientes[Cliente],INT($J3442/ROWS(tblConsorcios[Produto]))+1),"")</f>
        <v/>
      </c>
      <c r="L3442" t="str" cm="1">
        <f t="array" ref="L3442">IFERROR(INDEX(tblConsorcios[Produto],MOD($J3442,ROWS(tblConsorcios[Produto]))+1),"")</f>
        <v>Imóvel IE300 – 200m</v>
      </c>
      <c r="M3442" s="20" cm="1">
        <f t="array" ref="M3442">IFERROR(INDEX(tblConsorcios[Valor da Carta (R$)],MOD($J3442,ROWS(tblConsorcios[Produto]))+1),"")</f>
        <v>300000</v>
      </c>
      <c r="N3442" s="2" cm="1">
        <f t="array" ref="N3442">IFERROR(INDEX(tblConsorcios[Prazo (meses)],MOD($J3442,ROWS(tblConsorcios[Produto]))+1),"")</f>
        <v>200</v>
      </c>
      <c r="O3442" s="20" cm="1">
        <f t="array" ref="O3442">IFERROR(INDEX(tblConsorcios[Parcela Mensal (R$)],MOD($J3442,ROWS(tblConsorcios[Produto]))+1),"")</f>
        <v>1902</v>
      </c>
      <c r="P3442" s="20" t="str" cm="1">
        <f t="array" ref="P3442">IFERROR(INDEX(tblClientes[Dividendo Mensal (R$)],INT($J3442/ROWS(tblConsorcios[Produto]))+1),"")</f>
        <v/>
      </c>
      <c r="Q3442" s="20" t="str">
        <f t="shared" si="160"/>
        <v/>
      </c>
      <c r="R3442">
        <f t="shared" si="161"/>
        <v>0</v>
      </c>
    </row>
    <row r="3443" spans="10:18" x14ac:dyDescent="0.2">
      <c r="J3443">
        <f t="shared" si="159"/>
        <v>3441</v>
      </c>
      <c r="K3443" t="str" cm="1">
        <f t="array" ref="K3443">IFERROR(INDEX(tblClientes[Cliente],INT($J3443/ROWS(tblConsorcios[Produto]))+1),"")</f>
        <v/>
      </c>
      <c r="L3443" t="str" cm="1">
        <f t="array" ref="L3443">IFERROR(INDEX(tblConsorcios[Produto],MOD($J3443,ROWS(tblConsorcios[Produto]))+1),"")</f>
        <v>Imóvel IE240 – 240m</v>
      </c>
      <c r="M3443" s="20" cm="1">
        <f t="array" ref="M3443">IFERROR(INDEX(tblConsorcios[Valor da Carta (R$)],MOD($J3443,ROWS(tblConsorcios[Produto]))+1),"")</f>
        <v>240000</v>
      </c>
      <c r="N3443" s="2" cm="1">
        <f t="array" ref="N3443">IFERROR(INDEX(tblConsorcios[Prazo (meses)],MOD($J3443,ROWS(tblConsorcios[Produto]))+1),"")</f>
        <v>240</v>
      </c>
      <c r="O3443" s="20" cm="1">
        <f t="array" ref="O3443">IFERROR(INDEX(tblConsorcios[Parcela Mensal (R$)],MOD($J3443,ROWS(tblConsorcios[Produto]))+1),"")</f>
        <v>1288</v>
      </c>
      <c r="P3443" s="20" t="str" cm="1">
        <f t="array" ref="P3443">IFERROR(INDEX(tblClientes[Dividendo Mensal (R$)],INT($J3443/ROWS(tblConsorcios[Produto]))+1),"")</f>
        <v/>
      </c>
      <c r="Q3443" s="20" t="str">
        <f t="shared" si="160"/>
        <v/>
      </c>
      <c r="R3443">
        <f t="shared" si="161"/>
        <v>0</v>
      </c>
    </row>
    <row r="3444" spans="10:18" x14ac:dyDescent="0.2">
      <c r="J3444">
        <f t="shared" si="159"/>
        <v>3442</v>
      </c>
      <c r="K3444" t="str" cm="1">
        <f t="array" ref="K3444">IFERROR(INDEX(tblClientes[Cliente],INT($J3444/ROWS(tblConsorcios[Produto]))+1),"")</f>
        <v/>
      </c>
      <c r="L3444" t="str" cm="1">
        <f t="array" ref="L3444">IFERROR(INDEX(tblConsorcios[Produto],MOD($J3444,ROWS(tblConsorcios[Produto]))+1),"")</f>
        <v>Imóvel IE240 – 220m</v>
      </c>
      <c r="M3444" s="20" cm="1">
        <f t="array" ref="M3444">IFERROR(INDEX(tblConsorcios[Valor da Carta (R$)],MOD($J3444,ROWS(tblConsorcios[Produto]))+1),"")</f>
        <v>240000</v>
      </c>
      <c r="N3444" s="2" cm="1">
        <f t="array" ref="N3444">IFERROR(INDEX(tblConsorcios[Prazo (meses)],MOD($J3444,ROWS(tblConsorcios[Produto]))+1),"")</f>
        <v>220</v>
      </c>
      <c r="O3444" s="20" cm="1">
        <f t="array" ref="O3444">IFERROR(INDEX(tblConsorcios[Parcela Mensal (R$)],MOD($J3444,ROWS(tblConsorcios[Produto]))+1),"")</f>
        <v>1394.18</v>
      </c>
      <c r="P3444" s="20" t="str" cm="1">
        <f t="array" ref="P3444">IFERROR(INDEX(tblClientes[Dividendo Mensal (R$)],INT($J3444/ROWS(tblConsorcios[Produto]))+1),"")</f>
        <v/>
      </c>
      <c r="Q3444" s="20" t="str">
        <f t="shared" si="160"/>
        <v/>
      </c>
      <c r="R3444">
        <f t="shared" si="161"/>
        <v>0</v>
      </c>
    </row>
    <row r="3445" spans="10:18" x14ac:dyDescent="0.2">
      <c r="J3445">
        <f t="shared" si="159"/>
        <v>3443</v>
      </c>
      <c r="K3445" t="str" cm="1">
        <f t="array" ref="K3445">IFERROR(INDEX(tblClientes[Cliente],INT($J3445/ROWS(tblConsorcios[Produto]))+1),"")</f>
        <v/>
      </c>
      <c r="L3445" t="str" cm="1">
        <f t="array" ref="L3445">IFERROR(INDEX(tblConsorcios[Produto],MOD($J3445,ROWS(tblConsorcios[Produto]))+1),"")</f>
        <v>Imóvel IE240 – 200m</v>
      </c>
      <c r="M3445" s="20" cm="1">
        <f t="array" ref="M3445">IFERROR(INDEX(tblConsorcios[Valor da Carta (R$)],MOD($J3445,ROWS(tblConsorcios[Produto]))+1),"")</f>
        <v>240000</v>
      </c>
      <c r="N3445" s="2" cm="1">
        <f t="array" ref="N3445">IFERROR(INDEX(tblConsorcios[Prazo (meses)],MOD($J3445,ROWS(tblConsorcios[Produto]))+1),"")</f>
        <v>200</v>
      </c>
      <c r="O3445" s="20" cm="1">
        <f t="array" ref="O3445">IFERROR(INDEX(tblConsorcios[Parcela Mensal (R$)],MOD($J3445,ROWS(tblConsorcios[Produto]))+1),"")</f>
        <v>1521.6</v>
      </c>
      <c r="P3445" s="20" t="str" cm="1">
        <f t="array" ref="P3445">IFERROR(INDEX(tblClientes[Dividendo Mensal (R$)],INT($J3445/ROWS(tblConsorcios[Produto]))+1),"")</f>
        <v/>
      </c>
      <c r="Q3445" s="20" t="str">
        <f t="shared" si="160"/>
        <v/>
      </c>
      <c r="R3445">
        <f t="shared" si="161"/>
        <v>0</v>
      </c>
    </row>
    <row r="3446" spans="10:18" x14ac:dyDescent="0.2">
      <c r="J3446">
        <f t="shared" si="159"/>
        <v>3444</v>
      </c>
      <c r="K3446" t="str" cm="1">
        <f t="array" ref="K3446">IFERROR(INDEX(tblClientes[Cliente],INT($J3446/ROWS(tblConsorcios[Produto]))+1),"")</f>
        <v/>
      </c>
      <c r="L3446" t="str" cm="1">
        <f t="array" ref="L3446">IFERROR(INDEX(tblConsorcios[Produto],MOD($J3446,ROWS(tblConsorcios[Produto]))+1),"")</f>
        <v>Imóvel IE230 – 240m</v>
      </c>
      <c r="M3446" s="20" cm="1">
        <f t="array" ref="M3446">IFERROR(INDEX(tblConsorcios[Valor da Carta (R$)],MOD($J3446,ROWS(tblConsorcios[Produto]))+1),"")</f>
        <v>230000</v>
      </c>
      <c r="N3446" s="2" cm="1">
        <f t="array" ref="N3446">IFERROR(INDEX(tblConsorcios[Prazo (meses)],MOD($J3446,ROWS(tblConsorcios[Produto]))+1),"")</f>
        <v>240</v>
      </c>
      <c r="O3446" s="20" cm="1">
        <f t="array" ref="O3446">IFERROR(INDEX(tblConsorcios[Parcela Mensal (R$)],MOD($J3446,ROWS(tblConsorcios[Produto]))+1),"")</f>
        <v>1234.33</v>
      </c>
      <c r="P3446" s="20" t="str" cm="1">
        <f t="array" ref="P3446">IFERROR(INDEX(tblClientes[Dividendo Mensal (R$)],INT($J3446/ROWS(tblConsorcios[Produto]))+1),"")</f>
        <v/>
      </c>
      <c r="Q3446" s="20" t="str">
        <f t="shared" si="160"/>
        <v/>
      </c>
      <c r="R3446">
        <f t="shared" si="161"/>
        <v>0</v>
      </c>
    </row>
    <row r="3447" spans="10:18" x14ac:dyDescent="0.2">
      <c r="J3447">
        <f t="shared" si="159"/>
        <v>3445</v>
      </c>
      <c r="K3447" t="str" cm="1">
        <f t="array" ref="K3447">IFERROR(INDEX(tblClientes[Cliente],INT($J3447/ROWS(tblConsorcios[Produto]))+1),"")</f>
        <v/>
      </c>
      <c r="L3447" t="str" cm="1">
        <f t="array" ref="L3447">IFERROR(INDEX(tblConsorcios[Produto],MOD($J3447,ROWS(tblConsorcios[Produto]))+1),"")</f>
        <v>Imóvel IE230 – 220m</v>
      </c>
      <c r="M3447" s="20" cm="1">
        <f t="array" ref="M3447">IFERROR(INDEX(tblConsorcios[Valor da Carta (R$)],MOD($J3447,ROWS(tblConsorcios[Produto]))+1),"")</f>
        <v>230000</v>
      </c>
      <c r="N3447" s="2" cm="1">
        <f t="array" ref="N3447">IFERROR(INDEX(tblConsorcios[Prazo (meses)],MOD($J3447,ROWS(tblConsorcios[Produto]))+1),"")</f>
        <v>220</v>
      </c>
      <c r="O3447" s="20" cm="1">
        <f t="array" ref="O3447">IFERROR(INDEX(tblConsorcios[Parcela Mensal (R$)],MOD($J3447,ROWS(tblConsorcios[Produto]))+1),"")</f>
        <v>1336.09</v>
      </c>
      <c r="P3447" s="20" t="str" cm="1">
        <f t="array" ref="P3447">IFERROR(INDEX(tblClientes[Dividendo Mensal (R$)],INT($J3447/ROWS(tblConsorcios[Produto]))+1),"")</f>
        <v/>
      </c>
      <c r="Q3447" s="20" t="str">
        <f t="shared" si="160"/>
        <v/>
      </c>
      <c r="R3447">
        <f t="shared" si="161"/>
        <v>0</v>
      </c>
    </row>
    <row r="3448" spans="10:18" x14ac:dyDescent="0.2">
      <c r="J3448">
        <f t="shared" si="159"/>
        <v>3446</v>
      </c>
      <c r="K3448" t="str" cm="1">
        <f t="array" ref="K3448">IFERROR(INDEX(tblClientes[Cliente],INT($J3448/ROWS(tblConsorcios[Produto]))+1),"")</f>
        <v/>
      </c>
      <c r="L3448" t="str" cm="1">
        <f t="array" ref="L3448">IFERROR(INDEX(tblConsorcios[Produto],MOD($J3448,ROWS(tblConsorcios[Produto]))+1),"")</f>
        <v>Imóvel IE230 – 200m</v>
      </c>
      <c r="M3448" s="20" cm="1">
        <f t="array" ref="M3448">IFERROR(INDEX(tblConsorcios[Valor da Carta (R$)],MOD($J3448,ROWS(tblConsorcios[Produto]))+1),"")</f>
        <v>230000</v>
      </c>
      <c r="N3448" s="2" cm="1">
        <f t="array" ref="N3448">IFERROR(INDEX(tblConsorcios[Prazo (meses)],MOD($J3448,ROWS(tblConsorcios[Produto]))+1),"")</f>
        <v>200</v>
      </c>
      <c r="O3448" s="20" cm="1">
        <f t="array" ref="O3448">IFERROR(INDEX(tblConsorcios[Parcela Mensal (R$)],MOD($J3448,ROWS(tblConsorcios[Produto]))+1),"")</f>
        <v>1458.2</v>
      </c>
      <c r="P3448" s="20" t="str" cm="1">
        <f t="array" ref="P3448">IFERROR(INDEX(tblClientes[Dividendo Mensal (R$)],INT($J3448/ROWS(tblConsorcios[Produto]))+1),"")</f>
        <v/>
      </c>
      <c r="Q3448" s="20" t="str">
        <f t="shared" si="160"/>
        <v/>
      </c>
      <c r="R3448">
        <f t="shared" si="161"/>
        <v>0</v>
      </c>
    </row>
    <row r="3449" spans="10:18" x14ac:dyDescent="0.2">
      <c r="J3449">
        <f t="shared" si="159"/>
        <v>3447</v>
      </c>
      <c r="K3449" t="str" cm="1">
        <f t="array" ref="K3449">IFERROR(INDEX(tblClientes[Cliente],INT($J3449/ROWS(tblConsorcios[Produto]))+1),"")</f>
        <v/>
      </c>
      <c r="L3449" t="str" cm="1">
        <f t="array" ref="L3449">IFERROR(INDEX(tblConsorcios[Produto],MOD($J3449,ROWS(tblConsorcios[Produto]))+1),"")</f>
        <v>Imóvel IE220 – 240m</v>
      </c>
      <c r="M3449" s="20" cm="1">
        <f t="array" ref="M3449">IFERROR(INDEX(tblConsorcios[Valor da Carta (R$)],MOD($J3449,ROWS(tblConsorcios[Produto]))+1),"")</f>
        <v>220000</v>
      </c>
      <c r="N3449" s="2" cm="1">
        <f t="array" ref="N3449">IFERROR(INDEX(tblConsorcios[Prazo (meses)],MOD($J3449,ROWS(tblConsorcios[Produto]))+1),"")</f>
        <v>240</v>
      </c>
      <c r="O3449" s="20" cm="1">
        <f t="array" ref="O3449">IFERROR(INDEX(tblConsorcios[Parcela Mensal (R$)],MOD($J3449,ROWS(tblConsorcios[Produto]))+1),"")</f>
        <v>1180.67</v>
      </c>
      <c r="P3449" s="20" t="str" cm="1">
        <f t="array" ref="P3449">IFERROR(INDEX(tblClientes[Dividendo Mensal (R$)],INT($J3449/ROWS(tblConsorcios[Produto]))+1),"")</f>
        <v/>
      </c>
      <c r="Q3449" s="20" t="str">
        <f t="shared" si="160"/>
        <v/>
      </c>
      <c r="R3449">
        <f t="shared" si="161"/>
        <v>0</v>
      </c>
    </row>
    <row r="3450" spans="10:18" x14ac:dyDescent="0.2">
      <c r="J3450">
        <f t="shared" si="159"/>
        <v>3448</v>
      </c>
      <c r="K3450" t="str" cm="1">
        <f t="array" ref="K3450">IFERROR(INDEX(tblClientes[Cliente],INT($J3450/ROWS(tblConsorcios[Produto]))+1),"")</f>
        <v/>
      </c>
      <c r="L3450" t="str" cm="1">
        <f t="array" ref="L3450">IFERROR(INDEX(tblConsorcios[Produto],MOD($J3450,ROWS(tblConsorcios[Produto]))+1),"")</f>
        <v>Imóvel IE220 – 220m</v>
      </c>
      <c r="M3450" s="20" cm="1">
        <f t="array" ref="M3450">IFERROR(INDEX(tblConsorcios[Valor da Carta (R$)],MOD($J3450,ROWS(tblConsorcios[Produto]))+1),"")</f>
        <v>220000</v>
      </c>
      <c r="N3450" s="2" cm="1">
        <f t="array" ref="N3450">IFERROR(INDEX(tblConsorcios[Prazo (meses)],MOD($J3450,ROWS(tblConsorcios[Produto]))+1),"")</f>
        <v>220</v>
      </c>
      <c r="O3450" s="20" cm="1">
        <f t="array" ref="O3450">IFERROR(INDEX(tblConsorcios[Parcela Mensal (R$)],MOD($J3450,ROWS(tblConsorcios[Produto]))+1),"")</f>
        <v>1278</v>
      </c>
      <c r="P3450" s="20" t="str" cm="1">
        <f t="array" ref="P3450">IFERROR(INDEX(tblClientes[Dividendo Mensal (R$)],INT($J3450/ROWS(tblConsorcios[Produto]))+1),"")</f>
        <v/>
      </c>
      <c r="Q3450" s="20" t="str">
        <f t="shared" si="160"/>
        <v/>
      </c>
      <c r="R3450">
        <f t="shared" si="161"/>
        <v>0</v>
      </c>
    </row>
    <row r="3451" spans="10:18" x14ac:dyDescent="0.2">
      <c r="J3451">
        <f t="shared" si="159"/>
        <v>3449</v>
      </c>
      <c r="K3451" t="str" cm="1">
        <f t="array" ref="K3451">IFERROR(INDEX(tblClientes[Cliente],INT($J3451/ROWS(tblConsorcios[Produto]))+1),"")</f>
        <v/>
      </c>
      <c r="L3451" t="str" cm="1">
        <f t="array" ref="L3451">IFERROR(INDEX(tblConsorcios[Produto],MOD($J3451,ROWS(tblConsorcios[Produto]))+1),"")</f>
        <v>Imóvel IE220 – 200m</v>
      </c>
      <c r="M3451" s="20" cm="1">
        <f t="array" ref="M3451">IFERROR(INDEX(tblConsorcios[Valor da Carta (R$)],MOD($J3451,ROWS(tblConsorcios[Produto]))+1),"")</f>
        <v>220000</v>
      </c>
      <c r="N3451" s="2" cm="1">
        <f t="array" ref="N3451">IFERROR(INDEX(tblConsorcios[Prazo (meses)],MOD($J3451,ROWS(tblConsorcios[Produto]))+1),"")</f>
        <v>200</v>
      </c>
      <c r="O3451" s="20" cm="1">
        <f t="array" ref="O3451">IFERROR(INDEX(tblConsorcios[Parcela Mensal (R$)],MOD($J3451,ROWS(tblConsorcios[Produto]))+1),"")</f>
        <v>1394.8</v>
      </c>
      <c r="P3451" s="20" t="str" cm="1">
        <f t="array" ref="P3451">IFERROR(INDEX(tblClientes[Dividendo Mensal (R$)],INT($J3451/ROWS(tblConsorcios[Produto]))+1),"")</f>
        <v/>
      </c>
      <c r="Q3451" s="20" t="str">
        <f t="shared" si="160"/>
        <v/>
      </c>
      <c r="R3451">
        <f t="shared" si="161"/>
        <v>0</v>
      </c>
    </row>
    <row r="3452" spans="10:18" x14ac:dyDescent="0.2">
      <c r="J3452">
        <f t="shared" si="159"/>
        <v>3450</v>
      </c>
      <c r="K3452" t="str" cm="1">
        <f t="array" ref="K3452">IFERROR(INDEX(tblClientes[Cliente],INT($J3452/ROWS(tblConsorcios[Produto]))+1),"")</f>
        <v/>
      </c>
      <c r="L3452" t="str" cm="1">
        <f t="array" ref="L3452">IFERROR(INDEX(tblConsorcios[Produto],MOD($J3452,ROWS(tblConsorcios[Produto]))+1),"")</f>
        <v>Imóvel IE200 – 240m</v>
      </c>
      <c r="M3452" s="20" cm="1">
        <f t="array" ref="M3452">IFERROR(INDEX(tblConsorcios[Valor da Carta (R$)],MOD($J3452,ROWS(tblConsorcios[Produto]))+1),"")</f>
        <v>200000</v>
      </c>
      <c r="N3452" s="2" cm="1">
        <f t="array" ref="N3452">IFERROR(INDEX(tblConsorcios[Prazo (meses)],MOD($J3452,ROWS(tblConsorcios[Produto]))+1),"")</f>
        <v>240</v>
      </c>
      <c r="O3452" s="20" cm="1">
        <f t="array" ref="O3452">IFERROR(INDEX(tblConsorcios[Parcela Mensal (R$)],MOD($J3452,ROWS(tblConsorcios[Produto]))+1),"")</f>
        <v>1073.33</v>
      </c>
      <c r="P3452" s="20" t="str" cm="1">
        <f t="array" ref="P3452">IFERROR(INDEX(tblClientes[Dividendo Mensal (R$)],INT($J3452/ROWS(tblConsorcios[Produto]))+1),"")</f>
        <v/>
      </c>
      <c r="Q3452" s="20" t="str">
        <f t="shared" si="160"/>
        <v/>
      </c>
      <c r="R3452">
        <f t="shared" si="161"/>
        <v>0</v>
      </c>
    </row>
    <row r="3453" spans="10:18" x14ac:dyDescent="0.2">
      <c r="J3453">
        <f t="shared" si="159"/>
        <v>3451</v>
      </c>
      <c r="K3453" t="str" cm="1">
        <f t="array" ref="K3453">IFERROR(INDEX(tblClientes[Cliente],INT($J3453/ROWS(tblConsorcios[Produto]))+1),"")</f>
        <v/>
      </c>
      <c r="L3453" t="str" cm="1">
        <f t="array" ref="L3453">IFERROR(INDEX(tblConsorcios[Produto],MOD($J3453,ROWS(tblConsorcios[Produto]))+1),"")</f>
        <v>Imóvel IE200 – 220m</v>
      </c>
      <c r="M3453" s="20" cm="1">
        <f t="array" ref="M3453">IFERROR(INDEX(tblConsorcios[Valor da Carta (R$)],MOD($J3453,ROWS(tblConsorcios[Produto]))+1),"")</f>
        <v>200000</v>
      </c>
      <c r="N3453" s="2" cm="1">
        <f t="array" ref="N3453">IFERROR(INDEX(tblConsorcios[Prazo (meses)],MOD($J3453,ROWS(tblConsorcios[Produto]))+1),"")</f>
        <v>220</v>
      </c>
      <c r="O3453" s="20" cm="1">
        <f t="array" ref="O3453">IFERROR(INDEX(tblConsorcios[Parcela Mensal (R$)],MOD($J3453,ROWS(tblConsorcios[Produto]))+1),"")</f>
        <v>1161.82</v>
      </c>
      <c r="P3453" s="20" t="str" cm="1">
        <f t="array" ref="P3453">IFERROR(INDEX(tblClientes[Dividendo Mensal (R$)],INT($J3453/ROWS(tblConsorcios[Produto]))+1),"")</f>
        <v/>
      </c>
      <c r="Q3453" s="20" t="str">
        <f t="shared" si="160"/>
        <v/>
      </c>
      <c r="R3453">
        <f t="shared" si="161"/>
        <v>0</v>
      </c>
    </row>
    <row r="3454" spans="10:18" x14ac:dyDescent="0.2">
      <c r="J3454">
        <f t="shared" si="159"/>
        <v>3452</v>
      </c>
      <c r="K3454" t="str" cm="1">
        <f t="array" ref="K3454">IFERROR(INDEX(tblClientes[Cliente],INT($J3454/ROWS(tblConsorcios[Produto]))+1),"")</f>
        <v/>
      </c>
      <c r="L3454" t="str" cm="1">
        <f t="array" ref="L3454">IFERROR(INDEX(tblConsorcios[Produto],MOD($J3454,ROWS(tblConsorcios[Produto]))+1),"")</f>
        <v>Imóvel IE200 – 200m</v>
      </c>
      <c r="M3454" s="20" cm="1">
        <f t="array" ref="M3454">IFERROR(INDEX(tblConsorcios[Valor da Carta (R$)],MOD($J3454,ROWS(tblConsorcios[Produto]))+1),"")</f>
        <v>200000</v>
      </c>
      <c r="N3454" s="2" cm="1">
        <f t="array" ref="N3454">IFERROR(INDEX(tblConsorcios[Prazo (meses)],MOD($J3454,ROWS(tblConsorcios[Produto]))+1),"")</f>
        <v>200</v>
      </c>
      <c r="O3454" s="20" cm="1">
        <f t="array" ref="O3454">IFERROR(INDEX(tblConsorcios[Parcela Mensal (R$)],MOD($J3454,ROWS(tblConsorcios[Produto]))+1),"")</f>
        <v>1268</v>
      </c>
      <c r="P3454" s="20" t="str" cm="1">
        <f t="array" ref="P3454">IFERROR(INDEX(tblClientes[Dividendo Mensal (R$)],INT($J3454/ROWS(tblConsorcios[Produto]))+1),"")</f>
        <v/>
      </c>
      <c r="Q3454" s="20" t="str">
        <f t="shared" si="160"/>
        <v/>
      </c>
      <c r="R3454">
        <f t="shared" si="161"/>
        <v>0</v>
      </c>
    </row>
    <row r="3455" spans="10:18" x14ac:dyDescent="0.2">
      <c r="J3455">
        <f t="shared" si="159"/>
        <v>3453</v>
      </c>
      <c r="K3455" t="str" cm="1">
        <f t="array" ref="K3455">IFERROR(INDEX(tblClientes[Cliente],INT($J3455/ROWS(tblConsorcios[Produto]))+1),"")</f>
        <v/>
      </c>
      <c r="L3455" t="str" cm="1">
        <f t="array" ref="L3455">IFERROR(INDEX(tblConsorcios[Produto],MOD($J3455,ROWS(tblConsorcios[Produto]))+1),"")</f>
        <v>Imóvel IE150 – 240m</v>
      </c>
      <c r="M3455" s="20" cm="1">
        <f t="array" ref="M3455">IFERROR(INDEX(tblConsorcios[Valor da Carta (R$)],MOD($J3455,ROWS(tblConsorcios[Produto]))+1),"")</f>
        <v>150000</v>
      </c>
      <c r="N3455" s="2" cm="1">
        <f t="array" ref="N3455">IFERROR(INDEX(tblConsorcios[Prazo (meses)],MOD($J3455,ROWS(tblConsorcios[Produto]))+1),"")</f>
        <v>240</v>
      </c>
      <c r="O3455" s="20" cm="1">
        <f t="array" ref="O3455">IFERROR(INDEX(tblConsorcios[Parcela Mensal (R$)],MOD($J3455,ROWS(tblConsorcios[Produto]))+1),"")</f>
        <v>805</v>
      </c>
      <c r="P3455" s="20" t="str" cm="1">
        <f t="array" ref="P3455">IFERROR(INDEX(tblClientes[Dividendo Mensal (R$)],INT($J3455/ROWS(tblConsorcios[Produto]))+1),"")</f>
        <v/>
      </c>
      <c r="Q3455" s="20" t="str">
        <f t="shared" si="160"/>
        <v/>
      </c>
      <c r="R3455">
        <f t="shared" si="161"/>
        <v>0</v>
      </c>
    </row>
    <row r="3456" spans="10:18" x14ac:dyDescent="0.2">
      <c r="J3456">
        <f t="shared" si="159"/>
        <v>3454</v>
      </c>
      <c r="K3456" t="str" cm="1">
        <f t="array" ref="K3456">IFERROR(INDEX(tblClientes[Cliente],INT($J3456/ROWS(tblConsorcios[Produto]))+1),"")</f>
        <v/>
      </c>
      <c r="L3456" t="str" cm="1">
        <f t="array" ref="L3456">IFERROR(INDEX(tblConsorcios[Produto],MOD($J3456,ROWS(tblConsorcios[Produto]))+1),"")</f>
        <v>Imóvel IE150 – 220m</v>
      </c>
      <c r="M3456" s="20" cm="1">
        <f t="array" ref="M3456">IFERROR(INDEX(tblConsorcios[Valor da Carta (R$)],MOD($J3456,ROWS(tblConsorcios[Produto]))+1),"")</f>
        <v>150000</v>
      </c>
      <c r="N3456" s="2" cm="1">
        <f t="array" ref="N3456">IFERROR(INDEX(tblConsorcios[Prazo (meses)],MOD($J3456,ROWS(tblConsorcios[Produto]))+1),"")</f>
        <v>220</v>
      </c>
      <c r="O3456" s="20" cm="1">
        <f t="array" ref="O3456">IFERROR(INDEX(tblConsorcios[Parcela Mensal (R$)],MOD($J3456,ROWS(tblConsorcios[Produto]))+1),"")</f>
        <v>871.36</v>
      </c>
      <c r="P3456" s="20" t="str" cm="1">
        <f t="array" ref="P3456">IFERROR(INDEX(tblClientes[Dividendo Mensal (R$)],INT($J3456/ROWS(tblConsorcios[Produto]))+1),"")</f>
        <v/>
      </c>
      <c r="Q3456" s="20" t="str">
        <f t="shared" si="160"/>
        <v/>
      </c>
      <c r="R3456">
        <f t="shared" si="161"/>
        <v>0</v>
      </c>
    </row>
    <row r="3457" spans="10:18" x14ac:dyDescent="0.2">
      <c r="J3457">
        <f t="shared" si="159"/>
        <v>3455</v>
      </c>
      <c r="K3457" t="str" cm="1">
        <f t="array" ref="K3457">IFERROR(INDEX(tblClientes[Cliente],INT($J3457/ROWS(tblConsorcios[Produto]))+1),"")</f>
        <v/>
      </c>
      <c r="L3457" t="str" cm="1">
        <f t="array" ref="L3457">IFERROR(INDEX(tblConsorcios[Produto],MOD($J3457,ROWS(tblConsorcios[Produto]))+1),"")</f>
        <v>Imóvel IE150 – 200m</v>
      </c>
      <c r="M3457" s="20" cm="1">
        <f t="array" ref="M3457">IFERROR(INDEX(tblConsorcios[Valor da Carta (R$)],MOD($J3457,ROWS(tblConsorcios[Produto]))+1),"")</f>
        <v>150000</v>
      </c>
      <c r="N3457" s="2" cm="1">
        <f t="array" ref="N3457">IFERROR(INDEX(tblConsorcios[Prazo (meses)],MOD($J3457,ROWS(tblConsorcios[Produto]))+1),"")</f>
        <v>200</v>
      </c>
      <c r="O3457" s="20" cm="1">
        <f t="array" ref="O3457">IFERROR(INDEX(tblConsorcios[Parcela Mensal (R$)],MOD($J3457,ROWS(tblConsorcios[Produto]))+1),"")</f>
        <v>951</v>
      </c>
      <c r="P3457" s="20" t="str" cm="1">
        <f t="array" ref="P3457">IFERROR(INDEX(tblClientes[Dividendo Mensal (R$)],INT($J3457/ROWS(tblConsorcios[Produto]))+1),"")</f>
        <v/>
      </c>
      <c r="Q3457" s="20" t="str">
        <f t="shared" si="160"/>
        <v/>
      </c>
      <c r="R3457">
        <f t="shared" si="161"/>
        <v>0</v>
      </c>
    </row>
    <row r="3458" spans="10:18" x14ac:dyDescent="0.2">
      <c r="J3458">
        <f t="shared" si="159"/>
        <v>3456</v>
      </c>
      <c r="K3458" t="str" cm="1">
        <f t="array" ref="K3458">IFERROR(INDEX(tblClientes[Cliente],INT($J3458/ROWS(tblConsorcios[Produto]))+1),"")</f>
        <v/>
      </c>
      <c r="L3458" t="str" cm="1">
        <f t="array" ref="L3458">IFERROR(INDEX(tblConsorcios[Produto],MOD($J3458,ROWS(tblConsorcios[Produto]))+1),"")</f>
        <v>Imóvel IE140 – 240m</v>
      </c>
      <c r="M3458" s="20" cm="1">
        <f t="array" ref="M3458">IFERROR(INDEX(tblConsorcios[Valor da Carta (R$)],MOD($J3458,ROWS(tblConsorcios[Produto]))+1),"")</f>
        <v>140000</v>
      </c>
      <c r="N3458" s="2" cm="1">
        <f t="array" ref="N3458">IFERROR(INDEX(tblConsorcios[Prazo (meses)],MOD($J3458,ROWS(tblConsorcios[Produto]))+1),"")</f>
        <v>240</v>
      </c>
      <c r="O3458" s="20" cm="1">
        <f t="array" ref="O3458">IFERROR(INDEX(tblConsorcios[Parcela Mensal (R$)],MOD($J3458,ROWS(tblConsorcios[Produto]))+1),"")</f>
        <v>751.33</v>
      </c>
      <c r="P3458" s="20" t="str" cm="1">
        <f t="array" ref="P3458">IFERROR(INDEX(tblClientes[Dividendo Mensal (R$)],INT($J3458/ROWS(tblConsorcios[Produto]))+1),"")</f>
        <v/>
      </c>
      <c r="Q3458" s="20" t="str">
        <f t="shared" si="160"/>
        <v/>
      </c>
      <c r="R3458">
        <f t="shared" si="161"/>
        <v>0</v>
      </c>
    </row>
    <row r="3459" spans="10:18" x14ac:dyDescent="0.2">
      <c r="J3459">
        <f t="shared" ref="J3459:J3522" si="162">ROW()-2</f>
        <v>3457</v>
      </c>
      <c r="K3459" t="str" cm="1">
        <f t="array" ref="K3459">IFERROR(INDEX(tblClientes[Cliente],INT($J3459/ROWS(tblConsorcios[Produto]))+1),"")</f>
        <v/>
      </c>
      <c r="L3459" t="str" cm="1">
        <f t="array" ref="L3459">IFERROR(INDEX(tblConsorcios[Produto],MOD($J3459,ROWS(tblConsorcios[Produto]))+1),"")</f>
        <v>Imóvel IE140 – 220m</v>
      </c>
      <c r="M3459" s="20" cm="1">
        <f t="array" ref="M3459">IFERROR(INDEX(tblConsorcios[Valor da Carta (R$)],MOD($J3459,ROWS(tblConsorcios[Produto]))+1),"")</f>
        <v>140000</v>
      </c>
      <c r="N3459" s="2" cm="1">
        <f t="array" ref="N3459">IFERROR(INDEX(tblConsorcios[Prazo (meses)],MOD($J3459,ROWS(tblConsorcios[Produto]))+1),"")</f>
        <v>220</v>
      </c>
      <c r="O3459" s="20" cm="1">
        <f t="array" ref="O3459">IFERROR(INDEX(tblConsorcios[Parcela Mensal (R$)],MOD($J3459,ROWS(tblConsorcios[Produto]))+1),"")</f>
        <v>813.27</v>
      </c>
      <c r="P3459" s="20" t="str" cm="1">
        <f t="array" ref="P3459">IFERROR(INDEX(tblClientes[Dividendo Mensal (R$)],INT($J3459/ROWS(tblConsorcios[Produto]))+1),"")</f>
        <v/>
      </c>
      <c r="Q3459" s="20" t="str">
        <f t="shared" ref="Q3459:Q3522" si="163">IF(AND(ISNUMBER(O3459),ISNUMBER(P3459)),P3459-O3459,"")</f>
        <v/>
      </c>
      <c r="R3459">
        <f t="shared" ref="R3459:R3522" si="164">IF(AND(ISNUMBER(O3459),ISNUMBER(P3459),O3459&lt;=P3459),1,0)</f>
        <v>0</v>
      </c>
    </row>
    <row r="3460" spans="10:18" x14ac:dyDescent="0.2">
      <c r="J3460">
        <f t="shared" si="162"/>
        <v>3458</v>
      </c>
      <c r="K3460" t="str" cm="1">
        <f t="array" ref="K3460">IFERROR(INDEX(tblClientes[Cliente],INT($J3460/ROWS(tblConsorcios[Produto]))+1),"")</f>
        <v/>
      </c>
      <c r="L3460" t="str" cm="1">
        <f t="array" ref="L3460">IFERROR(INDEX(tblConsorcios[Produto],MOD($J3460,ROWS(tblConsorcios[Produto]))+1),"")</f>
        <v>Imóvel IE140 – 200m</v>
      </c>
      <c r="M3460" s="20" cm="1">
        <f t="array" ref="M3460">IFERROR(INDEX(tblConsorcios[Valor da Carta (R$)],MOD($J3460,ROWS(tblConsorcios[Produto]))+1),"")</f>
        <v>140000</v>
      </c>
      <c r="N3460" s="2" cm="1">
        <f t="array" ref="N3460">IFERROR(INDEX(tblConsorcios[Prazo (meses)],MOD($J3460,ROWS(tblConsorcios[Produto]))+1),"")</f>
        <v>200</v>
      </c>
      <c r="O3460" s="20" cm="1">
        <f t="array" ref="O3460">IFERROR(INDEX(tblConsorcios[Parcela Mensal (R$)],MOD($J3460,ROWS(tblConsorcios[Produto]))+1),"")</f>
        <v>887.6</v>
      </c>
      <c r="P3460" s="20" t="str" cm="1">
        <f t="array" ref="P3460">IFERROR(INDEX(tblClientes[Dividendo Mensal (R$)],INT($J3460/ROWS(tblConsorcios[Produto]))+1),"")</f>
        <v/>
      </c>
      <c r="Q3460" s="20" t="str">
        <f t="shared" si="163"/>
        <v/>
      </c>
      <c r="R3460">
        <f t="shared" si="164"/>
        <v>0</v>
      </c>
    </row>
    <row r="3461" spans="10:18" x14ac:dyDescent="0.2">
      <c r="J3461">
        <f t="shared" si="162"/>
        <v>3459</v>
      </c>
      <c r="K3461" t="str" cm="1">
        <f t="array" ref="K3461">IFERROR(INDEX(tblClientes[Cliente],INT($J3461/ROWS(tblConsorcios[Produto]))+1),"")</f>
        <v/>
      </c>
      <c r="L3461" t="str" cm="1">
        <f t="array" ref="L3461">IFERROR(INDEX(tblConsorcios[Produto],MOD($J3461,ROWS(tblConsorcios[Produto]))+1),"")</f>
        <v>Imóvel IE130 – 240m</v>
      </c>
      <c r="M3461" s="20" cm="1">
        <f t="array" ref="M3461">IFERROR(INDEX(tblConsorcios[Valor da Carta (R$)],MOD($J3461,ROWS(tblConsorcios[Produto]))+1),"")</f>
        <v>130000</v>
      </c>
      <c r="N3461" s="2" cm="1">
        <f t="array" ref="N3461">IFERROR(INDEX(tblConsorcios[Prazo (meses)],MOD($J3461,ROWS(tblConsorcios[Produto]))+1),"")</f>
        <v>240</v>
      </c>
      <c r="O3461" s="20" cm="1">
        <f t="array" ref="O3461">IFERROR(INDEX(tblConsorcios[Parcela Mensal (R$)],MOD($J3461,ROWS(tblConsorcios[Produto]))+1),"")</f>
        <v>697.67</v>
      </c>
      <c r="P3461" s="20" t="str" cm="1">
        <f t="array" ref="P3461">IFERROR(INDEX(tblClientes[Dividendo Mensal (R$)],INT($J3461/ROWS(tblConsorcios[Produto]))+1),"")</f>
        <v/>
      </c>
      <c r="Q3461" s="20" t="str">
        <f t="shared" si="163"/>
        <v/>
      </c>
      <c r="R3461">
        <f t="shared" si="164"/>
        <v>0</v>
      </c>
    </row>
    <row r="3462" spans="10:18" x14ac:dyDescent="0.2">
      <c r="J3462">
        <f t="shared" si="162"/>
        <v>3460</v>
      </c>
      <c r="K3462" t="str" cm="1">
        <f t="array" ref="K3462">IFERROR(INDEX(tblClientes[Cliente],INT($J3462/ROWS(tblConsorcios[Produto]))+1),"")</f>
        <v/>
      </c>
      <c r="L3462" t="str" cm="1">
        <f t="array" ref="L3462">IFERROR(INDEX(tblConsorcios[Produto],MOD($J3462,ROWS(tblConsorcios[Produto]))+1),"")</f>
        <v>Imóvel IE130 – 220m</v>
      </c>
      <c r="M3462" s="20" cm="1">
        <f t="array" ref="M3462">IFERROR(INDEX(tblConsorcios[Valor da Carta (R$)],MOD($J3462,ROWS(tblConsorcios[Produto]))+1),"")</f>
        <v>130000</v>
      </c>
      <c r="N3462" s="2" cm="1">
        <f t="array" ref="N3462">IFERROR(INDEX(tblConsorcios[Prazo (meses)],MOD($J3462,ROWS(tblConsorcios[Produto]))+1),"")</f>
        <v>220</v>
      </c>
      <c r="O3462" s="20" cm="1">
        <f t="array" ref="O3462">IFERROR(INDEX(tblConsorcios[Parcela Mensal (R$)],MOD($J3462,ROWS(tblConsorcios[Produto]))+1),"")</f>
        <v>755.18</v>
      </c>
      <c r="P3462" s="20" t="str" cm="1">
        <f t="array" ref="P3462">IFERROR(INDEX(tblClientes[Dividendo Mensal (R$)],INT($J3462/ROWS(tblConsorcios[Produto]))+1),"")</f>
        <v/>
      </c>
      <c r="Q3462" s="20" t="str">
        <f t="shared" si="163"/>
        <v/>
      </c>
      <c r="R3462">
        <f t="shared" si="164"/>
        <v>0</v>
      </c>
    </row>
    <row r="3463" spans="10:18" x14ac:dyDescent="0.2">
      <c r="J3463">
        <f t="shared" si="162"/>
        <v>3461</v>
      </c>
      <c r="K3463" t="str" cm="1">
        <f t="array" ref="K3463">IFERROR(INDEX(tblClientes[Cliente],INT($J3463/ROWS(tblConsorcios[Produto]))+1),"")</f>
        <v/>
      </c>
      <c r="L3463" t="str" cm="1">
        <f t="array" ref="L3463">IFERROR(INDEX(tblConsorcios[Produto],MOD($J3463,ROWS(tblConsorcios[Produto]))+1),"")</f>
        <v>Imóvel IE130 – 200m</v>
      </c>
      <c r="M3463" s="20" cm="1">
        <f t="array" ref="M3463">IFERROR(INDEX(tblConsorcios[Valor da Carta (R$)],MOD($J3463,ROWS(tblConsorcios[Produto]))+1),"")</f>
        <v>130000</v>
      </c>
      <c r="N3463" s="2" cm="1">
        <f t="array" ref="N3463">IFERROR(INDEX(tblConsorcios[Prazo (meses)],MOD($J3463,ROWS(tblConsorcios[Produto]))+1),"")</f>
        <v>200</v>
      </c>
      <c r="O3463" s="20" cm="1">
        <f t="array" ref="O3463">IFERROR(INDEX(tblConsorcios[Parcela Mensal (R$)],MOD($J3463,ROWS(tblConsorcios[Produto]))+1),"")</f>
        <v>824.2</v>
      </c>
      <c r="P3463" s="20" t="str" cm="1">
        <f t="array" ref="P3463">IFERROR(INDEX(tblClientes[Dividendo Mensal (R$)],INT($J3463/ROWS(tblConsorcios[Produto]))+1),"")</f>
        <v/>
      </c>
      <c r="Q3463" s="20" t="str">
        <f t="shared" si="163"/>
        <v/>
      </c>
      <c r="R3463">
        <f t="shared" si="164"/>
        <v>0</v>
      </c>
    </row>
    <row r="3464" spans="10:18" x14ac:dyDescent="0.2">
      <c r="J3464">
        <f t="shared" si="162"/>
        <v>3462</v>
      </c>
      <c r="K3464" t="str" cm="1">
        <f t="array" ref="K3464">IFERROR(INDEX(tblClientes[Cliente],INT($J3464/ROWS(tblConsorcios[Produto]))+1),"")</f>
        <v/>
      </c>
      <c r="L3464" t="str" cm="1">
        <f t="array" ref="L3464">IFERROR(INDEX(tblConsorcios[Produto],MOD($J3464,ROWS(tblConsorcios[Produto]))+1),"")</f>
        <v>Imóvel IE120 – 240m</v>
      </c>
      <c r="M3464" s="20" cm="1">
        <f t="array" ref="M3464">IFERROR(INDEX(tblConsorcios[Valor da Carta (R$)],MOD($J3464,ROWS(tblConsorcios[Produto]))+1),"")</f>
        <v>120000</v>
      </c>
      <c r="N3464" s="2" cm="1">
        <f t="array" ref="N3464">IFERROR(INDEX(tblConsorcios[Prazo (meses)],MOD($J3464,ROWS(tblConsorcios[Produto]))+1),"")</f>
        <v>240</v>
      </c>
      <c r="O3464" s="20" cm="1">
        <f t="array" ref="O3464">IFERROR(INDEX(tblConsorcios[Parcela Mensal (R$)],MOD($J3464,ROWS(tblConsorcios[Produto]))+1),"")</f>
        <v>644</v>
      </c>
      <c r="P3464" s="20" t="str" cm="1">
        <f t="array" ref="P3464">IFERROR(INDEX(tblClientes[Dividendo Mensal (R$)],INT($J3464/ROWS(tblConsorcios[Produto]))+1),"")</f>
        <v/>
      </c>
      <c r="Q3464" s="20" t="str">
        <f t="shared" si="163"/>
        <v/>
      </c>
      <c r="R3464">
        <f t="shared" si="164"/>
        <v>0</v>
      </c>
    </row>
    <row r="3465" spans="10:18" x14ac:dyDescent="0.2">
      <c r="J3465">
        <f t="shared" si="162"/>
        <v>3463</v>
      </c>
      <c r="K3465" t="str" cm="1">
        <f t="array" ref="K3465">IFERROR(INDEX(tblClientes[Cliente],INT($J3465/ROWS(tblConsorcios[Produto]))+1),"")</f>
        <v/>
      </c>
      <c r="L3465" t="str" cm="1">
        <f t="array" ref="L3465">IFERROR(INDEX(tblConsorcios[Produto],MOD($J3465,ROWS(tblConsorcios[Produto]))+1),"")</f>
        <v>Imóvel IE120 – 220m</v>
      </c>
      <c r="M3465" s="20" cm="1">
        <f t="array" ref="M3465">IFERROR(INDEX(tblConsorcios[Valor da Carta (R$)],MOD($J3465,ROWS(tblConsorcios[Produto]))+1),"")</f>
        <v>120000</v>
      </c>
      <c r="N3465" s="2" cm="1">
        <f t="array" ref="N3465">IFERROR(INDEX(tblConsorcios[Prazo (meses)],MOD($J3465,ROWS(tblConsorcios[Produto]))+1),"")</f>
        <v>220</v>
      </c>
      <c r="O3465" s="20" cm="1">
        <f t="array" ref="O3465">IFERROR(INDEX(tblConsorcios[Parcela Mensal (R$)],MOD($J3465,ROWS(tblConsorcios[Produto]))+1),"")</f>
        <v>697.09</v>
      </c>
      <c r="P3465" s="20" t="str" cm="1">
        <f t="array" ref="P3465">IFERROR(INDEX(tblClientes[Dividendo Mensal (R$)],INT($J3465/ROWS(tblConsorcios[Produto]))+1),"")</f>
        <v/>
      </c>
      <c r="Q3465" s="20" t="str">
        <f t="shared" si="163"/>
        <v/>
      </c>
      <c r="R3465">
        <f t="shared" si="164"/>
        <v>0</v>
      </c>
    </row>
    <row r="3466" spans="10:18" x14ac:dyDescent="0.2">
      <c r="J3466">
        <f t="shared" si="162"/>
        <v>3464</v>
      </c>
      <c r="K3466" t="str" cm="1">
        <f t="array" ref="K3466">IFERROR(INDEX(tblClientes[Cliente],INT($J3466/ROWS(tblConsorcios[Produto]))+1),"")</f>
        <v/>
      </c>
      <c r="L3466" t="str" cm="1">
        <f t="array" ref="L3466">IFERROR(INDEX(tblConsorcios[Produto],MOD($J3466,ROWS(tblConsorcios[Produto]))+1),"")</f>
        <v>Imóvel IE120 – 200m</v>
      </c>
      <c r="M3466" s="20" cm="1">
        <f t="array" ref="M3466">IFERROR(INDEX(tblConsorcios[Valor da Carta (R$)],MOD($J3466,ROWS(tblConsorcios[Produto]))+1),"")</f>
        <v>120000</v>
      </c>
      <c r="N3466" s="2" cm="1">
        <f t="array" ref="N3466">IFERROR(INDEX(tblConsorcios[Prazo (meses)],MOD($J3466,ROWS(tblConsorcios[Produto]))+1),"")</f>
        <v>200</v>
      </c>
      <c r="O3466" s="20" cm="1">
        <f t="array" ref="O3466">IFERROR(INDEX(tblConsorcios[Parcela Mensal (R$)],MOD($J3466,ROWS(tblConsorcios[Produto]))+1),"")</f>
        <v>760.8</v>
      </c>
      <c r="P3466" s="20" t="str" cm="1">
        <f t="array" ref="P3466">IFERROR(INDEX(tblClientes[Dividendo Mensal (R$)],INT($J3466/ROWS(tblConsorcios[Produto]))+1),"")</f>
        <v/>
      </c>
      <c r="Q3466" s="20" t="str">
        <f t="shared" si="163"/>
        <v/>
      </c>
      <c r="R3466">
        <f t="shared" si="164"/>
        <v>0</v>
      </c>
    </row>
    <row r="3467" spans="10:18" x14ac:dyDescent="0.2">
      <c r="J3467">
        <f t="shared" si="162"/>
        <v>3465</v>
      </c>
      <c r="K3467" t="str" cm="1">
        <f t="array" ref="K3467">IFERROR(INDEX(tblClientes[Cliente],INT($J3467/ROWS(tblConsorcios[Produto]))+1),"")</f>
        <v/>
      </c>
      <c r="L3467" t="str" cm="1">
        <f t="array" ref="L3467">IFERROR(INDEX(tblConsorcios[Produto],MOD($J3467,ROWS(tblConsorcios[Produto]))+1),"")</f>
        <v>Imóvel IE600 – 240m</v>
      </c>
      <c r="M3467" s="20" cm="1">
        <f t="array" ref="M3467">IFERROR(INDEX(tblConsorcios[Valor da Carta (R$)],MOD($J3467,ROWS(tblConsorcios[Produto]))+1),"")</f>
        <v>600000</v>
      </c>
      <c r="N3467" s="2" cm="1">
        <f t="array" ref="N3467">IFERROR(INDEX(tblConsorcios[Prazo (meses)],MOD($J3467,ROWS(tblConsorcios[Produto]))+1),"")</f>
        <v>240</v>
      </c>
      <c r="O3467" s="20" cm="1">
        <f t="array" ref="O3467">IFERROR(INDEX(tblConsorcios[Parcela Mensal (R$)],MOD($J3467,ROWS(tblConsorcios[Produto]))+1),"")</f>
        <v>3220</v>
      </c>
      <c r="P3467" s="20" t="str" cm="1">
        <f t="array" ref="P3467">IFERROR(INDEX(tblClientes[Dividendo Mensal (R$)],INT($J3467/ROWS(tblConsorcios[Produto]))+1),"")</f>
        <v/>
      </c>
      <c r="Q3467" s="20" t="str">
        <f t="shared" si="163"/>
        <v/>
      </c>
      <c r="R3467">
        <f t="shared" si="164"/>
        <v>0</v>
      </c>
    </row>
    <row r="3468" spans="10:18" x14ac:dyDescent="0.2">
      <c r="J3468">
        <f t="shared" si="162"/>
        <v>3466</v>
      </c>
      <c r="K3468" t="str" cm="1">
        <f t="array" ref="K3468">IFERROR(INDEX(tblClientes[Cliente],INT($J3468/ROWS(tblConsorcios[Produto]))+1),"")</f>
        <v/>
      </c>
      <c r="L3468" t="str" cm="1">
        <f t="array" ref="L3468">IFERROR(INDEX(tblConsorcios[Produto],MOD($J3468,ROWS(tblConsorcios[Produto]))+1),"")</f>
        <v>Imóvel IE600 – 220m</v>
      </c>
      <c r="M3468" s="20" cm="1">
        <f t="array" ref="M3468">IFERROR(INDEX(tblConsorcios[Valor da Carta (R$)],MOD($J3468,ROWS(tblConsorcios[Produto]))+1),"")</f>
        <v>600000</v>
      </c>
      <c r="N3468" s="2" cm="1">
        <f t="array" ref="N3468">IFERROR(INDEX(tblConsorcios[Prazo (meses)],MOD($J3468,ROWS(tblConsorcios[Produto]))+1),"")</f>
        <v>220</v>
      </c>
      <c r="O3468" s="20" cm="1">
        <f t="array" ref="O3468">IFERROR(INDEX(tblConsorcios[Parcela Mensal (R$)],MOD($J3468,ROWS(tblConsorcios[Produto]))+1),"")</f>
        <v>3485.45</v>
      </c>
      <c r="P3468" s="20" t="str" cm="1">
        <f t="array" ref="P3468">IFERROR(INDEX(tblClientes[Dividendo Mensal (R$)],INT($J3468/ROWS(tblConsorcios[Produto]))+1),"")</f>
        <v/>
      </c>
      <c r="Q3468" s="20" t="str">
        <f t="shared" si="163"/>
        <v/>
      </c>
      <c r="R3468">
        <f t="shared" si="164"/>
        <v>0</v>
      </c>
    </row>
    <row r="3469" spans="10:18" x14ac:dyDescent="0.2">
      <c r="J3469">
        <f t="shared" si="162"/>
        <v>3467</v>
      </c>
      <c r="K3469" t="str" cm="1">
        <f t="array" ref="K3469">IFERROR(INDEX(tblClientes[Cliente],INT($J3469/ROWS(tblConsorcios[Produto]))+1),"")</f>
        <v/>
      </c>
      <c r="L3469" t="str" cm="1">
        <f t="array" ref="L3469">IFERROR(INDEX(tblConsorcios[Produto],MOD($J3469,ROWS(tblConsorcios[Produto]))+1),"")</f>
        <v>Imóvel IE600 – 200m</v>
      </c>
      <c r="M3469" s="20" cm="1">
        <f t="array" ref="M3469">IFERROR(INDEX(tblConsorcios[Valor da Carta (R$)],MOD($J3469,ROWS(tblConsorcios[Produto]))+1),"")</f>
        <v>600000</v>
      </c>
      <c r="N3469" s="2" cm="1">
        <f t="array" ref="N3469">IFERROR(INDEX(tblConsorcios[Prazo (meses)],MOD($J3469,ROWS(tblConsorcios[Produto]))+1),"")</f>
        <v>200</v>
      </c>
      <c r="O3469" s="20" cm="1">
        <f t="array" ref="O3469">IFERROR(INDEX(tblConsorcios[Parcela Mensal (R$)],MOD($J3469,ROWS(tblConsorcios[Produto]))+1),"")</f>
        <v>3804</v>
      </c>
      <c r="P3469" s="20" t="str" cm="1">
        <f t="array" ref="P3469">IFERROR(INDEX(tblClientes[Dividendo Mensal (R$)],INT($J3469/ROWS(tblConsorcios[Produto]))+1),"")</f>
        <v/>
      </c>
      <c r="Q3469" s="20" t="str">
        <f t="shared" si="163"/>
        <v/>
      </c>
      <c r="R3469">
        <f t="shared" si="164"/>
        <v>0</v>
      </c>
    </row>
    <row r="3470" spans="10:18" x14ac:dyDescent="0.2">
      <c r="J3470">
        <f t="shared" si="162"/>
        <v>3468</v>
      </c>
      <c r="K3470" t="str" cm="1">
        <f t="array" ref="K3470">IFERROR(INDEX(tblClientes[Cliente],INT($J3470/ROWS(tblConsorcios[Produto]))+1),"")</f>
        <v/>
      </c>
      <c r="L3470" t="str" cm="1">
        <f t="array" ref="L3470">IFERROR(INDEX(tblConsorcios[Produto],MOD($J3470,ROWS(tblConsorcios[Produto]))+1),"")</f>
        <v>Imóvel IE580 – 240m</v>
      </c>
      <c r="M3470" s="20" cm="1">
        <f t="array" ref="M3470">IFERROR(INDEX(tblConsorcios[Valor da Carta (R$)],MOD($J3470,ROWS(tblConsorcios[Produto]))+1),"")</f>
        <v>580000</v>
      </c>
      <c r="N3470" s="2" cm="1">
        <f t="array" ref="N3470">IFERROR(INDEX(tblConsorcios[Prazo (meses)],MOD($J3470,ROWS(tblConsorcios[Produto]))+1),"")</f>
        <v>240</v>
      </c>
      <c r="O3470" s="20" cm="1">
        <f t="array" ref="O3470">IFERROR(INDEX(tblConsorcios[Parcela Mensal (R$)],MOD($J3470,ROWS(tblConsorcios[Produto]))+1),"")</f>
        <v>3112.67</v>
      </c>
      <c r="P3470" s="20" t="str" cm="1">
        <f t="array" ref="P3470">IFERROR(INDEX(tblClientes[Dividendo Mensal (R$)],INT($J3470/ROWS(tblConsorcios[Produto]))+1),"")</f>
        <v/>
      </c>
      <c r="Q3470" s="20" t="str">
        <f t="shared" si="163"/>
        <v/>
      </c>
      <c r="R3470">
        <f t="shared" si="164"/>
        <v>0</v>
      </c>
    </row>
    <row r="3471" spans="10:18" x14ac:dyDescent="0.2">
      <c r="J3471">
        <f t="shared" si="162"/>
        <v>3469</v>
      </c>
      <c r="K3471" t="str" cm="1">
        <f t="array" ref="K3471">IFERROR(INDEX(tblClientes[Cliente],INT($J3471/ROWS(tblConsorcios[Produto]))+1),"")</f>
        <v/>
      </c>
      <c r="L3471" t="str" cm="1">
        <f t="array" ref="L3471">IFERROR(INDEX(tblConsorcios[Produto],MOD($J3471,ROWS(tblConsorcios[Produto]))+1),"")</f>
        <v>Imóvel IE580 – 220m</v>
      </c>
      <c r="M3471" s="20" cm="1">
        <f t="array" ref="M3471">IFERROR(INDEX(tblConsorcios[Valor da Carta (R$)],MOD($J3471,ROWS(tblConsorcios[Produto]))+1),"")</f>
        <v>580000</v>
      </c>
      <c r="N3471" s="2" cm="1">
        <f t="array" ref="N3471">IFERROR(INDEX(tblConsorcios[Prazo (meses)],MOD($J3471,ROWS(tblConsorcios[Produto]))+1),"")</f>
        <v>220</v>
      </c>
      <c r="O3471" s="20" cm="1">
        <f t="array" ref="O3471">IFERROR(INDEX(tblConsorcios[Parcela Mensal (R$)],MOD($J3471,ROWS(tblConsorcios[Produto]))+1),"")</f>
        <v>3369.27</v>
      </c>
      <c r="P3471" s="20" t="str" cm="1">
        <f t="array" ref="P3471">IFERROR(INDEX(tblClientes[Dividendo Mensal (R$)],INT($J3471/ROWS(tblConsorcios[Produto]))+1),"")</f>
        <v/>
      </c>
      <c r="Q3471" s="20" t="str">
        <f t="shared" si="163"/>
        <v/>
      </c>
      <c r="R3471">
        <f t="shared" si="164"/>
        <v>0</v>
      </c>
    </row>
    <row r="3472" spans="10:18" x14ac:dyDescent="0.2">
      <c r="J3472">
        <f t="shared" si="162"/>
        <v>3470</v>
      </c>
      <c r="K3472" t="str" cm="1">
        <f t="array" ref="K3472">IFERROR(INDEX(tblClientes[Cliente],INT($J3472/ROWS(tblConsorcios[Produto]))+1),"")</f>
        <v/>
      </c>
      <c r="L3472" t="str" cm="1">
        <f t="array" ref="L3472">IFERROR(INDEX(tblConsorcios[Produto],MOD($J3472,ROWS(tblConsorcios[Produto]))+1),"")</f>
        <v>Imóvel IE580 – 200m</v>
      </c>
      <c r="M3472" s="20" cm="1">
        <f t="array" ref="M3472">IFERROR(INDEX(tblConsorcios[Valor da Carta (R$)],MOD($J3472,ROWS(tblConsorcios[Produto]))+1),"")</f>
        <v>580000</v>
      </c>
      <c r="N3472" s="2" cm="1">
        <f t="array" ref="N3472">IFERROR(INDEX(tblConsorcios[Prazo (meses)],MOD($J3472,ROWS(tblConsorcios[Produto]))+1),"")</f>
        <v>200</v>
      </c>
      <c r="O3472" s="20" cm="1">
        <f t="array" ref="O3472">IFERROR(INDEX(tblConsorcios[Parcela Mensal (R$)],MOD($J3472,ROWS(tblConsorcios[Produto]))+1),"")</f>
        <v>3677.2</v>
      </c>
      <c r="P3472" s="20" t="str" cm="1">
        <f t="array" ref="P3472">IFERROR(INDEX(tblClientes[Dividendo Mensal (R$)],INT($J3472/ROWS(tblConsorcios[Produto]))+1),"")</f>
        <v/>
      </c>
      <c r="Q3472" s="20" t="str">
        <f t="shared" si="163"/>
        <v/>
      </c>
      <c r="R3472">
        <f t="shared" si="164"/>
        <v>0</v>
      </c>
    </row>
    <row r="3473" spans="10:18" x14ac:dyDescent="0.2">
      <c r="J3473">
        <f t="shared" si="162"/>
        <v>3471</v>
      </c>
      <c r="K3473" t="str" cm="1">
        <f t="array" ref="K3473">IFERROR(INDEX(tblClientes[Cliente],INT($J3473/ROWS(tblConsorcios[Produto]))+1),"")</f>
        <v/>
      </c>
      <c r="L3473" t="str" cm="1">
        <f t="array" ref="L3473">IFERROR(INDEX(tblConsorcios[Produto],MOD($J3473,ROWS(tblConsorcios[Produto]))+1),"")</f>
        <v>Imóvel IE550 – 240m</v>
      </c>
      <c r="M3473" s="20" cm="1">
        <f t="array" ref="M3473">IFERROR(INDEX(tblConsorcios[Valor da Carta (R$)],MOD($J3473,ROWS(tblConsorcios[Produto]))+1),"")</f>
        <v>550000</v>
      </c>
      <c r="N3473" s="2" cm="1">
        <f t="array" ref="N3473">IFERROR(INDEX(tblConsorcios[Prazo (meses)],MOD($J3473,ROWS(tblConsorcios[Produto]))+1),"")</f>
        <v>240</v>
      </c>
      <c r="O3473" s="20" cm="1">
        <f t="array" ref="O3473">IFERROR(INDEX(tblConsorcios[Parcela Mensal (R$)],MOD($J3473,ROWS(tblConsorcios[Produto]))+1),"")</f>
        <v>2951.67</v>
      </c>
      <c r="P3473" s="20" t="str" cm="1">
        <f t="array" ref="P3473">IFERROR(INDEX(tblClientes[Dividendo Mensal (R$)],INT($J3473/ROWS(tblConsorcios[Produto]))+1),"")</f>
        <v/>
      </c>
      <c r="Q3473" s="20" t="str">
        <f t="shared" si="163"/>
        <v/>
      </c>
      <c r="R3473">
        <f t="shared" si="164"/>
        <v>0</v>
      </c>
    </row>
    <row r="3474" spans="10:18" x14ac:dyDescent="0.2">
      <c r="J3474">
        <f t="shared" si="162"/>
        <v>3472</v>
      </c>
      <c r="K3474" t="str" cm="1">
        <f t="array" ref="K3474">IFERROR(INDEX(tblClientes[Cliente],INT($J3474/ROWS(tblConsorcios[Produto]))+1),"")</f>
        <v/>
      </c>
      <c r="L3474" t="str" cm="1">
        <f t="array" ref="L3474">IFERROR(INDEX(tblConsorcios[Produto],MOD($J3474,ROWS(tblConsorcios[Produto]))+1),"")</f>
        <v>Imóvel IE550 – 220m</v>
      </c>
      <c r="M3474" s="20" cm="1">
        <f t="array" ref="M3474">IFERROR(INDEX(tblConsorcios[Valor da Carta (R$)],MOD($J3474,ROWS(tblConsorcios[Produto]))+1),"")</f>
        <v>550000</v>
      </c>
      <c r="N3474" s="2" cm="1">
        <f t="array" ref="N3474">IFERROR(INDEX(tblConsorcios[Prazo (meses)],MOD($J3474,ROWS(tblConsorcios[Produto]))+1),"")</f>
        <v>220</v>
      </c>
      <c r="O3474" s="20" cm="1">
        <f t="array" ref="O3474">IFERROR(INDEX(tblConsorcios[Parcela Mensal (R$)],MOD($J3474,ROWS(tblConsorcios[Produto]))+1),"")</f>
        <v>3195</v>
      </c>
      <c r="P3474" s="20" t="str" cm="1">
        <f t="array" ref="P3474">IFERROR(INDEX(tblClientes[Dividendo Mensal (R$)],INT($J3474/ROWS(tblConsorcios[Produto]))+1),"")</f>
        <v/>
      </c>
      <c r="Q3474" s="20" t="str">
        <f t="shared" si="163"/>
        <v/>
      </c>
      <c r="R3474">
        <f t="shared" si="164"/>
        <v>0</v>
      </c>
    </row>
    <row r="3475" spans="10:18" x14ac:dyDescent="0.2">
      <c r="J3475">
        <f t="shared" si="162"/>
        <v>3473</v>
      </c>
      <c r="K3475" t="str" cm="1">
        <f t="array" ref="K3475">IFERROR(INDEX(tblClientes[Cliente],INT($J3475/ROWS(tblConsorcios[Produto]))+1),"")</f>
        <v/>
      </c>
      <c r="L3475" t="str" cm="1">
        <f t="array" ref="L3475">IFERROR(INDEX(tblConsorcios[Produto],MOD($J3475,ROWS(tblConsorcios[Produto]))+1),"")</f>
        <v>Imóvel IE550 – 200m</v>
      </c>
      <c r="M3475" s="20" cm="1">
        <f t="array" ref="M3475">IFERROR(INDEX(tblConsorcios[Valor da Carta (R$)],MOD($J3475,ROWS(tblConsorcios[Produto]))+1),"")</f>
        <v>550000</v>
      </c>
      <c r="N3475" s="2" cm="1">
        <f t="array" ref="N3475">IFERROR(INDEX(tblConsorcios[Prazo (meses)],MOD($J3475,ROWS(tblConsorcios[Produto]))+1),"")</f>
        <v>200</v>
      </c>
      <c r="O3475" s="20" cm="1">
        <f t="array" ref="O3475">IFERROR(INDEX(tblConsorcios[Parcela Mensal (R$)],MOD($J3475,ROWS(tblConsorcios[Produto]))+1),"")</f>
        <v>3487</v>
      </c>
      <c r="P3475" s="20" t="str" cm="1">
        <f t="array" ref="P3475">IFERROR(INDEX(tblClientes[Dividendo Mensal (R$)],INT($J3475/ROWS(tblConsorcios[Produto]))+1),"")</f>
        <v/>
      </c>
      <c r="Q3475" s="20" t="str">
        <f t="shared" si="163"/>
        <v/>
      </c>
      <c r="R3475">
        <f t="shared" si="164"/>
        <v>0</v>
      </c>
    </row>
    <row r="3476" spans="10:18" x14ac:dyDescent="0.2">
      <c r="J3476">
        <f t="shared" si="162"/>
        <v>3474</v>
      </c>
      <c r="K3476" t="str" cm="1">
        <f t="array" ref="K3476">IFERROR(INDEX(tblClientes[Cliente],INT($J3476/ROWS(tblConsorcios[Produto]))+1),"")</f>
        <v/>
      </c>
      <c r="L3476" t="str" cm="1">
        <f t="array" ref="L3476">IFERROR(INDEX(tblConsorcios[Produto],MOD($J3476,ROWS(tblConsorcios[Produto]))+1),"")</f>
        <v>Imóvel IE530 – 240m</v>
      </c>
      <c r="M3476" s="20" cm="1">
        <f t="array" ref="M3476">IFERROR(INDEX(tblConsorcios[Valor da Carta (R$)],MOD($J3476,ROWS(tblConsorcios[Produto]))+1),"")</f>
        <v>530000</v>
      </c>
      <c r="N3476" s="2" cm="1">
        <f t="array" ref="N3476">IFERROR(INDEX(tblConsorcios[Prazo (meses)],MOD($J3476,ROWS(tblConsorcios[Produto]))+1),"")</f>
        <v>240</v>
      </c>
      <c r="O3476" s="20" cm="1">
        <f t="array" ref="O3476">IFERROR(INDEX(tblConsorcios[Parcela Mensal (R$)],MOD($J3476,ROWS(tblConsorcios[Produto]))+1),"")</f>
        <v>2844.33</v>
      </c>
      <c r="P3476" s="20" t="str" cm="1">
        <f t="array" ref="P3476">IFERROR(INDEX(tblClientes[Dividendo Mensal (R$)],INT($J3476/ROWS(tblConsorcios[Produto]))+1),"")</f>
        <v/>
      </c>
      <c r="Q3476" s="20" t="str">
        <f t="shared" si="163"/>
        <v/>
      </c>
      <c r="R3476">
        <f t="shared" si="164"/>
        <v>0</v>
      </c>
    </row>
    <row r="3477" spans="10:18" x14ac:dyDescent="0.2">
      <c r="J3477">
        <f t="shared" si="162"/>
        <v>3475</v>
      </c>
      <c r="K3477" t="str" cm="1">
        <f t="array" ref="K3477">IFERROR(INDEX(tblClientes[Cliente],INT($J3477/ROWS(tblConsorcios[Produto]))+1),"")</f>
        <v/>
      </c>
      <c r="L3477" t="str" cm="1">
        <f t="array" ref="L3477">IFERROR(INDEX(tblConsorcios[Produto],MOD($J3477,ROWS(tblConsorcios[Produto]))+1),"")</f>
        <v>Imóvel IE530 – 220m</v>
      </c>
      <c r="M3477" s="20" cm="1">
        <f t="array" ref="M3477">IFERROR(INDEX(tblConsorcios[Valor da Carta (R$)],MOD($J3477,ROWS(tblConsorcios[Produto]))+1),"")</f>
        <v>530000</v>
      </c>
      <c r="N3477" s="2" cm="1">
        <f t="array" ref="N3477">IFERROR(INDEX(tblConsorcios[Prazo (meses)],MOD($J3477,ROWS(tblConsorcios[Produto]))+1),"")</f>
        <v>220</v>
      </c>
      <c r="O3477" s="20" cm="1">
        <f t="array" ref="O3477">IFERROR(INDEX(tblConsorcios[Parcela Mensal (R$)],MOD($J3477,ROWS(tblConsorcios[Produto]))+1),"")</f>
        <v>3078.82</v>
      </c>
      <c r="P3477" s="20" t="str" cm="1">
        <f t="array" ref="P3477">IFERROR(INDEX(tblClientes[Dividendo Mensal (R$)],INT($J3477/ROWS(tblConsorcios[Produto]))+1),"")</f>
        <v/>
      </c>
      <c r="Q3477" s="20" t="str">
        <f t="shared" si="163"/>
        <v/>
      </c>
      <c r="R3477">
        <f t="shared" si="164"/>
        <v>0</v>
      </c>
    </row>
    <row r="3478" spans="10:18" x14ac:dyDescent="0.2">
      <c r="J3478">
        <f t="shared" si="162"/>
        <v>3476</v>
      </c>
      <c r="K3478" t="str" cm="1">
        <f t="array" ref="K3478">IFERROR(INDEX(tblClientes[Cliente],INT($J3478/ROWS(tblConsorcios[Produto]))+1),"")</f>
        <v/>
      </c>
      <c r="L3478" t="str" cm="1">
        <f t="array" ref="L3478">IFERROR(INDEX(tblConsorcios[Produto],MOD($J3478,ROWS(tblConsorcios[Produto]))+1),"")</f>
        <v>Imóvel IE530 – 200m</v>
      </c>
      <c r="M3478" s="20" cm="1">
        <f t="array" ref="M3478">IFERROR(INDEX(tblConsorcios[Valor da Carta (R$)],MOD($J3478,ROWS(tblConsorcios[Produto]))+1),"")</f>
        <v>530000</v>
      </c>
      <c r="N3478" s="2" cm="1">
        <f t="array" ref="N3478">IFERROR(INDEX(tblConsorcios[Prazo (meses)],MOD($J3478,ROWS(tblConsorcios[Produto]))+1),"")</f>
        <v>200</v>
      </c>
      <c r="O3478" s="20" cm="1">
        <f t="array" ref="O3478">IFERROR(INDEX(tblConsorcios[Parcela Mensal (R$)],MOD($J3478,ROWS(tblConsorcios[Produto]))+1),"")</f>
        <v>3360.2</v>
      </c>
      <c r="P3478" s="20" t="str" cm="1">
        <f t="array" ref="P3478">IFERROR(INDEX(tblClientes[Dividendo Mensal (R$)],INT($J3478/ROWS(tblConsorcios[Produto]))+1),"")</f>
        <v/>
      </c>
      <c r="Q3478" s="20" t="str">
        <f t="shared" si="163"/>
        <v/>
      </c>
      <c r="R3478">
        <f t="shared" si="164"/>
        <v>0</v>
      </c>
    </row>
    <row r="3479" spans="10:18" x14ac:dyDescent="0.2">
      <c r="J3479">
        <f t="shared" si="162"/>
        <v>3477</v>
      </c>
      <c r="K3479" t="str" cm="1">
        <f t="array" ref="K3479">IFERROR(INDEX(tblClientes[Cliente],INT($J3479/ROWS(tblConsorcios[Produto]))+1),"")</f>
        <v/>
      </c>
      <c r="L3479" t="str" cm="1">
        <f t="array" ref="L3479">IFERROR(INDEX(tblConsorcios[Produto],MOD($J3479,ROWS(tblConsorcios[Produto]))+1),"")</f>
        <v>Imóvel IE500 – 240m</v>
      </c>
      <c r="M3479" s="20" cm="1">
        <f t="array" ref="M3479">IFERROR(INDEX(tblConsorcios[Valor da Carta (R$)],MOD($J3479,ROWS(tblConsorcios[Produto]))+1),"")</f>
        <v>500000</v>
      </c>
      <c r="N3479" s="2" cm="1">
        <f t="array" ref="N3479">IFERROR(INDEX(tblConsorcios[Prazo (meses)],MOD($J3479,ROWS(tblConsorcios[Produto]))+1),"")</f>
        <v>240</v>
      </c>
      <c r="O3479" s="20" cm="1">
        <f t="array" ref="O3479">IFERROR(INDEX(tblConsorcios[Parcela Mensal (R$)],MOD($J3479,ROWS(tblConsorcios[Produto]))+1),"")</f>
        <v>2683.33</v>
      </c>
      <c r="P3479" s="20" t="str" cm="1">
        <f t="array" ref="P3479">IFERROR(INDEX(tblClientes[Dividendo Mensal (R$)],INT($J3479/ROWS(tblConsorcios[Produto]))+1),"")</f>
        <v/>
      </c>
      <c r="Q3479" s="20" t="str">
        <f t="shared" si="163"/>
        <v/>
      </c>
      <c r="R3479">
        <f t="shared" si="164"/>
        <v>0</v>
      </c>
    </row>
    <row r="3480" spans="10:18" x14ac:dyDescent="0.2">
      <c r="J3480">
        <f t="shared" si="162"/>
        <v>3478</v>
      </c>
      <c r="K3480" t="str" cm="1">
        <f t="array" ref="K3480">IFERROR(INDEX(tblClientes[Cliente],INT($J3480/ROWS(tblConsorcios[Produto]))+1),"")</f>
        <v/>
      </c>
      <c r="L3480" t="str" cm="1">
        <f t="array" ref="L3480">IFERROR(INDEX(tblConsorcios[Produto],MOD($J3480,ROWS(tblConsorcios[Produto]))+1),"")</f>
        <v>Imóvel IE500 – 220m</v>
      </c>
      <c r="M3480" s="20" cm="1">
        <f t="array" ref="M3480">IFERROR(INDEX(tblConsorcios[Valor da Carta (R$)],MOD($J3480,ROWS(tblConsorcios[Produto]))+1),"")</f>
        <v>500000</v>
      </c>
      <c r="N3480" s="2" cm="1">
        <f t="array" ref="N3480">IFERROR(INDEX(tblConsorcios[Prazo (meses)],MOD($J3480,ROWS(tblConsorcios[Produto]))+1),"")</f>
        <v>220</v>
      </c>
      <c r="O3480" s="20" cm="1">
        <f t="array" ref="O3480">IFERROR(INDEX(tblConsorcios[Parcela Mensal (R$)],MOD($J3480,ROWS(tblConsorcios[Produto]))+1),"")</f>
        <v>2904.55</v>
      </c>
      <c r="P3480" s="20" t="str" cm="1">
        <f t="array" ref="P3480">IFERROR(INDEX(tblClientes[Dividendo Mensal (R$)],INT($J3480/ROWS(tblConsorcios[Produto]))+1),"")</f>
        <v/>
      </c>
      <c r="Q3480" s="20" t="str">
        <f t="shared" si="163"/>
        <v/>
      </c>
      <c r="R3480">
        <f t="shared" si="164"/>
        <v>0</v>
      </c>
    </row>
    <row r="3481" spans="10:18" x14ac:dyDescent="0.2">
      <c r="J3481">
        <f t="shared" si="162"/>
        <v>3479</v>
      </c>
      <c r="K3481" t="str" cm="1">
        <f t="array" ref="K3481">IFERROR(INDEX(tblClientes[Cliente],INT($J3481/ROWS(tblConsorcios[Produto]))+1),"")</f>
        <v/>
      </c>
      <c r="L3481" t="str" cm="1">
        <f t="array" ref="L3481">IFERROR(INDEX(tblConsorcios[Produto],MOD($J3481,ROWS(tblConsorcios[Produto]))+1),"")</f>
        <v>Imóvel IE500 – 200m</v>
      </c>
      <c r="M3481" s="20" cm="1">
        <f t="array" ref="M3481">IFERROR(INDEX(tblConsorcios[Valor da Carta (R$)],MOD($J3481,ROWS(tblConsorcios[Produto]))+1),"")</f>
        <v>500000</v>
      </c>
      <c r="N3481" s="2" cm="1">
        <f t="array" ref="N3481">IFERROR(INDEX(tblConsorcios[Prazo (meses)],MOD($J3481,ROWS(tblConsorcios[Produto]))+1),"")</f>
        <v>200</v>
      </c>
      <c r="O3481" s="20" cm="1">
        <f t="array" ref="O3481">IFERROR(INDEX(tblConsorcios[Parcela Mensal (R$)],MOD($J3481,ROWS(tblConsorcios[Produto]))+1),"")</f>
        <v>3170</v>
      </c>
      <c r="P3481" s="20" t="str" cm="1">
        <f t="array" ref="P3481">IFERROR(INDEX(tblClientes[Dividendo Mensal (R$)],INT($J3481/ROWS(tblConsorcios[Produto]))+1),"")</f>
        <v/>
      </c>
      <c r="Q3481" s="20" t="str">
        <f t="shared" si="163"/>
        <v/>
      </c>
      <c r="R3481">
        <f t="shared" si="164"/>
        <v>0</v>
      </c>
    </row>
    <row r="3482" spans="10:18" x14ac:dyDescent="0.2">
      <c r="J3482">
        <f t="shared" si="162"/>
        <v>3480</v>
      </c>
      <c r="K3482" t="str" cm="1">
        <f t="array" ref="K3482">IFERROR(INDEX(tblClientes[Cliente],INT($J3482/ROWS(tblConsorcios[Produto]))+1),"")</f>
        <v/>
      </c>
      <c r="L3482" t="str" cm="1">
        <f t="array" ref="L3482">IFERROR(INDEX(tblConsorcios[Produto],MOD($J3482,ROWS(tblConsorcios[Produto]))+1),"")</f>
        <v>Imóvel IE480 – 240m</v>
      </c>
      <c r="M3482" s="20" cm="1">
        <f t="array" ref="M3482">IFERROR(INDEX(tblConsorcios[Valor da Carta (R$)],MOD($J3482,ROWS(tblConsorcios[Produto]))+1),"")</f>
        <v>480000</v>
      </c>
      <c r="N3482" s="2" cm="1">
        <f t="array" ref="N3482">IFERROR(INDEX(tblConsorcios[Prazo (meses)],MOD($J3482,ROWS(tblConsorcios[Produto]))+1),"")</f>
        <v>240</v>
      </c>
      <c r="O3482" s="20" cm="1">
        <f t="array" ref="O3482">IFERROR(INDEX(tblConsorcios[Parcela Mensal (R$)],MOD($J3482,ROWS(tblConsorcios[Produto]))+1),"")</f>
        <v>2576</v>
      </c>
      <c r="P3482" s="20" t="str" cm="1">
        <f t="array" ref="P3482">IFERROR(INDEX(tblClientes[Dividendo Mensal (R$)],INT($J3482/ROWS(tblConsorcios[Produto]))+1),"")</f>
        <v/>
      </c>
      <c r="Q3482" s="20" t="str">
        <f t="shared" si="163"/>
        <v/>
      </c>
      <c r="R3482">
        <f t="shared" si="164"/>
        <v>0</v>
      </c>
    </row>
    <row r="3483" spans="10:18" x14ac:dyDescent="0.2">
      <c r="J3483">
        <f t="shared" si="162"/>
        <v>3481</v>
      </c>
      <c r="K3483" t="str" cm="1">
        <f t="array" ref="K3483">IFERROR(INDEX(tblClientes[Cliente],INT($J3483/ROWS(tblConsorcios[Produto]))+1),"")</f>
        <v/>
      </c>
      <c r="L3483" t="str" cm="1">
        <f t="array" ref="L3483">IFERROR(INDEX(tblConsorcios[Produto],MOD($J3483,ROWS(tblConsorcios[Produto]))+1),"")</f>
        <v>Imóvel IE480 – 220m</v>
      </c>
      <c r="M3483" s="20" cm="1">
        <f t="array" ref="M3483">IFERROR(INDEX(tblConsorcios[Valor da Carta (R$)],MOD($J3483,ROWS(tblConsorcios[Produto]))+1),"")</f>
        <v>480000</v>
      </c>
      <c r="N3483" s="2" cm="1">
        <f t="array" ref="N3483">IFERROR(INDEX(tblConsorcios[Prazo (meses)],MOD($J3483,ROWS(tblConsorcios[Produto]))+1),"")</f>
        <v>220</v>
      </c>
      <c r="O3483" s="20" cm="1">
        <f t="array" ref="O3483">IFERROR(INDEX(tblConsorcios[Parcela Mensal (R$)],MOD($J3483,ROWS(tblConsorcios[Produto]))+1),"")</f>
        <v>2788.36</v>
      </c>
      <c r="P3483" s="20" t="str" cm="1">
        <f t="array" ref="P3483">IFERROR(INDEX(tblClientes[Dividendo Mensal (R$)],INT($J3483/ROWS(tblConsorcios[Produto]))+1),"")</f>
        <v/>
      </c>
      <c r="Q3483" s="20" t="str">
        <f t="shared" si="163"/>
        <v/>
      </c>
      <c r="R3483">
        <f t="shared" si="164"/>
        <v>0</v>
      </c>
    </row>
    <row r="3484" spans="10:18" x14ac:dyDescent="0.2">
      <c r="J3484">
        <f t="shared" si="162"/>
        <v>3482</v>
      </c>
      <c r="K3484" t="str" cm="1">
        <f t="array" ref="K3484">IFERROR(INDEX(tblClientes[Cliente],INT($J3484/ROWS(tblConsorcios[Produto]))+1),"")</f>
        <v/>
      </c>
      <c r="L3484" t="str" cm="1">
        <f t="array" ref="L3484">IFERROR(INDEX(tblConsorcios[Produto],MOD($J3484,ROWS(tblConsorcios[Produto]))+1),"")</f>
        <v>Imóvel IE480 – 200m</v>
      </c>
      <c r="M3484" s="20" cm="1">
        <f t="array" ref="M3484">IFERROR(INDEX(tblConsorcios[Valor da Carta (R$)],MOD($J3484,ROWS(tblConsorcios[Produto]))+1),"")</f>
        <v>480000</v>
      </c>
      <c r="N3484" s="2" cm="1">
        <f t="array" ref="N3484">IFERROR(INDEX(tblConsorcios[Prazo (meses)],MOD($J3484,ROWS(tblConsorcios[Produto]))+1),"")</f>
        <v>200</v>
      </c>
      <c r="O3484" s="20" cm="1">
        <f t="array" ref="O3484">IFERROR(INDEX(tblConsorcios[Parcela Mensal (R$)],MOD($J3484,ROWS(tblConsorcios[Produto]))+1),"")</f>
        <v>3043.2</v>
      </c>
      <c r="P3484" s="20" t="str" cm="1">
        <f t="array" ref="P3484">IFERROR(INDEX(tblClientes[Dividendo Mensal (R$)],INT($J3484/ROWS(tblConsorcios[Produto]))+1),"")</f>
        <v/>
      </c>
      <c r="Q3484" s="20" t="str">
        <f t="shared" si="163"/>
        <v/>
      </c>
      <c r="R3484">
        <f t="shared" si="164"/>
        <v>0</v>
      </c>
    </row>
    <row r="3485" spans="10:18" x14ac:dyDescent="0.2">
      <c r="J3485">
        <f t="shared" si="162"/>
        <v>3483</v>
      </c>
      <c r="K3485" t="str" cm="1">
        <f t="array" ref="K3485">IFERROR(INDEX(tblClientes[Cliente],INT($J3485/ROWS(tblConsorcios[Produto]))+1),"")</f>
        <v/>
      </c>
      <c r="L3485" t="str" cm="1">
        <f t="array" ref="L3485">IFERROR(INDEX(tblConsorcios[Produto],MOD($J3485,ROWS(tblConsorcios[Produto]))+1),"")</f>
        <v>Imóvel IE450 – 240m</v>
      </c>
      <c r="M3485" s="20" cm="1">
        <f t="array" ref="M3485">IFERROR(INDEX(tblConsorcios[Valor da Carta (R$)],MOD($J3485,ROWS(tblConsorcios[Produto]))+1),"")</f>
        <v>450000</v>
      </c>
      <c r="N3485" s="2" cm="1">
        <f t="array" ref="N3485">IFERROR(INDEX(tblConsorcios[Prazo (meses)],MOD($J3485,ROWS(tblConsorcios[Produto]))+1),"")</f>
        <v>240</v>
      </c>
      <c r="O3485" s="20" cm="1">
        <f t="array" ref="O3485">IFERROR(INDEX(tblConsorcios[Parcela Mensal (R$)],MOD($J3485,ROWS(tblConsorcios[Produto]))+1),"")</f>
        <v>2415</v>
      </c>
      <c r="P3485" s="20" t="str" cm="1">
        <f t="array" ref="P3485">IFERROR(INDEX(tblClientes[Dividendo Mensal (R$)],INT($J3485/ROWS(tblConsorcios[Produto]))+1),"")</f>
        <v/>
      </c>
      <c r="Q3485" s="20" t="str">
        <f t="shared" si="163"/>
        <v/>
      </c>
      <c r="R3485">
        <f t="shared" si="164"/>
        <v>0</v>
      </c>
    </row>
    <row r="3486" spans="10:18" x14ac:dyDescent="0.2">
      <c r="J3486">
        <f t="shared" si="162"/>
        <v>3484</v>
      </c>
      <c r="K3486" t="str" cm="1">
        <f t="array" ref="K3486">IFERROR(INDEX(tblClientes[Cliente],INT($J3486/ROWS(tblConsorcios[Produto]))+1),"")</f>
        <v/>
      </c>
      <c r="L3486" t="str" cm="1">
        <f t="array" ref="L3486">IFERROR(INDEX(tblConsorcios[Produto],MOD($J3486,ROWS(tblConsorcios[Produto]))+1),"")</f>
        <v>Imóvel IE450 – 220m</v>
      </c>
      <c r="M3486" s="20" cm="1">
        <f t="array" ref="M3486">IFERROR(INDEX(tblConsorcios[Valor da Carta (R$)],MOD($J3486,ROWS(tblConsorcios[Produto]))+1),"")</f>
        <v>450000</v>
      </c>
      <c r="N3486" s="2" cm="1">
        <f t="array" ref="N3486">IFERROR(INDEX(tblConsorcios[Prazo (meses)],MOD($J3486,ROWS(tblConsorcios[Produto]))+1),"")</f>
        <v>220</v>
      </c>
      <c r="O3486" s="20" cm="1">
        <f t="array" ref="O3486">IFERROR(INDEX(tblConsorcios[Parcela Mensal (R$)],MOD($J3486,ROWS(tblConsorcios[Produto]))+1),"")</f>
        <v>2614.09</v>
      </c>
      <c r="P3486" s="20" t="str" cm="1">
        <f t="array" ref="P3486">IFERROR(INDEX(tblClientes[Dividendo Mensal (R$)],INT($J3486/ROWS(tblConsorcios[Produto]))+1),"")</f>
        <v/>
      </c>
      <c r="Q3486" s="20" t="str">
        <f t="shared" si="163"/>
        <v/>
      </c>
      <c r="R3486">
        <f t="shared" si="164"/>
        <v>0</v>
      </c>
    </row>
    <row r="3487" spans="10:18" x14ac:dyDescent="0.2">
      <c r="J3487">
        <f t="shared" si="162"/>
        <v>3485</v>
      </c>
      <c r="K3487" t="str" cm="1">
        <f t="array" ref="K3487">IFERROR(INDEX(tblClientes[Cliente],INT($J3487/ROWS(tblConsorcios[Produto]))+1),"")</f>
        <v/>
      </c>
      <c r="L3487" t="str" cm="1">
        <f t="array" ref="L3487">IFERROR(INDEX(tblConsorcios[Produto],MOD($J3487,ROWS(tblConsorcios[Produto]))+1),"")</f>
        <v>Imóvel IE450 – 200m</v>
      </c>
      <c r="M3487" s="20" cm="1">
        <f t="array" ref="M3487">IFERROR(INDEX(tblConsorcios[Valor da Carta (R$)],MOD($J3487,ROWS(tblConsorcios[Produto]))+1),"")</f>
        <v>450000</v>
      </c>
      <c r="N3487" s="2" cm="1">
        <f t="array" ref="N3487">IFERROR(INDEX(tblConsorcios[Prazo (meses)],MOD($J3487,ROWS(tblConsorcios[Produto]))+1),"")</f>
        <v>200</v>
      </c>
      <c r="O3487" s="20" cm="1">
        <f t="array" ref="O3487">IFERROR(INDEX(tblConsorcios[Parcela Mensal (R$)],MOD($J3487,ROWS(tblConsorcios[Produto]))+1),"")</f>
        <v>2853</v>
      </c>
      <c r="P3487" s="20" t="str" cm="1">
        <f t="array" ref="P3487">IFERROR(INDEX(tblClientes[Dividendo Mensal (R$)],INT($J3487/ROWS(tblConsorcios[Produto]))+1),"")</f>
        <v/>
      </c>
      <c r="Q3487" s="20" t="str">
        <f t="shared" si="163"/>
        <v/>
      </c>
      <c r="R3487">
        <f t="shared" si="164"/>
        <v>0</v>
      </c>
    </row>
    <row r="3488" spans="10:18" x14ac:dyDescent="0.2">
      <c r="J3488">
        <f t="shared" si="162"/>
        <v>3486</v>
      </c>
      <c r="K3488" t="str" cm="1">
        <f t="array" ref="K3488">IFERROR(INDEX(tblClientes[Cliente],INT($J3488/ROWS(tblConsorcios[Produto]))+1),"")</f>
        <v/>
      </c>
      <c r="L3488" t="str" cm="1">
        <f t="array" ref="L3488">IFERROR(INDEX(tblConsorcios[Produto],MOD($J3488,ROWS(tblConsorcios[Produto]))+1),"")</f>
        <v>Imóvel IE430 – 240m</v>
      </c>
      <c r="M3488" s="20" cm="1">
        <f t="array" ref="M3488">IFERROR(INDEX(tblConsorcios[Valor da Carta (R$)],MOD($J3488,ROWS(tblConsorcios[Produto]))+1),"")</f>
        <v>430000</v>
      </c>
      <c r="N3488" s="2" cm="1">
        <f t="array" ref="N3488">IFERROR(INDEX(tblConsorcios[Prazo (meses)],MOD($J3488,ROWS(tblConsorcios[Produto]))+1),"")</f>
        <v>240</v>
      </c>
      <c r="O3488" s="20" cm="1">
        <f t="array" ref="O3488">IFERROR(INDEX(tblConsorcios[Parcela Mensal (R$)],MOD($J3488,ROWS(tblConsorcios[Produto]))+1),"")</f>
        <v>2307.67</v>
      </c>
      <c r="P3488" s="20" t="str" cm="1">
        <f t="array" ref="P3488">IFERROR(INDEX(tblClientes[Dividendo Mensal (R$)],INT($J3488/ROWS(tblConsorcios[Produto]))+1),"")</f>
        <v/>
      </c>
      <c r="Q3488" s="20" t="str">
        <f t="shared" si="163"/>
        <v/>
      </c>
      <c r="R3488">
        <f t="shared" si="164"/>
        <v>0</v>
      </c>
    </row>
    <row r="3489" spans="10:18" x14ac:dyDescent="0.2">
      <c r="J3489">
        <f t="shared" si="162"/>
        <v>3487</v>
      </c>
      <c r="K3489" t="str" cm="1">
        <f t="array" ref="K3489">IFERROR(INDEX(tblClientes[Cliente],INT($J3489/ROWS(tblConsorcios[Produto]))+1),"")</f>
        <v/>
      </c>
      <c r="L3489" t="str" cm="1">
        <f t="array" ref="L3489">IFERROR(INDEX(tblConsorcios[Produto],MOD($J3489,ROWS(tblConsorcios[Produto]))+1),"")</f>
        <v>Imóvel IE430 – 220m</v>
      </c>
      <c r="M3489" s="20" cm="1">
        <f t="array" ref="M3489">IFERROR(INDEX(tblConsorcios[Valor da Carta (R$)],MOD($J3489,ROWS(tblConsorcios[Produto]))+1),"")</f>
        <v>430000</v>
      </c>
      <c r="N3489" s="2" cm="1">
        <f t="array" ref="N3489">IFERROR(INDEX(tblConsorcios[Prazo (meses)],MOD($J3489,ROWS(tblConsorcios[Produto]))+1),"")</f>
        <v>220</v>
      </c>
      <c r="O3489" s="20" cm="1">
        <f t="array" ref="O3489">IFERROR(INDEX(tblConsorcios[Parcela Mensal (R$)],MOD($J3489,ROWS(tblConsorcios[Produto]))+1),"")</f>
        <v>2497.91</v>
      </c>
      <c r="P3489" s="20" t="str" cm="1">
        <f t="array" ref="P3489">IFERROR(INDEX(tblClientes[Dividendo Mensal (R$)],INT($J3489/ROWS(tblConsorcios[Produto]))+1),"")</f>
        <v/>
      </c>
      <c r="Q3489" s="20" t="str">
        <f t="shared" si="163"/>
        <v/>
      </c>
      <c r="R3489">
        <f t="shared" si="164"/>
        <v>0</v>
      </c>
    </row>
    <row r="3490" spans="10:18" x14ac:dyDescent="0.2">
      <c r="J3490">
        <f t="shared" si="162"/>
        <v>3488</v>
      </c>
      <c r="K3490" t="str" cm="1">
        <f t="array" ref="K3490">IFERROR(INDEX(tblClientes[Cliente],INT($J3490/ROWS(tblConsorcios[Produto]))+1),"")</f>
        <v/>
      </c>
      <c r="L3490" t="str" cm="1">
        <f t="array" ref="L3490">IFERROR(INDEX(tblConsorcios[Produto],MOD($J3490,ROWS(tblConsorcios[Produto]))+1),"")</f>
        <v>Imóvel IE430 – 200m</v>
      </c>
      <c r="M3490" s="20" cm="1">
        <f t="array" ref="M3490">IFERROR(INDEX(tblConsorcios[Valor da Carta (R$)],MOD($J3490,ROWS(tblConsorcios[Produto]))+1),"")</f>
        <v>430000</v>
      </c>
      <c r="N3490" s="2" cm="1">
        <f t="array" ref="N3490">IFERROR(INDEX(tblConsorcios[Prazo (meses)],MOD($J3490,ROWS(tblConsorcios[Produto]))+1),"")</f>
        <v>200</v>
      </c>
      <c r="O3490" s="20" cm="1">
        <f t="array" ref="O3490">IFERROR(INDEX(tblConsorcios[Parcela Mensal (R$)],MOD($J3490,ROWS(tblConsorcios[Produto]))+1),"")</f>
        <v>2726.2</v>
      </c>
      <c r="P3490" s="20" t="str" cm="1">
        <f t="array" ref="P3490">IFERROR(INDEX(tblClientes[Dividendo Mensal (R$)],INT($J3490/ROWS(tblConsorcios[Produto]))+1),"")</f>
        <v/>
      </c>
      <c r="Q3490" s="20" t="str">
        <f t="shared" si="163"/>
        <v/>
      </c>
      <c r="R3490">
        <f t="shared" si="164"/>
        <v>0</v>
      </c>
    </row>
    <row r="3491" spans="10:18" x14ac:dyDescent="0.2">
      <c r="J3491">
        <f t="shared" si="162"/>
        <v>3489</v>
      </c>
      <c r="K3491" t="str" cm="1">
        <f t="array" ref="K3491">IFERROR(INDEX(tblClientes[Cliente],INT($J3491/ROWS(tblConsorcios[Produto]))+1),"")</f>
        <v/>
      </c>
      <c r="L3491" t="str" cm="1">
        <f t="array" ref="L3491">IFERROR(INDEX(tblConsorcios[Produto],MOD($J3491,ROWS(tblConsorcios[Produto]))+1),"")</f>
        <v>Imóvel IE400 – 240m</v>
      </c>
      <c r="M3491" s="20" cm="1">
        <f t="array" ref="M3491">IFERROR(INDEX(tblConsorcios[Valor da Carta (R$)],MOD($J3491,ROWS(tblConsorcios[Produto]))+1),"")</f>
        <v>400000</v>
      </c>
      <c r="N3491" s="2" cm="1">
        <f t="array" ref="N3491">IFERROR(INDEX(tblConsorcios[Prazo (meses)],MOD($J3491,ROWS(tblConsorcios[Produto]))+1),"")</f>
        <v>240</v>
      </c>
      <c r="O3491" s="20" cm="1">
        <f t="array" ref="O3491">IFERROR(INDEX(tblConsorcios[Parcela Mensal (R$)],MOD($J3491,ROWS(tblConsorcios[Produto]))+1),"")</f>
        <v>2146.67</v>
      </c>
      <c r="P3491" s="20" t="str" cm="1">
        <f t="array" ref="P3491">IFERROR(INDEX(tblClientes[Dividendo Mensal (R$)],INT($J3491/ROWS(tblConsorcios[Produto]))+1),"")</f>
        <v/>
      </c>
      <c r="Q3491" s="20" t="str">
        <f t="shared" si="163"/>
        <v/>
      </c>
      <c r="R3491">
        <f t="shared" si="164"/>
        <v>0</v>
      </c>
    </row>
    <row r="3492" spans="10:18" x14ac:dyDescent="0.2">
      <c r="J3492">
        <f t="shared" si="162"/>
        <v>3490</v>
      </c>
      <c r="K3492" t="str" cm="1">
        <f t="array" ref="K3492">IFERROR(INDEX(tblClientes[Cliente],INT($J3492/ROWS(tblConsorcios[Produto]))+1),"")</f>
        <v/>
      </c>
      <c r="L3492" t="str" cm="1">
        <f t="array" ref="L3492">IFERROR(INDEX(tblConsorcios[Produto],MOD($J3492,ROWS(tblConsorcios[Produto]))+1),"")</f>
        <v>Imóvel IE400 – 220m</v>
      </c>
      <c r="M3492" s="20" cm="1">
        <f t="array" ref="M3492">IFERROR(INDEX(tblConsorcios[Valor da Carta (R$)],MOD($J3492,ROWS(tblConsorcios[Produto]))+1),"")</f>
        <v>400000</v>
      </c>
      <c r="N3492" s="2" cm="1">
        <f t="array" ref="N3492">IFERROR(INDEX(tblConsorcios[Prazo (meses)],MOD($J3492,ROWS(tblConsorcios[Produto]))+1),"")</f>
        <v>220</v>
      </c>
      <c r="O3492" s="20" cm="1">
        <f t="array" ref="O3492">IFERROR(INDEX(tblConsorcios[Parcela Mensal (R$)],MOD($J3492,ROWS(tblConsorcios[Produto]))+1),"")</f>
        <v>2323.64</v>
      </c>
      <c r="P3492" s="20" t="str" cm="1">
        <f t="array" ref="P3492">IFERROR(INDEX(tblClientes[Dividendo Mensal (R$)],INT($J3492/ROWS(tblConsorcios[Produto]))+1),"")</f>
        <v/>
      </c>
      <c r="Q3492" s="20" t="str">
        <f t="shared" si="163"/>
        <v/>
      </c>
      <c r="R3492">
        <f t="shared" si="164"/>
        <v>0</v>
      </c>
    </row>
    <row r="3493" spans="10:18" x14ac:dyDescent="0.2">
      <c r="J3493">
        <f t="shared" si="162"/>
        <v>3491</v>
      </c>
      <c r="K3493" t="str" cm="1">
        <f t="array" ref="K3493">IFERROR(INDEX(tblClientes[Cliente],INT($J3493/ROWS(tblConsorcios[Produto]))+1),"")</f>
        <v/>
      </c>
      <c r="L3493" t="str" cm="1">
        <f t="array" ref="L3493">IFERROR(INDEX(tblConsorcios[Produto],MOD($J3493,ROWS(tblConsorcios[Produto]))+1),"")</f>
        <v>Imóvel IE400 – 200m</v>
      </c>
      <c r="M3493" s="20" cm="1">
        <f t="array" ref="M3493">IFERROR(INDEX(tblConsorcios[Valor da Carta (R$)],MOD($J3493,ROWS(tblConsorcios[Produto]))+1),"")</f>
        <v>400000</v>
      </c>
      <c r="N3493" s="2" cm="1">
        <f t="array" ref="N3493">IFERROR(INDEX(tblConsorcios[Prazo (meses)],MOD($J3493,ROWS(tblConsorcios[Produto]))+1),"")</f>
        <v>200</v>
      </c>
      <c r="O3493" s="20" cm="1">
        <f t="array" ref="O3493">IFERROR(INDEX(tblConsorcios[Parcela Mensal (R$)],MOD($J3493,ROWS(tblConsorcios[Produto]))+1),"")</f>
        <v>2536</v>
      </c>
      <c r="P3493" s="20" t="str" cm="1">
        <f t="array" ref="P3493">IFERROR(INDEX(tblClientes[Dividendo Mensal (R$)],INT($J3493/ROWS(tblConsorcios[Produto]))+1),"")</f>
        <v/>
      </c>
      <c r="Q3493" s="20" t="str">
        <f t="shared" si="163"/>
        <v/>
      </c>
      <c r="R3493">
        <f t="shared" si="164"/>
        <v>0</v>
      </c>
    </row>
    <row r="3494" spans="10:18" x14ac:dyDescent="0.2">
      <c r="J3494">
        <f t="shared" si="162"/>
        <v>3492</v>
      </c>
      <c r="K3494" t="str" cm="1">
        <f t="array" ref="K3494">IFERROR(INDEX(tblClientes[Cliente],INT($J3494/ROWS(tblConsorcios[Produto]))+1),"")</f>
        <v/>
      </c>
      <c r="L3494" t="str" cm="1">
        <f t="array" ref="L3494">IFERROR(INDEX(tblConsorcios[Produto],MOD($J3494,ROWS(tblConsorcios[Produto]))+1),"")</f>
        <v>Imóvel IE380 – 240m</v>
      </c>
      <c r="M3494" s="20" cm="1">
        <f t="array" ref="M3494">IFERROR(INDEX(tblConsorcios[Valor da Carta (R$)],MOD($J3494,ROWS(tblConsorcios[Produto]))+1),"")</f>
        <v>380000</v>
      </c>
      <c r="N3494" s="2" cm="1">
        <f t="array" ref="N3494">IFERROR(INDEX(tblConsorcios[Prazo (meses)],MOD($J3494,ROWS(tblConsorcios[Produto]))+1),"")</f>
        <v>240</v>
      </c>
      <c r="O3494" s="20" cm="1">
        <f t="array" ref="O3494">IFERROR(INDEX(tblConsorcios[Parcela Mensal (R$)],MOD($J3494,ROWS(tblConsorcios[Produto]))+1),"")</f>
        <v>2039.33</v>
      </c>
      <c r="P3494" s="20" t="str" cm="1">
        <f t="array" ref="P3494">IFERROR(INDEX(tblClientes[Dividendo Mensal (R$)],INT($J3494/ROWS(tblConsorcios[Produto]))+1),"")</f>
        <v/>
      </c>
      <c r="Q3494" s="20" t="str">
        <f t="shared" si="163"/>
        <v/>
      </c>
      <c r="R3494">
        <f t="shared" si="164"/>
        <v>0</v>
      </c>
    </row>
    <row r="3495" spans="10:18" x14ac:dyDescent="0.2">
      <c r="J3495">
        <f t="shared" si="162"/>
        <v>3493</v>
      </c>
      <c r="K3495" t="str" cm="1">
        <f t="array" ref="K3495">IFERROR(INDEX(tblClientes[Cliente],INT($J3495/ROWS(tblConsorcios[Produto]))+1),"")</f>
        <v/>
      </c>
      <c r="L3495" t="str" cm="1">
        <f t="array" ref="L3495">IFERROR(INDEX(tblConsorcios[Produto],MOD($J3495,ROWS(tblConsorcios[Produto]))+1),"")</f>
        <v>Imóvel IE380 – 220m</v>
      </c>
      <c r="M3495" s="20" cm="1">
        <f t="array" ref="M3495">IFERROR(INDEX(tblConsorcios[Valor da Carta (R$)],MOD($J3495,ROWS(tblConsorcios[Produto]))+1),"")</f>
        <v>380000</v>
      </c>
      <c r="N3495" s="2" cm="1">
        <f t="array" ref="N3495">IFERROR(INDEX(tblConsorcios[Prazo (meses)],MOD($J3495,ROWS(tblConsorcios[Produto]))+1),"")</f>
        <v>220</v>
      </c>
      <c r="O3495" s="20" cm="1">
        <f t="array" ref="O3495">IFERROR(INDEX(tblConsorcios[Parcela Mensal (R$)],MOD($J3495,ROWS(tblConsorcios[Produto]))+1),"")</f>
        <v>2207.4499999999998</v>
      </c>
      <c r="P3495" s="20" t="str" cm="1">
        <f t="array" ref="P3495">IFERROR(INDEX(tblClientes[Dividendo Mensal (R$)],INT($J3495/ROWS(tblConsorcios[Produto]))+1),"")</f>
        <v/>
      </c>
      <c r="Q3495" s="20" t="str">
        <f t="shared" si="163"/>
        <v/>
      </c>
      <c r="R3495">
        <f t="shared" si="164"/>
        <v>0</v>
      </c>
    </row>
    <row r="3496" spans="10:18" x14ac:dyDescent="0.2">
      <c r="J3496">
        <f t="shared" si="162"/>
        <v>3494</v>
      </c>
      <c r="K3496" t="str" cm="1">
        <f t="array" ref="K3496">IFERROR(INDEX(tblClientes[Cliente],INT($J3496/ROWS(tblConsorcios[Produto]))+1),"")</f>
        <v/>
      </c>
      <c r="L3496" t="str" cm="1">
        <f t="array" ref="L3496">IFERROR(INDEX(tblConsorcios[Produto],MOD($J3496,ROWS(tblConsorcios[Produto]))+1),"")</f>
        <v>Imóvel IE380 – 200m</v>
      </c>
      <c r="M3496" s="20" cm="1">
        <f t="array" ref="M3496">IFERROR(INDEX(tblConsorcios[Valor da Carta (R$)],MOD($J3496,ROWS(tblConsorcios[Produto]))+1),"")</f>
        <v>380000</v>
      </c>
      <c r="N3496" s="2" cm="1">
        <f t="array" ref="N3496">IFERROR(INDEX(tblConsorcios[Prazo (meses)],MOD($J3496,ROWS(tblConsorcios[Produto]))+1),"")</f>
        <v>200</v>
      </c>
      <c r="O3496" s="20" cm="1">
        <f t="array" ref="O3496">IFERROR(INDEX(tblConsorcios[Parcela Mensal (R$)],MOD($J3496,ROWS(tblConsorcios[Produto]))+1),"")</f>
        <v>2409.1999999999998</v>
      </c>
      <c r="P3496" s="20" t="str" cm="1">
        <f t="array" ref="P3496">IFERROR(INDEX(tblClientes[Dividendo Mensal (R$)],INT($J3496/ROWS(tblConsorcios[Produto]))+1),"")</f>
        <v/>
      </c>
      <c r="Q3496" s="20" t="str">
        <f t="shared" si="163"/>
        <v/>
      </c>
      <c r="R3496">
        <f t="shared" si="164"/>
        <v>0</v>
      </c>
    </row>
    <row r="3497" spans="10:18" x14ac:dyDescent="0.2">
      <c r="J3497">
        <f t="shared" si="162"/>
        <v>3495</v>
      </c>
      <c r="K3497" t="str" cm="1">
        <f t="array" ref="K3497">IFERROR(INDEX(tblClientes[Cliente],INT($J3497/ROWS(tblConsorcios[Produto]))+1),"")</f>
        <v/>
      </c>
      <c r="L3497" t="str" cm="1">
        <f t="array" ref="L3497">IFERROR(INDEX(tblConsorcios[Produto],MOD($J3497,ROWS(tblConsorcios[Produto]))+1),"")</f>
        <v>Imóvel IE350 – 240m</v>
      </c>
      <c r="M3497" s="20" cm="1">
        <f t="array" ref="M3497">IFERROR(INDEX(tblConsorcios[Valor da Carta (R$)],MOD($J3497,ROWS(tblConsorcios[Produto]))+1),"")</f>
        <v>350000</v>
      </c>
      <c r="N3497" s="2" cm="1">
        <f t="array" ref="N3497">IFERROR(INDEX(tblConsorcios[Prazo (meses)],MOD($J3497,ROWS(tblConsorcios[Produto]))+1),"")</f>
        <v>240</v>
      </c>
      <c r="O3497" s="20" cm="1">
        <f t="array" ref="O3497">IFERROR(INDEX(tblConsorcios[Parcela Mensal (R$)],MOD($J3497,ROWS(tblConsorcios[Produto]))+1),"")</f>
        <v>1878.33</v>
      </c>
      <c r="P3497" s="20" t="str" cm="1">
        <f t="array" ref="P3497">IFERROR(INDEX(tblClientes[Dividendo Mensal (R$)],INT($J3497/ROWS(tblConsorcios[Produto]))+1),"")</f>
        <v/>
      </c>
      <c r="Q3497" s="20" t="str">
        <f t="shared" si="163"/>
        <v/>
      </c>
      <c r="R3497">
        <f t="shared" si="164"/>
        <v>0</v>
      </c>
    </row>
    <row r="3498" spans="10:18" x14ac:dyDescent="0.2">
      <c r="J3498">
        <f t="shared" si="162"/>
        <v>3496</v>
      </c>
      <c r="K3498" t="str" cm="1">
        <f t="array" ref="K3498">IFERROR(INDEX(tblClientes[Cliente],INT($J3498/ROWS(tblConsorcios[Produto]))+1),"")</f>
        <v/>
      </c>
      <c r="L3498" t="str" cm="1">
        <f t="array" ref="L3498">IFERROR(INDEX(tblConsorcios[Produto],MOD($J3498,ROWS(tblConsorcios[Produto]))+1),"")</f>
        <v>Imóvel IE350 – 220m</v>
      </c>
      <c r="M3498" s="20" cm="1">
        <f t="array" ref="M3498">IFERROR(INDEX(tblConsorcios[Valor da Carta (R$)],MOD($J3498,ROWS(tblConsorcios[Produto]))+1),"")</f>
        <v>350000</v>
      </c>
      <c r="N3498" s="2" cm="1">
        <f t="array" ref="N3498">IFERROR(INDEX(tblConsorcios[Prazo (meses)],MOD($J3498,ROWS(tblConsorcios[Produto]))+1),"")</f>
        <v>220</v>
      </c>
      <c r="O3498" s="20" cm="1">
        <f t="array" ref="O3498">IFERROR(INDEX(tblConsorcios[Parcela Mensal (R$)],MOD($J3498,ROWS(tblConsorcios[Produto]))+1),"")</f>
        <v>2033.18</v>
      </c>
      <c r="P3498" s="20" t="str" cm="1">
        <f t="array" ref="P3498">IFERROR(INDEX(tblClientes[Dividendo Mensal (R$)],INT($J3498/ROWS(tblConsorcios[Produto]))+1),"")</f>
        <v/>
      </c>
      <c r="Q3498" s="20" t="str">
        <f t="shared" si="163"/>
        <v/>
      </c>
      <c r="R3498">
        <f t="shared" si="164"/>
        <v>0</v>
      </c>
    </row>
    <row r="3499" spans="10:18" x14ac:dyDescent="0.2">
      <c r="J3499">
        <f t="shared" si="162"/>
        <v>3497</v>
      </c>
      <c r="K3499" t="str" cm="1">
        <f t="array" ref="K3499">IFERROR(INDEX(tblClientes[Cliente],INT($J3499/ROWS(tblConsorcios[Produto]))+1),"")</f>
        <v/>
      </c>
      <c r="L3499" t="str" cm="1">
        <f t="array" ref="L3499">IFERROR(INDEX(tblConsorcios[Produto],MOD($J3499,ROWS(tblConsorcios[Produto]))+1),"")</f>
        <v>Imóvel IE350 – 200m</v>
      </c>
      <c r="M3499" s="20" cm="1">
        <f t="array" ref="M3499">IFERROR(INDEX(tblConsorcios[Valor da Carta (R$)],MOD($J3499,ROWS(tblConsorcios[Produto]))+1),"")</f>
        <v>350000</v>
      </c>
      <c r="N3499" s="2" cm="1">
        <f t="array" ref="N3499">IFERROR(INDEX(tblConsorcios[Prazo (meses)],MOD($J3499,ROWS(tblConsorcios[Produto]))+1),"")</f>
        <v>200</v>
      </c>
      <c r="O3499" s="20" cm="1">
        <f t="array" ref="O3499">IFERROR(INDEX(tblConsorcios[Parcela Mensal (R$)],MOD($J3499,ROWS(tblConsorcios[Produto]))+1),"")</f>
        <v>2219</v>
      </c>
      <c r="P3499" s="20" t="str" cm="1">
        <f t="array" ref="P3499">IFERROR(INDEX(tblClientes[Dividendo Mensal (R$)],INT($J3499/ROWS(tblConsorcios[Produto]))+1),"")</f>
        <v/>
      </c>
      <c r="Q3499" s="20" t="str">
        <f t="shared" si="163"/>
        <v/>
      </c>
      <c r="R3499">
        <f t="shared" si="164"/>
        <v>0</v>
      </c>
    </row>
    <row r="3500" spans="10:18" x14ac:dyDescent="0.2">
      <c r="J3500">
        <f t="shared" si="162"/>
        <v>3498</v>
      </c>
      <c r="K3500" t="str" cm="1">
        <f t="array" ref="K3500">IFERROR(INDEX(tblClientes[Cliente],INT($J3500/ROWS(tblConsorcios[Produto]))+1),"")</f>
        <v/>
      </c>
      <c r="L3500" t="str" cm="1">
        <f t="array" ref="L3500">IFERROR(INDEX(tblConsorcios[Produto],MOD($J3500,ROWS(tblConsorcios[Produto]))+1),"")</f>
        <v>Imóvel IE330 – 240m</v>
      </c>
      <c r="M3500" s="20" cm="1">
        <f t="array" ref="M3500">IFERROR(INDEX(tblConsorcios[Valor da Carta (R$)],MOD($J3500,ROWS(tblConsorcios[Produto]))+1),"")</f>
        <v>330000</v>
      </c>
      <c r="N3500" s="2" cm="1">
        <f t="array" ref="N3500">IFERROR(INDEX(tblConsorcios[Prazo (meses)],MOD($J3500,ROWS(tblConsorcios[Produto]))+1),"")</f>
        <v>240</v>
      </c>
      <c r="O3500" s="20" cm="1">
        <f t="array" ref="O3500">IFERROR(INDEX(tblConsorcios[Parcela Mensal (R$)],MOD($J3500,ROWS(tblConsorcios[Produto]))+1),"")</f>
        <v>1771</v>
      </c>
      <c r="P3500" s="20" t="str" cm="1">
        <f t="array" ref="P3500">IFERROR(INDEX(tblClientes[Dividendo Mensal (R$)],INT($J3500/ROWS(tblConsorcios[Produto]))+1),"")</f>
        <v/>
      </c>
      <c r="Q3500" s="20" t="str">
        <f t="shared" si="163"/>
        <v/>
      </c>
      <c r="R3500">
        <f t="shared" si="164"/>
        <v>0</v>
      </c>
    </row>
    <row r="3501" spans="10:18" x14ac:dyDescent="0.2">
      <c r="J3501">
        <f t="shared" si="162"/>
        <v>3499</v>
      </c>
      <c r="K3501" t="str" cm="1">
        <f t="array" ref="K3501">IFERROR(INDEX(tblClientes[Cliente],INT($J3501/ROWS(tblConsorcios[Produto]))+1),"")</f>
        <v/>
      </c>
      <c r="L3501" t="str" cm="1">
        <f t="array" ref="L3501">IFERROR(INDEX(tblConsorcios[Produto],MOD($J3501,ROWS(tblConsorcios[Produto]))+1),"")</f>
        <v>Imóvel IE330 – 220m</v>
      </c>
      <c r="M3501" s="20" cm="1">
        <f t="array" ref="M3501">IFERROR(INDEX(tblConsorcios[Valor da Carta (R$)],MOD($J3501,ROWS(tblConsorcios[Produto]))+1),"")</f>
        <v>330000</v>
      </c>
      <c r="N3501" s="2" cm="1">
        <f t="array" ref="N3501">IFERROR(INDEX(tblConsorcios[Prazo (meses)],MOD($J3501,ROWS(tblConsorcios[Produto]))+1),"")</f>
        <v>220</v>
      </c>
      <c r="O3501" s="20" cm="1">
        <f t="array" ref="O3501">IFERROR(INDEX(tblConsorcios[Parcela Mensal (R$)],MOD($J3501,ROWS(tblConsorcios[Produto]))+1),"")</f>
        <v>1917</v>
      </c>
      <c r="P3501" s="20" t="str" cm="1">
        <f t="array" ref="P3501">IFERROR(INDEX(tblClientes[Dividendo Mensal (R$)],INT($J3501/ROWS(tblConsorcios[Produto]))+1),"")</f>
        <v/>
      </c>
      <c r="Q3501" s="20" t="str">
        <f t="shared" si="163"/>
        <v/>
      </c>
      <c r="R3501">
        <f t="shared" si="164"/>
        <v>0</v>
      </c>
    </row>
    <row r="3502" spans="10:18" x14ac:dyDescent="0.2">
      <c r="J3502">
        <f t="shared" si="162"/>
        <v>3500</v>
      </c>
      <c r="K3502" t="str" cm="1">
        <f t="array" ref="K3502">IFERROR(INDEX(tblClientes[Cliente],INT($J3502/ROWS(tblConsorcios[Produto]))+1),"")</f>
        <v/>
      </c>
      <c r="L3502" t="str" cm="1">
        <f t="array" ref="L3502">IFERROR(INDEX(tblConsorcios[Produto],MOD($J3502,ROWS(tblConsorcios[Produto]))+1),"")</f>
        <v>Imóvel IE330 – 200m</v>
      </c>
      <c r="M3502" s="20" cm="1">
        <f t="array" ref="M3502">IFERROR(INDEX(tblConsorcios[Valor da Carta (R$)],MOD($J3502,ROWS(tblConsorcios[Produto]))+1),"")</f>
        <v>330000</v>
      </c>
      <c r="N3502" s="2" cm="1">
        <f t="array" ref="N3502">IFERROR(INDEX(tblConsorcios[Prazo (meses)],MOD($J3502,ROWS(tblConsorcios[Produto]))+1),"")</f>
        <v>200</v>
      </c>
      <c r="O3502" s="20" cm="1">
        <f t="array" ref="O3502">IFERROR(INDEX(tblConsorcios[Parcela Mensal (R$)],MOD($J3502,ROWS(tblConsorcios[Produto]))+1),"")</f>
        <v>2092.1999999999998</v>
      </c>
      <c r="P3502" s="20" t="str" cm="1">
        <f t="array" ref="P3502">IFERROR(INDEX(tblClientes[Dividendo Mensal (R$)],INT($J3502/ROWS(tblConsorcios[Produto]))+1),"")</f>
        <v/>
      </c>
      <c r="Q3502" s="20" t="str">
        <f t="shared" si="163"/>
        <v/>
      </c>
      <c r="R3502">
        <f t="shared" si="164"/>
        <v>0</v>
      </c>
    </row>
    <row r="3503" spans="10:18" x14ac:dyDescent="0.2">
      <c r="J3503">
        <f t="shared" si="162"/>
        <v>3501</v>
      </c>
      <c r="K3503" t="str" cm="1">
        <f t="array" ref="K3503">IFERROR(INDEX(tblClientes[Cliente],INT($J3503/ROWS(tblConsorcios[Produto]))+1),"")</f>
        <v/>
      </c>
      <c r="L3503" t="str" cm="1">
        <f t="array" ref="L3503">IFERROR(INDEX(tblConsorcios[Produto],MOD($J3503,ROWS(tblConsorcios[Produto]))+1),"")</f>
        <v>Imóvel IE300 – 240m</v>
      </c>
      <c r="M3503" s="20" cm="1">
        <f t="array" ref="M3503">IFERROR(INDEX(tblConsorcios[Valor da Carta (R$)],MOD($J3503,ROWS(tblConsorcios[Produto]))+1),"")</f>
        <v>300000</v>
      </c>
      <c r="N3503" s="2" cm="1">
        <f t="array" ref="N3503">IFERROR(INDEX(tblConsorcios[Prazo (meses)],MOD($J3503,ROWS(tblConsorcios[Produto]))+1),"")</f>
        <v>240</v>
      </c>
      <c r="O3503" s="20" cm="1">
        <f t="array" ref="O3503">IFERROR(INDEX(tblConsorcios[Parcela Mensal (R$)],MOD($J3503,ROWS(tblConsorcios[Produto]))+1),"")</f>
        <v>1610</v>
      </c>
      <c r="P3503" s="20" t="str" cm="1">
        <f t="array" ref="P3503">IFERROR(INDEX(tblClientes[Dividendo Mensal (R$)],INT($J3503/ROWS(tblConsorcios[Produto]))+1),"")</f>
        <v/>
      </c>
      <c r="Q3503" s="20" t="str">
        <f t="shared" si="163"/>
        <v/>
      </c>
      <c r="R3503">
        <f t="shared" si="164"/>
        <v>0</v>
      </c>
    </row>
    <row r="3504" spans="10:18" x14ac:dyDescent="0.2">
      <c r="J3504">
        <f t="shared" si="162"/>
        <v>3502</v>
      </c>
      <c r="K3504" t="str" cm="1">
        <f t="array" ref="K3504">IFERROR(INDEX(tblClientes[Cliente],INT($J3504/ROWS(tblConsorcios[Produto]))+1),"")</f>
        <v/>
      </c>
      <c r="L3504" t="str" cm="1">
        <f t="array" ref="L3504">IFERROR(INDEX(tblConsorcios[Produto],MOD($J3504,ROWS(tblConsorcios[Produto]))+1),"")</f>
        <v>Imóvel IE300 – 220m</v>
      </c>
      <c r="M3504" s="20" cm="1">
        <f t="array" ref="M3504">IFERROR(INDEX(tblConsorcios[Valor da Carta (R$)],MOD($J3504,ROWS(tblConsorcios[Produto]))+1),"")</f>
        <v>300000</v>
      </c>
      <c r="N3504" s="2" cm="1">
        <f t="array" ref="N3504">IFERROR(INDEX(tblConsorcios[Prazo (meses)],MOD($J3504,ROWS(tblConsorcios[Produto]))+1),"")</f>
        <v>220</v>
      </c>
      <c r="O3504" s="20" cm="1">
        <f t="array" ref="O3504">IFERROR(INDEX(tblConsorcios[Parcela Mensal (R$)],MOD($J3504,ROWS(tblConsorcios[Produto]))+1),"")</f>
        <v>1742.73</v>
      </c>
      <c r="P3504" s="20" t="str" cm="1">
        <f t="array" ref="P3504">IFERROR(INDEX(tblClientes[Dividendo Mensal (R$)],INT($J3504/ROWS(tblConsorcios[Produto]))+1),"")</f>
        <v/>
      </c>
      <c r="Q3504" s="20" t="str">
        <f t="shared" si="163"/>
        <v/>
      </c>
      <c r="R3504">
        <f t="shared" si="164"/>
        <v>0</v>
      </c>
    </row>
    <row r="3505" spans="10:18" x14ac:dyDescent="0.2">
      <c r="J3505">
        <f t="shared" si="162"/>
        <v>3503</v>
      </c>
      <c r="K3505" t="str" cm="1">
        <f t="array" ref="K3505">IFERROR(INDEX(tblClientes[Cliente],INT($J3505/ROWS(tblConsorcios[Produto]))+1),"")</f>
        <v/>
      </c>
      <c r="L3505" t="str" cm="1">
        <f t="array" ref="L3505">IFERROR(INDEX(tblConsorcios[Produto],MOD($J3505,ROWS(tblConsorcios[Produto]))+1),"")</f>
        <v>Imóvel IE300 – 200m</v>
      </c>
      <c r="M3505" s="20" cm="1">
        <f t="array" ref="M3505">IFERROR(INDEX(tblConsorcios[Valor da Carta (R$)],MOD($J3505,ROWS(tblConsorcios[Produto]))+1),"")</f>
        <v>300000</v>
      </c>
      <c r="N3505" s="2" cm="1">
        <f t="array" ref="N3505">IFERROR(INDEX(tblConsorcios[Prazo (meses)],MOD($J3505,ROWS(tblConsorcios[Produto]))+1),"")</f>
        <v>200</v>
      </c>
      <c r="O3505" s="20" cm="1">
        <f t="array" ref="O3505">IFERROR(INDEX(tblConsorcios[Parcela Mensal (R$)],MOD($J3505,ROWS(tblConsorcios[Produto]))+1),"")</f>
        <v>1902</v>
      </c>
      <c r="P3505" s="20" t="str" cm="1">
        <f t="array" ref="P3505">IFERROR(INDEX(tblClientes[Dividendo Mensal (R$)],INT($J3505/ROWS(tblConsorcios[Produto]))+1),"")</f>
        <v/>
      </c>
      <c r="Q3505" s="20" t="str">
        <f t="shared" si="163"/>
        <v/>
      </c>
      <c r="R3505">
        <f t="shared" si="164"/>
        <v>0</v>
      </c>
    </row>
    <row r="3506" spans="10:18" x14ac:dyDescent="0.2">
      <c r="J3506">
        <f t="shared" si="162"/>
        <v>3504</v>
      </c>
      <c r="K3506" t="str" cm="1">
        <f t="array" ref="K3506">IFERROR(INDEX(tblClientes[Cliente],INT($J3506/ROWS(tblConsorcios[Produto]))+1),"")</f>
        <v/>
      </c>
      <c r="L3506" t="str" cm="1">
        <f t="array" ref="L3506">IFERROR(INDEX(tblConsorcios[Produto],MOD($J3506,ROWS(tblConsorcios[Produto]))+1),"")</f>
        <v>Imóvel IE240 – 240m</v>
      </c>
      <c r="M3506" s="20" cm="1">
        <f t="array" ref="M3506">IFERROR(INDEX(tblConsorcios[Valor da Carta (R$)],MOD($J3506,ROWS(tblConsorcios[Produto]))+1),"")</f>
        <v>240000</v>
      </c>
      <c r="N3506" s="2" cm="1">
        <f t="array" ref="N3506">IFERROR(INDEX(tblConsorcios[Prazo (meses)],MOD($J3506,ROWS(tblConsorcios[Produto]))+1),"")</f>
        <v>240</v>
      </c>
      <c r="O3506" s="20" cm="1">
        <f t="array" ref="O3506">IFERROR(INDEX(tblConsorcios[Parcela Mensal (R$)],MOD($J3506,ROWS(tblConsorcios[Produto]))+1),"")</f>
        <v>1288</v>
      </c>
      <c r="P3506" s="20" t="str" cm="1">
        <f t="array" ref="P3506">IFERROR(INDEX(tblClientes[Dividendo Mensal (R$)],INT($J3506/ROWS(tblConsorcios[Produto]))+1),"")</f>
        <v/>
      </c>
      <c r="Q3506" s="20" t="str">
        <f t="shared" si="163"/>
        <v/>
      </c>
      <c r="R3506">
        <f t="shared" si="164"/>
        <v>0</v>
      </c>
    </row>
    <row r="3507" spans="10:18" x14ac:dyDescent="0.2">
      <c r="J3507">
        <f t="shared" si="162"/>
        <v>3505</v>
      </c>
      <c r="K3507" t="str" cm="1">
        <f t="array" ref="K3507">IFERROR(INDEX(tblClientes[Cliente],INT($J3507/ROWS(tblConsorcios[Produto]))+1),"")</f>
        <v/>
      </c>
      <c r="L3507" t="str" cm="1">
        <f t="array" ref="L3507">IFERROR(INDEX(tblConsorcios[Produto],MOD($J3507,ROWS(tblConsorcios[Produto]))+1),"")</f>
        <v>Imóvel IE240 – 220m</v>
      </c>
      <c r="M3507" s="20" cm="1">
        <f t="array" ref="M3507">IFERROR(INDEX(tblConsorcios[Valor da Carta (R$)],MOD($J3507,ROWS(tblConsorcios[Produto]))+1),"")</f>
        <v>240000</v>
      </c>
      <c r="N3507" s="2" cm="1">
        <f t="array" ref="N3507">IFERROR(INDEX(tblConsorcios[Prazo (meses)],MOD($J3507,ROWS(tblConsorcios[Produto]))+1),"")</f>
        <v>220</v>
      </c>
      <c r="O3507" s="20" cm="1">
        <f t="array" ref="O3507">IFERROR(INDEX(tblConsorcios[Parcela Mensal (R$)],MOD($J3507,ROWS(tblConsorcios[Produto]))+1),"")</f>
        <v>1394.18</v>
      </c>
      <c r="P3507" s="20" t="str" cm="1">
        <f t="array" ref="P3507">IFERROR(INDEX(tblClientes[Dividendo Mensal (R$)],INT($J3507/ROWS(tblConsorcios[Produto]))+1),"")</f>
        <v/>
      </c>
      <c r="Q3507" s="20" t="str">
        <f t="shared" si="163"/>
        <v/>
      </c>
      <c r="R3507">
        <f t="shared" si="164"/>
        <v>0</v>
      </c>
    </row>
    <row r="3508" spans="10:18" x14ac:dyDescent="0.2">
      <c r="J3508">
        <f t="shared" si="162"/>
        <v>3506</v>
      </c>
      <c r="K3508" t="str" cm="1">
        <f t="array" ref="K3508">IFERROR(INDEX(tblClientes[Cliente],INT($J3508/ROWS(tblConsorcios[Produto]))+1),"")</f>
        <v/>
      </c>
      <c r="L3508" t="str" cm="1">
        <f t="array" ref="L3508">IFERROR(INDEX(tblConsorcios[Produto],MOD($J3508,ROWS(tblConsorcios[Produto]))+1),"")</f>
        <v>Imóvel IE240 – 200m</v>
      </c>
      <c r="M3508" s="20" cm="1">
        <f t="array" ref="M3508">IFERROR(INDEX(tblConsorcios[Valor da Carta (R$)],MOD($J3508,ROWS(tblConsorcios[Produto]))+1),"")</f>
        <v>240000</v>
      </c>
      <c r="N3508" s="2" cm="1">
        <f t="array" ref="N3508">IFERROR(INDEX(tblConsorcios[Prazo (meses)],MOD($J3508,ROWS(tblConsorcios[Produto]))+1),"")</f>
        <v>200</v>
      </c>
      <c r="O3508" s="20" cm="1">
        <f t="array" ref="O3508">IFERROR(INDEX(tblConsorcios[Parcela Mensal (R$)],MOD($J3508,ROWS(tblConsorcios[Produto]))+1),"")</f>
        <v>1521.6</v>
      </c>
      <c r="P3508" s="20" t="str" cm="1">
        <f t="array" ref="P3508">IFERROR(INDEX(tblClientes[Dividendo Mensal (R$)],INT($J3508/ROWS(tblConsorcios[Produto]))+1),"")</f>
        <v/>
      </c>
      <c r="Q3508" s="20" t="str">
        <f t="shared" si="163"/>
        <v/>
      </c>
      <c r="R3508">
        <f t="shared" si="164"/>
        <v>0</v>
      </c>
    </row>
    <row r="3509" spans="10:18" x14ac:dyDescent="0.2">
      <c r="J3509">
        <f t="shared" si="162"/>
        <v>3507</v>
      </c>
      <c r="K3509" t="str" cm="1">
        <f t="array" ref="K3509">IFERROR(INDEX(tblClientes[Cliente],INT($J3509/ROWS(tblConsorcios[Produto]))+1),"")</f>
        <v/>
      </c>
      <c r="L3509" t="str" cm="1">
        <f t="array" ref="L3509">IFERROR(INDEX(tblConsorcios[Produto],MOD($J3509,ROWS(tblConsorcios[Produto]))+1),"")</f>
        <v>Imóvel IE230 – 240m</v>
      </c>
      <c r="M3509" s="20" cm="1">
        <f t="array" ref="M3509">IFERROR(INDEX(tblConsorcios[Valor da Carta (R$)],MOD($J3509,ROWS(tblConsorcios[Produto]))+1),"")</f>
        <v>230000</v>
      </c>
      <c r="N3509" s="2" cm="1">
        <f t="array" ref="N3509">IFERROR(INDEX(tblConsorcios[Prazo (meses)],MOD($J3509,ROWS(tblConsorcios[Produto]))+1),"")</f>
        <v>240</v>
      </c>
      <c r="O3509" s="20" cm="1">
        <f t="array" ref="O3509">IFERROR(INDEX(tblConsorcios[Parcela Mensal (R$)],MOD($J3509,ROWS(tblConsorcios[Produto]))+1),"")</f>
        <v>1234.33</v>
      </c>
      <c r="P3509" s="20" t="str" cm="1">
        <f t="array" ref="P3509">IFERROR(INDEX(tblClientes[Dividendo Mensal (R$)],INT($J3509/ROWS(tblConsorcios[Produto]))+1),"")</f>
        <v/>
      </c>
      <c r="Q3509" s="20" t="str">
        <f t="shared" si="163"/>
        <v/>
      </c>
      <c r="R3509">
        <f t="shared" si="164"/>
        <v>0</v>
      </c>
    </row>
    <row r="3510" spans="10:18" x14ac:dyDescent="0.2">
      <c r="J3510">
        <f t="shared" si="162"/>
        <v>3508</v>
      </c>
      <c r="K3510" t="str" cm="1">
        <f t="array" ref="K3510">IFERROR(INDEX(tblClientes[Cliente],INT($J3510/ROWS(tblConsorcios[Produto]))+1),"")</f>
        <v/>
      </c>
      <c r="L3510" t="str" cm="1">
        <f t="array" ref="L3510">IFERROR(INDEX(tblConsorcios[Produto],MOD($J3510,ROWS(tblConsorcios[Produto]))+1),"")</f>
        <v>Imóvel IE230 – 220m</v>
      </c>
      <c r="M3510" s="20" cm="1">
        <f t="array" ref="M3510">IFERROR(INDEX(tblConsorcios[Valor da Carta (R$)],MOD($J3510,ROWS(tblConsorcios[Produto]))+1),"")</f>
        <v>230000</v>
      </c>
      <c r="N3510" s="2" cm="1">
        <f t="array" ref="N3510">IFERROR(INDEX(tblConsorcios[Prazo (meses)],MOD($J3510,ROWS(tblConsorcios[Produto]))+1),"")</f>
        <v>220</v>
      </c>
      <c r="O3510" s="20" cm="1">
        <f t="array" ref="O3510">IFERROR(INDEX(tblConsorcios[Parcela Mensal (R$)],MOD($J3510,ROWS(tblConsorcios[Produto]))+1),"")</f>
        <v>1336.09</v>
      </c>
      <c r="P3510" s="20" t="str" cm="1">
        <f t="array" ref="P3510">IFERROR(INDEX(tblClientes[Dividendo Mensal (R$)],INT($J3510/ROWS(tblConsorcios[Produto]))+1),"")</f>
        <v/>
      </c>
      <c r="Q3510" s="20" t="str">
        <f t="shared" si="163"/>
        <v/>
      </c>
      <c r="R3510">
        <f t="shared" si="164"/>
        <v>0</v>
      </c>
    </row>
    <row r="3511" spans="10:18" x14ac:dyDescent="0.2">
      <c r="J3511">
        <f t="shared" si="162"/>
        <v>3509</v>
      </c>
      <c r="K3511" t="str" cm="1">
        <f t="array" ref="K3511">IFERROR(INDEX(tblClientes[Cliente],INT($J3511/ROWS(tblConsorcios[Produto]))+1),"")</f>
        <v/>
      </c>
      <c r="L3511" t="str" cm="1">
        <f t="array" ref="L3511">IFERROR(INDEX(tblConsorcios[Produto],MOD($J3511,ROWS(tblConsorcios[Produto]))+1),"")</f>
        <v>Imóvel IE230 – 200m</v>
      </c>
      <c r="M3511" s="20" cm="1">
        <f t="array" ref="M3511">IFERROR(INDEX(tblConsorcios[Valor da Carta (R$)],MOD($J3511,ROWS(tblConsorcios[Produto]))+1),"")</f>
        <v>230000</v>
      </c>
      <c r="N3511" s="2" cm="1">
        <f t="array" ref="N3511">IFERROR(INDEX(tblConsorcios[Prazo (meses)],MOD($J3511,ROWS(tblConsorcios[Produto]))+1),"")</f>
        <v>200</v>
      </c>
      <c r="O3511" s="20" cm="1">
        <f t="array" ref="O3511">IFERROR(INDEX(tblConsorcios[Parcela Mensal (R$)],MOD($J3511,ROWS(tblConsorcios[Produto]))+1),"")</f>
        <v>1458.2</v>
      </c>
      <c r="P3511" s="20" t="str" cm="1">
        <f t="array" ref="P3511">IFERROR(INDEX(tblClientes[Dividendo Mensal (R$)],INT($J3511/ROWS(tblConsorcios[Produto]))+1),"")</f>
        <v/>
      </c>
      <c r="Q3511" s="20" t="str">
        <f t="shared" si="163"/>
        <v/>
      </c>
      <c r="R3511">
        <f t="shared" si="164"/>
        <v>0</v>
      </c>
    </row>
    <row r="3512" spans="10:18" x14ac:dyDescent="0.2">
      <c r="J3512">
        <f t="shared" si="162"/>
        <v>3510</v>
      </c>
      <c r="K3512" t="str" cm="1">
        <f t="array" ref="K3512">IFERROR(INDEX(tblClientes[Cliente],INT($J3512/ROWS(tblConsorcios[Produto]))+1),"")</f>
        <v/>
      </c>
      <c r="L3512" t="str" cm="1">
        <f t="array" ref="L3512">IFERROR(INDEX(tblConsorcios[Produto],MOD($J3512,ROWS(tblConsorcios[Produto]))+1),"")</f>
        <v>Imóvel IE220 – 240m</v>
      </c>
      <c r="M3512" s="20" cm="1">
        <f t="array" ref="M3512">IFERROR(INDEX(tblConsorcios[Valor da Carta (R$)],MOD($J3512,ROWS(tblConsorcios[Produto]))+1),"")</f>
        <v>220000</v>
      </c>
      <c r="N3512" s="2" cm="1">
        <f t="array" ref="N3512">IFERROR(INDEX(tblConsorcios[Prazo (meses)],MOD($J3512,ROWS(tblConsorcios[Produto]))+1),"")</f>
        <v>240</v>
      </c>
      <c r="O3512" s="20" cm="1">
        <f t="array" ref="O3512">IFERROR(INDEX(tblConsorcios[Parcela Mensal (R$)],MOD($J3512,ROWS(tblConsorcios[Produto]))+1),"")</f>
        <v>1180.67</v>
      </c>
      <c r="P3512" s="20" t="str" cm="1">
        <f t="array" ref="P3512">IFERROR(INDEX(tblClientes[Dividendo Mensal (R$)],INT($J3512/ROWS(tblConsorcios[Produto]))+1),"")</f>
        <v/>
      </c>
      <c r="Q3512" s="20" t="str">
        <f t="shared" si="163"/>
        <v/>
      </c>
      <c r="R3512">
        <f t="shared" si="164"/>
        <v>0</v>
      </c>
    </row>
    <row r="3513" spans="10:18" x14ac:dyDescent="0.2">
      <c r="J3513">
        <f t="shared" si="162"/>
        <v>3511</v>
      </c>
      <c r="K3513" t="str" cm="1">
        <f t="array" ref="K3513">IFERROR(INDEX(tblClientes[Cliente],INT($J3513/ROWS(tblConsorcios[Produto]))+1),"")</f>
        <v/>
      </c>
      <c r="L3513" t="str" cm="1">
        <f t="array" ref="L3513">IFERROR(INDEX(tblConsorcios[Produto],MOD($J3513,ROWS(tblConsorcios[Produto]))+1),"")</f>
        <v>Imóvel IE220 – 220m</v>
      </c>
      <c r="M3513" s="20" cm="1">
        <f t="array" ref="M3513">IFERROR(INDEX(tblConsorcios[Valor da Carta (R$)],MOD($J3513,ROWS(tblConsorcios[Produto]))+1),"")</f>
        <v>220000</v>
      </c>
      <c r="N3513" s="2" cm="1">
        <f t="array" ref="N3513">IFERROR(INDEX(tblConsorcios[Prazo (meses)],MOD($J3513,ROWS(tblConsorcios[Produto]))+1),"")</f>
        <v>220</v>
      </c>
      <c r="O3513" s="20" cm="1">
        <f t="array" ref="O3513">IFERROR(INDEX(tblConsorcios[Parcela Mensal (R$)],MOD($J3513,ROWS(tblConsorcios[Produto]))+1),"")</f>
        <v>1278</v>
      </c>
      <c r="P3513" s="20" t="str" cm="1">
        <f t="array" ref="P3513">IFERROR(INDEX(tblClientes[Dividendo Mensal (R$)],INT($J3513/ROWS(tblConsorcios[Produto]))+1),"")</f>
        <v/>
      </c>
      <c r="Q3513" s="20" t="str">
        <f t="shared" si="163"/>
        <v/>
      </c>
      <c r="R3513">
        <f t="shared" si="164"/>
        <v>0</v>
      </c>
    </row>
    <row r="3514" spans="10:18" x14ac:dyDescent="0.2">
      <c r="J3514">
        <f t="shared" si="162"/>
        <v>3512</v>
      </c>
      <c r="K3514" t="str" cm="1">
        <f t="array" ref="K3514">IFERROR(INDEX(tblClientes[Cliente],INT($J3514/ROWS(tblConsorcios[Produto]))+1),"")</f>
        <v/>
      </c>
      <c r="L3514" t="str" cm="1">
        <f t="array" ref="L3514">IFERROR(INDEX(tblConsorcios[Produto],MOD($J3514,ROWS(tblConsorcios[Produto]))+1),"")</f>
        <v>Imóvel IE220 – 200m</v>
      </c>
      <c r="M3514" s="20" cm="1">
        <f t="array" ref="M3514">IFERROR(INDEX(tblConsorcios[Valor da Carta (R$)],MOD($J3514,ROWS(tblConsorcios[Produto]))+1),"")</f>
        <v>220000</v>
      </c>
      <c r="N3514" s="2" cm="1">
        <f t="array" ref="N3514">IFERROR(INDEX(tblConsorcios[Prazo (meses)],MOD($J3514,ROWS(tblConsorcios[Produto]))+1),"")</f>
        <v>200</v>
      </c>
      <c r="O3514" s="20" cm="1">
        <f t="array" ref="O3514">IFERROR(INDEX(tblConsorcios[Parcela Mensal (R$)],MOD($J3514,ROWS(tblConsorcios[Produto]))+1),"")</f>
        <v>1394.8</v>
      </c>
      <c r="P3514" s="20" t="str" cm="1">
        <f t="array" ref="P3514">IFERROR(INDEX(tblClientes[Dividendo Mensal (R$)],INT($J3514/ROWS(tblConsorcios[Produto]))+1),"")</f>
        <v/>
      </c>
      <c r="Q3514" s="20" t="str">
        <f t="shared" si="163"/>
        <v/>
      </c>
      <c r="R3514">
        <f t="shared" si="164"/>
        <v>0</v>
      </c>
    </row>
    <row r="3515" spans="10:18" x14ac:dyDescent="0.2">
      <c r="J3515">
        <f t="shared" si="162"/>
        <v>3513</v>
      </c>
      <c r="K3515" t="str" cm="1">
        <f t="array" ref="K3515">IFERROR(INDEX(tblClientes[Cliente],INT($J3515/ROWS(tblConsorcios[Produto]))+1),"")</f>
        <v/>
      </c>
      <c r="L3515" t="str" cm="1">
        <f t="array" ref="L3515">IFERROR(INDEX(tblConsorcios[Produto],MOD($J3515,ROWS(tblConsorcios[Produto]))+1),"")</f>
        <v>Imóvel IE200 – 240m</v>
      </c>
      <c r="M3515" s="20" cm="1">
        <f t="array" ref="M3515">IFERROR(INDEX(tblConsorcios[Valor da Carta (R$)],MOD($J3515,ROWS(tblConsorcios[Produto]))+1),"")</f>
        <v>200000</v>
      </c>
      <c r="N3515" s="2" cm="1">
        <f t="array" ref="N3515">IFERROR(INDEX(tblConsorcios[Prazo (meses)],MOD($J3515,ROWS(tblConsorcios[Produto]))+1),"")</f>
        <v>240</v>
      </c>
      <c r="O3515" s="20" cm="1">
        <f t="array" ref="O3515">IFERROR(INDEX(tblConsorcios[Parcela Mensal (R$)],MOD($J3515,ROWS(tblConsorcios[Produto]))+1),"")</f>
        <v>1073.33</v>
      </c>
      <c r="P3515" s="20" t="str" cm="1">
        <f t="array" ref="P3515">IFERROR(INDEX(tblClientes[Dividendo Mensal (R$)],INT($J3515/ROWS(tblConsorcios[Produto]))+1),"")</f>
        <v/>
      </c>
      <c r="Q3515" s="20" t="str">
        <f t="shared" si="163"/>
        <v/>
      </c>
      <c r="R3515">
        <f t="shared" si="164"/>
        <v>0</v>
      </c>
    </row>
    <row r="3516" spans="10:18" x14ac:dyDescent="0.2">
      <c r="J3516">
        <f t="shared" si="162"/>
        <v>3514</v>
      </c>
      <c r="K3516" t="str" cm="1">
        <f t="array" ref="K3516">IFERROR(INDEX(tblClientes[Cliente],INT($J3516/ROWS(tblConsorcios[Produto]))+1),"")</f>
        <v/>
      </c>
      <c r="L3516" t="str" cm="1">
        <f t="array" ref="L3516">IFERROR(INDEX(tblConsorcios[Produto],MOD($J3516,ROWS(tblConsorcios[Produto]))+1),"")</f>
        <v>Imóvel IE200 – 220m</v>
      </c>
      <c r="M3516" s="20" cm="1">
        <f t="array" ref="M3516">IFERROR(INDEX(tblConsorcios[Valor da Carta (R$)],MOD($J3516,ROWS(tblConsorcios[Produto]))+1),"")</f>
        <v>200000</v>
      </c>
      <c r="N3516" s="2" cm="1">
        <f t="array" ref="N3516">IFERROR(INDEX(tblConsorcios[Prazo (meses)],MOD($J3516,ROWS(tblConsorcios[Produto]))+1),"")</f>
        <v>220</v>
      </c>
      <c r="O3516" s="20" cm="1">
        <f t="array" ref="O3516">IFERROR(INDEX(tblConsorcios[Parcela Mensal (R$)],MOD($J3516,ROWS(tblConsorcios[Produto]))+1),"")</f>
        <v>1161.82</v>
      </c>
      <c r="P3516" s="20" t="str" cm="1">
        <f t="array" ref="P3516">IFERROR(INDEX(tblClientes[Dividendo Mensal (R$)],INT($J3516/ROWS(tblConsorcios[Produto]))+1),"")</f>
        <v/>
      </c>
      <c r="Q3516" s="20" t="str">
        <f t="shared" si="163"/>
        <v/>
      </c>
      <c r="R3516">
        <f t="shared" si="164"/>
        <v>0</v>
      </c>
    </row>
    <row r="3517" spans="10:18" x14ac:dyDescent="0.2">
      <c r="J3517">
        <f t="shared" si="162"/>
        <v>3515</v>
      </c>
      <c r="K3517" t="str" cm="1">
        <f t="array" ref="K3517">IFERROR(INDEX(tblClientes[Cliente],INT($J3517/ROWS(tblConsorcios[Produto]))+1),"")</f>
        <v/>
      </c>
      <c r="L3517" t="str" cm="1">
        <f t="array" ref="L3517">IFERROR(INDEX(tblConsorcios[Produto],MOD($J3517,ROWS(tblConsorcios[Produto]))+1),"")</f>
        <v>Imóvel IE200 – 200m</v>
      </c>
      <c r="M3517" s="20" cm="1">
        <f t="array" ref="M3517">IFERROR(INDEX(tblConsorcios[Valor da Carta (R$)],MOD($J3517,ROWS(tblConsorcios[Produto]))+1),"")</f>
        <v>200000</v>
      </c>
      <c r="N3517" s="2" cm="1">
        <f t="array" ref="N3517">IFERROR(INDEX(tblConsorcios[Prazo (meses)],MOD($J3517,ROWS(tblConsorcios[Produto]))+1),"")</f>
        <v>200</v>
      </c>
      <c r="O3517" s="20" cm="1">
        <f t="array" ref="O3517">IFERROR(INDEX(tblConsorcios[Parcela Mensal (R$)],MOD($J3517,ROWS(tblConsorcios[Produto]))+1),"")</f>
        <v>1268</v>
      </c>
      <c r="P3517" s="20" t="str" cm="1">
        <f t="array" ref="P3517">IFERROR(INDEX(tblClientes[Dividendo Mensal (R$)],INT($J3517/ROWS(tblConsorcios[Produto]))+1),"")</f>
        <v/>
      </c>
      <c r="Q3517" s="20" t="str">
        <f t="shared" si="163"/>
        <v/>
      </c>
      <c r="R3517">
        <f t="shared" si="164"/>
        <v>0</v>
      </c>
    </row>
    <row r="3518" spans="10:18" x14ac:dyDescent="0.2">
      <c r="J3518">
        <f t="shared" si="162"/>
        <v>3516</v>
      </c>
      <c r="K3518" t="str" cm="1">
        <f t="array" ref="K3518">IFERROR(INDEX(tblClientes[Cliente],INT($J3518/ROWS(tblConsorcios[Produto]))+1),"")</f>
        <v/>
      </c>
      <c r="L3518" t="str" cm="1">
        <f t="array" ref="L3518">IFERROR(INDEX(tblConsorcios[Produto],MOD($J3518,ROWS(tblConsorcios[Produto]))+1),"")</f>
        <v>Imóvel IE150 – 240m</v>
      </c>
      <c r="M3518" s="20" cm="1">
        <f t="array" ref="M3518">IFERROR(INDEX(tblConsorcios[Valor da Carta (R$)],MOD($J3518,ROWS(tblConsorcios[Produto]))+1),"")</f>
        <v>150000</v>
      </c>
      <c r="N3518" s="2" cm="1">
        <f t="array" ref="N3518">IFERROR(INDEX(tblConsorcios[Prazo (meses)],MOD($J3518,ROWS(tblConsorcios[Produto]))+1),"")</f>
        <v>240</v>
      </c>
      <c r="O3518" s="20" cm="1">
        <f t="array" ref="O3518">IFERROR(INDEX(tblConsorcios[Parcela Mensal (R$)],MOD($J3518,ROWS(tblConsorcios[Produto]))+1),"")</f>
        <v>805</v>
      </c>
      <c r="P3518" s="20" t="str" cm="1">
        <f t="array" ref="P3518">IFERROR(INDEX(tblClientes[Dividendo Mensal (R$)],INT($J3518/ROWS(tblConsorcios[Produto]))+1),"")</f>
        <v/>
      </c>
      <c r="Q3518" s="20" t="str">
        <f t="shared" si="163"/>
        <v/>
      </c>
      <c r="R3518">
        <f t="shared" si="164"/>
        <v>0</v>
      </c>
    </row>
    <row r="3519" spans="10:18" x14ac:dyDescent="0.2">
      <c r="J3519">
        <f t="shared" si="162"/>
        <v>3517</v>
      </c>
      <c r="K3519" t="str" cm="1">
        <f t="array" ref="K3519">IFERROR(INDEX(tblClientes[Cliente],INT($J3519/ROWS(tblConsorcios[Produto]))+1),"")</f>
        <v/>
      </c>
      <c r="L3519" t="str" cm="1">
        <f t="array" ref="L3519">IFERROR(INDEX(tblConsorcios[Produto],MOD($J3519,ROWS(tblConsorcios[Produto]))+1),"")</f>
        <v>Imóvel IE150 – 220m</v>
      </c>
      <c r="M3519" s="20" cm="1">
        <f t="array" ref="M3519">IFERROR(INDEX(tblConsorcios[Valor da Carta (R$)],MOD($J3519,ROWS(tblConsorcios[Produto]))+1),"")</f>
        <v>150000</v>
      </c>
      <c r="N3519" s="2" cm="1">
        <f t="array" ref="N3519">IFERROR(INDEX(tblConsorcios[Prazo (meses)],MOD($J3519,ROWS(tblConsorcios[Produto]))+1),"")</f>
        <v>220</v>
      </c>
      <c r="O3519" s="20" cm="1">
        <f t="array" ref="O3519">IFERROR(INDEX(tblConsorcios[Parcela Mensal (R$)],MOD($J3519,ROWS(tblConsorcios[Produto]))+1),"")</f>
        <v>871.36</v>
      </c>
      <c r="P3519" s="20" t="str" cm="1">
        <f t="array" ref="P3519">IFERROR(INDEX(tblClientes[Dividendo Mensal (R$)],INT($J3519/ROWS(tblConsorcios[Produto]))+1),"")</f>
        <v/>
      </c>
      <c r="Q3519" s="20" t="str">
        <f t="shared" si="163"/>
        <v/>
      </c>
      <c r="R3519">
        <f t="shared" si="164"/>
        <v>0</v>
      </c>
    </row>
    <row r="3520" spans="10:18" x14ac:dyDescent="0.2">
      <c r="J3520">
        <f t="shared" si="162"/>
        <v>3518</v>
      </c>
      <c r="K3520" t="str" cm="1">
        <f t="array" ref="K3520">IFERROR(INDEX(tblClientes[Cliente],INT($J3520/ROWS(tblConsorcios[Produto]))+1),"")</f>
        <v/>
      </c>
      <c r="L3520" t="str" cm="1">
        <f t="array" ref="L3520">IFERROR(INDEX(tblConsorcios[Produto],MOD($J3520,ROWS(tblConsorcios[Produto]))+1),"")</f>
        <v>Imóvel IE150 – 200m</v>
      </c>
      <c r="M3520" s="20" cm="1">
        <f t="array" ref="M3520">IFERROR(INDEX(tblConsorcios[Valor da Carta (R$)],MOD($J3520,ROWS(tblConsorcios[Produto]))+1),"")</f>
        <v>150000</v>
      </c>
      <c r="N3520" s="2" cm="1">
        <f t="array" ref="N3520">IFERROR(INDEX(tblConsorcios[Prazo (meses)],MOD($J3520,ROWS(tblConsorcios[Produto]))+1),"")</f>
        <v>200</v>
      </c>
      <c r="O3520" s="20" cm="1">
        <f t="array" ref="O3520">IFERROR(INDEX(tblConsorcios[Parcela Mensal (R$)],MOD($J3520,ROWS(tblConsorcios[Produto]))+1),"")</f>
        <v>951</v>
      </c>
      <c r="P3520" s="20" t="str" cm="1">
        <f t="array" ref="P3520">IFERROR(INDEX(tblClientes[Dividendo Mensal (R$)],INT($J3520/ROWS(tblConsorcios[Produto]))+1),"")</f>
        <v/>
      </c>
      <c r="Q3520" s="20" t="str">
        <f t="shared" si="163"/>
        <v/>
      </c>
      <c r="R3520">
        <f t="shared" si="164"/>
        <v>0</v>
      </c>
    </row>
    <row r="3521" spans="10:18" x14ac:dyDescent="0.2">
      <c r="J3521">
        <f t="shared" si="162"/>
        <v>3519</v>
      </c>
      <c r="K3521" t="str" cm="1">
        <f t="array" ref="K3521">IFERROR(INDEX(tblClientes[Cliente],INT($J3521/ROWS(tblConsorcios[Produto]))+1),"")</f>
        <v/>
      </c>
      <c r="L3521" t="str" cm="1">
        <f t="array" ref="L3521">IFERROR(INDEX(tblConsorcios[Produto],MOD($J3521,ROWS(tblConsorcios[Produto]))+1),"")</f>
        <v>Imóvel IE140 – 240m</v>
      </c>
      <c r="M3521" s="20" cm="1">
        <f t="array" ref="M3521">IFERROR(INDEX(tblConsorcios[Valor da Carta (R$)],MOD($J3521,ROWS(tblConsorcios[Produto]))+1),"")</f>
        <v>140000</v>
      </c>
      <c r="N3521" s="2" cm="1">
        <f t="array" ref="N3521">IFERROR(INDEX(tblConsorcios[Prazo (meses)],MOD($J3521,ROWS(tblConsorcios[Produto]))+1),"")</f>
        <v>240</v>
      </c>
      <c r="O3521" s="20" cm="1">
        <f t="array" ref="O3521">IFERROR(INDEX(tblConsorcios[Parcela Mensal (R$)],MOD($J3521,ROWS(tblConsorcios[Produto]))+1),"")</f>
        <v>751.33</v>
      </c>
      <c r="P3521" s="20" t="str" cm="1">
        <f t="array" ref="P3521">IFERROR(INDEX(tblClientes[Dividendo Mensal (R$)],INT($J3521/ROWS(tblConsorcios[Produto]))+1),"")</f>
        <v/>
      </c>
      <c r="Q3521" s="20" t="str">
        <f t="shared" si="163"/>
        <v/>
      </c>
      <c r="R3521">
        <f t="shared" si="164"/>
        <v>0</v>
      </c>
    </row>
    <row r="3522" spans="10:18" x14ac:dyDescent="0.2">
      <c r="J3522">
        <f t="shared" si="162"/>
        <v>3520</v>
      </c>
      <c r="K3522" t="str" cm="1">
        <f t="array" ref="K3522">IFERROR(INDEX(tblClientes[Cliente],INT($J3522/ROWS(tblConsorcios[Produto]))+1),"")</f>
        <v/>
      </c>
      <c r="L3522" t="str" cm="1">
        <f t="array" ref="L3522">IFERROR(INDEX(tblConsorcios[Produto],MOD($J3522,ROWS(tblConsorcios[Produto]))+1),"")</f>
        <v>Imóvel IE140 – 220m</v>
      </c>
      <c r="M3522" s="20" cm="1">
        <f t="array" ref="M3522">IFERROR(INDEX(tblConsorcios[Valor da Carta (R$)],MOD($J3522,ROWS(tblConsorcios[Produto]))+1),"")</f>
        <v>140000</v>
      </c>
      <c r="N3522" s="2" cm="1">
        <f t="array" ref="N3522">IFERROR(INDEX(tblConsorcios[Prazo (meses)],MOD($J3522,ROWS(tblConsorcios[Produto]))+1),"")</f>
        <v>220</v>
      </c>
      <c r="O3522" s="20" cm="1">
        <f t="array" ref="O3522">IFERROR(INDEX(tblConsorcios[Parcela Mensal (R$)],MOD($J3522,ROWS(tblConsorcios[Produto]))+1),"")</f>
        <v>813.27</v>
      </c>
      <c r="P3522" s="20" t="str" cm="1">
        <f t="array" ref="P3522">IFERROR(INDEX(tblClientes[Dividendo Mensal (R$)],INT($J3522/ROWS(tblConsorcios[Produto]))+1),"")</f>
        <v/>
      </c>
      <c r="Q3522" s="20" t="str">
        <f t="shared" si="163"/>
        <v/>
      </c>
      <c r="R3522">
        <f t="shared" si="164"/>
        <v>0</v>
      </c>
    </row>
    <row r="3523" spans="10:18" x14ac:dyDescent="0.2">
      <c r="J3523">
        <f t="shared" ref="J3523:J3586" si="165">ROW()-2</f>
        <v>3521</v>
      </c>
      <c r="K3523" t="str" cm="1">
        <f t="array" ref="K3523">IFERROR(INDEX(tblClientes[Cliente],INT($J3523/ROWS(tblConsorcios[Produto]))+1),"")</f>
        <v/>
      </c>
      <c r="L3523" t="str" cm="1">
        <f t="array" ref="L3523">IFERROR(INDEX(tblConsorcios[Produto],MOD($J3523,ROWS(tblConsorcios[Produto]))+1),"")</f>
        <v>Imóvel IE140 – 200m</v>
      </c>
      <c r="M3523" s="20" cm="1">
        <f t="array" ref="M3523">IFERROR(INDEX(tblConsorcios[Valor da Carta (R$)],MOD($J3523,ROWS(tblConsorcios[Produto]))+1),"")</f>
        <v>140000</v>
      </c>
      <c r="N3523" s="2" cm="1">
        <f t="array" ref="N3523">IFERROR(INDEX(tblConsorcios[Prazo (meses)],MOD($J3523,ROWS(tblConsorcios[Produto]))+1),"")</f>
        <v>200</v>
      </c>
      <c r="O3523" s="20" cm="1">
        <f t="array" ref="O3523">IFERROR(INDEX(tblConsorcios[Parcela Mensal (R$)],MOD($J3523,ROWS(tblConsorcios[Produto]))+1),"")</f>
        <v>887.6</v>
      </c>
      <c r="P3523" s="20" t="str" cm="1">
        <f t="array" ref="P3523">IFERROR(INDEX(tblClientes[Dividendo Mensal (R$)],INT($J3523/ROWS(tblConsorcios[Produto]))+1),"")</f>
        <v/>
      </c>
      <c r="Q3523" s="20" t="str">
        <f t="shared" ref="Q3523:Q3586" si="166">IF(AND(ISNUMBER(O3523),ISNUMBER(P3523)),P3523-O3523,"")</f>
        <v/>
      </c>
      <c r="R3523">
        <f t="shared" ref="R3523:R3586" si="167">IF(AND(ISNUMBER(O3523),ISNUMBER(P3523),O3523&lt;=P3523),1,0)</f>
        <v>0</v>
      </c>
    </row>
    <row r="3524" spans="10:18" x14ac:dyDescent="0.2">
      <c r="J3524">
        <f t="shared" si="165"/>
        <v>3522</v>
      </c>
      <c r="K3524" t="str" cm="1">
        <f t="array" ref="K3524">IFERROR(INDEX(tblClientes[Cliente],INT($J3524/ROWS(tblConsorcios[Produto]))+1),"")</f>
        <v/>
      </c>
      <c r="L3524" t="str" cm="1">
        <f t="array" ref="L3524">IFERROR(INDEX(tblConsorcios[Produto],MOD($J3524,ROWS(tblConsorcios[Produto]))+1),"")</f>
        <v>Imóvel IE130 – 240m</v>
      </c>
      <c r="M3524" s="20" cm="1">
        <f t="array" ref="M3524">IFERROR(INDEX(tblConsorcios[Valor da Carta (R$)],MOD($J3524,ROWS(tblConsorcios[Produto]))+1),"")</f>
        <v>130000</v>
      </c>
      <c r="N3524" s="2" cm="1">
        <f t="array" ref="N3524">IFERROR(INDEX(tblConsorcios[Prazo (meses)],MOD($J3524,ROWS(tblConsorcios[Produto]))+1),"")</f>
        <v>240</v>
      </c>
      <c r="O3524" s="20" cm="1">
        <f t="array" ref="O3524">IFERROR(INDEX(tblConsorcios[Parcela Mensal (R$)],MOD($J3524,ROWS(tblConsorcios[Produto]))+1),"")</f>
        <v>697.67</v>
      </c>
      <c r="P3524" s="20" t="str" cm="1">
        <f t="array" ref="P3524">IFERROR(INDEX(tblClientes[Dividendo Mensal (R$)],INT($J3524/ROWS(tblConsorcios[Produto]))+1),"")</f>
        <v/>
      </c>
      <c r="Q3524" s="20" t="str">
        <f t="shared" si="166"/>
        <v/>
      </c>
      <c r="R3524">
        <f t="shared" si="167"/>
        <v>0</v>
      </c>
    </row>
    <row r="3525" spans="10:18" x14ac:dyDescent="0.2">
      <c r="J3525">
        <f t="shared" si="165"/>
        <v>3523</v>
      </c>
      <c r="K3525" t="str" cm="1">
        <f t="array" ref="K3525">IFERROR(INDEX(tblClientes[Cliente],INT($J3525/ROWS(tblConsorcios[Produto]))+1),"")</f>
        <v/>
      </c>
      <c r="L3525" t="str" cm="1">
        <f t="array" ref="L3525">IFERROR(INDEX(tblConsorcios[Produto],MOD($J3525,ROWS(tblConsorcios[Produto]))+1),"")</f>
        <v>Imóvel IE130 – 220m</v>
      </c>
      <c r="M3525" s="20" cm="1">
        <f t="array" ref="M3525">IFERROR(INDEX(tblConsorcios[Valor da Carta (R$)],MOD($J3525,ROWS(tblConsorcios[Produto]))+1),"")</f>
        <v>130000</v>
      </c>
      <c r="N3525" s="2" cm="1">
        <f t="array" ref="N3525">IFERROR(INDEX(tblConsorcios[Prazo (meses)],MOD($J3525,ROWS(tblConsorcios[Produto]))+1),"")</f>
        <v>220</v>
      </c>
      <c r="O3525" s="20" cm="1">
        <f t="array" ref="O3525">IFERROR(INDEX(tblConsorcios[Parcela Mensal (R$)],MOD($J3525,ROWS(tblConsorcios[Produto]))+1),"")</f>
        <v>755.18</v>
      </c>
      <c r="P3525" s="20" t="str" cm="1">
        <f t="array" ref="P3525">IFERROR(INDEX(tblClientes[Dividendo Mensal (R$)],INT($J3525/ROWS(tblConsorcios[Produto]))+1),"")</f>
        <v/>
      </c>
      <c r="Q3525" s="20" t="str">
        <f t="shared" si="166"/>
        <v/>
      </c>
      <c r="R3525">
        <f t="shared" si="167"/>
        <v>0</v>
      </c>
    </row>
    <row r="3526" spans="10:18" x14ac:dyDescent="0.2">
      <c r="J3526">
        <f t="shared" si="165"/>
        <v>3524</v>
      </c>
      <c r="K3526" t="str" cm="1">
        <f t="array" ref="K3526">IFERROR(INDEX(tblClientes[Cliente],INT($J3526/ROWS(tblConsorcios[Produto]))+1),"")</f>
        <v/>
      </c>
      <c r="L3526" t="str" cm="1">
        <f t="array" ref="L3526">IFERROR(INDEX(tblConsorcios[Produto],MOD($J3526,ROWS(tblConsorcios[Produto]))+1),"")</f>
        <v>Imóvel IE130 – 200m</v>
      </c>
      <c r="M3526" s="20" cm="1">
        <f t="array" ref="M3526">IFERROR(INDEX(tblConsorcios[Valor da Carta (R$)],MOD($J3526,ROWS(tblConsorcios[Produto]))+1),"")</f>
        <v>130000</v>
      </c>
      <c r="N3526" s="2" cm="1">
        <f t="array" ref="N3526">IFERROR(INDEX(tblConsorcios[Prazo (meses)],MOD($J3526,ROWS(tblConsorcios[Produto]))+1),"")</f>
        <v>200</v>
      </c>
      <c r="O3526" s="20" cm="1">
        <f t="array" ref="O3526">IFERROR(INDEX(tblConsorcios[Parcela Mensal (R$)],MOD($J3526,ROWS(tblConsorcios[Produto]))+1),"")</f>
        <v>824.2</v>
      </c>
      <c r="P3526" s="20" t="str" cm="1">
        <f t="array" ref="P3526">IFERROR(INDEX(tblClientes[Dividendo Mensal (R$)],INT($J3526/ROWS(tblConsorcios[Produto]))+1),"")</f>
        <v/>
      </c>
      <c r="Q3526" s="20" t="str">
        <f t="shared" si="166"/>
        <v/>
      </c>
      <c r="R3526">
        <f t="shared" si="167"/>
        <v>0</v>
      </c>
    </row>
    <row r="3527" spans="10:18" x14ac:dyDescent="0.2">
      <c r="J3527">
        <f t="shared" si="165"/>
        <v>3525</v>
      </c>
      <c r="K3527" t="str" cm="1">
        <f t="array" ref="K3527">IFERROR(INDEX(tblClientes[Cliente],INT($J3527/ROWS(tblConsorcios[Produto]))+1),"")</f>
        <v/>
      </c>
      <c r="L3527" t="str" cm="1">
        <f t="array" ref="L3527">IFERROR(INDEX(tblConsorcios[Produto],MOD($J3527,ROWS(tblConsorcios[Produto]))+1),"")</f>
        <v>Imóvel IE120 – 240m</v>
      </c>
      <c r="M3527" s="20" cm="1">
        <f t="array" ref="M3527">IFERROR(INDEX(tblConsorcios[Valor da Carta (R$)],MOD($J3527,ROWS(tblConsorcios[Produto]))+1),"")</f>
        <v>120000</v>
      </c>
      <c r="N3527" s="2" cm="1">
        <f t="array" ref="N3527">IFERROR(INDEX(tblConsorcios[Prazo (meses)],MOD($J3527,ROWS(tblConsorcios[Produto]))+1),"")</f>
        <v>240</v>
      </c>
      <c r="O3527" s="20" cm="1">
        <f t="array" ref="O3527">IFERROR(INDEX(tblConsorcios[Parcela Mensal (R$)],MOD($J3527,ROWS(tblConsorcios[Produto]))+1),"")</f>
        <v>644</v>
      </c>
      <c r="P3527" s="20" t="str" cm="1">
        <f t="array" ref="P3527">IFERROR(INDEX(tblClientes[Dividendo Mensal (R$)],INT($J3527/ROWS(tblConsorcios[Produto]))+1),"")</f>
        <v/>
      </c>
      <c r="Q3527" s="20" t="str">
        <f t="shared" si="166"/>
        <v/>
      </c>
      <c r="R3527">
        <f t="shared" si="167"/>
        <v>0</v>
      </c>
    </row>
    <row r="3528" spans="10:18" x14ac:dyDescent="0.2">
      <c r="J3528">
        <f t="shared" si="165"/>
        <v>3526</v>
      </c>
      <c r="K3528" t="str" cm="1">
        <f t="array" ref="K3528">IFERROR(INDEX(tblClientes[Cliente],INT($J3528/ROWS(tblConsorcios[Produto]))+1),"")</f>
        <v/>
      </c>
      <c r="L3528" t="str" cm="1">
        <f t="array" ref="L3528">IFERROR(INDEX(tblConsorcios[Produto],MOD($J3528,ROWS(tblConsorcios[Produto]))+1),"")</f>
        <v>Imóvel IE120 – 220m</v>
      </c>
      <c r="M3528" s="20" cm="1">
        <f t="array" ref="M3528">IFERROR(INDEX(tblConsorcios[Valor da Carta (R$)],MOD($J3528,ROWS(tblConsorcios[Produto]))+1),"")</f>
        <v>120000</v>
      </c>
      <c r="N3528" s="2" cm="1">
        <f t="array" ref="N3528">IFERROR(INDEX(tblConsorcios[Prazo (meses)],MOD($J3528,ROWS(tblConsorcios[Produto]))+1),"")</f>
        <v>220</v>
      </c>
      <c r="O3528" s="20" cm="1">
        <f t="array" ref="O3528">IFERROR(INDEX(tblConsorcios[Parcela Mensal (R$)],MOD($J3528,ROWS(tblConsorcios[Produto]))+1),"")</f>
        <v>697.09</v>
      </c>
      <c r="P3528" s="20" t="str" cm="1">
        <f t="array" ref="P3528">IFERROR(INDEX(tblClientes[Dividendo Mensal (R$)],INT($J3528/ROWS(tblConsorcios[Produto]))+1),"")</f>
        <v/>
      </c>
      <c r="Q3528" s="20" t="str">
        <f t="shared" si="166"/>
        <v/>
      </c>
      <c r="R3528">
        <f t="shared" si="167"/>
        <v>0</v>
      </c>
    </row>
    <row r="3529" spans="10:18" x14ac:dyDescent="0.2">
      <c r="J3529">
        <f t="shared" si="165"/>
        <v>3527</v>
      </c>
      <c r="K3529" t="str" cm="1">
        <f t="array" ref="K3529">IFERROR(INDEX(tblClientes[Cliente],INT($J3529/ROWS(tblConsorcios[Produto]))+1),"")</f>
        <v/>
      </c>
      <c r="L3529" t="str" cm="1">
        <f t="array" ref="L3529">IFERROR(INDEX(tblConsorcios[Produto],MOD($J3529,ROWS(tblConsorcios[Produto]))+1),"")</f>
        <v>Imóvel IE120 – 200m</v>
      </c>
      <c r="M3529" s="20" cm="1">
        <f t="array" ref="M3529">IFERROR(INDEX(tblConsorcios[Valor da Carta (R$)],MOD($J3529,ROWS(tblConsorcios[Produto]))+1),"")</f>
        <v>120000</v>
      </c>
      <c r="N3529" s="2" cm="1">
        <f t="array" ref="N3529">IFERROR(INDEX(tblConsorcios[Prazo (meses)],MOD($J3529,ROWS(tblConsorcios[Produto]))+1),"")</f>
        <v>200</v>
      </c>
      <c r="O3529" s="20" cm="1">
        <f t="array" ref="O3529">IFERROR(INDEX(tblConsorcios[Parcela Mensal (R$)],MOD($J3529,ROWS(tblConsorcios[Produto]))+1),"")</f>
        <v>760.8</v>
      </c>
      <c r="P3529" s="20" t="str" cm="1">
        <f t="array" ref="P3529">IFERROR(INDEX(tblClientes[Dividendo Mensal (R$)],INT($J3529/ROWS(tblConsorcios[Produto]))+1),"")</f>
        <v/>
      </c>
      <c r="Q3529" s="20" t="str">
        <f t="shared" si="166"/>
        <v/>
      </c>
      <c r="R3529">
        <f t="shared" si="167"/>
        <v>0</v>
      </c>
    </row>
    <row r="3530" spans="10:18" x14ac:dyDescent="0.2">
      <c r="J3530">
        <f t="shared" si="165"/>
        <v>3528</v>
      </c>
      <c r="K3530" t="str" cm="1">
        <f t="array" ref="K3530">IFERROR(INDEX(tblClientes[Cliente],INT($J3530/ROWS(tblConsorcios[Produto]))+1),"")</f>
        <v/>
      </c>
      <c r="L3530" t="str" cm="1">
        <f t="array" ref="L3530">IFERROR(INDEX(tblConsorcios[Produto],MOD($J3530,ROWS(tblConsorcios[Produto]))+1),"")</f>
        <v>Imóvel IE600 – 240m</v>
      </c>
      <c r="M3530" s="20" cm="1">
        <f t="array" ref="M3530">IFERROR(INDEX(tblConsorcios[Valor da Carta (R$)],MOD($J3530,ROWS(tblConsorcios[Produto]))+1),"")</f>
        <v>600000</v>
      </c>
      <c r="N3530" s="2" cm="1">
        <f t="array" ref="N3530">IFERROR(INDEX(tblConsorcios[Prazo (meses)],MOD($J3530,ROWS(tblConsorcios[Produto]))+1),"")</f>
        <v>240</v>
      </c>
      <c r="O3530" s="20" cm="1">
        <f t="array" ref="O3530">IFERROR(INDEX(tblConsorcios[Parcela Mensal (R$)],MOD($J3530,ROWS(tblConsorcios[Produto]))+1),"")</f>
        <v>3220</v>
      </c>
      <c r="P3530" s="20" t="str" cm="1">
        <f t="array" ref="P3530">IFERROR(INDEX(tblClientes[Dividendo Mensal (R$)],INT($J3530/ROWS(tblConsorcios[Produto]))+1),"")</f>
        <v/>
      </c>
      <c r="Q3530" s="20" t="str">
        <f t="shared" si="166"/>
        <v/>
      </c>
      <c r="R3530">
        <f t="shared" si="167"/>
        <v>0</v>
      </c>
    </row>
    <row r="3531" spans="10:18" x14ac:dyDescent="0.2">
      <c r="J3531">
        <f t="shared" si="165"/>
        <v>3529</v>
      </c>
      <c r="K3531" t="str" cm="1">
        <f t="array" ref="K3531">IFERROR(INDEX(tblClientes[Cliente],INT($J3531/ROWS(tblConsorcios[Produto]))+1),"")</f>
        <v/>
      </c>
      <c r="L3531" t="str" cm="1">
        <f t="array" ref="L3531">IFERROR(INDEX(tblConsorcios[Produto],MOD($J3531,ROWS(tblConsorcios[Produto]))+1),"")</f>
        <v>Imóvel IE600 – 220m</v>
      </c>
      <c r="M3531" s="20" cm="1">
        <f t="array" ref="M3531">IFERROR(INDEX(tblConsorcios[Valor da Carta (R$)],MOD($J3531,ROWS(tblConsorcios[Produto]))+1),"")</f>
        <v>600000</v>
      </c>
      <c r="N3531" s="2" cm="1">
        <f t="array" ref="N3531">IFERROR(INDEX(tblConsorcios[Prazo (meses)],MOD($J3531,ROWS(tblConsorcios[Produto]))+1),"")</f>
        <v>220</v>
      </c>
      <c r="O3531" s="20" cm="1">
        <f t="array" ref="O3531">IFERROR(INDEX(tblConsorcios[Parcela Mensal (R$)],MOD($J3531,ROWS(tblConsorcios[Produto]))+1),"")</f>
        <v>3485.45</v>
      </c>
      <c r="P3531" s="20" t="str" cm="1">
        <f t="array" ref="P3531">IFERROR(INDEX(tblClientes[Dividendo Mensal (R$)],INT($J3531/ROWS(tblConsorcios[Produto]))+1),"")</f>
        <v/>
      </c>
      <c r="Q3531" s="20" t="str">
        <f t="shared" si="166"/>
        <v/>
      </c>
      <c r="R3531">
        <f t="shared" si="167"/>
        <v>0</v>
      </c>
    </row>
    <row r="3532" spans="10:18" x14ac:dyDescent="0.2">
      <c r="J3532">
        <f t="shared" si="165"/>
        <v>3530</v>
      </c>
      <c r="K3532" t="str" cm="1">
        <f t="array" ref="K3532">IFERROR(INDEX(tblClientes[Cliente],INT($J3532/ROWS(tblConsorcios[Produto]))+1),"")</f>
        <v/>
      </c>
      <c r="L3532" t="str" cm="1">
        <f t="array" ref="L3532">IFERROR(INDEX(tblConsorcios[Produto],MOD($J3532,ROWS(tblConsorcios[Produto]))+1),"")</f>
        <v>Imóvel IE600 – 200m</v>
      </c>
      <c r="M3532" s="20" cm="1">
        <f t="array" ref="M3532">IFERROR(INDEX(tblConsorcios[Valor da Carta (R$)],MOD($J3532,ROWS(tblConsorcios[Produto]))+1),"")</f>
        <v>600000</v>
      </c>
      <c r="N3532" s="2" cm="1">
        <f t="array" ref="N3532">IFERROR(INDEX(tblConsorcios[Prazo (meses)],MOD($J3532,ROWS(tblConsorcios[Produto]))+1),"")</f>
        <v>200</v>
      </c>
      <c r="O3532" s="20" cm="1">
        <f t="array" ref="O3532">IFERROR(INDEX(tblConsorcios[Parcela Mensal (R$)],MOD($J3532,ROWS(tblConsorcios[Produto]))+1),"")</f>
        <v>3804</v>
      </c>
      <c r="P3532" s="20" t="str" cm="1">
        <f t="array" ref="P3532">IFERROR(INDEX(tblClientes[Dividendo Mensal (R$)],INT($J3532/ROWS(tblConsorcios[Produto]))+1),"")</f>
        <v/>
      </c>
      <c r="Q3532" s="20" t="str">
        <f t="shared" si="166"/>
        <v/>
      </c>
      <c r="R3532">
        <f t="shared" si="167"/>
        <v>0</v>
      </c>
    </row>
    <row r="3533" spans="10:18" x14ac:dyDescent="0.2">
      <c r="J3533">
        <f t="shared" si="165"/>
        <v>3531</v>
      </c>
      <c r="K3533" t="str" cm="1">
        <f t="array" ref="K3533">IFERROR(INDEX(tblClientes[Cliente],INT($J3533/ROWS(tblConsorcios[Produto]))+1),"")</f>
        <v/>
      </c>
      <c r="L3533" t="str" cm="1">
        <f t="array" ref="L3533">IFERROR(INDEX(tblConsorcios[Produto],MOD($J3533,ROWS(tblConsorcios[Produto]))+1),"")</f>
        <v>Imóvel IE580 – 240m</v>
      </c>
      <c r="M3533" s="20" cm="1">
        <f t="array" ref="M3533">IFERROR(INDEX(tblConsorcios[Valor da Carta (R$)],MOD($J3533,ROWS(tblConsorcios[Produto]))+1),"")</f>
        <v>580000</v>
      </c>
      <c r="N3533" s="2" cm="1">
        <f t="array" ref="N3533">IFERROR(INDEX(tblConsorcios[Prazo (meses)],MOD($J3533,ROWS(tblConsorcios[Produto]))+1),"")</f>
        <v>240</v>
      </c>
      <c r="O3533" s="20" cm="1">
        <f t="array" ref="O3533">IFERROR(INDEX(tblConsorcios[Parcela Mensal (R$)],MOD($J3533,ROWS(tblConsorcios[Produto]))+1),"")</f>
        <v>3112.67</v>
      </c>
      <c r="P3533" s="20" t="str" cm="1">
        <f t="array" ref="P3533">IFERROR(INDEX(tblClientes[Dividendo Mensal (R$)],INT($J3533/ROWS(tblConsorcios[Produto]))+1),"")</f>
        <v/>
      </c>
      <c r="Q3533" s="20" t="str">
        <f t="shared" si="166"/>
        <v/>
      </c>
      <c r="R3533">
        <f t="shared" si="167"/>
        <v>0</v>
      </c>
    </row>
    <row r="3534" spans="10:18" x14ac:dyDescent="0.2">
      <c r="J3534">
        <f t="shared" si="165"/>
        <v>3532</v>
      </c>
      <c r="K3534" t="str" cm="1">
        <f t="array" ref="K3534">IFERROR(INDEX(tblClientes[Cliente],INT($J3534/ROWS(tblConsorcios[Produto]))+1),"")</f>
        <v/>
      </c>
      <c r="L3534" t="str" cm="1">
        <f t="array" ref="L3534">IFERROR(INDEX(tblConsorcios[Produto],MOD($J3534,ROWS(tblConsorcios[Produto]))+1),"")</f>
        <v>Imóvel IE580 – 220m</v>
      </c>
      <c r="M3534" s="20" cm="1">
        <f t="array" ref="M3534">IFERROR(INDEX(tblConsorcios[Valor da Carta (R$)],MOD($J3534,ROWS(tblConsorcios[Produto]))+1),"")</f>
        <v>580000</v>
      </c>
      <c r="N3534" s="2" cm="1">
        <f t="array" ref="N3534">IFERROR(INDEX(tblConsorcios[Prazo (meses)],MOD($J3534,ROWS(tblConsorcios[Produto]))+1),"")</f>
        <v>220</v>
      </c>
      <c r="O3534" s="20" cm="1">
        <f t="array" ref="O3534">IFERROR(INDEX(tblConsorcios[Parcela Mensal (R$)],MOD($J3534,ROWS(tblConsorcios[Produto]))+1),"")</f>
        <v>3369.27</v>
      </c>
      <c r="P3534" s="20" t="str" cm="1">
        <f t="array" ref="P3534">IFERROR(INDEX(tblClientes[Dividendo Mensal (R$)],INT($J3534/ROWS(tblConsorcios[Produto]))+1),"")</f>
        <v/>
      </c>
      <c r="Q3534" s="20" t="str">
        <f t="shared" si="166"/>
        <v/>
      </c>
      <c r="R3534">
        <f t="shared" si="167"/>
        <v>0</v>
      </c>
    </row>
    <row r="3535" spans="10:18" x14ac:dyDescent="0.2">
      <c r="J3535">
        <f t="shared" si="165"/>
        <v>3533</v>
      </c>
      <c r="K3535" t="str" cm="1">
        <f t="array" ref="K3535">IFERROR(INDEX(tblClientes[Cliente],INT($J3535/ROWS(tblConsorcios[Produto]))+1),"")</f>
        <v/>
      </c>
      <c r="L3535" t="str" cm="1">
        <f t="array" ref="L3535">IFERROR(INDEX(tblConsorcios[Produto],MOD($J3535,ROWS(tblConsorcios[Produto]))+1),"")</f>
        <v>Imóvel IE580 – 200m</v>
      </c>
      <c r="M3535" s="20" cm="1">
        <f t="array" ref="M3535">IFERROR(INDEX(tblConsorcios[Valor da Carta (R$)],MOD($J3535,ROWS(tblConsorcios[Produto]))+1),"")</f>
        <v>580000</v>
      </c>
      <c r="N3535" s="2" cm="1">
        <f t="array" ref="N3535">IFERROR(INDEX(tblConsorcios[Prazo (meses)],MOD($J3535,ROWS(tblConsorcios[Produto]))+1),"")</f>
        <v>200</v>
      </c>
      <c r="O3535" s="20" cm="1">
        <f t="array" ref="O3535">IFERROR(INDEX(tblConsorcios[Parcela Mensal (R$)],MOD($J3535,ROWS(tblConsorcios[Produto]))+1),"")</f>
        <v>3677.2</v>
      </c>
      <c r="P3535" s="20" t="str" cm="1">
        <f t="array" ref="P3535">IFERROR(INDEX(tblClientes[Dividendo Mensal (R$)],INT($J3535/ROWS(tblConsorcios[Produto]))+1),"")</f>
        <v/>
      </c>
      <c r="Q3535" s="20" t="str">
        <f t="shared" si="166"/>
        <v/>
      </c>
      <c r="R3535">
        <f t="shared" si="167"/>
        <v>0</v>
      </c>
    </row>
    <row r="3536" spans="10:18" x14ac:dyDescent="0.2">
      <c r="J3536">
        <f t="shared" si="165"/>
        <v>3534</v>
      </c>
      <c r="K3536" t="str" cm="1">
        <f t="array" ref="K3536">IFERROR(INDEX(tblClientes[Cliente],INT($J3536/ROWS(tblConsorcios[Produto]))+1),"")</f>
        <v/>
      </c>
      <c r="L3536" t="str" cm="1">
        <f t="array" ref="L3536">IFERROR(INDEX(tblConsorcios[Produto],MOD($J3536,ROWS(tblConsorcios[Produto]))+1),"")</f>
        <v>Imóvel IE550 – 240m</v>
      </c>
      <c r="M3536" s="20" cm="1">
        <f t="array" ref="M3536">IFERROR(INDEX(tblConsorcios[Valor da Carta (R$)],MOD($J3536,ROWS(tblConsorcios[Produto]))+1),"")</f>
        <v>550000</v>
      </c>
      <c r="N3536" s="2" cm="1">
        <f t="array" ref="N3536">IFERROR(INDEX(tblConsorcios[Prazo (meses)],MOD($J3536,ROWS(tblConsorcios[Produto]))+1),"")</f>
        <v>240</v>
      </c>
      <c r="O3536" s="20" cm="1">
        <f t="array" ref="O3536">IFERROR(INDEX(tblConsorcios[Parcela Mensal (R$)],MOD($J3536,ROWS(tblConsorcios[Produto]))+1),"")</f>
        <v>2951.67</v>
      </c>
      <c r="P3536" s="20" t="str" cm="1">
        <f t="array" ref="P3536">IFERROR(INDEX(tblClientes[Dividendo Mensal (R$)],INT($J3536/ROWS(tblConsorcios[Produto]))+1),"")</f>
        <v/>
      </c>
      <c r="Q3536" s="20" t="str">
        <f t="shared" si="166"/>
        <v/>
      </c>
      <c r="R3536">
        <f t="shared" si="167"/>
        <v>0</v>
      </c>
    </row>
    <row r="3537" spans="10:18" x14ac:dyDescent="0.2">
      <c r="J3537">
        <f t="shared" si="165"/>
        <v>3535</v>
      </c>
      <c r="K3537" t="str" cm="1">
        <f t="array" ref="K3537">IFERROR(INDEX(tblClientes[Cliente],INT($J3537/ROWS(tblConsorcios[Produto]))+1),"")</f>
        <v/>
      </c>
      <c r="L3537" t="str" cm="1">
        <f t="array" ref="L3537">IFERROR(INDEX(tblConsorcios[Produto],MOD($J3537,ROWS(tblConsorcios[Produto]))+1),"")</f>
        <v>Imóvel IE550 – 220m</v>
      </c>
      <c r="M3537" s="20" cm="1">
        <f t="array" ref="M3537">IFERROR(INDEX(tblConsorcios[Valor da Carta (R$)],MOD($J3537,ROWS(tblConsorcios[Produto]))+1),"")</f>
        <v>550000</v>
      </c>
      <c r="N3537" s="2" cm="1">
        <f t="array" ref="N3537">IFERROR(INDEX(tblConsorcios[Prazo (meses)],MOD($J3537,ROWS(tblConsorcios[Produto]))+1),"")</f>
        <v>220</v>
      </c>
      <c r="O3537" s="20" cm="1">
        <f t="array" ref="O3537">IFERROR(INDEX(tblConsorcios[Parcela Mensal (R$)],MOD($J3537,ROWS(tblConsorcios[Produto]))+1),"")</f>
        <v>3195</v>
      </c>
      <c r="P3537" s="20" t="str" cm="1">
        <f t="array" ref="P3537">IFERROR(INDEX(tblClientes[Dividendo Mensal (R$)],INT($J3537/ROWS(tblConsorcios[Produto]))+1),"")</f>
        <v/>
      </c>
      <c r="Q3537" s="20" t="str">
        <f t="shared" si="166"/>
        <v/>
      </c>
      <c r="R3537">
        <f t="shared" si="167"/>
        <v>0</v>
      </c>
    </row>
    <row r="3538" spans="10:18" x14ac:dyDescent="0.2">
      <c r="J3538">
        <f t="shared" si="165"/>
        <v>3536</v>
      </c>
      <c r="K3538" t="str" cm="1">
        <f t="array" ref="K3538">IFERROR(INDEX(tblClientes[Cliente],INT($J3538/ROWS(tblConsorcios[Produto]))+1),"")</f>
        <v/>
      </c>
      <c r="L3538" t="str" cm="1">
        <f t="array" ref="L3538">IFERROR(INDEX(tblConsorcios[Produto],MOD($J3538,ROWS(tblConsorcios[Produto]))+1),"")</f>
        <v>Imóvel IE550 – 200m</v>
      </c>
      <c r="M3538" s="20" cm="1">
        <f t="array" ref="M3538">IFERROR(INDEX(tblConsorcios[Valor da Carta (R$)],MOD($J3538,ROWS(tblConsorcios[Produto]))+1),"")</f>
        <v>550000</v>
      </c>
      <c r="N3538" s="2" cm="1">
        <f t="array" ref="N3538">IFERROR(INDEX(tblConsorcios[Prazo (meses)],MOD($J3538,ROWS(tblConsorcios[Produto]))+1),"")</f>
        <v>200</v>
      </c>
      <c r="O3538" s="20" cm="1">
        <f t="array" ref="O3538">IFERROR(INDEX(tblConsorcios[Parcela Mensal (R$)],MOD($J3538,ROWS(tblConsorcios[Produto]))+1),"")</f>
        <v>3487</v>
      </c>
      <c r="P3538" s="20" t="str" cm="1">
        <f t="array" ref="P3538">IFERROR(INDEX(tblClientes[Dividendo Mensal (R$)],INT($J3538/ROWS(tblConsorcios[Produto]))+1),"")</f>
        <v/>
      </c>
      <c r="Q3538" s="20" t="str">
        <f t="shared" si="166"/>
        <v/>
      </c>
      <c r="R3538">
        <f t="shared" si="167"/>
        <v>0</v>
      </c>
    </row>
    <row r="3539" spans="10:18" x14ac:dyDescent="0.2">
      <c r="J3539">
        <f t="shared" si="165"/>
        <v>3537</v>
      </c>
      <c r="K3539" t="str" cm="1">
        <f t="array" ref="K3539">IFERROR(INDEX(tblClientes[Cliente],INT($J3539/ROWS(tblConsorcios[Produto]))+1),"")</f>
        <v/>
      </c>
      <c r="L3539" t="str" cm="1">
        <f t="array" ref="L3539">IFERROR(INDEX(tblConsorcios[Produto],MOD($J3539,ROWS(tblConsorcios[Produto]))+1),"")</f>
        <v>Imóvel IE530 – 240m</v>
      </c>
      <c r="M3539" s="20" cm="1">
        <f t="array" ref="M3539">IFERROR(INDEX(tblConsorcios[Valor da Carta (R$)],MOD($J3539,ROWS(tblConsorcios[Produto]))+1),"")</f>
        <v>530000</v>
      </c>
      <c r="N3539" s="2" cm="1">
        <f t="array" ref="N3539">IFERROR(INDEX(tblConsorcios[Prazo (meses)],MOD($J3539,ROWS(tblConsorcios[Produto]))+1),"")</f>
        <v>240</v>
      </c>
      <c r="O3539" s="20" cm="1">
        <f t="array" ref="O3539">IFERROR(INDEX(tblConsorcios[Parcela Mensal (R$)],MOD($J3539,ROWS(tblConsorcios[Produto]))+1),"")</f>
        <v>2844.33</v>
      </c>
      <c r="P3539" s="20" t="str" cm="1">
        <f t="array" ref="P3539">IFERROR(INDEX(tblClientes[Dividendo Mensal (R$)],INT($J3539/ROWS(tblConsorcios[Produto]))+1),"")</f>
        <v/>
      </c>
      <c r="Q3539" s="20" t="str">
        <f t="shared" si="166"/>
        <v/>
      </c>
      <c r="R3539">
        <f t="shared" si="167"/>
        <v>0</v>
      </c>
    </row>
    <row r="3540" spans="10:18" x14ac:dyDescent="0.2">
      <c r="J3540">
        <f t="shared" si="165"/>
        <v>3538</v>
      </c>
      <c r="K3540" t="str" cm="1">
        <f t="array" ref="K3540">IFERROR(INDEX(tblClientes[Cliente],INT($J3540/ROWS(tblConsorcios[Produto]))+1),"")</f>
        <v/>
      </c>
      <c r="L3540" t="str" cm="1">
        <f t="array" ref="L3540">IFERROR(INDEX(tblConsorcios[Produto],MOD($J3540,ROWS(tblConsorcios[Produto]))+1),"")</f>
        <v>Imóvel IE530 – 220m</v>
      </c>
      <c r="M3540" s="20" cm="1">
        <f t="array" ref="M3540">IFERROR(INDEX(tblConsorcios[Valor da Carta (R$)],MOD($J3540,ROWS(tblConsorcios[Produto]))+1),"")</f>
        <v>530000</v>
      </c>
      <c r="N3540" s="2" cm="1">
        <f t="array" ref="N3540">IFERROR(INDEX(tblConsorcios[Prazo (meses)],MOD($J3540,ROWS(tblConsorcios[Produto]))+1),"")</f>
        <v>220</v>
      </c>
      <c r="O3540" s="20" cm="1">
        <f t="array" ref="O3540">IFERROR(INDEX(tblConsorcios[Parcela Mensal (R$)],MOD($J3540,ROWS(tblConsorcios[Produto]))+1),"")</f>
        <v>3078.82</v>
      </c>
      <c r="P3540" s="20" t="str" cm="1">
        <f t="array" ref="P3540">IFERROR(INDEX(tblClientes[Dividendo Mensal (R$)],INT($J3540/ROWS(tblConsorcios[Produto]))+1),"")</f>
        <v/>
      </c>
      <c r="Q3540" s="20" t="str">
        <f t="shared" si="166"/>
        <v/>
      </c>
      <c r="R3540">
        <f t="shared" si="167"/>
        <v>0</v>
      </c>
    </row>
    <row r="3541" spans="10:18" x14ac:dyDescent="0.2">
      <c r="J3541">
        <f t="shared" si="165"/>
        <v>3539</v>
      </c>
      <c r="K3541" t="str" cm="1">
        <f t="array" ref="K3541">IFERROR(INDEX(tblClientes[Cliente],INT($J3541/ROWS(tblConsorcios[Produto]))+1),"")</f>
        <v/>
      </c>
      <c r="L3541" t="str" cm="1">
        <f t="array" ref="L3541">IFERROR(INDEX(tblConsorcios[Produto],MOD($J3541,ROWS(tblConsorcios[Produto]))+1),"")</f>
        <v>Imóvel IE530 – 200m</v>
      </c>
      <c r="M3541" s="20" cm="1">
        <f t="array" ref="M3541">IFERROR(INDEX(tblConsorcios[Valor da Carta (R$)],MOD($J3541,ROWS(tblConsorcios[Produto]))+1),"")</f>
        <v>530000</v>
      </c>
      <c r="N3541" s="2" cm="1">
        <f t="array" ref="N3541">IFERROR(INDEX(tblConsorcios[Prazo (meses)],MOD($J3541,ROWS(tblConsorcios[Produto]))+1),"")</f>
        <v>200</v>
      </c>
      <c r="O3541" s="20" cm="1">
        <f t="array" ref="O3541">IFERROR(INDEX(tblConsorcios[Parcela Mensal (R$)],MOD($J3541,ROWS(tblConsorcios[Produto]))+1),"")</f>
        <v>3360.2</v>
      </c>
      <c r="P3541" s="20" t="str" cm="1">
        <f t="array" ref="P3541">IFERROR(INDEX(tblClientes[Dividendo Mensal (R$)],INT($J3541/ROWS(tblConsorcios[Produto]))+1),"")</f>
        <v/>
      </c>
      <c r="Q3541" s="20" t="str">
        <f t="shared" si="166"/>
        <v/>
      </c>
      <c r="R3541">
        <f t="shared" si="167"/>
        <v>0</v>
      </c>
    </row>
    <row r="3542" spans="10:18" x14ac:dyDescent="0.2">
      <c r="J3542">
        <f t="shared" si="165"/>
        <v>3540</v>
      </c>
      <c r="K3542" t="str" cm="1">
        <f t="array" ref="K3542">IFERROR(INDEX(tblClientes[Cliente],INT($J3542/ROWS(tblConsorcios[Produto]))+1),"")</f>
        <v/>
      </c>
      <c r="L3542" t="str" cm="1">
        <f t="array" ref="L3542">IFERROR(INDEX(tblConsorcios[Produto],MOD($J3542,ROWS(tblConsorcios[Produto]))+1),"")</f>
        <v>Imóvel IE500 – 240m</v>
      </c>
      <c r="M3542" s="20" cm="1">
        <f t="array" ref="M3542">IFERROR(INDEX(tblConsorcios[Valor da Carta (R$)],MOD($J3542,ROWS(tblConsorcios[Produto]))+1),"")</f>
        <v>500000</v>
      </c>
      <c r="N3542" s="2" cm="1">
        <f t="array" ref="N3542">IFERROR(INDEX(tblConsorcios[Prazo (meses)],MOD($J3542,ROWS(tblConsorcios[Produto]))+1),"")</f>
        <v>240</v>
      </c>
      <c r="O3542" s="20" cm="1">
        <f t="array" ref="O3542">IFERROR(INDEX(tblConsorcios[Parcela Mensal (R$)],MOD($J3542,ROWS(tblConsorcios[Produto]))+1),"")</f>
        <v>2683.33</v>
      </c>
      <c r="P3542" s="20" t="str" cm="1">
        <f t="array" ref="P3542">IFERROR(INDEX(tblClientes[Dividendo Mensal (R$)],INT($J3542/ROWS(tblConsorcios[Produto]))+1),"")</f>
        <v/>
      </c>
      <c r="Q3542" s="20" t="str">
        <f t="shared" si="166"/>
        <v/>
      </c>
      <c r="R3542">
        <f t="shared" si="167"/>
        <v>0</v>
      </c>
    </row>
    <row r="3543" spans="10:18" x14ac:dyDescent="0.2">
      <c r="J3543">
        <f t="shared" si="165"/>
        <v>3541</v>
      </c>
      <c r="K3543" t="str" cm="1">
        <f t="array" ref="K3543">IFERROR(INDEX(tblClientes[Cliente],INT($J3543/ROWS(tblConsorcios[Produto]))+1),"")</f>
        <v/>
      </c>
      <c r="L3543" t="str" cm="1">
        <f t="array" ref="L3543">IFERROR(INDEX(tblConsorcios[Produto],MOD($J3543,ROWS(tblConsorcios[Produto]))+1),"")</f>
        <v>Imóvel IE500 – 220m</v>
      </c>
      <c r="M3543" s="20" cm="1">
        <f t="array" ref="M3543">IFERROR(INDEX(tblConsorcios[Valor da Carta (R$)],MOD($J3543,ROWS(tblConsorcios[Produto]))+1),"")</f>
        <v>500000</v>
      </c>
      <c r="N3543" s="2" cm="1">
        <f t="array" ref="N3543">IFERROR(INDEX(tblConsorcios[Prazo (meses)],MOD($J3543,ROWS(tblConsorcios[Produto]))+1),"")</f>
        <v>220</v>
      </c>
      <c r="O3543" s="20" cm="1">
        <f t="array" ref="O3543">IFERROR(INDEX(tblConsorcios[Parcela Mensal (R$)],MOD($J3543,ROWS(tblConsorcios[Produto]))+1),"")</f>
        <v>2904.55</v>
      </c>
      <c r="P3543" s="20" t="str" cm="1">
        <f t="array" ref="P3543">IFERROR(INDEX(tblClientes[Dividendo Mensal (R$)],INT($J3543/ROWS(tblConsorcios[Produto]))+1),"")</f>
        <v/>
      </c>
      <c r="Q3543" s="20" t="str">
        <f t="shared" si="166"/>
        <v/>
      </c>
      <c r="R3543">
        <f t="shared" si="167"/>
        <v>0</v>
      </c>
    </row>
    <row r="3544" spans="10:18" x14ac:dyDescent="0.2">
      <c r="J3544">
        <f t="shared" si="165"/>
        <v>3542</v>
      </c>
      <c r="K3544" t="str" cm="1">
        <f t="array" ref="K3544">IFERROR(INDEX(tblClientes[Cliente],INT($J3544/ROWS(tblConsorcios[Produto]))+1),"")</f>
        <v/>
      </c>
      <c r="L3544" t="str" cm="1">
        <f t="array" ref="L3544">IFERROR(INDEX(tblConsorcios[Produto],MOD($J3544,ROWS(tblConsorcios[Produto]))+1),"")</f>
        <v>Imóvel IE500 – 200m</v>
      </c>
      <c r="M3544" s="20" cm="1">
        <f t="array" ref="M3544">IFERROR(INDEX(tblConsorcios[Valor da Carta (R$)],MOD($J3544,ROWS(tblConsorcios[Produto]))+1),"")</f>
        <v>500000</v>
      </c>
      <c r="N3544" s="2" cm="1">
        <f t="array" ref="N3544">IFERROR(INDEX(tblConsorcios[Prazo (meses)],MOD($J3544,ROWS(tblConsorcios[Produto]))+1),"")</f>
        <v>200</v>
      </c>
      <c r="O3544" s="20" cm="1">
        <f t="array" ref="O3544">IFERROR(INDEX(tblConsorcios[Parcela Mensal (R$)],MOD($J3544,ROWS(tblConsorcios[Produto]))+1),"")</f>
        <v>3170</v>
      </c>
      <c r="P3544" s="20" t="str" cm="1">
        <f t="array" ref="P3544">IFERROR(INDEX(tblClientes[Dividendo Mensal (R$)],INT($J3544/ROWS(tblConsorcios[Produto]))+1),"")</f>
        <v/>
      </c>
      <c r="Q3544" s="20" t="str">
        <f t="shared" si="166"/>
        <v/>
      </c>
      <c r="R3544">
        <f t="shared" si="167"/>
        <v>0</v>
      </c>
    </row>
    <row r="3545" spans="10:18" x14ac:dyDescent="0.2">
      <c r="J3545">
        <f t="shared" si="165"/>
        <v>3543</v>
      </c>
      <c r="K3545" t="str" cm="1">
        <f t="array" ref="K3545">IFERROR(INDEX(tblClientes[Cliente],INT($J3545/ROWS(tblConsorcios[Produto]))+1),"")</f>
        <v/>
      </c>
      <c r="L3545" t="str" cm="1">
        <f t="array" ref="L3545">IFERROR(INDEX(tblConsorcios[Produto],MOD($J3545,ROWS(tblConsorcios[Produto]))+1),"")</f>
        <v>Imóvel IE480 – 240m</v>
      </c>
      <c r="M3545" s="20" cm="1">
        <f t="array" ref="M3545">IFERROR(INDEX(tblConsorcios[Valor da Carta (R$)],MOD($J3545,ROWS(tblConsorcios[Produto]))+1),"")</f>
        <v>480000</v>
      </c>
      <c r="N3545" s="2" cm="1">
        <f t="array" ref="N3545">IFERROR(INDEX(tblConsorcios[Prazo (meses)],MOD($J3545,ROWS(tblConsorcios[Produto]))+1),"")</f>
        <v>240</v>
      </c>
      <c r="O3545" s="20" cm="1">
        <f t="array" ref="O3545">IFERROR(INDEX(tblConsorcios[Parcela Mensal (R$)],MOD($J3545,ROWS(tblConsorcios[Produto]))+1),"")</f>
        <v>2576</v>
      </c>
      <c r="P3545" s="20" t="str" cm="1">
        <f t="array" ref="P3545">IFERROR(INDEX(tblClientes[Dividendo Mensal (R$)],INT($J3545/ROWS(tblConsorcios[Produto]))+1),"")</f>
        <v/>
      </c>
      <c r="Q3545" s="20" t="str">
        <f t="shared" si="166"/>
        <v/>
      </c>
      <c r="R3545">
        <f t="shared" si="167"/>
        <v>0</v>
      </c>
    </row>
    <row r="3546" spans="10:18" x14ac:dyDescent="0.2">
      <c r="J3546">
        <f t="shared" si="165"/>
        <v>3544</v>
      </c>
      <c r="K3546" t="str" cm="1">
        <f t="array" ref="K3546">IFERROR(INDEX(tblClientes[Cliente],INT($J3546/ROWS(tblConsorcios[Produto]))+1),"")</f>
        <v/>
      </c>
      <c r="L3546" t="str" cm="1">
        <f t="array" ref="L3546">IFERROR(INDEX(tblConsorcios[Produto],MOD($J3546,ROWS(tblConsorcios[Produto]))+1),"")</f>
        <v>Imóvel IE480 – 220m</v>
      </c>
      <c r="M3546" s="20" cm="1">
        <f t="array" ref="M3546">IFERROR(INDEX(tblConsorcios[Valor da Carta (R$)],MOD($J3546,ROWS(tblConsorcios[Produto]))+1),"")</f>
        <v>480000</v>
      </c>
      <c r="N3546" s="2" cm="1">
        <f t="array" ref="N3546">IFERROR(INDEX(tblConsorcios[Prazo (meses)],MOD($J3546,ROWS(tblConsorcios[Produto]))+1),"")</f>
        <v>220</v>
      </c>
      <c r="O3546" s="20" cm="1">
        <f t="array" ref="O3546">IFERROR(INDEX(tblConsorcios[Parcela Mensal (R$)],MOD($J3546,ROWS(tblConsorcios[Produto]))+1),"")</f>
        <v>2788.36</v>
      </c>
      <c r="P3546" s="20" t="str" cm="1">
        <f t="array" ref="P3546">IFERROR(INDEX(tblClientes[Dividendo Mensal (R$)],INT($J3546/ROWS(tblConsorcios[Produto]))+1),"")</f>
        <v/>
      </c>
      <c r="Q3546" s="20" t="str">
        <f t="shared" si="166"/>
        <v/>
      </c>
      <c r="R3546">
        <f t="shared" si="167"/>
        <v>0</v>
      </c>
    </row>
    <row r="3547" spans="10:18" x14ac:dyDescent="0.2">
      <c r="J3547">
        <f t="shared" si="165"/>
        <v>3545</v>
      </c>
      <c r="K3547" t="str" cm="1">
        <f t="array" ref="K3547">IFERROR(INDEX(tblClientes[Cliente],INT($J3547/ROWS(tblConsorcios[Produto]))+1),"")</f>
        <v/>
      </c>
      <c r="L3547" t="str" cm="1">
        <f t="array" ref="L3547">IFERROR(INDEX(tblConsorcios[Produto],MOD($J3547,ROWS(tblConsorcios[Produto]))+1),"")</f>
        <v>Imóvel IE480 – 200m</v>
      </c>
      <c r="M3547" s="20" cm="1">
        <f t="array" ref="M3547">IFERROR(INDEX(tblConsorcios[Valor da Carta (R$)],MOD($J3547,ROWS(tblConsorcios[Produto]))+1),"")</f>
        <v>480000</v>
      </c>
      <c r="N3547" s="2" cm="1">
        <f t="array" ref="N3547">IFERROR(INDEX(tblConsorcios[Prazo (meses)],MOD($J3547,ROWS(tblConsorcios[Produto]))+1),"")</f>
        <v>200</v>
      </c>
      <c r="O3547" s="20" cm="1">
        <f t="array" ref="O3547">IFERROR(INDEX(tblConsorcios[Parcela Mensal (R$)],MOD($J3547,ROWS(tblConsorcios[Produto]))+1),"")</f>
        <v>3043.2</v>
      </c>
      <c r="P3547" s="20" t="str" cm="1">
        <f t="array" ref="P3547">IFERROR(INDEX(tblClientes[Dividendo Mensal (R$)],INT($J3547/ROWS(tblConsorcios[Produto]))+1),"")</f>
        <v/>
      </c>
      <c r="Q3547" s="20" t="str">
        <f t="shared" si="166"/>
        <v/>
      </c>
      <c r="R3547">
        <f t="shared" si="167"/>
        <v>0</v>
      </c>
    </row>
    <row r="3548" spans="10:18" x14ac:dyDescent="0.2">
      <c r="J3548">
        <f t="shared" si="165"/>
        <v>3546</v>
      </c>
      <c r="K3548" t="str" cm="1">
        <f t="array" ref="K3548">IFERROR(INDEX(tblClientes[Cliente],INT($J3548/ROWS(tblConsorcios[Produto]))+1),"")</f>
        <v/>
      </c>
      <c r="L3548" t="str" cm="1">
        <f t="array" ref="L3548">IFERROR(INDEX(tblConsorcios[Produto],MOD($J3548,ROWS(tblConsorcios[Produto]))+1),"")</f>
        <v>Imóvel IE450 – 240m</v>
      </c>
      <c r="M3548" s="20" cm="1">
        <f t="array" ref="M3548">IFERROR(INDEX(tblConsorcios[Valor da Carta (R$)],MOD($J3548,ROWS(tblConsorcios[Produto]))+1),"")</f>
        <v>450000</v>
      </c>
      <c r="N3548" s="2" cm="1">
        <f t="array" ref="N3548">IFERROR(INDEX(tblConsorcios[Prazo (meses)],MOD($J3548,ROWS(tblConsorcios[Produto]))+1),"")</f>
        <v>240</v>
      </c>
      <c r="O3548" s="20" cm="1">
        <f t="array" ref="O3548">IFERROR(INDEX(tblConsorcios[Parcela Mensal (R$)],MOD($J3548,ROWS(tblConsorcios[Produto]))+1),"")</f>
        <v>2415</v>
      </c>
      <c r="P3548" s="20" t="str" cm="1">
        <f t="array" ref="P3548">IFERROR(INDEX(tblClientes[Dividendo Mensal (R$)],INT($J3548/ROWS(tblConsorcios[Produto]))+1),"")</f>
        <v/>
      </c>
      <c r="Q3548" s="20" t="str">
        <f t="shared" si="166"/>
        <v/>
      </c>
      <c r="R3548">
        <f t="shared" si="167"/>
        <v>0</v>
      </c>
    </row>
    <row r="3549" spans="10:18" x14ac:dyDescent="0.2">
      <c r="J3549">
        <f t="shared" si="165"/>
        <v>3547</v>
      </c>
      <c r="K3549" t="str" cm="1">
        <f t="array" ref="K3549">IFERROR(INDEX(tblClientes[Cliente],INT($J3549/ROWS(tblConsorcios[Produto]))+1),"")</f>
        <v/>
      </c>
      <c r="L3549" t="str" cm="1">
        <f t="array" ref="L3549">IFERROR(INDEX(tblConsorcios[Produto],MOD($J3549,ROWS(tblConsorcios[Produto]))+1),"")</f>
        <v>Imóvel IE450 – 220m</v>
      </c>
      <c r="M3549" s="20" cm="1">
        <f t="array" ref="M3549">IFERROR(INDEX(tblConsorcios[Valor da Carta (R$)],MOD($J3549,ROWS(tblConsorcios[Produto]))+1),"")</f>
        <v>450000</v>
      </c>
      <c r="N3549" s="2" cm="1">
        <f t="array" ref="N3549">IFERROR(INDEX(tblConsorcios[Prazo (meses)],MOD($J3549,ROWS(tblConsorcios[Produto]))+1),"")</f>
        <v>220</v>
      </c>
      <c r="O3549" s="20" cm="1">
        <f t="array" ref="O3549">IFERROR(INDEX(tblConsorcios[Parcela Mensal (R$)],MOD($J3549,ROWS(tblConsorcios[Produto]))+1),"")</f>
        <v>2614.09</v>
      </c>
      <c r="P3549" s="20" t="str" cm="1">
        <f t="array" ref="P3549">IFERROR(INDEX(tblClientes[Dividendo Mensal (R$)],INT($J3549/ROWS(tblConsorcios[Produto]))+1),"")</f>
        <v/>
      </c>
      <c r="Q3549" s="20" t="str">
        <f t="shared" si="166"/>
        <v/>
      </c>
      <c r="R3549">
        <f t="shared" si="167"/>
        <v>0</v>
      </c>
    </row>
    <row r="3550" spans="10:18" x14ac:dyDescent="0.2">
      <c r="J3550">
        <f t="shared" si="165"/>
        <v>3548</v>
      </c>
      <c r="K3550" t="str" cm="1">
        <f t="array" ref="K3550">IFERROR(INDEX(tblClientes[Cliente],INT($J3550/ROWS(tblConsorcios[Produto]))+1),"")</f>
        <v/>
      </c>
      <c r="L3550" t="str" cm="1">
        <f t="array" ref="L3550">IFERROR(INDEX(tblConsorcios[Produto],MOD($J3550,ROWS(tblConsorcios[Produto]))+1),"")</f>
        <v>Imóvel IE450 – 200m</v>
      </c>
      <c r="M3550" s="20" cm="1">
        <f t="array" ref="M3550">IFERROR(INDEX(tblConsorcios[Valor da Carta (R$)],MOD($J3550,ROWS(tblConsorcios[Produto]))+1),"")</f>
        <v>450000</v>
      </c>
      <c r="N3550" s="2" cm="1">
        <f t="array" ref="N3550">IFERROR(INDEX(tblConsorcios[Prazo (meses)],MOD($J3550,ROWS(tblConsorcios[Produto]))+1),"")</f>
        <v>200</v>
      </c>
      <c r="O3550" s="20" cm="1">
        <f t="array" ref="O3550">IFERROR(INDEX(tblConsorcios[Parcela Mensal (R$)],MOD($J3550,ROWS(tblConsorcios[Produto]))+1),"")</f>
        <v>2853</v>
      </c>
      <c r="P3550" s="20" t="str" cm="1">
        <f t="array" ref="P3550">IFERROR(INDEX(tblClientes[Dividendo Mensal (R$)],INT($J3550/ROWS(tblConsorcios[Produto]))+1),"")</f>
        <v/>
      </c>
      <c r="Q3550" s="20" t="str">
        <f t="shared" si="166"/>
        <v/>
      </c>
      <c r="R3550">
        <f t="shared" si="167"/>
        <v>0</v>
      </c>
    </row>
    <row r="3551" spans="10:18" x14ac:dyDescent="0.2">
      <c r="J3551">
        <f t="shared" si="165"/>
        <v>3549</v>
      </c>
      <c r="K3551" t="str" cm="1">
        <f t="array" ref="K3551">IFERROR(INDEX(tblClientes[Cliente],INT($J3551/ROWS(tblConsorcios[Produto]))+1),"")</f>
        <v/>
      </c>
      <c r="L3551" t="str" cm="1">
        <f t="array" ref="L3551">IFERROR(INDEX(tblConsorcios[Produto],MOD($J3551,ROWS(tblConsorcios[Produto]))+1),"")</f>
        <v>Imóvel IE430 – 240m</v>
      </c>
      <c r="M3551" s="20" cm="1">
        <f t="array" ref="M3551">IFERROR(INDEX(tblConsorcios[Valor da Carta (R$)],MOD($J3551,ROWS(tblConsorcios[Produto]))+1),"")</f>
        <v>430000</v>
      </c>
      <c r="N3551" s="2" cm="1">
        <f t="array" ref="N3551">IFERROR(INDEX(tblConsorcios[Prazo (meses)],MOD($J3551,ROWS(tblConsorcios[Produto]))+1),"")</f>
        <v>240</v>
      </c>
      <c r="O3551" s="20" cm="1">
        <f t="array" ref="O3551">IFERROR(INDEX(tblConsorcios[Parcela Mensal (R$)],MOD($J3551,ROWS(tblConsorcios[Produto]))+1),"")</f>
        <v>2307.67</v>
      </c>
      <c r="P3551" s="20" t="str" cm="1">
        <f t="array" ref="P3551">IFERROR(INDEX(tblClientes[Dividendo Mensal (R$)],INT($J3551/ROWS(tblConsorcios[Produto]))+1),"")</f>
        <v/>
      </c>
      <c r="Q3551" s="20" t="str">
        <f t="shared" si="166"/>
        <v/>
      </c>
      <c r="R3551">
        <f t="shared" si="167"/>
        <v>0</v>
      </c>
    </row>
    <row r="3552" spans="10:18" x14ac:dyDescent="0.2">
      <c r="J3552">
        <f t="shared" si="165"/>
        <v>3550</v>
      </c>
      <c r="K3552" t="str" cm="1">
        <f t="array" ref="K3552">IFERROR(INDEX(tblClientes[Cliente],INT($J3552/ROWS(tblConsorcios[Produto]))+1),"")</f>
        <v/>
      </c>
      <c r="L3552" t="str" cm="1">
        <f t="array" ref="L3552">IFERROR(INDEX(tblConsorcios[Produto],MOD($J3552,ROWS(tblConsorcios[Produto]))+1),"")</f>
        <v>Imóvel IE430 – 220m</v>
      </c>
      <c r="M3552" s="20" cm="1">
        <f t="array" ref="M3552">IFERROR(INDEX(tblConsorcios[Valor da Carta (R$)],MOD($J3552,ROWS(tblConsorcios[Produto]))+1),"")</f>
        <v>430000</v>
      </c>
      <c r="N3552" s="2" cm="1">
        <f t="array" ref="N3552">IFERROR(INDEX(tblConsorcios[Prazo (meses)],MOD($J3552,ROWS(tblConsorcios[Produto]))+1),"")</f>
        <v>220</v>
      </c>
      <c r="O3552" s="20" cm="1">
        <f t="array" ref="O3552">IFERROR(INDEX(tblConsorcios[Parcela Mensal (R$)],MOD($J3552,ROWS(tblConsorcios[Produto]))+1),"")</f>
        <v>2497.91</v>
      </c>
      <c r="P3552" s="20" t="str" cm="1">
        <f t="array" ref="P3552">IFERROR(INDEX(tblClientes[Dividendo Mensal (R$)],INT($J3552/ROWS(tblConsorcios[Produto]))+1),"")</f>
        <v/>
      </c>
      <c r="Q3552" s="20" t="str">
        <f t="shared" si="166"/>
        <v/>
      </c>
      <c r="R3552">
        <f t="shared" si="167"/>
        <v>0</v>
      </c>
    </row>
    <row r="3553" spans="10:18" x14ac:dyDescent="0.2">
      <c r="J3553">
        <f t="shared" si="165"/>
        <v>3551</v>
      </c>
      <c r="K3553" t="str" cm="1">
        <f t="array" ref="K3553">IFERROR(INDEX(tblClientes[Cliente],INT($J3553/ROWS(tblConsorcios[Produto]))+1),"")</f>
        <v/>
      </c>
      <c r="L3553" t="str" cm="1">
        <f t="array" ref="L3553">IFERROR(INDEX(tblConsorcios[Produto],MOD($J3553,ROWS(tblConsorcios[Produto]))+1),"")</f>
        <v>Imóvel IE430 – 200m</v>
      </c>
      <c r="M3553" s="20" cm="1">
        <f t="array" ref="M3553">IFERROR(INDEX(tblConsorcios[Valor da Carta (R$)],MOD($J3553,ROWS(tblConsorcios[Produto]))+1),"")</f>
        <v>430000</v>
      </c>
      <c r="N3553" s="2" cm="1">
        <f t="array" ref="N3553">IFERROR(INDEX(tblConsorcios[Prazo (meses)],MOD($J3553,ROWS(tblConsorcios[Produto]))+1),"")</f>
        <v>200</v>
      </c>
      <c r="O3553" s="20" cm="1">
        <f t="array" ref="O3553">IFERROR(INDEX(tblConsorcios[Parcela Mensal (R$)],MOD($J3553,ROWS(tblConsorcios[Produto]))+1),"")</f>
        <v>2726.2</v>
      </c>
      <c r="P3553" s="20" t="str" cm="1">
        <f t="array" ref="P3553">IFERROR(INDEX(tblClientes[Dividendo Mensal (R$)],INT($J3553/ROWS(tblConsorcios[Produto]))+1),"")</f>
        <v/>
      </c>
      <c r="Q3553" s="20" t="str">
        <f t="shared" si="166"/>
        <v/>
      </c>
      <c r="R3553">
        <f t="shared" si="167"/>
        <v>0</v>
      </c>
    </row>
    <row r="3554" spans="10:18" x14ac:dyDescent="0.2">
      <c r="J3554">
        <f t="shared" si="165"/>
        <v>3552</v>
      </c>
      <c r="K3554" t="str" cm="1">
        <f t="array" ref="K3554">IFERROR(INDEX(tblClientes[Cliente],INT($J3554/ROWS(tblConsorcios[Produto]))+1),"")</f>
        <v/>
      </c>
      <c r="L3554" t="str" cm="1">
        <f t="array" ref="L3554">IFERROR(INDEX(tblConsorcios[Produto],MOD($J3554,ROWS(tblConsorcios[Produto]))+1),"")</f>
        <v>Imóvel IE400 – 240m</v>
      </c>
      <c r="M3554" s="20" cm="1">
        <f t="array" ref="M3554">IFERROR(INDEX(tblConsorcios[Valor da Carta (R$)],MOD($J3554,ROWS(tblConsorcios[Produto]))+1),"")</f>
        <v>400000</v>
      </c>
      <c r="N3554" s="2" cm="1">
        <f t="array" ref="N3554">IFERROR(INDEX(tblConsorcios[Prazo (meses)],MOD($J3554,ROWS(tblConsorcios[Produto]))+1),"")</f>
        <v>240</v>
      </c>
      <c r="O3554" s="20" cm="1">
        <f t="array" ref="O3554">IFERROR(INDEX(tblConsorcios[Parcela Mensal (R$)],MOD($J3554,ROWS(tblConsorcios[Produto]))+1),"")</f>
        <v>2146.67</v>
      </c>
      <c r="P3554" s="20" t="str" cm="1">
        <f t="array" ref="P3554">IFERROR(INDEX(tblClientes[Dividendo Mensal (R$)],INT($J3554/ROWS(tblConsorcios[Produto]))+1),"")</f>
        <v/>
      </c>
      <c r="Q3554" s="20" t="str">
        <f t="shared" si="166"/>
        <v/>
      </c>
      <c r="R3554">
        <f t="shared" si="167"/>
        <v>0</v>
      </c>
    </row>
    <row r="3555" spans="10:18" x14ac:dyDescent="0.2">
      <c r="J3555">
        <f t="shared" si="165"/>
        <v>3553</v>
      </c>
      <c r="K3555" t="str" cm="1">
        <f t="array" ref="K3555">IFERROR(INDEX(tblClientes[Cliente],INT($J3555/ROWS(tblConsorcios[Produto]))+1),"")</f>
        <v/>
      </c>
      <c r="L3555" t="str" cm="1">
        <f t="array" ref="L3555">IFERROR(INDEX(tblConsorcios[Produto],MOD($J3555,ROWS(tblConsorcios[Produto]))+1),"")</f>
        <v>Imóvel IE400 – 220m</v>
      </c>
      <c r="M3555" s="20" cm="1">
        <f t="array" ref="M3555">IFERROR(INDEX(tblConsorcios[Valor da Carta (R$)],MOD($J3555,ROWS(tblConsorcios[Produto]))+1),"")</f>
        <v>400000</v>
      </c>
      <c r="N3555" s="2" cm="1">
        <f t="array" ref="N3555">IFERROR(INDEX(tblConsorcios[Prazo (meses)],MOD($J3555,ROWS(tblConsorcios[Produto]))+1),"")</f>
        <v>220</v>
      </c>
      <c r="O3555" s="20" cm="1">
        <f t="array" ref="O3555">IFERROR(INDEX(tblConsorcios[Parcela Mensal (R$)],MOD($J3555,ROWS(tblConsorcios[Produto]))+1),"")</f>
        <v>2323.64</v>
      </c>
      <c r="P3555" s="20" t="str" cm="1">
        <f t="array" ref="P3555">IFERROR(INDEX(tblClientes[Dividendo Mensal (R$)],INT($J3555/ROWS(tblConsorcios[Produto]))+1),"")</f>
        <v/>
      </c>
      <c r="Q3555" s="20" t="str">
        <f t="shared" si="166"/>
        <v/>
      </c>
      <c r="R3555">
        <f t="shared" si="167"/>
        <v>0</v>
      </c>
    </row>
    <row r="3556" spans="10:18" x14ac:dyDescent="0.2">
      <c r="J3556">
        <f t="shared" si="165"/>
        <v>3554</v>
      </c>
      <c r="K3556" t="str" cm="1">
        <f t="array" ref="K3556">IFERROR(INDEX(tblClientes[Cliente],INT($J3556/ROWS(tblConsorcios[Produto]))+1),"")</f>
        <v/>
      </c>
      <c r="L3556" t="str" cm="1">
        <f t="array" ref="L3556">IFERROR(INDEX(tblConsorcios[Produto],MOD($J3556,ROWS(tblConsorcios[Produto]))+1),"")</f>
        <v>Imóvel IE400 – 200m</v>
      </c>
      <c r="M3556" s="20" cm="1">
        <f t="array" ref="M3556">IFERROR(INDEX(tblConsorcios[Valor da Carta (R$)],MOD($J3556,ROWS(tblConsorcios[Produto]))+1),"")</f>
        <v>400000</v>
      </c>
      <c r="N3556" s="2" cm="1">
        <f t="array" ref="N3556">IFERROR(INDEX(tblConsorcios[Prazo (meses)],MOD($J3556,ROWS(tblConsorcios[Produto]))+1),"")</f>
        <v>200</v>
      </c>
      <c r="O3556" s="20" cm="1">
        <f t="array" ref="O3556">IFERROR(INDEX(tblConsorcios[Parcela Mensal (R$)],MOD($J3556,ROWS(tblConsorcios[Produto]))+1),"")</f>
        <v>2536</v>
      </c>
      <c r="P3556" s="20" t="str" cm="1">
        <f t="array" ref="P3556">IFERROR(INDEX(tblClientes[Dividendo Mensal (R$)],INT($J3556/ROWS(tblConsorcios[Produto]))+1),"")</f>
        <v/>
      </c>
      <c r="Q3556" s="20" t="str">
        <f t="shared" si="166"/>
        <v/>
      </c>
      <c r="R3556">
        <f t="shared" si="167"/>
        <v>0</v>
      </c>
    </row>
    <row r="3557" spans="10:18" x14ac:dyDescent="0.2">
      <c r="J3557">
        <f t="shared" si="165"/>
        <v>3555</v>
      </c>
      <c r="K3557" t="str" cm="1">
        <f t="array" ref="K3557">IFERROR(INDEX(tblClientes[Cliente],INT($J3557/ROWS(tblConsorcios[Produto]))+1),"")</f>
        <v/>
      </c>
      <c r="L3557" t="str" cm="1">
        <f t="array" ref="L3557">IFERROR(INDEX(tblConsorcios[Produto],MOD($J3557,ROWS(tblConsorcios[Produto]))+1),"")</f>
        <v>Imóvel IE380 – 240m</v>
      </c>
      <c r="M3557" s="20" cm="1">
        <f t="array" ref="M3557">IFERROR(INDEX(tblConsorcios[Valor da Carta (R$)],MOD($J3557,ROWS(tblConsorcios[Produto]))+1),"")</f>
        <v>380000</v>
      </c>
      <c r="N3557" s="2" cm="1">
        <f t="array" ref="N3557">IFERROR(INDEX(tblConsorcios[Prazo (meses)],MOD($J3557,ROWS(tblConsorcios[Produto]))+1),"")</f>
        <v>240</v>
      </c>
      <c r="O3557" s="20" cm="1">
        <f t="array" ref="O3557">IFERROR(INDEX(tblConsorcios[Parcela Mensal (R$)],MOD($J3557,ROWS(tblConsorcios[Produto]))+1),"")</f>
        <v>2039.33</v>
      </c>
      <c r="P3557" s="20" t="str" cm="1">
        <f t="array" ref="P3557">IFERROR(INDEX(tblClientes[Dividendo Mensal (R$)],INT($J3557/ROWS(tblConsorcios[Produto]))+1),"")</f>
        <v/>
      </c>
      <c r="Q3557" s="20" t="str">
        <f t="shared" si="166"/>
        <v/>
      </c>
      <c r="R3557">
        <f t="shared" si="167"/>
        <v>0</v>
      </c>
    </row>
    <row r="3558" spans="10:18" x14ac:dyDescent="0.2">
      <c r="J3558">
        <f t="shared" si="165"/>
        <v>3556</v>
      </c>
      <c r="K3558" t="str" cm="1">
        <f t="array" ref="K3558">IFERROR(INDEX(tblClientes[Cliente],INT($J3558/ROWS(tblConsorcios[Produto]))+1),"")</f>
        <v/>
      </c>
      <c r="L3558" t="str" cm="1">
        <f t="array" ref="L3558">IFERROR(INDEX(tblConsorcios[Produto],MOD($J3558,ROWS(tblConsorcios[Produto]))+1),"")</f>
        <v>Imóvel IE380 – 220m</v>
      </c>
      <c r="M3558" s="20" cm="1">
        <f t="array" ref="M3558">IFERROR(INDEX(tblConsorcios[Valor da Carta (R$)],MOD($J3558,ROWS(tblConsorcios[Produto]))+1),"")</f>
        <v>380000</v>
      </c>
      <c r="N3558" s="2" cm="1">
        <f t="array" ref="N3558">IFERROR(INDEX(tblConsorcios[Prazo (meses)],MOD($J3558,ROWS(tblConsorcios[Produto]))+1),"")</f>
        <v>220</v>
      </c>
      <c r="O3558" s="20" cm="1">
        <f t="array" ref="O3558">IFERROR(INDEX(tblConsorcios[Parcela Mensal (R$)],MOD($J3558,ROWS(tblConsorcios[Produto]))+1),"")</f>
        <v>2207.4499999999998</v>
      </c>
      <c r="P3558" s="20" t="str" cm="1">
        <f t="array" ref="P3558">IFERROR(INDEX(tblClientes[Dividendo Mensal (R$)],INT($J3558/ROWS(tblConsorcios[Produto]))+1),"")</f>
        <v/>
      </c>
      <c r="Q3558" s="20" t="str">
        <f t="shared" si="166"/>
        <v/>
      </c>
      <c r="R3558">
        <f t="shared" si="167"/>
        <v>0</v>
      </c>
    </row>
    <row r="3559" spans="10:18" x14ac:dyDescent="0.2">
      <c r="J3559">
        <f t="shared" si="165"/>
        <v>3557</v>
      </c>
      <c r="K3559" t="str" cm="1">
        <f t="array" ref="K3559">IFERROR(INDEX(tblClientes[Cliente],INT($J3559/ROWS(tblConsorcios[Produto]))+1),"")</f>
        <v/>
      </c>
      <c r="L3559" t="str" cm="1">
        <f t="array" ref="L3559">IFERROR(INDEX(tblConsorcios[Produto],MOD($J3559,ROWS(tblConsorcios[Produto]))+1),"")</f>
        <v>Imóvel IE380 – 200m</v>
      </c>
      <c r="M3559" s="20" cm="1">
        <f t="array" ref="M3559">IFERROR(INDEX(tblConsorcios[Valor da Carta (R$)],MOD($J3559,ROWS(tblConsorcios[Produto]))+1),"")</f>
        <v>380000</v>
      </c>
      <c r="N3559" s="2" cm="1">
        <f t="array" ref="N3559">IFERROR(INDEX(tblConsorcios[Prazo (meses)],MOD($J3559,ROWS(tblConsorcios[Produto]))+1),"")</f>
        <v>200</v>
      </c>
      <c r="O3559" s="20" cm="1">
        <f t="array" ref="O3559">IFERROR(INDEX(tblConsorcios[Parcela Mensal (R$)],MOD($J3559,ROWS(tblConsorcios[Produto]))+1),"")</f>
        <v>2409.1999999999998</v>
      </c>
      <c r="P3559" s="20" t="str" cm="1">
        <f t="array" ref="P3559">IFERROR(INDEX(tblClientes[Dividendo Mensal (R$)],INT($J3559/ROWS(tblConsorcios[Produto]))+1),"")</f>
        <v/>
      </c>
      <c r="Q3559" s="20" t="str">
        <f t="shared" si="166"/>
        <v/>
      </c>
      <c r="R3559">
        <f t="shared" si="167"/>
        <v>0</v>
      </c>
    </row>
    <row r="3560" spans="10:18" x14ac:dyDescent="0.2">
      <c r="J3560">
        <f t="shared" si="165"/>
        <v>3558</v>
      </c>
      <c r="K3560" t="str" cm="1">
        <f t="array" ref="K3560">IFERROR(INDEX(tblClientes[Cliente],INT($J3560/ROWS(tblConsorcios[Produto]))+1),"")</f>
        <v/>
      </c>
      <c r="L3560" t="str" cm="1">
        <f t="array" ref="L3560">IFERROR(INDEX(tblConsorcios[Produto],MOD($J3560,ROWS(tblConsorcios[Produto]))+1),"")</f>
        <v>Imóvel IE350 – 240m</v>
      </c>
      <c r="M3560" s="20" cm="1">
        <f t="array" ref="M3560">IFERROR(INDEX(tblConsorcios[Valor da Carta (R$)],MOD($J3560,ROWS(tblConsorcios[Produto]))+1),"")</f>
        <v>350000</v>
      </c>
      <c r="N3560" s="2" cm="1">
        <f t="array" ref="N3560">IFERROR(INDEX(tblConsorcios[Prazo (meses)],MOD($J3560,ROWS(tblConsorcios[Produto]))+1),"")</f>
        <v>240</v>
      </c>
      <c r="O3560" s="20" cm="1">
        <f t="array" ref="O3560">IFERROR(INDEX(tblConsorcios[Parcela Mensal (R$)],MOD($J3560,ROWS(tblConsorcios[Produto]))+1),"")</f>
        <v>1878.33</v>
      </c>
      <c r="P3560" s="20" t="str" cm="1">
        <f t="array" ref="P3560">IFERROR(INDEX(tblClientes[Dividendo Mensal (R$)],INT($J3560/ROWS(tblConsorcios[Produto]))+1),"")</f>
        <v/>
      </c>
      <c r="Q3560" s="20" t="str">
        <f t="shared" si="166"/>
        <v/>
      </c>
      <c r="R3560">
        <f t="shared" si="167"/>
        <v>0</v>
      </c>
    </row>
    <row r="3561" spans="10:18" x14ac:dyDescent="0.2">
      <c r="J3561">
        <f t="shared" si="165"/>
        <v>3559</v>
      </c>
      <c r="K3561" t="str" cm="1">
        <f t="array" ref="K3561">IFERROR(INDEX(tblClientes[Cliente],INT($J3561/ROWS(tblConsorcios[Produto]))+1),"")</f>
        <v/>
      </c>
      <c r="L3561" t="str" cm="1">
        <f t="array" ref="L3561">IFERROR(INDEX(tblConsorcios[Produto],MOD($J3561,ROWS(tblConsorcios[Produto]))+1),"")</f>
        <v>Imóvel IE350 – 220m</v>
      </c>
      <c r="M3561" s="20" cm="1">
        <f t="array" ref="M3561">IFERROR(INDEX(tblConsorcios[Valor da Carta (R$)],MOD($J3561,ROWS(tblConsorcios[Produto]))+1),"")</f>
        <v>350000</v>
      </c>
      <c r="N3561" s="2" cm="1">
        <f t="array" ref="N3561">IFERROR(INDEX(tblConsorcios[Prazo (meses)],MOD($J3561,ROWS(tblConsorcios[Produto]))+1),"")</f>
        <v>220</v>
      </c>
      <c r="O3561" s="20" cm="1">
        <f t="array" ref="O3561">IFERROR(INDEX(tblConsorcios[Parcela Mensal (R$)],MOD($J3561,ROWS(tblConsorcios[Produto]))+1),"")</f>
        <v>2033.18</v>
      </c>
      <c r="P3561" s="20" t="str" cm="1">
        <f t="array" ref="P3561">IFERROR(INDEX(tblClientes[Dividendo Mensal (R$)],INT($J3561/ROWS(tblConsorcios[Produto]))+1),"")</f>
        <v/>
      </c>
      <c r="Q3561" s="20" t="str">
        <f t="shared" si="166"/>
        <v/>
      </c>
      <c r="R3561">
        <f t="shared" si="167"/>
        <v>0</v>
      </c>
    </row>
    <row r="3562" spans="10:18" x14ac:dyDescent="0.2">
      <c r="J3562">
        <f t="shared" si="165"/>
        <v>3560</v>
      </c>
      <c r="K3562" t="str" cm="1">
        <f t="array" ref="K3562">IFERROR(INDEX(tblClientes[Cliente],INT($J3562/ROWS(tblConsorcios[Produto]))+1),"")</f>
        <v/>
      </c>
      <c r="L3562" t="str" cm="1">
        <f t="array" ref="L3562">IFERROR(INDEX(tblConsorcios[Produto],MOD($J3562,ROWS(tblConsorcios[Produto]))+1),"")</f>
        <v>Imóvel IE350 – 200m</v>
      </c>
      <c r="M3562" s="20" cm="1">
        <f t="array" ref="M3562">IFERROR(INDEX(tblConsorcios[Valor da Carta (R$)],MOD($J3562,ROWS(tblConsorcios[Produto]))+1),"")</f>
        <v>350000</v>
      </c>
      <c r="N3562" s="2" cm="1">
        <f t="array" ref="N3562">IFERROR(INDEX(tblConsorcios[Prazo (meses)],MOD($J3562,ROWS(tblConsorcios[Produto]))+1),"")</f>
        <v>200</v>
      </c>
      <c r="O3562" s="20" cm="1">
        <f t="array" ref="O3562">IFERROR(INDEX(tblConsorcios[Parcela Mensal (R$)],MOD($J3562,ROWS(tblConsorcios[Produto]))+1),"")</f>
        <v>2219</v>
      </c>
      <c r="P3562" s="20" t="str" cm="1">
        <f t="array" ref="P3562">IFERROR(INDEX(tblClientes[Dividendo Mensal (R$)],INT($J3562/ROWS(tblConsorcios[Produto]))+1),"")</f>
        <v/>
      </c>
      <c r="Q3562" s="20" t="str">
        <f t="shared" si="166"/>
        <v/>
      </c>
      <c r="R3562">
        <f t="shared" si="167"/>
        <v>0</v>
      </c>
    </row>
    <row r="3563" spans="10:18" x14ac:dyDescent="0.2">
      <c r="J3563">
        <f t="shared" si="165"/>
        <v>3561</v>
      </c>
      <c r="K3563" t="str" cm="1">
        <f t="array" ref="K3563">IFERROR(INDEX(tblClientes[Cliente],INT($J3563/ROWS(tblConsorcios[Produto]))+1),"")</f>
        <v/>
      </c>
      <c r="L3563" t="str" cm="1">
        <f t="array" ref="L3563">IFERROR(INDEX(tblConsorcios[Produto],MOD($J3563,ROWS(tblConsorcios[Produto]))+1),"")</f>
        <v>Imóvel IE330 – 240m</v>
      </c>
      <c r="M3563" s="20" cm="1">
        <f t="array" ref="M3563">IFERROR(INDEX(tblConsorcios[Valor da Carta (R$)],MOD($J3563,ROWS(tblConsorcios[Produto]))+1),"")</f>
        <v>330000</v>
      </c>
      <c r="N3563" s="2" cm="1">
        <f t="array" ref="N3563">IFERROR(INDEX(tblConsorcios[Prazo (meses)],MOD($J3563,ROWS(tblConsorcios[Produto]))+1),"")</f>
        <v>240</v>
      </c>
      <c r="O3563" s="20" cm="1">
        <f t="array" ref="O3563">IFERROR(INDEX(tblConsorcios[Parcela Mensal (R$)],MOD($J3563,ROWS(tblConsorcios[Produto]))+1),"")</f>
        <v>1771</v>
      </c>
      <c r="P3563" s="20" t="str" cm="1">
        <f t="array" ref="P3563">IFERROR(INDEX(tblClientes[Dividendo Mensal (R$)],INT($J3563/ROWS(tblConsorcios[Produto]))+1),"")</f>
        <v/>
      </c>
      <c r="Q3563" s="20" t="str">
        <f t="shared" si="166"/>
        <v/>
      </c>
      <c r="R3563">
        <f t="shared" si="167"/>
        <v>0</v>
      </c>
    </row>
    <row r="3564" spans="10:18" x14ac:dyDescent="0.2">
      <c r="J3564">
        <f t="shared" si="165"/>
        <v>3562</v>
      </c>
      <c r="K3564" t="str" cm="1">
        <f t="array" ref="K3564">IFERROR(INDEX(tblClientes[Cliente],INT($J3564/ROWS(tblConsorcios[Produto]))+1),"")</f>
        <v/>
      </c>
      <c r="L3564" t="str" cm="1">
        <f t="array" ref="L3564">IFERROR(INDEX(tblConsorcios[Produto],MOD($J3564,ROWS(tblConsorcios[Produto]))+1),"")</f>
        <v>Imóvel IE330 – 220m</v>
      </c>
      <c r="M3564" s="20" cm="1">
        <f t="array" ref="M3564">IFERROR(INDEX(tblConsorcios[Valor da Carta (R$)],MOD($J3564,ROWS(tblConsorcios[Produto]))+1),"")</f>
        <v>330000</v>
      </c>
      <c r="N3564" s="2" cm="1">
        <f t="array" ref="N3564">IFERROR(INDEX(tblConsorcios[Prazo (meses)],MOD($J3564,ROWS(tblConsorcios[Produto]))+1),"")</f>
        <v>220</v>
      </c>
      <c r="O3564" s="20" cm="1">
        <f t="array" ref="O3564">IFERROR(INDEX(tblConsorcios[Parcela Mensal (R$)],MOD($J3564,ROWS(tblConsorcios[Produto]))+1),"")</f>
        <v>1917</v>
      </c>
      <c r="P3564" s="20" t="str" cm="1">
        <f t="array" ref="P3564">IFERROR(INDEX(tblClientes[Dividendo Mensal (R$)],INT($J3564/ROWS(tblConsorcios[Produto]))+1),"")</f>
        <v/>
      </c>
      <c r="Q3564" s="20" t="str">
        <f t="shared" si="166"/>
        <v/>
      </c>
      <c r="R3564">
        <f t="shared" si="167"/>
        <v>0</v>
      </c>
    </row>
    <row r="3565" spans="10:18" x14ac:dyDescent="0.2">
      <c r="J3565">
        <f t="shared" si="165"/>
        <v>3563</v>
      </c>
      <c r="K3565" t="str" cm="1">
        <f t="array" ref="K3565">IFERROR(INDEX(tblClientes[Cliente],INT($J3565/ROWS(tblConsorcios[Produto]))+1),"")</f>
        <v/>
      </c>
      <c r="L3565" t="str" cm="1">
        <f t="array" ref="L3565">IFERROR(INDEX(tblConsorcios[Produto],MOD($J3565,ROWS(tblConsorcios[Produto]))+1),"")</f>
        <v>Imóvel IE330 – 200m</v>
      </c>
      <c r="M3565" s="20" cm="1">
        <f t="array" ref="M3565">IFERROR(INDEX(tblConsorcios[Valor da Carta (R$)],MOD($J3565,ROWS(tblConsorcios[Produto]))+1),"")</f>
        <v>330000</v>
      </c>
      <c r="N3565" s="2" cm="1">
        <f t="array" ref="N3565">IFERROR(INDEX(tblConsorcios[Prazo (meses)],MOD($J3565,ROWS(tblConsorcios[Produto]))+1),"")</f>
        <v>200</v>
      </c>
      <c r="O3565" s="20" cm="1">
        <f t="array" ref="O3565">IFERROR(INDEX(tblConsorcios[Parcela Mensal (R$)],MOD($J3565,ROWS(tblConsorcios[Produto]))+1),"")</f>
        <v>2092.1999999999998</v>
      </c>
      <c r="P3565" s="20" t="str" cm="1">
        <f t="array" ref="P3565">IFERROR(INDEX(tblClientes[Dividendo Mensal (R$)],INT($J3565/ROWS(tblConsorcios[Produto]))+1),"")</f>
        <v/>
      </c>
      <c r="Q3565" s="20" t="str">
        <f t="shared" si="166"/>
        <v/>
      </c>
      <c r="R3565">
        <f t="shared" si="167"/>
        <v>0</v>
      </c>
    </row>
    <row r="3566" spans="10:18" x14ac:dyDescent="0.2">
      <c r="J3566">
        <f t="shared" si="165"/>
        <v>3564</v>
      </c>
      <c r="K3566" t="str" cm="1">
        <f t="array" ref="K3566">IFERROR(INDEX(tblClientes[Cliente],INT($J3566/ROWS(tblConsorcios[Produto]))+1),"")</f>
        <v/>
      </c>
      <c r="L3566" t="str" cm="1">
        <f t="array" ref="L3566">IFERROR(INDEX(tblConsorcios[Produto],MOD($J3566,ROWS(tblConsorcios[Produto]))+1),"")</f>
        <v>Imóvel IE300 – 240m</v>
      </c>
      <c r="M3566" s="20" cm="1">
        <f t="array" ref="M3566">IFERROR(INDEX(tblConsorcios[Valor da Carta (R$)],MOD($J3566,ROWS(tblConsorcios[Produto]))+1),"")</f>
        <v>300000</v>
      </c>
      <c r="N3566" s="2" cm="1">
        <f t="array" ref="N3566">IFERROR(INDEX(tblConsorcios[Prazo (meses)],MOD($J3566,ROWS(tblConsorcios[Produto]))+1),"")</f>
        <v>240</v>
      </c>
      <c r="O3566" s="20" cm="1">
        <f t="array" ref="O3566">IFERROR(INDEX(tblConsorcios[Parcela Mensal (R$)],MOD($J3566,ROWS(tblConsorcios[Produto]))+1),"")</f>
        <v>1610</v>
      </c>
      <c r="P3566" s="20" t="str" cm="1">
        <f t="array" ref="P3566">IFERROR(INDEX(tblClientes[Dividendo Mensal (R$)],INT($J3566/ROWS(tblConsorcios[Produto]))+1),"")</f>
        <v/>
      </c>
      <c r="Q3566" s="20" t="str">
        <f t="shared" si="166"/>
        <v/>
      </c>
      <c r="R3566">
        <f t="shared" si="167"/>
        <v>0</v>
      </c>
    </row>
    <row r="3567" spans="10:18" x14ac:dyDescent="0.2">
      <c r="J3567">
        <f t="shared" si="165"/>
        <v>3565</v>
      </c>
      <c r="K3567" t="str" cm="1">
        <f t="array" ref="K3567">IFERROR(INDEX(tblClientes[Cliente],INT($J3567/ROWS(tblConsorcios[Produto]))+1),"")</f>
        <v/>
      </c>
      <c r="L3567" t="str" cm="1">
        <f t="array" ref="L3567">IFERROR(INDEX(tblConsorcios[Produto],MOD($J3567,ROWS(tblConsorcios[Produto]))+1),"")</f>
        <v>Imóvel IE300 – 220m</v>
      </c>
      <c r="M3567" s="20" cm="1">
        <f t="array" ref="M3567">IFERROR(INDEX(tblConsorcios[Valor da Carta (R$)],MOD($J3567,ROWS(tblConsorcios[Produto]))+1),"")</f>
        <v>300000</v>
      </c>
      <c r="N3567" s="2" cm="1">
        <f t="array" ref="N3567">IFERROR(INDEX(tblConsorcios[Prazo (meses)],MOD($J3567,ROWS(tblConsorcios[Produto]))+1),"")</f>
        <v>220</v>
      </c>
      <c r="O3567" s="20" cm="1">
        <f t="array" ref="O3567">IFERROR(INDEX(tblConsorcios[Parcela Mensal (R$)],MOD($J3567,ROWS(tblConsorcios[Produto]))+1),"")</f>
        <v>1742.73</v>
      </c>
      <c r="P3567" s="20" t="str" cm="1">
        <f t="array" ref="P3567">IFERROR(INDEX(tblClientes[Dividendo Mensal (R$)],INT($J3567/ROWS(tblConsorcios[Produto]))+1),"")</f>
        <v/>
      </c>
      <c r="Q3567" s="20" t="str">
        <f t="shared" si="166"/>
        <v/>
      </c>
      <c r="R3567">
        <f t="shared" si="167"/>
        <v>0</v>
      </c>
    </row>
    <row r="3568" spans="10:18" x14ac:dyDescent="0.2">
      <c r="J3568">
        <f t="shared" si="165"/>
        <v>3566</v>
      </c>
      <c r="K3568" t="str" cm="1">
        <f t="array" ref="K3568">IFERROR(INDEX(tblClientes[Cliente],INT($J3568/ROWS(tblConsorcios[Produto]))+1),"")</f>
        <v/>
      </c>
      <c r="L3568" t="str" cm="1">
        <f t="array" ref="L3568">IFERROR(INDEX(tblConsorcios[Produto],MOD($J3568,ROWS(tblConsorcios[Produto]))+1),"")</f>
        <v>Imóvel IE300 – 200m</v>
      </c>
      <c r="M3568" s="20" cm="1">
        <f t="array" ref="M3568">IFERROR(INDEX(tblConsorcios[Valor da Carta (R$)],MOD($J3568,ROWS(tblConsorcios[Produto]))+1),"")</f>
        <v>300000</v>
      </c>
      <c r="N3568" s="2" cm="1">
        <f t="array" ref="N3568">IFERROR(INDEX(tblConsorcios[Prazo (meses)],MOD($J3568,ROWS(tblConsorcios[Produto]))+1),"")</f>
        <v>200</v>
      </c>
      <c r="O3568" s="20" cm="1">
        <f t="array" ref="O3568">IFERROR(INDEX(tblConsorcios[Parcela Mensal (R$)],MOD($J3568,ROWS(tblConsorcios[Produto]))+1),"")</f>
        <v>1902</v>
      </c>
      <c r="P3568" s="20" t="str" cm="1">
        <f t="array" ref="P3568">IFERROR(INDEX(tblClientes[Dividendo Mensal (R$)],INT($J3568/ROWS(tblConsorcios[Produto]))+1),"")</f>
        <v/>
      </c>
      <c r="Q3568" s="20" t="str">
        <f t="shared" si="166"/>
        <v/>
      </c>
      <c r="R3568">
        <f t="shared" si="167"/>
        <v>0</v>
      </c>
    </row>
    <row r="3569" spans="10:18" x14ac:dyDescent="0.2">
      <c r="J3569">
        <f t="shared" si="165"/>
        <v>3567</v>
      </c>
      <c r="K3569" t="str" cm="1">
        <f t="array" ref="K3569">IFERROR(INDEX(tblClientes[Cliente],INT($J3569/ROWS(tblConsorcios[Produto]))+1),"")</f>
        <v/>
      </c>
      <c r="L3569" t="str" cm="1">
        <f t="array" ref="L3569">IFERROR(INDEX(tblConsorcios[Produto],MOD($J3569,ROWS(tblConsorcios[Produto]))+1),"")</f>
        <v>Imóvel IE240 – 240m</v>
      </c>
      <c r="M3569" s="20" cm="1">
        <f t="array" ref="M3569">IFERROR(INDEX(tblConsorcios[Valor da Carta (R$)],MOD($J3569,ROWS(tblConsorcios[Produto]))+1),"")</f>
        <v>240000</v>
      </c>
      <c r="N3569" s="2" cm="1">
        <f t="array" ref="N3569">IFERROR(INDEX(tblConsorcios[Prazo (meses)],MOD($J3569,ROWS(tblConsorcios[Produto]))+1),"")</f>
        <v>240</v>
      </c>
      <c r="O3569" s="20" cm="1">
        <f t="array" ref="O3569">IFERROR(INDEX(tblConsorcios[Parcela Mensal (R$)],MOD($J3569,ROWS(tblConsorcios[Produto]))+1),"")</f>
        <v>1288</v>
      </c>
      <c r="P3569" s="20" t="str" cm="1">
        <f t="array" ref="P3569">IFERROR(INDEX(tblClientes[Dividendo Mensal (R$)],INT($J3569/ROWS(tblConsorcios[Produto]))+1),"")</f>
        <v/>
      </c>
      <c r="Q3569" s="20" t="str">
        <f t="shared" si="166"/>
        <v/>
      </c>
      <c r="R3569">
        <f t="shared" si="167"/>
        <v>0</v>
      </c>
    </row>
    <row r="3570" spans="10:18" x14ac:dyDescent="0.2">
      <c r="J3570">
        <f t="shared" si="165"/>
        <v>3568</v>
      </c>
      <c r="K3570" t="str" cm="1">
        <f t="array" ref="K3570">IFERROR(INDEX(tblClientes[Cliente],INT($J3570/ROWS(tblConsorcios[Produto]))+1),"")</f>
        <v/>
      </c>
      <c r="L3570" t="str" cm="1">
        <f t="array" ref="L3570">IFERROR(INDEX(tblConsorcios[Produto],MOD($J3570,ROWS(tblConsorcios[Produto]))+1),"")</f>
        <v>Imóvel IE240 – 220m</v>
      </c>
      <c r="M3570" s="20" cm="1">
        <f t="array" ref="M3570">IFERROR(INDEX(tblConsorcios[Valor da Carta (R$)],MOD($J3570,ROWS(tblConsorcios[Produto]))+1),"")</f>
        <v>240000</v>
      </c>
      <c r="N3570" s="2" cm="1">
        <f t="array" ref="N3570">IFERROR(INDEX(tblConsorcios[Prazo (meses)],MOD($J3570,ROWS(tblConsorcios[Produto]))+1),"")</f>
        <v>220</v>
      </c>
      <c r="O3570" s="20" cm="1">
        <f t="array" ref="O3570">IFERROR(INDEX(tblConsorcios[Parcela Mensal (R$)],MOD($J3570,ROWS(tblConsorcios[Produto]))+1),"")</f>
        <v>1394.18</v>
      </c>
      <c r="P3570" s="20" t="str" cm="1">
        <f t="array" ref="P3570">IFERROR(INDEX(tblClientes[Dividendo Mensal (R$)],INT($J3570/ROWS(tblConsorcios[Produto]))+1),"")</f>
        <v/>
      </c>
      <c r="Q3570" s="20" t="str">
        <f t="shared" si="166"/>
        <v/>
      </c>
      <c r="R3570">
        <f t="shared" si="167"/>
        <v>0</v>
      </c>
    </row>
    <row r="3571" spans="10:18" x14ac:dyDescent="0.2">
      <c r="J3571">
        <f t="shared" si="165"/>
        <v>3569</v>
      </c>
      <c r="K3571" t="str" cm="1">
        <f t="array" ref="K3571">IFERROR(INDEX(tblClientes[Cliente],INT($J3571/ROWS(tblConsorcios[Produto]))+1),"")</f>
        <v/>
      </c>
      <c r="L3571" t="str" cm="1">
        <f t="array" ref="L3571">IFERROR(INDEX(tblConsorcios[Produto],MOD($J3571,ROWS(tblConsorcios[Produto]))+1),"")</f>
        <v>Imóvel IE240 – 200m</v>
      </c>
      <c r="M3571" s="20" cm="1">
        <f t="array" ref="M3571">IFERROR(INDEX(tblConsorcios[Valor da Carta (R$)],MOD($J3571,ROWS(tblConsorcios[Produto]))+1),"")</f>
        <v>240000</v>
      </c>
      <c r="N3571" s="2" cm="1">
        <f t="array" ref="N3571">IFERROR(INDEX(tblConsorcios[Prazo (meses)],MOD($J3571,ROWS(tblConsorcios[Produto]))+1),"")</f>
        <v>200</v>
      </c>
      <c r="O3571" s="20" cm="1">
        <f t="array" ref="O3571">IFERROR(INDEX(tblConsorcios[Parcela Mensal (R$)],MOD($J3571,ROWS(tblConsorcios[Produto]))+1),"")</f>
        <v>1521.6</v>
      </c>
      <c r="P3571" s="20" t="str" cm="1">
        <f t="array" ref="P3571">IFERROR(INDEX(tblClientes[Dividendo Mensal (R$)],INT($J3571/ROWS(tblConsorcios[Produto]))+1),"")</f>
        <v/>
      </c>
      <c r="Q3571" s="20" t="str">
        <f t="shared" si="166"/>
        <v/>
      </c>
      <c r="R3571">
        <f t="shared" si="167"/>
        <v>0</v>
      </c>
    </row>
    <row r="3572" spans="10:18" x14ac:dyDescent="0.2">
      <c r="J3572">
        <f t="shared" si="165"/>
        <v>3570</v>
      </c>
      <c r="K3572" t="str" cm="1">
        <f t="array" ref="K3572">IFERROR(INDEX(tblClientes[Cliente],INT($J3572/ROWS(tblConsorcios[Produto]))+1),"")</f>
        <v/>
      </c>
      <c r="L3572" t="str" cm="1">
        <f t="array" ref="L3572">IFERROR(INDEX(tblConsorcios[Produto],MOD($J3572,ROWS(tblConsorcios[Produto]))+1),"")</f>
        <v>Imóvel IE230 – 240m</v>
      </c>
      <c r="M3572" s="20" cm="1">
        <f t="array" ref="M3572">IFERROR(INDEX(tblConsorcios[Valor da Carta (R$)],MOD($J3572,ROWS(tblConsorcios[Produto]))+1),"")</f>
        <v>230000</v>
      </c>
      <c r="N3572" s="2" cm="1">
        <f t="array" ref="N3572">IFERROR(INDEX(tblConsorcios[Prazo (meses)],MOD($J3572,ROWS(tblConsorcios[Produto]))+1),"")</f>
        <v>240</v>
      </c>
      <c r="O3572" s="20" cm="1">
        <f t="array" ref="O3572">IFERROR(INDEX(tblConsorcios[Parcela Mensal (R$)],MOD($J3572,ROWS(tblConsorcios[Produto]))+1),"")</f>
        <v>1234.33</v>
      </c>
      <c r="P3572" s="20" t="str" cm="1">
        <f t="array" ref="P3572">IFERROR(INDEX(tblClientes[Dividendo Mensal (R$)],INT($J3572/ROWS(tblConsorcios[Produto]))+1),"")</f>
        <v/>
      </c>
      <c r="Q3572" s="20" t="str">
        <f t="shared" si="166"/>
        <v/>
      </c>
      <c r="R3572">
        <f t="shared" si="167"/>
        <v>0</v>
      </c>
    </row>
    <row r="3573" spans="10:18" x14ac:dyDescent="0.2">
      <c r="J3573">
        <f t="shared" si="165"/>
        <v>3571</v>
      </c>
      <c r="K3573" t="str" cm="1">
        <f t="array" ref="K3573">IFERROR(INDEX(tblClientes[Cliente],INT($J3573/ROWS(tblConsorcios[Produto]))+1),"")</f>
        <v/>
      </c>
      <c r="L3573" t="str" cm="1">
        <f t="array" ref="L3573">IFERROR(INDEX(tblConsorcios[Produto],MOD($J3573,ROWS(tblConsorcios[Produto]))+1),"")</f>
        <v>Imóvel IE230 – 220m</v>
      </c>
      <c r="M3573" s="20" cm="1">
        <f t="array" ref="M3573">IFERROR(INDEX(tblConsorcios[Valor da Carta (R$)],MOD($J3573,ROWS(tblConsorcios[Produto]))+1),"")</f>
        <v>230000</v>
      </c>
      <c r="N3573" s="2" cm="1">
        <f t="array" ref="N3573">IFERROR(INDEX(tblConsorcios[Prazo (meses)],MOD($J3573,ROWS(tblConsorcios[Produto]))+1),"")</f>
        <v>220</v>
      </c>
      <c r="O3573" s="20" cm="1">
        <f t="array" ref="O3573">IFERROR(INDEX(tblConsorcios[Parcela Mensal (R$)],MOD($J3573,ROWS(tblConsorcios[Produto]))+1),"")</f>
        <v>1336.09</v>
      </c>
      <c r="P3573" s="20" t="str" cm="1">
        <f t="array" ref="P3573">IFERROR(INDEX(tblClientes[Dividendo Mensal (R$)],INT($J3573/ROWS(tblConsorcios[Produto]))+1),"")</f>
        <v/>
      </c>
      <c r="Q3573" s="20" t="str">
        <f t="shared" si="166"/>
        <v/>
      </c>
      <c r="R3573">
        <f t="shared" si="167"/>
        <v>0</v>
      </c>
    </row>
    <row r="3574" spans="10:18" x14ac:dyDescent="0.2">
      <c r="J3574">
        <f t="shared" si="165"/>
        <v>3572</v>
      </c>
      <c r="K3574" t="str" cm="1">
        <f t="array" ref="K3574">IFERROR(INDEX(tblClientes[Cliente],INT($J3574/ROWS(tblConsorcios[Produto]))+1),"")</f>
        <v/>
      </c>
      <c r="L3574" t="str" cm="1">
        <f t="array" ref="L3574">IFERROR(INDEX(tblConsorcios[Produto],MOD($J3574,ROWS(tblConsorcios[Produto]))+1),"")</f>
        <v>Imóvel IE230 – 200m</v>
      </c>
      <c r="M3574" s="20" cm="1">
        <f t="array" ref="M3574">IFERROR(INDEX(tblConsorcios[Valor da Carta (R$)],MOD($J3574,ROWS(tblConsorcios[Produto]))+1),"")</f>
        <v>230000</v>
      </c>
      <c r="N3574" s="2" cm="1">
        <f t="array" ref="N3574">IFERROR(INDEX(tblConsorcios[Prazo (meses)],MOD($J3574,ROWS(tblConsorcios[Produto]))+1),"")</f>
        <v>200</v>
      </c>
      <c r="O3574" s="20" cm="1">
        <f t="array" ref="O3574">IFERROR(INDEX(tblConsorcios[Parcela Mensal (R$)],MOD($J3574,ROWS(tblConsorcios[Produto]))+1),"")</f>
        <v>1458.2</v>
      </c>
      <c r="P3574" s="20" t="str" cm="1">
        <f t="array" ref="P3574">IFERROR(INDEX(tblClientes[Dividendo Mensal (R$)],INT($J3574/ROWS(tblConsorcios[Produto]))+1),"")</f>
        <v/>
      </c>
      <c r="Q3574" s="20" t="str">
        <f t="shared" si="166"/>
        <v/>
      </c>
      <c r="R3574">
        <f t="shared" si="167"/>
        <v>0</v>
      </c>
    </row>
    <row r="3575" spans="10:18" x14ac:dyDescent="0.2">
      <c r="J3575">
        <f t="shared" si="165"/>
        <v>3573</v>
      </c>
      <c r="K3575" t="str" cm="1">
        <f t="array" ref="K3575">IFERROR(INDEX(tblClientes[Cliente],INT($J3575/ROWS(tblConsorcios[Produto]))+1),"")</f>
        <v/>
      </c>
      <c r="L3575" t="str" cm="1">
        <f t="array" ref="L3575">IFERROR(INDEX(tblConsorcios[Produto],MOD($J3575,ROWS(tblConsorcios[Produto]))+1),"")</f>
        <v>Imóvel IE220 – 240m</v>
      </c>
      <c r="M3575" s="20" cm="1">
        <f t="array" ref="M3575">IFERROR(INDEX(tblConsorcios[Valor da Carta (R$)],MOD($J3575,ROWS(tblConsorcios[Produto]))+1),"")</f>
        <v>220000</v>
      </c>
      <c r="N3575" s="2" cm="1">
        <f t="array" ref="N3575">IFERROR(INDEX(tblConsorcios[Prazo (meses)],MOD($J3575,ROWS(tblConsorcios[Produto]))+1),"")</f>
        <v>240</v>
      </c>
      <c r="O3575" s="20" cm="1">
        <f t="array" ref="O3575">IFERROR(INDEX(tblConsorcios[Parcela Mensal (R$)],MOD($J3575,ROWS(tblConsorcios[Produto]))+1),"")</f>
        <v>1180.67</v>
      </c>
      <c r="P3575" s="20" t="str" cm="1">
        <f t="array" ref="P3575">IFERROR(INDEX(tblClientes[Dividendo Mensal (R$)],INT($J3575/ROWS(tblConsorcios[Produto]))+1),"")</f>
        <v/>
      </c>
      <c r="Q3575" s="20" t="str">
        <f t="shared" si="166"/>
        <v/>
      </c>
      <c r="R3575">
        <f t="shared" si="167"/>
        <v>0</v>
      </c>
    </row>
    <row r="3576" spans="10:18" x14ac:dyDescent="0.2">
      <c r="J3576">
        <f t="shared" si="165"/>
        <v>3574</v>
      </c>
      <c r="K3576" t="str" cm="1">
        <f t="array" ref="K3576">IFERROR(INDEX(tblClientes[Cliente],INT($J3576/ROWS(tblConsorcios[Produto]))+1),"")</f>
        <v/>
      </c>
      <c r="L3576" t="str" cm="1">
        <f t="array" ref="L3576">IFERROR(INDEX(tblConsorcios[Produto],MOD($J3576,ROWS(tblConsorcios[Produto]))+1),"")</f>
        <v>Imóvel IE220 – 220m</v>
      </c>
      <c r="M3576" s="20" cm="1">
        <f t="array" ref="M3576">IFERROR(INDEX(tblConsorcios[Valor da Carta (R$)],MOD($J3576,ROWS(tblConsorcios[Produto]))+1),"")</f>
        <v>220000</v>
      </c>
      <c r="N3576" s="2" cm="1">
        <f t="array" ref="N3576">IFERROR(INDEX(tblConsorcios[Prazo (meses)],MOD($J3576,ROWS(tblConsorcios[Produto]))+1),"")</f>
        <v>220</v>
      </c>
      <c r="O3576" s="20" cm="1">
        <f t="array" ref="O3576">IFERROR(INDEX(tblConsorcios[Parcela Mensal (R$)],MOD($J3576,ROWS(tblConsorcios[Produto]))+1),"")</f>
        <v>1278</v>
      </c>
      <c r="P3576" s="20" t="str" cm="1">
        <f t="array" ref="P3576">IFERROR(INDEX(tblClientes[Dividendo Mensal (R$)],INT($J3576/ROWS(tblConsorcios[Produto]))+1),"")</f>
        <v/>
      </c>
      <c r="Q3576" s="20" t="str">
        <f t="shared" si="166"/>
        <v/>
      </c>
      <c r="R3576">
        <f t="shared" si="167"/>
        <v>0</v>
      </c>
    </row>
    <row r="3577" spans="10:18" x14ac:dyDescent="0.2">
      <c r="J3577">
        <f t="shared" si="165"/>
        <v>3575</v>
      </c>
      <c r="K3577" t="str" cm="1">
        <f t="array" ref="K3577">IFERROR(INDEX(tblClientes[Cliente],INT($J3577/ROWS(tblConsorcios[Produto]))+1),"")</f>
        <v/>
      </c>
      <c r="L3577" t="str" cm="1">
        <f t="array" ref="L3577">IFERROR(INDEX(tblConsorcios[Produto],MOD($J3577,ROWS(tblConsorcios[Produto]))+1),"")</f>
        <v>Imóvel IE220 – 200m</v>
      </c>
      <c r="M3577" s="20" cm="1">
        <f t="array" ref="M3577">IFERROR(INDEX(tblConsorcios[Valor da Carta (R$)],MOD($J3577,ROWS(tblConsorcios[Produto]))+1),"")</f>
        <v>220000</v>
      </c>
      <c r="N3577" s="2" cm="1">
        <f t="array" ref="N3577">IFERROR(INDEX(tblConsorcios[Prazo (meses)],MOD($J3577,ROWS(tblConsorcios[Produto]))+1),"")</f>
        <v>200</v>
      </c>
      <c r="O3577" s="20" cm="1">
        <f t="array" ref="O3577">IFERROR(INDEX(tblConsorcios[Parcela Mensal (R$)],MOD($J3577,ROWS(tblConsorcios[Produto]))+1),"")</f>
        <v>1394.8</v>
      </c>
      <c r="P3577" s="20" t="str" cm="1">
        <f t="array" ref="P3577">IFERROR(INDEX(tblClientes[Dividendo Mensal (R$)],INT($J3577/ROWS(tblConsorcios[Produto]))+1),"")</f>
        <v/>
      </c>
      <c r="Q3577" s="20" t="str">
        <f t="shared" si="166"/>
        <v/>
      </c>
      <c r="R3577">
        <f t="shared" si="167"/>
        <v>0</v>
      </c>
    </row>
    <row r="3578" spans="10:18" x14ac:dyDescent="0.2">
      <c r="J3578">
        <f t="shared" si="165"/>
        <v>3576</v>
      </c>
      <c r="K3578" t="str" cm="1">
        <f t="array" ref="K3578">IFERROR(INDEX(tblClientes[Cliente],INT($J3578/ROWS(tblConsorcios[Produto]))+1),"")</f>
        <v/>
      </c>
      <c r="L3578" t="str" cm="1">
        <f t="array" ref="L3578">IFERROR(INDEX(tblConsorcios[Produto],MOD($J3578,ROWS(tblConsorcios[Produto]))+1),"")</f>
        <v>Imóvel IE200 – 240m</v>
      </c>
      <c r="M3578" s="20" cm="1">
        <f t="array" ref="M3578">IFERROR(INDEX(tblConsorcios[Valor da Carta (R$)],MOD($J3578,ROWS(tblConsorcios[Produto]))+1),"")</f>
        <v>200000</v>
      </c>
      <c r="N3578" s="2" cm="1">
        <f t="array" ref="N3578">IFERROR(INDEX(tblConsorcios[Prazo (meses)],MOD($J3578,ROWS(tblConsorcios[Produto]))+1),"")</f>
        <v>240</v>
      </c>
      <c r="O3578" s="20" cm="1">
        <f t="array" ref="O3578">IFERROR(INDEX(tblConsorcios[Parcela Mensal (R$)],MOD($J3578,ROWS(tblConsorcios[Produto]))+1),"")</f>
        <v>1073.33</v>
      </c>
      <c r="P3578" s="20" t="str" cm="1">
        <f t="array" ref="P3578">IFERROR(INDEX(tblClientes[Dividendo Mensal (R$)],INT($J3578/ROWS(tblConsorcios[Produto]))+1),"")</f>
        <v/>
      </c>
      <c r="Q3578" s="20" t="str">
        <f t="shared" si="166"/>
        <v/>
      </c>
      <c r="R3578">
        <f t="shared" si="167"/>
        <v>0</v>
      </c>
    </row>
    <row r="3579" spans="10:18" x14ac:dyDescent="0.2">
      <c r="J3579">
        <f t="shared" si="165"/>
        <v>3577</v>
      </c>
      <c r="K3579" t="str" cm="1">
        <f t="array" ref="K3579">IFERROR(INDEX(tblClientes[Cliente],INT($J3579/ROWS(tblConsorcios[Produto]))+1),"")</f>
        <v/>
      </c>
      <c r="L3579" t="str" cm="1">
        <f t="array" ref="L3579">IFERROR(INDEX(tblConsorcios[Produto],MOD($J3579,ROWS(tblConsorcios[Produto]))+1),"")</f>
        <v>Imóvel IE200 – 220m</v>
      </c>
      <c r="M3579" s="20" cm="1">
        <f t="array" ref="M3579">IFERROR(INDEX(tblConsorcios[Valor da Carta (R$)],MOD($J3579,ROWS(tblConsorcios[Produto]))+1),"")</f>
        <v>200000</v>
      </c>
      <c r="N3579" s="2" cm="1">
        <f t="array" ref="N3579">IFERROR(INDEX(tblConsorcios[Prazo (meses)],MOD($J3579,ROWS(tblConsorcios[Produto]))+1),"")</f>
        <v>220</v>
      </c>
      <c r="O3579" s="20" cm="1">
        <f t="array" ref="O3579">IFERROR(INDEX(tblConsorcios[Parcela Mensal (R$)],MOD($J3579,ROWS(tblConsorcios[Produto]))+1),"")</f>
        <v>1161.82</v>
      </c>
      <c r="P3579" s="20" t="str" cm="1">
        <f t="array" ref="P3579">IFERROR(INDEX(tblClientes[Dividendo Mensal (R$)],INT($J3579/ROWS(tblConsorcios[Produto]))+1),"")</f>
        <v/>
      </c>
      <c r="Q3579" s="20" t="str">
        <f t="shared" si="166"/>
        <v/>
      </c>
      <c r="R3579">
        <f t="shared" si="167"/>
        <v>0</v>
      </c>
    </row>
    <row r="3580" spans="10:18" x14ac:dyDescent="0.2">
      <c r="J3580">
        <f t="shared" si="165"/>
        <v>3578</v>
      </c>
      <c r="K3580" t="str" cm="1">
        <f t="array" ref="K3580">IFERROR(INDEX(tblClientes[Cliente],INT($J3580/ROWS(tblConsorcios[Produto]))+1),"")</f>
        <v/>
      </c>
      <c r="L3580" t="str" cm="1">
        <f t="array" ref="L3580">IFERROR(INDEX(tblConsorcios[Produto],MOD($J3580,ROWS(tblConsorcios[Produto]))+1),"")</f>
        <v>Imóvel IE200 – 200m</v>
      </c>
      <c r="M3580" s="20" cm="1">
        <f t="array" ref="M3580">IFERROR(INDEX(tblConsorcios[Valor da Carta (R$)],MOD($J3580,ROWS(tblConsorcios[Produto]))+1),"")</f>
        <v>200000</v>
      </c>
      <c r="N3580" s="2" cm="1">
        <f t="array" ref="N3580">IFERROR(INDEX(tblConsorcios[Prazo (meses)],MOD($J3580,ROWS(tblConsorcios[Produto]))+1),"")</f>
        <v>200</v>
      </c>
      <c r="O3580" s="20" cm="1">
        <f t="array" ref="O3580">IFERROR(INDEX(tblConsorcios[Parcela Mensal (R$)],MOD($J3580,ROWS(tblConsorcios[Produto]))+1),"")</f>
        <v>1268</v>
      </c>
      <c r="P3580" s="20" t="str" cm="1">
        <f t="array" ref="P3580">IFERROR(INDEX(tblClientes[Dividendo Mensal (R$)],INT($J3580/ROWS(tblConsorcios[Produto]))+1),"")</f>
        <v/>
      </c>
      <c r="Q3580" s="20" t="str">
        <f t="shared" si="166"/>
        <v/>
      </c>
      <c r="R3580">
        <f t="shared" si="167"/>
        <v>0</v>
      </c>
    </row>
    <row r="3581" spans="10:18" x14ac:dyDescent="0.2">
      <c r="J3581">
        <f t="shared" si="165"/>
        <v>3579</v>
      </c>
      <c r="K3581" t="str" cm="1">
        <f t="array" ref="K3581">IFERROR(INDEX(tblClientes[Cliente],INT($J3581/ROWS(tblConsorcios[Produto]))+1),"")</f>
        <v/>
      </c>
      <c r="L3581" t="str" cm="1">
        <f t="array" ref="L3581">IFERROR(INDEX(tblConsorcios[Produto],MOD($J3581,ROWS(tblConsorcios[Produto]))+1),"")</f>
        <v>Imóvel IE150 – 240m</v>
      </c>
      <c r="M3581" s="20" cm="1">
        <f t="array" ref="M3581">IFERROR(INDEX(tblConsorcios[Valor da Carta (R$)],MOD($J3581,ROWS(tblConsorcios[Produto]))+1),"")</f>
        <v>150000</v>
      </c>
      <c r="N3581" s="2" cm="1">
        <f t="array" ref="N3581">IFERROR(INDEX(tblConsorcios[Prazo (meses)],MOD($J3581,ROWS(tblConsorcios[Produto]))+1),"")</f>
        <v>240</v>
      </c>
      <c r="O3581" s="20" cm="1">
        <f t="array" ref="O3581">IFERROR(INDEX(tblConsorcios[Parcela Mensal (R$)],MOD($J3581,ROWS(tblConsorcios[Produto]))+1),"")</f>
        <v>805</v>
      </c>
      <c r="P3581" s="20" t="str" cm="1">
        <f t="array" ref="P3581">IFERROR(INDEX(tblClientes[Dividendo Mensal (R$)],INT($J3581/ROWS(tblConsorcios[Produto]))+1),"")</f>
        <v/>
      </c>
      <c r="Q3581" s="20" t="str">
        <f t="shared" si="166"/>
        <v/>
      </c>
      <c r="R3581">
        <f t="shared" si="167"/>
        <v>0</v>
      </c>
    </row>
    <row r="3582" spans="10:18" x14ac:dyDescent="0.2">
      <c r="J3582">
        <f t="shared" si="165"/>
        <v>3580</v>
      </c>
      <c r="K3582" t="str" cm="1">
        <f t="array" ref="K3582">IFERROR(INDEX(tblClientes[Cliente],INT($J3582/ROWS(tblConsorcios[Produto]))+1),"")</f>
        <v/>
      </c>
      <c r="L3582" t="str" cm="1">
        <f t="array" ref="L3582">IFERROR(INDEX(tblConsorcios[Produto],MOD($J3582,ROWS(tblConsorcios[Produto]))+1),"")</f>
        <v>Imóvel IE150 – 220m</v>
      </c>
      <c r="M3582" s="20" cm="1">
        <f t="array" ref="M3582">IFERROR(INDEX(tblConsorcios[Valor da Carta (R$)],MOD($J3582,ROWS(tblConsorcios[Produto]))+1),"")</f>
        <v>150000</v>
      </c>
      <c r="N3582" s="2" cm="1">
        <f t="array" ref="N3582">IFERROR(INDEX(tblConsorcios[Prazo (meses)],MOD($J3582,ROWS(tblConsorcios[Produto]))+1),"")</f>
        <v>220</v>
      </c>
      <c r="O3582" s="20" cm="1">
        <f t="array" ref="O3582">IFERROR(INDEX(tblConsorcios[Parcela Mensal (R$)],MOD($J3582,ROWS(tblConsorcios[Produto]))+1),"")</f>
        <v>871.36</v>
      </c>
      <c r="P3582" s="20" t="str" cm="1">
        <f t="array" ref="P3582">IFERROR(INDEX(tblClientes[Dividendo Mensal (R$)],INT($J3582/ROWS(tblConsorcios[Produto]))+1),"")</f>
        <v/>
      </c>
      <c r="Q3582" s="20" t="str">
        <f t="shared" si="166"/>
        <v/>
      </c>
      <c r="R3582">
        <f t="shared" si="167"/>
        <v>0</v>
      </c>
    </row>
    <row r="3583" spans="10:18" x14ac:dyDescent="0.2">
      <c r="J3583">
        <f t="shared" si="165"/>
        <v>3581</v>
      </c>
      <c r="K3583" t="str" cm="1">
        <f t="array" ref="K3583">IFERROR(INDEX(tblClientes[Cliente],INT($J3583/ROWS(tblConsorcios[Produto]))+1),"")</f>
        <v/>
      </c>
      <c r="L3583" t="str" cm="1">
        <f t="array" ref="L3583">IFERROR(INDEX(tblConsorcios[Produto],MOD($J3583,ROWS(tblConsorcios[Produto]))+1),"")</f>
        <v>Imóvel IE150 – 200m</v>
      </c>
      <c r="M3583" s="20" cm="1">
        <f t="array" ref="M3583">IFERROR(INDEX(tblConsorcios[Valor da Carta (R$)],MOD($J3583,ROWS(tblConsorcios[Produto]))+1),"")</f>
        <v>150000</v>
      </c>
      <c r="N3583" s="2" cm="1">
        <f t="array" ref="N3583">IFERROR(INDEX(tblConsorcios[Prazo (meses)],MOD($J3583,ROWS(tblConsorcios[Produto]))+1),"")</f>
        <v>200</v>
      </c>
      <c r="O3583" s="20" cm="1">
        <f t="array" ref="O3583">IFERROR(INDEX(tblConsorcios[Parcela Mensal (R$)],MOD($J3583,ROWS(tblConsorcios[Produto]))+1),"")</f>
        <v>951</v>
      </c>
      <c r="P3583" s="20" t="str" cm="1">
        <f t="array" ref="P3583">IFERROR(INDEX(tblClientes[Dividendo Mensal (R$)],INT($J3583/ROWS(tblConsorcios[Produto]))+1),"")</f>
        <v/>
      </c>
      <c r="Q3583" s="20" t="str">
        <f t="shared" si="166"/>
        <v/>
      </c>
      <c r="R3583">
        <f t="shared" si="167"/>
        <v>0</v>
      </c>
    </row>
    <row r="3584" spans="10:18" x14ac:dyDescent="0.2">
      <c r="J3584">
        <f t="shared" si="165"/>
        <v>3582</v>
      </c>
      <c r="K3584" t="str" cm="1">
        <f t="array" ref="K3584">IFERROR(INDEX(tblClientes[Cliente],INT($J3584/ROWS(tblConsorcios[Produto]))+1),"")</f>
        <v/>
      </c>
      <c r="L3584" t="str" cm="1">
        <f t="array" ref="L3584">IFERROR(INDEX(tblConsorcios[Produto],MOD($J3584,ROWS(tblConsorcios[Produto]))+1),"")</f>
        <v>Imóvel IE140 – 240m</v>
      </c>
      <c r="M3584" s="20" cm="1">
        <f t="array" ref="M3584">IFERROR(INDEX(tblConsorcios[Valor da Carta (R$)],MOD($J3584,ROWS(tblConsorcios[Produto]))+1),"")</f>
        <v>140000</v>
      </c>
      <c r="N3584" s="2" cm="1">
        <f t="array" ref="N3584">IFERROR(INDEX(tblConsorcios[Prazo (meses)],MOD($J3584,ROWS(tblConsorcios[Produto]))+1),"")</f>
        <v>240</v>
      </c>
      <c r="O3584" s="20" cm="1">
        <f t="array" ref="O3584">IFERROR(INDEX(tblConsorcios[Parcela Mensal (R$)],MOD($J3584,ROWS(tblConsorcios[Produto]))+1),"")</f>
        <v>751.33</v>
      </c>
      <c r="P3584" s="20" t="str" cm="1">
        <f t="array" ref="P3584">IFERROR(INDEX(tblClientes[Dividendo Mensal (R$)],INT($J3584/ROWS(tblConsorcios[Produto]))+1),"")</f>
        <v/>
      </c>
      <c r="Q3584" s="20" t="str">
        <f t="shared" si="166"/>
        <v/>
      </c>
      <c r="R3584">
        <f t="shared" si="167"/>
        <v>0</v>
      </c>
    </row>
    <row r="3585" spans="10:18" x14ac:dyDescent="0.2">
      <c r="J3585">
        <f t="shared" si="165"/>
        <v>3583</v>
      </c>
      <c r="K3585" t="str" cm="1">
        <f t="array" ref="K3585">IFERROR(INDEX(tblClientes[Cliente],INT($J3585/ROWS(tblConsorcios[Produto]))+1),"")</f>
        <v/>
      </c>
      <c r="L3585" t="str" cm="1">
        <f t="array" ref="L3585">IFERROR(INDEX(tblConsorcios[Produto],MOD($J3585,ROWS(tblConsorcios[Produto]))+1),"")</f>
        <v>Imóvel IE140 – 220m</v>
      </c>
      <c r="M3585" s="20" cm="1">
        <f t="array" ref="M3585">IFERROR(INDEX(tblConsorcios[Valor da Carta (R$)],MOD($J3585,ROWS(tblConsorcios[Produto]))+1),"")</f>
        <v>140000</v>
      </c>
      <c r="N3585" s="2" cm="1">
        <f t="array" ref="N3585">IFERROR(INDEX(tblConsorcios[Prazo (meses)],MOD($J3585,ROWS(tblConsorcios[Produto]))+1),"")</f>
        <v>220</v>
      </c>
      <c r="O3585" s="20" cm="1">
        <f t="array" ref="O3585">IFERROR(INDEX(tblConsorcios[Parcela Mensal (R$)],MOD($J3585,ROWS(tblConsorcios[Produto]))+1),"")</f>
        <v>813.27</v>
      </c>
      <c r="P3585" s="20" t="str" cm="1">
        <f t="array" ref="P3585">IFERROR(INDEX(tblClientes[Dividendo Mensal (R$)],INT($J3585/ROWS(tblConsorcios[Produto]))+1),"")</f>
        <v/>
      </c>
      <c r="Q3585" s="20" t="str">
        <f t="shared" si="166"/>
        <v/>
      </c>
      <c r="R3585">
        <f t="shared" si="167"/>
        <v>0</v>
      </c>
    </row>
    <row r="3586" spans="10:18" x14ac:dyDescent="0.2">
      <c r="J3586">
        <f t="shared" si="165"/>
        <v>3584</v>
      </c>
      <c r="K3586" t="str" cm="1">
        <f t="array" ref="K3586">IFERROR(INDEX(tblClientes[Cliente],INT($J3586/ROWS(tblConsorcios[Produto]))+1),"")</f>
        <v/>
      </c>
      <c r="L3586" t="str" cm="1">
        <f t="array" ref="L3586">IFERROR(INDEX(tblConsorcios[Produto],MOD($J3586,ROWS(tblConsorcios[Produto]))+1),"")</f>
        <v>Imóvel IE140 – 200m</v>
      </c>
      <c r="M3586" s="20" cm="1">
        <f t="array" ref="M3586">IFERROR(INDEX(tblConsorcios[Valor da Carta (R$)],MOD($J3586,ROWS(tblConsorcios[Produto]))+1),"")</f>
        <v>140000</v>
      </c>
      <c r="N3586" s="2" cm="1">
        <f t="array" ref="N3586">IFERROR(INDEX(tblConsorcios[Prazo (meses)],MOD($J3586,ROWS(tblConsorcios[Produto]))+1),"")</f>
        <v>200</v>
      </c>
      <c r="O3586" s="20" cm="1">
        <f t="array" ref="O3586">IFERROR(INDEX(tblConsorcios[Parcela Mensal (R$)],MOD($J3586,ROWS(tblConsorcios[Produto]))+1),"")</f>
        <v>887.6</v>
      </c>
      <c r="P3586" s="20" t="str" cm="1">
        <f t="array" ref="P3586">IFERROR(INDEX(tblClientes[Dividendo Mensal (R$)],INT($J3586/ROWS(tblConsorcios[Produto]))+1),"")</f>
        <v/>
      </c>
      <c r="Q3586" s="20" t="str">
        <f t="shared" si="166"/>
        <v/>
      </c>
      <c r="R3586">
        <f t="shared" si="167"/>
        <v>0</v>
      </c>
    </row>
    <row r="3587" spans="10:18" x14ac:dyDescent="0.2">
      <c r="J3587">
        <f t="shared" ref="J3587:J3650" si="168">ROW()-2</f>
        <v>3585</v>
      </c>
      <c r="K3587" t="str" cm="1">
        <f t="array" ref="K3587">IFERROR(INDEX(tblClientes[Cliente],INT($J3587/ROWS(tblConsorcios[Produto]))+1),"")</f>
        <v/>
      </c>
      <c r="L3587" t="str" cm="1">
        <f t="array" ref="L3587">IFERROR(INDEX(tblConsorcios[Produto],MOD($J3587,ROWS(tblConsorcios[Produto]))+1),"")</f>
        <v>Imóvel IE130 – 240m</v>
      </c>
      <c r="M3587" s="20" cm="1">
        <f t="array" ref="M3587">IFERROR(INDEX(tblConsorcios[Valor da Carta (R$)],MOD($J3587,ROWS(tblConsorcios[Produto]))+1),"")</f>
        <v>130000</v>
      </c>
      <c r="N3587" s="2" cm="1">
        <f t="array" ref="N3587">IFERROR(INDEX(tblConsorcios[Prazo (meses)],MOD($J3587,ROWS(tblConsorcios[Produto]))+1),"")</f>
        <v>240</v>
      </c>
      <c r="O3587" s="20" cm="1">
        <f t="array" ref="O3587">IFERROR(INDEX(tblConsorcios[Parcela Mensal (R$)],MOD($J3587,ROWS(tblConsorcios[Produto]))+1),"")</f>
        <v>697.67</v>
      </c>
      <c r="P3587" s="20" t="str" cm="1">
        <f t="array" ref="P3587">IFERROR(INDEX(tblClientes[Dividendo Mensal (R$)],INT($J3587/ROWS(tblConsorcios[Produto]))+1),"")</f>
        <v/>
      </c>
      <c r="Q3587" s="20" t="str">
        <f t="shared" ref="Q3587:Q3650" si="169">IF(AND(ISNUMBER(O3587),ISNUMBER(P3587)),P3587-O3587,"")</f>
        <v/>
      </c>
      <c r="R3587">
        <f t="shared" ref="R3587:R3650" si="170">IF(AND(ISNUMBER(O3587),ISNUMBER(P3587),O3587&lt;=P3587),1,0)</f>
        <v>0</v>
      </c>
    </row>
    <row r="3588" spans="10:18" x14ac:dyDescent="0.2">
      <c r="J3588">
        <f t="shared" si="168"/>
        <v>3586</v>
      </c>
      <c r="K3588" t="str" cm="1">
        <f t="array" ref="K3588">IFERROR(INDEX(tblClientes[Cliente],INT($J3588/ROWS(tblConsorcios[Produto]))+1),"")</f>
        <v/>
      </c>
      <c r="L3588" t="str" cm="1">
        <f t="array" ref="L3588">IFERROR(INDEX(tblConsorcios[Produto],MOD($J3588,ROWS(tblConsorcios[Produto]))+1),"")</f>
        <v>Imóvel IE130 – 220m</v>
      </c>
      <c r="M3588" s="20" cm="1">
        <f t="array" ref="M3588">IFERROR(INDEX(tblConsorcios[Valor da Carta (R$)],MOD($J3588,ROWS(tblConsorcios[Produto]))+1),"")</f>
        <v>130000</v>
      </c>
      <c r="N3588" s="2" cm="1">
        <f t="array" ref="N3588">IFERROR(INDEX(tblConsorcios[Prazo (meses)],MOD($J3588,ROWS(tblConsorcios[Produto]))+1),"")</f>
        <v>220</v>
      </c>
      <c r="O3588" s="20" cm="1">
        <f t="array" ref="O3588">IFERROR(INDEX(tblConsorcios[Parcela Mensal (R$)],MOD($J3588,ROWS(tblConsorcios[Produto]))+1),"")</f>
        <v>755.18</v>
      </c>
      <c r="P3588" s="20" t="str" cm="1">
        <f t="array" ref="P3588">IFERROR(INDEX(tblClientes[Dividendo Mensal (R$)],INT($J3588/ROWS(tblConsorcios[Produto]))+1),"")</f>
        <v/>
      </c>
      <c r="Q3588" s="20" t="str">
        <f t="shared" si="169"/>
        <v/>
      </c>
      <c r="R3588">
        <f t="shared" si="170"/>
        <v>0</v>
      </c>
    </row>
    <row r="3589" spans="10:18" x14ac:dyDescent="0.2">
      <c r="J3589">
        <f t="shared" si="168"/>
        <v>3587</v>
      </c>
      <c r="K3589" t="str" cm="1">
        <f t="array" ref="K3589">IFERROR(INDEX(tblClientes[Cliente],INT($J3589/ROWS(tblConsorcios[Produto]))+1),"")</f>
        <v/>
      </c>
      <c r="L3589" t="str" cm="1">
        <f t="array" ref="L3589">IFERROR(INDEX(tblConsorcios[Produto],MOD($J3589,ROWS(tblConsorcios[Produto]))+1),"")</f>
        <v>Imóvel IE130 – 200m</v>
      </c>
      <c r="M3589" s="20" cm="1">
        <f t="array" ref="M3589">IFERROR(INDEX(tblConsorcios[Valor da Carta (R$)],MOD($J3589,ROWS(tblConsorcios[Produto]))+1),"")</f>
        <v>130000</v>
      </c>
      <c r="N3589" s="2" cm="1">
        <f t="array" ref="N3589">IFERROR(INDEX(tblConsorcios[Prazo (meses)],MOD($J3589,ROWS(tblConsorcios[Produto]))+1),"")</f>
        <v>200</v>
      </c>
      <c r="O3589" s="20" cm="1">
        <f t="array" ref="O3589">IFERROR(INDEX(tblConsorcios[Parcela Mensal (R$)],MOD($J3589,ROWS(tblConsorcios[Produto]))+1),"")</f>
        <v>824.2</v>
      </c>
      <c r="P3589" s="20" t="str" cm="1">
        <f t="array" ref="P3589">IFERROR(INDEX(tblClientes[Dividendo Mensal (R$)],INT($J3589/ROWS(tblConsorcios[Produto]))+1),"")</f>
        <v/>
      </c>
      <c r="Q3589" s="20" t="str">
        <f t="shared" si="169"/>
        <v/>
      </c>
      <c r="R3589">
        <f t="shared" si="170"/>
        <v>0</v>
      </c>
    </row>
    <row r="3590" spans="10:18" x14ac:dyDescent="0.2">
      <c r="J3590">
        <f t="shared" si="168"/>
        <v>3588</v>
      </c>
      <c r="K3590" t="str" cm="1">
        <f t="array" ref="K3590">IFERROR(INDEX(tblClientes[Cliente],INT($J3590/ROWS(tblConsorcios[Produto]))+1),"")</f>
        <v/>
      </c>
      <c r="L3590" t="str" cm="1">
        <f t="array" ref="L3590">IFERROR(INDEX(tblConsorcios[Produto],MOD($J3590,ROWS(tblConsorcios[Produto]))+1),"")</f>
        <v>Imóvel IE120 – 240m</v>
      </c>
      <c r="M3590" s="20" cm="1">
        <f t="array" ref="M3590">IFERROR(INDEX(tblConsorcios[Valor da Carta (R$)],MOD($J3590,ROWS(tblConsorcios[Produto]))+1),"")</f>
        <v>120000</v>
      </c>
      <c r="N3590" s="2" cm="1">
        <f t="array" ref="N3590">IFERROR(INDEX(tblConsorcios[Prazo (meses)],MOD($J3590,ROWS(tblConsorcios[Produto]))+1),"")</f>
        <v>240</v>
      </c>
      <c r="O3590" s="20" cm="1">
        <f t="array" ref="O3590">IFERROR(INDEX(tblConsorcios[Parcela Mensal (R$)],MOD($J3590,ROWS(tblConsorcios[Produto]))+1),"")</f>
        <v>644</v>
      </c>
      <c r="P3590" s="20" t="str" cm="1">
        <f t="array" ref="P3590">IFERROR(INDEX(tblClientes[Dividendo Mensal (R$)],INT($J3590/ROWS(tblConsorcios[Produto]))+1),"")</f>
        <v/>
      </c>
      <c r="Q3590" s="20" t="str">
        <f t="shared" si="169"/>
        <v/>
      </c>
      <c r="R3590">
        <f t="shared" si="170"/>
        <v>0</v>
      </c>
    </row>
    <row r="3591" spans="10:18" x14ac:dyDescent="0.2">
      <c r="J3591">
        <f t="shared" si="168"/>
        <v>3589</v>
      </c>
      <c r="K3591" t="str" cm="1">
        <f t="array" ref="K3591">IFERROR(INDEX(tblClientes[Cliente],INT($J3591/ROWS(tblConsorcios[Produto]))+1),"")</f>
        <v/>
      </c>
      <c r="L3591" t="str" cm="1">
        <f t="array" ref="L3591">IFERROR(INDEX(tblConsorcios[Produto],MOD($J3591,ROWS(tblConsorcios[Produto]))+1),"")</f>
        <v>Imóvel IE120 – 220m</v>
      </c>
      <c r="M3591" s="20" cm="1">
        <f t="array" ref="M3591">IFERROR(INDEX(tblConsorcios[Valor da Carta (R$)],MOD($J3591,ROWS(tblConsorcios[Produto]))+1),"")</f>
        <v>120000</v>
      </c>
      <c r="N3591" s="2" cm="1">
        <f t="array" ref="N3591">IFERROR(INDEX(tblConsorcios[Prazo (meses)],MOD($J3591,ROWS(tblConsorcios[Produto]))+1),"")</f>
        <v>220</v>
      </c>
      <c r="O3591" s="20" cm="1">
        <f t="array" ref="O3591">IFERROR(INDEX(tblConsorcios[Parcela Mensal (R$)],MOD($J3591,ROWS(tblConsorcios[Produto]))+1),"")</f>
        <v>697.09</v>
      </c>
      <c r="P3591" s="20" t="str" cm="1">
        <f t="array" ref="P3591">IFERROR(INDEX(tblClientes[Dividendo Mensal (R$)],INT($J3591/ROWS(tblConsorcios[Produto]))+1),"")</f>
        <v/>
      </c>
      <c r="Q3591" s="20" t="str">
        <f t="shared" si="169"/>
        <v/>
      </c>
      <c r="R3591">
        <f t="shared" si="170"/>
        <v>0</v>
      </c>
    </row>
    <row r="3592" spans="10:18" x14ac:dyDescent="0.2">
      <c r="J3592">
        <f t="shared" si="168"/>
        <v>3590</v>
      </c>
      <c r="K3592" t="str" cm="1">
        <f t="array" ref="K3592">IFERROR(INDEX(tblClientes[Cliente],INT($J3592/ROWS(tblConsorcios[Produto]))+1),"")</f>
        <v/>
      </c>
      <c r="L3592" t="str" cm="1">
        <f t="array" ref="L3592">IFERROR(INDEX(tblConsorcios[Produto],MOD($J3592,ROWS(tblConsorcios[Produto]))+1),"")</f>
        <v>Imóvel IE120 – 200m</v>
      </c>
      <c r="M3592" s="20" cm="1">
        <f t="array" ref="M3592">IFERROR(INDEX(tblConsorcios[Valor da Carta (R$)],MOD($J3592,ROWS(tblConsorcios[Produto]))+1),"")</f>
        <v>120000</v>
      </c>
      <c r="N3592" s="2" cm="1">
        <f t="array" ref="N3592">IFERROR(INDEX(tblConsorcios[Prazo (meses)],MOD($J3592,ROWS(tblConsorcios[Produto]))+1),"")</f>
        <v>200</v>
      </c>
      <c r="O3592" s="20" cm="1">
        <f t="array" ref="O3592">IFERROR(INDEX(tblConsorcios[Parcela Mensal (R$)],MOD($J3592,ROWS(tblConsorcios[Produto]))+1),"")</f>
        <v>760.8</v>
      </c>
      <c r="P3592" s="20" t="str" cm="1">
        <f t="array" ref="P3592">IFERROR(INDEX(tblClientes[Dividendo Mensal (R$)],INT($J3592/ROWS(tblConsorcios[Produto]))+1),"")</f>
        <v/>
      </c>
      <c r="Q3592" s="20" t="str">
        <f t="shared" si="169"/>
        <v/>
      </c>
      <c r="R3592">
        <f t="shared" si="170"/>
        <v>0</v>
      </c>
    </row>
    <row r="3593" spans="10:18" x14ac:dyDescent="0.2">
      <c r="J3593">
        <f t="shared" si="168"/>
        <v>3591</v>
      </c>
      <c r="K3593" t="str" cm="1">
        <f t="array" ref="K3593">IFERROR(INDEX(tblClientes[Cliente],INT($J3593/ROWS(tblConsorcios[Produto]))+1),"")</f>
        <v/>
      </c>
      <c r="L3593" t="str" cm="1">
        <f t="array" ref="L3593">IFERROR(INDEX(tblConsorcios[Produto],MOD($J3593,ROWS(tblConsorcios[Produto]))+1),"")</f>
        <v>Imóvel IE600 – 240m</v>
      </c>
      <c r="M3593" s="20" cm="1">
        <f t="array" ref="M3593">IFERROR(INDEX(tblConsorcios[Valor da Carta (R$)],MOD($J3593,ROWS(tblConsorcios[Produto]))+1),"")</f>
        <v>600000</v>
      </c>
      <c r="N3593" s="2" cm="1">
        <f t="array" ref="N3593">IFERROR(INDEX(tblConsorcios[Prazo (meses)],MOD($J3593,ROWS(tblConsorcios[Produto]))+1),"")</f>
        <v>240</v>
      </c>
      <c r="O3593" s="20" cm="1">
        <f t="array" ref="O3593">IFERROR(INDEX(tblConsorcios[Parcela Mensal (R$)],MOD($J3593,ROWS(tblConsorcios[Produto]))+1),"")</f>
        <v>3220</v>
      </c>
      <c r="P3593" s="20" t="str" cm="1">
        <f t="array" ref="P3593">IFERROR(INDEX(tblClientes[Dividendo Mensal (R$)],INT($J3593/ROWS(tblConsorcios[Produto]))+1),"")</f>
        <v/>
      </c>
      <c r="Q3593" s="20" t="str">
        <f t="shared" si="169"/>
        <v/>
      </c>
      <c r="R3593">
        <f t="shared" si="170"/>
        <v>0</v>
      </c>
    </row>
    <row r="3594" spans="10:18" x14ac:dyDescent="0.2">
      <c r="J3594">
        <f t="shared" si="168"/>
        <v>3592</v>
      </c>
      <c r="K3594" t="str" cm="1">
        <f t="array" ref="K3594">IFERROR(INDEX(tblClientes[Cliente],INT($J3594/ROWS(tblConsorcios[Produto]))+1),"")</f>
        <v/>
      </c>
      <c r="L3594" t="str" cm="1">
        <f t="array" ref="L3594">IFERROR(INDEX(tblConsorcios[Produto],MOD($J3594,ROWS(tblConsorcios[Produto]))+1),"")</f>
        <v>Imóvel IE600 – 220m</v>
      </c>
      <c r="M3594" s="20" cm="1">
        <f t="array" ref="M3594">IFERROR(INDEX(tblConsorcios[Valor da Carta (R$)],MOD($J3594,ROWS(tblConsorcios[Produto]))+1),"")</f>
        <v>600000</v>
      </c>
      <c r="N3594" s="2" cm="1">
        <f t="array" ref="N3594">IFERROR(INDEX(tblConsorcios[Prazo (meses)],MOD($J3594,ROWS(tblConsorcios[Produto]))+1),"")</f>
        <v>220</v>
      </c>
      <c r="O3594" s="20" cm="1">
        <f t="array" ref="O3594">IFERROR(INDEX(tblConsorcios[Parcela Mensal (R$)],MOD($J3594,ROWS(tblConsorcios[Produto]))+1),"")</f>
        <v>3485.45</v>
      </c>
      <c r="P3594" s="20" t="str" cm="1">
        <f t="array" ref="P3594">IFERROR(INDEX(tblClientes[Dividendo Mensal (R$)],INT($J3594/ROWS(tblConsorcios[Produto]))+1),"")</f>
        <v/>
      </c>
      <c r="Q3594" s="20" t="str">
        <f t="shared" si="169"/>
        <v/>
      </c>
      <c r="R3594">
        <f t="shared" si="170"/>
        <v>0</v>
      </c>
    </row>
    <row r="3595" spans="10:18" x14ac:dyDescent="0.2">
      <c r="J3595">
        <f t="shared" si="168"/>
        <v>3593</v>
      </c>
      <c r="K3595" t="str" cm="1">
        <f t="array" ref="K3595">IFERROR(INDEX(tblClientes[Cliente],INT($J3595/ROWS(tblConsorcios[Produto]))+1),"")</f>
        <v/>
      </c>
      <c r="L3595" t="str" cm="1">
        <f t="array" ref="L3595">IFERROR(INDEX(tblConsorcios[Produto],MOD($J3595,ROWS(tblConsorcios[Produto]))+1),"")</f>
        <v>Imóvel IE600 – 200m</v>
      </c>
      <c r="M3595" s="20" cm="1">
        <f t="array" ref="M3595">IFERROR(INDEX(tblConsorcios[Valor da Carta (R$)],MOD($J3595,ROWS(tblConsorcios[Produto]))+1),"")</f>
        <v>600000</v>
      </c>
      <c r="N3595" s="2" cm="1">
        <f t="array" ref="N3595">IFERROR(INDEX(tblConsorcios[Prazo (meses)],MOD($J3595,ROWS(tblConsorcios[Produto]))+1),"")</f>
        <v>200</v>
      </c>
      <c r="O3595" s="20" cm="1">
        <f t="array" ref="O3595">IFERROR(INDEX(tblConsorcios[Parcela Mensal (R$)],MOD($J3595,ROWS(tblConsorcios[Produto]))+1),"")</f>
        <v>3804</v>
      </c>
      <c r="P3595" s="20" t="str" cm="1">
        <f t="array" ref="P3595">IFERROR(INDEX(tblClientes[Dividendo Mensal (R$)],INT($J3595/ROWS(tblConsorcios[Produto]))+1),"")</f>
        <v/>
      </c>
      <c r="Q3595" s="20" t="str">
        <f t="shared" si="169"/>
        <v/>
      </c>
      <c r="R3595">
        <f t="shared" si="170"/>
        <v>0</v>
      </c>
    </row>
    <row r="3596" spans="10:18" x14ac:dyDescent="0.2">
      <c r="J3596">
        <f t="shared" si="168"/>
        <v>3594</v>
      </c>
      <c r="K3596" t="str" cm="1">
        <f t="array" ref="K3596">IFERROR(INDEX(tblClientes[Cliente],INT($J3596/ROWS(tblConsorcios[Produto]))+1),"")</f>
        <v/>
      </c>
      <c r="L3596" t="str" cm="1">
        <f t="array" ref="L3596">IFERROR(INDEX(tblConsorcios[Produto],MOD($J3596,ROWS(tblConsorcios[Produto]))+1),"")</f>
        <v>Imóvel IE580 – 240m</v>
      </c>
      <c r="M3596" s="20" cm="1">
        <f t="array" ref="M3596">IFERROR(INDEX(tblConsorcios[Valor da Carta (R$)],MOD($J3596,ROWS(tblConsorcios[Produto]))+1),"")</f>
        <v>580000</v>
      </c>
      <c r="N3596" s="2" cm="1">
        <f t="array" ref="N3596">IFERROR(INDEX(tblConsorcios[Prazo (meses)],MOD($J3596,ROWS(tblConsorcios[Produto]))+1),"")</f>
        <v>240</v>
      </c>
      <c r="O3596" s="20" cm="1">
        <f t="array" ref="O3596">IFERROR(INDEX(tblConsorcios[Parcela Mensal (R$)],MOD($J3596,ROWS(tblConsorcios[Produto]))+1),"")</f>
        <v>3112.67</v>
      </c>
      <c r="P3596" s="20" t="str" cm="1">
        <f t="array" ref="P3596">IFERROR(INDEX(tblClientes[Dividendo Mensal (R$)],INT($J3596/ROWS(tblConsorcios[Produto]))+1),"")</f>
        <v/>
      </c>
      <c r="Q3596" s="20" t="str">
        <f t="shared" si="169"/>
        <v/>
      </c>
      <c r="R3596">
        <f t="shared" si="170"/>
        <v>0</v>
      </c>
    </row>
    <row r="3597" spans="10:18" x14ac:dyDescent="0.2">
      <c r="J3597">
        <f t="shared" si="168"/>
        <v>3595</v>
      </c>
      <c r="K3597" t="str" cm="1">
        <f t="array" ref="K3597">IFERROR(INDEX(tblClientes[Cliente],INT($J3597/ROWS(tblConsorcios[Produto]))+1),"")</f>
        <v/>
      </c>
      <c r="L3597" t="str" cm="1">
        <f t="array" ref="L3597">IFERROR(INDEX(tblConsorcios[Produto],MOD($J3597,ROWS(tblConsorcios[Produto]))+1),"")</f>
        <v>Imóvel IE580 – 220m</v>
      </c>
      <c r="M3597" s="20" cm="1">
        <f t="array" ref="M3597">IFERROR(INDEX(tblConsorcios[Valor da Carta (R$)],MOD($J3597,ROWS(tblConsorcios[Produto]))+1),"")</f>
        <v>580000</v>
      </c>
      <c r="N3597" s="2" cm="1">
        <f t="array" ref="N3597">IFERROR(INDEX(tblConsorcios[Prazo (meses)],MOD($J3597,ROWS(tblConsorcios[Produto]))+1),"")</f>
        <v>220</v>
      </c>
      <c r="O3597" s="20" cm="1">
        <f t="array" ref="O3597">IFERROR(INDEX(tblConsorcios[Parcela Mensal (R$)],MOD($J3597,ROWS(tblConsorcios[Produto]))+1),"")</f>
        <v>3369.27</v>
      </c>
      <c r="P3597" s="20" t="str" cm="1">
        <f t="array" ref="P3597">IFERROR(INDEX(tblClientes[Dividendo Mensal (R$)],INT($J3597/ROWS(tblConsorcios[Produto]))+1),"")</f>
        <v/>
      </c>
      <c r="Q3597" s="20" t="str">
        <f t="shared" si="169"/>
        <v/>
      </c>
      <c r="R3597">
        <f t="shared" si="170"/>
        <v>0</v>
      </c>
    </row>
    <row r="3598" spans="10:18" x14ac:dyDescent="0.2">
      <c r="J3598">
        <f t="shared" si="168"/>
        <v>3596</v>
      </c>
      <c r="K3598" t="str" cm="1">
        <f t="array" ref="K3598">IFERROR(INDEX(tblClientes[Cliente],INT($J3598/ROWS(tblConsorcios[Produto]))+1),"")</f>
        <v/>
      </c>
      <c r="L3598" t="str" cm="1">
        <f t="array" ref="L3598">IFERROR(INDEX(tblConsorcios[Produto],MOD($J3598,ROWS(tblConsorcios[Produto]))+1),"")</f>
        <v>Imóvel IE580 – 200m</v>
      </c>
      <c r="M3598" s="20" cm="1">
        <f t="array" ref="M3598">IFERROR(INDEX(tblConsorcios[Valor da Carta (R$)],MOD($J3598,ROWS(tblConsorcios[Produto]))+1),"")</f>
        <v>580000</v>
      </c>
      <c r="N3598" s="2" cm="1">
        <f t="array" ref="N3598">IFERROR(INDEX(tblConsorcios[Prazo (meses)],MOD($J3598,ROWS(tblConsorcios[Produto]))+1),"")</f>
        <v>200</v>
      </c>
      <c r="O3598" s="20" cm="1">
        <f t="array" ref="O3598">IFERROR(INDEX(tblConsorcios[Parcela Mensal (R$)],MOD($J3598,ROWS(tblConsorcios[Produto]))+1),"")</f>
        <v>3677.2</v>
      </c>
      <c r="P3598" s="20" t="str" cm="1">
        <f t="array" ref="P3598">IFERROR(INDEX(tblClientes[Dividendo Mensal (R$)],INT($J3598/ROWS(tblConsorcios[Produto]))+1),"")</f>
        <v/>
      </c>
      <c r="Q3598" s="20" t="str">
        <f t="shared" si="169"/>
        <v/>
      </c>
      <c r="R3598">
        <f t="shared" si="170"/>
        <v>0</v>
      </c>
    </row>
    <row r="3599" spans="10:18" x14ac:dyDescent="0.2">
      <c r="J3599">
        <f t="shared" si="168"/>
        <v>3597</v>
      </c>
      <c r="K3599" t="str" cm="1">
        <f t="array" ref="K3599">IFERROR(INDEX(tblClientes[Cliente],INT($J3599/ROWS(tblConsorcios[Produto]))+1),"")</f>
        <v/>
      </c>
      <c r="L3599" t="str" cm="1">
        <f t="array" ref="L3599">IFERROR(INDEX(tblConsorcios[Produto],MOD($J3599,ROWS(tblConsorcios[Produto]))+1),"")</f>
        <v>Imóvel IE550 – 240m</v>
      </c>
      <c r="M3599" s="20" cm="1">
        <f t="array" ref="M3599">IFERROR(INDEX(tblConsorcios[Valor da Carta (R$)],MOD($J3599,ROWS(tblConsorcios[Produto]))+1),"")</f>
        <v>550000</v>
      </c>
      <c r="N3599" s="2" cm="1">
        <f t="array" ref="N3599">IFERROR(INDEX(tblConsorcios[Prazo (meses)],MOD($J3599,ROWS(tblConsorcios[Produto]))+1),"")</f>
        <v>240</v>
      </c>
      <c r="O3599" s="20" cm="1">
        <f t="array" ref="O3599">IFERROR(INDEX(tblConsorcios[Parcela Mensal (R$)],MOD($J3599,ROWS(tblConsorcios[Produto]))+1),"")</f>
        <v>2951.67</v>
      </c>
      <c r="P3599" s="20" t="str" cm="1">
        <f t="array" ref="P3599">IFERROR(INDEX(tblClientes[Dividendo Mensal (R$)],INT($J3599/ROWS(tblConsorcios[Produto]))+1),"")</f>
        <v/>
      </c>
      <c r="Q3599" s="20" t="str">
        <f t="shared" si="169"/>
        <v/>
      </c>
      <c r="R3599">
        <f t="shared" si="170"/>
        <v>0</v>
      </c>
    </row>
    <row r="3600" spans="10:18" x14ac:dyDescent="0.2">
      <c r="J3600">
        <f t="shared" si="168"/>
        <v>3598</v>
      </c>
      <c r="K3600" t="str" cm="1">
        <f t="array" ref="K3600">IFERROR(INDEX(tblClientes[Cliente],INT($J3600/ROWS(tblConsorcios[Produto]))+1),"")</f>
        <v/>
      </c>
      <c r="L3600" t="str" cm="1">
        <f t="array" ref="L3600">IFERROR(INDEX(tblConsorcios[Produto],MOD($J3600,ROWS(tblConsorcios[Produto]))+1),"")</f>
        <v>Imóvel IE550 – 220m</v>
      </c>
      <c r="M3600" s="20" cm="1">
        <f t="array" ref="M3600">IFERROR(INDEX(tblConsorcios[Valor da Carta (R$)],MOD($J3600,ROWS(tblConsorcios[Produto]))+1),"")</f>
        <v>550000</v>
      </c>
      <c r="N3600" s="2" cm="1">
        <f t="array" ref="N3600">IFERROR(INDEX(tblConsorcios[Prazo (meses)],MOD($J3600,ROWS(tblConsorcios[Produto]))+1),"")</f>
        <v>220</v>
      </c>
      <c r="O3600" s="20" cm="1">
        <f t="array" ref="O3600">IFERROR(INDEX(tblConsorcios[Parcela Mensal (R$)],MOD($J3600,ROWS(tblConsorcios[Produto]))+1),"")</f>
        <v>3195</v>
      </c>
      <c r="P3600" s="20" t="str" cm="1">
        <f t="array" ref="P3600">IFERROR(INDEX(tblClientes[Dividendo Mensal (R$)],INT($J3600/ROWS(tblConsorcios[Produto]))+1),"")</f>
        <v/>
      </c>
      <c r="Q3600" s="20" t="str">
        <f t="shared" si="169"/>
        <v/>
      </c>
      <c r="R3600">
        <f t="shared" si="170"/>
        <v>0</v>
      </c>
    </row>
    <row r="3601" spans="10:18" x14ac:dyDescent="0.2">
      <c r="J3601">
        <f t="shared" si="168"/>
        <v>3599</v>
      </c>
      <c r="K3601" t="str" cm="1">
        <f t="array" ref="K3601">IFERROR(INDEX(tblClientes[Cliente],INT($J3601/ROWS(tblConsorcios[Produto]))+1),"")</f>
        <v/>
      </c>
      <c r="L3601" t="str" cm="1">
        <f t="array" ref="L3601">IFERROR(INDEX(tblConsorcios[Produto],MOD($J3601,ROWS(tblConsorcios[Produto]))+1),"")</f>
        <v>Imóvel IE550 – 200m</v>
      </c>
      <c r="M3601" s="20" cm="1">
        <f t="array" ref="M3601">IFERROR(INDEX(tblConsorcios[Valor da Carta (R$)],MOD($J3601,ROWS(tblConsorcios[Produto]))+1),"")</f>
        <v>550000</v>
      </c>
      <c r="N3601" s="2" cm="1">
        <f t="array" ref="N3601">IFERROR(INDEX(tblConsorcios[Prazo (meses)],MOD($J3601,ROWS(tblConsorcios[Produto]))+1),"")</f>
        <v>200</v>
      </c>
      <c r="O3601" s="20" cm="1">
        <f t="array" ref="O3601">IFERROR(INDEX(tblConsorcios[Parcela Mensal (R$)],MOD($J3601,ROWS(tblConsorcios[Produto]))+1),"")</f>
        <v>3487</v>
      </c>
      <c r="P3601" s="20" t="str" cm="1">
        <f t="array" ref="P3601">IFERROR(INDEX(tblClientes[Dividendo Mensal (R$)],INT($J3601/ROWS(tblConsorcios[Produto]))+1),"")</f>
        <v/>
      </c>
      <c r="Q3601" s="20" t="str">
        <f t="shared" si="169"/>
        <v/>
      </c>
      <c r="R3601">
        <f t="shared" si="170"/>
        <v>0</v>
      </c>
    </row>
    <row r="3602" spans="10:18" x14ac:dyDescent="0.2">
      <c r="J3602">
        <f t="shared" si="168"/>
        <v>3600</v>
      </c>
      <c r="K3602" t="str" cm="1">
        <f t="array" ref="K3602">IFERROR(INDEX(tblClientes[Cliente],INT($J3602/ROWS(tblConsorcios[Produto]))+1),"")</f>
        <v/>
      </c>
      <c r="L3602" t="str" cm="1">
        <f t="array" ref="L3602">IFERROR(INDEX(tblConsorcios[Produto],MOD($J3602,ROWS(tblConsorcios[Produto]))+1),"")</f>
        <v>Imóvel IE530 – 240m</v>
      </c>
      <c r="M3602" s="20" cm="1">
        <f t="array" ref="M3602">IFERROR(INDEX(tblConsorcios[Valor da Carta (R$)],MOD($J3602,ROWS(tblConsorcios[Produto]))+1),"")</f>
        <v>530000</v>
      </c>
      <c r="N3602" s="2" cm="1">
        <f t="array" ref="N3602">IFERROR(INDEX(tblConsorcios[Prazo (meses)],MOD($J3602,ROWS(tblConsorcios[Produto]))+1),"")</f>
        <v>240</v>
      </c>
      <c r="O3602" s="20" cm="1">
        <f t="array" ref="O3602">IFERROR(INDEX(tblConsorcios[Parcela Mensal (R$)],MOD($J3602,ROWS(tblConsorcios[Produto]))+1),"")</f>
        <v>2844.33</v>
      </c>
      <c r="P3602" s="20" t="str" cm="1">
        <f t="array" ref="P3602">IFERROR(INDEX(tblClientes[Dividendo Mensal (R$)],INT($J3602/ROWS(tblConsorcios[Produto]))+1),"")</f>
        <v/>
      </c>
      <c r="Q3602" s="20" t="str">
        <f t="shared" si="169"/>
        <v/>
      </c>
      <c r="R3602">
        <f t="shared" si="170"/>
        <v>0</v>
      </c>
    </row>
    <row r="3603" spans="10:18" x14ac:dyDescent="0.2">
      <c r="J3603">
        <f t="shared" si="168"/>
        <v>3601</v>
      </c>
      <c r="K3603" t="str" cm="1">
        <f t="array" ref="K3603">IFERROR(INDEX(tblClientes[Cliente],INT($J3603/ROWS(tblConsorcios[Produto]))+1),"")</f>
        <v/>
      </c>
      <c r="L3603" t="str" cm="1">
        <f t="array" ref="L3603">IFERROR(INDEX(tblConsorcios[Produto],MOD($J3603,ROWS(tblConsorcios[Produto]))+1),"")</f>
        <v>Imóvel IE530 – 220m</v>
      </c>
      <c r="M3603" s="20" cm="1">
        <f t="array" ref="M3603">IFERROR(INDEX(tblConsorcios[Valor da Carta (R$)],MOD($J3603,ROWS(tblConsorcios[Produto]))+1),"")</f>
        <v>530000</v>
      </c>
      <c r="N3603" s="2" cm="1">
        <f t="array" ref="N3603">IFERROR(INDEX(tblConsorcios[Prazo (meses)],MOD($J3603,ROWS(tblConsorcios[Produto]))+1),"")</f>
        <v>220</v>
      </c>
      <c r="O3603" s="20" cm="1">
        <f t="array" ref="O3603">IFERROR(INDEX(tblConsorcios[Parcela Mensal (R$)],MOD($J3603,ROWS(tblConsorcios[Produto]))+1),"")</f>
        <v>3078.82</v>
      </c>
      <c r="P3603" s="20" t="str" cm="1">
        <f t="array" ref="P3603">IFERROR(INDEX(tblClientes[Dividendo Mensal (R$)],INT($J3603/ROWS(tblConsorcios[Produto]))+1),"")</f>
        <v/>
      </c>
      <c r="Q3603" s="20" t="str">
        <f t="shared" si="169"/>
        <v/>
      </c>
      <c r="R3603">
        <f t="shared" si="170"/>
        <v>0</v>
      </c>
    </row>
    <row r="3604" spans="10:18" x14ac:dyDescent="0.2">
      <c r="J3604">
        <f t="shared" si="168"/>
        <v>3602</v>
      </c>
      <c r="K3604" t="str" cm="1">
        <f t="array" ref="K3604">IFERROR(INDEX(tblClientes[Cliente],INT($J3604/ROWS(tblConsorcios[Produto]))+1),"")</f>
        <v/>
      </c>
      <c r="L3604" t="str" cm="1">
        <f t="array" ref="L3604">IFERROR(INDEX(tblConsorcios[Produto],MOD($J3604,ROWS(tblConsorcios[Produto]))+1),"")</f>
        <v>Imóvel IE530 – 200m</v>
      </c>
      <c r="M3604" s="20" cm="1">
        <f t="array" ref="M3604">IFERROR(INDEX(tblConsorcios[Valor da Carta (R$)],MOD($J3604,ROWS(tblConsorcios[Produto]))+1),"")</f>
        <v>530000</v>
      </c>
      <c r="N3604" s="2" cm="1">
        <f t="array" ref="N3604">IFERROR(INDEX(tblConsorcios[Prazo (meses)],MOD($J3604,ROWS(tblConsorcios[Produto]))+1),"")</f>
        <v>200</v>
      </c>
      <c r="O3604" s="20" cm="1">
        <f t="array" ref="O3604">IFERROR(INDEX(tblConsorcios[Parcela Mensal (R$)],MOD($J3604,ROWS(tblConsorcios[Produto]))+1),"")</f>
        <v>3360.2</v>
      </c>
      <c r="P3604" s="20" t="str" cm="1">
        <f t="array" ref="P3604">IFERROR(INDEX(tblClientes[Dividendo Mensal (R$)],INT($J3604/ROWS(tblConsorcios[Produto]))+1),"")</f>
        <v/>
      </c>
      <c r="Q3604" s="20" t="str">
        <f t="shared" si="169"/>
        <v/>
      </c>
      <c r="R3604">
        <f t="shared" si="170"/>
        <v>0</v>
      </c>
    </row>
    <row r="3605" spans="10:18" x14ac:dyDescent="0.2">
      <c r="J3605">
        <f t="shared" si="168"/>
        <v>3603</v>
      </c>
      <c r="K3605" t="str" cm="1">
        <f t="array" ref="K3605">IFERROR(INDEX(tblClientes[Cliente],INT($J3605/ROWS(tblConsorcios[Produto]))+1),"")</f>
        <v/>
      </c>
      <c r="L3605" t="str" cm="1">
        <f t="array" ref="L3605">IFERROR(INDEX(tblConsorcios[Produto],MOD($J3605,ROWS(tblConsorcios[Produto]))+1),"")</f>
        <v>Imóvel IE500 – 240m</v>
      </c>
      <c r="M3605" s="20" cm="1">
        <f t="array" ref="M3605">IFERROR(INDEX(tblConsorcios[Valor da Carta (R$)],MOD($J3605,ROWS(tblConsorcios[Produto]))+1),"")</f>
        <v>500000</v>
      </c>
      <c r="N3605" s="2" cm="1">
        <f t="array" ref="N3605">IFERROR(INDEX(tblConsorcios[Prazo (meses)],MOD($J3605,ROWS(tblConsorcios[Produto]))+1),"")</f>
        <v>240</v>
      </c>
      <c r="O3605" s="20" cm="1">
        <f t="array" ref="O3605">IFERROR(INDEX(tblConsorcios[Parcela Mensal (R$)],MOD($J3605,ROWS(tblConsorcios[Produto]))+1),"")</f>
        <v>2683.33</v>
      </c>
      <c r="P3605" s="20" t="str" cm="1">
        <f t="array" ref="P3605">IFERROR(INDEX(tblClientes[Dividendo Mensal (R$)],INT($J3605/ROWS(tblConsorcios[Produto]))+1),"")</f>
        <v/>
      </c>
      <c r="Q3605" s="20" t="str">
        <f t="shared" si="169"/>
        <v/>
      </c>
      <c r="R3605">
        <f t="shared" si="170"/>
        <v>0</v>
      </c>
    </row>
    <row r="3606" spans="10:18" x14ac:dyDescent="0.2">
      <c r="J3606">
        <f t="shared" si="168"/>
        <v>3604</v>
      </c>
      <c r="K3606" t="str" cm="1">
        <f t="array" ref="K3606">IFERROR(INDEX(tblClientes[Cliente],INT($J3606/ROWS(tblConsorcios[Produto]))+1),"")</f>
        <v/>
      </c>
      <c r="L3606" t="str" cm="1">
        <f t="array" ref="L3606">IFERROR(INDEX(tblConsorcios[Produto],MOD($J3606,ROWS(tblConsorcios[Produto]))+1),"")</f>
        <v>Imóvel IE500 – 220m</v>
      </c>
      <c r="M3606" s="20" cm="1">
        <f t="array" ref="M3606">IFERROR(INDEX(tblConsorcios[Valor da Carta (R$)],MOD($J3606,ROWS(tblConsorcios[Produto]))+1),"")</f>
        <v>500000</v>
      </c>
      <c r="N3606" s="2" cm="1">
        <f t="array" ref="N3606">IFERROR(INDEX(tblConsorcios[Prazo (meses)],MOD($J3606,ROWS(tblConsorcios[Produto]))+1),"")</f>
        <v>220</v>
      </c>
      <c r="O3606" s="20" cm="1">
        <f t="array" ref="O3606">IFERROR(INDEX(tblConsorcios[Parcela Mensal (R$)],MOD($J3606,ROWS(tblConsorcios[Produto]))+1),"")</f>
        <v>2904.55</v>
      </c>
      <c r="P3606" s="20" t="str" cm="1">
        <f t="array" ref="P3606">IFERROR(INDEX(tblClientes[Dividendo Mensal (R$)],INT($J3606/ROWS(tblConsorcios[Produto]))+1),"")</f>
        <v/>
      </c>
      <c r="Q3606" s="20" t="str">
        <f t="shared" si="169"/>
        <v/>
      </c>
      <c r="R3606">
        <f t="shared" si="170"/>
        <v>0</v>
      </c>
    </row>
    <row r="3607" spans="10:18" x14ac:dyDescent="0.2">
      <c r="J3607">
        <f t="shared" si="168"/>
        <v>3605</v>
      </c>
      <c r="K3607" t="str" cm="1">
        <f t="array" ref="K3607">IFERROR(INDEX(tblClientes[Cliente],INT($J3607/ROWS(tblConsorcios[Produto]))+1),"")</f>
        <v/>
      </c>
      <c r="L3607" t="str" cm="1">
        <f t="array" ref="L3607">IFERROR(INDEX(tblConsorcios[Produto],MOD($J3607,ROWS(tblConsorcios[Produto]))+1),"")</f>
        <v>Imóvel IE500 – 200m</v>
      </c>
      <c r="M3607" s="20" cm="1">
        <f t="array" ref="M3607">IFERROR(INDEX(tblConsorcios[Valor da Carta (R$)],MOD($J3607,ROWS(tblConsorcios[Produto]))+1),"")</f>
        <v>500000</v>
      </c>
      <c r="N3607" s="2" cm="1">
        <f t="array" ref="N3607">IFERROR(INDEX(tblConsorcios[Prazo (meses)],MOD($J3607,ROWS(tblConsorcios[Produto]))+1),"")</f>
        <v>200</v>
      </c>
      <c r="O3607" s="20" cm="1">
        <f t="array" ref="O3607">IFERROR(INDEX(tblConsorcios[Parcela Mensal (R$)],MOD($J3607,ROWS(tblConsorcios[Produto]))+1),"")</f>
        <v>3170</v>
      </c>
      <c r="P3607" s="20" t="str" cm="1">
        <f t="array" ref="P3607">IFERROR(INDEX(tblClientes[Dividendo Mensal (R$)],INT($J3607/ROWS(tblConsorcios[Produto]))+1),"")</f>
        <v/>
      </c>
      <c r="Q3607" s="20" t="str">
        <f t="shared" si="169"/>
        <v/>
      </c>
      <c r="R3607">
        <f t="shared" si="170"/>
        <v>0</v>
      </c>
    </row>
    <row r="3608" spans="10:18" x14ac:dyDescent="0.2">
      <c r="J3608">
        <f t="shared" si="168"/>
        <v>3606</v>
      </c>
      <c r="K3608" t="str" cm="1">
        <f t="array" ref="K3608">IFERROR(INDEX(tblClientes[Cliente],INT($J3608/ROWS(tblConsorcios[Produto]))+1),"")</f>
        <v/>
      </c>
      <c r="L3608" t="str" cm="1">
        <f t="array" ref="L3608">IFERROR(INDEX(tblConsorcios[Produto],MOD($J3608,ROWS(tblConsorcios[Produto]))+1),"")</f>
        <v>Imóvel IE480 – 240m</v>
      </c>
      <c r="M3608" s="20" cm="1">
        <f t="array" ref="M3608">IFERROR(INDEX(tblConsorcios[Valor da Carta (R$)],MOD($J3608,ROWS(tblConsorcios[Produto]))+1),"")</f>
        <v>480000</v>
      </c>
      <c r="N3608" s="2" cm="1">
        <f t="array" ref="N3608">IFERROR(INDEX(tblConsorcios[Prazo (meses)],MOD($J3608,ROWS(tblConsorcios[Produto]))+1),"")</f>
        <v>240</v>
      </c>
      <c r="O3608" s="20" cm="1">
        <f t="array" ref="O3608">IFERROR(INDEX(tblConsorcios[Parcela Mensal (R$)],MOD($J3608,ROWS(tblConsorcios[Produto]))+1),"")</f>
        <v>2576</v>
      </c>
      <c r="P3608" s="20" t="str" cm="1">
        <f t="array" ref="P3608">IFERROR(INDEX(tblClientes[Dividendo Mensal (R$)],INT($J3608/ROWS(tblConsorcios[Produto]))+1),"")</f>
        <v/>
      </c>
      <c r="Q3608" s="20" t="str">
        <f t="shared" si="169"/>
        <v/>
      </c>
      <c r="R3608">
        <f t="shared" si="170"/>
        <v>0</v>
      </c>
    </row>
    <row r="3609" spans="10:18" x14ac:dyDescent="0.2">
      <c r="J3609">
        <f t="shared" si="168"/>
        <v>3607</v>
      </c>
      <c r="K3609" t="str" cm="1">
        <f t="array" ref="K3609">IFERROR(INDEX(tblClientes[Cliente],INT($J3609/ROWS(tblConsorcios[Produto]))+1),"")</f>
        <v/>
      </c>
      <c r="L3609" t="str" cm="1">
        <f t="array" ref="L3609">IFERROR(INDEX(tblConsorcios[Produto],MOD($J3609,ROWS(tblConsorcios[Produto]))+1),"")</f>
        <v>Imóvel IE480 – 220m</v>
      </c>
      <c r="M3609" s="20" cm="1">
        <f t="array" ref="M3609">IFERROR(INDEX(tblConsorcios[Valor da Carta (R$)],MOD($J3609,ROWS(tblConsorcios[Produto]))+1),"")</f>
        <v>480000</v>
      </c>
      <c r="N3609" s="2" cm="1">
        <f t="array" ref="N3609">IFERROR(INDEX(tblConsorcios[Prazo (meses)],MOD($J3609,ROWS(tblConsorcios[Produto]))+1),"")</f>
        <v>220</v>
      </c>
      <c r="O3609" s="20" cm="1">
        <f t="array" ref="O3609">IFERROR(INDEX(tblConsorcios[Parcela Mensal (R$)],MOD($J3609,ROWS(tblConsorcios[Produto]))+1),"")</f>
        <v>2788.36</v>
      </c>
      <c r="P3609" s="20" t="str" cm="1">
        <f t="array" ref="P3609">IFERROR(INDEX(tblClientes[Dividendo Mensal (R$)],INT($J3609/ROWS(tblConsorcios[Produto]))+1),"")</f>
        <v/>
      </c>
      <c r="Q3609" s="20" t="str">
        <f t="shared" si="169"/>
        <v/>
      </c>
      <c r="R3609">
        <f t="shared" si="170"/>
        <v>0</v>
      </c>
    </row>
    <row r="3610" spans="10:18" x14ac:dyDescent="0.2">
      <c r="J3610">
        <f t="shared" si="168"/>
        <v>3608</v>
      </c>
      <c r="K3610" t="str" cm="1">
        <f t="array" ref="K3610">IFERROR(INDEX(tblClientes[Cliente],INT($J3610/ROWS(tblConsorcios[Produto]))+1),"")</f>
        <v/>
      </c>
      <c r="L3610" t="str" cm="1">
        <f t="array" ref="L3610">IFERROR(INDEX(tblConsorcios[Produto],MOD($J3610,ROWS(tblConsorcios[Produto]))+1),"")</f>
        <v>Imóvel IE480 – 200m</v>
      </c>
      <c r="M3610" s="20" cm="1">
        <f t="array" ref="M3610">IFERROR(INDEX(tblConsorcios[Valor da Carta (R$)],MOD($J3610,ROWS(tblConsorcios[Produto]))+1),"")</f>
        <v>480000</v>
      </c>
      <c r="N3610" s="2" cm="1">
        <f t="array" ref="N3610">IFERROR(INDEX(tblConsorcios[Prazo (meses)],MOD($J3610,ROWS(tblConsorcios[Produto]))+1),"")</f>
        <v>200</v>
      </c>
      <c r="O3610" s="20" cm="1">
        <f t="array" ref="O3610">IFERROR(INDEX(tblConsorcios[Parcela Mensal (R$)],MOD($J3610,ROWS(tblConsorcios[Produto]))+1),"")</f>
        <v>3043.2</v>
      </c>
      <c r="P3610" s="20" t="str" cm="1">
        <f t="array" ref="P3610">IFERROR(INDEX(tblClientes[Dividendo Mensal (R$)],INT($J3610/ROWS(tblConsorcios[Produto]))+1),"")</f>
        <v/>
      </c>
      <c r="Q3610" s="20" t="str">
        <f t="shared" si="169"/>
        <v/>
      </c>
      <c r="R3610">
        <f t="shared" si="170"/>
        <v>0</v>
      </c>
    </row>
    <row r="3611" spans="10:18" x14ac:dyDescent="0.2">
      <c r="J3611">
        <f t="shared" si="168"/>
        <v>3609</v>
      </c>
      <c r="K3611" t="str" cm="1">
        <f t="array" ref="K3611">IFERROR(INDEX(tblClientes[Cliente],INT($J3611/ROWS(tblConsorcios[Produto]))+1),"")</f>
        <v/>
      </c>
      <c r="L3611" t="str" cm="1">
        <f t="array" ref="L3611">IFERROR(INDEX(tblConsorcios[Produto],MOD($J3611,ROWS(tblConsorcios[Produto]))+1),"")</f>
        <v>Imóvel IE450 – 240m</v>
      </c>
      <c r="M3611" s="20" cm="1">
        <f t="array" ref="M3611">IFERROR(INDEX(tblConsorcios[Valor da Carta (R$)],MOD($J3611,ROWS(tblConsorcios[Produto]))+1),"")</f>
        <v>450000</v>
      </c>
      <c r="N3611" s="2" cm="1">
        <f t="array" ref="N3611">IFERROR(INDEX(tblConsorcios[Prazo (meses)],MOD($J3611,ROWS(tblConsorcios[Produto]))+1),"")</f>
        <v>240</v>
      </c>
      <c r="O3611" s="20" cm="1">
        <f t="array" ref="O3611">IFERROR(INDEX(tblConsorcios[Parcela Mensal (R$)],MOD($J3611,ROWS(tblConsorcios[Produto]))+1),"")</f>
        <v>2415</v>
      </c>
      <c r="P3611" s="20" t="str" cm="1">
        <f t="array" ref="P3611">IFERROR(INDEX(tblClientes[Dividendo Mensal (R$)],INT($J3611/ROWS(tblConsorcios[Produto]))+1),"")</f>
        <v/>
      </c>
      <c r="Q3611" s="20" t="str">
        <f t="shared" si="169"/>
        <v/>
      </c>
      <c r="R3611">
        <f t="shared" si="170"/>
        <v>0</v>
      </c>
    </row>
    <row r="3612" spans="10:18" x14ac:dyDescent="0.2">
      <c r="J3612">
        <f t="shared" si="168"/>
        <v>3610</v>
      </c>
      <c r="K3612" t="str" cm="1">
        <f t="array" ref="K3612">IFERROR(INDEX(tblClientes[Cliente],INT($J3612/ROWS(tblConsorcios[Produto]))+1),"")</f>
        <v/>
      </c>
      <c r="L3612" t="str" cm="1">
        <f t="array" ref="L3612">IFERROR(INDEX(tblConsorcios[Produto],MOD($J3612,ROWS(tblConsorcios[Produto]))+1),"")</f>
        <v>Imóvel IE450 – 220m</v>
      </c>
      <c r="M3612" s="20" cm="1">
        <f t="array" ref="M3612">IFERROR(INDEX(tblConsorcios[Valor da Carta (R$)],MOD($J3612,ROWS(tblConsorcios[Produto]))+1),"")</f>
        <v>450000</v>
      </c>
      <c r="N3612" s="2" cm="1">
        <f t="array" ref="N3612">IFERROR(INDEX(tblConsorcios[Prazo (meses)],MOD($J3612,ROWS(tblConsorcios[Produto]))+1),"")</f>
        <v>220</v>
      </c>
      <c r="O3612" s="20" cm="1">
        <f t="array" ref="O3612">IFERROR(INDEX(tblConsorcios[Parcela Mensal (R$)],MOD($J3612,ROWS(tblConsorcios[Produto]))+1),"")</f>
        <v>2614.09</v>
      </c>
      <c r="P3612" s="20" t="str" cm="1">
        <f t="array" ref="P3612">IFERROR(INDEX(tblClientes[Dividendo Mensal (R$)],INT($J3612/ROWS(tblConsorcios[Produto]))+1),"")</f>
        <v/>
      </c>
      <c r="Q3612" s="20" t="str">
        <f t="shared" si="169"/>
        <v/>
      </c>
      <c r="R3612">
        <f t="shared" si="170"/>
        <v>0</v>
      </c>
    </row>
    <row r="3613" spans="10:18" x14ac:dyDescent="0.2">
      <c r="J3613">
        <f t="shared" si="168"/>
        <v>3611</v>
      </c>
      <c r="K3613" t="str" cm="1">
        <f t="array" ref="K3613">IFERROR(INDEX(tblClientes[Cliente],INT($J3613/ROWS(tblConsorcios[Produto]))+1),"")</f>
        <v/>
      </c>
      <c r="L3613" t="str" cm="1">
        <f t="array" ref="L3613">IFERROR(INDEX(tblConsorcios[Produto],MOD($J3613,ROWS(tblConsorcios[Produto]))+1),"")</f>
        <v>Imóvel IE450 – 200m</v>
      </c>
      <c r="M3613" s="20" cm="1">
        <f t="array" ref="M3613">IFERROR(INDEX(tblConsorcios[Valor da Carta (R$)],MOD($J3613,ROWS(tblConsorcios[Produto]))+1),"")</f>
        <v>450000</v>
      </c>
      <c r="N3613" s="2" cm="1">
        <f t="array" ref="N3613">IFERROR(INDEX(tblConsorcios[Prazo (meses)],MOD($J3613,ROWS(tblConsorcios[Produto]))+1),"")</f>
        <v>200</v>
      </c>
      <c r="O3613" s="20" cm="1">
        <f t="array" ref="O3613">IFERROR(INDEX(tblConsorcios[Parcela Mensal (R$)],MOD($J3613,ROWS(tblConsorcios[Produto]))+1),"")</f>
        <v>2853</v>
      </c>
      <c r="P3613" s="20" t="str" cm="1">
        <f t="array" ref="P3613">IFERROR(INDEX(tblClientes[Dividendo Mensal (R$)],INT($J3613/ROWS(tblConsorcios[Produto]))+1),"")</f>
        <v/>
      </c>
      <c r="Q3613" s="20" t="str">
        <f t="shared" si="169"/>
        <v/>
      </c>
      <c r="R3613">
        <f t="shared" si="170"/>
        <v>0</v>
      </c>
    </row>
    <row r="3614" spans="10:18" x14ac:dyDescent="0.2">
      <c r="J3614">
        <f t="shared" si="168"/>
        <v>3612</v>
      </c>
      <c r="K3614" t="str" cm="1">
        <f t="array" ref="K3614">IFERROR(INDEX(tblClientes[Cliente],INT($J3614/ROWS(tblConsorcios[Produto]))+1),"")</f>
        <v/>
      </c>
      <c r="L3614" t="str" cm="1">
        <f t="array" ref="L3614">IFERROR(INDEX(tblConsorcios[Produto],MOD($J3614,ROWS(tblConsorcios[Produto]))+1),"")</f>
        <v>Imóvel IE430 – 240m</v>
      </c>
      <c r="M3614" s="20" cm="1">
        <f t="array" ref="M3614">IFERROR(INDEX(tblConsorcios[Valor da Carta (R$)],MOD($J3614,ROWS(tblConsorcios[Produto]))+1),"")</f>
        <v>430000</v>
      </c>
      <c r="N3614" s="2" cm="1">
        <f t="array" ref="N3614">IFERROR(INDEX(tblConsorcios[Prazo (meses)],MOD($J3614,ROWS(tblConsorcios[Produto]))+1),"")</f>
        <v>240</v>
      </c>
      <c r="O3614" s="20" cm="1">
        <f t="array" ref="O3614">IFERROR(INDEX(tblConsorcios[Parcela Mensal (R$)],MOD($J3614,ROWS(tblConsorcios[Produto]))+1),"")</f>
        <v>2307.67</v>
      </c>
      <c r="P3614" s="20" t="str" cm="1">
        <f t="array" ref="P3614">IFERROR(INDEX(tblClientes[Dividendo Mensal (R$)],INT($J3614/ROWS(tblConsorcios[Produto]))+1),"")</f>
        <v/>
      </c>
      <c r="Q3614" s="20" t="str">
        <f t="shared" si="169"/>
        <v/>
      </c>
      <c r="R3614">
        <f t="shared" si="170"/>
        <v>0</v>
      </c>
    </row>
    <row r="3615" spans="10:18" x14ac:dyDescent="0.2">
      <c r="J3615">
        <f t="shared" si="168"/>
        <v>3613</v>
      </c>
      <c r="K3615" t="str" cm="1">
        <f t="array" ref="K3615">IFERROR(INDEX(tblClientes[Cliente],INT($J3615/ROWS(tblConsorcios[Produto]))+1),"")</f>
        <v/>
      </c>
      <c r="L3615" t="str" cm="1">
        <f t="array" ref="L3615">IFERROR(INDEX(tblConsorcios[Produto],MOD($J3615,ROWS(tblConsorcios[Produto]))+1),"")</f>
        <v>Imóvel IE430 – 220m</v>
      </c>
      <c r="M3615" s="20" cm="1">
        <f t="array" ref="M3615">IFERROR(INDEX(tblConsorcios[Valor da Carta (R$)],MOD($J3615,ROWS(tblConsorcios[Produto]))+1),"")</f>
        <v>430000</v>
      </c>
      <c r="N3615" s="2" cm="1">
        <f t="array" ref="N3615">IFERROR(INDEX(tblConsorcios[Prazo (meses)],MOD($J3615,ROWS(tblConsorcios[Produto]))+1),"")</f>
        <v>220</v>
      </c>
      <c r="O3615" s="20" cm="1">
        <f t="array" ref="O3615">IFERROR(INDEX(tblConsorcios[Parcela Mensal (R$)],MOD($J3615,ROWS(tblConsorcios[Produto]))+1),"")</f>
        <v>2497.91</v>
      </c>
      <c r="P3615" s="20" t="str" cm="1">
        <f t="array" ref="P3615">IFERROR(INDEX(tblClientes[Dividendo Mensal (R$)],INT($J3615/ROWS(tblConsorcios[Produto]))+1),"")</f>
        <v/>
      </c>
      <c r="Q3615" s="20" t="str">
        <f t="shared" si="169"/>
        <v/>
      </c>
      <c r="R3615">
        <f t="shared" si="170"/>
        <v>0</v>
      </c>
    </row>
    <row r="3616" spans="10:18" x14ac:dyDescent="0.2">
      <c r="J3616">
        <f t="shared" si="168"/>
        <v>3614</v>
      </c>
      <c r="K3616" t="str" cm="1">
        <f t="array" ref="K3616">IFERROR(INDEX(tblClientes[Cliente],INT($J3616/ROWS(tblConsorcios[Produto]))+1),"")</f>
        <v/>
      </c>
      <c r="L3616" t="str" cm="1">
        <f t="array" ref="L3616">IFERROR(INDEX(tblConsorcios[Produto],MOD($J3616,ROWS(tblConsorcios[Produto]))+1),"")</f>
        <v>Imóvel IE430 – 200m</v>
      </c>
      <c r="M3616" s="20" cm="1">
        <f t="array" ref="M3616">IFERROR(INDEX(tblConsorcios[Valor da Carta (R$)],MOD($J3616,ROWS(tblConsorcios[Produto]))+1),"")</f>
        <v>430000</v>
      </c>
      <c r="N3616" s="2" cm="1">
        <f t="array" ref="N3616">IFERROR(INDEX(tblConsorcios[Prazo (meses)],MOD($J3616,ROWS(tblConsorcios[Produto]))+1),"")</f>
        <v>200</v>
      </c>
      <c r="O3616" s="20" cm="1">
        <f t="array" ref="O3616">IFERROR(INDEX(tblConsorcios[Parcela Mensal (R$)],MOD($J3616,ROWS(tblConsorcios[Produto]))+1),"")</f>
        <v>2726.2</v>
      </c>
      <c r="P3616" s="20" t="str" cm="1">
        <f t="array" ref="P3616">IFERROR(INDEX(tblClientes[Dividendo Mensal (R$)],INT($J3616/ROWS(tblConsorcios[Produto]))+1),"")</f>
        <v/>
      </c>
      <c r="Q3616" s="20" t="str">
        <f t="shared" si="169"/>
        <v/>
      </c>
      <c r="R3616">
        <f t="shared" si="170"/>
        <v>0</v>
      </c>
    </row>
    <row r="3617" spans="10:18" x14ac:dyDescent="0.2">
      <c r="J3617">
        <f t="shared" si="168"/>
        <v>3615</v>
      </c>
      <c r="K3617" t="str" cm="1">
        <f t="array" ref="K3617">IFERROR(INDEX(tblClientes[Cliente],INT($J3617/ROWS(tblConsorcios[Produto]))+1),"")</f>
        <v/>
      </c>
      <c r="L3617" t="str" cm="1">
        <f t="array" ref="L3617">IFERROR(INDEX(tblConsorcios[Produto],MOD($J3617,ROWS(tblConsorcios[Produto]))+1),"")</f>
        <v>Imóvel IE400 – 240m</v>
      </c>
      <c r="M3617" s="20" cm="1">
        <f t="array" ref="M3617">IFERROR(INDEX(tblConsorcios[Valor da Carta (R$)],MOD($J3617,ROWS(tblConsorcios[Produto]))+1),"")</f>
        <v>400000</v>
      </c>
      <c r="N3617" s="2" cm="1">
        <f t="array" ref="N3617">IFERROR(INDEX(tblConsorcios[Prazo (meses)],MOD($J3617,ROWS(tblConsorcios[Produto]))+1),"")</f>
        <v>240</v>
      </c>
      <c r="O3617" s="20" cm="1">
        <f t="array" ref="O3617">IFERROR(INDEX(tblConsorcios[Parcela Mensal (R$)],MOD($J3617,ROWS(tblConsorcios[Produto]))+1),"")</f>
        <v>2146.67</v>
      </c>
      <c r="P3617" s="20" t="str" cm="1">
        <f t="array" ref="P3617">IFERROR(INDEX(tblClientes[Dividendo Mensal (R$)],INT($J3617/ROWS(tblConsorcios[Produto]))+1),"")</f>
        <v/>
      </c>
      <c r="Q3617" s="20" t="str">
        <f t="shared" si="169"/>
        <v/>
      </c>
      <c r="R3617">
        <f t="shared" si="170"/>
        <v>0</v>
      </c>
    </row>
    <row r="3618" spans="10:18" x14ac:dyDescent="0.2">
      <c r="J3618">
        <f t="shared" si="168"/>
        <v>3616</v>
      </c>
      <c r="K3618" t="str" cm="1">
        <f t="array" ref="K3618">IFERROR(INDEX(tblClientes[Cliente],INT($J3618/ROWS(tblConsorcios[Produto]))+1),"")</f>
        <v/>
      </c>
      <c r="L3618" t="str" cm="1">
        <f t="array" ref="L3618">IFERROR(INDEX(tblConsorcios[Produto],MOD($J3618,ROWS(tblConsorcios[Produto]))+1),"")</f>
        <v>Imóvel IE400 – 220m</v>
      </c>
      <c r="M3618" s="20" cm="1">
        <f t="array" ref="M3618">IFERROR(INDEX(tblConsorcios[Valor da Carta (R$)],MOD($J3618,ROWS(tblConsorcios[Produto]))+1),"")</f>
        <v>400000</v>
      </c>
      <c r="N3618" s="2" cm="1">
        <f t="array" ref="N3618">IFERROR(INDEX(tblConsorcios[Prazo (meses)],MOD($J3618,ROWS(tblConsorcios[Produto]))+1),"")</f>
        <v>220</v>
      </c>
      <c r="O3618" s="20" cm="1">
        <f t="array" ref="O3618">IFERROR(INDEX(tblConsorcios[Parcela Mensal (R$)],MOD($J3618,ROWS(tblConsorcios[Produto]))+1),"")</f>
        <v>2323.64</v>
      </c>
      <c r="P3618" s="20" t="str" cm="1">
        <f t="array" ref="P3618">IFERROR(INDEX(tblClientes[Dividendo Mensal (R$)],INT($J3618/ROWS(tblConsorcios[Produto]))+1),"")</f>
        <v/>
      </c>
      <c r="Q3618" s="20" t="str">
        <f t="shared" si="169"/>
        <v/>
      </c>
      <c r="R3618">
        <f t="shared" si="170"/>
        <v>0</v>
      </c>
    </row>
    <row r="3619" spans="10:18" x14ac:dyDescent="0.2">
      <c r="J3619">
        <f t="shared" si="168"/>
        <v>3617</v>
      </c>
      <c r="K3619" t="str" cm="1">
        <f t="array" ref="K3619">IFERROR(INDEX(tblClientes[Cliente],INT($J3619/ROWS(tblConsorcios[Produto]))+1),"")</f>
        <v/>
      </c>
      <c r="L3619" t="str" cm="1">
        <f t="array" ref="L3619">IFERROR(INDEX(tblConsorcios[Produto],MOD($J3619,ROWS(tblConsorcios[Produto]))+1),"")</f>
        <v>Imóvel IE400 – 200m</v>
      </c>
      <c r="M3619" s="20" cm="1">
        <f t="array" ref="M3619">IFERROR(INDEX(tblConsorcios[Valor da Carta (R$)],MOD($J3619,ROWS(tblConsorcios[Produto]))+1),"")</f>
        <v>400000</v>
      </c>
      <c r="N3619" s="2" cm="1">
        <f t="array" ref="N3619">IFERROR(INDEX(tblConsorcios[Prazo (meses)],MOD($J3619,ROWS(tblConsorcios[Produto]))+1),"")</f>
        <v>200</v>
      </c>
      <c r="O3619" s="20" cm="1">
        <f t="array" ref="O3619">IFERROR(INDEX(tblConsorcios[Parcela Mensal (R$)],MOD($J3619,ROWS(tblConsorcios[Produto]))+1),"")</f>
        <v>2536</v>
      </c>
      <c r="P3619" s="20" t="str" cm="1">
        <f t="array" ref="P3619">IFERROR(INDEX(tblClientes[Dividendo Mensal (R$)],INT($J3619/ROWS(tblConsorcios[Produto]))+1),"")</f>
        <v/>
      </c>
      <c r="Q3619" s="20" t="str">
        <f t="shared" si="169"/>
        <v/>
      </c>
      <c r="R3619">
        <f t="shared" si="170"/>
        <v>0</v>
      </c>
    </row>
    <row r="3620" spans="10:18" x14ac:dyDescent="0.2">
      <c r="J3620">
        <f t="shared" si="168"/>
        <v>3618</v>
      </c>
      <c r="K3620" t="str" cm="1">
        <f t="array" ref="K3620">IFERROR(INDEX(tblClientes[Cliente],INT($J3620/ROWS(tblConsorcios[Produto]))+1),"")</f>
        <v/>
      </c>
      <c r="L3620" t="str" cm="1">
        <f t="array" ref="L3620">IFERROR(INDEX(tblConsorcios[Produto],MOD($J3620,ROWS(tblConsorcios[Produto]))+1),"")</f>
        <v>Imóvel IE380 – 240m</v>
      </c>
      <c r="M3620" s="20" cm="1">
        <f t="array" ref="M3620">IFERROR(INDEX(tblConsorcios[Valor da Carta (R$)],MOD($J3620,ROWS(tblConsorcios[Produto]))+1),"")</f>
        <v>380000</v>
      </c>
      <c r="N3620" s="2" cm="1">
        <f t="array" ref="N3620">IFERROR(INDEX(tblConsorcios[Prazo (meses)],MOD($J3620,ROWS(tblConsorcios[Produto]))+1),"")</f>
        <v>240</v>
      </c>
      <c r="O3620" s="20" cm="1">
        <f t="array" ref="O3620">IFERROR(INDEX(tblConsorcios[Parcela Mensal (R$)],MOD($J3620,ROWS(tblConsorcios[Produto]))+1),"")</f>
        <v>2039.33</v>
      </c>
      <c r="P3620" s="20" t="str" cm="1">
        <f t="array" ref="P3620">IFERROR(INDEX(tblClientes[Dividendo Mensal (R$)],INT($J3620/ROWS(tblConsorcios[Produto]))+1),"")</f>
        <v/>
      </c>
      <c r="Q3620" s="20" t="str">
        <f t="shared" si="169"/>
        <v/>
      </c>
      <c r="R3620">
        <f t="shared" si="170"/>
        <v>0</v>
      </c>
    </row>
    <row r="3621" spans="10:18" x14ac:dyDescent="0.2">
      <c r="J3621">
        <f t="shared" si="168"/>
        <v>3619</v>
      </c>
      <c r="K3621" t="str" cm="1">
        <f t="array" ref="K3621">IFERROR(INDEX(tblClientes[Cliente],INT($J3621/ROWS(tblConsorcios[Produto]))+1),"")</f>
        <v/>
      </c>
      <c r="L3621" t="str" cm="1">
        <f t="array" ref="L3621">IFERROR(INDEX(tblConsorcios[Produto],MOD($J3621,ROWS(tblConsorcios[Produto]))+1),"")</f>
        <v>Imóvel IE380 – 220m</v>
      </c>
      <c r="M3621" s="20" cm="1">
        <f t="array" ref="M3621">IFERROR(INDEX(tblConsorcios[Valor da Carta (R$)],MOD($J3621,ROWS(tblConsorcios[Produto]))+1),"")</f>
        <v>380000</v>
      </c>
      <c r="N3621" s="2" cm="1">
        <f t="array" ref="N3621">IFERROR(INDEX(tblConsorcios[Prazo (meses)],MOD($J3621,ROWS(tblConsorcios[Produto]))+1),"")</f>
        <v>220</v>
      </c>
      <c r="O3621" s="20" cm="1">
        <f t="array" ref="O3621">IFERROR(INDEX(tblConsorcios[Parcela Mensal (R$)],MOD($J3621,ROWS(tblConsorcios[Produto]))+1),"")</f>
        <v>2207.4499999999998</v>
      </c>
      <c r="P3621" s="20" t="str" cm="1">
        <f t="array" ref="P3621">IFERROR(INDEX(tblClientes[Dividendo Mensal (R$)],INT($J3621/ROWS(tblConsorcios[Produto]))+1),"")</f>
        <v/>
      </c>
      <c r="Q3621" s="20" t="str">
        <f t="shared" si="169"/>
        <v/>
      </c>
      <c r="R3621">
        <f t="shared" si="170"/>
        <v>0</v>
      </c>
    </row>
    <row r="3622" spans="10:18" x14ac:dyDescent="0.2">
      <c r="J3622">
        <f t="shared" si="168"/>
        <v>3620</v>
      </c>
      <c r="K3622" t="str" cm="1">
        <f t="array" ref="K3622">IFERROR(INDEX(tblClientes[Cliente],INT($J3622/ROWS(tblConsorcios[Produto]))+1),"")</f>
        <v/>
      </c>
      <c r="L3622" t="str" cm="1">
        <f t="array" ref="L3622">IFERROR(INDEX(tblConsorcios[Produto],MOD($J3622,ROWS(tblConsorcios[Produto]))+1),"")</f>
        <v>Imóvel IE380 – 200m</v>
      </c>
      <c r="M3622" s="20" cm="1">
        <f t="array" ref="M3622">IFERROR(INDEX(tblConsorcios[Valor da Carta (R$)],MOD($J3622,ROWS(tblConsorcios[Produto]))+1),"")</f>
        <v>380000</v>
      </c>
      <c r="N3622" s="2" cm="1">
        <f t="array" ref="N3622">IFERROR(INDEX(tblConsorcios[Prazo (meses)],MOD($J3622,ROWS(tblConsorcios[Produto]))+1),"")</f>
        <v>200</v>
      </c>
      <c r="O3622" s="20" cm="1">
        <f t="array" ref="O3622">IFERROR(INDEX(tblConsorcios[Parcela Mensal (R$)],MOD($J3622,ROWS(tblConsorcios[Produto]))+1),"")</f>
        <v>2409.1999999999998</v>
      </c>
      <c r="P3622" s="20" t="str" cm="1">
        <f t="array" ref="P3622">IFERROR(INDEX(tblClientes[Dividendo Mensal (R$)],INT($J3622/ROWS(tblConsorcios[Produto]))+1),"")</f>
        <v/>
      </c>
      <c r="Q3622" s="20" t="str">
        <f t="shared" si="169"/>
        <v/>
      </c>
      <c r="R3622">
        <f t="shared" si="170"/>
        <v>0</v>
      </c>
    </row>
    <row r="3623" spans="10:18" x14ac:dyDescent="0.2">
      <c r="J3623">
        <f t="shared" si="168"/>
        <v>3621</v>
      </c>
      <c r="K3623" t="str" cm="1">
        <f t="array" ref="K3623">IFERROR(INDEX(tblClientes[Cliente],INT($J3623/ROWS(tblConsorcios[Produto]))+1),"")</f>
        <v/>
      </c>
      <c r="L3623" t="str" cm="1">
        <f t="array" ref="L3623">IFERROR(INDEX(tblConsorcios[Produto],MOD($J3623,ROWS(tblConsorcios[Produto]))+1),"")</f>
        <v>Imóvel IE350 – 240m</v>
      </c>
      <c r="M3623" s="20" cm="1">
        <f t="array" ref="M3623">IFERROR(INDEX(tblConsorcios[Valor da Carta (R$)],MOD($J3623,ROWS(tblConsorcios[Produto]))+1),"")</f>
        <v>350000</v>
      </c>
      <c r="N3623" s="2" cm="1">
        <f t="array" ref="N3623">IFERROR(INDEX(tblConsorcios[Prazo (meses)],MOD($J3623,ROWS(tblConsorcios[Produto]))+1),"")</f>
        <v>240</v>
      </c>
      <c r="O3623" s="20" cm="1">
        <f t="array" ref="O3623">IFERROR(INDEX(tblConsorcios[Parcela Mensal (R$)],MOD($J3623,ROWS(tblConsorcios[Produto]))+1),"")</f>
        <v>1878.33</v>
      </c>
      <c r="P3623" s="20" t="str" cm="1">
        <f t="array" ref="P3623">IFERROR(INDEX(tblClientes[Dividendo Mensal (R$)],INT($J3623/ROWS(tblConsorcios[Produto]))+1),"")</f>
        <v/>
      </c>
      <c r="Q3623" s="20" t="str">
        <f t="shared" si="169"/>
        <v/>
      </c>
      <c r="R3623">
        <f t="shared" si="170"/>
        <v>0</v>
      </c>
    </row>
    <row r="3624" spans="10:18" x14ac:dyDescent="0.2">
      <c r="J3624">
        <f t="shared" si="168"/>
        <v>3622</v>
      </c>
      <c r="K3624" t="str" cm="1">
        <f t="array" ref="K3624">IFERROR(INDEX(tblClientes[Cliente],INT($J3624/ROWS(tblConsorcios[Produto]))+1),"")</f>
        <v/>
      </c>
      <c r="L3624" t="str" cm="1">
        <f t="array" ref="L3624">IFERROR(INDEX(tblConsorcios[Produto],MOD($J3624,ROWS(tblConsorcios[Produto]))+1),"")</f>
        <v>Imóvel IE350 – 220m</v>
      </c>
      <c r="M3624" s="20" cm="1">
        <f t="array" ref="M3624">IFERROR(INDEX(tblConsorcios[Valor da Carta (R$)],MOD($J3624,ROWS(tblConsorcios[Produto]))+1),"")</f>
        <v>350000</v>
      </c>
      <c r="N3624" s="2" cm="1">
        <f t="array" ref="N3624">IFERROR(INDEX(tblConsorcios[Prazo (meses)],MOD($J3624,ROWS(tblConsorcios[Produto]))+1),"")</f>
        <v>220</v>
      </c>
      <c r="O3624" s="20" cm="1">
        <f t="array" ref="O3624">IFERROR(INDEX(tblConsorcios[Parcela Mensal (R$)],MOD($J3624,ROWS(tblConsorcios[Produto]))+1),"")</f>
        <v>2033.18</v>
      </c>
      <c r="P3624" s="20" t="str" cm="1">
        <f t="array" ref="P3624">IFERROR(INDEX(tblClientes[Dividendo Mensal (R$)],INT($J3624/ROWS(tblConsorcios[Produto]))+1),"")</f>
        <v/>
      </c>
      <c r="Q3624" s="20" t="str">
        <f t="shared" si="169"/>
        <v/>
      </c>
      <c r="R3624">
        <f t="shared" si="170"/>
        <v>0</v>
      </c>
    </row>
    <row r="3625" spans="10:18" x14ac:dyDescent="0.2">
      <c r="J3625">
        <f t="shared" si="168"/>
        <v>3623</v>
      </c>
      <c r="K3625" t="str" cm="1">
        <f t="array" ref="K3625">IFERROR(INDEX(tblClientes[Cliente],INT($J3625/ROWS(tblConsorcios[Produto]))+1),"")</f>
        <v/>
      </c>
      <c r="L3625" t="str" cm="1">
        <f t="array" ref="L3625">IFERROR(INDEX(tblConsorcios[Produto],MOD($J3625,ROWS(tblConsorcios[Produto]))+1),"")</f>
        <v>Imóvel IE350 – 200m</v>
      </c>
      <c r="M3625" s="20" cm="1">
        <f t="array" ref="M3625">IFERROR(INDEX(tblConsorcios[Valor da Carta (R$)],MOD($J3625,ROWS(tblConsorcios[Produto]))+1),"")</f>
        <v>350000</v>
      </c>
      <c r="N3625" s="2" cm="1">
        <f t="array" ref="N3625">IFERROR(INDEX(tblConsorcios[Prazo (meses)],MOD($J3625,ROWS(tblConsorcios[Produto]))+1),"")</f>
        <v>200</v>
      </c>
      <c r="O3625" s="20" cm="1">
        <f t="array" ref="O3625">IFERROR(INDEX(tblConsorcios[Parcela Mensal (R$)],MOD($J3625,ROWS(tblConsorcios[Produto]))+1),"")</f>
        <v>2219</v>
      </c>
      <c r="P3625" s="20" t="str" cm="1">
        <f t="array" ref="P3625">IFERROR(INDEX(tblClientes[Dividendo Mensal (R$)],INT($J3625/ROWS(tblConsorcios[Produto]))+1),"")</f>
        <v/>
      </c>
      <c r="Q3625" s="20" t="str">
        <f t="shared" si="169"/>
        <v/>
      </c>
      <c r="R3625">
        <f t="shared" si="170"/>
        <v>0</v>
      </c>
    </row>
    <row r="3626" spans="10:18" x14ac:dyDescent="0.2">
      <c r="J3626">
        <f t="shared" si="168"/>
        <v>3624</v>
      </c>
      <c r="K3626" t="str" cm="1">
        <f t="array" ref="K3626">IFERROR(INDEX(tblClientes[Cliente],INT($J3626/ROWS(tblConsorcios[Produto]))+1),"")</f>
        <v/>
      </c>
      <c r="L3626" t="str" cm="1">
        <f t="array" ref="L3626">IFERROR(INDEX(tblConsorcios[Produto],MOD($J3626,ROWS(tblConsorcios[Produto]))+1),"")</f>
        <v>Imóvel IE330 – 240m</v>
      </c>
      <c r="M3626" s="20" cm="1">
        <f t="array" ref="M3626">IFERROR(INDEX(tblConsorcios[Valor da Carta (R$)],MOD($J3626,ROWS(tblConsorcios[Produto]))+1),"")</f>
        <v>330000</v>
      </c>
      <c r="N3626" s="2" cm="1">
        <f t="array" ref="N3626">IFERROR(INDEX(tblConsorcios[Prazo (meses)],MOD($J3626,ROWS(tblConsorcios[Produto]))+1),"")</f>
        <v>240</v>
      </c>
      <c r="O3626" s="20" cm="1">
        <f t="array" ref="O3626">IFERROR(INDEX(tblConsorcios[Parcela Mensal (R$)],MOD($J3626,ROWS(tblConsorcios[Produto]))+1),"")</f>
        <v>1771</v>
      </c>
      <c r="P3626" s="20" t="str" cm="1">
        <f t="array" ref="P3626">IFERROR(INDEX(tblClientes[Dividendo Mensal (R$)],INT($J3626/ROWS(tblConsorcios[Produto]))+1),"")</f>
        <v/>
      </c>
      <c r="Q3626" s="20" t="str">
        <f t="shared" si="169"/>
        <v/>
      </c>
      <c r="R3626">
        <f t="shared" si="170"/>
        <v>0</v>
      </c>
    </row>
    <row r="3627" spans="10:18" x14ac:dyDescent="0.2">
      <c r="J3627">
        <f t="shared" si="168"/>
        <v>3625</v>
      </c>
      <c r="K3627" t="str" cm="1">
        <f t="array" ref="K3627">IFERROR(INDEX(tblClientes[Cliente],INT($J3627/ROWS(tblConsorcios[Produto]))+1),"")</f>
        <v/>
      </c>
      <c r="L3627" t="str" cm="1">
        <f t="array" ref="L3627">IFERROR(INDEX(tblConsorcios[Produto],MOD($J3627,ROWS(tblConsorcios[Produto]))+1),"")</f>
        <v>Imóvel IE330 – 220m</v>
      </c>
      <c r="M3627" s="20" cm="1">
        <f t="array" ref="M3627">IFERROR(INDEX(tblConsorcios[Valor da Carta (R$)],MOD($J3627,ROWS(tblConsorcios[Produto]))+1),"")</f>
        <v>330000</v>
      </c>
      <c r="N3627" s="2" cm="1">
        <f t="array" ref="N3627">IFERROR(INDEX(tblConsorcios[Prazo (meses)],MOD($J3627,ROWS(tblConsorcios[Produto]))+1),"")</f>
        <v>220</v>
      </c>
      <c r="O3627" s="20" cm="1">
        <f t="array" ref="O3627">IFERROR(INDEX(tblConsorcios[Parcela Mensal (R$)],MOD($J3627,ROWS(tblConsorcios[Produto]))+1),"")</f>
        <v>1917</v>
      </c>
      <c r="P3627" s="20" t="str" cm="1">
        <f t="array" ref="P3627">IFERROR(INDEX(tblClientes[Dividendo Mensal (R$)],INT($J3627/ROWS(tblConsorcios[Produto]))+1),"")</f>
        <v/>
      </c>
      <c r="Q3627" s="20" t="str">
        <f t="shared" si="169"/>
        <v/>
      </c>
      <c r="R3627">
        <f t="shared" si="170"/>
        <v>0</v>
      </c>
    </row>
    <row r="3628" spans="10:18" x14ac:dyDescent="0.2">
      <c r="J3628">
        <f t="shared" si="168"/>
        <v>3626</v>
      </c>
      <c r="K3628" t="str" cm="1">
        <f t="array" ref="K3628">IFERROR(INDEX(tblClientes[Cliente],INT($J3628/ROWS(tblConsorcios[Produto]))+1),"")</f>
        <v/>
      </c>
      <c r="L3628" t="str" cm="1">
        <f t="array" ref="L3628">IFERROR(INDEX(tblConsorcios[Produto],MOD($J3628,ROWS(tblConsorcios[Produto]))+1),"")</f>
        <v>Imóvel IE330 – 200m</v>
      </c>
      <c r="M3628" s="20" cm="1">
        <f t="array" ref="M3628">IFERROR(INDEX(tblConsorcios[Valor da Carta (R$)],MOD($J3628,ROWS(tblConsorcios[Produto]))+1),"")</f>
        <v>330000</v>
      </c>
      <c r="N3628" s="2" cm="1">
        <f t="array" ref="N3628">IFERROR(INDEX(tblConsorcios[Prazo (meses)],MOD($J3628,ROWS(tblConsorcios[Produto]))+1),"")</f>
        <v>200</v>
      </c>
      <c r="O3628" s="20" cm="1">
        <f t="array" ref="O3628">IFERROR(INDEX(tblConsorcios[Parcela Mensal (R$)],MOD($J3628,ROWS(tblConsorcios[Produto]))+1),"")</f>
        <v>2092.1999999999998</v>
      </c>
      <c r="P3628" s="20" t="str" cm="1">
        <f t="array" ref="P3628">IFERROR(INDEX(tblClientes[Dividendo Mensal (R$)],INT($J3628/ROWS(tblConsorcios[Produto]))+1),"")</f>
        <v/>
      </c>
      <c r="Q3628" s="20" t="str">
        <f t="shared" si="169"/>
        <v/>
      </c>
      <c r="R3628">
        <f t="shared" si="170"/>
        <v>0</v>
      </c>
    </row>
    <row r="3629" spans="10:18" x14ac:dyDescent="0.2">
      <c r="J3629">
        <f t="shared" si="168"/>
        <v>3627</v>
      </c>
      <c r="K3629" t="str" cm="1">
        <f t="array" ref="K3629">IFERROR(INDEX(tblClientes[Cliente],INT($J3629/ROWS(tblConsorcios[Produto]))+1),"")</f>
        <v/>
      </c>
      <c r="L3629" t="str" cm="1">
        <f t="array" ref="L3629">IFERROR(INDEX(tblConsorcios[Produto],MOD($J3629,ROWS(tblConsorcios[Produto]))+1),"")</f>
        <v>Imóvel IE300 – 240m</v>
      </c>
      <c r="M3629" s="20" cm="1">
        <f t="array" ref="M3629">IFERROR(INDEX(tblConsorcios[Valor da Carta (R$)],MOD($J3629,ROWS(tblConsorcios[Produto]))+1),"")</f>
        <v>300000</v>
      </c>
      <c r="N3629" s="2" cm="1">
        <f t="array" ref="N3629">IFERROR(INDEX(tblConsorcios[Prazo (meses)],MOD($J3629,ROWS(tblConsorcios[Produto]))+1),"")</f>
        <v>240</v>
      </c>
      <c r="O3629" s="20" cm="1">
        <f t="array" ref="O3629">IFERROR(INDEX(tblConsorcios[Parcela Mensal (R$)],MOD($J3629,ROWS(tblConsorcios[Produto]))+1),"")</f>
        <v>1610</v>
      </c>
      <c r="P3629" s="20" t="str" cm="1">
        <f t="array" ref="P3629">IFERROR(INDEX(tblClientes[Dividendo Mensal (R$)],INT($J3629/ROWS(tblConsorcios[Produto]))+1),"")</f>
        <v/>
      </c>
      <c r="Q3629" s="20" t="str">
        <f t="shared" si="169"/>
        <v/>
      </c>
      <c r="R3629">
        <f t="shared" si="170"/>
        <v>0</v>
      </c>
    </row>
    <row r="3630" spans="10:18" x14ac:dyDescent="0.2">
      <c r="J3630">
        <f t="shared" si="168"/>
        <v>3628</v>
      </c>
      <c r="K3630" t="str" cm="1">
        <f t="array" ref="K3630">IFERROR(INDEX(tblClientes[Cliente],INT($J3630/ROWS(tblConsorcios[Produto]))+1),"")</f>
        <v/>
      </c>
      <c r="L3630" t="str" cm="1">
        <f t="array" ref="L3630">IFERROR(INDEX(tblConsorcios[Produto],MOD($J3630,ROWS(tblConsorcios[Produto]))+1),"")</f>
        <v>Imóvel IE300 – 220m</v>
      </c>
      <c r="M3630" s="20" cm="1">
        <f t="array" ref="M3630">IFERROR(INDEX(tblConsorcios[Valor da Carta (R$)],MOD($J3630,ROWS(tblConsorcios[Produto]))+1),"")</f>
        <v>300000</v>
      </c>
      <c r="N3630" s="2" cm="1">
        <f t="array" ref="N3630">IFERROR(INDEX(tblConsorcios[Prazo (meses)],MOD($J3630,ROWS(tblConsorcios[Produto]))+1),"")</f>
        <v>220</v>
      </c>
      <c r="O3630" s="20" cm="1">
        <f t="array" ref="O3630">IFERROR(INDEX(tblConsorcios[Parcela Mensal (R$)],MOD($J3630,ROWS(tblConsorcios[Produto]))+1),"")</f>
        <v>1742.73</v>
      </c>
      <c r="P3630" s="20" t="str" cm="1">
        <f t="array" ref="P3630">IFERROR(INDEX(tblClientes[Dividendo Mensal (R$)],INT($J3630/ROWS(tblConsorcios[Produto]))+1),"")</f>
        <v/>
      </c>
      <c r="Q3630" s="20" t="str">
        <f t="shared" si="169"/>
        <v/>
      </c>
      <c r="R3630">
        <f t="shared" si="170"/>
        <v>0</v>
      </c>
    </row>
    <row r="3631" spans="10:18" x14ac:dyDescent="0.2">
      <c r="J3631">
        <f t="shared" si="168"/>
        <v>3629</v>
      </c>
      <c r="K3631" t="str" cm="1">
        <f t="array" ref="K3631">IFERROR(INDEX(tblClientes[Cliente],INT($J3631/ROWS(tblConsorcios[Produto]))+1),"")</f>
        <v/>
      </c>
      <c r="L3631" t="str" cm="1">
        <f t="array" ref="L3631">IFERROR(INDEX(tblConsorcios[Produto],MOD($J3631,ROWS(tblConsorcios[Produto]))+1),"")</f>
        <v>Imóvel IE300 – 200m</v>
      </c>
      <c r="M3631" s="20" cm="1">
        <f t="array" ref="M3631">IFERROR(INDEX(tblConsorcios[Valor da Carta (R$)],MOD($J3631,ROWS(tblConsorcios[Produto]))+1),"")</f>
        <v>300000</v>
      </c>
      <c r="N3631" s="2" cm="1">
        <f t="array" ref="N3631">IFERROR(INDEX(tblConsorcios[Prazo (meses)],MOD($J3631,ROWS(tblConsorcios[Produto]))+1),"")</f>
        <v>200</v>
      </c>
      <c r="O3631" s="20" cm="1">
        <f t="array" ref="O3631">IFERROR(INDEX(tblConsorcios[Parcela Mensal (R$)],MOD($J3631,ROWS(tblConsorcios[Produto]))+1),"")</f>
        <v>1902</v>
      </c>
      <c r="P3631" s="20" t="str" cm="1">
        <f t="array" ref="P3631">IFERROR(INDEX(tblClientes[Dividendo Mensal (R$)],INT($J3631/ROWS(tblConsorcios[Produto]))+1),"")</f>
        <v/>
      </c>
      <c r="Q3631" s="20" t="str">
        <f t="shared" si="169"/>
        <v/>
      </c>
      <c r="R3631">
        <f t="shared" si="170"/>
        <v>0</v>
      </c>
    </row>
    <row r="3632" spans="10:18" x14ac:dyDescent="0.2">
      <c r="J3632">
        <f t="shared" si="168"/>
        <v>3630</v>
      </c>
      <c r="K3632" t="str" cm="1">
        <f t="array" ref="K3632">IFERROR(INDEX(tblClientes[Cliente],INT($J3632/ROWS(tblConsorcios[Produto]))+1),"")</f>
        <v/>
      </c>
      <c r="L3632" t="str" cm="1">
        <f t="array" ref="L3632">IFERROR(INDEX(tblConsorcios[Produto],MOD($J3632,ROWS(tblConsorcios[Produto]))+1),"")</f>
        <v>Imóvel IE240 – 240m</v>
      </c>
      <c r="M3632" s="20" cm="1">
        <f t="array" ref="M3632">IFERROR(INDEX(tblConsorcios[Valor da Carta (R$)],MOD($J3632,ROWS(tblConsorcios[Produto]))+1),"")</f>
        <v>240000</v>
      </c>
      <c r="N3632" s="2" cm="1">
        <f t="array" ref="N3632">IFERROR(INDEX(tblConsorcios[Prazo (meses)],MOD($J3632,ROWS(tblConsorcios[Produto]))+1),"")</f>
        <v>240</v>
      </c>
      <c r="O3632" s="20" cm="1">
        <f t="array" ref="O3632">IFERROR(INDEX(tblConsorcios[Parcela Mensal (R$)],MOD($J3632,ROWS(tblConsorcios[Produto]))+1),"")</f>
        <v>1288</v>
      </c>
      <c r="P3632" s="20" t="str" cm="1">
        <f t="array" ref="P3632">IFERROR(INDEX(tblClientes[Dividendo Mensal (R$)],INT($J3632/ROWS(tblConsorcios[Produto]))+1),"")</f>
        <v/>
      </c>
      <c r="Q3632" s="20" t="str">
        <f t="shared" si="169"/>
        <v/>
      </c>
      <c r="R3632">
        <f t="shared" si="170"/>
        <v>0</v>
      </c>
    </row>
    <row r="3633" spans="10:18" x14ac:dyDescent="0.2">
      <c r="J3633">
        <f t="shared" si="168"/>
        <v>3631</v>
      </c>
      <c r="K3633" t="str" cm="1">
        <f t="array" ref="K3633">IFERROR(INDEX(tblClientes[Cliente],INT($J3633/ROWS(tblConsorcios[Produto]))+1),"")</f>
        <v/>
      </c>
      <c r="L3633" t="str" cm="1">
        <f t="array" ref="L3633">IFERROR(INDEX(tblConsorcios[Produto],MOD($J3633,ROWS(tblConsorcios[Produto]))+1),"")</f>
        <v>Imóvel IE240 – 220m</v>
      </c>
      <c r="M3633" s="20" cm="1">
        <f t="array" ref="M3633">IFERROR(INDEX(tblConsorcios[Valor da Carta (R$)],MOD($J3633,ROWS(tblConsorcios[Produto]))+1),"")</f>
        <v>240000</v>
      </c>
      <c r="N3633" s="2" cm="1">
        <f t="array" ref="N3633">IFERROR(INDEX(tblConsorcios[Prazo (meses)],MOD($J3633,ROWS(tblConsorcios[Produto]))+1),"")</f>
        <v>220</v>
      </c>
      <c r="O3633" s="20" cm="1">
        <f t="array" ref="O3633">IFERROR(INDEX(tblConsorcios[Parcela Mensal (R$)],MOD($J3633,ROWS(tblConsorcios[Produto]))+1),"")</f>
        <v>1394.18</v>
      </c>
      <c r="P3633" s="20" t="str" cm="1">
        <f t="array" ref="P3633">IFERROR(INDEX(tblClientes[Dividendo Mensal (R$)],INT($J3633/ROWS(tblConsorcios[Produto]))+1),"")</f>
        <v/>
      </c>
      <c r="Q3633" s="20" t="str">
        <f t="shared" si="169"/>
        <v/>
      </c>
      <c r="R3633">
        <f t="shared" si="170"/>
        <v>0</v>
      </c>
    </row>
    <row r="3634" spans="10:18" x14ac:dyDescent="0.2">
      <c r="J3634">
        <f t="shared" si="168"/>
        <v>3632</v>
      </c>
      <c r="K3634" t="str" cm="1">
        <f t="array" ref="K3634">IFERROR(INDEX(tblClientes[Cliente],INT($J3634/ROWS(tblConsorcios[Produto]))+1),"")</f>
        <v/>
      </c>
      <c r="L3634" t="str" cm="1">
        <f t="array" ref="L3634">IFERROR(INDEX(tblConsorcios[Produto],MOD($J3634,ROWS(tblConsorcios[Produto]))+1),"")</f>
        <v>Imóvel IE240 – 200m</v>
      </c>
      <c r="M3634" s="20" cm="1">
        <f t="array" ref="M3634">IFERROR(INDEX(tblConsorcios[Valor da Carta (R$)],MOD($J3634,ROWS(tblConsorcios[Produto]))+1),"")</f>
        <v>240000</v>
      </c>
      <c r="N3634" s="2" cm="1">
        <f t="array" ref="N3634">IFERROR(INDEX(tblConsorcios[Prazo (meses)],MOD($J3634,ROWS(tblConsorcios[Produto]))+1),"")</f>
        <v>200</v>
      </c>
      <c r="O3634" s="20" cm="1">
        <f t="array" ref="O3634">IFERROR(INDEX(tblConsorcios[Parcela Mensal (R$)],MOD($J3634,ROWS(tblConsorcios[Produto]))+1),"")</f>
        <v>1521.6</v>
      </c>
      <c r="P3634" s="20" t="str" cm="1">
        <f t="array" ref="P3634">IFERROR(INDEX(tblClientes[Dividendo Mensal (R$)],INT($J3634/ROWS(tblConsorcios[Produto]))+1),"")</f>
        <v/>
      </c>
      <c r="Q3634" s="20" t="str">
        <f t="shared" si="169"/>
        <v/>
      </c>
      <c r="R3634">
        <f t="shared" si="170"/>
        <v>0</v>
      </c>
    </row>
    <row r="3635" spans="10:18" x14ac:dyDescent="0.2">
      <c r="J3635">
        <f t="shared" si="168"/>
        <v>3633</v>
      </c>
      <c r="K3635" t="str" cm="1">
        <f t="array" ref="K3635">IFERROR(INDEX(tblClientes[Cliente],INT($J3635/ROWS(tblConsorcios[Produto]))+1),"")</f>
        <v/>
      </c>
      <c r="L3635" t="str" cm="1">
        <f t="array" ref="L3635">IFERROR(INDEX(tblConsorcios[Produto],MOD($J3635,ROWS(tblConsorcios[Produto]))+1),"")</f>
        <v>Imóvel IE230 – 240m</v>
      </c>
      <c r="M3635" s="20" cm="1">
        <f t="array" ref="M3635">IFERROR(INDEX(tblConsorcios[Valor da Carta (R$)],MOD($J3635,ROWS(tblConsorcios[Produto]))+1),"")</f>
        <v>230000</v>
      </c>
      <c r="N3635" s="2" cm="1">
        <f t="array" ref="N3635">IFERROR(INDEX(tblConsorcios[Prazo (meses)],MOD($J3635,ROWS(tblConsorcios[Produto]))+1),"")</f>
        <v>240</v>
      </c>
      <c r="O3635" s="20" cm="1">
        <f t="array" ref="O3635">IFERROR(INDEX(tblConsorcios[Parcela Mensal (R$)],MOD($J3635,ROWS(tblConsorcios[Produto]))+1),"")</f>
        <v>1234.33</v>
      </c>
      <c r="P3635" s="20" t="str" cm="1">
        <f t="array" ref="P3635">IFERROR(INDEX(tblClientes[Dividendo Mensal (R$)],INT($J3635/ROWS(tblConsorcios[Produto]))+1),"")</f>
        <v/>
      </c>
      <c r="Q3635" s="20" t="str">
        <f t="shared" si="169"/>
        <v/>
      </c>
      <c r="R3635">
        <f t="shared" si="170"/>
        <v>0</v>
      </c>
    </row>
    <row r="3636" spans="10:18" x14ac:dyDescent="0.2">
      <c r="J3636">
        <f t="shared" si="168"/>
        <v>3634</v>
      </c>
      <c r="K3636" t="str" cm="1">
        <f t="array" ref="K3636">IFERROR(INDEX(tblClientes[Cliente],INT($J3636/ROWS(tblConsorcios[Produto]))+1),"")</f>
        <v/>
      </c>
      <c r="L3636" t="str" cm="1">
        <f t="array" ref="L3636">IFERROR(INDEX(tblConsorcios[Produto],MOD($J3636,ROWS(tblConsorcios[Produto]))+1),"")</f>
        <v>Imóvel IE230 – 220m</v>
      </c>
      <c r="M3636" s="20" cm="1">
        <f t="array" ref="M3636">IFERROR(INDEX(tblConsorcios[Valor da Carta (R$)],MOD($J3636,ROWS(tblConsorcios[Produto]))+1),"")</f>
        <v>230000</v>
      </c>
      <c r="N3636" s="2" cm="1">
        <f t="array" ref="N3636">IFERROR(INDEX(tblConsorcios[Prazo (meses)],MOD($J3636,ROWS(tblConsorcios[Produto]))+1),"")</f>
        <v>220</v>
      </c>
      <c r="O3636" s="20" cm="1">
        <f t="array" ref="O3636">IFERROR(INDEX(tblConsorcios[Parcela Mensal (R$)],MOD($J3636,ROWS(tblConsorcios[Produto]))+1),"")</f>
        <v>1336.09</v>
      </c>
      <c r="P3636" s="20" t="str" cm="1">
        <f t="array" ref="P3636">IFERROR(INDEX(tblClientes[Dividendo Mensal (R$)],INT($J3636/ROWS(tblConsorcios[Produto]))+1),"")</f>
        <v/>
      </c>
      <c r="Q3636" s="20" t="str">
        <f t="shared" si="169"/>
        <v/>
      </c>
      <c r="R3636">
        <f t="shared" si="170"/>
        <v>0</v>
      </c>
    </row>
    <row r="3637" spans="10:18" x14ac:dyDescent="0.2">
      <c r="J3637">
        <f t="shared" si="168"/>
        <v>3635</v>
      </c>
      <c r="K3637" t="str" cm="1">
        <f t="array" ref="K3637">IFERROR(INDEX(tblClientes[Cliente],INT($J3637/ROWS(tblConsorcios[Produto]))+1),"")</f>
        <v/>
      </c>
      <c r="L3637" t="str" cm="1">
        <f t="array" ref="L3637">IFERROR(INDEX(tblConsorcios[Produto],MOD($J3637,ROWS(tblConsorcios[Produto]))+1),"")</f>
        <v>Imóvel IE230 – 200m</v>
      </c>
      <c r="M3637" s="20" cm="1">
        <f t="array" ref="M3637">IFERROR(INDEX(tblConsorcios[Valor da Carta (R$)],MOD($J3637,ROWS(tblConsorcios[Produto]))+1),"")</f>
        <v>230000</v>
      </c>
      <c r="N3637" s="2" cm="1">
        <f t="array" ref="N3637">IFERROR(INDEX(tblConsorcios[Prazo (meses)],MOD($J3637,ROWS(tblConsorcios[Produto]))+1),"")</f>
        <v>200</v>
      </c>
      <c r="O3637" s="20" cm="1">
        <f t="array" ref="O3637">IFERROR(INDEX(tblConsorcios[Parcela Mensal (R$)],MOD($J3637,ROWS(tblConsorcios[Produto]))+1),"")</f>
        <v>1458.2</v>
      </c>
      <c r="P3637" s="20" t="str" cm="1">
        <f t="array" ref="P3637">IFERROR(INDEX(tblClientes[Dividendo Mensal (R$)],INT($J3637/ROWS(tblConsorcios[Produto]))+1),"")</f>
        <v/>
      </c>
      <c r="Q3637" s="20" t="str">
        <f t="shared" si="169"/>
        <v/>
      </c>
      <c r="R3637">
        <f t="shared" si="170"/>
        <v>0</v>
      </c>
    </row>
    <row r="3638" spans="10:18" x14ac:dyDescent="0.2">
      <c r="J3638">
        <f t="shared" si="168"/>
        <v>3636</v>
      </c>
      <c r="K3638" t="str" cm="1">
        <f t="array" ref="K3638">IFERROR(INDEX(tblClientes[Cliente],INT($J3638/ROWS(tblConsorcios[Produto]))+1),"")</f>
        <v/>
      </c>
      <c r="L3638" t="str" cm="1">
        <f t="array" ref="L3638">IFERROR(INDEX(tblConsorcios[Produto],MOD($J3638,ROWS(tblConsorcios[Produto]))+1),"")</f>
        <v>Imóvel IE220 – 240m</v>
      </c>
      <c r="M3638" s="20" cm="1">
        <f t="array" ref="M3638">IFERROR(INDEX(tblConsorcios[Valor da Carta (R$)],MOD($J3638,ROWS(tblConsorcios[Produto]))+1),"")</f>
        <v>220000</v>
      </c>
      <c r="N3638" s="2" cm="1">
        <f t="array" ref="N3638">IFERROR(INDEX(tblConsorcios[Prazo (meses)],MOD($J3638,ROWS(tblConsorcios[Produto]))+1),"")</f>
        <v>240</v>
      </c>
      <c r="O3638" s="20" cm="1">
        <f t="array" ref="O3638">IFERROR(INDEX(tblConsorcios[Parcela Mensal (R$)],MOD($J3638,ROWS(tblConsorcios[Produto]))+1),"")</f>
        <v>1180.67</v>
      </c>
      <c r="P3638" s="20" t="str" cm="1">
        <f t="array" ref="P3638">IFERROR(INDEX(tblClientes[Dividendo Mensal (R$)],INT($J3638/ROWS(tblConsorcios[Produto]))+1),"")</f>
        <v/>
      </c>
      <c r="Q3638" s="20" t="str">
        <f t="shared" si="169"/>
        <v/>
      </c>
      <c r="R3638">
        <f t="shared" si="170"/>
        <v>0</v>
      </c>
    </row>
    <row r="3639" spans="10:18" x14ac:dyDescent="0.2">
      <c r="J3639">
        <f t="shared" si="168"/>
        <v>3637</v>
      </c>
      <c r="K3639" t="str" cm="1">
        <f t="array" ref="K3639">IFERROR(INDEX(tblClientes[Cliente],INT($J3639/ROWS(tblConsorcios[Produto]))+1),"")</f>
        <v/>
      </c>
      <c r="L3639" t="str" cm="1">
        <f t="array" ref="L3639">IFERROR(INDEX(tblConsorcios[Produto],MOD($J3639,ROWS(tblConsorcios[Produto]))+1),"")</f>
        <v>Imóvel IE220 – 220m</v>
      </c>
      <c r="M3639" s="20" cm="1">
        <f t="array" ref="M3639">IFERROR(INDEX(tblConsorcios[Valor da Carta (R$)],MOD($J3639,ROWS(tblConsorcios[Produto]))+1),"")</f>
        <v>220000</v>
      </c>
      <c r="N3639" s="2" cm="1">
        <f t="array" ref="N3639">IFERROR(INDEX(tblConsorcios[Prazo (meses)],MOD($J3639,ROWS(tblConsorcios[Produto]))+1),"")</f>
        <v>220</v>
      </c>
      <c r="O3639" s="20" cm="1">
        <f t="array" ref="O3639">IFERROR(INDEX(tblConsorcios[Parcela Mensal (R$)],MOD($J3639,ROWS(tblConsorcios[Produto]))+1),"")</f>
        <v>1278</v>
      </c>
      <c r="P3639" s="20" t="str" cm="1">
        <f t="array" ref="P3639">IFERROR(INDEX(tblClientes[Dividendo Mensal (R$)],INT($J3639/ROWS(tblConsorcios[Produto]))+1),"")</f>
        <v/>
      </c>
      <c r="Q3639" s="20" t="str">
        <f t="shared" si="169"/>
        <v/>
      </c>
      <c r="R3639">
        <f t="shared" si="170"/>
        <v>0</v>
      </c>
    </row>
    <row r="3640" spans="10:18" x14ac:dyDescent="0.2">
      <c r="J3640">
        <f t="shared" si="168"/>
        <v>3638</v>
      </c>
      <c r="K3640" t="str" cm="1">
        <f t="array" ref="K3640">IFERROR(INDEX(tblClientes[Cliente],INT($J3640/ROWS(tblConsorcios[Produto]))+1),"")</f>
        <v/>
      </c>
      <c r="L3640" t="str" cm="1">
        <f t="array" ref="L3640">IFERROR(INDEX(tblConsorcios[Produto],MOD($J3640,ROWS(tblConsorcios[Produto]))+1),"")</f>
        <v>Imóvel IE220 – 200m</v>
      </c>
      <c r="M3640" s="20" cm="1">
        <f t="array" ref="M3640">IFERROR(INDEX(tblConsorcios[Valor da Carta (R$)],MOD($J3640,ROWS(tblConsorcios[Produto]))+1),"")</f>
        <v>220000</v>
      </c>
      <c r="N3640" s="2" cm="1">
        <f t="array" ref="N3640">IFERROR(INDEX(tblConsorcios[Prazo (meses)],MOD($J3640,ROWS(tblConsorcios[Produto]))+1),"")</f>
        <v>200</v>
      </c>
      <c r="O3640" s="20" cm="1">
        <f t="array" ref="O3640">IFERROR(INDEX(tblConsorcios[Parcela Mensal (R$)],MOD($J3640,ROWS(tblConsorcios[Produto]))+1),"")</f>
        <v>1394.8</v>
      </c>
      <c r="P3640" s="20" t="str" cm="1">
        <f t="array" ref="P3640">IFERROR(INDEX(tblClientes[Dividendo Mensal (R$)],INT($J3640/ROWS(tblConsorcios[Produto]))+1),"")</f>
        <v/>
      </c>
      <c r="Q3640" s="20" t="str">
        <f t="shared" si="169"/>
        <v/>
      </c>
      <c r="R3640">
        <f t="shared" si="170"/>
        <v>0</v>
      </c>
    </row>
    <row r="3641" spans="10:18" x14ac:dyDescent="0.2">
      <c r="J3641">
        <f t="shared" si="168"/>
        <v>3639</v>
      </c>
      <c r="K3641" t="str" cm="1">
        <f t="array" ref="K3641">IFERROR(INDEX(tblClientes[Cliente],INT($J3641/ROWS(tblConsorcios[Produto]))+1),"")</f>
        <v/>
      </c>
      <c r="L3641" t="str" cm="1">
        <f t="array" ref="L3641">IFERROR(INDEX(tblConsorcios[Produto],MOD($J3641,ROWS(tblConsorcios[Produto]))+1),"")</f>
        <v>Imóvel IE200 – 240m</v>
      </c>
      <c r="M3641" s="20" cm="1">
        <f t="array" ref="M3641">IFERROR(INDEX(tblConsorcios[Valor da Carta (R$)],MOD($J3641,ROWS(tblConsorcios[Produto]))+1),"")</f>
        <v>200000</v>
      </c>
      <c r="N3641" s="2" cm="1">
        <f t="array" ref="N3641">IFERROR(INDEX(tblConsorcios[Prazo (meses)],MOD($J3641,ROWS(tblConsorcios[Produto]))+1),"")</f>
        <v>240</v>
      </c>
      <c r="O3641" s="20" cm="1">
        <f t="array" ref="O3641">IFERROR(INDEX(tblConsorcios[Parcela Mensal (R$)],MOD($J3641,ROWS(tblConsorcios[Produto]))+1),"")</f>
        <v>1073.33</v>
      </c>
      <c r="P3641" s="20" t="str" cm="1">
        <f t="array" ref="P3641">IFERROR(INDEX(tblClientes[Dividendo Mensal (R$)],INT($J3641/ROWS(tblConsorcios[Produto]))+1),"")</f>
        <v/>
      </c>
      <c r="Q3641" s="20" t="str">
        <f t="shared" si="169"/>
        <v/>
      </c>
      <c r="R3641">
        <f t="shared" si="170"/>
        <v>0</v>
      </c>
    </row>
    <row r="3642" spans="10:18" x14ac:dyDescent="0.2">
      <c r="J3642">
        <f t="shared" si="168"/>
        <v>3640</v>
      </c>
      <c r="K3642" t="str" cm="1">
        <f t="array" ref="K3642">IFERROR(INDEX(tblClientes[Cliente],INT($J3642/ROWS(tblConsorcios[Produto]))+1),"")</f>
        <v/>
      </c>
      <c r="L3642" t="str" cm="1">
        <f t="array" ref="L3642">IFERROR(INDEX(tblConsorcios[Produto],MOD($J3642,ROWS(tblConsorcios[Produto]))+1),"")</f>
        <v>Imóvel IE200 – 220m</v>
      </c>
      <c r="M3642" s="20" cm="1">
        <f t="array" ref="M3642">IFERROR(INDEX(tblConsorcios[Valor da Carta (R$)],MOD($J3642,ROWS(tblConsorcios[Produto]))+1),"")</f>
        <v>200000</v>
      </c>
      <c r="N3642" s="2" cm="1">
        <f t="array" ref="N3642">IFERROR(INDEX(tblConsorcios[Prazo (meses)],MOD($J3642,ROWS(tblConsorcios[Produto]))+1),"")</f>
        <v>220</v>
      </c>
      <c r="O3642" s="20" cm="1">
        <f t="array" ref="O3642">IFERROR(INDEX(tblConsorcios[Parcela Mensal (R$)],MOD($J3642,ROWS(tblConsorcios[Produto]))+1),"")</f>
        <v>1161.82</v>
      </c>
      <c r="P3642" s="20" t="str" cm="1">
        <f t="array" ref="P3642">IFERROR(INDEX(tblClientes[Dividendo Mensal (R$)],INT($J3642/ROWS(tblConsorcios[Produto]))+1),"")</f>
        <v/>
      </c>
      <c r="Q3642" s="20" t="str">
        <f t="shared" si="169"/>
        <v/>
      </c>
      <c r="R3642">
        <f t="shared" si="170"/>
        <v>0</v>
      </c>
    </row>
    <row r="3643" spans="10:18" x14ac:dyDescent="0.2">
      <c r="J3643">
        <f t="shared" si="168"/>
        <v>3641</v>
      </c>
      <c r="K3643" t="str" cm="1">
        <f t="array" ref="K3643">IFERROR(INDEX(tblClientes[Cliente],INT($J3643/ROWS(tblConsorcios[Produto]))+1),"")</f>
        <v/>
      </c>
      <c r="L3643" t="str" cm="1">
        <f t="array" ref="L3643">IFERROR(INDEX(tblConsorcios[Produto],MOD($J3643,ROWS(tblConsorcios[Produto]))+1),"")</f>
        <v>Imóvel IE200 – 200m</v>
      </c>
      <c r="M3643" s="20" cm="1">
        <f t="array" ref="M3643">IFERROR(INDEX(tblConsorcios[Valor da Carta (R$)],MOD($J3643,ROWS(tblConsorcios[Produto]))+1),"")</f>
        <v>200000</v>
      </c>
      <c r="N3643" s="2" cm="1">
        <f t="array" ref="N3643">IFERROR(INDEX(tblConsorcios[Prazo (meses)],MOD($J3643,ROWS(tblConsorcios[Produto]))+1),"")</f>
        <v>200</v>
      </c>
      <c r="O3643" s="20" cm="1">
        <f t="array" ref="O3643">IFERROR(INDEX(tblConsorcios[Parcela Mensal (R$)],MOD($J3643,ROWS(tblConsorcios[Produto]))+1),"")</f>
        <v>1268</v>
      </c>
      <c r="P3643" s="20" t="str" cm="1">
        <f t="array" ref="P3643">IFERROR(INDEX(tblClientes[Dividendo Mensal (R$)],INT($J3643/ROWS(tblConsorcios[Produto]))+1),"")</f>
        <v/>
      </c>
      <c r="Q3643" s="20" t="str">
        <f t="shared" si="169"/>
        <v/>
      </c>
      <c r="R3643">
        <f t="shared" si="170"/>
        <v>0</v>
      </c>
    </row>
    <row r="3644" spans="10:18" x14ac:dyDescent="0.2">
      <c r="J3644">
        <f t="shared" si="168"/>
        <v>3642</v>
      </c>
      <c r="K3644" t="str" cm="1">
        <f t="array" ref="K3644">IFERROR(INDEX(tblClientes[Cliente],INT($J3644/ROWS(tblConsorcios[Produto]))+1),"")</f>
        <v/>
      </c>
      <c r="L3644" t="str" cm="1">
        <f t="array" ref="L3644">IFERROR(INDEX(tblConsorcios[Produto],MOD($J3644,ROWS(tblConsorcios[Produto]))+1),"")</f>
        <v>Imóvel IE150 – 240m</v>
      </c>
      <c r="M3644" s="20" cm="1">
        <f t="array" ref="M3644">IFERROR(INDEX(tblConsorcios[Valor da Carta (R$)],MOD($J3644,ROWS(tblConsorcios[Produto]))+1),"")</f>
        <v>150000</v>
      </c>
      <c r="N3644" s="2" cm="1">
        <f t="array" ref="N3644">IFERROR(INDEX(tblConsorcios[Prazo (meses)],MOD($J3644,ROWS(tblConsorcios[Produto]))+1),"")</f>
        <v>240</v>
      </c>
      <c r="O3644" s="20" cm="1">
        <f t="array" ref="O3644">IFERROR(INDEX(tblConsorcios[Parcela Mensal (R$)],MOD($J3644,ROWS(tblConsorcios[Produto]))+1),"")</f>
        <v>805</v>
      </c>
      <c r="P3644" s="20" t="str" cm="1">
        <f t="array" ref="P3644">IFERROR(INDEX(tblClientes[Dividendo Mensal (R$)],INT($J3644/ROWS(tblConsorcios[Produto]))+1),"")</f>
        <v/>
      </c>
      <c r="Q3644" s="20" t="str">
        <f t="shared" si="169"/>
        <v/>
      </c>
      <c r="R3644">
        <f t="shared" si="170"/>
        <v>0</v>
      </c>
    </row>
    <row r="3645" spans="10:18" x14ac:dyDescent="0.2">
      <c r="J3645">
        <f t="shared" si="168"/>
        <v>3643</v>
      </c>
      <c r="K3645" t="str" cm="1">
        <f t="array" ref="K3645">IFERROR(INDEX(tblClientes[Cliente],INT($J3645/ROWS(tblConsorcios[Produto]))+1),"")</f>
        <v/>
      </c>
      <c r="L3645" t="str" cm="1">
        <f t="array" ref="L3645">IFERROR(INDEX(tblConsorcios[Produto],MOD($J3645,ROWS(tblConsorcios[Produto]))+1),"")</f>
        <v>Imóvel IE150 – 220m</v>
      </c>
      <c r="M3645" s="20" cm="1">
        <f t="array" ref="M3645">IFERROR(INDEX(tblConsorcios[Valor da Carta (R$)],MOD($J3645,ROWS(tblConsorcios[Produto]))+1),"")</f>
        <v>150000</v>
      </c>
      <c r="N3645" s="2" cm="1">
        <f t="array" ref="N3645">IFERROR(INDEX(tblConsorcios[Prazo (meses)],MOD($J3645,ROWS(tblConsorcios[Produto]))+1),"")</f>
        <v>220</v>
      </c>
      <c r="O3645" s="20" cm="1">
        <f t="array" ref="O3645">IFERROR(INDEX(tblConsorcios[Parcela Mensal (R$)],MOD($J3645,ROWS(tblConsorcios[Produto]))+1),"")</f>
        <v>871.36</v>
      </c>
      <c r="P3645" s="20" t="str" cm="1">
        <f t="array" ref="P3645">IFERROR(INDEX(tblClientes[Dividendo Mensal (R$)],INT($J3645/ROWS(tblConsorcios[Produto]))+1),"")</f>
        <v/>
      </c>
      <c r="Q3645" s="20" t="str">
        <f t="shared" si="169"/>
        <v/>
      </c>
      <c r="R3645">
        <f t="shared" si="170"/>
        <v>0</v>
      </c>
    </row>
    <row r="3646" spans="10:18" x14ac:dyDescent="0.2">
      <c r="J3646">
        <f t="shared" si="168"/>
        <v>3644</v>
      </c>
      <c r="K3646" t="str" cm="1">
        <f t="array" ref="K3646">IFERROR(INDEX(tblClientes[Cliente],INT($J3646/ROWS(tblConsorcios[Produto]))+1),"")</f>
        <v/>
      </c>
      <c r="L3646" t="str" cm="1">
        <f t="array" ref="L3646">IFERROR(INDEX(tblConsorcios[Produto],MOD($J3646,ROWS(tblConsorcios[Produto]))+1),"")</f>
        <v>Imóvel IE150 – 200m</v>
      </c>
      <c r="M3646" s="20" cm="1">
        <f t="array" ref="M3646">IFERROR(INDEX(tblConsorcios[Valor da Carta (R$)],MOD($J3646,ROWS(tblConsorcios[Produto]))+1),"")</f>
        <v>150000</v>
      </c>
      <c r="N3646" s="2" cm="1">
        <f t="array" ref="N3646">IFERROR(INDEX(tblConsorcios[Prazo (meses)],MOD($J3646,ROWS(tblConsorcios[Produto]))+1),"")</f>
        <v>200</v>
      </c>
      <c r="O3646" s="20" cm="1">
        <f t="array" ref="O3646">IFERROR(INDEX(tblConsorcios[Parcela Mensal (R$)],MOD($J3646,ROWS(tblConsorcios[Produto]))+1),"")</f>
        <v>951</v>
      </c>
      <c r="P3646" s="20" t="str" cm="1">
        <f t="array" ref="P3646">IFERROR(INDEX(tblClientes[Dividendo Mensal (R$)],INT($J3646/ROWS(tblConsorcios[Produto]))+1),"")</f>
        <v/>
      </c>
      <c r="Q3646" s="20" t="str">
        <f t="shared" si="169"/>
        <v/>
      </c>
      <c r="R3646">
        <f t="shared" si="170"/>
        <v>0</v>
      </c>
    </row>
    <row r="3647" spans="10:18" x14ac:dyDescent="0.2">
      <c r="J3647">
        <f t="shared" si="168"/>
        <v>3645</v>
      </c>
      <c r="K3647" t="str" cm="1">
        <f t="array" ref="K3647">IFERROR(INDEX(tblClientes[Cliente],INT($J3647/ROWS(tblConsorcios[Produto]))+1),"")</f>
        <v/>
      </c>
      <c r="L3647" t="str" cm="1">
        <f t="array" ref="L3647">IFERROR(INDEX(tblConsorcios[Produto],MOD($J3647,ROWS(tblConsorcios[Produto]))+1),"")</f>
        <v>Imóvel IE140 – 240m</v>
      </c>
      <c r="M3647" s="20" cm="1">
        <f t="array" ref="M3647">IFERROR(INDEX(tblConsorcios[Valor da Carta (R$)],MOD($J3647,ROWS(tblConsorcios[Produto]))+1),"")</f>
        <v>140000</v>
      </c>
      <c r="N3647" s="2" cm="1">
        <f t="array" ref="N3647">IFERROR(INDEX(tblConsorcios[Prazo (meses)],MOD($J3647,ROWS(tblConsorcios[Produto]))+1),"")</f>
        <v>240</v>
      </c>
      <c r="O3647" s="20" cm="1">
        <f t="array" ref="O3647">IFERROR(INDEX(tblConsorcios[Parcela Mensal (R$)],MOD($J3647,ROWS(tblConsorcios[Produto]))+1),"")</f>
        <v>751.33</v>
      </c>
      <c r="P3647" s="20" t="str" cm="1">
        <f t="array" ref="P3647">IFERROR(INDEX(tblClientes[Dividendo Mensal (R$)],INT($J3647/ROWS(tblConsorcios[Produto]))+1),"")</f>
        <v/>
      </c>
      <c r="Q3647" s="20" t="str">
        <f t="shared" si="169"/>
        <v/>
      </c>
      <c r="R3647">
        <f t="shared" si="170"/>
        <v>0</v>
      </c>
    </row>
    <row r="3648" spans="10:18" x14ac:dyDescent="0.2">
      <c r="J3648">
        <f t="shared" si="168"/>
        <v>3646</v>
      </c>
      <c r="K3648" t="str" cm="1">
        <f t="array" ref="K3648">IFERROR(INDEX(tblClientes[Cliente],INT($J3648/ROWS(tblConsorcios[Produto]))+1),"")</f>
        <v/>
      </c>
      <c r="L3648" t="str" cm="1">
        <f t="array" ref="L3648">IFERROR(INDEX(tblConsorcios[Produto],MOD($J3648,ROWS(tblConsorcios[Produto]))+1),"")</f>
        <v>Imóvel IE140 – 220m</v>
      </c>
      <c r="M3648" s="20" cm="1">
        <f t="array" ref="M3648">IFERROR(INDEX(tblConsorcios[Valor da Carta (R$)],MOD($J3648,ROWS(tblConsorcios[Produto]))+1),"")</f>
        <v>140000</v>
      </c>
      <c r="N3648" s="2" cm="1">
        <f t="array" ref="N3648">IFERROR(INDEX(tblConsorcios[Prazo (meses)],MOD($J3648,ROWS(tblConsorcios[Produto]))+1),"")</f>
        <v>220</v>
      </c>
      <c r="O3648" s="20" cm="1">
        <f t="array" ref="O3648">IFERROR(INDEX(tblConsorcios[Parcela Mensal (R$)],MOD($J3648,ROWS(tblConsorcios[Produto]))+1),"")</f>
        <v>813.27</v>
      </c>
      <c r="P3648" s="20" t="str" cm="1">
        <f t="array" ref="P3648">IFERROR(INDEX(tblClientes[Dividendo Mensal (R$)],INT($J3648/ROWS(tblConsorcios[Produto]))+1),"")</f>
        <v/>
      </c>
      <c r="Q3648" s="20" t="str">
        <f t="shared" si="169"/>
        <v/>
      </c>
      <c r="R3648">
        <f t="shared" si="170"/>
        <v>0</v>
      </c>
    </row>
    <row r="3649" spans="10:18" x14ac:dyDescent="0.2">
      <c r="J3649">
        <f t="shared" si="168"/>
        <v>3647</v>
      </c>
      <c r="K3649" t="str" cm="1">
        <f t="array" ref="K3649">IFERROR(INDEX(tblClientes[Cliente],INT($J3649/ROWS(tblConsorcios[Produto]))+1),"")</f>
        <v/>
      </c>
      <c r="L3649" t="str" cm="1">
        <f t="array" ref="L3649">IFERROR(INDEX(tblConsorcios[Produto],MOD($J3649,ROWS(tblConsorcios[Produto]))+1),"")</f>
        <v>Imóvel IE140 – 200m</v>
      </c>
      <c r="M3649" s="20" cm="1">
        <f t="array" ref="M3649">IFERROR(INDEX(tblConsorcios[Valor da Carta (R$)],MOD($J3649,ROWS(tblConsorcios[Produto]))+1),"")</f>
        <v>140000</v>
      </c>
      <c r="N3649" s="2" cm="1">
        <f t="array" ref="N3649">IFERROR(INDEX(tblConsorcios[Prazo (meses)],MOD($J3649,ROWS(tblConsorcios[Produto]))+1),"")</f>
        <v>200</v>
      </c>
      <c r="O3649" s="20" cm="1">
        <f t="array" ref="O3649">IFERROR(INDEX(tblConsorcios[Parcela Mensal (R$)],MOD($J3649,ROWS(tblConsorcios[Produto]))+1),"")</f>
        <v>887.6</v>
      </c>
      <c r="P3649" s="20" t="str" cm="1">
        <f t="array" ref="P3649">IFERROR(INDEX(tblClientes[Dividendo Mensal (R$)],INT($J3649/ROWS(tblConsorcios[Produto]))+1),"")</f>
        <v/>
      </c>
      <c r="Q3649" s="20" t="str">
        <f t="shared" si="169"/>
        <v/>
      </c>
      <c r="R3649">
        <f t="shared" si="170"/>
        <v>0</v>
      </c>
    </row>
    <row r="3650" spans="10:18" x14ac:dyDescent="0.2">
      <c r="J3650">
        <f t="shared" si="168"/>
        <v>3648</v>
      </c>
      <c r="K3650" t="str" cm="1">
        <f t="array" ref="K3650">IFERROR(INDEX(tblClientes[Cliente],INT($J3650/ROWS(tblConsorcios[Produto]))+1),"")</f>
        <v/>
      </c>
      <c r="L3650" t="str" cm="1">
        <f t="array" ref="L3650">IFERROR(INDEX(tblConsorcios[Produto],MOD($J3650,ROWS(tblConsorcios[Produto]))+1),"")</f>
        <v>Imóvel IE130 – 240m</v>
      </c>
      <c r="M3650" s="20" cm="1">
        <f t="array" ref="M3650">IFERROR(INDEX(tblConsorcios[Valor da Carta (R$)],MOD($J3650,ROWS(tblConsorcios[Produto]))+1),"")</f>
        <v>130000</v>
      </c>
      <c r="N3650" s="2" cm="1">
        <f t="array" ref="N3650">IFERROR(INDEX(tblConsorcios[Prazo (meses)],MOD($J3650,ROWS(tblConsorcios[Produto]))+1),"")</f>
        <v>240</v>
      </c>
      <c r="O3650" s="20" cm="1">
        <f t="array" ref="O3650">IFERROR(INDEX(tblConsorcios[Parcela Mensal (R$)],MOD($J3650,ROWS(tblConsorcios[Produto]))+1),"")</f>
        <v>697.67</v>
      </c>
      <c r="P3650" s="20" t="str" cm="1">
        <f t="array" ref="P3650">IFERROR(INDEX(tblClientes[Dividendo Mensal (R$)],INT($J3650/ROWS(tblConsorcios[Produto]))+1),"")</f>
        <v/>
      </c>
      <c r="Q3650" s="20" t="str">
        <f t="shared" si="169"/>
        <v/>
      </c>
      <c r="R3650">
        <f t="shared" si="170"/>
        <v>0</v>
      </c>
    </row>
    <row r="3651" spans="10:18" x14ac:dyDescent="0.2">
      <c r="J3651">
        <f t="shared" ref="J3651:J3714" si="171">ROW()-2</f>
        <v>3649</v>
      </c>
      <c r="K3651" t="str" cm="1">
        <f t="array" ref="K3651">IFERROR(INDEX(tblClientes[Cliente],INT($J3651/ROWS(tblConsorcios[Produto]))+1),"")</f>
        <v/>
      </c>
      <c r="L3651" t="str" cm="1">
        <f t="array" ref="L3651">IFERROR(INDEX(tblConsorcios[Produto],MOD($J3651,ROWS(tblConsorcios[Produto]))+1),"")</f>
        <v>Imóvel IE130 – 220m</v>
      </c>
      <c r="M3651" s="20" cm="1">
        <f t="array" ref="M3651">IFERROR(INDEX(tblConsorcios[Valor da Carta (R$)],MOD($J3651,ROWS(tblConsorcios[Produto]))+1),"")</f>
        <v>130000</v>
      </c>
      <c r="N3651" s="2" cm="1">
        <f t="array" ref="N3651">IFERROR(INDEX(tblConsorcios[Prazo (meses)],MOD($J3651,ROWS(tblConsorcios[Produto]))+1),"")</f>
        <v>220</v>
      </c>
      <c r="O3651" s="20" cm="1">
        <f t="array" ref="O3651">IFERROR(INDEX(tblConsorcios[Parcela Mensal (R$)],MOD($J3651,ROWS(tblConsorcios[Produto]))+1),"")</f>
        <v>755.18</v>
      </c>
      <c r="P3651" s="20" t="str" cm="1">
        <f t="array" ref="P3651">IFERROR(INDEX(tblClientes[Dividendo Mensal (R$)],INT($J3651/ROWS(tblConsorcios[Produto]))+1),"")</f>
        <v/>
      </c>
      <c r="Q3651" s="20" t="str">
        <f t="shared" ref="Q3651:Q3714" si="172">IF(AND(ISNUMBER(O3651),ISNUMBER(P3651)),P3651-O3651,"")</f>
        <v/>
      </c>
      <c r="R3651">
        <f t="shared" ref="R3651:R3714" si="173">IF(AND(ISNUMBER(O3651),ISNUMBER(P3651),O3651&lt;=P3651),1,0)</f>
        <v>0</v>
      </c>
    </row>
    <row r="3652" spans="10:18" x14ac:dyDescent="0.2">
      <c r="J3652">
        <f t="shared" si="171"/>
        <v>3650</v>
      </c>
      <c r="K3652" t="str" cm="1">
        <f t="array" ref="K3652">IFERROR(INDEX(tblClientes[Cliente],INT($J3652/ROWS(tblConsorcios[Produto]))+1),"")</f>
        <v/>
      </c>
      <c r="L3652" t="str" cm="1">
        <f t="array" ref="L3652">IFERROR(INDEX(tblConsorcios[Produto],MOD($J3652,ROWS(tblConsorcios[Produto]))+1),"")</f>
        <v>Imóvel IE130 – 200m</v>
      </c>
      <c r="M3652" s="20" cm="1">
        <f t="array" ref="M3652">IFERROR(INDEX(tblConsorcios[Valor da Carta (R$)],MOD($J3652,ROWS(tblConsorcios[Produto]))+1),"")</f>
        <v>130000</v>
      </c>
      <c r="N3652" s="2" cm="1">
        <f t="array" ref="N3652">IFERROR(INDEX(tblConsorcios[Prazo (meses)],MOD($J3652,ROWS(tblConsorcios[Produto]))+1),"")</f>
        <v>200</v>
      </c>
      <c r="O3652" s="20" cm="1">
        <f t="array" ref="O3652">IFERROR(INDEX(tblConsorcios[Parcela Mensal (R$)],MOD($J3652,ROWS(tblConsorcios[Produto]))+1),"")</f>
        <v>824.2</v>
      </c>
      <c r="P3652" s="20" t="str" cm="1">
        <f t="array" ref="P3652">IFERROR(INDEX(tblClientes[Dividendo Mensal (R$)],INT($J3652/ROWS(tblConsorcios[Produto]))+1),"")</f>
        <v/>
      </c>
      <c r="Q3652" s="20" t="str">
        <f t="shared" si="172"/>
        <v/>
      </c>
      <c r="R3652">
        <f t="shared" si="173"/>
        <v>0</v>
      </c>
    </row>
    <row r="3653" spans="10:18" x14ac:dyDescent="0.2">
      <c r="J3653">
        <f t="shared" si="171"/>
        <v>3651</v>
      </c>
      <c r="K3653" t="str" cm="1">
        <f t="array" ref="K3653">IFERROR(INDEX(tblClientes[Cliente],INT($J3653/ROWS(tblConsorcios[Produto]))+1),"")</f>
        <v/>
      </c>
      <c r="L3653" t="str" cm="1">
        <f t="array" ref="L3653">IFERROR(INDEX(tblConsorcios[Produto],MOD($J3653,ROWS(tblConsorcios[Produto]))+1),"")</f>
        <v>Imóvel IE120 – 240m</v>
      </c>
      <c r="M3653" s="20" cm="1">
        <f t="array" ref="M3653">IFERROR(INDEX(tblConsorcios[Valor da Carta (R$)],MOD($J3653,ROWS(tblConsorcios[Produto]))+1),"")</f>
        <v>120000</v>
      </c>
      <c r="N3653" s="2" cm="1">
        <f t="array" ref="N3653">IFERROR(INDEX(tblConsorcios[Prazo (meses)],MOD($J3653,ROWS(tblConsorcios[Produto]))+1),"")</f>
        <v>240</v>
      </c>
      <c r="O3653" s="20" cm="1">
        <f t="array" ref="O3653">IFERROR(INDEX(tblConsorcios[Parcela Mensal (R$)],MOD($J3653,ROWS(tblConsorcios[Produto]))+1),"")</f>
        <v>644</v>
      </c>
      <c r="P3653" s="20" t="str" cm="1">
        <f t="array" ref="P3653">IFERROR(INDEX(tblClientes[Dividendo Mensal (R$)],INT($J3653/ROWS(tblConsorcios[Produto]))+1),"")</f>
        <v/>
      </c>
      <c r="Q3653" s="20" t="str">
        <f t="shared" si="172"/>
        <v/>
      </c>
      <c r="R3653">
        <f t="shared" si="173"/>
        <v>0</v>
      </c>
    </row>
    <row r="3654" spans="10:18" x14ac:dyDescent="0.2">
      <c r="J3654">
        <f t="shared" si="171"/>
        <v>3652</v>
      </c>
      <c r="K3654" t="str" cm="1">
        <f t="array" ref="K3654">IFERROR(INDEX(tblClientes[Cliente],INT($J3654/ROWS(tblConsorcios[Produto]))+1),"")</f>
        <v/>
      </c>
      <c r="L3654" t="str" cm="1">
        <f t="array" ref="L3654">IFERROR(INDEX(tblConsorcios[Produto],MOD($J3654,ROWS(tblConsorcios[Produto]))+1),"")</f>
        <v>Imóvel IE120 – 220m</v>
      </c>
      <c r="M3654" s="20" cm="1">
        <f t="array" ref="M3654">IFERROR(INDEX(tblConsorcios[Valor da Carta (R$)],MOD($J3654,ROWS(tblConsorcios[Produto]))+1),"")</f>
        <v>120000</v>
      </c>
      <c r="N3654" s="2" cm="1">
        <f t="array" ref="N3654">IFERROR(INDEX(tblConsorcios[Prazo (meses)],MOD($J3654,ROWS(tblConsorcios[Produto]))+1),"")</f>
        <v>220</v>
      </c>
      <c r="O3654" s="20" cm="1">
        <f t="array" ref="O3654">IFERROR(INDEX(tblConsorcios[Parcela Mensal (R$)],MOD($J3654,ROWS(tblConsorcios[Produto]))+1),"")</f>
        <v>697.09</v>
      </c>
      <c r="P3654" s="20" t="str" cm="1">
        <f t="array" ref="P3654">IFERROR(INDEX(tblClientes[Dividendo Mensal (R$)],INT($J3654/ROWS(tblConsorcios[Produto]))+1),"")</f>
        <v/>
      </c>
      <c r="Q3654" s="20" t="str">
        <f t="shared" si="172"/>
        <v/>
      </c>
      <c r="R3654">
        <f t="shared" si="173"/>
        <v>0</v>
      </c>
    </row>
    <row r="3655" spans="10:18" x14ac:dyDescent="0.2">
      <c r="J3655">
        <f t="shared" si="171"/>
        <v>3653</v>
      </c>
      <c r="K3655" t="str" cm="1">
        <f t="array" ref="K3655">IFERROR(INDEX(tblClientes[Cliente],INT($J3655/ROWS(tblConsorcios[Produto]))+1),"")</f>
        <v/>
      </c>
      <c r="L3655" t="str" cm="1">
        <f t="array" ref="L3655">IFERROR(INDEX(tblConsorcios[Produto],MOD($J3655,ROWS(tblConsorcios[Produto]))+1),"")</f>
        <v>Imóvel IE120 – 200m</v>
      </c>
      <c r="M3655" s="20" cm="1">
        <f t="array" ref="M3655">IFERROR(INDEX(tblConsorcios[Valor da Carta (R$)],MOD($J3655,ROWS(tblConsorcios[Produto]))+1),"")</f>
        <v>120000</v>
      </c>
      <c r="N3655" s="2" cm="1">
        <f t="array" ref="N3655">IFERROR(INDEX(tblConsorcios[Prazo (meses)],MOD($J3655,ROWS(tblConsorcios[Produto]))+1),"")</f>
        <v>200</v>
      </c>
      <c r="O3655" s="20" cm="1">
        <f t="array" ref="O3655">IFERROR(INDEX(tblConsorcios[Parcela Mensal (R$)],MOD($J3655,ROWS(tblConsorcios[Produto]))+1),"")</f>
        <v>760.8</v>
      </c>
      <c r="P3655" s="20" t="str" cm="1">
        <f t="array" ref="P3655">IFERROR(INDEX(tblClientes[Dividendo Mensal (R$)],INT($J3655/ROWS(tblConsorcios[Produto]))+1),"")</f>
        <v/>
      </c>
      <c r="Q3655" s="20" t="str">
        <f t="shared" si="172"/>
        <v/>
      </c>
      <c r="R3655">
        <f t="shared" si="173"/>
        <v>0</v>
      </c>
    </row>
    <row r="3656" spans="10:18" x14ac:dyDescent="0.2">
      <c r="J3656">
        <f t="shared" si="171"/>
        <v>3654</v>
      </c>
      <c r="K3656" t="str" cm="1">
        <f t="array" ref="K3656">IFERROR(INDEX(tblClientes[Cliente],INT($J3656/ROWS(tblConsorcios[Produto]))+1),"")</f>
        <v/>
      </c>
      <c r="L3656" t="str" cm="1">
        <f t="array" ref="L3656">IFERROR(INDEX(tblConsorcios[Produto],MOD($J3656,ROWS(tblConsorcios[Produto]))+1),"")</f>
        <v>Imóvel IE600 – 240m</v>
      </c>
      <c r="M3656" s="20" cm="1">
        <f t="array" ref="M3656">IFERROR(INDEX(tblConsorcios[Valor da Carta (R$)],MOD($J3656,ROWS(tblConsorcios[Produto]))+1),"")</f>
        <v>600000</v>
      </c>
      <c r="N3656" s="2" cm="1">
        <f t="array" ref="N3656">IFERROR(INDEX(tblConsorcios[Prazo (meses)],MOD($J3656,ROWS(tblConsorcios[Produto]))+1),"")</f>
        <v>240</v>
      </c>
      <c r="O3656" s="20" cm="1">
        <f t="array" ref="O3656">IFERROR(INDEX(tblConsorcios[Parcela Mensal (R$)],MOD($J3656,ROWS(tblConsorcios[Produto]))+1),"")</f>
        <v>3220</v>
      </c>
      <c r="P3656" s="20" t="str" cm="1">
        <f t="array" ref="P3656">IFERROR(INDEX(tblClientes[Dividendo Mensal (R$)],INT($J3656/ROWS(tblConsorcios[Produto]))+1),"")</f>
        <v/>
      </c>
      <c r="Q3656" s="20" t="str">
        <f t="shared" si="172"/>
        <v/>
      </c>
      <c r="R3656">
        <f t="shared" si="173"/>
        <v>0</v>
      </c>
    </row>
    <row r="3657" spans="10:18" x14ac:dyDescent="0.2">
      <c r="J3657">
        <f t="shared" si="171"/>
        <v>3655</v>
      </c>
      <c r="K3657" t="str" cm="1">
        <f t="array" ref="K3657">IFERROR(INDEX(tblClientes[Cliente],INT($J3657/ROWS(tblConsorcios[Produto]))+1),"")</f>
        <v/>
      </c>
      <c r="L3657" t="str" cm="1">
        <f t="array" ref="L3657">IFERROR(INDEX(tblConsorcios[Produto],MOD($J3657,ROWS(tblConsorcios[Produto]))+1),"")</f>
        <v>Imóvel IE600 – 220m</v>
      </c>
      <c r="M3657" s="20" cm="1">
        <f t="array" ref="M3657">IFERROR(INDEX(tblConsorcios[Valor da Carta (R$)],MOD($J3657,ROWS(tblConsorcios[Produto]))+1),"")</f>
        <v>600000</v>
      </c>
      <c r="N3657" s="2" cm="1">
        <f t="array" ref="N3657">IFERROR(INDEX(tblConsorcios[Prazo (meses)],MOD($J3657,ROWS(tblConsorcios[Produto]))+1),"")</f>
        <v>220</v>
      </c>
      <c r="O3657" s="20" cm="1">
        <f t="array" ref="O3657">IFERROR(INDEX(tblConsorcios[Parcela Mensal (R$)],MOD($J3657,ROWS(tblConsorcios[Produto]))+1),"")</f>
        <v>3485.45</v>
      </c>
      <c r="P3657" s="20" t="str" cm="1">
        <f t="array" ref="P3657">IFERROR(INDEX(tblClientes[Dividendo Mensal (R$)],INT($J3657/ROWS(tblConsorcios[Produto]))+1),"")</f>
        <v/>
      </c>
      <c r="Q3657" s="20" t="str">
        <f t="shared" si="172"/>
        <v/>
      </c>
      <c r="R3657">
        <f t="shared" si="173"/>
        <v>0</v>
      </c>
    </row>
    <row r="3658" spans="10:18" x14ac:dyDescent="0.2">
      <c r="J3658">
        <f t="shared" si="171"/>
        <v>3656</v>
      </c>
      <c r="K3658" t="str" cm="1">
        <f t="array" ref="K3658">IFERROR(INDEX(tblClientes[Cliente],INT($J3658/ROWS(tblConsorcios[Produto]))+1),"")</f>
        <v/>
      </c>
      <c r="L3658" t="str" cm="1">
        <f t="array" ref="L3658">IFERROR(INDEX(tblConsorcios[Produto],MOD($J3658,ROWS(tblConsorcios[Produto]))+1),"")</f>
        <v>Imóvel IE600 – 200m</v>
      </c>
      <c r="M3658" s="20" cm="1">
        <f t="array" ref="M3658">IFERROR(INDEX(tblConsorcios[Valor da Carta (R$)],MOD($J3658,ROWS(tblConsorcios[Produto]))+1),"")</f>
        <v>600000</v>
      </c>
      <c r="N3658" s="2" cm="1">
        <f t="array" ref="N3658">IFERROR(INDEX(tblConsorcios[Prazo (meses)],MOD($J3658,ROWS(tblConsorcios[Produto]))+1),"")</f>
        <v>200</v>
      </c>
      <c r="O3658" s="20" cm="1">
        <f t="array" ref="O3658">IFERROR(INDEX(tblConsorcios[Parcela Mensal (R$)],MOD($J3658,ROWS(tblConsorcios[Produto]))+1),"")</f>
        <v>3804</v>
      </c>
      <c r="P3658" s="20" t="str" cm="1">
        <f t="array" ref="P3658">IFERROR(INDEX(tblClientes[Dividendo Mensal (R$)],INT($J3658/ROWS(tblConsorcios[Produto]))+1),"")</f>
        <v/>
      </c>
      <c r="Q3658" s="20" t="str">
        <f t="shared" si="172"/>
        <v/>
      </c>
      <c r="R3658">
        <f t="shared" si="173"/>
        <v>0</v>
      </c>
    </row>
    <row r="3659" spans="10:18" x14ac:dyDescent="0.2">
      <c r="J3659">
        <f t="shared" si="171"/>
        <v>3657</v>
      </c>
      <c r="K3659" t="str" cm="1">
        <f t="array" ref="K3659">IFERROR(INDEX(tblClientes[Cliente],INT($J3659/ROWS(tblConsorcios[Produto]))+1),"")</f>
        <v/>
      </c>
      <c r="L3659" t="str" cm="1">
        <f t="array" ref="L3659">IFERROR(INDEX(tblConsorcios[Produto],MOD($J3659,ROWS(tblConsorcios[Produto]))+1),"")</f>
        <v>Imóvel IE580 – 240m</v>
      </c>
      <c r="M3659" s="20" cm="1">
        <f t="array" ref="M3659">IFERROR(INDEX(tblConsorcios[Valor da Carta (R$)],MOD($J3659,ROWS(tblConsorcios[Produto]))+1),"")</f>
        <v>580000</v>
      </c>
      <c r="N3659" s="2" cm="1">
        <f t="array" ref="N3659">IFERROR(INDEX(tblConsorcios[Prazo (meses)],MOD($J3659,ROWS(tblConsorcios[Produto]))+1),"")</f>
        <v>240</v>
      </c>
      <c r="O3659" s="20" cm="1">
        <f t="array" ref="O3659">IFERROR(INDEX(tblConsorcios[Parcela Mensal (R$)],MOD($J3659,ROWS(tblConsorcios[Produto]))+1),"")</f>
        <v>3112.67</v>
      </c>
      <c r="P3659" s="20" t="str" cm="1">
        <f t="array" ref="P3659">IFERROR(INDEX(tblClientes[Dividendo Mensal (R$)],INT($J3659/ROWS(tblConsorcios[Produto]))+1),"")</f>
        <v/>
      </c>
      <c r="Q3659" s="20" t="str">
        <f t="shared" si="172"/>
        <v/>
      </c>
      <c r="R3659">
        <f t="shared" si="173"/>
        <v>0</v>
      </c>
    </row>
    <row r="3660" spans="10:18" x14ac:dyDescent="0.2">
      <c r="J3660">
        <f t="shared" si="171"/>
        <v>3658</v>
      </c>
      <c r="K3660" t="str" cm="1">
        <f t="array" ref="K3660">IFERROR(INDEX(tblClientes[Cliente],INT($J3660/ROWS(tblConsorcios[Produto]))+1),"")</f>
        <v/>
      </c>
      <c r="L3660" t="str" cm="1">
        <f t="array" ref="L3660">IFERROR(INDEX(tblConsorcios[Produto],MOD($J3660,ROWS(tblConsorcios[Produto]))+1),"")</f>
        <v>Imóvel IE580 – 220m</v>
      </c>
      <c r="M3660" s="20" cm="1">
        <f t="array" ref="M3660">IFERROR(INDEX(tblConsorcios[Valor da Carta (R$)],MOD($J3660,ROWS(tblConsorcios[Produto]))+1),"")</f>
        <v>580000</v>
      </c>
      <c r="N3660" s="2" cm="1">
        <f t="array" ref="N3660">IFERROR(INDEX(tblConsorcios[Prazo (meses)],MOD($J3660,ROWS(tblConsorcios[Produto]))+1),"")</f>
        <v>220</v>
      </c>
      <c r="O3660" s="20" cm="1">
        <f t="array" ref="O3660">IFERROR(INDEX(tblConsorcios[Parcela Mensal (R$)],MOD($J3660,ROWS(tblConsorcios[Produto]))+1),"")</f>
        <v>3369.27</v>
      </c>
      <c r="P3660" s="20" t="str" cm="1">
        <f t="array" ref="P3660">IFERROR(INDEX(tblClientes[Dividendo Mensal (R$)],INT($J3660/ROWS(tblConsorcios[Produto]))+1),"")</f>
        <v/>
      </c>
      <c r="Q3660" s="20" t="str">
        <f t="shared" si="172"/>
        <v/>
      </c>
      <c r="R3660">
        <f t="shared" si="173"/>
        <v>0</v>
      </c>
    </row>
    <row r="3661" spans="10:18" x14ac:dyDescent="0.2">
      <c r="J3661">
        <f t="shared" si="171"/>
        <v>3659</v>
      </c>
      <c r="K3661" t="str" cm="1">
        <f t="array" ref="K3661">IFERROR(INDEX(tblClientes[Cliente],INT($J3661/ROWS(tblConsorcios[Produto]))+1),"")</f>
        <v/>
      </c>
      <c r="L3661" t="str" cm="1">
        <f t="array" ref="L3661">IFERROR(INDEX(tblConsorcios[Produto],MOD($J3661,ROWS(tblConsorcios[Produto]))+1),"")</f>
        <v>Imóvel IE580 – 200m</v>
      </c>
      <c r="M3661" s="20" cm="1">
        <f t="array" ref="M3661">IFERROR(INDEX(tblConsorcios[Valor da Carta (R$)],MOD($J3661,ROWS(tblConsorcios[Produto]))+1),"")</f>
        <v>580000</v>
      </c>
      <c r="N3661" s="2" cm="1">
        <f t="array" ref="N3661">IFERROR(INDEX(tblConsorcios[Prazo (meses)],MOD($J3661,ROWS(tblConsorcios[Produto]))+1),"")</f>
        <v>200</v>
      </c>
      <c r="O3661" s="20" cm="1">
        <f t="array" ref="O3661">IFERROR(INDEX(tblConsorcios[Parcela Mensal (R$)],MOD($J3661,ROWS(tblConsorcios[Produto]))+1),"")</f>
        <v>3677.2</v>
      </c>
      <c r="P3661" s="20" t="str" cm="1">
        <f t="array" ref="P3661">IFERROR(INDEX(tblClientes[Dividendo Mensal (R$)],INT($J3661/ROWS(tblConsorcios[Produto]))+1),"")</f>
        <v/>
      </c>
      <c r="Q3661" s="20" t="str">
        <f t="shared" si="172"/>
        <v/>
      </c>
      <c r="R3661">
        <f t="shared" si="173"/>
        <v>0</v>
      </c>
    </row>
    <row r="3662" spans="10:18" x14ac:dyDescent="0.2">
      <c r="J3662">
        <f t="shared" si="171"/>
        <v>3660</v>
      </c>
      <c r="K3662" t="str" cm="1">
        <f t="array" ref="K3662">IFERROR(INDEX(tblClientes[Cliente],INT($J3662/ROWS(tblConsorcios[Produto]))+1),"")</f>
        <v/>
      </c>
      <c r="L3662" t="str" cm="1">
        <f t="array" ref="L3662">IFERROR(INDEX(tblConsorcios[Produto],MOD($J3662,ROWS(tblConsorcios[Produto]))+1),"")</f>
        <v>Imóvel IE550 – 240m</v>
      </c>
      <c r="M3662" s="20" cm="1">
        <f t="array" ref="M3662">IFERROR(INDEX(tblConsorcios[Valor da Carta (R$)],MOD($J3662,ROWS(tblConsorcios[Produto]))+1),"")</f>
        <v>550000</v>
      </c>
      <c r="N3662" s="2" cm="1">
        <f t="array" ref="N3662">IFERROR(INDEX(tblConsorcios[Prazo (meses)],MOD($J3662,ROWS(tblConsorcios[Produto]))+1),"")</f>
        <v>240</v>
      </c>
      <c r="O3662" s="20" cm="1">
        <f t="array" ref="O3662">IFERROR(INDEX(tblConsorcios[Parcela Mensal (R$)],MOD($J3662,ROWS(tblConsorcios[Produto]))+1),"")</f>
        <v>2951.67</v>
      </c>
      <c r="P3662" s="20" t="str" cm="1">
        <f t="array" ref="P3662">IFERROR(INDEX(tblClientes[Dividendo Mensal (R$)],INT($J3662/ROWS(tblConsorcios[Produto]))+1),"")</f>
        <v/>
      </c>
      <c r="Q3662" s="20" t="str">
        <f t="shared" si="172"/>
        <v/>
      </c>
      <c r="R3662">
        <f t="shared" si="173"/>
        <v>0</v>
      </c>
    </row>
    <row r="3663" spans="10:18" x14ac:dyDescent="0.2">
      <c r="J3663">
        <f t="shared" si="171"/>
        <v>3661</v>
      </c>
      <c r="K3663" t="str" cm="1">
        <f t="array" ref="K3663">IFERROR(INDEX(tblClientes[Cliente],INT($J3663/ROWS(tblConsorcios[Produto]))+1),"")</f>
        <v/>
      </c>
      <c r="L3663" t="str" cm="1">
        <f t="array" ref="L3663">IFERROR(INDEX(tblConsorcios[Produto],MOD($J3663,ROWS(tblConsorcios[Produto]))+1),"")</f>
        <v>Imóvel IE550 – 220m</v>
      </c>
      <c r="M3663" s="20" cm="1">
        <f t="array" ref="M3663">IFERROR(INDEX(tblConsorcios[Valor da Carta (R$)],MOD($J3663,ROWS(tblConsorcios[Produto]))+1),"")</f>
        <v>550000</v>
      </c>
      <c r="N3663" s="2" cm="1">
        <f t="array" ref="N3663">IFERROR(INDEX(tblConsorcios[Prazo (meses)],MOD($J3663,ROWS(tblConsorcios[Produto]))+1),"")</f>
        <v>220</v>
      </c>
      <c r="O3663" s="20" cm="1">
        <f t="array" ref="O3663">IFERROR(INDEX(tblConsorcios[Parcela Mensal (R$)],MOD($J3663,ROWS(tblConsorcios[Produto]))+1),"")</f>
        <v>3195</v>
      </c>
      <c r="P3663" s="20" t="str" cm="1">
        <f t="array" ref="P3663">IFERROR(INDEX(tblClientes[Dividendo Mensal (R$)],INT($J3663/ROWS(tblConsorcios[Produto]))+1),"")</f>
        <v/>
      </c>
      <c r="Q3663" s="20" t="str">
        <f t="shared" si="172"/>
        <v/>
      </c>
      <c r="R3663">
        <f t="shared" si="173"/>
        <v>0</v>
      </c>
    </row>
    <row r="3664" spans="10:18" x14ac:dyDescent="0.2">
      <c r="J3664">
        <f t="shared" si="171"/>
        <v>3662</v>
      </c>
      <c r="K3664" t="str" cm="1">
        <f t="array" ref="K3664">IFERROR(INDEX(tblClientes[Cliente],INT($J3664/ROWS(tblConsorcios[Produto]))+1),"")</f>
        <v/>
      </c>
      <c r="L3664" t="str" cm="1">
        <f t="array" ref="L3664">IFERROR(INDEX(tblConsorcios[Produto],MOD($J3664,ROWS(tblConsorcios[Produto]))+1),"")</f>
        <v>Imóvel IE550 – 200m</v>
      </c>
      <c r="M3664" s="20" cm="1">
        <f t="array" ref="M3664">IFERROR(INDEX(tblConsorcios[Valor da Carta (R$)],MOD($J3664,ROWS(tblConsorcios[Produto]))+1),"")</f>
        <v>550000</v>
      </c>
      <c r="N3664" s="2" cm="1">
        <f t="array" ref="N3664">IFERROR(INDEX(tblConsorcios[Prazo (meses)],MOD($J3664,ROWS(tblConsorcios[Produto]))+1),"")</f>
        <v>200</v>
      </c>
      <c r="O3664" s="20" cm="1">
        <f t="array" ref="O3664">IFERROR(INDEX(tblConsorcios[Parcela Mensal (R$)],MOD($J3664,ROWS(tblConsorcios[Produto]))+1),"")</f>
        <v>3487</v>
      </c>
      <c r="P3664" s="20" t="str" cm="1">
        <f t="array" ref="P3664">IFERROR(INDEX(tblClientes[Dividendo Mensal (R$)],INT($J3664/ROWS(tblConsorcios[Produto]))+1),"")</f>
        <v/>
      </c>
      <c r="Q3664" s="20" t="str">
        <f t="shared" si="172"/>
        <v/>
      </c>
      <c r="R3664">
        <f t="shared" si="173"/>
        <v>0</v>
      </c>
    </row>
    <row r="3665" spans="10:18" x14ac:dyDescent="0.2">
      <c r="J3665">
        <f t="shared" si="171"/>
        <v>3663</v>
      </c>
      <c r="K3665" t="str" cm="1">
        <f t="array" ref="K3665">IFERROR(INDEX(tblClientes[Cliente],INT($J3665/ROWS(tblConsorcios[Produto]))+1),"")</f>
        <v/>
      </c>
      <c r="L3665" t="str" cm="1">
        <f t="array" ref="L3665">IFERROR(INDEX(tblConsorcios[Produto],MOD($J3665,ROWS(tblConsorcios[Produto]))+1),"")</f>
        <v>Imóvel IE530 – 240m</v>
      </c>
      <c r="M3665" s="20" cm="1">
        <f t="array" ref="M3665">IFERROR(INDEX(tblConsorcios[Valor da Carta (R$)],MOD($J3665,ROWS(tblConsorcios[Produto]))+1),"")</f>
        <v>530000</v>
      </c>
      <c r="N3665" s="2" cm="1">
        <f t="array" ref="N3665">IFERROR(INDEX(tblConsorcios[Prazo (meses)],MOD($J3665,ROWS(tblConsorcios[Produto]))+1),"")</f>
        <v>240</v>
      </c>
      <c r="O3665" s="20" cm="1">
        <f t="array" ref="O3665">IFERROR(INDEX(tblConsorcios[Parcela Mensal (R$)],MOD($J3665,ROWS(tblConsorcios[Produto]))+1),"")</f>
        <v>2844.33</v>
      </c>
      <c r="P3665" s="20" t="str" cm="1">
        <f t="array" ref="P3665">IFERROR(INDEX(tblClientes[Dividendo Mensal (R$)],INT($J3665/ROWS(tblConsorcios[Produto]))+1),"")</f>
        <v/>
      </c>
      <c r="Q3665" s="20" t="str">
        <f t="shared" si="172"/>
        <v/>
      </c>
      <c r="R3665">
        <f t="shared" si="173"/>
        <v>0</v>
      </c>
    </row>
    <row r="3666" spans="10:18" x14ac:dyDescent="0.2">
      <c r="J3666">
        <f t="shared" si="171"/>
        <v>3664</v>
      </c>
      <c r="K3666" t="str" cm="1">
        <f t="array" ref="K3666">IFERROR(INDEX(tblClientes[Cliente],INT($J3666/ROWS(tblConsorcios[Produto]))+1),"")</f>
        <v/>
      </c>
      <c r="L3666" t="str" cm="1">
        <f t="array" ref="L3666">IFERROR(INDEX(tblConsorcios[Produto],MOD($J3666,ROWS(tblConsorcios[Produto]))+1),"")</f>
        <v>Imóvel IE530 – 220m</v>
      </c>
      <c r="M3666" s="20" cm="1">
        <f t="array" ref="M3666">IFERROR(INDEX(tblConsorcios[Valor da Carta (R$)],MOD($J3666,ROWS(tblConsorcios[Produto]))+1),"")</f>
        <v>530000</v>
      </c>
      <c r="N3666" s="2" cm="1">
        <f t="array" ref="N3666">IFERROR(INDEX(tblConsorcios[Prazo (meses)],MOD($J3666,ROWS(tblConsorcios[Produto]))+1),"")</f>
        <v>220</v>
      </c>
      <c r="O3666" s="20" cm="1">
        <f t="array" ref="O3666">IFERROR(INDEX(tblConsorcios[Parcela Mensal (R$)],MOD($J3666,ROWS(tblConsorcios[Produto]))+1),"")</f>
        <v>3078.82</v>
      </c>
      <c r="P3666" s="20" t="str" cm="1">
        <f t="array" ref="P3666">IFERROR(INDEX(tblClientes[Dividendo Mensal (R$)],INT($J3666/ROWS(tblConsorcios[Produto]))+1),"")</f>
        <v/>
      </c>
      <c r="Q3666" s="20" t="str">
        <f t="shared" si="172"/>
        <v/>
      </c>
      <c r="R3666">
        <f t="shared" si="173"/>
        <v>0</v>
      </c>
    </row>
    <row r="3667" spans="10:18" x14ac:dyDescent="0.2">
      <c r="J3667">
        <f t="shared" si="171"/>
        <v>3665</v>
      </c>
      <c r="K3667" t="str" cm="1">
        <f t="array" ref="K3667">IFERROR(INDEX(tblClientes[Cliente],INT($J3667/ROWS(tblConsorcios[Produto]))+1),"")</f>
        <v/>
      </c>
      <c r="L3667" t="str" cm="1">
        <f t="array" ref="L3667">IFERROR(INDEX(tblConsorcios[Produto],MOD($J3667,ROWS(tblConsorcios[Produto]))+1),"")</f>
        <v>Imóvel IE530 – 200m</v>
      </c>
      <c r="M3667" s="20" cm="1">
        <f t="array" ref="M3667">IFERROR(INDEX(tblConsorcios[Valor da Carta (R$)],MOD($J3667,ROWS(tblConsorcios[Produto]))+1),"")</f>
        <v>530000</v>
      </c>
      <c r="N3667" s="2" cm="1">
        <f t="array" ref="N3667">IFERROR(INDEX(tblConsorcios[Prazo (meses)],MOD($J3667,ROWS(tblConsorcios[Produto]))+1),"")</f>
        <v>200</v>
      </c>
      <c r="O3667" s="20" cm="1">
        <f t="array" ref="O3667">IFERROR(INDEX(tblConsorcios[Parcela Mensal (R$)],MOD($J3667,ROWS(tblConsorcios[Produto]))+1),"")</f>
        <v>3360.2</v>
      </c>
      <c r="P3667" s="20" t="str" cm="1">
        <f t="array" ref="P3667">IFERROR(INDEX(tblClientes[Dividendo Mensal (R$)],INT($J3667/ROWS(tblConsorcios[Produto]))+1),"")</f>
        <v/>
      </c>
      <c r="Q3667" s="20" t="str">
        <f t="shared" si="172"/>
        <v/>
      </c>
      <c r="R3667">
        <f t="shared" si="173"/>
        <v>0</v>
      </c>
    </row>
    <row r="3668" spans="10:18" x14ac:dyDescent="0.2">
      <c r="J3668">
        <f t="shared" si="171"/>
        <v>3666</v>
      </c>
      <c r="K3668" t="str" cm="1">
        <f t="array" ref="K3668">IFERROR(INDEX(tblClientes[Cliente],INT($J3668/ROWS(tblConsorcios[Produto]))+1),"")</f>
        <v/>
      </c>
      <c r="L3668" t="str" cm="1">
        <f t="array" ref="L3668">IFERROR(INDEX(tblConsorcios[Produto],MOD($J3668,ROWS(tblConsorcios[Produto]))+1),"")</f>
        <v>Imóvel IE500 – 240m</v>
      </c>
      <c r="M3668" s="20" cm="1">
        <f t="array" ref="M3668">IFERROR(INDEX(tblConsorcios[Valor da Carta (R$)],MOD($J3668,ROWS(tblConsorcios[Produto]))+1),"")</f>
        <v>500000</v>
      </c>
      <c r="N3668" s="2" cm="1">
        <f t="array" ref="N3668">IFERROR(INDEX(tblConsorcios[Prazo (meses)],MOD($J3668,ROWS(tblConsorcios[Produto]))+1),"")</f>
        <v>240</v>
      </c>
      <c r="O3668" s="20" cm="1">
        <f t="array" ref="O3668">IFERROR(INDEX(tblConsorcios[Parcela Mensal (R$)],MOD($J3668,ROWS(tblConsorcios[Produto]))+1),"")</f>
        <v>2683.33</v>
      </c>
      <c r="P3668" s="20" t="str" cm="1">
        <f t="array" ref="P3668">IFERROR(INDEX(tblClientes[Dividendo Mensal (R$)],INT($J3668/ROWS(tblConsorcios[Produto]))+1),"")</f>
        <v/>
      </c>
      <c r="Q3668" s="20" t="str">
        <f t="shared" si="172"/>
        <v/>
      </c>
      <c r="R3668">
        <f t="shared" si="173"/>
        <v>0</v>
      </c>
    </row>
    <row r="3669" spans="10:18" x14ac:dyDescent="0.2">
      <c r="J3669">
        <f t="shared" si="171"/>
        <v>3667</v>
      </c>
      <c r="K3669" t="str" cm="1">
        <f t="array" ref="K3669">IFERROR(INDEX(tblClientes[Cliente],INT($J3669/ROWS(tblConsorcios[Produto]))+1),"")</f>
        <v/>
      </c>
      <c r="L3669" t="str" cm="1">
        <f t="array" ref="L3669">IFERROR(INDEX(tblConsorcios[Produto],MOD($J3669,ROWS(tblConsorcios[Produto]))+1),"")</f>
        <v>Imóvel IE500 – 220m</v>
      </c>
      <c r="M3669" s="20" cm="1">
        <f t="array" ref="M3669">IFERROR(INDEX(tblConsorcios[Valor da Carta (R$)],MOD($J3669,ROWS(tblConsorcios[Produto]))+1),"")</f>
        <v>500000</v>
      </c>
      <c r="N3669" s="2" cm="1">
        <f t="array" ref="N3669">IFERROR(INDEX(tblConsorcios[Prazo (meses)],MOD($J3669,ROWS(tblConsorcios[Produto]))+1),"")</f>
        <v>220</v>
      </c>
      <c r="O3669" s="20" cm="1">
        <f t="array" ref="O3669">IFERROR(INDEX(tblConsorcios[Parcela Mensal (R$)],MOD($J3669,ROWS(tblConsorcios[Produto]))+1),"")</f>
        <v>2904.55</v>
      </c>
      <c r="P3669" s="20" t="str" cm="1">
        <f t="array" ref="P3669">IFERROR(INDEX(tblClientes[Dividendo Mensal (R$)],INT($J3669/ROWS(tblConsorcios[Produto]))+1),"")</f>
        <v/>
      </c>
      <c r="Q3669" s="20" t="str">
        <f t="shared" si="172"/>
        <v/>
      </c>
      <c r="R3669">
        <f t="shared" si="173"/>
        <v>0</v>
      </c>
    </row>
    <row r="3670" spans="10:18" x14ac:dyDescent="0.2">
      <c r="J3670">
        <f t="shared" si="171"/>
        <v>3668</v>
      </c>
      <c r="K3670" t="str" cm="1">
        <f t="array" ref="K3670">IFERROR(INDEX(tblClientes[Cliente],INT($J3670/ROWS(tblConsorcios[Produto]))+1),"")</f>
        <v/>
      </c>
      <c r="L3670" t="str" cm="1">
        <f t="array" ref="L3670">IFERROR(INDEX(tblConsorcios[Produto],MOD($J3670,ROWS(tblConsorcios[Produto]))+1),"")</f>
        <v>Imóvel IE500 – 200m</v>
      </c>
      <c r="M3670" s="20" cm="1">
        <f t="array" ref="M3670">IFERROR(INDEX(tblConsorcios[Valor da Carta (R$)],MOD($J3670,ROWS(tblConsorcios[Produto]))+1),"")</f>
        <v>500000</v>
      </c>
      <c r="N3670" s="2" cm="1">
        <f t="array" ref="N3670">IFERROR(INDEX(tblConsorcios[Prazo (meses)],MOD($J3670,ROWS(tblConsorcios[Produto]))+1),"")</f>
        <v>200</v>
      </c>
      <c r="O3670" s="20" cm="1">
        <f t="array" ref="O3670">IFERROR(INDEX(tblConsorcios[Parcela Mensal (R$)],MOD($J3670,ROWS(tblConsorcios[Produto]))+1),"")</f>
        <v>3170</v>
      </c>
      <c r="P3670" s="20" t="str" cm="1">
        <f t="array" ref="P3670">IFERROR(INDEX(tblClientes[Dividendo Mensal (R$)],INT($J3670/ROWS(tblConsorcios[Produto]))+1),"")</f>
        <v/>
      </c>
      <c r="Q3670" s="20" t="str">
        <f t="shared" si="172"/>
        <v/>
      </c>
      <c r="R3670">
        <f t="shared" si="173"/>
        <v>0</v>
      </c>
    </row>
    <row r="3671" spans="10:18" x14ac:dyDescent="0.2">
      <c r="J3671">
        <f t="shared" si="171"/>
        <v>3669</v>
      </c>
      <c r="K3671" t="str" cm="1">
        <f t="array" ref="K3671">IFERROR(INDEX(tblClientes[Cliente],INT($J3671/ROWS(tblConsorcios[Produto]))+1),"")</f>
        <v/>
      </c>
      <c r="L3671" t="str" cm="1">
        <f t="array" ref="L3671">IFERROR(INDEX(tblConsorcios[Produto],MOD($J3671,ROWS(tblConsorcios[Produto]))+1),"")</f>
        <v>Imóvel IE480 – 240m</v>
      </c>
      <c r="M3671" s="20" cm="1">
        <f t="array" ref="M3671">IFERROR(INDEX(tblConsorcios[Valor da Carta (R$)],MOD($J3671,ROWS(tblConsorcios[Produto]))+1),"")</f>
        <v>480000</v>
      </c>
      <c r="N3671" s="2" cm="1">
        <f t="array" ref="N3671">IFERROR(INDEX(tblConsorcios[Prazo (meses)],MOD($J3671,ROWS(tblConsorcios[Produto]))+1),"")</f>
        <v>240</v>
      </c>
      <c r="O3671" s="20" cm="1">
        <f t="array" ref="O3671">IFERROR(INDEX(tblConsorcios[Parcela Mensal (R$)],MOD($J3671,ROWS(tblConsorcios[Produto]))+1),"")</f>
        <v>2576</v>
      </c>
      <c r="P3671" s="20" t="str" cm="1">
        <f t="array" ref="P3671">IFERROR(INDEX(tblClientes[Dividendo Mensal (R$)],INT($J3671/ROWS(tblConsorcios[Produto]))+1),"")</f>
        <v/>
      </c>
      <c r="Q3671" s="20" t="str">
        <f t="shared" si="172"/>
        <v/>
      </c>
      <c r="R3671">
        <f t="shared" si="173"/>
        <v>0</v>
      </c>
    </row>
    <row r="3672" spans="10:18" x14ac:dyDescent="0.2">
      <c r="J3672">
        <f t="shared" si="171"/>
        <v>3670</v>
      </c>
      <c r="K3672" t="str" cm="1">
        <f t="array" ref="K3672">IFERROR(INDEX(tblClientes[Cliente],INT($J3672/ROWS(tblConsorcios[Produto]))+1),"")</f>
        <v/>
      </c>
      <c r="L3672" t="str" cm="1">
        <f t="array" ref="L3672">IFERROR(INDEX(tblConsorcios[Produto],MOD($J3672,ROWS(tblConsorcios[Produto]))+1),"")</f>
        <v>Imóvel IE480 – 220m</v>
      </c>
      <c r="M3672" s="20" cm="1">
        <f t="array" ref="M3672">IFERROR(INDEX(tblConsorcios[Valor da Carta (R$)],MOD($J3672,ROWS(tblConsorcios[Produto]))+1),"")</f>
        <v>480000</v>
      </c>
      <c r="N3672" s="2" cm="1">
        <f t="array" ref="N3672">IFERROR(INDEX(tblConsorcios[Prazo (meses)],MOD($J3672,ROWS(tblConsorcios[Produto]))+1),"")</f>
        <v>220</v>
      </c>
      <c r="O3672" s="20" cm="1">
        <f t="array" ref="O3672">IFERROR(INDEX(tblConsorcios[Parcela Mensal (R$)],MOD($J3672,ROWS(tblConsorcios[Produto]))+1),"")</f>
        <v>2788.36</v>
      </c>
      <c r="P3672" s="20" t="str" cm="1">
        <f t="array" ref="P3672">IFERROR(INDEX(tblClientes[Dividendo Mensal (R$)],INT($J3672/ROWS(tblConsorcios[Produto]))+1),"")</f>
        <v/>
      </c>
      <c r="Q3672" s="20" t="str">
        <f t="shared" si="172"/>
        <v/>
      </c>
      <c r="R3672">
        <f t="shared" si="173"/>
        <v>0</v>
      </c>
    </row>
    <row r="3673" spans="10:18" x14ac:dyDescent="0.2">
      <c r="J3673">
        <f t="shared" si="171"/>
        <v>3671</v>
      </c>
      <c r="K3673" t="str" cm="1">
        <f t="array" ref="K3673">IFERROR(INDEX(tblClientes[Cliente],INT($J3673/ROWS(tblConsorcios[Produto]))+1),"")</f>
        <v/>
      </c>
      <c r="L3673" t="str" cm="1">
        <f t="array" ref="L3673">IFERROR(INDEX(tblConsorcios[Produto],MOD($J3673,ROWS(tblConsorcios[Produto]))+1),"")</f>
        <v>Imóvel IE480 – 200m</v>
      </c>
      <c r="M3673" s="20" cm="1">
        <f t="array" ref="M3673">IFERROR(INDEX(tblConsorcios[Valor da Carta (R$)],MOD($J3673,ROWS(tblConsorcios[Produto]))+1),"")</f>
        <v>480000</v>
      </c>
      <c r="N3673" s="2" cm="1">
        <f t="array" ref="N3673">IFERROR(INDEX(tblConsorcios[Prazo (meses)],MOD($J3673,ROWS(tblConsorcios[Produto]))+1),"")</f>
        <v>200</v>
      </c>
      <c r="O3673" s="20" cm="1">
        <f t="array" ref="O3673">IFERROR(INDEX(tblConsorcios[Parcela Mensal (R$)],MOD($J3673,ROWS(tblConsorcios[Produto]))+1),"")</f>
        <v>3043.2</v>
      </c>
      <c r="P3673" s="20" t="str" cm="1">
        <f t="array" ref="P3673">IFERROR(INDEX(tblClientes[Dividendo Mensal (R$)],INT($J3673/ROWS(tblConsorcios[Produto]))+1),"")</f>
        <v/>
      </c>
      <c r="Q3673" s="20" t="str">
        <f t="shared" si="172"/>
        <v/>
      </c>
      <c r="R3673">
        <f t="shared" si="173"/>
        <v>0</v>
      </c>
    </row>
    <row r="3674" spans="10:18" x14ac:dyDescent="0.2">
      <c r="J3674">
        <f t="shared" si="171"/>
        <v>3672</v>
      </c>
      <c r="K3674" t="str" cm="1">
        <f t="array" ref="K3674">IFERROR(INDEX(tblClientes[Cliente],INT($J3674/ROWS(tblConsorcios[Produto]))+1),"")</f>
        <v/>
      </c>
      <c r="L3674" t="str" cm="1">
        <f t="array" ref="L3674">IFERROR(INDEX(tblConsorcios[Produto],MOD($J3674,ROWS(tblConsorcios[Produto]))+1),"")</f>
        <v>Imóvel IE450 – 240m</v>
      </c>
      <c r="M3674" s="20" cm="1">
        <f t="array" ref="M3674">IFERROR(INDEX(tblConsorcios[Valor da Carta (R$)],MOD($J3674,ROWS(tblConsorcios[Produto]))+1),"")</f>
        <v>450000</v>
      </c>
      <c r="N3674" s="2" cm="1">
        <f t="array" ref="N3674">IFERROR(INDEX(tblConsorcios[Prazo (meses)],MOD($J3674,ROWS(tblConsorcios[Produto]))+1),"")</f>
        <v>240</v>
      </c>
      <c r="O3674" s="20" cm="1">
        <f t="array" ref="O3674">IFERROR(INDEX(tblConsorcios[Parcela Mensal (R$)],MOD($J3674,ROWS(tblConsorcios[Produto]))+1),"")</f>
        <v>2415</v>
      </c>
      <c r="P3674" s="20" t="str" cm="1">
        <f t="array" ref="P3674">IFERROR(INDEX(tblClientes[Dividendo Mensal (R$)],INT($J3674/ROWS(tblConsorcios[Produto]))+1),"")</f>
        <v/>
      </c>
      <c r="Q3674" s="20" t="str">
        <f t="shared" si="172"/>
        <v/>
      </c>
      <c r="R3674">
        <f t="shared" si="173"/>
        <v>0</v>
      </c>
    </row>
    <row r="3675" spans="10:18" x14ac:dyDescent="0.2">
      <c r="J3675">
        <f t="shared" si="171"/>
        <v>3673</v>
      </c>
      <c r="K3675" t="str" cm="1">
        <f t="array" ref="K3675">IFERROR(INDEX(tblClientes[Cliente],INT($J3675/ROWS(tblConsorcios[Produto]))+1),"")</f>
        <v/>
      </c>
      <c r="L3675" t="str" cm="1">
        <f t="array" ref="L3675">IFERROR(INDEX(tblConsorcios[Produto],MOD($J3675,ROWS(tblConsorcios[Produto]))+1),"")</f>
        <v>Imóvel IE450 – 220m</v>
      </c>
      <c r="M3675" s="20" cm="1">
        <f t="array" ref="M3675">IFERROR(INDEX(tblConsorcios[Valor da Carta (R$)],MOD($J3675,ROWS(tblConsorcios[Produto]))+1),"")</f>
        <v>450000</v>
      </c>
      <c r="N3675" s="2" cm="1">
        <f t="array" ref="N3675">IFERROR(INDEX(tblConsorcios[Prazo (meses)],MOD($J3675,ROWS(tblConsorcios[Produto]))+1),"")</f>
        <v>220</v>
      </c>
      <c r="O3675" s="20" cm="1">
        <f t="array" ref="O3675">IFERROR(INDEX(tblConsorcios[Parcela Mensal (R$)],MOD($J3675,ROWS(tblConsorcios[Produto]))+1),"")</f>
        <v>2614.09</v>
      </c>
      <c r="P3675" s="20" t="str" cm="1">
        <f t="array" ref="P3675">IFERROR(INDEX(tblClientes[Dividendo Mensal (R$)],INT($J3675/ROWS(tblConsorcios[Produto]))+1),"")</f>
        <v/>
      </c>
      <c r="Q3675" s="20" t="str">
        <f t="shared" si="172"/>
        <v/>
      </c>
      <c r="R3675">
        <f t="shared" si="173"/>
        <v>0</v>
      </c>
    </row>
    <row r="3676" spans="10:18" x14ac:dyDescent="0.2">
      <c r="J3676">
        <f t="shared" si="171"/>
        <v>3674</v>
      </c>
      <c r="K3676" t="str" cm="1">
        <f t="array" ref="K3676">IFERROR(INDEX(tblClientes[Cliente],INT($J3676/ROWS(tblConsorcios[Produto]))+1),"")</f>
        <v/>
      </c>
      <c r="L3676" t="str" cm="1">
        <f t="array" ref="L3676">IFERROR(INDEX(tblConsorcios[Produto],MOD($J3676,ROWS(tblConsorcios[Produto]))+1),"")</f>
        <v>Imóvel IE450 – 200m</v>
      </c>
      <c r="M3676" s="20" cm="1">
        <f t="array" ref="M3676">IFERROR(INDEX(tblConsorcios[Valor da Carta (R$)],MOD($J3676,ROWS(tblConsorcios[Produto]))+1),"")</f>
        <v>450000</v>
      </c>
      <c r="N3676" s="2" cm="1">
        <f t="array" ref="N3676">IFERROR(INDEX(tblConsorcios[Prazo (meses)],MOD($J3676,ROWS(tblConsorcios[Produto]))+1),"")</f>
        <v>200</v>
      </c>
      <c r="O3676" s="20" cm="1">
        <f t="array" ref="O3676">IFERROR(INDEX(tblConsorcios[Parcela Mensal (R$)],MOD($J3676,ROWS(tblConsorcios[Produto]))+1),"")</f>
        <v>2853</v>
      </c>
      <c r="P3676" s="20" t="str" cm="1">
        <f t="array" ref="P3676">IFERROR(INDEX(tblClientes[Dividendo Mensal (R$)],INT($J3676/ROWS(tblConsorcios[Produto]))+1),"")</f>
        <v/>
      </c>
      <c r="Q3676" s="20" t="str">
        <f t="shared" si="172"/>
        <v/>
      </c>
      <c r="R3676">
        <f t="shared" si="173"/>
        <v>0</v>
      </c>
    </row>
    <row r="3677" spans="10:18" x14ac:dyDescent="0.2">
      <c r="J3677">
        <f t="shared" si="171"/>
        <v>3675</v>
      </c>
      <c r="K3677" t="str" cm="1">
        <f t="array" ref="K3677">IFERROR(INDEX(tblClientes[Cliente],INT($J3677/ROWS(tblConsorcios[Produto]))+1),"")</f>
        <v/>
      </c>
      <c r="L3677" t="str" cm="1">
        <f t="array" ref="L3677">IFERROR(INDEX(tblConsorcios[Produto],MOD($J3677,ROWS(tblConsorcios[Produto]))+1),"")</f>
        <v>Imóvel IE430 – 240m</v>
      </c>
      <c r="M3677" s="20" cm="1">
        <f t="array" ref="M3677">IFERROR(INDEX(tblConsorcios[Valor da Carta (R$)],MOD($J3677,ROWS(tblConsorcios[Produto]))+1),"")</f>
        <v>430000</v>
      </c>
      <c r="N3677" s="2" cm="1">
        <f t="array" ref="N3677">IFERROR(INDEX(tblConsorcios[Prazo (meses)],MOD($J3677,ROWS(tblConsorcios[Produto]))+1),"")</f>
        <v>240</v>
      </c>
      <c r="O3677" s="20" cm="1">
        <f t="array" ref="O3677">IFERROR(INDEX(tblConsorcios[Parcela Mensal (R$)],MOD($J3677,ROWS(tblConsorcios[Produto]))+1),"")</f>
        <v>2307.67</v>
      </c>
      <c r="P3677" s="20" t="str" cm="1">
        <f t="array" ref="P3677">IFERROR(INDEX(tblClientes[Dividendo Mensal (R$)],INT($J3677/ROWS(tblConsorcios[Produto]))+1),"")</f>
        <v/>
      </c>
      <c r="Q3677" s="20" t="str">
        <f t="shared" si="172"/>
        <v/>
      </c>
      <c r="R3677">
        <f t="shared" si="173"/>
        <v>0</v>
      </c>
    </row>
    <row r="3678" spans="10:18" x14ac:dyDescent="0.2">
      <c r="J3678">
        <f t="shared" si="171"/>
        <v>3676</v>
      </c>
      <c r="K3678" t="str" cm="1">
        <f t="array" ref="K3678">IFERROR(INDEX(tblClientes[Cliente],INT($J3678/ROWS(tblConsorcios[Produto]))+1),"")</f>
        <v/>
      </c>
      <c r="L3678" t="str" cm="1">
        <f t="array" ref="L3678">IFERROR(INDEX(tblConsorcios[Produto],MOD($J3678,ROWS(tblConsorcios[Produto]))+1),"")</f>
        <v>Imóvel IE430 – 220m</v>
      </c>
      <c r="M3678" s="20" cm="1">
        <f t="array" ref="M3678">IFERROR(INDEX(tblConsorcios[Valor da Carta (R$)],MOD($J3678,ROWS(tblConsorcios[Produto]))+1),"")</f>
        <v>430000</v>
      </c>
      <c r="N3678" s="2" cm="1">
        <f t="array" ref="N3678">IFERROR(INDEX(tblConsorcios[Prazo (meses)],MOD($J3678,ROWS(tblConsorcios[Produto]))+1),"")</f>
        <v>220</v>
      </c>
      <c r="O3678" s="20" cm="1">
        <f t="array" ref="O3678">IFERROR(INDEX(tblConsorcios[Parcela Mensal (R$)],MOD($J3678,ROWS(tblConsorcios[Produto]))+1),"")</f>
        <v>2497.91</v>
      </c>
      <c r="P3678" s="20" t="str" cm="1">
        <f t="array" ref="P3678">IFERROR(INDEX(tblClientes[Dividendo Mensal (R$)],INT($J3678/ROWS(tblConsorcios[Produto]))+1),"")</f>
        <v/>
      </c>
      <c r="Q3678" s="20" t="str">
        <f t="shared" si="172"/>
        <v/>
      </c>
      <c r="R3678">
        <f t="shared" si="173"/>
        <v>0</v>
      </c>
    </row>
    <row r="3679" spans="10:18" x14ac:dyDescent="0.2">
      <c r="J3679">
        <f t="shared" si="171"/>
        <v>3677</v>
      </c>
      <c r="K3679" t="str" cm="1">
        <f t="array" ref="K3679">IFERROR(INDEX(tblClientes[Cliente],INT($J3679/ROWS(tblConsorcios[Produto]))+1),"")</f>
        <v/>
      </c>
      <c r="L3679" t="str" cm="1">
        <f t="array" ref="L3679">IFERROR(INDEX(tblConsorcios[Produto],MOD($J3679,ROWS(tblConsorcios[Produto]))+1),"")</f>
        <v>Imóvel IE430 – 200m</v>
      </c>
      <c r="M3679" s="20" cm="1">
        <f t="array" ref="M3679">IFERROR(INDEX(tblConsorcios[Valor da Carta (R$)],MOD($J3679,ROWS(tblConsorcios[Produto]))+1),"")</f>
        <v>430000</v>
      </c>
      <c r="N3679" s="2" cm="1">
        <f t="array" ref="N3679">IFERROR(INDEX(tblConsorcios[Prazo (meses)],MOD($J3679,ROWS(tblConsorcios[Produto]))+1),"")</f>
        <v>200</v>
      </c>
      <c r="O3679" s="20" cm="1">
        <f t="array" ref="O3679">IFERROR(INDEX(tblConsorcios[Parcela Mensal (R$)],MOD($J3679,ROWS(tblConsorcios[Produto]))+1),"")</f>
        <v>2726.2</v>
      </c>
      <c r="P3679" s="20" t="str" cm="1">
        <f t="array" ref="P3679">IFERROR(INDEX(tblClientes[Dividendo Mensal (R$)],INT($J3679/ROWS(tblConsorcios[Produto]))+1),"")</f>
        <v/>
      </c>
      <c r="Q3679" s="20" t="str">
        <f t="shared" si="172"/>
        <v/>
      </c>
      <c r="R3679">
        <f t="shared" si="173"/>
        <v>0</v>
      </c>
    </row>
    <row r="3680" spans="10:18" x14ac:dyDescent="0.2">
      <c r="J3680">
        <f t="shared" si="171"/>
        <v>3678</v>
      </c>
      <c r="K3680" t="str" cm="1">
        <f t="array" ref="K3680">IFERROR(INDEX(tblClientes[Cliente],INT($J3680/ROWS(tblConsorcios[Produto]))+1),"")</f>
        <v/>
      </c>
      <c r="L3680" t="str" cm="1">
        <f t="array" ref="L3680">IFERROR(INDEX(tblConsorcios[Produto],MOD($J3680,ROWS(tblConsorcios[Produto]))+1),"")</f>
        <v>Imóvel IE400 – 240m</v>
      </c>
      <c r="M3680" s="20" cm="1">
        <f t="array" ref="M3680">IFERROR(INDEX(tblConsorcios[Valor da Carta (R$)],MOD($J3680,ROWS(tblConsorcios[Produto]))+1),"")</f>
        <v>400000</v>
      </c>
      <c r="N3680" s="2" cm="1">
        <f t="array" ref="N3680">IFERROR(INDEX(tblConsorcios[Prazo (meses)],MOD($J3680,ROWS(tblConsorcios[Produto]))+1),"")</f>
        <v>240</v>
      </c>
      <c r="O3680" s="20" cm="1">
        <f t="array" ref="O3680">IFERROR(INDEX(tblConsorcios[Parcela Mensal (R$)],MOD($J3680,ROWS(tblConsorcios[Produto]))+1),"")</f>
        <v>2146.67</v>
      </c>
      <c r="P3680" s="20" t="str" cm="1">
        <f t="array" ref="P3680">IFERROR(INDEX(tblClientes[Dividendo Mensal (R$)],INT($J3680/ROWS(tblConsorcios[Produto]))+1),"")</f>
        <v/>
      </c>
      <c r="Q3680" s="20" t="str">
        <f t="shared" si="172"/>
        <v/>
      </c>
      <c r="R3680">
        <f t="shared" si="173"/>
        <v>0</v>
      </c>
    </row>
    <row r="3681" spans="10:18" x14ac:dyDescent="0.2">
      <c r="J3681">
        <f t="shared" si="171"/>
        <v>3679</v>
      </c>
      <c r="K3681" t="str" cm="1">
        <f t="array" ref="K3681">IFERROR(INDEX(tblClientes[Cliente],INT($J3681/ROWS(tblConsorcios[Produto]))+1),"")</f>
        <v/>
      </c>
      <c r="L3681" t="str" cm="1">
        <f t="array" ref="L3681">IFERROR(INDEX(tblConsorcios[Produto],MOD($J3681,ROWS(tblConsorcios[Produto]))+1),"")</f>
        <v>Imóvel IE400 – 220m</v>
      </c>
      <c r="M3681" s="20" cm="1">
        <f t="array" ref="M3681">IFERROR(INDEX(tblConsorcios[Valor da Carta (R$)],MOD($J3681,ROWS(tblConsorcios[Produto]))+1),"")</f>
        <v>400000</v>
      </c>
      <c r="N3681" s="2" cm="1">
        <f t="array" ref="N3681">IFERROR(INDEX(tblConsorcios[Prazo (meses)],MOD($J3681,ROWS(tblConsorcios[Produto]))+1),"")</f>
        <v>220</v>
      </c>
      <c r="O3681" s="20" cm="1">
        <f t="array" ref="O3681">IFERROR(INDEX(tblConsorcios[Parcela Mensal (R$)],MOD($J3681,ROWS(tblConsorcios[Produto]))+1),"")</f>
        <v>2323.64</v>
      </c>
      <c r="P3681" s="20" t="str" cm="1">
        <f t="array" ref="P3681">IFERROR(INDEX(tblClientes[Dividendo Mensal (R$)],INT($J3681/ROWS(tblConsorcios[Produto]))+1),"")</f>
        <v/>
      </c>
      <c r="Q3681" s="20" t="str">
        <f t="shared" si="172"/>
        <v/>
      </c>
      <c r="R3681">
        <f t="shared" si="173"/>
        <v>0</v>
      </c>
    </row>
    <row r="3682" spans="10:18" x14ac:dyDescent="0.2">
      <c r="J3682">
        <f t="shared" si="171"/>
        <v>3680</v>
      </c>
      <c r="K3682" t="str" cm="1">
        <f t="array" ref="K3682">IFERROR(INDEX(tblClientes[Cliente],INT($J3682/ROWS(tblConsorcios[Produto]))+1),"")</f>
        <v/>
      </c>
      <c r="L3682" t="str" cm="1">
        <f t="array" ref="L3682">IFERROR(INDEX(tblConsorcios[Produto],MOD($J3682,ROWS(tblConsorcios[Produto]))+1),"")</f>
        <v>Imóvel IE400 – 200m</v>
      </c>
      <c r="M3682" s="20" cm="1">
        <f t="array" ref="M3682">IFERROR(INDEX(tblConsorcios[Valor da Carta (R$)],MOD($J3682,ROWS(tblConsorcios[Produto]))+1),"")</f>
        <v>400000</v>
      </c>
      <c r="N3682" s="2" cm="1">
        <f t="array" ref="N3682">IFERROR(INDEX(tblConsorcios[Prazo (meses)],MOD($J3682,ROWS(tblConsorcios[Produto]))+1),"")</f>
        <v>200</v>
      </c>
      <c r="O3682" s="20" cm="1">
        <f t="array" ref="O3682">IFERROR(INDEX(tblConsorcios[Parcela Mensal (R$)],MOD($J3682,ROWS(tblConsorcios[Produto]))+1),"")</f>
        <v>2536</v>
      </c>
      <c r="P3682" s="20" t="str" cm="1">
        <f t="array" ref="P3682">IFERROR(INDEX(tblClientes[Dividendo Mensal (R$)],INT($J3682/ROWS(tblConsorcios[Produto]))+1),"")</f>
        <v/>
      </c>
      <c r="Q3682" s="20" t="str">
        <f t="shared" si="172"/>
        <v/>
      </c>
      <c r="R3682">
        <f t="shared" si="173"/>
        <v>0</v>
      </c>
    </row>
    <row r="3683" spans="10:18" x14ac:dyDescent="0.2">
      <c r="J3683">
        <f t="shared" si="171"/>
        <v>3681</v>
      </c>
      <c r="K3683" t="str" cm="1">
        <f t="array" ref="K3683">IFERROR(INDEX(tblClientes[Cliente],INT($J3683/ROWS(tblConsorcios[Produto]))+1),"")</f>
        <v/>
      </c>
      <c r="L3683" t="str" cm="1">
        <f t="array" ref="L3683">IFERROR(INDEX(tblConsorcios[Produto],MOD($J3683,ROWS(tblConsorcios[Produto]))+1),"")</f>
        <v>Imóvel IE380 – 240m</v>
      </c>
      <c r="M3683" s="20" cm="1">
        <f t="array" ref="M3683">IFERROR(INDEX(tblConsorcios[Valor da Carta (R$)],MOD($J3683,ROWS(tblConsorcios[Produto]))+1),"")</f>
        <v>380000</v>
      </c>
      <c r="N3683" s="2" cm="1">
        <f t="array" ref="N3683">IFERROR(INDEX(tblConsorcios[Prazo (meses)],MOD($J3683,ROWS(tblConsorcios[Produto]))+1),"")</f>
        <v>240</v>
      </c>
      <c r="O3683" s="20" cm="1">
        <f t="array" ref="O3683">IFERROR(INDEX(tblConsorcios[Parcela Mensal (R$)],MOD($J3683,ROWS(tblConsorcios[Produto]))+1),"")</f>
        <v>2039.33</v>
      </c>
      <c r="P3683" s="20" t="str" cm="1">
        <f t="array" ref="P3683">IFERROR(INDEX(tblClientes[Dividendo Mensal (R$)],INT($J3683/ROWS(tblConsorcios[Produto]))+1),"")</f>
        <v/>
      </c>
      <c r="Q3683" s="20" t="str">
        <f t="shared" si="172"/>
        <v/>
      </c>
      <c r="R3683">
        <f t="shared" si="173"/>
        <v>0</v>
      </c>
    </row>
    <row r="3684" spans="10:18" x14ac:dyDescent="0.2">
      <c r="J3684">
        <f t="shared" si="171"/>
        <v>3682</v>
      </c>
      <c r="K3684" t="str" cm="1">
        <f t="array" ref="K3684">IFERROR(INDEX(tblClientes[Cliente],INT($J3684/ROWS(tblConsorcios[Produto]))+1),"")</f>
        <v/>
      </c>
      <c r="L3684" t="str" cm="1">
        <f t="array" ref="L3684">IFERROR(INDEX(tblConsorcios[Produto],MOD($J3684,ROWS(tblConsorcios[Produto]))+1),"")</f>
        <v>Imóvel IE380 – 220m</v>
      </c>
      <c r="M3684" s="20" cm="1">
        <f t="array" ref="M3684">IFERROR(INDEX(tblConsorcios[Valor da Carta (R$)],MOD($J3684,ROWS(tblConsorcios[Produto]))+1),"")</f>
        <v>380000</v>
      </c>
      <c r="N3684" s="2" cm="1">
        <f t="array" ref="N3684">IFERROR(INDEX(tblConsorcios[Prazo (meses)],MOD($J3684,ROWS(tblConsorcios[Produto]))+1),"")</f>
        <v>220</v>
      </c>
      <c r="O3684" s="20" cm="1">
        <f t="array" ref="O3684">IFERROR(INDEX(tblConsorcios[Parcela Mensal (R$)],MOD($J3684,ROWS(tblConsorcios[Produto]))+1),"")</f>
        <v>2207.4499999999998</v>
      </c>
      <c r="P3684" s="20" t="str" cm="1">
        <f t="array" ref="P3684">IFERROR(INDEX(tblClientes[Dividendo Mensal (R$)],INT($J3684/ROWS(tblConsorcios[Produto]))+1),"")</f>
        <v/>
      </c>
      <c r="Q3684" s="20" t="str">
        <f t="shared" si="172"/>
        <v/>
      </c>
      <c r="R3684">
        <f t="shared" si="173"/>
        <v>0</v>
      </c>
    </row>
    <row r="3685" spans="10:18" x14ac:dyDescent="0.2">
      <c r="J3685">
        <f t="shared" si="171"/>
        <v>3683</v>
      </c>
      <c r="K3685" t="str" cm="1">
        <f t="array" ref="K3685">IFERROR(INDEX(tblClientes[Cliente],INT($J3685/ROWS(tblConsorcios[Produto]))+1),"")</f>
        <v/>
      </c>
      <c r="L3685" t="str" cm="1">
        <f t="array" ref="L3685">IFERROR(INDEX(tblConsorcios[Produto],MOD($J3685,ROWS(tblConsorcios[Produto]))+1),"")</f>
        <v>Imóvel IE380 – 200m</v>
      </c>
      <c r="M3685" s="20" cm="1">
        <f t="array" ref="M3685">IFERROR(INDEX(tblConsorcios[Valor da Carta (R$)],MOD($J3685,ROWS(tblConsorcios[Produto]))+1),"")</f>
        <v>380000</v>
      </c>
      <c r="N3685" s="2" cm="1">
        <f t="array" ref="N3685">IFERROR(INDEX(tblConsorcios[Prazo (meses)],MOD($J3685,ROWS(tblConsorcios[Produto]))+1),"")</f>
        <v>200</v>
      </c>
      <c r="O3685" s="20" cm="1">
        <f t="array" ref="O3685">IFERROR(INDEX(tblConsorcios[Parcela Mensal (R$)],MOD($J3685,ROWS(tblConsorcios[Produto]))+1),"")</f>
        <v>2409.1999999999998</v>
      </c>
      <c r="P3685" s="20" t="str" cm="1">
        <f t="array" ref="P3685">IFERROR(INDEX(tblClientes[Dividendo Mensal (R$)],INT($J3685/ROWS(tblConsorcios[Produto]))+1),"")</f>
        <v/>
      </c>
      <c r="Q3685" s="20" t="str">
        <f t="shared" si="172"/>
        <v/>
      </c>
      <c r="R3685">
        <f t="shared" si="173"/>
        <v>0</v>
      </c>
    </row>
    <row r="3686" spans="10:18" x14ac:dyDescent="0.2">
      <c r="J3686">
        <f t="shared" si="171"/>
        <v>3684</v>
      </c>
      <c r="K3686" t="str" cm="1">
        <f t="array" ref="K3686">IFERROR(INDEX(tblClientes[Cliente],INT($J3686/ROWS(tblConsorcios[Produto]))+1),"")</f>
        <v/>
      </c>
      <c r="L3686" t="str" cm="1">
        <f t="array" ref="L3686">IFERROR(INDEX(tblConsorcios[Produto],MOD($J3686,ROWS(tblConsorcios[Produto]))+1),"")</f>
        <v>Imóvel IE350 – 240m</v>
      </c>
      <c r="M3686" s="20" cm="1">
        <f t="array" ref="M3686">IFERROR(INDEX(tblConsorcios[Valor da Carta (R$)],MOD($J3686,ROWS(tblConsorcios[Produto]))+1),"")</f>
        <v>350000</v>
      </c>
      <c r="N3686" s="2" cm="1">
        <f t="array" ref="N3686">IFERROR(INDEX(tblConsorcios[Prazo (meses)],MOD($J3686,ROWS(tblConsorcios[Produto]))+1),"")</f>
        <v>240</v>
      </c>
      <c r="O3686" s="20" cm="1">
        <f t="array" ref="O3686">IFERROR(INDEX(tblConsorcios[Parcela Mensal (R$)],MOD($J3686,ROWS(tblConsorcios[Produto]))+1),"")</f>
        <v>1878.33</v>
      </c>
      <c r="P3686" s="20" t="str" cm="1">
        <f t="array" ref="P3686">IFERROR(INDEX(tblClientes[Dividendo Mensal (R$)],INT($J3686/ROWS(tblConsorcios[Produto]))+1),"")</f>
        <v/>
      </c>
      <c r="Q3686" s="20" t="str">
        <f t="shared" si="172"/>
        <v/>
      </c>
      <c r="R3686">
        <f t="shared" si="173"/>
        <v>0</v>
      </c>
    </row>
    <row r="3687" spans="10:18" x14ac:dyDescent="0.2">
      <c r="J3687">
        <f t="shared" si="171"/>
        <v>3685</v>
      </c>
      <c r="K3687" t="str" cm="1">
        <f t="array" ref="K3687">IFERROR(INDEX(tblClientes[Cliente],INT($J3687/ROWS(tblConsorcios[Produto]))+1),"")</f>
        <v/>
      </c>
      <c r="L3687" t="str" cm="1">
        <f t="array" ref="L3687">IFERROR(INDEX(tblConsorcios[Produto],MOD($J3687,ROWS(tblConsorcios[Produto]))+1),"")</f>
        <v>Imóvel IE350 – 220m</v>
      </c>
      <c r="M3687" s="20" cm="1">
        <f t="array" ref="M3687">IFERROR(INDEX(tblConsorcios[Valor da Carta (R$)],MOD($J3687,ROWS(tblConsorcios[Produto]))+1),"")</f>
        <v>350000</v>
      </c>
      <c r="N3687" s="2" cm="1">
        <f t="array" ref="N3687">IFERROR(INDEX(tblConsorcios[Prazo (meses)],MOD($J3687,ROWS(tblConsorcios[Produto]))+1),"")</f>
        <v>220</v>
      </c>
      <c r="O3687" s="20" cm="1">
        <f t="array" ref="O3687">IFERROR(INDEX(tblConsorcios[Parcela Mensal (R$)],MOD($J3687,ROWS(tblConsorcios[Produto]))+1),"")</f>
        <v>2033.18</v>
      </c>
      <c r="P3687" s="20" t="str" cm="1">
        <f t="array" ref="P3687">IFERROR(INDEX(tblClientes[Dividendo Mensal (R$)],INT($J3687/ROWS(tblConsorcios[Produto]))+1),"")</f>
        <v/>
      </c>
      <c r="Q3687" s="20" t="str">
        <f t="shared" si="172"/>
        <v/>
      </c>
      <c r="R3687">
        <f t="shared" si="173"/>
        <v>0</v>
      </c>
    </row>
    <row r="3688" spans="10:18" x14ac:dyDescent="0.2">
      <c r="J3688">
        <f t="shared" si="171"/>
        <v>3686</v>
      </c>
      <c r="K3688" t="str" cm="1">
        <f t="array" ref="K3688">IFERROR(INDEX(tblClientes[Cliente],INT($J3688/ROWS(tblConsorcios[Produto]))+1),"")</f>
        <v/>
      </c>
      <c r="L3688" t="str" cm="1">
        <f t="array" ref="L3688">IFERROR(INDEX(tblConsorcios[Produto],MOD($J3688,ROWS(tblConsorcios[Produto]))+1),"")</f>
        <v>Imóvel IE350 – 200m</v>
      </c>
      <c r="M3688" s="20" cm="1">
        <f t="array" ref="M3688">IFERROR(INDEX(tblConsorcios[Valor da Carta (R$)],MOD($J3688,ROWS(tblConsorcios[Produto]))+1),"")</f>
        <v>350000</v>
      </c>
      <c r="N3688" s="2" cm="1">
        <f t="array" ref="N3688">IFERROR(INDEX(tblConsorcios[Prazo (meses)],MOD($J3688,ROWS(tblConsorcios[Produto]))+1),"")</f>
        <v>200</v>
      </c>
      <c r="O3688" s="20" cm="1">
        <f t="array" ref="O3688">IFERROR(INDEX(tblConsorcios[Parcela Mensal (R$)],MOD($J3688,ROWS(tblConsorcios[Produto]))+1),"")</f>
        <v>2219</v>
      </c>
      <c r="P3688" s="20" t="str" cm="1">
        <f t="array" ref="P3688">IFERROR(INDEX(tblClientes[Dividendo Mensal (R$)],INT($J3688/ROWS(tblConsorcios[Produto]))+1),"")</f>
        <v/>
      </c>
      <c r="Q3688" s="20" t="str">
        <f t="shared" si="172"/>
        <v/>
      </c>
      <c r="R3688">
        <f t="shared" si="173"/>
        <v>0</v>
      </c>
    </row>
    <row r="3689" spans="10:18" x14ac:dyDescent="0.2">
      <c r="J3689">
        <f t="shared" si="171"/>
        <v>3687</v>
      </c>
      <c r="K3689" t="str" cm="1">
        <f t="array" ref="K3689">IFERROR(INDEX(tblClientes[Cliente],INT($J3689/ROWS(tblConsorcios[Produto]))+1),"")</f>
        <v/>
      </c>
      <c r="L3689" t="str" cm="1">
        <f t="array" ref="L3689">IFERROR(INDEX(tblConsorcios[Produto],MOD($J3689,ROWS(tblConsorcios[Produto]))+1),"")</f>
        <v>Imóvel IE330 – 240m</v>
      </c>
      <c r="M3689" s="20" cm="1">
        <f t="array" ref="M3689">IFERROR(INDEX(tblConsorcios[Valor da Carta (R$)],MOD($J3689,ROWS(tblConsorcios[Produto]))+1),"")</f>
        <v>330000</v>
      </c>
      <c r="N3689" s="2" cm="1">
        <f t="array" ref="N3689">IFERROR(INDEX(tblConsorcios[Prazo (meses)],MOD($J3689,ROWS(tblConsorcios[Produto]))+1),"")</f>
        <v>240</v>
      </c>
      <c r="O3689" s="20" cm="1">
        <f t="array" ref="O3689">IFERROR(INDEX(tblConsorcios[Parcela Mensal (R$)],MOD($J3689,ROWS(tblConsorcios[Produto]))+1),"")</f>
        <v>1771</v>
      </c>
      <c r="P3689" s="20" t="str" cm="1">
        <f t="array" ref="P3689">IFERROR(INDEX(tblClientes[Dividendo Mensal (R$)],INT($J3689/ROWS(tblConsorcios[Produto]))+1),"")</f>
        <v/>
      </c>
      <c r="Q3689" s="20" t="str">
        <f t="shared" si="172"/>
        <v/>
      </c>
      <c r="R3689">
        <f t="shared" si="173"/>
        <v>0</v>
      </c>
    </row>
    <row r="3690" spans="10:18" x14ac:dyDescent="0.2">
      <c r="J3690">
        <f t="shared" si="171"/>
        <v>3688</v>
      </c>
      <c r="K3690" t="str" cm="1">
        <f t="array" ref="K3690">IFERROR(INDEX(tblClientes[Cliente],INT($J3690/ROWS(tblConsorcios[Produto]))+1),"")</f>
        <v/>
      </c>
      <c r="L3690" t="str" cm="1">
        <f t="array" ref="L3690">IFERROR(INDEX(tblConsorcios[Produto],MOD($J3690,ROWS(tblConsorcios[Produto]))+1),"")</f>
        <v>Imóvel IE330 – 220m</v>
      </c>
      <c r="M3690" s="20" cm="1">
        <f t="array" ref="M3690">IFERROR(INDEX(tblConsorcios[Valor da Carta (R$)],MOD($J3690,ROWS(tblConsorcios[Produto]))+1),"")</f>
        <v>330000</v>
      </c>
      <c r="N3690" s="2" cm="1">
        <f t="array" ref="N3690">IFERROR(INDEX(tblConsorcios[Prazo (meses)],MOD($J3690,ROWS(tblConsorcios[Produto]))+1),"")</f>
        <v>220</v>
      </c>
      <c r="O3690" s="20" cm="1">
        <f t="array" ref="O3690">IFERROR(INDEX(tblConsorcios[Parcela Mensal (R$)],MOD($J3690,ROWS(tblConsorcios[Produto]))+1),"")</f>
        <v>1917</v>
      </c>
      <c r="P3690" s="20" t="str" cm="1">
        <f t="array" ref="P3690">IFERROR(INDEX(tblClientes[Dividendo Mensal (R$)],INT($J3690/ROWS(tblConsorcios[Produto]))+1),"")</f>
        <v/>
      </c>
      <c r="Q3690" s="20" t="str">
        <f t="shared" si="172"/>
        <v/>
      </c>
      <c r="R3690">
        <f t="shared" si="173"/>
        <v>0</v>
      </c>
    </row>
    <row r="3691" spans="10:18" x14ac:dyDescent="0.2">
      <c r="J3691">
        <f t="shared" si="171"/>
        <v>3689</v>
      </c>
      <c r="K3691" t="str" cm="1">
        <f t="array" ref="K3691">IFERROR(INDEX(tblClientes[Cliente],INT($J3691/ROWS(tblConsorcios[Produto]))+1),"")</f>
        <v/>
      </c>
      <c r="L3691" t="str" cm="1">
        <f t="array" ref="L3691">IFERROR(INDEX(tblConsorcios[Produto],MOD($J3691,ROWS(tblConsorcios[Produto]))+1),"")</f>
        <v>Imóvel IE330 – 200m</v>
      </c>
      <c r="M3691" s="20" cm="1">
        <f t="array" ref="M3691">IFERROR(INDEX(tblConsorcios[Valor da Carta (R$)],MOD($J3691,ROWS(tblConsorcios[Produto]))+1),"")</f>
        <v>330000</v>
      </c>
      <c r="N3691" s="2" cm="1">
        <f t="array" ref="N3691">IFERROR(INDEX(tblConsorcios[Prazo (meses)],MOD($J3691,ROWS(tblConsorcios[Produto]))+1),"")</f>
        <v>200</v>
      </c>
      <c r="O3691" s="20" cm="1">
        <f t="array" ref="O3691">IFERROR(INDEX(tblConsorcios[Parcela Mensal (R$)],MOD($J3691,ROWS(tblConsorcios[Produto]))+1),"")</f>
        <v>2092.1999999999998</v>
      </c>
      <c r="P3691" s="20" t="str" cm="1">
        <f t="array" ref="P3691">IFERROR(INDEX(tblClientes[Dividendo Mensal (R$)],INT($J3691/ROWS(tblConsorcios[Produto]))+1),"")</f>
        <v/>
      </c>
      <c r="Q3691" s="20" t="str">
        <f t="shared" si="172"/>
        <v/>
      </c>
      <c r="R3691">
        <f t="shared" si="173"/>
        <v>0</v>
      </c>
    </row>
    <row r="3692" spans="10:18" x14ac:dyDescent="0.2">
      <c r="J3692">
        <f t="shared" si="171"/>
        <v>3690</v>
      </c>
      <c r="K3692" t="str" cm="1">
        <f t="array" ref="K3692">IFERROR(INDEX(tblClientes[Cliente],INT($J3692/ROWS(tblConsorcios[Produto]))+1),"")</f>
        <v/>
      </c>
      <c r="L3692" t="str" cm="1">
        <f t="array" ref="L3692">IFERROR(INDEX(tblConsorcios[Produto],MOD($J3692,ROWS(tblConsorcios[Produto]))+1),"")</f>
        <v>Imóvel IE300 – 240m</v>
      </c>
      <c r="M3692" s="20" cm="1">
        <f t="array" ref="M3692">IFERROR(INDEX(tblConsorcios[Valor da Carta (R$)],MOD($J3692,ROWS(tblConsorcios[Produto]))+1),"")</f>
        <v>300000</v>
      </c>
      <c r="N3692" s="2" cm="1">
        <f t="array" ref="N3692">IFERROR(INDEX(tblConsorcios[Prazo (meses)],MOD($J3692,ROWS(tblConsorcios[Produto]))+1),"")</f>
        <v>240</v>
      </c>
      <c r="O3692" s="20" cm="1">
        <f t="array" ref="O3692">IFERROR(INDEX(tblConsorcios[Parcela Mensal (R$)],MOD($J3692,ROWS(tblConsorcios[Produto]))+1),"")</f>
        <v>1610</v>
      </c>
      <c r="P3692" s="20" t="str" cm="1">
        <f t="array" ref="P3692">IFERROR(INDEX(tblClientes[Dividendo Mensal (R$)],INT($J3692/ROWS(tblConsorcios[Produto]))+1),"")</f>
        <v/>
      </c>
      <c r="Q3692" s="20" t="str">
        <f t="shared" si="172"/>
        <v/>
      </c>
      <c r="R3692">
        <f t="shared" si="173"/>
        <v>0</v>
      </c>
    </row>
    <row r="3693" spans="10:18" x14ac:dyDescent="0.2">
      <c r="J3693">
        <f t="shared" si="171"/>
        <v>3691</v>
      </c>
      <c r="K3693" t="str" cm="1">
        <f t="array" ref="K3693">IFERROR(INDEX(tblClientes[Cliente],INT($J3693/ROWS(tblConsorcios[Produto]))+1),"")</f>
        <v/>
      </c>
      <c r="L3693" t="str" cm="1">
        <f t="array" ref="L3693">IFERROR(INDEX(tblConsorcios[Produto],MOD($J3693,ROWS(tblConsorcios[Produto]))+1),"")</f>
        <v>Imóvel IE300 – 220m</v>
      </c>
      <c r="M3693" s="20" cm="1">
        <f t="array" ref="M3693">IFERROR(INDEX(tblConsorcios[Valor da Carta (R$)],MOD($J3693,ROWS(tblConsorcios[Produto]))+1),"")</f>
        <v>300000</v>
      </c>
      <c r="N3693" s="2" cm="1">
        <f t="array" ref="N3693">IFERROR(INDEX(tblConsorcios[Prazo (meses)],MOD($J3693,ROWS(tblConsorcios[Produto]))+1),"")</f>
        <v>220</v>
      </c>
      <c r="O3693" s="20" cm="1">
        <f t="array" ref="O3693">IFERROR(INDEX(tblConsorcios[Parcela Mensal (R$)],MOD($J3693,ROWS(tblConsorcios[Produto]))+1),"")</f>
        <v>1742.73</v>
      </c>
      <c r="P3693" s="20" t="str" cm="1">
        <f t="array" ref="P3693">IFERROR(INDEX(tblClientes[Dividendo Mensal (R$)],INT($J3693/ROWS(tblConsorcios[Produto]))+1),"")</f>
        <v/>
      </c>
      <c r="Q3693" s="20" t="str">
        <f t="shared" si="172"/>
        <v/>
      </c>
      <c r="R3693">
        <f t="shared" si="173"/>
        <v>0</v>
      </c>
    </row>
    <row r="3694" spans="10:18" x14ac:dyDescent="0.2">
      <c r="J3694">
        <f t="shared" si="171"/>
        <v>3692</v>
      </c>
      <c r="K3694" t="str" cm="1">
        <f t="array" ref="K3694">IFERROR(INDEX(tblClientes[Cliente],INT($J3694/ROWS(tblConsorcios[Produto]))+1),"")</f>
        <v/>
      </c>
      <c r="L3694" t="str" cm="1">
        <f t="array" ref="L3694">IFERROR(INDEX(tblConsorcios[Produto],MOD($J3694,ROWS(tblConsorcios[Produto]))+1),"")</f>
        <v>Imóvel IE300 – 200m</v>
      </c>
      <c r="M3694" s="20" cm="1">
        <f t="array" ref="M3694">IFERROR(INDEX(tblConsorcios[Valor da Carta (R$)],MOD($J3694,ROWS(tblConsorcios[Produto]))+1),"")</f>
        <v>300000</v>
      </c>
      <c r="N3694" s="2" cm="1">
        <f t="array" ref="N3694">IFERROR(INDEX(tblConsorcios[Prazo (meses)],MOD($J3694,ROWS(tblConsorcios[Produto]))+1),"")</f>
        <v>200</v>
      </c>
      <c r="O3694" s="20" cm="1">
        <f t="array" ref="O3694">IFERROR(INDEX(tblConsorcios[Parcela Mensal (R$)],MOD($J3694,ROWS(tblConsorcios[Produto]))+1),"")</f>
        <v>1902</v>
      </c>
      <c r="P3694" s="20" t="str" cm="1">
        <f t="array" ref="P3694">IFERROR(INDEX(tblClientes[Dividendo Mensal (R$)],INT($J3694/ROWS(tblConsorcios[Produto]))+1),"")</f>
        <v/>
      </c>
      <c r="Q3694" s="20" t="str">
        <f t="shared" si="172"/>
        <v/>
      </c>
      <c r="R3694">
        <f t="shared" si="173"/>
        <v>0</v>
      </c>
    </row>
    <row r="3695" spans="10:18" x14ac:dyDescent="0.2">
      <c r="J3695">
        <f t="shared" si="171"/>
        <v>3693</v>
      </c>
      <c r="K3695" t="str" cm="1">
        <f t="array" ref="K3695">IFERROR(INDEX(tblClientes[Cliente],INT($J3695/ROWS(tblConsorcios[Produto]))+1),"")</f>
        <v/>
      </c>
      <c r="L3695" t="str" cm="1">
        <f t="array" ref="L3695">IFERROR(INDEX(tblConsorcios[Produto],MOD($J3695,ROWS(tblConsorcios[Produto]))+1),"")</f>
        <v>Imóvel IE240 – 240m</v>
      </c>
      <c r="M3695" s="20" cm="1">
        <f t="array" ref="M3695">IFERROR(INDEX(tblConsorcios[Valor da Carta (R$)],MOD($J3695,ROWS(tblConsorcios[Produto]))+1),"")</f>
        <v>240000</v>
      </c>
      <c r="N3695" s="2" cm="1">
        <f t="array" ref="N3695">IFERROR(INDEX(tblConsorcios[Prazo (meses)],MOD($J3695,ROWS(tblConsorcios[Produto]))+1),"")</f>
        <v>240</v>
      </c>
      <c r="O3695" s="20" cm="1">
        <f t="array" ref="O3695">IFERROR(INDEX(tblConsorcios[Parcela Mensal (R$)],MOD($J3695,ROWS(tblConsorcios[Produto]))+1),"")</f>
        <v>1288</v>
      </c>
      <c r="P3695" s="20" t="str" cm="1">
        <f t="array" ref="P3695">IFERROR(INDEX(tblClientes[Dividendo Mensal (R$)],INT($J3695/ROWS(tblConsorcios[Produto]))+1),"")</f>
        <v/>
      </c>
      <c r="Q3695" s="20" t="str">
        <f t="shared" si="172"/>
        <v/>
      </c>
      <c r="R3695">
        <f t="shared" si="173"/>
        <v>0</v>
      </c>
    </row>
    <row r="3696" spans="10:18" x14ac:dyDescent="0.2">
      <c r="J3696">
        <f t="shared" si="171"/>
        <v>3694</v>
      </c>
      <c r="K3696" t="str" cm="1">
        <f t="array" ref="K3696">IFERROR(INDEX(tblClientes[Cliente],INT($J3696/ROWS(tblConsorcios[Produto]))+1),"")</f>
        <v/>
      </c>
      <c r="L3696" t="str" cm="1">
        <f t="array" ref="L3696">IFERROR(INDEX(tblConsorcios[Produto],MOD($J3696,ROWS(tblConsorcios[Produto]))+1),"")</f>
        <v>Imóvel IE240 – 220m</v>
      </c>
      <c r="M3696" s="20" cm="1">
        <f t="array" ref="M3696">IFERROR(INDEX(tblConsorcios[Valor da Carta (R$)],MOD($J3696,ROWS(tblConsorcios[Produto]))+1),"")</f>
        <v>240000</v>
      </c>
      <c r="N3696" s="2" cm="1">
        <f t="array" ref="N3696">IFERROR(INDEX(tblConsorcios[Prazo (meses)],MOD($J3696,ROWS(tblConsorcios[Produto]))+1),"")</f>
        <v>220</v>
      </c>
      <c r="O3696" s="20" cm="1">
        <f t="array" ref="O3696">IFERROR(INDEX(tblConsorcios[Parcela Mensal (R$)],MOD($J3696,ROWS(tblConsorcios[Produto]))+1),"")</f>
        <v>1394.18</v>
      </c>
      <c r="P3696" s="20" t="str" cm="1">
        <f t="array" ref="P3696">IFERROR(INDEX(tblClientes[Dividendo Mensal (R$)],INT($J3696/ROWS(tblConsorcios[Produto]))+1),"")</f>
        <v/>
      </c>
      <c r="Q3696" s="20" t="str">
        <f t="shared" si="172"/>
        <v/>
      </c>
      <c r="R3696">
        <f t="shared" si="173"/>
        <v>0</v>
      </c>
    </row>
    <row r="3697" spans="10:18" x14ac:dyDescent="0.2">
      <c r="J3697">
        <f t="shared" si="171"/>
        <v>3695</v>
      </c>
      <c r="K3697" t="str" cm="1">
        <f t="array" ref="K3697">IFERROR(INDEX(tblClientes[Cliente],INT($J3697/ROWS(tblConsorcios[Produto]))+1),"")</f>
        <v/>
      </c>
      <c r="L3697" t="str" cm="1">
        <f t="array" ref="L3697">IFERROR(INDEX(tblConsorcios[Produto],MOD($J3697,ROWS(tblConsorcios[Produto]))+1),"")</f>
        <v>Imóvel IE240 – 200m</v>
      </c>
      <c r="M3697" s="20" cm="1">
        <f t="array" ref="M3697">IFERROR(INDEX(tblConsorcios[Valor da Carta (R$)],MOD($J3697,ROWS(tblConsorcios[Produto]))+1),"")</f>
        <v>240000</v>
      </c>
      <c r="N3697" s="2" cm="1">
        <f t="array" ref="N3697">IFERROR(INDEX(tblConsorcios[Prazo (meses)],MOD($J3697,ROWS(tblConsorcios[Produto]))+1),"")</f>
        <v>200</v>
      </c>
      <c r="O3697" s="20" cm="1">
        <f t="array" ref="O3697">IFERROR(INDEX(tblConsorcios[Parcela Mensal (R$)],MOD($J3697,ROWS(tblConsorcios[Produto]))+1),"")</f>
        <v>1521.6</v>
      </c>
      <c r="P3697" s="20" t="str" cm="1">
        <f t="array" ref="P3697">IFERROR(INDEX(tblClientes[Dividendo Mensal (R$)],INT($J3697/ROWS(tblConsorcios[Produto]))+1),"")</f>
        <v/>
      </c>
      <c r="Q3697" s="20" t="str">
        <f t="shared" si="172"/>
        <v/>
      </c>
      <c r="R3697">
        <f t="shared" si="173"/>
        <v>0</v>
      </c>
    </row>
    <row r="3698" spans="10:18" x14ac:dyDescent="0.2">
      <c r="J3698">
        <f t="shared" si="171"/>
        <v>3696</v>
      </c>
      <c r="K3698" t="str" cm="1">
        <f t="array" ref="K3698">IFERROR(INDEX(tblClientes[Cliente],INT($J3698/ROWS(tblConsorcios[Produto]))+1),"")</f>
        <v/>
      </c>
      <c r="L3698" t="str" cm="1">
        <f t="array" ref="L3698">IFERROR(INDEX(tblConsorcios[Produto],MOD($J3698,ROWS(tblConsorcios[Produto]))+1),"")</f>
        <v>Imóvel IE230 – 240m</v>
      </c>
      <c r="M3698" s="20" cm="1">
        <f t="array" ref="M3698">IFERROR(INDEX(tblConsorcios[Valor da Carta (R$)],MOD($J3698,ROWS(tblConsorcios[Produto]))+1),"")</f>
        <v>230000</v>
      </c>
      <c r="N3698" s="2" cm="1">
        <f t="array" ref="N3698">IFERROR(INDEX(tblConsorcios[Prazo (meses)],MOD($J3698,ROWS(tblConsorcios[Produto]))+1),"")</f>
        <v>240</v>
      </c>
      <c r="O3698" s="20" cm="1">
        <f t="array" ref="O3698">IFERROR(INDEX(tblConsorcios[Parcela Mensal (R$)],MOD($J3698,ROWS(tblConsorcios[Produto]))+1),"")</f>
        <v>1234.33</v>
      </c>
      <c r="P3698" s="20" t="str" cm="1">
        <f t="array" ref="P3698">IFERROR(INDEX(tblClientes[Dividendo Mensal (R$)],INT($J3698/ROWS(tblConsorcios[Produto]))+1),"")</f>
        <v/>
      </c>
      <c r="Q3698" s="20" t="str">
        <f t="shared" si="172"/>
        <v/>
      </c>
      <c r="R3698">
        <f t="shared" si="173"/>
        <v>0</v>
      </c>
    </row>
    <row r="3699" spans="10:18" x14ac:dyDescent="0.2">
      <c r="J3699">
        <f t="shared" si="171"/>
        <v>3697</v>
      </c>
      <c r="K3699" t="str" cm="1">
        <f t="array" ref="K3699">IFERROR(INDEX(tblClientes[Cliente],INT($J3699/ROWS(tblConsorcios[Produto]))+1),"")</f>
        <v/>
      </c>
      <c r="L3699" t="str" cm="1">
        <f t="array" ref="L3699">IFERROR(INDEX(tblConsorcios[Produto],MOD($J3699,ROWS(tblConsorcios[Produto]))+1),"")</f>
        <v>Imóvel IE230 – 220m</v>
      </c>
      <c r="M3699" s="20" cm="1">
        <f t="array" ref="M3699">IFERROR(INDEX(tblConsorcios[Valor da Carta (R$)],MOD($J3699,ROWS(tblConsorcios[Produto]))+1),"")</f>
        <v>230000</v>
      </c>
      <c r="N3699" s="2" cm="1">
        <f t="array" ref="N3699">IFERROR(INDEX(tblConsorcios[Prazo (meses)],MOD($J3699,ROWS(tblConsorcios[Produto]))+1),"")</f>
        <v>220</v>
      </c>
      <c r="O3699" s="20" cm="1">
        <f t="array" ref="O3699">IFERROR(INDEX(tblConsorcios[Parcela Mensal (R$)],MOD($J3699,ROWS(tblConsorcios[Produto]))+1),"")</f>
        <v>1336.09</v>
      </c>
      <c r="P3699" s="20" t="str" cm="1">
        <f t="array" ref="P3699">IFERROR(INDEX(tblClientes[Dividendo Mensal (R$)],INT($J3699/ROWS(tblConsorcios[Produto]))+1),"")</f>
        <v/>
      </c>
      <c r="Q3699" s="20" t="str">
        <f t="shared" si="172"/>
        <v/>
      </c>
      <c r="R3699">
        <f t="shared" si="173"/>
        <v>0</v>
      </c>
    </row>
    <row r="3700" spans="10:18" x14ac:dyDescent="0.2">
      <c r="J3700">
        <f t="shared" si="171"/>
        <v>3698</v>
      </c>
      <c r="K3700" t="str" cm="1">
        <f t="array" ref="K3700">IFERROR(INDEX(tblClientes[Cliente],INT($J3700/ROWS(tblConsorcios[Produto]))+1),"")</f>
        <v/>
      </c>
      <c r="L3700" t="str" cm="1">
        <f t="array" ref="L3700">IFERROR(INDEX(tblConsorcios[Produto],MOD($J3700,ROWS(tblConsorcios[Produto]))+1),"")</f>
        <v>Imóvel IE230 – 200m</v>
      </c>
      <c r="M3700" s="20" cm="1">
        <f t="array" ref="M3700">IFERROR(INDEX(tblConsorcios[Valor da Carta (R$)],MOD($J3700,ROWS(tblConsorcios[Produto]))+1),"")</f>
        <v>230000</v>
      </c>
      <c r="N3700" s="2" cm="1">
        <f t="array" ref="N3700">IFERROR(INDEX(tblConsorcios[Prazo (meses)],MOD($J3700,ROWS(tblConsorcios[Produto]))+1),"")</f>
        <v>200</v>
      </c>
      <c r="O3700" s="20" cm="1">
        <f t="array" ref="O3700">IFERROR(INDEX(tblConsorcios[Parcela Mensal (R$)],MOD($J3700,ROWS(tblConsorcios[Produto]))+1),"")</f>
        <v>1458.2</v>
      </c>
      <c r="P3700" s="20" t="str" cm="1">
        <f t="array" ref="P3700">IFERROR(INDEX(tblClientes[Dividendo Mensal (R$)],INT($J3700/ROWS(tblConsorcios[Produto]))+1),"")</f>
        <v/>
      </c>
      <c r="Q3700" s="20" t="str">
        <f t="shared" si="172"/>
        <v/>
      </c>
      <c r="R3700">
        <f t="shared" si="173"/>
        <v>0</v>
      </c>
    </row>
    <row r="3701" spans="10:18" x14ac:dyDescent="0.2">
      <c r="J3701">
        <f t="shared" si="171"/>
        <v>3699</v>
      </c>
      <c r="K3701" t="str" cm="1">
        <f t="array" ref="K3701">IFERROR(INDEX(tblClientes[Cliente],INT($J3701/ROWS(tblConsorcios[Produto]))+1),"")</f>
        <v/>
      </c>
      <c r="L3701" t="str" cm="1">
        <f t="array" ref="L3701">IFERROR(INDEX(tblConsorcios[Produto],MOD($J3701,ROWS(tblConsorcios[Produto]))+1),"")</f>
        <v>Imóvel IE220 – 240m</v>
      </c>
      <c r="M3701" s="20" cm="1">
        <f t="array" ref="M3701">IFERROR(INDEX(tblConsorcios[Valor da Carta (R$)],MOD($J3701,ROWS(tblConsorcios[Produto]))+1),"")</f>
        <v>220000</v>
      </c>
      <c r="N3701" s="2" cm="1">
        <f t="array" ref="N3701">IFERROR(INDEX(tblConsorcios[Prazo (meses)],MOD($J3701,ROWS(tblConsorcios[Produto]))+1),"")</f>
        <v>240</v>
      </c>
      <c r="O3701" s="20" cm="1">
        <f t="array" ref="O3701">IFERROR(INDEX(tblConsorcios[Parcela Mensal (R$)],MOD($J3701,ROWS(tblConsorcios[Produto]))+1),"")</f>
        <v>1180.67</v>
      </c>
      <c r="P3701" s="20" t="str" cm="1">
        <f t="array" ref="P3701">IFERROR(INDEX(tblClientes[Dividendo Mensal (R$)],INT($J3701/ROWS(tblConsorcios[Produto]))+1),"")</f>
        <v/>
      </c>
      <c r="Q3701" s="20" t="str">
        <f t="shared" si="172"/>
        <v/>
      </c>
      <c r="R3701">
        <f t="shared" si="173"/>
        <v>0</v>
      </c>
    </row>
    <row r="3702" spans="10:18" x14ac:dyDescent="0.2">
      <c r="J3702">
        <f t="shared" si="171"/>
        <v>3700</v>
      </c>
      <c r="K3702" t="str" cm="1">
        <f t="array" ref="K3702">IFERROR(INDEX(tblClientes[Cliente],INT($J3702/ROWS(tblConsorcios[Produto]))+1),"")</f>
        <v/>
      </c>
      <c r="L3702" t="str" cm="1">
        <f t="array" ref="L3702">IFERROR(INDEX(tblConsorcios[Produto],MOD($J3702,ROWS(tblConsorcios[Produto]))+1),"")</f>
        <v>Imóvel IE220 – 220m</v>
      </c>
      <c r="M3702" s="20" cm="1">
        <f t="array" ref="M3702">IFERROR(INDEX(tblConsorcios[Valor da Carta (R$)],MOD($J3702,ROWS(tblConsorcios[Produto]))+1),"")</f>
        <v>220000</v>
      </c>
      <c r="N3702" s="2" cm="1">
        <f t="array" ref="N3702">IFERROR(INDEX(tblConsorcios[Prazo (meses)],MOD($J3702,ROWS(tblConsorcios[Produto]))+1),"")</f>
        <v>220</v>
      </c>
      <c r="O3702" s="20" cm="1">
        <f t="array" ref="O3702">IFERROR(INDEX(tblConsorcios[Parcela Mensal (R$)],MOD($J3702,ROWS(tblConsorcios[Produto]))+1),"")</f>
        <v>1278</v>
      </c>
      <c r="P3702" s="20" t="str" cm="1">
        <f t="array" ref="P3702">IFERROR(INDEX(tblClientes[Dividendo Mensal (R$)],INT($J3702/ROWS(tblConsorcios[Produto]))+1),"")</f>
        <v/>
      </c>
      <c r="Q3702" s="20" t="str">
        <f t="shared" si="172"/>
        <v/>
      </c>
      <c r="R3702">
        <f t="shared" si="173"/>
        <v>0</v>
      </c>
    </row>
    <row r="3703" spans="10:18" x14ac:dyDescent="0.2">
      <c r="J3703">
        <f t="shared" si="171"/>
        <v>3701</v>
      </c>
      <c r="K3703" t="str" cm="1">
        <f t="array" ref="K3703">IFERROR(INDEX(tblClientes[Cliente],INT($J3703/ROWS(tblConsorcios[Produto]))+1),"")</f>
        <v/>
      </c>
      <c r="L3703" t="str" cm="1">
        <f t="array" ref="L3703">IFERROR(INDEX(tblConsorcios[Produto],MOD($J3703,ROWS(tblConsorcios[Produto]))+1),"")</f>
        <v>Imóvel IE220 – 200m</v>
      </c>
      <c r="M3703" s="20" cm="1">
        <f t="array" ref="M3703">IFERROR(INDEX(tblConsorcios[Valor da Carta (R$)],MOD($J3703,ROWS(tblConsorcios[Produto]))+1),"")</f>
        <v>220000</v>
      </c>
      <c r="N3703" s="2" cm="1">
        <f t="array" ref="N3703">IFERROR(INDEX(tblConsorcios[Prazo (meses)],MOD($J3703,ROWS(tblConsorcios[Produto]))+1),"")</f>
        <v>200</v>
      </c>
      <c r="O3703" s="20" cm="1">
        <f t="array" ref="O3703">IFERROR(INDEX(tblConsorcios[Parcela Mensal (R$)],MOD($J3703,ROWS(tblConsorcios[Produto]))+1),"")</f>
        <v>1394.8</v>
      </c>
      <c r="P3703" s="20" t="str" cm="1">
        <f t="array" ref="P3703">IFERROR(INDEX(tblClientes[Dividendo Mensal (R$)],INT($J3703/ROWS(tblConsorcios[Produto]))+1),"")</f>
        <v/>
      </c>
      <c r="Q3703" s="20" t="str">
        <f t="shared" si="172"/>
        <v/>
      </c>
      <c r="R3703">
        <f t="shared" si="173"/>
        <v>0</v>
      </c>
    </row>
    <row r="3704" spans="10:18" x14ac:dyDescent="0.2">
      <c r="J3704">
        <f t="shared" si="171"/>
        <v>3702</v>
      </c>
      <c r="K3704" t="str" cm="1">
        <f t="array" ref="K3704">IFERROR(INDEX(tblClientes[Cliente],INT($J3704/ROWS(tblConsorcios[Produto]))+1),"")</f>
        <v/>
      </c>
      <c r="L3704" t="str" cm="1">
        <f t="array" ref="L3704">IFERROR(INDEX(tblConsorcios[Produto],MOD($J3704,ROWS(tblConsorcios[Produto]))+1),"")</f>
        <v>Imóvel IE200 – 240m</v>
      </c>
      <c r="M3704" s="20" cm="1">
        <f t="array" ref="M3704">IFERROR(INDEX(tblConsorcios[Valor da Carta (R$)],MOD($J3704,ROWS(tblConsorcios[Produto]))+1),"")</f>
        <v>200000</v>
      </c>
      <c r="N3704" s="2" cm="1">
        <f t="array" ref="N3704">IFERROR(INDEX(tblConsorcios[Prazo (meses)],MOD($J3704,ROWS(tblConsorcios[Produto]))+1),"")</f>
        <v>240</v>
      </c>
      <c r="O3704" s="20" cm="1">
        <f t="array" ref="O3704">IFERROR(INDEX(tblConsorcios[Parcela Mensal (R$)],MOD($J3704,ROWS(tblConsorcios[Produto]))+1),"")</f>
        <v>1073.33</v>
      </c>
      <c r="P3704" s="20" t="str" cm="1">
        <f t="array" ref="P3704">IFERROR(INDEX(tblClientes[Dividendo Mensal (R$)],INT($J3704/ROWS(tblConsorcios[Produto]))+1),"")</f>
        <v/>
      </c>
      <c r="Q3704" s="20" t="str">
        <f t="shared" si="172"/>
        <v/>
      </c>
      <c r="R3704">
        <f t="shared" si="173"/>
        <v>0</v>
      </c>
    </row>
    <row r="3705" spans="10:18" x14ac:dyDescent="0.2">
      <c r="J3705">
        <f t="shared" si="171"/>
        <v>3703</v>
      </c>
      <c r="K3705" t="str" cm="1">
        <f t="array" ref="K3705">IFERROR(INDEX(tblClientes[Cliente],INT($J3705/ROWS(tblConsorcios[Produto]))+1),"")</f>
        <v/>
      </c>
      <c r="L3705" t="str" cm="1">
        <f t="array" ref="L3705">IFERROR(INDEX(tblConsorcios[Produto],MOD($J3705,ROWS(tblConsorcios[Produto]))+1),"")</f>
        <v>Imóvel IE200 – 220m</v>
      </c>
      <c r="M3705" s="20" cm="1">
        <f t="array" ref="M3705">IFERROR(INDEX(tblConsorcios[Valor da Carta (R$)],MOD($J3705,ROWS(tblConsorcios[Produto]))+1),"")</f>
        <v>200000</v>
      </c>
      <c r="N3705" s="2" cm="1">
        <f t="array" ref="N3705">IFERROR(INDEX(tblConsorcios[Prazo (meses)],MOD($J3705,ROWS(tblConsorcios[Produto]))+1),"")</f>
        <v>220</v>
      </c>
      <c r="O3705" s="20" cm="1">
        <f t="array" ref="O3705">IFERROR(INDEX(tblConsorcios[Parcela Mensal (R$)],MOD($J3705,ROWS(tblConsorcios[Produto]))+1),"")</f>
        <v>1161.82</v>
      </c>
      <c r="P3705" s="20" t="str" cm="1">
        <f t="array" ref="P3705">IFERROR(INDEX(tblClientes[Dividendo Mensal (R$)],INT($J3705/ROWS(tblConsorcios[Produto]))+1),"")</f>
        <v/>
      </c>
      <c r="Q3705" s="20" t="str">
        <f t="shared" si="172"/>
        <v/>
      </c>
      <c r="R3705">
        <f t="shared" si="173"/>
        <v>0</v>
      </c>
    </row>
    <row r="3706" spans="10:18" x14ac:dyDescent="0.2">
      <c r="J3706">
        <f t="shared" si="171"/>
        <v>3704</v>
      </c>
      <c r="K3706" t="str" cm="1">
        <f t="array" ref="K3706">IFERROR(INDEX(tblClientes[Cliente],INT($J3706/ROWS(tblConsorcios[Produto]))+1),"")</f>
        <v/>
      </c>
      <c r="L3706" t="str" cm="1">
        <f t="array" ref="L3706">IFERROR(INDEX(tblConsorcios[Produto],MOD($J3706,ROWS(tblConsorcios[Produto]))+1),"")</f>
        <v>Imóvel IE200 – 200m</v>
      </c>
      <c r="M3706" s="20" cm="1">
        <f t="array" ref="M3706">IFERROR(INDEX(tblConsorcios[Valor da Carta (R$)],MOD($J3706,ROWS(tblConsorcios[Produto]))+1),"")</f>
        <v>200000</v>
      </c>
      <c r="N3706" s="2" cm="1">
        <f t="array" ref="N3706">IFERROR(INDEX(tblConsorcios[Prazo (meses)],MOD($J3706,ROWS(tblConsorcios[Produto]))+1),"")</f>
        <v>200</v>
      </c>
      <c r="O3706" s="20" cm="1">
        <f t="array" ref="O3706">IFERROR(INDEX(tblConsorcios[Parcela Mensal (R$)],MOD($J3706,ROWS(tblConsorcios[Produto]))+1),"")</f>
        <v>1268</v>
      </c>
      <c r="P3706" s="20" t="str" cm="1">
        <f t="array" ref="P3706">IFERROR(INDEX(tblClientes[Dividendo Mensal (R$)],INT($J3706/ROWS(tblConsorcios[Produto]))+1),"")</f>
        <v/>
      </c>
      <c r="Q3706" s="20" t="str">
        <f t="shared" si="172"/>
        <v/>
      </c>
      <c r="R3706">
        <f t="shared" si="173"/>
        <v>0</v>
      </c>
    </row>
    <row r="3707" spans="10:18" x14ac:dyDescent="0.2">
      <c r="J3707">
        <f t="shared" si="171"/>
        <v>3705</v>
      </c>
      <c r="K3707" t="str" cm="1">
        <f t="array" ref="K3707">IFERROR(INDEX(tblClientes[Cliente],INT($J3707/ROWS(tblConsorcios[Produto]))+1),"")</f>
        <v/>
      </c>
      <c r="L3707" t="str" cm="1">
        <f t="array" ref="L3707">IFERROR(INDEX(tblConsorcios[Produto],MOD($J3707,ROWS(tblConsorcios[Produto]))+1),"")</f>
        <v>Imóvel IE150 – 240m</v>
      </c>
      <c r="M3707" s="20" cm="1">
        <f t="array" ref="M3707">IFERROR(INDEX(tblConsorcios[Valor da Carta (R$)],MOD($J3707,ROWS(tblConsorcios[Produto]))+1),"")</f>
        <v>150000</v>
      </c>
      <c r="N3707" s="2" cm="1">
        <f t="array" ref="N3707">IFERROR(INDEX(tblConsorcios[Prazo (meses)],MOD($J3707,ROWS(tblConsorcios[Produto]))+1),"")</f>
        <v>240</v>
      </c>
      <c r="O3707" s="20" cm="1">
        <f t="array" ref="O3707">IFERROR(INDEX(tblConsorcios[Parcela Mensal (R$)],MOD($J3707,ROWS(tblConsorcios[Produto]))+1),"")</f>
        <v>805</v>
      </c>
      <c r="P3707" s="20" t="str" cm="1">
        <f t="array" ref="P3707">IFERROR(INDEX(tblClientes[Dividendo Mensal (R$)],INT($J3707/ROWS(tblConsorcios[Produto]))+1),"")</f>
        <v/>
      </c>
      <c r="Q3707" s="20" t="str">
        <f t="shared" si="172"/>
        <v/>
      </c>
      <c r="R3707">
        <f t="shared" si="173"/>
        <v>0</v>
      </c>
    </row>
    <row r="3708" spans="10:18" x14ac:dyDescent="0.2">
      <c r="J3708">
        <f t="shared" si="171"/>
        <v>3706</v>
      </c>
      <c r="K3708" t="str" cm="1">
        <f t="array" ref="K3708">IFERROR(INDEX(tblClientes[Cliente],INT($J3708/ROWS(tblConsorcios[Produto]))+1),"")</f>
        <v/>
      </c>
      <c r="L3708" t="str" cm="1">
        <f t="array" ref="L3708">IFERROR(INDEX(tblConsorcios[Produto],MOD($J3708,ROWS(tblConsorcios[Produto]))+1),"")</f>
        <v>Imóvel IE150 – 220m</v>
      </c>
      <c r="M3708" s="20" cm="1">
        <f t="array" ref="M3708">IFERROR(INDEX(tblConsorcios[Valor da Carta (R$)],MOD($J3708,ROWS(tblConsorcios[Produto]))+1),"")</f>
        <v>150000</v>
      </c>
      <c r="N3708" s="2" cm="1">
        <f t="array" ref="N3708">IFERROR(INDEX(tblConsorcios[Prazo (meses)],MOD($J3708,ROWS(tblConsorcios[Produto]))+1),"")</f>
        <v>220</v>
      </c>
      <c r="O3708" s="20" cm="1">
        <f t="array" ref="O3708">IFERROR(INDEX(tblConsorcios[Parcela Mensal (R$)],MOD($J3708,ROWS(tblConsorcios[Produto]))+1),"")</f>
        <v>871.36</v>
      </c>
      <c r="P3708" s="20" t="str" cm="1">
        <f t="array" ref="P3708">IFERROR(INDEX(tblClientes[Dividendo Mensal (R$)],INT($J3708/ROWS(tblConsorcios[Produto]))+1),"")</f>
        <v/>
      </c>
      <c r="Q3708" s="20" t="str">
        <f t="shared" si="172"/>
        <v/>
      </c>
      <c r="R3708">
        <f t="shared" si="173"/>
        <v>0</v>
      </c>
    </row>
    <row r="3709" spans="10:18" x14ac:dyDescent="0.2">
      <c r="J3709">
        <f t="shared" si="171"/>
        <v>3707</v>
      </c>
      <c r="K3709" t="str" cm="1">
        <f t="array" ref="K3709">IFERROR(INDEX(tblClientes[Cliente],INT($J3709/ROWS(tblConsorcios[Produto]))+1),"")</f>
        <v/>
      </c>
      <c r="L3709" t="str" cm="1">
        <f t="array" ref="L3709">IFERROR(INDEX(tblConsorcios[Produto],MOD($J3709,ROWS(tblConsorcios[Produto]))+1),"")</f>
        <v>Imóvel IE150 – 200m</v>
      </c>
      <c r="M3709" s="20" cm="1">
        <f t="array" ref="M3709">IFERROR(INDEX(tblConsorcios[Valor da Carta (R$)],MOD($J3709,ROWS(tblConsorcios[Produto]))+1),"")</f>
        <v>150000</v>
      </c>
      <c r="N3709" s="2" cm="1">
        <f t="array" ref="N3709">IFERROR(INDEX(tblConsorcios[Prazo (meses)],MOD($J3709,ROWS(tblConsorcios[Produto]))+1),"")</f>
        <v>200</v>
      </c>
      <c r="O3709" s="20" cm="1">
        <f t="array" ref="O3709">IFERROR(INDEX(tblConsorcios[Parcela Mensal (R$)],MOD($J3709,ROWS(tblConsorcios[Produto]))+1),"")</f>
        <v>951</v>
      </c>
      <c r="P3709" s="20" t="str" cm="1">
        <f t="array" ref="P3709">IFERROR(INDEX(tblClientes[Dividendo Mensal (R$)],INT($J3709/ROWS(tblConsorcios[Produto]))+1),"")</f>
        <v/>
      </c>
      <c r="Q3709" s="20" t="str">
        <f t="shared" si="172"/>
        <v/>
      </c>
      <c r="R3709">
        <f t="shared" si="173"/>
        <v>0</v>
      </c>
    </row>
    <row r="3710" spans="10:18" x14ac:dyDescent="0.2">
      <c r="J3710">
        <f t="shared" si="171"/>
        <v>3708</v>
      </c>
      <c r="K3710" t="str" cm="1">
        <f t="array" ref="K3710">IFERROR(INDEX(tblClientes[Cliente],INT($J3710/ROWS(tblConsorcios[Produto]))+1),"")</f>
        <v/>
      </c>
      <c r="L3710" t="str" cm="1">
        <f t="array" ref="L3710">IFERROR(INDEX(tblConsorcios[Produto],MOD($J3710,ROWS(tblConsorcios[Produto]))+1),"")</f>
        <v>Imóvel IE140 – 240m</v>
      </c>
      <c r="M3710" s="20" cm="1">
        <f t="array" ref="M3710">IFERROR(INDEX(tblConsorcios[Valor da Carta (R$)],MOD($J3710,ROWS(tblConsorcios[Produto]))+1),"")</f>
        <v>140000</v>
      </c>
      <c r="N3710" s="2" cm="1">
        <f t="array" ref="N3710">IFERROR(INDEX(tblConsorcios[Prazo (meses)],MOD($J3710,ROWS(tblConsorcios[Produto]))+1),"")</f>
        <v>240</v>
      </c>
      <c r="O3710" s="20" cm="1">
        <f t="array" ref="O3710">IFERROR(INDEX(tblConsorcios[Parcela Mensal (R$)],MOD($J3710,ROWS(tblConsorcios[Produto]))+1),"")</f>
        <v>751.33</v>
      </c>
      <c r="P3710" s="20" t="str" cm="1">
        <f t="array" ref="P3710">IFERROR(INDEX(tblClientes[Dividendo Mensal (R$)],INT($J3710/ROWS(tblConsorcios[Produto]))+1),"")</f>
        <v/>
      </c>
      <c r="Q3710" s="20" t="str">
        <f t="shared" si="172"/>
        <v/>
      </c>
      <c r="R3710">
        <f t="shared" si="173"/>
        <v>0</v>
      </c>
    </row>
    <row r="3711" spans="10:18" x14ac:dyDescent="0.2">
      <c r="J3711">
        <f t="shared" si="171"/>
        <v>3709</v>
      </c>
      <c r="K3711" t="str" cm="1">
        <f t="array" ref="K3711">IFERROR(INDEX(tblClientes[Cliente],INT($J3711/ROWS(tblConsorcios[Produto]))+1),"")</f>
        <v/>
      </c>
      <c r="L3711" t="str" cm="1">
        <f t="array" ref="L3711">IFERROR(INDEX(tblConsorcios[Produto],MOD($J3711,ROWS(tblConsorcios[Produto]))+1),"")</f>
        <v>Imóvel IE140 – 220m</v>
      </c>
      <c r="M3711" s="20" cm="1">
        <f t="array" ref="M3711">IFERROR(INDEX(tblConsorcios[Valor da Carta (R$)],MOD($J3711,ROWS(tblConsorcios[Produto]))+1),"")</f>
        <v>140000</v>
      </c>
      <c r="N3711" s="2" cm="1">
        <f t="array" ref="N3711">IFERROR(INDEX(tblConsorcios[Prazo (meses)],MOD($J3711,ROWS(tblConsorcios[Produto]))+1),"")</f>
        <v>220</v>
      </c>
      <c r="O3711" s="20" cm="1">
        <f t="array" ref="O3711">IFERROR(INDEX(tblConsorcios[Parcela Mensal (R$)],MOD($J3711,ROWS(tblConsorcios[Produto]))+1),"")</f>
        <v>813.27</v>
      </c>
      <c r="P3711" s="20" t="str" cm="1">
        <f t="array" ref="P3711">IFERROR(INDEX(tblClientes[Dividendo Mensal (R$)],INT($J3711/ROWS(tblConsorcios[Produto]))+1),"")</f>
        <v/>
      </c>
      <c r="Q3711" s="20" t="str">
        <f t="shared" si="172"/>
        <v/>
      </c>
      <c r="R3711">
        <f t="shared" si="173"/>
        <v>0</v>
      </c>
    </row>
    <row r="3712" spans="10:18" x14ac:dyDescent="0.2">
      <c r="J3712">
        <f t="shared" si="171"/>
        <v>3710</v>
      </c>
      <c r="K3712" t="str" cm="1">
        <f t="array" ref="K3712">IFERROR(INDEX(tblClientes[Cliente],INT($J3712/ROWS(tblConsorcios[Produto]))+1),"")</f>
        <v/>
      </c>
      <c r="L3712" t="str" cm="1">
        <f t="array" ref="L3712">IFERROR(INDEX(tblConsorcios[Produto],MOD($J3712,ROWS(tblConsorcios[Produto]))+1),"")</f>
        <v>Imóvel IE140 – 200m</v>
      </c>
      <c r="M3712" s="20" cm="1">
        <f t="array" ref="M3712">IFERROR(INDEX(tblConsorcios[Valor da Carta (R$)],MOD($J3712,ROWS(tblConsorcios[Produto]))+1),"")</f>
        <v>140000</v>
      </c>
      <c r="N3712" s="2" cm="1">
        <f t="array" ref="N3712">IFERROR(INDEX(tblConsorcios[Prazo (meses)],MOD($J3712,ROWS(tblConsorcios[Produto]))+1),"")</f>
        <v>200</v>
      </c>
      <c r="O3712" s="20" cm="1">
        <f t="array" ref="O3712">IFERROR(INDEX(tblConsorcios[Parcela Mensal (R$)],MOD($J3712,ROWS(tblConsorcios[Produto]))+1),"")</f>
        <v>887.6</v>
      </c>
      <c r="P3712" s="20" t="str" cm="1">
        <f t="array" ref="P3712">IFERROR(INDEX(tblClientes[Dividendo Mensal (R$)],INT($J3712/ROWS(tblConsorcios[Produto]))+1),"")</f>
        <v/>
      </c>
      <c r="Q3712" s="20" t="str">
        <f t="shared" si="172"/>
        <v/>
      </c>
      <c r="R3712">
        <f t="shared" si="173"/>
        <v>0</v>
      </c>
    </row>
    <row r="3713" spans="10:18" x14ac:dyDescent="0.2">
      <c r="J3713">
        <f t="shared" si="171"/>
        <v>3711</v>
      </c>
      <c r="K3713" t="str" cm="1">
        <f t="array" ref="K3713">IFERROR(INDEX(tblClientes[Cliente],INT($J3713/ROWS(tblConsorcios[Produto]))+1),"")</f>
        <v/>
      </c>
      <c r="L3713" t="str" cm="1">
        <f t="array" ref="L3713">IFERROR(INDEX(tblConsorcios[Produto],MOD($J3713,ROWS(tblConsorcios[Produto]))+1),"")</f>
        <v>Imóvel IE130 – 240m</v>
      </c>
      <c r="M3713" s="20" cm="1">
        <f t="array" ref="M3713">IFERROR(INDEX(tblConsorcios[Valor da Carta (R$)],MOD($J3713,ROWS(tblConsorcios[Produto]))+1),"")</f>
        <v>130000</v>
      </c>
      <c r="N3713" s="2" cm="1">
        <f t="array" ref="N3713">IFERROR(INDEX(tblConsorcios[Prazo (meses)],MOD($J3713,ROWS(tblConsorcios[Produto]))+1),"")</f>
        <v>240</v>
      </c>
      <c r="O3713" s="20" cm="1">
        <f t="array" ref="O3713">IFERROR(INDEX(tblConsorcios[Parcela Mensal (R$)],MOD($J3713,ROWS(tblConsorcios[Produto]))+1),"")</f>
        <v>697.67</v>
      </c>
      <c r="P3713" s="20" t="str" cm="1">
        <f t="array" ref="P3713">IFERROR(INDEX(tblClientes[Dividendo Mensal (R$)],INT($J3713/ROWS(tblConsorcios[Produto]))+1),"")</f>
        <v/>
      </c>
      <c r="Q3713" s="20" t="str">
        <f t="shared" si="172"/>
        <v/>
      </c>
      <c r="R3713">
        <f t="shared" si="173"/>
        <v>0</v>
      </c>
    </row>
    <row r="3714" spans="10:18" x14ac:dyDescent="0.2">
      <c r="J3714">
        <f t="shared" si="171"/>
        <v>3712</v>
      </c>
      <c r="K3714" t="str" cm="1">
        <f t="array" ref="K3714">IFERROR(INDEX(tblClientes[Cliente],INT($J3714/ROWS(tblConsorcios[Produto]))+1),"")</f>
        <v/>
      </c>
      <c r="L3714" t="str" cm="1">
        <f t="array" ref="L3714">IFERROR(INDEX(tblConsorcios[Produto],MOD($J3714,ROWS(tblConsorcios[Produto]))+1),"")</f>
        <v>Imóvel IE130 – 220m</v>
      </c>
      <c r="M3714" s="20" cm="1">
        <f t="array" ref="M3714">IFERROR(INDEX(tblConsorcios[Valor da Carta (R$)],MOD($J3714,ROWS(tblConsorcios[Produto]))+1),"")</f>
        <v>130000</v>
      </c>
      <c r="N3714" s="2" cm="1">
        <f t="array" ref="N3714">IFERROR(INDEX(tblConsorcios[Prazo (meses)],MOD($J3714,ROWS(tblConsorcios[Produto]))+1),"")</f>
        <v>220</v>
      </c>
      <c r="O3714" s="20" cm="1">
        <f t="array" ref="O3714">IFERROR(INDEX(tblConsorcios[Parcela Mensal (R$)],MOD($J3714,ROWS(tblConsorcios[Produto]))+1),"")</f>
        <v>755.18</v>
      </c>
      <c r="P3714" s="20" t="str" cm="1">
        <f t="array" ref="P3714">IFERROR(INDEX(tblClientes[Dividendo Mensal (R$)],INT($J3714/ROWS(tblConsorcios[Produto]))+1),"")</f>
        <v/>
      </c>
      <c r="Q3714" s="20" t="str">
        <f t="shared" si="172"/>
        <v/>
      </c>
      <c r="R3714">
        <f t="shared" si="173"/>
        <v>0</v>
      </c>
    </row>
    <row r="3715" spans="10:18" x14ac:dyDescent="0.2">
      <c r="J3715">
        <f t="shared" ref="J3715:J3778" si="174">ROW()-2</f>
        <v>3713</v>
      </c>
      <c r="K3715" t="str" cm="1">
        <f t="array" ref="K3715">IFERROR(INDEX(tblClientes[Cliente],INT($J3715/ROWS(tblConsorcios[Produto]))+1),"")</f>
        <v/>
      </c>
      <c r="L3715" t="str" cm="1">
        <f t="array" ref="L3715">IFERROR(INDEX(tblConsorcios[Produto],MOD($J3715,ROWS(tblConsorcios[Produto]))+1),"")</f>
        <v>Imóvel IE130 – 200m</v>
      </c>
      <c r="M3715" s="20" cm="1">
        <f t="array" ref="M3715">IFERROR(INDEX(tblConsorcios[Valor da Carta (R$)],MOD($J3715,ROWS(tblConsorcios[Produto]))+1),"")</f>
        <v>130000</v>
      </c>
      <c r="N3715" s="2" cm="1">
        <f t="array" ref="N3715">IFERROR(INDEX(tblConsorcios[Prazo (meses)],MOD($J3715,ROWS(tblConsorcios[Produto]))+1),"")</f>
        <v>200</v>
      </c>
      <c r="O3715" s="20" cm="1">
        <f t="array" ref="O3715">IFERROR(INDEX(tblConsorcios[Parcela Mensal (R$)],MOD($J3715,ROWS(tblConsorcios[Produto]))+1),"")</f>
        <v>824.2</v>
      </c>
      <c r="P3715" s="20" t="str" cm="1">
        <f t="array" ref="P3715">IFERROR(INDEX(tblClientes[Dividendo Mensal (R$)],INT($J3715/ROWS(tblConsorcios[Produto]))+1),"")</f>
        <v/>
      </c>
      <c r="Q3715" s="20" t="str">
        <f t="shared" ref="Q3715:Q3778" si="175">IF(AND(ISNUMBER(O3715),ISNUMBER(P3715)),P3715-O3715,"")</f>
        <v/>
      </c>
      <c r="R3715">
        <f t="shared" ref="R3715:R3778" si="176">IF(AND(ISNUMBER(O3715),ISNUMBER(P3715),O3715&lt;=P3715),1,0)</f>
        <v>0</v>
      </c>
    </row>
    <row r="3716" spans="10:18" x14ac:dyDescent="0.2">
      <c r="J3716">
        <f t="shared" si="174"/>
        <v>3714</v>
      </c>
      <c r="K3716" t="str" cm="1">
        <f t="array" ref="K3716">IFERROR(INDEX(tblClientes[Cliente],INT($J3716/ROWS(tblConsorcios[Produto]))+1),"")</f>
        <v/>
      </c>
      <c r="L3716" t="str" cm="1">
        <f t="array" ref="L3716">IFERROR(INDEX(tblConsorcios[Produto],MOD($J3716,ROWS(tblConsorcios[Produto]))+1),"")</f>
        <v>Imóvel IE120 – 240m</v>
      </c>
      <c r="M3716" s="20" cm="1">
        <f t="array" ref="M3716">IFERROR(INDEX(tblConsorcios[Valor da Carta (R$)],MOD($J3716,ROWS(tblConsorcios[Produto]))+1),"")</f>
        <v>120000</v>
      </c>
      <c r="N3716" s="2" cm="1">
        <f t="array" ref="N3716">IFERROR(INDEX(tblConsorcios[Prazo (meses)],MOD($J3716,ROWS(tblConsorcios[Produto]))+1),"")</f>
        <v>240</v>
      </c>
      <c r="O3716" s="20" cm="1">
        <f t="array" ref="O3716">IFERROR(INDEX(tblConsorcios[Parcela Mensal (R$)],MOD($J3716,ROWS(tblConsorcios[Produto]))+1),"")</f>
        <v>644</v>
      </c>
      <c r="P3716" s="20" t="str" cm="1">
        <f t="array" ref="P3716">IFERROR(INDEX(tblClientes[Dividendo Mensal (R$)],INT($J3716/ROWS(tblConsorcios[Produto]))+1),"")</f>
        <v/>
      </c>
      <c r="Q3716" s="20" t="str">
        <f t="shared" si="175"/>
        <v/>
      </c>
      <c r="R3716">
        <f t="shared" si="176"/>
        <v>0</v>
      </c>
    </row>
    <row r="3717" spans="10:18" x14ac:dyDescent="0.2">
      <c r="J3717">
        <f t="shared" si="174"/>
        <v>3715</v>
      </c>
      <c r="K3717" t="str" cm="1">
        <f t="array" ref="K3717">IFERROR(INDEX(tblClientes[Cliente],INT($J3717/ROWS(tblConsorcios[Produto]))+1),"")</f>
        <v/>
      </c>
      <c r="L3717" t="str" cm="1">
        <f t="array" ref="L3717">IFERROR(INDEX(tblConsorcios[Produto],MOD($J3717,ROWS(tblConsorcios[Produto]))+1),"")</f>
        <v>Imóvel IE120 – 220m</v>
      </c>
      <c r="M3717" s="20" cm="1">
        <f t="array" ref="M3717">IFERROR(INDEX(tblConsorcios[Valor da Carta (R$)],MOD($J3717,ROWS(tblConsorcios[Produto]))+1),"")</f>
        <v>120000</v>
      </c>
      <c r="N3717" s="2" cm="1">
        <f t="array" ref="N3717">IFERROR(INDEX(tblConsorcios[Prazo (meses)],MOD($J3717,ROWS(tblConsorcios[Produto]))+1),"")</f>
        <v>220</v>
      </c>
      <c r="O3717" s="20" cm="1">
        <f t="array" ref="O3717">IFERROR(INDEX(tblConsorcios[Parcela Mensal (R$)],MOD($J3717,ROWS(tblConsorcios[Produto]))+1),"")</f>
        <v>697.09</v>
      </c>
      <c r="P3717" s="20" t="str" cm="1">
        <f t="array" ref="P3717">IFERROR(INDEX(tblClientes[Dividendo Mensal (R$)],INT($J3717/ROWS(tblConsorcios[Produto]))+1),"")</f>
        <v/>
      </c>
      <c r="Q3717" s="20" t="str">
        <f t="shared" si="175"/>
        <v/>
      </c>
      <c r="R3717">
        <f t="shared" si="176"/>
        <v>0</v>
      </c>
    </row>
    <row r="3718" spans="10:18" x14ac:dyDescent="0.2">
      <c r="J3718">
        <f t="shared" si="174"/>
        <v>3716</v>
      </c>
      <c r="K3718" t="str" cm="1">
        <f t="array" ref="K3718">IFERROR(INDEX(tblClientes[Cliente],INT($J3718/ROWS(tblConsorcios[Produto]))+1),"")</f>
        <v/>
      </c>
      <c r="L3718" t="str" cm="1">
        <f t="array" ref="L3718">IFERROR(INDEX(tblConsorcios[Produto],MOD($J3718,ROWS(tblConsorcios[Produto]))+1),"")</f>
        <v>Imóvel IE120 – 200m</v>
      </c>
      <c r="M3718" s="20" cm="1">
        <f t="array" ref="M3718">IFERROR(INDEX(tblConsorcios[Valor da Carta (R$)],MOD($J3718,ROWS(tblConsorcios[Produto]))+1),"")</f>
        <v>120000</v>
      </c>
      <c r="N3718" s="2" cm="1">
        <f t="array" ref="N3718">IFERROR(INDEX(tblConsorcios[Prazo (meses)],MOD($J3718,ROWS(tblConsorcios[Produto]))+1),"")</f>
        <v>200</v>
      </c>
      <c r="O3718" s="20" cm="1">
        <f t="array" ref="O3718">IFERROR(INDEX(tblConsorcios[Parcela Mensal (R$)],MOD($J3718,ROWS(tblConsorcios[Produto]))+1),"")</f>
        <v>760.8</v>
      </c>
      <c r="P3718" s="20" t="str" cm="1">
        <f t="array" ref="P3718">IFERROR(INDEX(tblClientes[Dividendo Mensal (R$)],INT($J3718/ROWS(tblConsorcios[Produto]))+1),"")</f>
        <v/>
      </c>
      <c r="Q3718" s="20" t="str">
        <f t="shared" si="175"/>
        <v/>
      </c>
      <c r="R3718">
        <f t="shared" si="176"/>
        <v>0</v>
      </c>
    </row>
    <row r="3719" spans="10:18" x14ac:dyDescent="0.2">
      <c r="J3719">
        <f t="shared" si="174"/>
        <v>3717</v>
      </c>
      <c r="K3719" t="str" cm="1">
        <f t="array" ref="K3719">IFERROR(INDEX(tblClientes[Cliente],INT($J3719/ROWS(tblConsorcios[Produto]))+1),"")</f>
        <v/>
      </c>
      <c r="L3719" t="str" cm="1">
        <f t="array" ref="L3719">IFERROR(INDEX(tblConsorcios[Produto],MOD($J3719,ROWS(tblConsorcios[Produto]))+1),"")</f>
        <v>Imóvel IE600 – 240m</v>
      </c>
      <c r="M3719" s="20" cm="1">
        <f t="array" ref="M3719">IFERROR(INDEX(tblConsorcios[Valor da Carta (R$)],MOD($J3719,ROWS(tblConsorcios[Produto]))+1),"")</f>
        <v>600000</v>
      </c>
      <c r="N3719" s="2" cm="1">
        <f t="array" ref="N3719">IFERROR(INDEX(tblConsorcios[Prazo (meses)],MOD($J3719,ROWS(tblConsorcios[Produto]))+1),"")</f>
        <v>240</v>
      </c>
      <c r="O3719" s="20" cm="1">
        <f t="array" ref="O3719">IFERROR(INDEX(tblConsorcios[Parcela Mensal (R$)],MOD($J3719,ROWS(tblConsorcios[Produto]))+1),"")</f>
        <v>3220</v>
      </c>
      <c r="P3719" s="20" t="str" cm="1">
        <f t="array" ref="P3719">IFERROR(INDEX(tblClientes[Dividendo Mensal (R$)],INT($J3719/ROWS(tblConsorcios[Produto]))+1),"")</f>
        <v/>
      </c>
      <c r="Q3719" s="20" t="str">
        <f t="shared" si="175"/>
        <v/>
      </c>
      <c r="R3719">
        <f t="shared" si="176"/>
        <v>0</v>
      </c>
    </row>
    <row r="3720" spans="10:18" x14ac:dyDescent="0.2">
      <c r="J3720">
        <f t="shared" si="174"/>
        <v>3718</v>
      </c>
      <c r="K3720" t="str" cm="1">
        <f t="array" ref="K3720">IFERROR(INDEX(tblClientes[Cliente],INT($J3720/ROWS(tblConsorcios[Produto]))+1),"")</f>
        <v/>
      </c>
      <c r="L3720" t="str" cm="1">
        <f t="array" ref="L3720">IFERROR(INDEX(tblConsorcios[Produto],MOD($J3720,ROWS(tblConsorcios[Produto]))+1),"")</f>
        <v>Imóvel IE600 – 220m</v>
      </c>
      <c r="M3720" s="20" cm="1">
        <f t="array" ref="M3720">IFERROR(INDEX(tblConsorcios[Valor da Carta (R$)],MOD($J3720,ROWS(tblConsorcios[Produto]))+1),"")</f>
        <v>600000</v>
      </c>
      <c r="N3720" s="2" cm="1">
        <f t="array" ref="N3720">IFERROR(INDEX(tblConsorcios[Prazo (meses)],MOD($J3720,ROWS(tblConsorcios[Produto]))+1),"")</f>
        <v>220</v>
      </c>
      <c r="O3720" s="20" cm="1">
        <f t="array" ref="O3720">IFERROR(INDEX(tblConsorcios[Parcela Mensal (R$)],MOD($J3720,ROWS(tblConsorcios[Produto]))+1),"")</f>
        <v>3485.45</v>
      </c>
      <c r="P3720" s="20" t="str" cm="1">
        <f t="array" ref="P3720">IFERROR(INDEX(tblClientes[Dividendo Mensal (R$)],INT($J3720/ROWS(tblConsorcios[Produto]))+1),"")</f>
        <v/>
      </c>
      <c r="Q3720" s="20" t="str">
        <f t="shared" si="175"/>
        <v/>
      </c>
      <c r="R3720">
        <f t="shared" si="176"/>
        <v>0</v>
      </c>
    </row>
    <row r="3721" spans="10:18" x14ac:dyDescent="0.2">
      <c r="J3721">
        <f t="shared" si="174"/>
        <v>3719</v>
      </c>
      <c r="K3721" t="str" cm="1">
        <f t="array" ref="K3721">IFERROR(INDEX(tblClientes[Cliente],INT($J3721/ROWS(tblConsorcios[Produto]))+1),"")</f>
        <v/>
      </c>
      <c r="L3721" t="str" cm="1">
        <f t="array" ref="L3721">IFERROR(INDEX(tblConsorcios[Produto],MOD($J3721,ROWS(tblConsorcios[Produto]))+1),"")</f>
        <v>Imóvel IE600 – 200m</v>
      </c>
      <c r="M3721" s="20" cm="1">
        <f t="array" ref="M3721">IFERROR(INDEX(tblConsorcios[Valor da Carta (R$)],MOD($J3721,ROWS(tblConsorcios[Produto]))+1),"")</f>
        <v>600000</v>
      </c>
      <c r="N3721" s="2" cm="1">
        <f t="array" ref="N3721">IFERROR(INDEX(tblConsorcios[Prazo (meses)],MOD($J3721,ROWS(tblConsorcios[Produto]))+1),"")</f>
        <v>200</v>
      </c>
      <c r="O3721" s="20" cm="1">
        <f t="array" ref="O3721">IFERROR(INDEX(tblConsorcios[Parcela Mensal (R$)],MOD($J3721,ROWS(tblConsorcios[Produto]))+1),"")</f>
        <v>3804</v>
      </c>
      <c r="P3721" s="20" t="str" cm="1">
        <f t="array" ref="P3721">IFERROR(INDEX(tblClientes[Dividendo Mensal (R$)],INT($J3721/ROWS(tblConsorcios[Produto]))+1),"")</f>
        <v/>
      </c>
      <c r="Q3721" s="20" t="str">
        <f t="shared" si="175"/>
        <v/>
      </c>
      <c r="R3721">
        <f t="shared" si="176"/>
        <v>0</v>
      </c>
    </row>
    <row r="3722" spans="10:18" x14ac:dyDescent="0.2">
      <c r="J3722">
        <f t="shared" si="174"/>
        <v>3720</v>
      </c>
      <c r="K3722" t="str" cm="1">
        <f t="array" ref="K3722">IFERROR(INDEX(tblClientes[Cliente],INT($J3722/ROWS(tblConsorcios[Produto]))+1),"")</f>
        <v/>
      </c>
      <c r="L3722" t="str" cm="1">
        <f t="array" ref="L3722">IFERROR(INDEX(tblConsorcios[Produto],MOD($J3722,ROWS(tblConsorcios[Produto]))+1),"")</f>
        <v>Imóvel IE580 – 240m</v>
      </c>
      <c r="M3722" s="20" cm="1">
        <f t="array" ref="M3722">IFERROR(INDEX(tblConsorcios[Valor da Carta (R$)],MOD($J3722,ROWS(tblConsorcios[Produto]))+1),"")</f>
        <v>580000</v>
      </c>
      <c r="N3722" s="2" cm="1">
        <f t="array" ref="N3722">IFERROR(INDEX(tblConsorcios[Prazo (meses)],MOD($J3722,ROWS(tblConsorcios[Produto]))+1),"")</f>
        <v>240</v>
      </c>
      <c r="O3722" s="20" cm="1">
        <f t="array" ref="O3722">IFERROR(INDEX(tblConsorcios[Parcela Mensal (R$)],MOD($J3722,ROWS(tblConsorcios[Produto]))+1),"")</f>
        <v>3112.67</v>
      </c>
      <c r="P3722" s="20" t="str" cm="1">
        <f t="array" ref="P3722">IFERROR(INDEX(tblClientes[Dividendo Mensal (R$)],INT($J3722/ROWS(tblConsorcios[Produto]))+1),"")</f>
        <v/>
      </c>
      <c r="Q3722" s="20" t="str">
        <f t="shared" si="175"/>
        <v/>
      </c>
      <c r="R3722">
        <f t="shared" si="176"/>
        <v>0</v>
      </c>
    </row>
    <row r="3723" spans="10:18" x14ac:dyDescent="0.2">
      <c r="J3723">
        <f t="shared" si="174"/>
        <v>3721</v>
      </c>
      <c r="K3723" t="str" cm="1">
        <f t="array" ref="K3723">IFERROR(INDEX(tblClientes[Cliente],INT($J3723/ROWS(tblConsorcios[Produto]))+1),"")</f>
        <v/>
      </c>
      <c r="L3723" t="str" cm="1">
        <f t="array" ref="L3723">IFERROR(INDEX(tblConsorcios[Produto],MOD($J3723,ROWS(tblConsorcios[Produto]))+1),"")</f>
        <v>Imóvel IE580 – 220m</v>
      </c>
      <c r="M3723" s="20" cm="1">
        <f t="array" ref="M3723">IFERROR(INDEX(tblConsorcios[Valor da Carta (R$)],MOD($J3723,ROWS(tblConsorcios[Produto]))+1),"")</f>
        <v>580000</v>
      </c>
      <c r="N3723" s="2" cm="1">
        <f t="array" ref="N3723">IFERROR(INDEX(tblConsorcios[Prazo (meses)],MOD($J3723,ROWS(tblConsorcios[Produto]))+1),"")</f>
        <v>220</v>
      </c>
      <c r="O3723" s="20" cm="1">
        <f t="array" ref="O3723">IFERROR(INDEX(tblConsorcios[Parcela Mensal (R$)],MOD($J3723,ROWS(tblConsorcios[Produto]))+1),"")</f>
        <v>3369.27</v>
      </c>
      <c r="P3723" s="20" t="str" cm="1">
        <f t="array" ref="P3723">IFERROR(INDEX(tblClientes[Dividendo Mensal (R$)],INT($J3723/ROWS(tblConsorcios[Produto]))+1),"")</f>
        <v/>
      </c>
      <c r="Q3723" s="20" t="str">
        <f t="shared" si="175"/>
        <v/>
      </c>
      <c r="R3723">
        <f t="shared" si="176"/>
        <v>0</v>
      </c>
    </row>
    <row r="3724" spans="10:18" x14ac:dyDescent="0.2">
      <c r="J3724">
        <f t="shared" si="174"/>
        <v>3722</v>
      </c>
      <c r="K3724" t="str" cm="1">
        <f t="array" ref="K3724">IFERROR(INDEX(tblClientes[Cliente],INT($J3724/ROWS(tblConsorcios[Produto]))+1),"")</f>
        <v/>
      </c>
      <c r="L3724" t="str" cm="1">
        <f t="array" ref="L3724">IFERROR(INDEX(tblConsorcios[Produto],MOD($J3724,ROWS(tblConsorcios[Produto]))+1),"")</f>
        <v>Imóvel IE580 – 200m</v>
      </c>
      <c r="M3724" s="20" cm="1">
        <f t="array" ref="M3724">IFERROR(INDEX(tblConsorcios[Valor da Carta (R$)],MOD($J3724,ROWS(tblConsorcios[Produto]))+1),"")</f>
        <v>580000</v>
      </c>
      <c r="N3724" s="2" cm="1">
        <f t="array" ref="N3724">IFERROR(INDEX(tblConsorcios[Prazo (meses)],MOD($J3724,ROWS(tblConsorcios[Produto]))+1),"")</f>
        <v>200</v>
      </c>
      <c r="O3724" s="20" cm="1">
        <f t="array" ref="O3724">IFERROR(INDEX(tblConsorcios[Parcela Mensal (R$)],MOD($J3724,ROWS(tblConsorcios[Produto]))+1),"")</f>
        <v>3677.2</v>
      </c>
      <c r="P3724" s="20" t="str" cm="1">
        <f t="array" ref="P3724">IFERROR(INDEX(tblClientes[Dividendo Mensal (R$)],INT($J3724/ROWS(tblConsorcios[Produto]))+1),"")</f>
        <v/>
      </c>
      <c r="Q3724" s="20" t="str">
        <f t="shared" si="175"/>
        <v/>
      </c>
      <c r="R3724">
        <f t="shared" si="176"/>
        <v>0</v>
      </c>
    </row>
    <row r="3725" spans="10:18" x14ac:dyDescent="0.2">
      <c r="J3725">
        <f t="shared" si="174"/>
        <v>3723</v>
      </c>
      <c r="K3725" t="str" cm="1">
        <f t="array" ref="K3725">IFERROR(INDEX(tblClientes[Cliente],INT($J3725/ROWS(tblConsorcios[Produto]))+1),"")</f>
        <v/>
      </c>
      <c r="L3725" t="str" cm="1">
        <f t="array" ref="L3725">IFERROR(INDEX(tblConsorcios[Produto],MOD($J3725,ROWS(tblConsorcios[Produto]))+1),"")</f>
        <v>Imóvel IE550 – 240m</v>
      </c>
      <c r="M3725" s="20" cm="1">
        <f t="array" ref="M3725">IFERROR(INDEX(tblConsorcios[Valor da Carta (R$)],MOD($J3725,ROWS(tblConsorcios[Produto]))+1),"")</f>
        <v>550000</v>
      </c>
      <c r="N3725" s="2" cm="1">
        <f t="array" ref="N3725">IFERROR(INDEX(tblConsorcios[Prazo (meses)],MOD($J3725,ROWS(tblConsorcios[Produto]))+1),"")</f>
        <v>240</v>
      </c>
      <c r="O3725" s="20" cm="1">
        <f t="array" ref="O3725">IFERROR(INDEX(tblConsorcios[Parcela Mensal (R$)],MOD($J3725,ROWS(tblConsorcios[Produto]))+1),"")</f>
        <v>2951.67</v>
      </c>
      <c r="P3725" s="20" t="str" cm="1">
        <f t="array" ref="P3725">IFERROR(INDEX(tblClientes[Dividendo Mensal (R$)],INT($J3725/ROWS(tblConsorcios[Produto]))+1),"")</f>
        <v/>
      </c>
      <c r="Q3725" s="20" t="str">
        <f t="shared" si="175"/>
        <v/>
      </c>
      <c r="R3725">
        <f t="shared" si="176"/>
        <v>0</v>
      </c>
    </row>
    <row r="3726" spans="10:18" x14ac:dyDescent="0.2">
      <c r="J3726">
        <f t="shared" si="174"/>
        <v>3724</v>
      </c>
      <c r="K3726" t="str" cm="1">
        <f t="array" ref="K3726">IFERROR(INDEX(tblClientes[Cliente],INT($J3726/ROWS(tblConsorcios[Produto]))+1),"")</f>
        <v/>
      </c>
      <c r="L3726" t="str" cm="1">
        <f t="array" ref="L3726">IFERROR(INDEX(tblConsorcios[Produto],MOD($J3726,ROWS(tblConsorcios[Produto]))+1),"")</f>
        <v>Imóvel IE550 – 220m</v>
      </c>
      <c r="M3726" s="20" cm="1">
        <f t="array" ref="M3726">IFERROR(INDEX(tblConsorcios[Valor da Carta (R$)],MOD($J3726,ROWS(tblConsorcios[Produto]))+1),"")</f>
        <v>550000</v>
      </c>
      <c r="N3726" s="2" cm="1">
        <f t="array" ref="N3726">IFERROR(INDEX(tblConsorcios[Prazo (meses)],MOD($J3726,ROWS(tblConsorcios[Produto]))+1),"")</f>
        <v>220</v>
      </c>
      <c r="O3726" s="20" cm="1">
        <f t="array" ref="O3726">IFERROR(INDEX(tblConsorcios[Parcela Mensal (R$)],MOD($J3726,ROWS(tblConsorcios[Produto]))+1),"")</f>
        <v>3195</v>
      </c>
      <c r="P3726" s="20" t="str" cm="1">
        <f t="array" ref="P3726">IFERROR(INDEX(tblClientes[Dividendo Mensal (R$)],INT($J3726/ROWS(tblConsorcios[Produto]))+1),"")</f>
        <v/>
      </c>
      <c r="Q3726" s="20" t="str">
        <f t="shared" si="175"/>
        <v/>
      </c>
      <c r="R3726">
        <f t="shared" si="176"/>
        <v>0</v>
      </c>
    </row>
    <row r="3727" spans="10:18" x14ac:dyDescent="0.2">
      <c r="J3727">
        <f t="shared" si="174"/>
        <v>3725</v>
      </c>
      <c r="K3727" t="str" cm="1">
        <f t="array" ref="K3727">IFERROR(INDEX(tblClientes[Cliente],INT($J3727/ROWS(tblConsorcios[Produto]))+1),"")</f>
        <v/>
      </c>
      <c r="L3727" t="str" cm="1">
        <f t="array" ref="L3727">IFERROR(INDEX(tblConsorcios[Produto],MOD($J3727,ROWS(tblConsorcios[Produto]))+1),"")</f>
        <v>Imóvel IE550 – 200m</v>
      </c>
      <c r="M3727" s="20" cm="1">
        <f t="array" ref="M3727">IFERROR(INDEX(tblConsorcios[Valor da Carta (R$)],MOD($J3727,ROWS(tblConsorcios[Produto]))+1),"")</f>
        <v>550000</v>
      </c>
      <c r="N3727" s="2" cm="1">
        <f t="array" ref="N3727">IFERROR(INDEX(tblConsorcios[Prazo (meses)],MOD($J3727,ROWS(tblConsorcios[Produto]))+1),"")</f>
        <v>200</v>
      </c>
      <c r="O3727" s="20" cm="1">
        <f t="array" ref="O3727">IFERROR(INDEX(tblConsorcios[Parcela Mensal (R$)],MOD($J3727,ROWS(tblConsorcios[Produto]))+1),"")</f>
        <v>3487</v>
      </c>
      <c r="P3727" s="20" t="str" cm="1">
        <f t="array" ref="P3727">IFERROR(INDEX(tblClientes[Dividendo Mensal (R$)],INT($J3727/ROWS(tblConsorcios[Produto]))+1),"")</f>
        <v/>
      </c>
      <c r="Q3727" s="20" t="str">
        <f t="shared" si="175"/>
        <v/>
      </c>
      <c r="R3727">
        <f t="shared" si="176"/>
        <v>0</v>
      </c>
    </row>
    <row r="3728" spans="10:18" x14ac:dyDescent="0.2">
      <c r="J3728">
        <f t="shared" si="174"/>
        <v>3726</v>
      </c>
      <c r="K3728" t="str" cm="1">
        <f t="array" ref="K3728">IFERROR(INDEX(tblClientes[Cliente],INT($J3728/ROWS(tblConsorcios[Produto]))+1),"")</f>
        <v/>
      </c>
      <c r="L3728" t="str" cm="1">
        <f t="array" ref="L3728">IFERROR(INDEX(tblConsorcios[Produto],MOD($J3728,ROWS(tblConsorcios[Produto]))+1),"")</f>
        <v>Imóvel IE530 – 240m</v>
      </c>
      <c r="M3728" s="20" cm="1">
        <f t="array" ref="M3728">IFERROR(INDEX(tblConsorcios[Valor da Carta (R$)],MOD($J3728,ROWS(tblConsorcios[Produto]))+1),"")</f>
        <v>530000</v>
      </c>
      <c r="N3728" s="2" cm="1">
        <f t="array" ref="N3728">IFERROR(INDEX(tblConsorcios[Prazo (meses)],MOD($J3728,ROWS(tblConsorcios[Produto]))+1),"")</f>
        <v>240</v>
      </c>
      <c r="O3728" s="20" cm="1">
        <f t="array" ref="O3728">IFERROR(INDEX(tblConsorcios[Parcela Mensal (R$)],MOD($J3728,ROWS(tblConsorcios[Produto]))+1),"")</f>
        <v>2844.33</v>
      </c>
      <c r="P3728" s="20" t="str" cm="1">
        <f t="array" ref="P3728">IFERROR(INDEX(tblClientes[Dividendo Mensal (R$)],INT($J3728/ROWS(tblConsorcios[Produto]))+1),"")</f>
        <v/>
      </c>
      <c r="Q3728" s="20" t="str">
        <f t="shared" si="175"/>
        <v/>
      </c>
      <c r="R3728">
        <f t="shared" si="176"/>
        <v>0</v>
      </c>
    </row>
    <row r="3729" spans="10:18" x14ac:dyDescent="0.2">
      <c r="J3729">
        <f t="shared" si="174"/>
        <v>3727</v>
      </c>
      <c r="K3729" t="str" cm="1">
        <f t="array" ref="K3729">IFERROR(INDEX(tblClientes[Cliente],INT($J3729/ROWS(tblConsorcios[Produto]))+1),"")</f>
        <v/>
      </c>
      <c r="L3729" t="str" cm="1">
        <f t="array" ref="L3729">IFERROR(INDEX(tblConsorcios[Produto],MOD($J3729,ROWS(tblConsorcios[Produto]))+1),"")</f>
        <v>Imóvel IE530 – 220m</v>
      </c>
      <c r="M3729" s="20" cm="1">
        <f t="array" ref="M3729">IFERROR(INDEX(tblConsorcios[Valor da Carta (R$)],MOD($J3729,ROWS(tblConsorcios[Produto]))+1),"")</f>
        <v>530000</v>
      </c>
      <c r="N3729" s="2" cm="1">
        <f t="array" ref="N3729">IFERROR(INDEX(tblConsorcios[Prazo (meses)],MOD($J3729,ROWS(tblConsorcios[Produto]))+1),"")</f>
        <v>220</v>
      </c>
      <c r="O3729" s="20" cm="1">
        <f t="array" ref="O3729">IFERROR(INDEX(tblConsorcios[Parcela Mensal (R$)],MOD($J3729,ROWS(tblConsorcios[Produto]))+1),"")</f>
        <v>3078.82</v>
      </c>
      <c r="P3729" s="20" t="str" cm="1">
        <f t="array" ref="P3729">IFERROR(INDEX(tblClientes[Dividendo Mensal (R$)],INT($J3729/ROWS(tblConsorcios[Produto]))+1),"")</f>
        <v/>
      </c>
      <c r="Q3729" s="20" t="str">
        <f t="shared" si="175"/>
        <v/>
      </c>
      <c r="R3729">
        <f t="shared" si="176"/>
        <v>0</v>
      </c>
    </row>
    <row r="3730" spans="10:18" x14ac:dyDescent="0.2">
      <c r="J3730">
        <f t="shared" si="174"/>
        <v>3728</v>
      </c>
      <c r="K3730" t="str" cm="1">
        <f t="array" ref="K3730">IFERROR(INDEX(tblClientes[Cliente],INT($J3730/ROWS(tblConsorcios[Produto]))+1),"")</f>
        <v/>
      </c>
      <c r="L3730" t="str" cm="1">
        <f t="array" ref="L3730">IFERROR(INDEX(tblConsorcios[Produto],MOD($J3730,ROWS(tblConsorcios[Produto]))+1),"")</f>
        <v>Imóvel IE530 – 200m</v>
      </c>
      <c r="M3730" s="20" cm="1">
        <f t="array" ref="M3730">IFERROR(INDEX(tblConsorcios[Valor da Carta (R$)],MOD($J3730,ROWS(tblConsorcios[Produto]))+1),"")</f>
        <v>530000</v>
      </c>
      <c r="N3730" s="2" cm="1">
        <f t="array" ref="N3730">IFERROR(INDEX(tblConsorcios[Prazo (meses)],MOD($J3730,ROWS(tblConsorcios[Produto]))+1),"")</f>
        <v>200</v>
      </c>
      <c r="O3730" s="20" cm="1">
        <f t="array" ref="O3730">IFERROR(INDEX(tblConsorcios[Parcela Mensal (R$)],MOD($J3730,ROWS(tblConsorcios[Produto]))+1),"")</f>
        <v>3360.2</v>
      </c>
      <c r="P3730" s="20" t="str" cm="1">
        <f t="array" ref="P3730">IFERROR(INDEX(tblClientes[Dividendo Mensal (R$)],INT($J3730/ROWS(tblConsorcios[Produto]))+1),"")</f>
        <v/>
      </c>
      <c r="Q3730" s="20" t="str">
        <f t="shared" si="175"/>
        <v/>
      </c>
      <c r="R3730">
        <f t="shared" si="176"/>
        <v>0</v>
      </c>
    </row>
    <row r="3731" spans="10:18" x14ac:dyDescent="0.2">
      <c r="J3731">
        <f t="shared" si="174"/>
        <v>3729</v>
      </c>
      <c r="K3731" t="str" cm="1">
        <f t="array" ref="K3731">IFERROR(INDEX(tblClientes[Cliente],INT($J3731/ROWS(tblConsorcios[Produto]))+1),"")</f>
        <v/>
      </c>
      <c r="L3731" t="str" cm="1">
        <f t="array" ref="L3731">IFERROR(INDEX(tblConsorcios[Produto],MOD($J3731,ROWS(tblConsorcios[Produto]))+1),"")</f>
        <v>Imóvel IE500 – 240m</v>
      </c>
      <c r="M3731" s="20" cm="1">
        <f t="array" ref="M3731">IFERROR(INDEX(tblConsorcios[Valor da Carta (R$)],MOD($J3731,ROWS(tblConsorcios[Produto]))+1),"")</f>
        <v>500000</v>
      </c>
      <c r="N3731" s="2" cm="1">
        <f t="array" ref="N3731">IFERROR(INDEX(tblConsorcios[Prazo (meses)],MOD($J3731,ROWS(tblConsorcios[Produto]))+1),"")</f>
        <v>240</v>
      </c>
      <c r="O3731" s="20" cm="1">
        <f t="array" ref="O3731">IFERROR(INDEX(tblConsorcios[Parcela Mensal (R$)],MOD($J3731,ROWS(tblConsorcios[Produto]))+1),"")</f>
        <v>2683.33</v>
      </c>
      <c r="P3731" s="20" t="str" cm="1">
        <f t="array" ref="P3731">IFERROR(INDEX(tblClientes[Dividendo Mensal (R$)],INT($J3731/ROWS(tblConsorcios[Produto]))+1),"")</f>
        <v/>
      </c>
      <c r="Q3731" s="20" t="str">
        <f t="shared" si="175"/>
        <v/>
      </c>
      <c r="R3731">
        <f t="shared" si="176"/>
        <v>0</v>
      </c>
    </row>
    <row r="3732" spans="10:18" x14ac:dyDescent="0.2">
      <c r="J3732">
        <f t="shared" si="174"/>
        <v>3730</v>
      </c>
      <c r="K3732" t="str" cm="1">
        <f t="array" ref="K3732">IFERROR(INDEX(tblClientes[Cliente],INT($J3732/ROWS(tblConsorcios[Produto]))+1),"")</f>
        <v/>
      </c>
      <c r="L3732" t="str" cm="1">
        <f t="array" ref="L3732">IFERROR(INDEX(tblConsorcios[Produto],MOD($J3732,ROWS(tblConsorcios[Produto]))+1),"")</f>
        <v>Imóvel IE500 – 220m</v>
      </c>
      <c r="M3732" s="20" cm="1">
        <f t="array" ref="M3732">IFERROR(INDEX(tblConsorcios[Valor da Carta (R$)],MOD($J3732,ROWS(tblConsorcios[Produto]))+1),"")</f>
        <v>500000</v>
      </c>
      <c r="N3732" s="2" cm="1">
        <f t="array" ref="N3732">IFERROR(INDEX(tblConsorcios[Prazo (meses)],MOD($J3732,ROWS(tblConsorcios[Produto]))+1),"")</f>
        <v>220</v>
      </c>
      <c r="O3732" s="20" cm="1">
        <f t="array" ref="O3732">IFERROR(INDEX(tblConsorcios[Parcela Mensal (R$)],MOD($J3732,ROWS(tblConsorcios[Produto]))+1),"")</f>
        <v>2904.55</v>
      </c>
      <c r="P3732" s="20" t="str" cm="1">
        <f t="array" ref="P3732">IFERROR(INDEX(tblClientes[Dividendo Mensal (R$)],INT($J3732/ROWS(tblConsorcios[Produto]))+1),"")</f>
        <v/>
      </c>
      <c r="Q3732" s="20" t="str">
        <f t="shared" si="175"/>
        <v/>
      </c>
      <c r="R3732">
        <f t="shared" si="176"/>
        <v>0</v>
      </c>
    </row>
    <row r="3733" spans="10:18" x14ac:dyDescent="0.2">
      <c r="J3733">
        <f t="shared" si="174"/>
        <v>3731</v>
      </c>
      <c r="K3733" t="str" cm="1">
        <f t="array" ref="K3733">IFERROR(INDEX(tblClientes[Cliente],INT($J3733/ROWS(tblConsorcios[Produto]))+1),"")</f>
        <v/>
      </c>
      <c r="L3733" t="str" cm="1">
        <f t="array" ref="L3733">IFERROR(INDEX(tblConsorcios[Produto],MOD($J3733,ROWS(tblConsorcios[Produto]))+1),"")</f>
        <v>Imóvel IE500 – 200m</v>
      </c>
      <c r="M3733" s="20" cm="1">
        <f t="array" ref="M3733">IFERROR(INDEX(tblConsorcios[Valor da Carta (R$)],MOD($J3733,ROWS(tblConsorcios[Produto]))+1),"")</f>
        <v>500000</v>
      </c>
      <c r="N3733" s="2" cm="1">
        <f t="array" ref="N3733">IFERROR(INDEX(tblConsorcios[Prazo (meses)],MOD($J3733,ROWS(tblConsorcios[Produto]))+1),"")</f>
        <v>200</v>
      </c>
      <c r="O3733" s="20" cm="1">
        <f t="array" ref="O3733">IFERROR(INDEX(tblConsorcios[Parcela Mensal (R$)],MOD($J3733,ROWS(tblConsorcios[Produto]))+1),"")</f>
        <v>3170</v>
      </c>
      <c r="P3733" s="20" t="str" cm="1">
        <f t="array" ref="P3733">IFERROR(INDEX(tblClientes[Dividendo Mensal (R$)],INT($J3733/ROWS(tblConsorcios[Produto]))+1),"")</f>
        <v/>
      </c>
      <c r="Q3733" s="20" t="str">
        <f t="shared" si="175"/>
        <v/>
      </c>
      <c r="R3733">
        <f t="shared" si="176"/>
        <v>0</v>
      </c>
    </row>
    <row r="3734" spans="10:18" x14ac:dyDescent="0.2">
      <c r="J3734">
        <f t="shared" si="174"/>
        <v>3732</v>
      </c>
      <c r="K3734" t="str" cm="1">
        <f t="array" ref="K3734">IFERROR(INDEX(tblClientes[Cliente],INT($J3734/ROWS(tblConsorcios[Produto]))+1),"")</f>
        <v/>
      </c>
      <c r="L3734" t="str" cm="1">
        <f t="array" ref="L3734">IFERROR(INDEX(tblConsorcios[Produto],MOD($J3734,ROWS(tblConsorcios[Produto]))+1),"")</f>
        <v>Imóvel IE480 – 240m</v>
      </c>
      <c r="M3734" s="20" cm="1">
        <f t="array" ref="M3734">IFERROR(INDEX(tblConsorcios[Valor da Carta (R$)],MOD($J3734,ROWS(tblConsorcios[Produto]))+1),"")</f>
        <v>480000</v>
      </c>
      <c r="N3734" s="2" cm="1">
        <f t="array" ref="N3734">IFERROR(INDEX(tblConsorcios[Prazo (meses)],MOD($J3734,ROWS(tblConsorcios[Produto]))+1),"")</f>
        <v>240</v>
      </c>
      <c r="O3734" s="20" cm="1">
        <f t="array" ref="O3734">IFERROR(INDEX(tblConsorcios[Parcela Mensal (R$)],MOD($J3734,ROWS(tblConsorcios[Produto]))+1),"")</f>
        <v>2576</v>
      </c>
      <c r="P3734" s="20" t="str" cm="1">
        <f t="array" ref="P3734">IFERROR(INDEX(tblClientes[Dividendo Mensal (R$)],INT($J3734/ROWS(tblConsorcios[Produto]))+1),"")</f>
        <v/>
      </c>
      <c r="Q3734" s="20" t="str">
        <f t="shared" si="175"/>
        <v/>
      </c>
      <c r="R3734">
        <f t="shared" si="176"/>
        <v>0</v>
      </c>
    </row>
    <row r="3735" spans="10:18" x14ac:dyDescent="0.2">
      <c r="J3735">
        <f t="shared" si="174"/>
        <v>3733</v>
      </c>
      <c r="K3735" t="str" cm="1">
        <f t="array" ref="K3735">IFERROR(INDEX(tblClientes[Cliente],INT($J3735/ROWS(tblConsorcios[Produto]))+1),"")</f>
        <v/>
      </c>
      <c r="L3735" t="str" cm="1">
        <f t="array" ref="L3735">IFERROR(INDEX(tblConsorcios[Produto],MOD($J3735,ROWS(tblConsorcios[Produto]))+1),"")</f>
        <v>Imóvel IE480 – 220m</v>
      </c>
      <c r="M3735" s="20" cm="1">
        <f t="array" ref="M3735">IFERROR(INDEX(tblConsorcios[Valor da Carta (R$)],MOD($J3735,ROWS(tblConsorcios[Produto]))+1),"")</f>
        <v>480000</v>
      </c>
      <c r="N3735" s="2" cm="1">
        <f t="array" ref="N3735">IFERROR(INDEX(tblConsorcios[Prazo (meses)],MOD($J3735,ROWS(tblConsorcios[Produto]))+1),"")</f>
        <v>220</v>
      </c>
      <c r="O3735" s="20" cm="1">
        <f t="array" ref="O3735">IFERROR(INDEX(tblConsorcios[Parcela Mensal (R$)],MOD($J3735,ROWS(tblConsorcios[Produto]))+1),"")</f>
        <v>2788.36</v>
      </c>
      <c r="P3735" s="20" t="str" cm="1">
        <f t="array" ref="P3735">IFERROR(INDEX(tblClientes[Dividendo Mensal (R$)],INT($J3735/ROWS(tblConsorcios[Produto]))+1),"")</f>
        <v/>
      </c>
      <c r="Q3735" s="20" t="str">
        <f t="shared" si="175"/>
        <v/>
      </c>
      <c r="R3735">
        <f t="shared" si="176"/>
        <v>0</v>
      </c>
    </row>
    <row r="3736" spans="10:18" x14ac:dyDescent="0.2">
      <c r="J3736">
        <f t="shared" si="174"/>
        <v>3734</v>
      </c>
      <c r="K3736" t="str" cm="1">
        <f t="array" ref="K3736">IFERROR(INDEX(tblClientes[Cliente],INT($J3736/ROWS(tblConsorcios[Produto]))+1),"")</f>
        <v/>
      </c>
      <c r="L3736" t="str" cm="1">
        <f t="array" ref="L3736">IFERROR(INDEX(tblConsorcios[Produto],MOD($J3736,ROWS(tblConsorcios[Produto]))+1),"")</f>
        <v>Imóvel IE480 – 200m</v>
      </c>
      <c r="M3736" s="20" cm="1">
        <f t="array" ref="M3736">IFERROR(INDEX(tblConsorcios[Valor da Carta (R$)],MOD($J3736,ROWS(tblConsorcios[Produto]))+1),"")</f>
        <v>480000</v>
      </c>
      <c r="N3736" s="2" cm="1">
        <f t="array" ref="N3736">IFERROR(INDEX(tblConsorcios[Prazo (meses)],MOD($J3736,ROWS(tblConsorcios[Produto]))+1),"")</f>
        <v>200</v>
      </c>
      <c r="O3736" s="20" cm="1">
        <f t="array" ref="O3736">IFERROR(INDEX(tblConsorcios[Parcela Mensal (R$)],MOD($J3736,ROWS(tblConsorcios[Produto]))+1),"")</f>
        <v>3043.2</v>
      </c>
      <c r="P3736" s="20" t="str" cm="1">
        <f t="array" ref="P3736">IFERROR(INDEX(tblClientes[Dividendo Mensal (R$)],INT($J3736/ROWS(tblConsorcios[Produto]))+1),"")</f>
        <v/>
      </c>
      <c r="Q3736" s="20" t="str">
        <f t="shared" si="175"/>
        <v/>
      </c>
      <c r="R3736">
        <f t="shared" si="176"/>
        <v>0</v>
      </c>
    </row>
    <row r="3737" spans="10:18" x14ac:dyDescent="0.2">
      <c r="J3737">
        <f t="shared" si="174"/>
        <v>3735</v>
      </c>
      <c r="K3737" t="str" cm="1">
        <f t="array" ref="K3737">IFERROR(INDEX(tblClientes[Cliente],INT($J3737/ROWS(tblConsorcios[Produto]))+1),"")</f>
        <v/>
      </c>
      <c r="L3737" t="str" cm="1">
        <f t="array" ref="L3737">IFERROR(INDEX(tblConsorcios[Produto],MOD($J3737,ROWS(tblConsorcios[Produto]))+1),"")</f>
        <v>Imóvel IE450 – 240m</v>
      </c>
      <c r="M3737" s="20" cm="1">
        <f t="array" ref="M3737">IFERROR(INDEX(tblConsorcios[Valor da Carta (R$)],MOD($J3737,ROWS(tblConsorcios[Produto]))+1),"")</f>
        <v>450000</v>
      </c>
      <c r="N3737" s="2" cm="1">
        <f t="array" ref="N3737">IFERROR(INDEX(tblConsorcios[Prazo (meses)],MOD($J3737,ROWS(tblConsorcios[Produto]))+1),"")</f>
        <v>240</v>
      </c>
      <c r="O3737" s="20" cm="1">
        <f t="array" ref="O3737">IFERROR(INDEX(tblConsorcios[Parcela Mensal (R$)],MOD($J3737,ROWS(tblConsorcios[Produto]))+1),"")</f>
        <v>2415</v>
      </c>
      <c r="P3737" s="20" t="str" cm="1">
        <f t="array" ref="P3737">IFERROR(INDEX(tblClientes[Dividendo Mensal (R$)],INT($J3737/ROWS(tblConsorcios[Produto]))+1),"")</f>
        <v/>
      </c>
      <c r="Q3737" s="20" t="str">
        <f t="shared" si="175"/>
        <v/>
      </c>
      <c r="R3737">
        <f t="shared" si="176"/>
        <v>0</v>
      </c>
    </row>
    <row r="3738" spans="10:18" x14ac:dyDescent="0.2">
      <c r="J3738">
        <f t="shared" si="174"/>
        <v>3736</v>
      </c>
      <c r="K3738" t="str" cm="1">
        <f t="array" ref="K3738">IFERROR(INDEX(tblClientes[Cliente],INT($J3738/ROWS(tblConsorcios[Produto]))+1),"")</f>
        <v/>
      </c>
      <c r="L3738" t="str" cm="1">
        <f t="array" ref="L3738">IFERROR(INDEX(tblConsorcios[Produto],MOD($J3738,ROWS(tblConsorcios[Produto]))+1),"")</f>
        <v>Imóvel IE450 – 220m</v>
      </c>
      <c r="M3738" s="20" cm="1">
        <f t="array" ref="M3738">IFERROR(INDEX(tblConsorcios[Valor da Carta (R$)],MOD($J3738,ROWS(tblConsorcios[Produto]))+1),"")</f>
        <v>450000</v>
      </c>
      <c r="N3738" s="2" cm="1">
        <f t="array" ref="N3738">IFERROR(INDEX(tblConsorcios[Prazo (meses)],MOD($J3738,ROWS(tblConsorcios[Produto]))+1),"")</f>
        <v>220</v>
      </c>
      <c r="O3738" s="20" cm="1">
        <f t="array" ref="O3738">IFERROR(INDEX(tblConsorcios[Parcela Mensal (R$)],MOD($J3738,ROWS(tblConsorcios[Produto]))+1),"")</f>
        <v>2614.09</v>
      </c>
      <c r="P3738" s="20" t="str" cm="1">
        <f t="array" ref="P3738">IFERROR(INDEX(tblClientes[Dividendo Mensal (R$)],INT($J3738/ROWS(tblConsorcios[Produto]))+1),"")</f>
        <v/>
      </c>
      <c r="Q3738" s="20" t="str">
        <f t="shared" si="175"/>
        <v/>
      </c>
      <c r="R3738">
        <f t="shared" si="176"/>
        <v>0</v>
      </c>
    </row>
    <row r="3739" spans="10:18" x14ac:dyDescent="0.2">
      <c r="J3739">
        <f t="shared" si="174"/>
        <v>3737</v>
      </c>
      <c r="K3739" t="str" cm="1">
        <f t="array" ref="K3739">IFERROR(INDEX(tblClientes[Cliente],INT($J3739/ROWS(tblConsorcios[Produto]))+1),"")</f>
        <v/>
      </c>
      <c r="L3739" t="str" cm="1">
        <f t="array" ref="L3739">IFERROR(INDEX(tblConsorcios[Produto],MOD($J3739,ROWS(tblConsorcios[Produto]))+1),"")</f>
        <v>Imóvel IE450 – 200m</v>
      </c>
      <c r="M3739" s="20" cm="1">
        <f t="array" ref="M3739">IFERROR(INDEX(tblConsorcios[Valor da Carta (R$)],MOD($J3739,ROWS(tblConsorcios[Produto]))+1),"")</f>
        <v>450000</v>
      </c>
      <c r="N3739" s="2" cm="1">
        <f t="array" ref="N3739">IFERROR(INDEX(tblConsorcios[Prazo (meses)],MOD($J3739,ROWS(tblConsorcios[Produto]))+1),"")</f>
        <v>200</v>
      </c>
      <c r="O3739" s="20" cm="1">
        <f t="array" ref="O3739">IFERROR(INDEX(tblConsorcios[Parcela Mensal (R$)],MOD($J3739,ROWS(tblConsorcios[Produto]))+1),"")</f>
        <v>2853</v>
      </c>
      <c r="P3739" s="20" t="str" cm="1">
        <f t="array" ref="P3739">IFERROR(INDEX(tblClientes[Dividendo Mensal (R$)],INT($J3739/ROWS(tblConsorcios[Produto]))+1),"")</f>
        <v/>
      </c>
      <c r="Q3739" s="20" t="str">
        <f t="shared" si="175"/>
        <v/>
      </c>
      <c r="R3739">
        <f t="shared" si="176"/>
        <v>0</v>
      </c>
    </row>
    <row r="3740" spans="10:18" x14ac:dyDescent="0.2">
      <c r="J3740">
        <f t="shared" si="174"/>
        <v>3738</v>
      </c>
      <c r="K3740" t="str" cm="1">
        <f t="array" ref="K3740">IFERROR(INDEX(tblClientes[Cliente],INT($J3740/ROWS(tblConsorcios[Produto]))+1),"")</f>
        <v/>
      </c>
      <c r="L3740" t="str" cm="1">
        <f t="array" ref="L3740">IFERROR(INDEX(tblConsorcios[Produto],MOD($J3740,ROWS(tblConsorcios[Produto]))+1),"")</f>
        <v>Imóvel IE430 – 240m</v>
      </c>
      <c r="M3740" s="20" cm="1">
        <f t="array" ref="M3740">IFERROR(INDEX(tblConsorcios[Valor da Carta (R$)],MOD($J3740,ROWS(tblConsorcios[Produto]))+1),"")</f>
        <v>430000</v>
      </c>
      <c r="N3740" s="2" cm="1">
        <f t="array" ref="N3740">IFERROR(INDEX(tblConsorcios[Prazo (meses)],MOD($J3740,ROWS(tblConsorcios[Produto]))+1),"")</f>
        <v>240</v>
      </c>
      <c r="O3740" s="20" cm="1">
        <f t="array" ref="O3740">IFERROR(INDEX(tblConsorcios[Parcela Mensal (R$)],MOD($J3740,ROWS(tblConsorcios[Produto]))+1),"")</f>
        <v>2307.67</v>
      </c>
      <c r="P3740" s="20" t="str" cm="1">
        <f t="array" ref="P3740">IFERROR(INDEX(tblClientes[Dividendo Mensal (R$)],INT($J3740/ROWS(tblConsorcios[Produto]))+1),"")</f>
        <v/>
      </c>
      <c r="Q3740" s="20" t="str">
        <f t="shared" si="175"/>
        <v/>
      </c>
      <c r="R3740">
        <f t="shared" si="176"/>
        <v>0</v>
      </c>
    </row>
    <row r="3741" spans="10:18" x14ac:dyDescent="0.2">
      <c r="J3741">
        <f t="shared" si="174"/>
        <v>3739</v>
      </c>
      <c r="K3741" t="str" cm="1">
        <f t="array" ref="K3741">IFERROR(INDEX(tblClientes[Cliente],INT($J3741/ROWS(tblConsorcios[Produto]))+1),"")</f>
        <v/>
      </c>
      <c r="L3741" t="str" cm="1">
        <f t="array" ref="L3741">IFERROR(INDEX(tblConsorcios[Produto],MOD($J3741,ROWS(tblConsorcios[Produto]))+1),"")</f>
        <v>Imóvel IE430 – 220m</v>
      </c>
      <c r="M3741" s="20" cm="1">
        <f t="array" ref="M3741">IFERROR(INDEX(tblConsorcios[Valor da Carta (R$)],MOD($J3741,ROWS(tblConsorcios[Produto]))+1),"")</f>
        <v>430000</v>
      </c>
      <c r="N3741" s="2" cm="1">
        <f t="array" ref="N3741">IFERROR(INDEX(tblConsorcios[Prazo (meses)],MOD($J3741,ROWS(tblConsorcios[Produto]))+1),"")</f>
        <v>220</v>
      </c>
      <c r="O3741" s="20" cm="1">
        <f t="array" ref="O3741">IFERROR(INDEX(tblConsorcios[Parcela Mensal (R$)],MOD($J3741,ROWS(tblConsorcios[Produto]))+1),"")</f>
        <v>2497.91</v>
      </c>
      <c r="P3741" s="20" t="str" cm="1">
        <f t="array" ref="P3741">IFERROR(INDEX(tblClientes[Dividendo Mensal (R$)],INT($J3741/ROWS(tblConsorcios[Produto]))+1),"")</f>
        <v/>
      </c>
      <c r="Q3741" s="20" t="str">
        <f t="shared" si="175"/>
        <v/>
      </c>
      <c r="R3741">
        <f t="shared" si="176"/>
        <v>0</v>
      </c>
    </row>
    <row r="3742" spans="10:18" x14ac:dyDescent="0.2">
      <c r="J3742">
        <f t="shared" si="174"/>
        <v>3740</v>
      </c>
      <c r="K3742" t="str" cm="1">
        <f t="array" ref="K3742">IFERROR(INDEX(tblClientes[Cliente],INT($J3742/ROWS(tblConsorcios[Produto]))+1),"")</f>
        <v/>
      </c>
      <c r="L3742" t="str" cm="1">
        <f t="array" ref="L3742">IFERROR(INDEX(tblConsorcios[Produto],MOD($J3742,ROWS(tblConsorcios[Produto]))+1),"")</f>
        <v>Imóvel IE430 – 200m</v>
      </c>
      <c r="M3742" s="20" cm="1">
        <f t="array" ref="M3742">IFERROR(INDEX(tblConsorcios[Valor da Carta (R$)],MOD($J3742,ROWS(tblConsorcios[Produto]))+1),"")</f>
        <v>430000</v>
      </c>
      <c r="N3742" s="2" cm="1">
        <f t="array" ref="N3742">IFERROR(INDEX(tblConsorcios[Prazo (meses)],MOD($J3742,ROWS(tblConsorcios[Produto]))+1),"")</f>
        <v>200</v>
      </c>
      <c r="O3742" s="20" cm="1">
        <f t="array" ref="O3742">IFERROR(INDEX(tblConsorcios[Parcela Mensal (R$)],MOD($J3742,ROWS(tblConsorcios[Produto]))+1),"")</f>
        <v>2726.2</v>
      </c>
      <c r="P3742" s="20" t="str" cm="1">
        <f t="array" ref="P3742">IFERROR(INDEX(tblClientes[Dividendo Mensal (R$)],INT($J3742/ROWS(tblConsorcios[Produto]))+1),"")</f>
        <v/>
      </c>
      <c r="Q3742" s="20" t="str">
        <f t="shared" si="175"/>
        <v/>
      </c>
      <c r="R3742">
        <f t="shared" si="176"/>
        <v>0</v>
      </c>
    </row>
    <row r="3743" spans="10:18" x14ac:dyDescent="0.2">
      <c r="J3743">
        <f t="shared" si="174"/>
        <v>3741</v>
      </c>
      <c r="K3743" t="str" cm="1">
        <f t="array" ref="K3743">IFERROR(INDEX(tblClientes[Cliente],INT($J3743/ROWS(tblConsorcios[Produto]))+1),"")</f>
        <v/>
      </c>
      <c r="L3743" t="str" cm="1">
        <f t="array" ref="L3743">IFERROR(INDEX(tblConsorcios[Produto],MOD($J3743,ROWS(tblConsorcios[Produto]))+1),"")</f>
        <v>Imóvel IE400 – 240m</v>
      </c>
      <c r="M3743" s="20" cm="1">
        <f t="array" ref="M3743">IFERROR(INDEX(tblConsorcios[Valor da Carta (R$)],MOD($J3743,ROWS(tblConsorcios[Produto]))+1),"")</f>
        <v>400000</v>
      </c>
      <c r="N3743" s="2" cm="1">
        <f t="array" ref="N3743">IFERROR(INDEX(tblConsorcios[Prazo (meses)],MOD($J3743,ROWS(tblConsorcios[Produto]))+1),"")</f>
        <v>240</v>
      </c>
      <c r="O3743" s="20" cm="1">
        <f t="array" ref="O3743">IFERROR(INDEX(tblConsorcios[Parcela Mensal (R$)],MOD($J3743,ROWS(tblConsorcios[Produto]))+1),"")</f>
        <v>2146.67</v>
      </c>
      <c r="P3743" s="20" t="str" cm="1">
        <f t="array" ref="P3743">IFERROR(INDEX(tblClientes[Dividendo Mensal (R$)],INT($J3743/ROWS(tblConsorcios[Produto]))+1),"")</f>
        <v/>
      </c>
      <c r="Q3743" s="20" t="str">
        <f t="shared" si="175"/>
        <v/>
      </c>
      <c r="R3743">
        <f t="shared" si="176"/>
        <v>0</v>
      </c>
    </row>
    <row r="3744" spans="10:18" x14ac:dyDescent="0.2">
      <c r="J3744">
        <f t="shared" si="174"/>
        <v>3742</v>
      </c>
      <c r="K3744" t="str" cm="1">
        <f t="array" ref="K3744">IFERROR(INDEX(tblClientes[Cliente],INT($J3744/ROWS(tblConsorcios[Produto]))+1),"")</f>
        <v/>
      </c>
      <c r="L3744" t="str" cm="1">
        <f t="array" ref="L3744">IFERROR(INDEX(tblConsorcios[Produto],MOD($J3744,ROWS(tblConsorcios[Produto]))+1),"")</f>
        <v>Imóvel IE400 – 220m</v>
      </c>
      <c r="M3744" s="20" cm="1">
        <f t="array" ref="M3744">IFERROR(INDEX(tblConsorcios[Valor da Carta (R$)],MOD($J3744,ROWS(tblConsorcios[Produto]))+1),"")</f>
        <v>400000</v>
      </c>
      <c r="N3744" s="2" cm="1">
        <f t="array" ref="N3744">IFERROR(INDEX(tblConsorcios[Prazo (meses)],MOD($J3744,ROWS(tblConsorcios[Produto]))+1),"")</f>
        <v>220</v>
      </c>
      <c r="O3744" s="20" cm="1">
        <f t="array" ref="O3744">IFERROR(INDEX(tblConsorcios[Parcela Mensal (R$)],MOD($J3744,ROWS(tblConsorcios[Produto]))+1),"")</f>
        <v>2323.64</v>
      </c>
      <c r="P3744" s="20" t="str" cm="1">
        <f t="array" ref="P3744">IFERROR(INDEX(tblClientes[Dividendo Mensal (R$)],INT($J3744/ROWS(tblConsorcios[Produto]))+1),"")</f>
        <v/>
      </c>
      <c r="Q3744" s="20" t="str">
        <f t="shared" si="175"/>
        <v/>
      </c>
      <c r="R3744">
        <f t="shared" si="176"/>
        <v>0</v>
      </c>
    </row>
    <row r="3745" spans="10:18" x14ac:dyDescent="0.2">
      <c r="J3745">
        <f t="shared" si="174"/>
        <v>3743</v>
      </c>
      <c r="K3745" t="str" cm="1">
        <f t="array" ref="K3745">IFERROR(INDEX(tblClientes[Cliente],INT($J3745/ROWS(tblConsorcios[Produto]))+1),"")</f>
        <v/>
      </c>
      <c r="L3745" t="str" cm="1">
        <f t="array" ref="L3745">IFERROR(INDEX(tblConsorcios[Produto],MOD($J3745,ROWS(tblConsorcios[Produto]))+1),"")</f>
        <v>Imóvel IE400 – 200m</v>
      </c>
      <c r="M3745" s="20" cm="1">
        <f t="array" ref="M3745">IFERROR(INDEX(tblConsorcios[Valor da Carta (R$)],MOD($J3745,ROWS(tblConsorcios[Produto]))+1),"")</f>
        <v>400000</v>
      </c>
      <c r="N3745" s="2" cm="1">
        <f t="array" ref="N3745">IFERROR(INDEX(tblConsorcios[Prazo (meses)],MOD($J3745,ROWS(tblConsorcios[Produto]))+1),"")</f>
        <v>200</v>
      </c>
      <c r="O3745" s="20" cm="1">
        <f t="array" ref="O3745">IFERROR(INDEX(tblConsorcios[Parcela Mensal (R$)],MOD($J3745,ROWS(tblConsorcios[Produto]))+1),"")</f>
        <v>2536</v>
      </c>
      <c r="P3745" s="20" t="str" cm="1">
        <f t="array" ref="P3745">IFERROR(INDEX(tblClientes[Dividendo Mensal (R$)],INT($J3745/ROWS(tblConsorcios[Produto]))+1),"")</f>
        <v/>
      </c>
      <c r="Q3745" s="20" t="str">
        <f t="shared" si="175"/>
        <v/>
      </c>
      <c r="R3745">
        <f t="shared" si="176"/>
        <v>0</v>
      </c>
    </row>
    <row r="3746" spans="10:18" x14ac:dyDescent="0.2">
      <c r="J3746">
        <f t="shared" si="174"/>
        <v>3744</v>
      </c>
      <c r="K3746" t="str" cm="1">
        <f t="array" ref="K3746">IFERROR(INDEX(tblClientes[Cliente],INT($J3746/ROWS(tblConsorcios[Produto]))+1),"")</f>
        <v/>
      </c>
      <c r="L3746" t="str" cm="1">
        <f t="array" ref="L3746">IFERROR(INDEX(tblConsorcios[Produto],MOD($J3746,ROWS(tblConsorcios[Produto]))+1),"")</f>
        <v>Imóvel IE380 – 240m</v>
      </c>
      <c r="M3746" s="20" cm="1">
        <f t="array" ref="M3746">IFERROR(INDEX(tblConsorcios[Valor da Carta (R$)],MOD($J3746,ROWS(tblConsorcios[Produto]))+1),"")</f>
        <v>380000</v>
      </c>
      <c r="N3746" s="2" cm="1">
        <f t="array" ref="N3746">IFERROR(INDEX(tblConsorcios[Prazo (meses)],MOD($J3746,ROWS(tblConsorcios[Produto]))+1),"")</f>
        <v>240</v>
      </c>
      <c r="O3746" s="20" cm="1">
        <f t="array" ref="O3746">IFERROR(INDEX(tblConsorcios[Parcela Mensal (R$)],MOD($J3746,ROWS(tblConsorcios[Produto]))+1),"")</f>
        <v>2039.33</v>
      </c>
      <c r="P3746" s="20" t="str" cm="1">
        <f t="array" ref="P3746">IFERROR(INDEX(tblClientes[Dividendo Mensal (R$)],INT($J3746/ROWS(tblConsorcios[Produto]))+1),"")</f>
        <v/>
      </c>
      <c r="Q3746" s="20" t="str">
        <f t="shared" si="175"/>
        <v/>
      </c>
      <c r="R3746">
        <f t="shared" si="176"/>
        <v>0</v>
      </c>
    </row>
    <row r="3747" spans="10:18" x14ac:dyDescent="0.2">
      <c r="J3747">
        <f t="shared" si="174"/>
        <v>3745</v>
      </c>
      <c r="K3747" t="str" cm="1">
        <f t="array" ref="K3747">IFERROR(INDEX(tblClientes[Cliente],INT($J3747/ROWS(tblConsorcios[Produto]))+1),"")</f>
        <v/>
      </c>
      <c r="L3747" t="str" cm="1">
        <f t="array" ref="L3747">IFERROR(INDEX(tblConsorcios[Produto],MOD($J3747,ROWS(tblConsorcios[Produto]))+1),"")</f>
        <v>Imóvel IE380 – 220m</v>
      </c>
      <c r="M3747" s="20" cm="1">
        <f t="array" ref="M3747">IFERROR(INDEX(tblConsorcios[Valor da Carta (R$)],MOD($J3747,ROWS(tblConsorcios[Produto]))+1),"")</f>
        <v>380000</v>
      </c>
      <c r="N3747" s="2" cm="1">
        <f t="array" ref="N3747">IFERROR(INDEX(tblConsorcios[Prazo (meses)],MOD($J3747,ROWS(tblConsorcios[Produto]))+1),"")</f>
        <v>220</v>
      </c>
      <c r="O3747" s="20" cm="1">
        <f t="array" ref="O3747">IFERROR(INDEX(tblConsorcios[Parcela Mensal (R$)],MOD($J3747,ROWS(tblConsorcios[Produto]))+1),"")</f>
        <v>2207.4499999999998</v>
      </c>
      <c r="P3747" s="20" t="str" cm="1">
        <f t="array" ref="P3747">IFERROR(INDEX(tblClientes[Dividendo Mensal (R$)],INT($J3747/ROWS(tblConsorcios[Produto]))+1),"")</f>
        <v/>
      </c>
      <c r="Q3747" s="20" t="str">
        <f t="shared" si="175"/>
        <v/>
      </c>
      <c r="R3747">
        <f t="shared" si="176"/>
        <v>0</v>
      </c>
    </row>
    <row r="3748" spans="10:18" x14ac:dyDescent="0.2">
      <c r="J3748">
        <f t="shared" si="174"/>
        <v>3746</v>
      </c>
      <c r="K3748" t="str" cm="1">
        <f t="array" ref="K3748">IFERROR(INDEX(tblClientes[Cliente],INT($J3748/ROWS(tblConsorcios[Produto]))+1),"")</f>
        <v/>
      </c>
      <c r="L3748" t="str" cm="1">
        <f t="array" ref="L3748">IFERROR(INDEX(tblConsorcios[Produto],MOD($J3748,ROWS(tblConsorcios[Produto]))+1),"")</f>
        <v>Imóvel IE380 – 200m</v>
      </c>
      <c r="M3748" s="20" cm="1">
        <f t="array" ref="M3748">IFERROR(INDEX(tblConsorcios[Valor da Carta (R$)],MOD($J3748,ROWS(tblConsorcios[Produto]))+1),"")</f>
        <v>380000</v>
      </c>
      <c r="N3748" s="2" cm="1">
        <f t="array" ref="N3748">IFERROR(INDEX(tblConsorcios[Prazo (meses)],MOD($J3748,ROWS(tblConsorcios[Produto]))+1),"")</f>
        <v>200</v>
      </c>
      <c r="O3748" s="20" cm="1">
        <f t="array" ref="O3748">IFERROR(INDEX(tblConsorcios[Parcela Mensal (R$)],MOD($J3748,ROWS(tblConsorcios[Produto]))+1),"")</f>
        <v>2409.1999999999998</v>
      </c>
      <c r="P3748" s="20" t="str" cm="1">
        <f t="array" ref="P3748">IFERROR(INDEX(tblClientes[Dividendo Mensal (R$)],INT($J3748/ROWS(tblConsorcios[Produto]))+1),"")</f>
        <v/>
      </c>
      <c r="Q3748" s="20" t="str">
        <f t="shared" si="175"/>
        <v/>
      </c>
      <c r="R3748">
        <f t="shared" si="176"/>
        <v>0</v>
      </c>
    </row>
    <row r="3749" spans="10:18" x14ac:dyDescent="0.2">
      <c r="J3749">
        <f t="shared" si="174"/>
        <v>3747</v>
      </c>
      <c r="K3749" t="str" cm="1">
        <f t="array" ref="K3749">IFERROR(INDEX(tblClientes[Cliente],INT($J3749/ROWS(tblConsorcios[Produto]))+1),"")</f>
        <v/>
      </c>
      <c r="L3749" t="str" cm="1">
        <f t="array" ref="L3749">IFERROR(INDEX(tblConsorcios[Produto],MOD($J3749,ROWS(tblConsorcios[Produto]))+1),"")</f>
        <v>Imóvel IE350 – 240m</v>
      </c>
      <c r="M3749" s="20" cm="1">
        <f t="array" ref="M3749">IFERROR(INDEX(tblConsorcios[Valor da Carta (R$)],MOD($J3749,ROWS(tblConsorcios[Produto]))+1),"")</f>
        <v>350000</v>
      </c>
      <c r="N3749" s="2" cm="1">
        <f t="array" ref="N3749">IFERROR(INDEX(tblConsorcios[Prazo (meses)],MOD($J3749,ROWS(tblConsorcios[Produto]))+1),"")</f>
        <v>240</v>
      </c>
      <c r="O3749" s="20" cm="1">
        <f t="array" ref="O3749">IFERROR(INDEX(tblConsorcios[Parcela Mensal (R$)],MOD($J3749,ROWS(tblConsorcios[Produto]))+1),"")</f>
        <v>1878.33</v>
      </c>
      <c r="P3749" s="20" t="str" cm="1">
        <f t="array" ref="P3749">IFERROR(INDEX(tblClientes[Dividendo Mensal (R$)],INT($J3749/ROWS(tblConsorcios[Produto]))+1),"")</f>
        <v/>
      </c>
      <c r="Q3749" s="20" t="str">
        <f t="shared" si="175"/>
        <v/>
      </c>
      <c r="R3749">
        <f t="shared" si="176"/>
        <v>0</v>
      </c>
    </row>
    <row r="3750" spans="10:18" x14ac:dyDescent="0.2">
      <c r="J3750">
        <f t="shared" si="174"/>
        <v>3748</v>
      </c>
      <c r="K3750" t="str" cm="1">
        <f t="array" ref="K3750">IFERROR(INDEX(tblClientes[Cliente],INT($J3750/ROWS(tblConsorcios[Produto]))+1),"")</f>
        <v/>
      </c>
      <c r="L3750" t="str" cm="1">
        <f t="array" ref="L3750">IFERROR(INDEX(tblConsorcios[Produto],MOD($J3750,ROWS(tblConsorcios[Produto]))+1),"")</f>
        <v>Imóvel IE350 – 220m</v>
      </c>
      <c r="M3750" s="20" cm="1">
        <f t="array" ref="M3750">IFERROR(INDEX(tblConsorcios[Valor da Carta (R$)],MOD($J3750,ROWS(tblConsorcios[Produto]))+1),"")</f>
        <v>350000</v>
      </c>
      <c r="N3750" s="2" cm="1">
        <f t="array" ref="N3750">IFERROR(INDEX(tblConsorcios[Prazo (meses)],MOD($J3750,ROWS(tblConsorcios[Produto]))+1),"")</f>
        <v>220</v>
      </c>
      <c r="O3750" s="20" cm="1">
        <f t="array" ref="O3750">IFERROR(INDEX(tblConsorcios[Parcela Mensal (R$)],MOD($J3750,ROWS(tblConsorcios[Produto]))+1),"")</f>
        <v>2033.18</v>
      </c>
      <c r="P3750" s="20" t="str" cm="1">
        <f t="array" ref="P3750">IFERROR(INDEX(tblClientes[Dividendo Mensal (R$)],INT($J3750/ROWS(tblConsorcios[Produto]))+1),"")</f>
        <v/>
      </c>
      <c r="Q3750" s="20" t="str">
        <f t="shared" si="175"/>
        <v/>
      </c>
      <c r="R3750">
        <f t="shared" si="176"/>
        <v>0</v>
      </c>
    </row>
    <row r="3751" spans="10:18" x14ac:dyDescent="0.2">
      <c r="J3751">
        <f t="shared" si="174"/>
        <v>3749</v>
      </c>
      <c r="K3751" t="str" cm="1">
        <f t="array" ref="K3751">IFERROR(INDEX(tblClientes[Cliente],INT($J3751/ROWS(tblConsorcios[Produto]))+1),"")</f>
        <v/>
      </c>
      <c r="L3751" t="str" cm="1">
        <f t="array" ref="L3751">IFERROR(INDEX(tblConsorcios[Produto],MOD($J3751,ROWS(tblConsorcios[Produto]))+1),"")</f>
        <v>Imóvel IE350 – 200m</v>
      </c>
      <c r="M3751" s="20" cm="1">
        <f t="array" ref="M3751">IFERROR(INDEX(tblConsorcios[Valor da Carta (R$)],MOD($J3751,ROWS(tblConsorcios[Produto]))+1),"")</f>
        <v>350000</v>
      </c>
      <c r="N3751" s="2" cm="1">
        <f t="array" ref="N3751">IFERROR(INDEX(tblConsorcios[Prazo (meses)],MOD($J3751,ROWS(tblConsorcios[Produto]))+1),"")</f>
        <v>200</v>
      </c>
      <c r="O3751" s="20" cm="1">
        <f t="array" ref="O3751">IFERROR(INDEX(tblConsorcios[Parcela Mensal (R$)],MOD($J3751,ROWS(tblConsorcios[Produto]))+1),"")</f>
        <v>2219</v>
      </c>
      <c r="P3751" s="20" t="str" cm="1">
        <f t="array" ref="P3751">IFERROR(INDEX(tblClientes[Dividendo Mensal (R$)],INT($J3751/ROWS(tblConsorcios[Produto]))+1),"")</f>
        <v/>
      </c>
      <c r="Q3751" s="20" t="str">
        <f t="shared" si="175"/>
        <v/>
      </c>
      <c r="R3751">
        <f t="shared" si="176"/>
        <v>0</v>
      </c>
    </row>
    <row r="3752" spans="10:18" x14ac:dyDescent="0.2">
      <c r="J3752">
        <f t="shared" si="174"/>
        <v>3750</v>
      </c>
      <c r="K3752" t="str" cm="1">
        <f t="array" ref="K3752">IFERROR(INDEX(tblClientes[Cliente],INT($J3752/ROWS(tblConsorcios[Produto]))+1),"")</f>
        <v/>
      </c>
      <c r="L3752" t="str" cm="1">
        <f t="array" ref="L3752">IFERROR(INDEX(tblConsorcios[Produto],MOD($J3752,ROWS(tblConsorcios[Produto]))+1),"")</f>
        <v>Imóvel IE330 – 240m</v>
      </c>
      <c r="M3752" s="20" cm="1">
        <f t="array" ref="M3752">IFERROR(INDEX(tblConsorcios[Valor da Carta (R$)],MOD($J3752,ROWS(tblConsorcios[Produto]))+1),"")</f>
        <v>330000</v>
      </c>
      <c r="N3752" s="2" cm="1">
        <f t="array" ref="N3752">IFERROR(INDEX(tblConsorcios[Prazo (meses)],MOD($J3752,ROWS(tblConsorcios[Produto]))+1),"")</f>
        <v>240</v>
      </c>
      <c r="O3752" s="20" cm="1">
        <f t="array" ref="O3752">IFERROR(INDEX(tblConsorcios[Parcela Mensal (R$)],MOD($J3752,ROWS(tblConsorcios[Produto]))+1),"")</f>
        <v>1771</v>
      </c>
      <c r="P3752" s="20" t="str" cm="1">
        <f t="array" ref="P3752">IFERROR(INDEX(tblClientes[Dividendo Mensal (R$)],INT($J3752/ROWS(tblConsorcios[Produto]))+1),"")</f>
        <v/>
      </c>
      <c r="Q3752" s="20" t="str">
        <f t="shared" si="175"/>
        <v/>
      </c>
      <c r="R3752">
        <f t="shared" si="176"/>
        <v>0</v>
      </c>
    </row>
    <row r="3753" spans="10:18" x14ac:dyDescent="0.2">
      <c r="J3753">
        <f t="shared" si="174"/>
        <v>3751</v>
      </c>
      <c r="K3753" t="str" cm="1">
        <f t="array" ref="K3753">IFERROR(INDEX(tblClientes[Cliente],INT($J3753/ROWS(tblConsorcios[Produto]))+1),"")</f>
        <v/>
      </c>
      <c r="L3753" t="str" cm="1">
        <f t="array" ref="L3753">IFERROR(INDEX(tblConsorcios[Produto],MOD($J3753,ROWS(tblConsorcios[Produto]))+1),"")</f>
        <v>Imóvel IE330 – 220m</v>
      </c>
      <c r="M3753" s="20" cm="1">
        <f t="array" ref="M3753">IFERROR(INDEX(tblConsorcios[Valor da Carta (R$)],MOD($J3753,ROWS(tblConsorcios[Produto]))+1),"")</f>
        <v>330000</v>
      </c>
      <c r="N3753" s="2" cm="1">
        <f t="array" ref="N3753">IFERROR(INDEX(tblConsorcios[Prazo (meses)],MOD($J3753,ROWS(tblConsorcios[Produto]))+1),"")</f>
        <v>220</v>
      </c>
      <c r="O3753" s="20" cm="1">
        <f t="array" ref="O3753">IFERROR(INDEX(tblConsorcios[Parcela Mensal (R$)],MOD($J3753,ROWS(tblConsorcios[Produto]))+1),"")</f>
        <v>1917</v>
      </c>
      <c r="P3753" s="20" t="str" cm="1">
        <f t="array" ref="P3753">IFERROR(INDEX(tblClientes[Dividendo Mensal (R$)],INT($J3753/ROWS(tblConsorcios[Produto]))+1),"")</f>
        <v/>
      </c>
      <c r="Q3753" s="20" t="str">
        <f t="shared" si="175"/>
        <v/>
      </c>
      <c r="R3753">
        <f t="shared" si="176"/>
        <v>0</v>
      </c>
    </row>
    <row r="3754" spans="10:18" x14ac:dyDescent="0.2">
      <c r="J3754">
        <f t="shared" si="174"/>
        <v>3752</v>
      </c>
      <c r="K3754" t="str" cm="1">
        <f t="array" ref="K3754">IFERROR(INDEX(tblClientes[Cliente],INT($J3754/ROWS(tblConsorcios[Produto]))+1),"")</f>
        <v/>
      </c>
      <c r="L3754" t="str" cm="1">
        <f t="array" ref="L3754">IFERROR(INDEX(tblConsorcios[Produto],MOD($J3754,ROWS(tblConsorcios[Produto]))+1),"")</f>
        <v>Imóvel IE330 – 200m</v>
      </c>
      <c r="M3754" s="20" cm="1">
        <f t="array" ref="M3754">IFERROR(INDEX(tblConsorcios[Valor da Carta (R$)],MOD($J3754,ROWS(tblConsorcios[Produto]))+1),"")</f>
        <v>330000</v>
      </c>
      <c r="N3754" s="2" cm="1">
        <f t="array" ref="N3754">IFERROR(INDEX(tblConsorcios[Prazo (meses)],MOD($J3754,ROWS(tblConsorcios[Produto]))+1),"")</f>
        <v>200</v>
      </c>
      <c r="O3754" s="20" cm="1">
        <f t="array" ref="O3754">IFERROR(INDEX(tblConsorcios[Parcela Mensal (R$)],MOD($J3754,ROWS(tblConsorcios[Produto]))+1),"")</f>
        <v>2092.1999999999998</v>
      </c>
      <c r="P3754" s="20" t="str" cm="1">
        <f t="array" ref="P3754">IFERROR(INDEX(tblClientes[Dividendo Mensal (R$)],INT($J3754/ROWS(tblConsorcios[Produto]))+1),"")</f>
        <v/>
      </c>
      <c r="Q3754" s="20" t="str">
        <f t="shared" si="175"/>
        <v/>
      </c>
      <c r="R3754">
        <f t="shared" si="176"/>
        <v>0</v>
      </c>
    </row>
    <row r="3755" spans="10:18" x14ac:dyDescent="0.2">
      <c r="J3755">
        <f t="shared" si="174"/>
        <v>3753</v>
      </c>
      <c r="K3755" t="str" cm="1">
        <f t="array" ref="K3755">IFERROR(INDEX(tblClientes[Cliente],INT($J3755/ROWS(tblConsorcios[Produto]))+1),"")</f>
        <v/>
      </c>
      <c r="L3755" t="str" cm="1">
        <f t="array" ref="L3755">IFERROR(INDEX(tblConsorcios[Produto],MOD($J3755,ROWS(tblConsorcios[Produto]))+1),"")</f>
        <v>Imóvel IE300 – 240m</v>
      </c>
      <c r="M3755" s="20" cm="1">
        <f t="array" ref="M3755">IFERROR(INDEX(tblConsorcios[Valor da Carta (R$)],MOD($J3755,ROWS(tblConsorcios[Produto]))+1),"")</f>
        <v>300000</v>
      </c>
      <c r="N3755" s="2" cm="1">
        <f t="array" ref="N3755">IFERROR(INDEX(tblConsorcios[Prazo (meses)],MOD($J3755,ROWS(tblConsorcios[Produto]))+1),"")</f>
        <v>240</v>
      </c>
      <c r="O3755" s="20" cm="1">
        <f t="array" ref="O3755">IFERROR(INDEX(tblConsorcios[Parcela Mensal (R$)],MOD($J3755,ROWS(tblConsorcios[Produto]))+1),"")</f>
        <v>1610</v>
      </c>
      <c r="P3755" s="20" t="str" cm="1">
        <f t="array" ref="P3755">IFERROR(INDEX(tblClientes[Dividendo Mensal (R$)],INT($J3755/ROWS(tblConsorcios[Produto]))+1),"")</f>
        <v/>
      </c>
      <c r="Q3755" s="20" t="str">
        <f t="shared" si="175"/>
        <v/>
      </c>
      <c r="R3755">
        <f t="shared" si="176"/>
        <v>0</v>
      </c>
    </row>
    <row r="3756" spans="10:18" x14ac:dyDescent="0.2">
      <c r="J3756">
        <f t="shared" si="174"/>
        <v>3754</v>
      </c>
      <c r="K3756" t="str" cm="1">
        <f t="array" ref="K3756">IFERROR(INDEX(tblClientes[Cliente],INT($J3756/ROWS(tblConsorcios[Produto]))+1),"")</f>
        <v/>
      </c>
      <c r="L3756" t="str" cm="1">
        <f t="array" ref="L3756">IFERROR(INDEX(tblConsorcios[Produto],MOD($J3756,ROWS(tblConsorcios[Produto]))+1),"")</f>
        <v>Imóvel IE300 – 220m</v>
      </c>
      <c r="M3756" s="20" cm="1">
        <f t="array" ref="M3756">IFERROR(INDEX(tblConsorcios[Valor da Carta (R$)],MOD($J3756,ROWS(tblConsorcios[Produto]))+1),"")</f>
        <v>300000</v>
      </c>
      <c r="N3756" s="2" cm="1">
        <f t="array" ref="N3756">IFERROR(INDEX(tblConsorcios[Prazo (meses)],MOD($J3756,ROWS(tblConsorcios[Produto]))+1),"")</f>
        <v>220</v>
      </c>
      <c r="O3756" s="20" cm="1">
        <f t="array" ref="O3756">IFERROR(INDEX(tblConsorcios[Parcela Mensal (R$)],MOD($J3756,ROWS(tblConsorcios[Produto]))+1),"")</f>
        <v>1742.73</v>
      </c>
      <c r="P3756" s="20" t="str" cm="1">
        <f t="array" ref="P3756">IFERROR(INDEX(tblClientes[Dividendo Mensal (R$)],INT($J3756/ROWS(tblConsorcios[Produto]))+1),"")</f>
        <v/>
      </c>
      <c r="Q3756" s="20" t="str">
        <f t="shared" si="175"/>
        <v/>
      </c>
      <c r="R3756">
        <f t="shared" si="176"/>
        <v>0</v>
      </c>
    </row>
    <row r="3757" spans="10:18" x14ac:dyDescent="0.2">
      <c r="J3757">
        <f t="shared" si="174"/>
        <v>3755</v>
      </c>
      <c r="K3757" t="str" cm="1">
        <f t="array" ref="K3757">IFERROR(INDEX(tblClientes[Cliente],INT($J3757/ROWS(tblConsorcios[Produto]))+1),"")</f>
        <v/>
      </c>
      <c r="L3757" t="str" cm="1">
        <f t="array" ref="L3757">IFERROR(INDEX(tblConsorcios[Produto],MOD($J3757,ROWS(tblConsorcios[Produto]))+1),"")</f>
        <v>Imóvel IE300 – 200m</v>
      </c>
      <c r="M3757" s="20" cm="1">
        <f t="array" ref="M3757">IFERROR(INDEX(tblConsorcios[Valor da Carta (R$)],MOD($J3757,ROWS(tblConsorcios[Produto]))+1),"")</f>
        <v>300000</v>
      </c>
      <c r="N3757" s="2" cm="1">
        <f t="array" ref="N3757">IFERROR(INDEX(tblConsorcios[Prazo (meses)],MOD($J3757,ROWS(tblConsorcios[Produto]))+1),"")</f>
        <v>200</v>
      </c>
      <c r="O3757" s="20" cm="1">
        <f t="array" ref="O3757">IFERROR(INDEX(tblConsorcios[Parcela Mensal (R$)],MOD($J3757,ROWS(tblConsorcios[Produto]))+1),"")</f>
        <v>1902</v>
      </c>
      <c r="P3757" s="20" t="str" cm="1">
        <f t="array" ref="P3757">IFERROR(INDEX(tblClientes[Dividendo Mensal (R$)],INT($J3757/ROWS(tblConsorcios[Produto]))+1),"")</f>
        <v/>
      </c>
      <c r="Q3757" s="20" t="str">
        <f t="shared" si="175"/>
        <v/>
      </c>
      <c r="R3757">
        <f t="shared" si="176"/>
        <v>0</v>
      </c>
    </row>
    <row r="3758" spans="10:18" x14ac:dyDescent="0.2">
      <c r="J3758">
        <f t="shared" si="174"/>
        <v>3756</v>
      </c>
      <c r="K3758" t="str" cm="1">
        <f t="array" ref="K3758">IFERROR(INDEX(tblClientes[Cliente],INT($J3758/ROWS(tblConsorcios[Produto]))+1),"")</f>
        <v/>
      </c>
      <c r="L3758" t="str" cm="1">
        <f t="array" ref="L3758">IFERROR(INDEX(tblConsorcios[Produto],MOD($J3758,ROWS(tblConsorcios[Produto]))+1),"")</f>
        <v>Imóvel IE240 – 240m</v>
      </c>
      <c r="M3758" s="20" cm="1">
        <f t="array" ref="M3758">IFERROR(INDEX(tblConsorcios[Valor da Carta (R$)],MOD($J3758,ROWS(tblConsorcios[Produto]))+1),"")</f>
        <v>240000</v>
      </c>
      <c r="N3758" s="2" cm="1">
        <f t="array" ref="N3758">IFERROR(INDEX(tblConsorcios[Prazo (meses)],MOD($J3758,ROWS(tblConsorcios[Produto]))+1),"")</f>
        <v>240</v>
      </c>
      <c r="O3758" s="20" cm="1">
        <f t="array" ref="O3758">IFERROR(INDEX(tblConsorcios[Parcela Mensal (R$)],MOD($J3758,ROWS(tblConsorcios[Produto]))+1),"")</f>
        <v>1288</v>
      </c>
      <c r="P3758" s="20" t="str" cm="1">
        <f t="array" ref="P3758">IFERROR(INDEX(tblClientes[Dividendo Mensal (R$)],INT($J3758/ROWS(tblConsorcios[Produto]))+1),"")</f>
        <v/>
      </c>
      <c r="Q3758" s="20" t="str">
        <f t="shared" si="175"/>
        <v/>
      </c>
      <c r="R3758">
        <f t="shared" si="176"/>
        <v>0</v>
      </c>
    </row>
    <row r="3759" spans="10:18" x14ac:dyDescent="0.2">
      <c r="J3759">
        <f t="shared" si="174"/>
        <v>3757</v>
      </c>
      <c r="K3759" t="str" cm="1">
        <f t="array" ref="K3759">IFERROR(INDEX(tblClientes[Cliente],INT($J3759/ROWS(tblConsorcios[Produto]))+1),"")</f>
        <v/>
      </c>
      <c r="L3759" t="str" cm="1">
        <f t="array" ref="L3759">IFERROR(INDEX(tblConsorcios[Produto],MOD($J3759,ROWS(tblConsorcios[Produto]))+1),"")</f>
        <v>Imóvel IE240 – 220m</v>
      </c>
      <c r="M3759" s="20" cm="1">
        <f t="array" ref="M3759">IFERROR(INDEX(tblConsorcios[Valor da Carta (R$)],MOD($J3759,ROWS(tblConsorcios[Produto]))+1),"")</f>
        <v>240000</v>
      </c>
      <c r="N3759" s="2" cm="1">
        <f t="array" ref="N3759">IFERROR(INDEX(tblConsorcios[Prazo (meses)],MOD($J3759,ROWS(tblConsorcios[Produto]))+1),"")</f>
        <v>220</v>
      </c>
      <c r="O3759" s="20" cm="1">
        <f t="array" ref="O3759">IFERROR(INDEX(tblConsorcios[Parcela Mensal (R$)],MOD($J3759,ROWS(tblConsorcios[Produto]))+1),"")</f>
        <v>1394.18</v>
      </c>
      <c r="P3759" s="20" t="str" cm="1">
        <f t="array" ref="P3759">IFERROR(INDEX(tblClientes[Dividendo Mensal (R$)],INT($J3759/ROWS(tblConsorcios[Produto]))+1),"")</f>
        <v/>
      </c>
      <c r="Q3759" s="20" t="str">
        <f t="shared" si="175"/>
        <v/>
      </c>
      <c r="R3759">
        <f t="shared" si="176"/>
        <v>0</v>
      </c>
    </row>
    <row r="3760" spans="10:18" x14ac:dyDescent="0.2">
      <c r="J3760">
        <f t="shared" si="174"/>
        <v>3758</v>
      </c>
      <c r="K3760" t="str" cm="1">
        <f t="array" ref="K3760">IFERROR(INDEX(tblClientes[Cliente],INT($J3760/ROWS(tblConsorcios[Produto]))+1),"")</f>
        <v/>
      </c>
      <c r="L3760" t="str" cm="1">
        <f t="array" ref="L3760">IFERROR(INDEX(tblConsorcios[Produto],MOD($J3760,ROWS(tblConsorcios[Produto]))+1),"")</f>
        <v>Imóvel IE240 – 200m</v>
      </c>
      <c r="M3760" s="20" cm="1">
        <f t="array" ref="M3760">IFERROR(INDEX(tblConsorcios[Valor da Carta (R$)],MOD($J3760,ROWS(tblConsorcios[Produto]))+1),"")</f>
        <v>240000</v>
      </c>
      <c r="N3760" s="2" cm="1">
        <f t="array" ref="N3760">IFERROR(INDEX(tblConsorcios[Prazo (meses)],MOD($J3760,ROWS(tblConsorcios[Produto]))+1),"")</f>
        <v>200</v>
      </c>
      <c r="O3760" s="20" cm="1">
        <f t="array" ref="O3760">IFERROR(INDEX(tblConsorcios[Parcela Mensal (R$)],MOD($J3760,ROWS(tblConsorcios[Produto]))+1),"")</f>
        <v>1521.6</v>
      </c>
      <c r="P3760" s="20" t="str" cm="1">
        <f t="array" ref="P3760">IFERROR(INDEX(tblClientes[Dividendo Mensal (R$)],INT($J3760/ROWS(tblConsorcios[Produto]))+1),"")</f>
        <v/>
      </c>
      <c r="Q3760" s="20" t="str">
        <f t="shared" si="175"/>
        <v/>
      </c>
      <c r="R3760">
        <f t="shared" si="176"/>
        <v>0</v>
      </c>
    </row>
    <row r="3761" spans="10:18" x14ac:dyDescent="0.2">
      <c r="J3761">
        <f t="shared" si="174"/>
        <v>3759</v>
      </c>
      <c r="K3761" t="str" cm="1">
        <f t="array" ref="K3761">IFERROR(INDEX(tblClientes[Cliente],INT($J3761/ROWS(tblConsorcios[Produto]))+1),"")</f>
        <v/>
      </c>
      <c r="L3761" t="str" cm="1">
        <f t="array" ref="L3761">IFERROR(INDEX(tblConsorcios[Produto],MOD($J3761,ROWS(tblConsorcios[Produto]))+1),"")</f>
        <v>Imóvel IE230 – 240m</v>
      </c>
      <c r="M3761" s="20" cm="1">
        <f t="array" ref="M3761">IFERROR(INDEX(tblConsorcios[Valor da Carta (R$)],MOD($J3761,ROWS(tblConsorcios[Produto]))+1),"")</f>
        <v>230000</v>
      </c>
      <c r="N3761" s="2" cm="1">
        <f t="array" ref="N3761">IFERROR(INDEX(tblConsorcios[Prazo (meses)],MOD($J3761,ROWS(tblConsorcios[Produto]))+1),"")</f>
        <v>240</v>
      </c>
      <c r="O3761" s="20" cm="1">
        <f t="array" ref="O3761">IFERROR(INDEX(tblConsorcios[Parcela Mensal (R$)],MOD($J3761,ROWS(tblConsorcios[Produto]))+1),"")</f>
        <v>1234.33</v>
      </c>
      <c r="P3761" s="20" t="str" cm="1">
        <f t="array" ref="P3761">IFERROR(INDEX(tblClientes[Dividendo Mensal (R$)],INT($J3761/ROWS(tblConsorcios[Produto]))+1),"")</f>
        <v/>
      </c>
      <c r="Q3761" s="20" t="str">
        <f t="shared" si="175"/>
        <v/>
      </c>
      <c r="R3761">
        <f t="shared" si="176"/>
        <v>0</v>
      </c>
    </row>
    <row r="3762" spans="10:18" x14ac:dyDescent="0.2">
      <c r="J3762">
        <f t="shared" si="174"/>
        <v>3760</v>
      </c>
      <c r="K3762" t="str" cm="1">
        <f t="array" ref="K3762">IFERROR(INDEX(tblClientes[Cliente],INT($J3762/ROWS(tblConsorcios[Produto]))+1),"")</f>
        <v/>
      </c>
      <c r="L3762" t="str" cm="1">
        <f t="array" ref="L3762">IFERROR(INDEX(tblConsorcios[Produto],MOD($J3762,ROWS(tblConsorcios[Produto]))+1),"")</f>
        <v>Imóvel IE230 – 220m</v>
      </c>
      <c r="M3762" s="20" cm="1">
        <f t="array" ref="M3762">IFERROR(INDEX(tblConsorcios[Valor da Carta (R$)],MOD($J3762,ROWS(tblConsorcios[Produto]))+1),"")</f>
        <v>230000</v>
      </c>
      <c r="N3762" s="2" cm="1">
        <f t="array" ref="N3762">IFERROR(INDEX(tblConsorcios[Prazo (meses)],MOD($J3762,ROWS(tblConsorcios[Produto]))+1),"")</f>
        <v>220</v>
      </c>
      <c r="O3762" s="20" cm="1">
        <f t="array" ref="O3762">IFERROR(INDEX(tblConsorcios[Parcela Mensal (R$)],MOD($J3762,ROWS(tblConsorcios[Produto]))+1),"")</f>
        <v>1336.09</v>
      </c>
      <c r="P3762" s="20" t="str" cm="1">
        <f t="array" ref="P3762">IFERROR(INDEX(tblClientes[Dividendo Mensal (R$)],INT($J3762/ROWS(tblConsorcios[Produto]))+1),"")</f>
        <v/>
      </c>
      <c r="Q3762" s="20" t="str">
        <f t="shared" si="175"/>
        <v/>
      </c>
      <c r="R3762">
        <f t="shared" si="176"/>
        <v>0</v>
      </c>
    </row>
    <row r="3763" spans="10:18" x14ac:dyDescent="0.2">
      <c r="J3763">
        <f t="shared" si="174"/>
        <v>3761</v>
      </c>
      <c r="K3763" t="str" cm="1">
        <f t="array" ref="K3763">IFERROR(INDEX(tblClientes[Cliente],INT($J3763/ROWS(tblConsorcios[Produto]))+1),"")</f>
        <v/>
      </c>
      <c r="L3763" t="str" cm="1">
        <f t="array" ref="L3763">IFERROR(INDEX(tblConsorcios[Produto],MOD($J3763,ROWS(tblConsorcios[Produto]))+1),"")</f>
        <v>Imóvel IE230 – 200m</v>
      </c>
      <c r="M3763" s="20" cm="1">
        <f t="array" ref="M3763">IFERROR(INDEX(tblConsorcios[Valor da Carta (R$)],MOD($J3763,ROWS(tblConsorcios[Produto]))+1),"")</f>
        <v>230000</v>
      </c>
      <c r="N3763" s="2" cm="1">
        <f t="array" ref="N3763">IFERROR(INDEX(tblConsorcios[Prazo (meses)],MOD($J3763,ROWS(tblConsorcios[Produto]))+1),"")</f>
        <v>200</v>
      </c>
      <c r="O3763" s="20" cm="1">
        <f t="array" ref="O3763">IFERROR(INDEX(tblConsorcios[Parcela Mensal (R$)],MOD($J3763,ROWS(tblConsorcios[Produto]))+1),"")</f>
        <v>1458.2</v>
      </c>
      <c r="P3763" s="20" t="str" cm="1">
        <f t="array" ref="P3763">IFERROR(INDEX(tblClientes[Dividendo Mensal (R$)],INT($J3763/ROWS(tblConsorcios[Produto]))+1),"")</f>
        <v/>
      </c>
      <c r="Q3763" s="20" t="str">
        <f t="shared" si="175"/>
        <v/>
      </c>
      <c r="R3763">
        <f t="shared" si="176"/>
        <v>0</v>
      </c>
    </row>
    <row r="3764" spans="10:18" x14ac:dyDescent="0.2">
      <c r="J3764">
        <f t="shared" si="174"/>
        <v>3762</v>
      </c>
      <c r="K3764" t="str" cm="1">
        <f t="array" ref="K3764">IFERROR(INDEX(tblClientes[Cliente],INT($J3764/ROWS(tblConsorcios[Produto]))+1),"")</f>
        <v/>
      </c>
      <c r="L3764" t="str" cm="1">
        <f t="array" ref="L3764">IFERROR(INDEX(tblConsorcios[Produto],MOD($J3764,ROWS(tblConsorcios[Produto]))+1),"")</f>
        <v>Imóvel IE220 – 240m</v>
      </c>
      <c r="M3764" s="20" cm="1">
        <f t="array" ref="M3764">IFERROR(INDEX(tblConsorcios[Valor da Carta (R$)],MOD($J3764,ROWS(tblConsorcios[Produto]))+1),"")</f>
        <v>220000</v>
      </c>
      <c r="N3764" s="2" cm="1">
        <f t="array" ref="N3764">IFERROR(INDEX(tblConsorcios[Prazo (meses)],MOD($J3764,ROWS(tblConsorcios[Produto]))+1),"")</f>
        <v>240</v>
      </c>
      <c r="O3764" s="20" cm="1">
        <f t="array" ref="O3764">IFERROR(INDEX(tblConsorcios[Parcela Mensal (R$)],MOD($J3764,ROWS(tblConsorcios[Produto]))+1),"")</f>
        <v>1180.67</v>
      </c>
      <c r="P3764" s="20" t="str" cm="1">
        <f t="array" ref="P3764">IFERROR(INDEX(tblClientes[Dividendo Mensal (R$)],INT($J3764/ROWS(tblConsorcios[Produto]))+1),"")</f>
        <v/>
      </c>
      <c r="Q3764" s="20" t="str">
        <f t="shared" si="175"/>
        <v/>
      </c>
      <c r="R3764">
        <f t="shared" si="176"/>
        <v>0</v>
      </c>
    </row>
    <row r="3765" spans="10:18" x14ac:dyDescent="0.2">
      <c r="J3765">
        <f t="shared" si="174"/>
        <v>3763</v>
      </c>
      <c r="K3765" t="str" cm="1">
        <f t="array" ref="K3765">IFERROR(INDEX(tblClientes[Cliente],INT($J3765/ROWS(tblConsorcios[Produto]))+1),"")</f>
        <v/>
      </c>
      <c r="L3765" t="str" cm="1">
        <f t="array" ref="L3765">IFERROR(INDEX(tblConsorcios[Produto],MOD($J3765,ROWS(tblConsorcios[Produto]))+1),"")</f>
        <v>Imóvel IE220 – 220m</v>
      </c>
      <c r="M3765" s="20" cm="1">
        <f t="array" ref="M3765">IFERROR(INDEX(tblConsorcios[Valor da Carta (R$)],MOD($J3765,ROWS(tblConsorcios[Produto]))+1),"")</f>
        <v>220000</v>
      </c>
      <c r="N3765" s="2" cm="1">
        <f t="array" ref="N3765">IFERROR(INDEX(tblConsorcios[Prazo (meses)],MOD($J3765,ROWS(tblConsorcios[Produto]))+1),"")</f>
        <v>220</v>
      </c>
      <c r="O3765" s="20" cm="1">
        <f t="array" ref="O3765">IFERROR(INDEX(tblConsorcios[Parcela Mensal (R$)],MOD($J3765,ROWS(tblConsorcios[Produto]))+1),"")</f>
        <v>1278</v>
      </c>
      <c r="P3765" s="20" t="str" cm="1">
        <f t="array" ref="P3765">IFERROR(INDEX(tblClientes[Dividendo Mensal (R$)],INT($J3765/ROWS(tblConsorcios[Produto]))+1),"")</f>
        <v/>
      </c>
      <c r="Q3765" s="20" t="str">
        <f t="shared" si="175"/>
        <v/>
      </c>
      <c r="R3765">
        <f t="shared" si="176"/>
        <v>0</v>
      </c>
    </row>
    <row r="3766" spans="10:18" x14ac:dyDescent="0.2">
      <c r="J3766">
        <f t="shared" si="174"/>
        <v>3764</v>
      </c>
      <c r="K3766" t="str" cm="1">
        <f t="array" ref="K3766">IFERROR(INDEX(tblClientes[Cliente],INT($J3766/ROWS(tblConsorcios[Produto]))+1),"")</f>
        <v/>
      </c>
      <c r="L3766" t="str" cm="1">
        <f t="array" ref="L3766">IFERROR(INDEX(tblConsorcios[Produto],MOD($J3766,ROWS(tblConsorcios[Produto]))+1),"")</f>
        <v>Imóvel IE220 – 200m</v>
      </c>
      <c r="M3766" s="20" cm="1">
        <f t="array" ref="M3766">IFERROR(INDEX(tblConsorcios[Valor da Carta (R$)],MOD($J3766,ROWS(tblConsorcios[Produto]))+1),"")</f>
        <v>220000</v>
      </c>
      <c r="N3766" s="2" cm="1">
        <f t="array" ref="N3766">IFERROR(INDEX(tblConsorcios[Prazo (meses)],MOD($J3766,ROWS(tblConsorcios[Produto]))+1),"")</f>
        <v>200</v>
      </c>
      <c r="O3766" s="20" cm="1">
        <f t="array" ref="O3766">IFERROR(INDEX(tblConsorcios[Parcela Mensal (R$)],MOD($J3766,ROWS(tblConsorcios[Produto]))+1),"")</f>
        <v>1394.8</v>
      </c>
      <c r="P3766" s="20" t="str" cm="1">
        <f t="array" ref="P3766">IFERROR(INDEX(tblClientes[Dividendo Mensal (R$)],INT($J3766/ROWS(tblConsorcios[Produto]))+1),"")</f>
        <v/>
      </c>
      <c r="Q3766" s="20" t="str">
        <f t="shared" si="175"/>
        <v/>
      </c>
      <c r="R3766">
        <f t="shared" si="176"/>
        <v>0</v>
      </c>
    </row>
    <row r="3767" spans="10:18" x14ac:dyDescent="0.2">
      <c r="J3767">
        <f t="shared" si="174"/>
        <v>3765</v>
      </c>
      <c r="K3767" t="str" cm="1">
        <f t="array" ref="K3767">IFERROR(INDEX(tblClientes[Cliente],INT($J3767/ROWS(tblConsorcios[Produto]))+1),"")</f>
        <v/>
      </c>
      <c r="L3767" t="str" cm="1">
        <f t="array" ref="L3767">IFERROR(INDEX(tblConsorcios[Produto],MOD($J3767,ROWS(tblConsorcios[Produto]))+1),"")</f>
        <v>Imóvel IE200 – 240m</v>
      </c>
      <c r="M3767" s="20" cm="1">
        <f t="array" ref="M3767">IFERROR(INDEX(tblConsorcios[Valor da Carta (R$)],MOD($J3767,ROWS(tblConsorcios[Produto]))+1),"")</f>
        <v>200000</v>
      </c>
      <c r="N3767" s="2" cm="1">
        <f t="array" ref="N3767">IFERROR(INDEX(tblConsorcios[Prazo (meses)],MOD($J3767,ROWS(tblConsorcios[Produto]))+1),"")</f>
        <v>240</v>
      </c>
      <c r="O3767" s="20" cm="1">
        <f t="array" ref="O3767">IFERROR(INDEX(tblConsorcios[Parcela Mensal (R$)],MOD($J3767,ROWS(tblConsorcios[Produto]))+1),"")</f>
        <v>1073.33</v>
      </c>
      <c r="P3767" s="20" t="str" cm="1">
        <f t="array" ref="P3767">IFERROR(INDEX(tblClientes[Dividendo Mensal (R$)],INT($J3767/ROWS(tblConsorcios[Produto]))+1),"")</f>
        <v/>
      </c>
      <c r="Q3767" s="20" t="str">
        <f t="shared" si="175"/>
        <v/>
      </c>
      <c r="R3767">
        <f t="shared" si="176"/>
        <v>0</v>
      </c>
    </row>
    <row r="3768" spans="10:18" x14ac:dyDescent="0.2">
      <c r="J3768">
        <f t="shared" si="174"/>
        <v>3766</v>
      </c>
      <c r="K3768" t="str" cm="1">
        <f t="array" ref="K3768">IFERROR(INDEX(tblClientes[Cliente],INT($J3768/ROWS(tblConsorcios[Produto]))+1),"")</f>
        <v/>
      </c>
      <c r="L3768" t="str" cm="1">
        <f t="array" ref="L3768">IFERROR(INDEX(tblConsorcios[Produto],MOD($J3768,ROWS(tblConsorcios[Produto]))+1),"")</f>
        <v>Imóvel IE200 – 220m</v>
      </c>
      <c r="M3768" s="20" cm="1">
        <f t="array" ref="M3768">IFERROR(INDEX(tblConsorcios[Valor da Carta (R$)],MOD($J3768,ROWS(tblConsorcios[Produto]))+1),"")</f>
        <v>200000</v>
      </c>
      <c r="N3768" s="2" cm="1">
        <f t="array" ref="N3768">IFERROR(INDEX(tblConsorcios[Prazo (meses)],MOD($J3768,ROWS(tblConsorcios[Produto]))+1),"")</f>
        <v>220</v>
      </c>
      <c r="O3768" s="20" cm="1">
        <f t="array" ref="O3768">IFERROR(INDEX(tblConsorcios[Parcela Mensal (R$)],MOD($J3768,ROWS(tblConsorcios[Produto]))+1),"")</f>
        <v>1161.82</v>
      </c>
      <c r="P3768" s="20" t="str" cm="1">
        <f t="array" ref="P3768">IFERROR(INDEX(tblClientes[Dividendo Mensal (R$)],INT($J3768/ROWS(tblConsorcios[Produto]))+1),"")</f>
        <v/>
      </c>
      <c r="Q3768" s="20" t="str">
        <f t="shared" si="175"/>
        <v/>
      </c>
      <c r="R3768">
        <f t="shared" si="176"/>
        <v>0</v>
      </c>
    </row>
    <row r="3769" spans="10:18" x14ac:dyDescent="0.2">
      <c r="J3769">
        <f t="shared" si="174"/>
        <v>3767</v>
      </c>
      <c r="K3769" t="str" cm="1">
        <f t="array" ref="K3769">IFERROR(INDEX(tblClientes[Cliente],INT($J3769/ROWS(tblConsorcios[Produto]))+1),"")</f>
        <v/>
      </c>
      <c r="L3769" t="str" cm="1">
        <f t="array" ref="L3769">IFERROR(INDEX(tblConsorcios[Produto],MOD($J3769,ROWS(tblConsorcios[Produto]))+1),"")</f>
        <v>Imóvel IE200 – 200m</v>
      </c>
      <c r="M3769" s="20" cm="1">
        <f t="array" ref="M3769">IFERROR(INDEX(tblConsorcios[Valor da Carta (R$)],MOD($J3769,ROWS(tblConsorcios[Produto]))+1),"")</f>
        <v>200000</v>
      </c>
      <c r="N3769" s="2" cm="1">
        <f t="array" ref="N3769">IFERROR(INDEX(tblConsorcios[Prazo (meses)],MOD($J3769,ROWS(tblConsorcios[Produto]))+1),"")</f>
        <v>200</v>
      </c>
      <c r="O3769" s="20" cm="1">
        <f t="array" ref="O3769">IFERROR(INDEX(tblConsorcios[Parcela Mensal (R$)],MOD($J3769,ROWS(tblConsorcios[Produto]))+1),"")</f>
        <v>1268</v>
      </c>
      <c r="P3769" s="20" t="str" cm="1">
        <f t="array" ref="P3769">IFERROR(INDEX(tblClientes[Dividendo Mensal (R$)],INT($J3769/ROWS(tblConsorcios[Produto]))+1),"")</f>
        <v/>
      </c>
      <c r="Q3769" s="20" t="str">
        <f t="shared" si="175"/>
        <v/>
      </c>
      <c r="R3769">
        <f t="shared" si="176"/>
        <v>0</v>
      </c>
    </row>
    <row r="3770" spans="10:18" x14ac:dyDescent="0.2">
      <c r="J3770">
        <f t="shared" si="174"/>
        <v>3768</v>
      </c>
      <c r="K3770" t="str" cm="1">
        <f t="array" ref="K3770">IFERROR(INDEX(tblClientes[Cliente],INT($J3770/ROWS(tblConsorcios[Produto]))+1),"")</f>
        <v/>
      </c>
      <c r="L3770" t="str" cm="1">
        <f t="array" ref="L3770">IFERROR(INDEX(tblConsorcios[Produto],MOD($J3770,ROWS(tblConsorcios[Produto]))+1),"")</f>
        <v>Imóvel IE150 – 240m</v>
      </c>
      <c r="M3770" s="20" cm="1">
        <f t="array" ref="M3770">IFERROR(INDEX(tblConsorcios[Valor da Carta (R$)],MOD($J3770,ROWS(tblConsorcios[Produto]))+1),"")</f>
        <v>150000</v>
      </c>
      <c r="N3770" s="2" cm="1">
        <f t="array" ref="N3770">IFERROR(INDEX(tblConsorcios[Prazo (meses)],MOD($J3770,ROWS(tblConsorcios[Produto]))+1),"")</f>
        <v>240</v>
      </c>
      <c r="O3770" s="20" cm="1">
        <f t="array" ref="O3770">IFERROR(INDEX(tblConsorcios[Parcela Mensal (R$)],MOD($J3770,ROWS(tblConsorcios[Produto]))+1),"")</f>
        <v>805</v>
      </c>
      <c r="P3770" s="20" t="str" cm="1">
        <f t="array" ref="P3770">IFERROR(INDEX(tblClientes[Dividendo Mensal (R$)],INT($J3770/ROWS(tblConsorcios[Produto]))+1),"")</f>
        <v/>
      </c>
      <c r="Q3770" s="20" t="str">
        <f t="shared" si="175"/>
        <v/>
      </c>
      <c r="R3770">
        <f t="shared" si="176"/>
        <v>0</v>
      </c>
    </row>
    <row r="3771" spans="10:18" x14ac:dyDescent="0.2">
      <c r="J3771">
        <f t="shared" si="174"/>
        <v>3769</v>
      </c>
      <c r="K3771" t="str" cm="1">
        <f t="array" ref="K3771">IFERROR(INDEX(tblClientes[Cliente],INT($J3771/ROWS(tblConsorcios[Produto]))+1),"")</f>
        <v/>
      </c>
      <c r="L3771" t="str" cm="1">
        <f t="array" ref="L3771">IFERROR(INDEX(tblConsorcios[Produto],MOD($J3771,ROWS(tblConsorcios[Produto]))+1),"")</f>
        <v>Imóvel IE150 – 220m</v>
      </c>
      <c r="M3771" s="20" cm="1">
        <f t="array" ref="M3771">IFERROR(INDEX(tblConsorcios[Valor da Carta (R$)],MOD($J3771,ROWS(tblConsorcios[Produto]))+1),"")</f>
        <v>150000</v>
      </c>
      <c r="N3771" s="2" cm="1">
        <f t="array" ref="N3771">IFERROR(INDEX(tblConsorcios[Prazo (meses)],MOD($J3771,ROWS(tblConsorcios[Produto]))+1),"")</f>
        <v>220</v>
      </c>
      <c r="O3771" s="20" cm="1">
        <f t="array" ref="O3771">IFERROR(INDEX(tblConsorcios[Parcela Mensal (R$)],MOD($J3771,ROWS(tblConsorcios[Produto]))+1),"")</f>
        <v>871.36</v>
      </c>
      <c r="P3771" s="20" t="str" cm="1">
        <f t="array" ref="P3771">IFERROR(INDEX(tblClientes[Dividendo Mensal (R$)],INT($J3771/ROWS(tblConsorcios[Produto]))+1),"")</f>
        <v/>
      </c>
      <c r="Q3771" s="20" t="str">
        <f t="shared" si="175"/>
        <v/>
      </c>
      <c r="R3771">
        <f t="shared" si="176"/>
        <v>0</v>
      </c>
    </row>
    <row r="3772" spans="10:18" x14ac:dyDescent="0.2">
      <c r="J3772">
        <f t="shared" si="174"/>
        <v>3770</v>
      </c>
      <c r="K3772" t="str" cm="1">
        <f t="array" ref="K3772">IFERROR(INDEX(tblClientes[Cliente],INT($J3772/ROWS(tblConsorcios[Produto]))+1),"")</f>
        <v/>
      </c>
      <c r="L3772" t="str" cm="1">
        <f t="array" ref="L3772">IFERROR(INDEX(tblConsorcios[Produto],MOD($J3772,ROWS(tblConsorcios[Produto]))+1),"")</f>
        <v>Imóvel IE150 – 200m</v>
      </c>
      <c r="M3772" s="20" cm="1">
        <f t="array" ref="M3772">IFERROR(INDEX(tblConsorcios[Valor da Carta (R$)],MOD($J3772,ROWS(tblConsorcios[Produto]))+1),"")</f>
        <v>150000</v>
      </c>
      <c r="N3772" s="2" cm="1">
        <f t="array" ref="N3772">IFERROR(INDEX(tblConsorcios[Prazo (meses)],MOD($J3772,ROWS(tblConsorcios[Produto]))+1),"")</f>
        <v>200</v>
      </c>
      <c r="O3772" s="20" cm="1">
        <f t="array" ref="O3772">IFERROR(INDEX(tblConsorcios[Parcela Mensal (R$)],MOD($J3772,ROWS(tblConsorcios[Produto]))+1),"")</f>
        <v>951</v>
      </c>
      <c r="P3772" s="20" t="str" cm="1">
        <f t="array" ref="P3772">IFERROR(INDEX(tblClientes[Dividendo Mensal (R$)],INT($J3772/ROWS(tblConsorcios[Produto]))+1),"")</f>
        <v/>
      </c>
      <c r="Q3772" s="20" t="str">
        <f t="shared" si="175"/>
        <v/>
      </c>
      <c r="R3772">
        <f t="shared" si="176"/>
        <v>0</v>
      </c>
    </row>
    <row r="3773" spans="10:18" x14ac:dyDescent="0.2">
      <c r="J3773">
        <f t="shared" si="174"/>
        <v>3771</v>
      </c>
      <c r="K3773" t="str" cm="1">
        <f t="array" ref="K3773">IFERROR(INDEX(tblClientes[Cliente],INT($J3773/ROWS(tblConsorcios[Produto]))+1),"")</f>
        <v/>
      </c>
      <c r="L3773" t="str" cm="1">
        <f t="array" ref="L3773">IFERROR(INDEX(tblConsorcios[Produto],MOD($J3773,ROWS(tblConsorcios[Produto]))+1),"")</f>
        <v>Imóvel IE140 – 240m</v>
      </c>
      <c r="M3773" s="20" cm="1">
        <f t="array" ref="M3773">IFERROR(INDEX(tblConsorcios[Valor da Carta (R$)],MOD($J3773,ROWS(tblConsorcios[Produto]))+1),"")</f>
        <v>140000</v>
      </c>
      <c r="N3773" s="2" cm="1">
        <f t="array" ref="N3773">IFERROR(INDEX(tblConsorcios[Prazo (meses)],MOD($J3773,ROWS(tblConsorcios[Produto]))+1),"")</f>
        <v>240</v>
      </c>
      <c r="O3773" s="20" cm="1">
        <f t="array" ref="O3773">IFERROR(INDEX(tblConsorcios[Parcela Mensal (R$)],MOD($J3773,ROWS(tblConsorcios[Produto]))+1),"")</f>
        <v>751.33</v>
      </c>
      <c r="P3773" s="20" t="str" cm="1">
        <f t="array" ref="P3773">IFERROR(INDEX(tblClientes[Dividendo Mensal (R$)],INT($J3773/ROWS(tblConsorcios[Produto]))+1),"")</f>
        <v/>
      </c>
      <c r="Q3773" s="20" t="str">
        <f t="shared" si="175"/>
        <v/>
      </c>
      <c r="R3773">
        <f t="shared" si="176"/>
        <v>0</v>
      </c>
    </row>
    <row r="3774" spans="10:18" x14ac:dyDescent="0.2">
      <c r="J3774">
        <f t="shared" si="174"/>
        <v>3772</v>
      </c>
      <c r="K3774" t="str" cm="1">
        <f t="array" ref="K3774">IFERROR(INDEX(tblClientes[Cliente],INT($J3774/ROWS(tblConsorcios[Produto]))+1),"")</f>
        <v/>
      </c>
      <c r="L3774" t="str" cm="1">
        <f t="array" ref="L3774">IFERROR(INDEX(tblConsorcios[Produto],MOD($J3774,ROWS(tblConsorcios[Produto]))+1),"")</f>
        <v>Imóvel IE140 – 220m</v>
      </c>
      <c r="M3774" s="20" cm="1">
        <f t="array" ref="M3774">IFERROR(INDEX(tblConsorcios[Valor da Carta (R$)],MOD($J3774,ROWS(tblConsorcios[Produto]))+1),"")</f>
        <v>140000</v>
      </c>
      <c r="N3774" s="2" cm="1">
        <f t="array" ref="N3774">IFERROR(INDEX(tblConsorcios[Prazo (meses)],MOD($J3774,ROWS(tblConsorcios[Produto]))+1),"")</f>
        <v>220</v>
      </c>
      <c r="O3774" s="20" cm="1">
        <f t="array" ref="O3774">IFERROR(INDEX(tblConsorcios[Parcela Mensal (R$)],MOD($J3774,ROWS(tblConsorcios[Produto]))+1),"")</f>
        <v>813.27</v>
      </c>
      <c r="P3774" s="20" t="str" cm="1">
        <f t="array" ref="P3774">IFERROR(INDEX(tblClientes[Dividendo Mensal (R$)],INT($J3774/ROWS(tblConsorcios[Produto]))+1),"")</f>
        <v/>
      </c>
      <c r="Q3774" s="20" t="str">
        <f t="shared" si="175"/>
        <v/>
      </c>
      <c r="R3774">
        <f t="shared" si="176"/>
        <v>0</v>
      </c>
    </row>
    <row r="3775" spans="10:18" x14ac:dyDescent="0.2">
      <c r="J3775">
        <f t="shared" si="174"/>
        <v>3773</v>
      </c>
      <c r="K3775" t="str" cm="1">
        <f t="array" ref="K3775">IFERROR(INDEX(tblClientes[Cliente],INT($J3775/ROWS(tblConsorcios[Produto]))+1),"")</f>
        <v/>
      </c>
      <c r="L3775" t="str" cm="1">
        <f t="array" ref="L3775">IFERROR(INDEX(tblConsorcios[Produto],MOD($J3775,ROWS(tblConsorcios[Produto]))+1),"")</f>
        <v>Imóvel IE140 – 200m</v>
      </c>
      <c r="M3775" s="20" cm="1">
        <f t="array" ref="M3775">IFERROR(INDEX(tblConsorcios[Valor da Carta (R$)],MOD($J3775,ROWS(tblConsorcios[Produto]))+1),"")</f>
        <v>140000</v>
      </c>
      <c r="N3775" s="2" cm="1">
        <f t="array" ref="N3775">IFERROR(INDEX(tblConsorcios[Prazo (meses)],MOD($J3775,ROWS(tblConsorcios[Produto]))+1),"")</f>
        <v>200</v>
      </c>
      <c r="O3775" s="20" cm="1">
        <f t="array" ref="O3775">IFERROR(INDEX(tblConsorcios[Parcela Mensal (R$)],MOD($J3775,ROWS(tblConsorcios[Produto]))+1),"")</f>
        <v>887.6</v>
      </c>
      <c r="P3775" s="20" t="str" cm="1">
        <f t="array" ref="P3775">IFERROR(INDEX(tblClientes[Dividendo Mensal (R$)],INT($J3775/ROWS(tblConsorcios[Produto]))+1),"")</f>
        <v/>
      </c>
      <c r="Q3775" s="20" t="str">
        <f t="shared" si="175"/>
        <v/>
      </c>
      <c r="R3775">
        <f t="shared" si="176"/>
        <v>0</v>
      </c>
    </row>
    <row r="3776" spans="10:18" x14ac:dyDescent="0.2">
      <c r="J3776">
        <f t="shared" si="174"/>
        <v>3774</v>
      </c>
      <c r="K3776" t="str" cm="1">
        <f t="array" ref="K3776">IFERROR(INDEX(tblClientes[Cliente],INT($J3776/ROWS(tblConsorcios[Produto]))+1),"")</f>
        <v/>
      </c>
      <c r="L3776" t="str" cm="1">
        <f t="array" ref="L3776">IFERROR(INDEX(tblConsorcios[Produto],MOD($J3776,ROWS(tblConsorcios[Produto]))+1),"")</f>
        <v>Imóvel IE130 – 240m</v>
      </c>
      <c r="M3776" s="20" cm="1">
        <f t="array" ref="M3776">IFERROR(INDEX(tblConsorcios[Valor da Carta (R$)],MOD($J3776,ROWS(tblConsorcios[Produto]))+1),"")</f>
        <v>130000</v>
      </c>
      <c r="N3776" s="2" cm="1">
        <f t="array" ref="N3776">IFERROR(INDEX(tblConsorcios[Prazo (meses)],MOD($J3776,ROWS(tblConsorcios[Produto]))+1),"")</f>
        <v>240</v>
      </c>
      <c r="O3776" s="20" cm="1">
        <f t="array" ref="O3776">IFERROR(INDEX(tblConsorcios[Parcela Mensal (R$)],MOD($J3776,ROWS(tblConsorcios[Produto]))+1),"")</f>
        <v>697.67</v>
      </c>
      <c r="P3776" s="20" t="str" cm="1">
        <f t="array" ref="P3776">IFERROR(INDEX(tblClientes[Dividendo Mensal (R$)],INT($J3776/ROWS(tblConsorcios[Produto]))+1),"")</f>
        <v/>
      </c>
      <c r="Q3776" s="20" t="str">
        <f t="shared" si="175"/>
        <v/>
      </c>
      <c r="R3776">
        <f t="shared" si="176"/>
        <v>0</v>
      </c>
    </row>
    <row r="3777" spans="10:18" x14ac:dyDescent="0.2">
      <c r="J3777">
        <f t="shared" si="174"/>
        <v>3775</v>
      </c>
      <c r="K3777" t="str" cm="1">
        <f t="array" ref="K3777">IFERROR(INDEX(tblClientes[Cliente],INT($J3777/ROWS(tblConsorcios[Produto]))+1),"")</f>
        <v/>
      </c>
      <c r="L3777" t="str" cm="1">
        <f t="array" ref="L3777">IFERROR(INDEX(tblConsorcios[Produto],MOD($J3777,ROWS(tblConsorcios[Produto]))+1),"")</f>
        <v>Imóvel IE130 – 220m</v>
      </c>
      <c r="M3777" s="20" cm="1">
        <f t="array" ref="M3777">IFERROR(INDEX(tblConsorcios[Valor da Carta (R$)],MOD($J3777,ROWS(tblConsorcios[Produto]))+1),"")</f>
        <v>130000</v>
      </c>
      <c r="N3777" s="2" cm="1">
        <f t="array" ref="N3777">IFERROR(INDEX(tblConsorcios[Prazo (meses)],MOD($J3777,ROWS(tblConsorcios[Produto]))+1),"")</f>
        <v>220</v>
      </c>
      <c r="O3777" s="20" cm="1">
        <f t="array" ref="O3777">IFERROR(INDEX(tblConsorcios[Parcela Mensal (R$)],MOD($J3777,ROWS(tblConsorcios[Produto]))+1),"")</f>
        <v>755.18</v>
      </c>
      <c r="P3777" s="20" t="str" cm="1">
        <f t="array" ref="P3777">IFERROR(INDEX(tblClientes[Dividendo Mensal (R$)],INT($J3777/ROWS(tblConsorcios[Produto]))+1),"")</f>
        <v/>
      </c>
      <c r="Q3777" s="20" t="str">
        <f t="shared" si="175"/>
        <v/>
      </c>
      <c r="R3777">
        <f t="shared" si="176"/>
        <v>0</v>
      </c>
    </row>
    <row r="3778" spans="10:18" x14ac:dyDescent="0.2">
      <c r="J3778">
        <f t="shared" si="174"/>
        <v>3776</v>
      </c>
      <c r="K3778" t="str" cm="1">
        <f t="array" ref="K3778">IFERROR(INDEX(tblClientes[Cliente],INT($J3778/ROWS(tblConsorcios[Produto]))+1),"")</f>
        <v/>
      </c>
      <c r="L3778" t="str" cm="1">
        <f t="array" ref="L3778">IFERROR(INDEX(tblConsorcios[Produto],MOD($J3778,ROWS(tblConsorcios[Produto]))+1),"")</f>
        <v>Imóvel IE130 – 200m</v>
      </c>
      <c r="M3778" s="20" cm="1">
        <f t="array" ref="M3778">IFERROR(INDEX(tblConsorcios[Valor da Carta (R$)],MOD($J3778,ROWS(tblConsorcios[Produto]))+1),"")</f>
        <v>130000</v>
      </c>
      <c r="N3778" s="2" cm="1">
        <f t="array" ref="N3778">IFERROR(INDEX(tblConsorcios[Prazo (meses)],MOD($J3778,ROWS(tblConsorcios[Produto]))+1),"")</f>
        <v>200</v>
      </c>
      <c r="O3778" s="20" cm="1">
        <f t="array" ref="O3778">IFERROR(INDEX(tblConsorcios[Parcela Mensal (R$)],MOD($J3778,ROWS(tblConsorcios[Produto]))+1),"")</f>
        <v>824.2</v>
      </c>
      <c r="P3778" s="20" t="str" cm="1">
        <f t="array" ref="P3778">IFERROR(INDEX(tblClientes[Dividendo Mensal (R$)],INT($J3778/ROWS(tblConsorcios[Produto]))+1),"")</f>
        <v/>
      </c>
      <c r="Q3778" s="20" t="str">
        <f t="shared" si="175"/>
        <v/>
      </c>
      <c r="R3778">
        <f t="shared" si="176"/>
        <v>0</v>
      </c>
    </row>
    <row r="3779" spans="10:18" x14ac:dyDescent="0.2">
      <c r="J3779">
        <f t="shared" ref="J3779:J3842" si="177">ROW()-2</f>
        <v>3777</v>
      </c>
      <c r="K3779" t="str" cm="1">
        <f t="array" ref="K3779">IFERROR(INDEX(tblClientes[Cliente],INT($J3779/ROWS(tblConsorcios[Produto]))+1),"")</f>
        <v/>
      </c>
      <c r="L3779" t="str" cm="1">
        <f t="array" ref="L3779">IFERROR(INDEX(tblConsorcios[Produto],MOD($J3779,ROWS(tblConsorcios[Produto]))+1),"")</f>
        <v>Imóvel IE120 – 240m</v>
      </c>
      <c r="M3779" s="20" cm="1">
        <f t="array" ref="M3779">IFERROR(INDEX(tblConsorcios[Valor da Carta (R$)],MOD($J3779,ROWS(tblConsorcios[Produto]))+1),"")</f>
        <v>120000</v>
      </c>
      <c r="N3779" s="2" cm="1">
        <f t="array" ref="N3779">IFERROR(INDEX(tblConsorcios[Prazo (meses)],MOD($J3779,ROWS(tblConsorcios[Produto]))+1),"")</f>
        <v>240</v>
      </c>
      <c r="O3779" s="20" cm="1">
        <f t="array" ref="O3779">IFERROR(INDEX(tblConsorcios[Parcela Mensal (R$)],MOD($J3779,ROWS(tblConsorcios[Produto]))+1),"")</f>
        <v>644</v>
      </c>
      <c r="P3779" s="20" t="str" cm="1">
        <f t="array" ref="P3779">IFERROR(INDEX(tblClientes[Dividendo Mensal (R$)],INT($J3779/ROWS(tblConsorcios[Produto]))+1),"")</f>
        <v/>
      </c>
      <c r="Q3779" s="20" t="str">
        <f t="shared" ref="Q3779:Q3842" si="178">IF(AND(ISNUMBER(O3779),ISNUMBER(P3779)),P3779-O3779,"")</f>
        <v/>
      </c>
      <c r="R3779">
        <f t="shared" ref="R3779:R3842" si="179">IF(AND(ISNUMBER(O3779),ISNUMBER(P3779),O3779&lt;=P3779),1,0)</f>
        <v>0</v>
      </c>
    </row>
    <row r="3780" spans="10:18" x14ac:dyDescent="0.2">
      <c r="J3780">
        <f t="shared" si="177"/>
        <v>3778</v>
      </c>
      <c r="K3780" t="str" cm="1">
        <f t="array" ref="K3780">IFERROR(INDEX(tblClientes[Cliente],INT($J3780/ROWS(tblConsorcios[Produto]))+1),"")</f>
        <v/>
      </c>
      <c r="L3780" t="str" cm="1">
        <f t="array" ref="L3780">IFERROR(INDEX(tblConsorcios[Produto],MOD($J3780,ROWS(tblConsorcios[Produto]))+1),"")</f>
        <v>Imóvel IE120 – 220m</v>
      </c>
      <c r="M3780" s="20" cm="1">
        <f t="array" ref="M3780">IFERROR(INDEX(tblConsorcios[Valor da Carta (R$)],MOD($J3780,ROWS(tblConsorcios[Produto]))+1),"")</f>
        <v>120000</v>
      </c>
      <c r="N3780" s="2" cm="1">
        <f t="array" ref="N3780">IFERROR(INDEX(tblConsorcios[Prazo (meses)],MOD($J3780,ROWS(tblConsorcios[Produto]))+1),"")</f>
        <v>220</v>
      </c>
      <c r="O3780" s="20" cm="1">
        <f t="array" ref="O3780">IFERROR(INDEX(tblConsorcios[Parcela Mensal (R$)],MOD($J3780,ROWS(tblConsorcios[Produto]))+1),"")</f>
        <v>697.09</v>
      </c>
      <c r="P3780" s="20" t="str" cm="1">
        <f t="array" ref="P3780">IFERROR(INDEX(tblClientes[Dividendo Mensal (R$)],INT($J3780/ROWS(tblConsorcios[Produto]))+1),"")</f>
        <v/>
      </c>
      <c r="Q3780" s="20" t="str">
        <f t="shared" si="178"/>
        <v/>
      </c>
      <c r="R3780">
        <f t="shared" si="179"/>
        <v>0</v>
      </c>
    </row>
    <row r="3781" spans="10:18" x14ac:dyDescent="0.2">
      <c r="J3781">
        <f t="shared" si="177"/>
        <v>3779</v>
      </c>
      <c r="K3781" t="str" cm="1">
        <f t="array" ref="K3781">IFERROR(INDEX(tblClientes[Cliente],INT($J3781/ROWS(tblConsorcios[Produto]))+1),"")</f>
        <v/>
      </c>
      <c r="L3781" t="str" cm="1">
        <f t="array" ref="L3781">IFERROR(INDEX(tblConsorcios[Produto],MOD($J3781,ROWS(tblConsorcios[Produto]))+1),"")</f>
        <v>Imóvel IE120 – 200m</v>
      </c>
      <c r="M3781" s="20" cm="1">
        <f t="array" ref="M3781">IFERROR(INDEX(tblConsorcios[Valor da Carta (R$)],MOD($J3781,ROWS(tblConsorcios[Produto]))+1),"")</f>
        <v>120000</v>
      </c>
      <c r="N3781" s="2" cm="1">
        <f t="array" ref="N3781">IFERROR(INDEX(tblConsorcios[Prazo (meses)],MOD($J3781,ROWS(tblConsorcios[Produto]))+1),"")</f>
        <v>200</v>
      </c>
      <c r="O3781" s="20" cm="1">
        <f t="array" ref="O3781">IFERROR(INDEX(tblConsorcios[Parcela Mensal (R$)],MOD($J3781,ROWS(tblConsorcios[Produto]))+1),"")</f>
        <v>760.8</v>
      </c>
      <c r="P3781" s="20" t="str" cm="1">
        <f t="array" ref="P3781">IFERROR(INDEX(tblClientes[Dividendo Mensal (R$)],INT($J3781/ROWS(tblConsorcios[Produto]))+1),"")</f>
        <v/>
      </c>
      <c r="Q3781" s="20" t="str">
        <f t="shared" si="178"/>
        <v/>
      </c>
      <c r="R3781">
        <f t="shared" si="179"/>
        <v>0</v>
      </c>
    </row>
    <row r="3782" spans="10:18" x14ac:dyDescent="0.2">
      <c r="J3782">
        <f t="shared" si="177"/>
        <v>3780</v>
      </c>
      <c r="K3782" t="str" cm="1">
        <f t="array" ref="K3782">IFERROR(INDEX(tblClientes[Cliente],INT($J3782/ROWS(tblConsorcios[Produto]))+1),"")</f>
        <v/>
      </c>
      <c r="L3782" t="str" cm="1">
        <f t="array" ref="L3782">IFERROR(INDEX(tblConsorcios[Produto],MOD($J3782,ROWS(tblConsorcios[Produto]))+1),"")</f>
        <v>Imóvel IE600 – 240m</v>
      </c>
      <c r="M3782" s="20" cm="1">
        <f t="array" ref="M3782">IFERROR(INDEX(tblConsorcios[Valor da Carta (R$)],MOD($J3782,ROWS(tblConsorcios[Produto]))+1),"")</f>
        <v>600000</v>
      </c>
      <c r="N3782" s="2" cm="1">
        <f t="array" ref="N3782">IFERROR(INDEX(tblConsorcios[Prazo (meses)],MOD($J3782,ROWS(tblConsorcios[Produto]))+1),"")</f>
        <v>240</v>
      </c>
      <c r="O3782" s="20" cm="1">
        <f t="array" ref="O3782">IFERROR(INDEX(tblConsorcios[Parcela Mensal (R$)],MOD($J3782,ROWS(tblConsorcios[Produto]))+1),"")</f>
        <v>3220</v>
      </c>
      <c r="P3782" s="20" t="str" cm="1">
        <f t="array" ref="P3782">IFERROR(INDEX(tblClientes[Dividendo Mensal (R$)],INT($J3782/ROWS(tblConsorcios[Produto]))+1),"")</f>
        <v/>
      </c>
      <c r="Q3782" s="20" t="str">
        <f t="shared" si="178"/>
        <v/>
      </c>
      <c r="R3782">
        <f t="shared" si="179"/>
        <v>0</v>
      </c>
    </row>
    <row r="3783" spans="10:18" x14ac:dyDescent="0.2">
      <c r="J3783">
        <f t="shared" si="177"/>
        <v>3781</v>
      </c>
      <c r="K3783" t="str" cm="1">
        <f t="array" ref="K3783">IFERROR(INDEX(tblClientes[Cliente],INT($J3783/ROWS(tblConsorcios[Produto]))+1),"")</f>
        <v/>
      </c>
      <c r="L3783" t="str" cm="1">
        <f t="array" ref="L3783">IFERROR(INDEX(tblConsorcios[Produto],MOD($J3783,ROWS(tblConsorcios[Produto]))+1),"")</f>
        <v>Imóvel IE600 – 220m</v>
      </c>
      <c r="M3783" s="20" cm="1">
        <f t="array" ref="M3783">IFERROR(INDEX(tblConsorcios[Valor da Carta (R$)],MOD($J3783,ROWS(tblConsorcios[Produto]))+1),"")</f>
        <v>600000</v>
      </c>
      <c r="N3783" s="2" cm="1">
        <f t="array" ref="N3783">IFERROR(INDEX(tblConsorcios[Prazo (meses)],MOD($J3783,ROWS(tblConsorcios[Produto]))+1),"")</f>
        <v>220</v>
      </c>
      <c r="O3783" s="20" cm="1">
        <f t="array" ref="O3783">IFERROR(INDEX(tblConsorcios[Parcela Mensal (R$)],MOD($J3783,ROWS(tblConsorcios[Produto]))+1),"")</f>
        <v>3485.45</v>
      </c>
      <c r="P3783" s="20" t="str" cm="1">
        <f t="array" ref="P3783">IFERROR(INDEX(tblClientes[Dividendo Mensal (R$)],INT($J3783/ROWS(tblConsorcios[Produto]))+1),"")</f>
        <v/>
      </c>
      <c r="Q3783" s="20" t="str">
        <f t="shared" si="178"/>
        <v/>
      </c>
      <c r="R3783">
        <f t="shared" si="179"/>
        <v>0</v>
      </c>
    </row>
    <row r="3784" spans="10:18" x14ac:dyDescent="0.2">
      <c r="J3784">
        <f t="shared" si="177"/>
        <v>3782</v>
      </c>
      <c r="K3784" t="str" cm="1">
        <f t="array" ref="K3784">IFERROR(INDEX(tblClientes[Cliente],INT($J3784/ROWS(tblConsorcios[Produto]))+1),"")</f>
        <v/>
      </c>
      <c r="L3784" t="str" cm="1">
        <f t="array" ref="L3784">IFERROR(INDEX(tblConsorcios[Produto],MOD($J3784,ROWS(tblConsorcios[Produto]))+1),"")</f>
        <v>Imóvel IE600 – 200m</v>
      </c>
      <c r="M3784" s="20" cm="1">
        <f t="array" ref="M3784">IFERROR(INDEX(tblConsorcios[Valor da Carta (R$)],MOD($J3784,ROWS(tblConsorcios[Produto]))+1),"")</f>
        <v>600000</v>
      </c>
      <c r="N3784" s="2" cm="1">
        <f t="array" ref="N3784">IFERROR(INDEX(tblConsorcios[Prazo (meses)],MOD($J3784,ROWS(tblConsorcios[Produto]))+1),"")</f>
        <v>200</v>
      </c>
      <c r="O3784" s="20" cm="1">
        <f t="array" ref="O3784">IFERROR(INDEX(tblConsorcios[Parcela Mensal (R$)],MOD($J3784,ROWS(tblConsorcios[Produto]))+1),"")</f>
        <v>3804</v>
      </c>
      <c r="P3784" s="20" t="str" cm="1">
        <f t="array" ref="P3784">IFERROR(INDEX(tblClientes[Dividendo Mensal (R$)],INT($J3784/ROWS(tblConsorcios[Produto]))+1),"")</f>
        <v/>
      </c>
      <c r="Q3784" s="20" t="str">
        <f t="shared" si="178"/>
        <v/>
      </c>
      <c r="R3784">
        <f t="shared" si="179"/>
        <v>0</v>
      </c>
    </row>
    <row r="3785" spans="10:18" x14ac:dyDescent="0.2">
      <c r="J3785">
        <f t="shared" si="177"/>
        <v>3783</v>
      </c>
      <c r="K3785" t="str" cm="1">
        <f t="array" ref="K3785">IFERROR(INDEX(tblClientes[Cliente],INT($J3785/ROWS(tblConsorcios[Produto]))+1),"")</f>
        <v/>
      </c>
      <c r="L3785" t="str" cm="1">
        <f t="array" ref="L3785">IFERROR(INDEX(tblConsorcios[Produto],MOD($J3785,ROWS(tblConsorcios[Produto]))+1),"")</f>
        <v>Imóvel IE580 – 240m</v>
      </c>
      <c r="M3785" s="20" cm="1">
        <f t="array" ref="M3785">IFERROR(INDEX(tblConsorcios[Valor da Carta (R$)],MOD($J3785,ROWS(tblConsorcios[Produto]))+1),"")</f>
        <v>580000</v>
      </c>
      <c r="N3785" s="2" cm="1">
        <f t="array" ref="N3785">IFERROR(INDEX(tblConsorcios[Prazo (meses)],MOD($J3785,ROWS(tblConsorcios[Produto]))+1),"")</f>
        <v>240</v>
      </c>
      <c r="O3785" s="20" cm="1">
        <f t="array" ref="O3785">IFERROR(INDEX(tblConsorcios[Parcela Mensal (R$)],MOD($J3785,ROWS(tblConsorcios[Produto]))+1),"")</f>
        <v>3112.67</v>
      </c>
      <c r="P3785" s="20" t="str" cm="1">
        <f t="array" ref="P3785">IFERROR(INDEX(tblClientes[Dividendo Mensal (R$)],INT($J3785/ROWS(tblConsorcios[Produto]))+1),"")</f>
        <v/>
      </c>
      <c r="Q3785" s="20" t="str">
        <f t="shared" si="178"/>
        <v/>
      </c>
      <c r="R3785">
        <f t="shared" si="179"/>
        <v>0</v>
      </c>
    </row>
    <row r="3786" spans="10:18" x14ac:dyDescent="0.2">
      <c r="J3786">
        <f t="shared" si="177"/>
        <v>3784</v>
      </c>
      <c r="K3786" t="str" cm="1">
        <f t="array" ref="K3786">IFERROR(INDEX(tblClientes[Cliente],INT($J3786/ROWS(tblConsorcios[Produto]))+1),"")</f>
        <v/>
      </c>
      <c r="L3786" t="str" cm="1">
        <f t="array" ref="L3786">IFERROR(INDEX(tblConsorcios[Produto],MOD($J3786,ROWS(tblConsorcios[Produto]))+1),"")</f>
        <v>Imóvel IE580 – 220m</v>
      </c>
      <c r="M3786" s="20" cm="1">
        <f t="array" ref="M3786">IFERROR(INDEX(tblConsorcios[Valor da Carta (R$)],MOD($J3786,ROWS(tblConsorcios[Produto]))+1),"")</f>
        <v>580000</v>
      </c>
      <c r="N3786" s="2" cm="1">
        <f t="array" ref="N3786">IFERROR(INDEX(tblConsorcios[Prazo (meses)],MOD($J3786,ROWS(tblConsorcios[Produto]))+1),"")</f>
        <v>220</v>
      </c>
      <c r="O3786" s="20" cm="1">
        <f t="array" ref="O3786">IFERROR(INDEX(tblConsorcios[Parcela Mensal (R$)],MOD($J3786,ROWS(tblConsorcios[Produto]))+1),"")</f>
        <v>3369.27</v>
      </c>
      <c r="P3786" s="20" t="str" cm="1">
        <f t="array" ref="P3786">IFERROR(INDEX(tblClientes[Dividendo Mensal (R$)],INT($J3786/ROWS(tblConsorcios[Produto]))+1),"")</f>
        <v/>
      </c>
      <c r="Q3786" s="20" t="str">
        <f t="shared" si="178"/>
        <v/>
      </c>
      <c r="R3786">
        <f t="shared" si="179"/>
        <v>0</v>
      </c>
    </row>
    <row r="3787" spans="10:18" x14ac:dyDescent="0.2">
      <c r="J3787">
        <f t="shared" si="177"/>
        <v>3785</v>
      </c>
      <c r="K3787" t="str" cm="1">
        <f t="array" ref="K3787">IFERROR(INDEX(tblClientes[Cliente],INT($J3787/ROWS(tblConsorcios[Produto]))+1),"")</f>
        <v/>
      </c>
      <c r="L3787" t="str" cm="1">
        <f t="array" ref="L3787">IFERROR(INDEX(tblConsorcios[Produto],MOD($J3787,ROWS(tblConsorcios[Produto]))+1),"")</f>
        <v>Imóvel IE580 – 200m</v>
      </c>
      <c r="M3787" s="20" cm="1">
        <f t="array" ref="M3787">IFERROR(INDEX(tblConsorcios[Valor da Carta (R$)],MOD($J3787,ROWS(tblConsorcios[Produto]))+1),"")</f>
        <v>580000</v>
      </c>
      <c r="N3787" s="2" cm="1">
        <f t="array" ref="N3787">IFERROR(INDEX(tblConsorcios[Prazo (meses)],MOD($J3787,ROWS(tblConsorcios[Produto]))+1),"")</f>
        <v>200</v>
      </c>
      <c r="O3787" s="20" cm="1">
        <f t="array" ref="O3787">IFERROR(INDEX(tblConsorcios[Parcela Mensal (R$)],MOD($J3787,ROWS(tblConsorcios[Produto]))+1),"")</f>
        <v>3677.2</v>
      </c>
      <c r="P3787" s="20" t="str" cm="1">
        <f t="array" ref="P3787">IFERROR(INDEX(tblClientes[Dividendo Mensal (R$)],INT($J3787/ROWS(tblConsorcios[Produto]))+1),"")</f>
        <v/>
      </c>
      <c r="Q3787" s="20" t="str">
        <f t="shared" si="178"/>
        <v/>
      </c>
      <c r="R3787">
        <f t="shared" si="179"/>
        <v>0</v>
      </c>
    </row>
    <row r="3788" spans="10:18" x14ac:dyDescent="0.2">
      <c r="J3788">
        <f t="shared" si="177"/>
        <v>3786</v>
      </c>
      <c r="K3788" t="str" cm="1">
        <f t="array" ref="K3788">IFERROR(INDEX(tblClientes[Cliente],INT($J3788/ROWS(tblConsorcios[Produto]))+1),"")</f>
        <v/>
      </c>
      <c r="L3788" t="str" cm="1">
        <f t="array" ref="L3788">IFERROR(INDEX(tblConsorcios[Produto],MOD($J3788,ROWS(tblConsorcios[Produto]))+1),"")</f>
        <v>Imóvel IE550 – 240m</v>
      </c>
      <c r="M3788" s="20" cm="1">
        <f t="array" ref="M3788">IFERROR(INDEX(tblConsorcios[Valor da Carta (R$)],MOD($J3788,ROWS(tblConsorcios[Produto]))+1),"")</f>
        <v>550000</v>
      </c>
      <c r="N3788" s="2" cm="1">
        <f t="array" ref="N3788">IFERROR(INDEX(tblConsorcios[Prazo (meses)],MOD($J3788,ROWS(tblConsorcios[Produto]))+1),"")</f>
        <v>240</v>
      </c>
      <c r="O3788" s="20" cm="1">
        <f t="array" ref="O3788">IFERROR(INDEX(tblConsorcios[Parcela Mensal (R$)],MOD($J3788,ROWS(tblConsorcios[Produto]))+1),"")</f>
        <v>2951.67</v>
      </c>
      <c r="P3788" s="20" t="str" cm="1">
        <f t="array" ref="P3788">IFERROR(INDEX(tblClientes[Dividendo Mensal (R$)],INT($J3788/ROWS(tblConsorcios[Produto]))+1),"")</f>
        <v/>
      </c>
      <c r="Q3788" s="20" t="str">
        <f t="shared" si="178"/>
        <v/>
      </c>
      <c r="R3788">
        <f t="shared" si="179"/>
        <v>0</v>
      </c>
    </row>
    <row r="3789" spans="10:18" x14ac:dyDescent="0.2">
      <c r="J3789">
        <f t="shared" si="177"/>
        <v>3787</v>
      </c>
      <c r="K3789" t="str" cm="1">
        <f t="array" ref="K3789">IFERROR(INDEX(tblClientes[Cliente],INT($J3789/ROWS(tblConsorcios[Produto]))+1),"")</f>
        <v/>
      </c>
      <c r="L3789" t="str" cm="1">
        <f t="array" ref="L3789">IFERROR(INDEX(tblConsorcios[Produto],MOD($J3789,ROWS(tblConsorcios[Produto]))+1),"")</f>
        <v>Imóvel IE550 – 220m</v>
      </c>
      <c r="M3789" s="20" cm="1">
        <f t="array" ref="M3789">IFERROR(INDEX(tblConsorcios[Valor da Carta (R$)],MOD($J3789,ROWS(tblConsorcios[Produto]))+1),"")</f>
        <v>550000</v>
      </c>
      <c r="N3789" s="2" cm="1">
        <f t="array" ref="N3789">IFERROR(INDEX(tblConsorcios[Prazo (meses)],MOD($J3789,ROWS(tblConsorcios[Produto]))+1),"")</f>
        <v>220</v>
      </c>
      <c r="O3789" s="20" cm="1">
        <f t="array" ref="O3789">IFERROR(INDEX(tblConsorcios[Parcela Mensal (R$)],MOD($J3789,ROWS(tblConsorcios[Produto]))+1),"")</f>
        <v>3195</v>
      </c>
      <c r="P3789" s="20" t="str" cm="1">
        <f t="array" ref="P3789">IFERROR(INDEX(tblClientes[Dividendo Mensal (R$)],INT($J3789/ROWS(tblConsorcios[Produto]))+1),"")</f>
        <v/>
      </c>
      <c r="Q3789" s="20" t="str">
        <f t="shared" si="178"/>
        <v/>
      </c>
      <c r="R3789">
        <f t="shared" si="179"/>
        <v>0</v>
      </c>
    </row>
    <row r="3790" spans="10:18" x14ac:dyDescent="0.2">
      <c r="J3790">
        <f t="shared" si="177"/>
        <v>3788</v>
      </c>
      <c r="K3790" t="str" cm="1">
        <f t="array" ref="K3790">IFERROR(INDEX(tblClientes[Cliente],INT($J3790/ROWS(tblConsorcios[Produto]))+1),"")</f>
        <v/>
      </c>
      <c r="L3790" t="str" cm="1">
        <f t="array" ref="L3790">IFERROR(INDEX(tblConsorcios[Produto],MOD($J3790,ROWS(tblConsorcios[Produto]))+1),"")</f>
        <v>Imóvel IE550 – 200m</v>
      </c>
      <c r="M3790" s="20" cm="1">
        <f t="array" ref="M3790">IFERROR(INDEX(tblConsorcios[Valor da Carta (R$)],MOD($J3790,ROWS(tblConsorcios[Produto]))+1),"")</f>
        <v>550000</v>
      </c>
      <c r="N3790" s="2" cm="1">
        <f t="array" ref="N3790">IFERROR(INDEX(tblConsorcios[Prazo (meses)],MOD($J3790,ROWS(tblConsorcios[Produto]))+1),"")</f>
        <v>200</v>
      </c>
      <c r="O3790" s="20" cm="1">
        <f t="array" ref="O3790">IFERROR(INDEX(tblConsorcios[Parcela Mensal (R$)],MOD($J3790,ROWS(tblConsorcios[Produto]))+1),"")</f>
        <v>3487</v>
      </c>
      <c r="P3790" s="20" t="str" cm="1">
        <f t="array" ref="P3790">IFERROR(INDEX(tblClientes[Dividendo Mensal (R$)],INT($J3790/ROWS(tblConsorcios[Produto]))+1),"")</f>
        <v/>
      </c>
      <c r="Q3790" s="20" t="str">
        <f t="shared" si="178"/>
        <v/>
      </c>
      <c r="R3790">
        <f t="shared" si="179"/>
        <v>0</v>
      </c>
    </row>
    <row r="3791" spans="10:18" x14ac:dyDescent="0.2">
      <c r="J3791">
        <f t="shared" si="177"/>
        <v>3789</v>
      </c>
      <c r="K3791" t="str" cm="1">
        <f t="array" ref="K3791">IFERROR(INDEX(tblClientes[Cliente],INT($J3791/ROWS(tblConsorcios[Produto]))+1),"")</f>
        <v/>
      </c>
      <c r="L3791" t="str" cm="1">
        <f t="array" ref="L3791">IFERROR(INDEX(tblConsorcios[Produto],MOD($J3791,ROWS(tblConsorcios[Produto]))+1),"")</f>
        <v>Imóvel IE530 – 240m</v>
      </c>
      <c r="M3791" s="20" cm="1">
        <f t="array" ref="M3791">IFERROR(INDEX(tblConsorcios[Valor da Carta (R$)],MOD($J3791,ROWS(tblConsorcios[Produto]))+1),"")</f>
        <v>530000</v>
      </c>
      <c r="N3791" s="2" cm="1">
        <f t="array" ref="N3791">IFERROR(INDEX(tblConsorcios[Prazo (meses)],MOD($J3791,ROWS(tblConsorcios[Produto]))+1),"")</f>
        <v>240</v>
      </c>
      <c r="O3791" s="20" cm="1">
        <f t="array" ref="O3791">IFERROR(INDEX(tblConsorcios[Parcela Mensal (R$)],MOD($J3791,ROWS(tblConsorcios[Produto]))+1),"")</f>
        <v>2844.33</v>
      </c>
      <c r="P3791" s="20" t="str" cm="1">
        <f t="array" ref="P3791">IFERROR(INDEX(tblClientes[Dividendo Mensal (R$)],INT($J3791/ROWS(tblConsorcios[Produto]))+1),"")</f>
        <v/>
      </c>
      <c r="Q3791" s="20" t="str">
        <f t="shared" si="178"/>
        <v/>
      </c>
      <c r="R3791">
        <f t="shared" si="179"/>
        <v>0</v>
      </c>
    </row>
    <row r="3792" spans="10:18" x14ac:dyDescent="0.2">
      <c r="J3792">
        <f t="shared" si="177"/>
        <v>3790</v>
      </c>
      <c r="K3792" t="str" cm="1">
        <f t="array" ref="K3792">IFERROR(INDEX(tblClientes[Cliente],INT($J3792/ROWS(tblConsorcios[Produto]))+1),"")</f>
        <v/>
      </c>
      <c r="L3792" t="str" cm="1">
        <f t="array" ref="L3792">IFERROR(INDEX(tblConsorcios[Produto],MOD($J3792,ROWS(tblConsorcios[Produto]))+1),"")</f>
        <v>Imóvel IE530 – 220m</v>
      </c>
      <c r="M3792" s="20" cm="1">
        <f t="array" ref="M3792">IFERROR(INDEX(tblConsorcios[Valor da Carta (R$)],MOD($J3792,ROWS(tblConsorcios[Produto]))+1),"")</f>
        <v>530000</v>
      </c>
      <c r="N3792" s="2" cm="1">
        <f t="array" ref="N3792">IFERROR(INDEX(tblConsorcios[Prazo (meses)],MOD($J3792,ROWS(tblConsorcios[Produto]))+1),"")</f>
        <v>220</v>
      </c>
      <c r="O3792" s="20" cm="1">
        <f t="array" ref="O3792">IFERROR(INDEX(tblConsorcios[Parcela Mensal (R$)],MOD($J3792,ROWS(tblConsorcios[Produto]))+1),"")</f>
        <v>3078.82</v>
      </c>
      <c r="P3792" s="20" t="str" cm="1">
        <f t="array" ref="P3792">IFERROR(INDEX(tblClientes[Dividendo Mensal (R$)],INT($J3792/ROWS(tblConsorcios[Produto]))+1),"")</f>
        <v/>
      </c>
      <c r="Q3792" s="20" t="str">
        <f t="shared" si="178"/>
        <v/>
      </c>
      <c r="R3792">
        <f t="shared" si="179"/>
        <v>0</v>
      </c>
    </row>
    <row r="3793" spans="10:18" x14ac:dyDescent="0.2">
      <c r="J3793">
        <f t="shared" si="177"/>
        <v>3791</v>
      </c>
      <c r="K3793" t="str" cm="1">
        <f t="array" ref="K3793">IFERROR(INDEX(tblClientes[Cliente],INT($J3793/ROWS(tblConsorcios[Produto]))+1),"")</f>
        <v/>
      </c>
      <c r="L3793" t="str" cm="1">
        <f t="array" ref="L3793">IFERROR(INDEX(tblConsorcios[Produto],MOD($J3793,ROWS(tblConsorcios[Produto]))+1),"")</f>
        <v>Imóvel IE530 – 200m</v>
      </c>
      <c r="M3793" s="20" cm="1">
        <f t="array" ref="M3793">IFERROR(INDEX(tblConsorcios[Valor da Carta (R$)],MOD($J3793,ROWS(tblConsorcios[Produto]))+1),"")</f>
        <v>530000</v>
      </c>
      <c r="N3793" s="2" cm="1">
        <f t="array" ref="N3793">IFERROR(INDEX(tblConsorcios[Prazo (meses)],MOD($J3793,ROWS(tblConsorcios[Produto]))+1),"")</f>
        <v>200</v>
      </c>
      <c r="O3793" s="20" cm="1">
        <f t="array" ref="O3793">IFERROR(INDEX(tblConsorcios[Parcela Mensal (R$)],MOD($J3793,ROWS(tblConsorcios[Produto]))+1),"")</f>
        <v>3360.2</v>
      </c>
      <c r="P3793" s="20" t="str" cm="1">
        <f t="array" ref="P3793">IFERROR(INDEX(tblClientes[Dividendo Mensal (R$)],INT($J3793/ROWS(tblConsorcios[Produto]))+1),"")</f>
        <v/>
      </c>
      <c r="Q3793" s="20" t="str">
        <f t="shared" si="178"/>
        <v/>
      </c>
      <c r="R3793">
        <f t="shared" si="179"/>
        <v>0</v>
      </c>
    </row>
    <row r="3794" spans="10:18" x14ac:dyDescent="0.2">
      <c r="J3794">
        <f t="shared" si="177"/>
        <v>3792</v>
      </c>
      <c r="K3794" t="str" cm="1">
        <f t="array" ref="K3794">IFERROR(INDEX(tblClientes[Cliente],INT($J3794/ROWS(tblConsorcios[Produto]))+1),"")</f>
        <v/>
      </c>
      <c r="L3794" t="str" cm="1">
        <f t="array" ref="L3794">IFERROR(INDEX(tblConsorcios[Produto],MOD($J3794,ROWS(tblConsorcios[Produto]))+1),"")</f>
        <v>Imóvel IE500 – 240m</v>
      </c>
      <c r="M3794" s="20" cm="1">
        <f t="array" ref="M3794">IFERROR(INDEX(tblConsorcios[Valor da Carta (R$)],MOD($J3794,ROWS(tblConsorcios[Produto]))+1),"")</f>
        <v>500000</v>
      </c>
      <c r="N3794" s="2" cm="1">
        <f t="array" ref="N3794">IFERROR(INDEX(tblConsorcios[Prazo (meses)],MOD($J3794,ROWS(tblConsorcios[Produto]))+1),"")</f>
        <v>240</v>
      </c>
      <c r="O3794" s="20" cm="1">
        <f t="array" ref="O3794">IFERROR(INDEX(tblConsorcios[Parcela Mensal (R$)],MOD($J3794,ROWS(tblConsorcios[Produto]))+1),"")</f>
        <v>2683.33</v>
      </c>
      <c r="P3794" s="20" t="str" cm="1">
        <f t="array" ref="P3794">IFERROR(INDEX(tblClientes[Dividendo Mensal (R$)],INT($J3794/ROWS(tblConsorcios[Produto]))+1),"")</f>
        <v/>
      </c>
      <c r="Q3794" s="20" t="str">
        <f t="shared" si="178"/>
        <v/>
      </c>
      <c r="R3794">
        <f t="shared" si="179"/>
        <v>0</v>
      </c>
    </row>
    <row r="3795" spans="10:18" x14ac:dyDescent="0.2">
      <c r="J3795">
        <f t="shared" si="177"/>
        <v>3793</v>
      </c>
      <c r="K3795" t="str" cm="1">
        <f t="array" ref="K3795">IFERROR(INDEX(tblClientes[Cliente],INT($J3795/ROWS(tblConsorcios[Produto]))+1),"")</f>
        <v/>
      </c>
      <c r="L3795" t="str" cm="1">
        <f t="array" ref="L3795">IFERROR(INDEX(tblConsorcios[Produto],MOD($J3795,ROWS(tblConsorcios[Produto]))+1),"")</f>
        <v>Imóvel IE500 – 220m</v>
      </c>
      <c r="M3795" s="20" cm="1">
        <f t="array" ref="M3795">IFERROR(INDEX(tblConsorcios[Valor da Carta (R$)],MOD($J3795,ROWS(tblConsorcios[Produto]))+1),"")</f>
        <v>500000</v>
      </c>
      <c r="N3795" s="2" cm="1">
        <f t="array" ref="N3795">IFERROR(INDEX(tblConsorcios[Prazo (meses)],MOD($J3795,ROWS(tblConsorcios[Produto]))+1),"")</f>
        <v>220</v>
      </c>
      <c r="O3795" s="20" cm="1">
        <f t="array" ref="O3795">IFERROR(INDEX(tblConsorcios[Parcela Mensal (R$)],MOD($J3795,ROWS(tblConsorcios[Produto]))+1),"")</f>
        <v>2904.55</v>
      </c>
      <c r="P3795" s="20" t="str" cm="1">
        <f t="array" ref="P3795">IFERROR(INDEX(tblClientes[Dividendo Mensal (R$)],INT($J3795/ROWS(tblConsorcios[Produto]))+1),"")</f>
        <v/>
      </c>
      <c r="Q3795" s="20" t="str">
        <f t="shared" si="178"/>
        <v/>
      </c>
      <c r="R3795">
        <f t="shared" si="179"/>
        <v>0</v>
      </c>
    </row>
    <row r="3796" spans="10:18" x14ac:dyDescent="0.2">
      <c r="J3796">
        <f t="shared" si="177"/>
        <v>3794</v>
      </c>
      <c r="K3796" t="str" cm="1">
        <f t="array" ref="K3796">IFERROR(INDEX(tblClientes[Cliente],INT($J3796/ROWS(tblConsorcios[Produto]))+1),"")</f>
        <v/>
      </c>
      <c r="L3796" t="str" cm="1">
        <f t="array" ref="L3796">IFERROR(INDEX(tblConsorcios[Produto],MOD($J3796,ROWS(tblConsorcios[Produto]))+1),"")</f>
        <v>Imóvel IE500 – 200m</v>
      </c>
      <c r="M3796" s="20" cm="1">
        <f t="array" ref="M3796">IFERROR(INDEX(tblConsorcios[Valor da Carta (R$)],MOD($J3796,ROWS(tblConsorcios[Produto]))+1),"")</f>
        <v>500000</v>
      </c>
      <c r="N3796" s="2" cm="1">
        <f t="array" ref="N3796">IFERROR(INDEX(tblConsorcios[Prazo (meses)],MOD($J3796,ROWS(tblConsorcios[Produto]))+1),"")</f>
        <v>200</v>
      </c>
      <c r="O3796" s="20" cm="1">
        <f t="array" ref="O3796">IFERROR(INDEX(tblConsorcios[Parcela Mensal (R$)],MOD($J3796,ROWS(tblConsorcios[Produto]))+1),"")</f>
        <v>3170</v>
      </c>
      <c r="P3796" s="20" t="str" cm="1">
        <f t="array" ref="P3796">IFERROR(INDEX(tblClientes[Dividendo Mensal (R$)],INT($J3796/ROWS(tblConsorcios[Produto]))+1),"")</f>
        <v/>
      </c>
      <c r="Q3796" s="20" t="str">
        <f t="shared" si="178"/>
        <v/>
      </c>
      <c r="R3796">
        <f t="shared" si="179"/>
        <v>0</v>
      </c>
    </row>
    <row r="3797" spans="10:18" x14ac:dyDescent="0.2">
      <c r="J3797">
        <f t="shared" si="177"/>
        <v>3795</v>
      </c>
      <c r="K3797" t="str" cm="1">
        <f t="array" ref="K3797">IFERROR(INDEX(tblClientes[Cliente],INT($J3797/ROWS(tblConsorcios[Produto]))+1),"")</f>
        <v/>
      </c>
      <c r="L3797" t="str" cm="1">
        <f t="array" ref="L3797">IFERROR(INDEX(tblConsorcios[Produto],MOD($J3797,ROWS(tblConsorcios[Produto]))+1),"")</f>
        <v>Imóvel IE480 – 240m</v>
      </c>
      <c r="M3797" s="20" cm="1">
        <f t="array" ref="M3797">IFERROR(INDEX(tblConsorcios[Valor da Carta (R$)],MOD($J3797,ROWS(tblConsorcios[Produto]))+1),"")</f>
        <v>480000</v>
      </c>
      <c r="N3797" s="2" cm="1">
        <f t="array" ref="N3797">IFERROR(INDEX(tblConsorcios[Prazo (meses)],MOD($J3797,ROWS(tblConsorcios[Produto]))+1),"")</f>
        <v>240</v>
      </c>
      <c r="O3797" s="20" cm="1">
        <f t="array" ref="O3797">IFERROR(INDEX(tblConsorcios[Parcela Mensal (R$)],MOD($J3797,ROWS(tblConsorcios[Produto]))+1),"")</f>
        <v>2576</v>
      </c>
      <c r="P3797" s="20" t="str" cm="1">
        <f t="array" ref="P3797">IFERROR(INDEX(tblClientes[Dividendo Mensal (R$)],INT($J3797/ROWS(tblConsorcios[Produto]))+1),"")</f>
        <v/>
      </c>
      <c r="Q3797" s="20" t="str">
        <f t="shared" si="178"/>
        <v/>
      </c>
      <c r="R3797">
        <f t="shared" si="179"/>
        <v>0</v>
      </c>
    </row>
    <row r="3798" spans="10:18" x14ac:dyDescent="0.2">
      <c r="J3798">
        <f t="shared" si="177"/>
        <v>3796</v>
      </c>
      <c r="K3798" t="str" cm="1">
        <f t="array" ref="K3798">IFERROR(INDEX(tblClientes[Cliente],INT($J3798/ROWS(tblConsorcios[Produto]))+1),"")</f>
        <v/>
      </c>
      <c r="L3798" t="str" cm="1">
        <f t="array" ref="L3798">IFERROR(INDEX(tblConsorcios[Produto],MOD($J3798,ROWS(tblConsorcios[Produto]))+1),"")</f>
        <v>Imóvel IE480 – 220m</v>
      </c>
      <c r="M3798" s="20" cm="1">
        <f t="array" ref="M3798">IFERROR(INDEX(tblConsorcios[Valor da Carta (R$)],MOD($J3798,ROWS(tblConsorcios[Produto]))+1),"")</f>
        <v>480000</v>
      </c>
      <c r="N3798" s="2" cm="1">
        <f t="array" ref="N3798">IFERROR(INDEX(tblConsorcios[Prazo (meses)],MOD($J3798,ROWS(tblConsorcios[Produto]))+1),"")</f>
        <v>220</v>
      </c>
      <c r="O3798" s="20" cm="1">
        <f t="array" ref="O3798">IFERROR(INDEX(tblConsorcios[Parcela Mensal (R$)],MOD($J3798,ROWS(tblConsorcios[Produto]))+1),"")</f>
        <v>2788.36</v>
      </c>
      <c r="P3798" s="20" t="str" cm="1">
        <f t="array" ref="P3798">IFERROR(INDEX(tblClientes[Dividendo Mensal (R$)],INT($J3798/ROWS(tblConsorcios[Produto]))+1),"")</f>
        <v/>
      </c>
      <c r="Q3798" s="20" t="str">
        <f t="shared" si="178"/>
        <v/>
      </c>
      <c r="R3798">
        <f t="shared" si="179"/>
        <v>0</v>
      </c>
    </row>
    <row r="3799" spans="10:18" x14ac:dyDescent="0.2">
      <c r="J3799">
        <f t="shared" si="177"/>
        <v>3797</v>
      </c>
      <c r="K3799" t="str" cm="1">
        <f t="array" ref="K3799">IFERROR(INDEX(tblClientes[Cliente],INT($J3799/ROWS(tblConsorcios[Produto]))+1),"")</f>
        <v/>
      </c>
      <c r="L3799" t="str" cm="1">
        <f t="array" ref="L3799">IFERROR(INDEX(tblConsorcios[Produto],MOD($J3799,ROWS(tblConsorcios[Produto]))+1),"")</f>
        <v>Imóvel IE480 – 200m</v>
      </c>
      <c r="M3799" s="20" cm="1">
        <f t="array" ref="M3799">IFERROR(INDEX(tblConsorcios[Valor da Carta (R$)],MOD($J3799,ROWS(tblConsorcios[Produto]))+1),"")</f>
        <v>480000</v>
      </c>
      <c r="N3799" s="2" cm="1">
        <f t="array" ref="N3799">IFERROR(INDEX(tblConsorcios[Prazo (meses)],MOD($J3799,ROWS(tblConsorcios[Produto]))+1),"")</f>
        <v>200</v>
      </c>
      <c r="O3799" s="20" cm="1">
        <f t="array" ref="O3799">IFERROR(INDEX(tblConsorcios[Parcela Mensal (R$)],MOD($J3799,ROWS(tblConsorcios[Produto]))+1),"")</f>
        <v>3043.2</v>
      </c>
      <c r="P3799" s="20" t="str" cm="1">
        <f t="array" ref="P3799">IFERROR(INDEX(tblClientes[Dividendo Mensal (R$)],INT($J3799/ROWS(tblConsorcios[Produto]))+1),"")</f>
        <v/>
      </c>
      <c r="Q3799" s="20" t="str">
        <f t="shared" si="178"/>
        <v/>
      </c>
      <c r="R3799">
        <f t="shared" si="179"/>
        <v>0</v>
      </c>
    </row>
    <row r="3800" spans="10:18" x14ac:dyDescent="0.2">
      <c r="J3800">
        <f t="shared" si="177"/>
        <v>3798</v>
      </c>
      <c r="K3800" t="str" cm="1">
        <f t="array" ref="K3800">IFERROR(INDEX(tblClientes[Cliente],INT($J3800/ROWS(tblConsorcios[Produto]))+1),"")</f>
        <v/>
      </c>
      <c r="L3800" t="str" cm="1">
        <f t="array" ref="L3800">IFERROR(INDEX(tblConsorcios[Produto],MOD($J3800,ROWS(tblConsorcios[Produto]))+1),"")</f>
        <v>Imóvel IE450 – 240m</v>
      </c>
      <c r="M3800" s="20" cm="1">
        <f t="array" ref="M3800">IFERROR(INDEX(tblConsorcios[Valor da Carta (R$)],MOD($J3800,ROWS(tblConsorcios[Produto]))+1),"")</f>
        <v>450000</v>
      </c>
      <c r="N3800" s="2" cm="1">
        <f t="array" ref="N3800">IFERROR(INDEX(tblConsorcios[Prazo (meses)],MOD($J3800,ROWS(tblConsorcios[Produto]))+1),"")</f>
        <v>240</v>
      </c>
      <c r="O3800" s="20" cm="1">
        <f t="array" ref="O3800">IFERROR(INDEX(tblConsorcios[Parcela Mensal (R$)],MOD($J3800,ROWS(tblConsorcios[Produto]))+1),"")</f>
        <v>2415</v>
      </c>
      <c r="P3800" s="20" t="str" cm="1">
        <f t="array" ref="P3800">IFERROR(INDEX(tblClientes[Dividendo Mensal (R$)],INT($J3800/ROWS(tblConsorcios[Produto]))+1),"")</f>
        <v/>
      </c>
      <c r="Q3800" s="20" t="str">
        <f t="shared" si="178"/>
        <v/>
      </c>
      <c r="R3800">
        <f t="shared" si="179"/>
        <v>0</v>
      </c>
    </row>
    <row r="3801" spans="10:18" x14ac:dyDescent="0.2">
      <c r="J3801">
        <f t="shared" si="177"/>
        <v>3799</v>
      </c>
      <c r="K3801" t="str" cm="1">
        <f t="array" ref="K3801">IFERROR(INDEX(tblClientes[Cliente],INT($J3801/ROWS(tblConsorcios[Produto]))+1),"")</f>
        <v/>
      </c>
      <c r="L3801" t="str" cm="1">
        <f t="array" ref="L3801">IFERROR(INDEX(tblConsorcios[Produto],MOD($J3801,ROWS(tblConsorcios[Produto]))+1),"")</f>
        <v>Imóvel IE450 – 220m</v>
      </c>
      <c r="M3801" s="20" cm="1">
        <f t="array" ref="M3801">IFERROR(INDEX(tblConsorcios[Valor da Carta (R$)],MOD($J3801,ROWS(tblConsorcios[Produto]))+1),"")</f>
        <v>450000</v>
      </c>
      <c r="N3801" s="2" cm="1">
        <f t="array" ref="N3801">IFERROR(INDEX(tblConsorcios[Prazo (meses)],MOD($J3801,ROWS(tblConsorcios[Produto]))+1),"")</f>
        <v>220</v>
      </c>
      <c r="O3801" s="20" cm="1">
        <f t="array" ref="O3801">IFERROR(INDEX(tblConsorcios[Parcela Mensal (R$)],MOD($J3801,ROWS(tblConsorcios[Produto]))+1),"")</f>
        <v>2614.09</v>
      </c>
      <c r="P3801" s="20" t="str" cm="1">
        <f t="array" ref="P3801">IFERROR(INDEX(tblClientes[Dividendo Mensal (R$)],INT($J3801/ROWS(tblConsorcios[Produto]))+1),"")</f>
        <v/>
      </c>
      <c r="Q3801" s="20" t="str">
        <f t="shared" si="178"/>
        <v/>
      </c>
      <c r="R3801">
        <f t="shared" si="179"/>
        <v>0</v>
      </c>
    </row>
    <row r="3802" spans="10:18" x14ac:dyDescent="0.2">
      <c r="J3802">
        <f t="shared" si="177"/>
        <v>3800</v>
      </c>
      <c r="K3802" t="str" cm="1">
        <f t="array" ref="K3802">IFERROR(INDEX(tblClientes[Cliente],INT($J3802/ROWS(tblConsorcios[Produto]))+1),"")</f>
        <v/>
      </c>
      <c r="L3802" t="str" cm="1">
        <f t="array" ref="L3802">IFERROR(INDEX(tblConsorcios[Produto],MOD($J3802,ROWS(tblConsorcios[Produto]))+1),"")</f>
        <v>Imóvel IE450 – 200m</v>
      </c>
      <c r="M3802" s="20" cm="1">
        <f t="array" ref="M3802">IFERROR(INDEX(tblConsorcios[Valor da Carta (R$)],MOD($J3802,ROWS(tblConsorcios[Produto]))+1),"")</f>
        <v>450000</v>
      </c>
      <c r="N3802" s="2" cm="1">
        <f t="array" ref="N3802">IFERROR(INDEX(tblConsorcios[Prazo (meses)],MOD($J3802,ROWS(tblConsorcios[Produto]))+1),"")</f>
        <v>200</v>
      </c>
      <c r="O3802" s="20" cm="1">
        <f t="array" ref="O3802">IFERROR(INDEX(tblConsorcios[Parcela Mensal (R$)],MOD($J3802,ROWS(tblConsorcios[Produto]))+1),"")</f>
        <v>2853</v>
      </c>
      <c r="P3802" s="20" t="str" cm="1">
        <f t="array" ref="P3802">IFERROR(INDEX(tblClientes[Dividendo Mensal (R$)],INT($J3802/ROWS(tblConsorcios[Produto]))+1),"")</f>
        <v/>
      </c>
      <c r="Q3802" s="20" t="str">
        <f t="shared" si="178"/>
        <v/>
      </c>
      <c r="R3802">
        <f t="shared" si="179"/>
        <v>0</v>
      </c>
    </row>
    <row r="3803" spans="10:18" x14ac:dyDescent="0.2">
      <c r="J3803">
        <f t="shared" si="177"/>
        <v>3801</v>
      </c>
      <c r="K3803" t="str" cm="1">
        <f t="array" ref="K3803">IFERROR(INDEX(tblClientes[Cliente],INT($J3803/ROWS(tblConsorcios[Produto]))+1),"")</f>
        <v/>
      </c>
      <c r="L3803" t="str" cm="1">
        <f t="array" ref="L3803">IFERROR(INDEX(tblConsorcios[Produto],MOD($J3803,ROWS(tblConsorcios[Produto]))+1),"")</f>
        <v>Imóvel IE430 – 240m</v>
      </c>
      <c r="M3803" s="20" cm="1">
        <f t="array" ref="M3803">IFERROR(INDEX(tblConsorcios[Valor da Carta (R$)],MOD($J3803,ROWS(tblConsorcios[Produto]))+1),"")</f>
        <v>430000</v>
      </c>
      <c r="N3803" s="2" cm="1">
        <f t="array" ref="N3803">IFERROR(INDEX(tblConsorcios[Prazo (meses)],MOD($J3803,ROWS(tblConsorcios[Produto]))+1),"")</f>
        <v>240</v>
      </c>
      <c r="O3803" s="20" cm="1">
        <f t="array" ref="O3803">IFERROR(INDEX(tblConsorcios[Parcela Mensal (R$)],MOD($J3803,ROWS(tblConsorcios[Produto]))+1),"")</f>
        <v>2307.67</v>
      </c>
      <c r="P3803" s="20" t="str" cm="1">
        <f t="array" ref="P3803">IFERROR(INDEX(tblClientes[Dividendo Mensal (R$)],INT($J3803/ROWS(tblConsorcios[Produto]))+1),"")</f>
        <v/>
      </c>
      <c r="Q3803" s="20" t="str">
        <f t="shared" si="178"/>
        <v/>
      </c>
      <c r="R3803">
        <f t="shared" si="179"/>
        <v>0</v>
      </c>
    </row>
    <row r="3804" spans="10:18" x14ac:dyDescent="0.2">
      <c r="J3804">
        <f t="shared" si="177"/>
        <v>3802</v>
      </c>
      <c r="K3804" t="str" cm="1">
        <f t="array" ref="K3804">IFERROR(INDEX(tblClientes[Cliente],INT($J3804/ROWS(tblConsorcios[Produto]))+1),"")</f>
        <v/>
      </c>
      <c r="L3804" t="str" cm="1">
        <f t="array" ref="L3804">IFERROR(INDEX(tblConsorcios[Produto],MOD($J3804,ROWS(tblConsorcios[Produto]))+1),"")</f>
        <v>Imóvel IE430 – 220m</v>
      </c>
      <c r="M3804" s="20" cm="1">
        <f t="array" ref="M3804">IFERROR(INDEX(tblConsorcios[Valor da Carta (R$)],MOD($J3804,ROWS(tblConsorcios[Produto]))+1),"")</f>
        <v>430000</v>
      </c>
      <c r="N3804" s="2" cm="1">
        <f t="array" ref="N3804">IFERROR(INDEX(tblConsorcios[Prazo (meses)],MOD($J3804,ROWS(tblConsorcios[Produto]))+1),"")</f>
        <v>220</v>
      </c>
      <c r="O3804" s="20" cm="1">
        <f t="array" ref="O3804">IFERROR(INDEX(tblConsorcios[Parcela Mensal (R$)],MOD($J3804,ROWS(tblConsorcios[Produto]))+1),"")</f>
        <v>2497.91</v>
      </c>
      <c r="P3804" s="20" t="str" cm="1">
        <f t="array" ref="P3804">IFERROR(INDEX(tblClientes[Dividendo Mensal (R$)],INT($J3804/ROWS(tblConsorcios[Produto]))+1),"")</f>
        <v/>
      </c>
      <c r="Q3804" s="20" t="str">
        <f t="shared" si="178"/>
        <v/>
      </c>
      <c r="R3804">
        <f t="shared" si="179"/>
        <v>0</v>
      </c>
    </row>
    <row r="3805" spans="10:18" x14ac:dyDescent="0.2">
      <c r="J3805">
        <f t="shared" si="177"/>
        <v>3803</v>
      </c>
      <c r="K3805" t="str" cm="1">
        <f t="array" ref="K3805">IFERROR(INDEX(tblClientes[Cliente],INT($J3805/ROWS(tblConsorcios[Produto]))+1),"")</f>
        <v/>
      </c>
      <c r="L3805" t="str" cm="1">
        <f t="array" ref="L3805">IFERROR(INDEX(tblConsorcios[Produto],MOD($J3805,ROWS(tblConsorcios[Produto]))+1),"")</f>
        <v>Imóvel IE430 – 200m</v>
      </c>
      <c r="M3805" s="20" cm="1">
        <f t="array" ref="M3805">IFERROR(INDEX(tblConsorcios[Valor da Carta (R$)],MOD($J3805,ROWS(tblConsorcios[Produto]))+1),"")</f>
        <v>430000</v>
      </c>
      <c r="N3805" s="2" cm="1">
        <f t="array" ref="N3805">IFERROR(INDEX(tblConsorcios[Prazo (meses)],MOD($J3805,ROWS(tblConsorcios[Produto]))+1),"")</f>
        <v>200</v>
      </c>
      <c r="O3805" s="20" cm="1">
        <f t="array" ref="O3805">IFERROR(INDEX(tblConsorcios[Parcela Mensal (R$)],MOD($J3805,ROWS(tblConsorcios[Produto]))+1),"")</f>
        <v>2726.2</v>
      </c>
      <c r="P3805" s="20" t="str" cm="1">
        <f t="array" ref="P3805">IFERROR(INDEX(tblClientes[Dividendo Mensal (R$)],INT($J3805/ROWS(tblConsorcios[Produto]))+1),"")</f>
        <v/>
      </c>
      <c r="Q3805" s="20" t="str">
        <f t="shared" si="178"/>
        <v/>
      </c>
      <c r="R3805">
        <f t="shared" si="179"/>
        <v>0</v>
      </c>
    </row>
    <row r="3806" spans="10:18" x14ac:dyDescent="0.2">
      <c r="J3806">
        <f t="shared" si="177"/>
        <v>3804</v>
      </c>
      <c r="K3806" t="str" cm="1">
        <f t="array" ref="K3806">IFERROR(INDEX(tblClientes[Cliente],INT($J3806/ROWS(tblConsorcios[Produto]))+1),"")</f>
        <v/>
      </c>
      <c r="L3806" t="str" cm="1">
        <f t="array" ref="L3806">IFERROR(INDEX(tblConsorcios[Produto],MOD($J3806,ROWS(tblConsorcios[Produto]))+1),"")</f>
        <v>Imóvel IE400 – 240m</v>
      </c>
      <c r="M3806" s="20" cm="1">
        <f t="array" ref="M3806">IFERROR(INDEX(tblConsorcios[Valor da Carta (R$)],MOD($J3806,ROWS(tblConsorcios[Produto]))+1),"")</f>
        <v>400000</v>
      </c>
      <c r="N3806" s="2" cm="1">
        <f t="array" ref="N3806">IFERROR(INDEX(tblConsorcios[Prazo (meses)],MOD($J3806,ROWS(tblConsorcios[Produto]))+1),"")</f>
        <v>240</v>
      </c>
      <c r="O3806" s="20" cm="1">
        <f t="array" ref="O3806">IFERROR(INDEX(tblConsorcios[Parcela Mensal (R$)],MOD($J3806,ROWS(tblConsorcios[Produto]))+1),"")</f>
        <v>2146.67</v>
      </c>
      <c r="P3806" s="20" t="str" cm="1">
        <f t="array" ref="P3806">IFERROR(INDEX(tblClientes[Dividendo Mensal (R$)],INT($J3806/ROWS(tblConsorcios[Produto]))+1),"")</f>
        <v/>
      </c>
      <c r="Q3806" s="20" t="str">
        <f t="shared" si="178"/>
        <v/>
      </c>
      <c r="R3806">
        <f t="shared" si="179"/>
        <v>0</v>
      </c>
    </row>
    <row r="3807" spans="10:18" x14ac:dyDescent="0.2">
      <c r="J3807">
        <f t="shared" si="177"/>
        <v>3805</v>
      </c>
      <c r="K3807" t="str" cm="1">
        <f t="array" ref="K3807">IFERROR(INDEX(tblClientes[Cliente],INT($J3807/ROWS(tblConsorcios[Produto]))+1),"")</f>
        <v/>
      </c>
      <c r="L3807" t="str" cm="1">
        <f t="array" ref="L3807">IFERROR(INDEX(tblConsorcios[Produto],MOD($J3807,ROWS(tblConsorcios[Produto]))+1),"")</f>
        <v>Imóvel IE400 – 220m</v>
      </c>
      <c r="M3807" s="20" cm="1">
        <f t="array" ref="M3807">IFERROR(INDEX(tblConsorcios[Valor da Carta (R$)],MOD($J3807,ROWS(tblConsorcios[Produto]))+1),"")</f>
        <v>400000</v>
      </c>
      <c r="N3807" s="2" cm="1">
        <f t="array" ref="N3807">IFERROR(INDEX(tblConsorcios[Prazo (meses)],MOD($J3807,ROWS(tblConsorcios[Produto]))+1),"")</f>
        <v>220</v>
      </c>
      <c r="O3807" s="20" cm="1">
        <f t="array" ref="O3807">IFERROR(INDEX(tblConsorcios[Parcela Mensal (R$)],MOD($J3807,ROWS(tblConsorcios[Produto]))+1),"")</f>
        <v>2323.64</v>
      </c>
      <c r="P3807" s="20" t="str" cm="1">
        <f t="array" ref="P3807">IFERROR(INDEX(tblClientes[Dividendo Mensal (R$)],INT($J3807/ROWS(tblConsorcios[Produto]))+1),"")</f>
        <v/>
      </c>
      <c r="Q3807" s="20" t="str">
        <f t="shared" si="178"/>
        <v/>
      </c>
      <c r="R3807">
        <f t="shared" si="179"/>
        <v>0</v>
      </c>
    </row>
    <row r="3808" spans="10:18" x14ac:dyDescent="0.2">
      <c r="J3808">
        <f t="shared" si="177"/>
        <v>3806</v>
      </c>
      <c r="K3808" t="str" cm="1">
        <f t="array" ref="K3808">IFERROR(INDEX(tblClientes[Cliente],INT($J3808/ROWS(tblConsorcios[Produto]))+1),"")</f>
        <v/>
      </c>
      <c r="L3808" t="str" cm="1">
        <f t="array" ref="L3808">IFERROR(INDEX(tblConsorcios[Produto],MOD($J3808,ROWS(tblConsorcios[Produto]))+1),"")</f>
        <v>Imóvel IE400 – 200m</v>
      </c>
      <c r="M3808" s="20" cm="1">
        <f t="array" ref="M3808">IFERROR(INDEX(tblConsorcios[Valor da Carta (R$)],MOD($J3808,ROWS(tblConsorcios[Produto]))+1),"")</f>
        <v>400000</v>
      </c>
      <c r="N3808" s="2" cm="1">
        <f t="array" ref="N3808">IFERROR(INDEX(tblConsorcios[Prazo (meses)],MOD($J3808,ROWS(tblConsorcios[Produto]))+1),"")</f>
        <v>200</v>
      </c>
      <c r="O3808" s="20" cm="1">
        <f t="array" ref="O3808">IFERROR(INDEX(tblConsorcios[Parcela Mensal (R$)],MOD($J3808,ROWS(tblConsorcios[Produto]))+1),"")</f>
        <v>2536</v>
      </c>
      <c r="P3808" s="20" t="str" cm="1">
        <f t="array" ref="P3808">IFERROR(INDEX(tblClientes[Dividendo Mensal (R$)],INT($J3808/ROWS(tblConsorcios[Produto]))+1),"")</f>
        <v/>
      </c>
      <c r="Q3808" s="20" t="str">
        <f t="shared" si="178"/>
        <v/>
      </c>
      <c r="R3808">
        <f t="shared" si="179"/>
        <v>0</v>
      </c>
    </row>
    <row r="3809" spans="10:18" x14ac:dyDescent="0.2">
      <c r="J3809">
        <f t="shared" si="177"/>
        <v>3807</v>
      </c>
      <c r="K3809" t="str" cm="1">
        <f t="array" ref="K3809">IFERROR(INDEX(tblClientes[Cliente],INT($J3809/ROWS(tblConsorcios[Produto]))+1),"")</f>
        <v/>
      </c>
      <c r="L3809" t="str" cm="1">
        <f t="array" ref="L3809">IFERROR(INDEX(tblConsorcios[Produto],MOD($J3809,ROWS(tblConsorcios[Produto]))+1),"")</f>
        <v>Imóvel IE380 – 240m</v>
      </c>
      <c r="M3809" s="20" cm="1">
        <f t="array" ref="M3809">IFERROR(INDEX(tblConsorcios[Valor da Carta (R$)],MOD($J3809,ROWS(tblConsorcios[Produto]))+1),"")</f>
        <v>380000</v>
      </c>
      <c r="N3809" s="2" cm="1">
        <f t="array" ref="N3809">IFERROR(INDEX(tblConsorcios[Prazo (meses)],MOD($J3809,ROWS(tblConsorcios[Produto]))+1),"")</f>
        <v>240</v>
      </c>
      <c r="O3809" s="20" cm="1">
        <f t="array" ref="O3809">IFERROR(INDEX(tblConsorcios[Parcela Mensal (R$)],MOD($J3809,ROWS(tblConsorcios[Produto]))+1),"")</f>
        <v>2039.33</v>
      </c>
      <c r="P3809" s="20" t="str" cm="1">
        <f t="array" ref="P3809">IFERROR(INDEX(tblClientes[Dividendo Mensal (R$)],INT($J3809/ROWS(tblConsorcios[Produto]))+1),"")</f>
        <v/>
      </c>
      <c r="Q3809" s="20" t="str">
        <f t="shared" si="178"/>
        <v/>
      </c>
      <c r="R3809">
        <f t="shared" si="179"/>
        <v>0</v>
      </c>
    </row>
    <row r="3810" spans="10:18" x14ac:dyDescent="0.2">
      <c r="J3810">
        <f t="shared" si="177"/>
        <v>3808</v>
      </c>
      <c r="K3810" t="str" cm="1">
        <f t="array" ref="K3810">IFERROR(INDEX(tblClientes[Cliente],INT($J3810/ROWS(tblConsorcios[Produto]))+1),"")</f>
        <v/>
      </c>
      <c r="L3810" t="str" cm="1">
        <f t="array" ref="L3810">IFERROR(INDEX(tblConsorcios[Produto],MOD($J3810,ROWS(tblConsorcios[Produto]))+1),"")</f>
        <v>Imóvel IE380 – 220m</v>
      </c>
      <c r="M3810" s="20" cm="1">
        <f t="array" ref="M3810">IFERROR(INDEX(tblConsorcios[Valor da Carta (R$)],MOD($J3810,ROWS(tblConsorcios[Produto]))+1),"")</f>
        <v>380000</v>
      </c>
      <c r="N3810" s="2" cm="1">
        <f t="array" ref="N3810">IFERROR(INDEX(tblConsorcios[Prazo (meses)],MOD($J3810,ROWS(tblConsorcios[Produto]))+1),"")</f>
        <v>220</v>
      </c>
      <c r="O3810" s="20" cm="1">
        <f t="array" ref="O3810">IFERROR(INDEX(tblConsorcios[Parcela Mensal (R$)],MOD($J3810,ROWS(tblConsorcios[Produto]))+1),"")</f>
        <v>2207.4499999999998</v>
      </c>
      <c r="P3810" s="20" t="str" cm="1">
        <f t="array" ref="P3810">IFERROR(INDEX(tblClientes[Dividendo Mensal (R$)],INT($J3810/ROWS(tblConsorcios[Produto]))+1),"")</f>
        <v/>
      </c>
      <c r="Q3810" s="20" t="str">
        <f t="shared" si="178"/>
        <v/>
      </c>
      <c r="R3810">
        <f t="shared" si="179"/>
        <v>0</v>
      </c>
    </row>
    <row r="3811" spans="10:18" x14ac:dyDescent="0.2">
      <c r="J3811">
        <f t="shared" si="177"/>
        <v>3809</v>
      </c>
      <c r="K3811" t="str" cm="1">
        <f t="array" ref="K3811">IFERROR(INDEX(tblClientes[Cliente],INT($J3811/ROWS(tblConsorcios[Produto]))+1),"")</f>
        <v/>
      </c>
      <c r="L3811" t="str" cm="1">
        <f t="array" ref="L3811">IFERROR(INDEX(tblConsorcios[Produto],MOD($J3811,ROWS(tblConsorcios[Produto]))+1),"")</f>
        <v>Imóvel IE380 – 200m</v>
      </c>
      <c r="M3811" s="20" cm="1">
        <f t="array" ref="M3811">IFERROR(INDEX(tblConsorcios[Valor da Carta (R$)],MOD($J3811,ROWS(tblConsorcios[Produto]))+1),"")</f>
        <v>380000</v>
      </c>
      <c r="N3811" s="2" cm="1">
        <f t="array" ref="N3811">IFERROR(INDEX(tblConsorcios[Prazo (meses)],MOD($J3811,ROWS(tblConsorcios[Produto]))+1),"")</f>
        <v>200</v>
      </c>
      <c r="O3811" s="20" cm="1">
        <f t="array" ref="O3811">IFERROR(INDEX(tblConsorcios[Parcela Mensal (R$)],MOD($J3811,ROWS(tblConsorcios[Produto]))+1),"")</f>
        <v>2409.1999999999998</v>
      </c>
      <c r="P3811" s="20" t="str" cm="1">
        <f t="array" ref="P3811">IFERROR(INDEX(tblClientes[Dividendo Mensal (R$)],INT($J3811/ROWS(tblConsorcios[Produto]))+1),"")</f>
        <v/>
      </c>
      <c r="Q3811" s="20" t="str">
        <f t="shared" si="178"/>
        <v/>
      </c>
      <c r="R3811">
        <f t="shared" si="179"/>
        <v>0</v>
      </c>
    </row>
    <row r="3812" spans="10:18" x14ac:dyDescent="0.2">
      <c r="J3812">
        <f t="shared" si="177"/>
        <v>3810</v>
      </c>
      <c r="K3812" t="str" cm="1">
        <f t="array" ref="K3812">IFERROR(INDEX(tblClientes[Cliente],INT($J3812/ROWS(tblConsorcios[Produto]))+1),"")</f>
        <v/>
      </c>
      <c r="L3812" t="str" cm="1">
        <f t="array" ref="L3812">IFERROR(INDEX(tblConsorcios[Produto],MOD($J3812,ROWS(tblConsorcios[Produto]))+1),"")</f>
        <v>Imóvel IE350 – 240m</v>
      </c>
      <c r="M3812" s="20" cm="1">
        <f t="array" ref="M3812">IFERROR(INDEX(tblConsorcios[Valor da Carta (R$)],MOD($J3812,ROWS(tblConsorcios[Produto]))+1),"")</f>
        <v>350000</v>
      </c>
      <c r="N3812" s="2" cm="1">
        <f t="array" ref="N3812">IFERROR(INDEX(tblConsorcios[Prazo (meses)],MOD($J3812,ROWS(tblConsorcios[Produto]))+1),"")</f>
        <v>240</v>
      </c>
      <c r="O3812" s="20" cm="1">
        <f t="array" ref="O3812">IFERROR(INDEX(tblConsorcios[Parcela Mensal (R$)],MOD($J3812,ROWS(tblConsorcios[Produto]))+1),"")</f>
        <v>1878.33</v>
      </c>
      <c r="P3812" s="20" t="str" cm="1">
        <f t="array" ref="P3812">IFERROR(INDEX(tblClientes[Dividendo Mensal (R$)],INT($J3812/ROWS(tblConsorcios[Produto]))+1),"")</f>
        <v/>
      </c>
      <c r="Q3812" s="20" t="str">
        <f t="shared" si="178"/>
        <v/>
      </c>
      <c r="R3812">
        <f t="shared" si="179"/>
        <v>0</v>
      </c>
    </row>
    <row r="3813" spans="10:18" x14ac:dyDescent="0.2">
      <c r="J3813">
        <f t="shared" si="177"/>
        <v>3811</v>
      </c>
      <c r="K3813" t="str" cm="1">
        <f t="array" ref="K3813">IFERROR(INDEX(tblClientes[Cliente],INT($J3813/ROWS(tblConsorcios[Produto]))+1),"")</f>
        <v/>
      </c>
      <c r="L3813" t="str" cm="1">
        <f t="array" ref="L3813">IFERROR(INDEX(tblConsorcios[Produto],MOD($J3813,ROWS(tblConsorcios[Produto]))+1),"")</f>
        <v>Imóvel IE350 – 220m</v>
      </c>
      <c r="M3813" s="20" cm="1">
        <f t="array" ref="M3813">IFERROR(INDEX(tblConsorcios[Valor da Carta (R$)],MOD($J3813,ROWS(tblConsorcios[Produto]))+1),"")</f>
        <v>350000</v>
      </c>
      <c r="N3813" s="2" cm="1">
        <f t="array" ref="N3813">IFERROR(INDEX(tblConsorcios[Prazo (meses)],MOD($J3813,ROWS(tblConsorcios[Produto]))+1),"")</f>
        <v>220</v>
      </c>
      <c r="O3813" s="20" cm="1">
        <f t="array" ref="O3813">IFERROR(INDEX(tblConsorcios[Parcela Mensal (R$)],MOD($J3813,ROWS(tblConsorcios[Produto]))+1),"")</f>
        <v>2033.18</v>
      </c>
      <c r="P3813" s="20" t="str" cm="1">
        <f t="array" ref="P3813">IFERROR(INDEX(tblClientes[Dividendo Mensal (R$)],INT($J3813/ROWS(tblConsorcios[Produto]))+1),"")</f>
        <v/>
      </c>
      <c r="Q3813" s="20" t="str">
        <f t="shared" si="178"/>
        <v/>
      </c>
      <c r="R3813">
        <f t="shared" si="179"/>
        <v>0</v>
      </c>
    </row>
    <row r="3814" spans="10:18" x14ac:dyDescent="0.2">
      <c r="J3814">
        <f t="shared" si="177"/>
        <v>3812</v>
      </c>
      <c r="K3814" t="str" cm="1">
        <f t="array" ref="K3814">IFERROR(INDEX(tblClientes[Cliente],INT($J3814/ROWS(tblConsorcios[Produto]))+1),"")</f>
        <v/>
      </c>
      <c r="L3814" t="str" cm="1">
        <f t="array" ref="L3814">IFERROR(INDEX(tblConsorcios[Produto],MOD($J3814,ROWS(tblConsorcios[Produto]))+1),"")</f>
        <v>Imóvel IE350 – 200m</v>
      </c>
      <c r="M3814" s="20" cm="1">
        <f t="array" ref="M3814">IFERROR(INDEX(tblConsorcios[Valor da Carta (R$)],MOD($J3814,ROWS(tblConsorcios[Produto]))+1),"")</f>
        <v>350000</v>
      </c>
      <c r="N3814" s="2" cm="1">
        <f t="array" ref="N3814">IFERROR(INDEX(tblConsorcios[Prazo (meses)],MOD($J3814,ROWS(tblConsorcios[Produto]))+1),"")</f>
        <v>200</v>
      </c>
      <c r="O3814" s="20" cm="1">
        <f t="array" ref="O3814">IFERROR(INDEX(tblConsorcios[Parcela Mensal (R$)],MOD($J3814,ROWS(tblConsorcios[Produto]))+1),"")</f>
        <v>2219</v>
      </c>
      <c r="P3814" s="20" t="str" cm="1">
        <f t="array" ref="P3814">IFERROR(INDEX(tblClientes[Dividendo Mensal (R$)],INT($J3814/ROWS(tblConsorcios[Produto]))+1),"")</f>
        <v/>
      </c>
      <c r="Q3814" s="20" t="str">
        <f t="shared" si="178"/>
        <v/>
      </c>
      <c r="R3814">
        <f t="shared" si="179"/>
        <v>0</v>
      </c>
    </row>
    <row r="3815" spans="10:18" x14ac:dyDescent="0.2">
      <c r="J3815">
        <f t="shared" si="177"/>
        <v>3813</v>
      </c>
      <c r="K3815" t="str" cm="1">
        <f t="array" ref="K3815">IFERROR(INDEX(tblClientes[Cliente],INT($J3815/ROWS(tblConsorcios[Produto]))+1),"")</f>
        <v/>
      </c>
      <c r="L3815" t="str" cm="1">
        <f t="array" ref="L3815">IFERROR(INDEX(tblConsorcios[Produto],MOD($J3815,ROWS(tblConsorcios[Produto]))+1),"")</f>
        <v>Imóvel IE330 – 240m</v>
      </c>
      <c r="M3815" s="20" cm="1">
        <f t="array" ref="M3815">IFERROR(INDEX(tblConsorcios[Valor da Carta (R$)],MOD($J3815,ROWS(tblConsorcios[Produto]))+1),"")</f>
        <v>330000</v>
      </c>
      <c r="N3815" s="2" cm="1">
        <f t="array" ref="N3815">IFERROR(INDEX(tblConsorcios[Prazo (meses)],MOD($J3815,ROWS(tblConsorcios[Produto]))+1),"")</f>
        <v>240</v>
      </c>
      <c r="O3815" s="20" cm="1">
        <f t="array" ref="O3815">IFERROR(INDEX(tblConsorcios[Parcela Mensal (R$)],MOD($J3815,ROWS(tblConsorcios[Produto]))+1),"")</f>
        <v>1771</v>
      </c>
      <c r="P3815" s="20" t="str" cm="1">
        <f t="array" ref="P3815">IFERROR(INDEX(tblClientes[Dividendo Mensal (R$)],INT($J3815/ROWS(tblConsorcios[Produto]))+1),"")</f>
        <v/>
      </c>
      <c r="Q3815" s="20" t="str">
        <f t="shared" si="178"/>
        <v/>
      </c>
      <c r="R3815">
        <f t="shared" si="179"/>
        <v>0</v>
      </c>
    </row>
    <row r="3816" spans="10:18" x14ac:dyDescent="0.2">
      <c r="J3816">
        <f t="shared" si="177"/>
        <v>3814</v>
      </c>
      <c r="K3816" t="str" cm="1">
        <f t="array" ref="K3816">IFERROR(INDEX(tblClientes[Cliente],INT($J3816/ROWS(tblConsorcios[Produto]))+1),"")</f>
        <v/>
      </c>
      <c r="L3816" t="str" cm="1">
        <f t="array" ref="L3816">IFERROR(INDEX(tblConsorcios[Produto],MOD($J3816,ROWS(tblConsorcios[Produto]))+1),"")</f>
        <v>Imóvel IE330 – 220m</v>
      </c>
      <c r="M3816" s="20" cm="1">
        <f t="array" ref="M3816">IFERROR(INDEX(tblConsorcios[Valor da Carta (R$)],MOD($J3816,ROWS(tblConsorcios[Produto]))+1),"")</f>
        <v>330000</v>
      </c>
      <c r="N3816" s="2" cm="1">
        <f t="array" ref="N3816">IFERROR(INDEX(tblConsorcios[Prazo (meses)],MOD($J3816,ROWS(tblConsorcios[Produto]))+1),"")</f>
        <v>220</v>
      </c>
      <c r="O3816" s="20" cm="1">
        <f t="array" ref="O3816">IFERROR(INDEX(tblConsorcios[Parcela Mensal (R$)],MOD($J3816,ROWS(tblConsorcios[Produto]))+1),"")</f>
        <v>1917</v>
      </c>
      <c r="P3816" s="20" t="str" cm="1">
        <f t="array" ref="P3816">IFERROR(INDEX(tblClientes[Dividendo Mensal (R$)],INT($J3816/ROWS(tblConsorcios[Produto]))+1),"")</f>
        <v/>
      </c>
      <c r="Q3816" s="20" t="str">
        <f t="shared" si="178"/>
        <v/>
      </c>
      <c r="R3816">
        <f t="shared" si="179"/>
        <v>0</v>
      </c>
    </row>
    <row r="3817" spans="10:18" x14ac:dyDescent="0.2">
      <c r="J3817">
        <f t="shared" si="177"/>
        <v>3815</v>
      </c>
      <c r="K3817" t="str" cm="1">
        <f t="array" ref="K3817">IFERROR(INDEX(tblClientes[Cliente],INT($J3817/ROWS(tblConsorcios[Produto]))+1),"")</f>
        <v/>
      </c>
      <c r="L3817" t="str" cm="1">
        <f t="array" ref="L3817">IFERROR(INDEX(tblConsorcios[Produto],MOD($J3817,ROWS(tblConsorcios[Produto]))+1),"")</f>
        <v>Imóvel IE330 – 200m</v>
      </c>
      <c r="M3817" s="20" cm="1">
        <f t="array" ref="M3817">IFERROR(INDEX(tblConsorcios[Valor da Carta (R$)],MOD($J3817,ROWS(tblConsorcios[Produto]))+1),"")</f>
        <v>330000</v>
      </c>
      <c r="N3817" s="2" cm="1">
        <f t="array" ref="N3817">IFERROR(INDEX(tblConsorcios[Prazo (meses)],MOD($J3817,ROWS(tblConsorcios[Produto]))+1),"")</f>
        <v>200</v>
      </c>
      <c r="O3817" s="20" cm="1">
        <f t="array" ref="O3817">IFERROR(INDEX(tblConsorcios[Parcela Mensal (R$)],MOD($J3817,ROWS(tblConsorcios[Produto]))+1),"")</f>
        <v>2092.1999999999998</v>
      </c>
      <c r="P3817" s="20" t="str" cm="1">
        <f t="array" ref="P3817">IFERROR(INDEX(tblClientes[Dividendo Mensal (R$)],INT($J3817/ROWS(tblConsorcios[Produto]))+1),"")</f>
        <v/>
      </c>
      <c r="Q3817" s="20" t="str">
        <f t="shared" si="178"/>
        <v/>
      </c>
      <c r="R3817">
        <f t="shared" si="179"/>
        <v>0</v>
      </c>
    </row>
    <row r="3818" spans="10:18" x14ac:dyDescent="0.2">
      <c r="J3818">
        <f t="shared" si="177"/>
        <v>3816</v>
      </c>
      <c r="K3818" t="str" cm="1">
        <f t="array" ref="K3818">IFERROR(INDEX(tblClientes[Cliente],INT($J3818/ROWS(tblConsorcios[Produto]))+1),"")</f>
        <v/>
      </c>
      <c r="L3818" t="str" cm="1">
        <f t="array" ref="L3818">IFERROR(INDEX(tblConsorcios[Produto],MOD($J3818,ROWS(tblConsorcios[Produto]))+1),"")</f>
        <v>Imóvel IE300 – 240m</v>
      </c>
      <c r="M3818" s="20" cm="1">
        <f t="array" ref="M3818">IFERROR(INDEX(tblConsorcios[Valor da Carta (R$)],MOD($J3818,ROWS(tblConsorcios[Produto]))+1),"")</f>
        <v>300000</v>
      </c>
      <c r="N3818" s="2" cm="1">
        <f t="array" ref="N3818">IFERROR(INDEX(tblConsorcios[Prazo (meses)],MOD($J3818,ROWS(tblConsorcios[Produto]))+1),"")</f>
        <v>240</v>
      </c>
      <c r="O3818" s="20" cm="1">
        <f t="array" ref="O3818">IFERROR(INDEX(tblConsorcios[Parcela Mensal (R$)],MOD($J3818,ROWS(tblConsorcios[Produto]))+1),"")</f>
        <v>1610</v>
      </c>
      <c r="P3818" s="20" t="str" cm="1">
        <f t="array" ref="P3818">IFERROR(INDEX(tblClientes[Dividendo Mensal (R$)],INT($J3818/ROWS(tblConsorcios[Produto]))+1),"")</f>
        <v/>
      </c>
      <c r="Q3818" s="20" t="str">
        <f t="shared" si="178"/>
        <v/>
      </c>
      <c r="R3818">
        <f t="shared" si="179"/>
        <v>0</v>
      </c>
    </row>
    <row r="3819" spans="10:18" x14ac:dyDescent="0.2">
      <c r="J3819">
        <f t="shared" si="177"/>
        <v>3817</v>
      </c>
      <c r="K3819" t="str" cm="1">
        <f t="array" ref="K3819">IFERROR(INDEX(tblClientes[Cliente],INT($J3819/ROWS(tblConsorcios[Produto]))+1),"")</f>
        <v/>
      </c>
      <c r="L3819" t="str" cm="1">
        <f t="array" ref="L3819">IFERROR(INDEX(tblConsorcios[Produto],MOD($J3819,ROWS(tblConsorcios[Produto]))+1),"")</f>
        <v>Imóvel IE300 – 220m</v>
      </c>
      <c r="M3819" s="20" cm="1">
        <f t="array" ref="M3819">IFERROR(INDEX(tblConsorcios[Valor da Carta (R$)],MOD($J3819,ROWS(tblConsorcios[Produto]))+1),"")</f>
        <v>300000</v>
      </c>
      <c r="N3819" s="2" cm="1">
        <f t="array" ref="N3819">IFERROR(INDEX(tblConsorcios[Prazo (meses)],MOD($J3819,ROWS(tblConsorcios[Produto]))+1),"")</f>
        <v>220</v>
      </c>
      <c r="O3819" s="20" cm="1">
        <f t="array" ref="O3819">IFERROR(INDEX(tblConsorcios[Parcela Mensal (R$)],MOD($J3819,ROWS(tblConsorcios[Produto]))+1),"")</f>
        <v>1742.73</v>
      </c>
      <c r="P3819" s="20" t="str" cm="1">
        <f t="array" ref="P3819">IFERROR(INDEX(tblClientes[Dividendo Mensal (R$)],INT($J3819/ROWS(tblConsorcios[Produto]))+1),"")</f>
        <v/>
      </c>
      <c r="Q3819" s="20" t="str">
        <f t="shared" si="178"/>
        <v/>
      </c>
      <c r="R3819">
        <f t="shared" si="179"/>
        <v>0</v>
      </c>
    </row>
    <row r="3820" spans="10:18" x14ac:dyDescent="0.2">
      <c r="J3820">
        <f t="shared" si="177"/>
        <v>3818</v>
      </c>
      <c r="K3820" t="str" cm="1">
        <f t="array" ref="K3820">IFERROR(INDEX(tblClientes[Cliente],INT($J3820/ROWS(tblConsorcios[Produto]))+1),"")</f>
        <v/>
      </c>
      <c r="L3820" t="str" cm="1">
        <f t="array" ref="L3820">IFERROR(INDEX(tblConsorcios[Produto],MOD($J3820,ROWS(tblConsorcios[Produto]))+1),"")</f>
        <v>Imóvel IE300 – 200m</v>
      </c>
      <c r="M3820" s="20" cm="1">
        <f t="array" ref="M3820">IFERROR(INDEX(tblConsorcios[Valor da Carta (R$)],MOD($J3820,ROWS(tblConsorcios[Produto]))+1),"")</f>
        <v>300000</v>
      </c>
      <c r="N3820" s="2" cm="1">
        <f t="array" ref="N3820">IFERROR(INDEX(tblConsorcios[Prazo (meses)],MOD($J3820,ROWS(tblConsorcios[Produto]))+1),"")</f>
        <v>200</v>
      </c>
      <c r="O3820" s="20" cm="1">
        <f t="array" ref="O3820">IFERROR(INDEX(tblConsorcios[Parcela Mensal (R$)],MOD($J3820,ROWS(tblConsorcios[Produto]))+1),"")</f>
        <v>1902</v>
      </c>
      <c r="P3820" s="20" t="str" cm="1">
        <f t="array" ref="P3820">IFERROR(INDEX(tblClientes[Dividendo Mensal (R$)],INT($J3820/ROWS(tblConsorcios[Produto]))+1),"")</f>
        <v/>
      </c>
      <c r="Q3820" s="20" t="str">
        <f t="shared" si="178"/>
        <v/>
      </c>
      <c r="R3820">
        <f t="shared" si="179"/>
        <v>0</v>
      </c>
    </row>
    <row r="3821" spans="10:18" x14ac:dyDescent="0.2">
      <c r="J3821">
        <f t="shared" si="177"/>
        <v>3819</v>
      </c>
      <c r="K3821" t="str" cm="1">
        <f t="array" ref="K3821">IFERROR(INDEX(tblClientes[Cliente],INT($J3821/ROWS(tblConsorcios[Produto]))+1),"")</f>
        <v/>
      </c>
      <c r="L3821" t="str" cm="1">
        <f t="array" ref="L3821">IFERROR(INDEX(tblConsorcios[Produto],MOD($J3821,ROWS(tblConsorcios[Produto]))+1),"")</f>
        <v>Imóvel IE240 – 240m</v>
      </c>
      <c r="M3821" s="20" cm="1">
        <f t="array" ref="M3821">IFERROR(INDEX(tblConsorcios[Valor da Carta (R$)],MOD($J3821,ROWS(tblConsorcios[Produto]))+1),"")</f>
        <v>240000</v>
      </c>
      <c r="N3821" s="2" cm="1">
        <f t="array" ref="N3821">IFERROR(INDEX(tblConsorcios[Prazo (meses)],MOD($J3821,ROWS(tblConsorcios[Produto]))+1),"")</f>
        <v>240</v>
      </c>
      <c r="O3821" s="20" cm="1">
        <f t="array" ref="O3821">IFERROR(INDEX(tblConsorcios[Parcela Mensal (R$)],MOD($J3821,ROWS(tblConsorcios[Produto]))+1),"")</f>
        <v>1288</v>
      </c>
      <c r="P3821" s="20" t="str" cm="1">
        <f t="array" ref="P3821">IFERROR(INDEX(tblClientes[Dividendo Mensal (R$)],INT($J3821/ROWS(tblConsorcios[Produto]))+1),"")</f>
        <v/>
      </c>
      <c r="Q3821" s="20" t="str">
        <f t="shared" si="178"/>
        <v/>
      </c>
      <c r="R3821">
        <f t="shared" si="179"/>
        <v>0</v>
      </c>
    </row>
    <row r="3822" spans="10:18" x14ac:dyDescent="0.2">
      <c r="J3822">
        <f t="shared" si="177"/>
        <v>3820</v>
      </c>
      <c r="K3822" t="str" cm="1">
        <f t="array" ref="K3822">IFERROR(INDEX(tblClientes[Cliente],INT($J3822/ROWS(tblConsorcios[Produto]))+1),"")</f>
        <v/>
      </c>
      <c r="L3822" t="str" cm="1">
        <f t="array" ref="L3822">IFERROR(INDEX(tblConsorcios[Produto],MOD($J3822,ROWS(tblConsorcios[Produto]))+1),"")</f>
        <v>Imóvel IE240 – 220m</v>
      </c>
      <c r="M3822" s="20" cm="1">
        <f t="array" ref="M3822">IFERROR(INDEX(tblConsorcios[Valor da Carta (R$)],MOD($J3822,ROWS(tblConsorcios[Produto]))+1),"")</f>
        <v>240000</v>
      </c>
      <c r="N3822" s="2" cm="1">
        <f t="array" ref="N3822">IFERROR(INDEX(tblConsorcios[Prazo (meses)],MOD($J3822,ROWS(tblConsorcios[Produto]))+1),"")</f>
        <v>220</v>
      </c>
      <c r="O3822" s="20" cm="1">
        <f t="array" ref="O3822">IFERROR(INDEX(tblConsorcios[Parcela Mensal (R$)],MOD($J3822,ROWS(tblConsorcios[Produto]))+1),"")</f>
        <v>1394.18</v>
      </c>
      <c r="P3822" s="20" t="str" cm="1">
        <f t="array" ref="P3822">IFERROR(INDEX(tblClientes[Dividendo Mensal (R$)],INT($J3822/ROWS(tblConsorcios[Produto]))+1),"")</f>
        <v/>
      </c>
      <c r="Q3822" s="20" t="str">
        <f t="shared" si="178"/>
        <v/>
      </c>
      <c r="R3822">
        <f t="shared" si="179"/>
        <v>0</v>
      </c>
    </row>
    <row r="3823" spans="10:18" x14ac:dyDescent="0.2">
      <c r="J3823">
        <f t="shared" si="177"/>
        <v>3821</v>
      </c>
      <c r="K3823" t="str" cm="1">
        <f t="array" ref="K3823">IFERROR(INDEX(tblClientes[Cliente],INT($J3823/ROWS(tblConsorcios[Produto]))+1),"")</f>
        <v/>
      </c>
      <c r="L3823" t="str" cm="1">
        <f t="array" ref="L3823">IFERROR(INDEX(tblConsorcios[Produto],MOD($J3823,ROWS(tblConsorcios[Produto]))+1),"")</f>
        <v>Imóvel IE240 – 200m</v>
      </c>
      <c r="M3823" s="20" cm="1">
        <f t="array" ref="M3823">IFERROR(INDEX(tblConsorcios[Valor da Carta (R$)],MOD($J3823,ROWS(tblConsorcios[Produto]))+1),"")</f>
        <v>240000</v>
      </c>
      <c r="N3823" s="2" cm="1">
        <f t="array" ref="N3823">IFERROR(INDEX(tblConsorcios[Prazo (meses)],MOD($J3823,ROWS(tblConsorcios[Produto]))+1),"")</f>
        <v>200</v>
      </c>
      <c r="O3823" s="20" cm="1">
        <f t="array" ref="O3823">IFERROR(INDEX(tblConsorcios[Parcela Mensal (R$)],MOD($J3823,ROWS(tblConsorcios[Produto]))+1),"")</f>
        <v>1521.6</v>
      </c>
      <c r="P3823" s="20" t="str" cm="1">
        <f t="array" ref="P3823">IFERROR(INDEX(tblClientes[Dividendo Mensal (R$)],INT($J3823/ROWS(tblConsorcios[Produto]))+1),"")</f>
        <v/>
      </c>
      <c r="Q3823" s="20" t="str">
        <f t="shared" si="178"/>
        <v/>
      </c>
      <c r="R3823">
        <f t="shared" si="179"/>
        <v>0</v>
      </c>
    </row>
    <row r="3824" spans="10:18" x14ac:dyDescent="0.2">
      <c r="J3824">
        <f t="shared" si="177"/>
        <v>3822</v>
      </c>
      <c r="K3824" t="str" cm="1">
        <f t="array" ref="K3824">IFERROR(INDEX(tblClientes[Cliente],INT($J3824/ROWS(tblConsorcios[Produto]))+1),"")</f>
        <v/>
      </c>
      <c r="L3824" t="str" cm="1">
        <f t="array" ref="L3824">IFERROR(INDEX(tblConsorcios[Produto],MOD($J3824,ROWS(tblConsorcios[Produto]))+1),"")</f>
        <v>Imóvel IE230 – 240m</v>
      </c>
      <c r="M3824" s="20" cm="1">
        <f t="array" ref="M3824">IFERROR(INDEX(tblConsorcios[Valor da Carta (R$)],MOD($J3824,ROWS(tblConsorcios[Produto]))+1),"")</f>
        <v>230000</v>
      </c>
      <c r="N3824" s="2" cm="1">
        <f t="array" ref="N3824">IFERROR(INDEX(tblConsorcios[Prazo (meses)],MOD($J3824,ROWS(tblConsorcios[Produto]))+1),"")</f>
        <v>240</v>
      </c>
      <c r="O3824" s="20" cm="1">
        <f t="array" ref="O3824">IFERROR(INDEX(tblConsorcios[Parcela Mensal (R$)],MOD($J3824,ROWS(tblConsorcios[Produto]))+1),"")</f>
        <v>1234.33</v>
      </c>
      <c r="P3824" s="20" t="str" cm="1">
        <f t="array" ref="P3824">IFERROR(INDEX(tblClientes[Dividendo Mensal (R$)],INT($J3824/ROWS(tblConsorcios[Produto]))+1),"")</f>
        <v/>
      </c>
      <c r="Q3824" s="20" t="str">
        <f t="shared" si="178"/>
        <v/>
      </c>
      <c r="R3824">
        <f t="shared" si="179"/>
        <v>0</v>
      </c>
    </row>
    <row r="3825" spans="10:18" x14ac:dyDescent="0.2">
      <c r="J3825">
        <f t="shared" si="177"/>
        <v>3823</v>
      </c>
      <c r="K3825" t="str" cm="1">
        <f t="array" ref="K3825">IFERROR(INDEX(tblClientes[Cliente],INT($J3825/ROWS(tblConsorcios[Produto]))+1),"")</f>
        <v/>
      </c>
      <c r="L3825" t="str" cm="1">
        <f t="array" ref="L3825">IFERROR(INDEX(tblConsorcios[Produto],MOD($J3825,ROWS(tblConsorcios[Produto]))+1),"")</f>
        <v>Imóvel IE230 – 220m</v>
      </c>
      <c r="M3825" s="20" cm="1">
        <f t="array" ref="M3825">IFERROR(INDEX(tblConsorcios[Valor da Carta (R$)],MOD($J3825,ROWS(tblConsorcios[Produto]))+1),"")</f>
        <v>230000</v>
      </c>
      <c r="N3825" s="2" cm="1">
        <f t="array" ref="N3825">IFERROR(INDEX(tblConsorcios[Prazo (meses)],MOD($J3825,ROWS(tblConsorcios[Produto]))+1),"")</f>
        <v>220</v>
      </c>
      <c r="O3825" s="20" cm="1">
        <f t="array" ref="O3825">IFERROR(INDEX(tblConsorcios[Parcela Mensal (R$)],MOD($J3825,ROWS(tblConsorcios[Produto]))+1),"")</f>
        <v>1336.09</v>
      </c>
      <c r="P3825" s="20" t="str" cm="1">
        <f t="array" ref="P3825">IFERROR(INDEX(tblClientes[Dividendo Mensal (R$)],INT($J3825/ROWS(tblConsorcios[Produto]))+1),"")</f>
        <v/>
      </c>
      <c r="Q3825" s="20" t="str">
        <f t="shared" si="178"/>
        <v/>
      </c>
      <c r="R3825">
        <f t="shared" si="179"/>
        <v>0</v>
      </c>
    </row>
    <row r="3826" spans="10:18" x14ac:dyDescent="0.2">
      <c r="J3826">
        <f t="shared" si="177"/>
        <v>3824</v>
      </c>
      <c r="K3826" t="str" cm="1">
        <f t="array" ref="K3826">IFERROR(INDEX(tblClientes[Cliente],INT($J3826/ROWS(tblConsorcios[Produto]))+1),"")</f>
        <v/>
      </c>
      <c r="L3826" t="str" cm="1">
        <f t="array" ref="L3826">IFERROR(INDEX(tblConsorcios[Produto],MOD($J3826,ROWS(tblConsorcios[Produto]))+1),"")</f>
        <v>Imóvel IE230 – 200m</v>
      </c>
      <c r="M3826" s="20" cm="1">
        <f t="array" ref="M3826">IFERROR(INDEX(tblConsorcios[Valor da Carta (R$)],MOD($J3826,ROWS(tblConsorcios[Produto]))+1),"")</f>
        <v>230000</v>
      </c>
      <c r="N3826" s="2" cm="1">
        <f t="array" ref="N3826">IFERROR(INDEX(tblConsorcios[Prazo (meses)],MOD($J3826,ROWS(tblConsorcios[Produto]))+1),"")</f>
        <v>200</v>
      </c>
      <c r="O3826" s="20" cm="1">
        <f t="array" ref="O3826">IFERROR(INDEX(tblConsorcios[Parcela Mensal (R$)],MOD($J3826,ROWS(tblConsorcios[Produto]))+1),"")</f>
        <v>1458.2</v>
      </c>
      <c r="P3826" s="20" t="str" cm="1">
        <f t="array" ref="P3826">IFERROR(INDEX(tblClientes[Dividendo Mensal (R$)],INT($J3826/ROWS(tblConsorcios[Produto]))+1),"")</f>
        <v/>
      </c>
      <c r="Q3826" s="20" t="str">
        <f t="shared" si="178"/>
        <v/>
      </c>
      <c r="R3826">
        <f t="shared" si="179"/>
        <v>0</v>
      </c>
    </row>
    <row r="3827" spans="10:18" x14ac:dyDescent="0.2">
      <c r="J3827">
        <f t="shared" si="177"/>
        <v>3825</v>
      </c>
      <c r="K3827" t="str" cm="1">
        <f t="array" ref="K3827">IFERROR(INDEX(tblClientes[Cliente],INT($J3827/ROWS(tblConsorcios[Produto]))+1),"")</f>
        <v/>
      </c>
      <c r="L3827" t="str" cm="1">
        <f t="array" ref="L3827">IFERROR(INDEX(tblConsorcios[Produto],MOD($J3827,ROWS(tblConsorcios[Produto]))+1),"")</f>
        <v>Imóvel IE220 – 240m</v>
      </c>
      <c r="M3827" s="20" cm="1">
        <f t="array" ref="M3827">IFERROR(INDEX(tblConsorcios[Valor da Carta (R$)],MOD($J3827,ROWS(tblConsorcios[Produto]))+1),"")</f>
        <v>220000</v>
      </c>
      <c r="N3827" s="2" cm="1">
        <f t="array" ref="N3827">IFERROR(INDEX(tblConsorcios[Prazo (meses)],MOD($J3827,ROWS(tblConsorcios[Produto]))+1),"")</f>
        <v>240</v>
      </c>
      <c r="O3827" s="20" cm="1">
        <f t="array" ref="O3827">IFERROR(INDEX(tblConsorcios[Parcela Mensal (R$)],MOD($J3827,ROWS(tblConsorcios[Produto]))+1),"")</f>
        <v>1180.67</v>
      </c>
      <c r="P3827" s="20" t="str" cm="1">
        <f t="array" ref="P3827">IFERROR(INDEX(tblClientes[Dividendo Mensal (R$)],INT($J3827/ROWS(tblConsorcios[Produto]))+1),"")</f>
        <v/>
      </c>
      <c r="Q3827" s="20" t="str">
        <f t="shared" si="178"/>
        <v/>
      </c>
      <c r="R3827">
        <f t="shared" si="179"/>
        <v>0</v>
      </c>
    </row>
    <row r="3828" spans="10:18" x14ac:dyDescent="0.2">
      <c r="J3828">
        <f t="shared" si="177"/>
        <v>3826</v>
      </c>
      <c r="K3828" t="str" cm="1">
        <f t="array" ref="K3828">IFERROR(INDEX(tblClientes[Cliente],INT($J3828/ROWS(tblConsorcios[Produto]))+1),"")</f>
        <v/>
      </c>
      <c r="L3828" t="str" cm="1">
        <f t="array" ref="L3828">IFERROR(INDEX(tblConsorcios[Produto],MOD($J3828,ROWS(tblConsorcios[Produto]))+1),"")</f>
        <v>Imóvel IE220 – 220m</v>
      </c>
      <c r="M3828" s="20" cm="1">
        <f t="array" ref="M3828">IFERROR(INDEX(tblConsorcios[Valor da Carta (R$)],MOD($J3828,ROWS(tblConsorcios[Produto]))+1),"")</f>
        <v>220000</v>
      </c>
      <c r="N3828" s="2" cm="1">
        <f t="array" ref="N3828">IFERROR(INDEX(tblConsorcios[Prazo (meses)],MOD($J3828,ROWS(tblConsorcios[Produto]))+1),"")</f>
        <v>220</v>
      </c>
      <c r="O3828" s="20" cm="1">
        <f t="array" ref="O3828">IFERROR(INDEX(tblConsorcios[Parcela Mensal (R$)],MOD($J3828,ROWS(tblConsorcios[Produto]))+1),"")</f>
        <v>1278</v>
      </c>
      <c r="P3828" s="20" t="str" cm="1">
        <f t="array" ref="P3828">IFERROR(INDEX(tblClientes[Dividendo Mensal (R$)],INT($J3828/ROWS(tblConsorcios[Produto]))+1),"")</f>
        <v/>
      </c>
      <c r="Q3828" s="20" t="str">
        <f t="shared" si="178"/>
        <v/>
      </c>
      <c r="R3828">
        <f t="shared" si="179"/>
        <v>0</v>
      </c>
    </row>
    <row r="3829" spans="10:18" x14ac:dyDescent="0.2">
      <c r="J3829">
        <f t="shared" si="177"/>
        <v>3827</v>
      </c>
      <c r="K3829" t="str" cm="1">
        <f t="array" ref="K3829">IFERROR(INDEX(tblClientes[Cliente],INT($J3829/ROWS(tblConsorcios[Produto]))+1),"")</f>
        <v/>
      </c>
      <c r="L3829" t="str" cm="1">
        <f t="array" ref="L3829">IFERROR(INDEX(tblConsorcios[Produto],MOD($J3829,ROWS(tblConsorcios[Produto]))+1),"")</f>
        <v>Imóvel IE220 – 200m</v>
      </c>
      <c r="M3829" s="20" cm="1">
        <f t="array" ref="M3829">IFERROR(INDEX(tblConsorcios[Valor da Carta (R$)],MOD($J3829,ROWS(tblConsorcios[Produto]))+1),"")</f>
        <v>220000</v>
      </c>
      <c r="N3829" s="2" cm="1">
        <f t="array" ref="N3829">IFERROR(INDEX(tblConsorcios[Prazo (meses)],MOD($J3829,ROWS(tblConsorcios[Produto]))+1),"")</f>
        <v>200</v>
      </c>
      <c r="O3829" s="20" cm="1">
        <f t="array" ref="O3829">IFERROR(INDEX(tblConsorcios[Parcela Mensal (R$)],MOD($J3829,ROWS(tblConsorcios[Produto]))+1),"")</f>
        <v>1394.8</v>
      </c>
      <c r="P3829" s="20" t="str" cm="1">
        <f t="array" ref="P3829">IFERROR(INDEX(tblClientes[Dividendo Mensal (R$)],INT($J3829/ROWS(tblConsorcios[Produto]))+1),"")</f>
        <v/>
      </c>
      <c r="Q3829" s="20" t="str">
        <f t="shared" si="178"/>
        <v/>
      </c>
      <c r="R3829">
        <f t="shared" si="179"/>
        <v>0</v>
      </c>
    </row>
    <row r="3830" spans="10:18" x14ac:dyDescent="0.2">
      <c r="J3830">
        <f t="shared" si="177"/>
        <v>3828</v>
      </c>
      <c r="K3830" t="str" cm="1">
        <f t="array" ref="K3830">IFERROR(INDEX(tblClientes[Cliente],INT($J3830/ROWS(tblConsorcios[Produto]))+1),"")</f>
        <v/>
      </c>
      <c r="L3830" t="str" cm="1">
        <f t="array" ref="L3830">IFERROR(INDEX(tblConsorcios[Produto],MOD($J3830,ROWS(tblConsorcios[Produto]))+1),"")</f>
        <v>Imóvel IE200 – 240m</v>
      </c>
      <c r="M3830" s="20" cm="1">
        <f t="array" ref="M3830">IFERROR(INDEX(tblConsorcios[Valor da Carta (R$)],MOD($J3830,ROWS(tblConsorcios[Produto]))+1),"")</f>
        <v>200000</v>
      </c>
      <c r="N3830" s="2" cm="1">
        <f t="array" ref="N3830">IFERROR(INDEX(tblConsorcios[Prazo (meses)],MOD($J3830,ROWS(tblConsorcios[Produto]))+1),"")</f>
        <v>240</v>
      </c>
      <c r="O3830" s="20" cm="1">
        <f t="array" ref="O3830">IFERROR(INDEX(tblConsorcios[Parcela Mensal (R$)],MOD($J3830,ROWS(tblConsorcios[Produto]))+1),"")</f>
        <v>1073.33</v>
      </c>
      <c r="P3830" s="20" t="str" cm="1">
        <f t="array" ref="P3830">IFERROR(INDEX(tblClientes[Dividendo Mensal (R$)],INT($J3830/ROWS(tblConsorcios[Produto]))+1),"")</f>
        <v/>
      </c>
      <c r="Q3830" s="20" t="str">
        <f t="shared" si="178"/>
        <v/>
      </c>
      <c r="R3830">
        <f t="shared" si="179"/>
        <v>0</v>
      </c>
    </row>
    <row r="3831" spans="10:18" x14ac:dyDescent="0.2">
      <c r="J3831">
        <f t="shared" si="177"/>
        <v>3829</v>
      </c>
      <c r="K3831" t="str" cm="1">
        <f t="array" ref="K3831">IFERROR(INDEX(tblClientes[Cliente],INT($J3831/ROWS(tblConsorcios[Produto]))+1),"")</f>
        <v/>
      </c>
      <c r="L3831" t="str" cm="1">
        <f t="array" ref="L3831">IFERROR(INDEX(tblConsorcios[Produto],MOD($J3831,ROWS(tblConsorcios[Produto]))+1),"")</f>
        <v>Imóvel IE200 – 220m</v>
      </c>
      <c r="M3831" s="20" cm="1">
        <f t="array" ref="M3831">IFERROR(INDEX(tblConsorcios[Valor da Carta (R$)],MOD($J3831,ROWS(tblConsorcios[Produto]))+1),"")</f>
        <v>200000</v>
      </c>
      <c r="N3831" s="2" cm="1">
        <f t="array" ref="N3831">IFERROR(INDEX(tblConsorcios[Prazo (meses)],MOD($J3831,ROWS(tblConsorcios[Produto]))+1),"")</f>
        <v>220</v>
      </c>
      <c r="O3831" s="20" cm="1">
        <f t="array" ref="O3831">IFERROR(INDEX(tblConsorcios[Parcela Mensal (R$)],MOD($J3831,ROWS(tblConsorcios[Produto]))+1),"")</f>
        <v>1161.82</v>
      </c>
      <c r="P3831" s="20" t="str" cm="1">
        <f t="array" ref="P3831">IFERROR(INDEX(tblClientes[Dividendo Mensal (R$)],INT($J3831/ROWS(tblConsorcios[Produto]))+1),"")</f>
        <v/>
      </c>
      <c r="Q3831" s="20" t="str">
        <f t="shared" si="178"/>
        <v/>
      </c>
      <c r="R3831">
        <f t="shared" si="179"/>
        <v>0</v>
      </c>
    </row>
    <row r="3832" spans="10:18" x14ac:dyDescent="0.2">
      <c r="J3832">
        <f t="shared" si="177"/>
        <v>3830</v>
      </c>
      <c r="K3832" t="str" cm="1">
        <f t="array" ref="K3832">IFERROR(INDEX(tblClientes[Cliente],INT($J3832/ROWS(tblConsorcios[Produto]))+1),"")</f>
        <v/>
      </c>
      <c r="L3832" t="str" cm="1">
        <f t="array" ref="L3832">IFERROR(INDEX(tblConsorcios[Produto],MOD($J3832,ROWS(tblConsorcios[Produto]))+1),"")</f>
        <v>Imóvel IE200 – 200m</v>
      </c>
      <c r="M3832" s="20" cm="1">
        <f t="array" ref="M3832">IFERROR(INDEX(tblConsorcios[Valor da Carta (R$)],MOD($J3832,ROWS(tblConsorcios[Produto]))+1),"")</f>
        <v>200000</v>
      </c>
      <c r="N3832" s="2" cm="1">
        <f t="array" ref="N3832">IFERROR(INDEX(tblConsorcios[Prazo (meses)],MOD($J3832,ROWS(tblConsorcios[Produto]))+1),"")</f>
        <v>200</v>
      </c>
      <c r="O3832" s="20" cm="1">
        <f t="array" ref="O3832">IFERROR(INDEX(tblConsorcios[Parcela Mensal (R$)],MOD($J3832,ROWS(tblConsorcios[Produto]))+1),"")</f>
        <v>1268</v>
      </c>
      <c r="P3832" s="20" t="str" cm="1">
        <f t="array" ref="P3832">IFERROR(INDEX(tblClientes[Dividendo Mensal (R$)],INT($J3832/ROWS(tblConsorcios[Produto]))+1),"")</f>
        <v/>
      </c>
      <c r="Q3832" s="20" t="str">
        <f t="shared" si="178"/>
        <v/>
      </c>
      <c r="R3832">
        <f t="shared" si="179"/>
        <v>0</v>
      </c>
    </row>
    <row r="3833" spans="10:18" x14ac:dyDescent="0.2">
      <c r="J3833">
        <f t="shared" si="177"/>
        <v>3831</v>
      </c>
      <c r="K3833" t="str" cm="1">
        <f t="array" ref="K3833">IFERROR(INDEX(tblClientes[Cliente],INT($J3833/ROWS(tblConsorcios[Produto]))+1),"")</f>
        <v/>
      </c>
      <c r="L3833" t="str" cm="1">
        <f t="array" ref="L3833">IFERROR(INDEX(tblConsorcios[Produto],MOD($J3833,ROWS(tblConsorcios[Produto]))+1),"")</f>
        <v>Imóvel IE150 – 240m</v>
      </c>
      <c r="M3833" s="20" cm="1">
        <f t="array" ref="M3833">IFERROR(INDEX(tblConsorcios[Valor da Carta (R$)],MOD($J3833,ROWS(tblConsorcios[Produto]))+1),"")</f>
        <v>150000</v>
      </c>
      <c r="N3833" s="2" cm="1">
        <f t="array" ref="N3833">IFERROR(INDEX(tblConsorcios[Prazo (meses)],MOD($J3833,ROWS(tblConsorcios[Produto]))+1),"")</f>
        <v>240</v>
      </c>
      <c r="O3833" s="20" cm="1">
        <f t="array" ref="O3833">IFERROR(INDEX(tblConsorcios[Parcela Mensal (R$)],MOD($J3833,ROWS(tblConsorcios[Produto]))+1),"")</f>
        <v>805</v>
      </c>
      <c r="P3833" s="20" t="str" cm="1">
        <f t="array" ref="P3833">IFERROR(INDEX(tblClientes[Dividendo Mensal (R$)],INT($J3833/ROWS(tblConsorcios[Produto]))+1),"")</f>
        <v/>
      </c>
      <c r="Q3833" s="20" t="str">
        <f t="shared" si="178"/>
        <v/>
      </c>
      <c r="R3833">
        <f t="shared" si="179"/>
        <v>0</v>
      </c>
    </row>
    <row r="3834" spans="10:18" x14ac:dyDescent="0.2">
      <c r="J3834">
        <f t="shared" si="177"/>
        <v>3832</v>
      </c>
      <c r="K3834" t="str" cm="1">
        <f t="array" ref="K3834">IFERROR(INDEX(tblClientes[Cliente],INT($J3834/ROWS(tblConsorcios[Produto]))+1),"")</f>
        <v/>
      </c>
      <c r="L3834" t="str" cm="1">
        <f t="array" ref="L3834">IFERROR(INDEX(tblConsorcios[Produto],MOD($J3834,ROWS(tblConsorcios[Produto]))+1),"")</f>
        <v>Imóvel IE150 – 220m</v>
      </c>
      <c r="M3834" s="20" cm="1">
        <f t="array" ref="M3834">IFERROR(INDEX(tblConsorcios[Valor da Carta (R$)],MOD($J3834,ROWS(tblConsorcios[Produto]))+1),"")</f>
        <v>150000</v>
      </c>
      <c r="N3834" s="2" cm="1">
        <f t="array" ref="N3834">IFERROR(INDEX(tblConsorcios[Prazo (meses)],MOD($J3834,ROWS(tblConsorcios[Produto]))+1),"")</f>
        <v>220</v>
      </c>
      <c r="O3834" s="20" cm="1">
        <f t="array" ref="O3834">IFERROR(INDEX(tblConsorcios[Parcela Mensal (R$)],MOD($J3834,ROWS(tblConsorcios[Produto]))+1),"")</f>
        <v>871.36</v>
      </c>
      <c r="P3834" s="20" t="str" cm="1">
        <f t="array" ref="P3834">IFERROR(INDEX(tblClientes[Dividendo Mensal (R$)],INT($J3834/ROWS(tblConsorcios[Produto]))+1),"")</f>
        <v/>
      </c>
      <c r="Q3834" s="20" t="str">
        <f t="shared" si="178"/>
        <v/>
      </c>
      <c r="R3834">
        <f t="shared" si="179"/>
        <v>0</v>
      </c>
    </row>
    <row r="3835" spans="10:18" x14ac:dyDescent="0.2">
      <c r="J3835">
        <f t="shared" si="177"/>
        <v>3833</v>
      </c>
      <c r="K3835" t="str" cm="1">
        <f t="array" ref="K3835">IFERROR(INDEX(tblClientes[Cliente],INT($J3835/ROWS(tblConsorcios[Produto]))+1),"")</f>
        <v/>
      </c>
      <c r="L3835" t="str" cm="1">
        <f t="array" ref="L3835">IFERROR(INDEX(tblConsorcios[Produto],MOD($J3835,ROWS(tblConsorcios[Produto]))+1),"")</f>
        <v>Imóvel IE150 – 200m</v>
      </c>
      <c r="M3835" s="20" cm="1">
        <f t="array" ref="M3835">IFERROR(INDEX(tblConsorcios[Valor da Carta (R$)],MOD($J3835,ROWS(tblConsorcios[Produto]))+1),"")</f>
        <v>150000</v>
      </c>
      <c r="N3835" s="2" cm="1">
        <f t="array" ref="N3835">IFERROR(INDEX(tblConsorcios[Prazo (meses)],MOD($J3835,ROWS(tblConsorcios[Produto]))+1),"")</f>
        <v>200</v>
      </c>
      <c r="O3835" s="20" cm="1">
        <f t="array" ref="O3835">IFERROR(INDEX(tblConsorcios[Parcela Mensal (R$)],MOD($J3835,ROWS(tblConsorcios[Produto]))+1),"")</f>
        <v>951</v>
      </c>
      <c r="P3835" s="20" t="str" cm="1">
        <f t="array" ref="P3835">IFERROR(INDEX(tblClientes[Dividendo Mensal (R$)],INT($J3835/ROWS(tblConsorcios[Produto]))+1),"")</f>
        <v/>
      </c>
      <c r="Q3835" s="20" t="str">
        <f t="shared" si="178"/>
        <v/>
      </c>
      <c r="R3835">
        <f t="shared" si="179"/>
        <v>0</v>
      </c>
    </row>
    <row r="3836" spans="10:18" x14ac:dyDescent="0.2">
      <c r="J3836">
        <f t="shared" si="177"/>
        <v>3834</v>
      </c>
      <c r="K3836" t="str" cm="1">
        <f t="array" ref="K3836">IFERROR(INDEX(tblClientes[Cliente],INT($J3836/ROWS(tblConsorcios[Produto]))+1),"")</f>
        <v/>
      </c>
      <c r="L3836" t="str" cm="1">
        <f t="array" ref="L3836">IFERROR(INDEX(tblConsorcios[Produto],MOD($J3836,ROWS(tblConsorcios[Produto]))+1),"")</f>
        <v>Imóvel IE140 – 240m</v>
      </c>
      <c r="M3836" s="20" cm="1">
        <f t="array" ref="M3836">IFERROR(INDEX(tblConsorcios[Valor da Carta (R$)],MOD($J3836,ROWS(tblConsorcios[Produto]))+1),"")</f>
        <v>140000</v>
      </c>
      <c r="N3836" s="2" cm="1">
        <f t="array" ref="N3836">IFERROR(INDEX(tblConsorcios[Prazo (meses)],MOD($J3836,ROWS(tblConsorcios[Produto]))+1),"")</f>
        <v>240</v>
      </c>
      <c r="O3836" s="20" cm="1">
        <f t="array" ref="O3836">IFERROR(INDEX(tblConsorcios[Parcela Mensal (R$)],MOD($J3836,ROWS(tblConsorcios[Produto]))+1),"")</f>
        <v>751.33</v>
      </c>
      <c r="P3836" s="20" t="str" cm="1">
        <f t="array" ref="P3836">IFERROR(INDEX(tblClientes[Dividendo Mensal (R$)],INT($J3836/ROWS(tblConsorcios[Produto]))+1),"")</f>
        <v/>
      </c>
      <c r="Q3836" s="20" t="str">
        <f t="shared" si="178"/>
        <v/>
      </c>
      <c r="R3836">
        <f t="shared" si="179"/>
        <v>0</v>
      </c>
    </row>
    <row r="3837" spans="10:18" x14ac:dyDescent="0.2">
      <c r="J3837">
        <f t="shared" si="177"/>
        <v>3835</v>
      </c>
      <c r="K3837" t="str" cm="1">
        <f t="array" ref="K3837">IFERROR(INDEX(tblClientes[Cliente],INT($J3837/ROWS(tblConsorcios[Produto]))+1),"")</f>
        <v/>
      </c>
      <c r="L3837" t="str" cm="1">
        <f t="array" ref="L3837">IFERROR(INDEX(tblConsorcios[Produto],MOD($J3837,ROWS(tblConsorcios[Produto]))+1),"")</f>
        <v>Imóvel IE140 – 220m</v>
      </c>
      <c r="M3837" s="20" cm="1">
        <f t="array" ref="M3837">IFERROR(INDEX(tblConsorcios[Valor da Carta (R$)],MOD($J3837,ROWS(tblConsorcios[Produto]))+1),"")</f>
        <v>140000</v>
      </c>
      <c r="N3837" s="2" cm="1">
        <f t="array" ref="N3837">IFERROR(INDEX(tblConsorcios[Prazo (meses)],MOD($J3837,ROWS(tblConsorcios[Produto]))+1),"")</f>
        <v>220</v>
      </c>
      <c r="O3837" s="20" cm="1">
        <f t="array" ref="O3837">IFERROR(INDEX(tblConsorcios[Parcela Mensal (R$)],MOD($J3837,ROWS(tblConsorcios[Produto]))+1),"")</f>
        <v>813.27</v>
      </c>
      <c r="P3837" s="20" t="str" cm="1">
        <f t="array" ref="P3837">IFERROR(INDEX(tblClientes[Dividendo Mensal (R$)],INT($J3837/ROWS(tblConsorcios[Produto]))+1),"")</f>
        <v/>
      </c>
      <c r="Q3837" s="20" t="str">
        <f t="shared" si="178"/>
        <v/>
      </c>
      <c r="R3837">
        <f t="shared" si="179"/>
        <v>0</v>
      </c>
    </row>
    <row r="3838" spans="10:18" x14ac:dyDescent="0.2">
      <c r="J3838">
        <f t="shared" si="177"/>
        <v>3836</v>
      </c>
      <c r="K3838" t="str" cm="1">
        <f t="array" ref="K3838">IFERROR(INDEX(tblClientes[Cliente],INT($J3838/ROWS(tblConsorcios[Produto]))+1),"")</f>
        <v/>
      </c>
      <c r="L3838" t="str" cm="1">
        <f t="array" ref="L3838">IFERROR(INDEX(tblConsorcios[Produto],MOD($J3838,ROWS(tblConsorcios[Produto]))+1),"")</f>
        <v>Imóvel IE140 – 200m</v>
      </c>
      <c r="M3838" s="20" cm="1">
        <f t="array" ref="M3838">IFERROR(INDEX(tblConsorcios[Valor da Carta (R$)],MOD($J3838,ROWS(tblConsorcios[Produto]))+1),"")</f>
        <v>140000</v>
      </c>
      <c r="N3838" s="2" cm="1">
        <f t="array" ref="N3838">IFERROR(INDEX(tblConsorcios[Prazo (meses)],MOD($J3838,ROWS(tblConsorcios[Produto]))+1),"")</f>
        <v>200</v>
      </c>
      <c r="O3838" s="20" cm="1">
        <f t="array" ref="O3838">IFERROR(INDEX(tblConsorcios[Parcela Mensal (R$)],MOD($J3838,ROWS(tblConsorcios[Produto]))+1),"")</f>
        <v>887.6</v>
      </c>
      <c r="P3838" s="20" t="str" cm="1">
        <f t="array" ref="P3838">IFERROR(INDEX(tblClientes[Dividendo Mensal (R$)],INT($J3838/ROWS(tblConsorcios[Produto]))+1),"")</f>
        <v/>
      </c>
      <c r="Q3838" s="20" t="str">
        <f t="shared" si="178"/>
        <v/>
      </c>
      <c r="R3838">
        <f t="shared" si="179"/>
        <v>0</v>
      </c>
    </row>
    <row r="3839" spans="10:18" x14ac:dyDescent="0.2">
      <c r="J3839">
        <f t="shared" si="177"/>
        <v>3837</v>
      </c>
      <c r="K3839" t="str" cm="1">
        <f t="array" ref="K3839">IFERROR(INDEX(tblClientes[Cliente],INT($J3839/ROWS(tblConsorcios[Produto]))+1),"")</f>
        <v/>
      </c>
      <c r="L3839" t="str" cm="1">
        <f t="array" ref="L3839">IFERROR(INDEX(tblConsorcios[Produto],MOD($J3839,ROWS(tblConsorcios[Produto]))+1),"")</f>
        <v>Imóvel IE130 – 240m</v>
      </c>
      <c r="M3839" s="20" cm="1">
        <f t="array" ref="M3839">IFERROR(INDEX(tblConsorcios[Valor da Carta (R$)],MOD($J3839,ROWS(tblConsorcios[Produto]))+1),"")</f>
        <v>130000</v>
      </c>
      <c r="N3839" s="2" cm="1">
        <f t="array" ref="N3839">IFERROR(INDEX(tblConsorcios[Prazo (meses)],MOD($J3839,ROWS(tblConsorcios[Produto]))+1),"")</f>
        <v>240</v>
      </c>
      <c r="O3839" s="20" cm="1">
        <f t="array" ref="O3839">IFERROR(INDEX(tblConsorcios[Parcela Mensal (R$)],MOD($J3839,ROWS(tblConsorcios[Produto]))+1),"")</f>
        <v>697.67</v>
      </c>
      <c r="P3839" s="20" t="str" cm="1">
        <f t="array" ref="P3839">IFERROR(INDEX(tblClientes[Dividendo Mensal (R$)],INT($J3839/ROWS(tblConsorcios[Produto]))+1),"")</f>
        <v/>
      </c>
      <c r="Q3839" s="20" t="str">
        <f t="shared" si="178"/>
        <v/>
      </c>
      <c r="R3839">
        <f t="shared" si="179"/>
        <v>0</v>
      </c>
    </row>
    <row r="3840" spans="10:18" x14ac:dyDescent="0.2">
      <c r="J3840">
        <f t="shared" si="177"/>
        <v>3838</v>
      </c>
      <c r="K3840" t="str" cm="1">
        <f t="array" ref="K3840">IFERROR(INDEX(tblClientes[Cliente],INT($J3840/ROWS(tblConsorcios[Produto]))+1),"")</f>
        <v/>
      </c>
      <c r="L3840" t="str" cm="1">
        <f t="array" ref="L3840">IFERROR(INDEX(tblConsorcios[Produto],MOD($J3840,ROWS(tblConsorcios[Produto]))+1),"")</f>
        <v>Imóvel IE130 – 220m</v>
      </c>
      <c r="M3840" s="20" cm="1">
        <f t="array" ref="M3840">IFERROR(INDEX(tblConsorcios[Valor da Carta (R$)],MOD($J3840,ROWS(tblConsorcios[Produto]))+1),"")</f>
        <v>130000</v>
      </c>
      <c r="N3840" s="2" cm="1">
        <f t="array" ref="N3840">IFERROR(INDEX(tblConsorcios[Prazo (meses)],MOD($J3840,ROWS(tblConsorcios[Produto]))+1),"")</f>
        <v>220</v>
      </c>
      <c r="O3840" s="20" cm="1">
        <f t="array" ref="O3840">IFERROR(INDEX(tblConsorcios[Parcela Mensal (R$)],MOD($J3840,ROWS(tblConsorcios[Produto]))+1),"")</f>
        <v>755.18</v>
      </c>
      <c r="P3840" s="20" t="str" cm="1">
        <f t="array" ref="P3840">IFERROR(INDEX(tblClientes[Dividendo Mensal (R$)],INT($J3840/ROWS(tblConsorcios[Produto]))+1),"")</f>
        <v/>
      </c>
      <c r="Q3840" s="20" t="str">
        <f t="shared" si="178"/>
        <v/>
      </c>
      <c r="R3840">
        <f t="shared" si="179"/>
        <v>0</v>
      </c>
    </row>
    <row r="3841" spans="10:18" x14ac:dyDescent="0.2">
      <c r="J3841">
        <f t="shared" si="177"/>
        <v>3839</v>
      </c>
      <c r="K3841" t="str" cm="1">
        <f t="array" ref="K3841">IFERROR(INDEX(tblClientes[Cliente],INT($J3841/ROWS(tblConsorcios[Produto]))+1),"")</f>
        <v/>
      </c>
      <c r="L3841" t="str" cm="1">
        <f t="array" ref="L3841">IFERROR(INDEX(tblConsorcios[Produto],MOD($J3841,ROWS(tblConsorcios[Produto]))+1),"")</f>
        <v>Imóvel IE130 – 200m</v>
      </c>
      <c r="M3841" s="20" cm="1">
        <f t="array" ref="M3841">IFERROR(INDEX(tblConsorcios[Valor da Carta (R$)],MOD($J3841,ROWS(tblConsorcios[Produto]))+1),"")</f>
        <v>130000</v>
      </c>
      <c r="N3841" s="2" cm="1">
        <f t="array" ref="N3841">IFERROR(INDEX(tblConsorcios[Prazo (meses)],MOD($J3841,ROWS(tblConsorcios[Produto]))+1),"")</f>
        <v>200</v>
      </c>
      <c r="O3841" s="20" cm="1">
        <f t="array" ref="O3841">IFERROR(INDEX(tblConsorcios[Parcela Mensal (R$)],MOD($J3841,ROWS(tblConsorcios[Produto]))+1),"")</f>
        <v>824.2</v>
      </c>
      <c r="P3841" s="20" t="str" cm="1">
        <f t="array" ref="P3841">IFERROR(INDEX(tblClientes[Dividendo Mensal (R$)],INT($J3841/ROWS(tblConsorcios[Produto]))+1),"")</f>
        <v/>
      </c>
      <c r="Q3841" s="20" t="str">
        <f t="shared" si="178"/>
        <v/>
      </c>
      <c r="R3841">
        <f t="shared" si="179"/>
        <v>0</v>
      </c>
    </row>
    <row r="3842" spans="10:18" x14ac:dyDescent="0.2">
      <c r="J3842">
        <f t="shared" si="177"/>
        <v>3840</v>
      </c>
      <c r="K3842" t="str" cm="1">
        <f t="array" ref="K3842">IFERROR(INDEX(tblClientes[Cliente],INT($J3842/ROWS(tblConsorcios[Produto]))+1),"")</f>
        <v/>
      </c>
      <c r="L3842" t="str" cm="1">
        <f t="array" ref="L3842">IFERROR(INDEX(tblConsorcios[Produto],MOD($J3842,ROWS(tblConsorcios[Produto]))+1),"")</f>
        <v>Imóvel IE120 – 240m</v>
      </c>
      <c r="M3842" s="20" cm="1">
        <f t="array" ref="M3842">IFERROR(INDEX(tblConsorcios[Valor da Carta (R$)],MOD($J3842,ROWS(tblConsorcios[Produto]))+1),"")</f>
        <v>120000</v>
      </c>
      <c r="N3842" s="2" cm="1">
        <f t="array" ref="N3842">IFERROR(INDEX(tblConsorcios[Prazo (meses)],MOD($J3842,ROWS(tblConsorcios[Produto]))+1),"")</f>
        <v>240</v>
      </c>
      <c r="O3842" s="20" cm="1">
        <f t="array" ref="O3842">IFERROR(INDEX(tblConsorcios[Parcela Mensal (R$)],MOD($J3842,ROWS(tblConsorcios[Produto]))+1),"")</f>
        <v>644</v>
      </c>
      <c r="P3842" s="20" t="str" cm="1">
        <f t="array" ref="P3842">IFERROR(INDEX(tblClientes[Dividendo Mensal (R$)],INT($J3842/ROWS(tblConsorcios[Produto]))+1),"")</f>
        <v/>
      </c>
      <c r="Q3842" s="20" t="str">
        <f t="shared" si="178"/>
        <v/>
      </c>
      <c r="R3842">
        <f t="shared" si="179"/>
        <v>0</v>
      </c>
    </row>
    <row r="3843" spans="10:18" x14ac:dyDescent="0.2">
      <c r="J3843">
        <f t="shared" ref="J3843:J3906" si="180">ROW()-2</f>
        <v>3841</v>
      </c>
      <c r="K3843" t="str" cm="1">
        <f t="array" ref="K3843">IFERROR(INDEX(tblClientes[Cliente],INT($J3843/ROWS(tblConsorcios[Produto]))+1),"")</f>
        <v/>
      </c>
      <c r="L3843" t="str" cm="1">
        <f t="array" ref="L3843">IFERROR(INDEX(tblConsorcios[Produto],MOD($J3843,ROWS(tblConsorcios[Produto]))+1),"")</f>
        <v>Imóvel IE120 – 220m</v>
      </c>
      <c r="M3843" s="20" cm="1">
        <f t="array" ref="M3843">IFERROR(INDEX(tblConsorcios[Valor da Carta (R$)],MOD($J3843,ROWS(tblConsorcios[Produto]))+1),"")</f>
        <v>120000</v>
      </c>
      <c r="N3843" s="2" cm="1">
        <f t="array" ref="N3843">IFERROR(INDEX(tblConsorcios[Prazo (meses)],MOD($J3843,ROWS(tblConsorcios[Produto]))+1),"")</f>
        <v>220</v>
      </c>
      <c r="O3843" s="20" cm="1">
        <f t="array" ref="O3843">IFERROR(INDEX(tblConsorcios[Parcela Mensal (R$)],MOD($J3843,ROWS(tblConsorcios[Produto]))+1),"")</f>
        <v>697.09</v>
      </c>
      <c r="P3843" s="20" t="str" cm="1">
        <f t="array" ref="P3843">IFERROR(INDEX(tblClientes[Dividendo Mensal (R$)],INT($J3843/ROWS(tblConsorcios[Produto]))+1),"")</f>
        <v/>
      </c>
      <c r="Q3843" s="20" t="str">
        <f t="shared" ref="Q3843:Q3906" si="181">IF(AND(ISNUMBER(O3843),ISNUMBER(P3843)),P3843-O3843,"")</f>
        <v/>
      </c>
      <c r="R3843">
        <f t="shared" ref="R3843:R3906" si="182">IF(AND(ISNUMBER(O3843),ISNUMBER(P3843),O3843&lt;=P3843),1,0)</f>
        <v>0</v>
      </c>
    </row>
    <row r="3844" spans="10:18" x14ac:dyDescent="0.2">
      <c r="J3844">
        <f t="shared" si="180"/>
        <v>3842</v>
      </c>
      <c r="K3844" t="str" cm="1">
        <f t="array" ref="K3844">IFERROR(INDEX(tblClientes[Cliente],INT($J3844/ROWS(tblConsorcios[Produto]))+1),"")</f>
        <v/>
      </c>
      <c r="L3844" t="str" cm="1">
        <f t="array" ref="L3844">IFERROR(INDEX(tblConsorcios[Produto],MOD($J3844,ROWS(tblConsorcios[Produto]))+1),"")</f>
        <v>Imóvel IE120 – 200m</v>
      </c>
      <c r="M3844" s="20" cm="1">
        <f t="array" ref="M3844">IFERROR(INDEX(tblConsorcios[Valor da Carta (R$)],MOD($J3844,ROWS(tblConsorcios[Produto]))+1),"")</f>
        <v>120000</v>
      </c>
      <c r="N3844" s="2" cm="1">
        <f t="array" ref="N3844">IFERROR(INDEX(tblConsorcios[Prazo (meses)],MOD($J3844,ROWS(tblConsorcios[Produto]))+1),"")</f>
        <v>200</v>
      </c>
      <c r="O3844" s="20" cm="1">
        <f t="array" ref="O3844">IFERROR(INDEX(tblConsorcios[Parcela Mensal (R$)],MOD($J3844,ROWS(tblConsorcios[Produto]))+1),"")</f>
        <v>760.8</v>
      </c>
      <c r="P3844" s="20" t="str" cm="1">
        <f t="array" ref="P3844">IFERROR(INDEX(tblClientes[Dividendo Mensal (R$)],INT($J3844/ROWS(tblConsorcios[Produto]))+1),"")</f>
        <v/>
      </c>
      <c r="Q3844" s="20" t="str">
        <f t="shared" si="181"/>
        <v/>
      </c>
      <c r="R3844">
        <f t="shared" si="182"/>
        <v>0</v>
      </c>
    </row>
    <row r="3845" spans="10:18" x14ac:dyDescent="0.2">
      <c r="J3845">
        <f t="shared" si="180"/>
        <v>3843</v>
      </c>
      <c r="K3845" t="str" cm="1">
        <f t="array" ref="K3845">IFERROR(INDEX(tblClientes[Cliente],INT($J3845/ROWS(tblConsorcios[Produto]))+1),"")</f>
        <v/>
      </c>
      <c r="L3845" t="str" cm="1">
        <f t="array" ref="L3845">IFERROR(INDEX(tblConsorcios[Produto],MOD($J3845,ROWS(tblConsorcios[Produto]))+1),"")</f>
        <v>Imóvel IE600 – 240m</v>
      </c>
      <c r="M3845" s="20" cm="1">
        <f t="array" ref="M3845">IFERROR(INDEX(tblConsorcios[Valor da Carta (R$)],MOD($J3845,ROWS(tblConsorcios[Produto]))+1),"")</f>
        <v>600000</v>
      </c>
      <c r="N3845" s="2" cm="1">
        <f t="array" ref="N3845">IFERROR(INDEX(tblConsorcios[Prazo (meses)],MOD($J3845,ROWS(tblConsorcios[Produto]))+1),"")</f>
        <v>240</v>
      </c>
      <c r="O3845" s="20" cm="1">
        <f t="array" ref="O3845">IFERROR(INDEX(tblConsorcios[Parcela Mensal (R$)],MOD($J3845,ROWS(tblConsorcios[Produto]))+1),"")</f>
        <v>3220</v>
      </c>
      <c r="P3845" s="20" t="str" cm="1">
        <f t="array" ref="P3845">IFERROR(INDEX(tblClientes[Dividendo Mensal (R$)],INT($J3845/ROWS(tblConsorcios[Produto]))+1),"")</f>
        <v/>
      </c>
      <c r="Q3845" s="20" t="str">
        <f t="shared" si="181"/>
        <v/>
      </c>
      <c r="R3845">
        <f t="shared" si="182"/>
        <v>0</v>
      </c>
    </row>
    <row r="3846" spans="10:18" x14ac:dyDescent="0.2">
      <c r="J3846">
        <f t="shared" si="180"/>
        <v>3844</v>
      </c>
      <c r="K3846" t="str" cm="1">
        <f t="array" ref="K3846">IFERROR(INDEX(tblClientes[Cliente],INT($J3846/ROWS(tblConsorcios[Produto]))+1),"")</f>
        <v/>
      </c>
      <c r="L3846" t="str" cm="1">
        <f t="array" ref="L3846">IFERROR(INDEX(tblConsorcios[Produto],MOD($J3846,ROWS(tblConsorcios[Produto]))+1),"")</f>
        <v>Imóvel IE600 – 220m</v>
      </c>
      <c r="M3846" s="20" cm="1">
        <f t="array" ref="M3846">IFERROR(INDEX(tblConsorcios[Valor da Carta (R$)],MOD($J3846,ROWS(tblConsorcios[Produto]))+1),"")</f>
        <v>600000</v>
      </c>
      <c r="N3846" s="2" cm="1">
        <f t="array" ref="N3846">IFERROR(INDEX(tblConsorcios[Prazo (meses)],MOD($J3846,ROWS(tblConsorcios[Produto]))+1),"")</f>
        <v>220</v>
      </c>
      <c r="O3846" s="20" cm="1">
        <f t="array" ref="O3846">IFERROR(INDEX(tblConsorcios[Parcela Mensal (R$)],MOD($J3846,ROWS(tblConsorcios[Produto]))+1),"")</f>
        <v>3485.45</v>
      </c>
      <c r="P3846" s="20" t="str" cm="1">
        <f t="array" ref="P3846">IFERROR(INDEX(tblClientes[Dividendo Mensal (R$)],INT($J3846/ROWS(tblConsorcios[Produto]))+1),"")</f>
        <v/>
      </c>
      <c r="Q3846" s="20" t="str">
        <f t="shared" si="181"/>
        <v/>
      </c>
      <c r="R3846">
        <f t="shared" si="182"/>
        <v>0</v>
      </c>
    </row>
    <row r="3847" spans="10:18" x14ac:dyDescent="0.2">
      <c r="J3847">
        <f t="shared" si="180"/>
        <v>3845</v>
      </c>
      <c r="K3847" t="str" cm="1">
        <f t="array" ref="K3847">IFERROR(INDEX(tblClientes[Cliente],INT($J3847/ROWS(tblConsorcios[Produto]))+1),"")</f>
        <v/>
      </c>
      <c r="L3847" t="str" cm="1">
        <f t="array" ref="L3847">IFERROR(INDEX(tblConsorcios[Produto],MOD($J3847,ROWS(tblConsorcios[Produto]))+1),"")</f>
        <v>Imóvel IE600 – 200m</v>
      </c>
      <c r="M3847" s="20" cm="1">
        <f t="array" ref="M3847">IFERROR(INDEX(tblConsorcios[Valor da Carta (R$)],MOD($J3847,ROWS(tblConsorcios[Produto]))+1),"")</f>
        <v>600000</v>
      </c>
      <c r="N3847" s="2" cm="1">
        <f t="array" ref="N3847">IFERROR(INDEX(tblConsorcios[Prazo (meses)],MOD($J3847,ROWS(tblConsorcios[Produto]))+1),"")</f>
        <v>200</v>
      </c>
      <c r="O3847" s="20" cm="1">
        <f t="array" ref="O3847">IFERROR(INDEX(tblConsorcios[Parcela Mensal (R$)],MOD($J3847,ROWS(tblConsorcios[Produto]))+1),"")</f>
        <v>3804</v>
      </c>
      <c r="P3847" s="20" t="str" cm="1">
        <f t="array" ref="P3847">IFERROR(INDEX(tblClientes[Dividendo Mensal (R$)],INT($J3847/ROWS(tblConsorcios[Produto]))+1),"")</f>
        <v/>
      </c>
      <c r="Q3847" s="20" t="str">
        <f t="shared" si="181"/>
        <v/>
      </c>
      <c r="R3847">
        <f t="shared" si="182"/>
        <v>0</v>
      </c>
    </row>
    <row r="3848" spans="10:18" x14ac:dyDescent="0.2">
      <c r="J3848">
        <f t="shared" si="180"/>
        <v>3846</v>
      </c>
      <c r="K3848" t="str" cm="1">
        <f t="array" ref="K3848">IFERROR(INDEX(tblClientes[Cliente],INT($J3848/ROWS(tblConsorcios[Produto]))+1),"")</f>
        <v/>
      </c>
      <c r="L3848" t="str" cm="1">
        <f t="array" ref="L3848">IFERROR(INDEX(tblConsorcios[Produto],MOD($J3848,ROWS(tblConsorcios[Produto]))+1),"")</f>
        <v>Imóvel IE580 – 240m</v>
      </c>
      <c r="M3848" s="20" cm="1">
        <f t="array" ref="M3848">IFERROR(INDEX(tblConsorcios[Valor da Carta (R$)],MOD($J3848,ROWS(tblConsorcios[Produto]))+1),"")</f>
        <v>580000</v>
      </c>
      <c r="N3848" s="2" cm="1">
        <f t="array" ref="N3848">IFERROR(INDEX(tblConsorcios[Prazo (meses)],MOD($J3848,ROWS(tblConsorcios[Produto]))+1),"")</f>
        <v>240</v>
      </c>
      <c r="O3848" s="20" cm="1">
        <f t="array" ref="O3848">IFERROR(INDEX(tblConsorcios[Parcela Mensal (R$)],MOD($J3848,ROWS(tblConsorcios[Produto]))+1),"")</f>
        <v>3112.67</v>
      </c>
      <c r="P3848" s="20" t="str" cm="1">
        <f t="array" ref="P3848">IFERROR(INDEX(tblClientes[Dividendo Mensal (R$)],INT($J3848/ROWS(tblConsorcios[Produto]))+1),"")</f>
        <v/>
      </c>
      <c r="Q3848" s="20" t="str">
        <f t="shared" si="181"/>
        <v/>
      </c>
      <c r="R3848">
        <f t="shared" si="182"/>
        <v>0</v>
      </c>
    </row>
    <row r="3849" spans="10:18" x14ac:dyDescent="0.2">
      <c r="J3849">
        <f t="shared" si="180"/>
        <v>3847</v>
      </c>
      <c r="K3849" t="str" cm="1">
        <f t="array" ref="K3849">IFERROR(INDEX(tblClientes[Cliente],INT($J3849/ROWS(tblConsorcios[Produto]))+1),"")</f>
        <v/>
      </c>
      <c r="L3849" t="str" cm="1">
        <f t="array" ref="L3849">IFERROR(INDEX(tblConsorcios[Produto],MOD($J3849,ROWS(tblConsorcios[Produto]))+1),"")</f>
        <v>Imóvel IE580 – 220m</v>
      </c>
      <c r="M3849" s="20" cm="1">
        <f t="array" ref="M3849">IFERROR(INDEX(tblConsorcios[Valor da Carta (R$)],MOD($J3849,ROWS(tblConsorcios[Produto]))+1),"")</f>
        <v>580000</v>
      </c>
      <c r="N3849" s="2" cm="1">
        <f t="array" ref="N3849">IFERROR(INDEX(tblConsorcios[Prazo (meses)],MOD($J3849,ROWS(tblConsorcios[Produto]))+1),"")</f>
        <v>220</v>
      </c>
      <c r="O3849" s="20" cm="1">
        <f t="array" ref="O3849">IFERROR(INDEX(tblConsorcios[Parcela Mensal (R$)],MOD($J3849,ROWS(tblConsorcios[Produto]))+1),"")</f>
        <v>3369.27</v>
      </c>
      <c r="P3849" s="20" t="str" cm="1">
        <f t="array" ref="P3849">IFERROR(INDEX(tblClientes[Dividendo Mensal (R$)],INT($J3849/ROWS(tblConsorcios[Produto]))+1),"")</f>
        <v/>
      </c>
      <c r="Q3849" s="20" t="str">
        <f t="shared" si="181"/>
        <v/>
      </c>
      <c r="R3849">
        <f t="shared" si="182"/>
        <v>0</v>
      </c>
    </row>
    <row r="3850" spans="10:18" x14ac:dyDescent="0.2">
      <c r="J3850">
        <f t="shared" si="180"/>
        <v>3848</v>
      </c>
      <c r="K3850" t="str" cm="1">
        <f t="array" ref="K3850">IFERROR(INDEX(tblClientes[Cliente],INT($J3850/ROWS(tblConsorcios[Produto]))+1),"")</f>
        <v/>
      </c>
      <c r="L3850" t="str" cm="1">
        <f t="array" ref="L3850">IFERROR(INDEX(tblConsorcios[Produto],MOD($J3850,ROWS(tblConsorcios[Produto]))+1),"")</f>
        <v>Imóvel IE580 – 200m</v>
      </c>
      <c r="M3850" s="20" cm="1">
        <f t="array" ref="M3850">IFERROR(INDEX(tblConsorcios[Valor da Carta (R$)],MOD($J3850,ROWS(tblConsorcios[Produto]))+1),"")</f>
        <v>580000</v>
      </c>
      <c r="N3850" s="2" cm="1">
        <f t="array" ref="N3850">IFERROR(INDEX(tblConsorcios[Prazo (meses)],MOD($J3850,ROWS(tblConsorcios[Produto]))+1),"")</f>
        <v>200</v>
      </c>
      <c r="O3850" s="20" cm="1">
        <f t="array" ref="O3850">IFERROR(INDEX(tblConsorcios[Parcela Mensal (R$)],MOD($J3850,ROWS(tblConsorcios[Produto]))+1),"")</f>
        <v>3677.2</v>
      </c>
      <c r="P3850" s="20" t="str" cm="1">
        <f t="array" ref="P3850">IFERROR(INDEX(tblClientes[Dividendo Mensal (R$)],INT($J3850/ROWS(tblConsorcios[Produto]))+1),"")</f>
        <v/>
      </c>
      <c r="Q3850" s="20" t="str">
        <f t="shared" si="181"/>
        <v/>
      </c>
      <c r="R3850">
        <f t="shared" si="182"/>
        <v>0</v>
      </c>
    </row>
    <row r="3851" spans="10:18" x14ac:dyDescent="0.2">
      <c r="J3851">
        <f t="shared" si="180"/>
        <v>3849</v>
      </c>
      <c r="K3851" t="str" cm="1">
        <f t="array" ref="K3851">IFERROR(INDEX(tblClientes[Cliente],INT($J3851/ROWS(tblConsorcios[Produto]))+1),"")</f>
        <v/>
      </c>
      <c r="L3851" t="str" cm="1">
        <f t="array" ref="L3851">IFERROR(INDEX(tblConsorcios[Produto],MOD($J3851,ROWS(tblConsorcios[Produto]))+1),"")</f>
        <v>Imóvel IE550 – 240m</v>
      </c>
      <c r="M3851" s="20" cm="1">
        <f t="array" ref="M3851">IFERROR(INDEX(tblConsorcios[Valor da Carta (R$)],MOD($J3851,ROWS(tblConsorcios[Produto]))+1),"")</f>
        <v>550000</v>
      </c>
      <c r="N3851" s="2" cm="1">
        <f t="array" ref="N3851">IFERROR(INDEX(tblConsorcios[Prazo (meses)],MOD($J3851,ROWS(tblConsorcios[Produto]))+1),"")</f>
        <v>240</v>
      </c>
      <c r="O3851" s="20" cm="1">
        <f t="array" ref="O3851">IFERROR(INDEX(tblConsorcios[Parcela Mensal (R$)],MOD($J3851,ROWS(tblConsorcios[Produto]))+1),"")</f>
        <v>2951.67</v>
      </c>
      <c r="P3851" s="20" t="str" cm="1">
        <f t="array" ref="P3851">IFERROR(INDEX(tblClientes[Dividendo Mensal (R$)],INT($J3851/ROWS(tblConsorcios[Produto]))+1),"")</f>
        <v/>
      </c>
      <c r="Q3851" s="20" t="str">
        <f t="shared" si="181"/>
        <v/>
      </c>
      <c r="R3851">
        <f t="shared" si="182"/>
        <v>0</v>
      </c>
    </row>
    <row r="3852" spans="10:18" x14ac:dyDescent="0.2">
      <c r="J3852">
        <f t="shared" si="180"/>
        <v>3850</v>
      </c>
      <c r="K3852" t="str" cm="1">
        <f t="array" ref="K3852">IFERROR(INDEX(tblClientes[Cliente],INT($J3852/ROWS(tblConsorcios[Produto]))+1),"")</f>
        <v/>
      </c>
      <c r="L3852" t="str" cm="1">
        <f t="array" ref="L3852">IFERROR(INDEX(tblConsorcios[Produto],MOD($J3852,ROWS(tblConsorcios[Produto]))+1),"")</f>
        <v>Imóvel IE550 – 220m</v>
      </c>
      <c r="M3852" s="20" cm="1">
        <f t="array" ref="M3852">IFERROR(INDEX(tblConsorcios[Valor da Carta (R$)],MOD($J3852,ROWS(tblConsorcios[Produto]))+1),"")</f>
        <v>550000</v>
      </c>
      <c r="N3852" s="2" cm="1">
        <f t="array" ref="N3852">IFERROR(INDEX(tblConsorcios[Prazo (meses)],MOD($J3852,ROWS(tblConsorcios[Produto]))+1),"")</f>
        <v>220</v>
      </c>
      <c r="O3852" s="20" cm="1">
        <f t="array" ref="O3852">IFERROR(INDEX(tblConsorcios[Parcela Mensal (R$)],MOD($J3852,ROWS(tblConsorcios[Produto]))+1),"")</f>
        <v>3195</v>
      </c>
      <c r="P3852" s="20" t="str" cm="1">
        <f t="array" ref="P3852">IFERROR(INDEX(tblClientes[Dividendo Mensal (R$)],INT($J3852/ROWS(tblConsorcios[Produto]))+1),"")</f>
        <v/>
      </c>
      <c r="Q3852" s="20" t="str">
        <f t="shared" si="181"/>
        <v/>
      </c>
      <c r="R3852">
        <f t="shared" si="182"/>
        <v>0</v>
      </c>
    </row>
    <row r="3853" spans="10:18" x14ac:dyDescent="0.2">
      <c r="J3853">
        <f t="shared" si="180"/>
        <v>3851</v>
      </c>
      <c r="K3853" t="str" cm="1">
        <f t="array" ref="K3853">IFERROR(INDEX(tblClientes[Cliente],INT($J3853/ROWS(tblConsorcios[Produto]))+1),"")</f>
        <v/>
      </c>
      <c r="L3853" t="str" cm="1">
        <f t="array" ref="L3853">IFERROR(INDEX(tblConsorcios[Produto],MOD($J3853,ROWS(tblConsorcios[Produto]))+1),"")</f>
        <v>Imóvel IE550 – 200m</v>
      </c>
      <c r="M3853" s="20" cm="1">
        <f t="array" ref="M3853">IFERROR(INDEX(tblConsorcios[Valor da Carta (R$)],MOD($J3853,ROWS(tblConsorcios[Produto]))+1),"")</f>
        <v>550000</v>
      </c>
      <c r="N3853" s="2" cm="1">
        <f t="array" ref="N3853">IFERROR(INDEX(tblConsorcios[Prazo (meses)],MOD($J3853,ROWS(tblConsorcios[Produto]))+1),"")</f>
        <v>200</v>
      </c>
      <c r="O3853" s="20" cm="1">
        <f t="array" ref="O3853">IFERROR(INDEX(tblConsorcios[Parcela Mensal (R$)],MOD($J3853,ROWS(tblConsorcios[Produto]))+1),"")</f>
        <v>3487</v>
      </c>
      <c r="P3853" s="20" t="str" cm="1">
        <f t="array" ref="P3853">IFERROR(INDEX(tblClientes[Dividendo Mensal (R$)],INT($J3853/ROWS(tblConsorcios[Produto]))+1),"")</f>
        <v/>
      </c>
      <c r="Q3853" s="20" t="str">
        <f t="shared" si="181"/>
        <v/>
      </c>
      <c r="R3853">
        <f t="shared" si="182"/>
        <v>0</v>
      </c>
    </row>
    <row r="3854" spans="10:18" x14ac:dyDescent="0.2">
      <c r="J3854">
        <f t="shared" si="180"/>
        <v>3852</v>
      </c>
      <c r="K3854" t="str" cm="1">
        <f t="array" ref="K3854">IFERROR(INDEX(tblClientes[Cliente],INT($J3854/ROWS(tblConsorcios[Produto]))+1),"")</f>
        <v/>
      </c>
      <c r="L3854" t="str" cm="1">
        <f t="array" ref="L3854">IFERROR(INDEX(tblConsorcios[Produto],MOD($J3854,ROWS(tblConsorcios[Produto]))+1),"")</f>
        <v>Imóvel IE530 – 240m</v>
      </c>
      <c r="M3854" s="20" cm="1">
        <f t="array" ref="M3854">IFERROR(INDEX(tblConsorcios[Valor da Carta (R$)],MOD($J3854,ROWS(tblConsorcios[Produto]))+1),"")</f>
        <v>530000</v>
      </c>
      <c r="N3854" s="2" cm="1">
        <f t="array" ref="N3854">IFERROR(INDEX(tblConsorcios[Prazo (meses)],MOD($J3854,ROWS(tblConsorcios[Produto]))+1),"")</f>
        <v>240</v>
      </c>
      <c r="O3854" s="20" cm="1">
        <f t="array" ref="O3854">IFERROR(INDEX(tblConsorcios[Parcela Mensal (R$)],MOD($J3854,ROWS(tblConsorcios[Produto]))+1),"")</f>
        <v>2844.33</v>
      </c>
      <c r="P3854" s="20" t="str" cm="1">
        <f t="array" ref="P3854">IFERROR(INDEX(tblClientes[Dividendo Mensal (R$)],INT($J3854/ROWS(tblConsorcios[Produto]))+1),"")</f>
        <v/>
      </c>
      <c r="Q3854" s="20" t="str">
        <f t="shared" si="181"/>
        <v/>
      </c>
      <c r="R3854">
        <f t="shared" si="182"/>
        <v>0</v>
      </c>
    </row>
    <row r="3855" spans="10:18" x14ac:dyDescent="0.2">
      <c r="J3855">
        <f t="shared" si="180"/>
        <v>3853</v>
      </c>
      <c r="K3855" t="str" cm="1">
        <f t="array" ref="K3855">IFERROR(INDEX(tblClientes[Cliente],INT($J3855/ROWS(tblConsorcios[Produto]))+1),"")</f>
        <v/>
      </c>
      <c r="L3855" t="str" cm="1">
        <f t="array" ref="L3855">IFERROR(INDEX(tblConsorcios[Produto],MOD($J3855,ROWS(tblConsorcios[Produto]))+1),"")</f>
        <v>Imóvel IE530 – 220m</v>
      </c>
      <c r="M3855" s="20" cm="1">
        <f t="array" ref="M3855">IFERROR(INDEX(tblConsorcios[Valor da Carta (R$)],MOD($J3855,ROWS(tblConsorcios[Produto]))+1),"")</f>
        <v>530000</v>
      </c>
      <c r="N3855" s="2" cm="1">
        <f t="array" ref="N3855">IFERROR(INDEX(tblConsorcios[Prazo (meses)],MOD($J3855,ROWS(tblConsorcios[Produto]))+1),"")</f>
        <v>220</v>
      </c>
      <c r="O3855" s="20" cm="1">
        <f t="array" ref="O3855">IFERROR(INDEX(tblConsorcios[Parcela Mensal (R$)],MOD($J3855,ROWS(tblConsorcios[Produto]))+1),"")</f>
        <v>3078.82</v>
      </c>
      <c r="P3855" s="20" t="str" cm="1">
        <f t="array" ref="P3855">IFERROR(INDEX(tblClientes[Dividendo Mensal (R$)],INT($J3855/ROWS(tblConsorcios[Produto]))+1),"")</f>
        <v/>
      </c>
      <c r="Q3855" s="20" t="str">
        <f t="shared" si="181"/>
        <v/>
      </c>
      <c r="R3855">
        <f t="shared" si="182"/>
        <v>0</v>
      </c>
    </row>
    <row r="3856" spans="10:18" x14ac:dyDescent="0.2">
      <c r="J3856">
        <f t="shared" si="180"/>
        <v>3854</v>
      </c>
      <c r="K3856" t="str" cm="1">
        <f t="array" ref="K3856">IFERROR(INDEX(tblClientes[Cliente],INT($J3856/ROWS(tblConsorcios[Produto]))+1),"")</f>
        <v/>
      </c>
      <c r="L3856" t="str" cm="1">
        <f t="array" ref="L3856">IFERROR(INDEX(tblConsorcios[Produto],MOD($J3856,ROWS(tblConsorcios[Produto]))+1),"")</f>
        <v>Imóvel IE530 – 200m</v>
      </c>
      <c r="M3856" s="20" cm="1">
        <f t="array" ref="M3856">IFERROR(INDEX(tblConsorcios[Valor da Carta (R$)],MOD($J3856,ROWS(tblConsorcios[Produto]))+1),"")</f>
        <v>530000</v>
      </c>
      <c r="N3856" s="2" cm="1">
        <f t="array" ref="N3856">IFERROR(INDEX(tblConsorcios[Prazo (meses)],MOD($J3856,ROWS(tblConsorcios[Produto]))+1),"")</f>
        <v>200</v>
      </c>
      <c r="O3856" s="20" cm="1">
        <f t="array" ref="O3856">IFERROR(INDEX(tblConsorcios[Parcela Mensal (R$)],MOD($J3856,ROWS(tblConsorcios[Produto]))+1),"")</f>
        <v>3360.2</v>
      </c>
      <c r="P3856" s="20" t="str" cm="1">
        <f t="array" ref="P3856">IFERROR(INDEX(tblClientes[Dividendo Mensal (R$)],INT($J3856/ROWS(tblConsorcios[Produto]))+1),"")</f>
        <v/>
      </c>
      <c r="Q3856" s="20" t="str">
        <f t="shared" si="181"/>
        <v/>
      </c>
      <c r="R3856">
        <f t="shared" si="182"/>
        <v>0</v>
      </c>
    </row>
    <row r="3857" spans="10:18" x14ac:dyDescent="0.2">
      <c r="J3857">
        <f t="shared" si="180"/>
        <v>3855</v>
      </c>
      <c r="K3857" t="str" cm="1">
        <f t="array" ref="K3857">IFERROR(INDEX(tblClientes[Cliente],INT($J3857/ROWS(tblConsorcios[Produto]))+1),"")</f>
        <v/>
      </c>
      <c r="L3857" t="str" cm="1">
        <f t="array" ref="L3857">IFERROR(INDEX(tblConsorcios[Produto],MOD($J3857,ROWS(tblConsorcios[Produto]))+1),"")</f>
        <v>Imóvel IE500 – 240m</v>
      </c>
      <c r="M3857" s="20" cm="1">
        <f t="array" ref="M3857">IFERROR(INDEX(tblConsorcios[Valor da Carta (R$)],MOD($J3857,ROWS(tblConsorcios[Produto]))+1),"")</f>
        <v>500000</v>
      </c>
      <c r="N3857" s="2" cm="1">
        <f t="array" ref="N3857">IFERROR(INDEX(tblConsorcios[Prazo (meses)],MOD($J3857,ROWS(tblConsorcios[Produto]))+1),"")</f>
        <v>240</v>
      </c>
      <c r="O3857" s="20" cm="1">
        <f t="array" ref="O3857">IFERROR(INDEX(tblConsorcios[Parcela Mensal (R$)],MOD($J3857,ROWS(tblConsorcios[Produto]))+1),"")</f>
        <v>2683.33</v>
      </c>
      <c r="P3857" s="20" t="str" cm="1">
        <f t="array" ref="P3857">IFERROR(INDEX(tblClientes[Dividendo Mensal (R$)],INT($J3857/ROWS(tblConsorcios[Produto]))+1),"")</f>
        <v/>
      </c>
      <c r="Q3857" s="20" t="str">
        <f t="shared" si="181"/>
        <v/>
      </c>
      <c r="R3857">
        <f t="shared" si="182"/>
        <v>0</v>
      </c>
    </row>
    <row r="3858" spans="10:18" x14ac:dyDescent="0.2">
      <c r="J3858">
        <f t="shared" si="180"/>
        <v>3856</v>
      </c>
      <c r="K3858" t="str" cm="1">
        <f t="array" ref="K3858">IFERROR(INDEX(tblClientes[Cliente],INT($J3858/ROWS(tblConsorcios[Produto]))+1),"")</f>
        <v/>
      </c>
      <c r="L3858" t="str" cm="1">
        <f t="array" ref="L3858">IFERROR(INDEX(tblConsorcios[Produto],MOD($J3858,ROWS(tblConsorcios[Produto]))+1),"")</f>
        <v>Imóvel IE500 – 220m</v>
      </c>
      <c r="M3858" s="20" cm="1">
        <f t="array" ref="M3858">IFERROR(INDEX(tblConsorcios[Valor da Carta (R$)],MOD($J3858,ROWS(tblConsorcios[Produto]))+1),"")</f>
        <v>500000</v>
      </c>
      <c r="N3858" s="2" cm="1">
        <f t="array" ref="N3858">IFERROR(INDEX(tblConsorcios[Prazo (meses)],MOD($J3858,ROWS(tblConsorcios[Produto]))+1),"")</f>
        <v>220</v>
      </c>
      <c r="O3858" s="20" cm="1">
        <f t="array" ref="O3858">IFERROR(INDEX(tblConsorcios[Parcela Mensal (R$)],MOD($J3858,ROWS(tblConsorcios[Produto]))+1),"")</f>
        <v>2904.55</v>
      </c>
      <c r="P3858" s="20" t="str" cm="1">
        <f t="array" ref="P3858">IFERROR(INDEX(tblClientes[Dividendo Mensal (R$)],INT($J3858/ROWS(tblConsorcios[Produto]))+1),"")</f>
        <v/>
      </c>
      <c r="Q3858" s="20" t="str">
        <f t="shared" si="181"/>
        <v/>
      </c>
      <c r="R3858">
        <f t="shared" si="182"/>
        <v>0</v>
      </c>
    </row>
    <row r="3859" spans="10:18" x14ac:dyDescent="0.2">
      <c r="J3859">
        <f t="shared" si="180"/>
        <v>3857</v>
      </c>
      <c r="K3859" t="str" cm="1">
        <f t="array" ref="K3859">IFERROR(INDEX(tblClientes[Cliente],INT($J3859/ROWS(tblConsorcios[Produto]))+1),"")</f>
        <v/>
      </c>
      <c r="L3859" t="str" cm="1">
        <f t="array" ref="L3859">IFERROR(INDEX(tblConsorcios[Produto],MOD($J3859,ROWS(tblConsorcios[Produto]))+1),"")</f>
        <v>Imóvel IE500 – 200m</v>
      </c>
      <c r="M3859" s="20" cm="1">
        <f t="array" ref="M3859">IFERROR(INDEX(tblConsorcios[Valor da Carta (R$)],MOD($J3859,ROWS(tblConsorcios[Produto]))+1),"")</f>
        <v>500000</v>
      </c>
      <c r="N3859" s="2" cm="1">
        <f t="array" ref="N3859">IFERROR(INDEX(tblConsorcios[Prazo (meses)],MOD($J3859,ROWS(tblConsorcios[Produto]))+1),"")</f>
        <v>200</v>
      </c>
      <c r="O3859" s="20" cm="1">
        <f t="array" ref="O3859">IFERROR(INDEX(tblConsorcios[Parcela Mensal (R$)],MOD($J3859,ROWS(tblConsorcios[Produto]))+1),"")</f>
        <v>3170</v>
      </c>
      <c r="P3859" s="20" t="str" cm="1">
        <f t="array" ref="P3859">IFERROR(INDEX(tblClientes[Dividendo Mensal (R$)],INT($J3859/ROWS(tblConsorcios[Produto]))+1),"")</f>
        <v/>
      </c>
      <c r="Q3859" s="20" t="str">
        <f t="shared" si="181"/>
        <v/>
      </c>
      <c r="R3859">
        <f t="shared" si="182"/>
        <v>0</v>
      </c>
    </row>
    <row r="3860" spans="10:18" x14ac:dyDescent="0.2">
      <c r="J3860">
        <f t="shared" si="180"/>
        <v>3858</v>
      </c>
      <c r="K3860" t="str" cm="1">
        <f t="array" ref="K3860">IFERROR(INDEX(tblClientes[Cliente],INT($J3860/ROWS(tblConsorcios[Produto]))+1),"")</f>
        <v/>
      </c>
      <c r="L3860" t="str" cm="1">
        <f t="array" ref="L3860">IFERROR(INDEX(tblConsorcios[Produto],MOD($J3860,ROWS(tblConsorcios[Produto]))+1),"")</f>
        <v>Imóvel IE480 – 240m</v>
      </c>
      <c r="M3860" s="20" cm="1">
        <f t="array" ref="M3860">IFERROR(INDEX(tblConsorcios[Valor da Carta (R$)],MOD($J3860,ROWS(tblConsorcios[Produto]))+1),"")</f>
        <v>480000</v>
      </c>
      <c r="N3860" s="2" cm="1">
        <f t="array" ref="N3860">IFERROR(INDEX(tblConsorcios[Prazo (meses)],MOD($J3860,ROWS(tblConsorcios[Produto]))+1),"")</f>
        <v>240</v>
      </c>
      <c r="O3860" s="20" cm="1">
        <f t="array" ref="O3860">IFERROR(INDEX(tblConsorcios[Parcela Mensal (R$)],MOD($J3860,ROWS(tblConsorcios[Produto]))+1),"")</f>
        <v>2576</v>
      </c>
      <c r="P3860" s="20" t="str" cm="1">
        <f t="array" ref="P3860">IFERROR(INDEX(tblClientes[Dividendo Mensal (R$)],INT($J3860/ROWS(tblConsorcios[Produto]))+1),"")</f>
        <v/>
      </c>
      <c r="Q3860" s="20" t="str">
        <f t="shared" si="181"/>
        <v/>
      </c>
      <c r="R3860">
        <f t="shared" si="182"/>
        <v>0</v>
      </c>
    </row>
    <row r="3861" spans="10:18" x14ac:dyDescent="0.2">
      <c r="J3861">
        <f t="shared" si="180"/>
        <v>3859</v>
      </c>
      <c r="K3861" t="str" cm="1">
        <f t="array" ref="K3861">IFERROR(INDEX(tblClientes[Cliente],INT($J3861/ROWS(tblConsorcios[Produto]))+1),"")</f>
        <v/>
      </c>
      <c r="L3861" t="str" cm="1">
        <f t="array" ref="L3861">IFERROR(INDEX(tblConsorcios[Produto],MOD($J3861,ROWS(tblConsorcios[Produto]))+1),"")</f>
        <v>Imóvel IE480 – 220m</v>
      </c>
      <c r="M3861" s="20" cm="1">
        <f t="array" ref="M3861">IFERROR(INDEX(tblConsorcios[Valor da Carta (R$)],MOD($J3861,ROWS(tblConsorcios[Produto]))+1),"")</f>
        <v>480000</v>
      </c>
      <c r="N3861" s="2" cm="1">
        <f t="array" ref="N3861">IFERROR(INDEX(tblConsorcios[Prazo (meses)],MOD($J3861,ROWS(tblConsorcios[Produto]))+1),"")</f>
        <v>220</v>
      </c>
      <c r="O3861" s="20" cm="1">
        <f t="array" ref="O3861">IFERROR(INDEX(tblConsorcios[Parcela Mensal (R$)],MOD($J3861,ROWS(tblConsorcios[Produto]))+1),"")</f>
        <v>2788.36</v>
      </c>
      <c r="P3861" s="20" t="str" cm="1">
        <f t="array" ref="P3861">IFERROR(INDEX(tblClientes[Dividendo Mensal (R$)],INT($J3861/ROWS(tblConsorcios[Produto]))+1),"")</f>
        <v/>
      </c>
      <c r="Q3861" s="20" t="str">
        <f t="shared" si="181"/>
        <v/>
      </c>
      <c r="R3861">
        <f t="shared" si="182"/>
        <v>0</v>
      </c>
    </row>
    <row r="3862" spans="10:18" x14ac:dyDescent="0.2">
      <c r="J3862">
        <f t="shared" si="180"/>
        <v>3860</v>
      </c>
      <c r="K3862" t="str" cm="1">
        <f t="array" ref="K3862">IFERROR(INDEX(tblClientes[Cliente],INT($J3862/ROWS(tblConsorcios[Produto]))+1),"")</f>
        <v/>
      </c>
      <c r="L3862" t="str" cm="1">
        <f t="array" ref="L3862">IFERROR(INDEX(tblConsorcios[Produto],MOD($J3862,ROWS(tblConsorcios[Produto]))+1),"")</f>
        <v>Imóvel IE480 – 200m</v>
      </c>
      <c r="M3862" s="20" cm="1">
        <f t="array" ref="M3862">IFERROR(INDEX(tblConsorcios[Valor da Carta (R$)],MOD($J3862,ROWS(tblConsorcios[Produto]))+1),"")</f>
        <v>480000</v>
      </c>
      <c r="N3862" s="2" cm="1">
        <f t="array" ref="N3862">IFERROR(INDEX(tblConsorcios[Prazo (meses)],MOD($J3862,ROWS(tblConsorcios[Produto]))+1),"")</f>
        <v>200</v>
      </c>
      <c r="O3862" s="20" cm="1">
        <f t="array" ref="O3862">IFERROR(INDEX(tblConsorcios[Parcela Mensal (R$)],MOD($J3862,ROWS(tblConsorcios[Produto]))+1),"")</f>
        <v>3043.2</v>
      </c>
      <c r="P3862" s="20" t="str" cm="1">
        <f t="array" ref="P3862">IFERROR(INDEX(tblClientes[Dividendo Mensal (R$)],INT($J3862/ROWS(tblConsorcios[Produto]))+1),"")</f>
        <v/>
      </c>
      <c r="Q3862" s="20" t="str">
        <f t="shared" si="181"/>
        <v/>
      </c>
      <c r="R3862">
        <f t="shared" si="182"/>
        <v>0</v>
      </c>
    </row>
    <row r="3863" spans="10:18" x14ac:dyDescent="0.2">
      <c r="J3863">
        <f t="shared" si="180"/>
        <v>3861</v>
      </c>
      <c r="K3863" t="str" cm="1">
        <f t="array" ref="K3863">IFERROR(INDEX(tblClientes[Cliente],INT($J3863/ROWS(tblConsorcios[Produto]))+1),"")</f>
        <v/>
      </c>
      <c r="L3863" t="str" cm="1">
        <f t="array" ref="L3863">IFERROR(INDEX(tblConsorcios[Produto],MOD($J3863,ROWS(tblConsorcios[Produto]))+1),"")</f>
        <v>Imóvel IE450 – 240m</v>
      </c>
      <c r="M3863" s="20" cm="1">
        <f t="array" ref="M3863">IFERROR(INDEX(tblConsorcios[Valor da Carta (R$)],MOD($J3863,ROWS(tblConsorcios[Produto]))+1),"")</f>
        <v>450000</v>
      </c>
      <c r="N3863" s="2" cm="1">
        <f t="array" ref="N3863">IFERROR(INDEX(tblConsorcios[Prazo (meses)],MOD($J3863,ROWS(tblConsorcios[Produto]))+1),"")</f>
        <v>240</v>
      </c>
      <c r="O3863" s="20" cm="1">
        <f t="array" ref="O3863">IFERROR(INDEX(tblConsorcios[Parcela Mensal (R$)],MOD($J3863,ROWS(tblConsorcios[Produto]))+1),"")</f>
        <v>2415</v>
      </c>
      <c r="P3863" s="20" t="str" cm="1">
        <f t="array" ref="P3863">IFERROR(INDEX(tblClientes[Dividendo Mensal (R$)],INT($J3863/ROWS(tblConsorcios[Produto]))+1),"")</f>
        <v/>
      </c>
      <c r="Q3863" s="20" t="str">
        <f t="shared" si="181"/>
        <v/>
      </c>
      <c r="R3863">
        <f t="shared" si="182"/>
        <v>0</v>
      </c>
    </row>
    <row r="3864" spans="10:18" x14ac:dyDescent="0.2">
      <c r="J3864">
        <f t="shared" si="180"/>
        <v>3862</v>
      </c>
      <c r="K3864" t="str" cm="1">
        <f t="array" ref="K3864">IFERROR(INDEX(tblClientes[Cliente],INT($J3864/ROWS(tblConsorcios[Produto]))+1),"")</f>
        <v/>
      </c>
      <c r="L3864" t="str" cm="1">
        <f t="array" ref="L3864">IFERROR(INDEX(tblConsorcios[Produto],MOD($J3864,ROWS(tblConsorcios[Produto]))+1),"")</f>
        <v>Imóvel IE450 – 220m</v>
      </c>
      <c r="M3864" s="20" cm="1">
        <f t="array" ref="M3864">IFERROR(INDEX(tblConsorcios[Valor da Carta (R$)],MOD($J3864,ROWS(tblConsorcios[Produto]))+1),"")</f>
        <v>450000</v>
      </c>
      <c r="N3864" s="2" cm="1">
        <f t="array" ref="N3864">IFERROR(INDEX(tblConsorcios[Prazo (meses)],MOD($J3864,ROWS(tblConsorcios[Produto]))+1),"")</f>
        <v>220</v>
      </c>
      <c r="O3864" s="20" cm="1">
        <f t="array" ref="O3864">IFERROR(INDEX(tblConsorcios[Parcela Mensal (R$)],MOD($J3864,ROWS(tblConsorcios[Produto]))+1),"")</f>
        <v>2614.09</v>
      </c>
      <c r="P3864" s="20" t="str" cm="1">
        <f t="array" ref="P3864">IFERROR(INDEX(tblClientes[Dividendo Mensal (R$)],INT($J3864/ROWS(tblConsorcios[Produto]))+1),"")</f>
        <v/>
      </c>
      <c r="Q3864" s="20" t="str">
        <f t="shared" si="181"/>
        <v/>
      </c>
      <c r="R3864">
        <f t="shared" si="182"/>
        <v>0</v>
      </c>
    </row>
    <row r="3865" spans="10:18" x14ac:dyDescent="0.2">
      <c r="J3865">
        <f t="shared" si="180"/>
        <v>3863</v>
      </c>
      <c r="K3865" t="str" cm="1">
        <f t="array" ref="K3865">IFERROR(INDEX(tblClientes[Cliente],INT($J3865/ROWS(tblConsorcios[Produto]))+1),"")</f>
        <v/>
      </c>
      <c r="L3865" t="str" cm="1">
        <f t="array" ref="L3865">IFERROR(INDEX(tblConsorcios[Produto],MOD($J3865,ROWS(tblConsorcios[Produto]))+1),"")</f>
        <v>Imóvel IE450 – 200m</v>
      </c>
      <c r="M3865" s="20" cm="1">
        <f t="array" ref="M3865">IFERROR(INDEX(tblConsorcios[Valor da Carta (R$)],MOD($J3865,ROWS(tblConsorcios[Produto]))+1),"")</f>
        <v>450000</v>
      </c>
      <c r="N3865" s="2" cm="1">
        <f t="array" ref="N3865">IFERROR(INDEX(tblConsorcios[Prazo (meses)],MOD($J3865,ROWS(tblConsorcios[Produto]))+1),"")</f>
        <v>200</v>
      </c>
      <c r="O3865" s="20" cm="1">
        <f t="array" ref="O3865">IFERROR(INDEX(tblConsorcios[Parcela Mensal (R$)],MOD($J3865,ROWS(tblConsorcios[Produto]))+1),"")</f>
        <v>2853</v>
      </c>
      <c r="P3865" s="20" t="str" cm="1">
        <f t="array" ref="P3865">IFERROR(INDEX(tblClientes[Dividendo Mensal (R$)],INT($J3865/ROWS(tblConsorcios[Produto]))+1),"")</f>
        <v/>
      </c>
      <c r="Q3865" s="20" t="str">
        <f t="shared" si="181"/>
        <v/>
      </c>
      <c r="R3865">
        <f t="shared" si="182"/>
        <v>0</v>
      </c>
    </row>
    <row r="3866" spans="10:18" x14ac:dyDescent="0.2">
      <c r="J3866">
        <f t="shared" si="180"/>
        <v>3864</v>
      </c>
      <c r="K3866" t="str" cm="1">
        <f t="array" ref="K3866">IFERROR(INDEX(tblClientes[Cliente],INT($J3866/ROWS(tblConsorcios[Produto]))+1),"")</f>
        <v/>
      </c>
      <c r="L3866" t="str" cm="1">
        <f t="array" ref="L3866">IFERROR(INDEX(tblConsorcios[Produto],MOD($J3866,ROWS(tblConsorcios[Produto]))+1),"")</f>
        <v>Imóvel IE430 – 240m</v>
      </c>
      <c r="M3866" s="20" cm="1">
        <f t="array" ref="M3866">IFERROR(INDEX(tblConsorcios[Valor da Carta (R$)],MOD($J3866,ROWS(tblConsorcios[Produto]))+1),"")</f>
        <v>430000</v>
      </c>
      <c r="N3866" s="2" cm="1">
        <f t="array" ref="N3866">IFERROR(INDEX(tblConsorcios[Prazo (meses)],MOD($J3866,ROWS(tblConsorcios[Produto]))+1),"")</f>
        <v>240</v>
      </c>
      <c r="O3866" s="20" cm="1">
        <f t="array" ref="O3866">IFERROR(INDEX(tblConsorcios[Parcela Mensal (R$)],MOD($J3866,ROWS(tblConsorcios[Produto]))+1),"")</f>
        <v>2307.67</v>
      </c>
      <c r="P3866" s="20" t="str" cm="1">
        <f t="array" ref="P3866">IFERROR(INDEX(tblClientes[Dividendo Mensal (R$)],INT($J3866/ROWS(tblConsorcios[Produto]))+1),"")</f>
        <v/>
      </c>
      <c r="Q3866" s="20" t="str">
        <f t="shared" si="181"/>
        <v/>
      </c>
      <c r="R3866">
        <f t="shared" si="182"/>
        <v>0</v>
      </c>
    </row>
    <row r="3867" spans="10:18" x14ac:dyDescent="0.2">
      <c r="J3867">
        <f t="shared" si="180"/>
        <v>3865</v>
      </c>
      <c r="K3867" t="str" cm="1">
        <f t="array" ref="K3867">IFERROR(INDEX(tblClientes[Cliente],INT($J3867/ROWS(tblConsorcios[Produto]))+1),"")</f>
        <v/>
      </c>
      <c r="L3867" t="str" cm="1">
        <f t="array" ref="L3867">IFERROR(INDEX(tblConsorcios[Produto],MOD($J3867,ROWS(tblConsorcios[Produto]))+1),"")</f>
        <v>Imóvel IE430 – 220m</v>
      </c>
      <c r="M3867" s="20" cm="1">
        <f t="array" ref="M3867">IFERROR(INDEX(tblConsorcios[Valor da Carta (R$)],MOD($J3867,ROWS(tblConsorcios[Produto]))+1),"")</f>
        <v>430000</v>
      </c>
      <c r="N3867" s="2" cm="1">
        <f t="array" ref="N3867">IFERROR(INDEX(tblConsorcios[Prazo (meses)],MOD($J3867,ROWS(tblConsorcios[Produto]))+1),"")</f>
        <v>220</v>
      </c>
      <c r="O3867" s="20" cm="1">
        <f t="array" ref="O3867">IFERROR(INDEX(tblConsorcios[Parcela Mensal (R$)],MOD($J3867,ROWS(tblConsorcios[Produto]))+1),"")</f>
        <v>2497.91</v>
      </c>
      <c r="P3867" s="20" t="str" cm="1">
        <f t="array" ref="P3867">IFERROR(INDEX(tblClientes[Dividendo Mensal (R$)],INT($J3867/ROWS(tblConsorcios[Produto]))+1),"")</f>
        <v/>
      </c>
      <c r="Q3867" s="20" t="str">
        <f t="shared" si="181"/>
        <v/>
      </c>
      <c r="R3867">
        <f t="shared" si="182"/>
        <v>0</v>
      </c>
    </row>
    <row r="3868" spans="10:18" x14ac:dyDescent="0.2">
      <c r="J3868">
        <f t="shared" si="180"/>
        <v>3866</v>
      </c>
      <c r="K3868" t="str" cm="1">
        <f t="array" ref="K3868">IFERROR(INDEX(tblClientes[Cliente],INT($J3868/ROWS(tblConsorcios[Produto]))+1),"")</f>
        <v/>
      </c>
      <c r="L3868" t="str" cm="1">
        <f t="array" ref="L3868">IFERROR(INDEX(tblConsorcios[Produto],MOD($J3868,ROWS(tblConsorcios[Produto]))+1),"")</f>
        <v>Imóvel IE430 – 200m</v>
      </c>
      <c r="M3868" s="20" cm="1">
        <f t="array" ref="M3868">IFERROR(INDEX(tblConsorcios[Valor da Carta (R$)],MOD($J3868,ROWS(tblConsorcios[Produto]))+1),"")</f>
        <v>430000</v>
      </c>
      <c r="N3868" s="2" cm="1">
        <f t="array" ref="N3868">IFERROR(INDEX(tblConsorcios[Prazo (meses)],MOD($J3868,ROWS(tblConsorcios[Produto]))+1),"")</f>
        <v>200</v>
      </c>
      <c r="O3868" s="20" cm="1">
        <f t="array" ref="O3868">IFERROR(INDEX(tblConsorcios[Parcela Mensal (R$)],MOD($J3868,ROWS(tblConsorcios[Produto]))+1),"")</f>
        <v>2726.2</v>
      </c>
      <c r="P3868" s="20" t="str" cm="1">
        <f t="array" ref="P3868">IFERROR(INDEX(tblClientes[Dividendo Mensal (R$)],INT($J3868/ROWS(tblConsorcios[Produto]))+1),"")</f>
        <v/>
      </c>
      <c r="Q3868" s="20" t="str">
        <f t="shared" si="181"/>
        <v/>
      </c>
      <c r="R3868">
        <f t="shared" si="182"/>
        <v>0</v>
      </c>
    </row>
    <row r="3869" spans="10:18" x14ac:dyDescent="0.2">
      <c r="J3869">
        <f t="shared" si="180"/>
        <v>3867</v>
      </c>
      <c r="K3869" t="str" cm="1">
        <f t="array" ref="K3869">IFERROR(INDEX(tblClientes[Cliente],INT($J3869/ROWS(tblConsorcios[Produto]))+1),"")</f>
        <v/>
      </c>
      <c r="L3869" t="str" cm="1">
        <f t="array" ref="L3869">IFERROR(INDEX(tblConsorcios[Produto],MOD($J3869,ROWS(tblConsorcios[Produto]))+1),"")</f>
        <v>Imóvel IE400 – 240m</v>
      </c>
      <c r="M3869" s="20" cm="1">
        <f t="array" ref="M3869">IFERROR(INDEX(tblConsorcios[Valor da Carta (R$)],MOD($J3869,ROWS(tblConsorcios[Produto]))+1),"")</f>
        <v>400000</v>
      </c>
      <c r="N3869" s="2" cm="1">
        <f t="array" ref="N3869">IFERROR(INDEX(tblConsorcios[Prazo (meses)],MOD($J3869,ROWS(tblConsorcios[Produto]))+1),"")</f>
        <v>240</v>
      </c>
      <c r="O3869" s="20" cm="1">
        <f t="array" ref="O3869">IFERROR(INDEX(tblConsorcios[Parcela Mensal (R$)],MOD($J3869,ROWS(tblConsorcios[Produto]))+1),"")</f>
        <v>2146.67</v>
      </c>
      <c r="P3869" s="20" t="str" cm="1">
        <f t="array" ref="P3869">IFERROR(INDEX(tblClientes[Dividendo Mensal (R$)],INT($J3869/ROWS(tblConsorcios[Produto]))+1),"")</f>
        <v/>
      </c>
      <c r="Q3869" s="20" t="str">
        <f t="shared" si="181"/>
        <v/>
      </c>
      <c r="R3869">
        <f t="shared" si="182"/>
        <v>0</v>
      </c>
    </row>
    <row r="3870" spans="10:18" x14ac:dyDescent="0.2">
      <c r="J3870">
        <f t="shared" si="180"/>
        <v>3868</v>
      </c>
      <c r="K3870" t="str" cm="1">
        <f t="array" ref="K3870">IFERROR(INDEX(tblClientes[Cliente],INT($J3870/ROWS(tblConsorcios[Produto]))+1),"")</f>
        <v/>
      </c>
      <c r="L3870" t="str" cm="1">
        <f t="array" ref="L3870">IFERROR(INDEX(tblConsorcios[Produto],MOD($J3870,ROWS(tblConsorcios[Produto]))+1),"")</f>
        <v>Imóvel IE400 – 220m</v>
      </c>
      <c r="M3870" s="20" cm="1">
        <f t="array" ref="M3870">IFERROR(INDEX(tblConsorcios[Valor da Carta (R$)],MOD($J3870,ROWS(tblConsorcios[Produto]))+1),"")</f>
        <v>400000</v>
      </c>
      <c r="N3870" s="2" cm="1">
        <f t="array" ref="N3870">IFERROR(INDEX(tblConsorcios[Prazo (meses)],MOD($J3870,ROWS(tblConsorcios[Produto]))+1),"")</f>
        <v>220</v>
      </c>
      <c r="O3870" s="20" cm="1">
        <f t="array" ref="O3870">IFERROR(INDEX(tblConsorcios[Parcela Mensal (R$)],MOD($J3870,ROWS(tblConsorcios[Produto]))+1),"")</f>
        <v>2323.64</v>
      </c>
      <c r="P3870" s="20" t="str" cm="1">
        <f t="array" ref="P3870">IFERROR(INDEX(tblClientes[Dividendo Mensal (R$)],INT($J3870/ROWS(tblConsorcios[Produto]))+1),"")</f>
        <v/>
      </c>
      <c r="Q3870" s="20" t="str">
        <f t="shared" si="181"/>
        <v/>
      </c>
      <c r="R3870">
        <f t="shared" si="182"/>
        <v>0</v>
      </c>
    </row>
    <row r="3871" spans="10:18" x14ac:dyDescent="0.2">
      <c r="J3871">
        <f t="shared" si="180"/>
        <v>3869</v>
      </c>
      <c r="K3871" t="str" cm="1">
        <f t="array" ref="K3871">IFERROR(INDEX(tblClientes[Cliente],INT($J3871/ROWS(tblConsorcios[Produto]))+1),"")</f>
        <v/>
      </c>
      <c r="L3871" t="str" cm="1">
        <f t="array" ref="L3871">IFERROR(INDEX(tblConsorcios[Produto],MOD($J3871,ROWS(tblConsorcios[Produto]))+1),"")</f>
        <v>Imóvel IE400 – 200m</v>
      </c>
      <c r="M3871" s="20" cm="1">
        <f t="array" ref="M3871">IFERROR(INDEX(tblConsorcios[Valor da Carta (R$)],MOD($J3871,ROWS(tblConsorcios[Produto]))+1),"")</f>
        <v>400000</v>
      </c>
      <c r="N3871" s="2" cm="1">
        <f t="array" ref="N3871">IFERROR(INDEX(tblConsorcios[Prazo (meses)],MOD($J3871,ROWS(tblConsorcios[Produto]))+1),"")</f>
        <v>200</v>
      </c>
      <c r="O3871" s="20" cm="1">
        <f t="array" ref="O3871">IFERROR(INDEX(tblConsorcios[Parcela Mensal (R$)],MOD($J3871,ROWS(tblConsorcios[Produto]))+1),"")</f>
        <v>2536</v>
      </c>
      <c r="P3871" s="20" t="str" cm="1">
        <f t="array" ref="P3871">IFERROR(INDEX(tblClientes[Dividendo Mensal (R$)],INT($J3871/ROWS(tblConsorcios[Produto]))+1),"")</f>
        <v/>
      </c>
      <c r="Q3871" s="20" t="str">
        <f t="shared" si="181"/>
        <v/>
      </c>
      <c r="R3871">
        <f t="shared" si="182"/>
        <v>0</v>
      </c>
    </row>
    <row r="3872" spans="10:18" x14ac:dyDescent="0.2">
      <c r="J3872">
        <f t="shared" si="180"/>
        <v>3870</v>
      </c>
      <c r="K3872" t="str" cm="1">
        <f t="array" ref="K3872">IFERROR(INDEX(tblClientes[Cliente],INT($J3872/ROWS(tblConsorcios[Produto]))+1),"")</f>
        <v/>
      </c>
      <c r="L3872" t="str" cm="1">
        <f t="array" ref="L3872">IFERROR(INDEX(tblConsorcios[Produto],MOD($J3872,ROWS(tblConsorcios[Produto]))+1),"")</f>
        <v>Imóvel IE380 – 240m</v>
      </c>
      <c r="M3872" s="20" cm="1">
        <f t="array" ref="M3872">IFERROR(INDEX(tblConsorcios[Valor da Carta (R$)],MOD($J3872,ROWS(tblConsorcios[Produto]))+1),"")</f>
        <v>380000</v>
      </c>
      <c r="N3872" s="2" cm="1">
        <f t="array" ref="N3872">IFERROR(INDEX(tblConsorcios[Prazo (meses)],MOD($J3872,ROWS(tblConsorcios[Produto]))+1),"")</f>
        <v>240</v>
      </c>
      <c r="O3872" s="20" cm="1">
        <f t="array" ref="O3872">IFERROR(INDEX(tblConsorcios[Parcela Mensal (R$)],MOD($J3872,ROWS(tblConsorcios[Produto]))+1),"")</f>
        <v>2039.33</v>
      </c>
      <c r="P3872" s="20" t="str" cm="1">
        <f t="array" ref="P3872">IFERROR(INDEX(tblClientes[Dividendo Mensal (R$)],INT($J3872/ROWS(tblConsorcios[Produto]))+1),"")</f>
        <v/>
      </c>
      <c r="Q3872" s="20" t="str">
        <f t="shared" si="181"/>
        <v/>
      </c>
      <c r="R3872">
        <f t="shared" si="182"/>
        <v>0</v>
      </c>
    </row>
    <row r="3873" spans="10:18" x14ac:dyDescent="0.2">
      <c r="J3873">
        <f t="shared" si="180"/>
        <v>3871</v>
      </c>
      <c r="K3873" t="str" cm="1">
        <f t="array" ref="K3873">IFERROR(INDEX(tblClientes[Cliente],INT($J3873/ROWS(tblConsorcios[Produto]))+1),"")</f>
        <v/>
      </c>
      <c r="L3873" t="str" cm="1">
        <f t="array" ref="L3873">IFERROR(INDEX(tblConsorcios[Produto],MOD($J3873,ROWS(tblConsorcios[Produto]))+1),"")</f>
        <v>Imóvel IE380 – 220m</v>
      </c>
      <c r="M3873" s="20" cm="1">
        <f t="array" ref="M3873">IFERROR(INDEX(tblConsorcios[Valor da Carta (R$)],MOD($J3873,ROWS(tblConsorcios[Produto]))+1),"")</f>
        <v>380000</v>
      </c>
      <c r="N3873" s="2" cm="1">
        <f t="array" ref="N3873">IFERROR(INDEX(tblConsorcios[Prazo (meses)],MOD($J3873,ROWS(tblConsorcios[Produto]))+1),"")</f>
        <v>220</v>
      </c>
      <c r="O3873" s="20" cm="1">
        <f t="array" ref="O3873">IFERROR(INDEX(tblConsorcios[Parcela Mensal (R$)],MOD($J3873,ROWS(tblConsorcios[Produto]))+1),"")</f>
        <v>2207.4499999999998</v>
      </c>
      <c r="P3873" s="20" t="str" cm="1">
        <f t="array" ref="P3873">IFERROR(INDEX(tblClientes[Dividendo Mensal (R$)],INT($J3873/ROWS(tblConsorcios[Produto]))+1),"")</f>
        <v/>
      </c>
      <c r="Q3873" s="20" t="str">
        <f t="shared" si="181"/>
        <v/>
      </c>
      <c r="R3873">
        <f t="shared" si="182"/>
        <v>0</v>
      </c>
    </row>
    <row r="3874" spans="10:18" x14ac:dyDescent="0.2">
      <c r="J3874">
        <f t="shared" si="180"/>
        <v>3872</v>
      </c>
      <c r="K3874" t="str" cm="1">
        <f t="array" ref="K3874">IFERROR(INDEX(tblClientes[Cliente],INT($J3874/ROWS(tblConsorcios[Produto]))+1),"")</f>
        <v/>
      </c>
      <c r="L3874" t="str" cm="1">
        <f t="array" ref="L3874">IFERROR(INDEX(tblConsorcios[Produto],MOD($J3874,ROWS(tblConsorcios[Produto]))+1),"")</f>
        <v>Imóvel IE380 – 200m</v>
      </c>
      <c r="M3874" s="20" cm="1">
        <f t="array" ref="M3874">IFERROR(INDEX(tblConsorcios[Valor da Carta (R$)],MOD($J3874,ROWS(tblConsorcios[Produto]))+1),"")</f>
        <v>380000</v>
      </c>
      <c r="N3874" s="2" cm="1">
        <f t="array" ref="N3874">IFERROR(INDEX(tblConsorcios[Prazo (meses)],MOD($J3874,ROWS(tblConsorcios[Produto]))+1),"")</f>
        <v>200</v>
      </c>
      <c r="O3874" s="20" cm="1">
        <f t="array" ref="O3874">IFERROR(INDEX(tblConsorcios[Parcela Mensal (R$)],MOD($J3874,ROWS(tblConsorcios[Produto]))+1),"")</f>
        <v>2409.1999999999998</v>
      </c>
      <c r="P3874" s="20" t="str" cm="1">
        <f t="array" ref="P3874">IFERROR(INDEX(tblClientes[Dividendo Mensal (R$)],INT($J3874/ROWS(tblConsorcios[Produto]))+1),"")</f>
        <v/>
      </c>
      <c r="Q3874" s="20" t="str">
        <f t="shared" si="181"/>
        <v/>
      </c>
      <c r="R3874">
        <f t="shared" si="182"/>
        <v>0</v>
      </c>
    </row>
    <row r="3875" spans="10:18" x14ac:dyDescent="0.2">
      <c r="J3875">
        <f t="shared" si="180"/>
        <v>3873</v>
      </c>
      <c r="K3875" t="str" cm="1">
        <f t="array" ref="K3875">IFERROR(INDEX(tblClientes[Cliente],INT($J3875/ROWS(tblConsorcios[Produto]))+1),"")</f>
        <v/>
      </c>
      <c r="L3875" t="str" cm="1">
        <f t="array" ref="L3875">IFERROR(INDEX(tblConsorcios[Produto],MOD($J3875,ROWS(tblConsorcios[Produto]))+1),"")</f>
        <v>Imóvel IE350 – 240m</v>
      </c>
      <c r="M3875" s="20" cm="1">
        <f t="array" ref="M3875">IFERROR(INDEX(tblConsorcios[Valor da Carta (R$)],MOD($J3875,ROWS(tblConsorcios[Produto]))+1),"")</f>
        <v>350000</v>
      </c>
      <c r="N3875" s="2" cm="1">
        <f t="array" ref="N3875">IFERROR(INDEX(tblConsorcios[Prazo (meses)],MOD($J3875,ROWS(tblConsorcios[Produto]))+1),"")</f>
        <v>240</v>
      </c>
      <c r="O3875" s="20" cm="1">
        <f t="array" ref="O3875">IFERROR(INDEX(tblConsorcios[Parcela Mensal (R$)],MOD($J3875,ROWS(tblConsorcios[Produto]))+1),"")</f>
        <v>1878.33</v>
      </c>
      <c r="P3875" s="20" t="str" cm="1">
        <f t="array" ref="P3875">IFERROR(INDEX(tblClientes[Dividendo Mensal (R$)],INT($J3875/ROWS(tblConsorcios[Produto]))+1),"")</f>
        <v/>
      </c>
      <c r="Q3875" s="20" t="str">
        <f t="shared" si="181"/>
        <v/>
      </c>
      <c r="R3875">
        <f t="shared" si="182"/>
        <v>0</v>
      </c>
    </row>
    <row r="3876" spans="10:18" x14ac:dyDescent="0.2">
      <c r="J3876">
        <f t="shared" si="180"/>
        <v>3874</v>
      </c>
      <c r="K3876" t="str" cm="1">
        <f t="array" ref="K3876">IFERROR(INDEX(tblClientes[Cliente],INT($J3876/ROWS(tblConsorcios[Produto]))+1),"")</f>
        <v/>
      </c>
      <c r="L3876" t="str" cm="1">
        <f t="array" ref="L3876">IFERROR(INDEX(tblConsorcios[Produto],MOD($J3876,ROWS(tblConsorcios[Produto]))+1),"")</f>
        <v>Imóvel IE350 – 220m</v>
      </c>
      <c r="M3876" s="20" cm="1">
        <f t="array" ref="M3876">IFERROR(INDEX(tblConsorcios[Valor da Carta (R$)],MOD($J3876,ROWS(tblConsorcios[Produto]))+1),"")</f>
        <v>350000</v>
      </c>
      <c r="N3876" s="2" cm="1">
        <f t="array" ref="N3876">IFERROR(INDEX(tblConsorcios[Prazo (meses)],MOD($J3876,ROWS(tblConsorcios[Produto]))+1),"")</f>
        <v>220</v>
      </c>
      <c r="O3876" s="20" cm="1">
        <f t="array" ref="O3876">IFERROR(INDEX(tblConsorcios[Parcela Mensal (R$)],MOD($J3876,ROWS(tblConsorcios[Produto]))+1),"")</f>
        <v>2033.18</v>
      </c>
      <c r="P3876" s="20" t="str" cm="1">
        <f t="array" ref="P3876">IFERROR(INDEX(tblClientes[Dividendo Mensal (R$)],INT($J3876/ROWS(tblConsorcios[Produto]))+1),"")</f>
        <v/>
      </c>
      <c r="Q3876" s="20" t="str">
        <f t="shared" si="181"/>
        <v/>
      </c>
      <c r="R3876">
        <f t="shared" si="182"/>
        <v>0</v>
      </c>
    </row>
    <row r="3877" spans="10:18" x14ac:dyDescent="0.2">
      <c r="J3877">
        <f t="shared" si="180"/>
        <v>3875</v>
      </c>
      <c r="K3877" t="str" cm="1">
        <f t="array" ref="K3877">IFERROR(INDEX(tblClientes[Cliente],INT($J3877/ROWS(tblConsorcios[Produto]))+1),"")</f>
        <v/>
      </c>
      <c r="L3877" t="str" cm="1">
        <f t="array" ref="L3877">IFERROR(INDEX(tblConsorcios[Produto],MOD($J3877,ROWS(tblConsorcios[Produto]))+1),"")</f>
        <v>Imóvel IE350 – 200m</v>
      </c>
      <c r="M3877" s="20" cm="1">
        <f t="array" ref="M3877">IFERROR(INDEX(tblConsorcios[Valor da Carta (R$)],MOD($J3877,ROWS(tblConsorcios[Produto]))+1),"")</f>
        <v>350000</v>
      </c>
      <c r="N3877" s="2" cm="1">
        <f t="array" ref="N3877">IFERROR(INDEX(tblConsorcios[Prazo (meses)],MOD($J3877,ROWS(tblConsorcios[Produto]))+1),"")</f>
        <v>200</v>
      </c>
      <c r="O3877" s="20" cm="1">
        <f t="array" ref="O3877">IFERROR(INDEX(tblConsorcios[Parcela Mensal (R$)],MOD($J3877,ROWS(tblConsorcios[Produto]))+1),"")</f>
        <v>2219</v>
      </c>
      <c r="P3877" s="20" t="str" cm="1">
        <f t="array" ref="P3877">IFERROR(INDEX(tblClientes[Dividendo Mensal (R$)],INT($J3877/ROWS(tblConsorcios[Produto]))+1),"")</f>
        <v/>
      </c>
      <c r="Q3877" s="20" t="str">
        <f t="shared" si="181"/>
        <v/>
      </c>
      <c r="R3877">
        <f t="shared" si="182"/>
        <v>0</v>
      </c>
    </row>
    <row r="3878" spans="10:18" x14ac:dyDescent="0.2">
      <c r="J3878">
        <f t="shared" si="180"/>
        <v>3876</v>
      </c>
      <c r="K3878" t="str" cm="1">
        <f t="array" ref="K3878">IFERROR(INDEX(tblClientes[Cliente],INT($J3878/ROWS(tblConsorcios[Produto]))+1),"")</f>
        <v/>
      </c>
      <c r="L3878" t="str" cm="1">
        <f t="array" ref="L3878">IFERROR(INDEX(tblConsorcios[Produto],MOD($J3878,ROWS(tblConsorcios[Produto]))+1),"")</f>
        <v>Imóvel IE330 – 240m</v>
      </c>
      <c r="M3878" s="20" cm="1">
        <f t="array" ref="M3878">IFERROR(INDEX(tblConsorcios[Valor da Carta (R$)],MOD($J3878,ROWS(tblConsorcios[Produto]))+1),"")</f>
        <v>330000</v>
      </c>
      <c r="N3878" s="2" cm="1">
        <f t="array" ref="N3878">IFERROR(INDEX(tblConsorcios[Prazo (meses)],MOD($J3878,ROWS(tblConsorcios[Produto]))+1),"")</f>
        <v>240</v>
      </c>
      <c r="O3878" s="20" cm="1">
        <f t="array" ref="O3878">IFERROR(INDEX(tblConsorcios[Parcela Mensal (R$)],MOD($J3878,ROWS(tblConsorcios[Produto]))+1),"")</f>
        <v>1771</v>
      </c>
      <c r="P3878" s="20" t="str" cm="1">
        <f t="array" ref="P3878">IFERROR(INDEX(tblClientes[Dividendo Mensal (R$)],INT($J3878/ROWS(tblConsorcios[Produto]))+1),"")</f>
        <v/>
      </c>
      <c r="Q3878" s="20" t="str">
        <f t="shared" si="181"/>
        <v/>
      </c>
      <c r="R3878">
        <f t="shared" si="182"/>
        <v>0</v>
      </c>
    </row>
    <row r="3879" spans="10:18" x14ac:dyDescent="0.2">
      <c r="J3879">
        <f t="shared" si="180"/>
        <v>3877</v>
      </c>
      <c r="K3879" t="str" cm="1">
        <f t="array" ref="K3879">IFERROR(INDEX(tblClientes[Cliente],INT($J3879/ROWS(tblConsorcios[Produto]))+1),"")</f>
        <v/>
      </c>
      <c r="L3879" t="str" cm="1">
        <f t="array" ref="L3879">IFERROR(INDEX(tblConsorcios[Produto],MOD($J3879,ROWS(tblConsorcios[Produto]))+1),"")</f>
        <v>Imóvel IE330 – 220m</v>
      </c>
      <c r="M3879" s="20" cm="1">
        <f t="array" ref="M3879">IFERROR(INDEX(tblConsorcios[Valor da Carta (R$)],MOD($J3879,ROWS(tblConsorcios[Produto]))+1),"")</f>
        <v>330000</v>
      </c>
      <c r="N3879" s="2" cm="1">
        <f t="array" ref="N3879">IFERROR(INDEX(tblConsorcios[Prazo (meses)],MOD($J3879,ROWS(tblConsorcios[Produto]))+1),"")</f>
        <v>220</v>
      </c>
      <c r="O3879" s="20" cm="1">
        <f t="array" ref="O3879">IFERROR(INDEX(tblConsorcios[Parcela Mensal (R$)],MOD($J3879,ROWS(tblConsorcios[Produto]))+1),"")</f>
        <v>1917</v>
      </c>
      <c r="P3879" s="20" t="str" cm="1">
        <f t="array" ref="P3879">IFERROR(INDEX(tblClientes[Dividendo Mensal (R$)],INT($J3879/ROWS(tblConsorcios[Produto]))+1),"")</f>
        <v/>
      </c>
      <c r="Q3879" s="20" t="str">
        <f t="shared" si="181"/>
        <v/>
      </c>
      <c r="R3879">
        <f t="shared" si="182"/>
        <v>0</v>
      </c>
    </row>
    <row r="3880" spans="10:18" x14ac:dyDescent="0.2">
      <c r="J3880">
        <f t="shared" si="180"/>
        <v>3878</v>
      </c>
      <c r="K3880" t="str" cm="1">
        <f t="array" ref="K3880">IFERROR(INDEX(tblClientes[Cliente],INT($J3880/ROWS(tblConsorcios[Produto]))+1),"")</f>
        <v/>
      </c>
      <c r="L3880" t="str" cm="1">
        <f t="array" ref="L3880">IFERROR(INDEX(tblConsorcios[Produto],MOD($J3880,ROWS(tblConsorcios[Produto]))+1),"")</f>
        <v>Imóvel IE330 – 200m</v>
      </c>
      <c r="M3880" s="20" cm="1">
        <f t="array" ref="M3880">IFERROR(INDEX(tblConsorcios[Valor da Carta (R$)],MOD($J3880,ROWS(tblConsorcios[Produto]))+1),"")</f>
        <v>330000</v>
      </c>
      <c r="N3880" s="2" cm="1">
        <f t="array" ref="N3880">IFERROR(INDEX(tblConsorcios[Prazo (meses)],MOD($J3880,ROWS(tblConsorcios[Produto]))+1),"")</f>
        <v>200</v>
      </c>
      <c r="O3880" s="20" cm="1">
        <f t="array" ref="O3880">IFERROR(INDEX(tblConsorcios[Parcela Mensal (R$)],MOD($J3880,ROWS(tblConsorcios[Produto]))+1),"")</f>
        <v>2092.1999999999998</v>
      </c>
      <c r="P3880" s="20" t="str" cm="1">
        <f t="array" ref="P3880">IFERROR(INDEX(tblClientes[Dividendo Mensal (R$)],INT($J3880/ROWS(tblConsorcios[Produto]))+1),"")</f>
        <v/>
      </c>
      <c r="Q3880" s="20" t="str">
        <f t="shared" si="181"/>
        <v/>
      </c>
      <c r="R3880">
        <f t="shared" si="182"/>
        <v>0</v>
      </c>
    </row>
    <row r="3881" spans="10:18" x14ac:dyDescent="0.2">
      <c r="J3881">
        <f t="shared" si="180"/>
        <v>3879</v>
      </c>
      <c r="K3881" t="str" cm="1">
        <f t="array" ref="K3881">IFERROR(INDEX(tblClientes[Cliente],INT($J3881/ROWS(tblConsorcios[Produto]))+1),"")</f>
        <v/>
      </c>
      <c r="L3881" t="str" cm="1">
        <f t="array" ref="L3881">IFERROR(INDEX(tblConsorcios[Produto],MOD($J3881,ROWS(tblConsorcios[Produto]))+1),"")</f>
        <v>Imóvel IE300 – 240m</v>
      </c>
      <c r="M3881" s="20" cm="1">
        <f t="array" ref="M3881">IFERROR(INDEX(tblConsorcios[Valor da Carta (R$)],MOD($J3881,ROWS(tblConsorcios[Produto]))+1),"")</f>
        <v>300000</v>
      </c>
      <c r="N3881" s="2" cm="1">
        <f t="array" ref="N3881">IFERROR(INDEX(tblConsorcios[Prazo (meses)],MOD($J3881,ROWS(tblConsorcios[Produto]))+1),"")</f>
        <v>240</v>
      </c>
      <c r="O3881" s="20" cm="1">
        <f t="array" ref="O3881">IFERROR(INDEX(tblConsorcios[Parcela Mensal (R$)],MOD($J3881,ROWS(tblConsorcios[Produto]))+1),"")</f>
        <v>1610</v>
      </c>
      <c r="P3881" s="20" t="str" cm="1">
        <f t="array" ref="P3881">IFERROR(INDEX(tblClientes[Dividendo Mensal (R$)],INT($J3881/ROWS(tblConsorcios[Produto]))+1),"")</f>
        <v/>
      </c>
      <c r="Q3881" s="20" t="str">
        <f t="shared" si="181"/>
        <v/>
      </c>
      <c r="R3881">
        <f t="shared" si="182"/>
        <v>0</v>
      </c>
    </row>
    <row r="3882" spans="10:18" x14ac:dyDescent="0.2">
      <c r="J3882">
        <f t="shared" si="180"/>
        <v>3880</v>
      </c>
      <c r="K3882" t="str" cm="1">
        <f t="array" ref="K3882">IFERROR(INDEX(tblClientes[Cliente],INT($J3882/ROWS(tblConsorcios[Produto]))+1),"")</f>
        <v/>
      </c>
      <c r="L3882" t="str" cm="1">
        <f t="array" ref="L3882">IFERROR(INDEX(tblConsorcios[Produto],MOD($J3882,ROWS(tblConsorcios[Produto]))+1),"")</f>
        <v>Imóvel IE300 – 220m</v>
      </c>
      <c r="M3882" s="20" cm="1">
        <f t="array" ref="M3882">IFERROR(INDEX(tblConsorcios[Valor da Carta (R$)],MOD($J3882,ROWS(tblConsorcios[Produto]))+1),"")</f>
        <v>300000</v>
      </c>
      <c r="N3882" s="2" cm="1">
        <f t="array" ref="N3882">IFERROR(INDEX(tblConsorcios[Prazo (meses)],MOD($J3882,ROWS(tblConsorcios[Produto]))+1),"")</f>
        <v>220</v>
      </c>
      <c r="O3882" s="20" cm="1">
        <f t="array" ref="O3882">IFERROR(INDEX(tblConsorcios[Parcela Mensal (R$)],MOD($J3882,ROWS(tblConsorcios[Produto]))+1),"")</f>
        <v>1742.73</v>
      </c>
      <c r="P3882" s="20" t="str" cm="1">
        <f t="array" ref="P3882">IFERROR(INDEX(tblClientes[Dividendo Mensal (R$)],INT($J3882/ROWS(tblConsorcios[Produto]))+1),"")</f>
        <v/>
      </c>
      <c r="Q3882" s="20" t="str">
        <f t="shared" si="181"/>
        <v/>
      </c>
      <c r="R3882">
        <f t="shared" si="182"/>
        <v>0</v>
      </c>
    </row>
    <row r="3883" spans="10:18" x14ac:dyDescent="0.2">
      <c r="J3883">
        <f t="shared" si="180"/>
        <v>3881</v>
      </c>
      <c r="K3883" t="str" cm="1">
        <f t="array" ref="K3883">IFERROR(INDEX(tblClientes[Cliente],INT($J3883/ROWS(tblConsorcios[Produto]))+1),"")</f>
        <v/>
      </c>
      <c r="L3883" t="str" cm="1">
        <f t="array" ref="L3883">IFERROR(INDEX(tblConsorcios[Produto],MOD($J3883,ROWS(tblConsorcios[Produto]))+1),"")</f>
        <v>Imóvel IE300 – 200m</v>
      </c>
      <c r="M3883" s="20" cm="1">
        <f t="array" ref="M3883">IFERROR(INDEX(tblConsorcios[Valor da Carta (R$)],MOD($J3883,ROWS(tblConsorcios[Produto]))+1),"")</f>
        <v>300000</v>
      </c>
      <c r="N3883" s="2" cm="1">
        <f t="array" ref="N3883">IFERROR(INDEX(tblConsorcios[Prazo (meses)],MOD($J3883,ROWS(tblConsorcios[Produto]))+1),"")</f>
        <v>200</v>
      </c>
      <c r="O3883" s="20" cm="1">
        <f t="array" ref="O3883">IFERROR(INDEX(tblConsorcios[Parcela Mensal (R$)],MOD($J3883,ROWS(tblConsorcios[Produto]))+1),"")</f>
        <v>1902</v>
      </c>
      <c r="P3883" s="20" t="str" cm="1">
        <f t="array" ref="P3883">IFERROR(INDEX(tblClientes[Dividendo Mensal (R$)],INT($J3883/ROWS(tblConsorcios[Produto]))+1),"")</f>
        <v/>
      </c>
      <c r="Q3883" s="20" t="str">
        <f t="shared" si="181"/>
        <v/>
      </c>
      <c r="R3883">
        <f t="shared" si="182"/>
        <v>0</v>
      </c>
    </row>
    <row r="3884" spans="10:18" x14ac:dyDescent="0.2">
      <c r="J3884">
        <f t="shared" si="180"/>
        <v>3882</v>
      </c>
      <c r="K3884" t="str" cm="1">
        <f t="array" ref="K3884">IFERROR(INDEX(tblClientes[Cliente],INT($J3884/ROWS(tblConsorcios[Produto]))+1),"")</f>
        <v/>
      </c>
      <c r="L3884" t="str" cm="1">
        <f t="array" ref="L3884">IFERROR(INDEX(tblConsorcios[Produto],MOD($J3884,ROWS(tblConsorcios[Produto]))+1),"")</f>
        <v>Imóvel IE240 – 240m</v>
      </c>
      <c r="M3884" s="20" cm="1">
        <f t="array" ref="M3884">IFERROR(INDEX(tblConsorcios[Valor da Carta (R$)],MOD($J3884,ROWS(tblConsorcios[Produto]))+1),"")</f>
        <v>240000</v>
      </c>
      <c r="N3884" s="2" cm="1">
        <f t="array" ref="N3884">IFERROR(INDEX(tblConsorcios[Prazo (meses)],MOD($J3884,ROWS(tblConsorcios[Produto]))+1),"")</f>
        <v>240</v>
      </c>
      <c r="O3884" s="20" cm="1">
        <f t="array" ref="O3884">IFERROR(INDEX(tblConsorcios[Parcela Mensal (R$)],MOD($J3884,ROWS(tblConsorcios[Produto]))+1),"")</f>
        <v>1288</v>
      </c>
      <c r="P3884" s="20" t="str" cm="1">
        <f t="array" ref="P3884">IFERROR(INDEX(tblClientes[Dividendo Mensal (R$)],INT($J3884/ROWS(tblConsorcios[Produto]))+1),"")</f>
        <v/>
      </c>
      <c r="Q3884" s="20" t="str">
        <f t="shared" si="181"/>
        <v/>
      </c>
      <c r="R3884">
        <f t="shared" si="182"/>
        <v>0</v>
      </c>
    </row>
    <row r="3885" spans="10:18" x14ac:dyDescent="0.2">
      <c r="J3885">
        <f t="shared" si="180"/>
        <v>3883</v>
      </c>
      <c r="K3885" t="str" cm="1">
        <f t="array" ref="K3885">IFERROR(INDEX(tblClientes[Cliente],INT($J3885/ROWS(tblConsorcios[Produto]))+1),"")</f>
        <v/>
      </c>
      <c r="L3885" t="str" cm="1">
        <f t="array" ref="L3885">IFERROR(INDEX(tblConsorcios[Produto],MOD($J3885,ROWS(tblConsorcios[Produto]))+1),"")</f>
        <v>Imóvel IE240 – 220m</v>
      </c>
      <c r="M3885" s="20" cm="1">
        <f t="array" ref="M3885">IFERROR(INDEX(tblConsorcios[Valor da Carta (R$)],MOD($J3885,ROWS(tblConsorcios[Produto]))+1),"")</f>
        <v>240000</v>
      </c>
      <c r="N3885" s="2" cm="1">
        <f t="array" ref="N3885">IFERROR(INDEX(tblConsorcios[Prazo (meses)],MOD($J3885,ROWS(tblConsorcios[Produto]))+1),"")</f>
        <v>220</v>
      </c>
      <c r="O3885" s="20" cm="1">
        <f t="array" ref="O3885">IFERROR(INDEX(tblConsorcios[Parcela Mensal (R$)],MOD($J3885,ROWS(tblConsorcios[Produto]))+1),"")</f>
        <v>1394.18</v>
      </c>
      <c r="P3885" s="20" t="str" cm="1">
        <f t="array" ref="P3885">IFERROR(INDEX(tblClientes[Dividendo Mensal (R$)],INT($J3885/ROWS(tblConsorcios[Produto]))+1),"")</f>
        <v/>
      </c>
      <c r="Q3885" s="20" t="str">
        <f t="shared" si="181"/>
        <v/>
      </c>
      <c r="R3885">
        <f t="shared" si="182"/>
        <v>0</v>
      </c>
    </row>
    <row r="3886" spans="10:18" x14ac:dyDescent="0.2">
      <c r="J3886">
        <f t="shared" si="180"/>
        <v>3884</v>
      </c>
      <c r="K3886" t="str" cm="1">
        <f t="array" ref="K3886">IFERROR(INDEX(tblClientes[Cliente],INT($J3886/ROWS(tblConsorcios[Produto]))+1),"")</f>
        <v/>
      </c>
      <c r="L3886" t="str" cm="1">
        <f t="array" ref="L3886">IFERROR(INDEX(tblConsorcios[Produto],MOD($J3886,ROWS(tblConsorcios[Produto]))+1),"")</f>
        <v>Imóvel IE240 – 200m</v>
      </c>
      <c r="M3886" s="20" cm="1">
        <f t="array" ref="M3886">IFERROR(INDEX(tblConsorcios[Valor da Carta (R$)],MOD($J3886,ROWS(tblConsorcios[Produto]))+1),"")</f>
        <v>240000</v>
      </c>
      <c r="N3886" s="2" cm="1">
        <f t="array" ref="N3886">IFERROR(INDEX(tblConsorcios[Prazo (meses)],MOD($J3886,ROWS(tblConsorcios[Produto]))+1),"")</f>
        <v>200</v>
      </c>
      <c r="O3886" s="20" cm="1">
        <f t="array" ref="O3886">IFERROR(INDEX(tblConsorcios[Parcela Mensal (R$)],MOD($J3886,ROWS(tblConsorcios[Produto]))+1),"")</f>
        <v>1521.6</v>
      </c>
      <c r="P3886" s="20" t="str" cm="1">
        <f t="array" ref="P3886">IFERROR(INDEX(tblClientes[Dividendo Mensal (R$)],INT($J3886/ROWS(tblConsorcios[Produto]))+1),"")</f>
        <v/>
      </c>
      <c r="Q3886" s="20" t="str">
        <f t="shared" si="181"/>
        <v/>
      </c>
      <c r="R3886">
        <f t="shared" si="182"/>
        <v>0</v>
      </c>
    </row>
    <row r="3887" spans="10:18" x14ac:dyDescent="0.2">
      <c r="J3887">
        <f t="shared" si="180"/>
        <v>3885</v>
      </c>
      <c r="K3887" t="str" cm="1">
        <f t="array" ref="K3887">IFERROR(INDEX(tblClientes[Cliente],INT($J3887/ROWS(tblConsorcios[Produto]))+1),"")</f>
        <v/>
      </c>
      <c r="L3887" t="str" cm="1">
        <f t="array" ref="L3887">IFERROR(INDEX(tblConsorcios[Produto],MOD($J3887,ROWS(tblConsorcios[Produto]))+1),"")</f>
        <v>Imóvel IE230 – 240m</v>
      </c>
      <c r="M3887" s="20" cm="1">
        <f t="array" ref="M3887">IFERROR(INDEX(tblConsorcios[Valor da Carta (R$)],MOD($J3887,ROWS(tblConsorcios[Produto]))+1),"")</f>
        <v>230000</v>
      </c>
      <c r="N3887" s="2" cm="1">
        <f t="array" ref="N3887">IFERROR(INDEX(tblConsorcios[Prazo (meses)],MOD($J3887,ROWS(tblConsorcios[Produto]))+1),"")</f>
        <v>240</v>
      </c>
      <c r="O3887" s="20" cm="1">
        <f t="array" ref="O3887">IFERROR(INDEX(tblConsorcios[Parcela Mensal (R$)],MOD($J3887,ROWS(tblConsorcios[Produto]))+1),"")</f>
        <v>1234.33</v>
      </c>
      <c r="P3887" s="20" t="str" cm="1">
        <f t="array" ref="P3887">IFERROR(INDEX(tblClientes[Dividendo Mensal (R$)],INT($J3887/ROWS(tblConsorcios[Produto]))+1),"")</f>
        <v/>
      </c>
      <c r="Q3887" s="20" t="str">
        <f t="shared" si="181"/>
        <v/>
      </c>
      <c r="R3887">
        <f t="shared" si="182"/>
        <v>0</v>
      </c>
    </row>
    <row r="3888" spans="10:18" x14ac:dyDescent="0.2">
      <c r="J3888">
        <f t="shared" si="180"/>
        <v>3886</v>
      </c>
      <c r="K3888" t="str" cm="1">
        <f t="array" ref="K3888">IFERROR(INDEX(tblClientes[Cliente],INT($J3888/ROWS(tblConsorcios[Produto]))+1),"")</f>
        <v/>
      </c>
      <c r="L3888" t="str" cm="1">
        <f t="array" ref="L3888">IFERROR(INDEX(tblConsorcios[Produto],MOD($J3888,ROWS(tblConsorcios[Produto]))+1),"")</f>
        <v>Imóvel IE230 – 220m</v>
      </c>
      <c r="M3888" s="20" cm="1">
        <f t="array" ref="M3888">IFERROR(INDEX(tblConsorcios[Valor da Carta (R$)],MOD($J3888,ROWS(tblConsorcios[Produto]))+1),"")</f>
        <v>230000</v>
      </c>
      <c r="N3888" s="2" cm="1">
        <f t="array" ref="N3888">IFERROR(INDEX(tblConsorcios[Prazo (meses)],MOD($J3888,ROWS(tblConsorcios[Produto]))+1),"")</f>
        <v>220</v>
      </c>
      <c r="O3888" s="20" cm="1">
        <f t="array" ref="O3888">IFERROR(INDEX(tblConsorcios[Parcela Mensal (R$)],MOD($J3888,ROWS(tblConsorcios[Produto]))+1),"")</f>
        <v>1336.09</v>
      </c>
      <c r="P3888" s="20" t="str" cm="1">
        <f t="array" ref="P3888">IFERROR(INDEX(tblClientes[Dividendo Mensal (R$)],INT($J3888/ROWS(tblConsorcios[Produto]))+1),"")</f>
        <v/>
      </c>
      <c r="Q3888" s="20" t="str">
        <f t="shared" si="181"/>
        <v/>
      </c>
      <c r="R3888">
        <f t="shared" si="182"/>
        <v>0</v>
      </c>
    </row>
    <row r="3889" spans="10:18" x14ac:dyDescent="0.2">
      <c r="J3889">
        <f t="shared" si="180"/>
        <v>3887</v>
      </c>
      <c r="K3889" t="str" cm="1">
        <f t="array" ref="K3889">IFERROR(INDEX(tblClientes[Cliente],INT($J3889/ROWS(tblConsorcios[Produto]))+1),"")</f>
        <v/>
      </c>
      <c r="L3889" t="str" cm="1">
        <f t="array" ref="L3889">IFERROR(INDEX(tblConsorcios[Produto],MOD($J3889,ROWS(tblConsorcios[Produto]))+1),"")</f>
        <v>Imóvel IE230 – 200m</v>
      </c>
      <c r="M3889" s="20" cm="1">
        <f t="array" ref="M3889">IFERROR(INDEX(tblConsorcios[Valor da Carta (R$)],MOD($J3889,ROWS(tblConsorcios[Produto]))+1),"")</f>
        <v>230000</v>
      </c>
      <c r="N3889" s="2" cm="1">
        <f t="array" ref="N3889">IFERROR(INDEX(tblConsorcios[Prazo (meses)],MOD($J3889,ROWS(tblConsorcios[Produto]))+1),"")</f>
        <v>200</v>
      </c>
      <c r="O3889" s="20" cm="1">
        <f t="array" ref="O3889">IFERROR(INDEX(tblConsorcios[Parcela Mensal (R$)],MOD($J3889,ROWS(tblConsorcios[Produto]))+1),"")</f>
        <v>1458.2</v>
      </c>
      <c r="P3889" s="20" t="str" cm="1">
        <f t="array" ref="P3889">IFERROR(INDEX(tblClientes[Dividendo Mensal (R$)],INT($J3889/ROWS(tblConsorcios[Produto]))+1),"")</f>
        <v/>
      </c>
      <c r="Q3889" s="20" t="str">
        <f t="shared" si="181"/>
        <v/>
      </c>
      <c r="R3889">
        <f t="shared" si="182"/>
        <v>0</v>
      </c>
    </row>
    <row r="3890" spans="10:18" x14ac:dyDescent="0.2">
      <c r="J3890">
        <f t="shared" si="180"/>
        <v>3888</v>
      </c>
      <c r="K3890" t="str" cm="1">
        <f t="array" ref="K3890">IFERROR(INDEX(tblClientes[Cliente],INT($J3890/ROWS(tblConsorcios[Produto]))+1),"")</f>
        <v/>
      </c>
      <c r="L3890" t="str" cm="1">
        <f t="array" ref="L3890">IFERROR(INDEX(tblConsorcios[Produto],MOD($J3890,ROWS(tblConsorcios[Produto]))+1),"")</f>
        <v>Imóvel IE220 – 240m</v>
      </c>
      <c r="M3890" s="20" cm="1">
        <f t="array" ref="M3890">IFERROR(INDEX(tblConsorcios[Valor da Carta (R$)],MOD($J3890,ROWS(tblConsorcios[Produto]))+1),"")</f>
        <v>220000</v>
      </c>
      <c r="N3890" s="2" cm="1">
        <f t="array" ref="N3890">IFERROR(INDEX(tblConsorcios[Prazo (meses)],MOD($J3890,ROWS(tblConsorcios[Produto]))+1),"")</f>
        <v>240</v>
      </c>
      <c r="O3890" s="20" cm="1">
        <f t="array" ref="O3890">IFERROR(INDEX(tblConsorcios[Parcela Mensal (R$)],MOD($J3890,ROWS(tblConsorcios[Produto]))+1),"")</f>
        <v>1180.67</v>
      </c>
      <c r="P3890" s="20" t="str" cm="1">
        <f t="array" ref="P3890">IFERROR(INDEX(tblClientes[Dividendo Mensal (R$)],INT($J3890/ROWS(tblConsorcios[Produto]))+1),"")</f>
        <v/>
      </c>
      <c r="Q3890" s="20" t="str">
        <f t="shared" si="181"/>
        <v/>
      </c>
      <c r="R3890">
        <f t="shared" si="182"/>
        <v>0</v>
      </c>
    </row>
    <row r="3891" spans="10:18" x14ac:dyDescent="0.2">
      <c r="J3891">
        <f t="shared" si="180"/>
        <v>3889</v>
      </c>
      <c r="K3891" t="str" cm="1">
        <f t="array" ref="K3891">IFERROR(INDEX(tblClientes[Cliente],INT($J3891/ROWS(tblConsorcios[Produto]))+1),"")</f>
        <v/>
      </c>
      <c r="L3891" t="str" cm="1">
        <f t="array" ref="L3891">IFERROR(INDEX(tblConsorcios[Produto],MOD($J3891,ROWS(tblConsorcios[Produto]))+1),"")</f>
        <v>Imóvel IE220 – 220m</v>
      </c>
      <c r="M3891" s="20" cm="1">
        <f t="array" ref="M3891">IFERROR(INDEX(tblConsorcios[Valor da Carta (R$)],MOD($J3891,ROWS(tblConsorcios[Produto]))+1),"")</f>
        <v>220000</v>
      </c>
      <c r="N3891" s="2" cm="1">
        <f t="array" ref="N3891">IFERROR(INDEX(tblConsorcios[Prazo (meses)],MOD($J3891,ROWS(tblConsorcios[Produto]))+1),"")</f>
        <v>220</v>
      </c>
      <c r="O3891" s="20" cm="1">
        <f t="array" ref="O3891">IFERROR(INDEX(tblConsorcios[Parcela Mensal (R$)],MOD($J3891,ROWS(tblConsorcios[Produto]))+1),"")</f>
        <v>1278</v>
      </c>
      <c r="P3891" s="20" t="str" cm="1">
        <f t="array" ref="P3891">IFERROR(INDEX(tblClientes[Dividendo Mensal (R$)],INT($J3891/ROWS(tblConsorcios[Produto]))+1),"")</f>
        <v/>
      </c>
      <c r="Q3891" s="20" t="str">
        <f t="shared" si="181"/>
        <v/>
      </c>
      <c r="R3891">
        <f t="shared" si="182"/>
        <v>0</v>
      </c>
    </row>
    <row r="3892" spans="10:18" x14ac:dyDescent="0.2">
      <c r="J3892">
        <f t="shared" si="180"/>
        <v>3890</v>
      </c>
      <c r="K3892" t="str" cm="1">
        <f t="array" ref="K3892">IFERROR(INDEX(tblClientes[Cliente],INT($J3892/ROWS(tblConsorcios[Produto]))+1),"")</f>
        <v/>
      </c>
      <c r="L3892" t="str" cm="1">
        <f t="array" ref="L3892">IFERROR(INDEX(tblConsorcios[Produto],MOD($J3892,ROWS(tblConsorcios[Produto]))+1),"")</f>
        <v>Imóvel IE220 – 200m</v>
      </c>
      <c r="M3892" s="20" cm="1">
        <f t="array" ref="M3892">IFERROR(INDEX(tblConsorcios[Valor da Carta (R$)],MOD($J3892,ROWS(tblConsorcios[Produto]))+1),"")</f>
        <v>220000</v>
      </c>
      <c r="N3892" s="2" cm="1">
        <f t="array" ref="N3892">IFERROR(INDEX(tblConsorcios[Prazo (meses)],MOD($J3892,ROWS(tblConsorcios[Produto]))+1),"")</f>
        <v>200</v>
      </c>
      <c r="O3892" s="20" cm="1">
        <f t="array" ref="O3892">IFERROR(INDEX(tblConsorcios[Parcela Mensal (R$)],MOD($J3892,ROWS(tblConsorcios[Produto]))+1),"")</f>
        <v>1394.8</v>
      </c>
      <c r="P3892" s="20" t="str" cm="1">
        <f t="array" ref="P3892">IFERROR(INDEX(tblClientes[Dividendo Mensal (R$)],INT($J3892/ROWS(tblConsorcios[Produto]))+1),"")</f>
        <v/>
      </c>
      <c r="Q3892" s="20" t="str">
        <f t="shared" si="181"/>
        <v/>
      </c>
      <c r="R3892">
        <f t="shared" si="182"/>
        <v>0</v>
      </c>
    </row>
    <row r="3893" spans="10:18" x14ac:dyDescent="0.2">
      <c r="J3893">
        <f t="shared" si="180"/>
        <v>3891</v>
      </c>
      <c r="K3893" t="str" cm="1">
        <f t="array" ref="K3893">IFERROR(INDEX(tblClientes[Cliente],INT($J3893/ROWS(tblConsorcios[Produto]))+1),"")</f>
        <v/>
      </c>
      <c r="L3893" t="str" cm="1">
        <f t="array" ref="L3893">IFERROR(INDEX(tblConsorcios[Produto],MOD($J3893,ROWS(tblConsorcios[Produto]))+1),"")</f>
        <v>Imóvel IE200 – 240m</v>
      </c>
      <c r="M3893" s="20" cm="1">
        <f t="array" ref="M3893">IFERROR(INDEX(tblConsorcios[Valor da Carta (R$)],MOD($J3893,ROWS(tblConsorcios[Produto]))+1),"")</f>
        <v>200000</v>
      </c>
      <c r="N3893" s="2" cm="1">
        <f t="array" ref="N3893">IFERROR(INDEX(tblConsorcios[Prazo (meses)],MOD($J3893,ROWS(tblConsorcios[Produto]))+1),"")</f>
        <v>240</v>
      </c>
      <c r="O3893" s="20" cm="1">
        <f t="array" ref="O3893">IFERROR(INDEX(tblConsorcios[Parcela Mensal (R$)],MOD($J3893,ROWS(tblConsorcios[Produto]))+1),"")</f>
        <v>1073.33</v>
      </c>
      <c r="P3893" s="20" t="str" cm="1">
        <f t="array" ref="P3893">IFERROR(INDEX(tblClientes[Dividendo Mensal (R$)],INT($J3893/ROWS(tblConsorcios[Produto]))+1),"")</f>
        <v/>
      </c>
      <c r="Q3893" s="20" t="str">
        <f t="shared" si="181"/>
        <v/>
      </c>
      <c r="R3893">
        <f t="shared" si="182"/>
        <v>0</v>
      </c>
    </row>
    <row r="3894" spans="10:18" x14ac:dyDescent="0.2">
      <c r="J3894">
        <f t="shared" si="180"/>
        <v>3892</v>
      </c>
      <c r="K3894" t="str" cm="1">
        <f t="array" ref="K3894">IFERROR(INDEX(tblClientes[Cliente],INT($J3894/ROWS(tblConsorcios[Produto]))+1),"")</f>
        <v/>
      </c>
      <c r="L3894" t="str" cm="1">
        <f t="array" ref="L3894">IFERROR(INDEX(tblConsorcios[Produto],MOD($J3894,ROWS(tblConsorcios[Produto]))+1),"")</f>
        <v>Imóvel IE200 – 220m</v>
      </c>
      <c r="M3894" s="20" cm="1">
        <f t="array" ref="M3894">IFERROR(INDEX(tblConsorcios[Valor da Carta (R$)],MOD($J3894,ROWS(tblConsorcios[Produto]))+1),"")</f>
        <v>200000</v>
      </c>
      <c r="N3894" s="2" cm="1">
        <f t="array" ref="N3894">IFERROR(INDEX(tblConsorcios[Prazo (meses)],MOD($J3894,ROWS(tblConsorcios[Produto]))+1),"")</f>
        <v>220</v>
      </c>
      <c r="O3894" s="20" cm="1">
        <f t="array" ref="O3894">IFERROR(INDEX(tblConsorcios[Parcela Mensal (R$)],MOD($J3894,ROWS(tblConsorcios[Produto]))+1),"")</f>
        <v>1161.82</v>
      </c>
      <c r="P3894" s="20" t="str" cm="1">
        <f t="array" ref="P3894">IFERROR(INDEX(tblClientes[Dividendo Mensal (R$)],INT($J3894/ROWS(tblConsorcios[Produto]))+1),"")</f>
        <v/>
      </c>
      <c r="Q3894" s="20" t="str">
        <f t="shared" si="181"/>
        <v/>
      </c>
      <c r="R3894">
        <f t="shared" si="182"/>
        <v>0</v>
      </c>
    </row>
    <row r="3895" spans="10:18" x14ac:dyDescent="0.2">
      <c r="J3895">
        <f t="shared" si="180"/>
        <v>3893</v>
      </c>
      <c r="K3895" t="str" cm="1">
        <f t="array" ref="K3895">IFERROR(INDEX(tblClientes[Cliente],INT($J3895/ROWS(tblConsorcios[Produto]))+1),"")</f>
        <v/>
      </c>
      <c r="L3895" t="str" cm="1">
        <f t="array" ref="L3895">IFERROR(INDEX(tblConsorcios[Produto],MOD($J3895,ROWS(tblConsorcios[Produto]))+1),"")</f>
        <v>Imóvel IE200 – 200m</v>
      </c>
      <c r="M3895" s="20" cm="1">
        <f t="array" ref="M3895">IFERROR(INDEX(tblConsorcios[Valor da Carta (R$)],MOD($J3895,ROWS(tblConsorcios[Produto]))+1),"")</f>
        <v>200000</v>
      </c>
      <c r="N3895" s="2" cm="1">
        <f t="array" ref="N3895">IFERROR(INDEX(tblConsorcios[Prazo (meses)],MOD($J3895,ROWS(tblConsorcios[Produto]))+1),"")</f>
        <v>200</v>
      </c>
      <c r="O3895" s="20" cm="1">
        <f t="array" ref="O3895">IFERROR(INDEX(tblConsorcios[Parcela Mensal (R$)],MOD($J3895,ROWS(tblConsorcios[Produto]))+1),"")</f>
        <v>1268</v>
      </c>
      <c r="P3895" s="20" t="str" cm="1">
        <f t="array" ref="P3895">IFERROR(INDEX(tblClientes[Dividendo Mensal (R$)],INT($J3895/ROWS(tblConsorcios[Produto]))+1),"")</f>
        <v/>
      </c>
      <c r="Q3895" s="20" t="str">
        <f t="shared" si="181"/>
        <v/>
      </c>
      <c r="R3895">
        <f t="shared" si="182"/>
        <v>0</v>
      </c>
    </row>
    <row r="3896" spans="10:18" x14ac:dyDescent="0.2">
      <c r="J3896">
        <f t="shared" si="180"/>
        <v>3894</v>
      </c>
      <c r="K3896" t="str" cm="1">
        <f t="array" ref="K3896">IFERROR(INDEX(tblClientes[Cliente],INT($J3896/ROWS(tblConsorcios[Produto]))+1),"")</f>
        <v/>
      </c>
      <c r="L3896" t="str" cm="1">
        <f t="array" ref="L3896">IFERROR(INDEX(tblConsorcios[Produto],MOD($J3896,ROWS(tblConsorcios[Produto]))+1),"")</f>
        <v>Imóvel IE150 – 240m</v>
      </c>
      <c r="M3896" s="20" cm="1">
        <f t="array" ref="M3896">IFERROR(INDEX(tblConsorcios[Valor da Carta (R$)],MOD($J3896,ROWS(tblConsorcios[Produto]))+1),"")</f>
        <v>150000</v>
      </c>
      <c r="N3896" s="2" cm="1">
        <f t="array" ref="N3896">IFERROR(INDEX(tblConsorcios[Prazo (meses)],MOD($J3896,ROWS(tblConsorcios[Produto]))+1),"")</f>
        <v>240</v>
      </c>
      <c r="O3896" s="20" cm="1">
        <f t="array" ref="O3896">IFERROR(INDEX(tblConsorcios[Parcela Mensal (R$)],MOD($J3896,ROWS(tblConsorcios[Produto]))+1),"")</f>
        <v>805</v>
      </c>
      <c r="P3896" s="20" t="str" cm="1">
        <f t="array" ref="P3896">IFERROR(INDEX(tblClientes[Dividendo Mensal (R$)],INT($J3896/ROWS(tblConsorcios[Produto]))+1),"")</f>
        <v/>
      </c>
      <c r="Q3896" s="20" t="str">
        <f t="shared" si="181"/>
        <v/>
      </c>
      <c r="R3896">
        <f t="shared" si="182"/>
        <v>0</v>
      </c>
    </row>
    <row r="3897" spans="10:18" x14ac:dyDescent="0.2">
      <c r="J3897">
        <f t="shared" si="180"/>
        <v>3895</v>
      </c>
      <c r="K3897" t="str" cm="1">
        <f t="array" ref="K3897">IFERROR(INDEX(tblClientes[Cliente],INT($J3897/ROWS(tblConsorcios[Produto]))+1),"")</f>
        <v/>
      </c>
      <c r="L3897" t="str" cm="1">
        <f t="array" ref="L3897">IFERROR(INDEX(tblConsorcios[Produto],MOD($J3897,ROWS(tblConsorcios[Produto]))+1),"")</f>
        <v>Imóvel IE150 – 220m</v>
      </c>
      <c r="M3897" s="20" cm="1">
        <f t="array" ref="M3897">IFERROR(INDEX(tblConsorcios[Valor da Carta (R$)],MOD($J3897,ROWS(tblConsorcios[Produto]))+1),"")</f>
        <v>150000</v>
      </c>
      <c r="N3897" s="2" cm="1">
        <f t="array" ref="N3897">IFERROR(INDEX(tblConsorcios[Prazo (meses)],MOD($J3897,ROWS(tblConsorcios[Produto]))+1),"")</f>
        <v>220</v>
      </c>
      <c r="O3897" s="20" cm="1">
        <f t="array" ref="O3897">IFERROR(INDEX(tblConsorcios[Parcela Mensal (R$)],MOD($J3897,ROWS(tblConsorcios[Produto]))+1),"")</f>
        <v>871.36</v>
      </c>
      <c r="P3897" s="20" t="str" cm="1">
        <f t="array" ref="P3897">IFERROR(INDEX(tblClientes[Dividendo Mensal (R$)],INT($J3897/ROWS(tblConsorcios[Produto]))+1),"")</f>
        <v/>
      </c>
      <c r="Q3897" s="20" t="str">
        <f t="shared" si="181"/>
        <v/>
      </c>
      <c r="R3897">
        <f t="shared" si="182"/>
        <v>0</v>
      </c>
    </row>
    <row r="3898" spans="10:18" x14ac:dyDescent="0.2">
      <c r="J3898">
        <f t="shared" si="180"/>
        <v>3896</v>
      </c>
      <c r="K3898" t="str" cm="1">
        <f t="array" ref="K3898">IFERROR(INDEX(tblClientes[Cliente],INT($J3898/ROWS(tblConsorcios[Produto]))+1),"")</f>
        <v/>
      </c>
      <c r="L3898" t="str" cm="1">
        <f t="array" ref="L3898">IFERROR(INDEX(tblConsorcios[Produto],MOD($J3898,ROWS(tblConsorcios[Produto]))+1),"")</f>
        <v>Imóvel IE150 – 200m</v>
      </c>
      <c r="M3898" s="20" cm="1">
        <f t="array" ref="M3898">IFERROR(INDEX(tblConsorcios[Valor da Carta (R$)],MOD($J3898,ROWS(tblConsorcios[Produto]))+1),"")</f>
        <v>150000</v>
      </c>
      <c r="N3898" s="2" cm="1">
        <f t="array" ref="N3898">IFERROR(INDEX(tblConsorcios[Prazo (meses)],MOD($J3898,ROWS(tblConsorcios[Produto]))+1),"")</f>
        <v>200</v>
      </c>
      <c r="O3898" s="20" cm="1">
        <f t="array" ref="O3898">IFERROR(INDEX(tblConsorcios[Parcela Mensal (R$)],MOD($J3898,ROWS(tblConsorcios[Produto]))+1),"")</f>
        <v>951</v>
      </c>
      <c r="P3898" s="20" t="str" cm="1">
        <f t="array" ref="P3898">IFERROR(INDEX(tblClientes[Dividendo Mensal (R$)],INT($J3898/ROWS(tblConsorcios[Produto]))+1),"")</f>
        <v/>
      </c>
      <c r="Q3898" s="20" t="str">
        <f t="shared" si="181"/>
        <v/>
      </c>
      <c r="R3898">
        <f t="shared" si="182"/>
        <v>0</v>
      </c>
    </row>
    <row r="3899" spans="10:18" x14ac:dyDescent="0.2">
      <c r="J3899">
        <f t="shared" si="180"/>
        <v>3897</v>
      </c>
      <c r="K3899" t="str" cm="1">
        <f t="array" ref="K3899">IFERROR(INDEX(tblClientes[Cliente],INT($J3899/ROWS(tblConsorcios[Produto]))+1),"")</f>
        <v/>
      </c>
      <c r="L3899" t="str" cm="1">
        <f t="array" ref="L3899">IFERROR(INDEX(tblConsorcios[Produto],MOD($J3899,ROWS(tblConsorcios[Produto]))+1),"")</f>
        <v>Imóvel IE140 – 240m</v>
      </c>
      <c r="M3899" s="20" cm="1">
        <f t="array" ref="M3899">IFERROR(INDEX(tblConsorcios[Valor da Carta (R$)],MOD($J3899,ROWS(tblConsorcios[Produto]))+1),"")</f>
        <v>140000</v>
      </c>
      <c r="N3899" s="2" cm="1">
        <f t="array" ref="N3899">IFERROR(INDEX(tblConsorcios[Prazo (meses)],MOD($J3899,ROWS(tblConsorcios[Produto]))+1),"")</f>
        <v>240</v>
      </c>
      <c r="O3899" s="20" cm="1">
        <f t="array" ref="O3899">IFERROR(INDEX(tblConsorcios[Parcela Mensal (R$)],MOD($J3899,ROWS(tblConsorcios[Produto]))+1),"")</f>
        <v>751.33</v>
      </c>
      <c r="P3899" s="20" t="str" cm="1">
        <f t="array" ref="P3899">IFERROR(INDEX(tblClientes[Dividendo Mensal (R$)],INT($J3899/ROWS(tblConsorcios[Produto]))+1),"")</f>
        <v/>
      </c>
      <c r="Q3899" s="20" t="str">
        <f t="shared" si="181"/>
        <v/>
      </c>
      <c r="R3899">
        <f t="shared" si="182"/>
        <v>0</v>
      </c>
    </row>
    <row r="3900" spans="10:18" x14ac:dyDescent="0.2">
      <c r="J3900">
        <f t="shared" si="180"/>
        <v>3898</v>
      </c>
      <c r="K3900" t="str" cm="1">
        <f t="array" ref="K3900">IFERROR(INDEX(tblClientes[Cliente],INT($J3900/ROWS(tblConsorcios[Produto]))+1),"")</f>
        <v/>
      </c>
      <c r="L3900" t="str" cm="1">
        <f t="array" ref="L3900">IFERROR(INDEX(tblConsorcios[Produto],MOD($J3900,ROWS(tblConsorcios[Produto]))+1),"")</f>
        <v>Imóvel IE140 – 220m</v>
      </c>
      <c r="M3900" s="20" cm="1">
        <f t="array" ref="M3900">IFERROR(INDEX(tblConsorcios[Valor da Carta (R$)],MOD($J3900,ROWS(tblConsorcios[Produto]))+1),"")</f>
        <v>140000</v>
      </c>
      <c r="N3900" s="2" cm="1">
        <f t="array" ref="N3900">IFERROR(INDEX(tblConsorcios[Prazo (meses)],MOD($J3900,ROWS(tblConsorcios[Produto]))+1),"")</f>
        <v>220</v>
      </c>
      <c r="O3900" s="20" cm="1">
        <f t="array" ref="O3900">IFERROR(INDEX(tblConsorcios[Parcela Mensal (R$)],MOD($J3900,ROWS(tblConsorcios[Produto]))+1),"")</f>
        <v>813.27</v>
      </c>
      <c r="P3900" s="20" t="str" cm="1">
        <f t="array" ref="P3900">IFERROR(INDEX(tblClientes[Dividendo Mensal (R$)],INT($J3900/ROWS(tblConsorcios[Produto]))+1),"")</f>
        <v/>
      </c>
      <c r="Q3900" s="20" t="str">
        <f t="shared" si="181"/>
        <v/>
      </c>
      <c r="R3900">
        <f t="shared" si="182"/>
        <v>0</v>
      </c>
    </row>
    <row r="3901" spans="10:18" x14ac:dyDescent="0.2">
      <c r="J3901">
        <f t="shared" si="180"/>
        <v>3899</v>
      </c>
      <c r="K3901" t="str" cm="1">
        <f t="array" ref="K3901">IFERROR(INDEX(tblClientes[Cliente],INT($J3901/ROWS(tblConsorcios[Produto]))+1),"")</f>
        <v/>
      </c>
      <c r="L3901" t="str" cm="1">
        <f t="array" ref="L3901">IFERROR(INDEX(tblConsorcios[Produto],MOD($J3901,ROWS(tblConsorcios[Produto]))+1),"")</f>
        <v>Imóvel IE140 – 200m</v>
      </c>
      <c r="M3901" s="20" cm="1">
        <f t="array" ref="M3901">IFERROR(INDEX(tblConsorcios[Valor da Carta (R$)],MOD($J3901,ROWS(tblConsorcios[Produto]))+1),"")</f>
        <v>140000</v>
      </c>
      <c r="N3901" s="2" cm="1">
        <f t="array" ref="N3901">IFERROR(INDEX(tblConsorcios[Prazo (meses)],MOD($J3901,ROWS(tblConsorcios[Produto]))+1),"")</f>
        <v>200</v>
      </c>
      <c r="O3901" s="20" cm="1">
        <f t="array" ref="O3901">IFERROR(INDEX(tblConsorcios[Parcela Mensal (R$)],MOD($J3901,ROWS(tblConsorcios[Produto]))+1),"")</f>
        <v>887.6</v>
      </c>
      <c r="P3901" s="20" t="str" cm="1">
        <f t="array" ref="P3901">IFERROR(INDEX(tblClientes[Dividendo Mensal (R$)],INT($J3901/ROWS(tblConsorcios[Produto]))+1),"")</f>
        <v/>
      </c>
      <c r="Q3901" s="20" t="str">
        <f t="shared" si="181"/>
        <v/>
      </c>
      <c r="R3901">
        <f t="shared" si="182"/>
        <v>0</v>
      </c>
    </row>
    <row r="3902" spans="10:18" x14ac:dyDescent="0.2">
      <c r="J3902">
        <f t="shared" si="180"/>
        <v>3900</v>
      </c>
      <c r="K3902" t="str" cm="1">
        <f t="array" ref="K3902">IFERROR(INDEX(tblClientes[Cliente],INT($J3902/ROWS(tblConsorcios[Produto]))+1),"")</f>
        <v/>
      </c>
      <c r="L3902" t="str" cm="1">
        <f t="array" ref="L3902">IFERROR(INDEX(tblConsorcios[Produto],MOD($J3902,ROWS(tblConsorcios[Produto]))+1),"")</f>
        <v>Imóvel IE130 – 240m</v>
      </c>
      <c r="M3902" s="20" cm="1">
        <f t="array" ref="M3902">IFERROR(INDEX(tblConsorcios[Valor da Carta (R$)],MOD($J3902,ROWS(tblConsorcios[Produto]))+1),"")</f>
        <v>130000</v>
      </c>
      <c r="N3902" s="2" cm="1">
        <f t="array" ref="N3902">IFERROR(INDEX(tblConsorcios[Prazo (meses)],MOD($J3902,ROWS(tblConsorcios[Produto]))+1),"")</f>
        <v>240</v>
      </c>
      <c r="O3902" s="20" cm="1">
        <f t="array" ref="O3902">IFERROR(INDEX(tblConsorcios[Parcela Mensal (R$)],MOD($J3902,ROWS(tblConsorcios[Produto]))+1),"")</f>
        <v>697.67</v>
      </c>
      <c r="P3902" s="20" t="str" cm="1">
        <f t="array" ref="P3902">IFERROR(INDEX(tblClientes[Dividendo Mensal (R$)],INT($J3902/ROWS(tblConsorcios[Produto]))+1),"")</f>
        <v/>
      </c>
      <c r="Q3902" s="20" t="str">
        <f t="shared" si="181"/>
        <v/>
      </c>
      <c r="R3902">
        <f t="shared" si="182"/>
        <v>0</v>
      </c>
    </row>
    <row r="3903" spans="10:18" x14ac:dyDescent="0.2">
      <c r="J3903">
        <f t="shared" si="180"/>
        <v>3901</v>
      </c>
      <c r="K3903" t="str" cm="1">
        <f t="array" ref="K3903">IFERROR(INDEX(tblClientes[Cliente],INT($J3903/ROWS(tblConsorcios[Produto]))+1),"")</f>
        <v/>
      </c>
      <c r="L3903" t="str" cm="1">
        <f t="array" ref="L3903">IFERROR(INDEX(tblConsorcios[Produto],MOD($J3903,ROWS(tblConsorcios[Produto]))+1),"")</f>
        <v>Imóvel IE130 – 220m</v>
      </c>
      <c r="M3903" s="20" cm="1">
        <f t="array" ref="M3903">IFERROR(INDEX(tblConsorcios[Valor da Carta (R$)],MOD($J3903,ROWS(tblConsorcios[Produto]))+1),"")</f>
        <v>130000</v>
      </c>
      <c r="N3903" s="2" cm="1">
        <f t="array" ref="N3903">IFERROR(INDEX(tblConsorcios[Prazo (meses)],MOD($J3903,ROWS(tblConsorcios[Produto]))+1),"")</f>
        <v>220</v>
      </c>
      <c r="O3903" s="20" cm="1">
        <f t="array" ref="O3903">IFERROR(INDEX(tblConsorcios[Parcela Mensal (R$)],MOD($J3903,ROWS(tblConsorcios[Produto]))+1),"")</f>
        <v>755.18</v>
      </c>
      <c r="P3903" s="20" t="str" cm="1">
        <f t="array" ref="P3903">IFERROR(INDEX(tblClientes[Dividendo Mensal (R$)],INT($J3903/ROWS(tblConsorcios[Produto]))+1),"")</f>
        <v/>
      </c>
      <c r="Q3903" s="20" t="str">
        <f t="shared" si="181"/>
        <v/>
      </c>
      <c r="R3903">
        <f t="shared" si="182"/>
        <v>0</v>
      </c>
    </row>
    <row r="3904" spans="10:18" x14ac:dyDescent="0.2">
      <c r="J3904">
        <f t="shared" si="180"/>
        <v>3902</v>
      </c>
      <c r="K3904" t="str" cm="1">
        <f t="array" ref="K3904">IFERROR(INDEX(tblClientes[Cliente],INT($J3904/ROWS(tblConsorcios[Produto]))+1),"")</f>
        <v/>
      </c>
      <c r="L3904" t="str" cm="1">
        <f t="array" ref="L3904">IFERROR(INDEX(tblConsorcios[Produto],MOD($J3904,ROWS(tblConsorcios[Produto]))+1),"")</f>
        <v>Imóvel IE130 – 200m</v>
      </c>
      <c r="M3904" s="20" cm="1">
        <f t="array" ref="M3904">IFERROR(INDEX(tblConsorcios[Valor da Carta (R$)],MOD($J3904,ROWS(tblConsorcios[Produto]))+1),"")</f>
        <v>130000</v>
      </c>
      <c r="N3904" s="2" cm="1">
        <f t="array" ref="N3904">IFERROR(INDEX(tblConsorcios[Prazo (meses)],MOD($J3904,ROWS(tblConsorcios[Produto]))+1),"")</f>
        <v>200</v>
      </c>
      <c r="O3904" s="20" cm="1">
        <f t="array" ref="O3904">IFERROR(INDEX(tblConsorcios[Parcela Mensal (R$)],MOD($J3904,ROWS(tblConsorcios[Produto]))+1),"")</f>
        <v>824.2</v>
      </c>
      <c r="P3904" s="20" t="str" cm="1">
        <f t="array" ref="P3904">IFERROR(INDEX(tblClientes[Dividendo Mensal (R$)],INT($J3904/ROWS(tblConsorcios[Produto]))+1),"")</f>
        <v/>
      </c>
      <c r="Q3904" s="20" t="str">
        <f t="shared" si="181"/>
        <v/>
      </c>
      <c r="R3904">
        <f t="shared" si="182"/>
        <v>0</v>
      </c>
    </row>
    <row r="3905" spans="10:18" x14ac:dyDescent="0.2">
      <c r="J3905">
        <f t="shared" si="180"/>
        <v>3903</v>
      </c>
      <c r="K3905" t="str" cm="1">
        <f t="array" ref="K3905">IFERROR(INDEX(tblClientes[Cliente],INT($J3905/ROWS(tblConsorcios[Produto]))+1),"")</f>
        <v/>
      </c>
      <c r="L3905" t="str" cm="1">
        <f t="array" ref="L3905">IFERROR(INDEX(tblConsorcios[Produto],MOD($J3905,ROWS(tblConsorcios[Produto]))+1),"")</f>
        <v>Imóvel IE120 – 240m</v>
      </c>
      <c r="M3905" s="20" cm="1">
        <f t="array" ref="M3905">IFERROR(INDEX(tblConsorcios[Valor da Carta (R$)],MOD($J3905,ROWS(tblConsorcios[Produto]))+1),"")</f>
        <v>120000</v>
      </c>
      <c r="N3905" s="2" cm="1">
        <f t="array" ref="N3905">IFERROR(INDEX(tblConsorcios[Prazo (meses)],MOD($J3905,ROWS(tblConsorcios[Produto]))+1),"")</f>
        <v>240</v>
      </c>
      <c r="O3905" s="20" cm="1">
        <f t="array" ref="O3905">IFERROR(INDEX(tblConsorcios[Parcela Mensal (R$)],MOD($J3905,ROWS(tblConsorcios[Produto]))+1),"")</f>
        <v>644</v>
      </c>
      <c r="P3905" s="20" t="str" cm="1">
        <f t="array" ref="P3905">IFERROR(INDEX(tblClientes[Dividendo Mensal (R$)],INT($J3905/ROWS(tblConsorcios[Produto]))+1),"")</f>
        <v/>
      </c>
      <c r="Q3905" s="20" t="str">
        <f t="shared" si="181"/>
        <v/>
      </c>
      <c r="R3905">
        <f t="shared" si="182"/>
        <v>0</v>
      </c>
    </row>
    <row r="3906" spans="10:18" x14ac:dyDescent="0.2">
      <c r="J3906">
        <f t="shared" si="180"/>
        <v>3904</v>
      </c>
      <c r="K3906" t="str" cm="1">
        <f t="array" ref="K3906">IFERROR(INDEX(tblClientes[Cliente],INT($J3906/ROWS(tblConsorcios[Produto]))+1),"")</f>
        <v/>
      </c>
      <c r="L3906" t="str" cm="1">
        <f t="array" ref="L3906">IFERROR(INDEX(tblConsorcios[Produto],MOD($J3906,ROWS(tblConsorcios[Produto]))+1),"")</f>
        <v>Imóvel IE120 – 220m</v>
      </c>
      <c r="M3906" s="20" cm="1">
        <f t="array" ref="M3906">IFERROR(INDEX(tblConsorcios[Valor da Carta (R$)],MOD($J3906,ROWS(tblConsorcios[Produto]))+1),"")</f>
        <v>120000</v>
      </c>
      <c r="N3906" s="2" cm="1">
        <f t="array" ref="N3906">IFERROR(INDEX(tblConsorcios[Prazo (meses)],MOD($J3906,ROWS(tblConsorcios[Produto]))+1),"")</f>
        <v>220</v>
      </c>
      <c r="O3906" s="20" cm="1">
        <f t="array" ref="O3906">IFERROR(INDEX(tblConsorcios[Parcela Mensal (R$)],MOD($J3906,ROWS(tblConsorcios[Produto]))+1),"")</f>
        <v>697.09</v>
      </c>
      <c r="P3906" s="20" t="str" cm="1">
        <f t="array" ref="P3906">IFERROR(INDEX(tblClientes[Dividendo Mensal (R$)],INT($J3906/ROWS(tblConsorcios[Produto]))+1),"")</f>
        <v/>
      </c>
      <c r="Q3906" s="20" t="str">
        <f t="shared" si="181"/>
        <v/>
      </c>
      <c r="R3906">
        <f t="shared" si="182"/>
        <v>0</v>
      </c>
    </row>
    <row r="3907" spans="10:18" x14ac:dyDescent="0.2">
      <c r="J3907">
        <f t="shared" ref="J3907:J3970" si="183">ROW()-2</f>
        <v>3905</v>
      </c>
      <c r="K3907" t="str" cm="1">
        <f t="array" ref="K3907">IFERROR(INDEX(tblClientes[Cliente],INT($J3907/ROWS(tblConsorcios[Produto]))+1),"")</f>
        <v/>
      </c>
      <c r="L3907" t="str" cm="1">
        <f t="array" ref="L3907">IFERROR(INDEX(tblConsorcios[Produto],MOD($J3907,ROWS(tblConsorcios[Produto]))+1),"")</f>
        <v>Imóvel IE120 – 200m</v>
      </c>
      <c r="M3907" s="20" cm="1">
        <f t="array" ref="M3907">IFERROR(INDEX(tblConsorcios[Valor da Carta (R$)],MOD($J3907,ROWS(tblConsorcios[Produto]))+1),"")</f>
        <v>120000</v>
      </c>
      <c r="N3907" s="2" cm="1">
        <f t="array" ref="N3907">IFERROR(INDEX(tblConsorcios[Prazo (meses)],MOD($J3907,ROWS(tblConsorcios[Produto]))+1),"")</f>
        <v>200</v>
      </c>
      <c r="O3907" s="20" cm="1">
        <f t="array" ref="O3907">IFERROR(INDEX(tblConsorcios[Parcela Mensal (R$)],MOD($J3907,ROWS(tblConsorcios[Produto]))+1),"")</f>
        <v>760.8</v>
      </c>
      <c r="P3907" s="20" t="str" cm="1">
        <f t="array" ref="P3907">IFERROR(INDEX(tblClientes[Dividendo Mensal (R$)],INT($J3907/ROWS(tblConsorcios[Produto]))+1),"")</f>
        <v/>
      </c>
      <c r="Q3907" s="20" t="str">
        <f t="shared" ref="Q3907:Q3970" si="184">IF(AND(ISNUMBER(O3907),ISNUMBER(P3907)),P3907-O3907,"")</f>
        <v/>
      </c>
      <c r="R3907">
        <f t="shared" ref="R3907:R3970" si="185">IF(AND(ISNUMBER(O3907),ISNUMBER(P3907),O3907&lt;=P3907),1,0)</f>
        <v>0</v>
      </c>
    </row>
    <row r="3908" spans="10:18" x14ac:dyDescent="0.2">
      <c r="J3908">
        <f t="shared" si="183"/>
        <v>3906</v>
      </c>
      <c r="K3908" t="str" cm="1">
        <f t="array" ref="K3908">IFERROR(INDEX(tblClientes[Cliente],INT($J3908/ROWS(tblConsorcios[Produto]))+1),"")</f>
        <v/>
      </c>
      <c r="L3908" t="str" cm="1">
        <f t="array" ref="L3908">IFERROR(INDEX(tblConsorcios[Produto],MOD($J3908,ROWS(tblConsorcios[Produto]))+1),"")</f>
        <v>Imóvel IE600 – 240m</v>
      </c>
      <c r="M3908" s="20" cm="1">
        <f t="array" ref="M3908">IFERROR(INDEX(tblConsorcios[Valor da Carta (R$)],MOD($J3908,ROWS(tblConsorcios[Produto]))+1),"")</f>
        <v>600000</v>
      </c>
      <c r="N3908" s="2" cm="1">
        <f t="array" ref="N3908">IFERROR(INDEX(tblConsorcios[Prazo (meses)],MOD($J3908,ROWS(tblConsorcios[Produto]))+1),"")</f>
        <v>240</v>
      </c>
      <c r="O3908" s="20" cm="1">
        <f t="array" ref="O3908">IFERROR(INDEX(tblConsorcios[Parcela Mensal (R$)],MOD($J3908,ROWS(tblConsorcios[Produto]))+1),"")</f>
        <v>3220</v>
      </c>
      <c r="P3908" s="20" t="str" cm="1">
        <f t="array" ref="P3908">IFERROR(INDEX(tblClientes[Dividendo Mensal (R$)],INT($J3908/ROWS(tblConsorcios[Produto]))+1),"")</f>
        <v/>
      </c>
      <c r="Q3908" s="20" t="str">
        <f t="shared" si="184"/>
        <v/>
      </c>
      <c r="R3908">
        <f t="shared" si="185"/>
        <v>0</v>
      </c>
    </row>
    <row r="3909" spans="10:18" x14ac:dyDescent="0.2">
      <c r="J3909">
        <f t="shared" si="183"/>
        <v>3907</v>
      </c>
      <c r="K3909" t="str" cm="1">
        <f t="array" ref="K3909">IFERROR(INDEX(tblClientes[Cliente],INT($J3909/ROWS(tblConsorcios[Produto]))+1),"")</f>
        <v/>
      </c>
      <c r="L3909" t="str" cm="1">
        <f t="array" ref="L3909">IFERROR(INDEX(tblConsorcios[Produto],MOD($J3909,ROWS(tblConsorcios[Produto]))+1),"")</f>
        <v>Imóvel IE600 – 220m</v>
      </c>
      <c r="M3909" s="20" cm="1">
        <f t="array" ref="M3909">IFERROR(INDEX(tblConsorcios[Valor da Carta (R$)],MOD($J3909,ROWS(tblConsorcios[Produto]))+1),"")</f>
        <v>600000</v>
      </c>
      <c r="N3909" s="2" cm="1">
        <f t="array" ref="N3909">IFERROR(INDEX(tblConsorcios[Prazo (meses)],MOD($J3909,ROWS(tblConsorcios[Produto]))+1),"")</f>
        <v>220</v>
      </c>
      <c r="O3909" s="20" cm="1">
        <f t="array" ref="O3909">IFERROR(INDEX(tblConsorcios[Parcela Mensal (R$)],MOD($J3909,ROWS(tblConsorcios[Produto]))+1),"")</f>
        <v>3485.45</v>
      </c>
      <c r="P3909" s="20" t="str" cm="1">
        <f t="array" ref="P3909">IFERROR(INDEX(tblClientes[Dividendo Mensal (R$)],INT($J3909/ROWS(tblConsorcios[Produto]))+1),"")</f>
        <v/>
      </c>
      <c r="Q3909" s="20" t="str">
        <f t="shared" si="184"/>
        <v/>
      </c>
      <c r="R3909">
        <f t="shared" si="185"/>
        <v>0</v>
      </c>
    </row>
    <row r="3910" spans="10:18" x14ac:dyDescent="0.2">
      <c r="J3910">
        <f t="shared" si="183"/>
        <v>3908</v>
      </c>
      <c r="K3910" t="str" cm="1">
        <f t="array" ref="K3910">IFERROR(INDEX(tblClientes[Cliente],INT($J3910/ROWS(tblConsorcios[Produto]))+1),"")</f>
        <v/>
      </c>
      <c r="L3910" t="str" cm="1">
        <f t="array" ref="L3910">IFERROR(INDEX(tblConsorcios[Produto],MOD($J3910,ROWS(tblConsorcios[Produto]))+1),"")</f>
        <v>Imóvel IE600 – 200m</v>
      </c>
      <c r="M3910" s="20" cm="1">
        <f t="array" ref="M3910">IFERROR(INDEX(tblConsorcios[Valor da Carta (R$)],MOD($J3910,ROWS(tblConsorcios[Produto]))+1),"")</f>
        <v>600000</v>
      </c>
      <c r="N3910" s="2" cm="1">
        <f t="array" ref="N3910">IFERROR(INDEX(tblConsorcios[Prazo (meses)],MOD($J3910,ROWS(tblConsorcios[Produto]))+1),"")</f>
        <v>200</v>
      </c>
      <c r="O3910" s="20" cm="1">
        <f t="array" ref="O3910">IFERROR(INDEX(tblConsorcios[Parcela Mensal (R$)],MOD($J3910,ROWS(tblConsorcios[Produto]))+1),"")</f>
        <v>3804</v>
      </c>
      <c r="P3910" s="20" t="str" cm="1">
        <f t="array" ref="P3910">IFERROR(INDEX(tblClientes[Dividendo Mensal (R$)],INT($J3910/ROWS(tblConsorcios[Produto]))+1),"")</f>
        <v/>
      </c>
      <c r="Q3910" s="20" t="str">
        <f t="shared" si="184"/>
        <v/>
      </c>
      <c r="R3910">
        <f t="shared" si="185"/>
        <v>0</v>
      </c>
    </row>
    <row r="3911" spans="10:18" x14ac:dyDescent="0.2">
      <c r="J3911">
        <f t="shared" si="183"/>
        <v>3909</v>
      </c>
      <c r="K3911" t="str" cm="1">
        <f t="array" ref="K3911">IFERROR(INDEX(tblClientes[Cliente],INT($J3911/ROWS(tblConsorcios[Produto]))+1),"")</f>
        <v/>
      </c>
      <c r="L3911" t="str" cm="1">
        <f t="array" ref="L3911">IFERROR(INDEX(tblConsorcios[Produto],MOD($J3911,ROWS(tblConsorcios[Produto]))+1),"")</f>
        <v>Imóvel IE580 – 240m</v>
      </c>
      <c r="M3911" s="20" cm="1">
        <f t="array" ref="M3911">IFERROR(INDEX(tblConsorcios[Valor da Carta (R$)],MOD($J3911,ROWS(tblConsorcios[Produto]))+1),"")</f>
        <v>580000</v>
      </c>
      <c r="N3911" s="2" cm="1">
        <f t="array" ref="N3911">IFERROR(INDEX(tblConsorcios[Prazo (meses)],MOD($J3911,ROWS(tblConsorcios[Produto]))+1),"")</f>
        <v>240</v>
      </c>
      <c r="O3911" s="20" cm="1">
        <f t="array" ref="O3911">IFERROR(INDEX(tblConsorcios[Parcela Mensal (R$)],MOD($J3911,ROWS(tblConsorcios[Produto]))+1),"")</f>
        <v>3112.67</v>
      </c>
      <c r="P3911" s="20" t="str" cm="1">
        <f t="array" ref="P3911">IFERROR(INDEX(tblClientes[Dividendo Mensal (R$)],INT($J3911/ROWS(tblConsorcios[Produto]))+1),"")</f>
        <v/>
      </c>
      <c r="Q3911" s="20" t="str">
        <f t="shared" si="184"/>
        <v/>
      </c>
      <c r="R3911">
        <f t="shared" si="185"/>
        <v>0</v>
      </c>
    </row>
    <row r="3912" spans="10:18" x14ac:dyDescent="0.2">
      <c r="J3912">
        <f t="shared" si="183"/>
        <v>3910</v>
      </c>
      <c r="K3912" t="str" cm="1">
        <f t="array" ref="K3912">IFERROR(INDEX(tblClientes[Cliente],INT($J3912/ROWS(tblConsorcios[Produto]))+1),"")</f>
        <v/>
      </c>
      <c r="L3912" t="str" cm="1">
        <f t="array" ref="L3912">IFERROR(INDEX(tblConsorcios[Produto],MOD($J3912,ROWS(tblConsorcios[Produto]))+1),"")</f>
        <v>Imóvel IE580 – 220m</v>
      </c>
      <c r="M3912" s="20" cm="1">
        <f t="array" ref="M3912">IFERROR(INDEX(tblConsorcios[Valor da Carta (R$)],MOD($J3912,ROWS(tblConsorcios[Produto]))+1),"")</f>
        <v>580000</v>
      </c>
      <c r="N3912" s="2" cm="1">
        <f t="array" ref="N3912">IFERROR(INDEX(tblConsorcios[Prazo (meses)],MOD($J3912,ROWS(tblConsorcios[Produto]))+1),"")</f>
        <v>220</v>
      </c>
      <c r="O3912" s="20" cm="1">
        <f t="array" ref="O3912">IFERROR(INDEX(tblConsorcios[Parcela Mensal (R$)],MOD($J3912,ROWS(tblConsorcios[Produto]))+1),"")</f>
        <v>3369.27</v>
      </c>
      <c r="P3912" s="20" t="str" cm="1">
        <f t="array" ref="P3912">IFERROR(INDEX(tblClientes[Dividendo Mensal (R$)],INT($J3912/ROWS(tblConsorcios[Produto]))+1),"")</f>
        <v/>
      </c>
      <c r="Q3912" s="20" t="str">
        <f t="shared" si="184"/>
        <v/>
      </c>
      <c r="R3912">
        <f t="shared" si="185"/>
        <v>0</v>
      </c>
    </row>
    <row r="3913" spans="10:18" x14ac:dyDescent="0.2">
      <c r="J3913">
        <f t="shared" si="183"/>
        <v>3911</v>
      </c>
      <c r="K3913" t="str" cm="1">
        <f t="array" ref="K3913">IFERROR(INDEX(tblClientes[Cliente],INT($J3913/ROWS(tblConsorcios[Produto]))+1),"")</f>
        <v/>
      </c>
      <c r="L3913" t="str" cm="1">
        <f t="array" ref="L3913">IFERROR(INDEX(tblConsorcios[Produto],MOD($J3913,ROWS(tblConsorcios[Produto]))+1),"")</f>
        <v>Imóvel IE580 – 200m</v>
      </c>
      <c r="M3913" s="20" cm="1">
        <f t="array" ref="M3913">IFERROR(INDEX(tblConsorcios[Valor da Carta (R$)],MOD($J3913,ROWS(tblConsorcios[Produto]))+1),"")</f>
        <v>580000</v>
      </c>
      <c r="N3913" s="2" cm="1">
        <f t="array" ref="N3913">IFERROR(INDEX(tblConsorcios[Prazo (meses)],MOD($J3913,ROWS(tblConsorcios[Produto]))+1),"")</f>
        <v>200</v>
      </c>
      <c r="O3913" s="20" cm="1">
        <f t="array" ref="O3913">IFERROR(INDEX(tblConsorcios[Parcela Mensal (R$)],MOD($J3913,ROWS(tblConsorcios[Produto]))+1),"")</f>
        <v>3677.2</v>
      </c>
      <c r="P3913" s="20" t="str" cm="1">
        <f t="array" ref="P3913">IFERROR(INDEX(tblClientes[Dividendo Mensal (R$)],INT($J3913/ROWS(tblConsorcios[Produto]))+1),"")</f>
        <v/>
      </c>
      <c r="Q3913" s="20" t="str">
        <f t="shared" si="184"/>
        <v/>
      </c>
      <c r="R3913">
        <f t="shared" si="185"/>
        <v>0</v>
      </c>
    </row>
    <row r="3914" spans="10:18" x14ac:dyDescent="0.2">
      <c r="J3914">
        <f t="shared" si="183"/>
        <v>3912</v>
      </c>
      <c r="K3914" t="str" cm="1">
        <f t="array" ref="K3914">IFERROR(INDEX(tblClientes[Cliente],INT($J3914/ROWS(tblConsorcios[Produto]))+1),"")</f>
        <v/>
      </c>
      <c r="L3914" t="str" cm="1">
        <f t="array" ref="L3914">IFERROR(INDEX(tblConsorcios[Produto],MOD($J3914,ROWS(tblConsorcios[Produto]))+1),"")</f>
        <v>Imóvel IE550 – 240m</v>
      </c>
      <c r="M3914" s="20" cm="1">
        <f t="array" ref="M3914">IFERROR(INDEX(tblConsorcios[Valor da Carta (R$)],MOD($J3914,ROWS(tblConsorcios[Produto]))+1),"")</f>
        <v>550000</v>
      </c>
      <c r="N3914" s="2" cm="1">
        <f t="array" ref="N3914">IFERROR(INDEX(tblConsorcios[Prazo (meses)],MOD($J3914,ROWS(tblConsorcios[Produto]))+1),"")</f>
        <v>240</v>
      </c>
      <c r="O3914" s="20" cm="1">
        <f t="array" ref="O3914">IFERROR(INDEX(tblConsorcios[Parcela Mensal (R$)],MOD($J3914,ROWS(tblConsorcios[Produto]))+1),"")</f>
        <v>2951.67</v>
      </c>
      <c r="P3914" s="20" t="str" cm="1">
        <f t="array" ref="P3914">IFERROR(INDEX(tblClientes[Dividendo Mensal (R$)],INT($J3914/ROWS(tblConsorcios[Produto]))+1),"")</f>
        <v/>
      </c>
      <c r="Q3914" s="20" t="str">
        <f t="shared" si="184"/>
        <v/>
      </c>
      <c r="R3914">
        <f t="shared" si="185"/>
        <v>0</v>
      </c>
    </row>
    <row r="3915" spans="10:18" x14ac:dyDescent="0.2">
      <c r="J3915">
        <f t="shared" si="183"/>
        <v>3913</v>
      </c>
      <c r="K3915" t="str" cm="1">
        <f t="array" ref="K3915">IFERROR(INDEX(tblClientes[Cliente],INT($J3915/ROWS(tblConsorcios[Produto]))+1),"")</f>
        <v/>
      </c>
      <c r="L3915" t="str" cm="1">
        <f t="array" ref="L3915">IFERROR(INDEX(tblConsorcios[Produto],MOD($J3915,ROWS(tblConsorcios[Produto]))+1),"")</f>
        <v>Imóvel IE550 – 220m</v>
      </c>
      <c r="M3915" s="20" cm="1">
        <f t="array" ref="M3915">IFERROR(INDEX(tblConsorcios[Valor da Carta (R$)],MOD($J3915,ROWS(tblConsorcios[Produto]))+1),"")</f>
        <v>550000</v>
      </c>
      <c r="N3915" s="2" cm="1">
        <f t="array" ref="N3915">IFERROR(INDEX(tblConsorcios[Prazo (meses)],MOD($J3915,ROWS(tblConsorcios[Produto]))+1),"")</f>
        <v>220</v>
      </c>
      <c r="O3915" s="20" cm="1">
        <f t="array" ref="O3915">IFERROR(INDEX(tblConsorcios[Parcela Mensal (R$)],MOD($J3915,ROWS(tblConsorcios[Produto]))+1),"")</f>
        <v>3195</v>
      </c>
      <c r="P3915" s="20" t="str" cm="1">
        <f t="array" ref="P3915">IFERROR(INDEX(tblClientes[Dividendo Mensal (R$)],INT($J3915/ROWS(tblConsorcios[Produto]))+1),"")</f>
        <v/>
      </c>
      <c r="Q3915" s="20" t="str">
        <f t="shared" si="184"/>
        <v/>
      </c>
      <c r="R3915">
        <f t="shared" si="185"/>
        <v>0</v>
      </c>
    </row>
    <row r="3916" spans="10:18" x14ac:dyDescent="0.2">
      <c r="J3916">
        <f t="shared" si="183"/>
        <v>3914</v>
      </c>
      <c r="K3916" t="str" cm="1">
        <f t="array" ref="K3916">IFERROR(INDEX(tblClientes[Cliente],INT($J3916/ROWS(tblConsorcios[Produto]))+1),"")</f>
        <v/>
      </c>
      <c r="L3916" t="str" cm="1">
        <f t="array" ref="L3916">IFERROR(INDEX(tblConsorcios[Produto],MOD($J3916,ROWS(tblConsorcios[Produto]))+1),"")</f>
        <v>Imóvel IE550 – 200m</v>
      </c>
      <c r="M3916" s="20" cm="1">
        <f t="array" ref="M3916">IFERROR(INDEX(tblConsorcios[Valor da Carta (R$)],MOD($J3916,ROWS(tblConsorcios[Produto]))+1),"")</f>
        <v>550000</v>
      </c>
      <c r="N3916" s="2" cm="1">
        <f t="array" ref="N3916">IFERROR(INDEX(tblConsorcios[Prazo (meses)],MOD($J3916,ROWS(tblConsorcios[Produto]))+1),"")</f>
        <v>200</v>
      </c>
      <c r="O3916" s="20" cm="1">
        <f t="array" ref="O3916">IFERROR(INDEX(tblConsorcios[Parcela Mensal (R$)],MOD($J3916,ROWS(tblConsorcios[Produto]))+1),"")</f>
        <v>3487</v>
      </c>
      <c r="P3916" s="20" t="str" cm="1">
        <f t="array" ref="P3916">IFERROR(INDEX(tblClientes[Dividendo Mensal (R$)],INT($J3916/ROWS(tblConsorcios[Produto]))+1),"")</f>
        <v/>
      </c>
      <c r="Q3916" s="20" t="str">
        <f t="shared" si="184"/>
        <v/>
      </c>
      <c r="R3916">
        <f t="shared" si="185"/>
        <v>0</v>
      </c>
    </row>
    <row r="3917" spans="10:18" x14ac:dyDescent="0.2">
      <c r="J3917">
        <f t="shared" si="183"/>
        <v>3915</v>
      </c>
      <c r="K3917" t="str" cm="1">
        <f t="array" ref="K3917">IFERROR(INDEX(tblClientes[Cliente],INT($J3917/ROWS(tblConsorcios[Produto]))+1),"")</f>
        <v/>
      </c>
      <c r="L3917" t="str" cm="1">
        <f t="array" ref="L3917">IFERROR(INDEX(tblConsorcios[Produto],MOD($J3917,ROWS(tblConsorcios[Produto]))+1),"")</f>
        <v>Imóvel IE530 – 240m</v>
      </c>
      <c r="M3917" s="20" cm="1">
        <f t="array" ref="M3917">IFERROR(INDEX(tblConsorcios[Valor da Carta (R$)],MOD($J3917,ROWS(tblConsorcios[Produto]))+1),"")</f>
        <v>530000</v>
      </c>
      <c r="N3917" s="2" cm="1">
        <f t="array" ref="N3917">IFERROR(INDEX(tblConsorcios[Prazo (meses)],MOD($J3917,ROWS(tblConsorcios[Produto]))+1),"")</f>
        <v>240</v>
      </c>
      <c r="O3917" s="20" cm="1">
        <f t="array" ref="O3917">IFERROR(INDEX(tblConsorcios[Parcela Mensal (R$)],MOD($J3917,ROWS(tblConsorcios[Produto]))+1),"")</f>
        <v>2844.33</v>
      </c>
      <c r="P3917" s="20" t="str" cm="1">
        <f t="array" ref="P3917">IFERROR(INDEX(tblClientes[Dividendo Mensal (R$)],INT($J3917/ROWS(tblConsorcios[Produto]))+1),"")</f>
        <v/>
      </c>
      <c r="Q3917" s="20" t="str">
        <f t="shared" si="184"/>
        <v/>
      </c>
      <c r="R3917">
        <f t="shared" si="185"/>
        <v>0</v>
      </c>
    </row>
    <row r="3918" spans="10:18" x14ac:dyDescent="0.2">
      <c r="J3918">
        <f t="shared" si="183"/>
        <v>3916</v>
      </c>
      <c r="K3918" t="str" cm="1">
        <f t="array" ref="K3918">IFERROR(INDEX(tblClientes[Cliente],INT($J3918/ROWS(tblConsorcios[Produto]))+1),"")</f>
        <v/>
      </c>
      <c r="L3918" t="str" cm="1">
        <f t="array" ref="L3918">IFERROR(INDEX(tblConsorcios[Produto],MOD($J3918,ROWS(tblConsorcios[Produto]))+1),"")</f>
        <v>Imóvel IE530 – 220m</v>
      </c>
      <c r="M3918" s="20" cm="1">
        <f t="array" ref="M3918">IFERROR(INDEX(tblConsorcios[Valor da Carta (R$)],MOD($J3918,ROWS(tblConsorcios[Produto]))+1),"")</f>
        <v>530000</v>
      </c>
      <c r="N3918" s="2" cm="1">
        <f t="array" ref="N3918">IFERROR(INDEX(tblConsorcios[Prazo (meses)],MOD($J3918,ROWS(tblConsorcios[Produto]))+1),"")</f>
        <v>220</v>
      </c>
      <c r="O3918" s="20" cm="1">
        <f t="array" ref="O3918">IFERROR(INDEX(tblConsorcios[Parcela Mensal (R$)],MOD($J3918,ROWS(tblConsorcios[Produto]))+1),"")</f>
        <v>3078.82</v>
      </c>
      <c r="P3918" s="20" t="str" cm="1">
        <f t="array" ref="P3918">IFERROR(INDEX(tblClientes[Dividendo Mensal (R$)],INT($J3918/ROWS(tblConsorcios[Produto]))+1),"")</f>
        <v/>
      </c>
      <c r="Q3918" s="20" t="str">
        <f t="shared" si="184"/>
        <v/>
      </c>
      <c r="R3918">
        <f t="shared" si="185"/>
        <v>0</v>
      </c>
    </row>
    <row r="3919" spans="10:18" x14ac:dyDescent="0.2">
      <c r="J3919">
        <f t="shared" si="183"/>
        <v>3917</v>
      </c>
      <c r="K3919" t="str" cm="1">
        <f t="array" ref="K3919">IFERROR(INDEX(tblClientes[Cliente],INT($J3919/ROWS(tblConsorcios[Produto]))+1),"")</f>
        <v/>
      </c>
      <c r="L3919" t="str" cm="1">
        <f t="array" ref="L3919">IFERROR(INDEX(tblConsorcios[Produto],MOD($J3919,ROWS(tblConsorcios[Produto]))+1),"")</f>
        <v>Imóvel IE530 – 200m</v>
      </c>
      <c r="M3919" s="20" cm="1">
        <f t="array" ref="M3919">IFERROR(INDEX(tblConsorcios[Valor da Carta (R$)],MOD($J3919,ROWS(tblConsorcios[Produto]))+1),"")</f>
        <v>530000</v>
      </c>
      <c r="N3919" s="2" cm="1">
        <f t="array" ref="N3919">IFERROR(INDEX(tblConsorcios[Prazo (meses)],MOD($J3919,ROWS(tblConsorcios[Produto]))+1),"")</f>
        <v>200</v>
      </c>
      <c r="O3919" s="20" cm="1">
        <f t="array" ref="O3919">IFERROR(INDEX(tblConsorcios[Parcela Mensal (R$)],MOD($J3919,ROWS(tblConsorcios[Produto]))+1),"")</f>
        <v>3360.2</v>
      </c>
      <c r="P3919" s="20" t="str" cm="1">
        <f t="array" ref="P3919">IFERROR(INDEX(tblClientes[Dividendo Mensal (R$)],INT($J3919/ROWS(tblConsorcios[Produto]))+1),"")</f>
        <v/>
      </c>
      <c r="Q3919" s="20" t="str">
        <f t="shared" si="184"/>
        <v/>
      </c>
      <c r="R3919">
        <f t="shared" si="185"/>
        <v>0</v>
      </c>
    </row>
    <row r="3920" spans="10:18" x14ac:dyDescent="0.2">
      <c r="J3920">
        <f t="shared" si="183"/>
        <v>3918</v>
      </c>
      <c r="K3920" t="str" cm="1">
        <f t="array" ref="K3920">IFERROR(INDEX(tblClientes[Cliente],INT($J3920/ROWS(tblConsorcios[Produto]))+1),"")</f>
        <v/>
      </c>
      <c r="L3920" t="str" cm="1">
        <f t="array" ref="L3920">IFERROR(INDEX(tblConsorcios[Produto],MOD($J3920,ROWS(tblConsorcios[Produto]))+1),"")</f>
        <v>Imóvel IE500 – 240m</v>
      </c>
      <c r="M3920" s="20" cm="1">
        <f t="array" ref="M3920">IFERROR(INDEX(tblConsorcios[Valor da Carta (R$)],MOD($J3920,ROWS(tblConsorcios[Produto]))+1),"")</f>
        <v>500000</v>
      </c>
      <c r="N3920" s="2" cm="1">
        <f t="array" ref="N3920">IFERROR(INDEX(tblConsorcios[Prazo (meses)],MOD($J3920,ROWS(tblConsorcios[Produto]))+1),"")</f>
        <v>240</v>
      </c>
      <c r="O3920" s="20" cm="1">
        <f t="array" ref="O3920">IFERROR(INDEX(tblConsorcios[Parcela Mensal (R$)],MOD($J3920,ROWS(tblConsorcios[Produto]))+1),"")</f>
        <v>2683.33</v>
      </c>
      <c r="P3920" s="20" t="str" cm="1">
        <f t="array" ref="P3920">IFERROR(INDEX(tblClientes[Dividendo Mensal (R$)],INT($J3920/ROWS(tblConsorcios[Produto]))+1),"")</f>
        <v/>
      </c>
      <c r="Q3920" s="20" t="str">
        <f t="shared" si="184"/>
        <v/>
      </c>
      <c r="R3920">
        <f t="shared" si="185"/>
        <v>0</v>
      </c>
    </row>
    <row r="3921" spans="10:18" x14ac:dyDescent="0.2">
      <c r="J3921">
        <f t="shared" si="183"/>
        <v>3919</v>
      </c>
      <c r="K3921" t="str" cm="1">
        <f t="array" ref="K3921">IFERROR(INDEX(tblClientes[Cliente],INT($J3921/ROWS(tblConsorcios[Produto]))+1),"")</f>
        <v/>
      </c>
      <c r="L3921" t="str" cm="1">
        <f t="array" ref="L3921">IFERROR(INDEX(tblConsorcios[Produto],MOD($J3921,ROWS(tblConsorcios[Produto]))+1),"")</f>
        <v>Imóvel IE500 – 220m</v>
      </c>
      <c r="M3921" s="20" cm="1">
        <f t="array" ref="M3921">IFERROR(INDEX(tblConsorcios[Valor da Carta (R$)],MOD($J3921,ROWS(tblConsorcios[Produto]))+1),"")</f>
        <v>500000</v>
      </c>
      <c r="N3921" s="2" cm="1">
        <f t="array" ref="N3921">IFERROR(INDEX(tblConsorcios[Prazo (meses)],MOD($J3921,ROWS(tblConsorcios[Produto]))+1),"")</f>
        <v>220</v>
      </c>
      <c r="O3921" s="20" cm="1">
        <f t="array" ref="O3921">IFERROR(INDEX(tblConsorcios[Parcela Mensal (R$)],MOD($J3921,ROWS(tblConsorcios[Produto]))+1),"")</f>
        <v>2904.55</v>
      </c>
      <c r="P3921" s="20" t="str" cm="1">
        <f t="array" ref="P3921">IFERROR(INDEX(tblClientes[Dividendo Mensal (R$)],INT($J3921/ROWS(tblConsorcios[Produto]))+1),"")</f>
        <v/>
      </c>
      <c r="Q3921" s="20" t="str">
        <f t="shared" si="184"/>
        <v/>
      </c>
      <c r="R3921">
        <f t="shared" si="185"/>
        <v>0</v>
      </c>
    </row>
    <row r="3922" spans="10:18" x14ac:dyDescent="0.2">
      <c r="J3922">
        <f t="shared" si="183"/>
        <v>3920</v>
      </c>
      <c r="K3922" t="str" cm="1">
        <f t="array" ref="K3922">IFERROR(INDEX(tblClientes[Cliente],INT($J3922/ROWS(tblConsorcios[Produto]))+1),"")</f>
        <v/>
      </c>
      <c r="L3922" t="str" cm="1">
        <f t="array" ref="L3922">IFERROR(INDEX(tblConsorcios[Produto],MOD($J3922,ROWS(tblConsorcios[Produto]))+1),"")</f>
        <v>Imóvel IE500 – 200m</v>
      </c>
      <c r="M3922" s="20" cm="1">
        <f t="array" ref="M3922">IFERROR(INDEX(tblConsorcios[Valor da Carta (R$)],MOD($J3922,ROWS(tblConsorcios[Produto]))+1),"")</f>
        <v>500000</v>
      </c>
      <c r="N3922" s="2" cm="1">
        <f t="array" ref="N3922">IFERROR(INDEX(tblConsorcios[Prazo (meses)],MOD($J3922,ROWS(tblConsorcios[Produto]))+1),"")</f>
        <v>200</v>
      </c>
      <c r="O3922" s="20" cm="1">
        <f t="array" ref="O3922">IFERROR(INDEX(tblConsorcios[Parcela Mensal (R$)],MOD($J3922,ROWS(tblConsorcios[Produto]))+1),"")</f>
        <v>3170</v>
      </c>
      <c r="P3922" s="20" t="str" cm="1">
        <f t="array" ref="P3922">IFERROR(INDEX(tblClientes[Dividendo Mensal (R$)],INT($J3922/ROWS(tblConsorcios[Produto]))+1),"")</f>
        <v/>
      </c>
      <c r="Q3922" s="20" t="str">
        <f t="shared" si="184"/>
        <v/>
      </c>
      <c r="R3922">
        <f t="shared" si="185"/>
        <v>0</v>
      </c>
    </row>
    <row r="3923" spans="10:18" x14ac:dyDescent="0.2">
      <c r="J3923">
        <f t="shared" si="183"/>
        <v>3921</v>
      </c>
      <c r="K3923" t="str" cm="1">
        <f t="array" ref="K3923">IFERROR(INDEX(tblClientes[Cliente],INT($J3923/ROWS(tblConsorcios[Produto]))+1),"")</f>
        <v/>
      </c>
      <c r="L3923" t="str" cm="1">
        <f t="array" ref="L3923">IFERROR(INDEX(tblConsorcios[Produto],MOD($J3923,ROWS(tblConsorcios[Produto]))+1),"")</f>
        <v>Imóvel IE480 – 240m</v>
      </c>
      <c r="M3923" s="20" cm="1">
        <f t="array" ref="M3923">IFERROR(INDEX(tblConsorcios[Valor da Carta (R$)],MOD($J3923,ROWS(tblConsorcios[Produto]))+1),"")</f>
        <v>480000</v>
      </c>
      <c r="N3923" s="2" cm="1">
        <f t="array" ref="N3923">IFERROR(INDEX(tblConsorcios[Prazo (meses)],MOD($J3923,ROWS(tblConsorcios[Produto]))+1),"")</f>
        <v>240</v>
      </c>
      <c r="O3923" s="20" cm="1">
        <f t="array" ref="O3923">IFERROR(INDEX(tblConsorcios[Parcela Mensal (R$)],MOD($J3923,ROWS(tblConsorcios[Produto]))+1),"")</f>
        <v>2576</v>
      </c>
      <c r="P3923" s="20" t="str" cm="1">
        <f t="array" ref="P3923">IFERROR(INDEX(tblClientes[Dividendo Mensal (R$)],INT($J3923/ROWS(tblConsorcios[Produto]))+1),"")</f>
        <v/>
      </c>
      <c r="Q3923" s="20" t="str">
        <f t="shared" si="184"/>
        <v/>
      </c>
      <c r="R3923">
        <f t="shared" si="185"/>
        <v>0</v>
      </c>
    </row>
    <row r="3924" spans="10:18" x14ac:dyDescent="0.2">
      <c r="J3924">
        <f t="shared" si="183"/>
        <v>3922</v>
      </c>
      <c r="K3924" t="str" cm="1">
        <f t="array" ref="K3924">IFERROR(INDEX(tblClientes[Cliente],INT($J3924/ROWS(tblConsorcios[Produto]))+1),"")</f>
        <v/>
      </c>
      <c r="L3924" t="str" cm="1">
        <f t="array" ref="L3924">IFERROR(INDEX(tblConsorcios[Produto],MOD($J3924,ROWS(tblConsorcios[Produto]))+1),"")</f>
        <v>Imóvel IE480 – 220m</v>
      </c>
      <c r="M3924" s="20" cm="1">
        <f t="array" ref="M3924">IFERROR(INDEX(tblConsorcios[Valor da Carta (R$)],MOD($J3924,ROWS(tblConsorcios[Produto]))+1),"")</f>
        <v>480000</v>
      </c>
      <c r="N3924" s="2" cm="1">
        <f t="array" ref="N3924">IFERROR(INDEX(tblConsorcios[Prazo (meses)],MOD($J3924,ROWS(tblConsorcios[Produto]))+1),"")</f>
        <v>220</v>
      </c>
      <c r="O3924" s="20" cm="1">
        <f t="array" ref="O3924">IFERROR(INDEX(tblConsorcios[Parcela Mensal (R$)],MOD($J3924,ROWS(tblConsorcios[Produto]))+1),"")</f>
        <v>2788.36</v>
      </c>
      <c r="P3924" s="20" t="str" cm="1">
        <f t="array" ref="P3924">IFERROR(INDEX(tblClientes[Dividendo Mensal (R$)],INT($J3924/ROWS(tblConsorcios[Produto]))+1),"")</f>
        <v/>
      </c>
      <c r="Q3924" s="20" t="str">
        <f t="shared" si="184"/>
        <v/>
      </c>
      <c r="R3924">
        <f t="shared" si="185"/>
        <v>0</v>
      </c>
    </row>
    <row r="3925" spans="10:18" x14ac:dyDescent="0.2">
      <c r="J3925">
        <f t="shared" si="183"/>
        <v>3923</v>
      </c>
      <c r="K3925" t="str" cm="1">
        <f t="array" ref="K3925">IFERROR(INDEX(tblClientes[Cliente],INT($J3925/ROWS(tblConsorcios[Produto]))+1),"")</f>
        <v/>
      </c>
      <c r="L3925" t="str" cm="1">
        <f t="array" ref="L3925">IFERROR(INDEX(tblConsorcios[Produto],MOD($J3925,ROWS(tblConsorcios[Produto]))+1),"")</f>
        <v>Imóvel IE480 – 200m</v>
      </c>
      <c r="M3925" s="20" cm="1">
        <f t="array" ref="M3925">IFERROR(INDEX(tblConsorcios[Valor da Carta (R$)],MOD($J3925,ROWS(tblConsorcios[Produto]))+1),"")</f>
        <v>480000</v>
      </c>
      <c r="N3925" s="2" cm="1">
        <f t="array" ref="N3925">IFERROR(INDEX(tblConsorcios[Prazo (meses)],MOD($J3925,ROWS(tblConsorcios[Produto]))+1),"")</f>
        <v>200</v>
      </c>
      <c r="O3925" s="20" cm="1">
        <f t="array" ref="O3925">IFERROR(INDEX(tblConsorcios[Parcela Mensal (R$)],MOD($J3925,ROWS(tblConsorcios[Produto]))+1),"")</f>
        <v>3043.2</v>
      </c>
      <c r="P3925" s="20" t="str" cm="1">
        <f t="array" ref="P3925">IFERROR(INDEX(tblClientes[Dividendo Mensal (R$)],INT($J3925/ROWS(tblConsorcios[Produto]))+1),"")</f>
        <v/>
      </c>
      <c r="Q3925" s="20" t="str">
        <f t="shared" si="184"/>
        <v/>
      </c>
      <c r="R3925">
        <f t="shared" si="185"/>
        <v>0</v>
      </c>
    </row>
    <row r="3926" spans="10:18" x14ac:dyDescent="0.2">
      <c r="J3926">
        <f t="shared" si="183"/>
        <v>3924</v>
      </c>
      <c r="K3926" t="str" cm="1">
        <f t="array" ref="K3926">IFERROR(INDEX(tblClientes[Cliente],INT($J3926/ROWS(tblConsorcios[Produto]))+1),"")</f>
        <v/>
      </c>
      <c r="L3926" t="str" cm="1">
        <f t="array" ref="L3926">IFERROR(INDEX(tblConsorcios[Produto],MOD($J3926,ROWS(tblConsorcios[Produto]))+1),"")</f>
        <v>Imóvel IE450 – 240m</v>
      </c>
      <c r="M3926" s="20" cm="1">
        <f t="array" ref="M3926">IFERROR(INDEX(tblConsorcios[Valor da Carta (R$)],MOD($J3926,ROWS(tblConsorcios[Produto]))+1),"")</f>
        <v>450000</v>
      </c>
      <c r="N3926" s="2" cm="1">
        <f t="array" ref="N3926">IFERROR(INDEX(tblConsorcios[Prazo (meses)],MOD($J3926,ROWS(tblConsorcios[Produto]))+1),"")</f>
        <v>240</v>
      </c>
      <c r="O3926" s="20" cm="1">
        <f t="array" ref="O3926">IFERROR(INDEX(tblConsorcios[Parcela Mensal (R$)],MOD($J3926,ROWS(tblConsorcios[Produto]))+1),"")</f>
        <v>2415</v>
      </c>
      <c r="P3926" s="20" t="str" cm="1">
        <f t="array" ref="P3926">IFERROR(INDEX(tblClientes[Dividendo Mensal (R$)],INT($J3926/ROWS(tblConsorcios[Produto]))+1),"")</f>
        <v/>
      </c>
      <c r="Q3926" s="20" t="str">
        <f t="shared" si="184"/>
        <v/>
      </c>
      <c r="R3926">
        <f t="shared" si="185"/>
        <v>0</v>
      </c>
    </row>
    <row r="3927" spans="10:18" x14ac:dyDescent="0.2">
      <c r="J3927">
        <f t="shared" si="183"/>
        <v>3925</v>
      </c>
      <c r="K3927" t="str" cm="1">
        <f t="array" ref="K3927">IFERROR(INDEX(tblClientes[Cliente],INT($J3927/ROWS(tblConsorcios[Produto]))+1),"")</f>
        <v/>
      </c>
      <c r="L3927" t="str" cm="1">
        <f t="array" ref="L3927">IFERROR(INDEX(tblConsorcios[Produto],MOD($J3927,ROWS(tblConsorcios[Produto]))+1),"")</f>
        <v>Imóvel IE450 – 220m</v>
      </c>
      <c r="M3927" s="20" cm="1">
        <f t="array" ref="M3927">IFERROR(INDEX(tblConsorcios[Valor da Carta (R$)],MOD($J3927,ROWS(tblConsorcios[Produto]))+1),"")</f>
        <v>450000</v>
      </c>
      <c r="N3927" s="2" cm="1">
        <f t="array" ref="N3927">IFERROR(INDEX(tblConsorcios[Prazo (meses)],MOD($J3927,ROWS(tblConsorcios[Produto]))+1),"")</f>
        <v>220</v>
      </c>
      <c r="O3927" s="20" cm="1">
        <f t="array" ref="O3927">IFERROR(INDEX(tblConsorcios[Parcela Mensal (R$)],MOD($J3927,ROWS(tblConsorcios[Produto]))+1),"")</f>
        <v>2614.09</v>
      </c>
      <c r="P3927" s="20" t="str" cm="1">
        <f t="array" ref="P3927">IFERROR(INDEX(tblClientes[Dividendo Mensal (R$)],INT($J3927/ROWS(tblConsorcios[Produto]))+1),"")</f>
        <v/>
      </c>
      <c r="Q3927" s="20" t="str">
        <f t="shared" si="184"/>
        <v/>
      </c>
      <c r="R3927">
        <f t="shared" si="185"/>
        <v>0</v>
      </c>
    </row>
    <row r="3928" spans="10:18" x14ac:dyDescent="0.2">
      <c r="J3928">
        <f t="shared" si="183"/>
        <v>3926</v>
      </c>
      <c r="K3928" t="str" cm="1">
        <f t="array" ref="K3928">IFERROR(INDEX(tblClientes[Cliente],INT($J3928/ROWS(tblConsorcios[Produto]))+1),"")</f>
        <v/>
      </c>
      <c r="L3928" t="str" cm="1">
        <f t="array" ref="L3928">IFERROR(INDEX(tblConsorcios[Produto],MOD($J3928,ROWS(tblConsorcios[Produto]))+1),"")</f>
        <v>Imóvel IE450 – 200m</v>
      </c>
      <c r="M3928" s="20" cm="1">
        <f t="array" ref="M3928">IFERROR(INDEX(tblConsorcios[Valor da Carta (R$)],MOD($J3928,ROWS(tblConsorcios[Produto]))+1),"")</f>
        <v>450000</v>
      </c>
      <c r="N3928" s="2" cm="1">
        <f t="array" ref="N3928">IFERROR(INDEX(tblConsorcios[Prazo (meses)],MOD($J3928,ROWS(tblConsorcios[Produto]))+1),"")</f>
        <v>200</v>
      </c>
      <c r="O3928" s="20" cm="1">
        <f t="array" ref="O3928">IFERROR(INDEX(tblConsorcios[Parcela Mensal (R$)],MOD($J3928,ROWS(tblConsorcios[Produto]))+1),"")</f>
        <v>2853</v>
      </c>
      <c r="P3928" s="20" t="str" cm="1">
        <f t="array" ref="P3928">IFERROR(INDEX(tblClientes[Dividendo Mensal (R$)],INT($J3928/ROWS(tblConsorcios[Produto]))+1),"")</f>
        <v/>
      </c>
      <c r="Q3928" s="20" t="str">
        <f t="shared" si="184"/>
        <v/>
      </c>
      <c r="R3928">
        <f t="shared" si="185"/>
        <v>0</v>
      </c>
    </row>
    <row r="3929" spans="10:18" x14ac:dyDescent="0.2">
      <c r="J3929">
        <f t="shared" si="183"/>
        <v>3927</v>
      </c>
      <c r="K3929" t="str" cm="1">
        <f t="array" ref="K3929">IFERROR(INDEX(tblClientes[Cliente],INT($J3929/ROWS(tblConsorcios[Produto]))+1),"")</f>
        <v/>
      </c>
      <c r="L3929" t="str" cm="1">
        <f t="array" ref="L3929">IFERROR(INDEX(tblConsorcios[Produto],MOD($J3929,ROWS(tblConsorcios[Produto]))+1),"")</f>
        <v>Imóvel IE430 – 240m</v>
      </c>
      <c r="M3929" s="20" cm="1">
        <f t="array" ref="M3929">IFERROR(INDEX(tblConsorcios[Valor da Carta (R$)],MOD($J3929,ROWS(tblConsorcios[Produto]))+1),"")</f>
        <v>430000</v>
      </c>
      <c r="N3929" s="2" cm="1">
        <f t="array" ref="N3929">IFERROR(INDEX(tblConsorcios[Prazo (meses)],MOD($J3929,ROWS(tblConsorcios[Produto]))+1),"")</f>
        <v>240</v>
      </c>
      <c r="O3929" s="20" cm="1">
        <f t="array" ref="O3929">IFERROR(INDEX(tblConsorcios[Parcela Mensal (R$)],MOD($J3929,ROWS(tblConsorcios[Produto]))+1),"")</f>
        <v>2307.67</v>
      </c>
      <c r="P3929" s="20" t="str" cm="1">
        <f t="array" ref="P3929">IFERROR(INDEX(tblClientes[Dividendo Mensal (R$)],INT($J3929/ROWS(tblConsorcios[Produto]))+1),"")</f>
        <v/>
      </c>
      <c r="Q3929" s="20" t="str">
        <f t="shared" si="184"/>
        <v/>
      </c>
      <c r="R3929">
        <f t="shared" si="185"/>
        <v>0</v>
      </c>
    </row>
    <row r="3930" spans="10:18" x14ac:dyDescent="0.2">
      <c r="J3930">
        <f t="shared" si="183"/>
        <v>3928</v>
      </c>
      <c r="K3930" t="str" cm="1">
        <f t="array" ref="K3930">IFERROR(INDEX(tblClientes[Cliente],INT($J3930/ROWS(tblConsorcios[Produto]))+1),"")</f>
        <v/>
      </c>
      <c r="L3930" t="str" cm="1">
        <f t="array" ref="L3930">IFERROR(INDEX(tblConsorcios[Produto],MOD($J3930,ROWS(tblConsorcios[Produto]))+1),"")</f>
        <v>Imóvel IE430 – 220m</v>
      </c>
      <c r="M3930" s="20" cm="1">
        <f t="array" ref="M3930">IFERROR(INDEX(tblConsorcios[Valor da Carta (R$)],MOD($J3930,ROWS(tblConsorcios[Produto]))+1),"")</f>
        <v>430000</v>
      </c>
      <c r="N3930" s="2" cm="1">
        <f t="array" ref="N3930">IFERROR(INDEX(tblConsorcios[Prazo (meses)],MOD($J3930,ROWS(tblConsorcios[Produto]))+1),"")</f>
        <v>220</v>
      </c>
      <c r="O3930" s="20" cm="1">
        <f t="array" ref="O3930">IFERROR(INDEX(tblConsorcios[Parcela Mensal (R$)],MOD($J3930,ROWS(tblConsorcios[Produto]))+1),"")</f>
        <v>2497.91</v>
      </c>
      <c r="P3930" s="20" t="str" cm="1">
        <f t="array" ref="P3930">IFERROR(INDEX(tblClientes[Dividendo Mensal (R$)],INT($J3930/ROWS(tblConsorcios[Produto]))+1),"")</f>
        <v/>
      </c>
      <c r="Q3930" s="20" t="str">
        <f t="shared" si="184"/>
        <v/>
      </c>
      <c r="R3930">
        <f t="shared" si="185"/>
        <v>0</v>
      </c>
    </row>
    <row r="3931" spans="10:18" x14ac:dyDescent="0.2">
      <c r="J3931">
        <f t="shared" si="183"/>
        <v>3929</v>
      </c>
      <c r="K3931" t="str" cm="1">
        <f t="array" ref="K3931">IFERROR(INDEX(tblClientes[Cliente],INT($J3931/ROWS(tblConsorcios[Produto]))+1),"")</f>
        <v/>
      </c>
      <c r="L3931" t="str" cm="1">
        <f t="array" ref="L3931">IFERROR(INDEX(tblConsorcios[Produto],MOD($J3931,ROWS(tblConsorcios[Produto]))+1),"")</f>
        <v>Imóvel IE430 – 200m</v>
      </c>
      <c r="M3931" s="20" cm="1">
        <f t="array" ref="M3931">IFERROR(INDEX(tblConsorcios[Valor da Carta (R$)],MOD($J3931,ROWS(tblConsorcios[Produto]))+1),"")</f>
        <v>430000</v>
      </c>
      <c r="N3931" s="2" cm="1">
        <f t="array" ref="N3931">IFERROR(INDEX(tblConsorcios[Prazo (meses)],MOD($J3931,ROWS(tblConsorcios[Produto]))+1),"")</f>
        <v>200</v>
      </c>
      <c r="O3931" s="20" cm="1">
        <f t="array" ref="O3931">IFERROR(INDEX(tblConsorcios[Parcela Mensal (R$)],MOD($J3931,ROWS(tblConsorcios[Produto]))+1),"")</f>
        <v>2726.2</v>
      </c>
      <c r="P3931" s="20" t="str" cm="1">
        <f t="array" ref="P3931">IFERROR(INDEX(tblClientes[Dividendo Mensal (R$)],INT($J3931/ROWS(tblConsorcios[Produto]))+1),"")</f>
        <v/>
      </c>
      <c r="Q3931" s="20" t="str">
        <f t="shared" si="184"/>
        <v/>
      </c>
      <c r="R3931">
        <f t="shared" si="185"/>
        <v>0</v>
      </c>
    </row>
    <row r="3932" spans="10:18" x14ac:dyDescent="0.2">
      <c r="J3932">
        <f t="shared" si="183"/>
        <v>3930</v>
      </c>
      <c r="K3932" t="str" cm="1">
        <f t="array" ref="K3932">IFERROR(INDEX(tblClientes[Cliente],INT($J3932/ROWS(tblConsorcios[Produto]))+1),"")</f>
        <v/>
      </c>
      <c r="L3932" t="str" cm="1">
        <f t="array" ref="L3932">IFERROR(INDEX(tblConsorcios[Produto],MOD($J3932,ROWS(tblConsorcios[Produto]))+1),"")</f>
        <v>Imóvel IE400 – 240m</v>
      </c>
      <c r="M3932" s="20" cm="1">
        <f t="array" ref="M3932">IFERROR(INDEX(tblConsorcios[Valor da Carta (R$)],MOD($J3932,ROWS(tblConsorcios[Produto]))+1),"")</f>
        <v>400000</v>
      </c>
      <c r="N3932" s="2" cm="1">
        <f t="array" ref="N3932">IFERROR(INDEX(tblConsorcios[Prazo (meses)],MOD($J3932,ROWS(tblConsorcios[Produto]))+1),"")</f>
        <v>240</v>
      </c>
      <c r="O3932" s="20" cm="1">
        <f t="array" ref="O3932">IFERROR(INDEX(tblConsorcios[Parcela Mensal (R$)],MOD($J3932,ROWS(tblConsorcios[Produto]))+1),"")</f>
        <v>2146.67</v>
      </c>
      <c r="P3932" s="20" t="str" cm="1">
        <f t="array" ref="P3932">IFERROR(INDEX(tblClientes[Dividendo Mensal (R$)],INT($J3932/ROWS(tblConsorcios[Produto]))+1),"")</f>
        <v/>
      </c>
      <c r="Q3932" s="20" t="str">
        <f t="shared" si="184"/>
        <v/>
      </c>
      <c r="R3932">
        <f t="shared" si="185"/>
        <v>0</v>
      </c>
    </row>
    <row r="3933" spans="10:18" x14ac:dyDescent="0.2">
      <c r="J3933">
        <f t="shared" si="183"/>
        <v>3931</v>
      </c>
      <c r="K3933" t="str" cm="1">
        <f t="array" ref="K3933">IFERROR(INDEX(tblClientes[Cliente],INT($J3933/ROWS(tblConsorcios[Produto]))+1),"")</f>
        <v/>
      </c>
      <c r="L3933" t="str" cm="1">
        <f t="array" ref="L3933">IFERROR(INDEX(tblConsorcios[Produto],MOD($J3933,ROWS(tblConsorcios[Produto]))+1),"")</f>
        <v>Imóvel IE400 – 220m</v>
      </c>
      <c r="M3933" s="20" cm="1">
        <f t="array" ref="M3933">IFERROR(INDEX(tblConsorcios[Valor da Carta (R$)],MOD($J3933,ROWS(tblConsorcios[Produto]))+1),"")</f>
        <v>400000</v>
      </c>
      <c r="N3933" s="2" cm="1">
        <f t="array" ref="N3933">IFERROR(INDEX(tblConsorcios[Prazo (meses)],MOD($J3933,ROWS(tblConsorcios[Produto]))+1),"")</f>
        <v>220</v>
      </c>
      <c r="O3933" s="20" cm="1">
        <f t="array" ref="O3933">IFERROR(INDEX(tblConsorcios[Parcela Mensal (R$)],MOD($J3933,ROWS(tblConsorcios[Produto]))+1),"")</f>
        <v>2323.64</v>
      </c>
      <c r="P3933" s="20" t="str" cm="1">
        <f t="array" ref="P3933">IFERROR(INDEX(tblClientes[Dividendo Mensal (R$)],INT($J3933/ROWS(tblConsorcios[Produto]))+1),"")</f>
        <v/>
      </c>
      <c r="Q3933" s="20" t="str">
        <f t="shared" si="184"/>
        <v/>
      </c>
      <c r="R3933">
        <f t="shared" si="185"/>
        <v>0</v>
      </c>
    </row>
    <row r="3934" spans="10:18" x14ac:dyDescent="0.2">
      <c r="J3934">
        <f t="shared" si="183"/>
        <v>3932</v>
      </c>
      <c r="K3934" t="str" cm="1">
        <f t="array" ref="K3934">IFERROR(INDEX(tblClientes[Cliente],INT($J3934/ROWS(tblConsorcios[Produto]))+1),"")</f>
        <v/>
      </c>
      <c r="L3934" t="str" cm="1">
        <f t="array" ref="L3934">IFERROR(INDEX(tblConsorcios[Produto],MOD($J3934,ROWS(tblConsorcios[Produto]))+1),"")</f>
        <v>Imóvel IE400 – 200m</v>
      </c>
      <c r="M3934" s="20" cm="1">
        <f t="array" ref="M3934">IFERROR(INDEX(tblConsorcios[Valor da Carta (R$)],MOD($J3934,ROWS(tblConsorcios[Produto]))+1),"")</f>
        <v>400000</v>
      </c>
      <c r="N3934" s="2" cm="1">
        <f t="array" ref="N3934">IFERROR(INDEX(tblConsorcios[Prazo (meses)],MOD($J3934,ROWS(tblConsorcios[Produto]))+1),"")</f>
        <v>200</v>
      </c>
      <c r="O3934" s="20" cm="1">
        <f t="array" ref="O3934">IFERROR(INDEX(tblConsorcios[Parcela Mensal (R$)],MOD($J3934,ROWS(tblConsorcios[Produto]))+1),"")</f>
        <v>2536</v>
      </c>
      <c r="P3934" s="20" t="str" cm="1">
        <f t="array" ref="P3934">IFERROR(INDEX(tblClientes[Dividendo Mensal (R$)],INT($J3934/ROWS(tblConsorcios[Produto]))+1),"")</f>
        <v/>
      </c>
      <c r="Q3934" s="20" t="str">
        <f t="shared" si="184"/>
        <v/>
      </c>
      <c r="R3934">
        <f t="shared" si="185"/>
        <v>0</v>
      </c>
    </row>
    <row r="3935" spans="10:18" x14ac:dyDescent="0.2">
      <c r="J3935">
        <f t="shared" si="183"/>
        <v>3933</v>
      </c>
      <c r="K3935" t="str" cm="1">
        <f t="array" ref="K3935">IFERROR(INDEX(tblClientes[Cliente],INT($J3935/ROWS(tblConsorcios[Produto]))+1),"")</f>
        <v/>
      </c>
      <c r="L3935" t="str" cm="1">
        <f t="array" ref="L3935">IFERROR(INDEX(tblConsorcios[Produto],MOD($J3935,ROWS(tblConsorcios[Produto]))+1),"")</f>
        <v>Imóvel IE380 – 240m</v>
      </c>
      <c r="M3935" s="20" cm="1">
        <f t="array" ref="M3935">IFERROR(INDEX(tblConsorcios[Valor da Carta (R$)],MOD($J3935,ROWS(tblConsorcios[Produto]))+1),"")</f>
        <v>380000</v>
      </c>
      <c r="N3935" s="2" cm="1">
        <f t="array" ref="N3935">IFERROR(INDEX(tblConsorcios[Prazo (meses)],MOD($J3935,ROWS(tblConsorcios[Produto]))+1),"")</f>
        <v>240</v>
      </c>
      <c r="O3935" s="20" cm="1">
        <f t="array" ref="O3935">IFERROR(INDEX(tblConsorcios[Parcela Mensal (R$)],MOD($J3935,ROWS(tblConsorcios[Produto]))+1),"")</f>
        <v>2039.33</v>
      </c>
      <c r="P3935" s="20" t="str" cm="1">
        <f t="array" ref="P3935">IFERROR(INDEX(tblClientes[Dividendo Mensal (R$)],INT($J3935/ROWS(tblConsorcios[Produto]))+1),"")</f>
        <v/>
      </c>
      <c r="Q3935" s="20" t="str">
        <f t="shared" si="184"/>
        <v/>
      </c>
      <c r="R3935">
        <f t="shared" si="185"/>
        <v>0</v>
      </c>
    </row>
    <row r="3936" spans="10:18" x14ac:dyDescent="0.2">
      <c r="J3936">
        <f t="shared" si="183"/>
        <v>3934</v>
      </c>
      <c r="K3936" t="str" cm="1">
        <f t="array" ref="K3936">IFERROR(INDEX(tblClientes[Cliente],INT($J3936/ROWS(tblConsorcios[Produto]))+1),"")</f>
        <v/>
      </c>
      <c r="L3936" t="str" cm="1">
        <f t="array" ref="L3936">IFERROR(INDEX(tblConsorcios[Produto],MOD($J3936,ROWS(tblConsorcios[Produto]))+1),"")</f>
        <v>Imóvel IE380 – 220m</v>
      </c>
      <c r="M3936" s="20" cm="1">
        <f t="array" ref="M3936">IFERROR(INDEX(tblConsorcios[Valor da Carta (R$)],MOD($J3936,ROWS(tblConsorcios[Produto]))+1),"")</f>
        <v>380000</v>
      </c>
      <c r="N3936" s="2" cm="1">
        <f t="array" ref="N3936">IFERROR(INDEX(tblConsorcios[Prazo (meses)],MOD($J3936,ROWS(tblConsorcios[Produto]))+1),"")</f>
        <v>220</v>
      </c>
      <c r="O3936" s="20" cm="1">
        <f t="array" ref="O3936">IFERROR(INDEX(tblConsorcios[Parcela Mensal (R$)],MOD($J3936,ROWS(tblConsorcios[Produto]))+1),"")</f>
        <v>2207.4499999999998</v>
      </c>
      <c r="P3936" s="20" t="str" cm="1">
        <f t="array" ref="P3936">IFERROR(INDEX(tblClientes[Dividendo Mensal (R$)],INT($J3936/ROWS(tblConsorcios[Produto]))+1),"")</f>
        <v/>
      </c>
      <c r="Q3936" s="20" t="str">
        <f t="shared" si="184"/>
        <v/>
      </c>
      <c r="R3936">
        <f t="shared" si="185"/>
        <v>0</v>
      </c>
    </row>
    <row r="3937" spans="10:18" x14ac:dyDescent="0.2">
      <c r="J3937">
        <f t="shared" si="183"/>
        <v>3935</v>
      </c>
      <c r="K3937" t="str" cm="1">
        <f t="array" ref="K3937">IFERROR(INDEX(tblClientes[Cliente],INT($J3937/ROWS(tblConsorcios[Produto]))+1),"")</f>
        <v/>
      </c>
      <c r="L3937" t="str" cm="1">
        <f t="array" ref="L3937">IFERROR(INDEX(tblConsorcios[Produto],MOD($J3937,ROWS(tblConsorcios[Produto]))+1),"")</f>
        <v>Imóvel IE380 – 200m</v>
      </c>
      <c r="M3937" s="20" cm="1">
        <f t="array" ref="M3937">IFERROR(INDEX(tblConsorcios[Valor da Carta (R$)],MOD($J3937,ROWS(tblConsorcios[Produto]))+1),"")</f>
        <v>380000</v>
      </c>
      <c r="N3937" s="2" cm="1">
        <f t="array" ref="N3937">IFERROR(INDEX(tblConsorcios[Prazo (meses)],MOD($J3937,ROWS(tblConsorcios[Produto]))+1),"")</f>
        <v>200</v>
      </c>
      <c r="O3937" s="20" cm="1">
        <f t="array" ref="O3937">IFERROR(INDEX(tblConsorcios[Parcela Mensal (R$)],MOD($J3937,ROWS(tblConsorcios[Produto]))+1),"")</f>
        <v>2409.1999999999998</v>
      </c>
      <c r="P3937" s="20" t="str" cm="1">
        <f t="array" ref="P3937">IFERROR(INDEX(tblClientes[Dividendo Mensal (R$)],INT($J3937/ROWS(tblConsorcios[Produto]))+1),"")</f>
        <v/>
      </c>
      <c r="Q3937" s="20" t="str">
        <f t="shared" si="184"/>
        <v/>
      </c>
      <c r="R3937">
        <f t="shared" si="185"/>
        <v>0</v>
      </c>
    </row>
    <row r="3938" spans="10:18" x14ac:dyDescent="0.2">
      <c r="J3938">
        <f t="shared" si="183"/>
        <v>3936</v>
      </c>
      <c r="K3938" t="str" cm="1">
        <f t="array" ref="K3938">IFERROR(INDEX(tblClientes[Cliente],INT($J3938/ROWS(tblConsorcios[Produto]))+1),"")</f>
        <v/>
      </c>
      <c r="L3938" t="str" cm="1">
        <f t="array" ref="L3938">IFERROR(INDEX(tblConsorcios[Produto],MOD($J3938,ROWS(tblConsorcios[Produto]))+1),"")</f>
        <v>Imóvel IE350 – 240m</v>
      </c>
      <c r="M3938" s="20" cm="1">
        <f t="array" ref="M3938">IFERROR(INDEX(tblConsorcios[Valor da Carta (R$)],MOD($J3938,ROWS(tblConsorcios[Produto]))+1),"")</f>
        <v>350000</v>
      </c>
      <c r="N3938" s="2" cm="1">
        <f t="array" ref="N3938">IFERROR(INDEX(tblConsorcios[Prazo (meses)],MOD($J3938,ROWS(tblConsorcios[Produto]))+1),"")</f>
        <v>240</v>
      </c>
      <c r="O3938" s="20" cm="1">
        <f t="array" ref="O3938">IFERROR(INDEX(tblConsorcios[Parcela Mensal (R$)],MOD($J3938,ROWS(tblConsorcios[Produto]))+1),"")</f>
        <v>1878.33</v>
      </c>
      <c r="P3938" s="20" t="str" cm="1">
        <f t="array" ref="P3938">IFERROR(INDEX(tblClientes[Dividendo Mensal (R$)],INT($J3938/ROWS(tblConsorcios[Produto]))+1),"")</f>
        <v/>
      </c>
      <c r="Q3938" s="20" t="str">
        <f t="shared" si="184"/>
        <v/>
      </c>
      <c r="R3938">
        <f t="shared" si="185"/>
        <v>0</v>
      </c>
    </row>
    <row r="3939" spans="10:18" x14ac:dyDescent="0.2">
      <c r="J3939">
        <f t="shared" si="183"/>
        <v>3937</v>
      </c>
      <c r="K3939" t="str" cm="1">
        <f t="array" ref="K3939">IFERROR(INDEX(tblClientes[Cliente],INT($J3939/ROWS(tblConsorcios[Produto]))+1),"")</f>
        <v/>
      </c>
      <c r="L3939" t="str" cm="1">
        <f t="array" ref="L3939">IFERROR(INDEX(tblConsorcios[Produto],MOD($J3939,ROWS(tblConsorcios[Produto]))+1),"")</f>
        <v>Imóvel IE350 – 220m</v>
      </c>
      <c r="M3939" s="20" cm="1">
        <f t="array" ref="M3939">IFERROR(INDEX(tblConsorcios[Valor da Carta (R$)],MOD($J3939,ROWS(tblConsorcios[Produto]))+1),"")</f>
        <v>350000</v>
      </c>
      <c r="N3939" s="2" cm="1">
        <f t="array" ref="N3939">IFERROR(INDEX(tblConsorcios[Prazo (meses)],MOD($J3939,ROWS(tblConsorcios[Produto]))+1),"")</f>
        <v>220</v>
      </c>
      <c r="O3939" s="20" cm="1">
        <f t="array" ref="O3939">IFERROR(INDEX(tblConsorcios[Parcela Mensal (R$)],MOD($J3939,ROWS(tblConsorcios[Produto]))+1),"")</f>
        <v>2033.18</v>
      </c>
      <c r="P3939" s="20" t="str" cm="1">
        <f t="array" ref="P3939">IFERROR(INDEX(tblClientes[Dividendo Mensal (R$)],INT($J3939/ROWS(tblConsorcios[Produto]))+1),"")</f>
        <v/>
      </c>
      <c r="Q3939" s="20" t="str">
        <f t="shared" si="184"/>
        <v/>
      </c>
      <c r="R3939">
        <f t="shared" si="185"/>
        <v>0</v>
      </c>
    </row>
    <row r="3940" spans="10:18" x14ac:dyDescent="0.2">
      <c r="J3940">
        <f t="shared" si="183"/>
        <v>3938</v>
      </c>
      <c r="K3940" t="str" cm="1">
        <f t="array" ref="K3940">IFERROR(INDEX(tblClientes[Cliente],INT($J3940/ROWS(tblConsorcios[Produto]))+1),"")</f>
        <v/>
      </c>
      <c r="L3940" t="str" cm="1">
        <f t="array" ref="L3940">IFERROR(INDEX(tblConsorcios[Produto],MOD($J3940,ROWS(tblConsorcios[Produto]))+1),"")</f>
        <v>Imóvel IE350 – 200m</v>
      </c>
      <c r="M3940" s="20" cm="1">
        <f t="array" ref="M3940">IFERROR(INDEX(tblConsorcios[Valor da Carta (R$)],MOD($J3940,ROWS(tblConsorcios[Produto]))+1),"")</f>
        <v>350000</v>
      </c>
      <c r="N3940" s="2" cm="1">
        <f t="array" ref="N3940">IFERROR(INDEX(tblConsorcios[Prazo (meses)],MOD($J3940,ROWS(tblConsorcios[Produto]))+1),"")</f>
        <v>200</v>
      </c>
      <c r="O3940" s="20" cm="1">
        <f t="array" ref="O3940">IFERROR(INDEX(tblConsorcios[Parcela Mensal (R$)],MOD($J3940,ROWS(tblConsorcios[Produto]))+1),"")</f>
        <v>2219</v>
      </c>
      <c r="P3940" s="20" t="str" cm="1">
        <f t="array" ref="P3940">IFERROR(INDEX(tblClientes[Dividendo Mensal (R$)],INT($J3940/ROWS(tblConsorcios[Produto]))+1),"")</f>
        <v/>
      </c>
      <c r="Q3940" s="20" t="str">
        <f t="shared" si="184"/>
        <v/>
      </c>
      <c r="R3940">
        <f t="shared" si="185"/>
        <v>0</v>
      </c>
    </row>
    <row r="3941" spans="10:18" x14ac:dyDescent="0.2">
      <c r="J3941">
        <f t="shared" si="183"/>
        <v>3939</v>
      </c>
      <c r="K3941" t="str" cm="1">
        <f t="array" ref="K3941">IFERROR(INDEX(tblClientes[Cliente],INT($J3941/ROWS(tblConsorcios[Produto]))+1),"")</f>
        <v/>
      </c>
      <c r="L3941" t="str" cm="1">
        <f t="array" ref="L3941">IFERROR(INDEX(tblConsorcios[Produto],MOD($J3941,ROWS(tblConsorcios[Produto]))+1),"")</f>
        <v>Imóvel IE330 – 240m</v>
      </c>
      <c r="M3941" s="20" cm="1">
        <f t="array" ref="M3941">IFERROR(INDEX(tblConsorcios[Valor da Carta (R$)],MOD($J3941,ROWS(tblConsorcios[Produto]))+1),"")</f>
        <v>330000</v>
      </c>
      <c r="N3941" s="2" cm="1">
        <f t="array" ref="N3941">IFERROR(INDEX(tblConsorcios[Prazo (meses)],MOD($J3941,ROWS(tblConsorcios[Produto]))+1),"")</f>
        <v>240</v>
      </c>
      <c r="O3941" s="20" cm="1">
        <f t="array" ref="O3941">IFERROR(INDEX(tblConsorcios[Parcela Mensal (R$)],MOD($J3941,ROWS(tblConsorcios[Produto]))+1),"")</f>
        <v>1771</v>
      </c>
      <c r="P3941" s="20" t="str" cm="1">
        <f t="array" ref="P3941">IFERROR(INDEX(tblClientes[Dividendo Mensal (R$)],INT($J3941/ROWS(tblConsorcios[Produto]))+1),"")</f>
        <v/>
      </c>
      <c r="Q3941" s="20" t="str">
        <f t="shared" si="184"/>
        <v/>
      </c>
      <c r="R3941">
        <f t="shared" si="185"/>
        <v>0</v>
      </c>
    </row>
    <row r="3942" spans="10:18" x14ac:dyDescent="0.2">
      <c r="J3942">
        <f t="shared" si="183"/>
        <v>3940</v>
      </c>
      <c r="K3942" t="str" cm="1">
        <f t="array" ref="K3942">IFERROR(INDEX(tblClientes[Cliente],INT($J3942/ROWS(tblConsorcios[Produto]))+1),"")</f>
        <v/>
      </c>
      <c r="L3942" t="str" cm="1">
        <f t="array" ref="L3942">IFERROR(INDEX(tblConsorcios[Produto],MOD($J3942,ROWS(tblConsorcios[Produto]))+1),"")</f>
        <v>Imóvel IE330 – 220m</v>
      </c>
      <c r="M3942" s="20" cm="1">
        <f t="array" ref="M3942">IFERROR(INDEX(tblConsorcios[Valor da Carta (R$)],MOD($J3942,ROWS(tblConsorcios[Produto]))+1),"")</f>
        <v>330000</v>
      </c>
      <c r="N3942" s="2" cm="1">
        <f t="array" ref="N3942">IFERROR(INDEX(tblConsorcios[Prazo (meses)],MOD($J3942,ROWS(tblConsorcios[Produto]))+1),"")</f>
        <v>220</v>
      </c>
      <c r="O3942" s="20" cm="1">
        <f t="array" ref="O3942">IFERROR(INDEX(tblConsorcios[Parcela Mensal (R$)],MOD($J3942,ROWS(tblConsorcios[Produto]))+1),"")</f>
        <v>1917</v>
      </c>
      <c r="P3942" s="20" t="str" cm="1">
        <f t="array" ref="P3942">IFERROR(INDEX(tblClientes[Dividendo Mensal (R$)],INT($J3942/ROWS(tblConsorcios[Produto]))+1),"")</f>
        <v/>
      </c>
      <c r="Q3942" s="20" t="str">
        <f t="shared" si="184"/>
        <v/>
      </c>
      <c r="R3942">
        <f t="shared" si="185"/>
        <v>0</v>
      </c>
    </row>
    <row r="3943" spans="10:18" x14ac:dyDescent="0.2">
      <c r="J3943">
        <f t="shared" si="183"/>
        <v>3941</v>
      </c>
      <c r="K3943" t="str" cm="1">
        <f t="array" ref="K3943">IFERROR(INDEX(tblClientes[Cliente],INT($J3943/ROWS(tblConsorcios[Produto]))+1),"")</f>
        <v/>
      </c>
      <c r="L3943" t="str" cm="1">
        <f t="array" ref="L3943">IFERROR(INDEX(tblConsorcios[Produto],MOD($J3943,ROWS(tblConsorcios[Produto]))+1),"")</f>
        <v>Imóvel IE330 – 200m</v>
      </c>
      <c r="M3943" s="20" cm="1">
        <f t="array" ref="M3943">IFERROR(INDEX(tblConsorcios[Valor da Carta (R$)],MOD($J3943,ROWS(tblConsorcios[Produto]))+1),"")</f>
        <v>330000</v>
      </c>
      <c r="N3943" s="2" cm="1">
        <f t="array" ref="N3943">IFERROR(INDEX(tblConsorcios[Prazo (meses)],MOD($J3943,ROWS(tblConsorcios[Produto]))+1),"")</f>
        <v>200</v>
      </c>
      <c r="O3943" s="20" cm="1">
        <f t="array" ref="O3943">IFERROR(INDEX(tblConsorcios[Parcela Mensal (R$)],MOD($J3943,ROWS(tblConsorcios[Produto]))+1),"")</f>
        <v>2092.1999999999998</v>
      </c>
      <c r="P3943" s="20" t="str" cm="1">
        <f t="array" ref="P3943">IFERROR(INDEX(tblClientes[Dividendo Mensal (R$)],INT($J3943/ROWS(tblConsorcios[Produto]))+1),"")</f>
        <v/>
      </c>
      <c r="Q3943" s="20" t="str">
        <f t="shared" si="184"/>
        <v/>
      </c>
      <c r="R3943">
        <f t="shared" si="185"/>
        <v>0</v>
      </c>
    </row>
    <row r="3944" spans="10:18" x14ac:dyDescent="0.2">
      <c r="J3944">
        <f t="shared" si="183"/>
        <v>3942</v>
      </c>
      <c r="K3944" t="str" cm="1">
        <f t="array" ref="K3944">IFERROR(INDEX(tblClientes[Cliente],INT($J3944/ROWS(tblConsorcios[Produto]))+1),"")</f>
        <v/>
      </c>
      <c r="L3944" t="str" cm="1">
        <f t="array" ref="L3944">IFERROR(INDEX(tblConsorcios[Produto],MOD($J3944,ROWS(tblConsorcios[Produto]))+1),"")</f>
        <v>Imóvel IE300 – 240m</v>
      </c>
      <c r="M3944" s="20" cm="1">
        <f t="array" ref="M3944">IFERROR(INDEX(tblConsorcios[Valor da Carta (R$)],MOD($J3944,ROWS(tblConsorcios[Produto]))+1),"")</f>
        <v>300000</v>
      </c>
      <c r="N3944" s="2" cm="1">
        <f t="array" ref="N3944">IFERROR(INDEX(tblConsorcios[Prazo (meses)],MOD($J3944,ROWS(tblConsorcios[Produto]))+1),"")</f>
        <v>240</v>
      </c>
      <c r="O3944" s="20" cm="1">
        <f t="array" ref="O3944">IFERROR(INDEX(tblConsorcios[Parcela Mensal (R$)],MOD($J3944,ROWS(tblConsorcios[Produto]))+1),"")</f>
        <v>1610</v>
      </c>
      <c r="P3944" s="20" t="str" cm="1">
        <f t="array" ref="P3944">IFERROR(INDEX(tblClientes[Dividendo Mensal (R$)],INT($J3944/ROWS(tblConsorcios[Produto]))+1),"")</f>
        <v/>
      </c>
      <c r="Q3944" s="20" t="str">
        <f t="shared" si="184"/>
        <v/>
      </c>
      <c r="R3944">
        <f t="shared" si="185"/>
        <v>0</v>
      </c>
    </row>
    <row r="3945" spans="10:18" x14ac:dyDescent="0.2">
      <c r="J3945">
        <f t="shared" si="183"/>
        <v>3943</v>
      </c>
      <c r="K3945" t="str" cm="1">
        <f t="array" ref="K3945">IFERROR(INDEX(tblClientes[Cliente],INT($J3945/ROWS(tblConsorcios[Produto]))+1),"")</f>
        <v/>
      </c>
      <c r="L3945" t="str" cm="1">
        <f t="array" ref="L3945">IFERROR(INDEX(tblConsorcios[Produto],MOD($J3945,ROWS(tblConsorcios[Produto]))+1),"")</f>
        <v>Imóvel IE300 – 220m</v>
      </c>
      <c r="M3945" s="20" cm="1">
        <f t="array" ref="M3945">IFERROR(INDEX(tblConsorcios[Valor da Carta (R$)],MOD($J3945,ROWS(tblConsorcios[Produto]))+1),"")</f>
        <v>300000</v>
      </c>
      <c r="N3945" s="2" cm="1">
        <f t="array" ref="N3945">IFERROR(INDEX(tblConsorcios[Prazo (meses)],MOD($J3945,ROWS(tblConsorcios[Produto]))+1),"")</f>
        <v>220</v>
      </c>
      <c r="O3945" s="20" cm="1">
        <f t="array" ref="O3945">IFERROR(INDEX(tblConsorcios[Parcela Mensal (R$)],MOD($J3945,ROWS(tblConsorcios[Produto]))+1),"")</f>
        <v>1742.73</v>
      </c>
      <c r="P3945" s="20" t="str" cm="1">
        <f t="array" ref="P3945">IFERROR(INDEX(tblClientes[Dividendo Mensal (R$)],INT($J3945/ROWS(tblConsorcios[Produto]))+1),"")</f>
        <v/>
      </c>
      <c r="Q3945" s="20" t="str">
        <f t="shared" si="184"/>
        <v/>
      </c>
      <c r="R3945">
        <f t="shared" si="185"/>
        <v>0</v>
      </c>
    </row>
    <row r="3946" spans="10:18" x14ac:dyDescent="0.2">
      <c r="J3946">
        <f t="shared" si="183"/>
        <v>3944</v>
      </c>
      <c r="K3946" t="str" cm="1">
        <f t="array" ref="K3946">IFERROR(INDEX(tblClientes[Cliente],INT($J3946/ROWS(tblConsorcios[Produto]))+1),"")</f>
        <v/>
      </c>
      <c r="L3946" t="str" cm="1">
        <f t="array" ref="L3946">IFERROR(INDEX(tblConsorcios[Produto],MOD($J3946,ROWS(tblConsorcios[Produto]))+1),"")</f>
        <v>Imóvel IE300 – 200m</v>
      </c>
      <c r="M3946" s="20" cm="1">
        <f t="array" ref="M3946">IFERROR(INDEX(tblConsorcios[Valor da Carta (R$)],MOD($J3946,ROWS(tblConsorcios[Produto]))+1),"")</f>
        <v>300000</v>
      </c>
      <c r="N3946" s="2" cm="1">
        <f t="array" ref="N3946">IFERROR(INDEX(tblConsorcios[Prazo (meses)],MOD($J3946,ROWS(tblConsorcios[Produto]))+1),"")</f>
        <v>200</v>
      </c>
      <c r="O3946" s="20" cm="1">
        <f t="array" ref="O3946">IFERROR(INDEX(tblConsorcios[Parcela Mensal (R$)],MOD($J3946,ROWS(tblConsorcios[Produto]))+1),"")</f>
        <v>1902</v>
      </c>
      <c r="P3946" s="20" t="str" cm="1">
        <f t="array" ref="P3946">IFERROR(INDEX(tblClientes[Dividendo Mensal (R$)],INT($J3946/ROWS(tblConsorcios[Produto]))+1),"")</f>
        <v/>
      </c>
      <c r="Q3946" s="20" t="str">
        <f t="shared" si="184"/>
        <v/>
      </c>
      <c r="R3946">
        <f t="shared" si="185"/>
        <v>0</v>
      </c>
    </row>
    <row r="3947" spans="10:18" x14ac:dyDescent="0.2">
      <c r="J3947">
        <f t="shared" si="183"/>
        <v>3945</v>
      </c>
      <c r="K3947" t="str" cm="1">
        <f t="array" ref="K3947">IFERROR(INDEX(tblClientes[Cliente],INT($J3947/ROWS(tblConsorcios[Produto]))+1),"")</f>
        <v/>
      </c>
      <c r="L3947" t="str" cm="1">
        <f t="array" ref="L3947">IFERROR(INDEX(tblConsorcios[Produto],MOD($J3947,ROWS(tblConsorcios[Produto]))+1),"")</f>
        <v>Imóvel IE240 – 240m</v>
      </c>
      <c r="M3947" s="20" cm="1">
        <f t="array" ref="M3947">IFERROR(INDEX(tblConsorcios[Valor da Carta (R$)],MOD($J3947,ROWS(tblConsorcios[Produto]))+1),"")</f>
        <v>240000</v>
      </c>
      <c r="N3947" s="2" cm="1">
        <f t="array" ref="N3947">IFERROR(INDEX(tblConsorcios[Prazo (meses)],MOD($J3947,ROWS(tblConsorcios[Produto]))+1),"")</f>
        <v>240</v>
      </c>
      <c r="O3947" s="20" cm="1">
        <f t="array" ref="O3947">IFERROR(INDEX(tblConsorcios[Parcela Mensal (R$)],MOD($J3947,ROWS(tblConsorcios[Produto]))+1),"")</f>
        <v>1288</v>
      </c>
      <c r="P3947" s="20" t="str" cm="1">
        <f t="array" ref="P3947">IFERROR(INDEX(tblClientes[Dividendo Mensal (R$)],INT($J3947/ROWS(tblConsorcios[Produto]))+1),"")</f>
        <v/>
      </c>
      <c r="Q3947" s="20" t="str">
        <f t="shared" si="184"/>
        <v/>
      </c>
      <c r="R3947">
        <f t="shared" si="185"/>
        <v>0</v>
      </c>
    </row>
    <row r="3948" spans="10:18" x14ac:dyDescent="0.2">
      <c r="J3948">
        <f t="shared" si="183"/>
        <v>3946</v>
      </c>
      <c r="K3948" t="str" cm="1">
        <f t="array" ref="K3948">IFERROR(INDEX(tblClientes[Cliente],INT($J3948/ROWS(tblConsorcios[Produto]))+1),"")</f>
        <v/>
      </c>
      <c r="L3948" t="str" cm="1">
        <f t="array" ref="L3948">IFERROR(INDEX(tblConsorcios[Produto],MOD($J3948,ROWS(tblConsorcios[Produto]))+1),"")</f>
        <v>Imóvel IE240 – 220m</v>
      </c>
      <c r="M3948" s="20" cm="1">
        <f t="array" ref="M3948">IFERROR(INDEX(tblConsorcios[Valor da Carta (R$)],MOD($J3948,ROWS(tblConsorcios[Produto]))+1),"")</f>
        <v>240000</v>
      </c>
      <c r="N3948" s="2" cm="1">
        <f t="array" ref="N3948">IFERROR(INDEX(tblConsorcios[Prazo (meses)],MOD($J3948,ROWS(tblConsorcios[Produto]))+1),"")</f>
        <v>220</v>
      </c>
      <c r="O3948" s="20" cm="1">
        <f t="array" ref="O3948">IFERROR(INDEX(tblConsorcios[Parcela Mensal (R$)],MOD($J3948,ROWS(tblConsorcios[Produto]))+1),"")</f>
        <v>1394.18</v>
      </c>
      <c r="P3948" s="20" t="str" cm="1">
        <f t="array" ref="P3948">IFERROR(INDEX(tblClientes[Dividendo Mensal (R$)],INT($J3948/ROWS(tblConsorcios[Produto]))+1),"")</f>
        <v/>
      </c>
      <c r="Q3948" s="20" t="str">
        <f t="shared" si="184"/>
        <v/>
      </c>
      <c r="R3948">
        <f t="shared" si="185"/>
        <v>0</v>
      </c>
    </row>
    <row r="3949" spans="10:18" x14ac:dyDescent="0.2">
      <c r="J3949">
        <f t="shared" si="183"/>
        <v>3947</v>
      </c>
      <c r="K3949" t="str" cm="1">
        <f t="array" ref="K3949">IFERROR(INDEX(tblClientes[Cliente],INT($J3949/ROWS(tblConsorcios[Produto]))+1),"")</f>
        <v/>
      </c>
      <c r="L3949" t="str" cm="1">
        <f t="array" ref="L3949">IFERROR(INDEX(tblConsorcios[Produto],MOD($J3949,ROWS(tblConsorcios[Produto]))+1),"")</f>
        <v>Imóvel IE240 – 200m</v>
      </c>
      <c r="M3949" s="20" cm="1">
        <f t="array" ref="M3949">IFERROR(INDEX(tblConsorcios[Valor da Carta (R$)],MOD($J3949,ROWS(tblConsorcios[Produto]))+1),"")</f>
        <v>240000</v>
      </c>
      <c r="N3949" s="2" cm="1">
        <f t="array" ref="N3949">IFERROR(INDEX(tblConsorcios[Prazo (meses)],MOD($J3949,ROWS(tblConsorcios[Produto]))+1),"")</f>
        <v>200</v>
      </c>
      <c r="O3949" s="20" cm="1">
        <f t="array" ref="O3949">IFERROR(INDEX(tblConsorcios[Parcela Mensal (R$)],MOD($J3949,ROWS(tblConsorcios[Produto]))+1),"")</f>
        <v>1521.6</v>
      </c>
      <c r="P3949" s="20" t="str" cm="1">
        <f t="array" ref="P3949">IFERROR(INDEX(tblClientes[Dividendo Mensal (R$)],INT($J3949/ROWS(tblConsorcios[Produto]))+1),"")</f>
        <v/>
      </c>
      <c r="Q3949" s="20" t="str">
        <f t="shared" si="184"/>
        <v/>
      </c>
      <c r="R3949">
        <f t="shared" si="185"/>
        <v>0</v>
      </c>
    </row>
    <row r="3950" spans="10:18" x14ac:dyDescent="0.2">
      <c r="J3950">
        <f t="shared" si="183"/>
        <v>3948</v>
      </c>
      <c r="K3950" t="str" cm="1">
        <f t="array" ref="K3950">IFERROR(INDEX(tblClientes[Cliente],INT($J3950/ROWS(tblConsorcios[Produto]))+1),"")</f>
        <v/>
      </c>
      <c r="L3950" t="str" cm="1">
        <f t="array" ref="L3950">IFERROR(INDEX(tblConsorcios[Produto],MOD($J3950,ROWS(tblConsorcios[Produto]))+1),"")</f>
        <v>Imóvel IE230 – 240m</v>
      </c>
      <c r="M3950" s="20" cm="1">
        <f t="array" ref="M3950">IFERROR(INDEX(tblConsorcios[Valor da Carta (R$)],MOD($J3950,ROWS(tblConsorcios[Produto]))+1),"")</f>
        <v>230000</v>
      </c>
      <c r="N3950" s="2" cm="1">
        <f t="array" ref="N3950">IFERROR(INDEX(tblConsorcios[Prazo (meses)],MOD($J3950,ROWS(tblConsorcios[Produto]))+1),"")</f>
        <v>240</v>
      </c>
      <c r="O3950" s="20" cm="1">
        <f t="array" ref="O3950">IFERROR(INDEX(tblConsorcios[Parcela Mensal (R$)],MOD($J3950,ROWS(tblConsorcios[Produto]))+1),"")</f>
        <v>1234.33</v>
      </c>
      <c r="P3950" s="20" t="str" cm="1">
        <f t="array" ref="P3950">IFERROR(INDEX(tblClientes[Dividendo Mensal (R$)],INT($J3950/ROWS(tblConsorcios[Produto]))+1),"")</f>
        <v/>
      </c>
      <c r="Q3950" s="20" t="str">
        <f t="shared" si="184"/>
        <v/>
      </c>
      <c r="R3950">
        <f t="shared" si="185"/>
        <v>0</v>
      </c>
    </row>
    <row r="3951" spans="10:18" x14ac:dyDescent="0.2">
      <c r="J3951">
        <f t="shared" si="183"/>
        <v>3949</v>
      </c>
      <c r="K3951" t="str" cm="1">
        <f t="array" ref="K3951">IFERROR(INDEX(tblClientes[Cliente],INT($J3951/ROWS(tblConsorcios[Produto]))+1),"")</f>
        <v/>
      </c>
      <c r="L3951" t="str" cm="1">
        <f t="array" ref="L3951">IFERROR(INDEX(tblConsorcios[Produto],MOD($J3951,ROWS(tblConsorcios[Produto]))+1),"")</f>
        <v>Imóvel IE230 – 220m</v>
      </c>
      <c r="M3951" s="20" cm="1">
        <f t="array" ref="M3951">IFERROR(INDEX(tblConsorcios[Valor da Carta (R$)],MOD($J3951,ROWS(tblConsorcios[Produto]))+1),"")</f>
        <v>230000</v>
      </c>
      <c r="N3951" s="2" cm="1">
        <f t="array" ref="N3951">IFERROR(INDEX(tblConsorcios[Prazo (meses)],MOD($J3951,ROWS(tblConsorcios[Produto]))+1),"")</f>
        <v>220</v>
      </c>
      <c r="O3951" s="20" cm="1">
        <f t="array" ref="O3951">IFERROR(INDEX(tblConsorcios[Parcela Mensal (R$)],MOD($J3951,ROWS(tblConsorcios[Produto]))+1),"")</f>
        <v>1336.09</v>
      </c>
      <c r="P3951" s="20" t="str" cm="1">
        <f t="array" ref="P3951">IFERROR(INDEX(tblClientes[Dividendo Mensal (R$)],INT($J3951/ROWS(tblConsorcios[Produto]))+1),"")</f>
        <v/>
      </c>
      <c r="Q3951" s="20" t="str">
        <f t="shared" si="184"/>
        <v/>
      </c>
      <c r="R3951">
        <f t="shared" si="185"/>
        <v>0</v>
      </c>
    </row>
    <row r="3952" spans="10:18" x14ac:dyDescent="0.2">
      <c r="J3952">
        <f t="shared" si="183"/>
        <v>3950</v>
      </c>
      <c r="K3952" t="str" cm="1">
        <f t="array" ref="K3952">IFERROR(INDEX(tblClientes[Cliente],INT($J3952/ROWS(tblConsorcios[Produto]))+1),"")</f>
        <v/>
      </c>
      <c r="L3952" t="str" cm="1">
        <f t="array" ref="L3952">IFERROR(INDEX(tblConsorcios[Produto],MOD($J3952,ROWS(tblConsorcios[Produto]))+1),"")</f>
        <v>Imóvel IE230 – 200m</v>
      </c>
      <c r="M3952" s="20" cm="1">
        <f t="array" ref="M3952">IFERROR(INDEX(tblConsorcios[Valor da Carta (R$)],MOD($J3952,ROWS(tblConsorcios[Produto]))+1),"")</f>
        <v>230000</v>
      </c>
      <c r="N3952" s="2" cm="1">
        <f t="array" ref="N3952">IFERROR(INDEX(tblConsorcios[Prazo (meses)],MOD($J3952,ROWS(tblConsorcios[Produto]))+1),"")</f>
        <v>200</v>
      </c>
      <c r="O3952" s="20" cm="1">
        <f t="array" ref="O3952">IFERROR(INDEX(tblConsorcios[Parcela Mensal (R$)],MOD($J3952,ROWS(tblConsorcios[Produto]))+1),"")</f>
        <v>1458.2</v>
      </c>
      <c r="P3952" s="20" t="str" cm="1">
        <f t="array" ref="P3952">IFERROR(INDEX(tblClientes[Dividendo Mensal (R$)],INT($J3952/ROWS(tblConsorcios[Produto]))+1),"")</f>
        <v/>
      </c>
      <c r="Q3952" s="20" t="str">
        <f t="shared" si="184"/>
        <v/>
      </c>
      <c r="R3952">
        <f t="shared" si="185"/>
        <v>0</v>
      </c>
    </row>
    <row r="3953" spans="10:18" x14ac:dyDescent="0.2">
      <c r="J3953">
        <f t="shared" si="183"/>
        <v>3951</v>
      </c>
      <c r="K3953" t="str" cm="1">
        <f t="array" ref="K3953">IFERROR(INDEX(tblClientes[Cliente],INT($J3953/ROWS(tblConsorcios[Produto]))+1),"")</f>
        <v/>
      </c>
      <c r="L3953" t="str" cm="1">
        <f t="array" ref="L3953">IFERROR(INDEX(tblConsorcios[Produto],MOD($J3953,ROWS(tblConsorcios[Produto]))+1),"")</f>
        <v>Imóvel IE220 – 240m</v>
      </c>
      <c r="M3953" s="20" cm="1">
        <f t="array" ref="M3953">IFERROR(INDEX(tblConsorcios[Valor da Carta (R$)],MOD($J3953,ROWS(tblConsorcios[Produto]))+1),"")</f>
        <v>220000</v>
      </c>
      <c r="N3953" s="2" cm="1">
        <f t="array" ref="N3953">IFERROR(INDEX(tblConsorcios[Prazo (meses)],MOD($J3953,ROWS(tblConsorcios[Produto]))+1),"")</f>
        <v>240</v>
      </c>
      <c r="O3953" s="20" cm="1">
        <f t="array" ref="O3953">IFERROR(INDEX(tblConsorcios[Parcela Mensal (R$)],MOD($J3953,ROWS(tblConsorcios[Produto]))+1),"")</f>
        <v>1180.67</v>
      </c>
      <c r="P3953" s="20" t="str" cm="1">
        <f t="array" ref="P3953">IFERROR(INDEX(tblClientes[Dividendo Mensal (R$)],INT($J3953/ROWS(tblConsorcios[Produto]))+1),"")</f>
        <v/>
      </c>
      <c r="Q3953" s="20" t="str">
        <f t="shared" si="184"/>
        <v/>
      </c>
      <c r="R3953">
        <f t="shared" si="185"/>
        <v>0</v>
      </c>
    </row>
    <row r="3954" spans="10:18" x14ac:dyDescent="0.2">
      <c r="J3954">
        <f t="shared" si="183"/>
        <v>3952</v>
      </c>
      <c r="K3954" t="str" cm="1">
        <f t="array" ref="K3954">IFERROR(INDEX(tblClientes[Cliente],INT($J3954/ROWS(tblConsorcios[Produto]))+1),"")</f>
        <v/>
      </c>
      <c r="L3954" t="str" cm="1">
        <f t="array" ref="L3954">IFERROR(INDEX(tblConsorcios[Produto],MOD($J3954,ROWS(tblConsorcios[Produto]))+1),"")</f>
        <v>Imóvel IE220 – 220m</v>
      </c>
      <c r="M3954" s="20" cm="1">
        <f t="array" ref="M3954">IFERROR(INDEX(tblConsorcios[Valor da Carta (R$)],MOD($J3954,ROWS(tblConsorcios[Produto]))+1),"")</f>
        <v>220000</v>
      </c>
      <c r="N3954" s="2" cm="1">
        <f t="array" ref="N3954">IFERROR(INDEX(tblConsorcios[Prazo (meses)],MOD($J3954,ROWS(tblConsorcios[Produto]))+1),"")</f>
        <v>220</v>
      </c>
      <c r="O3954" s="20" cm="1">
        <f t="array" ref="O3954">IFERROR(INDEX(tblConsorcios[Parcela Mensal (R$)],MOD($J3954,ROWS(tblConsorcios[Produto]))+1),"")</f>
        <v>1278</v>
      </c>
      <c r="P3954" s="20" t="str" cm="1">
        <f t="array" ref="P3954">IFERROR(INDEX(tblClientes[Dividendo Mensal (R$)],INT($J3954/ROWS(tblConsorcios[Produto]))+1),"")</f>
        <v/>
      </c>
      <c r="Q3954" s="20" t="str">
        <f t="shared" si="184"/>
        <v/>
      </c>
      <c r="R3954">
        <f t="shared" si="185"/>
        <v>0</v>
      </c>
    </row>
    <row r="3955" spans="10:18" x14ac:dyDescent="0.2">
      <c r="J3955">
        <f t="shared" si="183"/>
        <v>3953</v>
      </c>
      <c r="K3955" t="str" cm="1">
        <f t="array" ref="K3955">IFERROR(INDEX(tblClientes[Cliente],INT($J3955/ROWS(tblConsorcios[Produto]))+1),"")</f>
        <v/>
      </c>
      <c r="L3955" t="str" cm="1">
        <f t="array" ref="L3955">IFERROR(INDEX(tblConsorcios[Produto],MOD($J3955,ROWS(tblConsorcios[Produto]))+1),"")</f>
        <v>Imóvel IE220 – 200m</v>
      </c>
      <c r="M3955" s="20" cm="1">
        <f t="array" ref="M3955">IFERROR(INDEX(tblConsorcios[Valor da Carta (R$)],MOD($J3955,ROWS(tblConsorcios[Produto]))+1),"")</f>
        <v>220000</v>
      </c>
      <c r="N3955" s="2" cm="1">
        <f t="array" ref="N3955">IFERROR(INDEX(tblConsorcios[Prazo (meses)],MOD($J3955,ROWS(tblConsorcios[Produto]))+1),"")</f>
        <v>200</v>
      </c>
      <c r="O3955" s="20" cm="1">
        <f t="array" ref="O3955">IFERROR(INDEX(tblConsorcios[Parcela Mensal (R$)],MOD($J3955,ROWS(tblConsorcios[Produto]))+1),"")</f>
        <v>1394.8</v>
      </c>
      <c r="P3955" s="20" t="str" cm="1">
        <f t="array" ref="P3955">IFERROR(INDEX(tblClientes[Dividendo Mensal (R$)],INT($J3955/ROWS(tblConsorcios[Produto]))+1),"")</f>
        <v/>
      </c>
      <c r="Q3955" s="20" t="str">
        <f t="shared" si="184"/>
        <v/>
      </c>
      <c r="R3955">
        <f t="shared" si="185"/>
        <v>0</v>
      </c>
    </row>
    <row r="3956" spans="10:18" x14ac:dyDescent="0.2">
      <c r="J3956">
        <f t="shared" si="183"/>
        <v>3954</v>
      </c>
      <c r="K3956" t="str" cm="1">
        <f t="array" ref="K3956">IFERROR(INDEX(tblClientes[Cliente],INT($J3956/ROWS(tblConsorcios[Produto]))+1),"")</f>
        <v/>
      </c>
      <c r="L3956" t="str" cm="1">
        <f t="array" ref="L3956">IFERROR(INDEX(tblConsorcios[Produto],MOD($J3956,ROWS(tblConsorcios[Produto]))+1),"")</f>
        <v>Imóvel IE200 – 240m</v>
      </c>
      <c r="M3956" s="20" cm="1">
        <f t="array" ref="M3956">IFERROR(INDEX(tblConsorcios[Valor da Carta (R$)],MOD($J3956,ROWS(tblConsorcios[Produto]))+1),"")</f>
        <v>200000</v>
      </c>
      <c r="N3956" s="2" cm="1">
        <f t="array" ref="N3956">IFERROR(INDEX(tblConsorcios[Prazo (meses)],MOD($J3956,ROWS(tblConsorcios[Produto]))+1),"")</f>
        <v>240</v>
      </c>
      <c r="O3956" s="20" cm="1">
        <f t="array" ref="O3956">IFERROR(INDEX(tblConsorcios[Parcela Mensal (R$)],MOD($J3956,ROWS(tblConsorcios[Produto]))+1),"")</f>
        <v>1073.33</v>
      </c>
      <c r="P3956" s="20" t="str" cm="1">
        <f t="array" ref="P3956">IFERROR(INDEX(tblClientes[Dividendo Mensal (R$)],INT($J3956/ROWS(tblConsorcios[Produto]))+1),"")</f>
        <v/>
      </c>
      <c r="Q3956" s="20" t="str">
        <f t="shared" si="184"/>
        <v/>
      </c>
      <c r="R3956">
        <f t="shared" si="185"/>
        <v>0</v>
      </c>
    </row>
    <row r="3957" spans="10:18" x14ac:dyDescent="0.2">
      <c r="J3957">
        <f t="shared" si="183"/>
        <v>3955</v>
      </c>
      <c r="K3957" t="str" cm="1">
        <f t="array" ref="K3957">IFERROR(INDEX(tblClientes[Cliente],INT($J3957/ROWS(tblConsorcios[Produto]))+1),"")</f>
        <v/>
      </c>
      <c r="L3957" t="str" cm="1">
        <f t="array" ref="L3957">IFERROR(INDEX(tblConsorcios[Produto],MOD($J3957,ROWS(tblConsorcios[Produto]))+1),"")</f>
        <v>Imóvel IE200 – 220m</v>
      </c>
      <c r="M3957" s="20" cm="1">
        <f t="array" ref="M3957">IFERROR(INDEX(tblConsorcios[Valor da Carta (R$)],MOD($J3957,ROWS(tblConsorcios[Produto]))+1),"")</f>
        <v>200000</v>
      </c>
      <c r="N3957" s="2" cm="1">
        <f t="array" ref="N3957">IFERROR(INDEX(tblConsorcios[Prazo (meses)],MOD($J3957,ROWS(tblConsorcios[Produto]))+1),"")</f>
        <v>220</v>
      </c>
      <c r="O3957" s="20" cm="1">
        <f t="array" ref="O3957">IFERROR(INDEX(tblConsorcios[Parcela Mensal (R$)],MOD($J3957,ROWS(tblConsorcios[Produto]))+1),"")</f>
        <v>1161.82</v>
      </c>
      <c r="P3957" s="20" t="str" cm="1">
        <f t="array" ref="P3957">IFERROR(INDEX(tblClientes[Dividendo Mensal (R$)],INT($J3957/ROWS(tblConsorcios[Produto]))+1),"")</f>
        <v/>
      </c>
      <c r="Q3957" s="20" t="str">
        <f t="shared" si="184"/>
        <v/>
      </c>
      <c r="R3957">
        <f t="shared" si="185"/>
        <v>0</v>
      </c>
    </row>
    <row r="3958" spans="10:18" x14ac:dyDescent="0.2">
      <c r="J3958">
        <f t="shared" si="183"/>
        <v>3956</v>
      </c>
      <c r="K3958" t="str" cm="1">
        <f t="array" ref="K3958">IFERROR(INDEX(tblClientes[Cliente],INT($J3958/ROWS(tblConsorcios[Produto]))+1),"")</f>
        <v/>
      </c>
      <c r="L3958" t="str" cm="1">
        <f t="array" ref="L3958">IFERROR(INDEX(tblConsorcios[Produto],MOD($J3958,ROWS(tblConsorcios[Produto]))+1),"")</f>
        <v>Imóvel IE200 – 200m</v>
      </c>
      <c r="M3958" s="20" cm="1">
        <f t="array" ref="M3958">IFERROR(INDEX(tblConsorcios[Valor da Carta (R$)],MOD($J3958,ROWS(tblConsorcios[Produto]))+1),"")</f>
        <v>200000</v>
      </c>
      <c r="N3958" s="2" cm="1">
        <f t="array" ref="N3958">IFERROR(INDEX(tblConsorcios[Prazo (meses)],MOD($J3958,ROWS(tblConsorcios[Produto]))+1),"")</f>
        <v>200</v>
      </c>
      <c r="O3958" s="20" cm="1">
        <f t="array" ref="O3958">IFERROR(INDEX(tblConsorcios[Parcela Mensal (R$)],MOD($J3958,ROWS(tblConsorcios[Produto]))+1),"")</f>
        <v>1268</v>
      </c>
      <c r="P3958" s="20" t="str" cm="1">
        <f t="array" ref="P3958">IFERROR(INDEX(tblClientes[Dividendo Mensal (R$)],INT($J3958/ROWS(tblConsorcios[Produto]))+1),"")</f>
        <v/>
      </c>
      <c r="Q3958" s="20" t="str">
        <f t="shared" si="184"/>
        <v/>
      </c>
      <c r="R3958">
        <f t="shared" si="185"/>
        <v>0</v>
      </c>
    </row>
    <row r="3959" spans="10:18" x14ac:dyDescent="0.2">
      <c r="J3959">
        <f t="shared" si="183"/>
        <v>3957</v>
      </c>
      <c r="K3959" t="str" cm="1">
        <f t="array" ref="K3959">IFERROR(INDEX(tblClientes[Cliente],INT($J3959/ROWS(tblConsorcios[Produto]))+1),"")</f>
        <v/>
      </c>
      <c r="L3959" t="str" cm="1">
        <f t="array" ref="L3959">IFERROR(INDEX(tblConsorcios[Produto],MOD($J3959,ROWS(tblConsorcios[Produto]))+1),"")</f>
        <v>Imóvel IE150 – 240m</v>
      </c>
      <c r="M3959" s="20" cm="1">
        <f t="array" ref="M3959">IFERROR(INDEX(tblConsorcios[Valor da Carta (R$)],MOD($J3959,ROWS(tblConsorcios[Produto]))+1),"")</f>
        <v>150000</v>
      </c>
      <c r="N3959" s="2" cm="1">
        <f t="array" ref="N3959">IFERROR(INDEX(tblConsorcios[Prazo (meses)],MOD($J3959,ROWS(tblConsorcios[Produto]))+1),"")</f>
        <v>240</v>
      </c>
      <c r="O3959" s="20" cm="1">
        <f t="array" ref="O3959">IFERROR(INDEX(tblConsorcios[Parcela Mensal (R$)],MOD($J3959,ROWS(tblConsorcios[Produto]))+1),"")</f>
        <v>805</v>
      </c>
      <c r="P3959" s="20" t="str" cm="1">
        <f t="array" ref="P3959">IFERROR(INDEX(tblClientes[Dividendo Mensal (R$)],INT($J3959/ROWS(tblConsorcios[Produto]))+1),"")</f>
        <v/>
      </c>
      <c r="Q3959" s="20" t="str">
        <f t="shared" si="184"/>
        <v/>
      </c>
      <c r="R3959">
        <f t="shared" si="185"/>
        <v>0</v>
      </c>
    </row>
    <row r="3960" spans="10:18" x14ac:dyDescent="0.2">
      <c r="J3960">
        <f t="shared" si="183"/>
        <v>3958</v>
      </c>
      <c r="K3960" t="str" cm="1">
        <f t="array" ref="K3960">IFERROR(INDEX(tblClientes[Cliente],INT($J3960/ROWS(tblConsorcios[Produto]))+1),"")</f>
        <v/>
      </c>
      <c r="L3960" t="str" cm="1">
        <f t="array" ref="L3960">IFERROR(INDEX(tblConsorcios[Produto],MOD($J3960,ROWS(tblConsorcios[Produto]))+1),"")</f>
        <v>Imóvel IE150 – 220m</v>
      </c>
      <c r="M3960" s="20" cm="1">
        <f t="array" ref="M3960">IFERROR(INDEX(tblConsorcios[Valor da Carta (R$)],MOD($J3960,ROWS(tblConsorcios[Produto]))+1),"")</f>
        <v>150000</v>
      </c>
      <c r="N3960" s="2" cm="1">
        <f t="array" ref="N3960">IFERROR(INDEX(tblConsorcios[Prazo (meses)],MOD($J3960,ROWS(tblConsorcios[Produto]))+1),"")</f>
        <v>220</v>
      </c>
      <c r="O3960" s="20" cm="1">
        <f t="array" ref="O3960">IFERROR(INDEX(tblConsorcios[Parcela Mensal (R$)],MOD($J3960,ROWS(tblConsorcios[Produto]))+1),"")</f>
        <v>871.36</v>
      </c>
      <c r="P3960" s="20" t="str" cm="1">
        <f t="array" ref="P3960">IFERROR(INDEX(tblClientes[Dividendo Mensal (R$)],INT($J3960/ROWS(tblConsorcios[Produto]))+1),"")</f>
        <v/>
      </c>
      <c r="Q3960" s="20" t="str">
        <f t="shared" si="184"/>
        <v/>
      </c>
      <c r="R3960">
        <f t="shared" si="185"/>
        <v>0</v>
      </c>
    </row>
    <row r="3961" spans="10:18" x14ac:dyDescent="0.2">
      <c r="J3961">
        <f t="shared" si="183"/>
        <v>3959</v>
      </c>
      <c r="K3961" t="str" cm="1">
        <f t="array" ref="K3961">IFERROR(INDEX(tblClientes[Cliente],INT($J3961/ROWS(tblConsorcios[Produto]))+1),"")</f>
        <v/>
      </c>
      <c r="L3961" t="str" cm="1">
        <f t="array" ref="L3961">IFERROR(INDEX(tblConsorcios[Produto],MOD($J3961,ROWS(tblConsorcios[Produto]))+1),"")</f>
        <v>Imóvel IE150 – 200m</v>
      </c>
      <c r="M3961" s="20" cm="1">
        <f t="array" ref="M3961">IFERROR(INDEX(tblConsorcios[Valor da Carta (R$)],MOD($J3961,ROWS(tblConsorcios[Produto]))+1),"")</f>
        <v>150000</v>
      </c>
      <c r="N3961" s="2" cm="1">
        <f t="array" ref="N3961">IFERROR(INDEX(tblConsorcios[Prazo (meses)],MOD($J3961,ROWS(tblConsorcios[Produto]))+1),"")</f>
        <v>200</v>
      </c>
      <c r="O3961" s="20" cm="1">
        <f t="array" ref="O3961">IFERROR(INDEX(tblConsorcios[Parcela Mensal (R$)],MOD($J3961,ROWS(tblConsorcios[Produto]))+1),"")</f>
        <v>951</v>
      </c>
      <c r="P3961" s="20" t="str" cm="1">
        <f t="array" ref="P3961">IFERROR(INDEX(tblClientes[Dividendo Mensal (R$)],INT($J3961/ROWS(tblConsorcios[Produto]))+1),"")</f>
        <v/>
      </c>
      <c r="Q3961" s="20" t="str">
        <f t="shared" si="184"/>
        <v/>
      </c>
      <c r="R3961">
        <f t="shared" si="185"/>
        <v>0</v>
      </c>
    </row>
    <row r="3962" spans="10:18" x14ac:dyDescent="0.2">
      <c r="J3962">
        <f t="shared" si="183"/>
        <v>3960</v>
      </c>
      <c r="K3962" t="str" cm="1">
        <f t="array" ref="K3962">IFERROR(INDEX(tblClientes[Cliente],INT($J3962/ROWS(tblConsorcios[Produto]))+1),"")</f>
        <v/>
      </c>
      <c r="L3962" t="str" cm="1">
        <f t="array" ref="L3962">IFERROR(INDEX(tblConsorcios[Produto],MOD($J3962,ROWS(tblConsorcios[Produto]))+1),"")</f>
        <v>Imóvel IE140 – 240m</v>
      </c>
      <c r="M3962" s="20" cm="1">
        <f t="array" ref="M3962">IFERROR(INDEX(tblConsorcios[Valor da Carta (R$)],MOD($J3962,ROWS(tblConsorcios[Produto]))+1),"")</f>
        <v>140000</v>
      </c>
      <c r="N3962" s="2" cm="1">
        <f t="array" ref="N3962">IFERROR(INDEX(tblConsorcios[Prazo (meses)],MOD($J3962,ROWS(tblConsorcios[Produto]))+1),"")</f>
        <v>240</v>
      </c>
      <c r="O3962" s="20" cm="1">
        <f t="array" ref="O3962">IFERROR(INDEX(tblConsorcios[Parcela Mensal (R$)],MOD($J3962,ROWS(tblConsorcios[Produto]))+1),"")</f>
        <v>751.33</v>
      </c>
      <c r="P3962" s="20" t="str" cm="1">
        <f t="array" ref="P3962">IFERROR(INDEX(tblClientes[Dividendo Mensal (R$)],INT($J3962/ROWS(tblConsorcios[Produto]))+1),"")</f>
        <v/>
      </c>
      <c r="Q3962" s="20" t="str">
        <f t="shared" si="184"/>
        <v/>
      </c>
      <c r="R3962">
        <f t="shared" si="185"/>
        <v>0</v>
      </c>
    </row>
    <row r="3963" spans="10:18" x14ac:dyDescent="0.2">
      <c r="J3963">
        <f t="shared" si="183"/>
        <v>3961</v>
      </c>
      <c r="K3963" t="str" cm="1">
        <f t="array" ref="K3963">IFERROR(INDEX(tblClientes[Cliente],INT($J3963/ROWS(tblConsorcios[Produto]))+1),"")</f>
        <v/>
      </c>
      <c r="L3963" t="str" cm="1">
        <f t="array" ref="L3963">IFERROR(INDEX(tblConsorcios[Produto],MOD($J3963,ROWS(tblConsorcios[Produto]))+1),"")</f>
        <v>Imóvel IE140 – 220m</v>
      </c>
      <c r="M3963" s="20" cm="1">
        <f t="array" ref="M3963">IFERROR(INDEX(tblConsorcios[Valor da Carta (R$)],MOD($J3963,ROWS(tblConsorcios[Produto]))+1),"")</f>
        <v>140000</v>
      </c>
      <c r="N3963" s="2" cm="1">
        <f t="array" ref="N3963">IFERROR(INDEX(tblConsorcios[Prazo (meses)],MOD($J3963,ROWS(tblConsorcios[Produto]))+1),"")</f>
        <v>220</v>
      </c>
      <c r="O3963" s="20" cm="1">
        <f t="array" ref="O3963">IFERROR(INDEX(tblConsorcios[Parcela Mensal (R$)],MOD($J3963,ROWS(tblConsorcios[Produto]))+1),"")</f>
        <v>813.27</v>
      </c>
      <c r="P3963" s="20" t="str" cm="1">
        <f t="array" ref="P3963">IFERROR(INDEX(tblClientes[Dividendo Mensal (R$)],INT($J3963/ROWS(tblConsorcios[Produto]))+1),"")</f>
        <v/>
      </c>
      <c r="Q3963" s="20" t="str">
        <f t="shared" si="184"/>
        <v/>
      </c>
      <c r="R3963">
        <f t="shared" si="185"/>
        <v>0</v>
      </c>
    </row>
    <row r="3964" spans="10:18" x14ac:dyDescent="0.2">
      <c r="J3964">
        <f t="shared" si="183"/>
        <v>3962</v>
      </c>
      <c r="K3964" t="str" cm="1">
        <f t="array" ref="K3964">IFERROR(INDEX(tblClientes[Cliente],INT($J3964/ROWS(tblConsorcios[Produto]))+1),"")</f>
        <v/>
      </c>
      <c r="L3964" t="str" cm="1">
        <f t="array" ref="L3964">IFERROR(INDEX(tblConsorcios[Produto],MOD($J3964,ROWS(tblConsorcios[Produto]))+1),"")</f>
        <v>Imóvel IE140 – 200m</v>
      </c>
      <c r="M3964" s="20" cm="1">
        <f t="array" ref="M3964">IFERROR(INDEX(tblConsorcios[Valor da Carta (R$)],MOD($J3964,ROWS(tblConsorcios[Produto]))+1),"")</f>
        <v>140000</v>
      </c>
      <c r="N3964" s="2" cm="1">
        <f t="array" ref="N3964">IFERROR(INDEX(tblConsorcios[Prazo (meses)],MOD($J3964,ROWS(tblConsorcios[Produto]))+1),"")</f>
        <v>200</v>
      </c>
      <c r="O3964" s="20" cm="1">
        <f t="array" ref="O3964">IFERROR(INDEX(tblConsorcios[Parcela Mensal (R$)],MOD($J3964,ROWS(tblConsorcios[Produto]))+1),"")</f>
        <v>887.6</v>
      </c>
      <c r="P3964" s="20" t="str" cm="1">
        <f t="array" ref="P3964">IFERROR(INDEX(tblClientes[Dividendo Mensal (R$)],INT($J3964/ROWS(tblConsorcios[Produto]))+1),"")</f>
        <v/>
      </c>
      <c r="Q3964" s="20" t="str">
        <f t="shared" si="184"/>
        <v/>
      </c>
      <c r="R3964">
        <f t="shared" si="185"/>
        <v>0</v>
      </c>
    </row>
    <row r="3965" spans="10:18" x14ac:dyDescent="0.2">
      <c r="J3965">
        <f t="shared" si="183"/>
        <v>3963</v>
      </c>
      <c r="K3965" t="str" cm="1">
        <f t="array" ref="K3965">IFERROR(INDEX(tblClientes[Cliente],INT($J3965/ROWS(tblConsorcios[Produto]))+1),"")</f>
        <v/>
      </c>
      <c r="L3965" t="str" cm="1">
        <f t="array" ref="L3965">IFERROR(INDEX(tblConsorcios[Produto],MOD($J3965,ROWS(tblConsorcios[Produto]))+1),"")</f>
        <v>Imóvel IE130 – 240m</v>
      </c>
      <c r="M3965" s="20" cm="1">
        <f t="array" ref="M3965">IFERROR(INDEX(tblConsorcios[Valor da Carta (R$)],MOD($J3965,ROWS(tblConsorcios[Produto]))+1),"")</f>
        <v>130000</v>
      </c>
      <c r="N3965" s="2" cm="1">
        <f t="array" ref="N3965">IFERROR(INDEX(tblConsorcios[Prazo (meses)],MOD($J3965,ROWS(tblConsorcios[Produto]))+1),"")</f>
        <v>240</v>
      </c>
      <c r="O3965" s="20" cm="1">
        <f t="array" ref="O3965">IFERROR(INDEX(tblConsorcios[Parcela Mensal (R$)],MOD($J3965,ROWS(tblConsorcios[Produto]))+1),"")</f>
        <v>697.67</v>
      </c>
      <c r="P3965" s="20" t="str" cm="1">
        <f t="array" ref="P3965">IFERROR(INDEX(tblClientes[Dividendo Mensal (R$)],INT($J3965/ROWS(tblConsorcios[Produto]))+1),"")</f>
        <v/>
      </c>
      <c r="Q3965" s="20" t="str">
        <f t="shared" si="184"/>
        <v/>
      </c>
      <c r="R3965">
        <f t="shared" si="185"/>
        <v>0</v>
      </c>
    </row>
    <row r="3966" spans="10:18" x14ac:dyDescent="0.2">
      <c r="J3966">
        <f t="shared" si="183"/>
        <v>3964</v>
      </c>
      <c r="K3966" t="str" cm="1">
        <f t="array" ref="K3966">IFERROR(INDEX(tblClientes[Cliente],INT($J3966/ROWS(tblConsorcios[Produto]))+1),"")</f>
        <v/>
      </c>
      <c r="L3966" t="str" cm="1">
        <f t="array" ref="L3966">IFERROR(INDEX(tblConsorcios[Produto],MOD($J3966,ROWS(tblConsorcios[Produto]))+1),"")</f>
        <v>Imóvel IE130 – 220m</v>
      </c>
      <c r="M3966" s="20" cm="1">
        <f t="array" ref="M3966">IFERROR(INDEX(tblConsorcios[Valor da Carta (R$)],MOD($J3966,ROWS(tblConsorcios[Produto]))+1),"")</f>
        <v>130000</v>
      </c>
      <c r="N3966" s="2" cm="1">
        <f t="array" ref="N3966">IFERROR(INDEX(tblConsorcios[Prazo (meses)],MOD($J3966,ROWS(tblConsorcios[Produto]))+1),"")</f>
        <v>220</v>
      </c>
      <c r="O3966" s="20" cm="1">
        <f t="array" ref="O3966">IFERROR(INDEX(tblConsorcios[Parcela Mensal (R$)],MOD($J3966,ROWS(tblConsorcios[Produto]))+1),"")</f>
        <v>755.18</v>
      </c>
      <c r="P3966" s="20" t="str" cm="1">
        <f t="array" ref="P3966">IFERROR(INDEX(tblClientes[Dividendo Mensal (R$)],INT($J3966/ROWS(tblConsorcios[Produto]))+1),"")</f>
        <v/>
      </c>
      <c r="Q3966" s="20" t="str">
        <f t="shared" si="184"/>
        <v/>
      </c>
      <c r="R3966">
        <f t="shared" si="185"/>
        <v>0</v>
      </c>
    </row>
    <row r="3967" spans="10:18" x14ac:dyDescent="0.2">
      <c r="J3967">
        <f t="shared" si="183"/>
        <v>3965</v>
      </c>
      <c r="K3967" t="str" cm="1">
        <f t="array" ref="K3967">IFERROR(INDEX(tblClientes[Cliente],INT($J3967/ROWS(tblConsorcios[Produto]))+1),"")</f>
        <v/>
      </c>
      <c r="L3967" t="str" cm="1">
        <f t="array" ref="L3967">IFERROR(INDEX(tblConsorcios[Produto],MOD($J3967,ROWS(tblConsorcios[Produto]))+1),"")</f>
        <v>Imóvel IE130 – 200m</v>
      </c>
      <c r="M3967" s="20" cm="1">
        <f t="array" ref="M3967">IFERROR(INDEX(tblConsorcios[Valor da Carta (R$)],MOD($J3967,ROWS(tblConsorcios[Produto]))+1),"")</f>
        <v>130000</v>
      </c>
      <c r="N3967" s="2" cm="1">
        <f t="array" ref="N3967">IFERROR(INDEX(tblConsorcios[Prazo (meses)],MOD($J3967,ROWS(tblConsorcios[Produto]))+1),"")</f>
        <v>200</v>
      </c>
      <c r="O3967" s="20" cm="1">
        <f t="array" ref="O3967">IFERROR(INDEX(tblConsorcios[Parcela Mensal (R$)],MOD($J3967,ROWS(tblConsorcios[Produto]))+1),"")</f>
        <v>824.2</v>
      </c>
      <c r="P3967" s="20" t="str" cm="1">
        <f t="array" ref="P3967">IFERROR(INDEX(tblClientes[Dividendo Mensal (R$)],INT($J3967/ROWS(tblConsorcios[Produto]))+1),"")</f>
        <v/>
      </c>
      <c r="Q3967" s="20" t="str">
        <f t="shared" si="184"/>
        <v/>
      </c>
      <c r="R3967">
        <f t="shared" si="185"/>
        <v>0</v>
      </c>
    </row>
    <row r="3968" spans="10:18" x14ac:dyDescent="0.2">
      <c r="J3968">
        <f t="shared" si="183"/>
        <v>3966</v>
      </c>
      <c r="K3968" t="str" cm="1">
        <f t="array" ref="K3968">IFERROR(INDEX(tblClientes[Cliente],INT($J3968/ROWS(tblConsorcios[Produto]))+1),"")</f>
        <v/>
      </c>
      <c r="L3968" t="str" cm="1">
        <f t="array" ref="L3968">IFERROR(INDEX(tblConsorcios[Produto],MOD($J3968,ROWS(tblConsorcios[Produto]))+1),"")</f>
        <v>Imóvel IE120 – 240m</v>
      </c>
      <c r="M3968" s="20" cm="1">
        <f t="array" ref="M3968">IFERROR(INDEX(tblConsorcios[Valor da Carta (R$)],MOD($J3968,ROWS(tblConsorcios[Produto]))+1),"")</f>
        <v>120000</v>
      </c>
      <c r="N3968" s="2" cm="1">
        <f t="array" ref="N3968">IFERROR(INDEX(tblConsorcios[Prazo (meses)],MOD($J3968,ROWS(tblConsorcios[Produto]))+1),"")</f>
        <v>240</v>
      </c>
      <c r="O3968" s="20" cm="1">
        <f t="array" ref="O3968">IFERROR(INDEX(tblConsorcios[Parcela Mensal (R$)],MOD($J3968,ROWS(tblConsorcios[Produto]))+1),"")</f>
        <v>644</v>
      </c>
      <c r="P3968" s="20" t="str" cm="1">
        <f t="array" ref="P3968">IFERROR(INDEX(tblClientes[Dividendo Mensal (R$)],INT($J3968/ROWS(tblConsorcios[Produto]))+1),"")</f>
        <v/>
      </c>
      <c r="Q3968" s="20" t="str">
        <f t="shared" si="184"/>
        <v/>
      </c>
      <c r="R3968">
        <f t="shared" si="185"/>
        <v>0</v>
      </c>
    </row>
    <row r="3969" spans="10:18" x14ac:dyDescent="0.2">
      <c r="J3969">
        <f t="shared" si="183"/>
        <v>3967</v>
      </c>
      <c r="K3969" t="str" cm="1">
        <f t="array" ref="K3969">IFERROR(INDEX(tblClientes[Cliente],INT($J3969/ROWS(tblConsorcios[Produto]))+1),"")</f>
        <v/>
      </c>
      <c r="L3969" t="str" cm="1">
        <f t="array" ref="L3969">IFERROR(INDEX(tblConsorcios[Produto],MOD($J3969,ROWS(tblConsorcios[Produto]))+1),"")</f>
        <v>Imóvel IE120 – 220m</v>
      </c>
      <c r="M3969" s="20" cm="1">
        <f t="array" ref="M3969">IFERROR(INDEX(tblConsorcios[Valor da Carta (R$)],MOD($J3969,ROWS(tblConsorcios[Produto]))+1),"")</f>
        <v>120000</v>
      </c>
      <c r="N3969" s="2" cm="1">
        <f t="array" ref="N3969">IFERROR(INDEX(tblConsorcios[Prazo (meses)],MOD($J3969,ROWS(tblConsorcios[Produto]))+1),"")</f>
        <v>220</v>
      </c>
      <c r="O3969" s="20" cm="1">
        <f t="array" ref="O3969">IFERROR(INDEX(tblConsorcios[Parcela Mensal (R$)],MOD($J3969,ROWS(tblConsorcios[Produto]))+1),"")</f>
        <v>697.09</v>
      </c>
      <c r="P3969" s="20" t="str" cm="1">
        <f t="array" ref="P3969">IFERROR(INDEX(tblClientes[Dividendo Mensal (R$)],INT($J3969/ROWS(tblConsorcios[Produto]))+1),"")</f>
        <v/>
      </c>
      <c r="Q3969" s="20" t="str">
        <f t="shared" si="184"/>
        <v/>
      </c>
      <c r="R3969">
        <f t="shared" si="185"/>
        <v>0</v>
      </c>
    </row>
    <row r="3970" spans="10:18" x14ac:dyDescent="0.2">
      <c r="J3970">
        <f t="shared" si="183"/>
        <v>3968</v>
      </c>
      <c r="K3970" t="str" cm="1">
        <f t="array" ref="K3970">IFERROR(INDEX(tblClientes[Cliente],INT($J3970/ROWS(tblConsorcios[Produto]))+1),"")</f>
        <v/>
      </c>
      <c r="L3970" t="str" cm="1">
        <f t="array" ref="L3970">IFERROR(INDEX(tblConsorcios[Produto],MOD($J3970,ROWS(tblConsorcios[Produto]))+1),"")</f>
        <v>Imóvel IE120 – 200m</v>
      </c>
      <c r="M3970" s="20" cm="1">
        <f t="array" ref="M3970">IFERROR(INDEX(tblConsorcios[Valor da Carta (R$)],MOD($J3970,ROWS(tblConsorcios[Produto]))+1),"")</f>
        <v>120000</v>
      </c>
      <c r="N3970" s="2" cm="1">
        <f t="array" ref="N3970">IFERROR(INDEX(tblConsorcios[Prazo (meses)],MOD($J3970,ROWS(tblConsorcios[Produto]))+1),"")</f>
        <v>200</v>
      </c>
      <c r="O3970" s="20" cm="1">
        <f t="array" ref="O3970">IFERROR(INDEX(tblConsorcios[Parcela Mensal (R$)],MOD($J3970,ROWS(tblConsorcios[Produto]))+1),"")</f>
        <v>760.8</v>
      </c>
      <c r="P3970" s="20" t="str" cm="1">
        <f t="array" ref="P3970">IFERROR(INDEX(tblClientes[Dividendo Mensal (R$)],INT($J3970/ROWS(tblConsorcios[Produto]))+1),"")</f>
        <v/>
      </c>
      <c r="Q3970" s="20" t="str">
        <f t="shared" si="184"/>
        <v/>
      </c>
      <c r="R3970">
        <f t="shared" si="185"/>
        <v>0</v>
      </c>
    </row>
    <row r="3971" spans="10:18" x14ac:dyDescent="0.2">
      <c r="J3971">
        <f t="shared" ref="J3971:J4034" si="186">ROW()-2</f>
        <v>3969</v>
      </c>
      <c r="K3971" t="str" cm="1">
        <f t="array" ref="K3971">IFERROR(INDEX(tblClientes[Cliente],INT($J3971/ROWS(tblConsorcios[Produto]))+1),"")</f>
        <v/>
      </c>
      <c r="L3971" t="str" cm="1">
        <f t="array" ref="L3971">IFERROR(INDEX(tblConsorcios[Produto],MOD($J3971,ROWS(tblConsorcios[Produto]))+1),"")</f>
        <v>Imóvel IE600 – 240m</v>
      </c>
      <c r="M3971" s="20" cm="1">
        <f t="array" ref="M3971">IFERROR(INDEX(tblConsorcios[Valor da Carta (R$)],MOD($J3971,ROWS(tblConsorcios[Produto]))+1),"")</f>
        <v>600000</v>
      </c>
      <c r="N3971" s="2" cm="1">
        <f t="array" ref="N3971">IFERROR(INDEX(tblConsorcios[Prazo (meses)],MOD($J3971,ROWS(tblConsorcios[Produto]))+1),"")</f>
        <v>240</v>
      </c>
      <c r="O3971" s="20" cm="1">
        <f t="array" ref="O3971">IFERROR(INDEX(tblConsorcios[Parcela Mensal (R$)],MOD($J3971,ROWS(tblConsorcios[Produto]))+1),"")</f>
        <v>3220</v>
      </c>
      <c r="P3971" s="20" t="str" cm="1">
        <f t="array" ref="P3971">IFERROR(INDEX(tblClientes[Dividendo Mensal (R$)],INT($J3971/ROWS(tblConsorcios[Produto]))+1),"")</f>
        <v/>
      </c>
      <c r="Q3971" s="20" t="str">
        <f t="shared" ref="Q3971:Q4034" si="187">IF(AND(ISNUMBER(O3971),ISNUMBER(P3971)),P3971-O3971,"")</f>
        <v/>
      </c>
      <c r="R3971">
        <f t="shared" ref="R3971:R4034" si="188">IF(AND(ISNUMBER(O3971),ISNUMBER(P3971),O3971&lt;=P3971),1,0)</f>
        <v>0</v>
      </c>
    </row>
    <row r="3972" spans="10:18" x14ac:dyDescent="0.2">
      <c r="J3972">
        <f t="shared" si="186"/>
        <v>3970</v>
      </c>
      <c r="K3972" t="str" cm="1">
        <f t="array" ref="K3972">IFERROR(INDEX(tblClientes[Cliente],INT($J3972/ROWS(tblConsorcios[Produto]))+1),"")</f>
        <v/>
      </c>
      <c r="L3972" t="str" cm="1">
        <f t="array" ref="L3972">IFERROR(INDEX(tblConsorcios[Produto],MOD($J3972,ROWS(tblConsorcios[Produto]))+1),"")</f>
        <v>Imóvel IE600 – 220m</v>
      </c>
      <c r="M3972" s="20" cm="1">
        <f t="array" ref="M3972">IFERROR(INDEX(tblConsorcios[Valor da Carta (R$)],MOD($J3972,ROWS(tblConsorcios[Produto]))+1),"")</f>
        <v>600000</v>
      </c>
      <c r="N3972" s="2" cm="1">
        <f t="array" ref="N3972">IFERROR(INDEX(tblConsorcios[Prazo (meses)],MOD($J3972,ROWS(tblConsorcios[Produto]))+1),"")</f>
        <v>220</v>
      </c>
      <c r="O3972" s="20" cm="1">
        <f t="array" ref="O3972">IFERROR(INDEX(tblConsorcios[Parcela Mensal (R$)],MOD($J3972,ROWS(tblConsorcios[Produto]))+1),"")</f>
        <v>3485.45</v>
      </c>
      <c r="P3972" s="20" t="str" cm="1">
        <f t="array" ref="P3972">IFERROR(INDEX(tblClientes[Dividendo Mensal (R$)],INT($J3972/ROWS(tblConsorcios[Produto]))+1),"")</f>
        <v/>
      </c>
      <c r="Q3972" s="20" t="str">
        <f t="shared" si="187"/>
        <v/>
      </c>
      <c r="R3972">
        <f t="shared" si="188"/>
        <v>0</v>
      </c>
    </row>
    <row r="3973" spans="10:18" x14ac:dyDescent="0.2">
      <c r="J3973">
        <f t="shared" si="186"/>
        <v>3971</v>
      </c>
      <c r="K3973" t="str" cm="1">
        <f t="array" ref="K3973">IFERROR(INDEX(tblClientes[Cliente],INT($J3973/ROWS(tblConsorcios[Produto]))+1),"")</f>
        <v/>
      </c>
      <c r="L3973" t="str" cm="1">
        <f t="array" ref="L3973">IFERROR(INDEX(tblConsorcios[Produto],MOD($J3973,ROWS(tblConsorcios[Produto]))+1),"")</f>
        <v>Imóvel IE600 – 200m</v>
      </c>
      <c r="M3973" s="20" cm="1">
        <f t="array" ref="M3973">IFERROR(INDEX(tblConsorcios[Valor da Carta (R$)],MOD($J3973,ROWS(tblConsorcios[Produto]))+1),"")</f>
        <v>600000</v>
      </c>
      <c r="N3973" s="2" cm="1">
        <f t="array" ref="N3973">IFERROR(INDEX(tblConsorcios[Prazo (meses)],MOD($J3973,ROWS(tblConsorcios[Produto]))+1),"")</f>
        <v>200</v>
      </c>
      <c r="O3973" s="20" cm="1">
        <f t="array" ref="O3973">IFERROR(INDEX(tblConsorcios[Parcela Mensal (R$)],MOD($J3973,ROWS(tblConsorcios[Produto]))+1),"")</f>
        <v>3804</v>
      </c>
      <c r="P3973" s="20" t="str" cm="1">
        <f t="array" ref="P3973">IFERROR(INDEX(tblClientes[Dividendo Mensal (R$)],INT($J3973/ROWS(tblConsorcios[Produto]))+1),"")</f>
        <v/>
      </c>
      <c r="Q3973" s="20" t="str">
        <f t="shared" si="187"/>
        <v/>
      </c>
      <c r="R3973">
        <f t="shared" si="188"/>
        <v>0</v>
      </c>
    </row>
    <row r="3974" spans="10:18" x14ac:dyDescent="0.2">
      <c r="J3974">
        <f t="shared" si="186"/>
        <v>3972</v>
      </c>
      <c r="K3974" t="str" cm="1">
        <f t="array" ref="K3974">IFERROR(INDEX(tblClientes[Cliente],INT($J3974/ROWS(tblConsorcios[Produto]))+1),"")</f>
        <v/>
      </c>
      <c r="L3974" t="str" cm="1">
        <f t="array" ref="L3974">IFERROR(INDEX(tblConsorcios[Produto],MOD($J3974,ROWS(tblConsorcios[Produto]))+1),"")</f>
        <v>Imóvel IE580 – 240m</v>
      </c>
      <c r="M3974" s="20" cm="1">
        <f t="array" ref="M3974">IFERROR(INDEX(tblConsorcios[Valor da Carta (R$)],MOD($J3974,ROWS(tblConsorcios[Produto]))+1),"")</f>
        <v>580000</v>
      </c>
      <c r="N3974" s="2" cm="1">
        <f t="array" ref="N3974">IFERROR(INDEX(tblConsorcios[Prazo (meses)],MOD($J3974,ROWS(tblConsorcios[Produto]))+1),"")</f>
        <v>240</v>
      </c>
      <c r="O3974" s="20" cm="1">
        <f t="array" ref="O3974">IFERROR(INDEX(tblConsorcios[Parcela Mensal (R$)],MOD($J3974,ROWS(tblConsorcios[Produto]))+1),"")</f>
        <v>3112.67</v>
      </c>
      <c r="P3974" s="20" t="str" cm="1">
        <f t="array" ref="P3974">IFERROR(INDEX(tblClientes[Dividendo Mensal (R$)],INT($J3974/ROWS(tblConsorcios[Produto]))+1),"")</f>
        <v/>
      </c>
      <c r="Q3974" s="20" t="str">
        <f t="shared" si="187"/>
        <v/>
      </c>
      <c r="R3974">
        <f t="shared" si="188"/>
        <v>0</v>
      </c>
    </row>
    <row r="3975" spans="10:18" x14ac:dyDescent="0.2">
      <c r="J3975">
        <f t="shared" si="186"/>
        <v>3973</v>
      </c>
      <c r="K3975" t="str" cm="1">
        <f t="array" ref="K3975">IFERROR(INDEX(tblClientes[Cliente],INT($J3975/ROWS(tblConsorcios[Produto]))+1),"")</f>
        <v/>
      </c>
      <c r="L3975" t="str" cm="1">
        <f t="array" ref="L3975">IFERROR(INDEX(tblConsorcios[Produto],MOD($J3975,ROWS(tblConsorcios[Produto]))+1),"")</f>
        <v>Imóvel IE580 – 220m</v>
      </c>
      <c r="M3975" s="20" cm="1">
        <f t="array" ref="M3975">IFERROR(INDEX(tblConsorcios[Valor da Carta (R$)],MOD($J3975,ROWS(tblConsorcios[Produto]))+1),"")</f>
        <v>580000</v>
      </c>
      <c r="N3975" s="2" cm="1">
        <f t="array" ref="N3975">IFERROR(INDEX(tblConsorcios[Prazo (meses)],MOD($J3975,ROWS(tblConsorcios[Produto]))+1),"")</f>
        <v>220</v>
      </c>
      <c r="O3975" s="20" cm="1">
        <f t="array" ref="O3975">IFERROR(INDEX(tblConsorcios[Parcela Mensal (R$)],MOD($J3975,ROWS(tblConsorcios[Produto]))+1),"")</f>
        <v>3369.27</v>
      </c>
      <c r="P3975" s="20" t="str" cm="1">
        <f t="array" ref="P3975">IFERROR(INDEX(tblClientes[Dividendo Mensal (R$)],INT($J3975/ROWS(tblConsorcios[Produto]))+1),"")</f>
        <v/>
      </c>
      <c r="Q3975" s="20" t="str">
        <f t="shared" si="187"/>
        <v/>
      </c>
      <c r="R3975">
        <f t="shared" si="188"/>
        <v>0</v>
      </c>
    </row>
    <row r="3976" spans="10:18" x14ac:dyDescent="0.2">
      <c r="J3976">
        <f t="shared" si="186"/>
        <v>3974</v>
      </c>
      <c r="K3976" t="str" cm="1">
        <f t="array" ref="K3976">IFERROR(INDEX(tblClientes[Cliente],INT($J3976/ROWS(tblConsorcios[Produto]))+1),"")</f>
        <v/>
      </c>
      <c r="L3976" t="str" cm="1">
        <f t="array" ref="L3976">IFERROR(INDEX(tblConsorcios[Produto],MOD($J3976,ROWS(tblConsorcios[Produto]))+1),"")</f>
        <v>Imóvel IE580 – 200m</v>
      </c>
      <c r="M3976" s="20" cm="1">
        <f t="array" ref="M3976">IFERROR(INDEX(tblConsorcios[Valor da Carta (R$)],MOD($J3976,ROWS(tblConsorcios[Produto]))+1),"")</f>
        <v>580000</v>
      </c>
      <c r="N3976" s="2" cm="1">
        <f t="array" ref="N3976">IFERROR(INDEX(tblConsorcios[Prazo (meses)],MOD($J3976,ROWS(tblConsorcios[Produto]))+1),"")</f>
        <v>200</v>
      </c>
      <c r="O3976" s="20" cm="1">
        <f t="array" ref="O3976">IFERROR(INDEX(tblConsorcios[Parcela Mensal (R$)],MOD($J3976,ROWS(tblConsorcios[Produto]))+1),"")</f>
        <v>3677.2</v>
      </c>
      <c r="P3976" s="20" t="str" cm="1">
        <f t="array" ref="P3976">IFERROR(INDEX(tblClientes[Dividendo Mensal (R$)],INT($J3976/ROWS(tblConsorcios[Produto]))+1),"")</f>
        <v/>
      </c>
      <c r="Q3976" s="20" t="str">
        <f t="shared" si="187"/>
        <v/>
      </c>
      <c r="R3976">
        <f t="shared" si="188"/>
        <v>0</v>
      </c>
    </row>
    <row r="3977" spans="10:18" x14ac:dyDescent="0.2">
      <c r="J3977">
        <f t="shared" si="186"/>
        <v>3975</v>
      </c>
      <c r="K3977" t="str" cm="1">
        <f t="array" ref="K3977">IFERROR(INDEX(tblClientes[Cliente],INT($J3977/ROWS(tblConsorcios[Produto]))+1),"")</f>
        <v/>
      </c>
      <c r="L3977" t="str" cm="1">
        <f t="array" ref="L3977">IFERROR(INDEX(tblConsorcios[Produto],MOD($J3977,ROWS(tblConsorcios[Produto]))+1),"")</f>
        <v>Imóvel IE550 – 240m</v>
      </c>
      <c r="M3977" s="20" cm="1">
        <f t="array" ref="M3977">IFERROR(INDEX(tblConsorcios[Valor da Carta (R$)],MOD($J3977,ROWS(tblConsorcios[Produto]))+1),"")</f>
        <v>550000</v>
      </c>
      <c r="N3977" s="2" cm="1">
        <f t="array" ref="N3977">IFERROR(INDEX(tblConsorcios[Prazo (meses)],MOD($J3977,ROWS(tblConsorcios[Produto]))+1),"")</f>
        <v>240</v>
      </c>
      <c r="O3977" s="20" cm="1">
        <f t="array" ref="O3977">IFERROR(INDEX(tblConsorcios[Parcela Mensal (R$)],MOD($J3977,ROWS(tblConsorcios[Produto]))+1),"")</f>
        <v>2951.67</v>
      </c>
      <c r="P3977" s="20" t="str" cm="1">
        <f t="array" ref="P3977">IFERROR(INDEX(tblClientes[Dividendo Mensal (R$)],INT($J3977/ROWS(tblConsorcios[Produto]))+1),"")</f>
        <v/>
      </c>
      <c r="Q3977" s="20" t="str">
        <f t="shared" si="187"/>
        <v/>
      </c>
      <c r="R3977">
        <f t="shared" si="188"/>
        <v>0</v>
      </c>
    </row>
    <row r="3978" spans="10:18" x14ac:dyDescent="0.2">
      <c r="J3978">
        <f t="shared" si="186"/>
        <v>3976</v>
      </c>
      <c r="K3978" t="str" cm="1">
        <f t="array" ref="K3978">IFERROR(INDEX(tblClientes[Cliente],INT($J3978/ROWS(tblConsorcios[Produto]))+1),"")</f>
        <v/>
      </c>
      <c r="L3978" t="str" cm="1">
        <f t="array" ref="L3978">IFERROR(INDEX(tblConsorcios[Produto],MOD($J3978,ROWS(tblConsorcios[Produto]))+1),"")</f>
        <v>Imóvel IE550 – 220m</v>
      </c>
      <c r="M3978" s="20" cm="1">
        <f t="array" ref="M3978">IFERROR(INDEX(tblConsorcios[Valor da Carta (R$)],MOD($J3978,ROWS(tblConsorcios[Produto]))+1),"")</f>
        <v>550000</v>
      </c>
      <c r="N3978" s="2" cm="1">
        <f t="array" ref="N3978">IFERROR(INDEX(tblConsorcios[Prazo (meses)],MOD($J3978,ROWS(tblConsorcios[Produto]))+1),"")</f>
        <v>220</v>
      </c>
      <c r="O3978" s="20" cm="1">
        <f t="array" ref="O3978">IFERROR(INDEX(tblConsorcios[Parcela Mensal (R$)],MOD($J3978,ROWS(tblConsorcios[Produto]))+1),"")</f>
        <v>3195</v>
      </c>
      <c r="P3978" s="20" t="str" cm="1">
        <f t="array" ref="P3978">IFERROR(INDEX(tblClientes[Dividendo Mensal (R$)],INT($J3978/ROWS(tblConsorcios[Produto]))+1),"")</f>
        <v/>
      </c>
      <c r="Q3978" s="20" t="str">
        <f t="shared" si="187"/>
        <v/>
      </c>
      <c r="R3978">
        <f t="shared" si="188"/>
        <v>0</v>
      </c>
    </row>
    <row r="3979" spans="10:18" x14ac:dyDescent="0.2">
      <c r="J3979">
        <f t="shared" si="186"/>
        <v>3977</v>
      </c>
      <c r="K3979" t="str" cm="1">
        <f t="array" ref="K3979">IFERROR(INDEX(tblClientes[Cliente],INT($J3979/ROWS(tblConsorcios[Produto]))+1),"")</f>
        <v/>
      </c>
      <c r="L3979" t="str" cm="1">
        <f t="array" ref="L3979">IFERROR(INDEX(tblConsorcios[Produto],MOD($J3979,ROWS(tblConsorcios[Produto]))+1),"")</f>
        <v>Imóvel IE550 – 200m</v>
      </c>
      <c r="M3979" s="20" cm="1">
        <f t="array" ref="M3979">IFERROR(INDEX(tblConsorcios[Valor da Carta (R$)],MOD($J3979,ROWS(tblConsorcios[Produto]))+1),"")</f>
        <v>550000</v>
      </c>
      <c r="N3979" s="2" cm="1">
        <f t="array" ref="N3979">IFERROR(INDEX(tblConsorcios[Prazo (meses)],MOD($J3979,ROWS(tblConsorcios[Produto]))+1),"")</f>
        <v>200</v>
      </c>
      <c r="O3979" s="20" cm="1">
        <f t="array" ref="O3979">IFERROR(INDEX(tblConsorcios[Parcela Mensal (R$)],MOD($J3979,ROWS(tblConsorcios[Produto]))+1),"")</f>
        <v>3487</v>
      </c>
      <c r="P3979" s="20" t="str" cm="1">
        <f t="array" ref="P3979">IFERROR(INDEX(tblClientes[Dividendo Mensal (R$)],INT($J3979/ROWS(tblConsorcios[Produto]))+1),"")</f>
        <v/>
      </c>
      <c r="Q3979" s="20" t="str">
        <f t="shared" si="187"/>
        <v/>
      </c>
      <c r="R3979">
        <f t="shared" si="188"/>
        <v>0</v>
      </c>
    </row>
    <row r="3980" spans="10:18" x14ac:dyDescent="0.2">
      <c r="J3980">
        <f t="shared" si="186"/>
        <v>3978</v>
      </c>
      <c r="K3980" t="str" cm="1">
        <f t="array" ref="K3980">IFERROR(INDEX(tblClientes[Cliente],INT($J3980/ROWS(tblConsorcios[Produto]))+1),"")</f>
        <v/>
      </c>
      <c r="L3980" t="str" cm="1">
        <f t="array" ref="L3980">IFERROR(INDEX(tblConsorcios[Produto],MOD($J3980,ROWS(tblConsorcios[Produto]))+1),"")</f>
        <v>Imóvel IE530 – 240m</v>
      </c>
      <c r="M3980" s="20" cm="1">
        <f t="array" ref="M3980">IFERROR(INDEX(tblConsorcios[Valor da Carta (R$)],MOD($J3980,ROWS(tblConsorcios[Produto]))+1),"")</f>
        <v>530000</v>
      </c>
      <c r="N3980" s="2" cm="1">
        <f t="array" ref="N3980">IFERROR(INDEX(tblConsorcios[Prazo (meses)],MOD($J3980,ROWS(tblConsorcios[Produto]))+1),"")</f>
        <v>240</v>
      </c>
      <c r="O3980" s="20" cm="1">
        <f t="array" ref="O3980">IFERROR(INDEX(tblConsorcios[Parcela Mensal (R$)],MOD($J3980,ROWS(tblConsorcios[Produto]))+1),"")</f>
        <v>2844.33</v>
      </c>
      <c r="P3980" s="20" t="str" cm="1">
        <f t="array" ref="P3980">IFERROR(INDEX(tblClientes[Dividendo Mensal (R$)],INT($J3980/ROWS(tblConsorcios[Produto]))+1),"")</f>
        <v/>
      </c>
      <c r="Q3980" s="20" t="str">
        <f t="shared" si="187"/>
        <v/>
      </c>
      <c r="R3980">
        <f t="shared" si="188"/>
        <v>0</v>
      </c>
    </row>
    <row r="3981" spans="10:18" x14ac:dyDescent="0.2">
      <c r="J3981">
        <f t="shared" si="186"/>
        <v>3979</v>
      </c>
      <c r="K3981" t="str" cm="1">
        <f t="array" ref="K3981">IFERROR(INDEX(tblClientes[Cliente],INT($J3981/ROWS(tblConsorcios[Produto]))+1),"")</f>
        <v/>
      </c>
      <c r="L3981" t="str" cm="1">
        <f t="array" ref="L3981">IFERROR(INDEX(tblConsorcios[Produto],MOD($J3981,ROWS(tblConsorcios[Produto]))+1),"")</f>
        <v>Imóvel IE530 – 220m</v>
      </c>
      <c r="M3981" s="20" cm="1">
        <f t="array" ref="M3981">IFERROR(INDEX(tblConsorcios[Valor da Carta (R$)],MOD($J3981,ROWS(tblConsorcios[Produto]))+1),"")</f>
        <v>530000</v>
      </c>
      <c r="N3981" s="2" cm="1">
        <f t="array" ref="N3981">IFERROR(INDEX(tblConsorcios[Prazo (meses)],MOD($J3981,ROWS(tblConsorcios[Produto]))+1),"")</f>
        <v>220</v>
      </c>
      <c r="O3981" s="20" cm="1">
        <f t="array" ref="O3981">IFERROR(INDEX(tblConsorcios[Parcela Mensal (R$)],MOD($J3981,ROWS(tblConsorcios[Produto]))+1),"")</f>
        <v>3078.82</v>
      </c>
      <c r="P3981" s="20" t="str" cm="1">
        <f t="array" ref="P3981">IFERROR(INDEX(tblClientes[Dividendo Mensal (R$)],INT($J3981/ROWS(tblConsorcios[Produto]))+1),"")</f>
        <v/>
      </c>
      <c r="Q3981" s="20" t="str">
        <f t="shared" si="187"/>
        <v/>
      </c>
      <c r="R3981">
        <f t="shared" si="188"/>
        <v>0</v>
      </c>
    </row>
    <row r="3982" spans="10:18" x14ac:dyDescent="0.2">
      <c r="J3982">
        <f t="shared" si="186"/>
        <v>3980</v>
      </c>
      <c r="K3982" t="str" cm="1">
        <f t="array" ref="K3982">IFERROR(INDEX(tblClientes[Cliente],INT($J3982/ROWS(tblConsorcios[Produto]))+1),"")</f>
        <v/>
      </c>
      <c r="L3982" t="str" cm="1">
        <f t="array" ref="L3982">IFERROR(INDEX(tblConsorcios[Produto],MOD($J3982,ROWS(tblConsorcios[Produto]))+1),"")</f>
        <v>Imóvel IE530 – 200m</v>
      </c>
      <c r="M3982" s="20" cm="1">
        <f t="array" ref="M3982">IFERROR(INDEX(tblConsorcios[Valor da Carta (R$)],MOD($J3982,ROWS(tblConsorcios[Produto]))+1),"")</f>
        <v>530000</v>
      </c>
      <c r="N3982" s="2" cm="1">
        <f t="array" ref="N3982">IFERROR(INDEX(tblConsorcios[Prazo (meses)],MOD($J3982,ROWS(tblConsorcios[Produto]))+1),"")</f>
        <v>200</v>
      </c>
      <c r="O3982" s="20" cm="1">
        <f t="array" ref="O3982">IFERROR(INDEX(tblConsorcios[Parcela Mensal (R$)],MOD($J3982,ROWS(tblConsorcios[Produto]))+1),"")</f>
        <v>3360.2</v>
      </c>
      <c r="P3982" s="20" t="str" cm="1">
        <f t="array" ref="P3982">IFERROR(INDEX(tblClientes[Dividendo Mensal (R$)],INT($J3982/ROWS(tblConsorcios[Produto]))+1),"")</f>
        <v/>
      </c>
      <c r="Q3982" s="20" t="str">
        <f t="shared" si="187"/>
        <v/>
      </c>
      <c r="R3982">
        <f t="shared" si="188"/>
        <v>0</v>
      </c>
    </row>
    <row r="3983" spans="10:18" x14ac:dyDescent="0.2">
      <c r="J3983">
        <f t="shared" si="186"/>
        <v>3981</v>
      </c>
      <c r="K3983" t="str" cm="1">
        <f t="array" ref="K3983">IFERROR(INDEX(tblClientes[Cliente],INT($J3983/ROWS(tblConsorcios[Produto]))+1),"")</f>
        <v/>
      </c>
      <c r="L3983" t="str" cm="1">
        <f t="array" ref="L3983">IFERROR(INDEX(tblConsorcios[Produto],MOD($J3983,ROWS(tblConsorcios[Produto]))+1),"")</f>
        <v>Imóvel IE500 – 240m</v>
      </c>
      <c r="M3983" s="20" cm="1">
        <f t="array" ref="M3983">IFERROR(INDEX(tblConsorcios[Valor da Carta (R$)],MOD($J3983,ROWS(tblConsorcios[Produto]))+1),"")</f>
        <v>500000</v>
      </c>
      <c r="N3983" s="2" cm="1">
        <f t="array" ref="N3983">IFERROR(INDEX(tblConsorcios[Prazo (meses)],MOD($J3983,ROWS(tblConsorcios[Produto]))+1),"")</f>
        <v>240</v>
      </c>
      <c r="O3983" s="20" cm="1">
        <f t="array" ref="O3983">IFERROR(INDEX(tblConsorcios[Parcela Mensal (R$)],MOD($J3983,ROWS(tblConsorcios[Produto]))+1),"")</f>
        <v>2683.33</v>
      </c>
      <c r="P3983" s="20" t="str" cm="1">
        <f t="array" ref="P3983">IFERROR(INDEX(tblClientes[Dividendo Mensal (R$)],INT($J3983/ROWS(tblConsorcios[Produto]))+1),"")</f>
        <v/>
      </c>
      <c r="Q3983" s="20" t="str">
        <f t="shared" si="187"/>
        <v/>
      </c>
      <c r="R3983">
        <f t="shared" si="188"/>
        <v>0</v>
      </c>
    </row>
    <row r="3984" spans="10:18" x14ac:dyDescent="0.2">
      <c r="J3984">
        <f t="shared" si="186"/>
        <v>3982</v>
      </c>
      <c r="K3984" t="str" cm="1">
        <f t="array" ref="K3984">IFERROR(INDEX(tblClientes[Cliente],INT($J3984/ROWS(tblConsorcios[Produto]))+1),"")</f>
        <v/>
      </c>
      <c r="L3984" t="str" cm="1">
        <f t="array" ref="L3984">IFERROR(INDEX(tblConsorcios[Produto],MOD($J3984,ROWS(tblConsorcios[Produto]))+1),"")</f>
        <v>Imóvel IE500 – 220m</v>
      </c>
      <c r="M3984" s="20" cm="1">
        <f t="array" ref="M3984">IFERROR(INDEX(tblConsorcios[Valor da Carta (R$)],MOD($J3984,ROWS(tblConsorcios[Produto]))+1),"")</f>
        <v>500000</v>
      </c>
      <c r="N3984" s="2" cm="1">
        <f t="array" ref="N3984">IFERROR(INDEX(tblConsorcios[Prazo (meses)],MOD($J3984,ROWS(tblConsorcios[Produto]))+1),"")</f>
        <v>220</v>
      </c>
      <c r="O3984" s="20" cm="1">
        <f t="array" ref="O3984">IFERROR(INDEX(tblConsorcios[Parcela Mensal (R$)],MOD($J3984,ROWS(tblConsorcios[Produto]))+1),"")</f>
        <v>2904.55</v>
      </c>
      <c r="P3984" s="20" t="str" cm="1">
        <f t="array" ref="P3984">IFERROR(INDEX(tblClientes[Dividendo Mensal (R$)],INT($J3984/ROWS(tblConsorcios[Produto]))+1),"")</f>
        <v/>
      </c>
      <c r="Q3984" s="20" t="str">
        <f t="shared" si="187"/>
        <v/>
      </c>
      <c r="R3984">
        <f t="shared" si="188"/>
        <v>0</v>
      </c>
    </row>
    <row r="3985" spans="10:18" x14ac:dyDescent="0.2">
      <c r="J3985">
        <f t="shared" si="186"/>
        <v>3983</v>
      </c>
      <c r="K3985" t="str" cm="1">
        <f t="array" ref="K3985">IFERROR(INDEX(tblClientes[Cliente],INT($J3985/ROWS(tblConsorcios[Produto]))+1),"")</f>
        <v/>
      </c>
      <c r="L3985" t="str" cm="1">
        <f t="array" ref="L3985">IFERROR(INDEX(tblConsorcios[Produto],MOD($J3985,ROWS(tblConsorcios[Produto]))+1),"")</f>
        <v>Imóvel IE500 – 200m</v>
      </c>
      <c r="M3985" s="20" cm="1">
        <f t="array" ref="M3985">IFERROR(INDEX(tblConsorcios[Valor da Carta (R$)],MOD($J3985,ROWS(tblConsorcios[Produto]))+1),"")</f>
        <v>500000</v>
      </c>
      <c r="N3985" s="2" cm="1">
        <f t="array" ref="N3985">IFERROR(INDEX(tblConsorcios[Prazo (meses)],MOD($J3985,ROWS(tblConsorcios[Produto]))+1),"")</f>
        <v>200</v>
      </c>
      <c r="O3985" s="20" cm="1">
        <f t="array" ref="O3985">IFERROR(INDEX(tblConsorcios[Parcela Mensal (R$)],MOD($J3985,ROWS(tblConsorcios[Produto]))+1),"")</f>
        <v>3170</v>
      </c>
      <c r="P3985" s="20" t="str" cm="1">
        <f t="array" ref="P3985">IFERROR(INDEX(tblClientes[Dividendo Mensal (R$)],INT($J3985/ROWS(tblConsorcios[Produto]))+1),"")</f>
        <v/>
      </c>
      <c r="Q3985" s="20" t="str">
        <f t="shared" si="187"/>
        <v/>
      </c>
      <c r="R3985">
        <f t="shared" si="188"/>
        <v>0</v>
      </c>
    </row>
    <row r="3986" spans="10:18" x14ac:dyDescent="0.2">
      <c r="J3986">
        <f t="shared" si="186"/>
        <v>3984</v>
      </c>
      <c r="K3986" t="str" cm="1">
        <f t="array" ref="K3986">IFERROR(INDEX(tblClientes[Cliente],INT($J3986/ROWS(tblConsorcios[Produto]))+1),"")</f>
        <v/>
      </c>
      <c r="L3986" t="str" cm="1">
        <f t="array" ref="L3986">IFERROR(INDEX(tblConsorcios[Produto],MOD($J3986,ROWS(tblConsorcios[Produto]))+1),"")</f>
        <v>Imóvel IE480 – 240m</v>
      </c>
      <c r="M3986" s="20" cm="1">
        <f t="array" ref="M3986">IFERROR(INDEX(tblConsorcios[Valor da Carta (R$)],MOD($J3986,ROWS(tblConsorcios[Produto]))+1),"")</f>
        <v>480000</v>
      </c>
      <c r="N3986" s="2" cm="1">
        <f t="array" ref="N3986">IFERROR(INDEX(tblConsorcios[Prazo (meses)],MOD($J3986,ROWS(tblConsorcios[Produto]))+1),"")</f>
        <v>240</v>
      </c>
      <c r="O3986" s="20" cm="1">
        <f t="array" ref="O3986">IFERROR(INDEX(tblConsorcios[Parcela Mensal (R$)],MOD($J3986,ROWS(tblConsorcios[Produto]))+1),"")</f>
        <v>2576</v>
      </c>
      <c r="P3986" s="20" t="str" cm="1">
        <f t="array" ref="P3986">IFERROR(INDEX(tblClientes[Dividendo Mensal (R$)],INT($J3986/ROWS(tblConsorcios[Produto]))+1),"")</f>
        <v/>
      </c>
      <c r="Q3986" s="20" t="str">
        <f t="shared" si="187"/>
        <v/>
      </c>
      <c r="R3986">
        <f t="shared" si="188"/>
        <v>0</v>
      </c>
    </row>
    <row r="3987" spans="10:18" x14ac:dyDescent="0.2">
      <c r="J3987">
        <f t="shared" si="186"/>
        <v>3985</v>
      </c>
      <c r="K3987" t="str" cm="1">
        <f t="array" ref="K3987">IFERROR(INDEX(tblClientes[Cliente],INT($J3987/ROWS(tblConsorcios[Produto]))+1),"")</f>
        <v/>
      </c>
      <c r="L3987" t="str" cm="1">
        <f t="array" ref="L3987">IFERROR(INDEX(tblConsorcios[Produto],MOD($J3987,ROWS(tblConsorcios[Produto]))+1),"")</f>
        <v>Imóvel IE480 – 220m</v>
      </c>
      <c r="M3987" s="20" cm="1">
        <f t="array" ref="M3987">IFERROR(INDEX(tblConsorcios[Valor da Carta (R$)],MOD($J3987,ROWS(tblConsorcios[Produto]))+1),"")</f>
        <v>480000</v>
      </c>
      <c r="N3987" s="2" cm="1">
        <f t="array" ref="N3987">IFERROR(INDEX(tblConsorcios[Prazo (meses)],MOD($J3987,ROWS(tblConsorcios[Produto]))+1),"")</f>
        <v>220</v>
      </c>
      <c r="O3987" s="20" cm="1">
        <f t="array" ref="O3987">IFERROR(INDEX(tblConsorcios[Parcela Mensal (R$)],MOD($J3987,ROWS(tblConsorcios[Produto]))+1),"")</f>
        <v>2788.36</v>
      </c>
      <c r="P3987" s="20" t="str" cm="1">
        <f t="array" ref="P3987">IFERROR(INDEX(tblClientes[Dividendo Mensal (R$)],INT($J3987/ROWS(tblConsorcios[Produto]))+1),"")</f>
        <v/>
      </c>
      <c r="Q3987" s="20" t="str">
        <f t="shared" si="187"/>
        <v/>
      </c>
      <c r="R3987">
        <f t="shared" si="188"/>
        <v>0</v>
      </c>
    </row>
    <row r="3988" spans="10:18" x14ac:dyDescent="0.2">
      <c r="J3988">
        <f t="shared" si="186"/>
        <v>3986</v>
      </c>
      <c r="K3988" t="str" cm="1">
        <f t="array" ref="K3988">IFERROR(INDEX(tblClientes[Cliente],INT($J3988/ROWS(tblConsorcios[Produto]))+1),"")</f>
        <v/>
      </c>
      <c r="L3988" t="str" cm="1">
        <f t="array" ref="L3988">IFERROR(INDEX(tblConsorcios[Produto],MOD($J3988,ROWS(tblConsorcios[Produto]))+1),"")</f>
        <v>Imóvel IE480 – 200m</v>
      </c>
      <c r="M3988" s="20" cm="1">
        <f t="array" ref="M3988">IFERROR(INDEX(tblConsorcios[Valor da Carta (R$)],MOD($J3988,ROWS(tblConsorcios[Produto]))+1),"")</f>
        <v>480000</v>
      </c>
      <c r="N3988" s="2" cm="1">
        <f t="array" ref="N3988">IFERROR(INDEX(tblConsorcios[Prazo (meses)],MOD($J3988,ROWS(tblConsorcios[Produto]))+1),"")</f>
        <v>200</v>
      </c>
      <c r="O3988" s="20" cm="1">
        <f t="array" ref="O3988">IFERROR(INDEX(tblConsorcios[Parcela Mensal (R$)],MOD($J3988,ROWS(tblConsorcios[Produto]))+1),"")</f>
        <v>3043.2</v>
      </c>
      <c r="P3988" s="20" t="str" cm="1">
        <f t="array" ref="P3988">IFERROR(INDEX(tblClientes[Dividendo Mensal (R$)],INT($J3988/ROWS(tblConsorcios[Produto]))+1),"")</f>
        <v/>
      </c>
      <c r="Q3988" s="20" t="str">
        <f t="shared" si="187"/>
        <v/>
      </c>
      <c r="R3988">
        <f t="shared" si="188"/>
        <v>0</v>
      </c>
    </row>
    <row r="3989" spans="10:18" x14ac:dyDescent="0.2">
      <c r="J3989">
        <f t="shared" si="186"/>
        <v>3987</v>
      </c>
      <c r="K3989" t="str" cm="1">
        <f t="array" ref="K3989">IFERROR(INDEX(tblClientes[Cliente],INT($J3989/ROWS(tblConsorcios[Produto]))+1),"")</f>
        <v/>
      </c>
      <c r="L3989" t="str" cm="1">
        <f t="array" ref="L3989">IFERROR(INDEX(tblConsorcios[Produto],MOD($J3989,ROWS(tblConsorcios[Produto]))+1),"")</f>
        <v>Imóvel IE450 – 240m</v>
      </c>
      <c r="M3989" s="20" cm="1">
        <f t="array" ref="M3989">IFERROR(INDEX(tblConsorcios[Valor da Carta (R$)],MOD($J3989,ROWS(tblConsorcios[Produto]))+1),"")</f>
        <v>450000</v>
      </c>
      <c r="N3989" s="2" cm="1">
        <f t="array" ref="N3989">IFERROR(INDEX(tblConsorcios[Prazo (meses)],MOD($J3989,ROWS(tblConsorcios[Produto]))+1),"")</f>
        <v>240</v>
      </c>
      <c r="O3989" s="20" cm="1">
        <f t="array" ref="O3989">IFERROR(INDEX(tblConsorcios[Parcela Mensal (R$)],MOD($J3989,ROWS(tblConsorcios[Produto]))+1),"")</f>
        <v>2415</v>
      </c>
      <c r="P3989" s="20" t="str" cm="1">
        <f t="array" ref="P3989">IFERROR(INDEX(tblClientes[Dividendo Mensal (R$)],INT($J3989/ROWS(tblConsorcios[Produto]))+1),"")</f>
        <v/>
      </c>
      <c r="Q3989" s="20" t="str">
        <f t="shared" si="187"/>
        <v/>
      </c>
      <c r="R3989">
        <f t="shared" si="188"/>
        <v>0</v>
      </c>
    </row>
    <row r="3990" spans="10:18" x14ac:dyDescent="0.2">
      <c r="J3990">
        <f t="shared" si="186"/>
        <v>3988</v>
      </c>
      <c r="K3990" t="str" cm="1">
        <f t="array" ref="K3990">IFERROR(INDEX(tblClientes[Cliente],INT($J3990/ROWS(tblConsorcios[Produto]))+1),"")</f>
        <v/>
      </c>
      <c r="L3990" t="str" cm="1">
        <f t="array" ref="L3990">IFERROR(INDEX(tblConsorcios[Produto],MOD($J3990,ROWS(tblConsorcios[Produto]))+1),"")</f>
        <v>Imóvel IE450 – 220m</v>
      </c>
      <c r="M3990" s="20" cm="1">
        <f t="array" ref="M3990">IFERROR(INDEX(tblConsorcios[Valor da Carta (R$)],MOD($J3990,ROWS(tblConsorcios[Produto]))+1),"")</f>
        <v>450000</v>
      </c>
      <c r="N3990" s="2" cm="1">
        <f t="array" ref="N3990">IFERROR(INDEX(tblConsorcios[Prazo (meses)],MOD($J3990,ROWS(tblConsorcios[Produto]))+1),"")</f>
        <v>220</v>
      </c>
      <c r="O3990" s="20" cm="1">
        <f t="array" ref="O3990">IFERROR(INDEX(tblConsorcios[Parcela Mensal (R$)],MOD($J3990,ROWS(tblConsorcios[Produto]))+1),"")</f>
        <v>2614.09</v>
      </c>
      <c r="P3990" s="20" t="str" cm="1">
        <f t="array" ref="P3990">IFERROR(INDEX(tblClientes[Dividendo Mensal (R$)],INT($J3990/ROWS(tblConsorcios[Produto]))+1),"")</f>
        <v/>
      </c>
      <c r="Q3990" s="20" t="str">
        <f t="shared" si="187"/>
        <v/>
      </c>
      <c r="R3990">
        <f t="shared" si="188"/>
        <v>0</v>
      </c>
    </row>
    <row r="3991" spans="10:18" x14ac:dyDescent="0.2">
      <c r="J3991">
        <f t="shared" si="186"/>
        <v>3989</v>
      </c>
      <c r="K3991" t="str" cm="1">
        <f t="array" ref="K3991">IFERROR(INDEX(tblClientes[Cliente],INT($J3991/ROWS(tblConsorcios[Produto]))+1),"")</f>
        <v/>
      </c>
      <c r="L3991" t="str" cm="1">
        <f t="array" ref="L3991">IFERROR(INDEX(tblConsorcios[Produto],MOD($J3991,ROWS(tblConsorcios[Produto]))+1),"")</f>
        <v>Imóvel IE450 – 200m</v>
      </c>
      <c r="M3991" s="20" cm="1">
        <f t="array" ref="M3991">IFERROR(INDEX(tblConsorcios[Valor da Carta (R$)],MOD($J3991,ROWS(tblConsorcios[Produto]))+1),"")</f>
        <v>450000</v>
      </c>
      <c r="N3991" s="2" cm="1">
        <f t="array" ref="N3991">IFERROR(INDEX(tblConsorcios[Prazo (meses)],MOD($J3991,ROWS(tblConsorcios[Produto]))+1),"")</f>
        <v>200</v>
      </c>
      <c r="O3991" s="20" cm="1">
        <f t="array" ref="O3991">IFERROR(INDEX(tblConsorcios[Parcela Mensal (R$)],MOD($J3991,ROWS(tblConsorcios[Produto]))+1),"")</f>
        <v>2853</v>
      </c>
      <c r="P3991" s="20" t="str" cm="1">
        <f t="array" ref="P3991">IFERROR(INDEX(tblClientes[Dividendo Mensal (R$)],INT($J3991/ROWS(tblConsorcios[Produto]))+1),"")</f>
        <v/>
      </c>
      <c r="Q3991" s="20" t="str">
        <f t="shared" si="187"/>
        <v/>
      </c>
      <c r="R3991">
        <f t="shared" si="188"/>
        <v>0</v>
      </c>
    </row>
    <row r="3992" spans="10:18" x14ac:dyDescent="0.2">
      <c r="J3992">
        <f t="shared" si="186"/>
        <v>3990</v>
      </c>
      <c r="K3992" t="str" cm="1">
        <f t="array" ref="K3992">IFERROR(INDEX(tblClientes[Cliente],INT($J3992/ROWS(tblConsorcios[Produto]))+1),"")</f>
        <v/>
      </c>
      <c r="L3992" t="str" cm="1">
        <f t="array" ref="L3992">IFERROR(INDEX(tblConsorcios[Produto],MOD($J3992,ROWS(tblConsorcios[Produto]))+1),"")</f>
        <v>Imóvel IE430 – 240m</v>
      </c>
      <c r="M3992" s="20" cm="1">
        <f t="array" ref="M3992">IFERROR(INDEX(tblConsorcios[Valor da Carta (R$)],MOD($J3992,ROWS(tblConsorcios[Produto]))+1),"")</f>
        <v>430000</v>
      </c>
      <c r="N3992" s="2" cm="1">
        <f t="array" ref="N3992">IFERROR(INDEX(tblConsorcios[Prazo (meses)],MOD($J3992,ROWS(tblConsorcios[Produto]))+1),"")</f>
        <v>240</v>
      </c>
      <c r="O3992" s="20" cm="1">
        <f t="array" ref="O3992">IFERROR(INDEX(tblConsorcios[Parcela Mensal (R$)],MOD($J3992,ROWS(tblConsorcios[Produto]))+1),"")</f>
        <v>2307.67</v>
      </c>
      <c r="P3992" s="20" t="str" cm="1">
        <f t="array" ref="P3992">IFERROR(INDEX(tblClientes[Dividendo Mensal (R$)],INT($J3992/ROWS(tblConsorcios[Produto]))+1),"")</f>
        <v/>
      </c>
      <c r="Q3992" s="20" t="str">
        <f t="shared" si="187"/>
        <v/>
      </c>
      <c r="R3992">
        <f t="shared" si="188"/>
        <v>0</v>
      </c>
    </row>
    <row r="3993" spans="10:18" x14ac:dyDescent="0.2">
      <c r="J3993">
        <f t="shared" si="186"/>
        <v>3991</v>
      </c>
      <c r="K3993" t="str" cm="1">
        <f t="array" ref="K3993">IFERROR(INDEX(tblClientes[Cliente],INT($J3993/ROWS(tblConsorcios[Produto]))+1),"")</f>
        <v/>
      </c>
      <c r="L3993" t="str" cm="1">
        <f t="array" ref="L3993">IFERROR(INDEX(tblConsorcios[Produto],MOD($J3993,ROWS(tblConsorcios[Produto]))+1),"")</f>
        <v>Imóvel IE430 – 220m</v>
      </c>
      <c r="M3993" s="20" cm="1">
        <f t="array" ref="M3993">IFERROR(INDEX(tblConsorcios[Valor da Carta (R$)],MOD($J3993,ROWS(tblConsorcios[Produto]))+1),"")</f>
        <v>430000</v>
      </c>
      <c r="N3993" s="2" cm="1">
        <f t="array" ref="N3993">IFERROR(INDEX(tblConsorcios[Prazo (meses)],MOD($J3993,ROWS(tblConsorcios[Produto]))+1),"")</f>
        <v>220</v>
      </c>
      <c r="O3993" s="20" cm="1">
        <f t="array" ref="O3993">IFERROR(INDEX(tblConsorcios[Parcela Mensal (R$)],MOD($J3993,ROWS(tblConsorcios[Produto]))+1),"")</f>
        <v>2497.91</v>
      </c>
      <c r="P3993" s="20" t="str" cm="1">
        <f t="array" ref="P3993">IFERROR(INDEX(tblClientes[Dividendo Mensal (R$)],INT($J3993/ROWS(tblConsorcios[Produto]))+1),"")</f>
        <v/>
      </c>
      <c r="Q3993" s="20" t="str">
        <f t="shared" si="187"/>
        <v/>
      </c>
      <c r="R3993">
        <f t="shared" si="188"/>
        <v>0</v>
      </c>
    </row>
    <row r="3994" spans="10:18" x14ac:dyDescent="0.2">
      <c r="J3994">
        <f t="shared" si="186"/>
        <v>3992</v>
      </c>
      <c r="K3994" t="str" cm="1">
        <f t="array" ref="K3994">IFERROR(INDEX(tblClientes[Cliente],INT($J3994/ROWS(tblConsorcios[Produto]))+1),"")</f>
        <v/>
      </c>
      <c r="L3994" t="str" cm="1">
        <f t="array" ref="L3994">IFERROR(INDEX(tblConsorcios[Produto],MOD($J3994,ROWS(tblConsorcios[Produto]))+1),"")</f>
        <v>Imóvel IE430 – 200m</v>
      </c>
      <c r="M3994" s="20" cm="1">
        <f t="array" ref="M3994">IFERROR(INDEX(tblConsorcios[Valor da Carta (R$)],MOD($J3994,ROWS(tblConsorcios[Produto]))+1),"")</f>
        <v>430000</v>
      </c>
      <c r="N3994" s="2" cm="1">
        <f t="array" ref="N3994">IFERROR(INDEX(tblConsorcios[Prazo (meses)],MOD($J3994,ROWS(tblConsorcios[Produto]))+1),"")</f>
        <v>200</v>
      </c>
      <c r="O3994" s="20" cm="1">
        <f t="array" ref="O3994">IFERROR(INDEX(tblConsorcios[Parcela Mensal (R$)],MOD($J3994,ROWS(tblConsorcios[Produto]))+1),"")</f>
        <v>2726.2</v>
      </c>
      <c r="P3994" s="20" t="str" cm="1">
        <f t="array" ref="P3994">IFERROR(INDEX(tblClientes[Dividendo Mensal (R$)],INT($J3994/ROWS(tblConsorcios[Produto]))+1),"")</f>
        <v/>
      </c>
      <c r="Q3994" s="20" t="str">
        <f t="shared" si="187"/>
        <v/>
      </c>
      <c r="R3994">
        <f t="shared" si="188"/>
        <v>0</v>
      </c>
    </row>
    <row r="3995" spans="10:18" x14ac:dyDescent="0.2">
      <c r="J3995">
        <f t="shared" si="186"/>
        <v>3993</v>
      </c>
      <c r="K3995" t="str" cm="1">
        <f t="array" ref="K3995">IFERROR(INDEX(tblClientes[Cliente],INT($J3995/ROWS(tblConsorcios[Produto]))+1),"")</f>
        <v/>
      </c>
      <c r="L3995" t="str" cm="1">
        <f t="array" ref="L3995">IFERROR(INDEX(tblConsorcios[Produto],MOD($J3995,ROWS(tblConsorcios[Produto]))+1),"")</f>
        <v>Imóvel IE400 – 240m</v>
      </c>
      <c r="M3995" s="20" cm="1">
        <f t="array" ref="M3995">IFERROR(INDEX(tblConsorcios[Valor da Carta (R$)],MOD($J3995,ROWS(tblConsorcios[Produto]))+1),"")</f>
        <v>400000</v>
      </c>
      <c r="N3995" s="2" cm="1">
        <f t="array" ref="N3995">IFERROR(INDEX(tblConsorcios[Prazo (meses)],MOD($J3995,ROWS(tblConsorcios[Produto]))+1),"")</f>
        <v>240</v>
      </c>
      <c r="O3995" s="20" cm="1">
        <f t="array" ref="O3995">IFERROR(INDEX(tblConsorcios[Parcela Mensal (R$)],MOD($J3995,ROWS(tblConsorcios[Produto]))+1),"")</f>
        <v>2146.67</v>
      </c>
      <c r="P3995" s="20" t="str" cm="1">
        <f t="array" ref="P3995">IFERROR(INDEX(tblClientes[Dividendo Mensal (R$)],INT($J3995/ROWS(tblConsorcios[Produto]))+1),"")</f>
        <v/>
      </c>
      <c r="Q3995" s="20" t="str">
        <f t="shared" si="187"/>
        <v/>
      </c>
      <c r="R3995">
        <f t="shared" si="188"/>
        <v>0</v>
      </c>
    </row>
    <row r="3996" spans="10:18" x14ac:dyDescent="0.2">
      <c r="J3996">
        <f t="shared" si="186"/>
        <v>3994</v>
      </c>
      <c r="K3996" t="str" cm="1">
        <f t="array" ref="K3996">IFERROR(INDEX(tblClientes[Cliente],INT($J3996/ROWS(tblConsorcios[Produto]))+1),"")</f>
        <v/>
      </c>
      <c r="L3996" t="str" cm="1">
        <f t="array" ref="L3996">IFERROR(INDEX(tblConsorcios[Produto],MOD($J3996,ROWS(tblConsorcios[Produto]))+1),"")</f>
        <v>Imóvel IE400 – 220m</v>
      </c>
      <c r="M3996" s="20" cm="1">
        <f t="array" ref="M3996">IFERROR(INDEX(tblConsorcios[Valor da Carta (R$)],MOD($J3996,ROWS(tblConsorcios[Produto]))+1),"")</f>
        <v>400000</v>
      </c>
      <c r="N3996" s="2" cm="1">
        <f t="array" ref="N3996">IFERROR(INDEX(tblConsorcios[Prazo (meses)],MOD($J3996,ROWS(tblConsorcios[Produto]))+1),"")</f>
        <v>220</v>
      </c>
      <c r="O3996" s="20" cm="1">
        <f t="array" ref="O3996">IFERROR(INDEX(tblConsorcios[Parcela Mensal (R$)],MOD($J3996,ROWS(tblConsorcios[Produto]))+1),"")</f>
        <v>2323.64</v>
      </c>
      <c r="P3996" s="20" t="str" cm="1">
        <f t="array" ref="P3996">IFERROR(INDEX(tblClientes[Dividendo Mensal (R$)],INT($J3996/ROWS(tblConsorcios[Produto]))+1),"")</f>
        <v/>
      </c>
      <c r="Q3996" s="20" t="str">
        <f t="shared" si="187"/>
        <v/>
      </c>
      <c r="R3996">
        <f t="shared" si="188"/>
        <v>0</v>
      </c>
    </row>
    <row r="3997" spans="10:18" x14ac:dyDescent="0.2">
      <c r="J3997">
        <f t="shared" si="186"/>
        <v>3995</v>
      </c>
      <c r="K3997" t="str" cm="1">
        <f t="array" ref="K3997">IFERROR(INDEX(tblClientes[Cliente],INT($J3997/ROWS(tblConsorcios[Produto]))+1),"")</f>
        <v/>
      </c>
      <c r="L3997" t="str" cm="1">
        <f t="array" ref="L3997">IFERROR(INDEX(tblConsorcios[Produto],MOD($J3997,ROWS(tblConsorcios[Produto]))+1),"")</f>
        <v>Imóvel IE400 – 200m</v>
      </c>
      <c r="M3997" s="20" cm="1">
        <f t="array" ref="M3997">IFERROR(INDEX(tblConsorcios[Valor da Carta (R$)],MOD($J3997,ROWS(tblConsorcios[Produto]))+1),"")</f>
        <v>400000</v>
      </c>
      <c r="N3997" s="2" cm="1">
        <f t="array" ref="N3997">IFERROR(INDEX(tblConsorcios[Prazo (meses)],MOD($J3997,ROWS(tblConsorcios[Produto]))+1),"")</f>
        <v>200</v>
      </c>
      <c r="O3997" s="20" cm="1">
        <f t="array" ref="O3997">IFERROR(INDEX(tblConsorcios[Parcela Mensal (R$)],MOD($J3997,ROWS(tblConsorcios[Produto]))+1),"")</f>
        <v>2536</v>
      </c>
      <c r="P3997" s="20" t="str" cm="1">
        <f t="array" ref="P3997">IFERROR(INDEX(tblClientes[Dividendo Mensal (R$)],INT($J3997/ROWS(tblConsorcios[Produto]))+1),"")</f>
        <v/>
      </c>
      <c r="Q3997" s="20" t="str">
        <f t="shared" si="187"/>
        <v/>
      </c>
      <c r="R3997">
        <f t="shared" si="188"/>
        <v>0</v>
      </c>
    </row>
    <row r="3998" spans="10:18" x14ac:dyDescent="0.2">
      <c r="J3998">
        <f t="shared" si="186"/>
        <v>3996</v>
      </c>
      <c r="K3998" t="str" cm="1">
        <f t="array" ref="K3998">IFERROR(INDEX(tblClientes[Cliente],INT($J3998/ROWS(tblConsorcios[Produto]))+1),"")</f>
        <v/>
      </c>
      <c r="L3998" t="str" cm="1">
        <f t="array" ref="L3998">IFERROR(INDEX(tblConsorcios[Produto],MOD($J3998,ROWS(tblConsorcios[Produto]))+1),"")</f>
        <v>Imóvel IE380 – 240m</v>
      </c>
      <c r="M3998" s="20" cm="1">
        <f t="array" ref="M3998">IFERROR(INDEX(tblConsorcios[Valor da Carta (R$)],MOD($J3998,ROWS(tblConsorcios[Produto]))+1),"")</f>
        <v>380000</v>
      </c>
      <c r="N3998" s="2" cm="1">
        <f t="array" ref="N3998">IFERROR(INDEX(tblConsorcios[Prazo (meses)],MOD($J3998,ROWS(tblConsorcios[Produto]))+1),"")</f>
        <v>240</v>
      </c>
      <c r="O3998" s="20" cm="1">
        <f t="array" ref="O3998">IFERROR(INDEX(tblConsorcios[Parcela Mensal (R$)],MOD($J3998,ROWS(tblConsorcios[Produto]))+1),"")</f>
        <v>2039.33</v>
      </c>
      <c r="P3998" s="20" t="str" cm="1">
        <f t="array" ref="P3998">IFERROR(INDEX(tblClientes[Dividendo Mensal (R$)],INT($J3998/ROWS(tblConsorcios[Produto]))+1),"")</f>
        <v/>
      </c>
      <c r="Q3998" s="20" t="str">
        <f t="shared" si="187"/>
        <v/>
      </c>
      <c r="R3998">
        <f t="shared" si="188"/>
        <v>0</v>
      </c>
    </row>
    <row r="3999" spans="10:18" x14ac:dyDescent="0.2">
      <c r="J3999">
        <f t="shared" si="186"/>
        <v>3997</v>
      </c>
      <c r="K3999" t="str" cm="1">
        <f t="array" ref="K3999">IFERROR(INDEX(tblClientes[Cliente],INT($J3999/ROWS(tblConsorcios[Produto]))+1),"")</f>
        <v/>
      </c>
      <c r="L3999" t="str" cm="1">
        <f t="array" ref="L3999">IFERROR(INDEX(tblConsorcios[Produto],MOD($J3999,ROWS(tblConsorcios[Produto]))+1),"")</f>
        <v>Imóvel IE380 – 220m</v>
      </c>
      <c r="M3999" s="20" cm="1">
        <f t="array" ref="M3999">IFERROR(INDEX(tblConsorcios[Valor da Carta (R$)],MOD($J3999,ROWS(tblConsorcios[Produto]))+1),"")</f>
        <v>380000</v>
      </c>
      <c r="N3999" s="2" cm="1">
        <f t="array" ref="N3999">IFERROR(INDEX(tblConsorcios[Prazo (meses)],MOD($J3999,ROWS(tblConsorcios[Produto]))+1),"")</f>
        <v>220</v>
      </c>
      <c r="O3999" s="20" cm="1">
        <f t="array" ref="O3999">IFERROR(INDEX(tblConsorcios[Parcela Mensal (R$)],MOD($J3999,ROWS(tblConsorcios[Produto]))+1),"")</f>
        <v>2207.4499999999998</v>
      </c>
      <c r="P3999" s="20" t="str" cm="1">
        <f t="array" ref="P3999">IFERROR(INDEX(tblClientes[Dividendo Mensal (R$)],INT($J3999/ROWS(tblConsorcios[Produto]))+1),"")</f>
        <v/>
      </c>
      <c r="Q3999" s="20" t="str">
        <f t="shared" si="187"/>
        <v/>
      </c>
      <c r="R3999">
        <f t="shared" si="188"/>
        <v>0</v>
      </c>
    </row>
    <row r="4000" spans="10:18" x14ac:dyDescent="0.2">
      <c r="J4000">
        <f t="shared" si="186"/>
        <v>3998</v>
      </c>
      <c r="K4000" t="str" cm="1">
        <f t="array" ref="K4000">IFERROR(INDEX(tblClientes[Cliente],INT($J4000/ROWS(tblConsorcios[Produto]))+1),"")</f>
        <v/>
      </c>
      <c r="L4000" t="str" cm="1">
        <f t="array" ref="L4000">IFERROR(INDEX(tblConsorcios[Produto],MOD($J4000,ROWS(tblConsorcios[Produto]))+1),"")</f>
        <v>Imóvel IE380 – 200m</v>
      </c>
      <c r="M4000" s="20" cm="1">
        <f t="array" ref="M4000">IFERROR(INDEX(tblConsorcios[Valor da Carta (R$)],MOD($J4000,ROWS(tblConsorcios[Produto]))+1),"")</f>
        <v>380000</v>
      </c>
      <c r="N4000" s="2" cm="1">
        <f t="array" ref="N4000">IFERROR(INDEX(tblConsorcios[Prazo (meses)],MOD($J4000,ROWS(tblConsorcios[Produto]))+1),"")</f>
        <v>200</v>
      </c>
      <c r="O4000" s="20" cm="1">
        <f t="array" ref="O4000">IFERROR(INDEX(tblConsorcios[Parcela Mensal (R$)],MOD($J4000,ROWS(tblConsorcios[Produto]))+1),"")</f>
        <v>2409.1999999999998</v>
      </c>
      <c r="P4000" s="20" t="str" cm="1">
        <f t="array" ref="P4000">IFERROR(INDEX(tblClientes[Dividendo Mensal (R$)],INT($J4000/ROWS(tblConsorcios[Produto]))+1),"")</f>
        <v/>
      </c>
      <c r="Q4000" s="20" t="str">
        <f t="shared" si="187"/>
        <v/>
      </c>
      <c r="R4000">
        <f t="shared" si="188"/>
        <v>0</v>
      </c>
    </row>
    <row r="4001" spans="10:18" x14ac:dyDescent="0.2">
      <c r="J4001">
        <f t="shared" si="186"/>
        <v>3999</v>
      </c>
      <c r="K4001" t="str" cm="1">
        <f t="array" ref="K4001">IFERROR(INDEX(tblClientes[Cliente],INT($J4001/ROWS(tblConsorcios[Produto]))+1),"")</f>
        <v/>
      </c>
      <c r="L4001" t="str" cm="1">
        <f t="array" ref="L4001">IFERROR(INDEX(tblConsorcios[Produto],MOD($J4001,ROWS(tblConsorcios[Produto]))+1),"")</f>
        <v>Imóvel IE350 – 240m</v>
      </c>
      <c r="M4001" s="20" cm="1">
        <f t="array" ref="M4001">IFERROR(INDEX(tblConsorcios[Valor da Carta (R$)],MOD($J4001,ROWS(tblConsorcios[Produto]))+1),"")</f>
        <v>350000</v>
      </c>
      <c r="N4001" s="2" cm="1">
        <f t="array" ref="N4001">IFERROR(INDEX(tblConsorcios[Prazo (meses)],MOD($J4001,ROWS(tblConsorcios[Produto]))+1),"")</f>
        <v>240</v>
      </c>
      <c r="O4001" s="20" cm="1">
        <f t="array" ref="O4001">IFERROR(INDEX(tblConsorcios[Parcela Mensal (R$)],MOD($J4001,ROWS(tblConsorcios[Produto]))+1),"")</f>
        <v>1878.33</v>
      </c>
      <c r="P4001" s="20" t="str" cm="1">
        <f t="array" ref="P4001">IFERROR(INDEX(tblClientes[Dividendo Mensal (R$)],INT($J4001/ROWS(tblConsorcios[Produto]))+1),"")</f>
        <v/>
      </c>
      <c r="Q4001" s="20" t="str">
        <f t="shared" si="187"/>
        <v/>
      </c>
      <c r="R4001">
        <f t="shared" si="188"/>
        <v>0</v>
      </c>
    </row>
    <row r="4002" spans="10:18" x14ac:dyDescent="0.2">
      <c r="J4002">
        <f t="shared" si="186"/>
        <v>4000</v>
      </c>
      <c r="K4002" t="str" cm="1">
        <f t="array" ref="K4002">IFERROR(INDEX(tblClientes[Cliente],INT($J4002/ROWS(tblConsorcios[Produto]))+1),"")</f>
        <v/>
      </c>
      <c r="L4002" t="str" cm="1">
        <f t="array" ref="L4002">IFERROR(INDEX(tblConsorcios[Produto],MOD($J4002,ROWS(tblConsorcios[Produto]))+1),"")</f>
        <v>Imóvel IE350 – 220m</v>
      </c>
      <c r="M4002" s="20" cm="1">
        <f t="array" ref="M4002">IFERROR(INDEX(tblConsorcios[Valor da Carta (R$)],MOD($J4002,ROWS(tblConsorcios[Produto]))+1),"")</f>
        <v>350000</v>
      </c>
      <c r="N4002" s="2" cm="1">
        <f t="array" ref="N4002">IFERROR(INDEX(tblConsorcios[Prazo (meses)],MOD($J4002,ROWS(tblConsorcios[Produto]))+1),"")</f>
        <v>220</v>
      </c>
      <c r="O4002" s="20" cm="1">
        <f t="array" ref="O4002">IFERROR(INDEX(tblConsorcios[Parcela Mensal (R$)],MOD($J4002,ROWS(tblConsorcios[Produto]))+1),"")</f>
        <v>2033.18</v>
      </c>
      <c r="P4002" s="20" t="str" cm="1">
        <f t="array" ref="P4002">IFERROR(INDEX(tblClientes[Dividendo Mensal (R$)],INT($J4002/ROWS(tblConsorcios[Produto]))+1),"")</f>
        <v/>
      </c>
      <c r="Q4002" s="20" t="str">
        <f t="shared" si="187"/>
        <v/>
      </c>
      <c r="R4002">
        <f t="shared" si="188"/>
        <v>0</v>
      </c>
    </row>
    <row r="4003" spans="10:18" x14ac:dyDescent="0.2">
      <c r="J4003">
        <f t="shared" si="186"/>
        <v>4001</v>
      </c>
      <c r="K4003" t="str" cm="1">
        <f t="array" ref="K4003">IFERROR(INDEX(tblClientes[Cliente],INT($J4003/ROWS(tblConsorcios[Produto]))+1),"")</f>
        <v/>
      </c>
      <c r="L4003" t="str" cm="1">
        <f t="array" ref="L4003">IFERROR(INDEX(tblConsorcios[Produto],MOD($J4003,ROWS(tblConsorcios[Produto]))+1),"")</f>
        <v>Imóvel IE350 – 200m</v>
      </c>
      <c r="M4003" s="20" cm="1">
        <f t="array" ref="M4003">IFERROR(INDEX(tblConsorcios[Valor da Carta (R$)],MOD($J4003,ROWS(tblConsorcios[Produto]))+1),"")</f>
        <v>350000</v>
      </c>
      <c r="N4003" s="2" cm="1">
        <f t="array" ref="N4003">IFERROR(INDEX(tblConsorcios[Prazo (meses)],MOD($J4003,ROWS(tblConsorcios[Produto]))+1),"")</f>
        <v>200</v>
      </c>
      <c r="O4003" s="20" cm="1">
        <f t="array" ref="O4003">IFERROR(INDEX(tblConsorcios[Parcela Mensal (R$)],MOD($J4003,ROWS(tblConsorcios[Produto]))+1),"")</f>
        <v>2219</v>
      </c>
      <c r="P4003" s="20" t="str" cm="1">
        <f t="array" ref="P4003">IFERROR(INDEX(tblClientes[Dividendo Mensal (R$)],INT($J4003/ROWS(tblConsorcios[Produto]))+1),"")</f>
        <v/>
      </c>
      <c r="Q4003" s="20" t="str">
        <f t="shared" si="187"/>
        <v/>
      </c>
      <c r="R4003">
        <f t="shared" si="188"/>
        <v>0</v>
      </c>
    </row>
    <row r="4004" spans="10:18" x14ac:dyDescent="0.2">
      <c r="J4004">
        <f t="shared" si="186"/>
        <v>4002</v>
      </c>
      <c r="K4004" t="str" cm="1">
        <f t="array" ref="K4004">IFERROR(INDEX(tblClientes[Cliente],INT($J4004/ROWS(tblConsorcios[Produto]))+1),"")</f>
        <v/>
      </c>
      <c r="L4004" t="str" cm="1">
        <f t="array" ref="L4004">IFERROR(INDEX(tblConsorcios[Produto],MOD($J4004,ROWS(tblConsorcios[Produto]))+1),"")</f>
        <v>Imóvel IE330 – 240m</v>
      </c>
      <c r="M4004" s="20" cm="1">
        <f t="array" ref="M4004">IFERROR(INDEX(tblConsorcios[Valor da Carta (R$)],MOD($J4004,ROWS(tblConsorcios[Produto]))+1),"")</f>
        <v>330000</v>
      </c>
      <c r="N4004" s="2" cm="1">
        <f t="array" ref="N4004">IFERROR(INDEX(tblConsorcios[Prazo (meses)],MOD($J4004,ROWS(tblConsorcios[Produto]))+1),"")</f>
        <v>240</v>
      </c>
      <c r="O4004" s="20" cm="1">
        <f t="array" ref="O4004">IFERROR(INDEX(tblConsorcios[Parcela Mensal (R$)],MOD($J4004,ROWS(tblConsorcios[Produto]))+1),"")</f>
        <v>1771</v>
      </c>
      <c r="P4004" s="20" t="str" cm="1">
        <f t="array" ref="P4004">IFERROR(INDEX(tblClientes[Dividendo Mensal (R$)],INT($J4004/ROWS(tblConsorcios[Produto]))+1),"")</f>
        <v/>
      </c>
      <c r="Q4004" s="20" t="str">
        <f t="shared" si="187"/>
        <v/>
      </c>
      <c r="R4004">
        <f t="shared" si="188"/>
        <v>0</v>
      </c>
    </row>
    <row r="4005" spans="10:18" x14ac:dyDescent="0.2">
      <c r="J4005">
        <f t="shared" si="186"/>
        <v>4003</v>
      </c>
      <c r="K4005" t="str" cm="1">
        <f t="array" ref="K4005">IFERROR(INDEX(tblClientes[Cliente],INT($J4005/ROWS(tblConsorcios[Produto]))+1),"")</f>
        <v/>
      </c>
      <c r="L4005" t="str" cm="1">
        <f t="array" ref="L4005">IFERROR(INDEX(tblConsorcios[Produto],MOD($J4005,ROWS(tblConsorcios[Produto]))+1),"")</f>
        <v>Imóvel IE330 – 220m</v>
      </c>
      <c r="M4005" s="20" cm="1">
        <f t="array" ref="M4005">IFERROR(INDEX(tblConsorcios[Valor da Carta (R$)],MOD($J4005,ROWS(tblConsorcios[Produto]))+1),"")</f>
        <v>330000</v>
      </c>
      <c r="N4005" s="2" cm="1">
        <f t="array" ref="N4005">IFERROR(INDEX(tblConsorcios[Prazo (meses)],MOD($J4005,ROWS(tblConsorcios[Produto]))+1),"")</f>
        <v>220</v>
      </c>
      <c r="O4005" s="20" cm="1">
        <f t="array" ref="O4005">IFERROR(INDEX(tblConsorcios[Parcela Mensal (R$)],MOD($J4005,ROWS(tblConsorcios[Produto]))+1),"")</f>
        <v>1917</v>
      </c>
      <c r="P4005" s="20" t="str" cm="1">
        <f t="array" ref="P4005">IFERROR(INDEX(tblClientes[Dividendo Mensal (R$)],INT($J4005/ROWS(tblConsorcios[Produto]))+1),"")</f>
        <v/>
      </c>
      <c r="Q4005" s="20" t="str">
        <f t="shared" si="187"/>
        <v/>
      </c>
      <c r="R4005">
        <f t="shared" si="188"/>
        <v>0</v>
      </c>
    </row>
    <row r="4006" spans="10:18" x14ac:dyDescent="0.2">
      <c r="J4006">
        <f t="shared" si="186"/>
        <v>4004</v>
      </c>
      <c r="K4006" t="str" cm="1">
        <f t="array" ref="K4006">IFERROR(INDEX(tblClientes[Cliente],INT($J4006/ROWS(tblConsorcios[Produto]))+1),"")</f>
        <v/>
      </c>
      <c r="L4006" t="str" cm="1">
        <f t="array" ref="L4006">IFERROR(INDEX(tblConsorcios[Produto],MOD($J4006,ROWS(tblConsorcios[Produto]))+1),"")</f>
        <v>Imóvel IE330 – 200m</v>
      </c>
      <c r="M4006" s="20" cm="1">
        <f t="array" ref="M4006">IFERROR(INDEX(tblConsorcios[Valor da Carta (R$)],MOD($J4006,ROWS(tblConsorcios[Produto]))+1),"")</f>
        <v>330000</v>
      </c>
      <c r="N4006" s="2" cm="1">
        <f t="array" ref="N4006">IFERROR(INDEX(tblConsorcios[Prazo (meses)],MOD($J4006,ROWS(tblConsorcios[Produto]))+1),"")</f>
        <v>200</v>
      </c>
      <c r="O4006" s="20" cm="1">
        <f t="array" ref="O4006">IFERROR(INDEX(tblConsorcios[Parcela Mensal (R$)],MOD($J4006,ROWS(tblConsorcios[Produto]))+1),"")</f>
        <v>2092.1999999999998</v>
      </c>
      <c r="P4006" s="20" t="str" cm="1">
        <f t="array" ref="P4006">IFERROR(INDEX(tblClientes[Dividendo Mensal (R$)],INT($J4006/ROWS(tblConsorcios[Produto]))+1),"")</f>
        <v/>
      </c>
      <c r="Q4006" s="20" t="str">
        <f t="shared" si="187"/>
        <v/>
      </c>
      <c r="R4006">
        <f t="shared" si="188"/>
        <v>0</v>
      </c>
    </row>
    <row r="4007" spans="10:18" x14ac:dyDescent="0.2">
      <c r="J4007">
        <f t="shared" si="186"/>
        <v>4005</v>
      </c>
      <c r="K4007" t="str" cm="1">
        <f t="array" ref="K4007">IFERROR(INDEX(tblClientes[Cliente],INT($J4007/ROWS(tblConsorcios[Produto]))+1),"")</f>
        <v/>
      </c>
      <c r="L4007" t="str" cm="1">
        <f t="array" ref="L4007">IFERROR(INDEX(tblConsorcios[Produto],MOD($J4007,ROWS(tblConsorcios[Produto]))+1),"")</f>
        <v>Imóvel IE300 – 240m</v>
      </c>
      <c r="M4007" s="20" cm="1">
        <f t="array" ref="M4007">IFERROR(INDEX(tblConsorcios[Valor da Carta (R$)],MOD($J4007,ROWS(tblConsorcios[Produto]))+1),"")</f>
        <v>300000</v>
      </c>
      <c r="N4007" s="2" cm="1">
        <f t="array" ref="N4007">IFERROR(INDEX(tblConsorcios[Prazo (meses)],MOD($J4007,ROWS(tblConsorcios[Produto]))+1),"")</f>
        <v>240</v>
      </c>
      <c r="O4007" s="20" cm="1">
        <f t="array" ref="O4007">IFERROR(INDEX(tblConsorcios[Parcela Mensal (R$)],MOD($J4007,ROWS(tblConsorcios[Produto]))+1),"")</f>
        <v>1610</v>
      </c>
      <c r="P4007" s="20" t="str" cm="1">
        <f t="array" ref="P4007">IFERROR(INDEX(tblClientes[Dividendo Mensal (R$)],INT($J4007/ROWS(tblConsorcios[Produto]))+1),"")</f>
        <v/>
      </c>
      <c r="Q4007" s="20" t="str">
        <f t="shared" si="187"/>
        <v/>
      </c>
      <c r="R4007">
        <f t="shared" si="188"/>
        <v>0</v>
      </c>
    </row>
    <row r="4008" spans="10:18" x14ac:dyDescent="0.2">
      <c r="J4008">
        <f t="shared" si="186"/>
        <v>4006</v>
      </c>
      <c r="K4008" t="str" cm="1">
        <f t="array" ref="K4008">IFERROR(INDEX(tblClientes[Cliente],INT($J4008/ROWS(tblConsorcios[Produto]))+1),"")</f>
        <v/>
      </c>
      <c r="L4008" t="str" cm="1">
        <f t="array" ref="L4008">IFERROR(INDEX(tblConsorcios[Produto],MOD($J4008,ROWS(tblConsorcios[Produto]))+1),"")</f>
        <v>Imóvel IE300 – 220m</v>
      </c>
      <c r="M4008" s="20" cm="1">
        <f t="array" ref="M4008">IFERROR(INDEX(tblConsorcios[Valor da Carta (R$)],MOD($J4008,ROWS(tblConsorcios[Produto]))+1),"")</f>
        <v>300000</v>
      </c>
      <c r="N4008" s="2" cm="1">
        <f t="array" ref="N4008">IFERROR(INDEX(tblConsorcios[Prazo (meses)],MOD($J4008,ROWS(tblConsorcios[Produto]))+1),"")</f>
        <v>220</v>
      </c>
      <c r="O4008" s="20" cm="1">
        <f t="array" ref="O4008">IFERROR(INDEX(tblConsorcios[Parcela Mensal (R$)],MOD($J4008,ROWS(tblConsorcios[Produto]))+1),"")</f>
        <v>1742.73</v>
      </c>
      <c r="P4008" s="20" t="str" cm="1">
        <f t="array" ref="P4008">IFERROR(INDEX(tblClientes[Dividendo Mensal (R$)],INT($J4008/ROWS(tblConsorcios[Produto]))+1),"")</f>
        <v/>
      </c>
      <c r="Q4008" s="20" t="str">
        <f t="shared" si="187"/>
        <v/>
      </c>
      <c r="R4008">
        <f t="shared" si="188"/>
        <v>0</v>
      </c>
    </row>
    <row r="4009" spans="10:18" x14ac:dyDescent="0.2">
      <c r="J4009">
        <f t="shared" si="186"/>
        <v>4007</v>
      </c>
      <c r="K4009" t="str" cm="1">
        <f t="array" ref="K4009">IFERROR(INDEX(tblClientes[Cliente],INT($J4009/ROWS(tblConsorcios[Produto]))+1),"")</f>
        <v/>
      </c>
      <c r="L4009" t="str" cm="1">
        <f t="array" ref="L4009">IFERROR(INDEX(tblConsorcios[Produto],MOD($J4009,ROWS(tblConsorcios[Produto]))+1),"")</f>
        <v>Imóvel IE300 – 200m</v>
      </c>
      <c r="M4009" s="20" cm="1">
        <f t="array" ref="M4009">IFERROR(INDEX(tblConsorcios[Valor da Carta (R$)],MOD($J4009,ROWS(tblConsorcios[Produto]))+1),"")</f>
        <v>300000</v>
      </c>
      <c r="N4009" s="2" cm="1">
        <f t="array" ref="N4009">IFERROR(INDEX(tblConsorcios[Prazo (meses)],MOD($J4009,ROWS(tblConsorcios[Produto]))+1),"")</f>
        <v>200</v>
      </c>
      <c r="O4009" s="20" cm="1">
        <f t="array" ref="O4009">IFERROR(INDEX(tblConsorcios[Parcela Mensal (R$)],MOD($J4009,ROWS(tblConsorcios[Produto]))+1),"")</f>
        <v>1902</v>
      </c>
      <c r="P4009" s="20" t="str" cm="1">
        <f t="array" ref="P4009">IFERROR(INDEX(tblClientes[Dividendo Mensal (R$)],INT($J4009/ROWS(tblConsorcios[Produto]))+1),"")</f>
        <v/>
      </c>
      <c r="Q4009" s="20" t="str">
        <f t="shared" si="187"/>
        <v/>
      </c>
      <c r="R4009">
        <f t="shared" si="188"/>
        <v>0</v>
      </c>
    </row>
    <row r="4010" spans="10:18" x14ac:dyDescent="0.2">
      <c r="J4010">
        <f t="shared" si="186"/>
        <v>4008</v>
      </c>
      <c r="K4010" t="str" cm="1">
        <f t="array" ref="K4010">IFERROR(INDEX(tblClientes[Cliente],INT($J4010/ROWS(tblConsorcios[Produto]))+1),"")</f>
        <v/>
      </c>
      <c r="L4010" t="str" cm="1">
        <f t="array" ref="L4010">IFERROR(INDEX(tblConsorcios[Produto],MOD($J4010,ROWS(tblConsorcios[Produto]))+1),"")</f>
        <v>Imóvel IE240 – 240m</v>
      </c>
      <c r="M4010" s="20" cm="1">
        <f t="array" ref="M4010">IFERROR(INDEX(tblConsorcios[Valor da Carta (R$)],MOD($J4010,ROWS(tblConsorcios[Produto]))+1),"")</f>
        <v>240000</v>
      </c>
      <c r="N4010" s="2" cm="1">
        <f t="array" ref="N4010">IFERROR(INDEX(tblConsorcios[Prazo (meses)],MOD($J4010,ROWS(tblConsorcios[Produto]))+1),"")</f>
        <v>240</v>
      </c>
      <c r="O4010" s="20" cm="1">
        <f t="array" ref="O4010">IFERROR(INDEX(tblConsorcios[Parcela Mensal (R$)],MOD($J4010,ROWS(tblConsorcios[Produto]))+1),"")</f>
        <v>1288</v>
      </c>
      <c r="P4010" s="20" t="str" cm="1">
        <f t="array" ref="P4010">IFERROR(INDEX(tblClientes[Dividendo Mensal (R$)],INT($J4010/ROWS(tblConsorcios[Produto]))+1),"")</f>
        <v/>
      </c>
      <c r="Q4010" s="20" t="str">
        <f t="shared" si="187"/>
        <v/>
      </c>
      <c r="R4010">
        <f t="shared" si="188"/>
        <v>0</v>
      </c>
    </row>
    <row r="4011" spans="10:18" x14ac:dyDescent="0.2">
      <c r="J4011">
        <f t="shared" si="186"/>
        <v>4009</v>
      </c>
      <c r="K4011" t="str" cm="1">
        <f t="array" ref="K4011">IFERROR(INDEX(tblClientes[Cliente],INT($J4011/ROWS(tblConsorcios[Produto]))+1),"")</f>
        <v/>
      </c>
      <c r="L4011" t="str" cm="1">
        <f t="array" ref="L4011">IFERROR(INDEX(tblConsorcios[Produto],MOD($J4011,ROWS(tblConsorcios[Produto]))+1),"")</f>
        <v>Imóvel IE240 – 220m</v>
      </c>
      <c r="M4011" s="20" cm="1">
        <f t="array" ref="M4011">IFERROR(INDEX(tblConsorcios[Valor da Carta (R$)],MOD($J4011,ROWS(tblConsorcios[Produto]))+1),"")</f>
        <v>240000</v>
      </c>
      <c r="N4011" s="2" cm="1">
        <f t="array" ref="N4011">IFERROR(INDEX(tblConsorcios[Prazo (meses)],MOD($J4011,ROWS(tblConsorcios[Produto]))+1),"")</f>
        <v>220</v>
      </c>
      <c r="O4011" s="20" cm="1">
        <f t="array" ref="O4011">IFERROR(INDEX(tblConsorcios[Parcela Mensal (R$)],MOD($J4011,ROWS(tblConsorcios[Produto]))+1),"")</f>
        <v>1394.18</v>
      </c>
      <c r="P4011" s="20" t="str" cm="1">
        <f t="array" ref="P4011">IFERROR(INDEX(tblClientes[Dividendo Mensal (R$)],INT($J4011/ROWS(tblConsorcios[Produto]))+1),"")</f>
        <v/>
      </c>
      <c r="Q4011" s="20" t="str">
        <f t="shared" si="187"/>
        <v/>
      </c>
      <c r="R4011">
        <f t="shared" si="188"/>
        <v>0</v>
      </c>
    </row>
    <row r="4012" spans="10:18" x14ac:dyDescent="0.2">
      <c r="J4012">
        <f t="shared" si="186"/>
        <v>4010</v>
      </c>
      <c r="K4012" t="str" cm="1">
        <f t="array" ref="K4012">IFERROR(INDEX(tblClientes[Cliente],INT($J4012/ROWS(tblConsorcios[Produto]))+1),"")</f>
        <v/>
      </c>
      <c r="L4012" t="str" cm="1">
        <f t="array" ref="L4012">IFERROR(INDEX(tblConsorcios[Produto],MOD($J4012,ROWS(tblConsorcios[Produto]))+1),"")</f>
        <v>Imóvel IE240 – 200m</v>
      </c>
      <c r="M4012" s="20" cm="1">
        <f t="array" ref="M4012">IFERROR(INDEX(tblConsorcios[Valor da Carta (R$)],MOD($J4012,ROWS(tblConsorcios[Produto]))+1),"")</f>
        <v>240000</v>
      </c>
      <c r="N4012" s="2" cm="1">
        <f t="array" ref="N4012">IFERROR(INDEX(tblConsorcios[Prazo (meses)],MOD($J4012,ROWS(tblConsorcios[Produto]))+1),"")</f>
        <v>200</v>
      </c>
      <c r="O4012" s="20" cm="1">
        <f t="array" ref="O4012">IFERROR(INDEX(tblConsorcios[Parcela Mensal (R$)],MOD($J4012,ROWS(tblConsorcios[Produto]))+1),"")</f>
        <v>1521.6</v>
      </c>
      <c r="P4012" s="20" t="str" cm="1">
        <f t="array" ref="P4012">IFERROR(INDEX(tblClientes[Dividendo Mensal (R$)],INT($J4012/ROWS(tblConsorcios[Produto]))+1),"")</f>
        <v/>
      </c>
      <c r="Q4012" s="20" t="str">
        <f t="shared" si="187"/>
        <v/>
      </c>
      <c r="R4012">
        <f t="shared" si="188"/>
        <v>0</v>
      </c>
    </row>
    <row r="4013" spans="10:18" x14ac:dyDescent="0.2">
      <c r="J4013">
        <f t="shared" si="186"/>
        <v>4011</v>
      </c>
      <c r="K4013" t="str" cm="1">
        <f t="array" ref="K4013">IFERROR(INDEX(tblClientes[Cliente],INT($J4013/ROWS(tblConsorcios[Produto]))+1),"")</f>
        <v/>
      </c>
      <c r="L4013" t="str" cm="1">
        <f t="array" ref="L4013">IFERROR(INDEX(tblConsorcios[Produto],MOD($J4013,ROWS(tblConsorcios[Produto]))+1),"")</f>
        <v>Imóvel IE230 – 240m</v>
      </c>
      <c r="M4013" s="20" cm="1">
        <f t="array" ref="M4013">IFERROR(INDEX(tblConsorcios[Valor da Carta (R$)],MOD($J4013,ROWS(tblConsorcios[Produto]))+1),"")</f>
        <v>230000</v>
      </c>
      <c r="N4013" s="2" cm="1">
        <f t="array" ref="N4013">IFERROR(INDEX(tblConsorcios[Prazo (meses)],MOD($J4013,ROWS(tblConsorcios[Produto]))+1),"")</f>
        <v>240</v>
      </c>
      <c r="O4013" s="20" cm="1">
        <f t="array" ref="O4013">IFERROR(INDEX(tblConsorcios[Parcela Mensal (R$)],MOD($J4013,ROWS(tblConsorcios[Produto]))+1),"")</f>
        <v>1234.33</v>
      </c>
      <c r="P4013" s="20" t="str" cm="1">
        <f t="array" ref="P4013">IFERROR(INDEX(tblClientes[Dividendo Mensal (R$)],INT($J4013/ROWS(tblConsorcios[Produto]))+1),"")</f>
        <v/>
      </c>
      <c r="Q4013" s="20" t="str">
        <f t="shared" si="187"/>
        <v/>
      </c>
      <c r="R4013">
        <f t="shared" si="188"/>
        <v>0</v>
      </c>
    </row>
    <row r="4014" spans="10:18" x14ac:dyDescent="0.2">
      <c r="J4014">
        <f t="shared" si="186"/>
        <v>4012</v>
      </c>
      <c r="K4014" t="str" cm="1">
        <f t="array" ref="K4014">IFERROR(INDEX(tblClientes[Cliente],INT($J4014/ROWS(tblConsorcios[Produto]))+1),"")</f>
        <v/>
      </c>
      <c r="L4014" t="str" cm="1">
        <f t="array" ref="L4014">IFERROR(INDEX(tblConsorcios[Produto],MOD($J4014,ROWS(tblConsorcios[Produto]))+1),"")</f>
        <v>Imóvel IE230 – 220m</v>
      </c>
      <c r="M4014" s="20" cm="1">
        <f t="array" ref="M4014">IFERROR(INDEX(tblConsorcios[Valor da Carta (R$)],MOD($J4014,ROWS(tblConsorcios[Produto]))+1),"")</f>
        <v>230000</v>
      </c>
      <c r="N4014" s="2" cm="1">
        <f t="array" ref="N4014">IFERROR(INDEX(tblConsorcios[Prazo (meses)],MOD($J4014,ROWS(tblConsorcios[Produto]))+1),"")</f>
        <v>220</v>
      </c>
      <c r="O4014" s="20" cm="1">
        <f t="array" ref="O4014">IFERROR(INDEX(tblConsorcios[Parcela Mensal (R$)],MOD($J4014,ROWS(tblConsorcios[Produto]))+1),"")</f>
        <v>1336.09</v>
      </c>
      <c r="P4014" s="20" t="str" cm="1">
        <f t="array" ref="P4014">IFERROR(INDEX(tblClientes[Dividendo Mensal (R$)],INT($J4014/ROWS(tblConsorcios[Produto]))+1),"")</f>
        <v/>
      </c>
      <c r="Q4014" s="20" t="str">
        <f t="shared" si="187"/>
        <v/>
      </c>
      <c r="R4014">
        <f t="shared" si="188"/>
        <v>0</v>
      </c>
    </row>
    <row r="4015" spans="10:18" x14ac:dyDescent="0.2">
      <c r="J4015">
        <f t="shared" si="186"/>
        <v>4013</v>
      </c>
      <c r="K4015" t="str" cm="1">
        <f t="array" ref="K4015">IFERROR(INDEX(tblClientes[Cliente],INT($J4015/ROWS(tblConsorcios[Produto]))+1),"")</f>
        <v/>
      </c>
      <c r="L4015" t="str" cm="1">
        <f t="array" ref="L4015">IFERROR(INDEX(tblConsorcios[Produto],MOD($J4015,ROWS(tblConsorcios[Produto]))+1),"")</f>
        <v>Imóvel IE230 – 200m</v>
      </c>
      <c r="M4015" s="20" cm="1">
        <f t="array" ref="M4015">IFERROR(INDEX(tblConsorcios[Valor da Carta (R$)],MOD($J4015,ROWS(tblConsorcios[Produto]))+1),"")</f>
        <v>230000</v>
      </c>
      <c r="N4015" s="2" cm="1">
        <f t="array" ref="N4015">IFERROR(INDEX(tblConsorcios[Prazo (meses)],MOD($J4015,ROWS(tblConsorcios[Produto]))+1),"")</f>
        <v>200</v>
      </c>
      <c r="O4015" s="20" cm="1">
        <f t="array" ref="O4015">IFERROR(INDEX(tblConsorcios[Parcela Mensal (R$)],MOD($J4015,ROWS(tblConsorcios[Produto]))+1),"")</f>
        <v>1458.2</v>
      </c>
      <c r="P4015" s="20" t="str" cm="1">
        <f t="array" ref="P4015">IFERROR(INDEX(tblClientes[Dividendo Mensal (R$)],INT($J4015/ROWS(tblConsorcios[Produto]))+1),"")</f>
        <v/>
      </c>
      <c r="Q4015" s="20" t="str">
        <f t="shared" si="187"/>
        <v/>
      </c>
      <c r="R4015">
        <f t="shared" si="188"/>
        <v>0</v>
      </c>
    </row>
    <row r="4016" spans="10:18" x14ac:dyDescent="0.2">
      <c r="J4016">
        <f t="shared" si="186"/>
        <v>4014</v>
      </c>
      <c r="K4016" t="str" cm="1">
        <f t="array" ref="K4016">IFERROR(INDEX(tblClientes[Cliente],INT($J4016/ROWS(tblConsorcios[Produto]))+1),"")</f>
        <v/>
      </c>
      <c r="L4016" t="str" cm="1">
        <f t="array" ref="L4016">IFERROR(INDEX(tblConsorcios[Produto],MOD($J4016,ROWS(tblConsorcios[Produto]))+1),"")</f>
        <v>Imóvel IE220 – 240m</v>
      </c>
      <c r="M4016" s="20" cm="1">
        <f t="array" ref="M4016">IFERROR(INDEX(tblConsorcios[Valor da Carta (R$)],MOD($J4016,ROWS(tblConsorcios[Produto]))+1),"")</f>
        <v>220000</v>
      </c>
      <c r="N4016" s="2" cm="1">
        <f t="array" ref="N4016">IFERROR(INDEX(tblConsorcios[Prazo (meses)],MOD($J4016,ROWS(tblConsorcios[Produto]))+1),"")</f>
        <v>240</v>
      </c>
      <c r="O4016" s="20" cm="1">
        <f t="array" ref="O4016">IFERROR(INDEX(tblConsorcios[Parcela Mensal (R$)],MOD($J4016,ROWS(tblConsorcios[Produto]))+1),"")</f>
        <v>1180.67</v>
      </c>
      <c r="P4016" s="20" t="str" cm="1">
        <f t="array" ref="P4016">IFERROR(INDEX(tblClientes[Dividendo Mensal (R$)],INT($J4016/ROWS(tblConsorcios[Produto]))+1),"")</f>
        <v/>
      </c>
      <c r="Q4016" s="20" t="str">
        <f t="shared" si="187"/>
        <v/>
      </c>
      <c r="R4016">
        <f t="shared" si="188"/>
        <v>0</v>
      </c>
    </row>
    <row r="4017" spans="10:18" x14ac:dyDescent="0.2">
      <c r="J4017">
        <f t="shared" si="186"/>
        <v>4015</v>
      </c>
      <c r="K4017" t="str" cm="1">
        <f t="array" ref="K4017">IFERROR(INDEX(tblClientes[Cliente],INT($J4017/ROWS(tblConsorcios[Produto]))+1),"")</f>
        <v/>
      </c>
      <c r="L4017" t="str" cm="1">
        <f t="array" ref="L4017">IFERROR(INDEX(tblConsorcios[Produto],MOD($J4017,ROWS(tblConsorcios[Produto]))+1),"")</f>
        <v>Imóvel IE220 – 220m</v>
      </c>
      <c r="M4017" s="20" cm="1">
        <f t="array" ref="M4017">IFERROR(INDEX(tblConsorcios[Valor da Carta (R$)],MOD($J4017,ROWS(tblConsorcios[Produto]))+1),"")</f>
        <v>220000</v>
      </c>
      <c r="N4017" s="2" cm="1">
        <f t="array" ref="N4017">IFERROR(INDEX(tblConsorcios[Prazo (meses)],MOD($J4017,ROWS(tblConsorcios[Produto]))+1),"")</f>
        <v>220</v>
      </c>
      <c r="O4017" s="20" cm="1">
        <f t="array" ref="O4017">IFERROR(INDEX(tblConsorcios[Parcela Mensal (R$)],MOD($J4017,ROWS(tblConsorcios[Produto]))+1),"")</f>
        <v>1278</v>
      </c>
      <c r="P4017" s="20" t="str" cm="1">
        <f t="array" ref="P4017">IFERROR(INDEX(tblClientes[Dividendo Mensal (R$)],INT($J4017/ROWS(tblConsorcios[Produto]))+1),"")</f>
        <v/>
      </c>
      <c r="Q4017" s="20" t="str">
        <f t="shared" si="187"/>
        <v/>
      </c>
      <c r="R4017">
        <f t="shared" si="188"/>
        <v>0</v>
      </c>
    </row>
    <row r="4018" spans="10:18" x14ac:dyDescent="0.2">
      <c r="J4018">
        <f t="shared" si="186"/>
        <v>4016</v>
      </c>
      <c r="K4018" t="str" cm="1">
        <f t="array" ref="K4018">IFERROR(INDEX(tblClientes[Cliente],INT($J4018/ROWS(tblConsorcios[Produto]))+1),"")</f>
        <v/>
      </c>
      <c r="L4018" t="str" cm="1">
        <f t="array" ref="L4018">IFERROR(INDEX(tblConsorcios[Produto],MOD($J4018,ROWS(tblConsorcios[Produto]))+1),"")</f>
        <v>Imóvel IE220 – 200m</v>
      </c>
      <c r="M4018" s="20" cm="1">
        <f t="array" ref="M4018">IFERROR(INDEX(tblConsorcios[Valor da Carta (R$)],MOD($J4018,ROWS(tblConsorcios[Produto]))+1),"")</f>
        <v>220000</v>
      </c>
      <c r="N4018" s="2" cm="1">
        <f t="array" ref="N4018">IFERROR(INDEX(tblConsorcios[Prazo (meses)],MOD($J4018,ROWS(tblConsorcios[Produto]))+1),"")</f>
        <v>200</v>
      </c>
      <c r="O4018" s="20" cm="1">
        <f t="array" ref="O4018">IFERROR(INDEX(tblConsorcios[Parcela Mensal (R$)],MOD($J4018,ROWS(tblConsorcios[Produto]))+1),"")</f>
        <v>1394.8</v>
      </c>
      <c r="P4018" s="20" t="str" cm="1">
        <f t="array" ref="P4018">IFERROR(INDEX(tblClientes[Dividendo Mensal (R$)],INT($J4018/ROWS(tblConsorcios[Produto]))+1),"")</f>
        <v/>
      </c>
      <c r="Q4018" s="20" t="str">
        <f t="shared" si="187"/>
        <v/>
      </c>
      <c r="R4018">
        <f t="shared" si="188"/>
        <v>0</v>
      </c>
    </row>
    <row r="4019" spans="10:18" x14ac:dyDescent="0.2">
      <c r="J4019">
        <f t="shared" si="186"/>
        <v>4017</v>
      </c>
      <c r="K4019" t="str" cm="1">
        <f t="array" ref="K4019">IFERROR(INDEX(tblClientes[Cliente],INT($J4019/ROWS(tblConsorcios[Produto]))+1),"")</f>
        <v/>
      </c>
      <c r="L4019" t="str" cm="1">
        <f t="array" ref="L4019">IFERROR(INDEX(tblConsorcios[Produto],MOD($J4019,ROWS(tblConsorcios[Produto]))+1),"")</f>
        <v>Imóvel IE200 – 240m</v>
      </c>
      <c r="M4019" s="20" cm="1">
        <f t="array" ref="M4019">IFERROR(INDEX(tblConsorcios[Valor da Carta (R$)],MOD($J4019,ROWS(tblConsorcios[Produto]))+1),"")</f>
        <v>200000</v>
      </c>
      <c r="N4019" s="2" cm="1">
        <f t="array" ref="N4019">IFERROR(INDEX(tblConsorcios[Prazo (meses)],MOD($J4019,ROWS(tblConsorcios[Produto]))+1),"")</f>
        <v>240</v>
      </c>
      <c r="O4019" s="20" cm="1">
        <f t="array" ref="O4019">IFERROR(INDEX(tblConsorcios[Parcela Mensal (R$)],MOD($J4019,ROWS(tblConsorcios[Produto]))+1),"")</f>
        <v>1073.33</v>
      </c>
      <c r="P4019" s="20" t="str" cm="1">
        <f t="array" ref="P4019">IFERROR(INDEX(tblClientes[Dividendo Mensal (R$)],INT($J4019/ROWS(tblConsorcios[Produto]))+1),"")</f>
        <v/>
      </c>
      <c r="Q4019" s="20" t="str">
        <f t="shared" si="187"/>
        <v/>
      </c>
      <c r="R4019">
        <f t="shared" si="188"/>
        <v>0</v>
      </c>
    </row>
    <row r="4020" spans="10:18" x14ac:dyDescent="0.2">
      <c r="J4020">
        <f t="shared" si="186"/>
        <v>4018</v>
      </c>
      <c r="K4020" t="str" cm="1">
        <f t="array" ref="K4020">IFERROR(INDEX(tblClientes[Cliente],INT($J4020/ROWS(tblConsorcios[Produto]))+1),"")</f>
        <v/>
      </c>
      <c r="L4020" t="str" cm="1">
        <f t="array" ref="L4020">IFERROR(INDEX(tblConsorcios[Produto],MOD($J4020,ROWS(tblConsorcios[Produto]))+1),"")</f>
        <v>Imóvel IE200 – 220m</v>
      </c>
      <c r="M4020" s="20" cm="1">
        <f t="array" ref="M4020">IFERROR(INDEX(tblConsorcios[Valor da Carta (R$)],MOD($J4020,ROWS(tblConsorcios[Produto]))+1),"")</f>
        <v>200000</v>
      </c>
      <c r="N4020" s="2" cm="1">
        <f t="array" ref="N4020">IFERROR(INDEX(tblConsorcios[Prazo (meses)],MOD($J4020,ROWS(tblConsorcios[Produto]))+1),"")</f>
        <v>220</v>
      </c>
      <c r="O4020" s="20" cm="1">
        <f t="array" ref="O4020">IFERROR(INDEX(tblConsorcios[Parcela Mensal (R$)],MOD($J4020,ROWS(tblConsorcios[Produto]))+1),"")</f>
        <v>1161.82</v>
      </c>
      <c r="P4020" s="20" t="str" cm="1">
        <f t="array" ref="P4020">IFERROR(INDEX(tblClientes[Dividendo Mensal (R$)],INT($J4020/ROWS(tblConsorcios[Produto]))+1),"")</f>
        <v/>
      </c>
      <c r="Q4020" s="20" t="str">
        <f t="shared" si="187"/>
        <v/>
      </c>
      <c r="R4020">
        <f t="shared" si="188"/>
        <v>0</v>
      </c>
    </row>
    <row r="4021" spans="10:18" x14ac:dyDescent="0.2">
      <c r="J4021">
        <f t="shared" si="186"/>
        <v>4019</v>
      </c>
      <c r="K4021" t="str" cm="1">
        <f t="array" ref="K4021">IFERROR(INDEX(tblClientes[Cliente],INT($J4021/ROWS(tblConsorcios[Produto]))+1),"")</f>
        <v/>
      </c>
      <c r="L4021" t="str" cm="1">
        <f t="array" ref="L4021">IFERROR(INDEX(tblConsorcios[Produto],MOD($J4021,ROWS(tblConsorcios[Produto]))+1),"")</f>
        <v>Imóvel IE200 – 200m</v>
      </c>
      <c r="M4021" s="20" cm="1">
        <f t="array" ref="M4021">IFERROR(INDEX(tblConsorcios[Valor da Carta (R$)],MOD($J4021,ROWS(tblConsorcios[Produto]))+1),"")</f>
        <v>200000</v>
      </c>
      <c r="N4021" s="2" cm="1">
        <f t="array" ref="N4021">IFERROR(INDEX(tblConsorcios[Prazo (meses)],MOD($J4021,ROWS(tblConsorcios[Produto]))+1),"")</f>
        <v>200</v>
      </c>
      <c r="O4021" s="20" cm="1">
        <f t="array" ref="O4021">IFERROR(INDEX(tblConsorcios[Parcela Mensal (R$)],MOD($J4021,ROWS(tblConsorcios[Produto]))+1),"")</f>
        <v>1268</v>
      </c>
      <c r="P4021" s="20" t="str" cm="1">
        <f t="array" ref="P4021">IFERROR(INDEX(tblClientes[Dividendo Mensal (R$)],INT($J4021/ROWS(tblConsorcios[Produto]))+1),"")</f>
        <v/>
      </c>
      <c r="Q4021" s="20" t="str">
        <f t="shared" si="187"/>
        <v/>
      </c>
      <c r="R4021">
        <f t="shared" si="188"/>
        <v>0</v>
      </c>
    </row>
    <row r="4022" spans="10:18" x14ac:dyDescent="0.2">
      <c r="J4022">
        <f t="shared" si="186"/>
        <v>4020</v>
      </c>
      <c r="K4022" t="str" cm="1">
        <f t="array" ref="K4022">IFERROR(INDEX(tblClientes[Cliente],INT($J4022/ROWS(tblConsorcios[Produto]))+1),"")</f>
        <v/>
      </c>
      <c r="L4022" t="str" cm="1">
        <f t="array" ref="L4022">IFERROR(INDEX(tblConsorcios[Produto],MOD($J4022,ROWS(tblConsorcios[Produto]))+1),"")</f>
        <v>Imóvel IE150 – 240m</v>
      </c>
      <c r="M4022" s="20" cm="1">
        <f t="array" ref="M4022">IFERROR(INDEX(tblConsorcios[Valor da Carta (R$)],MOD($J4022,ROWS(tblConsorcios[Produto]))+1),"")</f>
        <v>150000</v>
      </c>
      <c r="N4022" s="2" cm="1">
        <f t="array" ref="N4022">IFERROR(INDEX(tblConsorcios[Prazo (meses)],MOD($J4022,ROWS(tblConsorcios[Produto]))+1),"")</f>
        <v>240</v>
      </c>
      <c r="O4022" s="20" cm="1">
        <f t="array" ref="O4022">IFERROR(INDEX(tblConsorcios[Parcela Mensal (R$)],MOD($J4022,ROWS(tblConsorcios[Produto]))+1),"")</f>
        <v>805</v>
      </c>
      <c r="P4022" s="20" t="str" cm="1">
        <f t="array" ref="P4022">IFERROR(INDEX(tblClientes[Dividendo Mensal (R$)],INT($J4022/ROWS(tblConsorcios[Produto]))+1),"")</f>
        <v/>
      </c>
      <c r="Q4022" s="20" t="str">
        <f t="shared" si="187"/>
        <v/>
      </c>
      <c r="R4022">
        <f t="shared" si="188"/>
        <v>0</v>
      </c>
    </row>
    <row r="4023" spans="10:18" x14ac:dyDescent="0.2">
      <c r="J4023">
        <f t="shared" si="186"/>
        <v>4021</v>
      </c>
      <c r="K4023" t="str" cm="1">
        <f t="array" ref="K4023">IFERROR(INDEX(tblClientes[Cliente],INT($J4023/ROWS(tblConsorcios[Produto]))+1),"")</f>
        <v/>
      </c>
      <c r="L4023" t="str" cm="1">
        <f t="array" ref="L4023">IFERROR(INDEX(tblConsorcios[Produto],MOD($J4023,ROWS(tblConsorcios[Produto]))+1),"")</f>
        <v>Imóvel IE150 – 220m</v>
      </c>
      <c r="M4023" s="20" cm="1">
        <f t="array" ref="M4023">IFERROR(INDEX(tblConsorcios[Valor da Carta (R$)],MOD($J4023,ROWS(tblConsorcios[Produto]))+1),"")</f>
        <v>150000</v>
      </c>
      <c r="N4023" s="2" cm="1">
        <f t="array" ref="N4023">IFERROR(INDEX(tblConsorcios[Prazo (meses)],MOD($J4023,ROWS(tblConsorcios[Produto]))+1),"")</f>
        <v>220</v>
      </c>
      <c r="O4023" s="20" cm="1">
        <f t="array" ref="O4023">IFERROR(INDEX(tblConsorcios[Parcela Mensal (R$)],MOD($J4023,ROWS(tblConsorcios[Produto]))+1),"")</f>
        <v>871.36</v>
      </c>
      <c r="P4023" s="20" t="str" cm="1">
        <f t="array" ref="P4023">IFERROR(INDEX(tblClientes[Dividendo Mensal (R$)],INT($J4023/ROWS(tblConsorcios[Produto]))+1),"")</f>
        <v/>
      </c>
      <c r="Q4023" s="20" t="str">
        <f t="shared" si="187"/>
        <v/>
      </c>
      <c r="R4023">
        <f t="shared" si="188"/>
        <v>0</v>
      </c>
    </row>
    <row r="4024" spans="10:18" x14ac:dyDescent="0.2">
      <c r="J4024">
        <f t="shared" si="186"/>
        <v>4022</v>
      </c>
      <c r="K4024" t="str" cm="1">
        <f t="array" ref="K4024">IFERROR(INDEX(tblClientes[Cliente],INT($J4024/ROWS(tblConsorcios[Produto]))+1),"")</f>
        <v/>
      </c>
      <c r="L4024" t="str" cm="1">
        <f t="array" ref="L4024">IFERROR(INDEX(tblConsorcios[Produto],MOD($J4024,ROWS(tblConsorcios[Produto]))+1),"")</f>
        <v>Imóvel IE150 – 200m</v>
      </c>
      <c r="M4024" s="20" cm="1">
        <f t="array" ref="M4024">IFERROR(INDEX(tblConsorcios[Valor da Carta (R$)],MOD($J4024,ROWS(tblConsorcios[Produto]))+1),"")</f>
        <v>150000</v>
      </c>
      <c r="N4024" s="2" cm="1">
        <f t="array" ref="N4024">IFERROR(INDEX(tblConsorcios[Prazo (meses)],MOD($J4024,ROWS(tblConsorcios[Produto]))+1),"")</f>
        <v>200</v>
      </c>
      <c r="O4024" s="20" cm="1">
        <f t="array" ref="O4024">IFERROR(INDEX(tblConsorcios[Parcela Mensal (R$)],MOD($J4024,ROWS(tblConsorcios[Produto]))+1),"")</f>
        <v>951</v>
      </c>
      <c r="P4024" s="20" t="str" cm="1">
        <f t="array" ref="P4024">IFERROR(INDEX(tblClientes[Dividendo Mensal (R$)],INT($J4024/ROWS(tblConsorcios[Produto]))+1),"")</f>
        <v/>
      </c>
      <c r="Q4024" s="20" t="str">
        <f t="shared" si="187"/>
        <v/>
      </c>
      <c r="R4024">
        <f t="shared" si="188"/>
        <v>0</v>
      </c>
    </row>
    <row r="4025" spans="10:18" x14ac:dyDescent="0.2">
      <c r="J4025">
        <f t="shared" si="186"/>
        <v>4023</v>
      </c>
      <c r="K4025" t="str" cm="1">
        <f t="array" ref="K4025">IFERROR(INDEX(tblClientes[Cliente],INT($J4025/ROWS(tblConsorcios[Produto]))+1),"")</f>
        <v/>
      </c>
      <c r="L4025" t="str" cm="1">
        <f t="array" ref="L4025">IFERROR(INDEX(tblConsorcios[Produto],MOD($J4025,ROWS(tblConsorcios[Produto]))+1),"")</f>
        <v>Imóvel IE140 – 240m</v>
      </c>
      <c r="M4025" s="20" cm="1">
        <f t="array" ref="M4025">IFERROR(INDEX(tblConsorcios[Valor da Carta (R$)],MOD($J4025,ROWS(tblConsorcios[Produto]))+1),"")</f>
        <v>140000</v>
      </c>
      <c r="N4025" s="2" cm="1">
        <f t="array" ref="N4025">IFERROR(INDEX(tblConsorcios[Prazo (meses)],MOD($J4025,ROWS(tblConsorcios[Produto]))+1),"")</f>
        <v>240</v>
      </c>
      <c r="O4025" s="20" cm="1">
        <f t="array" ref="O4025">IFERROR(INDEX(tblConsorcios[Parcela Mensal (R$)],MOD($J4025,ROWS(tblConsorcios[Produto]))+1),"")</f>
        <v>751.33</v>
      </c>
      <c r="P4025" s="20" t="str" cm="1">
        <f t="array" ref="P4025">IFERROR(INDEX(tblClientes[Dividendo Mensal (R$)],INT($J4025/ROWS(tblConsorcios[Produto]))+1),"")</f>
        <v/>
      </c>
      <c r="Q4025" s="20" t="str">
        <f t="shared" si="187"/>
        <v/>
      </c>
      <c r="R4025">
        <f t="shared" si="188"/>
        <v>0</v>
      </c>
    </row>
    <row r="4026" spans="10:18" x14ac:dyDescent="0.2">
      <c r="J4026">
        <f t="shared" si="186"/>
        <v>4024</v>
      </c>
      <c r="K4026" t="str" cm="1">
        <f t="array" ref="K4026">IFERROR(INDEX(tblClientes[Cliente],INT($J4026/ROWS(tblConsorcios[Produto]))+1),"")</f>
        <v/>
      </c>
      <c r="L4026" t="str" cm="1">
        <f t="array" ref="L4026">IFERROR(INDEX(tblConsorcios[Produto],MOD($J4026,ROWS(tblConsorcios[Produto]))+1),"")</f>
        <v>Imóvel IE140 – 220m</v>
      </c>
      <c r="M4026" s="20" cm="1">
        <f t="array" ref="M4026">IFERROR(INDEX(tblConsorcios[Valor da Carta (R$)],MOD($J4026,ROWS(tblConsorcios[Produto]))+1),"")</f>
        <v>140000</v>
      </c>
      <c r="N4026" s="2" cm="1">
        <f t="array" ref="N4026">IFERROR(INDEX(tblConsorcios[Prazo (meses)],MOD($J4026,ROWS(tblConsorcios[Produto]))+1),"")</f>
        <v>220</v>
      </c>
      <c r="O4026" s="20" cm="1">
        <f t="array" ref="O4026">IFERROR(INDEX(tblConsorcios[Parcela Mensal (R$)],MOD($J4026,ROWS(tblConsorcios[Produto]))+1),"")</f>
        <v>813.27</v>
      </c>
      <c r="P4026" s="20" t="str" cm="1">
        <f t="array" ref="P4026">IFERROR(INDEX(tblClientes[Dividendo Mensal (R$)],INT($J4026/ROWS(tblConsorcios[Produto]))+1),"")</f>
        <v/>
      </c>
      <c r="Q4026" s="20" t="str">
        <f t="shared" si="187"/>
        <v/>
      </c>
      <c r="R4026">
        <f t="shared" si="188"/>
        <v>0</v>
      </c>
    </row>
    <row r="4027" spans="10:18" x14ac:dyDescent="0.2">
      <c r="J4027">
        <f t="shared" si="186"/>
        <v>4025</v>
      </c>
      <c r="K4027" t="str" cm="1">
        <f t="array" ref="K4027">IFERROR(INDEX(tblClientes[Cliente],INT($J4027/ROWS(tblConsorcios[Produto]))+1),"")</f>
        <v/>
      </c>
      <c r="L4027" t="str" cm="1">
        <f t="array" ref="L4027">IFERROR(INDEX(tblConsorcios[Produto],MOD($J4027,ROWS(tblConsorcios[Produto]))+1),"")</f>
        <v>Imóvel IE140 – 200m</v>
      </c>
      <c r="M4027" s="20" cm="1">
        <f t="array" ref="M4027">IFERROR(INDEX(tblConsorcios[Valor da Carta (R$)],MOD($J4027,ROWS(tblConsorcios[Produto]))+1),"")</f>
        <v>140000</v>
      </c>
      <c r="N4027" s="2" cm="1">
        <f t="array" ref="N4027">IFERROR(INDEX(tblConsorcios[Prazo (meses)],MOD($J4027,ROWS(tblConsorcios[Produto]))+1),"")</f>
        <v>200</v>
      </c>
      <c r="O4027" s="20" cm="1">
        <f t="array" ref="O4027">IFERROR(INDEX(tblConsorcios[Parcela Mensal (R$)],MOD($J4027,ROWS(tblConsorcios[Produto]))+1),"")</f>
        <v>887.6</v>
      </c>
      <c r="P4027" s="20" t="str" cm="1">
        <f t="array" ref="P4027">IFERROR(INDEX(tblClientes[Dividendo Mensal (R$)],INT($J4027/ROWS(tblConsorcios[Produto]))+1),"")</f>
        <v/>
      </c>
      <c r="Q4027" s="20" t="str">
        <f t="shared" si="187"/>
        <v/>
      </c>
      <c r="R4027">
        <f t="shared" si="188"/>
        <v>0</v>
      </c>
    </row>
    <row r="4028" spans="10:18" x14ac:dyDescent="0.2">
      <c r="J4028">
        <f t="shared" si="186"/>
        <v>4026</v>
      </c>
      <c r="K4028" t="str" cm="1">
        <f t="array" ref="K4028">IFERROR(INDEX(tblClientes[Cliente],INT($J4028/ROWS(tblConsorcios[Produto]))+1),"")</f>
        <v/>
      </c>
      <c r="L4028" t="str" cm="1">
        <f t="array" ref="L4028">IFERROR(INDEX(tblConsorcios[Produto],MOD($J4028,ROWS(tblConsorcios[Produto]))+1),"")</f>
        <v>Imóvel IE130 – 240m</v>
      </c>
      <c r="M4028" s="20" cm="1">
        <f t="array" ref="M4028">IFERROR(INDEX(tblConsorcios[Valor da Carta (R$)],MOD($J4028,ROWS(tblConsorcios[Produto]))+1),"")</f>
        <v>130000</v>
      </c>
      <c r="N4028" s="2" cm="1">
        <f t="array" ref="N4028">IFERROR(INDEX(tblConsorcios[Prazo (meses)],MOD($J4028,ROWS(tblConsorcios[Produto]))+1),"")</f>
        <v>240</v>
      </c>
      <c r="O4028" s="20" cm="1">
        <f t="array" ref="O4028">IFERROR(INDEX(tblConsorcios[Parcela Mensal (R$)],MOD($J4028,ROWS(tblConsorcios[Produto]))+1),"")</f>
        <v>697.67</v>
      </c>
      <c r="P4028" s="20" t="str" cm="1">
        <f t="array" ref="P4028">IFERROR(INDEX(tblClientes[Dividendo Mensal (R$)],INT($J4028/ROWS(tblConsorcios[Produto]))+1),"")</f>
        <v/>
      </c>
      <c r="Q4028" s="20" t="str">
        <f t="shared" si="187"/>
        <v/>
      </c>
      <c r="R4028">
        <f t="shared" si="188"/>
        <v>0</v>
      </c>
    </row>
    <row r="4029" spans="10:18" x14ac:dyDescent="0.2">
      <c r="J4029">
        <f t="shared" si="186"/>
        <v>4027</v>
      </c>
      <c r="K4029" t="str" cm="1">
        <f t="array" ref="K4029">IFERROR(INDEX(tblClientes[Cliente],INT($J4029/ROWS(tblConsorcios[Produto]))+1),"")</f>
        <v/>
      </c>
      <c r="L4029" t="str" cm="1">
        <f t="array" ref="L4029">IFERROR(INDEX(tblConsorcios[Produto],MOD($J4029,ROWS(tblConsorcios[Produto]))+1),"")</f>
        <v>Imóvel IE130 – 220m</v>
      </c>
      <c r="M4029" s="20" cm="1">
        <f t="array" ref="M4029">IFERROR(INDEX(tblConsorcios[Valor da Carta (R$)],MOD($J4029,ROWS(tblConsorcios[Produto]))+1),"")</f>
        <v>130000</v>
      </c>
      <c r="N4029" s="2" cm="1">
        <f t="array" ref="N4029">IFERROR(INDEX(tblConsorcios[Prazo (meses)],MOD($J4029,ROWS(tblConsorcios[Produto]))+1),"")</f>
        <v>220</v>
      </c>
      <c r="O4029" s="20" cm="1">
        <f t="array" ref="O4029">IFERROR(INDEX(tblConsorcios[Parcela Mensal (R$)],MOD($J4029,ROWS(tblConsorcios[Produto]))+1),"")</f>
        <v>755.18</v>
      </c>
      <c r="P4029" s="20" t="str" cm="1">
        <f t="array" ref="P4029">IFERROR(INDEX(tblClientes[Dividendo Mensal (R$)],INT($J4029/ROWS(tblConsorcios[Produto]))+1),"")</f>
        <v/>
      </c>
      <c r="Q4029" s="20" t="str">
        <f t="shared" si="187"/>
        <v/>
      </c>
      <c r="R4029">
        <f t="shared" si="188"/>
        <v>0</v>
      </c>
    </row>
    <row r="4030" spans="10:18" x14ac:dyDescent="0.2">
      <c r="J4030">
        <f t="shared" si="186"/>
        <v>4028</v>
      </c>
      <c r="K4030" t="str" cm="1">
        <f t="array" ref="K4030">IFERROR(INDEX(tblClientes[Cliente],INT($J4030/ROWS(tblConsorcios[Produto]))+1),"")</f>
        <v/>
      </c>
      <c r="L4030" t="str" cm="1">
        <f t="array" ref="L4030">IFERROR(INDEX(tblConsorcios[Produto],MOD($J4030,ROWS(tblConsorcios[Produto]))+1),"")</f>
        <v>Imóvel IE130 – 200m</v>
      </c>
      <c r="M4030" s="20" cm="1">
        <f t="array" ref="M4030">IFERROR(INDEX(tblConsorcios[Valor da Carta (R$)],MOD($J4030,ROWS(tblConsorcios[Produto]))+1),"")</f>
        <v>130000</v>
      </c>
      <c r="N4030" s="2" cm="1">
        <f t="array" ref="N4030">IFERROR(INDEX(tblConsorcios[Prazo (meses)],MOD($J4030,ROWS(tblConsorcios[Produto]))+1),"")</f>
        <v>200</v>
      </c>
      <c r="O4030" s="20" cm="1">
        <f t="array" ref="O4030">IFERROR(INDEX(tblConsorcios[Parcela Mensal (R$)],MOD($J4030,ROWS(tblConsorcios[Produto]))+1),"")</f>
        <v>824.2</v>
      </c>
      <c r="P4030" s="20" t="str" cm="1">
        <f t="array" ref="P4030">IFERROR(INDEX(tblClientes[Dividendo Mensal (R$)],INT($J4030/ROWS(tblConsorcios[Produto]))+1),"")</f>
        <v/>
      </c>
      <c r="Q4030" s="20" t="str">
        <f t="shared" si="187"/>
        <v/>
      </c>
      <c r="R4030">
        <f t="shared" si="188"/>
        <v>0</v>
      </c>
    </row>
    <row r="4031" spans="10:18" x14ac:dyDescent="0.2">
      <c r="J4031">
        <f t="shared" si="186"/>
        <v>4029</v>
      </c>
      <c r="K4031" t="str" cm="1">
        <f t="array" ref="K4031">IFERROR(INDEX(tblClientes[Cliente],INT($J4031/ROWS(tblConsorcios[Produto]))+1),"")</f>
        <v/>
      </c>
      <c r="L4031" t="str" cm="1">
        <f t="array" ref="L4031">IFERROR(INDEX(tblConsorcios[Produto],MOD($J4031,ROWS(tblConsorcios[Produto]))+1),"")</f>
        <v>Imóvel IE120 – 240m</v>
      </c>
      <c r="M4031" s="20" cm="1">
        <f t="array" ref="M4031">IFERROR(INDEX(tblConsorcios[Valor da Carta (R$)],MOD($J4031,ROWS(tblConsorcios[Produto]))+1),"")</f>
        <v>120000</v>
      </c>
      <c r="N4031" s="2" cm="1">
        <f t="array" ref="N4031">IFERROR(INDEX(tblConsorcios[Prazo (meses)],MOD($J4031,ROWS(tblConsorcios[Produto]))+1),"")</f>
        <v>240</v>
      </c>
      <c r="O4031" s="20" cm="1">
        <f t="array" ref="O4031">IFERROR(INDEX(tblConsorcios[Parcela Mensal (R$)],MOD($J4031,ROWS(tblConsorcios[Produto]))+1),"")</f>
        <v>644</v>
      </c>
      <c r="P4031" s="20" t="str" cm="1">
        <f t="array" ref="P4031">IFERROR(INDEX(tblClientes[Dividendo Mensal (R$)],INT($J4031/ROWS(tblConsorcios[Produto]))+1),"")</f>
        <v/>
      </c>
      <c r="Q4031" s="20" t="str">
        <f t="shared" si="187"/>
        <v/>
      </c>
      <c r="R4031">
        <f t="shared" si="188"/>
        <v>0</v>
      </c>
    </row>
    <row r="4032" spans="10:18" x14ac:dyDescent="0.2">
      <c r="J4032">
        <f t="shared" si="186"/>
        <v>4030</v>
      </c>
      <c r="K4032" t="str" cm="1">
        <f t="array" ref="K4032">IFERROR(INDEX(tblClientes[Cliente],INT($J4032/ROWS(tblConsorcios[Produto]))+1),"")</f>
        <v/>
      </c>
      <c r="L4032" t="str" cm="1">
        <f t="array" ref="L4032">IFERROR(INDEX(tblConsorcios[Produto],MOD($J4032,ROWS(tblConsorcios[Produto]))+1),"")</f>
        <v>Imóvel IE120 – 220m</v>
      </c>
      <c r="M4032" s="20" cm="1">
        <f t="array" ref="M4032">IFERROR(INDEX(tblConsorcios[Valor da Carta (R$)],MOD($J4032,ROWS(tblConsorcios[Produto]))+1),"")</f>
        <v>120000</v>
      </c>
      <c r="N4032" s="2" cm="1">
        <f t="array" ref="N4032">IFERROR(INDEX(tblConsorcios[Prazo (meses)],MOD($J4032,ROWS(tblConsorcios[Produto]))+1),"")</f>
        <v>220</v>
      </c>
      <c r="O4032" s="20" cm="1">
        <f t="array" ref="O4032">IFERROR(INDEX(tblConsorcios[Parcela Mensal (R$)],MOD($J4032,ROWS(tblConsorcios[Produto]))+1),"")</f>
        <v>697.09</v>
      </c>
      <c r="P4032" s="20" t="str" cm="1">
        <f t="array" ref="P4032">IFERROR(INDEX(tblClientes[Dividendo Mensal (R$)],INT($J4032/ROWS(tblConsorcios[Produto]))+1),"")</f>
        <v/>
      </c>
      <c r="Q4032" s="20" t="str">
        <f t="shared" si="187"/>
        <v/>
      </c>
      <c r="R4032">
        <f t="shared" si="188"/>
        <v>0</v>
      </c>
    </row>
    <row r="4033" spans="10:18" x14ac:dyDescent="0.2">
      <c r="J4033">
        <f t="shared" si="186"/>
        <v>4031</v>
      </c>
      <c r="K4033" t="str" cm="1">
        <f t="array" ref="K4033">IFERROR(INDEX(tblClientes[Cliente],INT($J4033/ROWS(tblConsorcios[Produto]))+1),"")</f>
        <v/>
      </c>
      <c r="L4033" t="str" cm="1">
        <f t="array" ref="L4033">IFERROR(INDEX(tblConsorcios[Produto],MOD($J4033,ROWS(tblConsorcios[Produto]))+1),"")</f>
        <v>Imóvel IE120 – 200m</v>
      </c>
      <c r="M4033" s="20" cm="1">
        <f t="array" ref="M4033">IFERROR(INDEX(tblConsorcios[Valor da Carta (R$)],MOD($J4033,ROWS(tblConsorcios[Produto]))+1),"")</f>
        <v>120000</v>
      </c>
      <c r="N4033" s="2" cm="1">
        <f t="array" ref="N4033">IFERROR(INDEX(tblConsorcios[Prazo (meses)],MOD($J4033,ROWS(tblConsorcios[Produto]))+1),"")</f>
        <v>200</v>
      </c>
      <c r="O4033" s="20" cm="1">
        <f t="array" ref="O4033">IFERROR(INDEX(tblConsorcios[Parcela Mensal (R$)],MOD($J4033,ROWS(tblConsorcios[Produto]))+1),"")</f>
        <v>760.8</v>
      </c>
      <c r="P4033" s="20" t="str" cm="1">
        <f t="array" ref="P4033">IFERROR(INDEX(tblClientes[Dividendo Mensal (R$)],INT($J4033/ROWS(tblConsorcios[Produto]))+1),"")</f>
        <v/>
      </c>
      <c r="Q4033" s="20" t="str">
        <f t="shared" si="187"/>
        <v/>
      </c>
      <c r="R4033">
        <f t="shared" si="188"/>
        <v>0</v>
      </c>
    </row>
    <row r="4034" spans="10:18" x14ac:dyDescent="0.2">
      <c r="J4034">
        <f t="shared" si="186"/>
        <v>4032</v>
      </c>
      <c r="K4034" t="str" cm="1">
        <f t="array" ref="K4034">IFERROR(INDEX(tblClientes[Cliente],INT($J4034/ROWS(tblConsorcios[Produto]))+1),"")</f>
        <v/>
      </c>
      <c r="L4034" t="str" cm="1">
        <f t="array" ref="L4034">IFERROR(INDEX(tblConsorcios[Produto],MOD($J4034,ROWS(tblConsorcios[Produto]))+1),"")</f>
        <v>Imóvel IE600 – 240m</v>
      </c>
      <c r="M4034" s="20" cm="1">
        <f t="array" ref="M4034">IFERROR(INDEX(tblConsorcios[Valor da Carta (R$)],MOD($J4034,ROWS(tblConsorcios[Produto]))+1),"")</f>
        <v>600000</v>
      </c>
      <c r="N4034" s="2" cm="1">
        <f t="array" ref="N4034">IFERROR(INDEX(tblConsorcios[Prazo (meses)],MOD($J4034,ROWS(tblConsorcios[Produto]))+1),"")</f>
        <v>240</v>
      </c>
      <c r="O4034" s="20" cm="1">
        <f t="array" ref="O4034">IFERROR(INDEX(tblConsorcios[Parcela Mensal (R$)],MOD($J4034,ROWS(tblConsorcios[Produto]))+1),"")</f>
        <v>3220</v>
      </c>
      <c r="P4034" s="20" t="str" cm="1">
        <f t="array" ref="P4034">IFERROR(INDEX(tblClientes[Dividendo Mensal (R$)],INT($J4034/ROWS(tblConsorcios[Produto]))+1),"")</f>
        <v/>
      </c>
      <c r="Q4034" s="20" t="str">
        <f t="shared" si="187"/>
        <v/>
      </c>
      <c r="R4034">
        <f t="shared" si="188"/>
        <v>0</v>
      </c>
    </row>
    <row r="4035" spans="10:18" x14ac:dyDescent="0.2">
      <c r="J4035">
        <f t="shared" ref="J4035:J4098" si="189">ROW()-2</f>
        <v>4033</v>
      </c>
      <c r="K4035" t="str" cm="1">
        <f t="array" ref="K4035">IFERROR(INDEX(tblClientes[Cliente],INT($J4035/ROWS(tblConsorcios[Produto]))+1),"")</f>
        <v/>
      </c>
      <c r="L4035" t="str" cm="1">
        <f t="array" ref="L4035">IFERROR(INDEX(tblConsorcios[Produto],MOD($J4035,ROWS(tblConsorcios[Produto]))+1),"")</f>
        <v>Imóvel IE600 – 220m</v>
      </c>
      <c r="M4035" s="20" cm="1">
        <f t="array" ref="M4035">IFERROR(INDEX(tblConsorcios[Valor da Carta (R$)],MOD($J4035,ROWS(tblConsorcios[Produto]))+1),"")</f>
        <v>600000</v>
      </c>
      <c r="N4035" s="2" cm="1">
        <f t="array" ref="N4035">IFERROR(INDEX(tblConsorcios[Prazo (meses)],MOD($J4035,ROWS(tblConsorcios[Produto]))+1),"")</f>
        <v>220</v>
      </c>
      <c r="O4035" s="20" cm="1">
        <f t="array" ref="O4035">IFERROR(INDEX(tblConsorcios[Parcela Mensal (R$)],MOD($J4035,ROWS(tblConsorcios[Produto]))+1),"")</f>
        <v>3485.45</v>
      </c>
      <c r="P4035" s="20" t="str" cm="1">
        <f t="array" ref="P4035">IFERROR(INDEX(tblClientes[Dividendo Mensal (R$)],INT($J4035/ROWS(tblConsorcios[Produto]))+1),"")</f>
        <v/>
      </c>
      <c r="Q4035" s="20" t="str">
        <f t="shared" ref="Q4035:Q4098" si="190">IF(AND(ISNUMBER(O4035),ISNUMBER(P4035)),P4035-O4035,"")</f>
        <v/>
      </c>
      <c r="R4035">
        <f t="shared" ref="R4035:R4098" si="191">IF(AND(ISNUMBER(O4035),ISNUMBER(P4035),O4035&lt;=P4035),1,0)</f>
        <v>0</v>
      </c>
    </row>
    <row r="4036" spans="10:18" x14ac:dyDescent="0.2">
      <c r="J4036">
        <f t="shared" si="189"/>
        <v>4034</v>
      </c>
      <c r="K4036" t="str" cm="1">
        <f t="array" ref="K4036">IFERROR(INDEX(tblClientes[Cliente],INT($J4036/ROWS(tblConsorcios[Produto]))+1),"")</f>
        <v/>
      </c>
      <c r="L4036" t="str" cm="1">
        <f t="array" ref="L4036">IFERROR(INDEX(tblConsorcios[Produto],MOD($J4036,ROWS(tblConsorcios[Produto]))+1),"")</f>
        <v>Imóvel IE600 – 200m</v>
      </c>
      <c r="M4036" s="20" cm="1">
        <f t="array" ref="M4036">IFERROR(INDEX(tblConsorcios[Valor da Carta (R$)],MOD($J4036,ROWS(tblConsorcios[Produto]))+1),"")</f>
        <v>600000</v>
      </c>
      <c r="N4036" s="2" cm="1">
        <f t="array" ref="N4036">IFERROR(INDEX(tblConsorcios[Prazo (meses)],MOD($J4036,ROWS(tblConsorcios[Produto]))+1),"")</f>
        <v>200</v>
      </c>
      <c r="O4036" s="20" cm="1">
        <f t="array" ref="O4036">IFERROR(INDEX(tblConsorcios[Parcela Mensal (R$)],MOD($J4036,ROWS(tblConsorcios[Produto]))+1),"")</f>
        <v>3804</v>
      </c>
      <c r="P4036" s="20" t="str" cm="1">
        <f t="array" ref="P4036">IFERROR(INDEX(tblClientes[Dividendo Mensal (R$)],INT($J4036/ROWS(tblConsorcios[Produto]))+1),"")</f>
        <v/>
      </c>
      <c r="Q4036" s="20" t="str">
        <f t="shared" si="190"/>
        <v/>
      </c>
      <c r="R4036">
        <f t="shared" si="191"/>
        <v>0</v>
      </c>
    </row>
    <row r="4037" spans="10:18" x14ac:dyDescent="0.2">
      <c r="J4037">
        <f t="shared" si="189"/>
        <v>4035</v>
      </c>
      <c r="K4037" t="str" cm="1">
        <f t="array" ref="K4037">IFERROR(INDEX(tblClientes[Cliente],INT($J4037/ROWS(tblConsorcios[Produto]))+1),"")</f>
        <v/>
      </c>
      <c r="L4037" t="str" cm="1">
        <f t="array" ref="L4037">IFERROR(INDEX(tblConsorcios[Produto],MOD($J4037,ROWS(tblConsorcios[Produto]))+1),"")</f>
        <v>Imóvel IE580 – 240m</v>
      </c>
      <c r="M4037" s="20" cm="1">
        <f t="array" ref="M4037">IFERROR(INDEX(tblConsorcios[Valor da Carta (R$)],MOD($J4037,ROWS(tblConsorcios[Produto]))+1),"")</f>
        <v>580000</v>
      </c>
      <c r="N4037" s="2" cm="1">
        <f t="array" ref="N4037">IFERROR(INDEX(tblConsorcios[Prazo (meses)],MOD($J4037,ROWS(tblConsorcios[Produto]))+1),"")</f>
        <v>240</v>
      </c>
      <c r="O4037" s="20" cm="1">
        <f t="array" ref="O4037">IFERROR(INDEX(tblConsorcios[Parcela Mensal (R$)],MOD($J4037,ROWS(tblConsorcios[Produto]))+1),"")</f>
        <v>3112.67</v>
      </c>
      <c r="P4037" s="20" t="str" cm="1">
        <f t="array" ref="P4037">IFERROR(INDEX(tblClientes[Dividendo Mensal (R$)],INT($J4037/ROWS(tblConsorcios[Produto]))+1),"")</f>
        <v/>
      </c>
      <c r="Q4037" s="20" t="str">
        <f t="shared" si="190"/>
        <v/>
      </c>
      <c r="R4037">
        <f t="shared" si="191"/>
        <v>0</v>
      </c>
    </row>
    <row r="4038" spans="10:18" x14ac:dyDescent="0.2">
      <c r="J4038">
        <f t="shared" si="189"/>
        <v>4036</v>
      </c>
      <c r="K4038" t="str" cm="1">
        <f t="array" ref="K4038">IFERROR(INDEX(tblClientes[Cliente],INT($J4038/ROWS(tblConsorcios[Produto]))+1),"")</f>
        <v/>
      </c>
      <c r="L4038" t="str" cm="1">
        <f t="array" ref="L4038">IFERROR(INDEX(tblConsorcios[Produto],MOD($J4038,ROWS(tblConsorcios[Produto]))+1),"")</f>
        <v>Imóvel IE580 – 220m</v>
      </c>
      <c r="M4038" s="20" cm="1">
        <f t="array" ref="M4038">IFERROR(INDEX(tblConsorcios[Valor da Carta (R$)],MOD($J4038,ROWS(tblConsorcios[Produto]))+1),"")</f>
        <v>580000</v>
      </c>
      <c r="N4038" s="2" cm="1">
        <f t="array" ref="N4038">IFERROR(INDEX(tblConsorcios[Prazo (meses)],MOD($J4038,ROWS(tblConsorcios[Produto]))+1),"")</f>
        <v>220</v>
      </c>
      <c r="O4038" s="20" cm="1">
        <f t="array" ref="O4038">IFERROR(INDEX(tblConsorcios[Parcela Mensal (R$)],MOD($J4038,ROWS(tblConsorcios[Produto]))+1),"")</f>
        <v>3369.27</v>
      </c>
      <c r="P4038" s="20" t="str" cm="1">
        <f t="array" ref="P4038">IFERROR(INDEX(tblClientes[Dividendo Mensal (R$)],INT($J4038/ROWS(tblConsorcios[Produto]))+1),"")</f>
        <v/>
      </c>
      <c r="Q4038" s="20" t="str">
        <f t="shared" si="190"/>
        <v/>
      </c>
      <c r="R4038">
        <f t="shared" si="191"/>
        <v>0</v>
      </c>
    </row>
    <row r="4039" spans="10:18" x14ac:dyDescent="0.2">
      <c r="J4039">
        <f t="shared" si="189"/>
        <v>4037</v>
      </c>
      <c r="K4039" t="str" cm="1">
        <f t="array" ref="K4039">IFERROR(INDEX(tblClientes[Cliente],INT($J4039/ROWS(tblConsorcios[Produto]))+1),"")</f>
        <v/>
      </c>
      <c r="L4039" t="str" cm="1">
        <f t="array" ref="L4039">IFERROR(INDEX(tblConsorcios[Produto],MOD($J4039,ROWS(tblConsorcios[Produto]))+1),"")</f>
        <v>Imóvel IE580 – 200m</v>
      </c>
      <c r="M4039" s="20" cm="1">
        <f t="array" ref="M4039">IFERROR(INDEX(tblConsorcios[Valor da Carta (R$)],MOD($J4039,ROWS(tblConsorcios[Produto]))+1),"")</f>
        <v>580000</v>
      </c>
      <c r="N4039" s="2" cm="1">
        <f t="array" ref="N4039">IFERROR(INDEX(tblConsorcios[Prazo (meses)],MOD($J4039,ROWS(tblConsorcios[Produto]))+1),"")</f>
        <v>200</v>
      </c>
      <c r="O4039" s="20" cm="1">
        <f t="array" ref="O4039">IFERROR(INDEX(tblConsorcios[Parcela Mensal (R$)],MOD($J4039,ROWS(tblConsorcios[Produto]))+1),"")</f>
        <v>3677.2</v>
      </c>
      <c r="P4039" s="20" t="str" cm="1">
        <f t="array" ref="P4039">IFERROR(INDEX(tblClientes[Dividendo Mensal (R$)],INT($J4039/ROWS(tblConsorcios[Produto]))+1),"")</f>
        <v/>
      </c>
      <c r="Q4039" s="20" t="str">
        <f t="shared" si="190"/>
        <v/>
      </c>
      <c r="R4039">
        <f t="shared" si="191"/>
        <v>0</v>
      </c>
    </row>
    <row r="4040" spans="10:18" x14ac:dyDescent="0.2">
      <c r="J4040">
        <f t="shared" si="189"/>
        <v>4038</v>
      </c>
      <c r="K4040" t="str" cm="1">
        <f t="array" ref="K4040">IFERROR(INDEX(tblClientes[Cliente],INT($J4040/ROWS(tblConsorcios[Produto]))+1),"")</f>
        <v/>
      </c>
      <c r="L4040" t="str" cm="1">
        <f t="array" ref="L4040">IFERROR(INDEX(tblConsorcios[Produto],MOD($J4040,ROWS(tblConsorcios[Produto]))+1),"")</f>
        <v>Imóvel IE550 – 240m</v>
      </c>
      <c r="M4040" s="20" cm="1">
        <f t="array" ref="M4040">IFERROR(INDEX(tblConsorcios[Valor da Carta (R$)],MOD($J4040,ROWS(tblConsorcios[Produto]))+1),"")</f>
        <v>550000</v>
      </c>
      <c r="N4040" s="2" cm="1">
        <f t="array" ref="N4040">IFERROR(INDEX(tblConsorcios[Prazo (meses)],MOD($J4040,ROWS(tblConsorcios[Produto]))+1),"")</f>
        <v>240</v>
      </c>
      <c r="O4040" s="20" cm="1">
        <f t="array" ref="O4040">IFERROR(INDEX(tblConsorcios[Parcela Mensal (R$)],MOD($J4040,ROWS(tblConsorcios[Produto]))+1),"")</f>
        <v>2951.67</v>
      </c>
      <c r="P4040" s="20" t="str" cm="1">
        <f t="array" ref="P4040">IFERROR(INDEX(tblClientes[Dividendo Mensal (R$)],INT($J4040/ROWS(tblConsorcios[Produto]))+1),"")</f>
        <v/>
      </c>
      <c r="Q4040" s="20" t="str">
        <f t="shared" si="190"/>
        <v/>
      </c>
      <c r="R4040">
        <f t="shared" si="191"/>
        <v>0</v>
      </c>
    </row>
    <row r="4041" spans="10:18" x14ac:dyDescent="0.2">
      <c r="J4041">
        <f t="shared" si="189"/>
        <v>4039</v>
      </c>
      <c r="K4041" t="str" cm="1">
        <f t="array" ref="K4041">IFERROR(INDEX(tblClientes[Cliente],INT($J4041/ROWS(tblConsorcios[Produto]))+1),"")</f>
        <v/>
      </c>
      <c r="L4041" t="str" cm="1">
        <f t="array" ref="L4041">IFERROR(INDEX(tblConsorcios[Produto],MOD($J4041,ROWS(tblConsorcios[Produto]))+1),"")</f>
        <v>Imóvel IE550 – 220m</v>
      </c>
      <c r="M4041" s="20" cm="1">
        <f t="array" ref="M4041">IFERROR(INDEX(tblConsorcios[Valor da Carta (R$)],MOD($J4041,ROWS(tblConsorcios[Produto]))+1),"")</f>
        <v>550000</v>
      </c>
      <c r="N4041" s="2" cm="1">
        <f t="array" ref="N4041">IFERROR(INDEX(tblConsorcios[Prazo (meses)],MOD($J4041,ROWS(tblConsorcios[Produto]))+1),"")</f>
        <v>220</v>
      </c>
      <c r="O4041" s="20" cm="1">
        <f t="array" ref="O4041">IFERROR(INDEX(tblConsorcios[Parcela Mensal (R$)],MOD($J4041,ROWS(tblConsorcios[Produto]))+1),"")</f>
        <v>3195</v>
      </c>
      <c r="P4041" s="20" t="str" cm="1">
        <f t="array" ref="P4041">IFERROR(INDEX(tblClientes[Dividendo Mensal (R$)],INT($J4041/ROWS(tblConsorcios[Produto]))+1),"")</f>
        <v/>
      </c>
      <c r="Q4041" s="20" t="str">
        <f t="shared" si="190"/>
        <v/>
      </c>
      <c r="R4041">
        <f t="shared" si="191"/>
        <v>0</v>
      </c>
    </row>
    <row r="4042" spans="10:18" x14ac:dyDescent="0.2">
      <c r="J4042">
        <f t="shared" si="189"/>
        <v>4040</v>
      </c>
      <c r="K4042" t="str" cm="1">
        <f t="array" ref="K4042">IFERROR(INDEX(tblClientes[Cliente],INT($J4042/ROWS(tblConsorcios[Produto]))+1),"")</f>
        <v/>
      </c>
      <c r="L4042" t="str" cm="1">
        <f t="array" ref="L4042">IFERROR(INDEX(tblConsorcios[Produto],MOD($J4042,ROWS(tblConsorcios[Produto]))+1),"")</f>
        <v>Imóvel IE550 – 200m</v>
      </c>
      <c r="M4042" s="20" cm="1">
        <f t="array" ref="M4042">IFERROR(INDEX(tblConsorcios[Valor da Carta (R$)],MOD($J4042,ROWS(tblConsorcios[Produto]))+1),"")</f>
        <v>550000</v>
      </c>
      <c r="N4042" s="2" cm="1">
        <f t="array" ref="N4042">IFERROR(INDEX(tblConsorcios[Prazo (meses)],MOD($J4042,ROWS(tblConsorcios[Produto]))+1),"")</f>
        <v>200</v>
      </c>
      <c r="O4042" s="20" cm="1">
        <f t="array" ref="O4042">IFERROR(INDEX(tblConsorcios[Parcela Mensal (R$)],MOD($J4042,ROWS(tblConsorcios[Produto]))+1),"")</f>
        <v>3487</v>
      </c>
      <c r="P4042" s="20" t="str" cm="1">
        <f t="array" ref="P4042">IFERROR(INDEX(tblClientes[Dividendo Mensal (R$)],INT($J4042/ROWS(tblConsorcios[Produto]))+1),"")</f>
        <v/>
      </c>
      <c r="Q4042" s="20" t="str">
        <f t="shared" si="190"/>
        <v/>
      </c>
      <c r="R4042">
        <f t="shared" si="191"/>
        <v>0</v>
      </c>
    </row>
    <row r="4043" spans="10:18" x14ac:dyDescent="0.2">
      <c r="J4043">
        <f t="shared" si="189"/>
        <v>4041</v>
      </c>
      <c r="K4043" t="str" cm="1">
        <f t="array" ref="K4043">IFERROR(INDEX(tblClientes[Cliente],INT($J4043/ROWS(tblConsorcios[Produto]))+1),"")</f>
        <v/>
      </c>
      <c r="L4043" t="str" cm="1">
        <f t="array" ref="L4043">IFERROR(INDEX(tblConsorcios[Produto],MOD($J4043,ROWS(tblConsorcios[Produto]))+1),"")</f>
        <v>Imóvel IE530 – 240m</v>
      </c>
      <c r="M4043" s="20" cm="1">
        <f t="array" ref="M4043">IFERROR(INDEX(tblConsorcios[Valor da Carta (R$)],MOD($J4043,ROWS(tblConsorcios[Produto]))+1),"")</f>
        <v>530000</v>
      </c>
      <c r="N4043" s="2" cm="1">
        <f t="array" ref="N4043">IFERROR(INDEX(tblConsorcios[Prazo (meses)],MOD($J4043,ROWS(tblConsorcios[Produto]))+1),"")</f>
        <v>240</v>
      </c>
      <c r="O4043" s="20" cm="1">
        <f t="array" ref="O4043">IFERROR(INDEX(tblConsorcios[Parcela Mensal (R$)],MOD($J4043,ROWS(tblConsorcios[Produto]))+1),"")</f>
        <v>2844.33</v>
      </c>
      <c r="P4043" s="20" t="str" cm="1">
        <f t="array" ref="P4043">IFERROR(INDEX(tblClientes[Dividendo Mensal (R$)],INT($J4043/ROWS(tblConsorcios[Produto]))+1),"")</f>
        <v/>
      </c>
      <c r="Q4043" s="20" t="str">
        <f t="shared" si="190"/>
        <v/>
      </c>
      <c r="R4043">
        <f t="shared" si="191"/>
        <v>0</v>
      </c>
    </row>
    <row r="4044" spans="10:18" x14ac:dyDescent="0.2">
      <c r="J4044">
        <f t="shared" si="189"/>
        <v>4042</v>
      </c>
      <c r="K4044" t="str" cm="1">
        <f t="array" ref="K4044">IFERROR(INDEX(tblClientes[Cliente],INT($J4044/ROWS(tblConsorcios[Produto]))+1),"")</f>
        <v/>
      </c>
      <c r="L4044" t="str" cm="1">
        <f t="array" ref="L4044">IFERROR(INDEX(tblConsorcios[Produto],MOD($J4044,ROWS(tblConsorcios[Produto]))+1),"")</f>
        <v>Imóvel IE530 – 220m</v>
      </c>
      <c r="M4044" s="20" cm="1">
        <f t="array" ref="M4044">IFERROR(INDEX(tblConsorcios[Valor da Carta (R$)],MOD($J4044,ROWS(tblConsorcios[Produto]))+1),"")</f>
        <v>530000</v>
      </c>
      <c r="N4044" s="2" cm="1">
        <f t="array" ref="N4044">IFERROR(INDEX(tblConsorcios[Prazo (meses)],MOD($J4044,ROWS(tblConsorcios[Produto]))+1),"")</f>
        <v>220</v>
      </c>
      <c r="O4044" s="20" cm="1">
        <f t="array" ref="O4044">IFERROR(INDEX(tblConsorcios[Parcela Mensal (R$)],MOD($J4044,ROWS(tblConsorcios[Produto]))+1),"")</f>
        <v>3078.82</v>
      </c>
      <c r="P4044" s="20" t="str" cm="1">
        <f t="array" ref="P4044">IFERROR(INDEX(tblClientes[Dividendo Mensal (R$)],INT($J4044/ROWS(tblConsorcios[Produto]))+1),"")</f>
        <v/>
      </c>
      <c r="Q4044" s="20" t="str">
        <f t="shared" si="190"/>
        <v/>
      </c>
      <c r="R4044">
        <f t="shared" si="191"/>
        <v>0</v>
      </c>
    </row>
    <row r="4045" spans="10:18" x14ac:dyDescent="0.2">
      <c r="J4045">
        <f t="shared" si="189"/>
        <v>4043</v>
      </c>
      <c r="K4045" t="str" cm="1">
        <f t="array" ref="K4045">IFERROR(INDEX(tblClientes[Cliente],INT($J4045/ROWS(tblConsorcios[Produto]))+1),"")</f>
        <v/>
      </c>
      <c r="L4045" t="str" cm="1">
        <f t="array" ref="L4045">IFERROR(INDEX(tblConsorcios[Produto],MOD($J4045,ROWS(tblConsorcios[Produto]))+1),"")</f>
        <v>Imóvel IE530 – 200m</v>
      </c>
      <c r="M4045" s="20" cm="1">
        <f t="array" ref="M4045">IFERROR(INDEX(tblConsorcios[Valor da Carta (R$)],MOD($J4045,ROWS(tblConsorcios[Produto]))+1),"")</f>
        <v>530000</v>
      </c>
      <c r="N4045" s="2" cm="1">
        <f t="array" ref="N4045">IFERROR(INDEX(tblConsorcios[Prazo (meses)],MOD($J4045,ROWS(tblConsorcios[Produto]))+1),"")</f>
        <v>200</v>
      </c>
      <c r="O4045" s="20" cm="1">
        <f t="array" ref="O4045">IFERROR(INDEX(tblConsorcios[Parcela Mensal (R$)],MOD($J4045,ROWS(tblConsorcios[Produto]))+1),"")</f>
        <v>3360.2</v>
      </c>
      <c r="P4045" s="20" t="str" cm="1">
        <f t="array" ref="P4045">IFERROR(INDEX(tblClientes[Dividendo Mensal (R$)],INT($J4045/ROWS(tblConsorcios[Produto]))+1),"")</f>
        <v/>
      </c>
      <c r="Q4045" s="20" t="str">
        <f t="shared" si="190"/>
        <v/>
      </c>
      <c r="R4045">
        <f t="shared" si="191"/>
        <v>0</v>
      </c>
    </row>
    <row r="4046" spans="10:18" x14ac:dyDescent="0.2">
      <c r="J4046">
        <f t="shared" si="189"/>
        <v>4044</v>
      </c>
      <c r="K4046" t="str" cm="1">
        <f t="array" ref="K4046">IFERROR(INDEX(tblClientes[Cliente],INT($J4046/ROWS(tblConsorcios[Produto]))+1),"")</f>
        <v/>
      </c>
      <c r="L4046" t="str" cm="1">
        <f t="array" ref="L4046">IFERROR(INDEX(tblConsorcios[Produto],MOD($J4046,ROWS(tblConsorcios[Produto]))+1),"")</f>
        <v>Imóvel IE500 – 240m</v>
      </c>
      <c r="M4046" s="20" cm="1">
        <f t="array" ref="M4046">IFERROR(INDEX(tblConsorcios[Valor da Carta (R$)],MOD($J4046,ROWS(tblConsorcios[Produto]))+1),"")</f>
        <v>500000</v>
      </c>
      <c r="N4046" s="2" cm="1">
        <f t="array" ref="N4046">IFERROR(INDEX(tblConsorcios[Prazo (meses)],MOD($J4046,ROWS(tblConsorcios[Produto]))+1),"")</f>
        <v>240</v>
      </c>
      <c r="O4046" s="20" cm="1">
        <f t="array" ref="O4046">IFERROR(INDEX(tblConsorcios[Parcela Mensal (R$)],MOD($J4046,ROWS(tblConsorcios[Produto]))+1),"")</f>
        <v>2683.33</v>
      </c>
      <c r="P4046" s="20" t="str" cm="1">
        <f t="array" ref="P4046">IFERROR(INDEX(tblClientes[Dividendo Mensal (R$)],INT($J4046/ROWS(tblConsorcios[Produto]))+1),"")</f>
        <v/>
      </c>
      <c r="Q4046" s="20" t="str">
        <f t="shared" si="190"/>
        <v/>
      </c>
      <c r="R4046">
        <f t="shared" si="191"/>
        <v>0</v>
      </c>
    </row>
    <row r="4047" spans="10:18" x14ac:dyDescent="0.2">
      <c r="J4047">
        <f t="shared" si="189"/>
        <v>4045</v>
      </c>
      <c r="K4047" t="str" cm="1">
        <f t="array" ref="K4047">IFERROR(INDEX(tblClientes[Cliente],INT($J4047/ROWS(tblConsorcios[Produto]))+1),"")</f>
        <v/>
      </c>
      <c r="L4047" t="str" cm="1">
        <f t="array" ref="L4047">IFERROR(INDEX(tblConsorcios[Produto],MOD($J4047,ROWS(tblConsorcios[Produto]))+1),"")</f>
        <v>Imóvel IE500 – 220m</v>
      </c>
      <c r="M4047" s="20" cm="1">
        <f t="array" ref="M4047">IFERROR(INDEX(tblConsorcios[Valor da Carta (R$)],MOD($J4047,ROWS(tblConsorcios[Produto]))+1),"")</f>
        <v>500000</v>
      </c>
      <c r="N4047" s="2" cm="1">
        <f t="array" ref="N4047">IFERROR(INDEX(tblConsorcios[Prazo (meses)],MOD($J4047,ROWS(tblConsorcios[Produto]))+1),"")</f>
        <v>220</v>
      </c>
      <c r="O4047" s="20" cm="1">
        <f t="array" ref="O4047">IFERROR(INDEX(tblConsorcios[Parcela Mensal (R$)],MOD($J4047,ROWS(tblConsorcios[Produto]))+1),"")</f>
        <v>2904.55</v>
      </c>
      <c r="P4047" s="20" t="str" cm="1">
        <f t="array" ref="P4047">IFERROR(INDEX(tblClientes[Dividendo Mensal (R$)],INT($J4047/ROWS(tblConsorcios[Produto]))+1),"")</f>
        <v/>
      </c>
      <c r="Q4047" s="20" t="str">
        <f t="shared" si="190"/>
        <v/>
      </c>
      <c r="R4047">
        <f t="shared" si="191"/>
        <v>0</v>
      </c>
    </row>
    <row r="4048" spans="10:18" x14ac:dyDescent="0.2">
      <c r="J4048">
        <f t="shared" si="189"/>
        <v>4046</v>
      </c>
      <c r="K4048" t="str" cm="1">
        <f t="array" ref="K4048">IFERROR(INDEX(tblClientes[Cliente],INT($J4048/ROWS(tblConsorcios[Produto]))+1),"")</f>
        <v/>
      </c>
      <c r="L4048" t="str" cm="1">
        <f t="array" ref="L4048">IFERROR(INDEX(tblConsorcios[Produto],MOD($J4048,ROWS(tblConsorcios[Produto]))+1),"")</f>
        <v>Imóvel IE500 – 200m</v>
      </c>
      <c r="M4048" s="20" cm="1">
        <f t="array" ref="M4048">IFERROR(INDEX(tblConsorcios[Valor da Carta (R$)],MOD($J4048,ROWS(tblConsorcios[Produto]))+1),"")</f>
        <v>500000</v>
      </c>
      <c r="N4048" s="2" cm="1">
        <f t="array" ref="N4048">IFERROR(INDEX(tblConsorcios[Prazo (meses)],MOD($J4048,ROWS(tblConsorcios[Produto]))+1),"")</f>
        <v>200</v>
      </c>
      <c r="O4048" s="20" cm="1">
        <f t="array" ref="O4048">IFERROR(INDEX(tblConsorcios[Parcela Mensal (R$)],MOD($J4048,ROWS(tblConsorcios[Produto]))+1),"")</f>
        <v>3170</v>
      </c>
      <c r="P4048" s="20" t="str" cm="1">
        <f t="array" ref="P4048">IFERROR(INDEX(tblClientes[Dividendo Mensal (R$)],INT($J4048/ROWS(tblConsorcios[Produto]))+1),"")</f>
        <v/>
      </c>
      <c r="Q4048" s="20" t="str">
        <f t="shared" si="190"/>
        <v/>
      </c>
      <c r="R4048">
        <f t="shared" si="191"/>
        <v>0</v>
      </c>
    </row>
    <row r="4049" spans="10:18" x14ac:dyDescent="0.2">
      <c r="J4049">
        <f t="shared" si="189"/>
        <v>4047</v>
      </c>
      <c r="K4049" t="str" cm="1">
        <f t="array" ref="K4049">IFERROR(INDEX(tblClientes[Cliente],INT($J4049/ROWS(tblConsorcios[Produto]))+1),"")</f>
        <v/>
      </c>
      <c r="L4049" t="str" cm="1">
        <f t="array" ref="L4049">IFERROR(INDEX(tblConsorcios[Produto],MOD($J4049,ROWS(tblConsorcios[Produto]))+1),"")</f>
        <v>Imóvel IE480 – 240m</v>
      </c>
      <c r="M4049" s="20" cm="1">
        <f t="array" ref="M4049">IFERROR(INDEX(tblConsorcios[Valor da Carta (R$)],MOD($J4049,ROWS(tblConsorcios[Produto]))+1),"")</f>
        <v>480000</v>
      </c>
      <c r="N4049" s="2" cm="1">
        <f t="array" ref="N4049">IFERROR(INDEX(tblConsorcios[Prazo (meses)],MOD($J4049,ROWS(tblConsorcios[Produto]))+1),"")</f>
        <v>240</v>
      </c>
      <c r="O4049" s="20" cm="1">
        <f t="array" ref="O4049">IFERROR(INDEX(tblConsorcios[Parcela Mensal (R$)],MOD($J4049,ROWS(tblConsorcios[Produto]))+1),"")</f>
        <v>2576</v>
      </c>
      <c r="P4049" s="20" t="str" cm="1">
        <f t="array" ref="P4049">IFERROR(INDEX(tblClientes[Dividendo Mensal (R$)],INT($J4049/ROWS(tblConsorcios[Produto]))+1),"")</f>
        <v/>
      </c>
      <c r="Q4049" s="20" t="str">
        <f t="shared" si="190"/>
        <v/>
      </c>
      <c r="R4049">
        <f t="shared" si="191"/>
        <v>0</v>
      </c>
    </row>
    <row r="4050" spans="10:18" x14ac:dyDescent="0.2">
      <c r="J4050">
        <f t="shared" si="189"/>
        <v>4048</v>
      </c>
      <c r="K4050" t="str" cm="1">
        <f t="array" ref="K4050">IFERROR(INDEX(tblClientes[Cliente],INT($J4050/ROWS(tblConsorcios[Produto]))+1),"")</f>
        <v/>
      </c>
      <c r="L4050" t="str" cm="1">
        <f t="array" ref="L4050">IFERROR(INDEX(tblConsorcios[Produto],MOD($J4050,ROWS(tblConsorcios[Produto]))+1),"")</f>
        <v>Imóvel IE480 – 220m</v>
      </c>
      <c r="M4050" s="20" cm="1">
        <f t="array" ref="M4050">IFERROR(INDEX(tblConsorcios[Valor da Carta (R$)],MOD($J4050,ROWS(tblConsorcios[Produto]))+1),"")</f>
        <v>480000</v>
      </c>
      <c r="N4050" s="2" cm="1">
        <f t="array" ref="N4050">IFERROR(INDEX(tblConsorcios[Prazo (meses)],MOD($J4050,ROWS(tblConsorcios[Produto]))+1),"")</f>
        <v>220</v>
      </c>
      <c r="O4050" s="20" cm="1">
        <f t="array" ref="O4050">IFERROR(INDEX(tblConsorcios[Parcela Mensal (R$)],MOD($J4050,ROWS(tblConsorcios[Produto]))+1),"")</f>
        <v>2788.36</v>
      </c>
      <c r="P4050" s="20" t="str" cm="1">
        <f t="array" ref="P4050">IFERROR(INDEX(tblClientes[Dividendo Mensal (R$)],INT($J4050/ROWS(tblConsorcios[Produto]))+1),"")</f>
        <v/>
      </c>
      <c r="Q4050" s="20" t="str">
        <f t="shared" si="190"/>
        <v/>
      </c>
      <c r="R4050">
        <f t="shared" si="191"/>
        <v>0</v>
      </c>
    </row>
    <row r="4051" spans="10:18" x14ac:dyDescent="0.2">
      <c r="J4051">
        <f t="shared" si="189"/>
        <v>4049</v>
      </c>
      <c r="K4051" t="str" cm="1">
        <f t="array" ref="K4051">IFERROR(INDEX(tblClientes[Cliente],INT($J4051/ROWS(tblConsorcios[Produto]))+1),"")</f>
        <v/>
      </c>
      <c r="L4051" t="str" cm="1">
        <f t="array" ref="L4051">IFERROR(INDEX(tblConsorcios[Produto],MOD($J4051,ROWS(tblConsorcios[Produto]))+1),"")</f>
        <v>Imóvel IE480 – 200m</v>
      </c>
      <c r="M4051" s="20" cm="1">
        <f t="array" ref="M4051">IFERROR(INDEX(tblConsorcios[Valor da Carta (R$)],MOD($J4051,ROWS(tblConsorcios[Produto]))+1),"")</f>
        <v>480000</v>
      </c>
      <c r="N4051" s="2" cm="1">
        <f t="array" ref="N4051">IFERROR(INDEX(tblConsorcios[Prazo (meses)],MOD($J4051,ROWS(tblConsorcios[Produto]))+1),"")</f>
        <v>200</v>
      </c>
      <c r="O4051" s="20" cm="1">
        <f t="array" ref="O4051">IFERROR(INDEX(tblConsorcios[Parcela Mensal (R$)],MOD($J4051,ROWS(tblConsorcios[Produto]))+1),"")</f>
        <v>3043.2</v>
      </c>
      <c r="P4051" s="20" t="str" cm="1">
        <f t="array" ref="P4051">IFERROR(INDEX(tblClientes[Dividendo Mensal (R$)],INT($J4051/ROWS(tblConsorcios[Produto]))+1),"")</f>
        <v/>
      </c>
      <c r="Q4051" s="20" t="str">
        <f t="shared" si="190"/>
        <v/>
      </c>
      <c r="R4051">
        <f t="shared" si="191"/>
        <v>0</v>
      </c>
    </row>
    <row r="4052" spans="10:18" x14ac:dyDescent="0.2">
      <c r="J4052">
        <f t="shared" si="189"/>
        <v>4050</v>
      </c>
      <c r="K4052" t="str" cm="1">
        <f t="array" ref="K4052">IFERROR(INDEX(tblClientes[Cliente],INT($J4052/ROWS(tblConsorcios[Produto]))+1),"")</f>
        <v/>
      </c>
      <c r="L4052" t="str" cm="1">
        <f t="array" ref="L4052">IFERROR(INDEX(tblConsorcios[Produto],MOD($J4052,ROWS(tblConsorcios[Produto]))+1),"")</f>
        <v>Imóvel IE450 – 240m</v>
      </c>
      <c r="M4052" s="20" cm="1">
        <f t="array" ref="M4052">IFERROR(INDEX(tblConsorcios[Valor da Carta (R$)],MOD($J4052,ROWS(tblConsorcios[Produto]))+1),"")</f>
        <v>450000</v>
      </c>
      <c r="N4052" s="2" cm="1">
        <f t="array" ref="N4052">IFERROR(INDEX(tblConsorcios[Prazo (meses)],MOD($J4052,ROWS(tblConsorcios[Produto]))+1),"")</f>
        <v>240</v>
      </c>
      <c r="O4052" s="20" cm="1">
        <f t="array" ref="O4052">IFERROR(INDEX(tblConsorcios[Parcela Mensal (R$)],MOD($J4052,ROWS(tblConsorcios[Produto]))+1),"")</f>
        <v>2415</v>
      </c>
      <c r="P4052" s="20" t="str" cm="1">
        <f t="array" ref="P4052">IFERROR(INDEX(tblClientes[Dividendo Mensal (R$)],INT($J4052/ROWS(tblConsorcios[Produto]))+1),"")</f>
        <v/>
      </c>
      <c r="Q4052" s="20" t="str">
        <f t="shared" si="190"/>
        <v/>
      </c>
      <c r="R4052">
        <f t="shared" si="191"/>
        <v>0</v>
      </c>
    </row>
    <row r="4053" spans="10:18" x14ac:dyDescent="0.2">
      <c r="J4053">
        <f t="shared" si="189"/>
        <v>4051</v>
      </c>
      <c r="K4053" t="str" cm="1">
        <f t="array" ref="K4053">IFERROR(INDEX(tblClientes[Cliente],INT($J4053/ROWS(tblConsorcios[Produto]))+1),"")</f>
        <v/>
      </c>
      <c r="L4053" t="str" cm="1">
        <f t="array" ref="L4053">IFERROR(INDEX(tblConsorcios[Produto],MOD($J4053,ROWS(tblConsorcios[Produto]))+1),"")</f>
        <v>Imóvel IE450 – 220m</v>
      </c>
      <c r="M4053" s="20" cm="1">
        <f t="array" ref="M4053">IFERROR(INDEX(tblConsorcios[Valor da Carta (R$)],MOD($J4053,ROWS(tblConsorcios[Produto]))+1),"")</f>
        <v>450000</v>
      </c>
      <c r="N4053" s="2" cm="1">
        <f t="array" ref="N4053">IFERROR(INDEX(tblConsorcios[Prazo (meses)],MOD($J4053,ROWS(tblConsorcios[Produto]))+1),"")</f>
        <v>220</v>
      </c>
      <c r="O4053" s="20" cm="1">
        <f t="array" ref="O4053">IFERROR(INDEX(tblConsorcios[Parcela Mensal (R$)],MOD($J4053,ROWS(tblConsorcios[Produto]))+1),"")</f>
        <v>2614.09</v>
      </c>
      <c r="P4053" s="20" t="str" cm="1">
        <f t="array" ref="P4053">IFERROR(INDEX(tblClientes[Dividendo Mensal (R$)],INT($J4053/ROWS(tblConsorcios[Produto]))+1),"")</f>
        <v/>
      </c>
      <c r="Q4053" s="20" t="str">
        <f t="shared" si="190"/>
        <v/>
      </c>
      <c r="R4053">
        <f t="shared" si="191"/>
        <v>0</v>
      </c>
    </row>
    <row r="4054" spans="10:18" x14ac:dyDescent="0.2">
      <c r="J4054">
        <f t="shared" si="189"/>
        <v>4052</v>
      </c>
      <c r="K4054" t="str" cm="1">
        <f t="array" ref="K4054">IFERROR(INDEX(tblClientes[Cliente],INT($J4054/ROWS(tblConsorcios[Produto]))+1),"")</f>
        <v/>
      </c>
      <c r="L4054" t="str" cm="1">
        <f t="array" ref="L4054">IFERROR(INDEX(tblConsorcios[Produto],MOD($J4054,ROWS(tblConsorcios[Produto]))+1),"")</f>
        <v>Imóvel IE450 – 200m</v>
      </c>
      <c r="M4054" s="20" cm="1">
        <f t="array" ref="M4054">IFERROR(INDEX(tblConsorcios[Valor da Carta (R$)],MOD($J4054,ROWS(tblConsorcios[Produto]))+1),"")</f>
        <v>450000</v>
      </c>
      <c r="N4054" s="2" cm="1">
        <f t="array" ref="N4054">IFERROR(INDEX(tblConsorcios[Prazo (meses)],MOD($J4054,ROWS(tblConsorcios[Produto]))+1),"")</f>
        <v>200</v>
      </c>
      <c r="O4054" s="20" cm="1">
        <f t="array" ref="O4054">IFERROR(INDEX(tblConsorcios[Parcela Mensal (R$)],MOD($J4054,ROWS(tblConsorcios[Produto]))+1),"")</f>
        <v>2853</v>
      </c>
      <c r="P4054" s="20" t="str" cm="1">
        <f t="array" ref="P4054">IFERROR(INDEX(tblClientes[Dividendo Mensal (R$)],INT($J4054/ROWS(tblConsorcios[Produto]))+1),"")</f>
        <v/>
      </c>
      <c r="Q4054" s="20" t="str">
        <f t="shared" si="190"/>
        <v/>
      </c>
      <c r="R4054">
        <f t="shared" si="191"/>
        <v>0</v>
      </c>
    </row>
    <row r="4055" spans="10:18" x14ac:dyDescent="0.2">
      <c r="J4055">
        <f t="shared" si="189"/>
        <v>4053</v>
      </c>
      <c r="K4055" t="str" cm="1">
        <f t="array" ref="K4055">IFERROR(INDEX(tblClientes[Cliente],INT($J4055/ROWS(tblConsorcios[Produto]))+1),"")</f>
        <v/>
      </c>
      <c r="L4055" t="str" cm="1">
        <f t="array" ref="L4055">IFERROR(INDEX(tblConsorcios[Produto],MOD($J4055,ROWS(tblConsorcios[Produto]))+1),"")</f>
        <v>Imóvel IE430 – 240m</v>
      </c>
      <c r="M4055" s="20" cm="1">
        <f t="array" ref="M4055">IFERROR(INDEX(tblConsorcios[Valor da Carta (R$)],MOD($J4055,ROWS(tblConsorcios[Produto]))+1),"")</f>
        <v>430000</v>
      </c>
      <c r="N4055" s="2" cm="1">
        <f t="array" ref="N4055">IFERROR(INDEX(tblConsorcios[Prazo (meses)],MOD($J4055,ROWS(tblConsorcios[Produto]))+1),"")</f>
        <v>240</v>
      </c>
      <c r="O4055" s="20" cm="1">
        <f t="array" ref="O4055">IFERROR(INDEX(tblConsorcios[Parcela Mensal (R$)],MOD($J4055,ROWS(tblConsorcios[Produto]))+1),"")</f>
        <v>2307.67</v>
      </c>
      <c r="P4055" s="20" t="str" cm="1">
        <f t="array" ref="P4055">IFERROR(INDEX(tblClientes[Dividendo Mensal (R$)],INT($J4055/ROWS(tblConsorcios[Produto]))+1),"")</f>
        <v/>
      </c>
      <c r="Q4055" s="20" t="str">
        <f t="shared" si="190"/>
        <v/>
      </c>
      <c r="R4055">
        <f t="shared" si="191"/>
        <v>0</v>
      </c>
    </row>
    <row r="4056" spans="10:18" x14ac:dyDescent="0.2">
      <c r="J4056">
        <f t="shared" si="189"/>
        <v>4054</v>
      </c>
      <c r="K4056" t="str" cm="1">
        <f t="array" ref="K4056">IFERROR(INDEX(tblClientes[Cliente],INT($J4056/ROWS(tblConsorcios[Produto]))+1),"")</f>
        <v/>
      </c>
      <c r="L4056" t="str" cm="1">
        <f t="array" ref="L4056">IFERROR(INDEX(tblConsorcios[Produto],MOD($J4056,ROWS(tblConsorcios[Produto]))+1),"")</f>
        <v>Imóvel IE430 – 220m</v>
      </c>
      <c r="M4056" s="20" cm="1">
        <f t="array" ref="M4056">IFERROR(INDEX(tblConsorcios[Valor da Carta (R$)],MOD($J4056,ROWS(tblConsorcios[Produto]))+1),"")</f>
        <v>430000</v>
      </c>
      <c r="N4056" s="2" cm="1">
        <f t="array" ref="N4056">IFERROR(INDEX(tblConsorcios[Prazo (meses)],MOD($J4056,ROWS(tblConsorcios[Produto]))+1),"")</f>
        <v>220</v>
      </c>
      <c r="O4056" s="20" cm="1">
        <f t="array" ref="O4056">IFERROR(INDEX(tblConsorcios[Parcela Mensal (R$)],MOD($J4056,ROWS(tblConsorcios[Produto]))+1),"")</f>
        <v>2497.91</v>
      </c>
      <c r="P4056" s="20" t="str" cm="1">
        <f t="array" ref="P4056">IFERROR(INDEX(tblClientes[Dividendo Mensal (R$)],INT($J4056/ROWS(tblConsorcios[Produto]))+1),"")</f>
        <v/>
      </c>
      <c r="Q4056" s="20" t="str">
        <f t="shared" si="190"/>
        <v/>
      </c>
      <c r="R4056">
        <f t="shared" si="191"/>
        <v>0</v>
      </c>
    </row>
    <row r="4057" spans="10:18" x14ac:dyDescent="0.2">
      <c r="J4057">
        <f t="shared" si="189"/>
        <v>4055</v>
      </c>
      <c r="K4057" t="str" cm="1">
        <f t="array" ref="K4057">IFERROR(INDEX(tblClientes[Cliente],INT($J4057/ROWS(tblConsorcios[Produto]))+1),"")</f>
        <v/>
      </c>
      <c r="L4057" t="str" cm="1">
        <f t="array" ref="L4057">IFERROR(INDEX(tblConsorcios[Produto],MOD($J4057,ROWS(tblConsorcios[Produto]))+1),"")</f>
        <v>Imóvel IE430 – 200m</v>
      </c>
      <c r="M4057" s="20" cm="1">
        <f t="array" ref="M4057">IFERROR(INDEX(tblConsorcios[Valor da Carta (R$)],MOD($J4057,ROWS(tblConsorcios[Produto]))+1),"")</f>
        <v>430000</v>
      </c>
      <c r="N4057" s="2" cm="1">
        <f t="array" ref="N4057">IFERROR(INDEX(tblConsorcios[Prazo (meses)],MOD($J4057,ROWS(tblConsorcios[Produto]))+1),"")</f>
        <v>200</v>
      </c>
      <c r="O4057" s="20" cm="1">
        <f t="array" ref="O4057">IFERROR(INDEX(tblConsorcios[Parcela Mensal (R$)],MOD($J4057,ROWS(tblConsorcios[Produto]))+1),"")</f>
        <v>2726.2</v>
      </c>
      <c r="P4057" s="20" t="str" cm="1">
        <f t="array" ref="P4057">IFERROR(INDEX(tblClientes[Dividendo Mensal (R$)],INT($J4057/ROWS(tblConsorcios[Produto]))+1),"")</f>
        <v/>
      </c>
      <c r="Q4057" s="20" t="str">
        <f t="shared" si="190"/>
        <v/>
      </c>
      <c r="R4057">
        <f t="shared" si="191"/>
        <v>0</v>
      </c>
    </row>
    <row r="4058" spans="10:18" x14ac:dyDescent="0.2">
      <c r="J4058">
        <f t="shared" si="189"/>
        <v>4056</v>
      </c>
      <c r="K4058" t="str" cm="1">
        <f t="array" ref="K4058">IFERROR(INDEX(tblClientes[Cliente],INT($J4058/ROWS(tblConsorcios[Produto]))+1),"")</f>
        <v/>
      </c>
      <c r="L4058" t="str" cm="1">
        <f t="array" ref="L4058">IFERROR(INDEX(tblConsorcios[Produto],MOD($J4058,ROWS(tblConsorcios[Produto]))+1),"")</f>
        <v>Imóvel IE400 – 240m</v>
      </c>
      <c r="M4058" s="20" cm="1">
        <f t="array" ref="M4058">IFERROR(INDEX(tblConsorcios[Valor da Carta (R$)],MOD($J4058,ROWS(tblConsorcios[Produto]))+1),"")</f>
        <v>400000</v>
      </c>
      <c r="N4058" s="2" cm="1">
        <f t="array" ref="N4058">IFERROR(INDEX(tblConsorcios[Prazo (meses)],MOD($J4058,ROWS(tblConsorcios[Produto]))+1),"")</f>
        <v>240</v>
      </c>
      <c r="O4058" s="20" cm="1">
        <f t="array" ref="O4058">IFERROR(INDEX(tblConsorcios[Parcela Mensal (R$)],MOD($J4058,ROWS(tblConsorcios[Produto]))+1),"")</f>
        <v>2146.67</v>
      </c>
      <c r="P4058" s="20" t="str" cm="1">
        <f t="array" ref="P4058">IFERROR(INDEX(tblClientes[Dividendo Mensal (R$)],INT($J4058/ROWS(tblConsorcios[Produto]))+1),"")</f>
        <v/>
      </c>
      <c r="Q4058" s="20" t="str">
        <f t="shared" si="190"/>
        <v/>
      </c>
      <c r="R4058">
        <f t="shared" si="191"/>
        <v>0</v>
      </c>
    </row>
    <row r="4059" spans="10:18" x14ac:dyDescent="0.2">
      <c r="J4059">
        <f t="shared" si="189"/>
        <v>4057</v>
      </c>
      <c r="K4059" t="str" cm="1">
        <f t="array" ref="K4059">IFERROR(INDEX(tblClientes[Cliente],INT($J4059/ROWS(tblConsorcios[Produto]))+1),"")</f>
        <v/>
      </c>
      <c r="L4059" t="str" cm="1">
        <f t="array" ref="L4059">IFERROR(INDEX(tblConsorcios[Produto],MOD($J4059,ROWS(tblConsorcios[Produto]))+1),"")</f>
        <v>Imóvel IE400 – 220m</v>
      </c>
      <c r="M4059" s="20" cm="1">
        <f t="array" ref="M4059">IFERROR(INDEX(tblConsorcios[Valor da Carta (R$)],MOD($J4059,ROWS(tblConsorcios[Produto]))+1),"")</f>
        <v>400000</v>
      </c>
      <c r="N4059" s="2" cm="1">
        <f t="array" ref="N4059">IFERROR(INDEX(tblConsorcios[Prazo (meses)],MOD($J4059,ROWS(tblConsorcios[Produto]))+1),"")</f>
        <v>220</v>
      </c>
      <c r="O4059" s="20" cm="1">
        <f t="array" ref="O4059">IFERROR(INDEX(tblConsorcios[Parcela Mensal (R$)],MOD($J4059,ROWS(tblConsorcios[Produto]))+1),"")</f>
        <v>2323.64</v>
      </c>
      <c r="P4059" s="20" t="str" cm="1">
        <f t="array" ref="P4059">IFERROR(INDEX(tblClientes[Dividendo Mensal (R$)],INT($J4059/ROWS(tblConsorcios[Produto]))+1),"")</f>
        <v/>
      </c>
      <c r="Q4059" s="20" t="str">
        <f t="shared" si="190"/>
        <v/>
      </c>
      <c r="R4059">
        <f t="shared" si="191"/>
        <v>0</v>
      </c>
    </row>
    <row r="4060" spans="10:18" x14ac:dyDescent="0.2">
      <c r="J4060">
        <f t="shared" si="189"/>
        <v>4058</v>
      </c>
      <c r="K4060" t="str" cm="1">
        <f t="array" ref="K4060">IFERROR(INDEX(tblClientes[Cliente],INT($J4060/ROWS(tblConsorcios[Produto]))+1),"")</f>
        <v/>
      </c>
      <c r="L4060" t="str" cm="1">
        <f t="array" ref="L4060">IFERROR(INDEX(tblConsorcios[Produto],MOD($J4060,ROWS(tblConsorcios[Produto]))+1),"")</f>
        <v>Imóvel IE400 – 200m</v>
      </c>
      <c r="M4060" s="20" cm="1">
        <f t="array" ref="M4060">IFERROR(INDEX(tblConsorcios[Valor da Carta (R$)],MOD($J4060,ROWS(tblConsorcios[Produto]))+1),"")</f>
        <v>400000</v>
      </c>
      <c r="N4060" s="2" cm="1">
        <f t="array" ref="N4060">IFERROR(INDEX(tblConsorcios[Prazo (meses)],MOD($J4060,ROWS(tblConsorcios[Produto]))+1),"")</f>
        <v>200</v>
      </c>
      <c r="O4060" s="20" cm="1">
        <f t="array" ref="O4060">IFERROR(INDEX(tblConsorcios[Parcela Mensal (R$)],MOD($J4060,ROWS(tblConsorcios[Produto]))+1),"")</f>
        <v>2536</v>
      </c>
      <c r="P4060" s="20" t="str" cm="1">
        <f t="array" ref="P4060">IFERROR(INDEX(tblClientes[Dividendo Mensal (R$)],INT($J4060/ROWS(tblConsorcios[Produto]))+1),"")</f>
        <v/>
      </c>
      <c r="Q4060" s="20" t="str">
        <f t="shared" si="190"/>
        <v/>
      </c>
      <c r="R4060">
        <f t="shared" si="191"/>
        <v>0</v>
      </c>
    </row>
    <row r="4061" spans="10:18" x14ac:dyDescent="0.2">
      <c r="J4061">
        <f t="shared" si="189"/>
        <v>4059</v>
      </c>
      <c r="K4061" t="str" cm="1">
        <f t="array" ref="K4061">IFERROR(INDEX(tblClientes[Cliente],INT($J4061/ROWS(tblConsorcios[Produto]))+1),"")</f>
        <v/>
      </c>
      <c r="L4061" t="str" cm="1">
        <f t="array" ref="L4061">IFERROR(INDEX(tblConsorcios[Produto],MOD($J4061,ROWS(tblConsorcios[Produto]))+1),"")</f>
        <v>Imóvel IE380 – 240m</v>
      </c>
      <c r="M4061" s="20" cm="1">
        <f t="array" ref="M4061">IFERROR(INDEX(tblConsorcios[Valor da Carta (R$)],MOD($J4061,ROWS(tblConsorcios[Produto]))+1),"")</f>
        <v>380000</v>
      </c>
      <c r="N4061" s="2" cm="1">
        <f t="array" ref="N4061">IFERROR(INDEX(tblConsorcios[Prazo (meses)],MOD($J4061,ROWS(tblConsorcios[Produto]))+1),"")</f>
        <v>240</v>
      </c>
      <c r="O4061" s="20" cm="1">
        <f t="array" ref="O4061">IFERROR(INDEX(tblConsorcios[Parcela Mensal (R$)],MOD($J4061,ROWS(tblConsorcios[Produto]))+1),"")</f>
        <v>2039.33</v>
      </c>
      <c r="P4061" s="20" t="str" cm="1">
        <f t="array" ref="P4061">IFERROR(INDEX(tblClientes[Dividendo Mensal (R$)],INT($J4061/ROWS(tblConsorcios[Produto]))+1),"")</f>
        <v/>
      </c>
      <c r="Q4061" s="20" t="str">
        <f t="shared" si="190"/>
        <v/>
      </c>
      <c r="R4061">
        <f t="shared" si="191"/>
        <v>0</v>
      </c>
    </row>
    <row r="4062" spans="10:18" x14ac:dyDescent="0.2">
      <c r="J4062">
        <f t="shared" si="189"/>
        <v>4060</v>
      </c>
      <c r="K4062" t="str" cm="1">
        <f t="array" ref="K4062">IFERROR(INDEX(tblClientes[Cliente],INT($J4062/ROWS(tblConsorcios[Produto]))+1),"")</f>
        <v/>
      </c>
      <c r="L4062" t="str" cm="1">
        <f t="array" ref="L4062">IFERROR(INDEX(tblConsorcios[Produto],MOD($J4062,ROWS(tblConsorcios[Produto]))+1),"")</f>
        <v>Imóvel IE380 – 220m</v>
      </c>
      <c r="M4062" s="20" cm="1">
        <f t="array" ref="M4062">IFERROR(INDEX(tblConsorcios[Valor da Carta (R$)],MOD($J4062,ROWS(tblConsorcios[Produto]))+1),"")</f>
        <v>380000</v>
      </c>
      <c r="N4062" s="2" cm="1">
        <f t="array" ref="N4062">IFERROR(INDEX(tblConsorcios[Prazo (meses)],MOD($J4062,ROWS(tblConsorcios[Produto]))+1),"")</f>
        <v>220</v>
      </c>
      <c r="O4062" s="20" cm="1">
        <f t="array" ref="O4062">IFERROR(INDEX(tblConsorcios[Parcela Mensal (R$)],MOD($J4062,ROWS(tblConsorcios[Produto]))+1),"")</f>
        <v>2207.4499999999998</v>
      </c>
      <c r="P4062" s="20" t="str" cm="1">
        <f t="array" ref="P4062">IFERROR(INDEX(tblClientes[Dividendo Mensal (R$)],INT($J4062/ROWS(tblConsorcios[Produto]))+1),"")</f>
        <v/>
      </c>
      <c r="Q4062" s="20" t="str">
        <f t="shared" si="190"/>
        <v/>
      </c>
      <c r="R4062">
        <f t="shared" si="191"/>
        <v>0</v>
      </c>
    </row>
    <row r="4063" spans="10:18" x14ac:dyDescent="0.2">
      <c r="J4063">
        <f t="shared" si="189"/>
        <v>4061</v>
      </c>
      <c r="K4063" t="str" cm="1">
        <f t="array" ref="K4063">IFERROR(INDEX(tblClientes[Cliente],INT($J4063/ROWS(tblConsorcios[Produto]))+1),"")</f>
        <v/>
      </c>
      <c r="L4063" t="str" cm="1">
        <f t="array" ref="L4063">IFERROR(INDEX(tblConsorcios[Produto],MOD($J4063,ROWS(tblConsorcios[Produto]))+1),"")</f>
        <v>Imóvel IE380 – 200m</v>
      </c>
      <c r="M4063" s="20" cm="1">
        <f t="array" ref="M4063">IFERROR(INDEX(tblConsorcios[Valor da Carta (R$)],MOD($J4063,ROWS(tblConsorcios[Produto]))+1),"")</f>
        <v>380000</v>
      </c>
      <c r="N4063" s="2" cm="1">
        <f t="array" ref="N4063">IFERROR(INDEX(tblConsorcios[Prazo (meses)],MOD($J4063,ROWS(tblConsorcios[Produto]))+1),"")</f>
        <v>200</v>
      </c>
      <c r="O4063" s="20" cm="1">
        <f t="array" ref="O4063">IFERROR(INDEX(tblConsorcios[Parcela Mensal (R$)],MOD($J4063,ROWS(tblConsorcios[Produto]))+1),"")</f>
        <v>2409.1999999999998</v>
      </c>
      <c r="P4063" s="20" t="str" cm="1">
        <f t="array" ref="P4063">IFERROR(INDEX(tblClientes[Dividendo Mensal (R$)],INT($J4063/ROWS(tblConsorcios[Produto]))+1),"")</f>
        <v/>
      </c>
      <c r="Q4063" s="20" t="str">
        <f t="shared" si="190"/>
        <v/>
      </c>
      <c r="R4063">
        <f t="shared" si="191"/>
        <v>0</v>
      </c>
    </row>
    <row r="4064" spans="10:18" x14ac:dyDescent="0.2">
      <c r="J4064">
        <f t="shared" si="189"/>
        <v>4062</v>
      </c>
      <c r="K4064" t="str" cm="1">
        <f t="array" ref="K4064">IFERROR(INDEX(tblClientes[Cliente],INT($J4064/ROWS(tblConsorcios[Produto]))+1),"")</f>
        <v/>
      </c>
      <c r="L4064" t="str" cm="1">
        <f t="array" ref="L4064">IFERROR(INDEX(tblConsorcios[Produto],MOD($J4064,ROWS(tblConsorcios[Produto]))+1),"")</f>
        <v>Imóvel IE350 – 240m</v>
      </c>
      <c r="M4064" s="20" cm="1">
        <f t="array" ref="M4064">IFERROR(INDEX(tblConsorcios[Valor da Carta (R$)],MOD($J4064,ROWS(tblConsorcios[Produto]))+1),"")</f>
        <v>350000</v>
      </c>
      <c r="N4064" s="2" cm="1">
        <f t="array" ref="N4064">IFERROR(INDEX(tblConsorcios[Prazo (meses)],MOD($J4064,ROWS(tblConsorcios[Produto]))+1),"")</f>
        <v>240</v>
      </c>
      <c r="O4064" s="20" cm="1">
        <f t="array" ref="O4064">IFERROR(INDEX(tblConsorcios[Parcela Mensal (R$)],MOD($J4064,ROWS(tblConsorcios[Produto]))+1),"")</f>
        <v>1878.33</v>
      </c>
      <c r="P4064" s="20" t="str" cm="1">
        <f t="array" ref="P4064">IFERROR(INDEX(tblClientes[Dividendo Mensal (R$)],INT($J4064/ROWS(tblConsorcios[Produto]))+1),"")</f>
        <v/>
      </c>
      <c r="Q4064" s="20" t="str">
        <f t="shared" si="190"/>
        <v/>
      </c>
      <c r="R4064">
        <f t="shared" si="191"/>
        <v>0</v>
      </c>
    </row>
    <row r="4065" spans="10:18" x14ac:dyDescent="0.2">
      <c r="J4065">
        <f t="shared" si="189"/>
        <v>4063</v>
      </c>
      <c r="K4065" t="str" cm="1">
        <f t="array" ref="K4065">IFERROR(INDEX(tblClientes[Cliente],INT($J4065/ROWS(tblConsorcios[Produto]))+1),"")</f>
        <v/>
      </c>
      <c r="L4065" t="str" cm="1">
        <f t="array" ref="L4065">IFERROR(INDEX(tblConsorcios[Produto],MOD($J4065,ROWS(tblConsorcios[Produto]))+1),"")</f>
        <v>Imóvel IE350 – 220m</v>
      </c>
      <c r="M4065" s="20" cm="1">
        <f t="array" ref="M4065">IFERROR(INDEX(tblConsorcios[Valor da Carta (R$)],MOD($J4065,ROWS(tblConsorcios[Produto]))+1),"")</f>
        <v>350000</v>
      </c>
      <c r="N4065" s="2" cm="1">
        <f t="array" ref="N4065">IFERROR(INDEX(tblConsorcios[Prazo (meses)],MOD($J4065,ROWS(tblConsorcios[Produto]))+1),"")</f>
        <v>220</v>
      </c>
      <c r="O4065" s="20" cm="1">
        <f t="array" ref="O4065">IFERROR(INDEX(tblConsorcios[Parcela Mensal (R$)],MOD($J4065,ROWS(tblConsorcios[Produto]))+1),"")</f>
        <v>2033.18</v>
      </c>
      <c r="P4065" s="20" t="str" cm="1">
        <f t="array" ref="P4065">IFERROR(INDEX(tblClientes[Dividendo Mensal (R$)],INT($J4065/ROWS(tblConsorcios[Produto]))+1),"")</f>
        <v/>
      </c>
      <c r="Q4065" s="20" t="str">
        <f t="shared" si="190"/>
        <v/>
      </c>
      <c r="R4065">
        <f t="shared" si="191"/>
        <v>0</v>
      </c>
    </row>
    <row r="4066" spans="10:18" x14ac:dyDescent="0.2">
      <c r="J4066">
        <f t="shared" si="189"/>
        <v>4064</v>
      </c>
      <c r="K4066" t="str" cm="1">
        <f t="array" ref="K4066">IFERROR(INDEX(tblClientes[Cliente],INT($J4066/ROWS(tblConsorcios[Produto]))+1),"")</f>
        <v/>
      </c>
      <c r="L4066" t="str" cm="1">
        <f t="array" ref="L4066">IFERROR(INDEX(tblConsorcios[Produto],MOD($J4066,ROWS(tblConsorcios[Produto]))+1),"")</f>
        <v>Imóvel IE350 – 200m</v>
      </c>
      <c r="M4066" s="20" cm="1">
        <f t="array" ref="M4066">IFERROR(INDEX(tblConsorcios[Valor da Carta (R$)],MOD($J4066,ROWS(tblConsorcios[Produto]))+1),"")</f>
        <v>350000</v>
      </c>
      <c r="N4066" s="2" cm="1">
        <f t="array" ref="N4066">IFERROR(INDEX(tblConsorcios[Prazo (meses)],MOD($J4066,ROWS(tblConsorcios[Produto]))+1),"")</f>
        <v>200</v>
      </c>
      <c r="O4066" s="20" cm="1">
        <f t="array" ref="O4066">IFERROR(INDEX(tblConsorcios[Parcela Mensal (R$)],MOD($J4066,ROWS(tblConsorcios[Produto]))+1),"")</f>
        <v>2219</v>
      </c>
      <c r="P4066" s="20" t="str" cm="1">
        <f t="array" ref="P4066">IFERROR(INDEX(tblClientes[Dividendo Mensal (R$)],INT($J4066/ROWS(tblConsorcios[Produto]))+1),"")</f>
        <v/>
      </c>
      <c r="Q4066" s="20" t="str">
        <f t="shared" si="190"/>
        <v/>
      </c>
      <c r="R4066">
        <f t="shared" si="191"/>
        <v>0</v>
      </c>
    </row>
    <row r="4067" spans="10:18" x14ac:dyDescent="0.2">
      <c r="J4067">
        <f t="shared" si="189"/>
        <v>4065</v>
      </c>
      <c r="K4067" t="str" cm="1">
        <f t="array" ref="K4067">IFERROR(INDEX(tblClientes[Cliente],INT($J4067/ROWS(tblConsorcios[Produto]))+1),"")</f>
        <v/>
      </c>
      <c r="L4067" t="str" cm="1">
        <f t="array" ref="L4067">IFERROR(INDEX(tblConsorcios[Produto],MOD($J4067,ROWS(tblConsorcios[Produto]))+1),"")</f>
        <v>Imóvel IE330 – 240m</v>
      </c>
      <c r="M4067" s="20" cm="1">
        <f t="array" ref="M4067">IFERROR(INDEX(tblConsorcios[Valor da Carta (R$)],MOD($J4067,ROWS(tblConsorcios[Produto]))+1),"")</f>
        <v>330000</v>
      </c>
      <c r="N4067" s="2" cm="1">
        <f t="array" ref="N4067">IFERROR(INDEX(tblConsorcios[Prazo (meses)],MOD($J4067,ROWS(tblConsorcios[Produto]))+1),"")</f>
        <v>240</v>
      </c>
      <c r="O4067" s="20" cm="1">
        <f t="array" ref="O4067">IFERROR(INDEX(tblConsorcios[Parcela Mensal (R$)],MOD($J4067,ROWS(tblConsorcios[Produto]))+1),"")</f>
        <v>1771</v>
      </c>
      <c r="P4067" s="20" t="str" cm="1">
        <f t="array" ref="P4067">IFERROR(INDEX(tblClientes[Dividendo Mensal (R$)],INT($J4067/ROWS(tblConsorcios[Produto]))+1),"")</f>
        <v/>
      </c>
      <c r="Q4067" s="20" t="str">
        <f t="shared" si="190"/>
        <v/>
      </c>
      <c r="R4067">
        <f t="shared" si="191"/>
        <v>0</v>
      </c>
    </row>
    <row r="4068" spans="10:18" x14ac:dyDescent="0.2">
      <c r="J4068">
        <f t="shared" si="189"/>
        <v>4066</v>
      </c>
      <c r="K4068" t="str" cm="1">
        <f t="array" ref="K4068">IFERROR(INDEX(tblClientes[Cliente],INT($J4068/ROWS(tblConsorcios[Produto]))+1),"")</f>
        <v/>
      </c>
      <c r="L4068" t="str" cm="1">
        <f t="array" ref="L4068">IFERROR(INDEX(tblConsorcios[Produto],MOD($J4068,ROWS(tblConsorcios[Produto]))+1),"")</f>
        <v>Imóvel IE330 – 220m</v>
      </c>
      <c r="M4068" s="20" cm="1">
        <f t="array" ref="M4068">IFERROR(INDEX(tblConsorcios[Valor da Carta (R$)],MOD($J4068,ROWS(tblConsorcios[Produto]))+1),"")</f>
        <v>330000</v>
      </c>
      <c r="N4068" s="2" cm="1">
        <f t="array" ref="N4068">IFERROR(INDEX(tblConsorcios[Prazo (meses)],MOD($J4068,ROWS(tblConsorcios[Produto]))+1),"")</f>
        <v>220</v>
      </c>
      <c r="O4068" s="20" cm="1">
        <f t="array" ref="O4068">IFERROR(INDEX(tblConsorcios[Parcela Mensal (R$)],MOD($J4068,ROWS(tblConsorcios[Produto]))+1),"")</f>
        <v>1917</v>
      </c>
      <c r="P4068" s="20" t="str" cm="1">
        <f t="array" ref="P4068">IFERROR(INDEX(tblClientes[Dividendo Mensal (R$)],INT($J4068/ROWS(tblConsorcios[Produto]))+1),"")</f>
        <v/>
      </c>
      <c r="Q4068" s="20" t="str">
        <f t="shared" si="190"/>
        <v/>
      </c>
      <c r="R4068">
        <f t="shared" si="191"/>
        <v>0</v>
      </c>
    </row>
    <row r="4069" spans="10:18" x14ac:dyDescent="0.2">
      <c r="J4069">
        <f t="shared" si="189"/>
        <v>4067</v>
      </c>
      <c r="K4069" t="str" cm="1">
        <f t="array" ref="K4069">IFERROR(INDEX(tblClientes[Cliente],INT($J4069/ROWS(tblConsorcios[Produto]))+1),"")</f>
        <v/>
      </c>
      <c r="L4069" t="str" cm="1">
        <f t="array" ref="L4069">IFERROR(INDEX(tblConsorcios[Produto],MOD($J4069,ROWS(tblConsorcios[Produto]))+1),"")</f>
        <v>Imóvel IE330 – 200m</v>
      </c>
      <c r="M4069" s="20" cm="1">
        <f t="array" ref="M4069">IFERROR(INDEX(tblConsorcios[Valor da Carta (R$)],MOD($J4069,ROWS(tblConsorcios[Produto]))+1),"")</f>
        <v>330000</v>
      </c>
      <c r="N4069" s="2" cm="1">
        <f t="array" ref="N4069">IFERROR(INDEX(tblConsorcios[Prazo (meses)],MOD($J4069,ROWS(tblConsorcios[Produto]))+1),"")</f>
        <v>200</v>
      </c>
      <c r="O4069" s="20" cm="1">
        <f t="array" ref="O4069">IFERROR(INDEX(tblConsorcios[Parcela Mensal (R$)],MOD($J4069,ROWS(tblConsorcios[Produto]))+1),"")</f>
        <v>2092.1999999999998</v>
      </c>
      <c r="P4069" s="20" t="str" cm="1">
        <f t="array" ref="P4069">IFERROR(INDEX(tblClientes[Dividendo Mensal (R$)],INT($J4069/ROWS(tblConsorcios[Produto]))+1),"")</f>
        <v/>
      </c>
      <c r="Q4069" s="20" t="str">
        <f t="shared" si="190"/>
        <v/>
      </c>
      <c r="R4069">
        <f t="shared" si="191"/>
        <v>0</v>
      </c>
    </row>
    <row r="4070" spans="10:18" x14ac:dyDescent="0.2">
      <c r="J4070">
        <f t="shared" si="189"/>
        <v>4068</v>
      </c>
      <c r="K4070" t="str" cm="1">
        <f t="array" ref="K4070">IFERROR(INDEX(tblClientes[Cliente],INT($J4070/ROWS(tblConsorcios[Produto]))+1),"")</f>
        <v/>
      </c>
      <c r="L4070" t="str" cm="1">
        <f t="array" ref="L4070">IFERROR(INDEX(tblConsorcios[Produto],MOD($J4070,ROWS(tblConsorcios[Produto]))+1),"")</f>
        <v>Imóvel IE300 – 240m</v>
      </c>
      <c r="M4070" s="20" cm="1">
        <f t="array" ref="M4070">IFERROR(INDEX(tblConsorcios[Valor da Carta (R$)],MOD($J4070,ROWS(tblConsorcios[Produto]))+1),"")</f>
        <v>300000</v>
      </c>
      <c r="N4070" s="2" cm="1">
        <f t="array" ref="N4070">IFERROR(INDEX(tblConsorcios[Prazo (meses)],MOD($J4070,ROWS(tblConsorcios[Produto]))+1),"")</f>
        <v>240</v>
      </c>
      <c r="O4070" s="20" cm="1">
        <f t="array" ref="O4070">IFERROR(INDEX(tblConsorcios[Parcela Mensal (R$)],MOD($J4070,ROWS(tblConsorcios[Produto]))+1),"")</f>
        <v>1610</v>
      </c>
      <c r="P4070" s="20" t="str" cm="1">
        <f t="array" ref="P4070">IFERROR(INDEX(tblClientes[Dividendo Mensal (R$)],INT($J4070/ROWS(tblConsorcios[Produto]))+1),"")</f>
        <v/>
      </c>
      <c r="Q4070" s="20" t="str">
        <f t="shared" si="190"/>
        <v/>
      </c>
      <c r="R4070">
        <f t="shared" si="191"/>
        <v>0</v>
      </c>
    </row>
    <row r="4071" spans="10:18" x14ac:dyDescent="0.2">
      <c r="J4071">
        <f t="shared" si="189"/>
        <v>4069</v>
      </c>
      <c r="K4071" t="str" cm="1">
        <f t="array" ref="K4071">IFERROR(INDEX(tblClientes[Cliente],INT($J4071/ROWS(tblConsorcios[Produto]))+1),"")</f>
        <v/>
      </c>
      <c r="L4071" t="str" cm="1">
        <f t="array" ref="L4071">IFERROR(INDEX(tblConsorcios[Produto],MOD($J4071,ROWS(tblConsorcios[Produto]))+1),"")</f>
        <v>Imóvel IE300 – 220m</v>
      </c>
      <c r="M4071" s="20" cm="1">
        <f t="array" ref="M4071">IFERROR(INDEX(tblConsorcios[Valor da Carta (R$)],MOD($J4071,ROWS(tblConsorcios[Produto]))+1),"")</f>
        <v>300000</v>
      </c>
      <c r="N4071" s="2" cm="1">
        <f t="array" ref="N4071">IFERROR(INDEX(tblConsorcios[Prazo (meses)],MOD($J4071,ROWS(tblConsorcios[Produto]))+1),"")</f>
        <v>220</v>
      </c>
      <c r="O4071" s="20" cm="1">
        <f t="array" ref="O4071">IFERROR(INDEX(tblConsorcios[Parcela Mensal (R$)],MOD($J4071,ROWS(tblConsorcios[Produto]))+1),"")</f>
        <v>1742.73</v>
      </c>
      <c r="P4071" s="20" t="str" cm="1">
        <f t="array" ref="P4071">IFERROR(INDEX(tblClientes[Dividendo Mensal (R$)],INT($J4071/ROWS(tblConsorcios[Produto]))+1),"")</f>
        <v/>
      </c>
      <c r="Q4071" s="20" t="str">
        <f t="shared" si="190"/>
        <v/>
      </c>
      <c r="R4071">
        <f t="shared" si="191"/>
        <v>0</v>
      </c>
    </row>
    <row r="4072" spans="10:18" x14ac:dyDescent="0.2">
      <c r="J4072">
        <f t="shared" si="189"/>
        <v>4070</v>
      </c>
      <c r="K4072" t="str" cm="1">
        <f t="array" ref="K4072">IFERROR(INDEX(tblClientes[Cliente],INT($J4072/ROWS(tblConsorcios[Produto]))+1),"")</f>
        <v/>
      </c>
      <c r="L4072" t="str" cm="1">
        <f t="array" ref="L4072">IFERROR(INDEX(tblConsorcios[Produto],MOD($J4072,ROWS(tblConsorcios[Produto]))+1),"")</f>
        <v>Imóvel IE300 – 200m</v>
      </c>
      <c r="M4072" s="20" cm="1">
        <f t="array" ref="M4072">IFERROR(INDEX(tblConsorcios[Valor da Carta (R$)],MOD($J4072,ROWS(tblConsorcios[Produto]))+1),"")</f>
        <v>300000</v>
      </c>
      <c r="N4072" s="2" cm="1">
        <f t="array" ref="N4072">IFERROR(INDEX(tblConsorcios[Prazo (meses)],MOD($J4072,ROWS(tblConsorcios[Produto]))+1),"")</f>
        <v>200</v>
      </c>
      <c r="O4072" s="20" cm="1">
        <f t="array" ref="O4072">IFERROR(INDEX(tblConsorcios[Parcela Mensal (R$)],MOD($J4072,ROWS(tblConsorcios[Produto]))+1),"")</f>
        <v>1902</v>
      </c>
      <c r="P4072" s="20" t="str" cm="1">
        <f t="array" ref="P4072">IFERROR(INDEX(tblClientes[Dividendo Mensal (R$)],INT($J4072/ROWS(tblConsorcios[Produto]))+1),"")</f>
        <v/>
      </c>
      <c r="Q4072" s="20" t="str">
        <f t="shared" si="190"/>
        <v/>
      </c>
      <c r="R4072">
        <f t="shared" si="191"/>
        <v>0</v>
      </c>
    </row>
    <row r="4073" spans="10:18" x14ac:dyDescent="0.2">
      <c r="J4073">
        <f t="shared" si="189"/>
        <v>4071</v>
      </c>
      <c r="K4073" t="str" cm="1">
        <f t="array" ref="K4073">IFERROR(INDEX(tblClientes[Cliente],INT($J4073/ROWS(tblConsorcios[Produto]))+1),"")</f>
        <v/>
      </c>
      <c r="L4073" t="str" cm="1">
        <f t="array" ref="L4073">IFERROR(INDEX(tblConsorcios[Produto],MOD($J4073,ROWS(tblConsorcios[Produto]))+1),"")</f>
        <v>Imóvel IE240 – 240m</v>
      </c>
      <c r="M4073" s="20" cm="1">
        <f t="array" ref="M4073">IFERROR(INDEX(tblConsorcios[Valor da Carta (R$)],MOD($J4073,ROWS(tblConsorcios[Produto]))+1),"")</f>
        <v>240000</v>
      </c>
      <c r="N4073" s="2" cm="1">
        <f t="array" ref="N4073">IFERROR(INDEX(tblConsorcios[Prazo (meses)],MOD($J4073,ROWS(tblConsorcios[Produto]))+1),"")</f>
        <v>240</v>
      </c>
      <c r="O4073" s="20" cm="1">
        <f t="array" ref="O4073">IFERROR(INDEX(tblConsorcios[Parcela Mensal (R$)],MOD($J4073,ROWS(tblConsorcios[Produto]))+1),"")</f>
        <v>1288</v>
      </c>
      <c r="P4073" s="20" t="str" cm="1">
        <f t="array" ref="P4073">IFERROR(INDEX(tblClientes[Dividendo Mensal (R$)],INT($J4073/ROWS(tblConsorcios[Produto]))+1),"")</f>
        <v/>
      </c>
      <c r="Q4073" s="20" t="str">
        <f t="shared" si="190"/>
        <v/>
      </c>
      <c r="R4073">
        <f t="shared" si="191"/>
        <v>0</v>
      </c>
    </row>
    <row r="4074" spans="10:18" x14ac:dyDescent="0.2">
      <c r="J4074">
        <f t="shared" si="189"/>
        <v>4072</v>
      </c>
      <c r="K4074" t="str" cm="1">
        <f t="array" ref="K4074">IFERROR(INDEX(tblClientes[Cliente],INT($J4074/ROWS(tblConsorcios[Produto]))+1),"")</f>
        <v/>
      </c>
      <c r="L4074" t="str" cm="1">
        <f t="array" ref="L4074">IFERROR(INDEX(tblConsorcios[Produto],MOD($J4074,ROWS(tblConsorcios[Produto]))+1),"")</f>
        <v>Imóvel IE240 – 220m</v>
      </c>
      <c r="M4074" s="20" cm="1">
        <f t="array" ref="M4074">IFERROR(INDEX(tblConsorcios[Valor da Carta (R$)],MOD($J4074,ROWS(tblConsorcios[Produto]))+1),"")</f>
        <v>240000</v>
      </c>
      <c r="N4074" s="2" cm="1">
        <f t="array" ref="N4074">IFERROR(INDEX(tblConsorcios[Prazo (meses)],MOD($J4074,ROWS(tblConsorcios[Produto]))+1),"")</f>
        <v>220</v>
      </c>
      <c r="O4074" s="20" cm="1">
        <f t="array" ref="O4074">IFERROR(INDEX(tblConsorcios[Parcela Mensal (R$)],MOD($J4074,ROWS(tblConsorcios[Produto]))+1),"")</f>
        <v>1394.18</v>
      </c>
      <c r="P4074" s="20" t="str" cm="1">
        <f t="array" ref="P4074">IFERROR(INDEX(tblClientes[Dividendo Mensal (R$)],INT($J4074/ROWS(tblConsorcios[Produto]))+1),"")</f>
        <v/>
      </c>
      <c r="Q4074" s="20" t="str">
        <f t="shared" si="190"/>
        <v/>
      </c>
      <c r="R4074">
        <f t="shared" si="191"/>
        <v>0</v>
      </c>
    </row>
    <row r="4075" spans="10:18" x14ac:dyDescent="0.2">
      <c r="J4075">
        <f t="shared" si="189"/>
        <v>4073</v>
      </c>
      <c r="K4075" t="str" cm="1">
        <f t="array" ref="K4075">IFERROR(INDEX(tblClientes[Cliente],INT($J4075/ROWS(tblConsorcios[Produto]))+1),"")</f>
        <v/>
      </c>
      <c r="L4075" t="str" cm="1">
        <f t="array" ref="L4075">IFERROR(INDEX(tblConsorcios[Produto],MOD($J4075,ROWS(tblConsorcios[Produto]))+1),"")</f>
        <v>Imóvel IE240 – 200m</v>
      </c>
      <c r="M4075" s="20" cm="1">
        <f t="array" ref="M4075">IFERROR(INDEX(tblConsorcios[Valor da Carta (R$)],MOD($J4075,ROWS(tblConsorcios[Produto]))+1),"")</f>
        <v>240000</v>
      </c>
      <c r="N4075" s="2" cm="1">
        <f t="array" ref="N4075">IFERROR(INDEX(tblConsorcios[Prazo (meses)],MOD($J4075,ROWS(tblConsorcios[Produto]))+1),"")</f>
        <v>200</v>
      </c>
      <c r="O4075" s="20" cm="1">
        <f t="array" ref="O4075">IFERROR(INDEX(tblConsorcios[Parcela Mensal (R$)],MOD($J4075,ROWS(tblConsorcios[Produto]))+1),"")</f>
        <v>1521.6</v>
      </c>
      <c r="P4075" s="20" t="str" cm="1">
        <f t="array" ref="P4075">IFERROR(INDEX(tblClientes[Dividendo Mensal (R$)],INT($J4075/ROWS(tblConsorcios[Produto]))+1),"")</f>
        <v/>
      </c>
      <c r="Q4075" s="20" t="str">
        <f t="shared" si="190"/>
        <v/>
      </c>
      <c r="R4075">
        <f t="shared" si="191"/>
        <v>0</v>
      </c>
    </row>
    <row r="4076" spans="10:18" x14ac:dyDescent="0.2">
      <c r="J4076">
        <f t="shared" si="189"/>
        <v>4074</v>
      </c>
      <c r="K4076" t="str" cm="1">
        <f t="array" ref="K4076">IFERROR(INDEX(tblClientes[Cliente],INT($J4076/ROWS(tblConsorcios[Produto]))+1),"")</f>
        <v/>
      </c>
      <c r="L4076" t="str" cm="1">
        <f t="array" ref="L4076">IFERROR(INDEX(tblConsorcios[Produto],MOD($J4076,ROWS(tblConsorcios[Produto]))+1),"")</f>
        <v>Imóvel IE230 – 240m</v>
      </c>
      <c r="M4076" s="20" cm="1">
        <f t="array" ref="M4076">IFERROR(INDEX(tblConsorcios[Valor da Carta (R$)],MOD($J4076,ROWS(tblConsorcios[Produto]))+1),"")</f>
        <v>230000</v>
      </c>
      <c r="N4076" s="2" cm="1">
        <f t="array" ref="N4076">IFERROR(INDEX(tblConsorcios[Prazo (meses)],MOD($J4076,ROWS(tblConsorcios[Produto]))+1),"")</f>
        <v>240</v>
      </c>
      <c r="O4076" s="20" cm="1">
        <f t="array" ref="O4076">IFERROR(INDEX(tblConsorcios[Parcela Mensal (R$)],MOD($J4076,ROWS(tblConsorcios[Produto]))+1),"")</f>
        <v>1234.33</v>
      </c>
      <c r="P4076" s="20" t="str" cm="1">
        <f t="array" ref="P4076">IFERROR(INDEX(tblClientes[Dividendo Mensal (R$)],INT($J4076/ROWS(tblConsorcios[Produto]))+1),"")</f>
        <v/>
      </c>
      <c r="Q4076" s="20" t="str">
        <f t="shared" si="190"/>
        <v/>
      </c>
      <c r="R4076">
        <f t="shared" si="191"/>
        <v>0</v>
      </c>
    </row>
    <row r="4077" spans="10:18" x14ac:dyDescent="0.2">
      <c r="J4077">
        <f t="shared" si="189"/>
        <v>4075</v>
      </c>
      <c r="K4077" t="str" cm="1">
        <f t="array" ref="K4077">IFERROR(INDEX(tblClientes[Cliente],INT($J4077/ROWS(tblConsorcios[Produto]))+1),"")</f>
        <v/>
      </c>
      <c r="L4077" t="str" cm="1">
        <f t="array" ref="L4077">IFERROR(INDEX(tblConsorcios[Produto],MOD($J4077,ROWS(tblConsorcios[Produto]))+1),"")</f>
        <v>Imóvel IE230 – 220m</v>
      </c>
      <c r="M4077" s="20" cm="1">
        <f t="array" ref="M4077">IFERROR(INDEX(tblConsorcios[Valor da Carta (R$)],MOD($J4077,ROWS(tblConsorcios[Produto]))+1),"")</f>
        <v>230000</v>
      </c>
      <c r="N4077" s="2" cm="1">
        <f t="array" ref="N4077">IFERROR(INDEX(tblConsorcios[Prazo (meses)],MOD($J4077,ROWS(tblConsorcios[Produto]))+1),"")</f>
        <v>220</v>
      </c>
      <c r="O4077" s="20" cm="1">
        <f t="array" ref="O4077">IFERROR(INDEX(tblConsorcios[Parcela Mensal (R$)],MOD($J4077,ROWS(tblConsorcios[Produto]))+1),"")</f>
        <v>1336.09</v>
      </c>
      <c r="P4077" s="20" t="str" cm="1">
        <f t="array" ref="P4077">IFERROR(INDEX(tblClientes[Dividendo Mensal (R$)],INT($J4077/ROWS(tblConsorcios[Produto]))+1),"")</f>
        <v/>
      </c>
      <c r="Q4077" s="20" t="str">
        <f t="shared" si="190"/>
        <v/>
      </c>
      <c r="R4077">
        <f t="shared" si="191"/>
        <v>0</v>
      </c>
    </row>
    <row r="4078" spans="10:18" x14ac:dyDescent="0.2">
      <c r="J4078">
        <f t="shared" si="189"/>
        <v>4076</v>
      </c>
      <c r="K4078" t="str" cm="1">
        <f t="array" ref="K4078">IFERROR(INDEX(tblClientes[Cliente],INT($J4078/ROWS(tblConsorcios[Produto]))+1),"")</f>
        <v/>
      </c>
      <c r="L4078" t="str" cm="1">
        <f t="array" ref="L4078">IFERROR(INDEX(tblConsorcios[Produto],MOD($J4078,ROWS(tblConsorcios[Produto]))+1),"")</f>
        <v>Imóvel IE230 – 200m</v>
      </c>
      <c r="M4078" s="20" cm="1">
        <f t="array" ref="M4078">IFERROR(INDEX(tblConsorcios[Valor da Carta (R$)],MOD($J4078,ROWS(tblConsorcios[Produto]))+1),"")</f>
        <v>230000</v>
      </c>
      <c r="N4078" s="2" cm="1">
        <f t="array" ref="N4078">IFERROR(INDEX(tblConsorcios[Prazo (meses)],MOD($J4078,ROWS(tblConsorcios[Produto]))+1),"")</f>
        <v>200</v>
      </c>
      <c r="O4078" s="20" cm="1">
        <f t="array" ref="O4078">IFERROR(INDEX(tblConsorcios[Parcela Mensal (R$)],MOD($J4078,ROWS(tblConsorcios[Produto]))+1),"")</f>
        <v>1458.2</v>
      </c>
      <c r="P4078" s="20" t="str" cm="1">
        <f t="array" ref="P4078">IFERROR(INDEX(tblClientes[Dividendo Mensal (R$)],INT($J4078/ROWS(tblConsorcios[Produto]))+1),"")</f>
        <v/>
      </c>
      <c r="Q4078" s="20" t="str">
        <f t="shared" si="190"/>
        <v/>
      </c>
      <c r="R4078">
        <f t="shared" si="191"/>
        <v>0</v>
      </c>
    </row>
    <row r="4079" spans="10:18" x14ac:dyDescent="0.2">
      <c r="J4079">
        <f t="shared" si="189"/>
        <v>4077</v>
      </c>
      <c r="K4079" t="str" cm="1">
        <f t="array" ref="K4079">IFERROR(INDEX(tblClientes[Cliente],INT($J4079/ROWS(tblConsorcios[Produto]))+1),"")</f>
        <v/>
      </c>
      <c r="L4079" t="str" cm="1">
        <f t="array" ref="L4079">IFERROR(INDEX(tblConsorcios[Produto],MOD($J4079,ROWS(tblConsorcios[Produto]))+1),"")</f>
        <v>Imóvel IE220 – 240m</v>
      </c>
      <c r="M4079" s="20" cm="1">
        <f t="array" ref="M4079">IFERROR(INDEX(tblConsorcios[Valor da Carta (R$)],MOD($J4079,ROWS(tblConsorcios[Produto]))+1),"")</f>
        <v>220000</v>
      </c>
      <c r="N4079" s="2" cm="1">
        <f t="array" ref="N4079">IFERROR(INDEX(tblConsorcios[Prazo (meses)],MOD($J4079,ROWS(tblConsorcios[Produto]))+1),"")</f>
        <v>240</v>
      </c>
      <c r="O4079" s="20" cm="1">
        <f t="array" ref="O4079">IFERROR(INDEX(tblConsorcios[Parcela Mensal (R$)],MOD($J4079,ROWS(tblConsorcios[Produto]))+1),"")</f>
        <v>1180.67</v>
      </c>
      <c r="P4079" s="20" t="str" cm="1">
        <f t="array" ref="P4079">IFERROR(INDEX(tblClientes[Dividendo Mensal (R$)],INT($J4079/ROWS(tblConsorcios[Produto]))+1),"")</f>
        <v/>
      </c>
      <c r="Q4079" s="20" t="str">
        <f t="shared" si="190"/>
        <v/>
      </c>
      <c r="R4079">
        <f t="shared" si="191"/>
        <v>0</v>
      </c>
    </row>
    <row r="4080" spans="10:18" x14ac:dyDescent="0.2">
      <c r="J4080">
        <f t="shared" si="189"/>
        <v>4078</v>
      </c>
      <c r="K4080" t="str" cm="1">
        <f t="array" ref="K4080">IFERROR(INDEX(tblClientes[Cliente],INT($J4080/ROWS(tblConsorcios[Produto]))+1),"")</f>
        <v/>
      </c>
      <c r="L4080" t="str" cm="1">
        <f t="array" ref="L4080">IFERROR(INDEX(tblConsorcios[Produto],MOD($J4080,ROWS(tblConsorcios[Produto]))+1),"")</f>
        <v>Imóvel IE220 – 220m</v>
      </c>
      <c r="M4080" s="20" cm="1">
        <f t="array" ref="M4080">IFERROR(INDEX(tblConsorcios[Valor da Carta (R$)],MOD($J4080,ROWS(tblConsorcios[Produto]))+1),"")</f>
        <v>220000</v>
      </c>
      <c r="N4080" s="2" cm="1">
        <f t="array" ref="N4080">IFERROR(INDEX(tblConsorcios[Prazo (meses)],MOD($J4080,ROWS(tblConsorcios[Produto]))+1),"")</f>
        <v>220</v>
      </c>
      <c r="O4080" s="20" cm="1">
        <f t="array" ref="O4080">IFERROR(INDEX(tblConsorcios[Parcela Mensal (R$)],MOD($J4080,ROWS(tblConsorcios[Produto]))+1),"")</f>
        <v>1278</v>
      </c>
      <c r="P4080" s="20" t="str" cm="1">
        <f t="array" ref="P4080">IFERROR(INDEX(tblClientes[Dividendo Mensal (R$)],INT($J4080/ROWS(tblConsorcios[Produto]))+1),"")</f>
        <v/>
      </c>
      <c r="Q4080" s="20" t="str">
        <f t="shared" si="190"/>
        <v/>
      </c>
      <c r="R4080">
        <f t="shared" si="191"/>
        <v>0</v>
      </c>
    </row>
    <row r="4081" spans="10:18" x14ac:dyDescent="0.2">
      <c r="J4081">
        <f t="shared" si="189"/>
        <v>4079</v>
      </c>
      <c r="K4081" t="str" cm="1">
        <f t="array" ref="K4081">IFERROR(INDEX(tblClientes[Cliente],INT($J4081/ROWS(tblConsorcios[Produto]))+1),"")</f>
        <v/>
      </c>
      <c r="L4081" t="str" cm="1">
        <f t="array" ref="L4081">IFERROR(INDEX(tblConsorcios[Produto],MOD($J4081,ROWS(tblConsorcios[Produto]))+1),"")</f>
        <v>Imóvel IE220 – 200m</v>
      </c>
      <c r="M4081" s="20" cm="1">
        <f t="array" ref="M4081">IFERROR(INDEX(tblConsorcios[Valor da Carta (R$)],MOD($J4081,ROWS(tblConsorcios[Produto]))+1),"")</f>
        <v>220000</v>
      </c>
      <c r="N4081" s="2" cm="1">
        <f t="array" ref="N4081">IFERROR(INDEX(tblConsorcios[Prazo (meses)],MOD($J4081,ROWS(tblConsorcios[Produto]))+1),"")</f>
        <v>200</v>
      </c>
      <c r="O4081" s="20" cm="1">
        <f t="array" ref="O4081">IFERROR(INDEX(tblConsorcios[Parcela Mensal (R$)],MOD($J4081,ROWS(tblConsorcios[Produto]))+1),"")</f>
        <v>1394.8</v>
      </c>
      <c r="P4081" s="20" t="str" cm="1">
        <f t="array" ref="P4081">IFERROR(INDEX(tblClientes[Dividendo Mensal (R$)],INT($J4081/ROWS(tblConsorcios[Produto]))+1),"")</f>
        <v/>
      </c>
      <c r="Q4081" s="20" t="str">
        <f t="shared" si="190"/>
        <v/>
      </c>
      <c r="R4081">
        <f t="shared" si="191"/>
        <v>0</v>
      </c>
    </row>
    <row r="4082" spans="10:18" x14ac:dyDescent="0.2">
      <c r="J4082">
        <f t="shared" si="189"/>
        <v>4080</v>
      </c>
      <c r="K4082" t="str" cm="1">
        <f t="array" ref="K4082">IFERROR(INDEX(tblClientes[Cliente],INT($J4082/ROWS(tblConsorcios[Produto]))+1),"")</f>
        <v/>
      </c>
      <c r="L4082" t="str" cm="1">
        <f t="array" ref="L4082">IFERROR(INDEX(tblConsorcios[Produto],MOD($J4082,ROWS(tblConsorcios[Produto]))+1),"")</f>
        <v>Imóvel IE200 – 240m</v>
      </c>
      <c r="M4082" s="20" cm="1">
        <f t="array" ref="M4082">IFERROR(INDEX(tblConsorcios[Valor da Carta (R$)],MOD($J4082,ROWS(tblConsorcios[Produto]))+1),"")</f>
        <v>200000</v>
      </c>
      <c r="N4082" s="2" cm="1">
        <f t="array" ref="N4082">IFERROR(INDEX(tblConsorcios[Prazo (meses)],MOD($J4082,ROWS(tblConsorcios[Produto]))+1),"")</f>
        <v>240</v>
      </c>
      <c r="O4082" s="20" cm="1">
        <f t="array" ref="O4082">IFERROR(INDEX(tblConsorcios[Parcela Mensal (R$)],MOD($J4082,ROWS(tblConsorcios[Produto]))+1),"")</f>
        <v>1073.33</v>
      </c>
      <c r="P4082" s="20" t="str" cm="1">
        <f t="array" ref="P4082">IFERROR(INDEX(tblClientes[Dividendo Mensal (R$)],INT($J4082/ROWS(tblConsorcios[Produto]))+1),"")</f>
        <v/>
      </c>
      <c r="Q4082" s="20" t="str">
        <f t="shared" si="190"/>
        <v/>
      </c>
      <c r="R4082">
        <f t="shared" si="191"/>
        <v>0</v>
      </c>
    </row>
    <row r="4083" spans="10:18" x14ac:dyDescent="0.2">
      <c r="J4083">
        <f t="shared" si="189"/>
        <v>4081</v>
      </c>
      <c r="K4083" t="str" cm="1">
        <f t="array" ref="K4083">IFERROR(INDEX(tblClientes[Cliente],INT($J4083/ROWS(tblConsorcios[Produto]))+1),"")</f>
        <v/>
      </c>
      <c r="L4083" t="str" cm="1">
        <f t="array" ref="L4083">IFERROR(INDEX(tblConsorcios[Produto],MOD($J4083,ROWS(tblConsorcios[Produto]))+1),"")</f>
        <v>Imóvel IE200 – 220m</v>
      </c>
      <c r="M4083" s="20" cm="1">
        <f t="array" ref="M4083">IFERROR(INDEX(tblConsorcios[Valor da Carta (R$)],MOD($J4083,ROWS(tblConsorcios[Produto]))+1),"")</f>
        <v>200000</v>
      </c>
      <c r="N4083" s="2" cm="1">
        <f t="array" ref="N4083">IFERROR(INDEX(tblConsorcios[Prazo (meses)],MOD($J4083,ROWS(tblConsorcios[Produto]))+1),"")</f>
        <v>220</v>
      </c>
      <c r="O4083" s="20" cm="1">
        <f t="array" ref="O4083">IFERROR(INDEX(tblConsorcios[Parcela Mensal (R$)],MOD($J4083,ROWS(tblConsorcios[Produto]))+1),"")</f>
        <v>1161.82</v>
      </c>
      <c r="P4083" s="20" t="str" cm="1">
        <f t="array" ref="P4083">IFERROR(INDEX(tblClientes[Dividendo Mensal (R$)],INT($J4083/ROWS(tblConsorcios[Produto]))+1),"")</f>
        <v/>
      </c>
      <c r="Q4083" s="20" t="str">
        <f t="shared" si="190"/>
        <v/>
      </c>
      <c r="R4083">
        <f t="shared" si="191"/>
        <v>0</v>
      </c>
    </row>
    <row r="4084" spans="10:18" x14ac:dyDescent="0.2">
      <c r="J4084">
        <f t="shared" si="189"/>
        <v>4082</v>
      </c>
      <c r="K4084" t="str" cm="1">
        <f t="array" ref="K4084">IFERROR(INDEX(tblClientes[Cliente],INT($J4084/ROWS(tblConsorcios[Produto]))+1),"")</f>
        <v/>
      </c>
      <c r="L4084" t="str" cm="1">
        <f t="array" ref="L4084">IFERROR(INDEX(tblConsorcios[Produto],MOD($J4084,ROWS(tblConsorcios[Produto]))+1),"")</f>
        <v>Imóvel IE200 – 200m</v>
      </c>
      <c r="M4084" s="20" cm="1">
        <f t="array" ref="M4084">IFERROR(INDEX(tblConsorcios[Valor da Carta (R$)],MOD($J4084,ROWS(tblConsorcios[Produto]))+1),"")</f>
        <v>200000</v>
      </c>
      <c r="N4084" s="2" cm="1">
        <f t="array" ref="N4084">IFERROR(INDEX(tblConsorcios[Prazo (meses)],MOD($J4084,ROWS(tblConsorcios[Produto]))+1),"")</f>
        <v>200</v>
      </c>
      <c r="O4084" s="20" cm="1">
        <f t="array" ref="O4084">IFERROR(INDEX(tblConsorcios[Parcela Mensal (R$)],MOD($J4084,ROWS(tblConsorcios[Produto]))+1),"")</f>
        <v>1268</v>
      </c>
      <c r="P4084" s="20" t="str" cm="1">
        <f t="array" ref="P4084">IFERROR(INDEX(tblClientes[Dividendo Mensal (R$)],INT($J4084/ROWS(tblConsorcios[Produto]))+1),"")</f>
        <v/>
      </c>
      <c r="Q4084" s="20" t="str">
        <f t="shared" si="190"/>
        <v/>
      </c>
      <c r="R4084">
        <f t="shared" si="191"/>
        <v>0</v>
      </c>
    </row>
    <row r="4085" spans="10:18" x14ac:dyDescent="0.2">
      <c r="J4085">
        <f t="shared" si="189"/>
        <v>4083</v>
      </c>
      <c r="K4085" t="str" cm="1">
        <f t="array" ref="K4085">IFERROR(INDEX(tblClientes[Cliente],INT($J4085/ROWS(tblConsorcios[Produto]))+1),"")</f>
        <v/>
      </c>
      <c r="L4085" t="str" cm="1">
        <f t="array" ref="L4085">IFERROR(INDEX(tblConsorcios[Produto],MOD($J4085,ROWS(tblConsorcios[Produto]))+1),"")</f>
        <v>Imóvel IE150 – 240m</v>
      </c>
      <c r="M4085" s="20" cm="1">
        <f t="array" ref="M4085">IFERROR(INDEX(tblConsorcios[Valor da Carta (R$)],MOD($J4085,ROWS(tblConsorcios[Produto]))+1),"")</f>
        <v>150000</v>
      </c>
      <c r="N4085" s="2" cm="1">
        <f t="array" ref="N4085">IFERROR(INDEX(tblConsorcios[Prazo (meses)],MOD($J4085,ROWS(tblConsorcios[Produto]))+1),"")</f>
        <v>240</v>
      </c>
      <c r="O4085" s="20" cm="1">
        <f t="array" ref="O4085">IFERROR(INDEX(tblConsorcios[Parcela Mensal (R$)],MOD($J4085,ROWS(tblConsorcios[Produto]))+1),"")</f>
        <v>805</v>
      </c>
      <c r="P4085" s="20" t="str" cm="1">
        <f t="array" ref="P4085">IFERROR(INDEX(tblClientes[Dividendo Mensal (R$)],INT($J4085/ROWS(tblConsorcios[Produto]))+1),"")</f>
        <v/>
      </c>
      <c r="Q4085" s="20" t="str">
        <f t="shared" si="190"/>
        <v/>
      </c>
      <c r="R4085">
        <f t="shared" si="191"/>
        <v>0</v>
      </c>
    </row>
    <row r="4086" spans="10:18" x14ac:dyDescent="0.2">
      <c r="J4086">
        <f t="shared" si="189"/>
        <v>4084</v>
      </c>
      <c r="K4086" t="str" cm="1">
        <f t="array" ref="K4086">IFERROR(INDEX(tblClientes[Cliente],INT($J4086/ROWS(tblConsorcios[Produto]))+1),"")</f>
        <v/>
      </c>
      <c r="L4086" t="str" cm="1">
        <f t="array" ref="L4086">IFERROR(INDEX(tblConsorcios[Produto],MOD($J4086,ROWS(tblConsorcios[Produto]))+1),"")</f>
        <v>Imóvel IE150 – 220m</v>
      </c>
      <c r="M4086" s="20" cm="1">
        <f t="array" ref="M4086">IFERROR(INDEX(tblConsorcios[Valor da Carta (R$)],MOD($J4086,ROWS(tblConsorcios[Produto]))+1),"")</f>
        <v>150000</v>
      </c>
      <c r="N4086" s="2" cm="1">
        <f t="array" ref="N4086">IFERROR(INDEX(tblConsorcios[Prazo (meses)],MOD($J4086,ROWS(tblConsorcios[Produto]))+1),"")</f>
        <v>220</v>
      </c>
      <c r="O4086" s="20" cm="1">
        <f t="array" ref="O4086">IFERROR(INDEX(tblConsorcios[Parcela Mensal (R$)],MOD($J4086,ROWS(tblConsorcios[Produto]))+1),"")</f>
        <v>871.36</v>
      </c>
      <c r="P4086" s="20" t="str" cm="1">
        <f t="array" ref="P4086">IFERROR(INDEX(tblClientes[Dividendo Mensal (R$)],INT($J4086/ROWS(tblConsorcios[Produto]))+1),"")</f>
        <v/>
      </c>
      <c r="Q4086" s="20" t="str">
        <f t="shared" si="190"/>
        <v/>
      </c>
      <c r="R4086">
        <f t="shared" si="191"/>
        <v>0</v>
      </c>
    </row>
    <row r="4087" spans="10:18" x14ac:dyDescent="0.2">
      <c r="J4087">
        <f t="shared" si="189"/>
        <v>4085</v>
      </c>
      <c r="K4087" t="str" cm="1">
        <f t="array" ref="K4087">IFERROR(INDEX(tblClientes[Cliente],INT($J4087/ROWS(tblConsorcios[Produto]))+1),"")</f>
        <v/>
      </c>
      <c r="L4087" t="str" cm="1">
        <f t="array" ref="L4087">IFERROR(INDEX(tblConsorcios[Produto],MOD($J4087,ROWS(tblConsorcios[Produto]))+1),"")</f>
        <v>Imóvel IE150 – 200m</v>
      </c>
      <c r="M4087" s="20" cm="1">
        <f t="array" ref="M4087">IFERROR(INDEX(tblConsorcios[Valor da Carta (R$)],MOD($J4087,ROWS(tblConsorcios[Produto]))+1),"")</f>
        <v>150000</v>
      </c>
      <c r="N4087" s="2" cm="1">
        <f t="array" ref="N4087">IFERROR(INDEX(tblConsorcios[Prazo (meses)],MOD($J4087,ROWS(tblConsorcios[Produto]))+1),"")</f>
        <v>200</v>
      </c>
      <c r="O4087" s="20" cm="1">
        <f t="array" ref="O4087">IFERROR(INDEX(tblConsorcios[Parcela Mensal (R$)],MOD($J4087,ROWS(tblConsorcios[Produto]))+1),"")</f>
        <v>951</v>
      </c>
      <c r="P4087" s="20" t="str" cm="1">
        <f t="array" ref="P4087">IFERROR(INDEX(tblClientes[Dividendo Mensal (R$)],INT($J4087/ROWS(tblConsorcios[Produto]))+1),"")</f>
        <v/>
      </c>
      <c r="Q4087" s="20" t="str">
        <f t="shared" si="190"/>
        <v/>
      </c>
      <c r="R4087">
        <f t="shared" si="191"/>
        <v>0</v>
      </c>
    </row>
    <row r="4088" spans="10:18" x14ac:dyDescent="0.2">
      <c r="J4088">
        <f t="shared" si="189"/>
        <v>4086</v>
      </c>
      <c r="K4088" t="str" cm="1">
        <f t="array" ref="K4088">IFERROR(INDEX(tblClientes[Cliente],INT($J4088/ROWS(tblConsorcios[Produto]))+1),"")</f>
        <v/>
      </c>
      <c r="L4088" t="str" cm="1">
        <f t="array" ref="L4088">IFERROR(INDEX(tblConsorcios[Produto],MOD($J4088,ROWS(tblConsorcios[Produto]))+1),"")</f>
        <v>Imóvel IE140 – 240m</v>
      </c>
      <c r="M4088" s="20" cm="1">
        <f t="array" ref="M4088">IFERROR(INDEX(tblConsorcios[Valor da Carta (R$)],MOD($J4088,ROWS(tblConsorcios[Produto]))+1),"")</f>
        <v>140000</v>
      </c>
      <c r="N4088" s="2" cm="1">
        <f t="array" ref="N4088">IFERROR(INDEX(tblConsorcios[Prazo (meses)],MOD($J4088,ROWS(tblConsorcios[Produto]))+1),"")</f>
        <v>240</v>
      </c>
      <c r="O4088" s="20" cm="1">
        <f t="array" ref="O4088">IFERROR(INDEX(tblConsorcios[Parcela Mensal (R$)],MOD($J4088,ROWS(tblConsorcios[Produto]))+1),"")</f>
        <v>751.33</v>
      </c>
      <c r="P4088" s="20" t="str" cm="1">
        <f t="array" ref="P4088">IFERROR(INDEX(tblClientes[Dividendo Mensal (R$)],INT($J4088/ROWS(tblConsorcios[Produto]))+1),"")</f>
        <v/>
      </c>
      <c r="Q4088" s="20" t="str">
        <f t="shared" si="190"/>
        <v/>
      </c>
      <c r="R4088">
        <f t="shared" si="191"/>
        <v>0</v>
      </c>
    </row>
    <row r="4089" spans="10:18" x14ac:dyDescent="0.2">
      <c r="J4089">
        <f t="shared" si="189"/>
        <v>4087</v>
      </c>
      <c r="K4089" t="str" cm="1">
        <f t="array" ref="K4089">IFERROR(INDEX(tblClientes[Cliente],INT($J4089/ROWS(tblConsorcios[Produto]))+1),"")</f>
        <v/>
      </c>
      <c r="L4089" t="str" cm="1">
        <f t="array" ref="L4089">IFERROR(INDEX(tblConsorcios[Produto],MOD($J4089,ROWS(tblConsorcios[Produto]))+1),"")</f>
        <v>Imóvel IE140 – 220m</v>
      </c>
      <c r="M4089" s="20" cm="1">
        <f t="array" ref="M4089">IFERROR(INDEX(tblConsorcios[Valor da Carta (R$)],MOD($J4089,ROWS(tblConsorcios[Produto]))+1),"")</f>
        <v>140000</v>
      </c>
      <c r="N4089" s="2" cm="1">
        <f t="array" ref="N4089">IFERROR(INDEX(tblConsorcios[Prazo (meses)],MOD($J4089,ROWS(tblConsorcios[Produto]))+1),"")</f>
        <v>220</v>
      </c>
      <c r="O4089" s="20" cm="1">
        <f t="array" ref="O4089">IFERROR(INDEX(tblConsorcios[Parcela Mensal (R$)],MOD($J4089,ROWS(tblConsorcios[Produto]))+1),"")</f>
        <v>813.27</v>
      </c>
      <c r="P4089" s="20" t="str" cm="1">
        <f t="array" ref="P4089">IFERROR(INDEX(tblClientes[Dividendo Mensal (R$)],INT($J4089/ROWS(tblConsorcios[Produto]))+1),"")</f>
        <v/>
      </c>
      <c r="Q4089" s="20" t="str">
        <f t="shared" si="190"/>
        <v/>
      </c>
      <c r="R4089">
        <f t="shared" si="191"/>
        <v>0</v>
      </c>
    </row>
    <row r="4090" spans="10:18" x14ac:dyDescent="0.2">
      <c r="J4090">
        <f t="shared" si="189"/>
        <v>4088</v>
      </c>
      <c r="K4090" t="str" cm="1">
        <f t="array" ref="K4090">IFERROR(INDEX(tblClientes[Cliente],INT($J4090/ROWS(tblConsorcios[Produto]))+1),"")</f>
        <v/>
      </c>
      <c r="L4090" t="str" cm="1">
        <f t="array" ref="L4090">IFERROR(INDEX(tblConsorcios[Produto],MOD($J4090,ROWS(tblConsorcios[Produto]))+1),"")</f>
        <v>Imóvel IE140 – 200m</v>
      </c>
      <c r="M4090" s="20" cm="1">
        <f t="array" ref="M4090">IFERROR(INDEX(tblConsorcios[Valor da Carta (R$)],MOD($J4090,ROWS(tblConsorcios[Produto]))+1),"")</f>
        <v>140000</v>
      </c>
      <c r="N4090" s="2" cm="1">
        <f t="array" ref="N4090">IFERROR(INDEX(tblConsorcios[Prazo (meses)],MOD($J4090,ROWS(tblConsorcios[Produto]))+1),"")</f>
        <v>200</v>
      </c>
      <c r="O4090" s="20" cm="1">
        <f t="array" ref="O4090">IFERROR(INDEX(tblConsorcios[Parcela Mensal (R$)],MOD($J4090,ROWS(tblConsorcios[Produto]))+1),"")</f>
        <v>887.6</v>
      </c>
      <c r="P4090" s="20" t="str" cm="1">
        <f t="array" ref="P4090">IFERROR(INDEX(tblClientes[Dividendo Mensal (R$)],INT($J4090/ROWS(tblConsorcios[Produto]))+1),"")</f>
        <v/>
      </c>
      <c r="Q4090" s="20" t="str">
        <f t="shared" si="190"/>
        <v/>
      </c>
      <c r="R4090">
        <f t="shared" si="191"/>
        <v>0</v>
      </c>
    </row>
    <row r="4091" spans="10:18" x14ac:dyDescent="0.2">
      <c r="J4091">
        <f t="shared" si="189"/>
        <v>4089</v>
      </c>
      <c r="K4091" t="str" cm="1">
        <f t="array" ref="K4091">IFERROR(INDEX(tblClientes[Cliente],INT($J4091/ROWS(tblConsorcios[Produto]))+1),"")</f>
        <v/>
      </c>
      <c r="L4091" t="str" cm="1">
        <f t="array" ref="L4091">IFERROR(INDEX(tblConsorcios[Produto],MOD($J4091,ROWS(tblConsorcios[Produto]))+1),"")</f>
        <v>Imóvel IE130 – 240m</v>
      </c>
      <c r="M4091" s="20" cm="1">
        <f t="array" ref="M4091">IFERROR(INDEX(tblConsorcios[Valor da Carta (R$)],MOD($J4091,ROWS(tblConsorcios[Produto]))+1),"")</f>
        <v>130000</v>
      </c>
      <c r="N4091" s="2" cm="1">
        <f t="array" ref="N4091">IFERROR(INDEX(tblConsorcios[Prazo (meses)],MOD($J4091,ROWS(tblConsorcios[Produto]))+1),"")</f>
        <v>240</v>
      </c>
      <c r="O4091" s="20" cm="1">
        <f t="array" ref="O4091">IFERROR(INDEX(tblConsorcios[Parcela Mensal (R$)],MOD($J4091,ROWS(tblConsorcios[Produto]))+1),"")</f>
        <v>697.67</v>
      </c>
      <c r="P4091" s="20" t="str" cm="1">
        <f t="array" ref="P4091">IFERROR(INDEX(tblClientes[Dividendo Mensal (R$)],INT($J4091/ROWS(tblConsorcios[Produto]))+1),"")</f>
        <v/>
      </c>
      <c r="Q4091" s="20" t="str">
        <f t="shared" si="190"/>
        <v/>
      </c>
      <c r="R4091">
        <f t="shared" si="191"/>
        <v>0</v>
      </c>
    </row>
    <row r="4092" spans="10:18" x14ac:dyDescent="0.2">
      <c r="J4092">
        <f t="shared" si="189"/>
        <v>4090</v>
      </c>
      <c r="K4092" t="str" cm="1">
        <f t="array" ref="K4092">IFERROR(INDEX(tblClientes[Cliente],INT($J4092/ROWS(tblConsorcios[Produto]))+1),"")</f>
        <v/>
      </c>
      <c r="L4092" t="str" cm="1">
        <f t="array" ref="L4092">IFERROR(INDEX(tblConsorcios[Produto],MOD($J4092,ROWS(tblConsorcios[Produto]))+1),"")</f>
        <v>Imóvel IE130 – 220m</v>
      </c>
      <c r="M4092" s="20" cm="1">
        <f t="array" ref="M4092">IFERROR(INDEX(tblConsorcios[Valor da Carta (R$)],MOD($J4092,ROWS(tblConsorcios[Produto]))+1),"")</f>
        <v>130000</v>
      </c>
      <c r="N4092" s="2" cm="1">
        <f t="array" ref="N4092">IFERROR(INDEX(tblConsorcios[Prazo (meses)],MOD($J4092,ROWS(tblConsorcios[Produto]))+1),"")</f>
        <v>220</v>
      </c>
      <c r="O4092" s="20" cm="1">
        <f t="array" ref="O4092">IFERROR(INDEX(tblConsorcios[Parcela Mensal (R$)],MOD($J4092,ROWS(tblConsorcios[Produto]))+1),"")</f>
        <v>755.18</v>
      </c>
      <c r="P4092" s="20" t="str" cm="1">
        <f t="array" ref="P4092">IFERROR(INDEX(tblClientes[Dividendo Mensal (R$)],INT($J4092/ROWS(tblConsorcios[Produto]))+1),"")</f>
        <v/>
      </c>
      <c r="Q4092" s="20" t="str">
        <f t="shared" si="190"/>
        <v/>
      </c>
      <c r="R4092">
        <f t="shared" si="191"/>
        <v>0</v>
      </c>
    </row>
    <row r="4093" spans="10:18" x14ac:dyDescent="0.2">
      <c r="J4093">
        <f t="shared" si="189"/>
        <v>4091</v>
      </c>
      <c r="K4093" t="str" cm="1">
        <f t="array" ref="K4093">IFERROR(INDEX(tblClientes[Cliente],INT($J4093/ROWS(tblConsorcios[Produto]))+1),"")</f>
        <v/>
      </c>
      <c r="L4093" t="str" cm="1">
        <f t="array" ref="L4093">IFERROR(INDEX(tblConsorcios[Produto],MOD($J4093,ROWS(tblConsorcios[Produto]))+1),"")</f>
        <v>Imóvel IE130 – 200m</v>
      </c>
      <c r="M4093" s="20" cm="1">
        <f t="array" ref="M4093">IFERROR(INDEX(tblConsorcios[Valor da Carta (R$)],MOD($J4093,ROWS(tblConsorcios[Produto]))+1),"")</f>
        <v>130000</v>
      </c>
      <c r="N4093" s="2" cm="1">
        <f t="array" ref="N4093">IFERROR(INDEX(tblConsorcios[Prazo (meses)],MOD($J4093,ROWS(tblConsorcios[Produto]))+1),"")</f>
        <v>200</v>
      </c>
      <c r="O4093" s="20" cm="1">
        <f t="array" ref="O4093">IFERROR(INDEX(tblConsorcios[Parcela Mensal (R$)],MOD($J4093,ROWS(tblConsorcios[Produto]))+1),"")</f>
        <v>824.2</v>
      </c>
      <c r="P4093" s="20" t="str" cm="1">
        <f t="array" ref="P4093">IFERROR(INDEX(tblClientes[Dividendo Mensal (R$)],INT($J4093/ROWS(tblConsorcios[Produto]))+1),"")</f>
        <v/>
      </c>
      <c r="Q4093" s="20" t="str">
        <f t="shared" si="190"/>
        <v/>
      </c>
      <c r="R4093">
        <f t="shared" si="191"/>
        <v>0</v>
      </c>
    </row>
    <row r="4094" spans="10:18" x14ac:dyDescent="0.2">
      <c r="J4094">
        <f t="shared" si="189"/>
        <v>4092</v>
      </c>
      <c r="K4094" t="str" cm="1">
        <f t="array" ref="K4094">IFERROR(INDEX(tblClientes[Cliente],INT($J4094/ROWS(tblConsorcios[Produto]))+1),"")</f>
        <v/>
      </c>
      <c r="L4094" t="str" cm="1">
        <f t="array" ref="L4094">IFERROR(INDEX(tblConsorcios[Produto],MOD($J4094,ROWS(tblConsorcios[Produto]))+1),"")</f>
        <v>Imóvel IE120 – 240m</v>
      </c>
      <c r="M4094" s="20" cm="1">
        <f t="array" ref="M4094">IFERROR(INDEX(tblConsorcios[Valor da Carta (R$)],MOD($J4094,ROWS(tblConsorcios[Produto]))+1),"")</f>
        <v>120000</v>
      </c>
      <c r="N4094" s="2" cm="1">
        <f t="array" ref="N4094">IFERROR(INDEX(tblConsorcios[Prazo (meses)],MOD($J4094,ROWS(tblConsorcios[Produto]))+1),"")</f>
        <v>240</v>
      </c>
      <c r="O4094" s="20" cm="1">
        <f t="array" ref="O4094">IFERROR(INDEX(tblConsorcios[Parcela Mensal (R$)],MOD($J4094,ROWS(tblConsorcios[Produto]))+1),"")</f>
        <v>644</v>
      </c>
      <c r="P4094" s="20" t="str" cm="1">
        <f t="array" ref="P4094">IFERROR(INDEX(tblClientes[Dividendo Mensal (R$)],INT($J4094/ROWS(tblConsorcios[Produto]))+1),"")</f>
        <v/>
      </c>
      <c r="Q4094" s="20" t="str">
        <f t="shared" si="190"/>
        <v/>
      </c>
      <c r="R4094">
        <f t="shared" si="191"/>
        <v>0</v>
      </c>
    </row>
    <row r="4095" spans="10:18" x14ac:dyDescent="0.2">
      <c r="J4095">
        <f t="shared" si="189"/>
        <v>4093</v>
      </c>
      <c r="K4095" t="str" cm="1">
        <f t="array" ref="K4095">IFERROR(INDEX(tblClientes[Cliente],INT($J4095/ROWS(tblConsorcios[Produto]))+1),"")</f>
        <v/>
      </c>
      <c r="L4095" t="str" cm="1">
        <f t="array" ref="L4095">IFERROR(INDEX(tblConsorcios[Produto],MOD($J4095,ROWS(tblConsorcios[Produto]))+1),"")</f>
        <v>Imóvel IE120 – 220m</v>
      </c>
      <c r="M4095" s="20" cm="1">
        <f t="array" ref="M4095">IFERROR(INDEX(tblConsorcios[Valor da Carta (R$)],MOD($J4095,ROWS(tblConsorcios[Produto]))+1),"")</f>
        <v>120000</v>
      </c>
      <c r="N4095" s="2" cm="1">
        <f t="array" ref="N4095">IFERROR(INDEX(tblConsorcios[Prazo (meses)],MOD($J4095,ROWS(tblConsorcios[Produto]))+1),"")</f>
        <v>220</v>
      </c>
      <c r="O4095" s="20" cm="1">
        <f t="array" ref="O4095">IFERROR(INDEX(tblConsorcios[Parcela Mensal (R$)],MOD($J4095,ROWS(tblConsorcios[Produto]))+1),"")</f>
        <v>697.09</v>
      </c>
      <c r="P4095" s="20" t="str" cm="1">
        <f t="array" ref="P4095">IFERROR(INDEX(tblClientes[Dividendo Mensal (R$)],INT($J4095/ROWS(tblConsorcios[Produto]))+1),"")</f>
        <v/>
      </c>
      <c r="Q4095" s="20" t="str">
        <f t="shared" si="190"/>
        <v/>
      </c>
      <c r="R4095">
        <f t="shared" si="191"/>
        <v>0</v>
      </c>
    </row>
    <row r="4096" spans="10:18" x14ac:dyDescent="0.2">
      <c r="J4096">
        <f t="shared" si="189"/>
        <v>4094</v>
      </c>
      <c r="K4096" t="str" cm="1">
        <f t="array" ref="K4096">IFERROR(INDEX(tblClientes[Cliente],INT($J4096/ROWS(tblConsorcios[Produto]))+1),"")</f>
        <v/>
      </c>
      <c r="L4096" t="str" cm="1">
        <f t="array" ref="L4096">IFERROR(INDEX(tblConsorcios[Produto],MOD($J4096,ROWS(tblConsorcios[Produto]))+1),"")</f>
        <v>Imóvel IE120 – 200m</v>
      </c>
      <c r="M4096" s="20" cm="1">
        <f t="array" ref="M4096">IFERROR(INDEX(tblConsorcios[Valor da Carta (R$)],MOD($J4096,ROWS(tblConsorcios[Produto]))+1),"")</f>
        <v>120000</v>
      </c>
      <c r="N4096" s="2" cm="1">
        <f t="array" ref="N4096">IFERROR(INDEX(tblConsorcios[Prazo (meses)],MOD($J4096,ROWS(tblConsorcios[Produto]))+1),"")</f>
        <v>200</v>
      </c>
      <c r="O4096" s="20" cm="1">
        <f t="array" ref="O4096">IFERROR(INDEX(tblConsorcios[Parcela Mensal (R$)],MOD($J4096,ROWS(tblConsorcios[Produto]))+1),"")</f>
        <v>760.8</v>
      </c>
      <c r="P4096" s="20" t="str" cm="1">
        <f t="array" ref="P4096">IFERROR(INDEX(tblClientes[Dividendo Mensal (R$)],INT($J4096/ROWS(tblConsorcios[Produto]))+1),"")</f>
        <v/>
      </c>
      <c r="Q4096" s="20" t="str">
        <f t="shared" si="190"/>
        <v/>
      </c>
      <c r="R4096">
        <f t="shared" si="191"/>
        <v>0</v>
      </c>
    </row>
    <row r="4097" spans="10:18" x14ac:dyDescent="0.2">
      <c r="J4097">
        <f t="shared" si="189"/>
        <v>4095</v>
      </c>
      <c r="K4097" t="str" cm="1">
        <f t="array" ref="K4097">IFERROR(INDEX(tblClientes[Cliente],INT($J4097/ROWS(tblConsorcios[Produto]))+1),"")</f>
        <v/>
      </c>
      <c r="L4097" t="str" cm="1">
        <f t="array" ref="L4097">IFERROR(INDEX(tblConsorcios[Produto],MOD($J4097,ROWS(tblConsorcios[Produto]))+1),"")</f>
        <v>Imóvel IE600 – 240m</v>
      </c>
      <c r="M4097" s="20" cm="1">
        <f t="array" ref="M4097">IFERROR(INDEX(tblConsorcios[Valor da Carta (R$)],MOD($J4097,ROWS(tblConsorcios[Produto]))+1),"")</f>
        <v>600000</v>
      </c>
      <c r="N4097" s="2" cm="1">
        <f t="array" ref="N4097">IFERROR(INDEX(tblConsorcios[Prazo (meses)],MOD($J4097,ROWS(tblConsorcios[Produto]))+1),"")</f>
        <v>240</v>
      </c>
      <c r="O4097" s="20" cm="1">
        <f t="array" ref="O4097">IFERROR(INDEX(tblConsorcios[Parcela Mensal (R$)],MOD($J4097,ROWS(tblConsorcios[Produto]))+1),"")</f>
        <v>3220</v>
      </c>
      <c r="P4097" s="20" t="str" cm="1">
        <f t="array" ref="P4097">IFERROR(INDEX(tblClientes[Dividendo Mensal (R$)],INT($J4097/ROWS(tblConsorcios[Produto]))+1),"")</f>
        <v/>
      </c>
      <c r="Q4097" s="20" t="str">
        <f t="shared" si="190"/>
        <v/>
      </c>
      <c r="R4097">
        <f t="shared" si="191"/>
        <v>0</v>
      </c>
    </row>
    <row r="4098" spans="10:18" x14ac:dyDescent="0.2">
      <c r="J4098">
        <f t="shared" si="189"/>
        <v>4096</v>
      </c>
      <c r="K4098" t="str" cm="1">
        <f t="array" ref="K4098">IFERROR(INDEX(tblClientes[Cliente],INT($J4098/ROWS(tblConsorcios[Produto]))+1),"")</f>
        <v/>
      </c>
      <c r="L4098" t="str" cm="1">
        <f t="array" ref="L4098">IFERROR(INDEX(tblConsorcios[Produto],MOD($J4098,ROWS(tblConsorcios[Produto]))+1),"")</f>
        <v>Imóvel IE600 – 220m</v>
      </c>
      <c r="M4098" s="20" cm="1">
        <f t="array" ref="M4098">IFERROR(INDEX(tblConsorcios[Valor da Carta (R$)],MOD($J4098,ROWS(tblConsorcios[Produto]))+1),"")</f>
        <v>600000</v>
      </c>
      <c r="N4098" s="2" cm="1">
        <f t="array" ref="N4098">IFERROR(INDEX(tblConsorcios[Prazo (meses)],MOD($J4098,ROWS(tblConsorcios[Produto]))+1),"")</f>
        <v>220</v>
      </c>
      <c r="O4098" s="20" cm="1">
        <f t="array" ref="O4098">IFERROR(INDEX(tblConsorcios[Parcela Mensal (R$)],MOD($J4098,ROWS(tblConsorcios[Produto]))+1),"")</f>
        <v>3485.45</v>
      </c>
      <c r="P4098" s="20" t="str" cm="1">
        <f t="array" ref="P4098">IFERROR(INDEX(tblClientes[Dividendo Mensal (R$)],INT($J4098/ROWS(tblConsorcios[Produto]))+1),"")</f>
        <v/>
      </c>
      <c r="Q4098" s="20" t="str">
        <f t="shared" si="190"/>
        <v/>
      </c>
      <c r="R4098">
        <f t="shared" si="191"/>
        <v>0</v>
      </c>
    </row>
    <row r="4099" spans="10:18" x14ac:dyDescent="0.2">
      <c r="J4099">
        <f t="shared" ref="J4099:J4162" si="192">ROW()-2</f>
        <v>4097</v>
      </c>
      <c r="K4099" t="str" cm="1">
        <f t="array" ref="K4099">IFERROR(INDEX(tblClientes[Cliente],INT($J4099/ROWS(tblConsorcios[Produto]))+1),"")</f>
        <v/>
      </c>
      <c r="L4099" t="str" cm="1">
        <f t="array" ref="L4099">IFERROR(INDEX(tblConsorcios[Produto],MOD($J4099,ROWS(tblConsorcios[Produto]))+1),"")</f>
        <v>Imóvel IE600 – 200m</v>
      </c>
      <c r="M4099" s="20" cm="1">
        <f t="array" ref="M4099">IFERROR(INDEX(tblConsorcios[Valor da Carta (R$)],MOD($J4099,ROWS(tblConsorcios[Produto]))+1),"")</f>
        <v>600000</v>
      </c>
      <c r="N4099" s="2" cm="1">
        <f t="array" ref="N4099">IFERROR(INDEX(tblConsorcios[Prazo (meses)],MOD($J4099,ROWS(tblConsorcios[Produto]))+1),"")</f>
        <v>200</v>
      </c>
      <c r="O4099" s="20" cm="1">
        <f t="array" ref="O4099">IFERROR(INDEX(tblConsorcios[Parcela Mensal (R$)],MOD($J4099,ROWS(tblConsorcios[Produto]))+1),"")</f>
        <v>3804</v>
      </c>
      <c r="P4099" s="20" t="str" cm="1">
        <f t="array" ref="P4099">IFERROR(INDEX(tblClientes[Dividendo Mensal (R$)],INT($J4099/ROWS(tblConsorcios[Produto]))+1),"")</f>
        <v/>
      </c>
      <c r="Q4099" s="20" t="str">
        <f t="shared" ref="Q4099:Q4162" si="193">IF(AND(ISNUMBER(O4099),ISNUMBER(P4099)),P4099-O4099,"")</f>
        <v/>
      </c>
      <c r="R4099">
        <f t="shared" ref="R4099:R4162" si="194">IF(AND(ISNUMBER(O4099),ISNUMBER(P4099),O4099&lt;=P4099),1,0)</f>
        <v>0</v>
      </c>
    </row>
    <row r="4100" spans="10:18" x14ac:dyDescent="0.2">
      <c r="J4100">
        <f t="shared" si="192"/>
        <v>4098</v>
      </c>
      <c r="K4100" t="str" cm="1">
        <f t="array" ref="K4100">IFERROR(INDEX(tblClientes[Cliente],INT($J4100/ROWS(tblConsorcios[Produto]))+1),"")</f>
        <v/>
      </c>
      <c r="L4100" t="str" cm="1">
        <f t="array" ref="L4100">IFERROR(INDEX(tblConsorcios[Produto],MOD($J4100,ROWS(tblConsorcios[Produto]))+1),"")</f>
        <v>Imóvel IE580 – 240m</v>
      </c>
      <c r="M4100" s="20" cm="1">
        <f t="array" ref="M4100">IFERROR(INDEX(tblConsorcios[Valor da Carta (R$)],MOD($J4100,ROWS(tblConsorcios[Produto]))+1),"")</f>
        <v>580000</v>
      </c>
      <c r="N4100" s="2" cm="1">
        <f t="array" ref="N4100">IFERROR(INDEX(tblConsorcios[Prazo (meses)],MOD($J4100,ROWS(tblConsorcios[Produto]))+1),"")</f>
        <v>240</v>
      </c>
      <c r="O4100" s="20" cm="1">
        <f t="array" ref="O4100">IFERROR(INDEX(tblConsorcios[Parcela Mensal (R$)],MOD($J4100,ROWS(tblConsorcios[Produto]))+1),"")</f>
        <v>3112.67</v>
      </c>
      <c r="P4100" s="20" t="str" cm="1">
        <f t="array" ref="P4100">IFERROR(INDEX(tblClientes[Dividendo Mensal (R$)],INT($J4100/ROWS(tblConsorcios[Produto]))+1),"")</f>
        <v/>
      </c>
      <c r="Q4100" s="20" t="str">
        <f t="shared" si="193"/>
        <v/>
      </c>
      <c r="R4100">
        <f t="shared" si="194"/>
        <v>0</v>
      </c>
    </row>
    <row r="4101" spans="10:18" x14ac:dyDescent="0.2">
      <c r="J4101">
        <f t="shared" si="192"/>
        <v>4099</v>
      </c>
      <c r="K4101" t="str" cm="1">
        <f t="array" ref="K4101">IFERROR(INDEX(tblClientes[Cliente],INT($J4101/ROWS(tblConsorcios[Produto]))+1),"")</f>
        <v/>
      </c>
      <c r="L4101" t="str" cm="1">
        <f t="array" ref="L4101">IFERROR(INDEX(tblConsorcios[Produto],MOD($J4101,ROWS(tblConsorcios[Produto]))+1),"")</f>
        <v>Imóvel IE580 – 220m</v>
      </c>
      <c r="M4101" s="20" cm="1">
        <f t="array" ref="M4101">IFERROR(INDEX(tblConsorcios[Valor da Carta (R$)],MOD($J4101,ROWS(tblConsorcios[Produto]))+1),"")</f>
        <v>580000</v>
      </c>
      <c r="N4101" s="2" cm="1">
        <f t="array" ref="N4101">IFERROR(INDEX(tblConsorcios[Prazo (meses)],MOD($J4101,ROWS(tblConsorcios[Produto]))+1),"")</f>
        <v>220</v>
      </c>
      <c r="O4101" s="20" cm="1">
        <f t="array" ref="O4101">IFERROR(INDEX(tblConsorcios[Parcela Mensal (R$)],MOD($J4101,ROWS(tblConsorcios[Produto]))+1),"")</f>
        <v>3369.27</v>
      </c>
      <c r="P4101" s="20" t="str" cm="1">
        <f t="array" ref="P4101">IFERROR(INDEX(tblClientes[Dividendo Mensal (R$)],INT($J4101/ROWS(tblConsorcios[Produto]))+1),"")</f>
        <v/>
      </c>
      <c r="Q4101" s="20" t="str">
        <f t="shared" si="193"/>
        <v/>
      </c>
      <c r="R4101">
        <f t="shared" si="194"/>
        <v>0</v>
      </c>
    </row>
    <row r="4102" spans="10:18" x14ac:dyDescent="0.2">
      <c r="J4102">
        <f t="shared" si="192"/>
        <v>4100</v>
      </c>
      <c r="K4102" t="str" cm="1">
        <f t="array" ref="K4102">IFERROR(INDEX(tblClientes[Cliente],INT($J4102/ROWS(tblConsorcios[Produto]))+1),"")</f>
        <v/>
      </c>
      <c r="L4102" t="str" cm="1">
        <f t="array" ref="L4102">IFERROR(INDEX(tblConsorcios[Produto],MOD($J4102,ROWS(tblConsorcios[Produto]))+1),"")</f>
        <v>Imóvel IE580 – 200m</v>
      </c>
      <c r="M4102" s="20" cm="1">
        <f t="array" ref="M4102">IFERROR(INDEX(tblConsorcios[Valor da Carta (R$)],MOD($J4102,ROWS(tblConsorcios[Produto]))+1),"")</f>
        <v>580000</v>
      </c>
      <c r="N4102" s="2" cm="1">
        <f t="array" ref="N4102">IFERROR(INDEX(tblConsorcios[Prazo (meses)],MOD($J4102,ROWS(tblConsorcios[Produto]))+1),"")</f>
        <v>200</v>
      </c>
      <c r="O4102" s="20" cm="1">
        <f t="array" ref="O4102">IFERROR(INDEX(tblConsorcios[Parcela Mensal (R$)],MOD($J4102,ROWS(tblConsorcios[Produto]))+1),"")</f>
        <v>3677.2</v>
      </c>
      <c r="P4102" s="20" t="str" cm="1">
        <f t="array" ref="P4102">IFERROR(INDEX(tblClientes[Dividendo Mensal (R$)],INT($J4102/ROWS(tblConsorcios[Produto]))+1),"")</f>
        <v/>
      </c>
      <c r="Q4102" s="20" t="str">
        <f t="shared" si="193"/>
        <v/>
      </c>
      <c r="R4102">
        <f t="shared" si="194"/>
        <v>0</v>
      </c>
    </row>
    <row r="4103" spans="10:18" x14ac:dyDescent="0.2">
      <c r="J4103">
        <f t="shared" si="192"/>
        <v>4101</v>
      </c>
      <c r="K4103" t="str" cm="1">
        <f t="array" ref="K4103">IFERROR(INDEX(tblClientes[Cliente],INT($J4103/ROWS(tblConsorcios[Produto]))+1),"")</f>
        <v/>
      </c>
      <c r="L4103" t="str" cm="1">
        <f t="array" ref="L4103">IFERROR(INDEX(tblConsorcios[Produto],MOD($J4103,ROWS(tblConsorcios[Produto]))+1),"")</f>
        <v>Imóvel IE550 – 240m</v>
      </c>
      <c r="M4103" s="20" cm="1">
        <f t="array" ref="M4103">IFERROR(INDEX(tblConsorcios[Valor da Carta (R$)],MOD($J4103,ROWS(tblConsorcios[Produto]))+1),"")</f>
        <v>550000</v>
      </c>
      <c r="N4103" s="2" cm="1">
        <f t="array" ref="N4103">IFERROR(INDEX(tblConsorcios[Prazo (meses)],MOD($J4103,ROWS(tblConsorcios[Produto]))+1),"")</f>
        <v>240</v>
      </c>
      <c r="O4103" s="20" cm="1">
        <f t="array" ref="O4103">IFERROR(INDEX(tblConsorcios[Parcela Mensal (R$)],MOD($J4103,ROWS(tblConsorcios[Produto]))+1),"")</f>
        <v>2951.67</v>
      </c>
      <c r="P4103" s="20" t="str" cm="1">
        <f t="array" ref="P4103">IFERROR(INDEX(tblClientes[Dividendo Mensal (R$)],INT($J4103/ROWS(tblConsorcios[Produto]))+1),"")</f>
        <v/>
      </c>
      <c r="Q4103" s="20" t="str">
        <f t="shared" si="193"/>
        <v/>
      </c>
      <c r="R4103">
        <f t="shared" si="194"/>
        <v>0</v>
      </c>
    </row>
    <row r="4104" spans="10:18" x14ac:dyDescent="0.2">
      <c r="J4104">
        <f t="shared" si="192"/>
        <v>4102</v>
      </c>
      <c r="K4104" t="str" cm="1">
        <f t="array" ref="K4104">IFERROR(INDEX(tblClientes[Cliente],INT($J4104/ROWS(tblConsorcios[Produto]))+1),"")</f>
        <v/>
      </c>
      <c r="L4104" t="str" cm="1">
        <f t="array" ref="L4104">IFERROR(INDEX(tblConsorcios[Produto],MOD($J4104,ROWS(tblConsorcios[Produto]))+1),"")</f>
        <v>Imóvel IE550 – 220m</v>
      </c>
      <c r="M4104" s="20" cm="1">
        <f t="array" ref="M4104">IFERROR(INDEX(tblConsorcios[Valor da Carta (R$)],MOD($J4104,ROWS(tblConsorcios[Produto]))+1),"")</f>
        <v>550000</v>
      </c>
      <c r="N4104" s="2" cm="1">
        <f t="array" ref="N4104">IFERROR(INDEX(tblConsorcios[Prazo (meses)],MOD($J4104,ROWS(tblConsorcios[Produto]))+1),"")</f>
        <v>220</v>
      </c>
      <c r="O4104" s="20" cm="1">
        <f t="array" ref="O4104">IFERROR(INDEX(tblConsorcios[Parcela Mensal (R$)],MOD($J4104,ROWS(tblConsorcios[Produto]))+1),"")</f>
        <v>3195</v>
      </c>
      <c r="P4104" s="20" t="str" cm="1">
        <f t="array" ref="P4104">IFERROR(INDEX(tblClientes[Dividendo Mensal (R$)],INT($J4104/ROWS(tblConsorcios[Produto]))+1),"")</f>
        <v/>
      </c>
      <c r="Q4104" s="20" t="str">
        <f t="shared" si="193"/>
        <v/>
      </c>
      <c r="R4104">
        <f t="shared" si="194"/>
        <v>0</v>
      </c>
    </row>
    <row r="4105" spans="10:18" x14ac:dyDescent="0.2">
      <c r="J4105">
        <f t="shared" si="192"/>
        <v>4103</v>
      </c>
      <c r="K4105" t="str" cm="1">
        <f t="array" ref="K4105">IFERROR(INDEX(tblClientes[Cliente],INT($J4105/ROWS(tblConsorcios[Produto]))+1),"")</f>
        <v/>
      </c>
      <c r="L4105" t="str" cm="1">
        <f t="array" ref="L4105">IFERROR(INDEX(tblConsorcios[Produto],MOD($J4105,ROWS(tblConsorcios[Produto]))+1),"")</f>
        <v>Imóvel IE550 – 200m</v>
      </c>
      <c r="M4105" s="20" cm="1">
        <f t="array" ref="M4105">IFERROR(INDEX(tblConsorcios[Valor da Carta (R$)],MOD($J4105,ROWS(tblConsorcios[Produto]))+1),"")</f>
        <v>550000</v>
      </c>
      <c r="N4105" s="2" cm="1">
        <f t="array" ref="N4105">IFERROR(INDEX(tblConsorcios[Prazo (meses)],MOD($J4105,ROWS(tblConsorcios[Produto]))+1),"")</f>
        <v>200</v>
      </c>
      <c r="O4105" s="20" cm="1">
        <f t="array" ref="O4105">IFERROR(INDEX(tblConsorcios[Parcela Mensal (R$)],MOD($J4105,ROWS(tblConsorcios[Produto]))+1),"")</f>
        <v>3487</v>
      </c>
      <c r="P4105" s="20" t="str" cm="1">
        <f t="array" ref="P4105">IFERROR(INDEX(tblClientes[Dividendo Mensal (R$)],INT($J4105/ROWS(tblConsorcios[Produto]))+1),"")</f>
        <v/>
      </c>
      <c r="Q4105" s="20" t="str">
        <f t="shared" si="193"/>
        <v/>
      </c>
      <c r="R4105">
        <f t="shared" si="194"/>
        <v>0</v>
      </c>
    </row>
    <row r="4106" spans="10:18" x14ac:dyDescent="0.2">
      <c r="J4106">
        <f t="shared" si="192"/>
        <v>4104</v>
      </c>
      <c r="K4106" t="str" cm="1">
        <f t="array" ref="K4106">IFERROR(INDEX(tblClientes[Cliente],INT($J4106/ROWS(tblConsorcios[Produto]))+1),"")</f>
        <v/>
      </c>
      <c r="L4106" t="str" cm="1">
        <f t="array" ref="L4106">IFERROR(INDEX(tblConsorcios[Produto],MOD($J4106,ROWS(tblConsorcios[Produto]))+1),"")</f>
        <v>Imóvel IE530 – 240m</v>
      </c>
      <c r="M4106" s="20" cm="1">
        <f t="array" ref="M4106">IFERROR(INDEX(tblConsorcios[Valor da Carta (R$)],MOD($J4106,ROWS(tblConsorcios[Produto]))+1),"")</f>
        <v>530000</v>
      </c>
      <c r="N4106" s="2" cm="1">
        <f t="array" ref="N4106">IFERROR(INDEX(tblConsorcios[Prazo (meses)],MOD($J4106,ROWS(tblConsorcios[Produto]))+1),"")</f>
        <v>240</v>
      </c>
      <c r="O4106" s="20" cm="1">
        <f t="array" ref="O4106">IFERROR(INDEX(tblConsorcios[Parcela Mensal (R$)],MOD($J4106,ROWS(tblConsorcios[Produto]))+1),"")</f>
        <v>2844.33</v>
      </c>
      <c r="P4106" s="20" t="str" cm="1">
        <f t="array" ref="P4106">IFERROR(INDEX(tblClientes[Dividendo Mensal (R$)],INT($J4106/ROWS(tblConsorcios[Produto]))+1),"")</f>
        <v/>
      </c>
      <c r="Q4106" s="20" t="str">
        <f t="shared" si="193"/>
        <v/>
      </c>
      <c r="R4106">
        <f t="shared" si="194"/>
        <v>0</v>
      </c>
    </row>
    <row r="4107" spans="10:18" x14ac:dyDescent="0.2">
      <c r="J4107">
        <f t="shared" si="192"/>
        <v>4105</v>
      </c>
      <c r="K4107" t="str" cm="1">
        <f t="array" ref="K4107">IFERROR(INDEX(tblClientes[Cliente],INT($J4107/ROWS(tblConsorcios[Produto]))+1),"")</f>
        <v/>
      </c>
      <c r="L4107" t="str" cm="1">
        <f t="array" ref="L4107">IFERROR(INDEX(tblConsorcios[Produto],MOD($J4107,ROWS(tblConsorcios[Produto]))+1),"")</f>
        <v>Imóvel IE530 – 220m</v>
      </c>
      <c r="M4107" s="20" cm="1">
        <f t="array" ref="M4107">IFERROR(INDEX(tblConsorcios[Valor da Carta (R$)],MOD($J4107,ROWS(tblConsorcios[Produto]))+1),"")</f>
        <v>530000</v>
      </c>
      <c r="N4107" s="2" cm="1">
        <f t="array" ref="N4107">IFERROR(INDEX(tblConsorcios[Prazo (meses)],MOD($J4107,ROWS(tblConsorcios[Produto]))+1),"")</f>
        <v>220</v>
      </c>
      <c r="O4107" s="20" cm="1">
        <f t="array" ref="O4107">IFERROR(INDEX(tblConsorcios[Parcela Mensal (R$)],MOD($J4107,ROWS(tblConsorcios[Produto]))+1),"")</f>
        <v>3078.82</v>
      </c>
      <c r="P4107" s="20" t="str" cm="1">
        <f t="array" ref="P4107">IFERROR(INDEX(tblClientes[Dividendo Mensal (R$)],INT($J4107/ROWS(tblConsorcios[Produto]))+1),"")</f>
        <v/>
      </c>
      <c r="Q4107" s="20" t="str">
        <f t="shared" si="193"/>
        <v/>
      </c>
      <c r="R4107">
        <f t="shared" si="194"/>
        <v>0</v>
      </c>
    </row>
    <row r="4108" spans="10:18" x14ac:dyDescent="0.2">
      <c r="J4108">
        <f t="shared" si="192"/>
        <v>4106</v>
      </c>
      <c r="K4108" t="str" cm="1">
        <f t="array" ref="K4108">IFERROR(INDEX(tblClientes[Cliente],INT($J4108/ROWS(tblConsorcios[Produto]))+1),"")</f>
        <v/>
      </c>
      <c r="L4108" t="str" cm="1">
        <f t="array" ref="L4108">IFERROR(INDEX(tblConsorcios[Produto],MOD($J4108,ROWS(tblConsorcios[Produto]))+1),"")</f>
        <v>Imóvel IE530 – 200m</v>
      </c>
      <c r="M4108" s="20" cm="1">
        <f t="array" ref="M4108">IFERROR(INDEX(tblConsorcios[Valor da Carta (R$)],MOD($J4108,ROWS(tblConsorcios[Produto]))+1),"")</f>
        <v>530000</v>
      </c>
      <c r="N4108" s="2" cm="1">
        <f t="array" ref="N4108">IFERROR(INDEX(tblConsorcios[Prazo (meses)],MOD($J4108,ROWS(tblConsorcios[Produto]))+1),"")</f>
        <v>200</v>
      </c>
      <c r="O4108" s="20" cm="1">
        <f t="array" ref="O4108">IFERROR(INDEX(tblConsorcios[Parcela Mensal (R$)],MOD($J4108,ROWS(tblConsorcios[Produto]))+1),"")</f>
        <v>3360.2</v>
      </c>
      <c r="P4108" s="20" t="str" cm="1">
        <f t="array" ref="P4108">IFERROR(INDEX(tblClientes[Dividendo Mensal (R$)],INT($J4108/ROWS(tblConsorcios[Produto]))+1),"")</f>
        <v/>
      </c>
      <c r="Q4108" s="20" t="str">
        <f t="shared" si="193"/>
        <v/>
      </c>
      <c r="R4108">
        <f t="shared" si="194"/>
        <v>0</v>
      </c>
    </row>
    <row r="4109" spans="10:18" x14ac:dyDescent="0.2">
      <c r="J4109">
        <f t="shared" si="192"/>
        <v>4107</v>
      </c>
      <c r="K4109" t="str" cm="1">
        <f t="array" ref="K4109">IFERROR(INDEX(tblClientes[Cliente],INT($J4109/ROWS(tblConsorcios[Produto]))+1),"")</f>
        <v/>
      </c>
      <c r="L4109" t="str" cm="1">
        <f t="array" ref="L4109">IFERROR(INDEX(tblConsorcios[Produto],MOD($J4109,ROWS(tblConsorcios[Produto]))+1),"")</f>
        <v>Imóvel IE500 – 240m</v>
      </c>
      <c r="M4109" s="20" cm="1">
        <f t="array" ref="M4109">IFERROR(INDEX(tblConsorcios[Valor da Carta (R$)],MOD($J4109,ROWS(tblConsorcios[Produto]))+1),"")</f>
        <v>500000</v>
      </c>
      <c r="N4109" s="2" cm="1">
        <f t="array" ref="N4109">IFERROR(INDEX(tblConsorcios[Prazo (meses)],MOD($J4109,ROWS(tblConsorcios[Produto]))+1),"")</f>
        <v>240</v>
      </c>
      <c r="O4109" s="20" cm="1">
        <f t="array" ref="O4109">IFERROR(INDEX(tblConsorcios[Parcela Mensal (R$)],MOD($J4109,ROWS(tblConsorcios[Produto]))+1),"")</f>
        <v>2683.33</v>
      </c>
      <c r="P4109" s="20" t="str" cm="1">
        <f t="array" ref="P4109">IFERROR(INDEX(tblClientes[Dividendo Mensal (R$)],INT($J4109/ROWS(tblConsorcios[Produto]))+1),"")</f>
        <v/>
      </c>
      <c r="Q4109" s="20" t="str">
        <f t="shared" si="193"/>
        <v/>
      </c>
      <c r="R4109">
        <f t="shared" si="194"/>
        <v>0</v>
      </c>
    </row>
    <row r="4110" spans="10:18" x14ac:dyDescent="0.2">
      <c r="J4110">
        <f t="shared" si="192"/>
        <v>4108</v>
      </c>
      <c r="K4110" t="str" cm="1">
        <f t="array" ref="K4110">IFERROR(INDEX(tblClientes[Cliente],INT($J4110/ROWS(tblConsorcios[Produto]))+1),"")</f>
        <v/>
      </c>
      <c r="L4110" t="str" cm="1">
        <f t="array" ref="L4110">IFERROR(INDEX(tblConsorcios[Produto],MOD($J4110,ROWS(tblConsorcios[Produto]))+1),"")</f>
        <v>Imóvel IE500 – 220m</v>
      </c>
      <c r="M4110" s="20" cm="1">
        <f t="array" ref="M4110">IFERROR(INDEX(tblConsorcios[Valor da Carta (R$)],MOD($J4110,ROWS(tblConsorcios[Produto]))+1),"")</f>
        <v>500000</v>
      </c>
      <c r="N4110" s="2" cm="1">
        <f t="array" ref="N4110">IFERROR(INDEX(tblConsorcios[Prazo (meses)],MOD($J4110,ROWS(tblConsorcios[Produto]))+1),"")</f>
        <v>220</v>
      </c>
      <c r="O4110" s="20" cm="1">
        <f t="array" ref="O4110">IFERROR(INDEX(tblConsorcios[Parcela Mensal (R$)],MOD($J4110,ROWS(tblConsorcios[Produto]))+1),"")</f>
        <v>2904.55</v>
      </c>
      <c r="P4110" s="20" t="str" cm="1">
        <f t="array" ref="P4110">IFERROR(INDEX(tblClientes[Dividendo Mensal (R$)],INT($J4110/ROWS(tblConsorcios[Produto]))+1),"")</f>
        <v/>
      </c>
      <c r="Q4110" s="20" t="str">
        <f t="shared" si="193"/>
        <v/>
      </c>
      <c r="R4110">
        <f t="shared" si="194"/>
        <v>0</v>
      </c>
    </row>
    <row r="4111" spans="10:18" x14ac:dyDescent="0.2">
      <c r="J4111">
        <f t="shared" si="192"/>
        <v>4109</v>
      </c>
      <c r="K4111" t="str" cm="1">
        <f t="array" ref="K4111">IFERROR(INDEX(tblClientes[Cliente],INT($J4111/ROWS(tblConsorcios[Produto]))+1),"")</f>
        <v/>
      </c>
      <c r="L4111" t="str" cm="1">
        <f t="array" ref="L4111">IFERROR(INDEX(tblConsorcios[Produto],MOD($J4111,ROWS(tblConsorcios[Produto]))+1),"")</f>
        <v>Imóvel IE500 – 200m</v>
      </c>
      <c r="M4111" s="20" cm="1">
        <f t="array" ref="M4111">IFERROR(INDEX(tblConsorcios[Valor da Carta (R$)],MOD($J4111,ROWS(tblConsorcios[Produto]))+1),"")</f>
        <v>500000</v>
      </c>
      <c r="N4111" s="2" cm="1">
        <f t="array" ref="N4111">IFERROR(INDEX(tblConsorcios[Prazo (meses)],MOD($J4111,ROWS(tblConsorcios[Produto]))+1),"")</f>
        <v>200</v>
      </c>
      <c r="O4111" s="20" cm="1">
        <f t="array" ref="O4111">IFERROR(INDEX(tblConsorcios[Parcela Mensal (R$)],MOD($J4111,ROWS(tblConsorcios[Produto]))+1),"")</f>
        <v>3170</v>
      </c>
      <c r="P4111" s="20" t="str" cm="1">
        <f t="array" ref="P4111">IFERROR(INDEX(tblClientes[Dividendo Mensal (R$)],INT($J4111/ROWS(tblConsorcios[Produto]))+1),"")</f>
        <v/>
      </c>
      <c r="Q4111" s="20" t="str">
        <f t="shared" si="193"/>
        <v/>
      </c>
      <c r="R4111">
        <f t="shared" si="194"/>
        <v>0</v>
      </c>
    </row>
    <row r="4112" spans="10:18" x14ac:dyDescent="0.2">
      <c r="J4112">
        <f t="shared" si="192"/>
        <v>4110</v>
      </c>
      <c r="K4112" t="str" cm="1">
        <f t="array" ref="K4112">IFERROR(INDEX(tblClientes[Cliente],INT($J4112/ROWS(tblConsorcios[Produto]))+1),"")</f>
        <v/>
      </c>
      <c r="L4112" t="str" cm="1">
        <f t="array" ref="L4112">IFERROR(INDEX(tblConsorcios[Produto],MOD($J4112,ROWS(tblConsorcios[Produto]))+1),"")</f>
        <v>Imóvel IE480 – 240m</v>
      </c>
      <c r="M4112" s="20" cm="1">
        <f t="array" ref="M4112">IFERROR(INDEX(tblConsorcios[Valor da Carta (R$)],MOD($J4112,ROWS(tblConsorcios[Produto]))+1),"")</f>
        <v>480000</v>
      </c>
      <c r="N4112" s="2" cm="1">
        <f t="array" ref="N4112">IFERROR(INDEX(tblConsorcios[Prazo (meses)],MOD($J4112,ROWS(tblConsorcios[Produto]))+1),"")</f>
        <v>240</v>
      </c>
      <c r="O4112" s="20" cm="1">
        <f t="array" ref="O4112">IFERROR(INDEX(tblConsorcios[Parcela Mensal (R$)],MOD($J4112,ROWS(tblConsorcios[Produto]))+1),"")</f>
        <v>2576</v>
      </c>
      <c r="P4112" s="20" t="str" cm="1">
        <f t="array" ref="P4112">IFERROR(INDEX(tblClientes[Dividendo Mensal (R$)],INT($J4112/ROWS(tblConsorcios[Produto]))+1),"")</f>
        <v/>
      </c>
      <c r="Q4112" s="20" t="str">
        <f t="shared" si="193"/>
        <v/>
      </c>
      <c r="R4112">
        <f t="shared" si="194"/>
        <v>0</v>
      </c>
    </row>
    <row r="4113" spans="10:18" x14ac:dyDescent="0.2">
      <c r="J4113">
        <f t="shared" si="192"/>
        <v>4111</v>
      </c>
      <c r="K4113" t="str" cm="1">
        <f t="array" ref="K4113">IFERROR(INDEX(tblClientes[Cliente],INT($J4113/ROWS(tblConsorcios[Produto]))+1),"")</f>
        <v/>
      </c>
      <c r="L4113" t="str" cm="1">
        <f t="array" ref="L4113">IFERROR(INDEX(tblConsorcios[Produto],MOD($J4113,ROWS(tblConsorcios[Produto]))+1),"")</f>
        <v>Imóvel IE480 – 220m</v>
      </c>
      <c r="M4113" s="20" cm="1">
        <f t="array" ref="M4113">IFERROR(INDEX(tblConsorcios[Valor da Carta (R$)],MOD($J4113,ROWS(tblConsorcios[Produto]))+1),"")</f>
        <v>480000</v>
      </c>
      <c r="N4113" s="2" cm="1">
        <f t="array" ref="N4113">IFERROR(INDEX(tblConsorcios[Prazo (meses)],MOD($J4113,ROWS(tblConsorcios[Produto]))+1),"")</f>
        <v>220</v>
      </c>
      <c r="O4113" s="20" cm="1">
        <f t="array" ref="O4113">IFERROR(INDEX(tblConsorcios[Parcela Mensal (R$)],MOD($J4113,ROWS(tblConsorcios[Produto]))+1),"")</f>
        <v>2788.36</v>
      </c>
      <c r="P4113" s="20" t="str" cm="1">
        <f t="array" ref="P4113">IFERROR(INDEX(tblClientes[Dividendo Mensal (R$)],INT($J4113/ROWS(tblConsorcios[Produto]))+1),"")</f>
        <v/>
      </c>
      <c r="Q4113" s="20" t="str">
        <f t="shared" si="193"/>
        <v/>
      </c>
      <c r="R4113">
        <f t="shared" si="194"/>
        <v>0</v>
      </c>
    </row>
    <row r="4114" spans="10:18" x14ac:dyDescent="0.2">
      <c r="J4114">
        <f t="shared" si="192"/>
        <v>4112</v>
      </c>
      <c r="K4114" t="str" cm="1">
        <f t="array" ref="K4114">IFERROR(INDEX(tblClientes[Cliente],INT($J4114/ROWS(tblConsorcios[Produto]))+1),"")</f>
        <v/>
      </c>
      <c r="L4114" t="str" cm="1">
        <f t="array" ref="L4114">IFERROR(INDEX(tblConsorcios[Produto],MOD($J4114,ROWS(tblConsorcios[Produto]))+1),"")</f>
        <v>Imóvel IE480 – 200m</v>
      </c>
      <c r="M4114" s="20" cm="1">
        <f t="array" ref="M4114">IFERROR(INDEX(tblConsorcios[Valor da Carta (R$)],MOD($J4114,ROWS(tblConsorcios[Produto]))+1),"")</f>
        <v>480000</v>
      </c>
      <c r="N4114" s="2" cm="1">
        <f t="array" ref="N4114">IFERROR(INDEX(tblConsorcios[Prazo (meses)],MOD($J4114,ROWS(tblConsorcios[Produto]))+1),"")</f>
        <v>200</v>
      </c>
      <c r="O4114" s="20" cm="1">
        <f t="array" ref="O4114">IFERROR(INDEX(tblConsorcios[Parcela Mensal (R$)],MOD($J4114,ROWS(tblConsorcios[Produto]))+1),"")</f>
        <v>3043.2</v>
      </c>
      <c r="P4114" s="20" t="str" cm="1">
        <f t="array" ref="P4114">IFERROR(INDEX(tblClientes[Dividendo Mensal (R$)],INT($J4114/ROWS(tblConsorcios[Produto]))+1),"")</f>
        <v/>
      </c>
      <c r="Q4114" s="20" t="str">
        <f t="shared" si="193"/>
        <v/>
      </c>
      <c r="R4114">
        <f t="shared" si="194"/>
        <v>0</v>
      </c>
    </row>
    <row r="4115" spans="10:18" x14ac:dyDescent="0.2">
      <c r="J4115">
        <f t="shared" si="192"/>
        <v>4113</v>
      </c>
      <c r="K4115" t="str" cm="1">
        <f t="array" ref="K4115">IFERROR(INDEX(tblClientes[Cliente],INT($J4115/ROWS(tblConsorcios[Produto]))+1),"")</f>
        <v/>
      </c>
      <c r="L4115" t="str" cm="1">
        <f t="array" ref="L4115">IFERROR(INDEX(tblConsorcios[Produto],MOD($J4115,ROWS(tblConsorcios[Produto]))+1),"")</f>
        <v>Imóvel IE450 – 240m</v>
      </c>
      <c r="M4115" s="20" cm="1">
        <f t="array" ref="M4115">IFERROR(INDEX(tblConsorcios[Valor da Carta (R$)],MOD($J4115,ROWS(tblConsorcios[Produto]))+1),"")</f>
        <v>450000</v>
      </c>
      <c r="N4115" s="2" cm="1">
        <f t="array" ref="N4115">IFERROR(INDEX(tblConsorcios[Prazo (meses)],MOD($J4115,ROWS(tblConsorcios[Produto]))+1),"")</f>
        <v>240</v>
      </c>
      <c r="O4115" s="20" cm="1">
        <f t="array" ref="O4115">IFERROR(INDEX(tblConsorcios[Parcela Mensal (R$)],MOD($J4115,ROWS(tblConsorcios[Produto]))+1),"")</f>
        <v>2415</v>
      </c>
      <c r="P4115" s="20" t="str" cm="1">
        <f t="array" ref="P4115">IFERROR(INDEX(tblClientes[Dividendo Mensal (R$)],INT($J4115/ROWS(tblConsorcios[Produto]))+1),"")</f>
        <v/>
      </c>
      <c r="Q4115" s="20" t="str">
        <f t="shared" si="193"/>
        <v/>
      </c>
      <c r="R4115">
        <f t="shared" si="194"/>
        <v>0</v>
      </c>
    </row>
    <row r="4116" spans="10:18" x14ac:dyDescent="0.2">
      <c r="J4116">
        <f t="shared" si="192"/>
        <v>4114</v>
      </c>
      <c r="K4116" t="str" cm="1">
        <f t="array" ref="K4116">IFERROR(INDEX(tblClientes[Cliente],INT($J4116/ROWS(tblConsorcios[Produto]))+1),"")</f>
        <v/>
      </c>
      <c r="L4116" t="str" cm="1">
        <f t="array" ref="L4116">IFERROR(INDEX(tblConsorcios[Produto],MOD($J4116,ROWS(tblConsorcios[Produto]))+1),"")</f>
        <v>Imóvel IE450 – 220m</v>
      </c>
      <c r="M4116" s="20" cm="1">
        <f t="array" ref="M4116">IFERROR(INDEX(tblConsorcios[Valor da Carta (R$)],MOD($J4116,ROWS(tblConsorcios[Produto]))+1),"")</f>
        <v>450000</v>
      </c>
      <c r="N4116" s="2" cm="1">
        <f t="array" ref="N4116">IFERROR(INDEX(tblConsorcios[Prazo (meses)],MOD($J4116,ROWS(tblConsorcios[Produto]))+1),"")</f>
        <v>220</v>
      </c>
      <c r="O4116" s="20" cm="1">
        <f t="array" ref="O4116">IFERROR(INDEX(tblConsorcios[Parcela Mensal (R$)],MOD($J4116,ROWS(tblConsorcios[Produto]))+1),"")</f>
        <v>2614.09</v>
      </c>
      <c r="P4116" s="20" t="str" cm="1">
        <f t="array" ref="P4116">IFERROR(INDEX(tblClientes[Dividendo Mensal (R$)],INT($J4116/ROWS(tblConsorcios[Produto]))+1),"")</f>
        <v/>
      </c>
      <c r="Q4116" s="20" t="str">
        <f t="shared" si="193"/>
        <v/>
      </c>
      <c r="R4116">
        <f t="shared" si="194"/>
        <v>0</v>
      </c>
    </row>
    <row r="4117" spans="10:18" x14ac:dyDescent="0.2">
      <c r="J4117">
        <f t="shared" si="192"/>
        <v>4115</v>
      </c>
      <c r="K4117" t="str" cm="1">
        <f t="array" ref="K4117">IFERROR(INDEX(tblClientes[Cliente],INT($J4117/ROWS(tblConsorcios[Produto]))+1),"")</f>
        <v/>
      </c>
      <c r="L4117" t="str" cm="1">
        <f t="array" ref="L4117">IFERROR(INDEX(tblConsorcios[Produto],MOD($J4117,ROWS(tblConsorcios[Produto]))+1),"")</f>
        <v>Imóvel IE450 – 200m</v>
      </c>
      <c r="M4117" s="20" cm="1">
        <f t="array" ref="M4117">IFERROR(INDEX(tblConsorcios[Valor da Carta (R$)],MOD($J4117,ROWS(tblConsorcios[Produto]))+1),"")</f>
        <v>450000</v>
      </c>
      <c r="N4117" s="2" cm="1">
        <f t="array" ref="N4117">IFERROR(INDEX(tblConsorcios[Prazo (meses)],MOD($J4117,ROWS(tblConsorcios[Produto]))+1),"")</f>
        <v>200</v>
      </c>
      <c r="O4117" s="20" cm="1">
        <f t="array" ref="O4117">IFERROR(INDEX(tblConsorcios[Parcela Mensal (R$)],MOD($J4117,ROWS(tblConsorcios[Produto]))+1),"")</f>
        <v>2853</v>
      </c>
      <c r="P4117" s="20" t="str" cm="1">
        <f t="array" ref="P4117">IFERROR(INDEX(tblClientes[Dividendo Mensal (R$)],INT($J4117/ROWS(tblConsorcios[Produto]))+1),"")</f>
        <v/>
      </c>
      <c r="Q4117" s="20" t="str">
        <f t="shared" si="193"/>
        <v/>
      </c>
      <c r="R4117">
        <f t="shared" si="194"/>
        <v>0</v>
      </c>
    </row>
    <row r="4118" spans="10:18" x14ac:dyDescent="0.2">
      <c r="J4118">
        <f t="shared" si="192"/>
        <v>4116</v>
      </c>
      <c r="K4118" t="str" cm="1">
        <f t="array" ref="K4118">IFERROR(INDEX(tblClientes[Cliente],INT($J4118/ROWS(tblConsorcios[Produto]))+1),"")</f>
        <v/>
      </c>
      <c r="L4118" t="str" cm="1">
        <f t="array" ref="L4118">IFERROR(INDEX(tblConsorcios[Produto],MOD($J4118,ROWS(tblConsorcios[Produto]))+1),"")</f>
        <v>Imóvel IE430 – 240m</v>
      </c>
      <c r="M4118" s="20" cm="1">
        <f t="array" ref="M4118">IFERROR(INDEX(tblConsorcios[Valor da Carta (R$)],MOD($J4118,ROWS(tblConsorcios[Produto]))+1),"")</f>
        <v>430000</v>
      </c>
      <c r="N4118" s="2" cm="1">
        <f t="array" ref="N4118">IFERROR(INDEX(tblConsorcios[Prazo (meses)],MOD($J4118,ROWS(tblConsorcios[Produto]))+1),"")</f>
        <v>240</v>
      </c>
      <c r="O4118" s="20" cm="1">
        <f t="array" ref="O4118">IFERROR(INDEX(tblConsorcios[Parcela Mensal (R$)],MOD($J4118,ROWS(tblConsorcios[Produto]))+1),"")</f>
        <v>2307.67</v>
      </c>
      <c r="P4118" s="20" t="str" cm="1">
        <f t="array" ref="P4118">IFERROR(INDEX(tblClientes[Dividendo Mensal (R$)],INT($J4118/ROWS(tblConsorcios[Produto]))+1),"")</f>
        <v/>
      </c>
      <c r="Q4118" s="20" t="str">
        <f t="shared" si="193"/>
        <v/>
      </c>
      <c r="R4118">
        <f t="shared" si="194"/>
        <v>0</v>
      </c>
    </row>
    <row r="4119" spans="10:18" x14ac:dyDescent="0.2">
      <c r="J4119">
        <f t="shared" si="192"/>
        <v>4117</v>
      </c>
      <c r="K4119" t="str" cm="1">
        <f t="array" ref="K4119">IFERROR(INDEX(tblClientes[Cliente],INT($J4119/ROWS(tblConsorcios[Produto]))+1),"")</f>
        <v/>
      </c>
      <c r="L4119" t="str" cm="1">
        <f t="array" ref="L4119">IFERROR(INDEX(tblConsorcios[Produto],MOD($J4119,ROWS(tblConsorcios[Produto]))+1),"")</f>
        <v>Imóvel IE430 – 220m</v>
      </c>
      <c r="M4119" s="20" cm="1">
        <f t="array" ref="M4119">IFERROR(INDEX(tblConsorcios[Valor da Carta (R$)],MOD($J4119,ROWS(tblConsorcios[Produto]))+1),"")</f>
        <v>430000</v>
      </c>
      <c r="N4119" s="2" cm="1">
        <f t="array" ref="N4119">IFERROR(INDEX(tblConsorcios[Prazo (meses)],MOD($J4119,ROWS(tblConsorcios[Produto]))+1),"")</f>
        <v>220</v>
      </c>
      <c r="O4119" s="20" cm="1">
        <f t="array" ref="O4119">IFERROR(INDEX(tblConsorcios[Parcela Mensal (R$)],MOD($J4119,ROWS(tblConsorcios[Produto]))+1),"")</f>
        <v>2497.91</v>
      </c>
      <c r="P4119" s="20" t="str" cm="1">
        <f t="array" ref="P4119">IFERROR(INDEX(tblClientes[Dividendo Mensal (R$)],INT($J4119/ROWS(tblConsorcios[Produto]))+1),"")</f>
        <v/>
      </c>
      <c r="Q4119" s="20" t="str">
        <f t="shared" si="193"/>
        <v/>
      </c>
      <c r="R4119">
        <f t="shared" si="194"/>
        <v>0</v>
      </c>
    </row>
    <row r="4120" spans="10:18" x14ac:dyDescent="0.2">
      <c r="J4120">
        <f t="shared" si="192"/>
        <v>4118</v>
      </c>
      <c r="K4120" t="str" cm="1">
        <f t="array" ref="K4120">IFERROR(INDEX(tblClientes[Cliente],INT($J4120/ROWS(tblConsorcios[Produto]))+1),"")</f>
        <v/>
      </c>
      <c r="L4120" t="str" cm="1">
        <f t="array" ref="L4120">IFERROR(INDEX(tblConsorcios[Produto],MOD($J4120,ROWS(tblConsorcios[Produto]))+1),"")</f>
        <v>Imóvel IE430 – 200m</v>
      </c>
      <c r="M4120" s="20" cm="1">
        <f t="array" ref="M4120">IFERROR(INDEX(tblConsorcios[Valor da Carta (R$)],MOD($J4120,ROWS(tblConsorcios[Produto]))+1),"")</f>
        <v>430000</v>
      </c>
      <c r="N4120" s="2" cm="1">
        <f t="array" ref="N4120">IFERROR(INDEX(tblConsorcios[Prazo (meses)],MOD($J4120,ROWS(tblConsorcios[Produto]))+1),"")</f>
        <v>200</v>
      </c>
      <c r="O4120" s="20" cm="1">
        <f t="array" ref="O4120">IFERROR(INDEX(tblConsorcios[Parcela Mensal (R$)],MOD($J4120,ROWS(tblConsorcios[Produto]))+1),"")</f>
        <v>2726.2</v>
      </c>
      <c r="P4120" s="20" t="str" cm="1">
        <f t="array" ref="P4120">IFERROR(INDEX(tblClientes[Dividendo Mensal (R$)],INT($J4120/ROWS(tblConsorcios[Produto]))+1),"")</f>
        <v/>
      </c>
      <c r="Q4120" s="20" t="str">
        <f t="shared" si="193"/>
        <v/>
      </c>
      <c r="R4120">
        <f t="shared" si="194"/>
        <v>0</v>
      </c>
    </row>
    <row r="4121" spans="10:18" x14ac:dyDescent="0.2">
      <c r="J4121">
        <f t="shared" si="192"/>
        <v>4119</v>
      </c>
      <c r="K4121" t="str" cm="1">
        <f t="array" ref="K4121">IFERROR(INDEX(tblClientes[Cliente],INT($J4121/ROWS(tblConsorcios[Produto]))+1),"")</f>
        <v/>
      </c>
      <c r="L4121" t="str" cm="1">
        <f t="array" ref="L4121">IFERROR(INDEX(tblConsorcios[Produto],MOD($J4121,ROWS(tblConsorcios[Produto]))+1),"")</f>
        <v>Imóvel IE400 – 240m</v>
      </c>
      <c r="M4121" s="20" cm="1">
        <f t="array" ref="M4121">IFERROR(INDEX(tblConsorcios[Valor da Carta (R$)],MOD($J4121,ROWS(tblConsorcios[Produto]))+1),"")</f>
        <v>400000</v>
      </c>
      <c r="N4121" s="2" cm="1">
        <f t="array" ref="N4121">IFERROR(INDEX(tblConsorcios[Prazo (meses)],MOD($J4121,ROWS(tblConsorcios[Produto]))+1),"")</f>
        <v>240</v>
      </c>
      <c r="O4121" s="20" cm="1">
        <f t="array" ref="O4121">IFERROR(INDEX(tblConsorcios[Parcela Mensal (R$)],MOD($J4121,ROWS(tblConsorcios[Produto]))+1),"")</f>
        <v>2146.67</v>
      </c>
      <c r="P4121" s="20" t="str" cm="1">
        <f t="array" ref="P4121">IFERROR(INDEX(tblClientes[Dividendo Mensal (R$)],INT($J4121/ROWS(tblConsorcios[Produto]))+1),"")</f>
        <v/>
      </c>
      <c r="Q4121" s="20" t="str">
        <f t="shared" si="193"/>
        <v/>
      </c>
      <c r="R4121">
        <f t="shared" si="194"/>
        <v>0</v>
      </c>
    </row>
    <row r="4122" spans="10:18" x14ac:dyDescent="0.2">
      <c r="J4122">
        <f t="shared" si="192"/>
        <v>4120</v>
      </c>
      <c r="K4122" t="str" cm="1">
        <f t="array" ref="K4122">IFERROR(INDEX(tblClientes[Cliente],INT($J4122/ROWS(tblConsorcios[Produto]))+1),"")</f>
        <v/>
      </c>
      <c r="L4122" t="str" cm="1">
        <f t="array" ref="L4122">IFERROR(INDEX(tblConsorcios[Produto],MOD($J4122,ROWS(tblConsorcios[Produto]))+1),"")</f>
        <v>Imóvel IE400 – 220m</v>
      </c>
      <c r="M4122" s="20" cm="1">
        <f t="array" ref="M4122">IFERROR(INDEX(tblConsorcios[Valor da Carta (R$)],MOD($J4122,ROWS(tblConsorcios[Produto]))+1),"")</f>
        <v>400000</v>
      </c>
      <c r="N4122" s="2" cm="1">
        <f t="array" ref="N4122">IFERROR(INDEX(tblConsorcios[Prazo (meses)],MOD($J4122,ROWS(tblConsorcios[Produto]))+1),"")</f>
        <v>220</v>
      </c>
      <c r="O4122" s="20" cm="1">
        <f t="array" ref="O4122">IFERROR(INDEX(tblConsorcios[Parcela Mensal (R$)],MOD($J4122,ROWS(tblConsorcios[Produto]))+1),"")</f>
        <v>2323.64</v>
      </c>
      <c r="P4122" s="20" t="str" cm="1">
        <f t="array" ref="P4122">IFERROR(INDEX(tblClientes[Dividendo Mensal (R$)],INT($J4122/ROWS(tblConsorcios[Produto]))+1),"")</f>
        <v/>
      </c>
      <c r="Q4122" s="20" t="str">
        <f t="shared" si="193"/>
        <v/>
      </c>
      <c r="R4122">
        <f t="shared" si="194"/>
        <v>0</v>
      </c>
    </row>
    <row r="4123" spans="10:18" x14ac:dyDescent="0.2">
      <c r="J4123">
        <f t="shared" si="192"/>
        <v>4121</v>
      </c>
      <c r="K4123" t="str" cm="1">
        <f t="array" ref="K4123">IFERROR(INDEX(tblClientes[Cliente],INT($J4123/ROWS(tblConsorcios[Produto]))+1),"")</f>
        <v/>
      </c>
      <c r="L4123" t="str" cm="1">
        <f t="array" ref="L4123">IFERROR(INDEX(tblConsorcios[Produto],MOD($J4123,ROWS(tblConsorcios[Produto]))+1),"")</f>
        <v>Imóvel IE400 – 200m</v>
      </c>
      <c r="M4123" s="20" cm="1">
        <f t="array" ref="M4123">IFERROR(INDEX(tblConsorcios[Valor da Carta (R$)],MOD($J4123,ROWS(tblConsorcios[Produto]))+1),"")</f>
        <v>400000</v>
      </c>
      <c r="N4123" s="2" cm="1">
        <f t="array" ref="N4123">IFERROR(INDEX(tblConsorcios[Prazo (meses)],MOD($J4123,ROWS(tblConsorcios[Produto]))+1),"")</f>
        <v>200</v>
      </c>
      <c r="O4123" s="20" cm="1">
        <f t="array" ref="O4123">IFERROR(INDEX(tblConsorcios[Parcela Mensal (R$)],MOD($J4123,ROWS(tblConsorcios[Produto]))+1),"")</f>
        <v>2536</v>
      </c>
      <c r="P4123" s="20" t="str" cm="1">
        <f t="array" ref="P4123">IFERROR(INDEX(tblClientes[Dividendo Mensal (R$)],INT($J4123/ROWS(tblConsorcios[Produto]))+1),"")</f>
        <v/>
      </c>
      <c r="Q4123" s="20" t="str">
        <f t="shared" si="193"/>
        <v/>
      </c>
      <c r="R4123">
        <f t="shared" si="194"/>
        <v>0</v>
      </c>
    </row>
    <row r="4124" spans="10:18" x14ac:dyDescent="0.2">
      <c r="J4124">
        <f t="shared" si="192"/>
        <v>4122</v>
      </c>
      <c r="K4124" t="str" cm="1">
        <f t="array" ref="K4124">IFERROR(INDEX(tblClientes[Cliente],INT($J4124/ROWS(tblConsorcios[Produto]))+1),"")</f>
        <v/>
      </c>
      <c r="L4124" t="str" cm="1">
        <f t="array" ref="L4124">IFERROR(INDEX(tblConsorcios[Produto],MOD($J4124,ROWS(tblConsorcios[Produto]))+1),"")</f>
        <v>Imóvel IE380 – 240m</v>
      </c>
      <c r="M4124" s="20" cm="1">
        <f t="array" ref="M4124">IFERROR(INDEX(tblConsorcios[Valor da Carta (R$)],MOD($J4124,ROWS(tblConsorcios[Produto]))+1),"")</f>
        <v>380000</v>
      </c>
      <c r="N4124" s="2" cm="1">
        <f t="array" ref="N4124">IFERROR(INDEX(tblConsorcios[Prazo (meses)],MOD($J4124,ROWS(tblConsorcios[Produto]))+1),"")</f>
        <v>240</v>
      </c>
      <c r="O4124" s="20" cm="1">
        <f t="array" ref="O4124">IFERROR(INDEX(tblConsorcios[Parcela Mensal (R$)],MOD($J4124,ROWS(tblConsorcios[Produto]))+1),"")</f>
        <v>2039.33</v>
      </c>
      <c r="P4124" s="20" t="str" cm="1">
        <f t="array" ref="P4124">IFERROR(INDEX(tblClientes[Dividendo Mensal (R$)],INT($J4124/ROWS(tblConsorcios[Produto]))+1),"")</f>
        <v/>
      </c>
      <c r="Q4124" s="20" t="str">
        <f t="shared" si="193"/>
        <v/>
      </c>
      <c r="R4124">
        <f t="shared" si="194"/>
        <v>0</v>
      </c>
    </row>
    <row r="4125" spans="10:18" x14ac:dyDescent="0.2">
      <c r="J4125">
        <f t="shared" si="192"/>
        <v>4123</v>
      </c>
      <c r="K4125" t="str" cm="1">
        <f t="array" ref="K4125">IFERROR(INDEX(tblClientes[Cliente],INT($J4125/ROWS(tblConsorcios[Produto]))+1),"")</f>
        <v/>
      </c>
      <c r="L4125" t="str" cm="1">
        <f t="array" ref="L4125">IFERROR(INDEX(tblConsorcios[Produto],MOD($J4125,ROWS(tblConsorcios[Produto]))+1),"")</f>
        <v>Imóvel IE380 – 220m</v>
      </c>
      <c r="M4125" s="20" cm="1">
        <f t="array" ref="M4125">IFERROR(INDEX(tblConsorcios[Valor da Carta (R$)],MOD($J4125,ROWS(tblConsorcios[Produto]))+1),"")</f>
        <v>380000</v>
      </c>
      <c r="N4125" s="2" cm="1">
        <f t="array" ref="N4125">IFERROR(INDEX(tblConsorcios[Prazo (meses)],MOD($J4125,ROWS(tblConsorcios[Produto]))+1),"")</f>
        <v>220</v>
      </c>
      <c r="O4125" s="20" cm="1">
        <f t="array" ref="O4125">IFERROR(INDEX(tblConsorcios[Parcela Mensal (R$)],MOD($J4125,ROWS(tblConsorcios[Produto]))+1),"")</f>
        <v>2207.4499999999998</v>
      </c>
      <c r="P4125" s="20" t="str" cm="1">
        <f t="array" ref="P4125">IFERROR(INDEX(tblClientes[Dividendo Mensal (R$)],INT($J4125/ROWS(tblConsorcios[Produto]))+1),"")</f>
        <v/>
      </c>
      <c r="Q4125" s="20" t="str">
        <f t="shared" si="193"/>
        <v/>
      </c>
      <c r="R4125">
        <f t="shared" si="194"/>
        <v>0</v>
      </c>
    </row>
    <row r="4126" spans="10:18" x14ac:dyDescent="0.2">
      <c r="J4126">
        <f t="shared" si="192"/>
        <v>4124</v>
      </c>
      <c r="K4126" t="str" cm="1">
        <f t="array" ref="K4126">IFERROR(INDEX(tblClientes[Cliente],INT($J4126/ROWS(tblConsorcios[Produto]))+1),"")</f>
        <v/>
      </c>
      <c r="L4126" t="str" cm="1">
        <f t="array" ref="L4126">IFERROR(INDEX(tblConsorcios[Produto],MOD($J4126,ROWS(tblConsorcios[Produto]))+1),"")</f>
        <v>Imóvel IE380 – 200m</v>
      </c>
      <c r="M4126" s="20" cm="1">
        <f t="array" ref="M4126">IFERROR(INDEX(tblConsorcios[Valor da Carta (R$)],MOD($J4126,ROWS(tblConsorcios[Produto]))+1),"")</f>
        <v>380000</v>
      </c>
      <c r="N4126" s="2" cm="1">
        <f t="array" ref="N4126">IFERROR(INDEX(tblConsorcios[Prazo (meses)],MOD($J4126,ROWS(tblConsorcios[Produto]))+1),"")</f>
        <v>200</v>
      </c>
      <c r="O4126" s="20" cm="1">
        <f t="array" ref="O4126">IFERROR(INDEX(tblConsorcios[Parcela Mensal (R$)],MOD($J4126,ROWS(tblConsorcios[Produto]))+1),"")</f>
        <v>2409.1999999999998</v>
      </c>
      <c r="P4126" s="20" t="str" cm="1">
        <f t="array" ref="P4126">IFERROR(INDEX(tblClientes[Dividendo Mensal (R$)],INT($J4126/ROWS(tblConsorcios[Produto]))+1),"")</f>
        <v/>
      </c>
      <c r="Q4126" s="20" t="str">
        <f t="shared" si="193"/>
        <v/>
      </c>
      <c r="R4126">
        <f t="shared" si="194"/>
        <v>0</v>
      </c>
    </row>
    <row r="4127" spans="10:18" x14ac:dyDescent="0.2">
      <c r="J4127">
        <f t="shared" si="192"/>
        <v>4125</v>
      </c>
      <c r="K4127" t="str" cm="1">
        <f t="array" ref="K4127">IFERROR(INDEX(tblClientes[Cliente],INT($J4127/ROWS(tblConsorcios[Produto]))+1),"")</f>
        <v/>
      </c>
      <c r="L4127" t="str" cm="1">
        <f t="array" ref="L4127">IFERROR(INDEX(tblConsorcios[Produto],MOD($J4127,ROWS(tblConsorcios[Produto]))+1),"")</f>
        <v>Imóvel IE350 – 240m</v>
      </c>
      <c r="M4127" s="20" cm="1">
        <f t="array" ref="M4127">IFERROR(INDEX(tblConsorcios[Valor da Carta (R$)],MOD($J4127,ROWS(tblConsorcios[Produto]))+1),"")</f>
        <v>350000</v>
      </c>
      <c r="N4127" s="2" cm="1">
        <f t="array" ref="N4127">IFERROR(INDEX(tblConsorcios[Prazo (meses)],MOD($J4127,ROWS(tblConsorcios[Produto]))+1),"")</f>
        <v>240</v>
      </c>
      <c r="O4127" s="20" cm="1">
        <f t="array" ref="O4127">IFERROR(INDEX(tblConsorcios[Parcela Mensal (R$)],MOD($J4127,ROWS(tblConsorcios[Produto]))+1),"")</f>
        <v>1878.33</v>
      </c>
      <c r="P4127" s="20" t="str" cm="1">
        <f t="array" ref="P4127">IFERROR(INDEX(tblClientes[Dividendo Mensal (R$)],INT($J4127/ROWS(tblConsorcios[Produto]))+1),"")</f>
        <v/>
      </c>
      <c r="Q4127" s="20" t="str">
        <f t="shared" si="193"/>
        <v/>
      </c>
      <c r="R4127">
        <f t="shared" si="194"/>
        <v>0</v>
      </c>
    </row>
    <row r="4128" spans="10:18" x14ac:dyDescent="0.2">
      <c r="J4128">
        <f t="shared" si="192"/>
        <v>4126</v>
      </c>
      <c r="K4128" t="str" cm="1">
        <f t="array" ref="K4128">IFERROR(INDEX(tblClientes[Cliente],INT($J4128/ROWS(tblConsorcios[Produto]))+1),"")</f>
        <v/>
      </c>
      <c r="L4128" t="str" cm="1">
        <f t="array" ref="L4128">IFERROR(INDEX(tblConsorcios[Produto],MOD($J4128,ROWS(tblConsorcios[Produto]))+1),"")</f>
        <v>Imóvel IE350 – 220m</v>
      </c>
      <c r="M4128" s="20" cm="1">
        <f t="array" ref="M4128">IFERROR(INDEX(tblConsorcios[Valor da Carta (R$)],MOD($J4128,ROWS(tblConsorcios[Produto]))+1),"")</f>
        <v>350000</v>
      </c>
      <c r="N4128" s="2" cm="1">
        <f t="array" ref="N4128">IFERROR(INDEX(tblConsorcios[Prazo (meses)],MOD($J4128,ROWS(tblConsorcios[Produto]))+1),"")</f>
        <v>220</v>
      </c>
      <c r="O4128" s="20" cm="1">
        <f t="array" ref="O4128">IFERROR(INDEX(tblConsorcios[Parcela Mensal (R$)],MOD($J4128,ROWS(tblConsorcios[Produto]))+1),"")</f>
        <v>2033.18</v>
      </c>
      <c r="P4128" s="20" t="str" cm="1">
        <f t="array" ref="P4128">IFERROR(INDEX(tblClientes[Dividendo Mensal (R$)],INT($J4128/ROWS(tblConsorcios[Produto]))+1),"")</f>
        <v/>
      </c>
      <c r="Q4128" s="20" t="str">
        <f t="shared" si="193"/>
        <v/>
      </c>
      <c r="R4128">
        <f t="shared" si="194"/>
        <v>0</v>
      </c>
    </row>
    <row r="4129" spans="10:18" x14ac:dyDescent="0.2">
      <c r="J4129">
        <f t="shared" si="192"/>
        <v>4127</v>
      </c>
      <c r="K4129" t="str" cm="1">
        <f t="array" ref="K4129">IFERROR(INDEX(tblClientes[Cliente],INT($J4129/ROWS(tblConsorcios[Produto]))+1),"")</f>
        <v/>
      </c>
      <c r="L4129" t="str" cm="1">
        <f t="array" ref="L4129">IFERROR(INDEX(tblConsorcios[Produto],MOD($J4129,ROWS(tblConsorcios[Produto]))+1),"")</f>
        <v>Imóvel IE350 – 200m</v>
      </c>
      <c r="M4129" s="20" cm="1">
        <f t="array" ref="M4129">IFERROR(INDEX(tblConsorcios[Valor da Carta (R$)],MOD($J4129,ROWS(tblConsorcios[Produto]))+1),"")</f>
        <v>350000</v>
      </c>
      <c r="N4129" s="2" cm="1">
        <f t="array" ref="N4129">IFERROR(INDEX(tblConsorcios[Prazo (meses)],MOD($J4129,ROWS(tblConsorcios[Produto]))+1),"")</f>
        <v>200</v>
      </c>
      <c r="O4129" s="20" cm="1">
        <f t="array" ref="O4129">IFERROR(INDEX(tblConsorcios[Parcela Mensal (R$)],MOD($J4129,ROWS(tblConsorcios[Produto]))+1),"")</f>
        <v>2219</v>
      </c>
      <c r="P4129" s="20" t="str" cm="1">
        <f t="array" ref="P4129">IFERROR(INDEX(tblClientes[Dividendo Mensal (R$)],INT($J4129/ROWS(tblConsorcios[Produto]))+1),"")</f>
        <v/>
      </c>
      <c r="Q4129" s="20" t="str">
        <f t="shared" si="193"/>
        <v/>
      </c>
      <c r="R4129">
        <f t="shared" si="194"/>
        <v>0</v>
      </c>
    </row>
    <row r="4130" spans="10:18" x14ac:dyDescent="0.2">
      <c r="J4130">
        <f t="shared" si="192"/>
        <v>4128</v>
      </c>
      <c r="K4130" t="str" cm="1">
        <f t="array" ref="K4130">IFERROR(INDEX(tblClientes[Cliente],INT($J4130/ROWS(tblConsorcios[Produto]))+1),"")</f>
        <v/>
      </c>
      <c r="L4130" t="str" cm="1">
        <f t="array" ref="L4130">IFERROR(INDEX(tblConsorcios[Produto],MOD($J4130,ROWS(tblConsorcios[Produto]))+1),"")</f>
        <v>Imóvel IE330 – 240m</v>
      </c>
      <c r="M4130" s="20" cm="1">
        <f t="array" ref="M4130">IFERROR(INDEX(tblConsorcios[Valor da Carta (R$)],MOD($J4130,ROWS(tblConsorcios[Produto]))+1),"")</f>
        <v>330000</v>
      </c>
      <c r="N4130" s="2" cm="1">
        <f t="array" ref="N4130">IFERROR(INDEX(tblConsorcios[Prazo (meses)],MOD($J4130,ROWS(tblConsorcios[Produto]))+1),"")</f>
        <v>240</v>
      </c>
      <c r="O4130" s="20" cm="1">
        <f t="array" ref="O4130">IFERROR(INDEX(tblConsorcios[Parcela Mensal (R$)],MOD($J4130,ROWS(tblConsorcios[Produto]))+1),"")</f>
        <v>1771</v>
      </c>
      <c r="P4130" s="20" t="str" cm="1">
        <f t="array" ref="P4130">IFERROR(INDEX(tblClientes[Dividendo Mensal (R$)],INT($J4130/ROWS(tblConsorcios[Produto]))+1),"")</f>
        <v/>
      </c>
      <c r="Q4130" s="20" t="str">
        <f t="shared" si="193"/>
        <v/>
      </c>
      <c r="R4130">
        <f t="shared" si="194"/>
        <v>0</v>
      </c>
    </row>
    <row r="4131" spans="10:18" x14ac:dyDescent="0.2">
      <c r="J4131">
        <f t="shared" si="192"/>
        <v>4129</v>
      </c>
      <c r="K4131" t="str" cm="1">
        <f t="array" ref="K4131">IFERROR(INDEX(tblClientes[Cliente],INT($J4131/ROWS(tblConsorcios[Produto]))+1),"")</f>
        <v/>
      </c>
      <c r="L4131" t="str" cm="1">
        <f t="array" ref="L4131">IFERROR(INDEX(tblConsorcios[Produto],MOD($J4131,ROWS(tblConsorcios[Produto]))+1),"")</f>
        <v>Imóvel IE330 – 220m</v>
      </c>
      <c r="M4131" s="20" cm="1">
        <f t="array" ref="M4131">IFERROR(INDEX(tblConsorcios[Valor da Carta (R$)],MOD($J4131,ROWS(tblConsorcios[Produto]))+1),"")</f>
        <v>330000</v>
      </c>
      <c r="N4131" s="2" cm="1">
        <f t="array" ref="N4131">IFERROR(INDEX(tblConsorcios[Prazo (meses)],MOD($J4131,ROWS(tblConsorcios[Produto]))+1),"")</f>
        <v>220</v>
      </c>
      <c r="O4131" s="20" cm="1">
        <f t="array" ref="O4131">IFERROR(INDEX(tblConsorcios[Parcela Mensal (R$)],MOD($J4131,ROWS(tblConsorcios[Produto]))+1),"")</f>
        <v>1917</v>
      </c>
      <c r="P4131" s="20" t="str" cm="1">
        <f t="array" ref="P4131">IFERROR(INDEX(tblClientes[Dividendo Mensal (R$)],INT($J4131/ROWS(tblConsorcios[Produto]))+1),"")</f>
        <v/>
      </c>
      <c r="Q4131" s="20" t="str">
        <f t="shared" si="193"/>
        <v/>
      </c>
      <c r="R4131">
        <f t="shared" si="194"/>
        <v>0</v>
      </c>
    </row>
    <row r="4132" spans="10:18" x14ac:dyDescent="0.2">
      <c r="J4132">
        <f t="shared" si="192"/>
        <v>4130</v>
      </c>
      <c r="K4132" t="str" cm="1">
        <f t="array" ref="K4132">IFERROR(INDEX(tblClientes[Cliente],INT($J4132/ROWS(tblConsorcios[Produto]))+1),"")</f>
        <v/>
      </c>
      <c r="L4132" t="str" cm="1">
        <f t="array" ref="L4132">IFERROR(INDEX(tblConsorcios[Produto],MOD($J4132,ROWS(tblConsorcios[Produto]))+1),"")</f>
        <v>Imóvel IE330 – 200m</v>
      </c>
      <c r="M4132" s="20" cm="1">
        <f t="array" ref="M4132">IFERROR(INDEX(tblConsorcios[Valor da Carta (R$)],MOD($J4132,ROWS(tblConsorcios[Produto]))+1),"")</f>
        <v>330000</v>
      </c>
      <c r="N4132" s="2" cm="1">
        <f t="array" ref="N4132">IFERROR(INDEX(tblConsorcios[Prazo (meses)],MOD($J4132,ROWS(tblConsorcios[Produto]))+1),"")</f>
        <v>200</v>
      </c>
      <c r="O4132" s="20" cm="1">
        <f t="array" ref="O4132">IFERROR(INDEX(tblConsorcios[Parcela Mensal (R$)],MOD($J4132,ROWS(tblConsorcios[Produto]))+1),"")</f>
        <v>2092.1999999999998</v>
      </c>
      <c r="P4132" s="20" t="str" cm="1">
        <f t="array" ref="P4132">IFERROR(INDEX(tblClientes[Dividendo Mensal (R$)],INT($J4132/ROWS(tblConsorcios[Produto]))+1),"")</f>
        <v/>
      </c>
      <c r="Q4132" s="20" t="str">
        <f t="shared" si="193"/>
        <v/>
      </c>
      <c r="R4132">
        <f t="shared" si="194"/>
        <v>0</v>
      </c>
    </row>
    <row r="4133" spans="10:18" x14ac:dyDescent="0.2">
      <c r="J4133">
        <f t="shared" si="192"/>
        <v>4131</v>
      </c>
      <c r="K4133" t="str" cm="1">
        <f t="array" ref="K4133">IFERROR(INDEX(tblClientes[Cliente],INT($J4133/ROWS(tblConsorcios[Produto]))+1),"")</f>
        <v/>
      </c>
      <c r="L4133" t="str" cm="1">
        <f t="array" ref="L4133">IFERROR(INDEX(tblConsorcios[Produto],MOD($J4133,ROWS(tblConsorcios[Produto]))+1),"")</f>
        <v>Imóvel IE300 – 240m</v>
      </c>
      <c r="M4133" s="20" cm="1">
        <f t="array" ref="M4133">IFERROR(INDEX(tblConsorcios[Valor da Carta (R$)],MOD($J4133,ROWS(tblConsorcios[Produto]))+1),"")</f>
        <v>300000</v>
      </c>
      <c r="N4133" s="2" cm="1">
        <f t="array" ref="N4133">IFERROR(INDEX(tblConsorcios[Prazo (meses)],MOD($J4133,ROWS(tblConsorcios[Produto]))+1),"")</f>
        <v>240</v>
      </c>
      <c r="O4133" s="20" cm="1">
        <f t="array" ref="O4133">IFERROR(INDEX(tblConsorcios[Parcela Mensal (R$)],MOD($J4133,ROWS(tblConsorcios[Produto]))+1),"")</f>
        <v>1610</v>
      </c>
      <c r="P4133" s="20" t="str" cm="1">
        <f t="array" ref="P4133">IFERROR(INDEX(tblClientes[Dividendo Mensal (R$)],INT($J4133/ROWS(tblConsorcios[Produto]))+1),"")</f>
        <v/>
      </c>
      <c r="Q4133" s="20" t="str">
        <f t="shared" si="193"/>
        <v/>
      </c>
      <c r="R4133">
        <f t="shared" si="194"/>
        <v>0</v>
      </c>
    </row>
    <row r="4134" spans="10:18" x14ac:dyDescent="0.2">
      <c r="J4134">
        <f t="shared" si="192"/>
        <v>4132</v>
      </c>
      <c r="K4134" t="str" cm="1">
        <f t="array" ref="K4134">IFERROR(INDEX(tblClientes[Cliente],INT($J4134/ROWS(tblConsorcios[Produto]))+1),"")</f>
        <v/>
      </c>
      <c r="L4134" t="str" cm="1">
        <f t="array" ref="L4134">IFERROR(INDEX(tblConsorcios[Produto],MOD($J4134,ROWS(tblConsorcios[Produto]))+1),"")</f>
        <v>Imóvel IE300 – 220m</v>
      </c>
      <c r="M4134" s="20" cm="1">
        <f t="array" ref="M4134">IFERROR(INDEX(tblConsorcios[Valor da Carta (R$)],MOD($J4134,ROWS(tblConsorcios[Produto]))+1),"")</f>
        <v>300000</v>
      </c>
      <c r="N4134" s="2" cm="1">
        <f t="array" ref="N4134">IFERROR(INDEX(tblConsorcios[Prazo (meses)],MOD($J4134,ROWS(tblConsorcios[Produto]))+1),"")</f>
        <v>220</v>
      </c>
      <c r="O4134" s="20" cm="1">
        <f t="array" ref="O4134">IFERROR(INDEX(tblConsorcios[Parcela Mensal (R$)],MOD($J4134,ROWS(tblConsorcios[Produto]))+1),"")</f>
        <v>1742.73</v>
      </c>
      <c r="P4134" s="20" t="str" cm="1">
        <f t="array" ref="P4134">IFERROR(INDEX(tblClientes[Dividendo Mensal (R$)],INT($J4134/ROWS(tblConsorcios[Produto]))+1),"")</f>
        <v/>
      </c>
      <c r="Q4134" s="20" t="str">
        <f t="shared" si="193"/>
        <v/>
      </c>
      <c r="R4134">
        <f t="shared" si="194"/>
        <v>0</v>
      </c>
    </row>
    <row r="4135" spans="10:18" x14ac:dyDescent="0.2">
      <c r="J4135">
        <f t="shared" si="192"/>
        <v>4133</v>
      </c>
      <c r="K4135" t="str" cm="1">
        <f t="array" ref="K4135">IFERROR(INDEX(tblClientes[Cliente],INT($J4135/ROWS(tblConsorcios[Produto]))+1),"")</f>
        <v/>
      </c>
      <c r="L4135" t="str" cm="1">
        <f t="array" ref="L4135">IFERROR(INDEX(tblConsorcios[Produto],MOD($J4135,ROWS(tblConsorcios[Produto]))+1),"")</f>
        <v>Imóvel IE300 – 200m</v>
      </c>
      <c r="M4135" s="20" cm="1">
        <f t="array" ref="M4135">IFERROR(INDEX(tblConsorcios[Valor da Carta (R$)],MOD($J4135,ROWS(tblConsorcios[Produto]))+1),"")</f>
        <v>300000</v>
      </c>
      <c r="N4135" s="2" cm="1">
        <f t="array" ref="N4135">IFERROR(INDEX(tblConsorcios[Prazo (meses)],MOD($J4135,ROWS(tblConsorcios[Produto]))+1),"")</f>
        <v>200</v>
      </c>
      <c r="O4135" s="20" cm="1">
        <f t="array" ref="O4135">IFERROR(INDEX(tblConsorcios[Parcela Mensal (R$)],MOD($J4135,ROWS(tblConsorcios[Produto]))+1),"")</f>
        <v>1902</v>
      </c>
      <c r="P4135" s="20" t="str" cm="1">
        <f t="array" ref="P4135">IFERROR(INDEX(tblClientes[Dividendo Mensal (R$)],INT($J4135/ROWS(tblConsorcios[Produto]))+1),"")</f>
        <v/>
      </c>
      <c r="Q4135" s="20" t="str">
        <f t="shared" si="193"/>
        <v/>
      </c>
      <c r="R4135">
        <f t="shared" si="194"/>
        <v>0</v>
      </c>
    </row>
    <row r="4136" spans="10:18" x14ac:dyDescent="0.2">
      <c r="J4136">
        <f t="shared" si="192"/>
        <v>4134</v>
      </c>
      <c r="K4136" t="str" cm="1">
        <f t="array" ref="K4136">IFERROR(INDEX(tblClientes[Cliente],INT($J4136/ROWS(tblConsorcios[Produto]))+1),"")</f>
        <v/>
      </c>
      <c r="L4136" t="str" cm="1">
        <f t="array" ref="L4136">IFERROR(INDEX(tblConsorcios[Produto],MOD($J4136,ROWS(tblConsorcios[Produto]))+1),"")</f>
        <v>Imóvel IE240 – 240m</v>
      </c>
      <c r="M4136" s="20" cm="1">
        <f t="array" ref="M4136">IFERROR(INDEX(tblConsorcios[Valor da Carta (R$)],MOD($J4136,ROWS(tblConsorcios[Produto]))+1),"")</f>
        <v>240000</v>
      </c>
      <c r="N4136" s="2" cm="1">
        <f t="array" ref="N4136">IFERROR(INDEX(tblConsorcios[Prazo (meses)],MOD($J4136,ROWS(tblConsorcios[Produto]))+1),"")</f>
        <v>240</v>
      </c>
      <c r="O4136" s="20" cm="1">
        <f t="array" ref="O4136">IFERROR(INDEX(tblConsorcios[Parcela Mensal (R$)],MOD($J4136,ROWS(tblConsorcios[Produto]))+1),"")</f>
        <v>1288</v>
      </c>
      <c r="P4136" s="20" t="str" cm="1">
        <f t="array" ref="P4136">IFERROR(INDEX(tblClientes[Dividendo Mensal (R$)],INT($J4136/ROWS(tblConsorcios[Produto]))+1),"")</f>
        <v/>
      </c>
      <c r="Q4136" s="20" t="str">
        <f t="shared" si="193"/>
        <v/>
      </c>
      <c r="R4136">
        <f t="shared" si="194"/>
        <v>0</v>
      </c>
    </row>
    <row r="4137" spans="10:18" x14ac:dyDescent="0.2">
      <c r="J4137">
        <f t="shared" si="192"/>
        <v>4135</v>
      </c>
      <c r="K4137" t="str" cm="1">
        <f t="array" ref="K4137">IFERROR(INDEX(tblClientes[Cliente],INT($J4137/ROWS(tblConsorcios[Produto]))+1),"")</f>
        <v/>
      </c>
      <c r="L4137" t="str" cm="1">
        <f t="array" ref="L4137">IFERROR(INDEX(tblConsorcios[Produto],MOD($J4137,ROWS(tblConsorcios[Produto]))+1),"")</f>
        <v>Imóvel IE240 – 220m</v>
      </c>
      <c r="M4137" s="20" cm="1">
        <f t="array" ref="M4137">IFERROR(INDEX(tblConsorcios[Valor da Carta (R$)],MOD($J4137,ROWS(tblConsorcios[Produto]))+1),"")</f>
        <v>240000</v>
      </c>
      <c r="N4137" s="2" cm="1">
        <f t="array" ref="N4137">IFERROR(INDEX(tblConsorcios[Prazo (meses)],MOD($J4137,ROWS(tblConsorcios[Produto]))+1),"")</f>
        <v>220</v>
      </c>
      <c r="O4137" s="20" cm="1">
        <f t="array" ref="O4137">IFERROR(INDEX(tblConsorcios[Parcela Mensal (R$)],MOD($J4137,ROWS(tblConsorcios[Produto]))+1),"")</f>
        <v>1394.18</v>
      </c>
      <c r="P4137" s="20" t="str" cm="1">
        <f t="array" ref="P4137">IFERROR(INDEX(tblClientes[Dividendo Mensal (R$)],INT($J4137/ROWS(tblConsorcios[Produto]))+1),"")</f>
        <v/>
      </c>
      <c r="Q4137" s="20" t="str">
        <f t="shared" si="193"/>
        <v/>
      </c>
      <c r="R4137">
        <f t="shared" si="194"/>
        <v>0</v>
      </c>
    </row>
    <row r="4138" spans="10:18" x14ac:dyDescent="0.2">
      <c r="J4138">
        <f t="shared" si="192"/>
        <v>4136</v>
      </c>
      <c r="K4138" t="str" cm="1">
        <f t="array" ref="K4138">IFERROR(INDEX(tblClientes[Cliente],INT($J4138/ROWS(tblConsorcios[Produto]))+1),"")</f>
        <v/>
      </c>
      <c r="L4138" t="str" cm="1">
        <f t="array" ref="L4138">IFERROR(INDEX(tblConsorcios[Produto],MOD($J4138,ROWS(tblConsorcios[Produto]))+1),"")</f>
        <v>Imóvel IE240 – 200m</v>
      </c>
      <c r="M4138" s="20" cm="1">
        <f t="array" ref="M4138">IFERROR(INDEX(tblConsorcios[Valor da Carta (R$)],MOD($J4138,ROWS(tblConsorcios[Produto]))+1),"")</f>
        <v>240000</v>
      </c>
      <c r="N4138" s="2" cm="1">
        <f t="array" ref="N4138">IFERROR(INDEX(tblConsorcios[Prazo (meses)],MOD($J4138,ROWS(tblConsorcios[Produto]))+1),"")</f>
        <v>200</v>
      </c>
      <c r="O4138" s="20" cm="1">
        <f t="array" ref="O4138">IFERROR(INDEX(tblConsorcios[Parcela Mensal (R$)],MOD($J4138,ROWS(tblConsorcios[Produto]))+1),"")</f>
        <v>1521.6</v>
      </c>
      <c r="P4138" s="20" t="str" cm="1">
        <f t="array" ref="P4138">IFERROR(INDEX(tblClientes[Dividendo Mensal (R$)],INT($J4138/ROWS(tblConsorcios[Produto]))+1),"")</f>
        <v/>
      </c>
      <c r="Q4138" s="20" t="str">
        <f t="shared" si="193"/>
        <v/>
      </c>
      <c r="R4138">
        <f t="shared" si="194"/>
        <v>0</v>
      </c>
    </row>
    <row r="4139" spans="10:18" x14ac:dyDescent="0.2">
      <c r="J4139">
        <f t="shared" si="192"/>
        <v>4137</v>
      </c>
      <c r="K4139" t="str" cm="1">
        <f t="array" ref="K4139">IFERROR(INDEX(tblClientes[Cliente],INT($J4139/ROWS(tblConsorcios[Produto]))+1),"")</f>
        <v/>
      </c>
      <c r="L4139" t="str" cm="1">
        <f t="array" ref="L4139">IFERROR(INDEX(tblConsorcios[Produto],MOD($J4139,ROWS(tblConsorcios[Produto]))+1),"")</f>
        <v>Imóvel IE230 – 240m</v>
      </c>
      <c r="M4139" s="20" cm="1">
        <f t="array" ref="M4139">IFERROR(INDEX(tblConsorcios[Valor da Carta (R$)],MOD($J4139,ROWS(tblConsorcios[Produto]))+1),"")</f>
        <v>230000</v>
      </c>
      <c r="N4139" s="2" cm="1">
        <f t="array" ref="N4139">IFERROR(INDEX(tblConsorcios[Prazo (meses)],MOD($J4139,ROWS(tblConsorcios[Produto]))+1),"")</f>
        <v>240</v>
      </c>
      <c r="O4139" s="20" cm="1">
        <f t="array" ref="O4139">IFERROR(INDEX(tblConsorcios[Parcela Mensal (R$)],MOD($J4139,ROWS(tblConsorcios[Produto]))+1),"")</f>
        <v>1234.33</v>
      </c>
      <c r="P4139" s="20" t="str" cm="1">
        <f t="array" ref="P4139">IFERROR(INDEX(tblClientes[Dividendo Mensal (R$)],INT($J4139/ROWS(tblConsorcios[Produto]))+1),"")</f>
        <v/>
      </c>
      <c r="Q4139" s="20" t="str">
        <f t="shared" si="193"/>
        <v/>
      </c>
      <c r="R4139">
        <f t="shared" si="194"/>
        <v>0</v>
      </c>
    </row>
    <row r="4140" spans="10:18" x14ac:dyDescent="0.2">
      <c r="J4140">
        <f t="shared" si="192"/>
        <v>4138</v>
      </c>
      <c r="K4140" t="str" cm="1">
        <f t="array" ref="K4140">IFERROR(INDEX(tblClientes[Cliente],INT($J4140/ROWS(tblConsorcios[Produto]))+1),"")</f>
        <v/>
      </c>
      <c r="L4140" t="str" cm="1">
        <f t="array" ref="L4140">IFERROR(INDEX(tblConsorcios[Produto],MOD($J4140,ROWS(tblConsorcios[Produto]))+1),"")</f>
        <v>Imóvel IE230 – 220m</v>
      </c>
      <c r="M4140" s="20" cm="1">
        <f t="array" ref="M4140">IFERROR(INDEX(tblConsorcios[Valor da Carta (R$)],MOD($J4140,ROWS(tblConsorcios[Produto]))+1),"")</f>
        <v>230000</v>
      </c>
      <c r="N4140" s="2" cm="1">
        <f t="array" ref="N4140">IFERROR(INDEX(tblConsorcios[Prazo (meses)],MOD($J4140,ROWS(tblConsorcios[Produto]))+1),"")</f>
        <v>220</v>
      </c>
      <c r="O4140" s="20" cm="1">
        <f t="array" ref="O4140">IFERROR(INDEX(tblConsorcios[Parcela Mensal (R$)],MOD($J4140,ROWS(tblConsorcios[Produto]))+1),"")</f>
        <v>1336.09</v>
      </c>
      <c r="P4140" s="20" t="str" cm="1">
        <f t="array" ref="P4140">IFERROR(INDEX(tblClientes[Dividendo Mensal (R$)],INT($J4140/ROWS(tblConsorcios[Produto]))+1),"")</f>
        <v/>
      </c>
      <c r="Q4140" s="20" t="str">
        <f t="shared" si="193"/>
        <v/>
      </c>
      <c r="R4140">
        <f t="shared" si="194"/>
        <v>0</v>
      </c>
    </row>
    <row r="4141" spans="10:18" x14ac:dyDescent="0.2">
      <c r="J4141">
        <f t="shared" si="192"/>
        <v>4139</v>
      </c>
      <c r="K4141" t="str" cm="1">
        <f t="array" ref="K4141">IFERROR(INDEX(tblClientes[Cliente],INT($J4141/ROWS(tblConsorcios[Produto]))+1),"")</f>
        <v/>
      </c>
      <c r="L4141" t="str" cm="1">
        <f t="array" ref="L4141">IFERROR(INDEX(tblConsorcios[Produto],MOD($J4141,ROWS(tblConsorcios[Produto]))+1),"")</f>
        <v>Imóvel IE230 – 200m</v>
      </c>
      <c r="M4141" s="20" cm="1">
        <f t="array" ref="M4141">IFERROR(INDEX(tblConsorcios[Valor da Carta (R$)],MOD($J4141,ROWS(tblConsorcios[Produto]))+1),"")</f>
        <v>230000</v>
      </c>
      <c r="N4141" s="2" cm="1">
        <f t="array" ref="N4141">IFERROR(INDEX(tblConsorcios[Prazo (meses)],MOD($J4141,ROWS(tblConsorcios[Produto]))+1),"")</f>
        <v>200</v>
      </c>
      <c r="O4141" s="20" cm="1">
        <f t="array" ref="O4141">IFERROR(INDEX(tblConsorcios[Parcela Mensal (R$)],MOD($J4141,ROWS(tblConsorcios[Produto]))+1),"")</f>
        <v>1458.2</v>
      </c>
      <c r="P4141" s="20" t="str" cm="1">
        <f t="array" ref="P4141">IFERROR(INDEX(tblClientes[Dividendo Mensal (R$)],INT($J4141/ROWS(tblConsorcios[Produto]))+1),"")</f>
        <v/>
      </c>
      <c r="Q4141" s="20" t="str">
        <f t="shared" si="193"/>
        <v/>
      </c>
      <c r="R4141">
        <f t="shared" si="194"/>
        <v>0</v>
      </c>
    </row>
    <row r="4142" spans="10:18" x14ac:dyDescent="0.2">
      <c r="J4142">
        <f t="shared" si="192"/>
        <v>4140</v>
      </c>
      <c r="K4142" t="str" cm="1">
        <f t="array" ref="K4142">IFERROR(INDEX(tblClientes[Cliente],INT($J4142/ROWS(tblConsorcios[Produto]))+1),"")</f>
        <v/>
      </c>
      <c r="L4142" t="str" cm="1">
        <f t="array" ref="L4142">IFERROR(INDEX(tblConsorcios[Produto],MOD($J4142,ROWS(tblConsorcios[Produto]))+1),"")</f>
        <v>Imóvel IE220 – 240m</v>
      </c>
      <c r="M4142" s="20" cm="1">
        <f t="array" ref="M4142">IFERROR(INDEX(tblConsorcios[Valor da Carta (R$)],MOD($J4142,ROWS(tblConsorcios[Produto]))+1),"")</f>
        <v>220000</v>
      </c>
      <c r="N4142" s="2" cm="1">
        <f t="array" ref="N4142">IFERROR(INDEX(tblConsorcios[Prazo (meses)],MOD($J4142,ROWS(tblConsorcios[Produto]))+1),"")</f>
        <v>240</v>
      </c>
      <c r="O4142" s="20" cm="1">
        <f t="array" ref="O4142">IFERROR(INDEX(tblConsorcios[Parcela Mensal (R$)],MOD($J4142,ROWS(tblConsorcios[Produto]))+1),"")</f>
        <v>1180.67</v>
      </c>
      <c r="P4142" s="20" t="str" cm="1">
        <f t="array" ref="P4142">IFERROR(INDEX(tblClientes[Dividendo Mensal (R$)],INT($J4142/ROWS(tblConsorcios[Produto]))+1),"")</f>
        <v/>
      </c>
      <c r="Q4142" s="20" t="str">
        <f t="shared" si="193"/>
        <v/>
      </c>
      <c r="R4142">
        <f t="shared" si="194"/>
        <v>0</v>
      </c>
    </row>
    <row r="4143" spans="10:18" x14ac:dyDescent="0.2">
      <c r="J4143">
        <f t="shared" si="192"/>
        <v>4141</v>
      </c>
      <c r="K4143" t="str" cm="1">
        <f t="array" ref="K4143">IFERROR(INDEX(tblClientes[Cliente],INT($J4143/ROWS(tblConsorcios[Produto]))+1),"")</f>
        <v/>
      </c>
      <c r="L4143" t="str" cm="1">
        <f t="array" ref="L4143">IFERROR(INDEX(tblConsorcios[Produto],MOD($J4143,ROWS(tblConsorcios[Produto]))+1),"")</f>
        <v>Imóvel IE220 – 220m</v>
      </c>
      <c r="M4143" s="20" cm="1">
        <f t="array" ref="M4143">IFERROR(INDEX(tblConsorcios[Valor da Carta (R$)],MOD($J4143,ROWS(tblConsorcios[Produto]))+1),"")</f>
        <v>220000</v>
      </c>
      <c r="N4143" s="2" cm="1">
        <f t="array" ref="N4143">IFERROR(INDEX(tblConsorcios[Prazo (meses)],MOD($J4143,ROWS(tblConsorcios[Produto]))+1),"")</f>
        <v>220</v>
      </c>
      <c r="O4143" s="20" cm="1">
        <f t="array" ref="O4143">IFERROR(INDEX(tblConsorcios[Parcela Mensal (R$)],MOD($J4143,ROWS(tblConsorcios[Produto]))+1),"")</f>
        <v>1278</v>
      </c>
      <c r="P4143" s="20" t="str" cm="1">
        <f t="array" ref="P4143">IFERROR(INDEX(tblClientes[Dividendo Mensal (R$)],INT($J4143/ROWS(tblConsorcios[Produto]))+1),"")</f>
        <v/>
      </c>
      <c r="Q4143" s="20" t="str">
        <f t="shared" si="193"/>
        <v/>
      </c>
      <c r="R4143">
        <f t="shared" si="194"/>
        <v>0</v>
      </c>
    </row>
    <row r="4144" spans="10:18" x14ac:dyDescent="0.2">
      <c r="J4144">
        <f t="shared" si="192"/>
        <v>4142</v>
      </c>
      <c r="K4144" t="str" cm="1">
        <f t="array" ref="K4144">IFERROR(INDEX(tblClientes[Cliente],INT($J4144/ROWS(tblConsorcios[Produto]))+1),"")</f>
        <v/>
      </c>
      <c r="L4144" t="str" cm="1">
        <f t="array" ref="L4144">IFERROR(INDEX(tblConsorcios[Produto],MOD($J4144,ROWS(tblConsorcios[Produto]))+1),"")</f>
        <v>Imóvel IE220 – 200m</v>
      </c>
      <c r="M4144" s="20" cm="1">
        <f t="array" ref="M4144">IFERROR(INDEX(tblConsorcios[Valor da Carta (R$)],MOD($J4144,ROWS(tblConsorcios[Produto]))+1),"")</f>
        <v>220000</v>
      </c>
      <c r="N4144" s="2" cm="1">
        <f t="array" ref="N4144">IFERROR(INDEX(tblConsorcios[Prazo (meses)],MOD($J4144,ROWS(tblConsorcios[Produto]))+1),"")</f>
        <v>200</v>
      </c>
      <c r="O4144" s="20" cm="1">
        <f t="array" ref="O4144">IFERROR(INDEX(tblConsorcios[Parcela Mensal (R$)],MOD($J4144,ROWS(tblConsorcios[Produto]))+1),"")</f>
        <v>1394.8</v>
      </c>
      <c r="P4144" s="20" t="str" cm="1">
        <f t="array" ref="P4144">IFERROR(INDEX(tblClientes[Dividendo Mensal (R$)],INT($J4144/ROWS(tblConsorcios[Produto]))+1),"")</f>
        <v/>
      </c>
      <c r="Q4144" s="20" t="str">
        <f t="shared" si="193"/>
        <v/>
      </c>
      <c r="R4144">
        <f t="shared" si="194"/>
        <v>0</v>
      </c>
    </row>
    <row r="4145" spans="10:18" x14ac:dyDescent="0.2">
      <c r="J4145">
        <f t="shared" si="192"/>
        <v>4143</v>
      </c>
      <c r="K4145" t="str" cm="1">
        <f t="array" ref="K4145">IFERROR(INDEX(tblClientes[Cliente],INT($J4145/ROWS(tblConsorcios[Produto]))+1),"")</f>
        <v/>
      </c>
      <c r="L4145" t="str" cm="1">
        <f t="array" ref="L4145">IFERROR(INDEX(tblConsorcios[Produto],MOD($J4145,ROWS(tblConsorcios[Produto]))+1),"")</f>
        <v>Imóvel IE200 – 240m</v>
      </c>
      <c r="M4145" s="20" cm="1">
        <f t="array" ref="M4145">IFERROR(INDEX(tblConsorcios[Valor da Carta (R$)],MOD($J4145,ROWS(tblConsorcios[Produto]))+1),"")</f>
        <v>200000</v>
      </c>
      <c r="N4145" s="2" cm="1">
        <f t="array" ref="N4145">IFERROR(INDEX(tblConsorcios[Prazo (meses)],MOD($J4145,ROWS(tblConsorcios[Produto]))+1),"")</f>
        <v>240</v>
      </c>
      <c r="O4145" s="20" cm="1">
        <f t="array" ref="O4145">IFERROR(INDEX(tblConsorcios[Parcela Mensal (R$)],MOD($J4145,ROWS(tblConsorcios[Produto]))+1),"")</f>
        <v>1073.33</v>
      </c>
      <c r="P4145" s="20" t="str" cm="1">
        <f t="array" ref="P4145">IFERROR(INDEX(tblClientes[Dividendo Mensal (R$)],INT($J4145/ROWS(tblConsorcios[Produto]))+1),"")</f>
        <v/>
      </c>
      <c r="Q4145" s="20" t="str">
        <f t="shared" si="193"/>
        <v/>
      </c>
      <c r="R4145">
        <f t="shared" si="194"/>
        <v>0</v>
      </c>
    </row>
    <row r="4146" spans="10:18" x14ac:dyDescent="0.2">
      <c r="J4146">
        <f t="shared" si="192"/>
        <v>4144</v>
      </c>
      <c r="K4146" t="str" cm="1">
        <f t="array" ref="K4146">IFERROR(INDEX(tblClientes[Cliente],INT($J4146/ROWS(tblConsorcios[Produto]))+1),"")</f>
        <v/>
      </c>
      <c r="L4146" t="str" cm="1">
        <f t="array" ref="L4146">IFERROR(INDEX(tblConsorcios[Produto],MOD($J4146,ROWS(tblConsorcios[Produto]))+1),"")</f>
        <v>Imóvel IE200 – 220m</v>
      </c>
      <c r="M4146" s="20" cm="1">
        <f t="array" ref="M4146">IFERROR(INDEX(tblConsorcios[Valor da Carta (R$)],MOD($J4146,ROWS(tblConsorcios[Produto]))+1),"")</f>
        <v>200000</v>
      </c>
      <c r="N4146" s="2" cm="1">
        <f t="array" ref="N4146">IFERROR(INDEX(tblConsorcios[Prazo (meses)],MOD($J4146,ROWS(tblConsorcios[Produto]))+1),"")</f>
        <v>220</v>
      </c>
      <c r="O4146" s="20" cm="1">
        <f t="array" ref="O4146">IFERROR(INDEX(tblConsorcios[Parcela Mensal (R$)],MOD($J4146,ROWS(tblConsorcios[Produto]))+1),"")</f>
        <v>1161.82</v>
      </c>
      <c r="P4146" s="20" t="str" cm="1">
        <f t="array" ref="P4146">IFERROR(INDEX(tblClientes[Dividendo Mensal (R$)],INT($J4146/ROWS(tblConsorcios[Produto]))+1),"")</f>
        <v/>
      </c>
      <c r="Q4146" s="20" t="str">
        <f t="shared" si="193"/>
        <v/>
      </c>
      <c r="R4146">
        <f t="shared" si="194"/>
        <v>0</v>
      </c>
    </row>
    <row r="4147" spans="10:18" x14ac:dyDescent="0.2">
      <c r="J4147">
        <f t="shared" si="192"/>
        <v>4145</v>
      </c>
      <c r="K4147" t="str" cm="1">
        <f t="array" ref="K4147">IFERROR(INDEX(tblClientes[Cliente],INT($J4147/ROWS(tblConsorcios[Produto]))+1),"")</f>
        <v/>
      </c>
      <c r="L4147" t="str" cm="1">
        <f t="array" ref="L4147">IFERROR(INDEX(tblConsorcios[Produto],MOD($J4147,ROWS(tblConsorcios[Produto]))+1),"")</f>
        <v>Imóvel IE200 – 200m</v>
      </c>
      <c r="M4147" s="20" cm="1">
        <f t="array" ref="M4147">IFERROR(INDEX(tblConsorcios[Valor da Carta (R$)],MOD($J4147,ROWS(tblConsorcios[Produto]))+1),"")</f>
        <v>200000</v>
      </c>
      <c r="N4147" s="2" cm="1">
        <f t="array" ref="N4147">IFERROR(INDEX(tblConsorcios[Prazo (meses)],MOD($J4147,ROWS(tblConsorcios[Produto]))+1),"")</f>
        <v>200</v>
      </c>
      <c r="O4147" s="20" cm="1">
        <f t="array" ref="O4147">IFERROR(INDEX(tblConsorcios[Parcela Mensal (R$)],MOD($J4147,ROWS(tblConsorcios[Produto]))+1),"")</f>
        <v>1268</v>
      </c>
      <c r="P4147" s="20" t="str" cm="1">
        <f t="array" ref="P4147">IFERROR(INDEX(tblClientes[Dividendo Mensal (R$)],INT($J4147/ROWS(tblConsorcios[Produto]))+1),"")</f>
        <v/>
      </c>
      <c r="Q4147" s="20" t="str">
        <f t="shared" si="193"/>
        <v/>
      </c>
      <c r="R4147">
        <f t="shared" si="194"/>
        <v>0</v>
      </c>
    </row>
    <row r="4148" spans="10:18" x14ac:dyDescent="0.2">
      <c r="J4148">
        <f t="shared" si="192"/>
        <v>4146</v>
      </c>
      <c r="K4148" t="str" cm="1">
        <f t="array" ref="K4148">IFERROR(INDEX(tblClientes[Cliente],INT($J4148/ROWS(tblConsorcios[Produto]))+1),"")</f>
        <v/>
      </c>
      <c r="L4148" t="str" cm="1">
        <f t="array" ref="L4148">IFERROR(INDEX(tblConsorcios[Produto],MOD($J4148,ROWS(tblConsorcios[Produto]))+1),"")</f>
        <v>Imóvel IE150 – 240m</v>
      </c>
      <c r="M4148" s="20" cm="1">
        <f t="array" ref="M4148">IFERROR(INDEX(tblConsorcios[Valor da Carta (R$)],MOD($J4148,ROWS(tblConsorcios[Produto]))+1),"")</f>
        <v>150000</v>
      </c>
      <c r="N4148" s="2" cm="1">
        <f t="array" ref="N4148">IFERROR(INDEX(tblConsorcios[Prazo (meses)],MOD($J4148,ROWS(tblConsorcios[Produto]))+1),"")</f>
        <v>240</v>
      </c>
      <c r="O4148" s="20" cm="1">
        <f t="array" ref="O4148">IFERROR(INDEX(tblConsorcios[Parcela Mensal (R$)],MOD($J4148,ROWS(tblConsorcios[Produto]))+1),"")</f>
        <v>805</v>
      </c>
      <c r="P4148" s="20" t="str" cm="1">
        <f t="array" ref="P4148">IFERROR(INDEX(tblClientes[Dividendo Mensal (R$)],INT($J4148/ROWS(tblConsorcios[Produto]))+1),"")</f>
        <v/>
      </c>
      <c r="Q4148" s="20" t="str">
        <f t="shared" si="193"/>
        <v/>
      </c>
      <c r="R4148">
        <f t="shared" si="194"/>
        <v>0</v>
      </c>
    </row>
    <row r="4149" spans="10:18" x14ac:dyDescent="0.2">
      <c r="J4149">
        <f t="shared" si="192"/>
        <v>4147</v>
      </c>
      <c r="K4149" t="str" cm="1">
        <f t="array" ref="K4149">IFERROR(INDEX(tblClientes[Cliente],INT($J4149/ROWS(tblConsorcios[Produto]))+1),"")</f>
        <v/>
      </c>
      <c r="L4149" t="str" cm="1">
        <f t="array" ref="L4149">IFERROR(INDEX(tblConsorcios[Produto],MOD($J4149,ROWS(tblConsorcios[Produto]))+1),"")</f>
        <v>Imóvel IE150 – 220m</v>
      </c>
      <c r="M4149" s="20" cm="1">
        <f t="array" ref="M4149">IFERROR(INDEX(tblConsorcios[Valor da Carta (R$)],MOD($J4149,ROWS(tblConsorcios[Produto]))+1),"")</f>
        <v>150000</v>
      </c>
      <c r="N4149" s="2" cm="1">
        <f t="array" ref="N4149">IFERROR(INDEX(tblConsorcios[Prazo (meses)],MOD($J4149,ROWS(tblConsorcios[Produto]))+1),"")</f>
        <v>220</v>
      </c>
      <c r="O4149" s="20" cm="1">
        <f t="array" ref="O4149">IFERROR(INDEX(tblConsorcios[Parcela Mensal (R$)],MOD($J4149,ROWS(tblConsorcios[Produto]))+1),"")</f>
        <v>871.36</v>
      </c>
      <c r="P4149" s="20" t="str" cm="1">
        <f t="array" ref="P4149">IFERROR(INDEX(tblClientes[Dividendo Mensal (R$)],INT($J4149/ROWS(tblConsorcios[Produto]))+1),"")</f>
        <v/>
      </c>
      <c r="Q4149" s="20" t="str">
        <f t="shared" si="193"/>
        <v/>
      </c>
      <c r="R4149">
        <f t="shared" si="194"/>
        <v>0</v>
      </c>
    </row>
    <row r="4150" spans="10:18" x14ac:dyDescent="0.2">
      <c r="J4150">
        <f t="shared" si="192"/>
        <v>4148</v>
      </c>
      <c r="K4150" t="str" cm="1">
        <f t="array" ref="K4150">IFERROR(INDEX(tblClientes[Cliente],INT($J4150/ROWS(tblConsorcios[Produto]))+1),"")</f>
        <v/>
      </c>
      <c r="L4150" t="str" cm="1">
        <f t="array" ref="L4150">IFERROR(INDEX(tblConsorcios[Produto],MOD($J4150,ROWS(tblConsorcios[Produto]))+1),"")</f>
        <v>Imóvel IE150 – 200m</v>
      </c>
      <c r="M4150" s="20" cm="1">
        <f t="array" ref="M4150">IFERROR(INDEX(tblConsorcios[Valor da Carta (R$)],MOD($J4150,ROWS(tblConsorcios[Produto]))+1),"")</f>
        <v>150000</v>
      </c>
      <c r="N4150" s="2" cm="1">
        <f t="array" ref="N4150">IFERROR(INDEX(tblConsorcios[Prazo (meses)],MOD($J4150,ROWS(tblConsorcios[Produto]))+1),"")</f>
        <v>200</v>
      </c>
      <c r="O4150" s="20" cm="1">
        <f t="array" ref="O4150">IFERROR(INDEX(tblConsorcios[Parcela Mensal (R$)],MOD($J4150,ROWS(tblConsorcios[Produto]))+1),"")</f>
        <v>951</v>
      </c>
      <c r="P4150" s="20" t="str" cm="1">
        <f t="array" ref="P4150">IFERROR(INDEX(tblClientes[Dividendo Mensal (R$)],INT($J4150/ROWS(tblConsorcios[Produto]))+1),"")</f>
        <v/>
      </c>
      <c r="Q4150" s="20" t="str">
        <f t="shared" si="193"/>
        <v/>
      </c>
      <c r="R4150">
        <f t="shared" si="194"/>
        <v>0</v>
      </c>
    </row>
    <row r="4151" spans="10:18" x14ac:dyDescent="0.2">
      <c r="J4151">
        <f t="shared" si="192"/>
        <v>4149</v>
      </c>
      <c r="K4151" t="str" cm="1">
        <f t="array" ref="K4151">IFERROR(INDEX(tblClientes[Cliente],INT($J4151/ROWS(tblConsorcios[Produto]))+1),"")</f>
        <v/>
      </c>
      <c r="L4151" t="str" cm="1">
        <f t="array" ref="L4151">IFERROR(INDEX(tblConsorcios[Produto],MOD($J4151,ROWS(tblConsorcios[Produto]))+1),"")</f>
        <v>Imóvel IE140 – 240m</v>
      </c>
      <c r="M4151" s="20" cm="1">
        <f t="array" ref="M4151">IFERROR(INDEX(tblConsorcios[Valor da Carta (R$)],MOD($J4151,ROWS(tblConsorcios[Produto]))+1),"")</f>
        <v>140000</v>
      </c>
      <c r="N4151" s="2" cm="1">
        <f t="array" ref="N4151">IFERROR(INDEX(tblConsorcios[Prazo (meses)],MOD($J4151,ROWS(tblConsorcios[Produto]))+1),"")</f>
        <v>240</v>
      </c>
      <c r="O4151" s="20" cm="1">
        <f t="array" ref="O4151">IFERROR(INDEX(tblConsorcios[Parcela Mensal (R$)],MOD($J4151,ROWS(tblConsorcios[Produto]))+1),"")</f>
        <v>751.33</v>
      </c>
      <c r="P4151" s="20" t="str" cm="1">
        <f t="array" ref="P4151">IFERROR(INDEX(tblClientes[Dividendo Mensal (R$)],INT($J4151/ROWS(tblConsorcios[Produto]))+1),"")</f>
        <v/>
      </c>
      <c r="Q4151" s="20" t="str">
        <f t="shared" si="193"/>
        <v/>
      </c>
      <c r="R4151">
        <f t="shared" si="194"/>
        <v>0</v>
      </c>
    </row>
    <row r="4152" spans="10:18" x14ac:dyDescent="0.2">
      <c r="J4152">
        <f t="shared" si="192"/>
        <v>4150</v>
      </c>
      <c r="K4152" t="str" cm="1">
        <f t="array" ref="K4152">IFERROR(INDEX(tblClientes[Cliente],INT($J4152/ROWS(tblConsorcios[Produto]))+1),"")</f>
        <v/>
      </c>
      <c r="L4152" t="str" cm="1">
        <f t="array" ref="L4152">IFERROR(INDEX(tblConsorcios[Produto],MOD($J4152,ROWS(tblConsorcios[Produto]))+1),"")</f>
        <v>Imóvel IE140 – 220m</v>
      </c>
      <c r="M4152" s="20" cm="1">
        <f t="array" ref="M4152">IFERROR(INDEX(tblConsorcios[Valor da Carta (R$)],MOD($J4152,ROWS(tblConsorcios[Produto]))+1),"")</f>
        <v>140000</v>
      </c>
      <c r="N4152" s="2" cm="1">
        <f t="array" ref="N4152">IFERROR(INDEX(tblConsorcios[Prazo (meses)],MOD($J4152,ROWS(tblConsorcios[Produto]))+1),"")</f>
        <v>220</v>
      </c>
      <c r="O4152" s="20" cm="1">
        <f t="array" ref="O4152">IFERROR(INDEX(tblConsorcios[Parcela Mensal (R$)],MOD($J4152,ROWS(tblConsorcios[Produto]))+1),"")</f>
        <v>813.27</v>
      </c>
      <c r="P4152" s="20" t="str" cm="1">
        <f t="array" ref="P4152">IFERROR(INDEX(tblClientes[Dividendo Mensal (R$)],INT($J4152/ROWS(tblConsorcios[Produto]))+1),"")</f>
        <v/>
      </c>
      <c r="Q4152" s="20" t="str">
        <f t="shared" si="193"/>
        <v/>
      </c>
      <c r="R4152">
        <f t="shared" si="194"/>
        <v>0</v>
      </c>
    </row>
    <row r="4153" spans="10:18" x14ac:dyDescent="0.2">
      <c r="J4153">
        <f t="shared" si="192"/>
        <v>4151</v>
      </c>
      <c r="K4153" t="str" cm="1">
        <f t="array" ref="K4153">IFERROR(INDEX(tblClientes[Cliente],INT($J4153/ROWS(tblConsorcios[Produto]))+1),"")</f>
        <v/>
      </c>
      <c r="L4153" t="str" cm="1">
        <f t="array" ref="L4153">IFERROR(INDEX(tblConsorcios[Produto],MOD($J4153,ROWS(tblConsorcios[Produto]))+1),"")</f>
        <v>Imóvel IE140 – 200m</v>
      </c>
      <c r="M4153" s="20" cm="1">
        <f t="array" ref="M4153">IFERROR(INDEX(tblConsorcios[Valor da Carta (R$)],MOD($J4153,ROWS(tblConsorcios[Produto]))+1),"")</f>
        <v>140000</v>
      </c>
      <c r="N4153" s="2" cm="1">
        <f t="array" ref="N4153">IFERROR(INDEX(tblConsorcios[Prazo (meses)],MOD($J4153,ROWS(tblConsorcios[Produto]))+1),"")</f>
        <v>200</v>
      </c>
      <c r="O4153" s="20" cm="1">
        <f t="array" ref="O4153">IFERROR(INDEX(tblConsorcios[Parcela Mensal (R$)],MOD($J4153,ROWS(tblConsorcios[Produto]))+1),"")</f>
        <v>887.6</v>
      </c>
      <c r="P4153" s="20" t="str" cm="1">
        <f t="array" ref="P4153">IFERROR(INDEX(tblClientes[Dividendo Mensal (R$)],INT($J4153/ROWS(tblConsorcios[Produto]))+1),"")</f>
        <v/>
      </c>
      <c r="Q4153" s="20" t="str">
        <f t="shared" si="193"/>
        <v/>
      </c>
      <c r="R4153">
        <f t="shared" si="194"/>
        <v>0</v>
      </c>
    </row>
    <row r="4154" spans="10:18" x14ac:dyDescent="0.2">
      <c r="J4154">
        <f t="shared" si="192"/>
        <v>4152</v>
      </c>
      <c r="K4154" t="str" cm="1">
        <f t="array" ref="K4154">IFERROR(INDEX(tblClientes[Cliente],INT($J4154/ROWS(tblConsorcios[Produto]))+1),"")</f>
        <v/>
      </c>
      <c r="L4154" t="str" cm="1">
        <f t="array" ref="L4154">IFERROR(INDEX(tblConsorcios[Produto],MOD($J4154,ROWS(tblConsorcios[Produto]))+1),"")</f>
        <v>Imóvel IE130 – 240m</v>
      </c>
      <c r="M4154" s="20" cm="1">
        <f t="array" ref="M4154">IFERROR(INDEX(tblConsorcios[Valor da Carta (R$)],MOD($J4154,ROWS(tblConsorcios[Produto]))+1),"")</f>
        <v>130000</v>
      </c>
      <c r="N4154" s="2" cm="1">
        <f t="array" ref="N4154">IFERROR(INDEX(tblConsorcios[Prazo (meses)],MOD($J4154,ROWS(tblConsorcios[Produto]))+1),"")</f>
        <v>240</v>
      </c>
      <c r="O4154" s="20" cm="1">
        <f t="array" ref="O4154">IFERROR(INDEX(tblConsorcios[Parcela Mensal (R$)],MOD($J4154,ROWS(tblConsorcios[Produto]))+1),"")</f>
        <v>697.67</v>
      </c>
      <c r="P4154" s="20" t="str" cm="1">
        <f t="array" ref="P4154">IFERROR(INDEX(tblClientes[Dividendo Mensal (R$)],INT($J4154/ROWS(tblConsorcios[Produto]))+1),"")</f>
        <v/>
      </c>
      <c r="Q4154" s="20" t="str">
        <f t="shared" si="193"/>
        <v/>
      </c>
      <c r="R4154">
        <f t="shared" si="194"/>
        <v>0</v>
      </c>
    </row>
    <row r="4155" spans="10:18" x14ac:dyDescent="0.2">
      <c r="J4155">
        <f t="shared" si="192"/>
        <v>4153</v>
      </c>
      <c r="K4155" t="str" cm="1">
        <f t="array" ref="K4155">IFERROR(INDEX(tblClientes[Cliente],INT($J4155/ROWS(tblConsorcios[Produto]))+1),"")</f>
        <v/>
      </c>
      <c r="L4155" t="str" cm="1">
        <f t="array" ref="L4155">IFERROR(INDEX(tblConsorcios[Produto],MOD($J4155,ROWS(tblConsorcios[Produto]))+1),"")</f>
        <v>Imóvel IE130 – 220m</v>
      </c>
      <c r="M4155" s="20" cm="1">
        <f t="array" ref="M4155">IFERROR(INDEX(tblConsorcios[Valor da Carta (R$)],MOD($J4155,ROWS(tblConsorcios[Produto]))+1),"")</f>
        <v>130000</v>
      </c>
      <c r="N4155" s="2" cm="1">
        <f t="array" ref="N4155">IFERROR(INDEX(tblConsorcios[Prazo (meses)],MOD($J4155,ROWS(tblConsorcios[Produto]))+1),"")</f>
        <v>220</v>
      </c>
      <c r="O4155" s="20" cm="1">
        <f t="array" ref="O4155">IFERROR(INDEX(tblConsorcios[Parcela Mensal (R$)],MOD($J4155,ROWS(tblConsorcios[Produto]))+1),"")</f>
        <v>755.18</v>
      </c>
      <c r="P4155" s="20" t="str" cm="1">
        <f t="array" ref="P4155">IFERROR(INDEX(tblClientes[Dividendo Mensal (R$)],INT($J4155/ROWS(tblConsorcios[Produto]))+1),"")</f>
        <v/>
      </c>
      <c r="Q4155" s="20" t="str">
        <f t="shared" si="193"/>
        <v/>
      </c>
      <c r="R4155">
        <f t="shared" si="194"/>
        <v>0</v>
      </c>
    </row>
    <row r="4156" spans="10:18" x14ac:dyDescent="0.2">
      <c r="J4156">
        <f t="shared" si="192"/>
        <v>4154</v>
      </c>
      <c r="K4156" t="str" cm="1">
        <f t="array" ref="K4156">IFERROR(INDEX(tblClientes[Cliente],INT($J4156/ROWS(tblConsorcios[Produto]))+1),"")</f>
        <v/>
      </c>
      <c r="L4156" t="str" cm="1">
        <f t="array" ref="L4156">IFERROR(INDEX(tblConsorcios[Produto],MOD($J4156,ROWS(tblConsorcios[Produto]))+1),"")</f>
        <v>Imóvel IE130 – 200m</v>
      </c>
      <c r="M4156" s="20" cm="1">
        <f t="array" ref="M4156">IFERROR(INDEX(tblConsorcios[Valor da Carta (R$)],MOD($J4156,ROWS(tblConsorcios[Produto]))+1),"")</f>
        <v>130000</v>
      </c>
      <c r="N4156" s="2" cm="1">
        <f t="array" ref="N4156">IFERROR(INDEX(tblConsorcios[Prazo (meses)],MOD($J4156,ROWS(tblConsorcios[Produto]))+1),"")</f>
        <v>200</v>
      </c>
      <c r="O4156" s="20" cm="1">
        <f t="array" ref="O4156">IFERROR(INDEX(tblConsorcios[Parcela Mensal (R$)],MOD($J4156,ROWS(tblConsorcios[Produto]))+1),"")</f>
        <v>824.2</v>
      </c>
      <c r="P4156" s="20" t="str" cm="1">
        <f t="array" ref="P4156">IFERROR(INDEX(tblClientes[Dividendo Mensal (R$)],INT($J4156/ROWS(tblConsorcios[Produto]))+1),"")</f>
        <v/>
      </c>
      <c r="Q4156" s="20" t="str">
        <f t="shared" si="193"/>
        <v/>
      </c>
      <c r="R4156">
        <f t="shared" si="194"/>
        <v>0</v>
      </c>
    </row>
    <row r="4157" spans="10:18" x14ac:dyDescent="0.2">
      <c r="J4157">
        <f t="shared" si="192"/>
        <v>4155</v>
      </c>
      <c r="K4157" t="str" cm="1">
        <f t="array" ref="K4157">IFERROR(INDEX(tblClientes[Cliente],INT($J4157/ROWS(tblConsorcios[Produto]))+1),"")</f>
        <v/>
      </c>
      <c r="L4157" t="str" cm="1">
        <f t="array" ref="L4157">IFERROR(INDEX(tblConsorcios[Produto],MOD($J4157,ROWS(tblConsorcios[Produto]))+1),"")</f>
        <v>Imóvel IE120 – 240m</v>
      </c>
      <c r="M4157" s="20" cm="1">
        <f t="array" ref="M4157">IFERROR(INDEX(tblConsorcios[Valor da Carta (R$)],MOD($J4157,ROWS(tblConsorcios[Produto]))+1),"")</f>
        <v>120000</v>
      </c>
      <c r="N4157" s="2" cm="1">
        <f t="array" ref="N4157">IFERROR(INDEX(tblConsorcios[Prazo (meses)],MOD($J4157,ROWS(tblConsorcios[Produto]))+1),"")</f>
        <v>240</v>
      </c>
      <c r="O4157" s="20" cm="1">
        <f t="array" ref="O4157">IFERROR(INDEX(tblConsorcios[Parcela Mensal (R$)],MOD($J4157,ROWS(tblConsorcios[Produto]))+1),"")</f>
        <v>644</v>
      </c>
      <c r="P4157" s="20" t="str" cm="1">
        <f t="array" ref="P4157">IFERROR(INDEX(tblClientes[Dividendo Mensal (R$)],INT($J4157/ROWS(tblConsorcios[Produto]))+1),"")</f>
        <v/>
      </c>
      <c r="Q4157" s="20" t="str">
        <f t="shared" si="193"/>
        <v/>
      </c>
      <c r="R4157">
        <f t="shared" si="194"/>
        <v>0</v>
      </c>
    </row>
    <row r="4158" spans="10:18" x14ac:dyDescent="0.2">
      <c r="J4158">
        <f t="shared" si="192"/>
        <v>4156</v>
      </c>
      <c r="K4158" t="str" cm="1">
        <f t="array" ref="K4158">IFERROR(INDEX(tblClientes[Cliente],INT($J4158/ROWS(tblConsorcios[Produto]))+1),"")</f>
        <v/>
      </c>
      <c r="L4158" t="str" cm="1">
        <f t="array" ref="L4158">IFERROR(INDEX(tblConsorcios[Produto],MOD($J4158,ROWS(tblConsorcios[Produto]))+1),"")</f>
        <v>Imóvel IE120 – 220m</v>
      </c>
      <c r="M4158" s="20" cm="1">
        <f t="array" ref="M4158">IFERROR(INDEX(tblConsorcios[Valor da Carta (R$)],MOD($J4158,ROWS(tblConsorcios[Produto]))+1),"")</f>
        <v>120000</v>
      </c>
      <c r="N4158" s="2" cm="1">
        <f t="array" ref="N4158">IFERROR(INDEX(tblConsorcios[Prazo (meses)],MOD($J4158,ROWS(tblConsorcios[Produto]))+1),"")</f>
        <v>220</v>
      </c>
      <c r="O4158" s="20" cm="1">
        <f t="array" ref="O4158">IFERROR(INDEX(tblConsorcios[Parcela Mensal (R$)],MOD($J4158,ROWS(tblConsorcios[Produto]))+1),"")</f>
        <v>697.09</v>
      </c>
      <c r="P4158" s="20" t="str" cm="1">
        <f t="array" ref="P4158">IFERROR(INDEX(tblClientes[Dividendo Mensal (R$)],INT($J4158/ROWS(tblConsorcios[Produto]))+1),"")</f>
        <v/>
      </c>
      <c r="Q4158" s="20" t="str">
        <f t="shared" si="193"/>
        <v/>
      </c>
      <c r="R4158">
        <f t="shared" si="194"/>
        <v>0</v>
      </c>
    </row>
    <row r="4159" spans="10:18" x14ac:dyDescent="0.2">
      <c r="J4159">
        <f t="shared" si="192"/>
        <v>4157</v>
      </c>
      <c r="K4159" t="str" cm="1">
        <f t="array" ref="K4159">IFERROR(INDEX(tblClientes[Cliente],INT($J4159/ROWS(tblConsorcios[Produto]))+1),"")</f>
        <v/>
      </c>
      <c r="L4159" t="str" cm="1">
        <f t="array" ref="L4159">IFERROR(INDEX(tblConsorcios[Produto],MOD($J4159,ROWS(tblConsorcios[Produto]))+1),"")</f>
        <v>Imóvel IE120 – 200m</v>
      </c>
      <c r="M4159" s="20" cm="1">
        <f t="array" ref="M4159">IFERROR(INDEX(tblConsorcios[Valor da Carta (R$)],MOD($J4159,ROWS(tblConsorcios[Produto]))+1),"")</f>
        <v>120000</v>
      </c>
      <c r="N4159" s="2" cm="1">
        <f t="array" ref="N4159">IFERROR(INDEX(tblConsorcios[Prazo (meses)],MOD($J4159,ROWS(tblConsorcios[Produto]))+1),"")</f>
        <v>200</v>
      </c>
      <c r="O4159" s="20" cm="1">
        <f t="array" ref="O4159">IFERROR(INDEX(tblConsorcios[Parcela Mensal (R$)],MOD($J4159,ROWS(tblConsorcios[Produto]))+1),"")</f>
        <v>760.8</v>
      </c>
      <c r="P4159" s="20" t="str" cm="1">
        <f t="array" ref="P4159">IFERROR(INDEX(tblClientes[Dividendo Mensal (R$)],INT($J4159/ROWS(tblConsorcios[Produto]))+1),"")</f>
        <v/>
      </c>
      <c r="Q4159" s="20" t="str">
        <f t="shared" si="193"/>
        <v/>
      </c>
      <c r="R4159">
        <f t="shared" si="194"/>
        <v>0</v>
      </c>
    </row>
    <row r="4160" spans="10:18" x14ac:dyDescent="0.2">
      <c r="J4160">
        <f t="shared" si="192"/>
        <v>4158</v>
      </c>
      <c r="K4160" t="str" cm="1">
        <f t="array" ref="K4160">IFERROR(INDEX(tblClientes[Cliente],INT($J4160/ROWS(tblConsorcios[Produto]))+1),"")</f>
        <v/>
      </c>
      <c r="L4160" t="str" cm="1">
        <f t="array" ref="L4160">IFERROR(INDEX(tblConsorcios[Produto],MOD($J4160,ROWS(tblConsorcios[Produto]))+1),"")</f>
        <v>Imóvel IE600 – 240m</v>
      </c>
      <c r="M4160" s="20" cm="1">
        <f t="array" ref="M4160">IFERROR(INDEX(tblConsorcios[Valor da Carta (R$)],MOD($J4160,ROWS(tblConsorcios[Produto]))+1),"")</f>
        <v>600000</v>
      </c>
      <c r="N4160" s="2" cm="1">
        <f t="array" ref="N4160">IFERROR(INDEX(tblConsorcios[Prazo (meses)],MOD($J4160,ROWS(tblConsorcios[Produto]))+1),"")</f>
        <v>240</v>
      </c>
      <c r="O4160" s="20" cm="1">
        <f t="array" ref="O4160">IFERROR(INDEX(tblConsorcios[Parcela Mensal (R$)],MOD($J4160,ROWS(tblConsorcios[Produto]))+1),"")</f>
        <v>3220</v>
      </c>
      <c r="P4160" s="20" t="str" cm="1">
        <f t="array" ref="P4160">IFERROR(INDEX(tblClientes[Dividendo Mensal (R$)],INT($J4160/ROWS(tblConsorcios[Produto]))+1),"")</f>
        <v/>
      </c>
      <c r="Q4160" s="20" t="str">
        <f t="shared" si="193"/>
        <v/>
      </c>
      <c r="R4160">
        <f t="shared" si="194"/>
        <v>0</v>
      </c>
    </row>
    <row r="4161" spans="10:18" x14ac:dyDescent="0.2">
      <c r="J4161">
        <f t="shared" si="192"/>
        <v>4159</v>
      </c>
      <c r="K4161" t="str" cm="1">
        <f t="array" ref="K4161">IFERROR(INDEX(tblClientes[Cliente],INT($J4161/ROWS(tblConsorcios[Produto]))+1),"")</f>
        <v/>
      </c>
      <c r="L4161" t="str" cm="1">
        <f t="array" ref="L4161">IFERROR(INDEX(tblConsorcios[Produto],MOD($J4161,ROWS(tblConsorcios[Produto]))+1),"")</f>
        <v>Imóvel IE600 – 220m</v>
      </c>
      <c r="M4161" s="20" cm="1">
        <f t="array" ref="M4161">IFERROR(INDEX(tblConsorcios[Valor da Carta (R$)],MOD($J4161,ROWS(tblConsorcios[Produto]))+1),"")</f>
        <v>600000</v>
      </c>
      <c r="N4161" s="2" cm="1">
        <f t="array" ref="N4161">IFERROR(INDEX(tblConsorcios[Prazo (meses)],MOD($J4161,ROWS(tblConsorcios[Produto]))+1),"")</f>
        <v>220</v>
      </c>
      <c r="O4161" s="20" cm="1">
        <f t="array" ref="O4161">IFERROR(INDEX(tblConsorcios[Parcela Mensal (R$)],MOD($J4161,ROWS(tblConsorcios[Produto]))+1),"")</f>
        <v>3485.45</v>
      </c>
      <c r="P4161" s="20" t="str" cm="1">
        <f t="array" ref="P4161">IFERROR(INDEX(tblClientes[Dividendo Mensal (R$)],INT($J4161/ROWS(tblConsorcios[Produto]))+1),"")</f>
        <v/>
      </c>
      <c r="Q4161" s="20" t="str">
        <f t="shared" si="193"/>
        <v/>
      </c>
      <c r="R4161">
        <f t="shared" si="194"/>
        <v>0</v>
      </c>
    </row>
    <row r="4162" spans="10:18" x14ac:dyDescent="0.2">
      <c r="J4162">
        <f t="shared" si="192"/>
        <v>4160</v>
      </c>
      <c r="K4162" t="str" cm="1">
        <f t="array" ref="K4162">IFERROR(INDEX(tblClientes[Cliente],INT($J4162/ROWS(tblConsorcios[Produto]))+1),"")</f>
        <v/>
      </c>
      <c r="L4162" t="str" cm="1">
        <f t="array" ref="L4162">IFERROR(INDEX(tblConsorcios[Produto],MOD($J4162,ROWS(tblConsorcios[Produto]))+1),"")</f>
        <v>Imóvel IE600 – 200m</v>
      </c>
      <c r="M4162" s="20" cm="1">
        <f t="array" ref="M4162">IFERROR(INDEX(tblConsorcios[Valor da Carta (R$)],MOD($J4162,ROWS(tblConsorcios[Produto]))+1),"")</f>
        <v>600000</v>
      </c>
      <c r="N4162" s="2" cm="1">
        <f t="array" ref="N4162">IFERROR(INDEX(tblConsorcios[Prazo (meses)],MOD($J4162,ROWS(tblConsorcios[Produto]))+1),"")</f>
        <v>200</v>
      </c>
      <c r="O4162" s="20" cm="1">
        <f t="array" ref="O4162">IFERROR(INDEX(tblConsorcios[Parcela Mensal (R$)],MOD($J4162,ROWS(tblConsorcios[Produto]))+1),"")</f>
        <v>3804</v>
      </c>
      <c r="P4162" s="20" t="str" cm="1">
        <f t="array" ref="P4162">IFERROR(INDEX(tblClientes[Dividendo Mensal (R$)],INT($J4162/ROWS(tblConsorcios[Produto]))+1),"")</f>
        <v/>
      </c>
      <c r="Q4162" s="20" t="str">
        <f t="shared" si="193"/>
        <v/>
      </c>
      <c r="R4162">
        <f t="shared" si="194"/>
        <v>0</v>
      </c>
    </row>
    <row r="4163" spans="10:18" x14ac:dyDescent="0.2">
      <c r="J4163">
        <f t="shared" ref="J4163:J4226" si="195">ROW()-2</f>
        <v>4161</v>
      </c>
      <c r="K4163" t="str" cm="1">
        <f t="array" ref="K4163">IFERROR(INDEX(tblClientes[Cliente],INT($J4163/ROWS(tblConsorcios[Produto]))+1),"")</f>
        <v/>
      </c>
      <c r="L4163" t="str" cm="1">
        <f t="array" ref="L4163">IFERROR(INDEX(tblConsorcios[Produto],MOD($J4163,ROWS(tblConsorcios[Produto]))+1),"")</f>
        <v>Imóvel IE580 – 240m</v>
      </c>
      <c r="M4163" s="20" cm="1">
        <f t="array" ref="M4163">IFERROR(INDEX(tblConsorcios[Valor da Carta (R$)],MOD($J4163,ROWS(tblConsorcios[Produto]))+1),"")</f>
        <v>580000</v>
      </c>
      <c r="N4163" s="2" cm="1">
        <f t="array" ref="N4163">IFERROR(INDEX(tblConsorcios[Prazo (meses)],MOD($J4163,ROWS(tblConsorcios[Produto]))+1),"")</f>
        <v>240</v>
      </c>
      <c r="O4163" s="20" cm="1">
        <f t="array" ref="O4163">IFERROR(INDEX(tblConsorcios[Parcela Mensal (R$)],MOD($J4163,ROWS(tblConsorcios[Produto]))+1),"")</f>
        <v>3112.67</v>
      </c>
      <c r="P4163" s="20" t="str" cm="1">
        <f t="array" ref="P4163">IFERROR(INDEX(tblClientes[Dividendo Mensal (R$)],INT($J4163/ROWS(tblConsorcios[Produto]))+1),"")</f>
        <v/>
      </c>
      <c r="Q4163" s="20" t="str">
        <f t="shared" ref="Q4163:Q4226" si="196">IF(AND(ISNUMBER(O4163),ISNUMBER(P4163)),P4163-O4163,"")</f>
        <v/>
      </c>
      <c r="R4163">
        <f t="shared" ref="R4163:R4226" si="197">IF(AND(ISNUMBER(O4163),ISNUMBER(P4163),O4163&lt;=P4163),1,0)</f>
        <v>0</v>
      </c>
    </row>
    <row r="4164" spans="10:18" x14ac:dyDescent="0.2">
      <c r="J4164">
        <f t="shared" si="195"/>
        <v>4162</v>
      </c>
      <c r="K4164" t="str" cm="1">
        <f t="array" ref="K4164">IFERROR(INDEX(tblClientes[Cliente],INT($J4164/ROWS(tblConsorcios[Produto]))+1),"")</f>
        <v/>
      </c>
      <c r="L4164" t="str" cm="1">
        <f t="array" ref="L4164">IFERROR(INDEX(tblConsorcios[Produto],MOD($J4164,ROWS(tblConsorcios[Produto]))+1),"")</f>
        <v>Imóvel IE580 – 220m</v>
      </c>
      <c r="M4164" s="20" cm="1">
        <f t="array" ref="M4164">IFERROR(INDEX(tblConsorcios[Valor da Carta (R$)],MOD($J4164,ROWS(tblConsorcios[Produto]))+1),"")</f>
        <v>580000</v>
      </c>
      <c r="N4164" s="2" cm="1">
        <f t="array" ref="N4164">IFERROR(INDEX(tblConsorcios[Prazo (meses)],MOD($J4164,ROWS(tblConsorcios[Produto]))+1),"")</f>
        <v>220</v>
      </c>
      <c r="O4164" s="20" cm="1">
        <f t="array" ref="O4164">IFERROR(INDEX(tblConsorcios[Parcela Mensal (R$)],MOD($J4164,ROWS(tblConsorcios[Produto]))+1),"")</f>
        <v>3369.27</v>
      </c>
      <c r="P4164" s="20" t="str" cm="1">
        <f t="array" ref="P4164">IFERROR(INDEX(tblClientes[Dividendo Mensal (R$)],INT($J4164/ROWS(tblConsorcios[Produto]))+1),"")</f>
        <v/>
      </c>
      <c r="Q4164" s="20" t="str">
        <f t="shared" si="196"/>
        <v/>
      </c>
      <c r="R4164">
        <f t="shared" si="197"/>
        <v>0</v>
      </c>
    </row>
    <row r="4165" spans="10:18" x14ac:dyDescent="0.2">
      <c r="J4165">
        <f t="shared" si="195"/>
        <v>4163</v>
      </c>
      <c r="K4165" t="str" cm="1">
        <f t="array" ref="K4165">IFERROR(INDEX(tblClientes[Cliente],INT($J4165/ROWS(tblConsorcios[Produto]))+1),"")</f>
        <v/>
      </c>
      <c r="L4165" t="str" cm="1">
        <f t="array" ref="L4165">IFERROR(INDEX(tblConsorcios[Produto],MOD($J4165,ROWS(tblConsorcios[Produto]))+1),"")</f>
        <v>Imóvel IE580 – 200m</v>
      </c>
      <c r="M4165" s="20" cm="1">
        <f t="array" ref="M4165">IFERROR(INDEX(tblConsorcios[Valor da Carta (R$)],MOD($J4165,ROWS(tblConsorcios[Produto]))+1),"")</f>
        <v>580000</v>
      </c>
      <c r="N4165" s="2" cm="1">
        <f t="array" ref="N4165">IFERROR(INDEX(tblConsorcios[Prazo (meses)],MOD($J4165,ROWS(tblConsorcios[Produto]))+1),"")</f>
        <v>200</v>
      </c>
      <c r="O4165" s="20" cm="1">
        <f t="array" ref="O4165">IFERROR(INDEX(tblConsorcios[Parcela Mensal (R$)],MOD($J4165,ROWS(tblConsorcios[Produto]))+1),"")</f>
        <v>3677.2</v>
      </c>
      <c r="P4165" s="20" t="str" cm="1">
        <f t="array" ref="P4165">IFERROR(INDEX(tblClientes[Dividendo Mensal (R$)],INT($J4165/ROWS(tblConsorcios[Produto]))+1),"")</f>
        <v/>
      </c>
      <c r="Q4165" s="20" t="str">
        <f t="shared" si="196"/>
        <v/>
      </c>
      <c r="R4165">
        <f t="shared" si="197"/>
        <v>0</v>
      </c>
    </row>
    <row r="4166" spans="10:18" x14ac:dyDescent="0.2">
      <c r="J4166">
        <f t="shared" si="195"/>
        <v>4164</v>
      </c>
      <c r="K4166" t="str" cm="1">
        <f t="array" ref="K4166">IFERROR(INDEX(tblClientes[Cliente],INT($J4166/ROWS(tblConsorcios[Produto]))+1),"")</f>
        <v/>
      </c>
      <c r="L4166" t="str" cm="1">
        <f t="array" ref="L4166">IFERROR(INDEX(tblConsorcios[Produto],MOD($J4166,ROWS(tblConsorcios[Produto]))+1),"")</f>
        <v>Imóvel IE550 – 240m</v>
      </c>
      <c r="M4166" s="20" cm="1">
        <f t="array" ref="M4166">IFERROR(INDEX(tblConsorcios[Valor da Carta (R$)],MOD($J4166,ROWS(tblConsorcios[Produto]))+1),"")</f>
        <v>550000</v>
      </c>
      <c r="N4166" s="2" cm="1">
        <f t="array" ref="N4166">IFERROR(INDEX(tblConsorcios[Prazo (meses)],MOD($J4166,ROWS(tblConsorcios[Produto]))+1),"")</f>
        <v>240</v>
      </c>
      <c r="O4166" s="20" cm="1">
        <f t="array" ref="O4166">IFERROR(INDEX(tblConsorcios[Parcela Mensal (R$)],MOD($J4166,ROWS(tblConsorcios[Produto]))+1),"")</f>
        <v>2951.67</v>
      </c>
      <c r="P4166" s="20" t="str" cm="1">
        <f t="array" ref="P4166">IFERROR(INDEX(tblClientes[Dividendo Mensal (R$)],INT($J4166/ROWS(tblConsorcios[Produto]))+1),"")</f>
        <v/>
      </c>
      <c r="Q4166" s="20" t="str">
        <f t="shared" si="196"/>
        <v/>
      </c>
      <c r="R4166">
        <f t="shared" si="197"/>
        <v>0</v>
      </c>
    </row>
    <row r="4167" spans="10:18" x14ac:dyDescent="0.2">
      <c r="J4167">
        <f t="shared" si="195"/>
        <v>4165</v>
      </c>
      <c r="K4167" t="str" cm="1">
        <f t="array" ref="K4167">IFERROR(INDEX(tblClientes[Cliente],INT($J4167/ROWS(tblConsorcios[Produto]))+1),"")</f>
        <v/>
      </c>
      <c r="L4167" t="str" cm="1">
        <f t="array" ref="L4167">IFERROR(INDEX(tblConsorcios[Produto],MOD($J4167,ROWS(tblConsorcios[Produto]))+1),"")</f>
        <v>Imóvel IE550 – 220m</v>
      </c>
      <c r="M4167" s="20" cm="1">
        <f t="array" ref="M4167">IFERROR(INDEX(tblConsorcios[Valor da Carta (R$)],MOD($J4167,ROWS(tblConsorcios[Produto]))+1),"")</f>
        <v>550000</v>
      </c>
      <c r="N4167" s="2" cm="1">
        <f t="array" ref="N4167">IFERROR(INDEX(tblConsorcios[Prazo (meses)],MOD($J4167,ROWS(tblConsorcios[Produto]))+1),"")</f>
        <v>220</v>
      </c>
      <c r="O4167" s="20" cm="1">
        <f t="array" ref="O4167">IFERROR(INDEX(tblConsorcios[Parcela Mensal (R$)],MOD($J4167,ROWS(tblConsorcios[Produto]))+1),"")</f>
        <v>3195</v>
      </c>
      <c r="P4167" s="20" t="str" cm="1">
        <f t="array" ref="P4167">IFERROR(INDEX(tblClientes[Dividendo Mensal (R$)],INT($J4167/ROWS(tblConsorcios[Produto]))+1),"")</f>
        <v/>
      </c>
      <c r="Q4167" s="20" t="str">
        <f t="shared" si="196"/>
        <v/>
      </c>
      <c r="R4167">
        <f t="shared" si="197"/>
        <v>0</v>
      </c>
    </row>
    <row r="4168" spans="10:18" x14ac:dyDescent="0.2">
      <c r="J4168">
        <f t="shared" si="195"/>
        <v>4166</v>
      </c>
      <c r="K4168" t="str" cm="1">
        <f t="array" ref="K4168">IFERROR(INDEX(tblClientes[Cliente],INT($J4168/ROWS(tblConsorcios[Produto]))+1),"")</f>
        <v/>
      </c>
      <c r="L4168" t="str" cm="1">
        <f t="array" ref="L4168">IFERROR(INDEX(tblConsorcios[Produto],MOD($J4168,ROWS(tblConsorcios[Produto]))+1),"")</f>
        <v>Imóvel IE550 – 200m</v>
      </c>
      <c r="M4168" s="20" cm="1">
        <f t="array" ref="M4168">IFERROR(INDEX(tblConsorcios[Valor da Carta (R$)],MOD($J4168,ROWS(tblConsorcios[Produto]))+1),"")</f>
        <v>550000</v>
      </c>
      <c r="N4168" s="2" cm="1">
        <f t="array" ref="N4168">IFERROR(INDEX(tblConsorcios[Prazo (meses)],MOD($J4168,ROWS(tblConsorcios[Produto]))+1),"")</f>
        <v>200</v>
      </c>
      <c r="O4168" s="20" cm="1">
        <f t="array" ref="O4168">IFERROR(INDEX(tblConsorcios[Parcela Mensal (R$)],MOD($J4168,ROWS(tblConsorcios[Produto]))+1),"")</f>
        <v>3487</v>
      </c>
      <c r="P4168" s="20" t="str" cm="1">
        <f t="array" ref="P4168">IFERROR(INDEX(tblClientes[Dividendo Mensal (R$)],INT($J4168/ROWS(tblConsorcios[Produto]))+1),"")</f>
        <v/>
      </c>
      <c r="Q4168" s="20" t="str">
        <f t="shared" si="196"/>
        <v/>
      </c>
      <c r="R4168">
        <f t="shared" si="197"/>
        <v>0</v>
      </c>
    </row>
    <row r="4169" spans="10:18" x14ac:dyDescent="0.2">
      <c r="J4169">
        <f t="shared" si="195"/>
        <v>4167</v>
      </c>
      <c r="K4169" t="str" cm="1">
        <f t="array" ref="K4169">IFERROR(INDEX(tblClientes[Cliente],INT($J4169/ROWS(tblConsorcios[Produto]))+1),"")</f>
        <v/>
      </c>
      <c r="L4169" t="str" cm="1">
        <f t="array" ref="L4169">IFERROR(INDEX(tblConsorcios[Produto],MOD($J4169,ROWS(tblConsorcios[Produto]))+1),"")</f>
        <v>Imóvel IE530 – 240m</v>
      </c>
      <c r="M4169" s="20" cm="1">
        <f t="array" ref="M4169">IFERROR(INDEX(tblConsorcios[Valor da Carta (R$)],MOD($J4169,ROWS(tblConsorcios[Produto]))+1),"")</f>
        <v>530000</v>
      </c>
      <c r="N4169" s="2" cm="1">
        <f t="array" ref="N4169">IFERROR(INDEX(tblConsorcios[Prazo (meses)],MOD($J4169,ROWS(tblConsorcios[Produto]))+1),"")</f>
        <v>240</v>
      </c>
      <c r="O4169" s="20" cm="1">
        <f t="array" ref="O4169">IFERROR(INDEX(tblConsorcios[Parcela Mensal (R$)],MOD($J4169,ROWS(tblConsorcios[Produto]))+1),"")</f>
        <v>2844.33</v>
      </c>
      <c r="P4169" s="20" t="str" cm="1">
        <f t="array" ref="P4169">IFERROR(INDEX(tblClientes[Dividendo Mensal (R$)],INT($J4169/ROWS(tblConsorcios[Produto]))+1),"")</f>
        <v/>
      </c>
      <c r="Q4169" s="20" t="str">
        <f t="shared" si="196"/>
        <v/>
      </c>
      <c r="R4169">
        <f t="shared" si="197"/>
        <v>0</v>
      </c>
    </row>
    <row r="4170" spans="10:18" x14ac:dyDescent="0.2">
      <c r="J4170">
        <f t="shared" si="195"/>
        <v>4168</v>
      </c>
      <c r="K4170" t="str" cm="1">
        <f t="array" ref="K4170">IFERROR(INDEX(tblClientes[Cliente],INT($J4170/ROWS(tblConsorcios[Produto]))+1),"")</f>
        <v/>
      </c>
      <c r="L4170" t="str" cm="1">
        <f t="array" ref="L4170">IFERROR(INDEX(tblConsorcios[Produto],MOD($J4170,ROWS(tblConsorcios[Produto]))+1),"")</f>
        <v>Imóvel IE530 – 220m</v>
      </c>
      <c r="M4170" s="20" cm="1">
        <f t="array" ref="M4170">IFERROR(INDEX(tblConsorcios[Valor da Carta (R$)],MOD($J4170,ROWS(tblConsorcios[Produto]))+1),"")</f>
        <v>530000</v>
      </c>
      <c r="N4170" s="2" cm="1">
        <f t="array" ref="N4170">IFERROR(INDEX(tblConsorcios[Prazo (meses)],MOD($J4170,ROWS(tblConsorcios[Produto]))+1),"")</f>
        <v>220</v>
      </c>
      <c r="O4170" s="20" cm="1">
        <f t="array" ref="O4170">IFERROR(INDEX(tblConsorcios[Parcela Mensal (R$)],MOD($J4170,ROWS(tblConsorcios[Produto]))+1),"")</f>
        <v>3078.82</v>
      </c>
      <c r="P4170" s="20" t="str" cm="1">
        <f t="array" ref="P4170">IFERROR(INDEX(tblClientes[Dividendo Mensal (R$)],INT($J4170/ROWS(tblConsorcios[Produto]))+1),"")</f>
        <v/>
      </c>
      <c r="Q4170" s="20" t="str">
        <f t="shared" si="196"/>
        <v/>
      </c>
      <c r="R4170">
        <f t="shared" si="197"/>
        <v>0</v>
      </c>
    </row>
    <row r="4171" spans="10:18" x14ac:dyDescent="0.2">
      <c r="J4171">
        <f t="shared" si="195"/>
        <v>4169</v>
      </c>
      <c r="K4171" t="str" cm="1">
        <f t="array" ref="K4171">IFERROR(INDEX(tblClientes[Cliente],INT($J4171/ROWS(tblConsorcios[Produto]))+1),"")</f>
        <v/>
      </c>
      <c r="L4171" t="str" cm="1">
        <f t="array" ref="L4171">IFERROR(INDEX(tblConsorcios[Produto],MOD($J4171,ROWS(tblConsorcios[Produto]))+1),"")</f>
        <v>Imóvel IE530 – 200m</v>
      </c>
      <c r="M4171" s="20" cm="1">
        <f t="array" ref="M4171">IFERROR(INDEX(tblConsorcios[Valor da Carta (R$)],MOD($J4171,ROWS(tblConsorcios[Produto]))+1),"")</f>
        <v>530000</v>
      </c>
      <c r="N4171" s="2" cm="1">
        <f t="array" ref="N4171">IFERROR(INDEX(tblConsorcios[Prazo (meses)],MOD($J4171,ROWS(tblConsorcios[Produto]))+1),"")</f>
        <v>200</v>
      </c>
      <c r="O4171" s="20" cm="1">
        <f t="array" ref="O4171">IFERROR(INDEX(tblConsorcios[Parcela Mensal (R$)],MOD($J4171,ROWS(tblConsorcios[Produto]))+1),"")</f>
        <v>3360.2</v>
      </c>
      <c r="P4171" s="20" t="str" cm="1">
        <f t="array" ref="P4171">IFERROR(INDEX(tblClientes[Dividendo Mensal (R$)],INT($J4171/ROWS(tblConsorcios[Produto]))+1),"")</f>
        <v/>
      </c>
      <c r="Q4171" s="20" t="str">
        <f t="shared" si="196"/>
        <v/>
      </c>
      <c r="R4171">
        <f t="shared" si="197"/>
        <v>0</v>
      </c>
    </row>
    <row r="4172" spans="10:18" x14ac:dyDescent="0.2">
      <c r="J4172">
        <f t="shared" si="195"/>
        <v>4170</v>
      </c>
      <c r="K4172" t="str" cm="1">
        <f t="array" ref="K4172">IFERROR(INDEX(tblClientes[Cliente],INT($J4172/ROWS(tblConsorcios[Produto]))+1),"")</f>
        <v/>
      </c>
      <c r="L4172" t="str" cm="1">
        <f t="array" ref="L4172">IFERROR(INDEX(tblConsorcios[Produto],MOD($J4172,ROWS(tblConsorcios[Produto]))+1),"")</f>
        <v>Imóvel IE500 – 240m</v>
      </c>
      <c r="M4172" s="20" cm="1">
        <f t="array" ref="M4172">IFERROR(INDEX(tblConsorcios[Valor da Carta (R$)],MOD($J4172,ROWS(tblConsorcios[Produto]))+1),"")</f>
        <v>500000</v>
      </c>
      <c r="N4172" s="2" cm="1">
        <f t="array" ref="N4172">IFERROR(INDEX(tblConsorcios[Prazo (meses)],MOD($J4172,ROWS(tblConsorcios[Produto]))+1),"")</f>
        <v>240</v>
      </c>
      <c r="O4172" s="20" cm="1">
        <f t="array" ref="O4172">IFERROR(INDEX(tblConsorcios[Parcela Mensal (R$)],MOD($J4172,ROWS(tblConsorcios[Produto]))+1),"")</f>
        <v>2683.33</v>
      </c>
      <c r="P4172" s="20" t="str" cm="1">
        <f t="array" ref="P4172">IFERROR(INDEX(tblClientes[Dividendo Mensal (R$)],INT($J4172/ROWS(tblConsorcios[Produto]))+1),"")</f>
        <v/>
      </c>
      <c r="Q4172" s="20" t="str">
        <f t="shared" si="196"/>
        <v/>
      </c>
      <c r="R4172">
        <f t="shared" si="197"/>
        <v>0</v>
      </c>
    </row>
    <row r="4173" spans="10:18" x14ac:dyDescent="0.2">
      <c r="J4173">
        <f t="shared" si="195"/>
        <v>4171</v>
      </c>
      <c r="K4173" t="str" cm="1">
        <f t="array" ref="K4173">IFERROR(INDEX(tblClientes[Cliente],INT($J4173/ROWS(tblConsorcios[Produto]))+1),"")</f>
        <v/>
      </c>
      <c r="L4173" t="str" cm="1">
        <f t="array" ref="L4173">IFERROR(INDEX(tblConsorcios[Produto],MOD($J4173,ROWS(tblConsorcios[Produto]))+1),"")</f>
        <v>Imóvel IE500 – 220m</v>
      </c>
      <c r="M4173" s="20" cm="1">
        <f t="array" ref="M4173">IFERROR(INDEX(tblConsorcios[Valor da Carta (R$)],MOD($J4173,ROWS(tblConsorcios[Produto]))+1),"")</f>
        <v>500000</v>
      </c>
      <c r="N4173" s="2" cm="1">
        <f t="array" ref="N4173">IFERROR(INDEX(tblConsorcios[Prazo (meses)],MOD($J4173,ROWS(tblConsorcios[Produto]))+1),"")</f>
        <v>220</v>
      </c>
      <c r="O4173" s="20" cm="1">
        <f t="array" ref="O4173">IFERROR(INDEX(tblConsorcios[Parcela Mensal (R$)],MOD($J4173,ROWS(tblConsorcios[Produto]))+1),"")</f>
        <v>2904.55</v>
      </c>
      <c r="P4173" s="20" t="str" cm="1">
        <f t="array" ref="P4173">IFERROR(INDEX(tblClientes[Dividendo Mensal (R$)],INT($J4173/ROWS(tblConsorcios[Produto]))+1),"")</f>
        <v/>
      </c>
      <c r="Q4173" s="20" t="str">
        <f t="shared" si="196"/>
        <v/>
      </c>
      <c r="R4173">
        <f t="shared" si="197"/>
        <v>0</v>
      </c>
    </row>
    <row r="4174" spans="10:18" x14ac:dyDescent="0.2">
      <c r="J4174">
        <f t="shared" si="195"/>
        <v>4172</v>
      </c>
      <c r="K4174" t="str" cm="1">
        <f t="array" ref="K4174">IFERROR(INDEX(tblClientes[Cliente],INT($J4174/ROWS(tblConsorcios[Produto]))+1),"")</f>
        <v/>
      </c>
      <c r="L4174" t="str" cm="1">
        <f t="array" ref="L4174">IFERROR(INDEX(tblConsorcios[Produto],MOD($J4174,ROWS(tblConsorcios[Produto]))+1),"")</f>
        <v>Imóvel IE500 – 200m</v>
      </c>
      <c r="M4174" s="20" cm="1">
        <f t="array" ref="M4174">IFERROR(INDEX(tblConsorcios[Valor da Carta (R$)],MOD($J4174,ROWS(tblConsorcios[Produto]))+1),"")</f>
        <v>500000</v>
      </c>
      <c r="N4174" s="2" cm="1">
        <f t="array" ref="N4174">IFERROR(INDEX(tblConsorcios[Prazo (meses)],MOD($J4174,ROWS(tblConsorcios[Produto]))+1),"")</f>
        <v>200</v>
      </c>
      <c r="O4174" s="20" cm="1">
        <f t="array" ref="O4174">IFERROR(INDEX(tblConsorcios[Parcela Mensal (R$)],MOD($J4174,ROWS(tblConsorcios[Produto]))+1),"")</f>
        <v>3170</v>
      </c>
      <c r="P4174" s="20" t="str" cm="1">
        <f t="array" ref="P4174">IFERROR(INDEX(tblClientes[Dividendo Mensal (R$)],INT($J4174/ROWS(tblConsorcios[Produto]))+1),"")</f>
        <v/>
      </c>
      <c r="Q4174" s="20" t="str">
        <f t="shared" si="196"/>
        <v/>
      </c>
      <c r="R4174">
        <f t="shared" si="197"/>
        <v>0</v>
      </c>
    </row>
    <row r="4175" spans="10:18" x14ac:dyDescent="0.2">
      <c r="J4175">
        <f t="shared" si="195"/>
        <v>4173</v>
      </c>
      <c r="K4175" t="str" cm="1">
        <f t="array" ref="K4175">IFERROR(INDEX(tblClientes[Cliente],INT($J4175/ROWS(tblConsorcios[Produto]))+1),"")</f>
        <v/>
      </c>
      <c r="L4175" t="str" cm="1">
        <f t="array" ref="L4175">IFERROR(INDEX(tblConsorcios[Produto],MOD($J4175,ROWS(tblConsorcios[Produto]))+1),"")</f>
        <v>Imóvel IE480 – 240m</v>
      </c>
      <c r="M4175" s="20" cm="1">
        <f t="array" ref="M4175">IFERROR(INDEX(tblConsorcios[Valor da Carta (R$)],MOD($J4175,ROWS(tblConsorcios[Produto]))+1),"")</f>
        <v>480000</v>
      </c>
      <c r="N4175" s="2" cm="1">
        <f t="array" ref="N4175">IFERROR(INDEX(tblConsorcios[Prazo (meses)],MOD($J4175,ROWS(tblConsorcios[Produto]))+1),"")</f>
        <v>240</v>
      </c>
      <c r="O4175" s="20" cm="1">
        <f t="array" ref="O4175">IFERROR(INDEX(tblConsorcios[Parcela Mensal (R$)],MOD($J4175,ROWS(tblConsorcios[Produto]))+1),"")</f>
        <v>2576</v>
      </c>
      <c r="P4175" s="20" t="str" cm="1">
        <f t="array" ref="P4175">IFERROR(INDEX(tblClientes[Dividendo Mensal (R$)],INT($J4175/ROWS(tblConsorcios[Produto]))+1),"")</f>
        <v/>
      </c>
      <c r="Q4175" s="20" t="str">
        <f t="shared" si="196"/>
        <v/>
      </c>
      <c r="R4175">
        <f t="shared" si="197"/>
        <v>0</v>
      </c>
    </row>
    <row r="4176" spans="10:18" x14ac:dyDescent="0.2">
      <c r="J4176">
        <f t="shared" si="195"/>
        <v>4174</v>
      </c>
      <c r="K4176" t="str" cm="1">
        <f t="array" ref="K4176">IFERROR(INDEX(tblClientes[Cliente],INT($J4176/ROWS(tblConsorcios[Produto]))+1),"")</f>
        <v/>
      </c>
      <c r="L4176" t="str" cm="1">
        <f t="array" ref="L4176">IFERROR(INDEX(tblConsorcios[Produto],MOD($J4176,ROWS(tblConsorcios[Produto]))+1),"")</f>
        <v>Imóvel IE480 – 220m</v>
      </c>
      <c r="M4176" s="20" cm="1">
        <f t="array" ref="M4176">IFERROR(INDEX(tblConsorcios[Valor da Carta (R$)],MOD($J4176,ROWS(tblConsorcios[Produto]))+1),"")</f>
        <v>480000</v>
      </c>
      <c r="N4176" s="2" cm="1">
        <f t="array" ref="N4176">IFERROR(INDEX(tblConsorcios[Prazo (meses)],MOD($J4176,ROWS(tblConsorcios[Produto]))+1),"")</f>
        <v>220</v>
      </c>
      <c r="O4176" s="20" cm="1">
        <f t="array" ref="O4176">IFERROR(INDEX(tblConsorcios[Parcela Mensal (R$)],MOD($J4176,ROWS(tblConsorcios[Produto]))+1),"")</f>
        <v>2788.36</v>
      </c>
      <c r="P4176" s="20" t="str" cm="1">
        <f t="array" ref="P4176">IFERROR(INDEX(tblClientes[Dividendo Mensal (R$)],INT($J4176/ROWS(tblConsorcios[Produto]))+1),"")</f>
        <v/>
      </c>
      <c r="Q4176" s="20" t="str">
        <f t="shared" si="196"/>
        <v/>
      </c>
      <c r="R4176">
        <f t="shared" si="197"/>
        <v>0</v>
      </c>
    </row>
    <row r="4177" spans="10:18" x14ac:dyDescent="0.2">
      <c r="J4177">
        <f t="shared" si="195"/>
        <v>4175</v>
      </c>
      <c r="K4177" t="str" cm="1">
        <f t="array" ref="K4177">IFERROR(INDEX(tblClientes[Cliente],INT($J4177/ROWS(tblConsorcios[Produto]))+1),"")</f>
        <v/>
      </c>
      <c r="L4177" t="str" cm="1">
        <f t="array" ref="L4177">IFERROR(INDEX(tblConsorcios[Produto],MOD($J4177,ROWS(tblConsorcios[Produto]))+1),"")</f>
        <v>Imóvel IE480 – 200m</v>
      </c>
      <c r="M4177" s="20" cm="1">
        <f t="array" ref="M4177">IFERROR(INDEX(tblConsorcios[Valor da Carta (R$)],MOD($J4177,ROWS(tblConsorcios[Produto]))+1),"")</f>
        <v>480000</v>
      </c>
      <c r="N4177" s="2" cm="1">
        <f t="array" ref="N4177">IFERROR(INDEX(tblConsorcios[Prazo (meses)],MOD($J4177,ROWS(tblConsorcios[Produto]))+1),"")</f>
        <v>200</v>
      </c>
      <c r="O4177" s="20" cm="1">
        <f t="array" ref="O4177">IFERROR(INDEX(tblConsorcios[Parcela Mensal (R$)],MOD($J4177,ROWS(tblConsorcios[Produto]))+1),"")</f>
        <v>3043.2</v>
      </c>
      <c r="P4177" s="20" t="str" cm="1">
        <f t="array" ref="P4177">IFERROR(INDEX(tblClientes[Dividendo Mensal (R$)],INT($J4177/ROWS(tblConsorcios[Produto]))+1),"")</f>
        <v/>
      </c>
      <c r="Q4177" s="20" t="str">
        <f t="shared" si="196"/>
        <v/>
      </c>
      <c r="R4177">
        <f t="shared" si="197"/>
        <v>0</v>
      </c>
    </row>
    <row r="4178" spans="10:18" x14ac:dyDescent="0.2">
      <c r="J4178">
        <f t="shared" si="195"/>
        <v>4176</v>
      </c>
      <c r="K4178" t="str" cm="1">
        <f t="array" ref="K4178">IFERROR(INDEX(tblClientes[Cliente],INT($J4178/ROWS(tblConsorcios[Produto]))+1),"")</f>
        <v/>
      </c>
      <c r="L4178" t="str" cm="1">
        <f t="array" ref="L4178">IFERROR(INDEX(tblConsorcios[Produto],MOD($J4178,ROWS(tblConsorcios[Produto]))+1),"")</f>
        <v>Imóvel IE450 – 240m</v>
      </c>
      <c r="M4178" s="20" cm="1">
        <f t="array" ref="M4178">IFERROR(INDEX(tblConsorcios[Valor da Carta (R$)],MOD($J4178,ROWS(tblConsorcios[Produto]))+1),"")</f>
        <v>450000</v>
      </c>
      <c r="N4178" s="2" cm="1">
        <f t="array" ref="N4178">IFERROR(INDEX(tblConsorcios[Prazo (meses)],MOD($J4178,ROWS(tblConsorcios[Produto]))+1),"")</f>
        <v>240</v>
      </c>
      <c r="O4178" s="20" cm="1">
        <f t="array" ref="O4178">IFERROR(INDEX(tblConsorcios[Parcela Mensal (R$)],MOD($J4178,ROWS(tblConsorcios[Produto]))+1),"")</f>
        <v>2415</v>
      </c>
      <c r="P4178" s="20" t="str" cm="1">
        <f t="array" ref="P4178">IFERROR(INDEX(tblClientes[Dividendo Mensal (R$)],INT($J4178/ROWS(tblConsorcios[Produto]))+1),"")</f>
        <v/>
      </c>
      <c r="Q4178" s="20" t="str">
        <f t="shared" si="196"/>
        <v/>
      </c>
      <c r="R4178">
        <f t="shared" si="197"/>
        <v>0</v>
      </c>
    </row>
    <row r="4179" spans="10:18" x14ac:dyDescent="0.2">
      <c r="J4179">
        <f t="shared" si="195"/>
        <v>4177</v>
      </c>
      <c r="K4179" t="str" cm="1">
        <f t="array" ref="K4179">IFERROR(INDEX(tblClientes[Cliente],INT($J4179/ROWS(tblConsorcios[Produto]))+1),"")</f>
        <v/>
      </c>
      <c r="L4179" t="str" cm="1">
        <f t="array" ref="L4179">IFERROR(INDEX(tblConsorcios[Produto],MOD($J4179,ROWS(tblConsorcios[Produto]))+1),"")</f>
        <v>Imóvel IE450 – 220m</v>
      </c>
      <c r="M4179" s="20" cm="1">
        <f t="array" ref="M4179">IFERROR(INDEX(tblConsorcios[Valor da Carta (R$)],MOD($J4179,ROWS(tblConsorcios[Produto]))+1),"")</f>
        <v>450000</v>
      </c>
      <c r="N4179" s="2" cm="1">
        <f t="array" ref="N4179">IFERROR(INDEX(tblConsorcios[Prazo (meses)],MOD($J4179,ROWS(tblConsorcios[Produto]))+1),"")</f>
        <v>220</v>
      </c>
      <c r="O4179" s="20" cm="1">
        <f t="array" ref="O4179">IFERROR(INDEX(tblConsorcios[Parcela Mensal (R$)],MOD($J4179,ROWS(tblConsorcios[Produto]))+1),"")</f>
        <v>2614.09</v>
      </c>
      <c r="P4179" s="20" t="str" cm="1">
        <f t="array" ref="P4179">IFERROR(INDEX(tblClientes[Dividendo Mensal (R$)],INT($J4179/ROWS(tblConsorcios[Produto]))+1),"")</f>
        <v/>
      </c>
      <c r="Q4179" s="20" t="str">
        <f t="shared" si="196"/>
        <v/>
      </c>
      <c r="R4179">
        <f t="shared" si="197"/>
        <v>0</v>
      </c>
    </row>
    <row r="4180" spans="10:18" x14ac:dyDescent="0.2">
      <c r="J4180">
        <f t="shared" si="195"/>
        <v>4178</v>
      </c>
      <c r="K4180" t="str" cm="1">
        <f t="array" ref="K4180">IFERROR(INDEX(tblClientes[Cliente],INT($J4180/ROWS(tblConsorcios[Produto]))+1),"")</f>
        <v/>
      </c>
      <c r="L4180" t="str" cm="1">
        <f t="array" ref="L4180">IFERROR(INDEX(tblConsorcios[Produto],MOD($J4180,ROWS(tblConsorcios[Produto]))+1),"")</f>
        <v>Imóvel IE450 – 200m</v>
      </c>
      <c r="M4180" s="20" cm="1">
        <f t="array" ref="M4180">IFERROR(INDEX(tblConsorcios[Valor da Carta (R$)],MOD($J4180,ROWS(tblConsorcios[Produto]))+1),"")</f>
        <v>450000</v>
      </c>
      <c r="N4180" s="2" cm="1">
        <f t="array" ref="N4180">IFERROR(INDEX(tblConsorcios[Prazo (meses)],MOD($J4180,ROWS(tblConsorcios[Produto]))+1),"")</f>
        <v>200</v>
      </c>
      <c r="O4180" s="20" cm="1">
        <f t="array" ref="O4180">IFERROR(INDEX(tblConsorcios[Parcela Mensal (R$)],MOD($J4180,ROWS(tblConsorcios[Produto]))+1),"")</f>
        <v>2853</v>
      </c>
      <c r="P4180" s="20" t="str" cm="1">
        <f t="array" ref="P4180">IFERROR(INDEX(tblClientes[Dividendo Mensal (R$)],INT($J4180/ROWS(tblConsorcios[Produto]))+1),"")</f>
        <v/>
      </c>
      <c r="Q4180" s="20" t="str">
        <f t="shared" si="196"/>
        <v/>
      </c>
      <c r="R4180">
        <f t="shared" si="197"/>
        <v>0</v>
      </c>
    </row>
    <row r="4181" spans="10:18" x14ac:dyDescent="0.2">
      <c r="J4181">
        <f t="shared" si="195"/>
        <v>4179</v>
      </c>
      <c r="K4181" t="str" cm="1">
        <f t="array" ref="K4181">IFERROR(INDEX(tblClientes[Cliente],INT($J4181/ROWS(tblConsorcios[Produto]))+1),"")</f>
        <v/>
      </c>
      <c r="L4181" t="str" cm="1">
        <f t="array" ref="L4181">IFERROR(INDEX(tblConsorcios[Produto],MOD($J4181,ROWS(tblConsorcios[Produto]))+1),"")</f>
        <v>Imóvel IE430 – 240m</v>
      </c>
      <c r="M4181" s="20" cm="1">
        <f t="array" ref="M4181">IFERROR(INDEX(tblConsorcios[Valor da Carta (R$)],MOD($J4181,ROWS(tblConsorcios[Produto]))+1),"")</f>
        <v>430000</v>
      </c>
      <c r="N4181" s="2" cm="1">
        <f t="array" ref="N4181">IFERROR(INDEX(tblConsorcios[Prazo (meses)],MOD($J4181,ROWS(tblConsorcios[Produto]))+1),"")</f>
        <v>240</v>
      </c>
      <c r="O4181" s="20" cm="1">
        <f t="array" ref="O4181">IFERROR(INDEX(tblConsorcios[Parcela Mensal (R$)],MOD($J4181,ROWS(tblConsorcios[Produto]))+1),"")</f>
        <v>2307.67</v>
      </c>
      <c r="P4181" s="20" t="str" cm="1">
        <f t="array" ref="P4181">IFERROR(INDEX(tblClientes[Dividendo Mensal (R$)],INT($J4181/ROWS(tblConsorcios[Produto]))+1),"")</f>
        <v/>
      </c>
      <c r="Q4181" s="20" t="str">
        <f t="shared" si="196"/>
        <v/>
      </c>
      <c r="R4181">
        <f t="shared" si="197"/>
        <v>0</v>
      </c>
    </row>
    <row r="4182" spans="10:18" x14ac:dyDescent="0.2">
      <c r="J4182">
        <f t="shared" si="195"/>
        <v>4180</v>
      </c>
      <c r="K4182" t="str" cm="1">
        <f t="array" ref="K4182">IFERROR(INDEX(tblClientes[Cliente],INT($J4182/ROWS(tblConsorcios[Produto]))+1),"")</f>
        <v/>
      </c>
      <c r="L4182" t="str" cm="1">
        <f t="array" ref="L4182">IFERROR(INDEX(tblConsorcios[Produto],MOD($J4182,ROWS(tblConsorcios[Produto]))+1),"")</f>
        <v>Imóvel IE430 – 220m</v>
      </c>
      <c r="M4182" s="20" cm="1">
        <f t="array" ref="M4182">IFERROR(INDEX(tblConsorcios[Valor da Carta (R$)],MOD($J4182,ROWS(tblConsorcios[Produto]))+1),"")</f>
        <v>430000</v>
      </c>
      <c r="N4182" s="2" cm="1">
        <f t="array" ref="N4182">IFERROR(INDEX(tblConsorcios[Prazo (meses)],MOD($J4182,ROWS(tblConsorcios[Produto]))+1),"")</f>
        <v>220</v>
      </c>
      <c r="O4182" s="20" cm="1">
        <f t="array" ref="O4182">IFERROR(INDEX(tblConsorcios[Parcela Mensal (R$)],MOD($J4182,ROWS(tblConsorcios[Produto]))+1),"")</f>
        <v>2497.91</v>
      </c>
      <c r="P4182" s="20" t="str" cm="1">
        <f t="array" ref="P4182">IFERROR(INDEX(tblClientes[Dividendo Mensal (R$)],INT($J4182/ROWS(tblConsorcios[Produto]))+1),"")</f>
        <v/>
      </c>
      <c r="Q4182" s="20" t="str">
        <f t="shared" si="196"/>
        <v/>
      </c>
      <c r="R4182">
        <f t="shared" si="197"/>
        <v>0</v>
      </c>
    </row>
    <row r="4183" spans="10:18" x14ac:dyDescent="0.2">
      <c r="J4183">
        <f t="shared" si="195"/>
        <v>4181</v>
      </c>
      <c r="K4183" t="str" cm="1">
        <f t="array" ref="K4183">IFERROR(INDEX(tblClientes[Cliente],INT($J4183/ROWS(tblConsorcios[Produto]))+1),"")</f>
        <v/>
      </c>
      <c r="L4183" t="str" cm="1">
        <f t="array" ref="L4183">IFERROR(INDEX(tblConsorcios[Produto],MOD($J4183,ROWS(tblConsorcios[Produto]))+1),"")</f>
        <v>Imóvel IE430 – 200m</v>
      </c>
      <c r="M4183" s="20" cm="1">
        <f t="array" ref="M4183">IFERROR(INDEX(tblConsorcios[Valor da Carta (R$)],MOD($J4183,ROWS(tblConsorcios[Produto]))+1),"")</f>
        <v>430000</v>
      </c>
      <c r="N4183" s="2" cm="1">
        <f t="array" ref="N4183">IFERROR(INDEX(tblConsorcios[Prazo (meses)],MOD($J4183,ROWS(tblConsorcios[Produto]))+1),"")</f>
        <v>200</v>
      </c>
      <c r="O4183" s="20" cm="1">
        <f t="array" ref="O4183">IFERROR(INDEX(tblConsorcios[Parcela Mensal (R$)],MOD($J4183,ROWS(tblConsorcios[Produto]))+1),"")</f>
        <v>2726.2</v>
      </c>
      <c r="P4183" s="20" t="str" cm="1">
        <f t="array" ref="P4183">IFERROR(INDEX(tblClientes[Dividendo Mensal (R$)],INT($J4183/ROWS(tblConsorcios[Produto]))+1),"")</f>
        <v/>
      </c>
      <c r="Q4183" s="20" t="str">
        <f t="shared" si="196"/>
        <v/>
      </c>
      <c r="R4183">
        <f t="shared" si="197"/>
        <v>0</v>
      </c>
    </row>
    <row r="4184" spans="10:18" x14ac:dyDescent="0.2">
      <c r="J4184">
        <f t="shared" si="195"/>
        <v>4182</v>
      </c>
      <c r="K4184" t="str" cm="1">
        <f t="array" ref="K4184">IFERROR(INDEX(tblClientes[Cliente],INT($J4184/ROWS(tblConsorcios[Produto]))+1),"")</f>
        <v/>
      </c>
      <c r="L4184" t="str" cm="1">
        <f t="array" ref="L4184">IFERROR(INDEX(tblConsorcios[Produto],MOD($J4184,ROWS(tblConsorcios[Produto]))+1),"")</f>
        <v>Imóvel IE400 – 240m</v>
      </c>
      <c r="M4184" s="20" cm="1">
        <f t="array" ref="M4184">IFERROR(INDEX(tblConsorcios[Valor da Carta (R$)],MOD($J4184,ROWS(tblConsorcios[Produto]))+1),"")</f>
        <v>400000</v>
      </c>
      <c r="N4184" s="2" cm="1">
        <f t="array" ref="N4184">IFERROR(INDEX(tblConsorcios[Prazo (meses)],MOD($J4184,ROWS(tblConsorcios[Produto]))+1),"")</f>
        <v>240</v>
      </c>
      <c r="O4184" s="20" cm="1">
        <f t="array" ref="O4184">IFERROR(INDEX(tblConsorcios[Parcela Mensal (R$)],MOD($J4184,ROWS(tblConsorcios[Produto]))+1),"")</f>
        <v>2146.67</v>
      </c>
      <c r="P4184" s="20" t="str" cm="1">
        <f t="array" ref="P4184">IFERROR(INDEX(tblClientes[Dividendo Mensal (R$)],INT($J4184/ROWS(tblConsorcios[Produto]))+1),"")</f>
        <v/>
      </c>
      <c r="Q4184" s="20" t="str">
        <f t="shared" si="196"/>
        <v/>
      </c>
      <c r="R4184">
        <f t="shared" si="197"/>
        <v>0</v>
      </c>
    </row>
    <row r="4185" spans="10:18" x14ac:dyDescent="0.2">
      <c r="J4185">
        <f t="shared" si="195"/>
        <v>4183</v>
      </c>
      <c r="K4185" t="str" cm="1">
        <f t="array" ref="K4185">IFERROR(INDEX(tblClientes[Cliente],INT($J4185/ROWS(tblConsorcios[Produto]))+1),"")</f>
        <v/>
      </c>
      <c r="L4185" t="str" cm="1">
        <f t="array" ref="L4185">IFERROR(INDEX(tblConsorcios[Produto],MOD($J4185,ROWS(tblConsorcios[Produto]))+1),"")</f>
        <v>Imóvel IE400 – 220m</v>
      </c>
      <c r="M4185" s="20" cm="1">
        <f t="array" ref="M4185">IFERROR(INDEX(tblConsorcios[Valor da Carta (R$)],MOD($J4185,ROWS(tblConsorcios[Produto]))+1),"")</f>
        <v>400000</v>
      </c>
      <c r="N4185" s="2" cm="1">
        <f t="array" ref="N4185">IFERROR(INDEX(tblConsorcios[Prazo (meses)],MOD($J4185,ROWS(tblConsorcios[Produto]))+1),"")</f>
        <v>220</v>
      </c>
      <c r="O4185" s="20" cm="1">
        <f t="array" ref="O4185">IFERROR(INDEX(tblConsorcios[Parcela Mensal (R$)],MOD($J4185,ROWS(tblConsorcios[Produto]))+1),"")</f>
        <v>2323.64</v>
      </c>
      <c r="P4185" s="20" t="str" cm="1">
        <f t="array" ref="P4185">IFERROR(INDEX(tblClientes[Dividendo Mensal (R$)],INT($J4185/ROWS(tblConsorcios[Produto]))+1),"")</f>
        <v/>
      </c>
      <c r="Q4185" s="20" t="str">
        <f t="shared" si="196"/>
        <v/>
      </c>
      <c r="R4185">
        <f t="shared" si="197"/>
        <v>0</v>
      </c>
    </row>
    <row r="4186" spans="10:18" x14ac:dyDescent="0.2">
      <c r="J4186">
        <f t="shared" si="195"/>
        <v>4184</v>
      </c>
      <c r="K4186" t="str" cm="1">
        <f t="array" ref="K4186">IFERROR(INDEX(tblClientes[Cliente],INT($J4186/ROWS(tblConsorcios[Produto]))+1),"")</f>
        <v/>
      </c>
      <c r="L4186" t="str" cm="1">
        <f t="array" ref="L4186">IFERROR(INDEX(tblConsorcios[Produto],MOD($J4186,ROWS(tblConsorcios[Produto]))+1),"")</f>
        <v>Imóvel IE400 – 200m</v>
      </c>
      <c r="M4186" s="20" cm="1">
        <f t="array" ref="M4186">IFERROR(INDEX(tblConsorcios[Valor da Carta (R$)],MOD($J4186,ROWS(tblConsorcios[Produto]))+1),"")</f>
        <v>400000</v>
      </c>
      <c r="N4186" s="2" cm="1">
        <f t="array" ref="N4186">IFERROR(INDEX(tblConsorcios[Prazo (meses)],MOD($J4186,ROWS(tblConsorcios[Produto]))+1),"")</f>
        <v>200</v>
      </c>
      <c r="O4186" s="20" cm="1">
        <f t="array" ref="O4186">IFERROR(INDEX(tblConsorcios[Parcela Mensal (R$)],MOD($J4186,ROWS(tblConsorcios[Produto]))+1),"")</f>
        <v>2536</v>
      </c>
      <c r="P4186" s="20" t="str" cm="1">
        <f t="array" ref="P4186">IFERROR(INDEX(tblClientes[Dividendo Mensal (R$)],INT($J4186/ROWS(tblConsorcios[Produto]))+1),"")</f>
        <v/>
      </c>
      <c r="Q4186" s="20" t="str">
        <f t="shared" si="196"/>
        <v/>
      </c>
      <c r="R4186">
        <f t="shared" si="197"/>
        <v>0</v>
      </c>
    </row>
    <row r="4187" spans="10:18" x14ac:dyDescent="0.2">
      <c r="J4187">
        <f t="shared" si="195"/>
        <v>4185</v>
      </c>
      <c r="K4187" t="str" cm="1">
        <f t="array" ref="K4187">IFERROR(INDEX(tblClientes[Cliente],INT($J4187/ROWS(tblConsorcios[Produto]))+1),"")</f>
        <v/>
      </c>
      <c r="L4187" t="str" cm="1">
        <f t="array" ref="L4187">IFERROR(INDEX(tblConsorcios[Produto],MOD($J4187,ROWS(tblConsorcios[Produto]))+1),"")</f>
        <v>Imóvel IE380 – 240m</v>
      </c>
      <c r="M4187" s="20" cm="1">
        <f t="array" ref="M4187">IFERROR(INDEX(tblConsorcios[Valor da Carta (R$)],MOD($J4187,ROWS(tblConsorcios[Produto]))+1),"")</f>
        <v>380000</v>
      </c>
      <c r="N4187" s="2" cm="1">
        <f t="array" ref="N4187">IFERROR(INDEX(tblConsorcios[Prazo (meses)],MOD($J4187,ROWS(tblConsorcios[Produto]))+1),"")</f>
        <v>240</v>
      </c>
      <c r="O4187" s="20" cm="1">
        <f t="array" ref="O4187">IFERROR(INDEX(tblConsorcios[Parcela Mensal (R$)],MOD($J4187,ROWS(tblConsorcios[Produto]))+1),"")</f>
        <v>2039.33</v>
      </c>
      <c r="P4187" s="20" t="str" cm="1">
        <f t="array" ref="P4187">IFERROR(INDEX(tblClientes[Dividendo Mensal (R$)],INT($J4187/ROWS(tblConsorcios[Produto]))+1),"")</f>
        <v/>
      </c>
      <c r="Q4187" s="20" t="str">
        <f t="shared" si="196"/>
        <v/>
      </c>
      <c r="R4187">
        <f t="shared" si="197"/>
        <v>0</v>
      </c>
    </row>
    <row r="4188" spans="10:18" x14ac:dyDescent="0.2">
      <c r="J4188">
        <f t="shared" si="195"/>
        <v>4186</v>
      </c>
      <c r="K4188" t="str" cm="1">
        <f t="array" ref="K4188">IFERROR(INDEX(tblClientes[Cliente],INT($J4188/ROWS(tblConsorcios[Produto]))+1),"")</f>
        <v/>
      </c>
      <c r="L4188" t="str" cm="1">
        <f t="array" ref="L4188">IFERROR(INDEX(tblConsorcios[Produto],MOD($J4188,ROWS(tblConsorcios[Produto]))+1),"")</f>
        <v>Imóvel IE380 – 220m</v>
      </c>
      <c r="M4188" s="20" cm="1">
        <f t="array" ref="M4188">IFERROR(INDEX(tblConsorcios[Valor da Carta (R$)],MOD($J4188,ROWS(tblConsorcios[Produto]))+1),"")</f>
        <v>380000</v>
      </c>
      <c r="N4188" s="2" cm="1">
        <f t="array" ref="N4188">IFERROR(INDEX(tblConsorcios[Prazo (meses)],MOD($J4188,ROWS(tblConsorcios[Produto]))+1),"")</f>
        <v>220</v>
      </c>
      <c r="O4188" s="20" cm="1">
        <f t="array" ref="O4188">IFERROR(INDEX(tblConsorcios[Parcela Mensal (R$)],MOD($J4188,ROWS(tblConsorcios[Produto]))+1),"")</f>
        <v>2207.4499999999998</v>
      </c>
      <c r="P4188" s="20" t="str" cm="1">
        <f t="array" ref="P4188">IFERROR(INDEX(tblClientes[Dividendo Mensal (R$)],INT($J4188/ROWS(tblConsorcios[Produto]))+1),"")</f>
        <v/>
      </c>
      <c r="Q4188" s="20" t="str">
        <f t="shared" si="196"/>
        <v/>
      </c>
      <c r="R4188">
        <f t="shared" si="197"/>
        <v>0</v>
      </c>
    </row>
    <row r="4189" spans="10:18" x14ac:dyDescent="0.2">
      <c r="J4189">
        <f t="shared" si="195"/>
        <v>4187</v>
      </c>
      <c r="K4189" t="str" cm="1">
        <f t="array" ref="K4189">IFERROR(INDEX(tblClientes[Cliente],INT($J4189/ROWS(tblConsorcios[Produto]))+1),"")</f>
        <v/>
      </c>
      <c r="L4189" t="str" cm="1">
        <f t="array" ref="L4189">IFERROR(INDEX(tblConsorcios[Produto],MOD($J4189,ROWS(tblConsorcios[Produto]))+1),"")</f>
        <v>Imóvel IE380 – 200m</v>
      </c>
      <c r="M4189" s="20" cm="1">
        <f t="array" ref="M4189">IFERROR(INDEX(tblConsorcios[Valor da Carta (R$)],MOD($J4189,ROWS(tblConsorcios[Produto]))+1),"")</f>
        <v>380000</v>
      </c>
      <c r="N4189" s="2" cm="1">
        <f t="array" ref="N4189">IFERROR(INDEX(tblConsorcios[Prazo (meses)],MOD($J4189,ROWS(tblConsorcios[Produto]))+1),"")</f>
        <v>200</v>
      </c>
      <c r="O4189" s="20" cm="1">
        <f t="array" ref="O4189">IFERROR(INDEX(tblConsorcios[Parcela Mensal (R$)],MOD($J4189,ROWS(tblConsorcios[Produto]))+1),"")</f>
        <v>2409.1999999999998</v>
      </c>
      <c r="P4189" s="20" t="str" cm="1">
        <f t="array" ref="P4189">IFERROR(INDEX(tblClientes[Dividendo Mensal (R$)],INT($J4189/ROWS(tblConsorcios[Produto]))+1),"")</f>
        <v/>
      </c>
      <c r="Q4189" s="20" t="str">
        <f t="shared" si="196"/>
        <v/>
      </c>
      <c r="R4189">
        <f t="shared" si="197"/>
        <v>0</v>
      </c>
    </row>
    <row r="4190" spans="10:18" x14ac:dyDescent="0.2">
      <c r="J4190">
        <f t="shared" si="195"/>
        <v>4188</v>
      </c>
      <c r="K4190" t="str" cm="1">
        <f t="array" ref="K4190">IFERROR(INDEX(tblClientes[Cliente],INT($J4190/ROWS(tblConsorcios[Produto]))+1),"")</f>
        <v/>
      </c>
      <c r="L4190" t="str" cm="1">
        <f t="array" ref="L4190">IFERROR(INDEX(tblConsorcios[Produto],MOD($J4190,ROWS(tblConsorcios[Produto]))+1),"")</f>
        <v>Imóvel IE350 – 240m</v>
      </c>
      <c r="M4190" s="20" cm="1">
        <f t="array" ref="M4190">IFERROR(INDEX(tblConsorcios[Valor da Carta (R$)],MOD($J4190,ROWS(tblConsorcios[Produto]))+1),"")</f>
        <v>350000</v>
      </c>
      <c r="N4190" s="2" cm="1">
        <f t="array" ref="N4190">IFERROR(INDEX(tblConsorcios[Prazo (meses)],MOD($J4190,ROWS(tblConsorcios[Produto]))+1),"")</f>
        <v>240</v>
      </c>
      <c r="O4190" s="20" cm="1">
        <f t="array" ref="O4190">IFERROR(INDEX(tblConsorcios[Parcela Mensal (R$)],MOD($J4190,ROWS(tblConsorcios[Produto]))+1),"")</f>
        <v>1878.33</v>
      </c>
      <c r="P4190" s="20" t="str" cm="1">
        <f t="array" ref="P4190">IFERROR(INDEX(tblClientes[Dividendo Mensal (R$)],INT($J4190/ROWS(tblConsorcios[Produto]))+1),"")</f>
        <v/>
      </c>
      <c r="Q4190" s="20" t="str">
        <f t="shared" si="196"/>
        <v/>
      </c>
      <c r="R4190">
        <f t="shared" si="197"/>
        <v>0</v>
      </c>
    </row>
    <row r="4191" spans="10:18" x14ac:dyDescent="0.2">
      <c r="J4191">
        <f t="shared" si="195"/>
        <v>4189</v>
      </c>
      <c r="K4191" t="str" cm="1">
        <f t="array" ref="K4191">IFERROR(INDEX(tblClientes[Cliente],INT($J4191/ROWS(tblConsorcios[Produto]))+1),"")</f>
        <v/>
      </c>
      <c r="L4191" t="str" cm="1">
        <f t="array" ref="L4191">IFERROR(INDEX(tblConsorcios[Produto],MOD($J4191,ROWS(tblConsorcios[Produto]))+1),"")</f>
        <v>Imóvel IE350 – 220m</v>
      </c>
      <c r="M4191" s="20" cm="1">
        <f t="array" ref="M4191">IFERROR(INDEX(tblConsorcios[Valor da Carta (R$)],MOD($J4191,ROWS(tblConsorcios[Produto]))+1),"")</f>
        <v>350000</v>
      </c>
      <c r="N4191" s="2" cm="1">
        <f t="array" ref="N4191">IFERROR(INDEX(tblConsorcios[Prazo (meses)],MOD($J4191,ROWS(tblConsorcios[Produto]))+1),"")</f>
        <v>220</v>
      </c>
      <c r="O4191" s="20" cm="1">
        <f t="array" ref="O4191">IFERROR(INDEX(tblConsorcios[Parcela Mensal (R$)],MOD($J4191,ROWS(tblConsorcios[Produto]))+1),"")</f>
        <v>2033.18</v>
      </c>
      <c r="P4191" s="20" t="str" cm="1">
        <f t="array" ref="P4191">IFERROR(INDEX(tblClientes[Dividendo Mensal (R$)],INT($J4191/ROWS(tblConsorcios[Produto]))+1),"")</f>
        <v/>
      </c>
      <c r="Q4191" s="20" t="str">
        <f t="shared" si="196"/>
        <v/>
      </c>
      <c r="R4191">
        <f t="shared" si="197"/>
        <v>0</v>
      </c>
    </row>
    <row r="4192" spans="10:18" x14ac:dyDescent="0.2">
      <c r="J4192">
        <f t="shared" si="195"/>
        <v>4190</v>
      </c>
      <c r="K4192" t="str" cm="1">
        <f t="array" ref="K4192">IFERROR(INDEX(tblClientes[Cliente],INT($J4192/ROWS(tblConsorcios[Produto]))+1),"")</f>
        <v/>
      </c>
      <c r="L4192" t="str" cm="1">
        <f t="array" ref="L4192">IFERROR(INDEX(tblConsorcios[Produto],MOD($J4192,ROWS(tblConsorcios[Produto]))+1),"")</f>
        <v>Imóvel IE350 – 200m</v>
      </c>
      <c r="M4192" s="20" cm="1">
        <f t="array" ref="M4192">IFERROR(INDEX(tblConsorcios[Valor da Carta (R$)],MOD($J4192,ROWS(tblConsorcios[Produto]))+1),"")</f>
        <v>350000</v>
      </c>
      <c r="N4192" s="2" cm="1">
        <f t="array" ref="N4192">IFERROR(INDEX(tblConsorcios[Prazo (meses)],MOD($J4192,ROWS(tblConsorcios[Produto]))+1),"")</f>
        <v>200</v>
      </c>
      <c r="O4192" s="20" cm="1">
        <f t="array" ref="O4192">IFERROR(INDEX(tblConsorcios[Parcela Mensal (R$)],MOD($J4192,ROWS(tblConsorcios[Produto]))+1),"")</f>
        <v>2219</v>
      </c>
      <c r="P4192" s="20" t="str" cm="1">
        <f t="array" ref="P4192">IFERROR(INDEX(tblClientes[Dividendo Mensal (R$)],INT($J4192/ROWS(tblConsorcios[Produto]))+1),"")</f>
        <v/>
      </c>
      <c r="Q4192" s="20" t="str">
        <f t="shared" si="196"/>
        <v/>
      </c>
      <c r="R4192">
        <f t="shared" si="197"/>
        <v>0</v>
      </c>
    </row>
    <row r="4193" spans="10:18" x14ac:dyDescent="0.2">
      <c r="J4193">
        <f t="shared" si="195"/>
        <v>4191</v>
      </c>
      <c r="K4193" t="str" cm="1">
        <f t="array" ref="K4193">IFERROR(INDEX(tblClientes[Cliente],INT($J4193/ROWS(tblConsorcios[Produto]))+1),"")</f>
        <v/>
      </c>
      <c r="L4193" t="str" cm="1">
        <f t="array" ref="L4193">IFERROR(INDEX(tblConsorcios[Produto],MOD($J4193,ROWS(tblConsorcios[Produto]))+1),"")</f>
        <v>Imóvel IE330 – 240m</v>
      </c>
      <c r="M4193" s="20" cm="1">
        <f t="array" ref="M4193">IFERROR(INDEX(tblConsorcios[Valor da Carta (R$)],MOD($J4193,ROWS(tblConsorcios[Produto]))+1),"")</f>
        <v>330000</v>
      </c>
      <c r="N4193" s="2" cm="1">
        <f t="array" ref="N4193">IFERROR(INDEX(tblConsorcios[Prazo (meses)],MOD($J4193,ROWS(tblConsorcios[Produto]))+1),"")</f>
        <v>240</v>
      </c>
      <c r="O4193" s="20" cm="1">
        <f t="array" ref="O4193">IFERROR(INDEX(tblConsorcios[Parcela Mensal (R$)],MOD($J4193,ROWS(tblConsorcios[Produto]))+1),"")</f>
        <v>1771</v>
      </c>
      <c r="P4193" s="20" t="str" cm="1">
        <f t="array" ref="P4193">IFERROR(INDEX(tblClientes[Dividendo Mensal (R$)],INT($J4193/ROWS(tblConsorcios[Produto]))+1),"")</f>
        <v/>
      </c>
      <c r="Q4193" s="20" t="str">
        <f t="shared" si="196"/>
        <v/>
      </c>
      <c r="R4193">
        <f t="shared" si="197"/>
        <v>0</v>
      </c>
    </row>
    <row r="4194" spans="10:18" x14ac:dyDescent="0.2">
      <c r="J4194">
        <f t="shared" si="195"/>
        <v>4192</v>
      </c>
      <c r="K4194" t="str" cm="1">
        <f t="array" ref="K4194">IFERROR(INDEX(tblClientes[Cliente],INT($J4194/ROWS(tblConsorcios[Produto]))+1),"")</f>
        <v/>
      </c>
      <c r="L4194" t="str" cm="1">
        <f t="array" ref="L4194">IFERROR(INDEX(tblConsorcios[Produto],MOD($J4194,ROWS(tblConsorcios[Produto]))+1),"")</f>
        <v>Imóvel IE330 – 220m</v>
      </c>
      <c r="M4194" s="20" cm="1">
        <f t="array" ref="M4194">IFERROR(INDEX(tblConsorcios[Valor da Carta (R$)],MOD($J4194,ROWS(tblConsorcios[Produto]))+1),"")</f>
        <v>330000</v>
      </c>
      <c r="N4194" s="2" cm="1">
        <f t="array" ref="N4194">IFERROR(INDEX(tblConsorcios[Prazo (meses)],MOD($J4194,ROWS(tblConsorcios[Produto]))+1),"")</f>
        <v>220</v>
      </c>
      <c r="O4194" s="20" cm="1">
        <f t="array" ref="O4194">IFERROR(INDEX(tblConsorcios[Parcela Mensal (R$)],MOD($J4194,ROWS(tblConsorcios[Produto]))+1),"")</f>
        <v>1917</v>
      </c>
      <c r="P4194" s="20" t="str" cm="1">
        <f t="array" ref="P4194">IFERROR(INDEX(tblClientes[Dividendo Mensal (R$)],INT($J4194/ROWS(tblConsorcios[Produto]))+1),"")</f>
        <v/>
      </c>
      <c r="Q4194" s="20" t="str">
        <f t="shared" si="196"/>
        <v/>
      </c>
      <c r="R4194">
        <f t="shared" si="197"/>
        <v>0</v>
      </c>
    </row>
    <row r="4195" spans="10:18" x14ac:dyDescent="0.2">
      <c r="J4195">
        <f t="shared" si="195"/>
        <v>4193</v>
      </c>
      <c r="K4195" t="str" cm="1">
        <f t="array" ref="K4195">IFERROR(INDEX(tblClientes[Cliente],INT($J4195/ROWS(tblConsorcios[Produto]))+1),"")</f>
        <v/>
      </c>
      <c r="L4195" t="str" cm="1">
        <f t="array" ref="L4195">IFERROR(INDEX(tblConsorcios[Produto],MOD($J4195,ROWS(tblConsorcios[Produto]))+1),"")</f>
        <v>Imóvel IE330 – 200m</v>
      </c>
      <c r="M4195" s="20" cm="1">
        <f t="array" ref="M4195">IFERROR(INDEX(tblConsorcios[Valor da Carta (R$)],MOD($J4195,ROWS(tblConsorcios[Produto]))+1),"")</f>
        <v>330000</v>
      </c>
      <c r="N4195" s="2" cm="1">
        <f t="array" ref="N4195">IFERROR(INDEX(tblConsorcios[Prazo (meses)],MOD($J4195,ROWS(tblConsorcios[Produto]))+1),"")</f>
        <v>200</v>
      </c>
      <c r="O4195" s="20" cm="1">
        <f t="array" ref="O4195">IFERROR(INDEX(tblConsorcios[Parcela Mensal (R$)],MOD($J4195,ROWS(tblConsorcios[Produto]))+1),"")</f>
        <v>2092.1999999999998</v>
      </c>
      <c r="P4195" s="20" t="str" cm="1">
        <f t="array" ref="P4195">IFERROR(INDEX(tblClientes[Dividendo Mensal (R$)],INT($J4195/ROWS(tblConsorcios[Produto]))+1),"")</f>
        <v/>
      </c>
      <c r="Q4195" s="20" t="str">
        <f t="shared" si="196"/>
        <v/>
      </c>
      <c r="R4195">
        <f t="shared" si="197"/>
        <v>0</v>
      </c>
    </row>
    <row r="4196" spans="10:18" x14ac:dyDescent="0.2">
      <c r="J4196">
        <f t="shared" si="195"/>
        <v>4194</v>
      </c>
      <c r="K4196" t="str" cm="1">
        <f t="array" ref="K4196">IFERROR(INDEX(tblClientes[Cliente],INT($J4196/ROWS(tblConsorcios[Produto]))+1),"")</f>
        <v/>
      </c>
      <c r="L4196" t="str" cm="1">
        <f t="array" ref="L4196">IFERROR(INDEX(tblConsorcios[Produto],MOD($J4196,ROWS(tblConsorcios[Produto]))+1),"")</f>
        <v>Imóvel IE300 – 240m</v>
      </c>
      <c r="M4196" s="20" cm="1">
        <f t="array" ref="M4196">IFERROR(INDEX(tblConsorcios[Valor da Carta (R$)],MOD($J4196,ROWS(tblConsorcios[Produto]))+1),"")</f>
        <v>300000</v>
      </c>
      <c r="N4196" s="2" cm="1">
        <f t="array" ref="N4196">IFERROR(INDEX(tblConsorcios[Prazo (meses)],MOD($J4196,ROWS(tblConsorcios[Produto]))+1),"")</f>
        <v>240</v>
      </c>
      <c r="O4196" s="20" cm="1">
        <f t="array" ref="O4196">IFERROR(INDEX(tblConsorcios[Parcela Mensal (R$)],MOD($J4196,ROWS(tblConsorcios[Produto]))+1),"")</f>
        <v>1610</v>
      </c>
      <c r="P4196" s="20" t="str" cm="1">
        <f t="array" ref="P4196">IFERROR(INDEX(tblClientes[Dividendo Mensal (R$)],INT($J4196/ROWS(tblConsorcios[Produto]))+1),"")</f>
        <v/>
      </c>
      <c r="Q4196" s="20" t="str">
        <f t="shared" si="196"/>
        <v/>
      </c>
      <c r="R4196">
        <f t="shared" si="197"/>
        <v>0</v>
      </c>
    </row>
    <row r="4197" spans="10:18" x14ac:dyDescent="0.2">
      <c r="J4197">
        <f t="shared" si="195"/>
        <v>4195</v>
      </c>
      <c r="K4197" t="str" cm="1">
        <f t="array" ref="K4197">IFERROR(INDEX(tblClientes[Cliente],INT($J4197/ROWS(tblConsorcios[Produto]))+1),"")</f>
        <v/>
      </c>
      <c r="L4197" t="str" cm="1">
        <f t="array" ref="L4197">IFERROR(INDEX(tblConsorcios[Produto],MOD($J4197,ROWS(tblConsorcios[Produto]))+1),"")</f>
        <v>Imóvel IE300 – 220m</v>
      </c>
      <c r="M4197" s="20" cm="1">
        <f t="array" ref="M4197">IFERROR(INDEX(tblConsorcios[Valor da Carta (R$)],MOD($J4197,ROWS(tblConsorcios[Produto]))+1),"")</f>
        <v>300000</v>
      </c>
      <c r="N4197" s="2" cm="1">
        <f t="array" ref="N4197">IFERROR(INDEX(tblConsorcios[Prazo (meses)],MOD($J4197,ROWS(tblConsorcios[Produto]))+1),"")</f>
        <v>220</v>
      </c>
      <c r="O4197" s="20" cm="1">
        <f t="array" ref="O4197">IFERROR(INDEX(tblConsorcios[Parcela Mensal (R$)],MOD($J4197,ROWS(tblConsorcios[Produto]))+1),"")</f>
        <v>1742.73</v>
      </c>
      <c r="P4197" s="20" t="str" cm="1">
        <f t="array" ref="P4197">IFERROR(INDEX(tblClientes[Dividendo Mensal (R$)],INT($J4197/ROWS(tblConsorcios[Produto]))+1),"")</f>
        <v/>
      </c>
      <c r="Q4197" s="20" t="str">
        <f t="shared" si="196"/>
        <v/>
      </c>
      <c r="R4197">
        <f t="shared" si="197"/>
        <v>0</v>
      </c>
    </row>
    <row r="4198" spans="10:18" x14ac:dyDescent="0.2">
      <c r="J4198">
        <f t="shared" si="195"/>
        <v>4196</v>
      </c>
      <c r="K4198" t="str" cm="1">
        <f t="array" ref="K4198">IFERROR(INDEX(tblClientes[Cliente],INT($J4198/ROWS(tblConsorcios[Produto]))+1),"")</f>
        <v/>
      </c>
      <c r="L4198" t="str" cm="1">
        <f t="array" ref="L4198">IFERROR(INDEX(tblConsorcios[Produto],MOD($J4198,ROWS(tblConsorcios[Produto]))+1),"")</f>
        <v>Imóvel IE300 – 200m</v>
      </c>
      <c r="M4198" s="20" cm="1">
        <f t="array" ref="M4198">IFERROR(INDEX(tblConsorcios[Valor da Carta (R$)],MOD($J4198,ROWS(tblConsorcios[Produto]))+1),"")</f>
        <v>300000</v>
      </c>
      <c r="N4198" s="2" cm="1">
        <f t="array" ref="N4198">IFERROR(INDEX(tblConsorcios[Prazo (meses)],MOD($J4198,ROWS(tblConsorcios[Produto]))+1),"")</f>
        <v>200</v>
      </c>
      <c r="O4198" s="20" cm="1">
        <f t="array" ref="O4198">IFERROR(INDEX(tblConsorcios[Parcela Mensal (R$)],MOD($J4198,ROWS(tblConsorcios[Produto]))+1),"")</f>
        <v>1902</v>
      </c>
      <c r="P4198" s="20" t="str" cm="1">
        <f t="array" ref="P4198">IFERROR(INDEX(tblClientes[Dividendo Mensal (R$)],INT($J4198/ROWS(tblConsorcios[Produto]))+1),"")</f>
        <v/>
      </c>
      <c r="Q4198" s="20" t="str">
        <f t="shared" si="196"/>
        <v/>
      </c>
      <c r="R4198">
        <f t="shared" si="197"/>
        <v>0</v>
      </c>
    </row>
    <row r="4199" spans="10:18" x14ac:dyDescent="0.2">
      <c r="J4199">
        <f t="shared" si="195"/>
        <v>4197</v>
      </c>
      <c r="K4199" t="str" cm="1">
        <f t="array" ref="K4199">IFERROR(INDEX(tblClientes[Cliente],INT($J4199/ROWS(tblConsorcios[Produto]))+1),"")</f>
        <v/>
      </c>
      <c r="L4199" t="str" cm="1">
        <f t="array" ref="L4199">IFERROR(INDEX(tblConsorcios[Produto],MOD($J4199,ROWS(tblConsorcios[Produto]))+1),"")</f>
        <v>Imóvel IE240 – 240m</v>
      </c>
      <c r="M4199" s="20" cm="1">
        <f t="array" ref="M4199">IFERROR(INDEX(tblConsorcios[Valor da Carta (R$)],MOD($J4199,ROWS(tblConsorcios[Produto]))+1),"")</f>
        <v>240000</v>
      </c>
      <c r="N4199" s="2" cm="1">
        <f t="array" ref="N4199">IFERROR(INDEX(tblConsorcios[Prazo (meses)],MOD($J4199,ROWS(tblConsorcios[Produto]))+1),"")</f>
        <v>240</v>
      </c>
      <c r="O4199" s="20" cm="1">
        <f t="array" ref="O4199">IFERROR(INDEX(tblConsorcios[Parcela Mensal (R$)],MOD($J4199,ROWS(tblConsorcios[Produto]))+1),"")</f>
        <v>1288</v>
      </c>
      <c r="P4199" s="20" t="str" cm="1">
        <f t="array" ref="P4199">IFERROR(INDEX(tblClientes[Dividendo Mensal (R$)],INT($J4199/ROWS(tblConsorcios[Produto]))+1),"")</f>
        <v/>
      </c>
      <c r="Q4199" s="20" t="str">
        <f t="shared" si="196"/>
        <v/>
      </c>
      <c r="R4199">
        <f t="shared" si="197"/>
        <v>0</v>
      </c>
    </row>
    <row r="4200" spans="10:18" x14ac:dyDescent="0.2">
      <c r="J4200">
        <f t="shared" si="195"/>
        <v>4198</v>
      </c>
      <c r="K4200" t="str" cm="1">
        <f t="array" ref="K4200">IFERROR(INDEX(tblClientes[Cliente],INT($J4200/ROWS(tblConsorcios[Produto]))+1),"")</f>
        <v/>
      </c>
      <c r="L4200" t="str" cm="1">
        <f t="array" ref="L4200">IFERROR(INDEX(tblConsorcios[Produto],MOD($J4200,ROWS(tblConsorcios[Produto]))+1),"")</f>
        <v>Imóvel IE240 – 220m</v>
      </c>
      <c r="M4200" s="20" cm="1">
        <f t="array" ref="M4200">IFERROR(INDEX(tblConsorcios[Valor da Carta (R$)],MOD($J4200,ROWS(tblConsorcios[Produto]))+1),"")</f>
        <v>240000</v>
      </c>
      <c r="N4200" s="2" cm="1">
        <f t="array" ref="N4200">IFERROR(INDEX(tblConsorcios[Prazo (meses)],MOD($J4200,ROWS(tblConsorcios[Produto]))+1),"")</f>
        <v>220</v>
      </c>
      <c r="O4200" s="20" cm="1">
        <f t="array" ref="O4200">IFERROR(INDEX(tblConsorcios[Parcela Mensal (R$)],MOD($J4200,ROWS(tblConsorcios[Produto]))+1),"")</f>
        <v>1394.18</v>
      </c>
      <c r="P4200" s="20" t="str" cm="1">
        <f t="array" ref="P4200">IFERROR(INDEX(tblClientes[Dividendo Mensal (R$)],INT($J4200/ROWS(tblConsorcios[Produto]))+1),"")</f>
        <v/>
      </c>
      <c r="Q4200" s="20" t="str">
        <f t="shared" si="196"/>
        <v/>
      </c>
      <c r="R4200">
        <f t="shared" si="197"/>
        <v>0</v>
      </c>
    </row>
    <row r="4201" spans="10:18" x14ac:dyDescent="0.2">
      <c r="J4201">
        <f t="shared" si="195"/>
        <v>4199</v>
      </c>
      <c r="K4201" t="str" cm="1">
        <f t="array" ref="K4201">IFERROR(INDEX(tblClientes[Cliente],INT($J4201/ROWS(tblConsorcios[Produto]))+1),"")</f>
        <v/>
      </c>
      <c r="L4201" t="str" cm="1">
        <f t="array" ref="L4201">IFERROR(INDEX(tblConsorcios[Produto],MOD($J4201,ROWS(tblConsorcios[Produto]))+1),"")</f>
        <v>Imóvel IE240 – 200m</v>
      </c>
      <c r="M4201" s="20" cm="1">
        <f t="array" ref="M4201">IFERROR(INDEX(tblConsorcios[Valor da Carta (R$)],MOD($J4201,ROWS(tblConsorcios[Produto]))+1),"")</f>
        <v>240000</v>
      </c>
      <c r="N4201" s="2" cm="1">
        <f t="array" ref="N4201">IFERROR(INDEX(tblConsorcios[Prazo (meses)],MOD($J4201,ROWS(tblConsorcios[Produto]))+1),"")</f>
        <v>200</v>
      </c>
      <c r="O4201" s="20" cm="1">
        <f t="array" ref="O4201">IFERROR(INDEX(tblConsorcios[Parcela Mensal (R$)],MOD($J4201,ROWS(tblConsorcios[Produto]))+1),"")</f>
        <v>1521.6</v>
      </c>
      <c r="P4201" s="20" t="str" cm="1">
        <f t="array" ref="P4201">IFERROR(INDEX(tblClientes[Dividendo Mensal (R$)],INT($J4201/ROWS(tblConsorcios[Produto]))+1),"")</f>
        <v/>
      </c>
      <c r="Q4201" s="20" t="str">
        <f t="shared" si="196"/>
        <v/>
      </c>
      <c r="R4201">
        <f t="shared" si="197"/>
        <v>0</v>
      </c>
    </row>
    <row r="4202" spans="10:18" x14ac:dyDescent="0.2">
      <c r="J4202">
        <f t="shared" si="195"/>
        <v>4200</v>
      </c>
      <c r="K4202" t="str" cm="1">
        <f t="array" ref="K4202">IFERROR(INDEX(tblClientes[Cliente],INT($J4202/ROWS(tblConsorcios[Produto]))+1),"")</f>
        <v/>
      </c>
      <c r="L4202" t="str" cm="1">
        <f t="array" ref="L4202">IFERROR(INDEX(tblConsorcios[Produto],MOD($J4202,ROWS(tblConsorcios[Produto]))+1),"")</f>
        <v>Imóvel IE230 – 240m</v>
      </c>
      <c r="M4202" s="20" cm="1">
        <f t="array" ref="M4202">IFERROR(INDEX(tblConsorcios[Valor da Carta (R$)],MOD($J4202,ROWS(tblConsorcios[Produto]))+1),"")</f>
        <v>230000</v>
      </c>
      <c r="N4202" s="2" cm="1">
        <f t="array" ref="N4202">IFERROR(INDEX(tblConsorcios[Prazo (meses)],MOD($J4202,ROWS(tblConsorcios[Produto]))+1),"")</f>
        <v>240</v>
      </c>
      <c r="O4202" s="20" cm="1">
        <f t="array" ref="O4202">IFERROR(INDEX(tblConsorcios[Parcela Mensal (R$)],MOD($J4202,ROWS(tblConsorcios[Produto]))+1),"")</f>
        <v>1234.33</v>
      </c>
      <c r="P4202" s="20" t="str" cm="1">
        <f t="array" ref="P4202">IFERROR(INDEX(tblClientes[Dividendo Mensal (R$)],INT($J4202/ROWS(tblConsorcios[Produto]))+1),"")</f>
        <v/>
      </c>
      <c r="Q4202" s="20" t="str">
        <f t="shared" si="196"/>
        <v/>
      </c>
      <c r="R4202">
        <f t="shared" si="197"/>
        <v>0</v>
      </c>
    </row>
    <row r="4203" spans="10:18" x14ac:dyDescent="0.2">
      <c r="J4203">
        <f t="shared" si="195"/>
        <v>4201</v>
      </c>
      <c r="K4203" t="str" cm="1">
        <f t="array" ref="K4203">IFERROR(INDEX(tblClientes[Cliente],INT($J4203/ROWS(tblConsorcios[Produto]))+1),"")</f>
        <v/>
      </c>
      <c r="L4203" t="str" cm="1">
        <f t="array" ref="L4203">IFERROR(INDEX(tblConsorcios[Produto],MOD($J4203,ROWS(tblConsorcios[Produto]))+1),"")</f>
        <v>Imóvel IE230 – 220m</v>
      </c>
      <c r="M4203" s="20" cm="1">
        <f t="array" ref="M4203">IFERROR(INDEX(tblConsorcios[Valor da Carta (R$)],MOD($J4203,ROWS(tblConsorcios[Produto]))+1),"")</f>
        <v>230000</v>
      </c>
      <c r="N4203" s="2" cm="1">
        <f t="array" ref="N4203">IFERROR(INDEX(tblConsorcios[Prazo (meses)],MOD($J4203,ROWS(tblConsorcios[Produto]))+1),"")</f>
        <v>220</v>
      </c>
      <c r="O4203" s="20" cm="1">
        <f t="array" ref="O4203">IFERROR(INDEX(tblConsorcios[Parcela Mensal (R$)],MOD($J4203,ROWS(tblConsorcios[Produto]))+1),"")</f>
        <v>1336.09</v>
      </c>
      <c r="P4203" s="20" t="str" cm="1">
        <f t="array" ref="P4203">IFERROR(INDEX(tblClientes[Dividendo Mensal (R$)],INT($J4203/ROWS(tblConsorcios[Produto]))+1),"")</f>
        <v/>
      </c>
      <c r="Q4203" s="20" t="str">
        <f t="shared" si="196"/>
        <v/>
      </c>
      <c r="R4203">
        <f t="shared" si="197"/>
        <v>0</v>
      </c>
    </row>
    <row r="4204" spans="10:18" x14ac:dyDescent="0.2">
      <c r="J4204">
        <f t="shared" si="195"/>
        <v>4202</v>
      </c>
      <c r="K4204" t="str" cm="1">
        <f t="array" ref="K4204">IFERROR(INDEX(tblClientes[Cliente],INT($J4204/ROWS(tblConsorcios[Produto]))+1),"")</f>
        <v/>
      </c>
      <c r="L4204" t="str" cm="1">
        <f t="array" ref="L4204">IFERROR(INDEX(tblConsorcios[Produto],MOD($J4204,ROWS(tblConsorcios[Produto]))+1),"")</f>
        <v>Imóvel IE230 – 200m</v>
      </c>
      <c r="M4204" s="20" cm="1">
        <f t="array" ref="M4204">IFERROR(INDEX(tblConsorcios[Valor da Carta (R$)],MOD($J4204,ROWS(tblConsorcios[Produto]))+1),"")</f>
        <v>230000</v>
      </c>
      <c r="N4204" s="2" cm="1">
        <f t="array" ref="N4204">IFERROR(INDEX(tblConsorcios[Prazo (meses)],MOD($J4204,ROWS(tblConsorcios[Produto]))+1),"")</f>
        <v>200</v>
      </c>
      <c r="O4204" s="20" cm="1">
        <f t="array" ref="O4204">IFERROR(INDEX(tblConsorcios[Parcela Mensal (R$)],MOD($J4204,ROWS(tblConsorcios[Produto]))+1),"")</f>
        <v>1458.2</v>
      </c>
      <c r="P4204" s="20" t="str" cm="1">
        <f t="array" ref="P4204">IFERROR(INDEX(tblClientes[Dividendo Mensal (R$)],INT($J4204/ROWS(tblConsorcios[Produto]))+1),"")</f>
        <v/>
      </c>
      <c r="Q4204" s="20" t="str">
        <f t="shared" si="196"/>
        <v/>
      </c>
      <c r="R4204">
        <f t="shared" si="197"/>
        <v>0</v>
      </c>
    </row>
    <row r="4205" spans="10:18" x14ac:dyDescent="0.2">
      <c r="J4205">
        <f t="shared" si="195"/>
        <v>4203</v>
      </c>
      <c r="K4205" t="str" cm="1">
        <f t="array" ref="K4205">IFERROR(INDEX(tblClientes[Cliente],INT($J4205/ROWS(tblConsorcios[Produto]))+1),"")</f>
        <v/>
      </c>
      <c r="L4205" t="str" cm="1">
        <f t="array" ref="L4205">IFERROR(INDEX(tblConsorcios[Produto],MOD($J4205,ROWS(tblConsorcios[Produto]))+1),"")</f>
        <v>Imóvel IE220 – 240m</v>
      </c>
      <c r="M4205" s="20" cm="1">
        <f t="array" ref="M4205">IFERROR(INDEX(tblConsorcios[Valor da Carta (R$)],MOD($J4205,ROWS(tblConsorcios[Produto]))+1),"")</f>
        <v>220000</v>
      </c>
      <c r="N4205" s="2" cm="1">
        <f t="array" ref="N4205">IFERROR(INDEX(tblConsorcios[Prazo (meses)],MOD($J4205,ROWS(tblConsorcios[Produto]))+1),"")</f>
        <v>240</v>
      </c>
      <c r="O4205" s="20" cm="1">
        <f t="array" ref="O4205">IFERROR(INDEX(tblConsorcios[Parcela Mensal (R$)],MOD($J4205,ROWS(tblConsorcios[Produto]))+1),"")</f>
        <v>1180.67</v>
      </c>
      <c r="P4205" s="20" t="str" cm="1">
        <f t="array" ref="P4205">IFERROR(INDEX(tblClientes[Dividendo Mensal (R$)],INT($J4205/ROWS(tblConsorcios[Produto]))+1),"")</f>
        <v/>
      </c>
      <c r="Q4205" s="20" t="str">
        <f t="shared" si="196"/>
        <v/>
      </c>
      <c r="R4205">
        <f t="shared" si="197"/>
        <v>0</v>
      </c>
    </row>
    <row r="4206" spans="10:18" x14ac:dyDescent="0.2">
      <c r="J4206">
        <f t="shared" si="195"/>
        <v>4204</v>
      </c>
      <c r="K4206" t="str" cm="1">
        <f t="array" ref="K4206">IFERROR(INDEX(tblClientes[Cliente],INT($J4206/ROWS(tblConsorcios[Produto]))+1),"")</f>
        <v/>
      </c>
      <c r="L4206" t="str" cm="1">
        <f t="array" ref="L4206">IFERROR(INDEX(tblConsorcios[Produto],MOD($J4206,ROWS(tblConsorcios[Produto]))+1),"")</f>
        <v>Imóvel IE220 – 220m</v>
      </c>
      <c r="M4206" s="20" cm="1">
        <f t="array" ref="M4206">IFERROR(INDEX(tblConsorcios[Valor da Carta (R$)],MOD($J4206,ROWS(tblConsorcios[Produto]))+1),"")</f>
        <v>220000</v>
      </c>
      <c r="N4206" s="2" cm="1">
        <f t="array" ref="N4206">IFERROR(INDEX(tblConsorcios[Prazo (meses)],MOD($J4206,ROWS(tblConsorcios[Produto]))+1),"")</f>
        <v>220</v>
      </c>
      <c r="O4206" s="20" cm="1">
        <f t="array" ref="O4206">IFERROR(INDEX(tblConsorcios[Parcela Mensal (R$)],MOD($J4206,ROWS(tblConsorcios[Produto]))+1),"")</f>
        <v>1278</v>
      </c>
      <c r="P4206" s="20" t="str" cm="1">
        <f t="array" ref="P4206">IFERROR(INDEX(tblClientes[Dividendo Mensal (R$)],INT($J4206/ROWS(tblConsorcios[Produto]))+1),"")</f>
        <v/>
      </c>
      <c r="Q4206" s="20" t="str">
        <f t="shared" si="196"/>
        <v/>
      </c>
      <c r="R4206">
        <f t="shared" si="197"/>
        <v>0</v>
      </c>
    </row>
    <row r="4207" spans="10:18" x14ac:dyDescent="0.2">
      <c r="J4207">
        <f t="shared" si="195"/>
        <v>4205</v>
      </c>
      <c r="K4207" t="str" cm="1">
        <f t="array" ref="K4207">IFERROR(INDEX(tblClientes[Cliente],INT($J4207/ROWS(tblConsorcios[Produto]))+1),"")</f>
        <v/>
      </c>
      <c r="L4207" t="str" cm="1">
        <f t="array" ref="L4207">IFERROR(INDEX(tblConsorcios[Produto],MOD($J4207,ROWS(tblConsorcios[Produto]))+1),"")</f>
        <v>Imóvel IE220 – 200m</v>
      </c>
      <c r="M4207" s="20" cm="1">
        <f t="array" ref="M4207">IFERROR(INDEX(tblConsorcios[Valor da Carta (R$)],MOD($J4207,ROWS(tblConsorcios[Produto]))+1),"")</f>
        <v>220000</v>
      </c>
      <c r="N4207" s="2" cm="1">
        <f t="array" ref="N4207">IFERROR(INDEX(tblConsorcios[Prazo (meses)],MOD($J4207,ROWS(tblConsorcios[Produto]))+1),"")</f>
        <v>200</v>
      </c>
      <c r="O4207" s="20" cm="1">
        <f t="array" ref="O4207">IFERROR(INDEX(tblConsorcios[Parcela Mensal (R$)],MOD($J4207,ROWS(tblConsorcios[Produto]))+1),"")</f>
        <v>1394.8</v>
      </c>
      <c r="P4207" s="20" t="str" cm="1">
        <f t="array" ref="P4207">IFERROR(INDEX(tblClientes[Dividendo Mensal (R$)],INT($J4207/ROWS(tblConsorcios[Produto]))+1),"")</f>
        <v/>
      </c>
      <c r="Q4207" s="20" t="str">
        <f t="shared" si="196"/>
        <v/>
      </c>
      <c r="R4207">
        <f t="shared" si="197"/>
        <v>0</v>
      </c>
    </row>
    <row r="4208" spans="10:18" x14ac:dyDescent="0.2">
      <c r="J4208">
        <f t="shared" si="195"/>
        <v>4206</v>
      </c>
      <c r="K4208" t="str" cm="1">
        <f t="array" ref="K4208">IFERROR(INDEX(tblClientes[Cliente],INT($J4208/ROWS(tblConsorcios[Produto]))+1),"")</f>
        <v/>
      </c>
      <c r="L4208" t="str" cm="1">
        <f t="array" ref="L4208">IFERROR(INDEX(tblConsorcios[Produto],MOD($J4208,ROWS(tblConsorcios[Produto]))+1),"")</f>
        <v>Imóvel IE200 – 240m</v>
      </c>
      <c r="M4208" s="20" cm="1">
        <f t="array" ref="M4208">IFERROR(INDEX(tblConsorcios[Valor da Carta (R$)],MOD($J4208,ROWS(tblConsorcios[Produto]))+1),"")</f>
        <v>200000</v>
      </c>
      <c r="N4208" s="2" cm="1">
        <f t="array" ref="N4208">IFERROR(INDEX(tblConsorcios[Prazo (meses)],MOD($J4208,ROWS(tblConsorcios[Produto]))+1),"")</f>
        <v>240</v>
      </c>
      <c r="O4208" s="20" cm="1">
        <f t="array" ref="O4208">IFERROR(INDEX(tblConsorcios[Parcela Mensal (R$)],MOD($J4208,ROWS(tblConsorcios[Produto]))+1),"")</f>
        <v>1073.33</v>
      </c>
      <c r="P4208" s="20" t="str" cm="1">
        <f t="array" ref="P4208">IFERROR(INDEX(tblClientes[Dividendo Mensal (R$)],INT($J4208/ROWS(tblConsorcios[Produto]))+1),"")</f>
        <v/>
      </c>
      <c r="Q4208" s="20" t="str">
        <f t="shared" si="196"/>
        <v/>
      </c>
      <c r="R4208">
        <f t="shared" si="197"/>
        <v>0</v>
      </c>
    </row>
    <row r="4209" spans="10:18" x14ac:dyDescent="0.2">
      <c r="J4209">
        <f t="shared" si="195"/>
        <v>4207</v>
      </c>
      <c r="K4209" t="str" cm="1">
        <f t="array" ref="K4209">IFERROR(INDEX(tblClientes[Cliente],INT($J4209/ROWS(tblConsorcios[Produto]))+1),"")</f>
        <v/>
      </c>
      <c r="L4209" t="str" cm="1">
        <f t="array" ref="L4209">IFERROR(INDEX(tblConsorcios[Produto],MOD($J4209,ROWS(tblConsorcios[Produto]))+1),"")</f>
        <v>Imóvel IE200 – 220m</v>
      </c>
      <c r="M4209" s="20" cm="1">
        <f t="array" ref="M4209">IFERROR(INDEX(tblConsorcios[Valor da Carta (R$)],MOD($J4209,ROWS(tblConsorcios[Produto]))+1),"")</f>
        <v>200000</v>
      </c>
      <c r="N4209" s="2" cm="1">
        <f t="array" ref="N4209">IFERROR(INDEX(tblConsorcios[Prazo (meses)],MOD($J4209,ROWS(tblConsorcios[Produto]))+1),"")</f>
        <v>220</v>
      </c>
      <c r="O4209" s="20" cm="1">
        <f t="array" ref="O4209">IFERROR(INDEX(tblConsorcios[Parcela Mensal (R$)],MOD($J4209,ROWS(tblConsorcios[Produto]))+1),"")</f>
        <v>1161.82</v>
      </c>
      <c r="P4209" s="20" t="str" cm="1">
        <f t="array" ref="P4209">IFERROR(INDEX(tblClientes[Dividendo Mensal (R$)],INT($J4209/ROWS(tblConsorcios[Produto]))+1),"")</f>
        <v/>
      </c>
      <c r="Q4209" s="20" t="str">
        <f t="shared" si="196"/>
        <v/>
      </c>
      <c r="R4209">
        <f t="shared" si="197"/>
        <v>0</v>
      </c>
    </row>
    <row r="4210" spans="10:18" x14ac:dyDescent="0.2">
      <c r="J4210">
        <f t="shared" si="195"/>
        <v>4208</v>
      </c>
      <c r="K4210" t="str" cm="1">
        <f t="array" ref="K4210">IFERROR(INDEX(tblClientes[Cliente],INT($J4210/ROWS(tblConsorcios[Produto]))+1),"")</f>
        <v/>
      </c>
      <c r="L4210" t="str" cm="1">
        <f t="array" ref="L4210">IFERROR(INDEX(tblConsorcios[Produto],MOD($J4210,ROWS(tblConsorcios[Produto]))+1),"")</f>
        <v>Imóvel IE200 – 200m</v>
      </c>
      <c r="M4210" s="20" cm="1">
        <f t="array" ref="M4210">IFERROR(INDEX(tblConsorcios[Valor da Carta (R$)],MOD($J4210,ROWS(tblConsorcios[Produto]))+1),"")</f>
        <v>200000</v>
      </c>
      <c r="N4210" s="2" cm="1">
        <f t="array" ref="N4210">IFERROR(INDEX(tblConsorcios[Prazo (meses)],MOD($J4210,ROWS(tblConsorcios[Produto]))+1),"")</f>
        <v>200</v>
      </c>
      <c r="O4210" s="20" cm="1">
        <f t="array" ref="O4210">IFERROR(INDEX(tblConsorcios[Parcela Mensal (R$)],MOD($J4210,ROWS(tblConsorcios[Produto]))+1),"")</f>
        <v>1268</v>
      </c>
      <c r="P4210" s="20" t="str" cm="1">
        <f t="array" ref="P4210">IFERROR(INDEX(tblClientes[Dividendo Mensal (R$)],INT($J4210/ROWS(tblConsorcios[Produto]))+1),"")</f>
        <v/>
      </c>
      <c r="Q4210" s="20" t="str">
        <f t="shared" si="196"/>
        <v/>
      </c>
      <c r="R4210">
        <f t="shared" si="197"/>
        <v>0</v>
      </c>
    </row>
    <row r="4211" spans="10:18" x14ac:dyDescent="0.2">
      <c r="J4211">
        <f t="shared" si="195"/>
        <v>4209</v>
      </c>
      <c r="K4211" t="str" cm="1">
        <f t="array" ref="K4211">IFERROR(INDEX(tblClientes[Cliente],INT($J4211/ROWS(tblConsorcios[Produto]))+1),"")</f>
        <v/>
      </c>
      <c r="L4211" t="str" cm="1">
        <f t="array" ref="L4211">IFERROR(INDEX(tblConsorcios[Produto],MOD($J4211,ROWS(tblConsorcios[Produto]))+1),"")</f>
        <v>Imóvel IE150 – 240m</v>
      </c>
      <c r="M4211" s="20" cm="1">
        <f t="array" ref="M4211">IFERROR(INDEX(tblConsorcios[Valor da Carta (R$)],MOD($J4211,ROWS(tblConsorcios[Produto]))+1),"")</f>
        <v>150000</v>
      </c>
      <c r="N4211" s="2" cm="1">
        <f t="array" ref="N4211">IFERROR(INDEX(tblConsorcios[Prazo (meses)],MOD($J4211,ROWS(tblConsorcios[Produto]))+1),"")</f>
        <v>240</v>
      </c>
      <c r="O4211" s="20" cm="1">
        <f t="array" ref="O4211">IFERROR(INDEX(tblConsorcios[Parcela Mensal (R$)],MOD($J4211,ROWS(tblConsorcios[Produto]))+1),"")</f>
        <v>805</v>
      </c>
      <c r="P4211" s="20" t="str" cm="1">
        <f t="array" ref="P4211">IFERROR(INDEX(tblClientes[Dividendo Mensal (R$)],INT($J4211/ROWS(tblConsorcios[Produto]))+1),"")</f>
        <v/>
      </c>
      <c r="Q4211" s="20" t="str">
        <f t="shared" si="196"/>
        <v/>
      </c>
      <c r="R4211">
        <f t="shared" si="197"/>
        <v>0</v>
      </c>
    </row>
    <row r="4212" spans="10:18" x14ac:dyDescent="0.2">
      <c r="J4212">
        <f t="shared" si="195"/>
        <v>4210</v>
      </c>
      <c r="K4212" t="str" cm="1">
        <f t="array" ref="K4212">IFERROR(INDEX(tblClientes[Cliente],INT($J4212/ROWS(tblConsorcios[Produto]))+1),"")</f>
        <v/>
      </c>
      <c r="L4212" t="str" cm="1">
        <f t="array" ref="L4212">IFERROR(INDEX(tblConsorcios[Produto],MOD($J4212,ROWS(tblConsorcios[Produto]))+1),"")</f>
        <v>Imóvel IE150 – 220m</v>
      </c>
      <c r="M4212" s="20" cm="1">
        <f t="array" ref="M4212">IFERROR(INDEX(tblConsorcios[Valor da Carta (R$)],MOD($J4212,ROWS(tblConsorcios[Produto]))+1),"")</f>
        <v>150000</v>
      </c>
      <c r="N4212" s="2" cm="1">
        <f t="array" ref="N4212">IFERROR(INDEX(tblConsorcios[Prazo (meses)],MOD($J4212,ROWS(tblConsorcios[Produto]))+1),"")</f>
        <v>220</v>
      </c>
      <c r="O4212" s="20" cm="1">
        <f t="array" ref="O4212">IFERROR(INDEX(tblConsorcios[Parcela Mensal (R$)],MOD($J4212,ROWS(tblConsorcios[Produto]))+1),"")</f>
        <v>871.36</v>
      </c>
      <c r="P4212" s="20" t="str" cm="1">
        <f t="array" ref="P4212">IFERROR(INDEX(tblClientes[Dividendo Mensal (R$)],INT($J4212/ROWS(tblConsorcios[Produto]))+1),"")</f>
        <v/>
      </c>
      <c r="Q4212" s="20" t="str">
        <f t="shared" si="196"/>
        <v/>
      </c>
      <c r="R4212">
        <f t="shared" si="197"/>
        <v>0</v>
      </c>
    </row>
    <row r="4213" spans="10:18" x14ac:dyDescent="0.2">
      <c r="J4213">
        <f t="shared" si="195"/>
        <v>4211</v>
      </c>
      <c r="K4213" t="str" cm="1">
        <f t="array" ref="K4213">IFERROR(INDEX(tblClientes[Cliente],INT($J4213/ROWS(tblConsorcios[Produto]))+1),"")</f>
        <v/>
      </c>
      <c r="L4213" t="str" cm="1">
        <f t="array" ref="L4213">IFERROR(INDEX(tblConsorcios[Produto],MOD($J4213,ROWS(tblConsorcios[Produto]))+1),"")</f>
        <v>Imóvel IE150 – 200m</v>
      </c>
      <c r="M4213" s="20" cm="1">
        <f t="array" ref="M4213">IFERROR(INDEX(tblConsorcios[Valor da Carta (R$)],MOD($J4213,ROWS(tblConsorcios[Produto]))+1),"")</f>
        <v>150000</v>
      </c>
      <c r="N4213" s="2" cm="1">
        <f t="array" ref="N4213">IFERROR(INDEX(tblConsorcios[Prazo (meses)],MOD($J4213,ROWS(tblConsorcios[Produto]))+1),"")</f>
        <v>200</v>
      </c>
      <c r="O4213" s="20" cm="1">
        <f t="array" ref="O4213">IFERROR(INDEX(tblConsorcios[Parcela Mensal (R$)],MOD($J4213,ROWS(tblConsorcios[Produto]))+1),"")</f>
        <v>951</v>
      </c>
      <c r="P4213" s="20" t="str" cm="1">
        <f t="array" ref="P4213">IFERROR(INDEX(tblClientes[Dividendo Mensal (R$)],INT($J4213/ROWS(tblConsorcios[Produto]))+1),"")</f>
        <v/>
      </c>
      <c r="Q4213" s="20" t="str">
        <f t="shared" si="196"/>
        <v/>
      </c>
      <c r="R4213">
        <f t="shared" si="197"/>
        <v>0</v>
      </c>
    </row>
    <row r="4214" spans="10:18" x14ac:dyDescent="0.2">
      <c r="J4214">
        <f t="shared" si="195"/>
        <v>4212</v>
      </c>
      <c r="K4214" t="str" cm="1">
        <f t="array" ref="K4214">IFERROR(INDEX(tblClientes[Cliente],INT($J4214/ROWS(tblConsorcios[Produto]))+1),"")</f>
        <v/>
      </c>
      <c r="L4214" t="str" cm="1">
        <f t="array" ref="L4214">IFERROR(INDEX(tblConsorcios[Produto],MOD($J4214,ROWS(tblConsorcios[Produto]))+1),"")</f>
        <v>Imóvel IE140 – 240m</v>
      </c>
      <c r="M4214" s="20" cm="1">
        <f t="array" ref="M4214">IFERROR(INDEX(tblConsorcios[Valor da Carta (R$)],MOD($J4214,ROWS(tblConsorcios[Produto]))+1),"")</f>
        <v>140000</v>
      </c>
      <c r="N4214" s="2" cm="1">
        <f t="array" ref="N4214">IFERROR(INDEX(tblConsorcios[Prazo (meses)],MOD($J4214,ROWS(tblConsorcios[Produto]))+1),"")</f>
        <v>240</v>
      </c>
      <c r="O4214" s="20" cm="1">
        <f t="array" ref="O4214">IFERROR(INDEX(tblConsorcios[Parcela Mensal (R$)],MOD($J4214,ROWS(tblConsorcios[Produto]))+1),"")</f>
        <v>751.33</v>
      </c>
      <c r="P4214" s="20" t="str" cm="1">
        <f t="array" ref="P4214">IFERROR(INDEX(tblClientes[Dividendo Mensal (R$)],INT($J4214/ROWS(tblConsorcios[Produto]))+1),"")</f>
        <v/>
      </c>
      <c r="Q4214" s="20" t="str">
        <f t="shared" si="196"/>
        <v/>
      </c>
      <c r="R4214">
        <f t="shared" si="197"/>
        <v>0</v>
      </c>
    </row>
    <row r="4215" spans="10:18" x14ac:dyDescent="0.2">
      <c r="J4215">
        <f t="shared" si="195"/>
        <v>4213</v>
      </c>
      <c r="K4215" t="str" cm="1">
        <f t="array" ref="K4215">IFERROR(INDEX(tblClientes[Cliente],INT($J4215/ROWS(tblConsorcios[Produto]))+1),"")</f>
        <v/>
      </c>
      <c r="L4215" t="str" cm="1">
        <f t="array" ref="L4215">IFERROR(INDEX(tblConsorcios[Produto],MOD($J4215,ROWS(tblConsorcios[Produto]))+1),"")</f>
        <v>Imóvel IE140 – 220m</v>
      </c>
      <c r="M4215" s="20" cm="1">
        <f t="array" ref="M4215">IFERROR(INDEX(tblConsorcios[Valor da Carta (R$)],MOD($J4215,ROWS(tblConsorcios[Produto]))+1),"")</f>
        <v>140000</v>
      </c>
      <c r="N4215" s="2" cm="1">
        <f t="array" ref="N4215">IFERROR(INDEX(tblConsorcios[Prazo (meses)],MOD($J4215,ROWS(tblConsorcios[Produto]))+1),"")</f>
        <v>220</v>
      </c>
      <c r="O4215" s="20" cm="1">
        <f t="array" ref="O4215">IFERROR(INDEX(tblConsorcios[Parcela Mensal (R$)],MOD($J4215,ROWS(tblConsorcios[Produto]))+1),"")</f>
        <v>813.27</v>
      </c>
      <c r="P4215" s="20" t="str" cm="1">
        <f t="array" ref="P4215">IFERROR(INDEX(tblClientes[Dividendo Mensal (R$)],INT($J4215/ROWS(tblConsorcios[Produto]))+1),"")</f>
        <v/>
      </c>
      <c r="Q4215" s="20" t="str">
        <f t="shared" si="196"/>
        <v/>
      </c>
      <c r="R4215">
        <f t="shared" si="197"/>
        <v>0</v>
      </c>
    </row>
    <row r="4216" spans="10:18" x14ac:dyDescent="0.2">
      <c r="J4216">
        <f t="shared" si="195"/>
        <v>4214</v>
      </c>
      <c r="K4216" t="str" cm="1">
        <f t="array" ref="K4216">IFERROR(INDEX(tblClientes[Cliente],INT($J4216/ROWS(tblConsorcios[Produto]))+1),"")</f>
        <v/>
      </c>
      <c r="L4216" t="str" cm="1">
        <f t="array" ref="L4216">IFERROR(INDEX(tblConsorcios[Produto],MOD($J4216,ROWS(tblConsorcios[Produto]))+1),"")</f>
        <v>Imóvel IE140 – 200m</v>
      </c>
      <c r="M4216" s="20" cm="1">
        <f t="array" ref="M4216">IFERROR(INDEX(tblConsorcios[Valor da Carta (R$)],MOD($J4216,ROWS(tblConsorcios[Produto]))+1),"")</f>
        <v>140000</v>
      </c>
      <c r="N4216" s="2" cm="1">
        <f t="array" ref="N4216">IFERROR(INDEX(tblConsorcios[Prazo (meses)],MOD($J4216,ROWS(tblConsorcios[Produto]))+1),"")</f>
        <v>200</v>
      </c>
      <c r="O4216" s="20" cm="1">
        <f t="array" ref="O4216">IFERROR(INDEX(tblConsorcios[Parcela Mensal (R$)],MOD($J4216,ROWS(tblConsorcios[Produto]))+1),"")</f>
        <v>887.6</v>
      </c>
      <c r="P4216" s="20" t="str" cm="1">
        <f t="array" ref="P4216">IFERROR(INDEX(tblClientes[Dividendo Mensal (R$)],INT($J4216/ROWS(tblConsorcios[Produto]))+1),"")</f>
        <v/>
      </c>
      <c r="Q4216" s="20" t="str">
        <f t="shared" si="196"/>
        <v/>
      </c>
      <c r="R4216">
        <f t="shared" si="197"/>
        <v>0</v>
      </c>
    </row>
    <row r="4217" spans="10:18" x14ac:dyDescent="0.2">
      <c r="J4217">
        <f t="shared" si="195"/>
        <v>4215</v>
      </c>
      <c r="K4217" t="str" cm="1">
        <f t="array" ref="K4217">IFERROR(INDEX(tblClientes[Cliente],INT($J4217/ROWS(tblConsorcios[Produto]))+1),"")</f>
        <v/>
      </c>
      <c r="L4217" t="str" cm="1">
        <f t="array" ref="L4217">IFERROR(INDEX(tblConsorcios[Produto],MOD($J4217,ROWS(tblConsorcios[Produto]))+1),"")</f>
        <v>Imóvel IE130 – 240m</v>
      </c>
      <c r="M4217" s="20" cm="1">
        <f t="array" ref="M4217">IFERROR(INDEX(tblConsorcios[Valor da Carta (R$)],MOD($J4217,ROWS(tblConsorcios[Produto]))+1),"")</f>
        <v>130000</v>
      </c>
      <c r="N4217" s="2" cm="1">
        <f t="array" ref="N4217">IFERROR(INDEX(tblConsorcios[Prazo (meses)],MOD($J4217,ROWS(tblConsorcios[Produto]))+1),"")</f>
        <v>240</v>
      </c>
      <c r="O4217" s="20" cm="1">
        <f t="array" ref="O4217">IFERROR(INDEX(tblConsorcios[Parcela Mensal (R$)],MOD($J4217,ROWS(tblConsorcios[Produto]))+1),"")</f>
        <v>697.67</v>
      </c>
      <c r="P4217" s="20" t="str" cm="1">
        <f t="array" ref="P4217">IFERROR(INDEX(tblClientes[Dividendo Mensal (R$)],INT($J4217/ROWS(tblConsorcios[Produto]))+1),"")</f>
        <v/>
      </c>
      <c r="Q4217" s="20" t="str">
        <f t="shared" si="196"/>
        <v/>
      </c>
      <c r="R4217">
        <f t="shared" si="197"/>
        <v>0</v>
      </c>
    </row>
    <row r="4218" spans="10:18" x14ac:dyDescent="0.2">
      <c r="J4218">
        <f t="shared" si="195"/>
        <v>4216</v>
      </c>
      <c r="K4218" t="str" cm="1">
        <f t="array" ref="K4218">IFERROR(INDEX(tblClientes[Cliente],INT($J4218/ROWS(tblConsorcios[Produto]))+1),"")</f>
        <v/>
      </c>
      <c r="L4218" t="str" cm="1">
        <f t="array" ref="L4218">IFERROR(INDEX(tblConsorcios[Produto],MOD($J4218,ROWS(tblConsorcios[Produto]))+1),"")</f>
        <v>Imóvel IE130 – 220m</v>
      </c>
      <c r="M4218" s="20" cm="1">
        <f t="array" ref="M4218">IFERROR(INDEX(tblConsorcios[Valor da Carta (R$)],MOD($J4218,ROWS(tblConsorcios[Produto]))+1),"")</f>
        <v>130000</v>
      </c>
      <c r="N4218" s="2" cm="1">
        <f t="array" ref="N4218">IFERROR(INDEX(tblConsorcios[Prazo (meses)],MOD($J4218,ROWS(tblConsorcios[Produto]))+1),"")</f>
        <v>220</v>
      </c>
      <c r="O4218" s="20" cm="1">
        <f t="array" ref="O4218">IFERROR(INDEX(tblConsorcios[Parcela Mensal (R$)],MOD($J4218,ROWS(tblConsorcios[Produto]))+1),"")</f>
        <v>755.18</v>
      </c>
      <c r="P4218" s="20" t="str" cm="1">
        <f t="array" ref="P4218">IFERROR(INDEX(tblClientes[Dividendo Mensal (R$)],INT($J4218/ROWS(tblConsorcios[Produto]))+1),"")</f>
        <v/>
      </c>
      <c r="Q4218" s="20" t="str">
        <f t="shared" si="196"/>
        <v/>
      </c>
      <c r="R4218">
        <f t="shared" si="197"/>
        <v>0</v>
      </c>
    </row>
    <row r="4219" spans="10:18" x14ac:dyDescent="0.2">
      <c r="J4219">
        <f t="shared" si="195"/>
        <v>4217</v>
      </c>
      <c r="K4219" t="str" cm="1">
        <f t="array" ref="K4219">IFERROR(INDEX(tblClientes[Cliente],INT($J4219/ROWS(tblConsorcios[Produto]))+1),"")</f>
        <v/>
      </c>
      <c r="L4219" t="str" cm="1">
        <f t="array" ref="L4219">IFERROR(INDEX(tblConsorcios[Produto],MOD($J4219,ROWS(tblConsorcios[Produto]))+1),"")</f>
        <v>Imóvel IE130 – 200m</v>
      </c>
      <c r="M4219" s="20" cm="1">
        <f t="array" ref="M4219">IFERROR(INDEX(tblConsorcios[Valor da Carta (R$)],MOD($J4219,ROWS(tblConsorcios[Produto]))+1),"")</f>
        <v>130000</v>
      </c>
      <c r="N4219" s="2" cm="1">
        <f t="array" ref="N4219">IFERROR(INDEX(tblConsorcios[Prazo (meses)],MOD($J4219,ROWS(tblConsorcios[Produto]))+1),"")</f>
        <v>200</v>
      </c>
      <c r="O4219" s="20" cm="1">
        <f t="array" ref="O4219">IFERROR(INDEX(tblConsorcios[Parcela Mensal (R$)],MOD($J4219,ROWS(tblConsorcios[Produto]))+1),"")</f>
        <v>824.2</v>
      </c>
      <c r="P4219" s="20" t="str" cm="1">
        <f t="array" ref="P4219">IFERROR(INDEX(tblClientes[Dividendo Mensal (R$)],INT($J4219/ROWS(tblConsorcios[Produto]))+1),"")</f>
        <v/>
      </c>
      <c r="Q4219" s="20" t="str">
        <f t="shared" si="196"/>
        <v/>
      </c>
      <c r="R4219">
        <f t="shared" si="197"/>
        <v>0</v>
      </c>
    </row>
    <row r="4220" spans="10:18" x14ac:dyDescent="0.2">
      <c r="J4220">
        <f t="shared" si="195"/>
        <v>4218</v>
      </c>
      <c r="K4220" t="str" cm="1">
        <f t="array" ref="K4220">IFERROR(INDEX(tblClientes[Cliente],INT($J4220/ROWS(tblConsorcios[Produto]))+1),"")</f>
        <v/>
      </c>
      <c r="L4220" t="str" cm="1">
        <f t="array" ref="L4220">IFERROR(INDEX(tblConsorcios[Produto],MOD($J4220,ROWS(tblConsorcios[Produto]))+1),"")</f>
        <v>Imóvel IE120 – 240m</v>
      </c>
      <c r="M4220" s="20" cm="1">
        <f t="array" ref="M4220">IFERROR(INDEX(tblConsorcios[Valor da Carta (R$)],MOD($J4220,ROWS(tblConsorcios[Produto]))+1),"")</f>
        <v>120000</v>
      </c>
      <c r="N4220" s="2" cm="1">
        <f t="array" ref="N4220">IFERROR(INDEX(tblConsorcios[Prazo (meses)],MOD($J4220,ROWS(tblConsorcios[Produto]))+1),"")</f>
        <v>240</v>
      </c>
      <c r="O4220" s="20" cm="1">
        <f t="array" ref="O4220">IFERROR(INDEX(tblConsorcios[Parcela Mensal (R$)],MOD($J4220,ROWS(tblConsorcios[Produto]))+1),"")</f>
        <v>644</v>
      </c>
      <c r="P4220" s="20" t="str" cm="1">
        <f t="array" ref="P4220">IFERROR(INDEX(tblClientes[Dividendo Mensal (R$)],INT($J4220/ROWS(tblConsorcios[Produto]))+1),"")</f>
        <v/>
      </c>
      <c r="Q4220" s="20" t="str">
        <f t="shared" si="196"/>
        <v/>
      </c>
      <c r="R4220">
        <f t="shared" si="197"/>
        <v>0</v>
      </c>
    </row>
    <row r="4221" spans="10:18" x14ac:dyDescent="0.2">
      <c r="J4221">
        <f t="shared" si="195"/>
        <v>4219</v>
      </c>
      <c r="K4221" t="str" cm="1">
        <f t="array" ref="K4221">IFERROR(INDEX(tblClientes[Cliente],INT($J4221/ROWS(tblConsorcios[Produto]))+1),"")</f>
        <v/>
      </c>
      <c r="L4221" t="str" cm="1">
        <f t="array" ref="L4221">IFERROR(INDEX(tblConsorcios[Produto],MOD($J4221,ROWS(tblConsorcios[Produto]))+1),"")</f>
        <v>Imóvel IE120 – 220m</v>
      </c>
      <c r="M4221" s="20" cm="1">
        <f t="array" ref="M4221">IFERROR(INDEX(tblConsorcios[Valor da Carta (R$)],MOD($J4221,ROWS(tblConsorcios[Produto]))+1),"")</f>
        <v>120000</v>
      </c>
      <c r="N4221" s="2" cm="1">
        <f t="array" ref="N4221">IFERROR(INDEX(tblConsorcios[Prazo (meses)],MOD($J4221,ROWS(tblConsorcios[Produto]))+1),"")</f>
        <v>220</v>
      </c>
      <c r="O4221" s="20" cm="1">
        <f t="array" ref="O4221">IFERROR(INDEX(tblConsorcios[Parcela Mensal (R$)],MOD($J4221,ROWS(tblConsorcios[Produto]))+1),"")</f>
        <v>697.09</v>
      </c>
      <c r="P4221" s="20" t="str" cm="1">
        <f t="array" ref="P4221">IFERROR(INDEX(tblClientes[Dividendo Mensal (R$)],INT($J4221/ROWS(tblConsorcios[Produto]))+1),"")</f>
        <v/>
      </c>
      <c r="Q4221" s="20" t="str">
        <f t="shared" si="196"/>
        <v/>
      </c>
      <c r="R4221">
        <f t="shared" si="197"/>
        <v>0</v>
      </c>
    </row>
    <row r="4222" spans="10:18" x14ac:dyDescent="0.2">
      <c r="J4222">
        <f t="shared" si="195"/>
        <v>4220</v>
      </c>
      <c r="K4222" t="str" cm="1">
        <f t="array" ref="K4222">IFERROR(INDEX(tblClientes[Cliente],INT($J4222/ROWS(tblConsorcios[Produto]))+1),"")</f>
        <v/>
      </c>
      <c r="L4222" t="str" cm="1">
        <f t="array" ref="L4222">IFERROR(INDEX(tblConsorcios[Produto],MOD($J4222,ROWS(tblConsorcios[Produto]))+1),"")</f>
        <v>Imóvel IE120 – 200m</v>
      </c>
      <c r="M4222" s="20" cm="1">
        <f t="array" ref="M4222">IFERROR(INDEX(tblConsorcios[Valor da Carta (R$)],MOD($J4222,ROWS(tblConsorcios[Produto]))+1),"")</f>
        <v>120000</v>
      </c>
      <c r="N4222" s="2" cm="1">
        <f t="array" ref="N4222">IFERROR(INDEX(tblConsorcios[Prazo (meses)],MOD($J4222,ROWS(tblConsorcios[Produto]))+1),"")</f>
        <v>200</v>
      </c>
      <c r="O4222" s="20" cm="1">
        <f t="array" ref="O4222">IFERROR(INDEX(tblConsorcios[Parcela Mensal (R$)],MOD($J4222,ROWS(tblConsorcios[Produto]))+1),"")</f>
        <v>760.8</v>
      </c>
      <c r="P4222" s="20" t="str" cm="1">
        <f t="array" ref="P4222">IFERROR(INDEX(tblClientes[Dividendo Mensal (R$)],INT($J4222/ROWS(tblConsorcios[Produto]))+1),"")</f>
        <v/>
      </c>
      <c r="Q4222" s="20" t="str">
        <f t="shared" si="196"/>
        <v/>
      </c>
      <c r="R4222">
        <f t="shared" si="197"/>
        <v>0</v>
      </c>
    </row>
    <row r="4223" spans="10:18" x14ac:dyDescent="0.2">
      <c r="J4223">
        <f t="shared" si="195"/>
        <v>4221</v>
      </c>
      <c r="K4223" t="str" cm="1">
        <f t="array" ref="K4223">IFERROR(INDEX(tblClientes[Cliente],INT($J4223/ROWS(tblConsorcios[Produto]))+1),"")</f>
        <v/>
      </c>
      <c r="L4223" t="str" cm="1">
        <f t="array" ref="L4223">IFERROR(INDEX(tblConsorcios[Produto],MOD($J4223,ROWS(tblConsorcios[Produto]))+1),"")</f>
        <v>Imóvel IE600 – 240m</v>
      </c>
      <c r="M4223" s="20" cm="1">
        <f t="array" ref="M4223">IFERROR(INDEX(tblConsorcios[Valor da Carta (R$)],MOD($J4223,ROWS(tblConsorcios[Produto]))+1),"")</f>
        <v>600000</v>
      </c>
      <c r="N4223" s="2" cm="1">
        <f t="array" ref="N4223">IFERROR(INDEX(tblConsorcios[Prazo (meses)],MOD($J4223,ROWS(tblConsorcios[Produto]))+1),"")</f>
        <v>240</v>
      </c>
      <c r="O4223" s="20" cm="1">
        <f t="array" ref="O4223">IFERROR(INDEX(tblConsorcios[Parcela Mensal (R$)],MOD($J4223,ROWS(tblConsorcios[Produto]))+1),"")</f>
        <v>3220</v>
      </c>
      <c r="P4223" s="20" t="str" cm="1">
        <f t="array" ref="P4223">IFERROR(INDEX(tblClientes[Dividendo Mensal (R$)],INT($J4223/ROWS(tblConsorcios[Produto]))+1),"")</f>
        <v/>
      </c>
      <c r="Q4223" s="20" t="str">
        <f t="shared" si="196"/>
        <v/>
      </c>
      <c r="R4223">
        <f t="shared" si="197"/>
        <v>0</v>
      </c>
    </row>
    <row r="4224" spans="10:18" x14ac:dyDescent="0.2">
      <c r="J4224">
        <f t="shared" si="195"/>
        <v>4222</v>
      </c>
      <c r="K4224" t="str" cm="1">
        <f t="array" ref="K4224">IFERROR(INDEX(tblClientes[Cliente],INT($J4224/ROWS(tblConsorcios[Produto]))+1),"")</f>
        <v/>
      </c>
      <c r="L4224" t="str" cm="1">
        <f t="array" ref="L4224">IFERROR(INDEX(tblConsorcios[Produto],MOD($J4224,ROWS(tblConsorcios[Produto]))+1),"")</f>
        <v>Imóvel IE600 – 220m</v>
      </c>
      <c r="M4224" s="20" cm="1">
        <f t="array" ref="M4224">IFERROR(INDEX(tblConsorcios[Valor da Carta (R$)],MOD($J4224,ROWS(tblConsorcios[Produto]))+1),"")</f>
        <v>600000</v>
      </c>
      <c r="N4224" s="2" cm="1">
        <f t="array" ref="N4224">IFERROR(INDEX(tblConsorcios[Prazo (meses)],MOD($J4224,ROWS(tblConsorcios[Produto]))+1),"")</f>
        <v>220</v>
      </c>
      <c r="O4224" s="20" cm="1">
        <f t="array" ref="O4224">IFERROR(INDEX(tblConsorcios[Parcela Mensal (R$)],MOD($J4224,ROWS(tblConsorcios[Produto]))+1),"")</f>
        <v>3485.45</v>
      </c>
      <c r="P4224" s="20" t="str" cm="1">
        <f t="array" ref="P4224">IFERROR(INDEX(tblClientes[Dividendo Mensal (R$)],INT($J4224/ROWS(tblConsorcios[Produto]))+1),"")</f>
        <v/>
      </c>
      <c r="Q4224" s="20" t="str">
        <f t="shared" si="196"/>
        <v/>
      </c>
      <c r="R4224">
        <f t="shared" si="197"/>
        <v>0</v>
      </c>
    </row>
    <row r="4225" spans="10:18" x14ac:dyDescent="0.2">
      <c r="J4225">
        <f t="shared" si="195"/>
        <v>4223</v>
      </c>
      <c r="K4225" t="str" cm="1">
        <f t="array" ref="K4225">IFERROR(INDEX(tblClientes[Cliente],INT($J4225/ROWS(tblConsorcios[Produto]))+1),"")</f>
        <v/>
      </c>
      <c r="L4225" t="str" cm="1">
        <f t="array" ref="L4225">IFERROR(INDEX(tblConsorcios[Produto],MOD($J4225,ROWS(tblConsorcios[Produto]))+1),"")</f>
        <v>Imóvel IE600 – 200m</v>
      </c>
      <c r="M4225" s="20" cm="1">
        <f t="array" ref="M4225">IFERROR(INDEX(tblConsorcios[Valor da Carta (R$)],MOD($J4225,ROWS(tblConsorcios[Produto]))+1),"")</f>
        <v>600000</v>
      </c>
      <c r="N4225" s="2" cm="1">
        <f t="array" ref="N4225">IFERROR(INDEX(tblConsorcios[Prazo (meses)],MOD($J4225,ROWS(tblConsorcios[Produto]))+1),"")</f>
        <v>200</v>
      </c>
      <c r="O4225" s="20" cm="1">
        <f t="array" ref="O4225">IFERROR(INDEX(tblConsorcios[Parcela Mensal (R$)],MOD($J4225,ROWS(tblConsorcios[Produto]))+1),"")</f>
        <v>3804</v>
      </c>
      <c r="P4225" s="20" t="str" cm="1">
        <f t="array" ref="P4225">IFERROR(INDEX(tblClientes[Dividendo Mensal (R$)],INT($J4225/ROWS(tblConsorcios[Produto]))+1),"")</f>
        <v/>
      </c>
      <c r="Q4225" s="20" t="str">
        <f t="shared" si="196"/>
        <v/>
      </c>
      <c r="R4225">
        <f t="shared" si="197"/>
        <v>0</v>
      </c>
    </row>
    <row r="4226" spans="10:18" x14ac:dyDescent="0.2">
      <c r="J4226">
        <f t="shared" si="195"/>
        <v>4224</v>
      </c>
      <c r="K4226" t="str" cm="1">
        <f t="array" ref="K4226">IFERROR(INDEX(tblClientes[Cliente],INT($J4226/ROWS(tblConsorcios[Produto]))+1),"")</f>
        <v/>
      </c>
      <c r="L4226" t="str" cm="1">
        <f t="array" ref="L4226">IFERROR(INDEX(tblConsorcios[Produto],MOD($J4226,ROWS(tblConsorcios[Produto]))+1),"")</f>
        <v>Imóvel IE580 – 240m</v>
      </c>
      <c r="M4226" s="20" cm="1">
        <f t="array" ref="M4226">IFERROR(INDEX(tblConsorcios[Valor da Carta (R$)],MOD($J4226,ROWS(tblConsorcios[Produto]))+1),"")</f>
        <v>580000</v>
      </c>
      <c r="N4226" s="2" cm="1">
        <f t="array" ref="N4226">IFERROR(INDEX(tblConsorcios[Prazo (meses)],MOD($J4226,ROWS(tblConsorcios[Produto]))+1),"")</f>
        <v>240</v>
      </c>
      <c r="O4226" s="20" cm="1">
        <f t="array" ref="O4226">IFERROR(INDEX(tblConsorcios[Parcela Mensal (R$)],MOD($J4226,ROWS(tblConsorcios[Produto]))+1),"")</f>
        <v>3112.67</v>
      </c>
      <c r="P4226" s="20" t="str" cm="1">
        <f t="array" ref="P4226">IFERROR(INDEX(tblClientes[Dividendo Mensal (R$)],INT($J4226/ROWS(tblConsorcios[Produto]))+1),"")</f>
        <v/>
      </c>
      <c r="Q4226" s="20" t="str">
        <f t="shared" si="196"/>
        <v/>
      </c>
      <c r="R4226">
        <f t="shared" si="197"/>
        <v>0</v>
      </c>
    </row>
    <row r="4227" spans="10:18" x14ac:dyDescent="0.2">
      <c r="J4227">
        <f t="shared" ref="J4227:J4290" si="198">ROW()-2</f>
        <v>4225</v>
      </c>
      <c r="K4227" t="str" cm="1">
        <f t="array" ref="K4227">IFERROR(INDEX(tblClientes[Cliente],INT($J4227/ROWS(tblConsorcios[Produto]))+1),"")</f>
        <v/>
      </c>
      <c r="L4227" t="str" cm="1">
        <f t="array" ref="L4227">IFERROR(INDEX(tblConsorcios[Produto],MOD($J4227,ROWS(tblConsorcios[Produto]))+1),"")</f>
        <v>Imóvel IE580 – 220m</v>
      </c>
      <c r="M4227" s="20" cm="1">
        <f t="array" ref="M4227">IFERROR(INDEX(tblConsorcios[Valor da Carta (R$)],MOD($J4227,ROWS(tblConsorcios[Produto]))+1),"")</f>
        <v>580000</v>
      </c>
      <c r="N4227" s="2" cm="1">
        <f t="array" ref="N4227">IFERROR(INDEX(tblConsorcios[Prazo (meses)],MOD($J4227,ROWS(tblConsorcios[Produto]))+1),"")</f>
        <v>220</v>
      </c>
      <c r="O4227" s="20" cm="1">
        <f t="array" ref="O4227">IFERROR(INDEX(tblConsorcios[Parcela Mensal (R$)],MOD($J4227,ROWS(tblConsorcios[Produto]))+1),"")</f>
        <v>3369.27</v>
      </c>
      <c r="P4227" s="20" t="str" cm="1">
        <f t="array" ref="P4227">IFERROR(INDEX(tblClientes[Dividendo Mensal (R$)],INT($J4227/ROWS(tblConsorcios[Produto]))+1),"")</f>
        <v/>
      </c>
      <c r="Q4227" s="20" t="str">
        <f t="shared" ref="Q4227:Q4290" si="199">IF(AND(ISNUMBER(O4227),ISNUMBER(P4227)),P4227-O4227,"")</f>
        <v/>
      </c>
      <c r="R4227">
        <f t="shared" ref="R4227:R4290" si="200">IF(AND(ISNUMBER(O4227),ISNUMBER(P4227),O4227&lt;=P4227),1,0)</f>
        <v>0</v>
      </c>
    </row>
    <row r="4228" spans="10:18" x14ac:dyDescent="0.2">
      <c r="J4228">
        <f t="shared" si="198"/>
        <v>4226</v>
      </c>
      <c r="K4228" t="str" cm="1">
        <f t="array" ref="K4228">IFERROR(INDEX(tblClientes[Cliente],INT($J4228/ROWS(tblConsorcios[Produto]))+1),"")</f>
        <v/>
      </c>
      <c r="L4228" t="str" cm="1">
        <f t="array" ref="L4228">IFERROR(INDEX(tblConsorcios[Produto],MOD($J4228,ROWS(tblConsorcios[Produto]))+1),"")</f>
        <v>Imóvel IE580 – 200m</v>
      </c>
      <c r="M4228" s="20" cm="1">
        <f t="array" ref="M4228">IFERROR(INDEX(tblConsorcios[Valor da Carta (R$)],MOD($J4228,ROWS(tblConsorcios[Produto]))+1),"")</f>
        <v>580000</v>
      </c>
      <c r="N4228" s="2" cm="1">
        <f t="array" ref="N4228">IFERROR(INDEX(tblConsorcios[Prazo (meses)],MOD($J4228,ROWS(tblConsorcios[Produto]))+1),"")</f>
        <v>200</v>
      </c>
      <c r="O4228" s="20" cm="1">
        <f t="array" ref="O4228">IFERROR(INDEX(tblConsorcios[Parcela Mensal (R$)],MOD($J4228,ROWS(tblConsorcios[Produto]))+1),"")</f>
        <v>3677.2</v>
      </c>
      <c r="P4228" s="20" t="str" cm="1">
        <f t="array" ref="P4228">IFERROR(INDEX(tblClientes[Dividendo Mensal (R$)],INT($J4228/ROWS(tblConsorcios[Produto]))+1),"")</f>
        <v/>
      </c>
      <c r="Q4228" s="20" t="str">
        <f t="shared" si="199"/>
        <v/>
      </c>
      <c r="R4228">
        <f t="shared" si="200"/>
        <v>0</v>
      </c>
    </row>
    <row r="4229" spans="10:18" x14ac:dyDescent="0.2">
      <c r="J4229">
        <f t="shared" si="198"/>
        <v>4227</v>
      </c>
      <c r="K4229" t="str" cm="1">
        <f t="array" ref="K4229">IFERROR(INDEX(tblClientes[Cliente],INT($J4229/ROWS(tblConsorcios[Produto]))+1),"")</f>
        <v/>
      </c>
      <c r="L4229" t="str" cm="1">
        <f t="array" ref="L4229">IFERROR(INDEX(tblConsorcios[Produto],MOD($J4229,ROWS(tblConsorcios[Produto]))+1),"")</f>
        <v>Imóvel IE550 – 240m</v>
      </c>
      <c r="M4229" s="20" cm="1">
        <f t="array" ref="M4229">IFERROR(INDEX(tblConsorcios[Valor da Carta (R$)],MOD($J4229,ROWS(tblConsorcios[Produto]))+1),"")</f>
        <v>550000</v>
      </c>
      <c r="N4229" s="2" cm="1">
        <f t="array" ref="N4229">IFERROR(INDEX(tblConsorcios[Prazo (meses)],MOD($J4229,ROWS(tblConsorcios[Produto]))+1),"")</f>
        <v>240</v>
      </c>
      <c r="O4229" s="20" cm="1">
        <f t="array" ref="O4229">IFERROR(INDEX(tblConsorcios[Parcela Mensal (R$)],MOD($J4229,ROWS(tblConsorcios[Produto]))+1),"")</f>
        <v>2951.67</v>
      </c>
      <c r="P4229" s="20" t="str" cm="1">
        <f t="array" ref="P4229">IFERROR(INDEX(tblClientes[Dividendo Mensal (R$)],INT($J4229/ROWS(tblConsorcios[Produto]))+1),"")</f>
        <v/>
      </c>
      <c r="Q4229" s="20" t="str">
        <f t="shared" si="199"/>
        <v/>
      </c>
      <c r="R4229">
        <f t="shared" si="200"/>
        <v>0</v>
      </c>
    </row>
    <row r="4230" spans="10:18" x14ac:dyDescent="0.2">
      <c r="J4230">
        <f t="shared" si="198"/>
        <v>4228</v>
      </c>
      <c r="K4230" t="str" cm="1">
        <f t="array" ref="K4230">IFERROR(INDEX(tblClientes[Cliente],INT($J4230/ROWS(tblConsorcios[Produto]))+1),"")</f>
        <v/>
      </c>
      <c r="L4230" t="str" cm="1">
        <f t="array" ref="L4230">IFERROR(INDEX(tblConsorcios[Produto],MOD($J4230,ROWS(tblConsorcios[Produto]))+1),"")</f>
        <v>Imóvel IE550 – 220m</v>
      </c>
      <c r="M4230" s="20" cm="1">
        <f t="array" ref="M4230">IFERROR(INDEX(tblConsorcios[Valor da Carta (R$)],MOD($J4230,ROWS(tblConsorcios[Produto]))+1),"")</f>
        <v>550000</v>
      </c>
      <c r="N4230" s="2" cm="1">
        <f t="array" ref="N4230">IFERROR(INDEX(tblConsorcios[Prazo (meses)],MOD($J4230,ROWS(tblConsorcios[Produto]))+1),"")</f>
        <v>220</v>
      </c>
      <c r="O4230" s="20" cm="1">
        <f t="array" ref="O4230">IFERROR(INDEX(tblConsorcios[Parcela Mensal (R$)],MOD($J4230,ROWS(tblConsorcios[Produto]))+1),"")</f>
        <v>3195</v>
      </c>
      <c r="P4230" s="20" t="str" cm="1">
        <f t="array" ref="P4230">IFERROR(INDEX(tblClientes[Dividendo Mensal (R$)],INT($J4230/ROWS(tblConsorcios[Produto]))+1),"")</f>
        <v/>
      </c>
      <c r="Q4230" s="20" t="str">
        <f t="shared" si="199"/>
        <v/>
      </c>
      <c r="R4230">
        <f t="shared" si="200"/>
        <v>0</v>
      </c>
    </row>
    <row r="4231" spans="10:18" x14ac:dyDescent="0.2">
      <c r="J4231">
        <f t="shared" si="198"/>
        <v>4229</v>
      </c>
      <c r="K4231" t="str" cm="1">
        <f t="array" ref="K4231">IFERROR(INDEX(tblClientes[Cliente],INT($J4231/ROWS(tblConsorcios[Produto]))+1),"")</f>
        <v/>
      </c>
      <c r="L4231" t="str" cm="1">
        <f t="array" ref="L4231">IFERROR(INDEX(tblConsorcios[Produto],MOD($J4231,ROWS(tblConsorcios[Produto]))+1),"")</f>
        <v>Imóvel IE550 – 200m</v>
      </c>
      <c r="M4231" s="20" cm="1">
        <f t="array" ref="M4231">IFERROR(INDEX(tblConsorcios[Valor da Carta (R$)],MOD($J4231,ROWS(tblConsorcios[Produto]))+1),"")</f>
        <v>550000</v>
      </c>
      <c r="N4231" s="2" cm="1">
        <f t="array" ref="N4231">IFERROR(INDEX(tblConsorcios[Prazo (meses)],MOD($J4231,ROWS(tblConsorcios[Produto]))+1),"")</f>
        <v>200</v>
      </c>
      <c r="O4231" s="20" cm="1">
        <f t="array" ref="O4231">IFERROR(INDEX(tblConsorcios[Parcela Mensal (R$)],MOD($J4231,ROWS(tblConsorcios[Produto]))+1),"")</f>
        <v>3487</v>
      </c>
      <c r="P4231" s="20" t="str" cm="1">
        <f t="array" ref="P4231">IFERROR(INDEX(tblClientes[Dividendo Mensal (R$)],INT($J4231/ROWS(tblConsorcios[Produto]))+1),"")</f>
        <v/>
      </c>
      <c r="Q4231" s="20" t="str">
        <f t="shared" si="199"/>
        <v/>
      </c>
      <c r="R4231">
        <f t="shared" si="200"/>
        <v>0</v>
      </c>
    </row>
    <row r="4232" spans="10:18" x14ac:dyDescent="0.2">
      <c r="J4232">
        <f t="shared" si="198"/>
        <v>4230</v>
      </c>
      <c r="K4232" t="str" cm="1">
        <f t="array" ref="K4232">IFERROR(INDEX(tblClientes[Cliente],INT($J4232/ROWS(tblConsorcios[Produto]))+1),"")</f>
        <v/>
      </c>
      <c r="L4232" t="str" cm="1">
        <f t="array" ref="L4232">IFERROR(INDEX(tblConsorcios[Produto],MOD($J4232,ROWS(tblConsorcios[Produto]))+1),"")</f>
        <v>Imóvel IE530 – 240m</v>
      </c>
      <c r="M4232" s="20" cm="1">
        <f t="array" ref="M4232">IFERROR(INDEX(tblConsorcios[Valor da Carta (R$)],MOD($J4232,ROWS(tblConsorcios[Produto]))+1),"")</f>
        <v>530000</v>
      </c>
      <c r="N4232" s="2" cm="1">
        <f t="array" ref="N4232">IFERROR(INDEX(tblConsorcios[Prazo (meses)],MOD($J4232,ROWS(tblConsorcios[Produto]))+1),"")</f>
        <v>240</v>
      </c>
      <c r="O4232" s="20" cm="1">
        <f t="array" ref="O4232">IFERROR(INDEX(tblConsorcios[Parcela Mensal (R$)],MOD($J4232,ROWS(tblConsorcios[Produto]))+1),"")</f>
        <v>2844.33</v>
      </c>
      <c r="P4232" s="20" t="str" cm="1">
        <f t="array" ref="P4232">IFERROR(INDEX(tblClientes[Dividendo Mensal (R$)],INT($J4232/ROWS(tblConsorcios[Produto]))+1),"")</f>
        <v/>
      </c>
      <c r="Q4232" s="20" t="str">
        <f t="shared" si="199"/>
        <v/>
      </c>
      <c r="R4232">
        <f t="shared" si="200"/>
        <v>0</v>
      </c>
    </row>
    <row r="4233" spans="10:18" x14ac:dyDescent="0.2">
      <c r="J4233">
        <f t="shared" si="198"/>
        <v>4231</v>
      </c>
      <c r="K4233" t="str" cm="1">
        <f t="array" ref="K4233">IFERROR(INDEX(tblClientes[Cliente],INT($J4233/ROWS(tblConsorcios[Produto]))+1),"")</f>
        <v/>
      </c>
      <c r="L4233" t="str" cm="1">
        <f t="array" ref="L4233">IFERROR(INDEX(tblConsorcios[Produto],MOD($J4233,ROWS(tblConsorcios[Produto]))+1),"")</f>
        <v>Imóvel IE530 – 220m</v>
      </c>
      <c r="M4233" s="20" cm="1">
        <f t="array" ref="M4233">IFERROR(INDEX(tblConsorcios[Valor da Carta (R$)],MOD($J4233,ROWS(tblConsorcios[Produto]))+1),"")</f>
        <v>530000</v>
      </c>
      <c r="N4233" s="2" cm="1">
        <f t="array" ref="N4233">IFERROR(INDEX(tblConsorcios[Prazo (meses)],MOD($J4233,ROWS(tblConsorcios[Produto]))+1),"")</f>
        <v>220</v>
      </c>
      <c r="O4233" s="20" cm="1">
        <f t="array" ref="O4233">IFERROR(INDEX(tblConsorcios[Parcela Mensal (R$)],MOD($J4233,ROWS(tblConsorcios[Produto]))+1),"")</f>
        <v>3078.82</v>
      </c>
      <c r="P4233" s="20" t="str" cm="1">
        <f t="array" ref="P4233">IFERROR(INDEX(tblClientes[Dividendo Mensal (R$)],INT($J4233/ROWS(tblConsorcios[Produto]))+1),"")</f>
        <v/>
      </c>
      <c r="Q4233" s="20" t="str">
        <f t="shared" si="199"/>
        <v/>
      </c>
      <c r="R4233">
        <f t="shared" si="200"/>
        <v>0</v>
      </c>
    </row>
    <row r="4234" spans="10:18" x14ac:dyDescent="0.2">
      <c r="J4234">
        <f t="shared" si="198"/>
        <v>4232</v>
      </c>
      <c r="K4234" t="str" cm="1">
        <f t="array" ref="K4234">IFERROR(INDEX(tblClientes[Cliente],INT($J4234/ROWS(tblConsorcios[Produto]))+1),"")</f>
        <v/>
      </c>
      <c r="L4234" t="str" cm="1">
        <f t="array" ref="L4234">IFERROR(INDEX(tblConsorcios[Produto],MOD($J4234,ROWS(tblConsorcios[Produto]))+1),"")</f>
        <v>Imóvel IE530 – 200m</v>
      </c>
      <c r="M4234" s="20" cm="1">
        <f t="array" ref="M4234">IFERROR(INDEX(tblConsorcios[Valor da Carta (R$)],MOD($J4234,ROWS(tblConsorcios[Produto]))+1),"")</f>
        <v>530000</v>
      </c>
      <c r="N4234" s="2" cm="1">
        <f t="array" ref="N4234">IFERROR(INDEX(tblConsorcios[Prazo (meses)],MOD($J4234,ROWS(tblConsorcios[Produto]))+1),"")</f>
        <v>200</v>
      </c>
      <c r="O4234" s="20" cm="1">
        <f t="array" ref="O4234">IFERROR(INDEX(tblConsorcios[Parcela Mensal (R$)],MOD($J4234,ROWS(tblConsorcios[Produto]))+1),"")</f>
        <v>3360.2</v>
      </c>
      <c r="P4234" s="20" t="str" cm="1">
        <f t="array" ref="P4234">IFERROR(INDEX(tblClientes[Dividendo Mensal (R$)],INT($J4234/ROWS(tblConsorcios[Produto]))+1),"")</f>
        <v/>
      </c>
      <c r="Q4234" s="20" t="str">
        <f t="shared" si="199"/>
        <v/>
      </c>
      <c r="R4234">
        <f t="shared" si="200"/>
        <v>0</v>
      </c>
    </row>
    <row r="4235" spans="10:18" x14ac:dyDescent="0.2">
      <c r="J4235">
        <f t="shared" si="198"/>
        <v>4233</v>
      </c>
      <c r="K4235" t="str" cm="1">
        <f t="array" ref="K4235">IFERROR(INDEX(tblClientes[Cliente],INT($J4235/ROWS(tblConsorcios[Produto]))+1),"")</f>
        <v/>
      </c>
      <c r="L4235" t="str" cm="1">
        <f t="array" ref="L4235">IFERROR(INDEX(tblConsorcios[Produto],MOD($J4235,ROWS(tblConsorcios[Produto]))+1),"")</f>
        <v>Imóvel IE500 – 240m</v>
      </c>
      <c r="M4235" s="20" cm="1">
        <f t="array" ref="M4235">IFERROR(INDEX(tblConsorcios[Valor da Carta (R$)],MOD($J4235,ROWS(tblConsorcios[Produto]))+1),"")</f>
        <v>500000</v>
      </c>
      <c r="N4235" s="2" cm="1">
        <f t="array" ref="N4235">IFERROR(INDEX(tblConsorcios[Prazo (meses)],MOD($J4235,ROWS(tblConsorcios[Produto]))+1),"")</f>
        <v>240</v>
      </c>
      <c r="O4235" s="20" cm="1">
        <f t="array" ref="O4235">IFERROR(INDEX(tblConsorcios[Parcela Mensal (R$)],MOD($J4235,ROWS(tblConsorcios[Produto]))+1),"")</f>
        <v>2683.33</v>
      </c>
      <c r="P4235" s="20" t="str" cm="1">
        <f t="array" ref="P4235">IFERROR(INDEX(tblClientes[Dividendo Mensal (R$)],INT($J4235/ROWS(tblConsorcios[Produto]))+1),"")</f>
        <v/>
      </c>
      <c r="Q4235" s="20" t="str">
        <f t="shared" si="199"/>
        <v/>
      </c>
      <c r="R4235">
        <f t="shared" si="200"/>
        <v>0</v>
      </c>
    </row>
    <row r="4236" spans="10:18" x14ac:dyDescent="0.2">
      <c r="J4236">
        <f t="shared" si="198"/>
        <v>4234</v>
      </c>
      <c r="K4236" t="str" cm="1">
        <f t="array" ref="K4236">IFERROR(INDEX(tblClientes[Cliente],INT($J4236/ROWS(tblConsorcios[Produto]))+1),"")</f>
        <v/>
      </c>
      <c r="L4236" t="str" cm="1">
        <f t="array" ref="L4236">IFERROR(INDEX(tblConsorcios[Produto],MOD($J4236,ROWS(tblConsorcios[Produto]))+1),"")</f>
        <v>Imóvel IE500 – 220m</v>
      </c>
      <c r="M4236" s="20" cm="1">
        <f t="array" ref="M4236">IFERROR(INDEX(tblConsorcios[Valor da Carta (R$)],MOD($J4236,ROWS(tblConsorcios[Produto]))+1),"")</f>
        <v>500000</v>
      </c>
      <c r="N4236" s="2" cm="1">
        <f t="array" ref="N4236">IFERROR(INDEX(tblConsorcios[Prazo (meses)],MOD($J4236,ROWS(tblConsorcios[Produto]))+1),"")</f>
        <v>220</v>
      </c>
      <c r="O4236" s="20" cm="1">
        <f t="array" ref="O4236">IFERROR(INDEX(tblConsorcios[Parcela Mensal (R$)],MOD($J4236,ROWS(tblConsorcios[Produto]))+1),"")</f>
        <v>2904.55</v>
      </c>
      <c r="P4236" s="20" t="str" cm="1">
        <f t="array" ref="P4236">IFERROR(INDEX(tblClientes[Dividendo Mensal (R$)],INT($J4236/ROWS(tblConsorcios[Produto]))+1),"")</f>
        <v/>
      </c>
      <c r="Q4236" s="20" t="str">
        <f t="shared" si="199"/>
        <v/>
      </c>
      <c r="R4236">
        <f t="shared" si="200"/>
        <v>0</v>
      </c>
    </row>
    <row r="4237" spans="10:18" x14ac:dyDescent="0.2">
      <c r="J4237">
        <f t="shared" si="198"/>
        <v>4235</v>
      </c>
      <c r="K4237" t="str" cm="1">
        <f t="array" ref="K4237">IFERROR(INDEX(tblClientes[Cliente],INT($J4237/ROWS(tblConsorcios[Produto]))+1),"")</f>
        <v/>
      </c>
      <c r="L4237" t="str" cm="1">
        <f t="array" ref="L4237">IFERROR(INDEX(tblConsorcios[Produto],MOD($J4237,ROWS(tblConsorcios[Produto]))+1),"")</f>
        <v>Imóvel IE500 – 200m</v>
      </c>
      <c r="M4237" s="20" cm="1">
        <f t="array" ref="M4237">IFERROR(INDEX(tblConsorcios[Valor da Carta (R$)],MOD($J4237,ROWS(tblConsorcios[Produto]))+1),"")</f>
        <v>500000</v>
      </c>
      <c r="N4237" s="2" cm="1">
        <f t="array" ref="N4237">IFERROR(INDEX(tblConsorcios[Prazo (meses)],MOD($J4237,ROWS(tblConsorcios[Produto]))+1),"")</f>
        <v>200</v>
      </c>
      <c r="O4237" s="20" cm="1">
        <f t="array" ref="O4237">IFERROR(INDEX(tblConsorcios[Parcela Mensal (R$)],MOD($J4237,ROWS(tblConsorcios[Produto]))+1),"")</f>
        <v>3170</v>
      </c>
      <c r="P4237" s="20" t="str" cm="1">
        <f t="array" ref="P4237">IFERROR(INDEX(tblClientes[Dividendo Mensal (R$)],INT($J4237/ROWS(tblConsorcios[Produto]))+1),"")</f>
        <v/>
      </c>
      <c r="Q4237" s="20" t="str">
        <f t="shared" si="199"/>
        <v/>
      </c>
      <c r="R4237">
        <f t="shared" si="200"/>
        <v>0</v>
      </c>
    </row>
    <row r="4238" spans="10:18" x14ac:dyDescent="0.2">
      <c r="J4238">
        <f t="shared" si="198"/>
        <v>4236</v>
      </c>
      <c r="K4238" t="str" cm="1">
        <f t="array" ref="K4238">IFERROR(INDEX(tblClientes[Cliente],INT($J4238/ROWS(tblConsorcios[Produto]))+1),"")</f>
        <v/>
      </c>
      <c r="L4238" t="str" cm="1">
        <f t="array" ref="L4238">IFERROR(INDEX(tblConsorcios[Produto],MOD($J4238,ROWS(tblConsorcios[Produto]))+1),"")</f>
        <v>Imóvel IE480 – 240m</v>
      </c>
      <c r="M4238" s="20" cm="1">
        <f t="array" ref="M4238">IFERROR(INDEX(tblConsorcios[Valor da Carta (R$)],MOD($J4238,ROWS(tblConsorcios[Produto]))+1),"")</f>
        <v>480000</v>
      </c>
      <c r="N4238" s="2" cm="1">
        <f t="array" ref="N4238">IFERROR(INDEX(tblConsorcios[Prazo (meses)],MOD($J4238,ROWS(tblConsorcios[Produto]))+1),"")</f>
        <v>240</v>
      </c>
      <c r="O4238" s="20" cm="1">
        <f t="array" ref="O4238">IFERROR(INDEX(tblConsorcios[Parcela Mensal (R$)],MOD($J4238,ROWS(tblConsorcios[Produto]))+1),"")</f>
        <v>2576</v>
      </c>
      <c r="P4238" s="20" t="str" cm="1">
        <f t="array" ref="P4238">IFERROR(INDEX(tblClientes[Dividendo Mensal (R$)],INT($J4238/ROWS(tblConsorcios[Produto]))+1),"")</f>
        <v/>
      </c>
      <c r="Q4238" s="20" t="str">
        <f t="shared" si="199"/>
        <v/>
      </c>
      <c r="R4238">
        <f t="shared" si="200"/>
        <v>0</v>
      </c>
    </row>
    <row r="4239" spans="10:18" x14ac:dyDescent="0.2">
      <c r="J4239">
        <f t="shared" si="198"/>
        <v>4237</v>
      </c>
      <c r="K4239" t="str" cm="1">
        <f t="array" ref="K4239">IFERROR(INDEX(tblClientes[Cliente],INT($J4239/ROWS(tblConsorcios[Produto]))+1),"")</f>
        <v/>
      </c>
      <c r="L4239" t="str" cm="1">
        <f t="array" ref="L4239">IFERROR(INDEX(tblConsorcios[Produto],MOD($J4239,ROWS(tblConsorcios[Produto]))+1),"")</f>
        <v>Imóvel IE480 – 220m</v>
      </c>
      <c r="M4239" s="20" cm="1">
        <f t="array" ref="M4239">IFERROR(INDEX(tblConsorcios[Valor da Carta (R$)],MOD($J4239,ROWS(tblConsorcios[Produto]))+1),"")</f>
        <v>480000</v>
      </c>
      <c r="N4239" s="2" cm="1">
        <f t="array" ref="N4239">IFERROR(INDEX(tblConsorcios[Prazo (meses)],MOD($J4239,ROWS(tblConsorcios[Produto]))+1),"")</f>
        <v>220</v>
      </c>
      <c r="O4239" s="20" cm="1">
        <f t="array" ref="O4239">IFERROR(INDEX(tblConsorcios[Parcela Mensal (R$)],MOD($J4239,ROWS(tblConsorcios[Produto]))+1),"")</f>
        <v>2788.36</v>
      </c>
      <c r="P4239" s="20" t="str" cm="1">
        <f t="array" ref="P4239">IFERROR(INDEX(tblClientes[Dividendo Mensal (R$)],INT($J4239/ROWS(tblConsorcios[Produto]))+1),"")</f>
        <v/>
      </c>
      <c r="Q4239" s="20" t="str">
        <f t="shared" si="199"/>
        <v/>
      </c>
      <c r="R4239">
        <f t="shared" si="200"/>
        <v>0</v>
      </c>
    </row>
    <row r="4240" spans="10:18" x14ac:dyDescent="0.2">
      <c r="J4240">
        <f t="shared" si="198"/>
        <v>4238</v>
      </c>
      <c r="K4240" t="str" cm="1">
        <f t="array" ref="K4240">IFERROR(INDEX(tblClientes[Cliente],INT($J4240/ROWS(tblConsorcios[Produto]))+1),"")</f>
        <v/>
      </c>
      <c r="L4240" t="str" cm="1">
        <f t="array" ref="L4240">IFERROR(INDEX(tblConsorcios[Produto],MOD($J4240,ROWS(tblConsorcios[Produto]))+1),"")</f>
        <v>Imóvel IE480 – 200m</v>
      </c>
      <c r="M4240" s="20" cm="1">
        <f t="array" ref="M4240">IFERROR(INDEX(tblConsorcios[Valor da Carta (R$)],MOD($J4240,ROWS(tblConsorcios[Produto]))+1),"")</f>
        <v>480000</v>
      </c>
      <c r="N4240" s="2" cm="1">
        <f t="array" ref="N4240">IFERROR(INDEX(tblConsorcios[Prazo (meses)],MOD($J4240,ROWS(tblConsorcios[Produto]))+1),"")</f>
        <v>200</v>
      </c>
      <c r="O4240" s="20" cm="1">
        <f t="array" ref="O4240">IFERROR(INDEX(tblConsorcios[Parcela Mensal (R$)],MOD($J4240,ROWS(tblConsorcios[Produto]))+1),"")</f>
        <v>3043.2</v>
      </c>
      <c r="P4240" s="20" t="str" cm="1">
        <f t="array" ref="P4240">IFERROR(INDEX(tblClientes[Dividendo Mensal (R$)],INT($J4240/ROWS(tblConsorcios[Produto]))+1),"")</f>
        <v/>
      </c>
      <c r="Q4240" s="20" t="str">
        <f t="shared" si="199"/>
        <v/>
      </c>
      <c r="R4240">
        <f t="shared" si="200"/>
        <v>0</v>
      </c>
    </row>
    <row r="4241" spans="10:18" x14ac:dyDescent="0.2">
      <c r="J4241">
        <f t="shared" si="198"/>
        <v>4239</v>
      </c>
      <c r="K4241" t="str" cm="1">
        <f t="array" ref="K4241">IFERROR(INDEX(tblClientes[Cliente],INT($J4241/ROWS(tblConsorcios[Produto]))+1),"")</f>
        <v/>
      </c>
      <c r="L4241" t="str" cm="1">
        <f t="array" ref="L4241">IFERROR(INDEX(tblConsorcios[Produto],MOD($J4241,ROWS(tblConsorcios[Produto]))+1),"")</f>
        <v>Imóvel IE450 – 240m</v>
      </c>
      <c r="M4241" s="20" cm="1">
        <f t="array" ref="M4241">IFERROR(INDEX(tblConsorcios[Valor da Carta (R$)],MOD($J4241,ROWS(tblConsorcios[Produto]))+1),"")</f>
        <v>450000</v>
      </c>
      <c r="N4241" s="2" cm="1">
        <f t="array" ref="N4241">IFERROR(INDEX(tblConsorcios[Prazo (meses)],MOD($J4241,ROWS(tblConsorcios[Produto]))+1),"")</f>
        <v>240</v>
      </c>
      <c r="O4241" s="20" cm="1">
        <f t="array" ref="O4241">IFERROR(INDEX(tblConsorcios[Parcela Mensal (R$)],MOD($J4241,ROWS(tblConsorcios[Produto]))+1),"")</f>
        <v>2415</v>
      </c>
      <c r="P4241" s="20" t="str" cm="1">
        <f t="array" ref="P4241">IFERROR(INDEX(tblClientes[Dividendo Mensal (R$)],INT($J4241/ROWS(tblConsorcios[Produto]))+1),"")</f>
        <v/>
      </c>
      <c r="Q4241" s="20" t="str">
        <f t="shared" si="199"/>
        <v/>
      </c>
      <c r="R4241">
        <f t="shared" si="200"/>
        <v>0</v>
      </c>
    </row>
    <row r="4242" spans="10:18" x14ac:dyDescent="0.2">
      <c r="J4242">
        <f t="shared" si="198"/>
        <v>4240</v>
      </c>
      <c r="K4242" t="str" cm="1">
        <f t="array" ref="K4242">IFERROR(INDEX(tblClientes[Cliente],INT($J4242/ROWS(tblConsorcios[Produto]))+1),"")</f>
        <v/>
      </c>
      <c r="L4242" t="str" cm="1">
        <f t="array" ref="L4242">IFERROR(INDEX(tblConsorcios[Produto],MOD($J4242,ROWS(tblConsorcios[Produto]))+1),"")</f>
        <v>Imóvel IE450 – 220m</v>
      </c>
      <c r="M4242" s="20" cm="1">
        <f t="array" ref="M4242">IFERROR(INDEX(tblConsorcios[Valor da Carta (R$)],MOD($J4242,ROWS(tblConsorcios[Produto]))+1),"")</f>
        <v>450000</v>
      </c>
      <c r="N4242" s="2" cm="1">
        <f t="array" ref="N4242">IFERROR(INDEX(tblConsorcios[Prazo (meses)],MOD($J4242,ROWS(tblConsorcios[Produto]))+1),"")</f>
        <v>220</v>
      </c>
      <c r="O4242" s="20" cm="1">
        <f t="array" ref="O4242">IFERROR(INDEX(tblConsorcios[Parcela Mensal (R$)],MOD($J4242,ROWS(tblConsorcios[Produto]))+1),"")</f>
        <v>2614.09</v>
      </c>
      <c r="P4242" s="20" t="str" cm="1">
        <f t="array" ref="P4242">IFERROR(INDEX(tblClientes[Dividendo Mensal (R$)],INT($J4242/ROWS(tblConsorcios[Produto]))+1),"")</f>
        <v/>
      </c>
      <c r="Q4242" s="20" t="str">
        <f t="shared" si="199"/>
        <v/>
      </c>
      <c r="R4242">
        <f t="shared" si="200"/>
        <v>0</v>
      </c>
    </row>
    <row r="4243" spans="10:18" x14ac:dyDescent="0.2">
      <c r="J4243">
        <f t="shared" si="198"/>
        <v>4241</v>
      </c>
      <c r="K4243" t="str" cm="1">
        <f t="array" ref="K4243">IFERROR(INDEX(tblClientes[Cliente],INT($J4243/ROWS(tblConsorcios[Produto]))+1),"")</f>
        <v/>
      </c>
      <c r="L4243" t="str" cm="1">
        <f t="array" ref="L4243">IFERROR(INDEX(tblConsorcios[Produto],MOD($J4243,ROWS(tblConsorcios[Produto]))+1),"")</f>
        <v>Imóvel IE450 – 200m</v>
      </c>
      <c r="M4243" s="20" cm="1">
        <f t="array" ref="M4243">IFERROR(INDEX(tblConsorcios[Valor da Carta (R$)],MOD($J4243,ROWS(tblConsorcios[Produto]))+1),"")</f>
        <v>450000</v>
      </c>
      <c r="N4243" s="2" cm="1">
        <f t="array" ref="N4243">IFERROR(INDEX(tblConsorcios[Prazo (meses)],MOD($J4243,ROWS(tblConsorcios[Produto]))+1),"")</f>
        <v>200</v>
      </c>
      <c r="O4243" s="20" cm="1">
        <f t="array" ref="O4243">IFERROR(INDEX(tblConsorcios[Parcela Mensal (R$)],MOD($J4243,ROWS(tblConsorcios[Produto]))+1),"")</f>
        <v>2853</v>
      </c>
      <c r="P4243" s="20" t="str" cm="1">
        <f t="array" ref="P4243">IFERROR(INDEX(tblClientes[Dividendo Mensal (R$)],INT($J4243/ROWS(tblConsorcios[Produto]))+1),"")</f>
        <v/>
      </c>
      <c r="Q4243" s="20" t="str">
        <f t="shared" si="199"/>
        <v/>
      </c>
      <c r="R4243">
        <f t="shared" si="200"/>
        <v>0</v>
      </c>
    </row>
    <row r="4244" spans="10:18" x14ac:dyDescent="0.2">
      <c r="J4244">
        <f t="shared" si="198"/>
        <v>4242</v>
      </c>
      <c r="K4244" t="str" cm="1">
        <f t="array" ref="K4244">IFERROR(INDEX(tblClientes[Cliente],INT($J4244/ROWS(tblConsorcios[Produto]))+1),"")</f>
        <v/>
      </c>
      <c r="L4244" t="str" cm="1">
        <f t="array" ref="L4244">IFERROR(INDEX(tblConsorcios[Produto],MOD($J4244,ROWS(tblConsorcios[Produto]))+1),"")</f>
        <v>Imóvel IE430 – 240m</v>
      </c>
      <c r="M4244" s="20" cm="1">
        <f t="array" ref="M4244">IFERROR(INDEX(tblConsorcios[Valor da Carta (R$)],MOD($J4244,ROWS(tblConsorcios[Produto]))+1),"")</f>
        <v>430000</v>
      </c>
      <c r="N4244" s="2" cm="1">
        <f t="array" ref="N4244">IFERROR(INDEX(tblConsorcios[Prazo (meses)],MOD($J4244,ROWS(tblConsorcios[Produto]))+1),"")</f>
        <v>240</v>
      </c>
      <c r="O4244" s="20" cm="1">
        <f t="array" ref="O4244">IFERROR(INDEX(tblConsorcios[Parcela Mensal (R$)],MOD($J4244,ROWS(tblConsorcios[Produto]))+1),"")</f>
        <v>2307.67</v>
      </c>
      <c r="P4244" s="20" t="str" cm="1">
        <f t="array" ref="P4244">IFERROR(INDEX(tblClientes[Dividendo Mensal (R$)],INT($J4244/ROWS(tblConsorcios[Produto]))+1),"")</f>
        <v/>
      </c>
      <c r="Q4244" s="20" t="str">
        <f t="shared" si="199"/>
        <v/>
      </c>
      <c r="R4244">
        <f t="shared" si="200"/>
        <v>0</v>
      </c>
    </row>
    <row r="4245" spans="10:18" x14ac:dyDescent="0.2">
      <c r="J4245">
        <f t="shared" si="198"/>
        <v>4243</v>
      </c>
      <c r="K4245" t="str" cm="1">
        <f t="array" ref="K4245">IFERROR(INDEX(tblClientes[Cliente],INT($J4245/ROWS(tblConsorcios[Produto]))+1),"")</f>
        <v/>
      </c>
      <c r="L4245" t="str" cm="1">
        <f t="array" ref="L4245">IFERROR(INDEX(tblConsorcios[Produto],MOD($J4245,ROWS(tblConsorcios[Produto]))+1),"")</f>
        <v>Imóvel IE430 – 220m</v>
      </c>
      <c r="M4245" s="20" cm="1">
        <f t="array" ref="M4245">IFERROR(INDEX(tblConsorcios[Valor da Carta (R$)],MOD($J4245,ROWS(tblConsorcios[Produto]))+1),"")</f>
        <v>430000</v>
      </c>
      <c r="N4245" s="2" cm="1">
        <f t="array" ref="N4245">IFERROR(INDEX(tblConsorcios[Prazo (meses)],MOD($J4245,ROWS(tblConsorcios[Produto]))+1),"")</f>
        <v>220</v>
      </c>
      <c r="O4245" s="20" cm="1">
        <f t="array" ref="O4245">IFERROR(INDEX(tblConsorcios[Parcela Mensal (R$)],MOD($J4245,ROWS(tblConsorcios[Produto]))+1),"")</f>
        <v>2497.91</v>
      </c>
      <c r="P4245" s="20" t="str" cm="1">
        <f t="array" ref="P4245">IFERROR(INDEX(tblClientes[Dividendo Mensal (R$)],INT($J4245/ROWS(tblConsorcios[Produto]))+1),"")</f>
        <v/>
      </c>
      <c r="Q4245" s="20" t="str">
        <f t="shared" si="199"/>
        <v/>
      </c>
      <c r="R4245">
        <f t="shared" si="200"/>
        <v>0</v>
      </c>
    </row>
    <row r="4246" spans="10:18" x14ac:dyDescent="0.2">
      <c r="J4246">
        <f t="shared" si="198"/>
        <v>4244</v>
      </c>
      <c r="K4246" t="str" cm="1">
        <f t="array" ref="K4246">IFERROR(INDEX(tblClientes[Cliente],INT($J4246/ROWS(tblConsorcios[Produto]))+1),"")</f>
        <v/>
      </c>
      <c r="L4246" t="str" cm="1">
        <f t="array" ref="L4246">IFERROR(INDEX(tblConsorcios[Produto],MOD($J4246,ROWS(tblConsorcios[Produto]))+1),"")</f>
        <v>Imóvel IE430 – 200m</v>
      </c>
      <c r="M4246" s="20" cm="1">
        <f t="array" ref="M4246">IFERROR(INDEX(tblConsorcios[Valor da Carta (R$)],MOD($J4246,ROWS(tblConsorcios[Produto]))+1),"")</f>
        <v>430000</v>
      </c>
      <c r="N4246" s="2" cm="1">
        <f t="array" ref="N4246">IFERROR(INDEX(tblConsorcios[Prazo (meses)],MOD($J4246,ROWS(tblConsorcios[Produto]))+1),"")</f>
        <v>200</v>
      </c>
      <c r="O4246" s="20" cm="1">
        <f t="array" ref="O4246">IFERROR(INDEX(tblConsorcios[Parcela Mensal (R$)],MOD($J4246,ROWS(tblConsorcios[Produto]))+1),"")</f>
        <v>2726.2</v>
      </c>
      <c r="P4246" s="20" t="str" cm="1">
        <f t="array" ref="P4246">IFERROR(INDEX(tblClientes[Dividendo Mensal (R$)],INT($J4246/ROWS(tblConsorcios[Produto]))+1),"")</f>
        <v/>
      </c>
      <c r="Q4246" s="20" t="str">
        <f t="shared" si="199"/>
        <v/>
      </c>
      <c r="R4246">
        <f t="shared" si="200"/>
        <v>0</v>
      </c>
    </row>
    <row r="4247" spans="10:18" x14ac:dyDescent="0.2">
      <c r="J4247">
        <f t="shared" si="198"/>
        <v>4245</v>
      </c>
      <c r="K4247" t="str" cm="1">
        <f t="array" ref="K4247">IFERROR(INDEX(tblClientes[Cliente],INT($J4247/ROWS(tblConsorcios[Produto]))+1),"")</f>
        <v/>
      </c>
      <c r="L4247" t="str" cm="1">
        <f t="array" ref="L4247">IFERROR(INDEX(tblConsorcios[Produto],MOD($J4247,ROWS(tblConsorcios[Produto]))+1),"")</f>
        <v>Imóvel IE400 – 240m</v>
      </c>
      <c r="M4247" s="20" cm="1">
        <f t="array" ref="M4247">IFERROR(INDEX(tblConsorcios[Valor da Carta (R$)],MOD($J4247,ROWS(tblConsorcios[Produto]))+1),"")</f>
        <v>400000</v>
      </c>
      <c r="N4247" s="2" cm="1">
        <f t="array" ref="N4247">IFERROR(INDEX(tblConsorcios[Prazo (meses)],MOD($J4247,ROWS(tblConsorcios[Produto]))+1),"")</f>
        <v>240</v>
      </c>
      <c r="O4247" s="20" cm="1">
        <f t="array" ref="O4247">IFERROR(INDEX(tblConsorcios[Parcela Mensal (R$)],MOD($J4247,ROWS(tblConsorcios[Produto]))+1),"")</f>
        <v>2146.67</v>
      </c>
      <c r="P4247" s="20" t="str" cm="1">
        <f t="array" ref="P4247">IFERROR(INDEX(tblClientes[Dividendo Mensal (R$)],INT($J4247/ROWS(tblConsorcios[Produto]))+1),"")</f>
        <v/>
      </c>
      <c r="Q4247" s="20" t="str">
        <f t="shared" si="199"/>
        <v/>
      </c>
      <c r="R4247">
        <f t="shared" si="200"/>
        <v>0</v>
      </c>
    </row>
    <row r="4248" spans="10:18" x14ac:dyDescent="0.2">
      <c r="J4248">
        <f t="shared" si="198"/>
        <v>4246</v>
      </c>
      <c r="K4248" t="str" cm="1">
        <f t="array" ref="K4248">IFERROR(INDEX(tblClientes[Cliente],INT($J4248/ROWS(tblConsorcios[Produto]))+1),"")</f>
        <v/>
      </c>
      <c r="L4248" t="str" cm="1">
        <f t="array" ref="L4248">IFERROR(INDEX(tblConsorcios[Produto],MOD($J4248,ROWS(tblConsorcios[Produto]))+1),"")</f>
        <v>Imóvel IE400 – 220m</v>
      </c>
      <c r="M4248" s="20" cm="1">
        <f t="array" ref="M4248">IFERROR(INDEX(tblConsorcios[Valor da Carta (R$)],MOD($J4248,ROWS(tblConsorcios[Produto]))+1),"")</f>
        <v>400000</v>
      </c>
      <c r="N4248" s="2" cm="1">
        <f t="array" ref="N4248">IFERROR(INDEX(tblConsorcios[Prazo (meses)],MOD($J4248,ROWS(tblConsorcios[Produto]))+1),"")</f>
        <v>220</v>
      </c>
      <c r="O4248" s="20" cm="1">
        <f t="array" ref="O4248">IFERROR(INDEX(tblConsorcios[Parcela Mensal (R$)],MOD($J4248,ROWS(tblConsorcios[Produto]))+1),"")</f>
        <v>2323.64</v>
      </c>
      <c r="P4248" s="20" t="str" cm="1">
        <f t="array" ref="P4248">IFERROR(INDEX(tblClientes[Dividendo Mensal (R$)],INT($J4248/ROWS(tblConsorcios[Produto]))+1),"")</f>
        <v/>
      </c>
      <c r="Q4248" s="20" t="str">
        <f t="shared" si="199"/>
        <v/>
      </c>
      <c r="R4248">
        <f t="shared" si="200"/>
        <v>0</v>
      </c>
    </row>
    <row r="4249" spans="10:18" x14ac:dyDescent="0.2">
      <c r="J4249">
        <f t="shared" si="198"/>
        <v>4247</v>
      </c>
      <c r="K4249" t="str" cm="1">
        <f t="array" ref="K4249">IFERROR(INDEX(tblClientes[Cliente],INT($J4249/ROWS(tblConsorcios[Produto]))+1),"")</f>
        <v/>
      </c>
      <c r="L4249" t="str" cm="1">
        <f t="array" ref="L4249">IFERROR(INDEX(tblConsorcios[Produto],MOD($J4249,ROWS(tblConsorcios[Produto]))+1),"")</f>
        <v>Imóvel IE400 – 200m</v>
      </c>
      <c r="M4249" s="20" cm="1">
        <f t="array" ref="M4249">IFERROR(INDEX(tblConsorcios[Valor da Carta (R$)],MOD($J4249,ROWS(tblConsorcios[Produto]))+1),"")</f>
        <v>400000</v>
      </c>
      <c r="N4249" s="2" cm="1">
        <f t="array" ref="N4249">IFERROR(INDEX(tblConsorcios[Prazo (meses)],MOD($J4249,ROWS(tblConsorcios[Produto]))+1),"")</f>
        <v>200</v>
      </c>
      <c r="O4249" s="20" cm="1">
        <f t="array" ref="O4249">IFERROR(INDEX(tblConsorcios[Parcela Mensal (R$)],MOD($J4249,ROWS(tblConsorcios[Produto]))+1),"")</f>
        <v>2536</v>
      </c>
      <c r="P4249" s="20" t="str" cm="1">
        <f t="array" ref="P4249">IFERROR(INDEX(tblClientes[Dividendo Mensal (R$)],INT($J4249/ROWS(tblConsorcios[Produto]))+1),"")</f>
        <v/>
      </c>
      <c r="Q4249" s="20" t="str">
        <f t="shared" si="199"/>
        <v/>
      </c>
      <c r="R4249">
        <f t="shared" si="200"/>
        <v>0</v>
      </c>
    </row>
    <row r="4250" spans="10:18" x14ac:dyDescent="0.2">
      <c r="J4250">
        <f t="shared" si="198"/>
        <v>4248</v>
      </c>
      <c r="K4250" t="str" cm="1">
        <f t="array" ref="K4250">IFERROR(INDEX(tblClientes[Cliente],INT($J4250/ROWS(tblConsorcios[Produto]))+1),"")</f>
        <v/>
      </c>
      <c r="L4250" t="str" cm="1">
        <f t="array" ref="L4250">IFERROR(INDEX(tblConsorcios[Produto],MOD($J4250,ROWS(tblConsorcios[Produto]))+1),"")</f>
        <v>Imóvel IE380 – 240m</v>
      </c>
      <c r="M4250" s="20" cm="1">
        <f t="array" ref="M4250">IFERROR(INDEX(tblConsorcios[Valor da Carta (R$)],MOD($J4250,ROWS(tblConsorcios[Produto]))+1),"")</f>
        <v>380000</v>
      </c>
      <c r="N4250" s="2" cm="1">
        <f t="array" ref="N4250">IFERROR(INDEX(tblConsorcios[Prazo (meses)],MOD($J4250,ROWS(tblConsorcios[Produto]))+1),"")</f>
        <v>240</v>
      </c>
      <c r="O4250" s="20" cm="1">
        <f t="array" ref="O4250">IFERROR(INDEX(tblConsorcios[Parcela Mensal (R$)],MOD($J4250,ROWS(tblConsorcios[Produto]))+1),"")</f>
        <v>2039.33</v>
      </c>
      <c r="P4250" s="20" t="str" cm="1">
        <f t="array" ref="P4250">IFERROR(INDEX(tblClientes[Dividendo Mensal (R$)],INT($J4250/ROWS(tblConsorcios[Produto]))+1),"")</f>
        <v/>
      </c>
      <c r="Q4250" s="20" t="str">
        <f t="shared" si="199"/>
        <v/>
      </c>
      <c r="R4250">
        <f t="shared" si="200"/>
        <v>0</v>
      </c>
    </row>
    <row r="4251" spans="10:18" x14ac:dyDescent="0.2">
      <c r="J4251">
        <f t="shared" si="198"/>
        <v>4249</v>
      </c>
      <c r="K4251" t="str" cm="1">
        <f t="array" ref="K4251">IFERROR(INDEX(tblClientes[Cliente],INT($J4251/ROWS(tblConsorcios[Produto]))+1),"")</f>
        <v/>
      </c>
      <c r="L4251" t="str" cm="1">
        <f t="array" ref="L4251">IFERROR(INDEX(tblConsorcios[Produto],MOD($J4251,ROWS(tblConsorcios[Produto]))+1),"")</f>
        <v>Imóvel IE380 – 220m</v>
      </c>
      <c r="M4251" s="20" cm="1">
        <f t="array" ref="M4251">IFERROR(INDEX(tblConsorcios[Valor da Carta (R$)],MOD($J4251,ROWS(tblConsorcios[Produto]))+1),"")</f>
        <v>380000</v>
      </c>
      <c r="N4251" s="2" cm="1">
        <f t="array" ref="N4251">IFERROR(INDEX(tblConsorcios[Prazo (meses)],MOD($J4251,ROWS(tblConsorcios[Produto]))+1),"")</f>
        <v>220</v>
      </c>
      <c r="O4251" s="20" cm="1">
        <f t="array" ref="O4251">IFERROR(INDEX(tblConsorcios[Parcela Mensal (R$)],MOD($J4251,ROWS(tblConsorcios[Produto]))+1),"")</f>
        <v>2207.4499999999998</v>
      </c>
      <c r="P4251" s="20" t="str" cm="1">
        <f t="array" ref="P4251">IFERROR(INDEX(tblClientes[Dividendo Mensal (R$)],INT($J4251/ROWS(tblConsorcios[Produto]))+1),"")</f>
        <v/>
      </c>
      <c r="Q4251" s="20" t="str">
        <f t="shared" si="199"/>
        <v/>
      </c>
      <c r="R4251">
        <f t="shared" si="200"/>
        <v>0</v>
      </c>
    </row>
    <row r="4252" spans="10:18" x14ac:dyDescent="0.2">
      <c r="J4252">
        <f t="shared" si="198"/>
        <v>4250</v>
      </c>
      <c r="K4252" t="str" cm="1">
        <f t="array" ref="K4252">IFERROR(INDEX(tblClientes[Cliente],INT($J4252/ROWS(tblConsorcios[Produto]))+1),"")</f>
        <v/>
      </c>
      <c r="L4252" t="str" cm="1">
        <f t="array" ref="L4252">IFERROR(INDEX(tblConsorcios[Produto],MOD($J4252,ROWS(tblConsorcios[Produto]))+1),"")</f>
        <v>Imóvel IE380 – 200m</v>
      </c>
      <c r="M4252" s="20" cm="1">
        <f t="array" ref="M4252">IFERROR(INDEX(tblConsorcios[Valor da Carta (R$)],MOD($J4252,ROWS(tblConsorcios[Produto]))+1),"")</f>
        <v>380000</v>
      </c>
      <c r="N4252" s="2" cm="1">
        <f t="array" ref="N4252">IFERROR(INDEX(tblConsorcios[Prazo (meses)],MOD($J4252,ROWS(tblConsorcios[Produto]))+1),"")</f>
        <v>200</v>
      </c>
      <c r="O4252" s="20" cm="1">
        <f t="array" ref="O4252">IFERROR(INDEX(tblConsorcios[Parcela Mensal (R$)],MOD($J4252,ROWS(tblConsorcios[Produto]))+1),"")</f>
        <v>2409.1999999999998</v>
      </c>
      <c r="P4252" s="20" t="str" cm="1">
        <f t="array" ref="P4252">IFERROR(INDEX(tblClientes[Dividendo Mensal (R$)],INT($J4252/ROWS(tblConsorcios[Produto]))+1),"")</f>
        <v/>
      </c>
      <c r="Q4252" s="20" t="str">
        <f t="shared" si="199"/>
        <v/>
      </c>
      <c r="R4252">
        <f t="shared" si="200"/>
        <v>0</v>
      </c>
    </row>
    <row r="4253" spans="10:18" x14ac:dyDescent="0.2">
      <c r="J4253">
        <f t="shared" si="198"/>
        <v>4251</v>
      </c>
      <c r="K4253" t="str" cm="1">
        <f t="array" ref="K4253">IFERROR(INDEX(tblClientes[Cliente],INT($J4253/ROWS(tblConsorcios[Produto]))+1),"")</f>
        <v/>
      </c>
      <c r="L4253" t="str" cm="1">
        <f t="array" ref="L4253">IFERROR(INDEX(tblConsorcios[Produto],MOD($J4253,ROWS(tblConsorcios[Produto]))+1),"")</f>
        <v>Imóvel IE350 – 240m</v>
      </c>
      <c r="M4253" s="20" cm="1">
        <f t="array" ref="M4253">IFERROR(INDEX(tblConsorcios[Valor da Carta (R$)],MOD($J4253,ROWS(tblConsorcios[Produto]))+1),"")</f>
        <v>350000</v>
      </c>
      <c r="N4253" s="2" cm="1">
        <f t="array" ref="N4253">IFERROR(INDEX(tblConsorcios[Prazo (meses)],MOD($J4253,ROWS(tblConsorcios[Produto]))+1),"")</f>
        <v>240</v>
      </c>
      <c r="O4253" s="20" cm="1">
        <f t="array" ref="O4253">IFERROR(INDEX(tblConsorcios[Parcela Mensal (R$)],MOD($J4253,ROWS(tblConsorcios[Produto]))+1),"")</f>
        <v>1878.33</v>
      </c>
      <c r="P4253" s="20" t="str" cm="1">
        <f t="array" ref="P4253">IFERROR(INDEX(tblClientes[Dividendo Mensal (R$)],INT($J4253/ROWS(tblConsorcios[Produto]))+1),"")</f>
        <v/>
      </c>
      <c r="Q4253" s="20" t="str">
        <f t="shared" si="199"/>
        <v/>
      </c>
      <c r="R4253">
        <f t="shared" si="200"/>
        <v>0</v>
      </c>
    </row>
    <row r="4254" spans="10:18" x14ac:dyDescent="0.2">
      <c r="J4254">
        <f t="shared" si="198"/>
        <v>4252</v>
      </c>
      <c r="K4254" t="str" cm="1">
        <f t="array" ref="K4254">IFERROR(INDEX(tblClientes[Cliente],INT($J4254/ROWS(tblConsorcios[Produto]))+1),"")</f>
        <v/>
      </c>
      <c r="L4254" t="str" cm="1">
        <f t="array" ref="L4254">IFERROR(INDEX(tblConsorcios[Produto],MOD($J4254,ROWS(tblConsorcios[Produto]))+1),"")</f>
        <v>Imóvel IE350 – 220m</v>
      </c>
      <c r="M4254" s="20" cm="1">
        <f t="array" ref="M4254">IFERROR(INDEX(tblConsorcios[Valor da Carta (R$)],MOD($J4254,ROWS(tblConsorcios[Produto]))+1),"")</f>
        <v>350000</v>
      </c>
      <c r="N4254" s="2" cm="1">
        <f t="array" ref="N4254">IFERROR(INDEX(tblConsorcios[Prazo (meses)],MOD($J4254,ROWS(tblConsorcios[Produto]))+1),"")</f>
        <v>220</v>
      </c>
      <c r="O4254" s="20" cm="1">
        <f t="array" ref="O4254">IFERROR(INDEX(tblConsorcios[Parcela Mensal (R$)],MOD($J4254,ROWS(tblConsorcios[Produto]))+1),"")</f>
        <v>2033.18</v>
      </c>
      <c r="P4254" s="20" t="str" cm="1">
        <f t="array" ref="P4254">IFERROR(INDEX(tblClientes[Dividendo Mensal (R$)],INT($J4254/ROWS(tblConsorcios[Produto]))+1),"")</f>
        <v/>
      </c>
      <c r="Q4254" s="20" t="str">
        <f t="shared" si="199"/>
        <v/>
      </c>
      <c r="R4254">
        <f t="shared" si="200"/>
        <v>0</v>
      </c>
    </row>
    <row r="4255" spans="10:18" x14ac:dyDescent="0.2">
      <c r="J4255">
        <f t="shared" si="198"/>
        <v>4253</v>
      </c>
      <c r="K4255" t="str" cm="1">
        <f t="array" ref="K4255">IFERROR(INDEX(tblClientes[Cliente],INT($J4255/ROWS(tblConsorcios[Produto]))+1),"")</f>
        <v/>
      </c>
      <c r="L4255" t="str" cm="1">
        <f t="array" ref="L4255">IFERROR(INDEX(tblConsorcios[Produto],MOD($J4255,ROWS(tblConsorcios[Produto]))+1),"")</f>
        <v>Imóvel IE350 – 200m</v>
      </c>
      <c r="M4255" s="20" cm="1">
        <f t="array" ref="M4255">IFERROR(INDEX(tblConsorcios[Valor da Carta (R$)],MOD($J4255,ROWS(tblConsorcios[Produto]))+1),"")</f>
        <v>350000</v>
      </c>
      <c r="N4255" s="2" cm="1">
        <f t="array" ref="N4255">IFERROR(INDEX(tblConsorcios[Prazo (meses)],MOD($J4255,ROWS(tblConsorcios[Produto]))+1),"")</f>
        <v>200</v>
      </c>
      <c r="O4255" s="20" cm="1">
        <f t="array" ref="O4255">IFERROR(INDEX(tblConsorcios[Parcela Mensal (R$)],MOD($J4255,ROWS(tblConsorcios[Produto]))+1),"")</f>
        <v>2219</v>
      </c>
      <c r="P4255" s="20" t="str" cm="1">
        <f t="array" ref="P4255">IFERROR(INDEX(tblClientes[Dividendo Mensal (R$)],INT($J4255/ROWS(tblConsorcios[Produto]))+1),"")</f>
        <v/>
      </c>
      <c r="Q4255" s="20" t="str">
        <f t="shared" si="199"/>
        <v/>
      </c>
      <c r="R4255">
        <f t="shared" si="200"/>
        <v>0</v>
      </c>
    </row>
    <row r="4256" spans="10:18" x14ac:dyDescent="0.2">
      <c r="J4256">
        <f t="shared" si="198"/>
        <v>4254</v>
      </c>
      <c r="K4256" t="str" cm="1">
        <f t="array" ref="K4256">IFERROR(INDEX(tblClientes[Cliente],INT($J4256/ROWS(tblConsorcios[Produto]))+1),"")</f>
        <v/>
      </c>
      <c r="L4256" t="str" cm="1">
        <f t="array" ref="L4256">IFERROR(INDEX(tblConsorcios[Produto],MOD($J4256,ROWS(tblConsorcios[Produto]))+1),"")</f>
        <v>Imóvel IE330 – 240m</v>
      </c>
      <c r="M4256" s="20" cm="1">
        <f t="array" ref="M4256">IFERROR(INDEX(tblConsorcios[Valor da Carta (R$)],MOD($J4256,ROWS(tblConsorcios[Produto]))+1),"")</f>
        <v>330000</v>
      </c>
      <c r="N4256" s="2" cm="1">
        <f t="array" ref="N4256">IFERROR(INDEX(tblConsorcios[Prazo (meses)],MOD($J4256,ROWS(tblConsorcios[Produto]))+1),"")</f>
        <v>240</v>
      </c>
      <c r="O4256" s="20" cm="1">
        <f t="array" ref="O4256">IFERROR(INDEX(tblConsorcios[Parcela Mensal (R$)],MOD($J4256,ROWS(tblConsorcios[Produto]))+1),"")</f>
        <v>1771</v>
      </c>
      <c r="P4256" s="20" t="str" cm="1">
        <f t="array" ref="P4256">IFERROR(INDEX(tblClientes[Dividendo Mensal (R$)],INT($J4256/ROWS(tblConsorcios[Produto]))+1),"")</f>
        <v/>
      </c>
      <c r="Q4256" s="20" t="str">
        <f t="shared" si="199"/>
        <v/>
      </c>
      <c r="R4256">
        <f t="shared" si="200"/>
        <v>0</v>
      </c>
    </row>
    <row r="4257" spans="10:18" x14ac:dyDescent="0.2">
      <c r="J4257">
        <f t="shared" si="198"/>
        <v>4255</v>
      </c>
      <c r="K4257" t="str" cm="1">
        <f t="array" ref="K4257">IFERROR(INDEX(tblClientes[Cliente],INT($J4257/ROWS(tblConsorcios[Produto]))+1),"")</f>
        <v/>
      </c>
      <c r="L4257" t="str" cm="1">
        <f t="array" ref="L4257">IFERROR(INDEX(tblConsorcios[Produto],MOD($J4257,ROWS(tblConsorcios[Produto]))+1),"")</f>
        <v>Imóvel IE330 – 220m</v>
      </c>
      <c r="M4257" s="20" cm="1">
        <f t="array" ref="M4257">IFERROR(INDEX(tblConsorcios[Valor da Carta (R$)],MOD($J4257,ROWS(tblConsorcios[Produto]))+1),"")</f>
        <v>330000</v>
      </c>
      <c r="N4257" s="2" cm="1">
        <f t="array" ref="N4257">IFERROR(INDEX(tblConsorcios[Prazo (meses)],MOD($J4257,ROWS(tblConsorcios[Produto]))+1),"")</f>
        <v>220</v>
      </c>
      <c r="O4257" s="20" cm="1">
        <f t="array" ref="O4257">IFERROR(INDEX(tblConsorcios[Parcela Mensal (R$)],MOD($J4257,ROWS(tblConsorcios[Produto]))+1),"")</f>
        <v>1917</v>
      </c>
      <c r="P4257" s="20" t="str" cm="1">
        <f t="array" ref="P4257">IFERROR(INDEX(tblClientes[Dividendo Mensal (R$)],INT($J4257/ROWS(tblConsorcios[Produto]))+1),"")</f>
        <v/>
      </c>
      <c r="Q4257" s="20" t="str">
        <f t="shared" si="199"/>
        <v/>
      </c>
      <c r="R4257">
        <f t="shared" si="200"/>
        <v>0</v>
      </c>
    </row>
    <row r="4258" spans="10:18" x14ac:dyDescent="0.2">
      <c r="J4258">
        <f t="shared" si="198"/>
        <v>4256</v>
      </c>
      <c r="K4258" t="str" cm="1">
        <f t="array" ref="K4258">IFERROR(INDEX(tblClientes[Cliente],INT($J4258/ROWS(tblConsorcios[Produto]))+1),"")</f>
        <v/>
      </c>
      <c r="L4258" t="str" cm="1">
        <f t="array" ref="L4258">IFERROR(INDEX(tblConsorcios[Produto],MOD($J4258,ROWS(tblConsorcios[Produto]))+1),"")</f>
        <v>Imóvel IE330 – 200m</v>
      </c>
      <c r="M4258" s="20" cm="1">
        <f t="array" ref="M4258">IFERROR(INDEX(tblConsorcios[Valor da Carta (R$)],MOD($J4258,ROWS(tblConsorcios[Produto]))+1),"")</f>
        <v>330000</v>
      </c>
      <c r="N4258" s="2" cm="1">
        <f t="array" ref="N4258">IFERROR(INDEX(tblConsorcios[Prazo (meses)],MOD($J4258,ROWS(tblConsorcios[Produto]))+1),"")</f>
        <v>200</v>
      </c>
      <c r="O4258" s="20" cm="1">
        <f t="array" ref="O4258">IFERROR(INDEX(tblConsorcios[Parcela Mensal (R$)],MOD($J4258,ROWS(tblConsorcios[Produto]))+1),"")</f>
        <v>2092.1999999999998</v>
      </c>
      <c r="P4258" s="20" t="str" cm="1">
        <f t="array" ref="P4258">IFERROR(INDEX(tblClientes[Dividendo Mensal (R$)],INT($J4258/ROWS(tblConsorcios[Produto]))+1),"")</f>
        <v/>
      </c>
      <c r="Q4258" s="20" t="str">
        <f t="shared" si="199"/>
        <v/>
      </c>
      <c r="R4258">
        <f t="shared" si="200"/>
        <v>0</v>
      </c>
    </row>
    <row r="4259" spans="10:18" x14ac:dyDescent="0.2">
      <c r="J4259">
        <f t="shared" si="198"/>
        <v>4257</v>
      </c>
      <c r="K4259" t="str" cm="1">
        <f t="array" ref="K4259">IFERROR(INDEX(tblClientes[Cliente],INT($J4259/ROWS(tblConsorcios[Produto]))+1),"")</f>
        <v/>
      </c>
      <c r="L4259" t="str" cm="1">
        <f t="array" ref="L4259">IFERROR(INDEX(tblConsorcios[Produto],MOD($J4259,ROWS(tblConsorcios[Produto]))+1),"")</f>
        <v>Imóvel IE300 – 240m</v>
      </c>
      <c r="M4259" s="20" cm="1">
        <f t="array" ref="M4259">IFERROR(INDEX(tblConsorcios[Valor da Carta (R$)],MOD($J4259,ROWS(tblConsorcios[Produto]))+1),"")</f>
        <v>300000</v>
      </c>
      <c r="N4259" s="2" cm="1">
        <f t="array" ref="N4259">IFERROR(INDEX(tblConsorcios[Prazo (meses)],MOD($J4259,ROWS(tblConsorcios[Produto]))+1),"")</f>
        <v>240</v>
      </c>
      <c r="O4259" s="20" cm="1">
        <f t="array" ref="O4259">IFERROR(INDEX(tblConsorcios[Parcela Mensal (R$)],MOD($J4259,ROWS(tblConsorcios[Produto]))+1),"")</f>
        <v>1610</v>
      </c>
      <c r="P4259" s="20" t="str" cm="1">
        <f t="array" ref="P4259">IFERROR(INDEX(tblClientes[Dividendo Mensal (R$)],INT($J4259/ROWS(tblConsorcios[Produto]))+1),"")</f>
        <v/>
      </c>
      <c r="Q4259" s="20" t="str">
        <f t="shared" si="199"/>
        <v/>
      </c>
      <c r="R4259">
        <f t="shared" si="200"/>
        <v>0</v>
      </c>
    </row>
    <row r="4260" spans="10:18" x14ac:dyDescent="0.2">
      <c r="J4260">
        <f t="shared" si="198"/>
        <v>4258</v>
      </c>
      <c r="K4260" t="str" cm="1">
        <f t="array" ref="K4260">IFERROR(INDEX(tblClientes[Cliente],INT($J4260/ROWS(tblConsorcios[Produto]))+1),"")</f>
        <v/>
      </c>
      <c r="L4260" t="str" cm="1">
        <f t="array" ref="L4260">IFERROR(INDEX(tblConsorcios[Produto],MOD($J4260,ROWS(tblConsorcios[Produto]))+1),"")</f>
        <v>Imóvel IE300 – 220m</v>
      </c>
      <c r="M4260" s="20" cm="1">
        <f t="array" ref="M4260">IFERROR(INDEX(tblConsorcios[Valor da Carta (R$)],MOD($J4260,ROWS(tblConsorcios[Produto]))+1),"")</f>
        <v>300000</v>
      </c>
      <c r="N4260" s="2" cm="1">
        <f t="array" ref="N4260">IFERROR(INDEX(tblConsorcios[Prazo (meses)],MOD($J4260,ROWS(tblConsorcios[Produto]))+1),"")</f>
        <v>220</v>
      </c>
      <c r="O4260" s="20" cm="1">
        <f t="array" ref="O4260">IFERROR(INDEX(tblConsorcios[Parcela Mensal (R$)],MOD($J4260,ROWS(tblConsorcios[Produto]))+1),"")</f>
        <v>1742.73</v>
      </c>
      <c r="P4260" s="20" t="str" cm="1">
        <f t="array" ref="P4260">IFERROR(INDEX(tblClientes[Dividendo Mensal (R$)],INT($J4260/ROWS(tblConsorcios[Produto]))+1),"")</f>
        <v/>
      </c>
      <c r="Q4260" s="20" t="str">
        <f t="shared" si="199"/>
        <v/>
      </c>
      <c r="R4260">
        <f t="shared" si="200"/>
        <v>0</v>
      </c>
    </row>
    <row r="4261" spans="10:18" x14ac:dyDescent="0.2">
      <c r="J4261">
        <f t="shared" si="198"/>
        <v>4259</v>
      </c>
      <c r="K4261" t="str" cm="1">
        <f t="array" ref="K4261">IFERROR(INDEX(tblClientes[Cliente],INT($J4261/ROWS(tblConsorcios[Produto]))+1),"")</f>
        <v/>
      </c>
      <c r="L4261" t="str" cm="1">
        <f t="array" ref="L4261">IFERROR(INDEX(tblConsorcios[Produto],MOD($J4261,ROWS(tblConsorcios[Produto]))+1),"")</f>
        <v>Imóvel IE300 – 200m</v>
      </c>
      <c r="M4261" s="20" cm="1">
        <f t="array" ref="M4261">IFERROR(INDEX(tblConsorcios[Valor da Carta (R$)],MOD($J4261,ROWS(tblConsorcios[Produto]))+1),"")</f>
        <v>300000</v>
      </c>
      <c r="N4261" s="2" cm="1">
        <f t="array" ref="N4261">IFERROR(INDEX(tblConsorcios[Prazo (meses)],MOD($J4261,ROWS(tblConsorcios[Produto]))+1),"")</f>
        <v>200</v>
      </c>
      <c r="O4261" s="20" cm="1">
        <f t="array" ref="O4261">IFERROR(INDEX(tblConsorcios[Parcela Mensal (R$)],MOD($J4261,ROWS(tblConsorcios[Produto]))+1),"")</f>
        <v>1902</v>
      </c>
      <c r="P4261" s="20" t="str" cm="1">
        <f t="array" ref="P4261">IFERROR(INDEX(tblClientes[Dividendo Mensal (R$)],INT($J4261/ROWS(tblConsorcios[Produto]))+1),"")</f>
        <v/>
      </c>
      <c r="Q4261" s="20" t="str">
        <f t="shared" si="199"/>
        <v/>
      </c>
      <c r="R4261">
        <f t="shared" si="200"/>
        <v>0</v>
      </c>
    </row>
    <row r="4262" spans="10:18" x14ac:dyDescent="0.2">
      <c r="J4262">
        <f t="shared" si="198"/>
        <v>4260</v>
      </c>
      <c r="K4262" t="str" cm="1">
        <f t="array" ref="K4262">IFERROR(INDEX(tblClientes[Cliente],INT($J4262/ROWS(tblConsorcios[Produto]))+1),"")</f>
        <v/>
      </c>
      <c r="L4262" t="str" cm="1">
        <f t="array" ref="L4262">IFERROR(INDEX(tblConsorcios[Produto],MOD($J4262,ROWS(tblConsorcios[Produto]))+1),"")</f>
        <v>Imóvel IE240 – 240m</v>
      </c>
      <c r="M4262" s="20" cm="1">
        <f t="array" ref="M4262">IFERROR(INDEX(tblConsorcios[Valor da Carta (R$)],MOD($J4262,ROWS(tblConsorcios[Produto]))+1),"")</f>
        <v>240000</v>
      </c>
      <c r="N4262" s="2" cm="1">
        <f t="array" ref="N4262">IFERROR(INDEX(tblConsorcios[Prazo (meses)],MOD($J4262,ROWS(tblConsorcios[Produto]))+1),"")</f>
        <v>240</v>
      </c>
      <c r="O4262" s="20" cm="1">
        <f t="array" ref="O4262">IFERROR(INDEX(tblConsorcios[Parcela Mensal (R$)],MOD($J4262,ROWS(tblConsorcios[Produto]))+1),"")</f>
        <v>1288</v>
      </c>
      <c r="P4262" s="20" t="str" cm="1">
        <f t="array" ref="P4262">IFERROR(INDEX(tblClientes[Dividendo Mensal (R$)],INT($J4262/ROWS(tblConsorcios[Produto]))+1),"")</f>
        <v/>
      </c>
      <c r="Q4262" s="20" t="str">
        <f t="shared" si="199"/>
        <v/>
      </c>
      <c r="R4262">
        <f t="shared" si="200"/>
        <v>0</v>
      </c>
    </row>
    <row r="4263" spans="10:18" x14ac:dyDescent="0.2">
      <c r="J4263">
        <f t="shared" si="198"/>
        <v>4261</v>
      </c>
      <c r="K4263" t="str" cm="1">
        <f t="array" ref="K4263">IFERROR(INDEX(tblClientes[Cliente],INT($J4263/ROWS(tblConsorcios[Produto]))+1),"")</f>
        <v/>
      </c>
      <c r="L4263" t="str" cm="1">
        <f t="array" ref="L4263">IFERROR(INDEX(tblConsorcios[Produto],MOD($J4263,ROWS(tblConsorcios[Produto]))+1),"")</f>
        <v>Imóvel IE240 – 220m</v>
      </c>
      <c r="M4263" s="20" cm="1">
        <f t="array" ref="M4263">IFERROR(INDEX(tblConsorcios[Valor da Carta (R$)],MOD($J4263,ROWS(tblConsorcios[Produto]))+1),"")</f>
        <v>240000</v>
      </c>
      <c r="N4263" s="2" cm="1">
        <f t="array" ref="N4263">IFERROR(INDEX(tblConsorcios[Prazo (meses)],MOD($J4263,ROWS(tblConsorcios[Produto]))+1),"")</f>
        <v>220</v>
      </c>
      <c r="O4263" s="20" cm="1">
        <f t="array" ref="O4263">IFERROR(INDEX(tblConsorcios[Parcela Mensal (R$)],MOD($J4263,ROWS(tblConsorcios[Produto]))+1),"")</f>
        <v>1394.18</v>
      </c>
      <c r="P4263" s="20" t="str" cm="1">
        <f t="array" ref="P4263">IFERROR(INDEX(tblClientes[Dividendo Mensal (R$)],INT($J4263/ROWS(tblConsorcios[Produto]))+1),"")</f>
        <v/>
      </c>
      <c r="Q4263" s="20" t="str">
        <f t="shared" si="199"/>
        <v/>
      </c>
      <c r="R4263">
        <f t="shared" si="200"/>
        <v>0</v>
      </c>
    </row>
    <row r="4264" spans="10:18" x14ac:dyDescent="0.2">
      <c r="J4264">
        <f t="shared" si="198"/>
        <v>4262</v>
      </c>
      <c r="K4264" t="str" cm="1">
        <f t="array" ref="K4264">IFERROR(INDEX(tblClientes[Cliente],INT($J4264/ROWS(tblConsorcios[Produto]))+1),"")</f>
        <v/>
      </c>
      <c r="L4264" t="str" cm="1">
        <f t="array" ref="L4264">IFERROR(INDEX(tblConsorcios[Produto],MOD($J4264,ROWS(tblConsorcios[Produto]))+1),"")</f>
        <v>Imóvel IE240 – 200m</v>
      </c>
      <c r="M4264" s="20" cm="1">
        <f t="array" ref="M4264">IFERROR(INDEX(tblConsorcios[Valor da Carta (R$)],MOD($J4264,ROWS(tblConsorcios[Produto]))+1),"")</f>
        <v>240000</v>
      </c>
      <c r="N4264" s="2" cm="1">
        <f t="array" ref="N4264">IFERROR(INDEX(tblConsorcios[Prazo (meses)],MOD($J4264,ROWS(tblConsorcios[Produto]))+1),"")</f>
        <v>200</v>
      </c>
      <c r="O4264" s="20" cm="1">
        <f t="array" ref="O4264">IFERROR(INDEX(tblConsorcios[Parcela Mensal (R$)],MOD($J4264,ROWS(tblConsorcios[Produto]))+1),"")</f>
        <v>1521.6</v>
      </c>
      <c r="P4264" s="20" t="str" cm="1">
        <f t="array" ref="P4264">IFERROR(INDEX(tblClientes[Dividendo Mensal (R$)],INT($J4264/ROWS(tblConsorcios[Produto]))+1),"")</f>
        <v/>
      </c>
      <c r="Q4264" s="20" t="str">
        <f t="shared" si="199"/>
        <v/>
      </c>
      <c r="R4264">
        <f t="shared" si="200"/>
        <v>0</v>
      </c>
    </row>
    <row r="4265" spans="10:18" x14ac:dyDescent="0.2">
      <c r="J4265">
        <f t="shared" si="198"/>
        <v>4263</v>
      </c>
      <c r="K4265" t="str" cm="1">
        <f t="array" ref="K4265">IFERROR(INDEX(tblClientes[Cliente],INT($J4265/ROWS(tblConsorcios[Produto]))+1),"")</f>
        <v/>
      </c>
      <c r="L4265" t="str" cm="1">
        <f t="array" ref="L4265">IFERROR(INDEX(tblConsorcios[Produto],MOD($J4265,ROWS(tblConsorcios[Produto]))+1),"")</f>
        <v>Imóvel IE230 – 240m</v>
      </c>
      <c r="M4265" s="20" cm="1">
        <f t="array" ref="M4265">IFERROR(INDEX(tblConsorcios[Valor da Carta (R$)],MOD($J4265,ROWS(tblConsorcios[Produto]))+1),"")</f>
        <v>230000</v>
      </c>
      <c r="N4265" s="2" cm="1">
        <f t="array" ref="N4265">IFERROR(INDEX(tblConsorcios[Prazo (meses)],MOD($J4265,ROWS(tblConsorcios[Produto]))+1),"")</f>
        <v>240</v>
      </c>
      <c r="O4265" s="20" cm="1">
        <f t="array" ref="O4265">IFERROR(INDEX(tblConsorcios[Parcela Mensal (R$)],MOD($J4265,ROWS(tblConsorcios[Produto]))+1),"")</f>
        <v>1234.33</v>
      </c>
      <c r="P4265" s="20" t="str" cm="1">
        <f t="array" ref="P4265">IFERROR(INDEX(tblClientes[Dividendo Mensal (R$)],INT($J4265/ROWS(tblConsorcios[Produto]))+1),"")</f>
        <v/>
      </c>
      <c r="Q4265" s="20" t="str">
        <f t="shared" si="199"/>
        <v/>
      </c>
      <c r="R4265">
        <f t="shared" si="200"/>
        <v>0</v>
      </c>
    </row>
    <row r="4266" spans="10:18" x14ac:dyDescent="0.2">
      <c r="J4266">
        <f t="shared" si="198"/>
        <v>4264</v>
      </c>
      <c r="K4266" t="str" cm="1">
        <f t="array" ref="K4266">IFERROR(INDEX(tblClientes[Cliente],INT($J4266/ROWS(tblConsorcios[Produto]))+1),"")</f>
        <v/>
      </c>
      <c r="L4266" t="str" cm="1">
        <f t="array" ref="L4266">IFERROR(INDEX(tblConsorcios[Produto],MOD($J4266,ROWS(tblConsorcios[Produto]))+1),"")</f>
        <v>Imóvel IE230 – 220m</v>
      </c>
      <c r="M4266" s="20" cm="1">
        <f t="array" ref="M4266">IFERROR(INDEX(tblConsorcios[Valor da Carta (R$)],MOD($J4266,ROWS(tblConsorcios[Produto]))+1),"")</f>
        <v>230000</v>
      </c>
      <c r="N4266" s="2" cm="1">
        <f t="array" ref="N4266">IFERROR(INDEX(tblConsorcios[Prazo (meses)],MOD($J4266,ROWS(tblConsorcios[Produto]))+1),"")</f>
        <v>220</v>
      </c>
      <c r="O4266" s="20" cm="1">
        <f t="array" ref="O4266">IFERROR(INDEX(tblConsorcios[Parcela Mensal (R$)],MOD($J4266,ROWS(tblConsorcios[Produto]))+1),"")</f>
        <v>1336.09</v>
      </c>
      <c r="P4266" s="20" t="str" cm="1">
        <f t="array" ref="P4266">IFERROR(INDEX(tblClientes[Dividendo Mensal (R$)],INT($J4266/ROWS(tblConsorcios[Produto]))+1),"")</f>
        <v/>
      </c>
      <c r="Q4266" s="20" t="str">
        <f t="shared" si="199"/>
        <v/>
      </c>
      <c r="R4266">
        <f t="shared" si="200"/>
        <v>0</v>
      </c>
    </row>
    <row r="4267" spans="10:18" x14ac:dyDescent="0.2">
      <c r="J4267">
        <f t="shared" si="198"/>
        <v>4265</v>
      </c>
      <c r="K4267" t="str" cm="1">
        <f t="array" ref="K4267">IFERROR(INDEX(tblClientes[Cliente],INT($J4267/ROWS(tblConsorcios[Produto]))+1),"")</f>
        <v/>
      </c>
      <c r="L4267" t="str" cm="1">
        <f t="array" ref="L4267">IFERROR(INDEX(tblConsorcios[Produto],MOD($J4267,ROWS(tblConsorcios[Produto]))+1),"")</f>
        <v>Imóvel IE230 – 200m</v>
      </c>
      <c r="M4267" s="20" cm="1">
        <f t="array" ref="M4267">IFERROR(INDEX(tblConsorcios[Valor da Carta (R$)],MOD($J4267,ROWS(tblConsorcios[Produto]))+1),"")</f>
        <v>230000</v>
      </c>
      <c r="N4267" s="2" cm="1">
        <f t="array" ref="N4267">IFERROR(INDEX(tblConsorcios[Prazo (meses)],MOD($J4267,ROWS(tblConsorcios[Produto]))+1),"")</f>
        <v>200</v>
      </c>
      <c r="O4267" s="20" cm="1">
        <f t="array" ref="O4267">IFERROR(INDEX(tblConsorcios[Parcela Mensal (R$)],MOD($J4267,ROWS(tblConsorcios[Produto]))+1),"")</f>
        <v>1458.2</v>
      </c>
      <c r="P4267" s="20" t="str" cm="1">
        <f t="array" ref="P4267">IFERROR(INDEX(tblClientes[Dividendo Mensal (R$)],INT($J4267/ROWS(tblConsorcios[Produto]))+1),"")</f>
        <v/>
      </c>
      <c r="Q4267" s="20" t="str">
        <f t="shared" si="199"/>
        <v/>
      </c>
      <c r="R4267">
        <f t="shared" si="200"/>
        <v>0</v>
      </c>
    </row>
    <row r="4268" spans="10:18" x14ac:dyDescent="0.2">
      <c r="J4268">
        <f t="shared" si="198"/>
        <v>4266</v>
      </c>
      <c r="K4268" t="str" cm="1">
        <f t="array" ref="K4268">IFERROR(INDEX(tblClientes[Cliente],INT($J4268/ROWS(tblConsorcios[Produto]))+1),"")</f>
        <v/>
      </c>
      <c r="L4268" t="str" cm="1">
        <f t="array" ref="L4268">IFERROR(INDEX(tblConsorcios[Produto],MOD($J4268,ROWS(tblConsorcios[Produto]))+1),"")</f>
        <v>Imóvel IE220 – 240m</v>
      </c>
      <c r="M4268" s="20" cm="1">
        <f t="array" ref="M4268">IFERROR(INDEX(tblConsorcios[Valor da Carta (R$)],MOD($J4268,ROWS(tblConsorcios[Produto]))+1),"")</f>
        <v>220000</v>
      </c>
      <c r="N4268" s="2" cm="1">
        <f t="array" ref="N4268">IFERROR(INDEX(tblConsorcios[Prazo (meses)],MOD($J4268,ROWS(tblConsorcios[Produto]))+1),"")</f>
        <v>240</v>
      </c>
      <c r="O4268" s="20" cm="1">
        <f t="array" ref="O4268">IFERROR(INDEX(tblConsorcios[Parcela Mensal (R$)],MOD($J4268,ROWS(tblConsorcios[Produto]))+1),"")</f>
        <v>1180.67</v>
      </c>
      <c r="P4268" s="20" t="str" cm="1">
        <f t="array" ref="P4268">IFERROR(INDEX(tblClientes[Dividendo Mensal (R$)],INT($J4268/ROWS(tblConsorcios[Produto]))+1),"")</f>
        <v/>
      </c>
      <c r="Q4268" s="20" t="str">
        <f t="shared" si="199"/>
        <v/>
      </c>
      <c r="R4268">
        <f t="shared" si="200"/>
        <v>0</v>
      </c>
    </row>
    <row r="4269" spans="10:18" x14ac:dyDescent="0.2">
      <c r="J4269">
        <f t="shared" si="198"/>
        <v>4267</v>
      </c>
      <c r="K4269" t="str" cm="1">
        <f t="array" ref="K4269">IFERROR(INDEX(tblClientes[Cliente],INT($J4269/ROWS(tblConsorcios[Produto]))+1),"")</f>
        <v/>
      </c>
      <c r="L4269" t="str" cm="1">
        <f t="array" ref="L4269">IFERROR(INDEX(tblConsorcios[Produto],MOD($J4269,ROWS(tblConsorcios[Produto]))+1),"")</f>
        <v>Imóvel IE220 – 220m</v>
      </c>
      <c r="M4269" s="20" cm="1">
        <f t="array" ref="M4269">IFERROR(INDEX(tblConsorcios[Valor da Carta (R$)],MOD($J4269,ROWS(tblConsorcios[Produto]))+1),"")</f>
        <v>220000</v>
      </c>
      <c r="N4269" s="2" cm="1">
        <f t="array" ref="N4269">IFERROR(INDEX(tblConsorcios[Prazo (meses)],MOD($J4269,ROWS(tblConsorcios[Produto]))+1),"")</f>
        <v>220</v>
      </c>
      <c r="O4269" s="20" cm="1">
        <f t="array" ref="O4269">IFERROR(INDEX(tblConsorcios[Parcela Mensal (R$)],MOD($J4269,ROWS(tblConsorcios[Produto]))+1),"")</f>
        <v>1278</v>
      </c>
      <c r="P4269" s="20" t="str" cm="1">
        <f t="array" ref="P4269">IFERROR(INDEX(tblClientes[Dividendo Mensal (R$)],INT($J4269/ROWS(tblConsorcios[Produto]))+1),"")</f>
        <v/>
      </c>
      <c r="Q4269" s="20" t="str">
        <f t="shared" si="199"/>
        <v/>
      </c>
      <c r="R4269">
        <f t="shared" si="200"/>
        <v>0</v>
      </c>
    </row>
    <row r="4270" spans="10:18" x14ac:dyDescent="0.2">
      <c r="J4270">
        <f t="shared" si="198"/>
        <v>4268</v>
      </c>
      <c r="K4270" t="str" cm="1">
        <f t="array" ref="K4270">IFERROR(INDEX(tblClientes[Cliente],INT($J4270/ROWS(tblConsorcios[Produto]))+1),"")</f>
        <v/>
      </c>
      <c r="L4270" t="str" cm="1">
        <f t="array" ref="L4270">IFERROR(INDEX(tblConsorcios[Produto],MOD($J4270,ROWS(tblConsorcios[Produto]))+1),"")</f>
        <v>Imóvel IE220 – 200m</v>
      </c>
      <c r="M4270" s="20" cm="1">
        <f t="array" ref="M4270">IFERROR(INDEX(tblConsorcios[Valor da Carta (R$)],MOD($J4270,ROWS(tblConsorcios[Produto]))+1),"")</f>
        <v>220000</v>
      </c>
      <c r="N4270" s="2" cm="1">
        <f t="array" ref="N4270">IFERROR(INDEX(tblConsorcios[Prazo (meses)],MOD($J4270,ROWS(tblConsorcios[Produto]))+1),"")</f>
        <v>200</v>
      </c>
      <c r="O4270" s="20" cm="1">
        <f t="array" ref="O4270">IFERROR(INDEX(tblConsorcios[Parcela Mensal (R$)],MOD($J4270,ROWS(tblConsorcios[Produto]))+1),"")</f>
        <v>1394.8</v>
      </c>
      <c r="P4270" s="20" t="str" cm="1">
        <f t="array" ref="P4270">IFERROR(INDEX(tblClientes[Dividendo Mensal (R$)],INT($J4270/ROWS(tblConsorcios[Produto]))+1),"")</f>
        <v/>
      </c>
      <c r="Q4270" s="20" t="str">
        <f t="shared" si="199"/>
        <v/>
      </c>
      <c r="R4270">
        <f t="shared" si="200"/>
        <v>0</v>
      </c>
    </row>
    <row r="4271" spans="10:18" x14ac:dyDescent="0.2">
      <c r="J4271">
        <f t="shared" si="198"/>
        <v>4269</v>
      </c>
      <c r="K4271" t="str" cm="1">
        <f t="array" ref="K4271">IFERROR(INDEX(tblClientes[Cliente],INT($J4271/ROWS(tblConsorcios[Produto]))+1),"")</f>
        <v/>
      </c>
      <c r="L4271" t="str" cm="1">
        <f t="array" ref="L4271">IFERROR(INDEX(tblConsorcios[Produto],MOD($J4271,ROWS(tblConsorcios[Produto]))+1),"")</f>
        <v>Imóvel IE200 – 240m</v>
      </c>
      <c r="M4271" s="20" cm="1">
        <f t="array" ref="M4271">IFERROR(INDEX(tblConsorcios[Valor da Carta (R$)],MOD($J4271,ROWS(tblConsorcios[Produto]))+1),"")</f>
        <v>200000</v>
      </c>
      <c r="N4271" s="2" cm="1">
        <f t="array" ref="N4271">IFERROR(INDEX(tblConsorcios[Prazo (meses)],MOD($J4271,ROWS(tblConsorcios[Produto]))+1),"")</f>
        <v>240</v>
      </c>
      <c r="O4271" s="20" cm="1">
        <f t="array" ref="O4271">IFERROR(INDEX(tblConsorcios[Parcela Mensal (R$)],MOD($J4271,ROWS(tblConsorcios[Produto]))+1),"")</f>
        <v>1073.33</v>
      </c>
      <c r="P4271" s="20" t="str" cm="1">
        <f t="array" ref="P4271">IFERROR(INDEX(tblClientes[Dividendo Mensal (R$)],INT($J4271/ROWS(tblConsorcios[Produto]))+1),"")</f>
        <v/>
      </c>
      <c r="Q4271" s="20" t="str">
        <f t="shared" si="199"/>
        <v/>
      </c>
      <c r="R4271">
        <f t="shared" si="200"/>
        <v>0</v>
      </c>
    </row>
    <row r="4272" spans="10:18" x14ac:dyDescent="0.2">
      <c r="J4272">
        <f t="shared" si="198"/>
        <v>4270</v>
      </c>
      <c r="K4272" t="str" cm="1">
        <f t="array" ref="K4272">IFERROR(INDEX(tblClientes[Cliente],INT($J4272/ROWS(tblConsorcios[Produto]))+1),"")</f>
        <v/>
      </c>
      <c r="L4272" t="str" cm="1">
        <f t="array" ref="L4272">IFERROR(INDEX(tblConsorcios[Produto],MOD($J4272,ROWS(tblConsorcios[Produto]))+1),"")</f>
        <v>Imóvel IE200 – 220m</v>
      </c>
      <c r="M4272" s="20" cm="1">
        <f t="array" ref="M4272">IFERROR(INDEX(tblConsorcios[Valor da Carta (R$)],MOD($J4272,ROWS(tblConsorcios[Produto]))+1),"")</f>
        <v>200000</v>
      </c>
      <c r="N4272" s="2" cm="1">
        <f t="array" ref="N4272">IFERROR(INDEX(tblConsorcios[Prazo (meses)],MOD($J4272,ROWS(tblConsorcios[Produto]))+1),"")</f>
        <v>220</v>
      </c>
      <c r="O4272" s="20" cm="1">
        <f t="array" ref="O4272">IFERROR(INDEX(tblConsorcios[Parcela Mensal (R$)],MOD($J4272,ROWS(tblConsorcios[Produto]))+1),"")</f>
        <v>1161.82</v>
      </c>
      <c r="P4272" s="20" t="str" cm="1">
        <f t="array" ref="P4272">IFERROR(INDEX(tblClientes[Dividendo Mensal (R$)],INT($J4272/ROWS(tblConsorcios[Produto]))+1),"")</f>
        <v/>
      </c>
      <c r="Q4272" s="20" t="str">
        <f t="shared" si="199"/>
        <v/>
      </c>
      <c r="R4272">
        <f t="shared" si="200"/>
        <v>0</v>
      </c>
    </row>
    <row r="4273" spans="10:18" x14ac:dyDescent="0.2">
      <c r="J4273">
        <f t="shared" si="198"/>
        <v>4271</v>
      </c>
      <c r="K4273" t="str" cm="1">
        <f t="array" ref="K4273">IFERROR(INDEX(tblClientes[Cliente],INT($J4273/ROWS(tblConsorcios[Produto]))+1),"")</f>
        <v/>
      </c>
      <c r="L4273" t="str" cm="1">
        <f t="array" ref="L4273">IFERROR(INDEX(tblConsorcios[Produto],MOD($J4273,ROWS(tblConsorcios[Produto]))+1),"")</f>
        <v>Imóvel IE200 – 200m</v>
      </c>
      <c r="M4273" s="20" cm="1">
        <f t="array" ref="M4273">IFERROR(INDEX(tblConsorcios[Valor da Carta (R$)],MOD($J4273,ROWS(tblConsorcios[Produto]))+1),"")</f>
        <v>200000</v>
      </c>
      <c r="N4273" s="2" cm="1">
        <f t="array" ref="N4273">IFERROR(INDEX(tblConsorcios[Prazo (meses)],MOD($J4273,ROWS(tblConsorcios[Produto]))+1),"")</f>
        <v>200</v>
      </c>
      <c r="O4273" s="20" cm="1">
        <f t="array" ref="O4273">IFERROR(INDEX(tblConsorcios[Parcela Mensal (R$)],MOD($J4273,ROWS(tblConsorcios[Produto]))+1),"")</f>
        <v>1268</v>
      </c>
      <c r="P4273" s="20" t="str" cm="1">
        <f t="array" ref="P4273">IFERROR(INDEX(tblClientes[Dividendo Mensal (R$)],INT($J4273/ROWS(tblConsorcios[Produto]))+1),"")</f>
        <v/>
      </c>
      <c r="Q4273" s="20" t="str">
        <f t="shared" si="199"/>
        <v/>
      </c>
      <c r="R4273">
        <f t="shared" si="200"/>
        <v>0</v>
      </c>
    </row>
    <row r="4274" spans="10:18" x14ac:dyDescent="0.2">
      <c r="J4274">
        <f t="shared" si="198"/>
        <v>4272</v>
      </c>
      <c r="K4274" t="str" cm="1">
        <f t="array" ref="K4274">IFERROR(INDEX(tblClientes[Cliente],INT($J4274/ROWS(tblConsorcios[Produto]))+1),"")</f>
        <v/>
      </c>
      <c r="L4274" t="str" cm="1">
        <f t="array" ref="L4274">IFERROR(INDEX(tblConsorcios[Produto],MOD($J4274,ROWS(tblConsorcios[Produto]))+1),"")</f>
        <v>Imóvel IE150 – 240m</v>
      </c>
      <c r="M4274" s="20" cm="1">
        <f t="array" ref="M4274">IFERROR(INDEX(tblConsorcios[Valor da Carta (R$)],MOD($J4274,ROWS(tblConsorcios[Produto]))+1),"")</f>
        <v>150000</v>
      </c>
      <c r="N4274" s="2" cm="1">
        <f t="array" ref="N4274">IFERROR(INDEX(tblConsorcios[Prazo (meses)],MOD($J4274,ROWS(tblConsorcios[Produto]))+1),"")</f>
        <v>240</v>
      </c>
      <c r="O4274" s="20" cm="1">
        <f t="array" ref="O4274">IFERROR(INDEX(tblConsorcios[Parcela Mensal (R$)],MOD($J4274,ROWS(tblConsorcios[Produto]))+1),"")</f>
        <v>805</v>
      </c>
      <c r="P4274" s="20" t="str" cm="1">
        <f t="array" ref="P4274">IFERROR(INDEX(tblClientes[Dividendo Mensal (R$)],INT($J4274/ROWS(tblConsorcios[Produto]))+1),"")</f>
        <v/>
      </c>
      <c r="Q4274" s="20" t="str">
        <f t="shared" si="199"/>
        <v/>
      </c>
      <c r="R4274">
        <f t="shared" si="200"/>
        <v>0</v>
      </c>
    </row>
    <row r="4275" spans="10:18" x14ac:dyDescent="0.2">
      <c r="J4275">
        <f t="shared" si="198"/>
        <v>4273</v>
      </c>
      <c r="K4275" t="str" cm="1">
        <f t="array" ref="K4275">IFERROR(INDEX(tblClientes[Cliente],INT($J4275/ROWS(tblConsorcios[Produto]))+1),"")</f>
        <v/>
      </c>
      <c r="L4275" t="str" cm="1">
        <f t="array" ref="L4275">IFERROR(INDEX(tblConsorcios[Produto],MOD($J4275,ROWS(tblConsorcios[Produto]))+1),"")</f>
        <v>Imóvel IE150 – 220m</v>
      </c>
      <c r="M4275" s="20" cm="1">
        <f t="array" ref="M4275">IFERROR(INDEX(tblConsorcios[Valor da Carta (R$)],MOD($J4275,ROWS(tblConsorcios[Produto]))+1),"")</f>
        <v>150000</v>
      </c>
      <c r="N4275" s="2" cm="1">
        <f t="array" ref="N4275">IFERROR(INDEX(tblConsorcios[Prazo (meses)],MOD($J4275,ROWS(tblConsorcios[Produto]))+1),"")</f>
        <v>220</v>
      </c>
      <c r="O4275" s="20" cm="1">
        <f t="array" ref="O4275">IFERROR(INDEX(tblConsorcios[Parcela Mensal (R$)],MOD($J4275,ROWS(tblConsorcios[Produto]))+1),"")</f>
        <v>871.36</v>
      </c>
      <c r="P4275" s="20" t="str" cm="1">
        <f t="array" ref="P4275">IFERROR(INDEX(tblClientes[Dividendo Mensal (R$)],INT($J4275/ROWS(tblConsorcios[Produto]))+1),"")</f>
        <v/>
      </c>
      <c r="Q4275" s="20" t="str">
        <f t="shared" si="199"/>
        <v/>
      </c>
      <c r="R4275">
        <f t="shared" si="200"/>
        <v>0</v>
      </c>
    </row>
    <row r="4276" spans="10:18" x14ac:dyDescent="0.2">
      <c r="J4276">
        <f t="shared" si="198"/>
        <v>4274</v>
      </c>
      <c r="K4276" t="str" cm="1">
        <f t="array" ref="K4276">IFERROR(INDEX(tblClientes[Cliente],INT($J4276/ROWS(tblConsorcios[Produto]))+1),"")</f>
        <v/>
      </c>
      <c r="L4276" t="str" cm="1">
        <f t="array" ref="L4276">IFERROR(INDEX(tblConsorcios[Produto],MOD($J4276,ROWS(tblConsorcios[Produto]))+1),"")</f>
        <v>Imóvel IE150 – 200m</v>
      </c>
      <c r="M4276" s="20" cm="1">
        <f t="array" ref="M4276">IFERROR(INDEX(tblConsorcios[Valor da Carta (R$)],MOD($J4276,ROWS(tblConsorcios[Produto]))+1),"")</f>
        <v>150000</v>
      </c>
      <c r="N4276" s="2" cm="1">
        <f t="array" ref="N4276">IFERROR(INDEX(tblConsorcios[Prazo (meses)],MOD($J4276,ROWS(tblConsorcios[Produto]))+1),"")</f>
        <v>200</v>
      </c>
      <c r="O4276" s="20" cm="1">
        <f t="array" ref="O4276">IFERROR(INDEX(tblConsorcios[Parcela Mensal (R$)],MOD($J4276,ROWS(tblConsorcios[Produto]))+1),"")</f>
        <v>951</v>
      </c>
      <c r="P4276" s="20" t="str" cm="1">
        <f t="array" ref="P4276">IFERROR(INDEX(tblClientes[Dividendo Mensal (R$)],INT($J4276/ROWS(tblConsorcios[Produto]))+1),"")</f>
        <v/>
      </c>
      <c r="Q4276" s="20" t="str">
        <f t="shared" si="199"/>
        <v/>
      </c>
      <c r="R4276">
        <f t="shared" si="200"/>
        <v>0</v>
      </c>
    </row>
    <row r="4277" spans="10:18" x14ac:dyDescent="0.2">
      <c r="J4277">
        <f t="shared" si="198"/>
        <v>4275</v>
      </c>
      <c r="K4277" t="str" cm="1">
        <f t="array" ref="K4277">IFERROR(INDEX(tblClientes[Cliente],INT($J4277/ROWS(tblConsorcios[Produto]))+1),"")</f>
        <v/>
      </c>
      <c r="L4277" t="str" cm="1">
        <f t="array" ref="L4277">IFERROR(INDEX(tblConsorcios[Produto],MOD($J4277,ROWS(tblConsorcios[Produto]))+1),"")</f>
        <v>Imóvel IE140 – 240m</v>
      </c>
      <c r="M4277" s="20" cm="1">
        <f t="array" ref="M4277">IFERROR(INDEX(tblConsorcios[Valor da Carta (R$)],MOD($J4277,ROWS(tblConsorcios[Produto]))+1),"")</f>
        <v>140000</v>
      </c>
      <c r="N4277" s="2" cm="1">
        <f t="array" ref="N4277">IFERROR(INDEX(tblConsorcios[Prazo (meses)],MOD($J4277,ROWS(tblConsorcios[Produto]))+1),"")</f>
        <v>240</v>
      </c>
      <c r="O4277" s="20" cm="1">
        <f t="array" ref="O4277">IFERROR(INDEX(tblConsorcios[Parcela Mensal (R$)],MOD($J4277,ROWS(tblConsorcios[Produto]))+1),"")</f>
        <v>751.33</v>
      </c>
      <c r="P4277" s="20" t="str" cm="1">
        <f t="array" ref="P4277">IFERROR(INDEX(tblClientes[Dividendo Mensal (R$)],INT($J4277/ROWS(tblConsorcios[Produto]))+1),"")</f>
        <v/>
      </c>
      <c r="Q4277" s="20" t="str">
        <f t="shared" si="199"/>
        <v/>
      </c>
      <c r="R4277">
        <f t="shared" si="200"/>
        <v>0</v>
      </c>
    </row>
    <row r="4278" spans="10:18" x14ac:dyDescent="0.2">
      <c r="J4278">
        <f t="shared" si="198"/>
        <v>4276</v>
      </c>
      <c r="K4278" t="str" cm="1">
        <f t="array" ref="K4278">IFERROR(INDEX(tblClientes[Cliente],INT($J4278/ROWS(tblConsorcios[Produto]))+1),"")</f>
        <v/>
      </c>
      <c r="L4278" t="str" cm="1">
        <f t="array" ref="L4278">IFERROR(INDEX(tblConsorcios[Produto],MOD($J4278,ROWS(tblConsorcios[Produto]))+1),"")</f>
        <v>Imóvel IE140 – 220m</v>
      </c>
      <c r="M4278" s="20" cm="1">
        <f t="array" ref="M4278">IFERROR(INDEX(tblConsorcios[Valor da Carta (R$)],MOD($J4278,ROWS(tblConsorcios[Produto]))+1),"")</f>
        <v>140000</v>
      </c>
      <c r="N4278" s="2" cm="1">
        <f t="array" ref="N4278">IFERROR(INDEX(tblConsorcios[Prazo (meses)],MOD($J4278,ROWS(tblConsorcios[Produto]))+1),"")</f>
        <v>220</v>
      </c>
      <c r="O4278" s="20" cm="1">
        <f t="array" ref="O4278">IFERROR(INDEX(tblConsorcios[Parcela Mensal (R$)],MOD($J4278,ROWS(tblConsorcios[Produto]))+1),"")</f>
        <v>813.27</v>
      </c>
      <c r="P4278" s="20" t="str" cm="1">
        <f t="array" ref="P4278">IFERROR(INDEX(tblClientes[Dividendo Mensal (R$)],INT($J4278/ROWS(tblConsorcios[Produto]))+1),"")</f>
        <v/>
      </c>
      <c r="Q4278" s="20" t="str">
        <f t="shared" si="199"/>
        <v/>
      </c>
      <c r="R4278">
        <f t="shared" si="200"/>
        <v>0</v>
      </c>
    </row>
    <row r="4279" spans="10:18" x14ac:dyDescent="0.2">
      <c r="J4279">
        <f t="shared" si="198"/>
        <v>4277</v>
      </c>
      <c r="K4279" t="str" cm="1">
        <f t="array" ref="K4279">IFERROR(INDEX(tblClientes[Cliente],INT($J4279/ROWS(tblConsorcios[Produto]))+1),"")</f>
        <v/>
      </c>
      <c r="L4279" t="str" cm="1">
        <f t="array" ref="L4279">IFERROR(INDEX(tblConsorcios[Produto],MOD($J4279,ROWS(tblConsorcios[Produto]))+1),"")</f>
        <v>Imóvel IE140 – 200m</v>
      </c>
      <c r="M4279" s="20" cm="1">
        <f t="array" ref="M4279">IFERROR(INDEX(tblConsorcios[Valor da Carta (R$)],MOD($J4279,ROWS(tblConsorcios[Produto]))+1),"")</f>
        <v>140000</v>
      </c>
      <c r="N4279" s="2" cm="1">
        <f t="array" ref="N4279">IFERROR(INDEX(tblConsorcios[Prazo (meses)],MOD($J4279,ROWS(tblConsorcios[Produto]))+1),"")</f>
        <v>200</v>
      </c>
      <c r="O4279" s="20" cm="1">
        <f t="array" ref="O4279">IFERROR(INDEX(tblConsorcios[Parcela Mensal (R$)],MOD($J4279,ROWS(tblConsorcios[Produto]))+1),"")</f>
        <v>887.6</v>
      </c>
      <c r="P4279" s="20" t="str" cm="1">
        <f t="array" ref="P4279">IFERROR(INDEX(tblClientes[Dividendo Mensal (R$)],INT($J4279/ROWS(tblConsorcios[Produto]))+1),"")</f>
        <v/>
      </c>
      <c r="Q4279" s="20" t="str">
        <f t="shared" si="199"/>
        <v/>
      </c>
      <c r="R4279">
        <f t="shared" si="200"/>
        <v>0</v>
      </c>
    </row>
    <row r="4280" spans="10:18" x14ac:dyDescent="0.2">
      <c r="J4280">
        <f t="shared" si="198"/>
        <v>4278</v>
      </c>
      <c r="K4280" t="str" cm="1">
        <f t="array" ref="K4280">IFERROR(INDEX(tblClientes[Cliente],INT($J4280/ROWS(tblConsorcios[Produto]))+1),"")</f>
        <v/>
      </c>
      <c r="L4280" t="str" cm="1">
        <f t="array" ref="L4280">IFERROR(INDEX(tblConsorcios[Produto],MOD($J4280,ROWS(tblConsorcios[Produto]))+1),"")</f>
        <v>Imóvel IE130 – 240m</v>
      </c>
      <c r="M4280" s="20" cm="1">
        <f t="array" ref="M4280">IFERROR(INDEX(tblConsorcios[Valor da Carta (R$)],MOD($J4280,ROWS(tblConsorcios[Produto]))+1),"")</f>
        <v>130000</v>
      </c>
      <c r="N4280" s="2" cm="1">
        <f t="array" ref="N4280">IFERROR(INDEX(tblConsorcios[Prazo (meses)],MOD($J4280,ROWS(tblConsorcios[Produto]))+1),"")</f>
        <v>240</v>
      </c>
      <c r="O4280" s="20" cm="1">
        <f t="array" ref="O4280">IFERROR(INDEX(tblConsorcios[Parcela Mensal (R$)],MOD($J4280,ROWS(tblConsorcios[Produto]))+1),"")</f>
        <v>697.67</v>
      </c>
      <c r="P4280" s="20" t="str" cm="1">
        <f t="array" ref="P4280">IFERROR(INDEX(tblClientes[Dividendo Mensal (R$)],INT($J4280/ROWS(tblConsorcios[Produto]))+1),"")</f>
        <v/>
      </c>
      <c r="Q4280" s="20" t="str">
        <f t="shared" si="199"/>
        <v/>
      </c>
      <c r="R4280">
        <f t="shared" si="200"/>
        <v>0</v>
      </c>
    </row>
    <row r="4281" spans="10:18" x14ac:dyDescent="0.2">
      <c r="J4281">
        <f t="shared" si="198"/>
        <v>4279</v>
      </c>
      <c r="K4281" t="str" cm="1">
        <f t="array" ref="K4281">IFERROR(INDEX(tblClientes[Cliente],INT($J4281/ROWS(tblConsorcios[Produto]))+1),"")</f>
        <v/>
      </c>
      <c r="L4281" t="str" cm="1">
        <f t="array" ref="L4281">IFERROR(INDEX(tblConsorcios[Produto],MOD($J4281,ROWS(tblConsorcios[Produto]))+1),"")</f>
        <v>Imóvel IE130 – 220m</v>
      </c>
      <c r="M4281" s="20" cm="1">
        <f t="array" ref="M4281">IFERROR(INDEX(tblConsorcios[Valor da Carta (R$)],MOD($J4281,ROWS(tblConsorcios[Produto]))+1),"")</f>
        <v>130000</v>
      </c>
      <c r="N4281" s="2" cm="1">
        <f t="array" ref="N4281">IFERROR(INDEX(tblConsorcios[Prazo (meses)],MOD($J4281,ROWS(tblConsorcios[Produto]))+1),"")</f>
        <v>220</v>
      </c>
      <c r="O4281" s="20" cm="1">
        <f t="array" ref="O4281">IFERROR(INDEX(tblConsorcios[Parcela Mensal (R$)],MOD($J4281,ROWS(tblConsorcios[Produto]))+1),"")</f>
        <v>755.18</v>
      </c>
      <c r="P4281" s="20" t="str" cm="1">
        <f t="array" ref="P4281">IFERROR(INDEX(tblClientes[Dividendo Mensal (R$)],INT($J4281/ROWS(tblConsorcios[Produto]))+1),"")</f>
        <v/>
      </c>
      <c r="Q4281" s="20" t="str">
        <f t="shared" si="199"/>
        <v/>
      </c>
      <c r="R4281">
        <f t="shared" si="200"/>
        <v>0</v>
      </c>
    </row>
    <row r="4282" spans="10:18" x14ac:dyDescent="0.2">
      <c r="J4282">
        <f t="shared" si="198"/>
        <v>4280</v>
      </c>
      <c r="K4282" t="str" cm="1">
        <f t="array" ref="K4282">IFERROR(INDEX(tblClientes[Cliente],INT($J4282/ROWS(tblConsorcios[Produto]))+1),"")</f>
        <v/>
      </c>
      <c r="L4282" t="str" cm="1">
        <f t="array" ref="L4282">IFERROR(INDEX(tblConsorcios[Produto],MOD($J4282,ROWS(tblConsorcios[Produto]))+1),"")</f>
        <v>Imóvel IE130 – 200m</v>
      </c>
      <c r="M4282" s="20" cm="1">
        <f t="array" ref="M4282">IFERROR(INDEX(tblConsorcios[Valor da Carta (R$)],MOD($J4282,ROWS(tblConsorcios[Produto]))+1),"")</f>
        <v>130000</v>
      </c>
      <c r="N4282" s="2" cm="1">
        <f t="array" ref="N4282">IFERROR(INDEX(tblConsorcios[Prazo (meses)],MOD($J4282,ROWS(tblConsorcios[Produto]))+1),"")</f>
        <v>200</v>
      </c>
      <c r="O4282" s="20" cm="1">
        <f t="array" ref="O4282">IFERROR(INDEX(tblConsorcios[Parcela Mensal (R$)],MOD($J4282,ROWS(tblConsorcios[Produto]))+1),"")</f>
        <v>824.2</v>
      </c>
      <c r="P4282" s="20" t="str" cm="1">
        <f t="array" ref="P4282">IFERROR(INDEX(tblClientes[Dividendo Mensal (R$)],INT($J4282/ROWS(tblConsorcios[Produto]))+1),"")</f>
        <v/>
      </c>
      <c r="Q4282" s="20" t="str">
        <f t="shared" si="199"/>
        <v/>
      </c>
      <c r="R4282">
        <f t="shared" si="200"/>
        <v>0</v>
      </c>
    </row>
    <row r="4283" spans="10:18" x14ac:dyDescent="0.2">
      <c r="J4283">
        <f t="shared" si="198"/>
        <v>4281</v>
      </c>
      <c r="K4283" t="str" cm="1">
        <f t="array" ref="K4283">IFERROR(INDEX(tblClientes[Cliente],INT($J4283/ROWS(tblConsorcios[Produto]))+1),"")</f>
        <v/>
      </c>
      <c r="L4283" t="str" cm="1">
        <f t="array" ref="L4283">IFERROR(INDEX(tblConsorcios[Produto],MOD($J4283,ROWS(tblConsorcios[Produto]))+1),"")</f>
        <v>Imóvel IE120 – 240m</v>
      </c>
      <c r="M4283" s="20" cm="1">
        <f t="array" ref="M4283">IFERROR(INDEX(tblConsorcios[Valor da Carta (R$)],MOD($J4283,ROWS(tblConsorcios[Produto]))+1),"")</f>
        <v>120000</v>
      </c>
      <c r="N4283" s="2" cm="1">
        <f t="array" ref="N4283">IFERROR(INDEX(tblConsorcios[Prazo (meses)],MOD($J4283,ROWS(tblConsorcios[Produto]))+1),"")</f>
        <v>240</v>
      </c>
      <c r="O4283" s="20" cm="1">
        <f t="array" ref="O4283">IFERROR(INDEX(tblConsorcios[Parcela Mensal (R$)],MOD($J4283,ROWS(tblConsorcios[Produto]))+1),"")</f>
        <v>644</v>
      </c>
      <c r="P4283" s="20" t="str" cm="1">
        <f t="array" ref="P4283">IFERROR(INDEX(tblClientes[Dividendo Mensal (R$)],INT($J4283/ROWS(tblConsorcios[Produto]))+1),"")</f>
        <v/>
      </c>
      <c r="Q4283" s="20" t="str">
        <f t="shared" si="199"/>
        <v/>
      </c>
      <c r="R4283">
        <f t="shared" si="200"/>
        <v>0</v>
      </c>
    </row>
    <row r="4284" spans="10:18" x14ac:dyDescent="0.2">
      <c r="J4284">
        <f t="shared" si="198"/>
        <v>4282</v>
      </c>
      <c r="K4284" t="str" cm="1">
        <f t="array" ref="K4284">IFERROR(INDEX(tblClientes[Cliente],INT($J4284/ROWS(tblConsorcios[Produto]))+1),"")</f>
        <v/>
      </c>
      <c r="L4284" t="str" cm="1">
        <f t="array" ref="L4284">IFERROR(INDEX(tblConsorcios[Produto],MOD($J4284,ROWS(tblConsorcios[Produto]))+1),"")</f>
        <v>Imóvel IE120 – 220m</v>
      </c>
      <c r="M4284" s="20" cm="1">
        <f t="array" ref="M4284">IFERROR(INDEX(tblConsorcios[Valor da Carta (R$)],MOD($J4284,ROWS(tblConsorcios[Produto]))+1),"")</f>
        <v>120000</v>
      </c>
      <c r="N4284" s="2" cm="1">
        <f t="array" ref="N4284">IFERROR(INDEX(tblConsorcios[Prazo (meses)],MOD($J4284,ROWS(tblConsorcios[Produto]))+1),"")</f>
        <v>220</v>
      </c>
      <c r="O4284" s="20" cm="1">
        <f t="array" ref="O4284">IFERROR(INDEX(tblConsorcios[Parcela Mensal (R$)],MOD($J4284,ROWS(tblConsorcios[Produto]))+1),"")</f>
        <v>697.09</v>
      </c>
      <c r="P4284" s="20" t="str" cm="1">
        <f t="array" ref="P4284">IFERROR(INDEX(tblClientes[Dividendo Mensal (R$)],INT($J4284/ROWS(tblConsorcios[Produto]))+1),"")</f>
        <v/>
      </c>
      <c r="Q4284" s="20" t="str">
        <f t="shared" si="199"/>
        <v/>
      </c>
      <c r="R4284">
        <f t="shared" si="200"/>
        <v>0</v>
      </c>
    </row>
    <row r="4285" spans="10:18" x14ac:dyDescent="0.2">
      <c r="J4285">
        <f t="shared" si="198"/>
        <v>4283</v>
      </c>
      <c r="K4285" t="str" cm="1">
        <f t="array" ref="K4285">IFERROR(INDEX(tblClientes[Cliente],INT($J4285/ROWS(tblConsorcios[Produto]))+1),"")</f>
        <v/>
      </c>
      <c r="L4285" t="str" cm="1">
        <f t="array" ref="L4285">IFERROR(INDEX(tblConsorcios[Produto],MOD($J4285,ROWS(tblConsorcios[Produto]))+1),"")</f>
        <v>Imóvel IE120 – 200m</v>
      </c>
      <c r="M4285" s="20" cm="1">
        <f t="array" ref="M4285">IFERROR(INDEX(tblConsorcios[Valor da Carta (R$)],MOD($J4285,ROWS(tblConsorcios[Produto]))+1),"")</f>
        <v>120000</v>
      </c>
      <c r="N4285" s="2" cm="1">
        <f t="array" ref="N4285">IFERROR(INDEX(tblConsorcios[Prazo (meses)],MOD($J4285,ROWS(tblConsorcios[Produto]))+1),"")</f>
        <v>200</v>
      </c>
      <c r="O4285" s="20" cm="1">
        <f t="array" ref="O4285">IFERROR(INDEX(tblConsorcios[Parcela Mensal (R$)],MOD($J4285,ROWS(tblConsorcios[Produto]))+1),"")</f>
        <v>760.8</v>
      </c>
      <c r="P4285" s="20" t="str" cm="1">
        <f t="array" ref="P4285">IFERROR(INDEX(tblClientes[Dividendo Mensal (R$)],INT($J4285/ROWS(tblConsorcios[Produto]))+1),"")</f>
        <v/>
      </c>
      <c r="Q4285" s="20" t="str">
        <f t="shared" si="199"/>
        <v/>
      </c>
      <c r="R4285">
        <f t="shared" si="200"/>
        <v>0</v>
      </c>
    </row>
    <row r="4286" spans="10:18" x14ac:dyDescent="0.2">
      <c r="J4286">
        <f t="shared" si="198"/>
        <v>4284</v>
      </c>
      <c r="K4286" t="str" cm="1">
        <f t="array" ref="K4286">IFERROR(INDEX(tblClientes[Cliente],INT($J4286/ROWS(tblConsorcios[Produto]))+1),"")</f>
        <v/>
      </c>
      <c r="L4286" t="str" cm="1">
        <f t="array" ref="L4286">IFERROR(INDEX(tblConsorcios[Produto],MOD($J4286,ROWS(tblConsorcios[Produto]))+1),"")</f>
        <v>Imóvel IE600 – 240m</v>
      </c>
      <c r="M4286" s="20" cm="1">
        <f t="array" ref="M4286">IFERROR(INDEX(tblConsorcios[Valor da Carta (R$)],MOD($J4286,ROWS(tblConsorcios[Produto]))+1),"")</f>
        <v>600000</v>
      </c>
      <c r="N4286" s="2" cm="1">
        <f t="array" ref="N4286">IFERROR(INDEX(tblConsorcios[Prazo (meses)],MOD($J4286,ROWS(tblConsorcios[Produto]))+1),"")</f>
        <v>240</v>
      </c>
      <c r="O4286" s="20" cm="1">
        <f t="array" ref="O4286">IFERROR(INDEX(tblConsorcios[Parcela Mensal (R$)],MOD($J4286,ROWS(tblConsorcios[Produto]))+1),"")</f>
        <v>3220</v>
      </c>
      <c r="P4286" s="20" t="str" cm="1">
        <f t="array" ref="P4286">IFERROR(INDEX(tblClientes[Dividendo Mensal (R$)],INT($J4286/ROWS(tblConsorcios[Produto]))+1),"")</f>
        <v/>
      </c>
      <c r="Q4286" s="20" t="str">
        <f t="shared" si="199"/>
        <v/>
      </c>
      <c r="R4286">
        <f t="shared" si="200"/>
        <v>0</v>
      </c>
    </row>
    <row r="4287" spans="10:18" x14ac:dyDescent="0.2">
      <c r="J4287">
        <f t="shared" si="198"/>
        <v>4285</v>
      </c>
      <c r="K4287" t="str" cm="1">
        <f t="array" ref="K4287">IFERROR(INDEX(tblClientes[Cliente],INT($J4287/ROWS(tblConsorcios[Produto]))+1),"")</f>
        <v/>
      </c>
      <c r="L4287" t="str" cm="1">
        <f t="array" ref="L4287">IFERROR(INDEX(tblConsorcios[Produto],MOD($J4287,ROWS(tblConsorcios[Produto]))+1),"")</f>
        <v>Imóvel IE600 – 220m</v>
      </c>
      <c r="M4287" s="20" cm="1">
        <f t="array" ref="M4287">IFERROR(INDEX(tblConsorcios[Valor da Carta (R$)],MOD($J4287,ROWS(tblConsorcios[Produto]))+1),"")</f>
        <v>600000</v>
      </c>
      <c r="N4287" s="2" cm="1">
        <f t="array" ref="N4287">IFERROR(INDEX(tblConsorcios[Prazo (meses)],MOD($J4287,ROWS(tblConsorcios[Produto]))+1),"")</f>
        <v>220</v>
      </c>
      <c r="O4287" s="20" cm="1">
        <f t="array" ref="O4287">IFERROR(INDEX(tblConsorcios[Parcela Mensal (R$)],MOD($J4287,ROWS(tblConsorcios[Produto]))+1),"")</f>
        <v>3485.45</v>
      </c>
      <c r="P4287" s="20" t="str" cm="1">
        <f t="array" ref="P4287">IFERROR(INDEX(tblClientes[Dividendo Mensal (R$)],INT($J4287/ROWS(tblConsorcios[Produto]))+1),"")</f>
        <v/>
      </c>
      <c r="Q4287" s="20" t="str">
        <f t="shared" si="199"/>
        <v/>
      </c>
      <c r="R4287">
        <f t="shared" si="200"/>
        <v>0</v>
      </c>
    </row>
    <row r="4288" spans="10:18" x14ac:dyDescent="0.2">
      <c r="J4288">
        <f t="shared" si="198"/>
        <v>4286</v>
      </c>
      <c r="K4288" t="str" cm="1">
        <f t="array" ref="K4288">IFERROR(INDEX(tblClientes[Cliente],INT($J4288/ROWS(tblConsorcios[Produto]))+1),"")</f>
        <v/>
      </c>
      <c r="L4288" t="str" cm="1">
        <f t="array" ref="L4288">IFERROR(INDEX(tblConsorcios[Produto],MOD($J4288,ROWS(tblConsorcios[Produto]))+1),"")</f>
        <v>Imóvel IE600 – 200m</v>
      </c>
      <c r="M4288" s="20" cm="1">
        <f t="array" ref="M4288">IFERROR(INDEX(tblConsorcios[Valor da Carta (R$)],MOD($J4288,ROWS(tblConsorcios[Produto]))+1),"")</f>
        <v>600000</v>
      </c>
      <c r="N4288" s="2" cm="1">
        <f t="array" ref="N4288">IFERROR(INDEX(tblConsorcios[Prazo (meses)],MOD($J4288,ROWS(tblConsorcios[Produto]))+1),"")</f>
        <v>200</v>
      </c>
      <c r="O4288" s="20" cm="1">
        <f t="array" ref="O4288">IFERROR(INDEX(tblConsorcios[Parcela Mensal (R$)],MOD($J4288,ROWS(tblConsorcios[Produto]))+1),"")</f>
        <v>3804</v>
      </c>
      <c r="P4288" s="20" t="str" cm="1">
        <f t="array" ref="P4288">IFERROR(INDEX(tblClientes[Dividendo Mensal (R$)],INT($J4288/ROWS(tblConsorcios[Produto]))+1),"")</f>
        <v/>
      </c>
      <c r="Q4288" s="20" t="str">
        <f t="shared" si="199"/>
        <v/>
      </c>
      <c r="R4288">
        <f t="shared" si="200"/>
        <v>0</v>
      </c>
    </row>
    <row r="4289" spans="10:18" x14ac:dyDescent="0.2">
      <c r="J4289">
        <f t="shared" si="198"/>
        <v>4287</v>
      </c>
      <c r="K4289" t="str" cm="1">
        <f t="array" ref="K4289">IFERROR(INDEX(tblClientes[Cliente],INT($J4289/ROWS(tblConsorcios[Produto]))+1),"")</f>
        <v/>
      </c>
      <c r="L4289" t="str" cm="1">
        <f t="array" ref="L4289">IFERROR(INDEX(tblConsorcios[Produto],MOD($J4289,ROWS(tblConsorcios[Produto]))+1),"")</f>
        <v>Imóvel IE580 – 240m</v>
      </c>
      <c r="M4289" s="20" cm="1">
        <f t="array" ref="M4289">IFERROR(INDEX(tblConsorcios[Valor da Carta (R$)],MOD($J4289,ROWS(tblConsorcios[Produto]))+1),"")</f>
        <v>580000</v>
      </c>
      <c r="N4289" s="2" cm="1">
        <f t="array" ref="N4289">IFERROR(INDEX(tblConsorcios[Prazo (meses)],MOD($J4289,ROWS(tblConsorcios[Produto]))+1),"")</f>
        <v>240</v>
      </c>
      <c r="O4289" s="20" cm="1">
        <f t="array" ref="O4289">IFERROR(INDEX(tblConsorcios[Parcela Mensal (R$)],MOD($J4289,ROWS(tblConsorcios[Produto]))+1),"")</f>
        <v>3112.67</v>
      </c>
      <c r="P4289" s="20" t="str" cm="1">
        <f t="array" ref="P4289">IFERROR(INDEX(tblClientes[Dividendo Mensal (R$)],INT($J4289/ROWS(tblConsorcios[Produto]))+1),"")</f>
        <v/>
      </c>
      <c r="Q4289" s="20" t="str">
        <f t="shared" si="199"/>
        <v/>
      </c>
      <c r="R4289">
        <f t="shared" si="200"/>
        <v>0</v>
      </c>
    </row>
    <row r="4290" spans="10:18" x14ac:dyDescent="0.2">
      <c r="J4290">
        <f t="shared" si="198"/>
        <v>4288</v>
      </c>
      <c r="K4290" t="str" cm="1">
        <f t="array" ref="K4290">IFERROR(INDEX(tblClientes[Cliente],INT($J4290/ROWS(tblConsorcios[Produto]))+1),"")</f>
        <v/>
      </c>
      <c r="L4290" t="str" cm="1">
        <f t="array" ref="L4290">IFERROR(INDEX(tblConsorcios[Produto],MOD($J4290,ROWS(tblConsorcios[Produto]))+1),"")</f>
        <v>Imóvel IE580 – 220m</v>
      </c>
      <c r="M4290" s="20" cm="1">
        <f t="array" ref="M4290">IFERROR(INDEX(tblConsorcios[Valor da Carta (R$)],MOD($J4290,ROWS(tblConsorcios[Produto]))+1),"")</f>
        <v>580000</v>
      </c>
      <c r="N4290" s="2" cm="1">
        <f t="array" ref="N4290">IFERROR(INDEX(tblConsorcios[Prazo (meses)],MOD($J4290,ROWS(tblConsorcios[Produto]))+1),"")</f>
        <v>220</v>
      </c>
      <c r="O4290" s="20" cm="1">
        <f t="array" ref="O4290">IFERROR(INDEX(tblConsorcios[Parcela Mensal (R$)],MOD($J4290,ROWS(tblConsorcios[Produto]))+1),"")</f>
        <v>3369.27</v>
      </c>
      <c r="P4290" s="20" t="str" cm="1">
        <f t="array" ref="P4290">IFERROR(INDEX(tblClientes[Dividendo Mensal (R$)],INT($J4290/ROWS(tblConsorcios[Produto]))+1),"")</f>
        <v/>
      </c>
      <c r="Q4290" s="20" t="str">
        <f t="shared" si="199"/>
        <v/>
      </c>
      <c r="R4290">
        <f t="shared" si="200"/>
        <v>0</v>
      </c>
    </row>
    <row r="4291" spans="10:18" x14ac:dyDescent="0.2">
      <c r="J4291">
        <f t="shared" ref="J4291:J4354" si="201">ROW()-2</f>
        <v>4289</v>
      </c>
      <c r="K4291" t="str" cm="1">
        <f t="array" ref="K4291">IFERROR(INDEX(tblClientes[Cliente],INT($J4291/ROWS(tblConsorcios[Produto]))+1),"")</f>
        <v/>
      </c>
      <c r="L4291" t="str" cm="1">
        <f t="array" ref="L4291">IFERROR(INDEX(tblConsorcios[Produto],MOD($J4291,ROWS(tblConsorcios[Produto]))+1),"")</f>
        <v>Imóvel IE580 – 200m</v>
      </c>
      <c r="M4291" s="20" cm="1">
        <f t="array" ref="M4291">IFERROR(INDEX(tblConsorcios[Valor da Carta (R$)],MOD($J4291,ROWS(tblConsorcios[Produto]))+1),"")</f>
        <v>580000</v>
      </c>
      <c r="N4291" s="2" cm="1">
        <f t="array" ref="N4291">IFERROR(INDEX(tblConsorcios[Prazo (meses)],MOD($J4291,ROWS(tblConsorcios[Produto]))+1),"")</f>
        <v>200</v>
      </c>
      <c r="O4291" s="20" cm="1">
        <f t="array" ref="O4291">IFERROR(INDEX(tblConsorcios[Parcela Mensal (R$)],MOD($J4291,ROWS(tblConsorcios[Produto]))+1),"")</f>
        <v>3677.2</v>
      </c>
      <c r="P4291" s="20" t="str" cm="1">
        <f t="array" ref="P4291">IFERROR(INDEX(tblClientes[Dividendo Mensal (R$)],INT($J4291/ROWS(tblConsorcios[Produto]))+1),"")</f>
        <v/>
      </c>
      <c r="Q4291" s="20" t="str">
        <f t="shared" ref="Q4291:Q4354" si="202">IF(AND(ISNUMBER(O4291),ISNUMBER(P4291)),P4291-O4291,"")</f>
        <v/>
      </c>
      <c r="R4291">
        <f t="shared" ref="R4291:R4354" si="203">IF(AND(ISNUMBER(O4291),ISNUMBER(P4291),O4291&lt;=P4291),1,0)</f>
        <v>0</v>
      </c>
    </row>
    <row r="4292" spans="10:18" x14ac:dyDescent="0.2">
      <c r="J4292">
        <f t="shared" si="201"/>
        <v>4290</v>
      </c>
      <c r="K4292" t="str" cm="1">
        <f t="array" ref="K4292">IFERROR(INDEX(tblClientes[Cliente],INT($J4292/ROWS(tblConsorcios[Produto]))+1),"")</f>
        <v/>
      </c>
      <c r="L4292" t="str" cm="1">
        <f t="array" ref="L4292">IFERROR(INDEX(tblConsorcios[Produto],MOD($J4292,ROWS(tblConsorcios[Produto]))+1),"")</f>
        <v>Imóvel IE550 – 240m</v>
      </c>
      <c r="M4292" s="20" cm="1">
        <f t="array" ref="M4292">IFERROR(INDEX(tblConsorcios[Valor da Carta (R$)],MOD($J4292,ROWS(tblConsorcios[Produto]))+1),"")</f>
        <v>550000</v>
      </c>
      <c r="N4292" s="2" cm="1">
        <f t="array" ref="N4292">IFERROR(INDEX(tblConsorcios[Prazo (meses)],MOD($J4292,ROWS(tblConsorcios[Produto]))+1),"")</f>
        <v>240</v>
      </c>
      <c r="O4292" s="20" cm="1">
        <f t="array" ref="O4292">IFERROR(INDEX(tblConsorcios[Parcela Mensal (R$)],MOD($J4292,ROWS(tblConsorcios[Produto]))+1),"")</f>
        <v>2951.67</v>
      </c>
      <c r="P4292" s="20" t="str" cm="1">
        <f t="array" ref="P4292">IFERROR(INDEX(tblClientes[Dividendo Mensal (R$)],INT($J4292/ROWS(tblConsorcios[Produto]))+1),"")</f>
        <v/>
      </c>
      <c r="Q4292" s="20" t="str">
        <f t="shared" si="202"/>
        <v/>
      </c>
      <c r="R4292">
        <f t="shared" si="203"/>
        <v>0</v>
      </c>
    </row>
    <row r="4293" spans="10:18" x14ac:dyDescent="0.2">
      <c r="J4293">
        <f t="shared" si="201"/>
        <v>4291</v>
      </c>
      <c r="K4293" t="str" cm="1">
        <f t="array" ref="K4293">IFERROR(INDEX(tblClientes[Cliente],INT($J4293/ROWS(tblConsorcios[Produto]))+1),"")</f>
        <v/>
      </c>
      <c r="L4293" t="str" cm="1">
        <f t="array" ref="L4293">IFERROR(INDEX(tblConsorcios[Produto],MOD($J4293,ROWS(tblConsorcios[Produto]))+1),"")</f>
        <v>Imóvel IE550 – 220m</v>
      </c>
      <c r="M4293" s="20" cm="1">
        <f t="array" ref="M4293">IFERROR(INDEX(tblConsorcios[Valor da Carta (R$)],MOD($J4293,ROWS(tblConsorcios[Produto]))+1),"")</f>
        <v>550000</v>
      </c>
      <c r="N4293" s="2" cm="1">
        <f t="array" ref="N4293">IFERROR(INDEX(tblConsorcios[Prazo (meses)],MOD($J4293,ROWS(tblConsorcios[Produto]))+1),"")</f>
        <v>220</v>
      </c>
      <c r="O4293" s="20" cm="1">
        <f t="array" ref="O4293">IFERROR(INDEX(tblConsorcios[Parcela Mensal (R$)],MOD($J4293,ROWS(tblConsorcios[Produto]))+1),"")</f>
        <v>3195</v>
      </c>
      <c r="P4293" s="20" t="str" cm="1">
        <f t="array" ref="P4293">IFERROR(INDEX(tblClientes[Dividendo Mensal (R$)],INT($J4293/ROWS(tblConsorcios[Produto]))+1),"")</f>
        <v/>
      </c>
      <c r="Q4293" s="20" t="str">
        <f t="shared" si="202"/>
        <v/>
      </c>
      <c r="R4293">
        <f t="shared" si="203"/>
        <v>0</v>
      </c>
    </row>
    <row r="4294" spans="10:18" x14ac:dyDescent="0.2">
      <c r="J4294">
        <f t="shared" si="201"/>
        <v>4292</v>
      </c>
      <c r="K4294" t="str" cm="1">
        <f t="array" ref="K4294">IFERROR(INDEX(tblClientes[Cliente],INT($J4294/ROWS(tblConsorcios[Produto]))+1),"")</f>
        <v/>
      </c>
      <c r="L4294" t="str" cm="1">
        <f t="array" ref="L4294">IFERROR(INDEX(tblConsorcios[Produto],MOD($J4294,ROWS(tblConsorcios[Produto]))+1),"")</f>
        <v>Imóvel IE550 – 200m</v>
      </c>
      <c r="M4294" s="20" cm="1">
        <f t="array" ref="M4294">IFERROR(INDEX(tblConsorcios[Valor da Carta (R$)],MOD($J4294,ROWS(tblConsorcios[Produto]))+1),"")</f>
        <v>550000</v>
      </c>
      <c r="N4294" s="2" cm="1">
        <f t="array" ref="N4294">IFERROR(INDEX(tblConsorcios[Prazo (meses)],MOD($J4294,ROWS(tblConsorcios[Produto]))+1),"")</f>
        <v>200</v>
      </c>
      <c r="O4294" s="20" cm="1">
        <f t="array" ref="O4294">IFERROR(INDEX(tblConsorcios[Parcela Mensal (R$)],MOD($J4294,ROWS(tblConsorcios[Produto]))+1),"")</f>
        <v>3487</v>
      </c>
      <c r="P4294" s="20" t="str" cm="1">
        <f t="array" ref="P4294">IFERROR(INDEX(tblClientes[Dividendo Mensal (R$)],INT($J4294/ROWS(tblConsorcios[Produto]))+1),"")</f>
        <v/>
      </c>
      <c r="Q4294" s="20" t="str">
        <f t="shared" si="202"/>
        <v/>
      </c>
      <c r="R4294">
        <f t="shared" si="203"/>
        <v>0</v>
      </c>
    </row>
    <row r="4295" spans="10:18" x14ac:dyDescent="0.2">
      <c r="J4295">
        <f t="shared" si="201"/>
        <v>4293</v>
      </c>
      <c r="K4295" t="str" cm="1">
        <f t="array" ref="K4295">IFERROR(INDEX(tblClientes[Cliente],INT($J4295/ROWS(tblConsorcios[Produto]))+1),"")</f>
        <v/>
      </c>
      <c r="L4295" t="str" cm="1">
        <f t="array" ref="L4295">IFERROR(INDEX(tblConsorcios[Produto],MOD($J4295,ROWS(tblConsorcios[Produto]))+1),"")</f>
        <v>Imóvel IE530 – 240m</v>
      </c>
      <c r="M4295" s="20" cm="1">
        <f t="array" ref="M4295">IFERROR(INDEX(tblConsorcios[Valor da Carta (R$)],MOD($J4295,ROWS(tblConsorcios[Produto]))+1),"")</f>
        <v>530000</v>
      </c>
      <c r="N4295" s="2" cm="1">
        <f t="array" ref="N4295">IFERROR(INDEX(tblConsorcios[Prazo (meses)],MOD($J4295,ROWS(tblConsorcios[Produto]))+1),"")</f>
        <v>240</v>
      </c>
      <c r="O4295" s="20" cm="1">
        <f t="array" ref="O4295">IFERROR(INDEX(tblConsorcios[Parcela Mensal (R$)],MOD($J4295,ROWS(tblConsorcios[Produto]))+1),"")</f>
        <v>2844.33</v>
      </c>
      <c r="P4295" s="20" t="str" cm="1">
        <f t="array" ref="P4295">IFERROR(INDEX(tblClientes[Dividendo Mensal (R$)],INT($J4295/ROWS(tblConsorcios[Produto]))+1),"")</f>
        <v/>
      </c>
      <c r="Q4295" s="20" t="str">
        <f t="shared" si="202"/>
        <v/>
      </c>
      <c r="R4295">
        <f t="shared" si="203"/>
        <v>0</v>
      </c>
    </row>
    <row r="4296" spans="10:18" x14ac:dyDescent="0.2">
      <c r="J4296">
        <f t="shared" si="201"/>
        <v>4294</v>
      </c>
      <c r="K4296" t="str" cm="1">
        <f t="array" ref="K4296">IFERROR(INDEX(tblClientes[Cliente],INT($J4296/ROWS(tblConsorcios[Produto]))+1),"")</f>
        <v/>
      </c>
      <c r="L4296" t="str" cm="1">
        <f t="array" ref="L4296">IFERROR(INDEX(tblConsorcios[Produto],MOD($J4296,ROWS(tblConsorcios[Produto]))+1),"")</f>
        <v>Imóvel IE530 – 220m</v>
      </c>
      <c r="M4296" s="20" cm="1">
        <f t="array" ref="M4296">IFERROR(INDEX(tblConsorcios[Valor da Carta (R$)],MOD($J4296,ROWS(tblConsorcios[Produto]))+1),"")</f>
        <v>530000</v>
      </c>
      <c r="N4296" s="2" cm="1">
        <f t="array" ref="N4296">IFERROR(INDEX(tblConsorcios[Prazo (meses)],MOD($J4296,ROWS(tblConsorcios[Produto]))+1),"")</f>
        <v>220</v>
      </c>
      <c r="O4296" s="20" cm="1">
        <f t="array" ref="O4296">IFERROR(INDEX(tblConsorcios[Parcela Mensal (R$)],MOD($J4296,ROWS(tblConsorcios[Produto]))+1),"")</f>
        <v>3078.82</v>
      </c>
      <c r="P4296" s="20" t="str" cm="1">
        <f t="array" ref="P4296">IFERROR(INDEX(tblClientes[Dividendo Mensal (R$)],INT($J4296/ROWS(tblConsorcios[Produto]))+1),"")</f>
        <v/>
      </c>
      <c r="Q4296" s="20" t="str">
        <f t="shared" si="202"/>
        <v/>
      </c>
      <c r="R4296">
        <f t="shared" si="203"/>
        <v>0</v>
      </c>
    </row>
    <row r="4297" spans="10:18" x14ac:dyDescent="0.2">
      <c r="J4297">
        <f t="shared" si="201"/>
        <v>4295</v>
      </c>
      <c r="K4297" t="str" cm="1">
        <f t="array" ref="K4297">IFERROR(INDEX(tblClientes[Cliente],INT($J4297/ROWS(tblConsorcios[Produto]))+1),"")</f>
        <v/>
      </c>
      <c r="L4297" t="str" cm="1">
        <f t="array" ref="L4297">IFERROR(INDEX(tblConsorcios[Produto],MOD($J4297,ROWS(tblConsorcios[Produto]))+1),"")</f>
        <v>Imóvel IE530 – 200m</v>
      </c>
      <c r="M4297" s="20" cm="1">
        <f t="array" ref="M4297">IFERROR(INDEX(tblConsorcios[Valor da Carta (R$)],MOD($J4297,ROWS(tblConsorcios[Produto]))+1),"")</f>
        <v>530000</v>
      </c>
      <c r="N4297" s="2" cm="1">
        <f t="array" ref="N4297">IFERROR(INDEX(tblConsorcios[Prazo (meses)],MOD($J4297,ROWS(tblConsorcios[Produto]))+1),"")</f>
        <v>200</v>
      </c>
      <c r="O4297" s="20" cm="1">
        <f t="array" ref="O4297">IFERROR(INDEX(tblConsorcios[Parcela Mensal (R$)],MOD($J4297,ROWS(tblConsorcios[Produto]))+1),"")</f>
        <v>3360.2</v>
      </c>
      <c r="P4297" s="20" t="str" cm="1">
        <f t="array" ref="P4297">IFERROR(INDEX(tblClientes[Dividendo Mensal (R$)],INT($J4297/ROWS(tblConsorcios[Produto]))+1),"")</f>
        <v/>
      </c>
      <c r="Q4297" s="20" t="str">
        <f t="shared" si="202"/>
        <v/>
      </c>
      <c r="R4297">
        <f t="shared" si="203"/>
        <v>0</v>
      </c>
    </row>
    <row r="4298" spans="10:18" x14ac:dyDescent="0.2">
      <c r="J4298">
        <f t="shared" si="201"/>
        <v>4296</v>
      </c>
      <c r="K4298" t="str" cm="1">
        <f t="array" ref="K4298">IFERROR(INDEX(tblClientes[Cliente],INT($J4298/ROWS(tblConsorcios[Produto]))+1),"")</f>
        <v/>
      </c>
      <c r="L4298" t="str" cm="1">
        <f t="array" ref="L4298">IFERROR(INDEX(tblConsorcios[Produto],MOD($J4298,ROWS(tblConsorcios[Produto]))+1),"")</f>
        <v>Imóvel IE500 – 240m</v>
      </c>
      <c r="M4298" s="20" cm="1">
        <f t="array" ref="M4298">IFERROR(INDEX(tblConsorcios[Valor da Carta (R$)],MOD($J4298,ROWS(tblConsorcios[Produto]))+1),"")</f>
        <v>500000</v>
      </c>
      <c r="N4298" s="2" cm="1">
        <f t="array" ref="N4298">IFERROR(INDEX(tblConsorcios[Prazo (meses)],MOD($J4298,ROWS(tblConsorcios[Produto]))+1),"")</f>
        <v>240</v>
      </c>
      <c r="O4298" s="20" cm="1">
        <f t="array" ref="O4298">IFERROR(INDEX(tblConsorcios[Parcela Mensal (R$)],MOD($J4298,ROWS(tblConsorcios[Produto]))+1),"")</f>
        <v>2683.33</v>
      </c>
      <c r="P4298" s="20" t="str" cm="1">
        <f t="array" ref="P4298">IFERROR(INDEX(tblClientes[Dividendo Mensal (R$)],INT($J4298/ROWS(tblConsorcios[Produto]))+1),"")</f>
        <v/>
      </c>
      <c r="Q4298" s="20" t="str">
        <f t="shared" si="202"/>
        <v/>
      </c>
      <c r="R4298">
        <f t="shared" si="203"/>
        <v>0</v>
      </c>
    </row>
    <row r="4299" spans="10:18" x14ac:dyDescent="0.2">
      <c r="J4299">
        <f t="shared" si="201"/>
        <v>4297</v>
      </c>
      <c r="K4299" t="str" cm="1">
        <f t="array" ref="K4299">IFERROR(INDEX(tblClientes[Cliente],INT($J4299/ROWS(tblConsorcios[Produto]))+1),"")</f>
        <v/>
      </c>
      <c r="L4299" t="str" cm="1">
        <f t="array" ref="L4299">IFERROR(INDEX(tblConsorcios[Produto],MOD($J4299,ROWS(tblConsorcios[Produto]))+1),"")</f>
        <v>Imóvel IE500 – 220m</v>
      </c>
      <c r="M4299" s="20" cm="1">
        <f t="array" ref="M4299">IFERROR(INDEX(tblConsorcios[Valor da Carta (R$)],MOD($J4299,ROWS(tblConsorcios[Produto]))+1),"")</f>
        <v>500000</v>
      </c>
      <c r="N4299" s="2" cm="1">
        <f t="array" ref="N4299">IFERROR(INDEX(tblConsorcios[Prazo (meses)],MOD($J4299,ROWS(tblConsorcios[Produto]))+1),"")</f>
        <v>220</v>
      </c>
      <c r="O4299" s="20" cm="1">
        <f t="array" ref="O4299">IFERROR(INDEX(tblConsorcios[Parcela Mensal (R$)],MOD($J4299,ROWS(tblConsorcios[Produto]))+1),"")</f>
        <v>2904.55</v>
      </c>
      <c r="P4299" s="20" t="str" cm="1">
        <f t="array" ref="P4299">IFERROR(INDEX(tblClientes[Dividendo Mensal (R$)],INT($J4299/ROWS(tblConsorcios[Produto]))+1),"")</f>
        <v/>
      </c>
      <c r="Q4299" s="20" t="str">
        <f t="shared" si="202"/>
        <v/>
      </c>
      <c r="R4299">
        <f t="shared" si="203"/>
        <v>0</v>
      </c>
    </row>
    <row r="4300" spans="10:18" x14ac:dyDescent="0.2">
      <c r="J4300">
        <f t="shared" si="201"/>
        <v>4298</v>
      </c>
      <c r="K4300" t="str" cm="1">
        <f t="array" ref="K4300">IFERROR(INDEX(tblClientes[Cliente],INT($J4300/ROWS(tblConsorcios[Produto]))+1),"")</f>
        <v/>
      </c>
      <c r="L4300" t="str" cm="1">
        <f t="array" ref="L4300">IFERROR(INDEX(tblConsorcios[Produto],MOD($J4300,ROWS(tblConsorcios[Produto]))+1),"")</f>
        <v>Imóvel IE500 – 200m</v>
      </c>
      <c r="M4300" s="20" cm="1">
        <f t="array" ref="M4300">IFERROR(INDEX(tblConsorcios[Valor da Carta (R$)],MOD($J4300,ROWS(tblConsorcios[Produto]))+1),"")</f>
        <v>500000</v>
      </c>
      <c r="N4300" s="2" cm="1">
        <f t="array" ref="N4300">IFERROR(INDEX(tblConsorcios[Prazo (meses)],MOD($J4300,ROWS(tblConsorcios[Produto]))+1),"")</f>
        <v>200</v>
      </c>
      <c r="O4300" s="20" cm="1">
        <f t="array" ref="O4300">IFERROR(INDEX(tblConsorcios[Parcela Mensal (R$)],MOD($J4300,ROWS(tblConsorcios[Produto]))+1),"")</f>
        <v>3170</v>
      </c>
      <c r="P4300" s="20" t="str" cm="1">
        <f t="array" ref="P4300">IFERROR(INDEX(tblClientes[Dividendo Mensal (R$)],INT($J4300/ROWS(tblConsorcios[Produto]))+1),"")</f>
        <v/>
      </c>
      <c r="Q4300" s="20" t="str">
        <f t="shared" si="202"/>
        <v/>
      </c>
      <c r="R4300">
        <f t="shared" si="203"/>
        <v>0</v>
      </c>
    </row>
    <row r="4301" spans="10:18" x14ac:dyDescent="0.2">
      <c r="J4301">
        <f t="shared" si="201"/>
        <v>4299</v>
      </c>
      <c r="K4301" t="str" cm="1">
        <f t="array" ref="K4301">IFERROR(INDEX(tblClientes[Cliente],INT($J4301/ROWS(tblConsorcios[Produto]))+1),"")</f>
        <v/>
      </c>
      <c r="L4301" t="str" cm="1">
        <f t="array" ref="L4301">IFERROR(INDEX(tblConsorcios[Produto],MOD($J4301,ROWS(tblConsorcios[Produto]))+1),"")</f>
        <v>Imóvel IE480 – 240m</v>
      </c>
      <c r="M4301" s="20" cm="1">
        <f t="array" ref="M4301">IFERROR(INDEX(tblConsorcios[Valor da Carta (R$)],MOD($J4301,ROWS(tblConsorcios[Produto]))+1),"")</f>
        <v>480000</v>
      </c>
      <c r="N4301" s="2" cm="1">
        <f t="array" ref="N4301">IFERROR(INDEX(tblConsorcios[Prazo (meses)],MOD($J4301,ROWS(tblConsorcios[Produto]))+1),"")</f>
        <v>240</v>
      </c>
      <c r="O4301" s="20" cm="1">
        <f t="array" ref="O4301">IFERROR(INDEX(tblConsorcios[Parcela Mensal (R$)],MOD($J4301,ROWS(tblConsorcios[Produto]))+1),"")</f>
        <v>2576</v>
      </c>
      <c r="P4301" s="20" t="str" cm="1">
        <f t="array" ref="P4301">IFERROR(INDEX(tblClientes[Dividendo Mensal (R$)],INT($J4301/ROWS(tblConsorcios[Produto]))+1),"")</f>
        <v/>
      </c>
      <c r="Q4301" s="20" t="str">
        <f t="shared" si="202"/>
        <v/>
      </c>
      <c r="R4301">
        <f t="shared" si="203"/>
        <v>0</v>
      </c>
    </row>
    <row r="4302" spans="10:18" x14ac:dyDescent="0.2">
      <c r="J4302">
        <f t="shared" si="201"/>
        <v>4300</v>
      </c>
      <c r="K4302" t="str" cm="1">
        <f t="array" ref="K4302">IFERROR(INDEX(tblClientes[Cliente],INT($J4302/ROWS(tblConsorcios[Produto]))+1),"")</f>
        <v/>
      </c>
      <c r="L4302" t="str" cm="1">
        <f t="array" ref="L4302">IFERROR(INDEX(tblConsorcios[Produto],MOD($J4302,ROWS(tblConsorcios[Produto]))+1),"")</f>
        <v>Imóvel IE480 – 220m</v>
      </c>
      <c r="M4302" s="20" cm="1">
        <f t="array" ref="M4302">IFERROR(INDEX(tblConsorcios[Valor da Carta (R$)],MOD($J4302,ROWS(tblConsorcios[Produto]))+1),"")</f>
        <v>480000</v>
      </c>
      <c r="N4302" s="2" cm="1">
        <f t="array" ref="N4302">IFERROR(INDEX(tblConsorcios[Prazo (meses)],MOD($J4302,ROWS(tblConsorcios[Produto]))+1),"")</f>
        <v>220</v>
      </c>
      <c r="O4302" s="20" cm="1">
        <f t="array" ref="O4302">IFERROR(INDEX(tblConsorcios[Parcela Mensal (R$)],MOD($J4302,ROWS(tblConsorcios[Produto]))+1),"")</f>
        <v>2788.36</v>
      </c>
      <c r="P4302" s="20" t="str" cm="1">
        <f t="array" ref="P4302">IFERROR(INDEX(tblClientes[Dividendo Mensal (R$)],INT($J4302/ROWS(tblConsorcios[Produto]))+1),"")</f>
        <v/>
      </c>
      <c r="Q4302" s="20" t="str">
        <f t="shared" si="202"/>
        <v/>
      </c>
      <c r="R4302">
        <f t="shared" si="203"/>
        <v>0</v>
      </c>
    </row>
    <row r="4303" spans="10:18" x14ac:dyDescent="0.2">
      <c r="J4303">
        <f t="shared" si="201"/>
        <v>4301</v>
      </c>
      <c r="K4303" t="str" cm="1">
        <f t="array" ref="K4303">IFERROR(INDEX(tblClientes[Cliente],INT($J4303/ROWS(tblConsorcios[Produto]))+1),"")</f>
        <v/>
      </c>
      <c r="L4303" t="str" cm="1">
        <f t="array" ref="L4303">IFERROR(INDEX(tblConsorcios[Produto],MOD($J4303,ROWS(tblConsorcios[Produto]))+1),"")</f>
        <v>Imóvel IE480 – 200m</v>
      </c>
      <c r="M4303" s="20" cm="1">
        <f t="array" ref="M4303">IFERROR(INDEX(tblConsorcios[Valor da Carta (R$)],MOD($J4303,ROWS(tblConsorcios[Produto]))+1),"")</f>
        <v>480000</v>
      </c>
      <c r="N4303" s="2" cm="1">
        <f t="array" ref="N4303">IFERROR(INDEX(tblConsorcios[Prazo (meses)],MOD($J4303,ROWS(tblConsorcios[Produto]))+1),"")</f>
        <v>200</v>
      </c>
      <c r="O4303" s="20" cm="1">
        <f t="array" ref="O4303">IFERROR(INDEX(tblConsorcios[Parcela Mensal (R$)],MOD($J4303,ROWS(tblConsorcios[Produto]))+1),"")</f>
        <v>3043.2</v>
      </c>
      <c r="P4303" s="20" t="str" cm="1">
        <f t="array" ref="P4303">IFERROR(INDEX(tblClientes[Dividendo Mensal (R$)],INT($J4303/ROWS(tblConsorcios[Produto]))+1),"")</f>
        <v/>
      </c>
      <c r="Q4303" s="20" t="str">
        <f t="shared" si="202"/>
        <v/>
      </c>
      <c r="R4303">
        <f t="shared" si="203"/>
        <v>0</v>
      </c>
    </row>
    <row r="4304" spans="10:18" x14ac:dyDescent="0.2">
      <c r="J4304">
        <f t="shared" si="201"/>
        <v>4302</v>
      </c>
      <c r="K4304" t="str" cm="1">
        <f t="array" ref="K4304">IFERROR(INDEX(tblClientes[Cliente],INT($J4304/ROWS(tblConsorcios[Produto]))+1),"")</f>
        <v/>
      </c>
      <c r="L4304" t="str" cm="1">
        <f t="array" ref="L4304">IFERROR(INDEX(tblConsorcios[Produto],MOD($J4304,ROWS(tblConsorcios[Produto]))+1),"")</f>
        <v>Imóvel IE450 – 240m</v>
      </c>
      <c r="M4304" s="20" cm="1">
        <f t="array" ref="M4304">IFERROR(INDEX(tblConsorcios[Valor da Carta (R$)],MOD($J4304,ROWS(tblConsorcios[Produto]))+1),"")</f>
        <v>450000</v>
      </c>
      <c r="N4304" s="2" cm="1">
        <f t="array" ref="N4304">IFERROR(INDEX(tblConsorcios[Prazo (meses)],MOD($J4304,ROWS(tblConsorcios[Produto]))+1),"")</f>
        <v>240</v>
      </c>
      <c r="O4304" s="20" cm="1">
        <f t="array" ref="O4304">IFERROR(INDEX(tblConsorcios[Parcela Mensal (R$)],MOD($J4304,ROWS(tblConsorcios[Produto]))+1),"")</f>
        <v>2415</v>
      </c>
      <c r="P4304" s="20" t="str" cm="1">
        <f t="array" ref="P4304">IFERROR(INDEX(tblClientes[Dividendo Mensal (R$)],INT($J4304/ROWS(tblConsorcios[Produto]))+1),"")</f>
        <v/>
      </c>
      <c r="Q4304" s="20" t="str">
        <f t="shared" si="202"/>
        <v/>
      </c>
      <c r="R4304">
        <f t="shared" si="203"/>
        <v>0</v>
      </c>
    </row>
    <row r="4305" spans="10:18" x14ac:dyDescent="0.2">
      <c r="J4305">
        <f t="shared" si="201"/>
        <v>4303</v>
      </c>
      <c r="K4305" t="str" cm="1">
        <f t="array" ref="K4305">IFERROR(INDEX(tblClientes[Cliente],INT($J4305/ROWS(tblConsorcios[Produto]))+1),"")</f>
        <v/>
      </c>
      <c r="L4305" t="str" cm="1">
        <f t="array" ref="L4305">IFERROR(INDEX(tblConsorcios[Produto],MOD($J4305,ROWS(tblConsorcios[Produto]))+1),"")</f>
        <v>Imóvel IE450 – 220m</v>
      </c>
      <c r="M4305" s="20" cm="1">
        <f t="array" ref="M4305">IFERROR(INDEX(tblConsorcios[Valor da Carta (R$)],MOD($J4305,ROWS(tblConsorcios[Produto]))+1),"")</f>
        <v>450000</v>
      </c>
      <c r="N4305" s="2" cm="1">
        <f t="array" ref="N4305">IFERROR(INDEX(tblConsorcios[Prazo (meses)],MOD($J4305,ROWS(tblConsorcios[Produto]))+1),"")</f>
        <v>220</v>
      </c>
      <c r="O4305" s="20" cm="1">
        <f t="array" ref="O4305">IFERROR(INDEX(tblConsorcios[Parcela Mensal (R$)],MOD($J4305,ROWS(tblConsorcios[Produto]))+1),"")</f>
        <v>2614.09</v>
      </c>
      <c r="P4305" s="20" t="str" cm="1">
        <f t="array" ref="P4305">IFERROR(INDEX(tblClientes[Dividendo Mensal (R$)],INT($J4305/ROWS(tblConsorcios[Produto]))+1),"")</f>
        <v/>
      </c>
      <c r="Q4305" s="20" t="str">
        <f t="shared" si="202"/>
        <v/>
      </c>
      <c r="R4305">
        <f t="shared" si="203"/>
        <v>0</v>
      </c>
    </row>
    <row r="4306" spans="10:18" x14ac:dyDescent="0.2">
      <c r="J4306">
        <f t="shared" si="201"/>
        <v>4304</v>
      </c>
      <c r="K4306" t="str" cm="1">
        <f t="array" ref="K4306">IFERROR(INDEX(tblClientes[Cliente],INT($J4306/ROWS(tblConsorcios[Produto]))+1),"")</f>
        <v/>
      </c>
      <c r="L4306" t="str" cm="1">
        <f t="array" ref="L4306">IFERROR(INDEX(tblConsorcios[Produto],MOD($J4306,ROWS(tblConsorcios[Produto]))+1),"")</f>
        <v>Imóvel IE450 – 200m</v>
      </c>
      <c r="M4306" s="20" cm="1">
        <f t="array" ref="M4306">IFERROR(INDEX(tblConsorcios[Valor da Carta (R$)],MOD($J4306,ROWS(tblConsorcios[Produto]))+1),"")</f>
        <v>450000</v>
      </c>
      <c r="N4306" s="2" cm="1">
        <f t="array" ref="N4306">IFERROR(INDEX(tblConsorcios[Prazo (meses)],MOD($J4306,ROWS(tblConsorcios[Produto]))+1),"")</f>
        <v>200</v>
      </c>
      <c r="O4306" s="20" cm="1">
        <f t="array" ref="O4306">IFERROR(INDEX(tblConsorcios[Parcela Mensal (R$)],MOD($J4306,ROWS(tblConsorcios[Produto]))+1),"")</f>
        <v>2853</v>
      </c>
      <c r="P4306" s="20" t="str" cm="1">
        <f t="array" ref="P4306">IFERROR(INDEX(tblClientes[Dividendo Mensal (R$)],INT($J4306/ROWS(tblConsorcios[Produto]))+1),"")</f>
        <v/>
      </c>
      <c r="Q4306" s="20" t="str">
        <f t="shared" si="202"/>
        <v/>
      </c>
      <c r="R4306">
        <f t="shared" si="203"/>
        <v>0</v>
      </c>
    </row>
    <row r="4307" spans="10:18" x14ac:dyDescent="0.2">
      <c r="J4307">
        <f t="shared" si="201"/>
        <v>4305</v>
      </c>
      <c r="K4307" t="str" cm="1">
        <f t="array" ref="K4307">IFERROR(INDEX(tblClientes[Cliente],INT($J4307/ROWS(tblConsorcios[Produto]))+1),"")</f>
        <v/>
      </c>
      <c r="L4307" t="str" cm="1">
        <f t="array" ref="L4307">IFERROR(INDEX(tblConsorcios[Produto],MOD($J4307,ROWS(tblConsorcios[Produto]))+1),"")</f>
        <v>Imóvel IE430 – 240m</v>
      </c>
      <c r="M4307" s="20" cm="1">
        <f t="array" ref="M4307">IFERROR(INDEX(tblConsorcios[Valor da Carta (R$)],MOD($J4307,ROWS(tblConsorcios[Produto]))+1),"")</f>
        <v>430000</v>
      </c>
      <c r="N4307" s="2" cm="1">
        <f t="array" ref="N4307">IFERROR(INDEX(tblConsorcios[Prazo (meses)],MOD($J4307,ROWS(tblConsorcios[Produto]))+1),"")</f>
        <v>240</v>
      </c>
      <c r="O4307" s="20" cm="1">
        <f t="array" ref="O4307">IFERROR(INDEX(tblConsorcios[Parcela Mensal (R$)],MOD($J4307,ROWS(tblConsorcios[Produto]))+1),"")</f>
        <v>2307.67</v>
      </c>
      <c r="P4307" s="20" t="str" cm="1">
        <f t="array" ref="P4307">IFERROR(INDEX(tblClientes[Dividendo Mensal (R$)],INT($J4307/ROWS(tblConsorcios[Produto]))+1),"")</f>
        <v/>
      </c>
      <c r="Q4307" s="20" t="str">
        <f t="shared" si="202"/>
        <v/>
      </c>
      <c r="R4307">
        <f t="shared" si="203"/>
        <v>0</v>
      </c>
    </row>
    <row r="4308" spans="10:18" x14ac:dyDescent="0.2">
      <c r="J4308">
        <f t="shared" si="201"/>
        <v>4306</v>
      </c>
      <c r="K4308" t="str" cm="1">
        <f t="array" ref="K4308">IFERROR(INDEX(tblClientes[Cliente],INT($J4308/ROWS(tblConsorcios[Produto]))+1),"")</f>
        <v/>
      </c>
      <c r="L4308" t="str" cm="1">
        <f t="array" ref="L4308">IFERROR(INDEX(tblConsorcios[Produto],MOD($J4308,ROWS(tblConsorcios[Produto]))+1),"")</f>
        <v>Imóvel IE430 – 220m</v>
      </c>
      <c r="M4308" s="20" cm="1">
        <f t="array" ref="M4308">IFERROR(INDEX(tblConsorcios[Valor da Carta (R$)],MOD($J4308,ROWS(tblConsorcios[Produto]))+1),"")</f>
        <v>430000</v>
      </c>
      <c r="N4308" s="2" cm="1">
        <f t="array" ref="N4308">IFERROR(INDEX(tblConsorcios[Prazo (meses)],MOD($J4308,ROWS(tblConsorcios[Produto]))+1),"")</f>
        <v>220</v>
      </c>
      <c r="O4308" s="20" cm="1">
        <f t="array" ref="O4308">IFERROR(INDEX(tblConsorcios[Parcela Mensal (R$)],MOD($J4308,ROWS(tblConsorcios[Produto]))+1),"")</f>
        <v>2497.91</v>
      </c>
      <c r="P4308" s="20" t="str" cm="1">
        <f t="array" ref="P4308">IFERROR(INDEX(tblClientes[Dividendo Mensal (R$)],INT($J4308/ROWS(tblConsorcios[Produto]))+1),"")</f>
        <v/>
      </c>
      <c r="Q4308" s="20" t="str">
        <f t="shared" si="202"/>
        <v/>
      </c>
      <c r="R4308">
        <f t="shared" si="203"/>
        <v>0</v>
      </c>
    </row>
    <row r="4309" spans="10:18" x14ac:dyDescent="0.2">
      <c r="J4309">
        <f t="shared" si="201"/>
        <v>4307</v>
      </c>
      <c r="K4309" t="str" cm="1">
        <f t="array" ref="K4309">IFERROR(INDEX(tblClientes[Cliente],INT($J4309/ROWS(tblConsorcios[Produto]))+1),"")</f>
        <v/>
      </c>
      <c r="L4309" t="str" cm="1">
        <f t="array" ref="L4309">IFERROR(INDEX(tblConsorcios[Produto],MOD($J4309,ROWS(tblConsorcios[Produto]))+1),"")</f>
        <v>Imóvel IE430 – 200m</v>
      </c>
      <c r="M4309" s="20" cm="1">
        <f t="array" ref="M4309">IFERROR(INDEX(tblConsorcios[Valor da Carta (R$)],MOD($J4309,ROWS(tblConsorcios[Produto]))+1),"")</f>
        <v>430000</v>
      </c>
      <c r="N4309" s="2" cm="1">
        <f t="array" ref="N4309">IFERROR(INDEX(tblConsorcios[Prazo (meses)],MOD($J4309,ROWS(tblConsorcios[Produto]))+1),"")</f>
        <v>200</v>
      </c>
      <c r="O4309" s="20" cm="1">
        <f t="array" ref="O4309">IFERROR(INDEX(tblConsorcios[Parcela Mensal (R$)],MOD($J4309,ROWS(tblConsorcios[Produto]))+1),"")</f>
        <v>2726.2</v>
      </c>
      <c r="P4309" s="20" t="str" cm="1">
        <f t="array" ref="P4309">IFERROR(INDEX(tblClientes[Dividendo Mensal (R$)],INT($J4309/ROWS(tblConsorcios[Produto]))+1),"")</f>
        <v/>
      </c>
      <c r="Q4309" s="20" t="str">
        <f t="shared" si="202"/>
        <v/>
      </c>
      <c r="R4309">
        <f t="shared" si="203"/>
        <v>0</v>
      </c>
    </row>
    <row r="4310" spans="10:18" x14ac:dyDescent="0.2">
      <c r="J4310">
        <f t="shared" si="201"/>
        <v>4308</v>
      </c>
      <c r="K4310" t="str" cm="1">
        <f t="array" ref="K4310">IFERROR(INDEX(tblClientes[Cliente],INT($J4310/ROWS(tblConsorcios[Produto]))+1),"")</f>
        <v/>
      </c>
      <c r="L4310" t="str" cm="1">
        <f t="array" ref="L4310">IFERROR(INDEX(tblConsorcios[Produto],MOD($J4310,ROWS(tblConsorcios[Produto]))+1),"")</f>
        <v>Imóvel IE400 – 240m</v>
      </c>
      <c r="M4310" s="20" cm="1">
        <f t="array" ref="M4310">IFERROR(INDEX(tblConsorcios[Valor da Carta (R$)],MOD($J4310,ROWS(tblConsorcios[Produto]))+1),"")</f>
        <v>400000</v>
      </c>
      <c r="N4310" s="2" cm="1">
        <f t="array" ref="N4310">IFERROR(INDEX(tblConsorcios[Prazo (meses)],MOD($J4310,ROWS(tblConsorcios[Produto]))+1),"")</f>
        <v>240</v>
      </c>
      <c r="O4310" s="20" cm="1">
        <f t="array" ref="O4310">IFERROR(INDEX(tblConsorcios[Parcela Mensal (R$)],MOD($J4310,ROWS(tblConsorcios[Produto]))+1),"")</f>
        <v>2146.67</v>
      </c>
      <c r="P4310" s="20" t="str" cm="1">
        <f t="array" ref="P4310">IFERROR(INDEX(tblClientes[Dividendo Mensal (R$)],INT($J4310/ROWS(tblConsorcios[Produto]))+1),"")</f>
        <v/>
      </c>
      <c r="Q4310" s="20" t="str">
        <f t="shared" si="202"/>
        <v/>
      </c>
      <c r="R4310">
        <f t="shared" si="203"/>
        <v>0</v>
      </c>
    </row>
    <row r="4311" spans="10:18" x14ac:dyDescent="0.2">
      <c r="J4311">
        <f t="shared" si="201"/>
        <v>4309</v>
      </c>
      <c r="K4311" t="str" cm="1">
        <f t="array" ref="K4311">IFERROR(INDEX(tblClientes[Cliente],INT($J4311/ROWS(tblConsorcios[Produto]))+1),"")</f>
        <v/>
      </c>
      <c r="L4311" t="str" cm="1">
        <f t="array" ref="L4311">IFERROR(INDEX(tblConsorcios[Produto],MOD($J4311,ROWS(tblConsorcios[Produto]))+1),"")</f>
        <v>Imóvel IE400 – 220m</v>
      </c>
      <c r="M4311" s="20" cm="1">
        <f t="array" ref="M4311">IFERROR(INDEX(tblConsorcios[Valor da Carta (R$)],MOD($J4311,ROWS(tblConsorcios[Produto]))+1),"")</f>
        <v>400000</v>
      </c>
      <c r="N4311" s="2" cm="1">
        <f t="array" ref="N4311">IFERROR(INDEX(tblConsorcios[Prazo (meses)],MOD($J4311,ROWS(tblConsorcios[Produto]))+1),"")</f>
        <v>220</v>
      </c>
      <c r="O4311" s="20" cm="1">
        <f t="array" ref="O4311">IFERROR(INDEX(tblConsorcios[Parcela Mensal (R$)],MOD($J4311,ROWS(tblConsorcios[Produto]))+1),"")</f>
        <v>2323.64</v>
      </c>
      <c r="P4311" s="20" t="str" cm="1">
        <f t="array" ref="P4311">IFERROR(INDEX(tblClientes[Dividendo Mensal (R$)],INT($J4311/ROWS(tblConsorcios[Produto]))+1),"")</f>
        <v/>
      </c>
      <c r="Q4311" s="20" t="str">
        <f t="shared" si="202"/>
        <v/>
      </c>
      <c r="R4311">
        <f t="shared" si="203"/>
        <v>0</v>
      </c>
    </row>
    <row r="4312" spans="10:18" x14ac:dyDescent="0.2">
      <c r="J4312">
        <f t="shared" si="201"/>
        <v>4310</v>
      </c>
      <c r="K4312" t="str" cm="1">
        <f t="array" ref="K4312">IFERROR(INDEX(tblClientes[Cliente],INT($J4312/ROWS(tblConsorcios[Produto]))+1),"")</f>
        <v/>
      </c>
      <c r="L4312" t="str" cm="1">
        <f t="array" ref="L4312">IFERROR(INDEX(tblConsorcios[Produto],MOD($J4312,ROWS(tblConsorcios[Produto]))+1),"")</f>
        <v>Imóvel IE400 – 200m</v>
      </c>
      <c r="M4312" s="20" cm="1">
        <f t="array" ref="M4312">IFERROR(INDEX(tblConsorcios[Valor da Carta (R$)],MOD($J4312,ROWS(tblConsorcios[Produto]))+1),"")</f>
        <v>400000</v>
      </c>
      <c r="N4312" s="2" cm="1">
        <f t="array" ref="N4312">IFERROR(INDEX(tblConsorcios[Prazo (meses)],MOD($J4312,ROWS(tblConsorcios[Produto]))+1),"")</f>
        <v>200</v>
      </c>
      <c r="O4312" s="20" cm="1">
        <f t="array" ref="O4312">IFERROR(INDEX(tblConsorcios[Parcela Mensal (R$)],MOD($J4312,ROWS(tblConsorcios[Produto]))+1),"")</f>
        <v>2536</v>
      </c>
      <c r="P4312" s="20" t="str" cm="1">
        <f t="array" ref="P4312">IFERROR(INDEX(tblClientes[Dividendo Mensal (R$)],INT($J4312/ROWS(tblConsorcios[Produto]))+1),"")</f>
        <v/>
      </c>
      <c r="Q4312" s="20" t="str">
        <f t="shared" si="202"/>
        <v/>
      </c>
      <c r="R4312">
        <f t="shared" si="203"/>
        <v>0</v>
      </c>
    </row>
    <row r="4313" spans="10:18" x14ac:dyDescent="0.2">
      <c r="J4313">
        <f t="shared" si="201"/>
        <v>4311</v>
      </c>
      <c r="K4313" t="str" cm="1">
        <f t="array" ref="K4313">IFERROR(INDEX(tblClientes[Cliente],INT($J4313/ROWS(tblConsorcios[Produto]))+1),"")</f>
        <v/>
      </c>
      <c r="L4313" t="str" cm="1">
        <f t="array" ref="L4313">IFERROR(INDEX(tblConsorcios[Produto],MOD($J4313,ROWS(tblConsorcios[Produto]))+1),"")</f>
        <v>Imóvel IE380 – 240m</v>
      </c>
      <c r="M4313" s="20" cm="1">
        <f t="array" ref="M4313">IFERROR(INDEX(tblConsorcios[Valor da Carta (R$)],MOD($J4313,ROWS(tblConsorcios[Produto]))+1),"")</f>
        <v>380000</v>
      </c>
      <c r="N4313" s="2" cm="1">
        <f t="array" ref="N4313">IFERROR(INDEX(tblConsorcios[Prazo (meses)],MOD($J4313,ROWS(tblConsorcios[Produto]))+1),"")</f>
        <v>240</v>
      </c>
      <c r="O4313" s="20" cm="1">
        <f t="array" ref="O4313">IFERROR(INDEX(tblConsorcios[Parcela Mensal (R$)],MOD($J4313,ROWS(tblConsorcios[Produto]))+1),"")</f>
        <v>2039.33</v>
      </c>
      <c r="P4313" s="20" t="str" cm="1">
        <f t="array" ref="P4313">IFERROR(INDEX(tblClientes[Dividendo Mensal (R$)],INT($J4313/ROWS(tblConsorcios[Produto]))+1),"")</f>
        <v/>
      </c>
      <c r="Q4313" s="20" t="str">
        <f t="shared" si="202"/>
        <v/>
      </c>
      <c r="R4313">
        <f t="shared" si="203"/>
        <v>0</v>
      </c>
    </row>
    <row r="4314" spans="10:18" x14ac:dyDescent="0.2">
      <c r="J4314">
        <f t="shared" si="201"/>
        <v>4312</v>
      </c>
      <c r="K4314" t="str" cm="1">
        <f t="array" ref="K4314">IFERROR(INDEX(tblClientes[Cliente],INT($J4314/ROWS(tblConsorcios[Produto]))+1),"")</f>
        <v/>
      </c>
      <c r="L4314" t="str" cm="1">
        <f t="array" ref="L4314">IFERROR(INDEX(tblConsorcios[Produto],MOD($J4314,ROWS(tblConsorcios[Produto]))+1),"")</f>
        <v>Imóvel IE380 – 220m</v>
      </c>
      <c r="M4314" s="20" cm="1">
        <f t="array" ref="M4314">IFERROR(INDEX(tblConsorcios[Valor da Carta (R$)],MOD($J4314,ROWS(tblConsorcios[Produto]))+1),"")</f>
        <v>380000</v>
      </c>
      <c r="N4314" s="2" cm="1">
        <f t="array" ref="N4314">IFERROR(INDEX(tblConsorcios[Prazo (meses)],MOD($J4314,ROWS(tblConsorcios[Produto]))+1),"")</f>
        <v>220</v>
      </c>
      <c r="O4314" s="20" cm="1">
        <f t="array" ref="O4314">IFERROR(INDEX(tblConsorcios[Parcela Mensal (R$)],MOD($J4314,ROWS(tblConsorcios[Produto]))+1),"")</f>
        <v>2207.4499999999998</v>
      </c>
      <c r="P4314" s="20" t="str" cm="1">
        <f t="array" ref="P4314">IFERROR(INDEX(tblClientes[Dividendo Mensal (R$)],INT($J4314/ROWS(tblConsorcios[Produto]))+1),"")</f>
        <v/>
      </c>
      <c r="Q4314" s="20" t="str">
        <f t="shared" si="202"/>
        <v/>
      </c>
      <c r="R4314">
        <f t="shared" si="203"/>
        <v>0</v>
      </c>
    </row>
    <row r="4315" spans="10:18" x14ac:dyDescent="0.2">
      <c r="J4315">
        <f t="shared" si="201"/>
        <v>4313</v>
      </c>
      <c r="K4315" t="str" cm="1">
        <f t="array" ref="K4315">IFERROR(INDEX(tblClientes[Cliente],INT($J4315/ROWS(tblConsorcios[Produto]))+1),"")</f>
        <v/>
      </c>
      <c r="L4315" t="str" cm="1">
        <f t="array" ref="L4315">IFERROR(INDEX(tblConsorcios[Produto],MOD($J4315,ROWS(tblConsorcios[Produto]))+1),"")</f>
        <v>Imóvel IE380 – 200m</v>
      </c>
      <c r="M4315" s="20" cm="1">
        <f t="array" ref="M4315">IFERROR(INDEX(tblConsorcios[Valor da Carta (R$)],MOD($J4315,ROWS(tblConsorcios[Produto]))+1),"")</f>
        <v>380000</v>
      </c>
      <c r="N4315" s="2" cm="1">
        <f t="array" ref="N4315">IFERROR(INDEX(tblConsorcios[Prazo (meses)],MOD($J4315,ROWS(tblConsorcios[Produto]))+1),"")</f>
        <v>200</v>
      </c>
      <c r="O4315" s="20" cm="1">
        <f t="array" ref="O4315">IFERROR(INDEX(tblConsorcios[Parcela Mensal (R$)],MOD($J4315,ROWS(tblConsorcios[Produto]))+1),"")</f>
        <v>2409.1999999999998</v>
      </c>
      <c r="P4315" s="20" t="str" cm="1">
        <f t="array" ref="P4315">IFERROR(INDEX(tblClientes[Dividendo Mensal (R$)],INT($J4315/ROWS(tblConsorcios[Produto]))+1),"")</f>
        <v/>
      </c>
      <c r="Q4315" s="20" t="str">
        <f t="shared" si="202"/>
        <v/>
      </c>
      <c r="R4315">
        <f t="shared" si="203"/>
        <v>0</v>
      </c>
    </row>
    <row r="4316" spans="10:18" x14ac:dyDescent="0.2">
      <c r="J4316">
        <f t="shared" si="201"/>
        <v>4314</v>
      </c>
      <c r="K4316" t="str" cm="1">
        <f t="array" ref="K4316">IFERROR(INDEX(tblClientes[Cliente],INT($J4316/ROWS(tblConsorcios[Produto]))+1),"")</f>
        <v/>
      </c>
      <c r="L4316" t="str" cm="1">
        <f t="array" ref="L4316">IFERROR(INDEX(tblConsorcios[Produto],MOD($J4316,ROWS(tblConsorcios[Produto]))+1),"")</f>
        <v>Imóvel IE350 – 240m</v>
      </c>
      <c r="M4316" s="20" cm="1">
        <f t="array" ref="M4316">IFERROR(INDEX(tblConsorcios[Valor da Carta (R$)],MOD($J4316,ROWS(tblConsorcios[Produto]))+1),"")</f>
        <v>350000</v>
      </c>
      <c r="N4316" s="2" cm="1">
        <f t="array" ref="N4316">IFERROR(INDEX(tblConsorcios[Prazo (meses)],MOD($J4316,ROWS(tblConsorcios[Produto]))+1),"")</f>
        <v>240</v>
      </c>
      <c r="O4316" s="20" cm="1">
        <f t="array" ref="O4316">IFERROR(INDEX(tblConsorcios[Parcela Mensal (R$)],MOD($J4316,ROWS(tblConsorcios[Produto]))+1),"")</f>
        <v>1878.33</v>
      </c>
      <c r="P4316" s="20" t="str" cm="1">
        <f t="array" ref="P4316">IFERROR(INDEX(tblClientes[Dividendo Mensal (R$)],INT($J4316/ROWS(tblConsorcios[Produto]))+1),"")</f>
        <v/>
      </c>
      <c r="Q4316" s="20" t="str">
        <f t="shared" si="202"/>
        <v/>
      </c>
      <c r="R4316">
        <f t="shared" si="203"/>
        <v>0</v>
      </c>
    </row>
    <row r="4317" spans="10:18" x14ac:dyDescent="0.2">
      <c r="J4317">
        <f t="shared" si="201"/>
        <v>4315</v>
      </c>
      <c r="K4317" t="str" cm="1">
        <f t="array" ref="K4317">IFERROR(INDEX(tblClientes[Cliente],INT($J4317/ROWS(tblConsorcios[Produto]))+1),"")</f>
        <v/>
      </c>
      <c r="L4317" t="str" cm="1">
        <f t="array" ref="L4317">IFERROR(INDEX(tblConsorcios[Produto],MOD($J4317,ROWS(tblConsorcios[Produto]))+1),"")</f>
        <v>Imóvel IE350 – 220m</v>
      </c>
      <c r="M4317" s="20" cm="1">
        <f t="array" ref="M4317">IFERROR(INDEX(tblConsorcios[Valor da Carta (R$)],MOD($J4317,ROWS(tblConsorcios[Produto]))+1),"")</f>
        <v>350000</v>
      </c>
      <c r="N4317" s="2" cm="1">
        <f t="array" ref="N4317">IFERROR(INDEX(tblConsorcios[Prazo (meses)],MOD($J4317,ROWS(tblConsorcios[Produto]))+1),"")</f>
        <v>220</v>
      </c>
      <c r="O4317" s="20" cm="1">
        <f t="array" ref="O4317">IFERROR(INDEX(tblConsorcios[Parcela Mensal (R$)],MOD($J4317,ROWS(tblConsorcios[Produto]))+1),"")</f>
        <v>2033.18</v>
      </c>
      <c r="P4317" s="20" t="str" cm="1">
        <f t="array" ref="P4317">IFERROR(INDEX(tblClientes[Dividendo Mensal (R$)],INT($J4317/ROWS(tblConsorcios[Produto]))+1),"")</f>
        <v/>
      </c>
      <c r="Q4317" s="20" t="str">
        <f t="shared" si="202"/>
        <v/>
      </c>
      <c r="R4317">
        <f t="shared" si="203"/>
        <v>0</v>
      </c>
    </row>
    <row r="4318" spans="10:18" x14ac:dyDescent="0.2">
      <c r="J4318">
        <f t="shared" si="201"/>
        <v>4316</v>
      </c>
      <c r="K4318" t="str" cm="1">
        <f t="array" ref="K4318">IFERROR(INDEX(tblClientes[Cliente],INT($J4318/ROWS(tblConsorcios[Produto]))+1),"")</f>
        <v/>
      </c>
      <c r="L4318" t="str" cm="1">
        <f t="array" ref="L4318">IFERROR(INDEX(tblConsorcios[Produto],MOD($J4318,ROWS(tblConsorcios[Produto]))+1),"")</f>
        <v>Imóvel IE350 – 200m</v>
      </c>
      <c r="M4318" s="20" cm="1">
        <f t="array" ref="M4318">IFERROR(INDEX(tblConsorcios[Valor da Carta (R$)],MOD($J4318,ROWS(tblConsorcios[Produto]))+1),"")</f>
        <v>350000</v>
      </c>
      <c r="N4318" s="2" cm="1">
        <f t="array" ref="N4318">IFERROR(INDEX(tblConsorcios[Prazo (meses)],MOD($J4318,ROWS(tblConsorcios[Produto]))+1),"")</f>
        <v>200</v>
      </c>
      <c r="O4318" s="20" cm="1">
        <f t="array" ref="O4318">IFERROR(INDEX(tblConsorcios[Parcela Mensal (R$)],MOD($J4318,ROWS(tblConsorcios[Produto]))+1),"")</f>
        <v>2219</v>
      </c>
      <c r="P4318" s="20" t="str" cm="1">
        <f t="array" ref="P4318">IFERROR(INDEX(tblClientes[Dividendo Mensal (R$)],INT($J4318/ROWS(tblConsorcios[Produto]))+1),"")</f>
        <v/>
      </c>
      <c r="Q4318" s="20" t="str">
        <f t="shared" si="202"/>
        <v/>
      </c>
      <c r="R4318">
        <f t="shared" si="203"/>
        <v>0</v>
      </c>
    </row>
    <row r="4319" spans="10:18" x14ac:dyDescent="0.2">
      <c r="J4319">
        <f t="shared" si="201"/>
        <v>4317</v>
      </c>
      <c r="K4319" t="str" cm="1">
        <f t="array" ref="K4319">IFERROR(INDEX(tblClientes[Cliente],INT($J4319/ROWS(tblConsorcios[Produto]))+1),"")</f>
        <v/>
      </c>
      <c r="L4319" t="str" cm="1">
        <f t="array" ref="L4319">IFERROR(INDEX(tblConsorcios[Produto],MOD($J4319,ROWS(tblConsorcios[Produto]))+1),"")</f>
        <v>Imóvel IE330 – 240m</v>
      </c>
      <c r="M4319" s="20" cm="1">
        <f t="array" ref="M4319">IFERROR(INDEX(tblConsorcios[Valor da Carta (R$)],MOD($J4319,ROWS(tblConsorcios[Produto]))+1),"")</f>
        <v>330000</v>
      </c>
      <c r="N4319" s="2" cm="1">
        <f t="array" ref="N4319">IFERROR(INDEX(tblConsorcios[Prazo (meses)],MOD($J4319,ROWS(tblConsorcios[Produto]))+1),"")</f>
        <v>240</v>
      </c>
      <c r="O4319" s="20" cm="1">
        <f t="array" ref="O4319">IFERROR(INDEX(tblConsorcios[Parcela Mensal (R$)],MOD($J4319,ROWS(tblConsorcios[Produto]))+1),"")</f>
        <v>1771</v>
      </c>
      <c r="P4319" s="20" t="str" cm="1">
        <f t="array" ref="P4319">IFERROR(INDEX(tblClientes[Dividendo Mensal (R$)],INT($J4319/ROWS(tblConsorcios[Produto]))+1),"")</f>
        <v/>
      </c>
      <c r="Q4319" s="20" t="str">
        <f t="shared" si="202"/>
        <v/>
      </c>
      <c r="R4319">
        <f t="shared" si="203"/>
        <v>0</v>
      </c>
    </row>
    <row r="4320" spans="10:18" x14ac:dyDescent="0.2">
      <c r="J4320">
        <f t="shared" si="201"/>
        <v>4318</v>
      </c>
      <c r="K4320" t="str" cm="1">
        <f t="array" ref="K4320">IFERROR(INDEX(tblClientes[Cliente],INT($J4320/ROWS(tblConsorcios[Produto]))+1),"")</f>
        <v/>
      </c>
      <c r="L4320" t="str" cm="1">
        <f t="array" ref="L4320">IFERROR(INDEX(tblConsorcios[Produto],MOD($J4320,ROWS(tblConsorcios[Produto]))+1),"")</f>
        <v>Imóvel IE330 – 220m</v>
      </c>
      <c r="M4320" s="20" cm="1">
        <f t="array" ref="M4320">IFERROR(INDEX(tblConsorcios[Valor da Carta (R$)],MOD($J4320,ROWS(tblConsorcios[Produto]))+1),"")</f>
        <v>330000</v>
      </c>
      <c r="N4320" s="2" cm="1">
        <f t="array" ref="N4320">IFERROR(INDEX(tblConsorcios[Prazo (meses)],MOD($J4320,ROWS(tblConsorcios[Produto]))+1),"")</f>
        <v>220</v>
      </c>
      <c r="O4320" s="20" cm="1">
        <f t="array" ref="O4320">IFERROR(INDEX(tblConsorcios[Parcela Mensal (R$)],MOD($J4320,ROWS(tblConsorcios[Produto]))+1),"")</f>
        <v>1917</v>
      </c>
      <c r="P4320" s="20" t="str" cm="1">
        <f t="array" ref="P4320">IFERROR(INDEX(tblClientes[Dividendo Mensal (R$)],INT($J4320/ROWS(tblConsorcios[Produto]))+1),"")</f>
        <v/>
      </c>
      <c r="Q4320" s="20" t="str">
        <f t="shared" si="202"/>
        <v/>
      </c>
      <c r="R4320">
        <f t="shared" si="203"/>
        <v>0</v>
      </c>
    </row>
    <row r="4321" spans="10:18" x14ac:dyDescent="0.2">
      <c r="J4321">
        <f t="shared" si="201"/>
        <v>4319</v>
      </c>
      <c r="K4321" t="str" cm="1">
        <f t="array" ref="K4321">IFERROR(INDEX(tblClientes[Cliente],INT($J4321/ROWS(tblConsorcios[Produto]))+1),"")</f>
        <v/>
      </c>
      <c r="L4321" t="str" cm="1">
        <f t="array" ref="L4321">IFERROR(INDEX(tblConsorcios[Produto],MOD($J4321,ROWS(tblConsorcios[Produto]))+1),"")</f>
        <v>Imóvel IE330 – 200m</v>
      </c>
      <c r="M4321" s="20" cm="1">
        <f t="array" ref="M4321">IFERROR(INDEX(tblConsorcios[Valor da Carta (R$)],MOD($J4321,ROWS(tblConsorcios[Produto]))+1),"")</f>
        <v>330000</v>
      </c>
      <c r="N4321" s="2" cm="1">
        <f t="array" ref="N4321">IFERROR(INDEX(tblConsorcios[Prazo (meses)],MOD($J4321,ROWS(tblConsorcios[Produto]))+1),"")</f>
        <v>200</v>
      </c>
      <c r="O4321" s="20" cm="1">
        <f t="array" ref="O4321">IFERROR(INDEX(tblConsorcios[Parcela Mensal (R$)],MOD($J4321,ROWS(tblConsorcios[Produto]))+1),"")</f>
        <v>2092.1999999999998</v>
      </c>
      <c r="P4321" s="20" t="str" cm="1">
        <f t="array" ref="P4321">IFERROR(INDEX(tblClientes[Dividendo Mensal (R$)],INT($J4321/ROWS(tblConsorcios[Produto]))+1),"")</f>
        <v/>
      </c>
      <c r="Q4321" s="20" t="str">
        <f t="shared" si="202"/>
        <v/>
      </c>
      <c r="R4321">
        <f t="shared" si="203"/>
        <v>0</v>
      </c>
    </row>
    <row r="4322" spans="10:18" x14ac:dyDescent="0.2">
      <c r="J4322">
        <f t="shared" si="201"/>
        <v>4320</v>
      </c>
      <c r="K4322" t="str" cm="1">
        <f t="array" ref="K4322">IFERROR(INDEX(tblClientes[Cliente],INT($J4322/ROWS(tblConsorcios[Produto]))+1),"")</f>
        <v/>
      </c>
      <c r="L4322" t="str" cm="1">
        <f t="array" ref="L4322">IFERROR(INDEX(tblConsorcios[Produto],MOD($J4322,ROWS(tblConsorcios[Produto]))+1),"")</f>
        <v>Imóvel IE300 – 240m</v>
      </c>
      <c r="M4322" s="20" cm="1">
        <f t="array" ref="M4322">IFERROR(INDEX(tblConsorcios[Valor da Carta (R$)],MOD($J4322,ROWS(tblConsorcios[Produto]))+1),"")</f>
        <v>300000</v>
      </c>
      <c r="N4322" s="2" cm="1">
        <f t="array" ref="N4322">IFERROR(INDEX(tblConsorcios[Prazo (meses)],MOD($J4322,ROWS(tblConsorcios[Produto]))+1),"")</f>
        <v>240</v>
      </c>
      <c r="O4322" s="20" cm="1">
        <f t="array" ref="O4322">IFERROR(INDEX(tblConsorcios[Parcela Mensal (R$)],MOD($J4322,ROWS(tblConsorcios[Produto]))+1),"")</f>
        <v>1610</v>
      </c>
      <c r="P4322" s="20" t="str" cm="1">
        <f t="array" ref="P4322">IFERROR(INDEX(tblClientes[Dividendo Mensal (R$)],INT($J4322/ROWS(tblConsorcios[Produto]))+1),"")</f>
        <v/>
      </c>
      <c r="Q4322" s="20" t="str">
        <f t="shared" si="202"/>
        <v/>
      </c>
      <c r="R4322">
        <f t="shared" si="203"/>
        <v>0</v>
      </c>
    </row>
    <row r="4323" spans="10:18" x14ac:dyDescent="0.2">
      <c r="J4323">
        <f t="shared" si="201"/>
        <v>4321</v>
      </c>
      <c r="K4323" t="str" cm="1">
        <f t="array" ref="K4323">IFERROR(INDEX(tblClientes[Cliente],INT($J4323/ROWS(tblConsorcios[Produto]))+1),"")</f>
        <v/>
      </c>
      <c r="L4323" t="str" cm="1">
        <f t="array" ref="L4323">IFERROR(INDEX(tblConsorcios[Produto],MOD($J4323,ROWS(tblConsorcios[Produto]))+1),"")</f>
        <v>Imóvel IE300 – 220m</v>
      </c>
      <c r="M4323" s="20" cm="1">
        <f t="array" ref="M4323">IFERROR(INDEX(tblConsorcios[Valor da Carta (R$)],MOD($J4323,ROWS(tblConsorcios[Produto]))+1),"")</f>
        <v>300000</v>
      </c>
      <c r="N4323" s="2" cm="1">
        <f t="array" ref="N4323">IFERROR(INDEX(tblConsorcios[Prazo (meses)],MOD($J4323,ROWS(tblConsorcios[Produto]))+1),"")</f>
        <v>220</v>
      </c>
      <c r="O4323" s="20" cm="1">
        <f t="array" ref="O4323">IFERROR(INDEX(tblConsorcios[Parcela Mensal (R$)],MOD($J4323,ROWS(tblConsorcios[Produto]))+1),"")</f>
        <v>1742.73</v>
      </c>
      <c r="P4323" s="20" t="str" cm="1">
        <f t="array" ref="P4323">IFERROR(INDEX(tblClientes[Dividendo Mensal (R$)],INT($J4323/ROWS(tblConsorcios[Produto]))+1),"")</f>
        <v/>
      </c>
      <c r="Q4323" s="20" t="str">
        <f t="shared" si="202"/>
        <v/>
      </c>
      <c r="R4323">
        <f t="shared" si="203"/>
        <v>0</v>
      </c>
    </row>
    <row r="4324" spans="10:18" x14ac:dyDescent="0.2">
      <c r="J4324">
        <f t="shared" si="201"/>
        <v>4322</v>
      </c>
      <c r="K4324" t="str" cm="1">
        <f t="array" ref="K4324">IFERROR(INDEX(tblClientes[Cliente],INT($J4324/ROWS(tblConsorcios[Produto]))+1),"")</f>
        <v/>
      </c>
      <c r="L4324" t="str" cm="1">
        <f t="array" ref="L4324">IFERROR(INDEX(tblConsorcios[Produto],MOD($J4324,ROWS(tblConsorcios[Produto]))+1),"")</f>
        <v>Imóvel IE300 – 200m</v>
      </c>
      <c r="M4324" s="20" cm="1">
        <f t="array" ref="M4324">IFERROR(INDEX(tblConsorcios[Valor da Carta (R$)],MOD($J4324,ROWS(tblConsorcios[Produto]))+1),"")</f>
        <v>300000</v>
      </c>
      <c r="N4324" s="2" cm="1">
        <f t="array" ref="N4324">IFERROR(INDEX(tblConsorcios[Prazo (meses)],MOD($J4324,ROWS(tblConsorcios[Produto]))+1),"")</f>
        <v>200</v>
      </c>
      <c r="O4324" s="20" cm="1">
        <f t="array" ref="O4324">IFERROR(INDEX(tblConsorcios[Parcela Mensal (R$)],MOD($J4324,ROWS(tblConsorcios[Produto]))+1),"")</f>
        <v>1902</v>
      </c>
      <c r="P4324" s="20" t="str" cm="1">
        <f t="array" ref="P4324">IFERROR(INDEX(tblClientes[Dividendo Mensal (R$)],INT($J4324/ROWS(tblConsorcios[Produto]))+1),"")</f>
        <v/>
      </c>
      <c r="Q4324" s="20" t="str">
        <f t="shared" si="202"/>
        <v/>
      </c>
      <c r="R4324">
        <f t="shared" si="203"/>
        <v>0</v>
      </c>
    </row>
    <row r="4325" spans="10:18" x14ac:dyDescent="0.2">
      <c r="J4325">
        <f t="shared" si="201"/>
        <v>4323</v>
      </c>
      <c r="K4325" t="str" cm="1">
        <f t="array" ref="K4325">IFERROR(INDEX(tblClientes[Cliente],INT($J4325/ROWS(tblConsorcios[Produto]))+1),"")</f>
        <v/>
      </c>
      <c r="L4325" t="str" cm="1">
        <f t="array" ref="L4325">IFERROR(INDEX(tblConsorcios[Produto],MOD($J4325,ROWS(tblConsorcios[Produto]))+1),"")</f>
        <v>Imóvel IE240 – 240m</v>
      </c>
      <c r="M4325" s="20" cm="1">
        <f t="array" ref="M4325">IFERROR(INDEX(tblConsorcios[Valor da Carta (R$)],MOD($J4325,ROWS(tblConsorcios[Produto]))+1),"")</f>
        <v>240000</v>
      </c>
      <c r="N4325" s="2" cm="1">
        <f t="array" ref="N4325">IFERROR(INDEX(tblConsorcios[Prazo (meses)],MOD($J4325,ROWS(tblConsorcios[Produto]))+1),"")</f>
        <v>240</v>
      </c>
      <c r="O4325" s="20" cm="1">
        <f t="array" ref="O4325">IFERROR(INDEX(tblConsorcios[Parcela Mensal (R$)],MOD($J4325,ROWS(tblConsorcios[Produto]))+1),"")</f>
        <v>1288</v>
      </c>
      <c r="P4325" s="20" t="str" cm="1">
        <f t="array" ref="P4325">IFERROR(INDEX(tblClientes[Dividendo Mensal (R$)],INT($J4325/ROWS(tblConsorcios[Produto]))+1),"")</f>
        <v/>
      </c>
      <c r="Q4325" s="20" t="str">
        <f t="shared" si="202"/>
        <v/>
      </c>
      <c r="R4325">
        <f t="shared" si="203"/>
        <v>0</v>
      </c>
    </row>
    <row r="4326" spans="10:18" x14ac:dyDescent="0.2">
      <c r="J4326">
        <f t="shared" si="201"/>
        <v>4324</v>
      </c>
      <c r="K4326" t="str" cm="1">
        <f t="array" ref="K4326">IFERROR(INDEX(tblClientes[Cliente],INT($J4326/ROWS(tblConsorcios[Produto]))+1),"")</f>
        <v/>
      </c>
      <c r="L4326" t="str" cm="1">
        <f t="array" ref="L4326">IFERROR(INDEX(tblConsorcios[Produto],MOD($J4326,ROWS(tblConsorcios[Produto]))+1),"")</f>
        <v>Imóvel IE240 – 220m</v>
      </c>
      <c r="M4326" s="20" cm="1">
        <f t="array" ref="M4326">IFERROR(INDEX(tblConsorcios[Valor da Carta (R$)],MOD($J4326,ROWS(tblConsorcios[Produto]))+1),"")</f>
        <v>240000</v>
      </c>
      <c r="N4326" s="2" cm="1">
        <f t="array" ref="N4326">IFERROR(INDEX(tblConsorcios[Prazo (meses)],MOD($J4326,ROWS(tblConsorcios[Produto]))+1),"")</f>
        <v>220</v>
      </c>
      <c r="O4326" s="20" cm="1">
        <f t="array" ref="O4326">IFERROR(INDEX(tblConsorcios[Parcela Mensal (R$)],MOD($J4326,ROWS(tblConsorcios[Produto]))+1),"")</f>
        <v>1394.18</v>
      </c>
      <c r="P4326" s="20" t="str" cm="1">
        <f t="array" ref="P4326">IFERROR(INDEX(tblClientes[Dividendo Mensal (R$)],INT($J4326/ROWS(tblConsorcios[Produto]))+1),"")</f>
        <v/>
      </c>
      <c r="Q4326" s="20" t="str">
        <f t="shared" si="202"/>
        <v/>
      </c>
      <c r="R4326">
        <f t="shared" si="203"/>
        <v>0</v>
      </c>
    </row>
    <row r="4327" spans="10:18" x14ac:dyDescent="0.2">
      <c r="J4327">
        <f t="shared" si="201"/>
        <v>4325</v>
      </c>
      <c r="K4327" t="str" cm="1">
        <f t="array" ref="K4327">IFERROR(INDEX(tblClientes[Cliente],INT($J4327/ROWS(tblConsorcios[Produto]))+1),"")</f>
        <v/>
      </c>
      <c r="L4327" t="str" cm="1">
        <f t="array" ref="L4327">IFERROR(INDEX(tblConsorcios[Produto],MOD($J4327,ROWS(tblConsorcios[Produto]))+1),"")</f>
        <v>Imóvel IE240 – 200m</v>
      </c>
      <c r="M4327" s="20" cm="1">
        <f t="array" ref="M4327">IFERROR(INDEX(tblConsorcios[Valor da Carta (R$)],MOD($J4327,ROWS(tblConsorcios[Produto]))+1),"")</f>
        <v>240000</v>
      </c>
      <c r="N4327" s="2" cm="1">
        <f t="array" ref="N4327">IFERROR(INDEX(tblConsorcios[Prazo (meses)],MOD($J4327,ROWS(tblConsorcios[Produto]))+1),"")</f>
        <v>200</v>
      </c>
      <c r="O4327" s="20" cm="1">
        <f t="array" ref="O4327">IFERROR(INDEX(tblConsorcios[Parcela Mensal (R$)],MOD($J4327,ROWS(tblConsorcios[Produto]))+1),"")</f>
        <v>1521.6</v>
      </c>
      <c r="P4327" s="20" t="str" cm="1">
        <f t="array" ref="P4327">IFERROR(INDEX(tblClientes[Dividendo Mensal (R$)],INT($J4327/ROWS(tblConsorcios[Produto]))+1),"")</f>
        <v/>
      </c>
      <c r="Q4327" s="20" t="str">
        <f t="shared" si="202"/>
        <v/>
      </c>
      <c r="R4327">
        <f t="shared" si="203"/>
        <v>0</v>
      </c>
    </row>
    <row r="4328" spans="10:18" x14ac:dyDescent="0.2">
      <c r="J4328">
        <f t="shared" si="201"/>
        <v>4326</v>
      </c>
      <c r="K4328" t="str" cm="1">
        <f t="array" ref="K4328">IFERROR(INDEX(tblClientes[Cliente],INT($J4328/ROWS(tblConsorcios[Produto]))+1),"")</f>
        <v/>
      </c>
      <c r="L4328" t="str" cm="1">
        <f t="array" ref="L4328">IFERROR(INDEX(tblConsorcios[Produto],MOD($J4328,ROWS(tblConsorcios[Produto]))+1),"")</f>
        <v>Imóvel IE230 – 240m</v>
      </c>
      <c r="M4328" s="20" cm="1">
        <f t="array" ref="M4328">IFERROR(INDEX(tblConsorcios[Valor da Carta (R$)],MOD($J4328,ROWS(tblConsorcios[Produto]))+1),"")</f>
        <v>230000</v>
      </c>
      <c r="N4328" s="2" cm="1">
        <f t="array" ref="N4328">IFERROR(INDEX(tblConsorcios[Prazo (meses)],MOD($J4328,ROWS(tblConsorcios[Produto]))+1),"")</f>
        <v>240</v>
      </c>
      <c r="O4328" s="20" cm="1">
        <f t="array" ref="O4328">IFERROR(INDEX(tblConsorcios[Parcela Mensal (R$)],MOD($J4328,ROWS(tblConsorcios[Produto]))+1),"")</f>
        <v>1234.33</v>
      </c>
      <c r="P4328" s="20" t="str" cm="1">
        <f t="array" ref="P4328">IFERROR(INDEX(tblClientes[Dividendo Mensal (R$)],INT($J4328/ROWS(tblConsorcios[Produto]))+1),"")</f>
        <v/>
      </c>
      <c r="Q4328" s="20" t="str">
        <f t="shared" si="202"/>
        <v/>
      </c>
      <c r="R4328">
        <f t="shared" si="203"/>
        <v>0</v>
      </c>
    </row>
    <row r="4329" spans="10:18" x14ac:dyDescent="0.2">
      <c r="J4329">
        <f t="shared" si="201"/>
        <v>4327</v>
      </c>
      <c r="K4329" t="str" cm="1">
        <f t="array" ref="K4329">IFERROR(INDEX(tblClientes[Cliente],INT($J4329/ROWS(tblConsorcios[Produto]))+1),"")</f>
        <v/>
      </c>
      <c r="L4329" t="str" cm="1">
        <f t="array" ref="L4329">IFERROR(INDEX(tblConsorcios[Produto],MOD($J4329,ROWS(tblConsorcios[Produto]))+1),"")</f>
        <v>Imóvel IE230 – 220m</v>
      </c>
      <c r="M4329" s="20" cm="1">
        <f t="array" ref="M4329">IFERROR(INDEX(tblConsorcios[Valor da Carta (R$)],MOD($J4329,ROWS(tblConsorcios[Produto]))+1),"")</f>
        <v>230000</v>
      </c>
      <c r="N4329" s="2" cm="1">
        <f t="array" ref="N4329">IFERROR(INDEX(tblConsorcios[Prazo (meses)],MOD($J4329,ROWS(tblConsorcios[Produto]))+1),"")</f>
        <v>220</v>
      </c>
      <c r="O4329" s="20" cm="1">
        <f t="array" ref="O4329">IFERROR(INDEX(tblConsorcios[Parcela Mensal (R$)],MOD($J4329,ROWS(tblConsorcios[Produto]))+1),"")</f>
        <v>1336.09</v>
      </c>
      <c r="P4329" s="20" t="str" cm="1">
        <f t="array" ref="P4329">IFERROR(INDEX(tblClientes[Dividendo Mensal (R$)],INT($J4329/ROWS(tblConsorcios[Produto]))+1),"")</f>
        <v/>
      </c>
      <c r="Q4329" s="20" t="str">
        <f t="shared" si="202"/>
        <v/>
      </c>
      <c r="R4329">
        <f t="shared" si="203"/>
        <v>0</v>
      </c>
    </row>
    <row r="4330" spans="10:18" x14ac:dyDescent="0.2">
      <c r="J4330">
        <f t="shared" si="201"/>
        <v>4328</v>
      </c>
      <c r="K4330" t="str" cm="1">
        <f t="array" ref="K4330">IFERROR(INDEX(tblClientes[Cliente],INT($J4330/ROWS(tblConsorcios[Produto]))+1),"")</f>
        <v/>
      </c>
      <c r="L4330" t="str" cm="1">
        <f t="array" ref="L4330">IFERROR(INDEX(tblConsorcios[Produto],MOD($J4330,ROWS(tblConsorcios[Produto]))+1),"")</f>
        <v>Imóvel IE230 – 200m</v>
      </c>
      <c r="M4330" s="20" cm="1">
        <f t="array" ref="M4330">IFERROR(INDEX(tblConsorcios[Valor da Carta (R$)],MOD($J4330,ROWS(tblConsorcios[Produto]))+1),"")</f>
        <v>230000</v>
      </c>
      <c r="N4330" s="2" cm="1">
        <f t="array" ref="N4330">IFERROR(INDEX(tblConsorcios[Prazo (meses)],MOD($J4330,ROWS(tblConsorcios[Produto]))+1),"")</f>
        <v>200</v>
      </c>
      <c r="O4330" s="20" cm="1">
        <f t="array" ref="O4330">IFERROR(INDEX(tblConsorcios[Parcela Mensal (R$)],MOD($J4330,ROWS(tblConsorcios[Produto]))+1),"")</f>
        <v>1458.2</v>
      </c>
      <c r="P4330" s="20" t="str" cm="1">
        <f t="array" ref="P4330">IFERROR(INDEX(tblClientes[Dividendo Mensal (R$)],INT($J4330/ROWS(tblConsorcios[Produto]))+1),"")</f>
        <v/>
      </c>
      <c r="Q4330" s="20" t="str">
        <f t="shared" si="202"/>
        <v/>
      </c>
      <c r="R4330">
        <f t="shared" si="203"/>
        <v>0</v>
      </c>
    </row>
    <row r="4331" spans="10:18" x14ac:dyDescent="0.2">
      <c r="J4331">
        <f t="shared" si="201"/>
        <v>4329</v>
      </c>
      <c r="K4331" t="str" cm="1">
        <f t="array" ref="K4331">IFERROR(INDEX(tblClientes[Cliente],INT($J4331/ROWS(tblConsorcios[Produto]))+1),"")</f>
        <v/>
      </c>
      <c r="L4331" t="str" cm="1">
        <f t="array" ref="L4331">IFERROR(INDEX(tblConsorcios[Produto],MOD($J4331,ROWS(tblConsorcios[Produto]))+1),"")</f>
        <v>Imóvel IE220 – 240m</v>
      </c>
      <c r="M4331" s="20" cm="1">
        <f t="array" ref="M4331">IFERROR(INDEX(tblConsorcios[Valor da Carta (R$)],MOD($J4331,ROWS(tblConsorcios[Produto]))+1),"")</f>
        <v>220000</v>
      </c>
      <c r="N4331" s="2" cm="1">
        <f t="array" ref="N4331">IFERROR(INDEX(tblConsorcios[Prazo (meses)],MOD($J4331,ROWS(tblConsorcios[Produto]))+1),"")</f>
        <v>240</v>
      </c>
      <c r="O4331" s="20" cm="1">
        <f t="array" ref="O4331">IFERROR(INDEX(tblConsorcios[Parcela Mensal (R$)],MOD($J4331,ROWS(tblConsorcios[Produto]))+1),"")</f>
        <v>1180.67</v>
      </c>
      <c r="P4331" s="20" t="str" cm="1">
        <f t="array" ref="P4331">IFERROR(INDEX(tblClientes[Dividendo Mensal (R$)],INT($J4331/ROWS(tblConsorcios[Produto]))+1),"")</f>
        <v/>
      </c>
      <c r="Q4331" s="20" t="str">
        <f t="shared" si="202"/>
        <v/>
      </c>
      <c r="R4331">
        <f t="shared" si="203"/>
        <v>0</v>
      </c>
    </row>
    <row r="4332" spans="10:18" x14ac:dyDescent="0.2">
      <c r="J4332">
        <f t="shared" si="201"/>
        <v>4330</v>
      </c>
      <c r="K4332" t="str" cm="1">
        <f t="array" ref="K4332">IFERROR(INDEX(tblClientes[Cliente],INT($J4332/ROWS(tblConsorcios[Produto]))+1),"")</f>
        <v/>
      </c>
      <c r="L4332" t="str" cm="1">
        <f t="array" ref="L4332">IFERROR(INDEX(tblConsorcios[Produto],MOD($J4332,ROWS(tblConsorcios[Produto]))+1),"")</f>
        <v>Imóvel IE220 – 220m</v>
      </c>
      <c r="M4332" s="20" cm="1">
        <f t="array" ref="M4332">IFERROR(INDEX(tblConsorcios[Valor da Carta (R$)],MOD($J4332,ROWS(tblConsorcios[Produto]))+1),"")</f>
        <v>220000</v>
      </c>
      <c r="N4332" s="2" cm="1">
        <f t="array" ref="N4332">IFERROR(INDEX(tblConsorcios[Prazo (meses)],MOD($J4332,ROWS(tblConsorcios[Produto]))+1),"")</f>
        <v>220</v>
      </c>
      <c r="O4332" s="20" cm="1">
        <f t="array" ref="O4332">IFERROR(INDEX(tblConsorcios[Parcela Mensal (R$)],MOD($J4332,ROWS(tblConsorcios[Produto]))+1),"")</f>
        <v>1278</v>
      </c>
      <c r="P4332" s="20" t="str" cm="1">
        <f t="array" ref="P4332">IFERROR(INDEX(tblClientes[Dividendo Mensal (R$)],INT($J4332/ROWS(tblConsorcios[Produto]))+1),"")</f>
        <v/>
      </c>
      <c r="Q4332" s="20" t="str">
        <f t="shared" si="202"/>
        <v/>
      </c>
      <c r="R4332">
        <f t="shared" si="203"/>
        <v>0</v>
      </c>
    </row>
    <row r="4333" spans="10:18" x14ac:dyDescent="0.2">
      <c r="J4333">
        <f t="shared" si="201"/>
        <v>4331</v>
      </c>
      <c r="K4333" t="str" cm="1">
        <f t="array" ref="K4333">IFERROR(INDEX(tblClientes[Cliente],INT($J4333/ROWS(tblConsorcios[Produto]))+1),"")</f>
        <v/>
      </c>
      <c r="L4333" t="str" cm="1">
        <f t="array" ref="L4333">IFERROR(INDEX(tblConsorcios[Produto],MOD($J4333,ROWS(tblConsorcios[Produto]))+1),"")</f>
        <v>Imóvel IE220 – 200m</v>
      </c>
      <c r="M4333" s="20" cm="1">
        <f t="array" ref="M4333">IFERROR(INDEX(tblConsorcios[Valor da Carta (R$)],MOD($J4333,ROWS(tblConsorcios[Produto]))+1),"")</f>
        <v>220000</v>
      </c>
      <c r="N4333" s="2" cm="1">
        <f t="array" ref="N4333">IFERROR(INDEX(tblConsorcios[Prazo (meses)],MOD($J4333,ROWS(tblConsorcios[Produto]))+1),"")</f>
        <v>200</v>
      </c>
      <c r="O4333" s="20" cm="1">
        <f t="array" ref="O4333">IFERROR(INDEX(tblConsorcios[Parcela Mensal (R$)],MOD($J4333,ROWS(tblConsorcios[Produto]))+1),"")</f>
        <v>1394.8</v>
      </c>
      <c r="P4333" s="20" t="str" cm="1">
        <f t="array" ref="P4333">IFERROR(INDEX(tblClientes[Dividendo Mensal (R$)],INT($J4333/ROWS(tblConsorcios[Produto]))+1),"")</f>
        <v/>
      </c>
      <c r="Q4333" s="20" t="str">
        <f t="shared" si="202"/>
        <v/>
      </c>
      <c r="R4333">
        <f t="shared" si="203"/>
        <v>0</v>
      </c>
    </row>
    <row r="4334" spans="10:18" x14ac:dyDescent="0.2">
      <c r="J4334">
        <f t="shared" si="201"/>
        <v>4332</v>
      </c>
      <c r="K4334" t="str" cm="1">
        <f t="array" ref="K4334">IFERROR(INDEX(tblClientes[Cliente],INT($J4334/ROWS(tblConsorcios[Produto]))+1),"")</f>
        <v/>
      </c>
      <c r="L4334" t="str" cm="1">
        <f t="array" ref="L4334">IFERROR(INDEX(tblConsorcios[Produto],MOD($J4334,ROWS(tblConsorcios[Produto]))+1),"")</f>
        <v>Imóvel IE200 – 240m</v>
      </c>
      <c r="M4334" s="20" cm="1">
        <f t="array" ref="M4334">IFERROR(INDEX(tblConsorcios[Valor da Carta (R$)],MOD($J4334,ROWS(tblConsorcios[Produto]))+1),"")</f>
        <v>200000</v>
      </c>
      <c r="N4334" s="2" cm="1">
        <f t="array" ref="N4334">IFERROR(INDEX(tblConsorcios[Prazo (meses)],MOD($J4334,ROWS(tblConsorcios[Produto]))+1),"")</f>
        <v>240</v>
      </c>
      <c r="O4334" s="20" cm="1">
        <f t="array" ref="O4334">IFERROR(INDEX(tblConsorcios[Parcela Mensal (R$)],MOD($J4334,ROWS(tblConsorcios[Produto]))+1),"")</f>
        <v>1073.33</v>
      </c>
      <c r="P4334" s="20" t="str" cm="1">
        <f t="array" ref="P4334">IFERROR(INDEX(tblClientes[Dividendo Mensal (R$)],INT($J4334/ROWS(tblConsorcios[Produto]))+1),"")</f>
        <v/>
      </c>
      <c r="Q4334" s="20" t="str">
        <f t="shared" si="202"/>
        <v/>
      </c>
      <c r="R4334">
        <f t="shared" si="203"/>
        <v>0</v>
      </c>
    </row>
    <row r="4335" spans="10:18" x14ac:dyDescent="0.2">
      <c r="J4335">
        <f t="shared" si="201"/>
        <v>4333</v>
      </c>
      <c r="K4335" t="str" cm="1">
        <f t="array" ref="K4335">IFERROR(INDEX(tblClientes[Cliente],INT($J4335/ROWS(tblConsorcios[Produto]))+1),"")</f>
        <v/>
      </c>
      <c r="L4335" t="str" cm="1">
        <f t="array" ref="L4335">IFERROR(INDEX(tblConsorcios[Produto],MOD($J4335,ROWS(tblConsorcios[Produto]))+1),"")</f>
        <v>Imóvel IE200 – 220m</v>
      </c>
      <c r="M4335" s="20" cm="1">
        <f t="array" ref="M4335">IFERROR(INDEX(tblConsorcios[Valor da Carta (R$)],MOD($J4335,ROWS(tblConsorcios[Produto]))+1),"")</f>
        <v>200000</v>
      </c>
      <c r="N4335" s="2" cm="1">
        <f t="array" ref="N4335">IFERROR(INDEX(tblConsorcios[Prazo (meses)],MOD($J4335,ROWS(tblConsorcios[Produto]))+1),"")</f>
        <v>220</v>
      </c>
      <c r="O4335" s="20" cm="1">
        <f t="array" ref="O4335">IFERROR(INDEX(tblConsorcios[Parcela Mensal (R$)],MOD($J4335,ROWS(tblConsorcios[Produto]))+1),"")</f>
        <v>1161.82</v>
      </c>
      <c r="P4335" s="20" t="str" cm="1">
        <f t="array" ref="P4335">IFERROR(INDEX(tblClientes[Dividendo Mensal (R$)],INT($J4335/ROWS(tblConsorcios[Produto]))+1),"")</f>
        <v/>
      </c>
      <c r="Q4335" s="20" t="str">
        <f t="shared" si="202"/>
        <v/>
      </c>
      <c r="R4335">
        <f t="shared" si="203"/>
        <v>0</v>
      </c>
    </row>
    <row r="4336" spans="10:18" x14ac:dyDescent="0.2">
      <c r="J4336">
        <f t="shared" si="201"/>
        <v>4334</v>
      </c>
      <c r="K4336" t="str" cm="1">
        <f t="array" ref="K4336">IFERROR(INDEX(tblClientes[Cliente],INT($J4336/ROWS(tblConsorcios[Produto]))+1),"")</f>
        <v/>
      </c>
      <c r="L4336" t="str" cm="1">
        <f t="array" ref="L4336">IFERROR(INDEX(tblConsorcios[Produto],MOD($J4336,ROWS(tblConsorcios[Produto]))+1),"")</f>
        <v>Imóvel IE200 – 200m</v>
      </c>
      <c r="M4336" s="20" cm="1">
        <f t="array" ref="M4336">IFERROR(INDEX(tblConsorcios[Valor da Carta (R$)],MOD($J4336,ROWS(tblConsorcios[Produto]))+1),"")</f>
        <v>200000</v>
      </c>
      <c r="N4336" s="2" cm="1">
        <f t="array" ref="N4336">IFERROR(INDEX(tblConsorcios[Prazo (meses)],MOD($J4336,ROWS(tblConsorcios[Produto]))+1),"")</f>
        <v>200</v>
      </c>
      <c r="O4336" s="20" cm="1">
        <f t="array" ref="O4336">IFERROR(INDEX(tblConsorcios[Parcela Mensal (R$)],MOD($J4336,ROWS(tblConsorcios[Produto]))+1),"")</f>
        <v>1268</v>
      </c>
      <c r="P4336" s="20" t="str" cm="1">
        <f t="array" ref="P4336">IFERROR(INDEX(tblClientes[Dividendo Mensal (R$)],INT($J4336/ROWS(tblConsorcios[Produto]))+1),"")</f>
        <v/>
      </c>
      <c r="Q4336" s="20" t="str">
        <f t="shared" si="202"/>
        <v/>
      </c>
      <c r="R4336">
        <f t="shared" si="203"/>
        <v>0</v>
      </c>
    </row>
    <row r="4337" spans="10:18" x14ac:dyDescent="0.2">
      <c r="J4337">
        <f t="shared" si="201"/>
        <v>4335</v>
      </c>
      <c r="K4337" t="str" cm="1">
        <f t="array" ref="K4337">IFERROR(INDEX(tblClientes[Cliente],INT($J4337/ROWS(tblConsorcios[Produto]))+1),"")</f>
        <v/>
      </c>
      <c r="L4337" t="str" cm="1">
        <f t="array" ref="L4337">IFERROR(INDEX(tblConsorcios[Produto],MOD($J4337,ROWS(tblConsorcios[Produto]))+1),"")</f>
        <v>Imóvel IE150 – 240m</v>
      </c>
      <c r="M4337" s="20" cm="1">
        <f t="array" ref="M4337">IFERROR(INDEX(tblConsorcios[Valor da Carta (R$)],MOD($J4337,ROWS(tblConsorcios[Produto]))+1),"")</f>
        <v>150000</v>
      </c>
      <c r="N4337" s="2" cm="1">
        <f t="array" ref="N4337">IFERROR(INDEX(tblConsorcios[Prazo (meses)],MOD($J4337,ROWS(tblConsorcios[Produto]))+1),"")</f>
        <v>240</v>
      </c>
      <c r="O4337" s="20" cm="1">
        <f t="array" ref="O4337">IFERROR(INDEX(tblConsorcios[Parcela Mensal (R$)],MOD($J4337,ROWS(tblConsorcios[Produto]))+1),"")</f>
        <v>805</v>
      </c>
      <c r="P4337" s="20" t="str" cm="1">
        <f t="array" ref="P4337">IFERROR(INDEX(tblClientes[Dividendo Mensal (R$)],INT($J4337/ROWS(tblConsorcios[Produto]))+1),"")</f>
        <v/>
      </c>
      <c r="Q4337" s="20" t="str">
        <f t="shared" si="202"/>
        <v/>
      </c>
      <c r="R4337">
        <f t="shared" si="203"/>
        <v>0</v>
      </c>
    </row>
    <row r="4338" spans="10:18" x14ac:dyDescent="0.2">
      <c r="J4338">
        <f t="shared" si="201"/>
        <v>4336</v>
      </c>
      <c r="K4338" t="str" cm="1">
        <f t="array" ref="K4338">IFERROR(INDEX(tblClientes[Cliente],INT($J4338/ROWS(tblConsorcios[Produto]))+1),"")</f>
        <v/>
      </c>
      <c r="L4338" t="str" cm="1">
        <f t="array" ref="L4338">IFERROR(INDEX(tblConsorcios[Produto],MOD($J4338,ROWS(tblConsorcios[Produto]))+1),"")</f>
        <v>Imóvel IE150 – 220m</v>
      </c>
      <c r="M4338" s="20" cm="1">
        <f t="array" ref="M4338">IFERROR(INDEX(tblConsorcios[Valor da Carta (R$)],MOD($J4338,ROWS(tblConsorcios[Produto]))+1),"")</f>
        <v>150000</v>
      </c>
      <c r="N4338" s="2" cm="1">
        <f t="array" ref="N4338">IFERROR(INDEX(tblConsorcios[Prazo (meses)],MOD($J4338,ROWS(tblConsorcios[Produto]))+1),"")</f>
        <v>220</v>
      </c>
      <c r="O4338" s="20" cm="1">
        <f t="array" ref="O4338">IFERROR(INDEX(tblConsorcios[Parcela Mensal (R$)],MOD($J4338,ROWS(tblConsorcios[Produto]))+1),"")</f>
        <v>871.36</v>
      </c>
      <c r="P4338" s="20" t="str" cm="1">
        <f t="array" ref="P4338">IFERROR(INDEX(tblClientes[Dividendo Mensal (R$)],INT($J4338/ROWS(tblConsorcios[Produto]))+1),"")</f>
        <v/>
      </c>
      <c r="Q4338" s="20" t="str">
        <f t="shared" si="202"/>
        <v/>
      </c>
      <c r="R4338">
        <f t="shared" si="203"/>
        <v>0</v>
      </c>
    </row>
    <row r="4339" spans="10:18" x14ac:dyDescent="0.2">
      <c r="J4339">
        <f t="shared" si="201"/>
        <v>4337</v>
      </c>
      <c r="K4339" t="str" cm="1">
        <f t="array" ref="K4339">IFERROR(INDEX(tblClientes[Cliente],INT($J4339/ROWS(tblConsorcios[Produto]))+1),"")</f>
        <v/>
      </c>
      <c r="L4339" t="str" cm="1">
        <f t="array" ref="L4339">IFERROR(INDEX(tblConsorcios[Produto],MOD($J4339,ROWS(tblConsorcios[Produto]))+1),"")</f>
        <v>Imóvel IE150 – 200m</v>
      </c>
      <c r="M4339" s="20" cm="1">
        <f t="array" ref="M4339">IFERROR(INDEX(tblConsorcios[Valor da Carta (R$)],MOD($J4339,ROWS(tblConsorcios[Produto]))+1),"")</f>
        <v>150000</v>
      </c>
      <c r="N4339" s="2" cm="1">
        <f t="array" ref="N4339">IFERROR(INDEX(tblConsorcios[Prazo (meses)],MOD($J4339,ROWS(tblConsorcios[Produto]))+1),"")</f>
        <v>200</v>
      </c>
      <c r="O4339" s="20" cm="1">
        <f t="array" ref="O4339">IFERROR(INDEX(tblConsorcios[Parcela Mensal (R$)],MOD($J4339,ROWS(tblConsorcios[Produto]))+1),"")</f>
        <v>951</v>
      </c>
      <c r="P4339" s="20" t="str" cm="1">
        <f t="array" ref="P4339">IFERROR(INDEX(tblClientes[Dividendo Mensal (R$)],INT($J4339/ROWS(tblConsorcios[Produto]))+1),"")</f>
        <v/>
      </c>
      <c r="Q4339" s="20" t="str">
        <f t="shared" si="202"/>
        <v/>
      </c>
      <c r="R4339">
        <f t="shared" si="203"/>
        <v>0</v>
      </c>
    </row>
    <row r="4340" spans="10:18" x14ac:dyDescent="0.2">
      <c r="J4340">
        <f t="shared" si="201"/>
        <v>4338</v>
      </c>
      <c r="K4340" t="str" cm="1">
        <f t="array" ref="K4340">IFERROR(INDEX(tblClientes[Cliente],INT($J4340/ROWS(tblConsorcios[Produto]))+1),"")</f>
        <v/>
      </c>
      <c r="L4340" t="str" cm="1">
        <f t="array" ref="L4340">IFERROR(INDEX(tblConsorcios[Produto],MOD($J4340,ROWS(tblConsorcios[Produto]))+1),"")</f>
        <v>Imóvel IE140 – 240m</v>
      </c>
      <c r="M4340" s="20" cm="1">
        <f t="array" ref="M4340">IFERROR(INDEX(tblConsorcios[Valor da Carta (R$)],MOD($J4340,ROWS(tblConsorcios[Produto]))+1),"")</f>
        <v>140000</v>
      </c>
      <c r="N4340" s="2" cm="1">
        <f t="array" ref="N4340">IFERROR(INDEX(tblConsorcios[Prazo (meses)],MOD($J4340,ROWS(tblConsorcios[Produto]))+1),"")</f>
        <v>240</v>
      </c>
      <c r="O4340" s="20" cm="1">
        <f t="array" ref="O4340">IFERROR(INDEX(tblConsorcios[Parcela Mensal (R$)],MOD($J4340,ROWS(tblConsorcios[Produto]))+1),"")</f>
        <v>751.33</v>
      </c>
      <c r="P4340" s="20" t="str" cm="1">
        <f t="array" ref="P4340">IFERROR(INDEX(tblClientes[Dividendo Mensal (R$)],INT($J4340/ROWS(tblConsorcios[Produto]))+1),"")</f>
        <v/>
      </c>
      <c r="Q4340" s="20" t="str">
        <f t="shared" si="202"/>
        <v/>
      </c>
      <c r="R4340">
        <f t="shared" si="203"/>
        <v>0</v>
      </c>
    </row>
    <row r="4341" spans="10:18" x14ac:dyDescent="0.2">
      <c r="J4341">
        <f t="shared" si="201"/>
        <v>4339</v>
      </c>
      <c r="K4341" t="str" cm="1">
        <f t="array" ref="K4341">IFERROR(INDEX(tblClientes[Cliente],INT($J4341/ROWS(tblConsorcios[Produto]))+1),"")</f>
        <v/>
      </c>
      <c r="L4341" t="str" cm="1">
        <f t="array" ref="L4341">IFERROR(INDEX(tblConsorcios[Produto],MOD($J4341,ROWS(tblConsorcios[Produto]))+1),"")</f>
        <v>Imóvel IE140 – 220m</v>
      </c>
      <c r="M4341" s="20" cm="1">
        <f t="array" ref="M4341">IFERROR(INDEX(tblConsorcios[Valor da Carta (R$)],MOD($J4341,ROWS(tblConsorcios[Produto]))+1),"")</f>
        <v>140000</v>
      </c>
      <c r="N4341" s="2" cm="1">
        <f t="array" ref="N4341">IFERROR(INDEX(tblConsorcios[Prazo (meses)],MOD($J4341,ROWS(tblConsorcios[Produto]))+1),"")</f>
        <v>220</v>
      </c>
      <c r="O4341" s="20" cm="1">
        <f t="array" ref="O4341">IFERROR(INDEX(tblConsorcios[Parcela Mensal (R$)],MOD($J4341,ROWS(tblConsorcios[Produto]))+1),"")</f>
        <v>813.27</v>
      </c>
      <c r="P4341" s="20" t="str" cm="1">
        <f t="array" ref="P4341">IFERROR(INDEX(tblClientes[Dividendo Mensal (R$)],INT($J4341/ROWS(tblConsorcios[Produto]))+1),"")</f>
        <v/>
      </c>
      <c r="Q4341" s="20" t="str">
        <f t="shared" si="202"/>
        <v/>
      </c>
      <c r="R4341">
        <f t="shared" si="203"/>
        <v>0</v>
      </c>
    </row>
    <row r="4342" spans="10:18" x14ac:dyDescent="0.2">
      <c r="J4342">
        <f t="shared" si="201"/>
        <v>4340</v>
      </c>
      <c r="K4342" t="str" cm="1">
        <f t="array" ref="K4342">IFERROR(INDEX(tblClientes[Cliente],INT($J4342/ROWS(tblConsorcios[Produto]))+1),"")</f>
        <v/>
      </c>
      <c r="L4342" t="str" cm="1">
        <f t="array" ref="L4342">IFERROR(INDEX(tblConsorcios[Produto],MOD($J4342,ROWS(tblConsorcios[Produto]))+1),"")</f>
        <v>Imóvel IE140 – 200m</v>
      </c>
      <c r="M4342" s="20" cm="1">
        <f t="array" ref="M4342">IFERROR(INDEX(tblConsorcios[Valor da Carta (R$)],MOD($J4342,ROWS(tblConsorcios[Produto]))+1),"")</f>
        <v>140000</v>
      </c>
      <c r="N4342" s="2" cm="1">
        <f t="array" ref="N4342">IFERROR(INDEX(tblConsorcios[Prazo (meses)],MOD($J4342,ROWS(tblConsorcios[Produto]))+1),"")</f>
        <v>200</v>
      </c>
      <c r="O4342" s="20" cm="1">
        <f t="array" ref="O4342">IFERROR(INDEX(tblConsorcios[Parcela Mensal (R$)],MOD($J4342,ROWS(tblConsorcios[Produto]))+1),"")</f>
        <v>887.6</v>
      </c>
      <c r="P4342" s="20" t="str" cm="1">
        <f t="array" ref="P4342">IFERROR(INDEX(tblClientes[Dividendo Mensal (R$)],INT($J4342/ROWS(tblConsorcios[Produto]))+1),"")</f>
        <v/>
      </c>
      <c r="Q4342" s="20" t="str">
        <f t="shared" si="202"/>
        <v/>
      </c>
      <c r="R4342">
        <f t="shared" si="203"/>
        <v>0</v>
      </c>
    </row>
    <row r="4343" spans="10:18" x14ac:dyDescent="0.2">
      <c r="J4343">
        <f t="shared" si="201"/>
        <v>4341</v>
      </c>
      <c r="K4343" t="str" cm="1">
        <f t="array" ref="K4343">IFERROR(INDEX(tblClientes[Cliente],INT($J4343/ROWS(tblConsorcios[Produto]))+1),"")</f>
        <v/>
      </c>
      <c r="L4343" t="str" cm="1">
        <f t="array" ref="L4343">IFERROR(INDEX(tblConsorcios[Produto],MOD($J4343,ROWS(tblConsorcios[Produto]))+1),"")</f>
        <v>Imóvel IE130 – 240m</v>
      </c>
      <c r="M4343" s="20" cm="1">
        <f t="array" ref="M4343">IFERROR(INDEX(tblConsorcios[Valor da Carta (R$)],MOD($J4343,ROWS(tblConsorcios[Produto]))+1),"")</f>
        <v>130000</v>
      </c>
      <c r="N4343" s="2" cm="1">
        <f t="array" ref="N4343">IFERROR(INDEX(tblConsorcios[Prazo (meses)],MOD($J4343,ROWS(tblConsorcios[Produto]))+1),"")</f>
        <v>240</v>
      </c>
      <c r="O4343" s="20" cm="1">
        <f t="array" ref="O4343">IFERROR(INDEX(tblConsorcios[Parcela Mensal (R$)],MOD($J4343,ROWS(tblConsorcios[Produto]))+1),"")</f>
        <v>697.67</v>
      </c>
      <c r="P4343" s="20" t="str" cm="1">
        <f t="array" ref="P4343">IFERROR(INDEX(tblClientes[Dividendo Mensal (R$)],INT($J4343/ROWS(tblConsorcios[Produto]))+1),"")</f>
        <v/>
      </c>
      <c r="Q4343" s="20" t="str">
        <f t="shared" si="202"/>
        <v/>
      </c>
      <c r="R4343">
        <f t="shared" si="203"/>
        <v>0</v>
      </c>
    </row>
    <row r="4344" spans="10:18" x14ac:dyDescent="0.2">
      <c r="J4344">
        <f t="shared" si="201"/>
        <v>4342</v>
      </c>
      <c r="K4344" t="str" cm="1">
        <f t="array" ref="K4344">IFERROR(INDEX(tblClientes[Cliente],INT($J4344/ROWS(tblConsorcios[Produto]))+1),"")</f>
        <v/>
      </c>
      <c r="L4344" t="str" cm="1">
        <f t="array" ref="L4344">IFERROR(INDEX(tblConsorcios[Produto],MOD($J4344,ROWS(tblConsorcios[Produto]))+1),"")</f>
        <v>Imóvel IE130 – 220m</v>
      </c>
      <c r="M4344" s="20" cm="1">
        <f t="array" ref="M4344">IFERROR(INDEX(tblConsorcios[Valor da Carta (R$)],MOD($J4344,ROWS(tblConsorcios[Produto]))+1),"")</f>
        <v>130000</v>
      </c>
      <c r="N4344" s="2" cm="1">
        <f t="array" ref="N4344">IFERROR(INDEX(tblConsorcios[Prazo (meses)],MOD($J4344,ROWS(tblConsorcios[Produto]))+1),"")</f>
        <v>220</v>
      </c>
      <c r="O4344" s="20" cm="1">
        <f t="array" ref="O4344">IFERROR(INDEX(tblConsorcios[Parcela Mensal (R$)],MOD($J4344,ROWS(tblConsorcios[Produto]))+1),"")</f>
        <v>755.18</v>
      </c>
      <c r="P4344" s="20" t="str" cm="1">
        <f t="array" ref="P4344">IFERROR(INDEX(tblClientes[Dividendo Mensal (R$)],INT($J4344/ROWS(tblConsorcios[Produto]))+1),"")</f>
        <v/>
      </c>
      <c r="Q4344" s="20" t="str">
        <f t="shared" si="202"/>
        <v/>
      </c>
      <c r="R4344">
        <f t="shared" si="203"/>
        <v>0</v>
      </c>
    </row>
    <row r="4345" spans="10:18" x14ac:dyDescent="0.2">
      <c r="J4345">
        <f t="shared" si="201"/>
        <v>4343</v>
      </c>
      <c r="K4345" t="str" cm="1">
        <f t="array" ref="K4345">IFERROR(INDEX(tblClientes[Cliente],INT($J4345/ROWS(tblConsorcios[Produto]))+1),"")</f>
        <v/>
      </c>
      <c r="L4345" t="str" cm="1">
        <f t="array" ref="L4345">IFERROR(INDEX(tblConsorcios[Produto],MOD($J4345,ROWS(tblConsorcios[Produto]))+1),"")</f>
        <v>Imóvel IE130 – 200m</v>
      </c>
      <c r="M4345" s="20" cm="1">
        <f t="array" ref="M4345">IFERROR(INDEX(tblConsorcios[Valor da Carta (R$)],MOD($J4345,ROWS(tblConsorcios[Produto]))+1),"")</f>
        <v>130000</v>
      </c>
      <c r="N4345" s="2" cm="1">
        <f t="array" ref="N4345">IFERROR(INDEX(tblConsorcios[Prazo (meses)],MOD($J4345,ROWS(tblConsorcios[Produto]))+1),"")</f>
        <v>200</v>
      </c>
      <c r="O4345" s="20" cm="1">
        <f t="array" ref="O4345">IFERROR(INDEX(tblConsorcios[Parcela Mensal (R$)],MOD($J4345,ROWS(tblConsorcios[Produto]))+1),"")</f>
        <v>824.2</v>
      </c>
      <c r="P4345" s="20" t="str" cm="1">
        <f t="array" ref="P4345">IFERROR(INDEX(tblClientes[Dividendo Mensal (R$)],INT($J4345/ROWS(tblConsorcios[Produto]))+1),"")</f>
        <v/>
      </c>
      <c r="Q4345" s="20" t="str">
        <f t="shared" si="202"/>
        <v/>
      </c>
      <c r="R4345">
        <f t="shared" si="203"/>
        <v>0</v>
      </c>
    </row>
    <row r="4346" spans="10:18" x14ac:dyDescent="0.2">
      <c r="J4346">
        <f t="shared" si="201"/>
        <v>4344</v>
      </c>
      <c r="K4346" t="str" cm="1">
        <f t="array" ref="K4346">IFERROR(INDEX(tblClientes[Cliente],INT($J4346/ROWS(tblConsorcios[Produto]))+1),"")</f>
        <v/>
      </c>
      <c r="L4346" t="str" cm="1">
        <f t="array" ref="L4346">IFERROR(INDEX(tblConsorcios[Produto],MOD($J4346,ROWS(tblConsorcios[Produto]))+1),"")</f>
        <v>Imóvel IE120 – 240m</v>
      </c>
      <c r="M4346" s="20" cm="1">
        <f t="array" ref="M4346">IFERROR(INDEX(tblConsorcios[Valor da Carta (R$)],MOD($J4346,ROWS(tblConsorcios[Produto]))+1),"")</f>
        <v>120000</v>
      </c>
      <c r="N4346" s="2" cm="1">
        <f t="array" ref="N4346">IFERROR(INDEX(tblConsorcios[Prazo (meses)],MOD($J4346,ROWS(tblConsorcios[Produto]))+1),"")</f>
        <v>240</v>
      </c>
      <c r="O4346" s="20" cm="1">
        <f t="array" ref="O4346">IFERROR(INDEX(tblConsorcios[Parcela Mensal (R$)],MOD($J4346,ROWS(tblConsorcios[Produto]))+1),"")</f>
        <v>644</v>
      </c>
      <c r="P4346" s="20" t="str" cm="1">
        <f t="array" ref="P4346">IFERROR(INDEX(tblClientes[Dividendo Mensal (R$)],INT($J4346/ROWS(tblConsorcios[Produto]))+1),"")</f>
        <v/>
      </c>
      <c r="Q4346" s="20" t="str">
        <f t="shared" si="202"/>
        <v/>
      </c>
      <c r="R4346">
        <f t="shared" si="203"/>
        <v>0</v>
      </c>
    </row>
    <row r="4347" spans="10:18" x14ac:dyDescent="0.2">
      <c r="J4347">
        <f t="shared" si="201"/>
        <v>4345</v>
      </c>
      <c r="K4347" t="str" cm="1">
        <f t="array" ref="K4347">IFERROR(INDEX(tblClientes[Cliente],INT($J4347/ROWS(tblConsorcios[Produto]))+1),"")</f>
        <v/>
      </c>
      <c r="L4347" t="str" cm="1">
        <f t="array" ref="L4347">IFERROR(INDEX(tblConsorcios[Produto],MOD($J4347,ROWS(tblConsorcios[Produto]))+1),"")</f>
        <v>Imóvel IE120 – 220m</v>
      </c>
      <c r="M4347" s="20" cm="1">
        <f t="array" ref="M4347">IFERROR(INDEX(tblConsorcios[Valor da Carta (R$)],MOD($J4347,ROWS(tblConsorcios[Produto]))+1),"")</f>
        <v>120000</v>
      </c>
      <c r="N4347" s="2" cm="1">
        <f t="array" ref="N4347">IFERROR(INDEX(tblConsorcios[Prazo (meses)],MOD($J4347,ROWS(tblConsorcios[Produto]))+1),"")</f>
        <v>220</v>
      </c>
      <c r="O4347" s="20" cm="1">
        <f t="array" ref="O4347">IFERROR(INDEX(tblConsorcios[Parcela Mensal (R$)],MOD($J4347,ROWS(tblConsorcios[Produto]))+1),"")</f>
        <v>697.09</v>
      </c>
      <c r="P4347" s="20" t="str" cm="1">
        <f t="array" ref="P4347">IFERROR(INDEX(tblClientes[Dividendo Mensal (R$)],INT($J4347/ROWS(tblConsorcios[Produto]))+1),"")</f>
        <v/>
      </c>
      <c r="Q4347" s="20" t="str">
        <f t="shared" si="202"/>
        <v/>
      </c>
      <c r="R4347">
        <f t="shared" si="203"/>
        <v>0</v>
      </c>
    </row>
    <row r="4348" spans="10:18" x14ac:dyDescent="0.2">
      <c r="J4348">
        <f t="shared" si="201"/>
        <v>4346</v>
      </c>
      <c r="K4348" t="str" cm="1">
        <f t="array" ref="K4348">IFERROR(INDEX(tblClientes[Cliente],INT($J4348/ROWS(tblConsorcios[Produto]))+1),"")</f>
        <v/>
      </c>
      <c r="L4348" t="str" cm="1">
        <f t="array" ref="L4348">IFERROR(INDEX(tblConsorcios[Produto],MOD($J4348,ROWS(tblConsorcios[Produto]))+1),"")</f>
        <v>Imóvel IE120 – 200m</v>
      </c>
      <c r="M4348" s="20" cm="1">
        <f t="array" ref="M4348">IFERROR(INDEX(tblConsorcios[Valor da Carta (R$)],MOD($J4348,ROWS(tblConsorcios[Produto]))+1),"")</f>
        <v>120000</v>
      </c>
      <c r="N4348" s="2" cm="1">
        <f t="array" ref="N4348">IFERROR(INDEX(tblConsorcios[Prazo (meses)],MOD($J4348,ROWS(tblConsorcios[Produto]))+1),"")</f>
        <v>200</v>
      </c>
      <c r="O4348" s="20" cm="1">
        <f t="array" ref="O4348">IFERROR(INDEX(tblConsorcios[Parcela Mensal (R$)],MOD($J4348,ROWS(tblConsorcios[Produto]))+1),"")</f>
        <v>760.8</v>
      </c>
      <c r="P4348" s="20" t="str" cm="1">
        <f t="array" ref="P4348">IFERROR(INDEX(tblClientes[Dividendo Mensal (R$)],INT($J4348/ROWS(tblConsorcios[Produto]))+1),"")</f>
        <v/>
      </c>
      <c r="Q4348" s="20" t="str">
        <f t="shared" si="202"/>
        <v/>
      </c>
      <c r="R4348">
        <f t="shared" si="203"/>
        <v>0</v>
      </c>
    </row>
    <row r="4349" spans="10:18" x14ac:dyDescent="0.2">
      <c r="J4349">
        <f t="shared" si="201"/>
        <v>4347</v>
      </c>
      <c r="K4349" t="str" cm="1">
        <f t="array" ref="K4349">IFERROR(INDEX(tblClientes[Cliente],INT($J4349/ROWS(tblConsorcios[Produto]))+1),"")</f>
        <v/>
      </c>
      <c r="L4349" t="str" cm="1">
        <f t="array" ref="L4349">IFERROR(INDEX(tblConsorcios[Produto],MOD($J4349,ROWS(tblConsorcios[Produto]))+1),"")</f>
        <v>Imóvel IE600 – 240m</v>
      </c>
      <c r="M4349" s="20" cm="1">
        <f t="array" ref="M4349">IFERROR(INDEX(tblConsorcios[Valor da Carta (R$)],MOD($J4349,ROWS(tblConsorcios[Produto]))+1),"")</f>
        <v>600000</v>
      </c>
      <c r="N4349" s="2" cm="1">
        <f t="array" ref="N4349">IFERROR(INDEX(tblConsorcios[Prazo (meses)],MOD($J4349,ROWS(tblConsorcios[Produto]))+1),"")</f>
        <v>240</v>
      </c>
      <c r="O4349" s="20" cm="1">
        <f t="array" ref="O4349">IFERROR(INDEX(tblConsorcios[Parcela Mensal (R$)],MOD($J4349,ROWS(tblConsorcios[Produto]))+1),"")</f>
        <v>3220</v>
      </c>
      <c r="P4349" s="20" t="str" cm="1">
        <f t="array" ref="P4349">IFERROR(INDEX(tblClientes[Dividendo Mensal (R$)],INT($J4349/ROWS(tblConsorcios[Produto]))+1),"")</f>
        <v/>
      </c>
      <c r="Q4349" s="20" t="str">
        <f t="shared" si="202"/>
        <v/>
      </c>
      <c r="R4349">
        <f t="shared" si="203"/>
        <v>0</v>
      </c>
    </row>
    <row r="4350" spans="10:18" x14ac:dyDescent="0.2">
      <c r="J4350">
        <f t="shared" si="201"/>
        <v>4348</v>
      </c>
      <c r="K4350" t="str" cm="1">
        <f t="array" ref="K4350">IFERROR(INDEX(tblClientes[Cliente],INT($J4350/ROWS(tblConsorcios[Produto]))+1),"")</f>
        <v/>
      </c>
      <c r="L4350" t="str" cm="1">
        <f t="array" ref="L4350">IFERROR(INDEX(tblConsorcios[Produto],MOD($J4350,ROWS(tblConsorcios[Produto]))+1),"")</f>
        <v>Imóvel IE600 – 220m</v>
      </c>
      <c r="M4350" s="20" cm="1">
        <f t="array" ref="M4350">IFERROR(INDEX(tblConsorcios[Valor da Carta (R$)],MOD($J4350,ROWS(tblConsorcios[Produto]))+1),"")</f>
        <v>600000</v>
      </c>
      <c r="N4350" s="2" cm="1">
        <f t="array" ref="N4350">IFERROR(INDEX(tblConsorcios[Prazo (meses)],MOD($J4350,ROWS(tblConsorcios[Produto]))+1),"")</f>
        <v>220</v>
      </c>
      <c r="O4350" s="20" cm="1">
        <f t="array" ref="O4350">IFERROR(INDEX(tblConsorcios[Parcela Mensal (R$)],MOD($J4350,ROWS(tblConsorcios[Produto]))+1),"")</f>
        <v>3485.45</v>
      </c>
      <c r="P4350" s="20" t="str" cm="1">
        <f t="array" ref="P4350">IFERROR(INDEX(tblClientes[Dividendo Mensal (R$)],INT($J4350/ROWS(tblConsorcios[Produto]))+1),"")</f>
        <v/>
      </c>
      <c r="Q4350" s="20" t="str">
        <f t="shared" si="202"/>
        <v/>
      </c>
      <c r="R4350">
        <f t="shared" si="203"/>
        <v>0</v>
      </c>
    </row>
    <row r="4351" spans="10:18" x14ac:dyDescent="0.2">
      <c r="J4351">
        <f t="shared" si="201"/>
        <v>4349</v>
      </c>
      <c r="K4351" t="str" cm="1">
        <f t="array" ref="K4351">IFERROR(INDEX(tblClientes[Cliente],INT($J4351/ROWS(tblConsorcios[Produto]))+1),"")</f>
        <v/>
      </c>
      <c r="L4351" t="str" cm="1">
        <f t="array" ref="L4351">IFERROR(INDEX(tblConsorcios[Produto],MOD($J4351,ROWS(tblConsorcios[Produto]))+1),"")</f>
        <v>Imóvel IE600 – 200m</v>
      </c>
      <c r="M4351" s="20" cm="1">
        <f t="array" ref="M4351">IFERROR(INDEX(tblConsorcios[Valor da Carta (R$)],MOD($J4351,ROWS(tblConsorcios[Produto]))+1),"")</f>
        <v>600000</v>
      </c>
      <c r="N4351" s="2" cm="1">
        <f t="array" ref="N4351">IFERROR(INDEX(tblConsorcios[Prazo (meses)],MOD($J4351,ROWS(tblConsorcios[Produto]))+1),"")</f>
        <v>200</v>
      </c>
      <c r="O4351" s="20" cm="1">
        <f t="array" ref="O4351">IFERROR(INDEX(tblConsorcios[Parcela Mensal (R$)],MOD($J4351,ROWS(tblConsorcios[Produto]))+1),"")</f>
        <v>3804</v>
      </c>
      <c r="P4351" s="20" t="str" cm="1">
        <f t="array" ref="P4351">IFERROR(INDEX(tblClientes[Dividendo Mensal (R$)],INT($J4351/ROWS(tblConsorcios[Produto]))+1),"")</f>
        <v/>
      </c>
      <c r="Q4351" s="20" t="str">
        <f t="shared" si="202"/>
        <v/>
      </c>
      <c r="R4351">
        <f t="shared" si="203"/>
        <v>0</v>
      </c>
    </row>
    <row r="4352" spans="10:18" x14ac:dyDescent="0.2">
      <c r="J4352">
        <f t="shared" si="201"/>
        <v>4350</v>
      </c>
      <c r="K4352" t="str" cm="1">
        <f t="array" ref="K4352">IFERROR(INDEX(tblClientes[Cliente],INT($J4352/ROWS(tblConsorcios[Produto]))+1),"")</f>
        <v/>
      </c>
      <c r="L4352" t="str" cm="1">
        <f t="array" ref="L4352">IFERROR(INDEX(tblConsorcios[Produto],MOD($J4352,ROWS(tblConsorcios[Produto]))+1),"")</f>
        <v>Imóvel IE580 – 240m</v>
      </c>
      <c r="M4352" s="20" cm="1">
        <f t="array" ref="M4352">IFERROR(INDEX(tblConsorcios[Valor da Carta (R$)],MOD($J4352,ROWS(tblConsorcios[Produto]))+1),"")</f>
        <v>580000</v>
      </c>
      <c r="N4352" s="2" cm="1">
        <f t="array" ref="N4352">IFERROR(INDEX(tblConsorcios[Prazo (meses)],MOD($J4352,ROWS(tblConsorcios[Produto]))+1),"")</f>
        <v>240</v>
      </c>
      <c r="O4352" s="20" cm="1">
        <f t="array" ref="O4352">IFERROR(INDEX(tblConsorcios[Parcela Mensal (R$)],MOD($J4352,ROWS(tblConsorcios[Produto]))+1),"")</f>
        <v>3112.67</v>
      </c>
      <c r="P4352" s="20" t="str" cm="1">
        <f t="array" ref="P4352">IFERROR(INDEX(tblClientes[Dividendo Mensal (R$)],INT($J4352/ROWS(tblConsorcios[Produto]))+1),"")</f>
        <v/>
      </c>
      <c r="Q4352" s="20" t="str">
        <f t="shared" si="202"/>
        <v/>
      </c>
      <c r="R4352">
        <f t="shared" si="203"/>
        <v>0</v>
      </c>
    </row>
    <row r="4353" spans="10:18" x14ac:dyDescent="0.2">
      <c r="J4353">
        <f t="shared" si="201"/>
        <v>4351</v>
      </c>
      <c r="K4353" t="str" cm="1">
        <f t="array" ref="K4353">IFERROR(INDEX(tblClientes[Cliente],INT($J4353/ROWS(tblConsorcios[Produto]))+1),"")</f>
        <v/>
      </c>
      <c r="L4353" t="str" cm="1">
        <f t="array" ref="L4353">IFERROR(INDEX(tblConsorcios[Produto],MOD($J4353,ROWS(tblConsorcios[Produto]))+1),"")</f>
        <v>Imóvel IE580 – 220m</v>
      </c>
      <c r="M4353" s="20" cm="1">
        <f t="array" ref="M4353">IFERROR(INDEX(tblConsorcios[Valor da Carta (R$)],MOD($J4353,ROWS(tblConsorcios[Produto]))+1),"")</f>
        <v>580000</v>
      </c>
      <c r="N4353" s="2" cm="1">
        <f t="array" ref="N4353">IFERROR(INDEX(tblConsorcios[Prazo (meses)],MOD($J4353,ROWS(tblConsorcios[Produto]))+1),"")</f>
        <v>220</v>
      </c>
      <c r="O4353" s="20" cm="1">
        <f t="array" ref="O4353">IFERROR(INDEX(tblConsorcios[Parcela Mensal (R$)],MOD($J4353,ROWS(tblConsorcios[Produto]))+1),"")</f>
        <v>3369.27</v>
      </c>
      <c r="P4353" s="20" t="str" cm="1">
        <f t="array" ref="P4353">IFERROR(INDEX(tblClientes[Dividendo Mensal (R$)],INT($J4353/ROWS(tblConsorcios[Produto]))+1),"")</f>
        <v/>
      </c>
      <c r="Q4353" s="20" t="str">
        <f t="shared" si="202"/>
        <v/>
      </c>
      <c r="R4353">
        <f t="shared" si="203"/>
        <v>0</v>
      </c>
    </row>
    <row r="4354" spans="10:18" x14ac:dyDescent="0.2">
      <c r="J4354">
        <f t="shared" si="201"/>
        <v>4352</v>
      </c>
      <c r="K4354" t="str" cm="1">
        <f t="array" ref="K4354">IFERROR(INDEX(tblClientes[Cliente],INT($J4354/ROWS(tblConsorcios[Produto]))+1),"")</f>
        <v/>
      </c>
      <c r="L4354" t="str" cm="1">
        <f t="array" ref="L4354">IFERROR(INDEX(tblConsorcios[Produto],MOD($J4354,ROWS(tblConsorcios[Produto]))+1),"")</f>
        <v>Imóvel IE580 – 200m</v>
      </c>
      <c r="M4354" s="20" cm="1">
        <f t="array" ref="M4354">IFERROR(INDEX(tblConsorcios[Valor da Carta (R$)],MOD($J4354,ROWS(tblConsorcios[Produto]))+1),"")</f>
        <v>580000</v>
      </c>
      <c r="N4354" s="2" cm="1">
        <f t="array" ref="N4354">IFERROR(INDEX(tblConsorcios[Prazo (meses)],MOD($J4354,ROWS(tblConsorcios[Produto]))+1),"")</f>
        <v>200</v>
      </c>
      <c r="O4354" s="20" cm="1">
        <f t="array" ref="O4354">IFERROR(INDEX(tblConsorcios[Parcela Mensal (R$)],MOD($J4354,ROWS(tblConsorcios[Produto]))+1),"")</f>
        <v>3677.2</v>
      </c>
      <c r="P4354" s="20" t="str" cm="1">
        <f t="array" ref="P4354">IFERROR(INDEX(tblClientes[Dividendo Mensal (R$)],INT($J4354/ROWS(tblConsorcios[Produto]))+1),"")</f>
        <v/>
      </c>
      <c r="Q4354" s="20" t="str">
        <f t="shared" si="202"/>
        <v/>
      </c>
      <c r="R4354">
        <f t="shared" si="203"/>
        <v>0</v>
      </c>
    </row>
    <row r="4355" spans="10:18" x14ac:dyDescent="0.2">
      <c r="J4355">
        <f t="shared" ref="J4355:J4418" si="204">ROW()-2</f>
        <v>4353</v>
      </c>
      <c r="K4355" t="str" cm="1">
        <f t="array" ref="K4355">IFERROR(INDEX(tblClientes[Cliente],INT($J4355/ROWS(tblConsorcios[Produto]))+1),"")</f>
        <v/>
      </c>
      <c r="L4355" t="str" cm="1">
        <f t="array" ref="L4355">IFERROR(INDEX(tblConsorcios[Produto],MOD($J4355,ROWS(tblConsorcios[Produto]))+1),"")</f>
        <v>Imóvel IE550 – 240m</v>
      </c>
      <c r="M4355" s="20" cm="1">
        <f t="array" ref="M4355">IFERROR(INDEX(tblConsorcios[Valor da Carta (R$)],MOD($J4355,ROWS(tblConsorcios[Produto]))+1),"")</f>
        <v>550000</v>
      </c>
      <c r="N4355" s="2" cm="1">
        <f t="array" ref="N4355">IFERROR(INDEX(tblConsorcios[Prazo (meses)],MOD($J4355,ROWS(tblConsorcios[Produto]))+1),"")</f>
        <v>240</v>
      </c>
      <c r="O4355" s="20" cm="1">
        <f t="array" ref="O4355">IFERROR(INDEX(tblConsorcios[Parcela Mensal (R$)],MOD($J4355,ROWS(tblConsorcios[Produto]))+1),"")</f>
        <v>2951.67</v>
      </c>
      <c r="P4355" s="20" t="str" cm="1">
        <f t="array" ref="P4355">IFERROR(INDEX(tblClientes[Dividendo Mensal (R$)],INT($J4355/ROWS(tblConsorcios[Produto]))+1),"")</f>
        <v/>
      </c>
      <c r="Q4355" s="20" t="str">
        <f t="shared" ref="Q4355:Q4418" si="205">IF(AND(ISNUMBER(O4355),ISNUMBER(P4355)),P4355-O4355,"")</f>
        <v/>
      </c>
      <c r="R4355">
        <f t="shared" ref="R4355:R4418" si="206">IF(AND(ISNUMBER(O4355),ISNUMBER(P4355),O4355&lt;=P4355),1,0)</f>
        <v>0</v>
      </c>
    </row>
    <row r="4356" spans="10:18" x14ac:dyDescent="0.2">
      <c r="J4356">
        <f t="shared" si="204"/>
        <v>4354</v>
      </c>
      <c r="K4356" t="str" cm="1">
        <f t="array" ref="K4356">IFERROR(INDEX(tblClientes[Cliente],INT($J4356/ROWS(tblConsorcios[Produto]))+1),"")</f>
        <v/>
      </c>
      <c r="L4356" t="str" cm="1">
        <f t="array" ref="L4356">IFERROR(INDEX(tblConsorcios[Produto],MOD($J4356,ROWS(tblConsorcios[Produto]))+1),"")</f>
        <v>Imóvel IE550 – 220m</v>
      </c>
      <c r="M4356" s="20" cm="1">
        <f t="array" ref="M4356">IFERROR(INDEX(tblConsorcios[Valor da Carta (R$)],MOD($J4356,ROWS(tblConsorcios[Produto]))+1),"")</f>
        <v>550000</v>
      </c>
      <c r="N4356" s="2" cm="1">
        <f t="array" ref="N4356">IFERROR(INDEX(tblConsorcios[Prazo (meses)],MOD($J4356,ROWS(tblConsorcios[Produto]))+1),"")</f>
        <v>220</v>
      </c>
      <c r="O4356" s="20" cm="1">
        <f t="array" ref="O4356">IFERROR(INDEX(tblConsorcios[Parcela Mensal (R$)],MOD($J4356,ROWS(tblConsorcios[Produto]))+1),"")</f>
        <v>3195</v>
      </c>
      <c r="P4356" s="20" t="str" cm="1">
        <f t="array" ref="P4356">IFERROR(INDEX(tblClientes[Dividendo Mensal (R$)],INT($J4356/ROWS(tblConsorcios[Produto]))+1),"")</f>
        <v/>
      </c>
      <c r="Q4356" s="20" t="str">
        <f t="shared" si="205"/>
        <v/>
      </c>
      <c r="R4356">
        <f t="shared" si="206"/>
        <v>0</v>
      </c>
    </row>
    <row r="4357" spans="10:18" x14ac:dyDescent="0.2">
      <c r="J4357">
        <f t="shared" si="204"/>
        <v>4355</v>
      </c>
      <c r="K4357" t="str" cm="1">
        <f t="array" ref="K4357">IFERROR(INDEX(tblClientes[Cliente],INT($J4357/ROWS(tblConsorcios[Produto]))+1),"")</f>
        <v/>
      </c>
      <c r="L4357" t="str" cm="1">
        <f t="array" ref="L4357">IFERROR(INDEX(tblConsorcios[Produto],MOD($J4357,ROWS(tblConsorcios[Produto]))+1),"")</f>
        <v>Imóvel IE550 – 200m</v>
      </c>
      <c r="M4357" s="20" cm="1">
        <f t="array" ref="M4357">IFERROR(INDEX(tblConsorcios[Valor da Carta (R$)],MOD($J4357,ROWS(tblConsorcios[Produto]))+1),"")</f>
        <v>550000</v>
      </c>
      <c r="N4357" s="2" cm="1">
        <f t="array" ref="N4357">IFERROR(INDEX(tblConsorcios[Prazo (meses)],MOD($J4357,ROWS(tblConsorcios[Produto]))+1),"")</f>
        <v>200</v>
      </c>
      <c r="O4357" s="20" cm="1">
        <f t="array" ref="O4357">IFERROR(INDEX(tblConsorcios[Parcela Mensal (R$)],MOD($J4357,ROWS(tblConsorcios[Produto]))+1),"")</f>
        <v>3487</v>
      </c>
      <c r="P4357" s="20" t="str" cm="1">
        <f t="array" ref="P4357">IFERROR(INDEX(tblClientes[Dividendo Mensal (R$)],INT($J4357/ROWS(tblConsorcios[Produto]))+1),"")</f>
        <v/>
      </c>
      <c r="Q4357" s="20" t="str">
        <f t="shared" si="205"/>
        <v/>
      </c>
      <c r="R4357">
        <f t="shared" si="206"/>
        <v>0</v>
      </c>
    </row>
    <row r="4358" spans="10:18" x14ac:dyDescent="0.2">
      <c r="J4358">
        <f t="shared" si="204"/>
        <v>4356</v>
      </c>
      <c r="K4358" t="str" cm="1">
        <f t="array" ref="K4358">IFERROR(INDEX(tblClientes[Cliente],INT($J4358/ROWS(tblConsorcios[Produto]))+1),"")</f>
        <v/>
      </c>
      <c r="L4358" t="str" cm="1">
        <f t="array" ref="L4358">IFERROR(INDEX(tblConsorcios[Produto],MOD($J4358,ROWS(tblConsorcios[Produto]))+1),"")</f>
        <v>Imóvel IE530 – 240m</v>
      </c>
      <c r="M4358" s="20" cm="1">
        <f t="array" ref="M4358">IFERROR(INDEX(tblConsorcios[Valor da Carta (R$)],MOD($J4358,ROWS(tblConsorcios[Produto]))+1),"")</f>
        <v>530000</v>
      </c>
      <c r="N4358" s="2" cm="1">
        <f t="array" ref="N4358">IFERROR(INDEX(tblConsorcios[Prazo (meses)],MOD($J4358,ROWS(tblConsorcios[Produto]))+1),"")</f>
        <v>240</v>
      </c>
      <c r="O4358" s="20" cm="1">
        <f t="array" ref="O4358">IFERROR(INDEX(tblConsorcios[Parcela Mensal (R$)],MOD($J4358,ROWS(tblConsorcios[Produto]))+1),"")</f>
        <v>2844.33</v>
      </c>
      <c r="P4358" s="20" t="str" cm="1">
        <f t="array" ref="P4358">IFERROR(INDEX(tblClientes[Dividendo Mensal (R$)],INT($J4358/ROWS(tblConsorcios[Produto]))+1),"")</f>
        <v/>
      </c>
      <c r="Q4358" s="20" t="str">
        <f t="shared" si="205"/>
        <v/>
      </c>
      <c r="R4358">
        <f t="shared" si="206"/>
        <v>0</v>
      </c>
    </row>
    <row r="4359" spans="10:18" x14ac:dyDescent="0.2">
      <c r="J4359">
        <f t="shared" si="204"/>
        <v>4357</v>
      </c>
      <c r="K4359" t="str" cm="1">
        <f t="array" ref="K4359">IFERROR(INDEX(tblClientes[Cliente],INT($J4359/ROWS(tblConsorcios[Produto]))+1),"")</f>
        <v/>
      </c>
      <c r="L4359" t="str" cm="1">
        <f t="array" ref="L4359">IFERROR(INDEX(tblConsorcios[Produto],MOD($J4359,ROWS(tblConsorcios[Produto]))+1),"")</f>
        <v>Imóvel IE530 – 220m</v>
      </c>
      <c r="M4359" s="20" cm="1">
        <f t="array" ref="M4359">IFERROR(INDEX(tblConsorcios[Valor da Carta (R$)],MOD($J4359,ROWS(tblConsorcios[Produto]))+1),"")</f>
        <v>530000</v>
      </c>
      <c r="N4359" s="2" cm="1">
        <f t="array" ref="N4359">IFERROR(INDEX(tblConsorcios[Prazo (meses)],MOD($J4359,ROWS(tblConsorcios[Produto]))+1),"")</f>
        <v>220</v>
      </c>
      <c r="O4359" s="20" cm="1">
        <f t="array" ref="O4359">IFERROR(INDEX(tblConsorcios[Parcela Mensal (R$)],MOD($J4359,ROWS(tblConsorcios[Produto]))+1),"")</f>
        <v>3078.82</v>
      </c>
      <c r="P4359" s="20" t="str" cm="1">
        <f t="array" ref="P4359">IFERROR(INDEX(tblClientes[Dividendo Mensal (R$)],INT($J4359/ROWS(tblConsorcios[Produto]))+1),"")</f>
        <v/>
      </c>
      <c r="Q4359" s="20" t="str">
        <f t="shared" si="205"/>
        <v/>
      </c>
      <c r="R4359">
        <f t="shared" si="206"/>
        <v>0</v>
      </c>
    </row>
    <row r="4360" spans="10:18" x14ac:dyDescent="0.2">
      <c r="J4360">
        <f t="shared" si="204"/>
        <v>4358</v>
      </c>
      <c r="K4360" t="str" cm="1">
        <f t="array" ref="K4360">IFERROR(INDEX(tblClientes[Cliente],INT($J4360/ROWS(tblConsorcios[Produto]))+1),"")</f>
        <v/>
      </c>
      <c r="L4360" t="str" cm="1">
        <f t="array" ref="L4360">IFERROR(INDEX(tblConsorcios[Produto],MOD($J4360,ROWS(tblConsorcios[Produto]))+1),"")</f>
        <v>Imóvel IE530 – 200m</v>
      </c>
      <c r="M4360" s="20" cm="1">
        <f t="array" ref="M4360">IFERROR(INDEX(tblConsorcios[Valor da Carta (R$)],MOD($J4360,ROWS(tblConsorcios[Produto]))+1),"")</f>
        <v>530000</v>
      </c>
      <c r="N4360" s="2" cm="1">
        <f t="array" ref="N4360">IFERROR(INDEX(tblConsorcios[Prazo (meses)],MOD($J4360,ROWS(tblConsorcios[Produto]))+1),"")</f>
        <v>200</v>
      </c>
      <c r="O4360" s="20" cm="1">
        <f t="array" ref="O4360">IFERROR(INDEX(tblConsorcios[Parcela Mensal (R$)],MOD($J4360,ROWS(tblConsorcios[Produto]))+1),"")</f>
        <v>3360.2</v>
      </c>
      <c r="P4360" s="20" t="str" cm="1">
        <f t="array" ref="P4360">IFERROR(INDEX(tblClientes[Dividendo Mensal (R$)],INT($J4360/ROWS(tblConsorcios[Produto]))+1),"")</f>
        <v/>
      </c>
      <c r="Q4360" s="20" t="str">
        <f t="shared" si="205"/>
        <v/>
      </c>
      <c r="R4360">
        <f t="shared" si="206"/>
        <v>0</v>
      </c>
    </row>
    <row r="4361" spans="10:18" x14ac:dyDescent="0.2">
      <c r="J4361">
        <f t="shared" si="204"/>
        <v>4359</v>
      </c>
      <c r="K4361" t="str" cm="1">
        <f t="array" ref="K4361">IFERROR(INDEX(tblClientes[Cliente],INT($J4361/ROWS(tblConsorcios[Produto]))+1),"")</f>
        <v/>
      </c>
      <c r="L4361" t="str" cm="1">
        <f t="array" ref="L4361">IFERROR(INDEX(tblConsorcios[Produto],MOD($J4361,ROWS(tblConsorcios[Produto]))+1),"")</f>
        <v>Imóvel IE500 – 240m</v>
      </c>
      <c r="M4361" s="20" cm="1">
        <f t="array" ref="M4361">IFERROR(INDEX(tblConsorcios[Valor da Carta (R$)],MOD($J4361,ROWS(tblConsorcios[Produto]))+1),"")</f>
        <v>500000</v>
      </c>
      <c r="N4361" s="2" cm="1">
        <f t="array" ref="N4361">IFERROR(INDEX(tblConsorcios[Prazo (meses)],MOD($J4361,ROWS(tblConsorcios[Produto]))+1),"")</f>
        <v>240</v>
      </c>
      <c r="O4361" s="20" cm="1">
        <f t="array" ref="O4361">IFERROR(INDEX(tblConsorcios[Parcela Mensal (R$)],MOD($J4361,ROWS(tblConsorcios[Produto]))+1),"")</f>
        <v>2683.33</v>
      </c>
      <c r="P4361" s="20" t="str" cm="1">
        <f t="array" ref="P4361">IFERROR(INDEX(tblClientes[Dividendo Mensal (R$)],INT($J4361/ROWS(tblConsorcios[Produto]))+1),"")</f>
        <v/>
      </c>
      <c r="Q4361" s="20" t="str">
        <f t="shared" si="205"/>
        <v/>
      </c>
      <c r="R4361">
        <f t="shared" si="206"/>
        <v>0</v>
      </c>
    </row>
    <row r="4362" spans="10:18" x14ac:dyDescent="0.2">
      <c r="J4362">
        <f t="shared" si="204"/>
        <v>4360</v>
      </c>
      <c r="K4362" t="str" cm="1">
        <f t="array" ref="K4362">IFERROR(INDEX(tblClientes[Cliente],INT($J4362/ROWS(tblConsorcios[Produto]))+1),"")</f>
        <v/>
      </c>
      <c r="L4362" t="str" cm="1">
        <f t="array" ref="L4362">IFERROR(INDEX(tblConsorcios[Produto],MOD($J4362,ROWS(tblConsorcios[Produto]))+1),"")</f>
        <v>Imóvel IE500 – 220m</v>
      </c>
      <c r="M4362" s="20" cm="1">
        <f t="array" ref="M4362">IFERROR(INDEX(tblConsorcios[Valor da Carta (R$)],MOD($J4362,ROWS(tblConsorcios[Produto]))+1),"")</f>
        <v>500000</v>
      </c>
      <c r="N4362" s="2" cm="1">
        <f t="array" ref="N4362">IFERROR(INDEX(tblConsorcios[Prazo (meses)],MOD($J4362,ROWS(tblConsorcios[Produto]))+1),"")</f>
        <v>220</v>
      </c>
      <c r="O4362" s="20" cm="1">
        <f t="array" ref="O4362">IFERROR(INDEX(tblConsorcios[Parcela Mensal (R$)],MOD($J4362,ROWS(tblConsorcios[Produto]))+1),"")</f>
        <v>2904.55</v>
      </c>
      <c r="P4362" s="20" t="str" cm="1">
        <f t="array" ref="P4362">IFERROR(INDEX(tblClientes[Dividendo Mensal (R$)],INT($J4362/ROWS(tblConsorcios[Produto]))+1),"")</f>
        <v/>
      </c>
      <c r="Q4362" s="20" t="str">
        <f t="shared" si="205"/>
        <v/>
      </c>
      <c r="R4362">
        <f t="shared" si="206"/>
        <v>0</v>
      </c>
    </row>
    <row r="4363" spans="10:18" x14ac:dyDescent="0.2">
      <c r="J4363">
        <f t="shared" si="204"/>
        <v>4361</v>
      </c>
      <c r="K4363" t="str" cm="1">
        <f t="array" ref="K4363">IFERROR(INDEX(tblClientes[Cliente],INT($J4363/ROWS(tblConsorcios[Produto]))+1),"")</f>
        <v/>
      </c>
      <c r="L4363" t="str" cm="1">
        <f t="array" ref="L4363">IFERROR(INDEX(tblConsorcios[Produto],MOD($J4363,ROWS(tblConsorcios[Produto]))+1),"")</f>
        <v>Imóvel IE500 – 200m</v>
      </c>
      <c r="M4363" s="20" cm="1">
        <f t="array" ref="M4363">IFERROR(INDEX(tblConsorcios[Valor da Carta (R$)],MOD($J4363,ROWS(tblConsorcios[Produto]))+1),"")</f>
        <v>500000</v>
      </c>
      <c r="N4363" s="2" cm="1">
        <f t="array" ref="N4363">IFERROR(INDEX(tblConsorcios[Prazo (meses)],MOD($J4363,ROWS(tblConsorcios[Produto]))+1),"")</f>
        <v>200</v>
      </c>
      <c r="O4363" s="20" cm="1">
        <f t="array" ref="O4363">IFERROR(INDEX(tblConsorcios[Parcela Mensal (R$)],MOD($J4363,ROWS(tblConsorcios[Produto]))+1),"")</f>
        <v>3170</v>
      </c>
      <c r="P4363" s="20" t="str" cm="1">
        <f t="array" ref="P4363">IFERROR(INDEX(tblClientes[Dividendo Mensal (R$)],INT($J4363/ROWS(tblConsorcios[Produto]))+1),"")</f>
        <v/>
      </c>
      <c r="Q4363" s="20" t="str">
        <f t="shared" si="205"/>
        <v/>
      </c>
      <c r="R4363">
        <f t="shared" si="206"/>
        <v>0</v>
      </c>
    </row>
    <row r="4364" spans="10:18" x14ac:dyDescent="0.2">
      <c r="J4364">
        <f t="shared" si="204"/>
        <v>4362</v>
      </c>
      <c r="K4364" t="str" cm="1">
        <f t="array" ref="K4364">IFERROR(INDEX(tblClientes[Cliente],INT($J4364/ROWS(tblConsorcios[Produto]))+1),"")</f>
        <v/>
      </c>
      <c r="L4364" t="str" cm="1">
        <f t="array" ref="L4364">IFERROR(INDEX(tblConsorcios[Produto],MOD($J4364,ROWS(tblConsorcios[Produto]))+1),"")</f>
        <v>Imóvel IE480 – 240m</v>
      </c>
      <c r="M4364" s="20" cm="1">
        <f t="array" ref="M4364">IFERROR(INDEX(tblConsorcios[Valor da Carta (R$)],MOD($J4364,ROWS(tblConsorcios[Produto]))+1),"")</f>
        <v>480000</v>
      </c>
      <c r="N4364" s="2" cm="1">
        <f t="array" ref="N4364">IFERROR(INDEX(tblConsorcios[Prazo (meses)],MOD($J4364,ROWS(tblConsorcios[Produto]))+1),"")</f>
        <v>240</v>
      </c>
      <c r="O4364" s="20" cm="1">
        <f t="array" ref="O4364">IFERROR(INDEX(tblConsorcios[Parcela Mensal (R$)],MOD($J4364,ROWS(tblConsorcios[Produto]))+1),"")</f>
        <v>2576</v>
      </c>
      <c r="P4364" s="20" t="str" cm="1">
        <f t="array" ref="P4364">IFERROR(INDEX(tblClientes[Dividendo Mensal (R$)],INT($J4364/ROWS(tblConsorcios[Produto]))+1),"")</f>
        <v/>
      </c>
      <c r="Q4364" s="20" t="str">
        <f t="shared" si="205"/>
        <v/>
      </c>
      <c r="R4364">
        <f t="shared" si="206"/>
        <v>0</v>
      </c>
    </row>
    <row r="4365" spans="10:18" x14ac:dyDescent="0.2">
      <c r="J4365">
        <f t="shared" si="204"/>
        <v>4363</v>
      </c>
      <c r="K4365" t="str" cm="1">
        <f t="array" ref="K4365">IFERROR(INDEX(tblClientes[Cliente],INT($J4365/ROWS(tblConsorcios[Produto]))+1),"")</f>
        <v/>
      </c>
      <c r="L4365" t="str" cm="1">
        <f t="array" ref="L4365">IFERROR(INDEX(tblConsorcios[Produto],MOD($J4365,ROWS(tblConsorcios[Produto]))+1),"")</f>
        <v>Imóvel IE480 – 220m</v>
      </c>
      <c r="M4365" s="20" cm="1">
        <f t="array" ref="M4365">IFERROR(INDEX(tblConsorcios[Valor da Carta (R$)],MOD($J4365,ROWS(tblConsorcios[Produto]))+1),"")</f>
        <v>480000</v>
      </c>
      <c r="N4365" s="2" cm="1">
        <f t="array" ref="N4365">IFERROR(INDEX(tblConsorcios[Prazo (meses)],MOD($J4365,ROWS(tblConsorcios[Produto]))+1),"")</f>
        <v>220</v>
      </c>
      <c r="O4365" s="20" cm="1">
        <f t="array" ref="O4365">IFERROR(INDEX(tblConsorcios[Parcela Mensal (R$)],MOD($J4365,ROWS(tblConsorcios[Produto]))+1),"")</f>
        <v>2788.36</v>
      </c>
      <c r="P4365" s="20" t="str" cm="1">
        <f t="array" ref="P4365">IFERROR(INDEX(tblClientes[Dividendo Mensal (R$)],INT($J4365/ROWS(tblConsorcios[Produto]))+1),"")</f>
        <v/>
      </c>
      <c r="Q4365" s="20" t="str">
        <f t="shared" si="205"/>
        <v/>
      </c>
      <c r="R4365">
        <f t="shared" si="206"/>
        <v>0</v>
      </c>
    </row>
    <row r="4366" spans="10:18" x14ac:dyDescent="0.2">
      <c r="J4366">
        <f t="shared" si="204"/>
        <v>4364</v>
      </c>
      <c r="K4366" t="str" cm="1">
        <f t="array" ref="K4366">IFERROR(INDEX(tblClientes[Cliente],INT($J4366/ROWS(tblConsorcios[Produto]))+1),"")</f>
        <v/>
      </c>
      <c r="L4366" t="str" cm="1">
        <f t="array" ref="L4366">IFERROR(INDEX(tblConsorcios[Produto],MOD($J4366,ROWS(tblConsorcios[Produto]))+1),"")</f>
        <v>Imóvel IE480 – 200m</v>
      </c>
      <c r="M4366" s="20" cm="1">
        <f t="array" ref="M4366">IFERROR(INDEX(tblConsorcios[Valor da Carta (R$)],MOD($J4366,ROWS(tblConsorcios[Produto]))+1),"")</f>
        <v>480000</v>
      </c>
      <c r="N4366" s="2" cm="1">
        <f t="array" ref="N4366">IFERROR(INDEX(tblConsorcios[Prazo (meses)],MOD($J4366,ROWS(tblConsorcios[Produto]))+1),"")</f>
        <v>200</v>
      </c>
      <c r="O4366" s="20" cm="1">
        <f t="array" ref="O4366">IFERROR(INDEX(tblConsorcios[Parcela Mensal (R$)],MOD($J4366,ROWS(tblConsorcios[Produto]))+1),"")</f>
        <v>3043.2</v>
      </c>
      <c r="P4366" s="20" t="str" cm="1">
        <f t="array" ref="P4366">IFERROR(INDEX(tblClientes[Dividendo Mensal (R$)],INT($J4366/ROWS(tblConsorcios[Produto]))+1),"")</f>
        <v/>
      </c>
      <c r="Q4366" s="20" t="str">
        <f t="shared" si="205"/>
        <v/>
      </c>
      <c r="R4366">
        <f t="shared" si="206"/>
        <v>0</v>
      </c>
    </row>
    <row r="4367" spans="10:18" x14ac:dyDescent="0.2">
      <c r="J4367">
        <f t="shared" si="204"/>
        <v>4365</v>
      </c>
      <c r="K4367" t="str" cm="1">
        <f t="array" ref="K4367">IFERROR(INDEX(tblClientes[Cliente],INT($J4367/ROWS(tblConsorcios[Produto]))+1),"")</f>
        <v/>
      </c>
      <c r="L4367" t="str" cm="1">
        <f t="array" ref="L4367">IFERROR(INDEX(tblConsorcios[Produto],MOD($J4367,ROWS(tblConsorcios[Produto]))+1),"")</f>
        <v>Imóvel IE450 – 240m</v>
      </c>
      <c r="M4367" s="20" cm="1">
        <f t="array" ref="M4367">IFERROR(INDEX(tblConsorcios[Valor da Carta (R$)],MOD($J4367,ROWS(tblConsorcios[Produto]))+1),"")</f>
        <v>450000</v>
      </c>
      <c r="N4367" s="2" cm="1">
        <f t="array" ref="N4367">IFERROR(INDEX(tblConsorcios[Prazo (meses)],MOD($J4367,ROWS(tblConsorcios[Produto]))+1),"")</f>
        <v>240</v>
      </c>
      <c r="O4367" s="20" cm="1">
        <f t="array" ref="O4367">IFERROR(INDEX(tblConsorcios[Parcela Mensal (R$)],MOD($J4367,ROWS(tblConsorcios[Produto]))+1),"")</f>
        <v>2415</v>
      </c>
      <c r="P4367" s="20" t="str" cm="1">
        <f t="array" ref="P4367">IFERROR(INDEX(tblClientes[Dividendo Mensal (R$)],INT($J4367/ROWS(tblConsorcios[Produto]))+1),"")</f>
        <v/>
      </c>
      <c r="Q4367" s="20" t="str">
        <f t="shared" si="205"/>
        <v/>
      </c>
      <c r="R4367">
        <f t="shared" si="206"/>
        <v>0</v>
      </c>
    </row>
    <row r="4368" spans="10:18" x14ac:dyDescent="0.2">
      <c r="J4368">
        <f t="shared" si="204"/>
        <v>4366</v>
      </c>
      <c r="K4368" t="str" cm="1">
        <f t="array" ref="K4368">IFERROR(INDEX(tblClientes[Cliente],INT($J4368/ROWS(tblConsorcios[Produto]))+1),"")</f>
        <v/>
      </c>
      <c r="L4368" t="str" cm="1">
        <f t="array" ref="L4368">IFERROR(INDEX(tblConsorcios[Produto],MOD($J4368,ROWS(tblConsorcios[Produto]))+1),"")</f>
        <v>Imóvel IE450 – 220m</v>
      </c>
      <c r="M4368" s="20" cm="1">
        <f t="array" ref="M4368">IFERROR(INDEX(tblConsorcios[Valor da Carta (R$)],MOD($J4368,ROWS(tblConsorcios[Produto]))+1),"")</f>
        <v>450000</v>
      </c>
      <c r="N4368" s="2" cm="1">
        <f t="array" ref="N4368">IFERROR(INDEX(tblConsorcios[Prazo (meses)],MOD($J4368,ROWS(tblConsorcios[Produto]))+1),"")</f>
        <v>220</v>
      </c>
      <c r="O4368" s="20" cm="1">
        <f t="array" ref="O4368">IFERROR(INDEX(tblConsorcios[Parcela Mensal (R$)],MOD($J4368,ROWS(tblConsorcios[Produto]))+1),"")</f>
        <v>2614.09</v>
      </c>
      <c r="P4368" s="20" t="str" cm="1">
        <f t="array" ref="P4368">IFERROR(INDEX(tblClientes[Dividendo Mensal (R$)],INT($J4368/ROWS(tblConsorcios[Produto]))+1),"")</f>
        <v/>
      </c>
      <c r="Q4368" s="20" t="str">
        <f t="shared" si="205"/>
        <v/>
      </c>
      <c r="R4368">
        <f t="shared" si="206"/>
        <v>0</v>
      </c>
    </row>
    <row r="4369" spans="10:18" x14ac:dyDescent="0.2">
      <c r="J4369">
        <f t="shared" si="204"/>
        <v>4367</v>
      </c>
      <c r="K4369" t="str" cm="1">
        <f t="array" ref="K4369">IFERROR(INDEX(tblClientes[Cliente],INT($J4369/ROWS(tblConsorcios[Produto]))+1),"")</f>
        <v/>
      </c>
      <c r="L4369" t="str" cm="1">
        <f t="array" ref="L4369">IFERROR(INDEX(tblConsorcios[Produto],MOD($J4369,ROWS(tblConsorcios[Produto]))+1),"")</f>
        <v>Imóvel IE450 – 200m</v>
      </c>
      <c r="M4369" s="20" cm="1">
        <f t="array" ref="M4369">IFERROR(INDEX(tblConsorcios[Valor da Carta (R$)],MOD($J4369,ROWS(tblConsorcios[Produto]))+1),"")</f>
        <v>450000</v>
      </c>
      <c r="N4369" s="2" cm="1">
        <f t="array" ref="N4369">IFERROR(INDEX(tblConsorcios[Prazo (meses)],MOD($J4369,ROWS(tblConsorcios[Produto]))+1),"")</f>
        <v>200</v>
      </c>
      <c r="O4369" s="20" cm="1">
        <f t="array" ref="O4369">IFERROR(INDEX(tblConsorcios[Parcela Mensal (R$)],MOD($J4369,ROWS(tblConsorcios[Produto]))+1),"")</f>
        <v>2853</v>
      </c>
      <c r="P4369" s="20" t="str" cm="1">
        <f t="array" ref="P4369">IFERROR(INDEX(tblClientes[Dividendo Mensal (R$)],INT($J4369/ROWS(tblConsorcios[Produto]))+1),"")</f>
        <v/>
      </c>
      <c r="Q4369" s="20" t="str">
        <f t="shared" si="205"/>
        <v/>
      </c>
      <c r="R4369">
        <f t="shared" si="206"/>
        <v>0</v>
      </c>
    </row>
    <row r="4370" spans="10:18" x14ac:dyDescent="0.2">
      <c r="J4370">
        <f t="shared" si="204"/>
        <v>4368</v>
      </c>
      <c r="K4370" t="str" cm="1">
        <f t="array" ref="K4370">IFERROR(INDEX(tblClientes[Cliente],INT($J4370/ROWS(tblConsorcios[Produto]))+1),"")</f>
        <v/>
      </c>
      <c r="L4370" t="str" cm="1">
        <f t="array" ref="L4370">IFERROR(INDEX(tblConsorcios[Produto],MOD($J4370,ROWS(tblConsorcios[Produto]))+1),"")</f>
        <v>Imóvel IE430 – 240m</v>
      </c>
      <c r="M4370" s="20" cm="1">
        <f t="array" ref="M4370">IFERROR(INDEX(tblConsorcios[Valor da Carta (R$)],MOD($J4370,ROWS(tblConsorcios[Produto]))+1),"")</f>
        <v>430000</v>
      </c>
      <c r="N4370" s="2" cm="1">
        <f t="array" ref="N4370">IFERROR(INDEX(tblConsorcios[Prazo (meses)],MOD($J4370,ROWS(tblConsorcios[Produto]))+1),"")</f>
        <v>240</v>
      </c>
      <c r="O4370" s="20" cm="1">
        <f t="array" ref="O4370">IFERROR(INDEX(tblConsorcios[Parcela Mensal (R$)],MOD($J4370,ROWS(tblConsorcios[Produto]))+1),"")</f>
        <v>2307.67</v>
      </c>
      <c r="P4370" s="20" t="str" cm="1">
        <f t="array" ref="P4370">IFERROR(INDEX(tblClientes[Dividendo Mensal (R$)],INT($J4370/ROWS(tblConsorcios[Produto]))+1),"")</f>
        <v/>
      </c>
      <c r="Q4370" s="20" t="str">
        <f t="shared" si="205"/>
        <v/>
      </c>
      <c r="R4370">
        <f t="shared" si="206"/>
        <v>0</v>
      </c>
    </row>
    <row r="4371" spans="10:18" x14ac:dyDescent="0.2">
      <c r="J4371">
        <f t="shared" si="204"/>
        <v>4369</v>
      </c>
      <c r="K4371" t="str" cm="1">
        <f t="array" ref="K4371">IFERROR(INDEX(tblClientes[Cliente],INT($J4371/ROWS(tblConsorcios[Produto]))+1),"")</f>
        <v/>
      </c>
      <c r="L4371" t="str" cm="1">
        <f t="array" ref="L4371">IFERROR(INDEX(tblConsorcios[Produto],MOD($J4371,ROWS(tblConsorcios[Produto]))+1),"")</f>
        <v>Imóvel IE430 – 220m</v>
      </c>
      <c r="M4371" s="20" cm="1">
        <f t="array" ref="M4371">IFERROR(INDEX(tblConsorcios[Valor da Carta (R$)],MOD($J4371,ROWS(tblConsorcios[Produto]))+1),"")</f>
        <v>430000</v>
      </c>
      <c r="N4371" s="2" cm="1">
        <f t="array" ref="N4371">IFERROR(INDEX(tblConsorcios[Prazo (meses)],MOD($J4371,ROWS(tblConsorcios[Produto]))+1),"")</f>
        <v>220</v>
      </c>
      <c r="O4371" s="20" cm="1">
        <f t="array" ref="O4371">IFERROR(INDEX(tblConsorcios[Parcela Mensal (R$)],MOD($J4371,ROWS(tblConsorcios[Produto]))+1),"")</f>
        <v>2497.91</v>
      </c>
      <c r="P4371" s="20" t="str" cm="1">
        <f t="array" ref="P4371">IFERROR(INDEX(tblClientes[Dividendo Mensal (R$)],INT($J4371/ROWS(tblConsorcios[Produto]))+1),"")</f>
        <v/>
      </c>
      <c r="Q4371" s="20" t="str">
        <f t="shared" si="205"/>
        <v/>
      </c>
      <c r="R4371">
        <f t="shared" si="206"/>
        <v>0</v>
      </c>
    </row>
    <row r="4372" spans="10:18" x14ac:dyDescent="0.2">
      <c r="J4372">
        <f t="shared" si="204"/>
        <v>4370</v>
      </c>
      <c r="K4372" t="str" cm="1">
        <f t="array" ref="K4372">IFERROR(INDEX(tblClientes[Cliente],INT($J4372/ROWS(tblConsorcios[Produto]))+1),"")</f>
        <v/>
      </c>
      <c r="L4372" t="str" cm="1">
        <f t="array" ref="L4372">IFERROR(INDEX(tblConsorcios[Produto],MOD($J4372,ROWS(tblConsorcios[Produto]))+1),"")</f>
        <v>Imóvel IE430 – 200m</v>
      </c>
      <c r="M4372" s="20" cm="1">
        <f t="array" ref="M4372">IFERROR(INDEX(tblConsorcios[Valor da Carta (R$)],MOD($J4372,ROWS(tblConsorcios[Produto]))+1),"")</f>
        <v>430000</v>
      </c>
      <c r="N4372" s="2" cm="1">
        <f t="array" ref="N4372">IFERROR(INDEX(tblConsorcios[Prazo (meses)],MOD($J4372,ROWS(tblConsorcios[Produto]))+1),"")</f>
        <v>200</v>
      </c>
      <c r="O4372" s="20" cm="1">
        <f t="array" ref="O4372">IFERROR(INDEX(tblConsorcios[Parcela Mensal (R$)],MOD($J4372,ROWS(tblConsorcios[Produto]))+1),"")</f>
        <v>2726.2</v>
      </c>
      <c r="P4372" s="20" t="str" cm="1">
        <f t="array" ref="P4372">IFERROR(INDEX(tblClientes[Dividendo Mensal (R$)],INT($J4372/ROWS(tblConsorcios[Produto]))+1),"")</f>
        <v/>
      </c>
      <c r="Q4372" s="20" t="str">
        <f t="shared" si="205"/>
        <v/>
      </c>
      <c r="R4372">
        <f t="shared" si="206"/>
        <v>0</v>
      </c>
    </row>
    <row r="4373" spans="10:18" x14ac:dyDescent="0.2">
      <c r="J4373">
        <f t="shared" si="204"/>
        <v>4371</v>
      </c>
      <c r="K4373" t="str" cm="1">
        <f t="array" ref="K4373">IFERROR(INDEX(tblClientes[Cliente],INT($J4373/ROWS(tblConsorcios[Produto]))+1),"")</f>
        <v/>
      </c>
      <c r="L4373" t="str" cm="1">
        <f t="array" ref="L4373">IFERROR(INDEX(tblConsorcios[Produto],MOD($J4373,ROWS(tblConsorcios[Produto]))+1),"")</f>
        <v>Imóvel IE400 – 240m</v>
      </c>
      <c r="M4373" s="20" cm="1">
        <f t="array" ref="M4373">IFERROR(INDEX(tblConsorcios[Valor da Carta (R$)],MOD($J4373,ROWS(tblConsorcios[Produto]))+1),"")</f>
        <v>400000</v>
      </c>
      <c r="N4373" s="2" cm="1">
        <f t="array" ref="N4373">IFERROR(INDEX(tblConsorcios[Prazo (meses)],MOD($J4373,ROWS(tblConsorcios[Produto]))+1),"")</f>
        <v>240</v>
      </c>
      <c r="O4373" s="20" cm="1">
        <f t="array" ref="O4373">IFERROR(INDEX(tblConsorcios[Parcela Mensal (R$)],MOD($J4373,ROWS(tblConsorcios[Produto]))+1),"")</f>
        <v>2146.67</v>
      </c>
      <c r="P4373" s="20" t="str" cm="1">
        <f t="array" ref="P4373">IFERROR(INDEX(tblClientes[Dividendo Mensal (R$)],INT($J4373/ROWS(tblConsorcios[Produto]))+1),"")</f>
        <v/>
      </c>
      <c r="Q4373" s="20" t="str">
        <f t="shared" si="205"/>
        <v/>
      </c>
      <c r="R4373">
        <f t="shared" si="206"/>
        <v>0</v>
      </c>
    </row>
    <row r="4374" spans="10:18" x14ac:dyDescent="0.2">
      <c r="J4374">
        <f t="shared" si="204"/>
        <v>4372</v>
      </c>
      <c r="K4374" t="str" cm="1">
        <f t="array" ref="K4374">IFERROR(INDEX(tblClientes[Cliente],INT($J4374/ROWS(tblConsorcios[Produto]))+1),"")</f>
        <v/>
      </c>
      <c r="L4374" t="str" cm="1">
        <f t="array" ref="L4374">IFERROR(INDEX(tblConsorcios[Produto],MOD($J4374,ROWS(tblConsorcios[Produto]))+1),"")</f>
        <v>Imóvel IE400 – 220m</v>
      </c>
      <c r="M4374" s="20" cm="1">
        <f t="array" ref="M4374">IFERROR(INDEX(tblConsorcios[Valor da Carta (R$)],MOD($J4374,ROWS(tblConsorcios[Produto]))+1),"")</f>
        <v>400000</v>
      </c>
      <c r="N4374" s="2" cm="1">
        <f t="array" ref="N4374">IFERROR(INDEX(tblConsorcios[Prazo (meses)],MOD($J4374,ROWS(tblConsorcios[Produto]))+1),"")</f>
        <v>220</v>
      </c>
      <c r="O4374" s="20" cm="1">
        <f t="array" ref="O4374">IFERROR(INDEX(tblConsorcios[Parcela Mensal (R$)],MOD($J4374,ROWS(tblConsorcios[Produto]))+1),"")</f>
        <v>2323.64</v>
      </c>
      <c r="P4374" s="20" t="str" cm="1">
        <f t="array" ref="P4374">IFERROR(INDEX(tblClientes[Dividendo Mensal (R$)],INT($J4374/ROWS(tblConsorcios[Produto]))+1),"")</f>
        <v/>
      </c>
      <c r="Q4374" s="20" t="str">
        <f t="shared" si="205"/>
        <v/>
      </c>
      <c r="R4374">
        <f t="shared" si="206"/>
        <v>0</v>
      </c>
    </row>
    <row r="4375" spans="10:18" x14ac:dyDescent="0.2">
      <c r="J4375">
        <f t="shared" si="204"/>
        <v>4373</v>
      </c>
      <c r="K4375" t="str" cm="1">
        <f t="array" ref="K4375">IFERROR(INDEX(tblClientes[Cliente],INT($J4375/ROWS(tblConsorcios[Produto]))+1),"")</f>
        <v/>
      </c>
      <c r="L4375" t="str" cm="1">
        <f t="array" ref="L4375">IFERROR(INDEX(tblConsorcios[Produto],MOD($J4375,ROWS(tblConsorcios[Produto]))+1),"")</f>
        <v>Imóvel IE400 – 200m</v>
      </c>
      <c r="M4375" s="20" cm="1">
        <f t="array" ref="M4375">IFERROR(INDEX(tblConsorcios[Valor da Carta (R$)],MOD($J4375,ROWS(tblConsorcios[Produto]))+1),"")</f>
        <v>400000</v>
      </c>
      <c r="N4375" s="2" cm="1">
        <f t="array" ref="N4375">IFERROR(INDEX(tblConsorcios[Prazo (meses)],MOD($J4375,ROWS(tblConsorcios[Produto]))+1),"")</f>
        <v>200</v>
      </c>
      <c r="O4375" s="20" cm="1">
        <f t="array" ref="O4375">IFERROR(INDEX(tblConsorcios[Parcela Mensal (R$)],MOD($J4375,ROWS(tblConsorcios[Produto]))+1),"")</f>
        <v>2536</v>
      </c>
      <c r="P4375" s="20" t="str" cm="1">
        <f t="array" ref="P4375">IFERROR(INDEX(tblClientes[Dividendo Mensal (R$)],INT($J4375/ROWS(tblConsorcios[Produto]))+1),"")</f>
        <v/>
      </c>
      <c r="Q4375" s="20" t="str">
        <f t="shared" si="205"/>
        <v/>
      </c>
      <c r="R4375">
        <f t="shared" si="206"/>
        <v>0</v>
      </c>
    </row>
    <row r="4376" spans="10:18" x14ac:dyDescent="0.2">
      <c r="J4376">
        <f t="shared" si="204"/>
        <v>4374</v>
      </c>
      <c r="K4376" t="str" cm="1">
        <f t="array" ref="K4376">IFERROR(INDEX(tblClientes[Cliente],INT($J4376/ROWS(tblConsorcios[Produto]))+1),"")</f>
        <v/>
      </c>
      <c r="L4376" t="str" cm="1">
        <f t="array" ref="L4376">IFERROR(INDEX(tblConsorcios[Produto],MOD($J4376,ROWS(tblConsorcios[Produto]))+1),"")</f>
        <v>Imóvel IE380 – 240m</v>
      </c>
      <c r="M4376" s="20" cm="1">
        <f t="array" ref="M4376">IFERROR(INDEX(tblConsorcios[Valor da Carta (R$)],MOD($J4376,ROWS(tblConsorcios[Produto]))+1),"")</f>
        <v>380000</v>
      </c>
      <c r="N4376" s="2" cm="1">
        <f t="array" ref="N4376">IFERROR(INDEX(tblConsorcios[Prazo (meses)],MOD($J4376,ROWS(tblConsorcios[Produto]))+1),"")</f>
        <v>240</v>
      </c>
      <c r="O4376" s="20" cm="1">
        <f t="array" ref="O4376">IFERROR(INDEX(tblConsorcios[Parcela Mensal (R$)],MOD($J4376,ROWS(tblConsorcios[Produto]))+1),"")</f>
        <v>2039.33</v>
      </c>
      <c r="P4376" s="20" t="str" cm="1">
        <f t="array" ref="P4376">IFERROR(INDEX(tblClientes[Dividendo Mensal (R$)],INT($J4376/ROWS(tblConsorcios[Produto]))+1),"")</f>
        <v/>
      </c>
      <c r="Q4376" s="20" t="str">
        <f t="shared" si="205"/>
        <v/>
      </c>
      <c r="R4376">
        <f t="shared" si="206"/>
        <v>0</v>
      </c>
    </row>
    <row r="4377" spans="10:18" x14ac:dyDescent="0.2">
      <c r="J4377">
        <f t="shared" si="204"/>
        <v>4375</v>
      </c>
      <c r="K4377" t="str" cm="1">
        <f t="array" ref="K4377">IFERROR(INDEX(tblClientes[Cliente],INT($J4377/ROWS(tblConsorcios[Produto]))+1),"")</f>
        <v/>
      </c>
      <c r="L4377" t="str" cm="1">
        <f t="array" ref="L4377">IFERROR(INDEX(tblConsorcios[Produto],MOD($J4377,ROWS(tblConsorcios[Produto]))+1),"")</f>
        <v>Imóvel IE380 – 220m</v>
      </c>
      <c r="M4377" s="20" cm="1">
        <f t="array" ref="M4377">IFERROR(INDEX(tblConsorcios[Valor da Carta (R$)],MOD($J4377,ROWS(tblConsorcios[Produto]))+1),"")</f>
        <v>380000</v>
      </c>
      <c r="N4377" s="2" cm="1">
        <f t="array" ref="N4377">IFERROR(INDEX(tblConsorcios[Prazo (meses)],MOD($J4377,ROWS(tblConsorcios[Produto]))+1),"")</f>
        <v>220</v>
      </c>
      <c r="O4377" s="20" cm="1">
        <f t="array" ref="O4377">IFERROR(INDEX(tblConsorcios[Parcela Mensal (R$)],MOD($J4377,ROWS(tblConsorcios[Produto]))+1),"")</f>
        <v>2207.4499999999998</v>
      </c>
      <c r="P4377" s="20" t="str" cm="1">
        <f t="array" ref="P4377">IFERROR(INDEX(tblClientes[Dividendo Mensal (R$)],INT($J4377/ROWS(tblConsorcios[Produto]))+1),"")</f>
        <v/>
      </c>
      <c r="Q4377" s="20" t="str">
        <f t="shared" si="205"/>
        <v/>
      </c>
      <c r="R4377">
        <f t="shared" si="206"/>
        <v>0</v>
      </c>
    </row>
    <row r="4378" spans="10:18" x14ac:dyDescent="0.2">
      <c r="J4378">
        <f t="shared" si="204"/>
        <v>4376</v>
      </c>
      <c r="K4378" t="str" cm="1">
        <f t="array" ref="K4378">IFERROR(INDEX(tblClientes[Cliente],INT($J4378/ROWS(tblConsorcios[Produto]))+1),"")</f>
        <v/>
      </c>
      <c r="L4378" t="str" cm="1">
        <f t="array" ref="L4378">IFERROR(INDEX(tblConsorcios[Produto],MOD($J4378,ROWS(tblConsorcios[Produto]))+1),"")</f>
        <v>Imóvel IE380 – 200m</v>
      </c>
      <c r="M4378" s="20" cm="1">
        <f t="array" ref="M4378">IFERROR(INDEX(tblConsorcios[Valor da Carta (R$)],MOD($J4378,ROWS(tblConsorcios[Produto]))+1),"")</f>
        <v>380000</v>
      </c>
      <c r="N4378" s="2" cm="1">
        <f t="array" ref="N4378">IFERROR(INDEX(tblConsorcios[Prazo (meses)],MOD($J4378,ROWS(tblConsorcios[Produto]))+1),"")</f>
        <v>200</v>
      </c>
      <c r="O4378" s="20" cm="1">
        <f t="array" ref="O4378">IFERROR(INDEX(tblConsorcios[Parcela Mensal (R$)],MOD($J4378,ROWS(tblConsorcios[Produto]))+1),"")</f>
        <v>2409.1999999999998</v>
      </c>
      <c r="P4378" s="20" t="str" cm="1">
        <f t="array" ref="P4378">IFERROR(INDEX(tblClientes[Dividendo Mensal (R$)],INT($J4378/ROWS(tblConsorcios[Produto]))+1),"")</f>
        <v/>
      </c>
      <c r="Q4378" s="20" t="str">
        <f t="shared" si="205"/>
        <v/>
      </c>
      <c r="R4378">
        <f t="shared" si="206"/>
        <v>0</v>
      </c>
    </row>
    <row r="4379" spans="10:18" x14ac:dyDescent="0.2">
      <c r="J4379">
        <f t="shared" si="204"/>
        <v>4377</v>
      </c>
      <c r="K4379" t="str" cm="1">
        <f t="array" ref="K4379">IFERROR(INDEX(tblClientes[Cliente],INT($J4379/ROWS(tblConsorcios[Produto]))+1),"")</f>
        <v/>
      </c>
      <c r="L4379" t="str" cm="1">
        <f t="array" ref="L4379">IFERROR(INDEX(tblConsorcios[Produto],MOD($J4379,ROWS(tblConsorcios[Produto]))+1),"")</f>
        <v>Imóvel IE350 – 240m</v>
      </c>
      <c r="M4379" s="20" cm="1">
        <f t="array" ref="M4379">IFERROR(INDEX(tblConsorcios[Valor da Carta (R$)],MOD($J4379,ROWS(tblConsorcios[Produto]))+1),"")</f>
        <v>350000</v>
      </c>
      <c r="N4379" s="2" cm="1">
        <f t="array" ref="N4379">IFERROR(INDEX(tblConsorcios[Prazo (meses)],MOD($J4379,ROWS(tblConsorcios[Produto]))+1),"")</f>
        <v>240</v>
      </c>
      <c r="O4379" s="20" cm="1">
        <f t="array" ref="O4379">IFERROR(INDEX(tblConsorcios[Parcela Mensal (R$)],MOD($J4379,ROWS(tblConsorcios[Produto]))+1),"")</f>
        <v>1878.33</v>
      </c>
      <c r="P4379" s="20" t="str" cm="1">
        <f t="array" ref="P4379">IFERROR(INDEX(tblClientes[Dividendo Mensal (R$)],INT($J4379/ROWS(tblConsorcios[Produto]))+1),"")</f>
        <v/>
      </c>
      <c r="Q4379" s="20" t="str">
        <f t="shared" si="205"/>
        <v/>
      </c>
      <c r="R4379">
        <f t="shared" si="206"/>
        <v>0</v>
      </c>
    </row>
    <row r="4380" spans="10:18" x14ac:dyDescent="0.2">
      <c r="J4380">
        <f t="shared" si="204"/>
        <v>4378</v>
      </c>
      <c r="K4380" t="str" cm="1">
        <f t="array" ref="K4380">IFERROR(INDEX(tblClientes[Cliente],INT($J4380/ROWS(tblConsorcios[Produto]))+1),"")</f>
        <v/>
      </c>
      <c r="L4380" t="str" cm="1">
        <f t="array" ref="L4380">IFERROR(INDEX(tblConsorcios[Produto],MOD($J4380,ROWS(tblConsorcios[Produto]))+1),"")</f>
        <v>Imóvel IE350 – 220m</v>
      </c>
      <c r="M4380" s="20" cm="1">
        <f t="array" ref="M4380">IFERROR(INDEX(tblConsorcios[Valor da Carta (R$)],MOD($J4380,ROWS(tblConsorcios[Produto]))+1),"")</f>
        <v>350000</v>
      </c>
      <c r="N4380" s="2" cm="1">
        <f t="array" ref="N4380">IFERROR(INDEX(tblConsorcios[Prazo (meses)],MOD($J4380,ROWS(tblConsorcios[Produto]))+1),"")</f>
        <v>220</v>
      </c>
      <c r="O4380" s="20" cm="1">
        <f t="array" ref="O4380">IFERROR(INDEX(tblConsorcios[Parcela Mensal (R$)],MOD($J4380,ROWS(tblConsorcios[Produto]))+1),"")</f>
        <v>2033.18</v>
      </c>
      <c r="P4380" s="20" t="str" cm="1">
        <f t="array" ref="P4380">IFERROR(INDEX(tblClientes[Dividendo Mensal (R$)],INT($J4380/ROWS(tblConsorcios[Produto]))+1),"")</f>
        <v/>
      </c>
      <c r="Q4380" s="20" t="str">
        <f t="shared" si="205"/>
        <v/>
      </c>
      <c r="R4380">
        <f t="shared" si="206"/>
        <v>0</v>
      </c>
    </row>
    <row r="4381" spans="10:18" x14ac:dyDescent="0.2">
      <c r="J4381">
        <f t="shared" si="204"/>
        <v>4379</v>
      </c>
      <c r="K4381" t="str" cm="1">
        <f t="array" ref="K4381">IFERROR(INDEX(tblClientes[Cliente],INT($J4381/ROWS(tblConsorcios[Produto]))+1),"")</f>
        <v/>
      </c>
      <c r="L4381" t="str" cm="1">
        <f t="array" ref="L4381">IFERROR(INDEX(tblConsorcios[Produto],MOD($J4381,ROWS(tblConsorcios[Produto]))+1),"")</f>
        <v>Imóvel IE350 – 200m</v>
      </c>
      <c r="M4381" s="20" cm="1">
        <f t="array" ref="M4381">IFERROR(INDEX(tblConsorcios[Valor da Carta (R$)],MOD($J4381,ROWS(tblConsorcios[Produto]))+1),"")</f>
        <v>350000</v>
      </c>
      <c r="N4381" s="2" cm="1">
        <f t="array" ref="N4381">IFERROR(INDEX(tblConsorcios[Prazo (meses)],MOD($J4381,ROWS(tblConsorcios[Produto]))+1),"")</f>
        <v>200</v>
      </c>
      <c r="O4381" s="20" cm="1">
        <f t="array" ref="O4381">IFERROR(INDEX(tblConsorcios[Parcela Mensal (R$)],MOD($J4381,ROWS(tblConsorcios[Produto]))+1),"")</f>
        <v>2219</v>
      </c>
      <c r="P4381" s="20" t="str" cm="1">
        <f t="array" ref="P4381">IFERROR(INDEX(tblClientes[Dividendo Mensal (R$)],INT($J4381/ROWS(tblConsorcios[Produto]))+1),"")</f>
        <v/>
      </c>
      <c r="Q4381" s="20" t="str">
        <f t="shared" si="205"/>
        <v/>
      </c>
      <c r="R4381">
        <f t="shared" si="206"/>
        <v>0</v>
      </c>
    </row>
    <row r="4382" spans="10:18" x14ac:dyDescent="0.2">
      <c r="J4382">
        <f t="shared" si="204"/>
        <v>4380</v>
      </c>
      <c r="K4382" t="str" cm="1">
        <f t="array" ref="K4382">IFERROR(INDEX(tblClientes[Cliente],INT($J4382/ROWS(tblConsorcios[Produto]))+1),"")</f>
        <v/>
      </c>
      <c r="L4382" t="str" cm="1">
        <f t="array" ref="L4382">IFERROR(INDEX(tblConsorcios[Produto],MOD($J4382,ROWS(tblConsorcios[Produto]))+1),"")</f>
        <v>Imóvel IE330 – 240m</v>
      </c>
      <c r="M4382" s="20" cm="1">
        <f t="array" ref="M4382">IFERROR(INDEX(tblConsorcios[Valor da Carta (R$)],MOD($J4382,ROWS(tblConsorcios[Produto]))+1),"")</f>
        <v>330000</v>
      </c>
      <c r="N4382" s="2" cm="1">
        <f t="array" ref="N4382">IFERROR(INDEX(tblConsorcios[Prazo (meses)],MOD($J4382,ROWS(tblConsorcios[Produto]))+1),"")</f>
        <v>240</v>
      </c>
      <c r="O4382" s="20" cm="1">
        <f t="array" ref="O4382">IFERROR(INDEX(tblConsorcios[Parcela Mensal (R$)],MOD($J4382,ROWS(tblConsorcios[Produto]))+1),"")</f>
        <v>1771</v>
      </c>
      <c r="P4382" s="20" t="str" cm="1">
        <f t="array" ref="P4382">IFERROR(INDEX(tblClientes[Dividendo Mensal (R$)],INT($J4382/ROWS(tblConsorcios[Produto]))+1),"")</f>
        <v/>
      </c>
      <c r="Q4382" s="20" t="str">
        <f t="shared" si="205"/>
        <v/>
      </c>
      <c r="R4382">
        <f t="shared" si="206"/>
        <v>0</v>
      </c>
    </row>
    <row r="4383" spans="10:18" x14ac:dyDescent="0.2">
      <c r="J4383">
        <f t="shared" si="204"/>
        <v>4381</v>
      </c>
      <c r="K4383" t="str" cm="1">
        <f t="array" ref="K4383">IFERROR(INDEX(tblClientes[Cliente],INT($J4383/ROWS(tblConsorcios[Produto]))+1),"")</f>
        <v/>
      </c>
      <c r="L4383" t="str" cm="1">
        <f t="array" ref="L4383">IFERROR(INDEX(tblConsorcios[Produto],MOD($J4383,ROWS(tblConsorcios[Produto]))+1),"")</f>
        <v>Imóvel IE330 – 220m</v>
      </c>
      <c r="M4383" s="20" cm="1">
        <f t="array" ref="M4383">IFERROR(INDEX(tblConsorcios[Valor da Carta (R$)],MOD($J4383,ROWS(tblConsorcios[Produto]))+1),"")</f>
        <v>330000</v>
      </c>
      <c r="N4383" s="2" cm="1">
        <f t="array" ref="N4383">IFERROR(INDEX(tblConsorcios[Prazo (meses)],MOD($J4383,ROWS(tblConsorcios[Produto]))+1),"")</f>
        <v>220</v>
      </c>
      <c r="O4383" s="20" cm="1">
        <f t="array" ref="O4383">IFERROR(INDEX(tblConsorcios[Parcela Mensal (R$)],MOD($J4383,ROWS(tblConsorcios[Produto]))+1),"")</f>
        <v>1917</v>
      </c>
      <c r="P4383" s="20" t="str" cm="1">
        <f t="array" ref="P4383">IFERROR(INDEX(tblClientes[Dividendo Mensal (R$)],INT($J4383/ROWS(tblConsorcios[Produto]))+1),"")</f>
        <v/>
      </c>
      <c r="Q4383" s="20" t="str">
        <f t="shared" si="205"/>
        <v/>
      </c>
      <c r="R4383">
        <f t="shared" si="206"/>
        <v>0</v>
      </c>
    </row>
    <row r="4384" spans="10:18" x14ac:dyDescent="0.2">
      <c r="J4384">
        <f t="shared" si="204"/>
        <v>4382</v>
      </c>
      <c r="K4384" t="str" cm="1">
        <f t="array" ref="K4384">IFERROR(INDEX(tblClientes[Cliente],INT($J4384/ROWS(tblConsorcios[Produto]))+1),"")</f>
        <v/>
      </c>
      <c r="L4384" t="str" cm="1">
        <f t="array" ref="L4384">IFERROR(INDEX(tblConsorcios[Produto],MOD($J4384,ROWS(tblConsorcios[Produto]))+1),"")</f>
        <v>Imóvel IE330 – 200m</v>
      </c>
      <c r="M4384" s="20" cm="1">
        <f t="array" ref="M4384">IFERROR(INDEX(tblConsorcios[Valor da Carta (R$)],MOD($J4384,ROWS(tblConsorcios[Produto]))+1),"")</f>
        <v>330000</v>
      </c>
      <c r="N4384" s="2" cm="1">
        <f t="array" ref="N4384">IFERROR(INDEX(tblConsorcios[Prazo (meses)],MOD($J4384,ROWS(tblConsorcios[Produto]))+1),"")</f>
        <v>200</v>
      </c>
      <c r="O4384" s="20" cm="1">
        <f t="array" ref="O4384">IFERROR(INDEX(tblConsorcios[Parcela Mensal (R$)],MOD($J4384,ROWS(tblConsorcios[Produto]))+1),"")</f>
        <v>2092.1999999999998</v>
      </c>
      <c r="P4384" s="20" t="str" cm="1">
        <f t="array" ref="P4384">IFERROR(INDEX(tblClientes[Dividendo Mensal (R$)],INT($J4384/ROWS(tblConsorcios[Produto]))+1),"")</f>
        <v/>
      </c>
      <c r="Q4384" s="20" t="str">
        <f t="shared" si="205"/>
        <v/>
      </c>
      <c r="R4384">
        <f t="shared" si="206"/>
        <v>0</v>
      </c>
    </row>
    <row r="4385" spans="10:18" x14ac:dyDescent="0.2">
      <c r="J4385">
        <f t="shared" si="204"/>
        <v>4383</v>
      </c>
      <c r="K4385" t="str" cm="1">
        <f t="array" ref="K4385">IFERROR(INDEX(tblClientes[Cliente],INT($J4385/ROWS(tblConsorcios[Produto]))+1),"")</f>
        <v/>
      </c>
      <c r="L4385" t="str" cm="1">
        <f t="array" ref="L4385">IFERROR(INDEX(tblConsorcios[Produto],MOD($J4385,ROWS(tblConsorcios[Produto]))+1),"")</f>
        <v>Imóvel IE300 – 240m</v>
      </c>
      <c r="M4385" s="20" cm="1">
        <f t="array" ref="M4385">IFERROR(INDEX(tblConsorcios[Valor da Carta (R$)],MOD($J4385,ROWS(tblConsorcios[Produto]))+1),"")</f>
        <v>300000</v>
      </c>
      <c r="N4385" s="2" cm="1">
        <f t="array" ref="N4385">IFERROR(INDEX(tblConsorcios[Prazo (meses)],MOD($J4385,ROWS(tblConsorcios[Produto]))+1),"")</f>
        <v>240</v>
      </c>
      <c r="O4385" s="20" cm="1">
        <f t="array" ref="O4385">IFERROR(INDEX(tblConsorcios[Parcela Mensal (R$)],MOD($J4385,ROWS(tblConsorcios[Produto]))+1),"")</f>
        <v>1610</v>
      </c>
      <c r="P4385" s="20" t="str" cm="1">
        <f t="array" ref="P4385">IFERROR(INDEX(tblClientes[Dividendo Mensal (R$)],INT($J4385/ROWS(tblConsorcios[Produto]))+1),"")</f>
        <v/>
      </c>
      <c r="Q4385" s="20" t="str">
        <f t="shared" si="205"/>
        <v/>
      </c>
      <c r="R4385">
        <f t="shared" si="206"/>
        <v>0</v>
      </c>
    </row>
    <row r="4386" spans="10:18" x14ac:dyDescent="0.2">
      <c r="J4386">
        <f t="shared" si="204"/>
        <v>4384</v>
      </c>
      <c r="K4386" t="str" cm="1">
        <f t="array" ref="K4386">IFERROR(INDEX(tblClientes[Cliente],INT($J4386/ROWS(tblConsorcios[Produto]))+1),"")</f>
        <v/>
      </c>
      <c r="L4386" t="str" cm="1">
        <f t="array" ref="L4386">IFERROR(INDEX(tblConsorcios[Produto],MOD($J4386,ROWS(tblConsorcios[Produto]))+1),"")</f>
        <v>Imóvel IE300 – 220m</v>
      </c>
      <c r="M4386" s="20" cm="1">
        <f t="array" ref="M4386">IFERROR(INDEX(tblConsorcios[Valor da Carta (R$)],MOD($J4386,ROWS(tblConsorcios[Produto]))+1),"")</f>
        <v>300000</v>
      </c>
      <c r="N4386" s="2" cm="1">
        <f t="array" ref="N4386">IFERROR(INDEX(tblConsorcios[Prazo (meses)],MOD($J4386,ROWS(tblConsorcios[Produto]))+1),"")</f>
        <v>220</v>
      </c>
      <c r="O4386" s="20" cm="1">
        <f t="array" ref="O4386">IFERROR(INDEX(tblConsorcios[Parcela Mensal (R$)],MOD($J4386,ROWS(tblConsorcios[Produto]))+1),"")</f>
        <v>1742.73</v>
      </c>
      <c r="P4386" s="20" t="str" cm="1">
        <f t="array" ref="P4386">IFERROR(INDEX(tblClientes[Dividendo Mensal (R$)],INT($J4386/ROWS(tblConsorcios[Produto]))+1),"")</f>
        <v/>
      </c>
      <c r="Q4386" s="20" t="str">
        <f t="shared" si="205"/>
        <v/>
      </c>
      <c r="R4386">
        <f t="shared" si="206"/>
        <v>0</v>
      </c>
    </row>
    <row r="4387" spans="10:18" x14ac:dyDescent="0.2">
      <c r="J4387">
        <f t="shared" si="204"/>
        <v>4385</v>
      </c>
      <c r="K4387" t="str" cm="1">
        <f t="array" ref="K4387">IFERROR(INDEX(tblClientes[Cliente],INT($J4387/ROWS(tblConsorcios[Produto]))+1),"")</f>
        <v/>
      </c>
      <c r="L4387" t="str" cm="1">
        <f t="array" ref="L4387">IFERROR(INDEX(tblConsorcios[Produto],MOD($J4387,ROWS(tblConsorcios[Produto]))+1),"")</f>
        <v>Imóvel IE300 – 200m</v>
      </c>
      <c r="M4387" s="20" cm="1">
        <f t="array" ref="M4387">IFERROR(INDEX(tblConsorcios[Valor da Carta (R$)],MOD($J4387,ROWS(tblConsorcios[Produto]))+1),"")</f>
        <v>300000</v>
      </c>
      <c r="N4387" s="2" cm="1">
        <f t="array" ref="N4387">IFERROR(INDEX(tblConsorcios[Prazo (meses)],MOD($J4387,ROWS(tblConsorcios[Produto]))+1),"")</f>
        <v>200</v>
      </c>
      <c r="O4387" s="20" cm="1">
        <f t="array" ref="O4387">IFERROR(INDEX(tblConsorcios[Parcela Mensal (R$)],MOD($J4387,ROWS(tblConsorcios[Produto]))+1),"")</f>
        <v>1902</v>
      </c>
      <c r="P4387" s="20" t="str" cm="1">
        <f t="array" ref="P4387">IFERROR(INDEX(tblClientes[Dividendo Mensal (R$)],INT($J4387/ROWS(tblConsorcios[Produto]))+1),"")</f>
        <v/>
      </c>
      <c r="Q4387" s="20" t="str">
        <f t="shared" si="205"/>
        <v/>
      </c>
      <c r="R4387">
        <f t="shared" si="206"/>
        <v>0</v>
      </c>
    </row>
    <row r="4388" spans="10:18" x14ac:dyDescent="0.2">
      <c r="J4388">
        <f t="shared" si="204"/>
        <v>4386</v>
      </c>
      <c r="K4388" t="str" cm="1">
        <f t="array" ref="K4388">IFERROR(INDEX(tblClientes[Cliente],INT($J4388/ROWS(tblConsorcios[Produto]))+1),"")</f>
        <v/>
      </c>
      <c r="L4388" t="str" cm="1">
        <f t="array" ref="L4388">IFERROR(INDEX(tblConsorcios[Produto],MOD($J4388,ROWS(tblConsorcios[Produto]))+1),"")</f>
        <v>Imóvel IE240 – 240m</v>
      </c>
      <c r="M4388" s="20" cm="1">
        <f t="array" ref="M4388">IFERROR(INDEX(tblConsorcios[Valor da Carta (R$)],MOD($J4388,ROWS(tblConsorcios[Produto]))+1),"")</f>
        <v>240000</v>
      </c>
      <c r="N4388" s="2" cm="1">
        <f t="array" ref="N4388">IFERROR(INDEX(tblConsorcios[Prazo (meses)],MOD($J4388,ROWS(tblConsorcios[Produto]))+1),"")</f>
        <v>240</v>
      </c>
      <c r="O4388" s="20" cm="1">
        <f t="array" ref="O4388">IFERROR(INDEX(tblConsorcios[Parcela Mensal (R$)],MOD($J4388,ROWS(tblConsorcios[Produto]))+1),"")</f>
        <v>1288</v>
      </c>
      <c r="P4388" s="20" t="str" cm="1">
        <f t="array" ref="P4388">IFERROR(INDEX(tblClientes[Dividendo Mensal (R$)],INT($J4388/ROWS(tblConsorcios[Produto]))+1),"")</f>
        <v/>
      </c>
      <c r="Q4388" s="20" t="str">
        <f t="shared" si="205"/>
        <v/>
      </c>
      <c r="R4388">
        <f t="shared" si="206"/>
        <v>0</v>
      </c>
    </row>
    <row r="4389" spans="10:18" x14ac:dyDescent="0.2">
      <c r="J4389">
        <f t="shared" si="204"/>
        <v>4387</v>
      </c>
      <c r="K4389" t="str" cm="1">
        <f t="array" ref="K4389">IFERROR(INDEX(tblClientes[Cliente],INT($J4389/ROWS(tblConsorcios[Produto]))+1),"")</f>
        <v/>
      </c>
      <c r="L4389" t="str" cm="1">
        <f t="array" ref="L4389">IFERROR(INDEX(tblConsorcios[Produto],MOD($J4389,ROWS(tblConsorcios[Produto]))+1),"")</f>
        <v>Imóvel IE240 – 220m</v>
      </c>
      <c r="M4389" s="20" cm="1">
        <f t="array" ref="M4389">IFERROR(INDEX(tblConsorcios[Valor da Carta (R$)],MOD($J4389,ROWS(tblConsorcios[Produto]))+1),"")</f>
        <v>240000</v>
      </c>
      <c r="N4389" s="2" cm="1">
        <f t="array" ref="N4389">IFERROR(INDEX(tblConsorcios[Prazo (meses)],MOD($J4389,ROWS(tblConsorcios[Produto]))+1),"")</f>
        <v>220</v>
      </c>
      <c r="O4389" s="20" cm="1">
        <f t="array" ref="O4389">IFERROR(INDEX(tblConsorcios[Parcela Mensal (R$)],MOD($J4389,ROWS(tblConsorcios[Produto]))+1),"")</f>
        <v>1394.18</v>
      </c>
      <c r="P4389" s="20" t="str" cm="1">
        <f t="array" ref="P4389">IFERROR(INDEX(tblClientes[Dividendo Mensal (R$)],INT($J4389/ROWS(tblConsorcios[Produto]))+1),"")</f>
        <v/>
      </c>
      <c r="Q4389" s="20" t="str">
        <f t="shared" si="205"/>
        <v/>
      </c>
      <c r="R4389">
        <f t="shared" si="206"/>
        <v>0</v>
      </c>
    </row>
    <row r="4390" spans="10:18" x14ac:dyDescent="0.2">
      <c r="J4390">
        <f t="shared" si="204"/>
        <v>4388</v>
      </c>
      <c r="K4390" t="str" cm="1">
        <f t="array" ref="K4390">IFERROR(INDEX(tblClientes[Cliente],INT($J4390/ROWS(tblConsorcios[Produto]))+1),"")</f>
        <v/>
      </c>
      <c r="L4390" t="str" cm="1">
        <f t="array" ref="L4390">IFERROR(INDEX(tblConsorcios[Produto],MOD($J4390,ROWS(tblConsorcios[Produto]))+1),"")</f>
        <v>Imóvel IE240 – 200m</v>
      </c>
      <c r="M4390" s="20" cm="1">
        <f t="array" ref="M4390">IFERROR(INDEX(tblConsorcios[Valor da Carta (R$)],MOD($J4390,ROWS(tblConsorcios[Produto]))+1),"")</f>
        <v>240000</v>
      </c>
      <c r="N4390" s="2" cm="1">
        <f t="array" ref="N4390">IFERROR(INDEX(tblConsorcios[Prazo (meses)],MOD($J4390,ROWS(tblConsorcios[Produto]))+1),"")</f>
        <v>200</v>
      </c>
      <c r="O4390" s="20" cm="1">
        <f t="array" ref="O4390">IFERROR(INDEX(tblConsorcios[Parcela Mensal (R$)],MOD($J4390,ROWS(tblConsorcios[Produto]))+1),"")</f>
        <v>1521.6</v>
      </c>
      <c r="P4390" s="20" t="str" cm="1">
        <f t="array" ref="P4390">IFERROR(INDEX(tblClientes[Dividendo Mensal (R$)],INT($J4390/ROWS(tblConsorcios[Produto]))+1),"")</f>
        <v/>
      </c>
      <c r="Q4390" s="20" t="str">
        <f t="shared" si="205"/>
        <v/>
      </c>
      <c r="R4390">
        <f t="shared" si="206"/>
        <v>0</v>
      </c>
    </row>
    <row r="4391" spans="10:18" x14ac:dyDescent="0.2">
      <c r="J4391">
        <f t="shared" si="204"/>
        <v>4389</v>
      </c>
      <c r="K4391" t="str" cm="1">
        <f t="array" ref="K4391">IFERROR(INDEX(tblClientes[Cliente],INT($J4391/ROWS(tblConsorcios[Produto]))+1),"")</f>
        <v/>
      </c>
      <c r="L4391" t="str" cm="1">
        <f t="array" ref="L4391">IFERROR(INDEX(tblConsorcios[Produto],MOD($J4391,ROWS(tblConsorcios[Produto]))+1),"")</f>
        <v>Imóvel IE230 – 240m</v>
      </c>
      <c r="M4391" s="20" cm="1">
        <f t="array" ref="M4391">IFERROR(INDEX(tblConsorcios[Valor da Carta (R$)],MOD($J4391,ROWS(tblConsorcios[Produto]))+1),"")</f>
        <v>230000</v>
      </c>
      <c r="N4391" s="2" cm="1">
        <f t="array" ref="N4391">IFERROR(INDEX(tblConsorcios[Prazo (meses)],MOD($J4391,ROWS(tblConsorcios[Produto]))+1),"")</f>
        <v>240</v>
      </c>
      <c r="O4391" s="20" cm="1">
        <f t="array" ref="O4391">IFERROR(INDEX(tblConsorcios[Parcela Mensal (R$)],MOD($J4391,ROWS(tblConsorcios[Produto]))+1),"")</f>
        <v>1234.33</v>
      </c>
      <c r="P4391" s="20" t="str" cm="1">
        <f t="array" ref="P4391">IFERROR(INDEX(tblClientes[Dividendo Mensal (R$)],INT($J4391/ROWS(tblConsorcios[Produto]))+1),"")</f>
        <v/>
      </c>
      <c r="Q4391" s="20" t="str">
        <f t="shared" si="205"/>
        <v/>
      </c>
      <c r="R4391">
        <f t="shared" si="206"/>
        <v>0</v>
      </c>
    </row>
    <row r="4392" spans="10:18" x14ac:dyDescent="0.2">
      <c r="J4392">
        <f t="shared" si="204"/>
        <v>4390</v>
      </c>
      <c r="K4392" t="str" cm="1">
        <f t="array" ref="K4392">IFERROR(INDEX(tblClientes[Cliente],INT($J4392/ROWS(tblConsorcios[Produto]))+1),"")</f>
        <v/>
      </c>
      <c r="L4392" t="str" cm="1">
        <f t="array" ref="L4392">IFERROR(INDEX(tblConsorcios[Produto],MOD($J4392,ROWS(tblConsorcios[Produto]))+1),"")</f>
        <v>Imóvel IE230 – 220m</v>
      </c>
      <c r="M4392" s="20" cm="1">
        <f t="array" ref="M4392">IFERROR(INDEX(tblConsorcios[Valor da Carta (R$)],MOD($J4392,ROWS(tblConsorcios[Produto]))+1),"")</f>
        <v>230000</v>
      </c>
      <c r="N4392" s="2" cm="1">
        <f t="array" ref="N4392">IFERROR(INDEX(tblConsorcios[Prazo (meses)],MOD($J4392,ROWS(tblConsorcios[Produto]))+1),"")</f>
        <v>220</v>
      </c>
      <c r="O4392" s="20" cm="1">
        <f t="array" ref="O4392">IFERROR(INDEX(tblConsorcios[Parcela Mensal (R$)],MOD($J4392,ROWS(tblConsorcios[Produto]))+1),"")</f>
        <v>1336.09</v>
      </c>
      <c r="P4392" s="20" t="str" cm="1">
        <f t="array" ref="P4392">IFERROR(INDEX(tblClientes[Dividendo Mensal (R$)],INT($J4392/ROWS(tblConsorcios[Produto]))+1),"")</f>
        <v/>
      </c>
      <c r="Q4392" s="20" t="str">
        <f t="shared" si="205"/>
        <v/>
      </c>
      <c r="R4392">
        <f t="shared" si="206"/>
        <v>0</v>
      </c>
    </row>
    <row r="4393" spans="10:18" x14ac:dyDescent="0.2">
      <c r="J4393">
        <f t="shared" si="204"/>
        <v>4391</v>
      </c>
      <c r="K4393" t="str" cm="1">
        <f t="array" ref="K4393">IFERROR(INDEX(tblClientes[Cliente],INT($J4393/ROWS(tblConsorcios[Produto]))+1),"")</f>
        <v/>
      </c>
      <c r="L4393" t="str" cm="1">
        <f t="array" ref="L4393">IFERROR(INDEX(tblConsorcios[Produto],MOD($J4393,ROWS(tblConsorcios[Produto]))+1),"")</f>
        <v>Imóvel IE230 – 200m</v>
      </c>
      <c r="M4393" s="20" cm="1">
        <f t="array" ref="M4393">IFERROR(INDEX(tblConsorcios[Valor da Carta (R$)],MOD($J4393,ROWS(tblConsorcios[Produto]))+1),"")</f>
        <v>230000</v>
      </c>
      <c r="N4393" s="2" cm="1">
        <f t="array" ref="N4393">IFERROR(INDEX(tblConsorcios[Prazo (meses)],MOD($J4393,ROWS(tblConsorcios[Produto]))+1),"")</f>
        <v>200</v>
      </c>
      <c r="O4393" s="20" cm="1">
        <f t="array" ref="O4393">IFERROR(INDEX(tblConsorcios[Parcela Mensal (R$)],MOD($J4393,ROWS(tblConsorcios[Produto]))+1),"")</f>
        <v>1458.2</v>
      </c>
      <c r="P4393" s="20" t="str" cm="1">
        <f t="array" ref="P4393">IFERROR(INDEX(tblClientes[Dividendo Mensal (R$)],INT($J4393/ROWS(tblConsorcios[Produto]))+1),"")</f>
        <v/>
      </c>
      <c r="Q4393" s="20" t="str">
        <f t="shared" si="205"/>
        <v/>
      </c>
      <c r="R4393">
        <f t="shared" si="206"/>
        <v>0</v>
      </c>
    </row>
    <row r="4394" spans="10:18" x14ac:dyDescent="0.2">
      <c r="J4394">
        <f t="shared" si="204"/>
        <v>4392</v>
      </c>
      <c r="K4394" t="str" cm="1">
        <f t="array" ref="K4394">IFERROR(INDEX(tblClientes[Cliente],INT($J4394/ROWS(tblConsorcios[Produto]))+1),"")</f>
        <v/>
      </c>
      <c r="L4394" t="str" cm="1">
        <f t="array" ref="L4394">IFERROR(INDEX(tblConsorcios[Produto],MOD($J4394,ROWS(tblConsorcios[Produto]))+1),"")</f>
        <v>Imóvel IE220 – 240m</v>
      </c>
      <c r="M4394" s="20" cm="1">
        <f t="array" ref="M4394">IFERROR(INDEX(tblConsorcios[Valor da Carta (R$)],MOD($J4394,ROWS(tblConsorcios[Produto]))+1),"")</f>
        <v>220000</v>
      </c>
      <c r="N4394" s="2" cm="1">
        <f t="array" ref="N4394">IFERROR(INDEX(tblConsorcios[Prazo (meses)],MOD($J4394,ROWS(tblConsorcios[Produto]))+1),"")</f>
        <v>240</v>
      </c>
      <c r="O4394" s="20" cm="1">
        <f t="array" ref="O4394">IFERROR(INDEX(tblConsorcios[Parcela Mensal (R$)],MOD($J4394,ROWS(tblConsorcios[Produto]))+1),"")</f>
        <v>1180.67</v>
      </c>
      <c r="P4394" s="20" t="str" cm="1">
        <f t="array" ref="P4394">IFERROR(INDEX(tblClientes[Dividendo Mensal (R$)],INT($J4394/ROWS(tblConsorcios[Produto]))+1),"")</f>
        <v/>
      </c>
      <c r="Q4394" s="20" t="str">
        <f t="shared" si="205"/>
        <v/>
      </c>
      <c r="R4394">
        <f t="shared" si="206"/>
        <v>0</v>
      </c>
    </row>
    <row r="4395" spans="10:18" x14ac:dyDescent="0.2">
      <c r="J4395">
        <f t="shared" si="204"/>
        <v>4393</v>
      </c>
      <c r="K4395" t="str" cm="1">
        <f t="array" ref="K4395">IFERROR(INDEX(tblClientes[Cliente],INT($J4395/ROWS(tblConsorcios[Produto]))+1),"")</f>
        <v/>
      </c>
      <c r="L4395" t="str" cm="1">
        <f t="array" ref="L4395">IFERROR(INDEX(tblConsorcios[Produto],MOD($J4395,ROWS(tblConsorcios[Produto]))+1),"")</f>
        <v>Imóvel IE220 – 220m</v>
      </c>
      <c r="M4395" s="20" cm="1">
        <f t="array" ref="M4395">IFERROR(INDEX(tblConsorcios[Valor da Carta (R$)],MOD($J4395,ROWS(tblConsorcios[Produto]))+1),"")</f>
        <v>220000</v>
      </c>
      <c r="N4395" s="2" cm="1">
        <f t="array" ref="N4395">IFERROR(INDEX(tblConsorcios[Prazo (meses)],MOD($J4395,ROWS(tblConsorcios[Produto]))+1),"")</f>
        <v>220</v>
      </c>
      <c r="O4395" s="20" cm="1">
        <f t="array" ref="O4395">IFERROR(INDEX(tblConsorcios[Parcela Mensal (R$)],MOD($J4395,ROWS(tblConsorcios[Produto]))+1),"")</f>
        <v>1278</v>
      </c>
      <c r="P4395" s="20" t="str" cm="1">
        <f t="array" ref="P4395">IFERROR(INDEX(tblClientes[Dividendo Mensal (R$)],INT($J4395/ROWS(tblConsorcios[Produto]))+1),"")</f>
        <v/>
      </c>
      <c r="Q4395" s="20" t="str">
        <f t="shared" si="205"/>
        <v/>
      </c>
      <c r="R4395">
        <f t="shared" si="206"/>
        <v>0</v>
      </c>
    </row>
    <row r="4396" spans="10:18" x14ac:dyDescent="0.2">
      <c r="J4396">
        <f t="shared" si="204"/>
        <v>4394</v>
      </c>
      <c r="K4396" t="str" cm="1">
        <f t="array" ref="K4396">IFERROR(INDEX(tblClientes[Cliente],INT($J4396/ROWS(tblConsorcios[Produto]))+1),"")</f>
        <v/>
      </c>
      <c r="L4396" t="str" cm="1">
        <f t="array" ref="L4396">IFERROR(INDEX(tblConsorcios[Produto],MOD($J4396,ROWS(tblConsorcios[Produto]))+1),"")</f>
        <v>Imóvel IE220 – 200m</v>
      </c>
      <c r="M4396" s="20" cm="1">
        <f t="array" ref="M4396">IFERROR(INDEX(tblConsorcios[Valor da Carta (R$)],MOD($J4396,ROWS(tblConsorcios[Produto]))+1),"")</f>
        <v>220000</v>
      </c>
      <c r="N4396" s="2" cm="1">
        <f t="array" ref="N4396">IFERROR(INDEX(tblConsorcios[Prazo (meses)],MOD($J4396,ROWS(tblConsorcios[Produto]))+1),"")</f>
        <v>200</v>
      </c>
      <c r="O4396" s="20" cm="1">
        <f t="array" ref="O4396">IFERROR(INDEX(tblConsorcios[Parcela Mensal (R$)],MOD($J4396,ROWS(tblConsorcios[Produto]))+1),"")</f>
        <v>1394.8</v>
      </c>
      <c r="P4396" s="20" t="str" cm="1">
        <f t="array" ref="P4396">IFERROR(INDEX(tblClientes[Dividendo Mensal (R$)],INT($J4396/ROWS(tblConsorcios[Produto]))+1),"")</f>
        <v/>
      </c>
      <c r="Q4396" s="20" t="str">
        <f t="shared" si="205"/>
        <v/>
      </c>
      <c r="R4396">
        <f t="shared" si="206"/>
        <v>0</v>
      </c>
    </row>
    <row r="4397" spans="10:18" x14ac:dyDescent="0.2">
      <c r="J4397">
        <f t="shared" si="204"/>
        <v>4395</v>
      </c>
      <c r="K4397" t="str" cm="1">
        <f t="array" ref="K4397">IFERROR(INDEX(tblClientes[Cliente],INT($J4397/ROWS(tblConsorcios[Produto]))+1),"")</f>
        <v/>
      </c>
      <c r="L4397" t="str" cm="1">
        <f t="array" ref="L4397">IFERROR(INDEX(tblConsorcios[Produto],MOD($J4397,ROWS(tblConsorcios[Produto]))+1),"")</f>
        <v>Imóvel IE200 – 240m</v>
      </c>
      <c r="M4397" s="20" cm="1">
        <f t="array" ref="M4397">IFERROR(INDEX(tblConsorcios[Valor da Carta (R$)],MOD($J4397,ROWS(tblConsorcios[Produto]))+1),"")</f>
        <v>200000</v>
      </c>
      <c r="N4397" s="2" cm="1">
        <f t="array" ref="N4397">IFERROR(INDEX(tblConsorcios[Prazo (meses)],MOD($J4397,ROWS(tblConsorcios[Produto]))+1),"")</f>
        <v>240</v>
      </c>
      <c r="O4397" s="20" cm="1">
        <f t="array" ref="O4397">IFERROR(INDEX(tblConsorcios[Parcela Mensal (R$)],MOD($J4397,ROWS(tblConsorcios[Produto]))+1),"")</f>
        <v>1073.33</v>
      </c>
      <c r="P4397" s="20" t="str" cm="1">
        <f t="array" ref="P4397">IFERROR(INDEX(tblClientes[Dividendo Mensal (R$)],INT($J4397/ROWS(tblConsorcios[Produto]))+1),"")</f>
        <v/>
      </c>
      <c r="Q4397" s="20" t="str">
        <f t="shared" si="205"/>
        <v/>
      </c>
      <c r="R4397">
        <f t="shared" si="206"/>
        <v>0</v>
      </c>
    </row>
    <row r="4398" spans="10:18" x14ac:dyDescent="0.2">
      <c r="J4398">
        <f t="shared" si="204"/>
        <v>4396</v>
      </c>
      <c r="K4398" t="str" cm="1">
        <f t="array" ref="K4398">IFERROR(INDEX(tblClientes[Cliente],INT($J4398/ROWS(tblConsorcios[Produto]))+1),"")</f>
        <v/>
      </c>
      <c r="L4398" t="str" cm="1">
        <f t="array" ref="L4398">IFERROR(INDEX(tblConsorcios[Produto],MOD($J4398,ROWS(tblConsorcios[Produto]))+1),"")</f>
        <v>Imóvel IE200 – 220m</v>
      </c>
      <c r="M4398" s="20" cm="1">
        <f t="array" ref="M4398">IFERROR(INDEX(tblConsorcios[Valor da Carta (R$)],MOD($J4398,ROWS(tblConsorcios[Produto]))+1),"")</f>
        <v>200000</v>
      </c>
      <c r="N4398" s="2" cm="1">
        <f t="array" ref="N4398">IFERROR(INDEX(tblConsorcios[Prazo (meses)],MOD($J4398,ROWS(tblConsorcios[Produto]))+1),"")</f>
        <v>220</v>
      </c>
      <c r="O4398" s="20" cm="1">
        <f t="array" ref="O4398">IFERROR(INDEX(tblConsorcios[Parcela Mensal (R$)],MOD($J4398,ROWS(tblConsorcios[Produto]))+1),"")</f>
        <v>1161.82</v>
      </c>
      <c r="P4398" s="20" t="str" cm="1">
        <f t="array" ref="P4398">IFERROR(INDEX(tblClientes[Dividendo Mensal (R$)],INT($J4398/ROWS(tblConsorcios[Produto]))+1),"")</f>
        <v/>
      </c>
      <c r="Q4398" s="20" t="str">
        <f t="shared" si="205"/>
        <v/>
      </c>
      <c r="R4398">
        <f t="shared" si="206"/>
        <v>0</v>
      </c>
    </row>
    <row r="4399" spans="10:18" x14ac:dyDescent="0.2">
      <c r="J4399">
        <f t="shared" si="204"/>
        <v>4397</v>
      </c>
      <c r="K4399" t="str" cm="1">
        <f t="array" ref="K4399">IFERROR(INDEX(tblClientes[Cliente],INT($J4399/ROWS(tblConsorcios[Produto]))+1),"")</f>
        <v/>
      </c>
      <c r="L4399" t="str" cm="1">
        <f t="array" ref="L4399">IFERROR(INDEX(tblConsorcios[Produto],MOD($J4399,ROWS(tblConsorcios[Produto]))+1),"")</f>
        <v>Imóvel IE200 – 200m</v>
      </c>
      <c r="M4399" s="20" cm="1">
        <f t="array" ref="M4399">IFERROR(INDEX(tblConsorcios[Valor da Carta (R$)],MOD($J4399,ROWS(tblConsorcios[Produto]))+1),"")</f>
        <v>200000</v>
      </c>
      <c r="N4399" s="2" cm="1">
        <f t="array" ref="N4399">IFERROR(INDEX(tblConsorcios[Prazo (meses)],MOD($J4399,ROWS(tblConsorcios[Produto]))+1),"")</f>
        <v>200</v>
      </c>
      <c r="O4399" s="20" cm="1">
        <f t="array" ref="O4399">IFERROR(INDEX(tblConsorcios[Parcela Mensal (R$)],MOD($J4399,ROWS(tblConsorcios[Produto]))+1),"")</f>
        <v>1268</v>
      </c>
      <c r="P4399" s="20" t="str" cm="1">
        <f t="array" ref="P4399">IFERROR(INDEX(tblClientes[Dividendo Mensal (R$)],INT($J4399/ROWS(tblConsorcios[Produto]))+1),"")</f>
        <v/>
      </c>
      <c r="Q4399" s="20" t="str">
        <f t="shared" si="205"/>
        <v/>
      </c>
      <c r="R4399">
        <f t="shared" si="206"/>
        <v>0</v>
      </c>
    </row>
    <row r="4400" spans="10:18" x14ac:dyDescent="0.2">
      <c r="J4400">
        <f t="shared" si="204"/>
        <v>4398</v>
      </c>
      <c r="K4400" t="str" cm="1">
        <f t="array" ref="K4400">IFERROR(INDEX(tblClientes[Cliente],INT($J4400/ROWS(tblConsorcios[Produto]))+1),"")</f>
        <v/>
      </c>
      <c r="L4400" t="str" cm="1">
        <f t="array" ref="L4400">IFERROR(INDEX(tblConsorcios[Produto],MOD($J4400,ROWS(tblConsorcios[Produto]))+1),"")</f>
        <v>Imóvel IE150 – 240m</v>
      </c>
      <c r="M4400" s="20" cm="1">
        <f t="array" ref="M4400">IFERROR(INDEX(tblConsorcios[Valor da Carta (R$)],MOD($J4400,ROWS(tblConsorcios[Produto]))+1),"")</f>
        <v>150000</v>
      </c>
      <c r="N4400" s="2" cm="1">
        <f t="array" ref="N4400">IFERROR(INDEX(tblConsorcios[Prazo (meses)],MOD($J4400,ROWS(tblConsorcios[Produto]))+1),"")</f>
        <v>240</v>
      </c>
      <c r="O4400" s="20" cm="1">
        <f t="array" ref="O4400">IFERROR(INDEX(tblConsorcios[Parcela Mensal (R$)],MOD($J4400,ROWS(tblConsorcios[Produto]))+1),"")</f>
        <v>805</v>
      </c>
      <c r="P4400" s="20" t="str" cm="1">
        <f t="array" ref="P4400">IFERROR(INDEX(tblClientes[Dividendo Mensal (R$)],INT($J4400/ROWS(tblConsorcios[Produto]))+1),"")</f>
        <v/>
      </c>
      <c r="Q4400" s="20" t="str">
        <f t="shared" si="205"/>
        <v/>
      </c>
      <c r="R4400">
        <f t="shared" si="206"/>
        <v>0</v>
      </c>
    </row>
    <row r="4401" spans="10:18" x14ac:dyDescent="0.2">
      <c r="J4401">
        <f t="shared" si="204"/>
        <v>4399</v>
      </c>
      <c r="K4401" t="str" cm="1">
        <f t="array" ref="K4401">IFERROR(INDEX(tblClientes[Cliente],INT($J4401/ROWS(tblConsorcios[Produto]))+1),"")</f>
        <v/>
      </c>
      <c r="L4401" t="str" cm="1">
        <f t="array" ref="L4401">IFERROR(INDEX(tblConsorcios[Produto],MOD($J4401,ROWS(tblConsorcios[Produto]))+1),"")</f>
        <v>Imóvel IE150 – 220m</v>
      </c>
      <c r="M4401" s="20" cm="1">
        <f t="array" ref="M4401">IFERROR(INDEX(tblConsorcios[Valor da Carta (R$)],MOD($J4401,ROWS(tblConsorcios[Produto]))+1),"")</f>
        <v>150000</v>
      </c>
      <c r="N4401" s="2" cm="1">
        <f t="array" ref="N4401">IFERROR(INDEX(tblConsorcios[Prazo (meses)],MOD($J4401,ROWS(tblConsorcios[Produto]))+1),"")</f>
        <v>220</v>
      </c>
      <c r="O4401" s="20" cm="1">
        <f t="array" ref="O4401">IFERROR(INDEX(tblConsorcios[Parcela Mensal (R$)],MOD($J4401,ROWS(tblConsorcios[Produto]))+1),"")</f>
        <v>871.36</v>
      </c>
      <c r="P4401" s="20" t="str" cm="1">
        <f t="array" ref="P4401">IFERROR(INDEX(tblClientes[Dividendo Mensal (R$)],INT($J4401/ROWS(tblConsorcios[Produto]))+1),"")</f>
        <v/>
      </c>
      <c r="Q4401" s="20" t="str">
        <f t="shared" si="205"/>
        <v/>
      </c>
      <c r="R4401">
        <f t="shared" si="206"/>
        <v>0</v>
      </c>
    </row>
    <row r="4402" spans="10:18" x14ac:dyDescent="0.2">
      <c r="J4402">
        <f t="shared" si="204"/>
        <v>4400</v>
      </c>
      <c r="K4402" t="str" cm="1">
        <f t="array" ref="K4402">IFERROR(INDEX(tblClientes[Cliente],INT($J4402/ROWS(tblConsorcios[Produto]))+1),"")</f>
        <v/>
      </c>
      <c r="L4402" t="str" cm="1">
        <f t="array" ref="L4402">IFERROR(INDEX(tblConsorcios[Produto],MOD($J4402,ROWS(tblConsorcios[Produto]))+1),"")</f>
        <v>Imóvel IE150 – 200m</v>
      </c>
      <c r="M4402" s="20" cm="1">
        <f t="array" ref="M4402">IFERROR(INDEX(tblConsorcios[Valor da Carta (R$)],MOD($J4402,ROWS(tblConsorcios[Produto]))+1),"")</f>
        <v>150000</v>
      </c>
      <c r="N4402" s="2" cm="1">
        <f t="array" ref="N4402">IFERROR(INDEX(tblConsorcios[Prazo (meses)],MOD($J4402,ROWS(tblConsorcios[Produto]))+1),"")</f>
        <v>200</v>
      </c>
      <c r="O4402" s="20" cm="1">
        <f t="array" ref="O4402">IFERROR(INDEX(tblConsorcios[Parcela Mensal (R$)],MOD($J4402,ROWS(tblConsorcios[Produto]))+1),"")</f>
        <v>951</v>
      </c>
      <c r="P4402" s="20" t="str" cm="1">
        <f t="array" ref="P4402">IFERROR(INDEX(tblClientes[Dividendo Mensal (R$)],INT($J4402/ROWS(tblConsorcios[Produto]))+1),"")</f>
        <v/>
      </c>
      <c r="Q4402" s="20" t="str">
        <f t="shared" si="205"/>
        <v/>
      </c>
      <c r="R4402">
        <f t="shared" si="206"/>
        <v>0</v>
      </c>
    </row>
    <row r="4403" spans="10:18" x14ac:dyDescent="0.2">
      <c r="J4403">
        <f t="shared" si="204"/>
        <v>4401</v>
      </c>
      <c r="K4403" t="str" cm="1">
        <f t="array" ref="K4403">IFERROR(INDEX(tblClientes[Cliente],INT($J4403/ROWS(tblConsorcios[Produto]))+1),"")</f>
        <v/>
      </c>
      <c r="L4403" t="str" cm="1">
        <f t="array" ref="L4403">IFERROR(INDEX(tblConsorcios[Produto],MOD($J4403,ROWS(tblConsorcios[Produto]))+1),"")</f>
        <v>Imóvel IE140 – 240m</v>
      </c>
      <c r="M4403" s="20" cm="1">
        <f t="array" ref="M4403">IFERROR(INDEX(tblConsorcios[Valor da Carta (R$)],MOD($J4403,ROWS(tblConsorcios[Produto]))+1),"")</f>
        <v>140000</v>
      </c>
      <c r="N4403" s="2" cm="1">
        <f t="array" ref="N4403">IFERROR(INDEX(tblConsorcios[Prazo (meses)],MOD($J4403,ROWS(tblConsorcios[Produto]))+1),"")</f>
        <v>240</v>
      </c>
      <c r="O4403" s="20" cm="1">
        <f t="array" ref="O4403">IFERROR(INDEX(tblConsorcios[Parcela Mensal (R$)],MOD($J4403,ROWS(tblConsorcios[Produto]))+1),"")</f>
        <v>751.33</v>
      </c>
      <c r="P4403" s="20" t="str" cm="1">
        <f t="array" ref="P4403">IFERROR(INDEX(tblClientes[Dividendo Mensal (R$)],INT($J4403/ROWS(tblConsorcios[Produto]))+1),"")</f>
        <v/>
      </c>
      <c r="Q4403" s="20" t="str">
        <f t="shared" si="205"/>
        <v/>
      </c>
      <c r="R4403">
        <f t="shared" si="206"/>
        <v>0</v>
      </c>
    </row>
    <row r="4404" spans="10:18" x14ac:dyDescent="0.2">
      <c r="J4404">
        <f t="shared" si="204"/>
        <v>4402</v>
      </c>
      <c r="K4404" t="str" cm="1">
        <f t="array" ref="K4404">IFERROR(INDEX(tblClientes[Cliente],INT($J4404/ROWS(tblConsorcios[Produto]))+1),"")</f>
        <v/>
      </c>
      <c r="L4404" t="str" cm="1">
        <f t="array" ref="L4404">IFERROR(INDEX(tblConsorcios[Produto],MOD($J4404,ROWS(tblConsorcios[Produto]))+1),"")</f>
        <v>Imóvel IE140 – 220m</v>
      </c>
      <c r="M4404" s="20" cm="1">
        <f t="array" ref="M4404">IFERROR(INDEX(tblConsorcios[Valor da Carta (R$)],MOD($J4404,ROWS(tblConsorcios[Produto]))+1),"")</f>
        <v>140000</v>
      </c>
      <c r="N4404" s="2" cm="1">
        <f t="array" ref="N4404">IFERROR(INDEX(tblConsorcios[Prazo (meses)],MOD($J4404,ROWS(tblConsorcios[Produto]))+1),"")</f>
        <v>220</v>
      </c>
      <c r="O4404" s="20" cm="1">
        <f t="array" ref="O4404">IFERROR(INDEX(tblConsorcios[Parcela Mensal (R$)],MOD($J4404,ROWS(tblConsorcios[Produto]))+1),"")</f>
        <v>813.27</v>
      </c>
      <c r="P4404" s="20" t="str" cm="1">
        <f t="array" ref="P4404">IFERROR(INDEX(tblClientes[Dividendo Mensal (R$)],INT($J4404/ROWS(tblConsorcios[Produto]))+1),"")</f>
        <v/>
      </c>
      <c r="Q4404" s="20" t="str">
        <f t="shared" si="205"/>
        <v/>
      </c>
      <c r="R4404">
        <f t="shared" si="206"/>
        <v>0</v>
      </c>
    </row>
    <row r="4405" spans="10:18" x14ac:dyDescent="0.2">
      <c r="J4405">
        <f t="shared" si="204"/>
        <v>4403</v>
      </c>
      <c r="K4405" t="str" cm="1">
        <f t="array" ref="K4405">IFERROR(INDEX(tblClientes[Cliente],INT($J4405/ROWS(tblConsorcios[Produto]))+1),"")</f>
        <v/>
      </c>
      <c r="L4405" t="str" cm="1">
        <f t="array" ref="L4405">IFERROR(INDEX(tblConsorcios[Produto],MOD($J4405,ROWS(tblConsorcios[Produto]))+1),"")</f>
        <v>Imóvel IE140 – 200m</v>
      </c>
      <c r="M4405" s="20" cm="1">
        <f t="array" ref="M4405">IFERROR(INDEX(tblConsorcios[Valor da Carta (R$)],MOD($J4405,ROWS(tblConsorcios[Produto]))+1),"")</f>
        <v>140000</v>
      </c>
      <c r="N4405" s="2" cm="1">
        <f t="array" ref="N4405">IFERROR(INDEX(tblConsorcios[Prazo (meses)],MOD($J4405,ROWS(tblConsorcios[Produto]))+1),"")</f>
        <v>200</v>
      </c>
      <c r="O4405" s="20" cm="1">
        <f t="array" ref="O4405">IFERROR(INDEX(tblConsorcios[Parcela Mensal (R$)],MOD($J4405,ROWS(tblConsorcios[Produto]))+1),"")</f>
        <v>887.6</v>
      </c>
      <c r="P4405" s="20" t="str" cm="1">
        <f t="array" ref="P4405">IFERROR(INDEX(tblClientes[Dividendo Mensal (R$)],INT($J4405/ROWS(tblConsorcios[Produto]))+1),"")</f>
        <v/>
      </c>
      <c r="Q4405" s="20" t="str">
        <f t="shared" si="205"/>
        <v/>
      </c>
      <c r="R4405">
        <f t="shared" si="206"/>
        <v>0</v>
      </c>
    </row>
    <row r="4406" spans="10:18" x14ac:dyDescent="0.2">
      <c r="J4406">
        <f t="shared" si="204"/>
        <v>4404</v>
      </c>
      <c r="K4406" t="str" cm="1">
        <f t="array" ref="K4406">IFERROR(INDEX(tblClientes[Cliente],INT($J4406/ROWS(tblConsorcios[Produto]))+1),"")</f>
        <v/>
      </c>
      <c r="L4406" t="str" cm="1">
        <f t="array" ref="L4406">IFERROR(INDEX(tblConsorcios[Produto],MOD($J4406,ROWS(tblConsorcios[Produto]))+1),"")</f>
        <v>Imóvel IE130 – 240m</v>
      </c>
      <c r="M4406" s="20" cm="1">
        <f t="array" ref="M4406">IFERROR(INDEX(tblConsorcios[Valor da Carta (R$)],MOD($J4406,ROWS(tblConsorcios[Produto]))+1),"")</f>
        <v>130000</v>
      </c>
      <c r="N4406" s="2" cm="1">
        <f t="array" ref="N4406">IFERROR(INDEX(tblConsorcios[Prazo (meses)],MOD($J4406,ROWS(tblConsorcios[Produto]))+1),"")</f>
        <v>240</v>
      </c>
      <c r="O4406" s="20" cm="1">
        <f t="array" ref="O4406">IFERROR(INDEX(tblConsorcios[Parcela Mensal (R$)],MOD($J4406,ROWS(tblConsorcios[Produto]))+1),"")</f>
        <v>697.67</v>
      </c>
      <c r="P4406" s="20" t="str" cm="1">
        <f t="array" ref="P4406">IFERROR(INDEX(tblClientes[Dividendo Mensal (R$)],INT($J4406/ROWS(tblConsorcios[Produto]))+1),"")</f>
        <v/>
      </c>
      <c r="Q4406" s="20" t="str">
        <f t="shared" si="205"/>
        <v/>
      </c>
      <c r="R4406">
        <f t="shared" si="206"/>
        <v>0</v>
      </c>
    </row>
    <row r="4407" spans="10:18" x14ac:dyDescent="0.2">
      <c r="J4407">
        <f t="shared" si="204"/>
        <v>4405</v>
      </c>
      <c r="K4407" t="str" cm="1">
        <f t="array" ref="K4407">IFERROR(INDEX(tblClientes[Cliente],INT($J4407/ROWS(tblConsorcios[Produto]))+1),"")</f>
        <v/>
      </c>
      <c r="L4407" t="str" cm="1">
        <f t="array" ref="L4407">IFERROR(INDEX(tblConsorcios[Produto],MOD($J4407,ROWS(tblConsorcios[Produto]))+1),"")</f>
        <v>Imóvel IE130 – 220m</v>
      </c>
      <c r="M4407" s="20" cm="1">
        <f t="array" ref="M4407">IFERROR(INDEX(tblConsorcios[Valor da Carta (R$)],MOD($J4407,ROWS(tblConsorcios[Produto]))+1),"")</f>
        <v>130000</v>
      </c>
      <c r="N4407" s="2" cm="1">
        <f t="array" ref="N4407">IFERROR(INDEX(tblConsorcios[Prazo (meses)],MOD($J4407,ROWS(tblConsorcios[Produto]))+1),"")</f>
        <v>220</v>
      </c>
      <c r="O4407" s="20" cm="1">
        <f t="array" ref="O4407">IFERROR(INDEX(tblConsorcios[Parcela Mensal (R$)],MOD($J4407,ROWS(tblConsorcios[Produto]))+1),"")</f>
        <v>755.18</v>
      </c>
      <c r="P4407" s="20" t="str" cm="1">
        <f t="array" ref="P4407">IFERROR(INDEX(tblClientes[Dividendo Mensal (R$)],INT($J4407/ROWS(tblConsorcios[Produto]))+1),"")</f>
        <v/>
      </c>
      <c r="Q4407" s="20" t="str">
        <f t="shared" si="205"/>
        <v/>
      </c>
      <c r="R4407">
        <f t="shared" si="206"/>
        <v>0</v>
      </c>
    </row>
    <row r="4408" spans="10:18" x14ac:dyDescent="0.2">
      <c r="J4408">
        <f t="shared" si="204"/>
        <v>4406</v>
      </c>
      <c r="K4408" t="str" cm="1">
        <f t="array" ref="K4408">IFERROR(INDEX(tblClientes[Cliente],INT($J4408/ROWS(tblConsorcios[Produto]))+1),"")</f>
        <v/>
      </c>
      <c r="L4408" t="str" cm="1">
        <f t="array" ref="L4408">IFERROR(INDEX(tblConsorcios[Produto],MOD($J4408,ROWS(tblConsorcios[Produto]))+1),"")</f>
        <v>Imóvel IE130 – 200m</v>
      </c>
      <c r="M4408" s="20" cm="1">
        <f t="array" ref="M4408">IFERROR(INDEX(tblConsorcios[Valor da Carta (R$)],MOD($J4408,ROWS(tblConsorcios[Produto]))+1),"")</f>
        <v>130000</v>
      </c>
      <c r="N4408" s="2" cm="1">
        <f t="array" ref="N4408">IFERROR(INDEX(tblConsorcios[Prazo (meses)],MOD($J4408,ROWS(tblConsorcios[Produto]))+1),"")</f>
        <v>200</v>
      </c>
      <c r="O4408" s="20" cm="1">
        <f t="array" ref="O4408">IFERROR(INDEX(tblConsorcios[Parcela Mensal (R$)],MOD($J4408,ROWS(tblConsorcios[Produto]))+1),"")</f>
        <v>824.2</v>
      </c>
      <c r="P4408" s="20" t="str" cm="1">
        <f t="array" ref="P4408">IFERROR(INDEX(tblClientes[Dividendo Mensal (R$)],INT($J4408/ROWS(tblConsorcios[Produto]))+1),"")</f>
        <v/>
      </c>
      <c r="Q4408" s="20" t="str">
        <f t="shared" si="205"/>
        <v/>
      </c>
      <c r="R4408">
        <f t="shared" si="206"/>
        <v>0</v>
      </c>
    </row>
    <row r="4409" spans="10:18" x14ac:dyDescent="0.2">
      <c r="J4409">
        <f t="shared" si="204"/>
        <v>4407</v>
      </c>
      <c r="K4409" t="str" cm="1">
        <f t="array" ref="K4409">IFERROR(INDEX(tblClientes[Cliente],INT($J4409/ROWS(tblConsorcios[Produto]))+1),"")</f>
        <v/>
      </c>
      <c r="L4409" t="str" cm="1">
        <f t="array" ref="L4409">IFERROR(INDEX(tblConsorcios[Produto],MOD($J4409,ROWS(tblConsorcios[Produto]))+1),"")</f>
        <v>Imóvel IE120 – 240m</v>
      </c>
      <c r="M4409" s="20" cm="1">
        <f t="array" ref="M4409">IFERROR(INDEX(tblConsorcios[Valor da Carta (R$)],MOD($J4409,ROWS(tblConsorcios[Produto]))+1),"")</f>
        <v>120000</v>
      </c>
      <c r="N4409" s="2" cm="1">
        <f t="array" ref="N4409">IFERROR(INDEX(tblConsorcios[Prazo (meses)],MOD($J4409,ROWS(tblConsorcios[Produto]))+1),"")</f>
        <v>240</v>
      </c>
      <c r="O4409" s="20" cm="1">
        <f t="array" ref="O4409">IFERROR(INDEX(tblConsorcios[Parcela Mensal (R$)],MOD($J4409,ROWS(tblConsorcios[Produto]))+1),"")</f>
        <v>644</v>
      </c>
      <c r="P4409" s="20" t="str" cm="1">
        <f t="array" ref="P4409">IFERROR(INDEX(tblClientes[Dividendo Mensal (R$)],INT($J4409/ROWS(tblConsorcios[Produto]))+1),"")</f>
        <v/>
      </c>
      <c r="Q4409" s="20" t="str">
        <f t="shared" si="205"/>
        <v/>
      </c>
      <c r="R4409">
        <f t="shared" si="206"/>
        <v>0</v>
      </c>
    </row>
    <row r="4410" spans="10:18" x14ac:dyDescent="0.2">
      <c r="J4410">
        <f t="shared" si="204"/>
        <v>4408</v>
      </c>
      <c r="K4410" t="str" cm="1">
        <f t="array" ref="K4410">IFERROR(INDEX(tblClientes[Cliente],INT($J4410/ROWS(tblConsorcios[Produto]))+1),"")</f>
        <v/>
      </c>
      <c r="L4410" t="str" cm="1">
        <f t="array" ref="L4410">IFERROR(INDEX(tblConsorcios[Produto],MOD($J4410,ROWS(tblConsorcios[Produto]))+1),"")</f>
        <v>Imóvel IE120 – 220m</v>
      </c>
      <c r="M4410" s="20" cm="1">
        <f t="array" ref="M4410">IFERROR(INDEX(tblConsorcios[Valor da Carta (R$)],MOD($J4410,ROWS(tblConsorcios[Produto]))+1),"")</f>
        <v>120000</v>
      </c>
      <c r="N4410" s="2" cm="1">
        <f t="array" ref="N4410">IFERROR(INDEX(tblConsorcios[Prazo (meses)],MOD($J4410,ROWS(tblConsorcios[Produto]))+1),"")</f>
        <v>220</v>
      </c>
      <c r="O4410" s="20" cm="1">
        <f t="array" ref="O4410">IFERROR(INDEX(tblConsorcios[Parcela Mensal (R$)],MOD($J4410,ROWS(tblConsorcios[Produto]))+1),"")</f>
        <v>697.09</v>
      </c>
      <c r="P4410" s="20" t="str" cm="1">
        <f t="array" ref="P4410">IFERROR(INDEX(tblClientes[Dividendo Mensal (R$)],INT($J4410/ROWS(tblConsorcios[Produto]))+1),"")</f>
        <v/>
      </c>
      <c r="Q4410" s="20" t="str">
        <f t="shared" si="205"/>
        <v/>
      </c>
      <c r="R4410">
        <f t="shared" si="206"/>
        <v>0</v>
      </c>
    </row>
    <row r="4411" spans="10:18" x14ac:dyDescent="0.2">
      <c r="J4411">
        <f t="shared" si="204"/>
        <v>4409</v>
      </c>
      <c r="K4411" t="str" cm="1">
        <f t="array" ref="K4411">IFERROR(INDEX(tblClientes[Cliente],INT($J4411/ROWS(tblConsorcios[Produto]))+1),"")</f>
        <v/>
      </c>
      <c r="L4411" t="str" cm="1">
        <f t="array" ref="L4411">IFERROR(INDEX(tblConsorcios[Produto],MOD($J4411,ROWS(tblConsorcios[Produto]))+1),"")</f>
        <v>Imóvel IE120 – 200m</v>
      </c>
      <c r="M4411" s="20" cm="1">
        <f t="array" ref="M4411">IFERROR(INDEX(tblConsorcios[Valor da Carta (R$)],MOD($J4411,ROWS(tblConsorcios[Produto]))+1),"")</f>
        <v>120000</v>
      </c>
      <c r="N4411" s="2" cm="1">
        <f t="array" ref="N4411">IFERROR(INDEX(tblConsorcios[Prazo (meses)],MOD($J4411,ROWS(tblConsorcios[Produto]))+1),"")</f>
        <v>200</v>
      </c>
      <c r="O4411" s="20" cm="1">
        <f t="array" ref="O4411">IFERROR(INDEX(tblConsorcios[Parcela Mensal (R$)],MOD($J4411,ROWS(tblConsorcios[Produto]))+1),"")</f>
        <v>760.8</v>
      </c>
      <c r="P4411" s="20" t="str" cm="1">
        <f t="array" ref="P4411">IFERROR(INDEX(tblClientes[Dividendo Mensal (R$)],INT($J4411/ROWS(tblConsorcios[Produto]))+1),"")</f>
        <v/>
      </c>
      <c r="Q4411" s="20" t="str">
        <f t="shared" si="205"/>
        <v/>
      </c>
      <c r="R4411">
        <f t="shared" si="206"/>
        <v>0</v>
      </c>
    </row>
    <row r="4412" spans="10:18" x14ac:dyDescent="0.2">
      <c r="J4412">
        <f t="shared" si="204"/>
        <v>4410</v>
      </c>
      <c r="K4412" t="str" cm="1">
        <f t="array" ref="K4412">IFERROR(INDEX(tblClientes[Cliente],INT($J4412/ROWS(tblConsorcios[Produto]))+1),"")</f>
        <v/>
      </c>
      <c r="L4412" t="str" cm="1">
        <f t="array" ref="L4412">IFERROR(INDEX(tblConsorcios[Produto],MOD($J4412,ROWS(tblConsorcios[Produto]))+1),"")</f>
        <v>Imóvel IE600 – 240m</v>
      </c>
      <c r="M4412" s="20" cm="1">
        <f t="array" ref="M4412">IFERROR(INDEX(tblConsorcios[Valor da Carta (R$)],MOD($J4412,ROWS(tblConsorcios[Produto]))+1),"")</f>
        <v>600000</v>
      </c>
      <c r="N4412" s="2" cm="1">
        <f t="array" ref="N4412">IFERROR(INDEX(tblConsorcios[Prazo (meses)],MOD($J4412,ROWS(tblConsorcios[Produto]))+1),"")</f>
        <v>240</v>
      </c>
      <c r="O4412" s="20" cm="1">
        <f t="array" ref="O4412">IFERROR(INDEX(tblConsorcios[Parcela Mensal (R$)],MOD($J4412,ROWS(tblConsorcios[Produto]))+1),"")</f>
        <v>3220</v>
      </c>
      <c r="P4412" s="20" t="str" cm="1">
        <f t="array" ref="P4412">IFERROR(INDEX(tblClientes[Dividendo Mensal (R$)],INT($J4412/ROWS(tblConsorcios[Produto]))+1),"")</f>
        <v/>
      </c>
      <c r="Q4412" s="20" t="str">
        <f t="shared" si="205"/>
        <v/>
      </c>
      <c r="R4412">
        <f t="shared" si="206"/>
        <v>0</v>
      </c>
    </row>
    <row r="4413" spans="10:18" x14ac:dyDescent="0.2">
      <c r="J4413">
        <f t="shared" si="204"/>
        <v>4411</v>
      </c>
      <c r="K4413" t="str" cm="1">
        <f t="array" ref="K4413">IFERROR(INDEX(tblClientes[Cliente],INT($J4413/ROWS(tblConsorcios[Produto]))+1),"")</f>
        <v/>
      </c>
      <c r="L4413" t="str" cm="1">
        <f t="array" ref="L4413">IFERROR(INDEX(tblConsorcios[Produto],MOD($J4413,ROWS(tblConsorcios[Produto]))+1),"")</f>
        <v>Imóvel IE600 – 220m</v>
      </c>
      <c r="M4413" s="20" cm="1">
        <f t="array" ref="M4413">IFERROR(INDEX(tblConsorcios[Valor da Carta (R$)],MOD($J4413,ROWS(tblConsorcios[Produto]))+1),"")</f>
        <v>600000</v>
      </c>
      <c r="N4413" s="2" cm="1">
        <f t="array" ref="N4413">IFERROR(INDEX(tblConsorcios[Prazo (meses)],MOD($J4413,ROWS(tblConsorcios[Produto]))+1),"")</f>
        <v>220</v>
      </c>
      <c r="O4413" s="20" cm="1">
        <f t="array" ref="O4413">IFERROR(INDEX(tblConsorcios[Parcela Mensal (R$)],MOD($J4413,ROWS(tblConsorcios[Produto]))+1),"")</f>
        <v>3485.45</v>
      </c>
      <c r="P4413" s="20" t="str" cm="1">
        <f t="array" ref="P4413">IFERROR(INDEX(tblClientes[Dividendo Mensal (R$)],INT($J4413/ROWS(tblConsorcios[Produto]))+1),"")</f>
        <v/>
      </c>
      <c r="Q4413" s="20" t="str">
        <f t="shared" si="205"/>
        <v/>
      </c>
      <c r="R4413">
        <f t="shared" si="206"/>
        <v>0</v>
      </c>
    </row>
    <row r="4414" spans="10:18" x14ac:dyDescent="0.2">
      <c r="J4414">
        <f t="shared" si="204"/>
        <v>4412</v>
      </c>
      <c r="K4414" t="str" cm="1">
        <f t="array" ref="K4414">IFERROR(INDEX(tblClientes[Cliente],INT($J4414/ROWS(tblConsorcios[Produto]))+1),"")</f>
        <v/>
      </c>
      <c r="L4414" t="str" cm="1">
        <f t="array" ref="L4414">IFERROR(INDEX(tblConsorcios[Produto],MOD($J4414,ROWS(tblConsorcios[Produto]))+1),"")</f>
        <v>Imóvel IE600 – 200m</v>
      </c>
      <c r="M4414" s="20" cm="1">
        <f t="array" ref="M4414">IFERROR(INDEX(tblConsorcios[Valor da Carta (R$)],MOD($J4414,ROWS(tblConsorcios[Produto]))+1),"")</f>
        <v>600000</v>
      </c>
      <c r="N4414" s="2" cm="1">
        <f t="array" ref="N4414">IFERROR(INDEX(tblConsorcios[Prazo (meses)],MOD($J4414,ROWS(tblConsorcios[Produto]))+1),"")</f>
        <v>200</v>
      </c>
      <c r="O4414" s="20" cm="1">
        <f t="array" ref="O4414">IFERROR(INDEX(tblConsorcios[Parcela Mensal (R$)],MOD($J4414,ROWS(tblConsorcios[Produto]))+1),"")</f>
        <v>3804</v>
      </c>
      <c r="P4414" s="20" t="str" cm="1">
        <f t="array" ref="P4414">IFERROR(INDEX(tblClientes[Dividendo Mensal (R$)],INT($J4414/ROWS(tblConsorcios[Produto]))+1),"")</f>
        <v/>
      </c>
      <c r="Q4414" s="20" t="str">
        <f t="shared" si="205"/>
        <v/>
      </c>
      <c r="R4414">
        <f t="shared" si="206"/>
        <v>0</v>
      </c>
    </row>
    <row r="4415" spans="10:18" x14ac:dyDescent="0.2">
      <c r="J4415">
        <f t="shared" si="204"/>
        <v>4413</v>
      </c>
      <c r="K4415" t="str" cm="1">
        <f t="array" ref="K4415">IFERROR(INDEX(tblClientes[Cliente],INT($J4415/ROWS(tblConsorcios[Produto]))+1),"")</f>
        <v/>
      </c>
      <c r="L4415" t="str" cm="1">
        <f t="array" ref="L4415">IFERROR(INDEX(tblConsorcios[Produto],MOD($J4415,ROWS(tblConsorcios[Produto]))+1),"")</f>
        <v>Imóvel IE580 – 240m</v>
      </c>
      <c r="M4415" s="20" cm="1">
        <f t="array" ref="M4415">IFERROR(INDEX(tblConsorcios[Valor da Carta (R$)],MOD($J4415,ROWS(tblConsorcios[Produto]))+1),"")</f>
        <v>580000</v>
      </c>
      <c r="N4415" s="2" cm="1">
        <f t="array" ref="N4415">IFERROR(INDEX(tblConsorcios[Prazo (meses)],MOD($J4415,ROWS(tblConsorcios[Produto]))+1),"")</f>
        <v>240</v>
      </c>
      <c r="O4415" s="20" cm="1">
        <f t="array" ref="O4415">IFERROR(INDEX(tblConsorcios[Parcela Mensal (R$)],MOD($J4415,ROWS(tblConsorcios[Produto]))+1),"")</f>
        <v>3112.67</v>
      </c>
      <c r="P4415" s="20" t="str" cm="1">
        <f t="array" ref="P4415">IFERROR(INDEX(tblClientes[Dividendo Mensal (R$)],INT($J4415/ROWS(tblConsorcios[Produto]))+1),"")</f>
        <v/>
      </c>
      <c r="Q4415" s="20" t="str">
        <f t="shared" si="205"/>
        <v/>
      </c>
      <c r="R4415">
        <f t="shared" si="206"/>
        <v>0</v>
      </c>
    </row>
    <row r="4416" spans="10:18" x14ac:dyDescent="0.2">
      <c r="J4416">
        <f t="shared" si="204"/>
        <v>4414</v>
      </c>
      <c r="K4416" t="str" cm="1">
        <f t="array" ref="K4416">IFERROR(INDEX(tblClientes[Cliente],INT($J4416/ROWS(tblConsorcios[Produto]))+1),"")</f>
        <v/>
      </c>
      <c r="L4416" t="str" cm="1">
        <f t="array" ref="L4416">IFERROR(INDEX(tblConsorcios[Produto],MOD($J4416,ROWS(tblConsorcios[Produto]))+1),"")</f>
        <v>Imóvel IE580 – 220m</v>
      </c>
      <c r="M4416" s="20" cm="1">
        <f t="array" ref="M4416">IFERROR(INDEX(tblConsorcios[Valor da Carta (R$)],MOD($J4416,ROWS(tblConsorcios[Produto]))+1),"")</f>
        <v>580000</v>
      </c>
      <c r="N4416" s="2" cm="1">
        <f t="array" ref="N4416">IFERROR(INDEX(tblConsorcios[Prazo (meses)],MOD($J4416,ROWS(tblConsorcios[Produto]))+1),"")</f>
        <v>220</v>
      </c>
      <c r="O4416" s="20" cm="1">
        <f t="array" ref="O4416">IFERROR(INDEX(tblConsorcios[Parcela Mensal (R$)],MOD($J4416,ROWS(tblConsorcios[Produto]))+1),"")</f>
        <v>3369.27</v>
      </c>
      <c r="P4416" s="20" t="str" cm="1">
        <f t="array" ref="P4416">IFERROR(INDEX(tblClientes[Dividendo Mensal (R$)],INT($J4416/ROWS(tblConsorcios[Produto]))+1),"")</f>
        <v/>
      </c>
      <c r="Q4416" s="20" t="str">
        <f t="shared" si="205"/>
        <v/>
      </c>
      <c r="R4416">
        <f t="shared" si="206"/>
        <v>0</v>
      </c>
    </row>
    <row r="4417" spans="10:18" x14ac:dyDescent="0.2">
      <c r="J4417">
        <f t="shared" si="204"/>
        <v>4415</v>
      </c>
      <c r="K4417" t="str" cm="1">
        <f t="array" ref="K4417">IFERROR(INDEX(tblClientes[Cliente],INT($J4417/ROWS(tblConsorcios[Produto]))+1),"")</f>
        <v/>
      </c>
      <c r="L4417" t="str" cm="1">
        <f t="array" ref="L4417">IFERROR(INDEX(tblConsorcios[Produto],MOD($J4417,ROWS(tblConsorcios[Produto]))+1),"")</f>
        <v>Imóvel IE580 – 200m</v>
      </c>
      <c r="M4417" s="20" cm="1">
        <f t="array" ref="M4417">IFERROR(INDEX(tblConsorcios[Valor da Carta (R$)],MOD($J4417,ROWS(tblConsorcios[Produto]))+1),"")</f>
        <v>580000</v>
      </c>
      <c r="N4417" s="2" cm="1">
        <f t="array" ref="N4417">IFERROR(INDEX(tblConsorcios[Prazo (meses)],MOD($J4417,ROWS(tblConsorcios[Produto]))+1),"")</f>
        <v>200</v>
      </c>
      <c r="O4417" s="20" cm="1">
        <f t="array" ref="O4417">IFERROR(INDEX(tblConsorcios[Parcela Mensal (R$)],MOD($J4417,ROWS(tblConsorcios[Produto]))+1),"")</f>
        <v>3677.2</v>
      </c>
      <c r="P4417" s="20" t="str" cm="1">
        <f t="array" ref="P4417">IFERROR(INDEX(tblClientes[Dividendo Mensal (R$)],INT($J4417/ROWS(tblConsorcios[Produto]))+1),"")</f>
        <v/>
      </c>
      <c r="Q4417" s="20" t="str">
        <f t="shared" si="205"/>
        <v/>
      </c>
      <c r="R4417">
        <f t="shared" si="206"/>
        <v>0</v>
      </c>
    </row>
    <row r="4418" spans="10:18" x14ac:dyDescent="0.2">
      <c r="J4418">
        <f t="shared" si="204"/>
        <v>4416</v>
      </c>
      <c r="K4418" t="str" cm="1">
        <f t="array" ref="K4418">IFERROR(INDEX(tblClientes[Cliente],INT($J4418/ROWS(tblConsorcios[Produto]))+1),"")</f>
        <v/>
      </c>
      <c r="L4418" t="str" cm="1">
        <f t="array" ref="L4418">IFERROR(INDEX(tblConsorcios[Produto],MOD($J4418,ROWS(tblConsorcios[Produto]))+1),"")</f>
        <v>Imóvel IE550 – 240m</v>
      </c>
      <c r="M4418" s="20" cm="1">
        <f t="array" ref="M4418">IFERROR(INDEX(tblConsorcios[Valor da Carta (R$)],MOD($J4418,ROWS(tblConsorcios[Produto]))+1),"")</f>
        <v>550000</v>
      </c>
      <c r="N4418" s="2" cm="1">
        <f t="array" ref="N4418">IFERROR(INDEX(tblConsorcios[Prazo (meses)],MOD($J4418,ROWS(tblConsorcios[Produto]))+1),"")</f>
        <v>240</v>
      </c>
      <c r="O4418" s="20" cm="1">
        <f t="array" ref="O4418">IFERROR(INDEX(tblConsorcios[Parcela Mensal (R$)],MOD($J4418,ROWS(tblConsorcios[Produto]))+1),"")</f>
        <v>2951.67</v>
      </c>
      <c r="P4418" s="20" t="str" cm="1">
        <f t="array" ref="P4418">IFERROR(INDEX(tblClientes[Dividendo Mensal (R$)],INT($J4418/ROWS(tblConsorcios[Produto]))+1),"")</f>
        <v/>
      </c>
      <c r="Q4418" s="20" t="str">
        <f t="shared" si="205"/>
        <v/>
      </c>
      <c r="R4418">
        <f t="shared" si="206"/>
        <v>0</v>
      </c>
    </row>
    <row r="4419" spans="10:18" x14ac:dyDescent="0.2">
      <c r="J4419">
        <f t="shared" ref="J4419:J4482" si="207">ROW()-2</f>
        <v>4417</v>
      </c>
      <c r="K4419" t="str" cm="1">
        <f t="array" ref="K4419">IFERROR(INDEX(tblClientes[Cliente],INT($J4419/ROWS(tblConsorcios[Produto]))+1),"")</f>
        <v/>
      </c>
      <c r="L4419" t="str" cm="1">
        <f t="array" ref="L4419">IFERROR(INDEX(tblConsorcios[Produto],MOD($J4419,ROWS(tblConsorcios[Produto]))+1),"")</f>
        <v>Imóvel IE550 – 220m</v>
      </c>
      <c r="M4419" s="20" cm="1">
        <f t="array" ref="M4419">IFERROR(INDEX(tblConsorcios[Valor da Carta (R$)],MOD($J4419,ROWS(tblConsorcios[Produto]))+1),"")</f>
        <v>550000</v>
      </c>
      <c r="N4419" s="2" cm="1">
        <f t="array" ref="N4419">IFERROR(INDEX(tblConsorcios[Prazo (meses)],MOD($J4419,ROWS(tblConsorcios[Produto]))+1),"")</f>
        <v>220</v>
      </c>
      <c r="O4419" s="20" cm="1">
        <f t="array" ref="O4419">IFERROR(INDEX(tblConsorcios[Parcela Mensal (R$)],MOD($J4419,ROWS(tblConsorcios[Produto]))+1),"")</f>
        <v>3195</v>
      </c>
      <c r="P4419" s="20" t="str" cm="1">
        <f t="array" ref="P4419">IFERROR(INDEX(tblClientes[Dividendo Mensal (R$)],INT($J4419/ROWS(tblConsorcios[Produto]))+1),"")</f>
        <v/>
      </c>
      <c r="Q4419" s="20" t="str">
        <f t="shared" ref="Q4419:Q4482" si="208">IF(AND(ISNUMBER(O4419),ISNUMBER(P4419)),P4419-O4419,"")</f>
        <v/>
      </c>
      <c r="R4419">
        <f t="shared" ref="R4419:R4482" si="209">IF(AND(ISNUMBER(O4419),ISNUMBER(P4419),O4419&lt;=P4419),1,0)</f>
        <v>0</v>
      </c>
    </row>
    <row r="4420" spans="10:18" x14ac:dyDescent="0.2">
      <c r="J4420">
        <f t="shared" si="207"/>
        <v>4418</v>
      </c>
      <c r="K4420" t="str" cm="1">
        <f t="array" ref="K4420">IFERROR(INDEX(tblClientes[Cliente],INT($J4420/ROWS(tblConsorcios[Produto]))+1),"")</f>
        <v/>
      </c>
      <c r="L4420" t="str" cm="1">
        <f t="array" ref="L4420">IFERROR(INDEX(tblConsorcios[Produto],MOD($J4420,ROWS(tblConsorcios[Produto]))+1),"")</f>
        <v>Imóvel IE550 – 200m</v>
      </c>
      <c r="M4420" s="20" cm="1">
        <f t="array" ref="M4420">IFERROR(INDEX(tblConsorcios[Valor da Carta (R$)],MOD($J4420,ROWS(tblConsorcios[Produto]))+1),"")</f>
        <v>550000</v>
      </c>
      <c r="N4420" s="2" cm="1">
        <f t="array" ref="N4420">IFERROR(INDEX(tblConsorcios[Prazo (meses)],MOD($J4420,ROWS(tblConsorcios[Produto]))+1),"")</f>
        <v>200</v>
      </c>
      <c r="O4420" s="20" cm="1">
        <f t="array" ref="O4420">IFERROR(INDEX(tblConsorcios[Parcela Mensal (R$)],MOD($J4420,ROWS(tblConsorcios[Produto]))+1),"")</f>
        <v>3487</v>
      </c>
      <c r="P4420" s="20" t="str" cm="1">
        <f t="array" ref="P4420">IFERROR(INDEX(tblClientes[Dividendo Mensal (R$)],INT($J4420/ROWS(tblConsorcios[Produto]))+1),"")</f>
        <v/>
      </c>
      <c r="Q4420" s="20" t="str">
        <f t="shared" si="208"/>
        <v/>
      </c>
      <c r="R4420">
        <f t="shared" si="209"/>
        <v>0</v>
      </c>
    </row>
    <row r="4421" spans="10:18" x14ac:dyDescent="0.2">
      <c r="J4421">
        <f t="shared" si="207"/>
        <v>4419</v>
      </c>
      <c r="K4421" t="str" cm="1">
        <f t="array" ref="K4421">IFERROR(INDEX(tblClientes[Cliente],INT($J4421/ROWS(tblConsorcios[Produto]))+1),"")</f>
        <v/>
      </c>
      <c r="L4421" t="str" cm="1">
        <f t="array" ref="L4421">IFERROR(INDEX(tblConsorcios[Produto],MOD($J4421,ROWS(tblConsorcios[Produto]))+1),"")</f>
        <v>Imóvel IE530 – 240m</v>
      </c>
      <c r="M4421" s="20" cm="1">
        <f t="array" ref="M4421">IFERROR(INDEX(tblConsorcios[Valor da Carta (R$)],MOD($J4421,ROWS(tblConsorcios[Produto]))+1),"")</f>
        <v>530000</v>
      </c>
      <c r="N4421" s="2" cm="1">
        <f t="array" ref="N4421">IFERROR(INDEX(tblConsorcios[Prazo (meses)],MOD($J4421,ROWS(tblConsorcios[Produto]))+1),"")</f>
        <v>240</v>
      </c>
      <c r="O4421" s="20" cm="1">
        <f t="array" ref="O4421">IFERROR(INDEX(tblConsorcios[Parcela Mensal (R$)],MOD($J4421,ROWS(tblConsorcios[Produto]))+1),"")</f>
        <v>2844.33</v>
      </c>
      <c r="P4421" s="20" t="str" cm="1">
        <f t="array" ref="P4421">IFERROR(INDEX(tblClientes[Dividendo Mensal (R$)],INT($J4421/ROWS(tblConsorcios[Produto]))+1),"")</f>
        <v/>
      </c>
      <c r="Q4421" s="20" t="str">
        <f t="shared" si="208"/>
        <v/>
      </c>
      <c r="R4421">
        <f t="shared" si="209"/>
        <v>0</v>
      </c>
    </row>
    <row r="4422" spans="10:18" x14ac:dyDescent="0.2">
      <c r="J4422">
        <f t="shared" si="207"/>
        <v>4420</v>
      </c>
      <c r="K4422" t="str" cm="1">
        <f t="array" ref="K4422">IFERROR(INDEX(tblClientes[Cliente],INT($J4422/ROWS(tblConsorcios[Produto]))+1),"")</f>
        <v/>
      </c>
      <c r="L4422" t="str" cm="1">
        <f t="array" ref="L4422">IFERROR(INDEX(tblConsorcios[Produto],MOD($J4422,ROWS(tblConsorcios[Produto]))+1),"")</f>
        <v>Imóvel IE530 – 220m</v>
      </c>
      <c r="M4422" s="20" cm="1">
        <f t="array" ref="M4422">IFERROR(INDEX(tblConsorcios[Valor da Carta (R$)],MOD($J4422,ROWS(tblConsorcios[Produto]))+1),"")</f>
        <v>530000</v>
      </c>
      <c r="N4422" s="2" cm="1">
        <f t="array" ref="N4422">IFERROR(INDEX(tblConsorcios[Prazo (meses)],MOD($J4422,ROWS(tblConsorcios[Produto]))+1),"")</f>
        <v>220</v>
      </c>
      <c r="O4422" s="20" cm="1">
        <f t="array" ref="O4422">IFERROR(INDEX(tblConsorcios[Parcela Mensal (R$)],MOD($J4422,ROWS(tblConsorcios[Produto]))+1),"")</f>
        <v>3078.82</v>
      </c>
      <c r="P4422" s="20" t="str" cm="1">
        <f t="array" ref="P4422">IFERROR(INDEX(tblClientes[Dividendo Mensal (R$)],INT($J4422/ROWS(tblConsorcios[Produto]))+1),"")</f>
        <v/>
      </c>
      <c r="Q4422" s="20" t="str">
        <f t="shared" si="208"/>
        <v/>
      </c>
      <c r="R4422">
        <f t="shared" si="209"/>
        <v>0</v>
      </c>
    </row>
    <row r="4423" spans="10:18" x14ac:dyDescent="0.2">
      <c r="J4423">
        <f t="shared" si="207"/>
        <v>4421</v>
      </c>
      <c r="K4423" t="str" cm="1">
        <f t="array" ref="K4423">IFERROR(INDEX(tblClientes[Cliente],INT($J4423/ROWS(tblConsorcios[Produto]))+1),"")</f>
        <v/>
      </c>
      <c r="L4423" t="str" cm="1">
        <f t="array" ref="L4423">IFERROR(INDEX(tblConsorcios[Produto],MOD($J4423,ROWS(tblConsorcios[Produto]))+1),"")</f>
        <v>Imóvel IE530 – 200m</v>
      </c>
      <c r="M4423" s="20" cm="1">
        <f t="array" ref="M4423">IFERROR(INDEX(tblConsorcios[Valor da Carta (R$)],MOD($J4423,ROWS(tblConsorcios[Produto]))+1),"")</f>
        <v>530000</v>
      </c>
      <c r="N4423" s="2" cm="1">
        <f t="array" ref="N4423">IFERROR(INDEX(tblConsorcios[Prazo (meses)],MOD($J4423,ROWS(tblConsorcios[Produto]))+1),"")</f>
        <v>200</v>
      </c>
      <c r="O4423" s="20" cm="1">
        <f t="array" ref="O4423">IFERROR(INDEX(tblConsorcios[Parcela Mensal (R$)],MOD($J4423,ROWS(tblConsorcios[Produto]))+1),"")</f>
        <v>3360.2</v>
      </c>
      <c r="P4423" s="20" t="str" cm="1">
        <f t="array" ref="P4423">IFERROR(INDEX(tblClientes[Dividendo Mensal (R$)],INT($J4423/ROWS(tblConsorcios[Produto]))+1),"")</f>
        <v/>
      </c>
      <c r="Q4423" s="20" t="str">
        <f t="shared" si="208"/>
        <v/>
      </c>
      <c r="R4423">
        <f t="shared" si="209"/>
        <v>0</v>
      </c>
    </row>
    <row r="4424" spans="10:18" x14ac:dyDescent="0.2">
      <c r="J4424">
        <f t="shared" si="207"/>
        <v>4422</v>
      </c>
      <c r="K4424" t="str" cm="1">
        <f t="array" ref="K4424">IFERROR(INDEX(tblClientes[Cliente],INT($J4424/ROWS(tblConsorcios[Produto]))+1),"")</f>
        <v/>
      </c>
      <c r="L4424" t="str" cm="1">
        <f t="array" ref="L4424">IFERROR(INDEX(tblConsorcios[Produto],MOD($J4424,ROWS(tblConsorcios[Produto]))+1),"")</f>
        <v>Imóvel IE500 – 240m</v>
      </c>
      <c r="M4424" s="20" cm="1">
        <f t="array" ref="M4424">IFERROR(INDEX(tblConsorcios[Valor da Carta (R$)],MOD($J4424,ROWS(tblConsorcios[Produto]))+1),"")</f>
        <v>500000</v>
      </c>
      <c r="N4424" s="2" cm="1">
        <f t="array" ref="N4424">IFERROR(INDEX(tblConsorcios[Prazo (meses)],MOD($J4424,ROWS(tblConsorcios[Produto]))+1),"")</f>
        <v>240</v>
      </c>
      <c r="O4424" s="20" cm="1">
        <f t="array" ref="O4424">IFERROR(INDEX(tblConsorcios[Parcela Mensal (R$)],MOD($J4424,ROWS(tblConsorcios[Produto]))+1),"")</f>
        <v>2683.33</v>
      </c>
      <c r="P4424" s="20" t="str" cm="1">
        <f t="array" ref="P4424">IFERROR(INDEX(tblClientes[Dividendo Mensal (R$)],INT($J4424/ROWS(tblConsorcios[Produto]))+1),"")</f>
        <v/>
      </c>
      <c r="Q4424" s="20" t="str">
        <f t="shared" si="208"/>
        <v/>
      </c>
      <c r="R4424">
        <f t="shared" si="209"/>
        <v>0</v>
      </c>
    </row>
    <row r="4425" spans="10:18" x14ac:dyDescent="0.2">
      <c r="J4425">
        <f t="shared" si="207"/>
        <v>4423</v>
      </c>
      <c r="K4425" t="str" cm="1">
        <f t="array" ref="K4425">IFERROR(INDEX(tblClientes[Cliente],INT($J4425/ROWS(tblConsorcios[Produto]))+1),"")</f>
        <v/>
      </c>
      <c r="L4425" t="str" cm="1">
        <f t="array" ref="L4425">IFERROR(INDEX(tblConsorcios[Produto],MOD($J4425,ROWS(tblConsorcios[Produto]))+1),"")</f>
        <v>Imóvel IE500 – 220m</v>
      </c>
      <c r="M4425" s="20" cm="1">
        <f t="array" ref="M4425">IFERROR(INDEX(tblConsorcios[Valor da Carta (R$)],MOD($J4425,ROWS(tblConsorcios[Produto]))+1),"")</f>
        <v>500000</v>
      </c>
      <c r="N4425" s="2" cm="1">
        <f t="array" ref="N4425">IFERROR(INDEX(tblConsorcios[Prazo (meses)],MOD($J4425,ROWS(tblConsorcios[Produto]))+1),"")</f>
        <v>220</v>
      </c>
      <c r="O4425" s="20" cm="1">
        <f t="array" ref="O4425">IFERROR(INDEX(tblConsorcios[Parcela Mensal (R$)],MOD($J4425,ROWS(tblConsorcios[Produto]))+1),"")</f>
        <v>2904.55</v>
      </c>
      <c r="P4425" s="20" t="str" cm="1">
        <f t="array" ref="P4425">IFERROR(INDEX(tblClientes[Dividendo Mensal (R$)],INT($J4425/ROWS(tblConsorcios[Produto]))+1),"")</f>
        <v/>
      </c>
      <c r="Q4425" s="20" t="str">
        <f t="shared" si="208"/>
        <v/>
      </c>
      <c r="R4425">
        <f t="shared" si="209"/>
        <v>0</v>
      </c>
    </row>
    <row r="4426" spans="10:18" x14ac:dyDescent="0.2">
      <c r="J4426">
        <f t="shared" si="207"/>
        <v>4424</v>
      </c>
      <c r="K4426" t="str" cm="1">
        <f t="array" ref="K4426">IFERROR(INDEX(tblClientes[Cliente],INT($J4426/ROWS(tblConsorcios[Produto]))+1),"")</f>
        <v/>
      </c>
      <c r="L4426" t="str" cm="1">
        <f t="array" ref="L4426">IFERROR(INDEX(tblConsorcios[Produto],MOD($J4426,ROWS(tblConsorcios[Produto]))+1),"")</f>
        <v>Imóvel IE500 – 200m</v>
      </c>
      <c r="M4426" s="20" cm="1">
        <f t="array" ref="M4426">IFERROR(INDEX(tblConsorcios[Valor da Carta (R$)],MOD($J4426,ROWS(tblConsorcios[Produto]))+1),"")</f>
        <v>500000</v>
      </c>
      <c r="N4426" s="2" cm="1">
        <f t="array" ref="N4426">IFERROR(INDEX(tblConsorcios[Prazo (meses)],MOD($J4426,ROWS(tblConsorcios[Produto]))+1),"")</f>
        <v>200</v>
      </c>
      <c r="O4426" s="20" cm="1">
        <f t="array" ref="O4426">IFERROR(INDEX(tblConsorcios[Parcela Mensal (R$)],MOD($J4426,ROWS(tblConsorcios[Produto]))+1),"")</f>
        <v>3170</v>
      </c>
      <c r="P4426" s="20" t="str" cm="1">
        <f t="array" ref="P4426">IFERROR(INDEX(tblClientes[Dividendo Mensal (R$)],INT($J4426/ROWS(tblConsorcios[Produto]))+1),"")</f>
        <v/>
      </c>
      <c r="Q4426" s="20" t="str">
        <f t="shared" si="208"/>
        <v/>
      </c>
      <c r="R4426">
        <f t="shared" si="209"/>
        <v>0</v>
      </c>
    </row>
    <row r="4427" spans="10:18" x14ac:dyDescent="0.2">
      <c r="J4427">
        <f t="shared" si="207"/>
        <v>4425</v>
      </c>
      <c r="K4427" t="str" cm="1">
        <f t="array" ref="K4427">IFERROR(INDEX(tblClientes[Cliente],INT($J4427/ROWS(tblConsorcios[Produto]))+1),"")</f>
        <v/>
      </c>
      <c r="L4427" t="str" cm="1">
        <f t="array" ref="L4427">IFERROR(INDEX(tblConsorcios[Produto],MOD($J4427,ROWS(tblConsorcios[Produto]))+1),"")</f>
        <v>Imóvel IE480 – 240m</v>
      </c>
      <c r="M4427" s="20" cm="1">
        <f t="array" ref="M4427">IFERROR(INDEX(tblConsorcios[Valor da Carta (R$)],MOD($J4427,ROWS(tblConsorcios[Produto]))+1),"")</f>
        <v>480000</v>
      </c>
      <c r="N4427" s="2" cm="1">
        <f t="array" ref="N4427">IFERROR(INDEX(tblConsorcios[Prazo (meses)],MOD($J4427,ROWS(tblConsorcios[Produto]))+1),"")</f>
        <v>240</v>
      </c>
      <c r="O4427" s="20" cm="1">
        <f t="array" ref="O4427">IFERROR(INDEX(tblConsorcios[Parcela Mensal (R$)],MOD($J4427,ROWS(tblConsorcios[Produto]))+1),"")</f>
        <v>2576</v>
      </c>
      <c r="P4427" s="20" t="str" cm="1">
        <f t="array" ref="P4427">IFERROR(INDEX(tblClientes[Dividendo Mensal (R$)],INT($J4427/ROWS(tblConsorcios[Produto]))+1),"")</f>
        <v/>
      </c>
      <c r="Q4427" s="20" t="str">
        <f t="shared" si="208"/>
        <v/>
      </c>
      <c r="R4427">
        <f t="shared" si="209"/>
        <v>0</v>
      </c>
    </row>
    <row r="4428" spans="10:18" x14ac:dyDescent="0.2">
      <c r="J4428">
        <f t="shared" si="207"/>
        <v>4426</v>
      </c>
      <c r="K4428" t="str" cm="1">
        <f t="array" ref="K4428">IFERROR(INDEX(tblClientes[Cliente],INT($J4428/ROWS(tblConsorcios[Produto]))+1),"")</f>
        <v/>
      </c>
      <c r="L4428" t="str" cm="1">
        <f t="array" ref="L4428">IFERROR(INDEX(tblConsorcios[Produto],MOD($J4428,ROWS(tblConsorcios[Produto]))+1),"")</f>
        <v>Imóvel IE480 – 220m</v>
      </c>
      <c r="M4428" s="20" cm="1">
        <f t="array" ref="M4428">IFERROR(INDEX(tblConsorcios[Valor da Carta (R$)],MOD($J4428,ROWS(tblConsorcios[Produto]))+1),"")</f>
        <v>480000</v>
      </c>
      <c r="N4428" s="2" cm="1">
        <f t="array" ref="N4428">IFERROR(INDEX(tblConsorcios[Prazo (meses)],MOD($J4428,ROWS(tblConsorcios[Produto]))+1),"")</f>
        <v>220</v>
      </c>
      <c r="O4428" s="20" cm="1">
        <f t="array" ref="O4428">IFERROR(INDEX(tblConsorcios[Parcela Mensal (R$)],MOD($J4428,ROWS(tblConsorcios[Produto]))+1),"")</f>
        <v>2788.36</v>
      </c>
      <c r="P4428" s="20" t="str" cm="1">
        <f t="array" ref="P4428">IFERROR(INDEX(tblClientes[Dividendo Mensal (R$)],INT($J4428/ROWS(tblConsorcios[Produto]))+1),"")</f>
        <v/>
      </c>
      <c r="Q4428" s="20" t="str">
        <f t="shared" si="208"/>
        <v/>
      </c>
      <c r="R4428">
        <f t="shared" si="209"/>
        <v>0</v>
      </c>
    </row>
    <row r="4429" spans="10:18" x14ac:dyDescent="0.2">
      <c r="J4429">
        <f t="shared" si="207"/>
        <v>4427</v>
      </c>
      <c r="K4429" t="str" cm="1">
        <f t="array" ref="K4429">IFERROR(INDEX(tblClientes[Cliente],INT($J4429/ROWS(tblConsorcios[Produto]))+1),"")</f>
        <v/>
      </c>
      <c r="L4429" t="str" cm="1">
        <f t="array" ref="L4429">IFERROR(INDEX(tblConsorcios[Produto],MOD($J4429,ROWS(tblConsorcios[Produto]))+1),"")</f>
        <v>Imóvel IE480 – 200m</v>
      </c>
      <c r="M4429" s="20" cm="1">
        <f t="array" ref="M4429">IFERROR(INDEX(tblConsorcios[Valor da Carta (R$)],MOD($J4429,ROWS(tblConsorcios[Produto]))+1),"")</f>
        <v>480000</v>
      </c>
      <c r="N4429" s="2" cm="1">
        <f t="array" ref="N4429">IFERROR(INDEX(tblConsorcios[Prazo (meses)],MOD($J4429,ROWS(tblConsorcios[Produto]))+1),"")</f>
        <v>200</v>
      </c>
      <c r="O4429" s="20" cm="1">
        <f t="array" ref="O4429">IFERROR(INDEX(tblConsorcios[Parcela Mensal (R$)],MOD($J4429,ROWS(tblConsorcios[Produto]))+1),"")</f>
        <v>3043.2</v>
      </c>
      <c r="P4429" s="20" t="str" cm="1">
        <f t="array" ref="P4429">IFERROR(INDEX(tblClientes[Dividendo Mensal (R$)],INT($J4429/ROWS(tblConsorcios[Produto]))+1),"")</f>
        <v/>
      </c>
      <c r="Q4429" s="20" t="str">
        <f t="shared" si="208"/>
        <v/>
      </c>
      <c r="R4429">
        <f t="shared" si="209"/>
        <v>0</v>
      </c>
    </row>
    <row r="4430" spans="10:18" x14ac:dyDescent="0.2">
      <c r="J4430">
        <f t="shared" si="207"/>
        <v>4428</v>
      </c>
      <c r="K4430" t="str" cm="1">
        <f t="array" ref="K4430">IFERROR(INDEX(tblClientes[Cliente],INT($J4430/ROWS(tblConsorcios[Produto]))+1),"")</f>
        <v/>
      </c>
      <c r="L4430" t="str" cm="1">
        <f t="array" ref="L4430">IFERROR(INDEX(tblConsorcios[Produto],MOD($J4430,ROWS(tblConsorcios[Produto]))+1),"")</f>
        <v>Imóvel IE450 – 240m</v>
      </c>
      <c r="M4430" s="20" cm="1">
        <f t="array" ref="M4430">IFERROR(INDEX(tblConsorcios[Valor da Carta (R$)],MOD($J4430,ROWS(tblConsorcios[Produto]))+1),"")</f>
        <v>450000</v>
      </c>
      <c r="N4430" s="2" cm="1">
        <f t="array" ref="N4430">IFERROR(INDEX(tblConsorcios[Prazo (meses)],MOD($J4430,ROWS(tblConsorcios[Produto]))+1),"")</f>
        <v>240</v>
      </c>
      <c r="O4430" s="20" cm="1">
        <f t="array" ref="O4430">IFERROR(INDEX(tblConsorcios[Parcela Mensal (R$)],MOD($J4430,ROWS(tblConsorcios[Produto]))+1),"")</f>
        <v>2415</v>
      </c>
      <c r="P4430" s="20" t="str" cm="1">
        <f t="array" ref="P4430">IFERROR(INDEX(tblClientes[Dividendo Mensal (R$)],INT($J4430/ROWS(tblConsorcios[Produto]))+1),"")</f>
        <v/>
      </c>
      <c r="Q4430" s="20" t="str">
        <f t="shared" si="208"/>
        <v/>
      </c>
      <c r="R4430">
        <f t="shared" si="209"/>
        <v>0</v>
      </c>
    </row>
    <row r="4431" spans="10:18" x14ac:dyDescent="0.2">
      <c r="J4431">
        <f t="shared" si="207"/>
        <v>4429</v>
      </c>
      <c r="K4431" t="str" cm="1">
        <f t="array" ref="K4431">IFERROR(INDEX(tblClientes[Cliente],INT($J4431/ROWS(tblConsorcios[Produto]))+1),"")</f>
        <v/>
      </c>
      <c r="L4431" t="str" cm="1">
        <f t="array" ref="L4431">IFERROR(INDEX(tblConsorcios[Produto],MOD($J4431,ROWS(tblConsorcios[Produto]))+1),"")</f>
        <v>Imóvel IE450 – 220m</v>
      </c>
      <c r="M4431" s="20" cm="1">
        <f t="array" ref="M4431">IFERROR(INDEX(tblConsorcios[Valor da Carta (R$)],MOD($J4431,ROWS(tblConsorcios[Produto]))+1),"")</f>
        <v>450000</v>
      </c>
      <c r="N4431" s="2" cm="1">
        <f t="array" ref="N4431">IFERROR(INDEX(tblConsorcios[Prazo (meses)],MOD($J4431,ROWS(tblConsorcios[Produto]))+1),"")</f>
        <v>220</v>
      </c>
      <c r="O4431" s="20" cm="1">
        <f t="array" ref="O4431">IFERROR(INDEX(tblConsorcios[Parcela Mensal (R$)],MOD($J4431,ROWS(tblConsorcios[Produto]))+1),"")</f>
        <v>2614.09</v>
      </c>
      <c r="P4431" s="20" t="str" cm="1">
        <f t="array" ref="P4431">IFERROR(INDEX(tblClientes[Dividendo Mensal (R$)],INT($J4431/ROWS(tblConsorcios[Produto]))+1),"")</f>
        <v/>
      </c>
      <c r="Q4431" s="20" t="str">
        <f t="shared" si="208"/>
        <v/>
      </c>
      <c r="R4431">
        <f t="shared" si="209"/>
        <v>0</v>
      </c>
    </row>
    <row r="4432" spans="10:18" x14ac:dyDescent="0.2">
      <c r="J4432">
        <f t="shared" si="207"/>
        <v>4430</v>
      </c>
      <c r="K4432" t="str" cm="1">
        <f t="array" ref="K4432">IFERROR(INDEX(tblClientes[Cliente],INT($J4432/ROWS(tblConsorcios[Produto]))+1),"")</f>
        <v/>
      </c>
      <c r="L4432" t="str" cm="1">
        <f t="array" ref="L4432">IFERROR(INDEX(tblConsorcios[Produto],MOD($J4432,ROWS(tblConsorcios[Produto]))+1),"")</f>
        <v>Imóvel IE450 – 200m</v>
      </c>
      <c r="M4432" s="20" cm="1">
        <f t="array" ref="M4432">IFERROR(INDEX(tblConsorcios[Valor da Carta (R$)],MOD($J4432,ROWS(tblConsorcios[Produto]))+1),"")</f>
        <v>450000</v>
      </c>
      <c r="N4432" s="2" cm="1">
        <f t="array" ref="N4432">IFERROR(INDEX(tblConsorcios[Prazo (meses)],MOD($J4432,ROWS(tblConsorcios[Produto]))+1),"")</f>
        <v>200</v>
      </c>
      <c r="O4432" s="20" cm="1">
        <f t="array" ref="O4432">IFERROR(INDEX(tblConsorcios[Parcela Mensal (R$)],MOD($J4432,ROWS(tblConsorcios[Produto]))+1),"")</f>
        <v>2853</v>
      </c>
      <c r="P4432" s="20" t="str" cm="1">
        <f t="array" ref="P4432">IFERROR(INDEX(tblClientes[Dividendo Mensal (R$)],INT($J4432/ROWS(tblConsorcios[Produto]))+1),"")</f>
        <v/>
      </c>
      <c r="Q4432" s="20" t="str">
        <f t="shared" si="208"/>
        <v/>
      </c>
      <c r="R4432">
        <f t="shared" si="209"/>
        <v>0</v>
      </c>
    </row>
    <row r="4433" spans="10:18" x14ac:dyDescent="0.2">
      <c r="J4433">
        <f t="shared" si="207"/>
        <v>4431</v>
      </c>
      <c r="K4433" t="str" cm="1">
        <f t="array" ref="K4433">IFERROR(INDEX(tblClientes[Cliente],INT($J4433/ROWS(tblConsorcios[Produto]))+1),"")</f>
        <v/>
      </c>
      <c r="L4433" t="str" cm="1">
        <f t="array" ref="L4433">IFERROR(INDEX(tblConsorcios[Produto],MOD($J4433,ROWS(tblConsorcios[Produto]))+1),"")</f>
        <v>Imóvel IE430 – 240m</v>
      </c>
      <c r="M4433" s="20" cm="1">
        <f t="array" ref="M4433">IFERROR(INDEX(tblConsorcios[Valor da Carta (R$)],MOD($J4433,ROWS(tblConsorcios[Produto]))+1),"")</f>
        <v>430000</v>
      </c>
      <c r="N4433" s="2" cm="1">
        <f t="array" ref="N4433">IFERROR(INDEX(tblConsorcios[Prazo (meses)],MOD($J4433,ROWS(tblConsorcios[Produto]))+1),"")</f>
        <v>240</v>
      </c>
      <c r="O4433" s="20" cm="1">
        <f t="array" ref="O4433">IFERROR(INDEX(tblConsorcios[Parcela Mensal (R$)],MOD($J4433,ROWS(tblConsorcios[Produto]))+1),"")</f>
        <v>2307.67</v>
      </c>
      <c r="P4433" s="20" t="str" cm="1">
        <f t="array" ref="P4433">IFERROR(INDEX(tblClientes[Dividendo Mensal (R$)],INT($J4433/ROWS(tblConsorcios[Produto]))+1),"")</f>
        <v/>
      </c>
      <c r="Q4433" s="20" t="str">
        <f t="shared" si="208"/>
        <v/>
      </c>
      <c r="R4433">
        <f t="shared" si="209"/>
        <v>0</v>
      </c>
    </row>
    <row r="4434" spans="10:18" x14ac:dyDescent="0.2">
      <c r="J4434">
        <f t="shared" si="207"/>
        <v>4432</v>
      </c>
      <c r="K4434" t="str" cm="1">
        <f t="array" ref="K4434">IFERROR(INDEX(tblClientes[Cliente],INT($J4434/ROWS(tblConsorcios[Produto]))+1),"")</f>
        <v/>
      </c>
      <c r="L4434" t="str" cm="1">
        <f t="array" ref="L4434">IFERROR(INDEX(tblConsorcios[Produto],MOD($J4434,ROWS(tblConsorcios[Produto]))+1),"")</f>
        <v>Imóvel IE430 – 220m</v>
      </c>
      <c r="M4434" s="20" cm="1">
        <f t="array" ref="M4434">IFERROR(INDEX(tblConsorcios[Valor da Carta (R$)],MOD($J4434,ROWS(tblConsorcios[Produto]))+1),"")</f>
        <v>430000</v>
      </c>
      <c r="N4434" s="2" cm="1">
        <f t="array" ref="N4434">IFERROR(INDEX(tblConsorcios[Prazo (meses)],MOD($J4434,ROWS(tblConsorcios[Produto]))+1),"")</f>
        <v>220</v>
      </c>
      <c r="O4434" s="20" cm="1">
        <f t="array" ref="O4434">IFERROR(INDEX(tblConsorcios[Parcela Mensal (R$)],MOD($J4434,ROWS(tblConsorcios[Produto]))+1),"")</f>
        <v>2497.91</v>
      </c>
      <c r="P4434" s="20" t="str" cm="1">
        <f t="array" ref="P4434">IFERROR(INDEX(tblClientes[Dividendo Mensal (R$)],INT($J4434/ROWS(tblConsorcios[Produto]))+1),"")</f>
        <v/>
      </c>
      <c r="Q4434" s="20" t="str">
        <f t="shared" si="208"/>
        <v/>
      </c>
      <c r="R4434">
        <f t="shared" si="209"/>
        <v>0</v>
      </c>
    </row>
    <row r="4435" spans="10:18" x14ac:dyDescent="0.2">
      <c r="J4435">
        <f t="shared" si="207"/>
        <v>4433</v>
      </c>
      <c r="K4435" t="str" cm="1">
        <f t="array" ref="K4435">IFERROR(INDEX(tblClientes[Cliente],INT($J4435/ROWS(tblConsorcios[Produto]))+1),"")</f>
        <v/>
      </c>
      <c r="L4435" t="str" cm="1">
        <f t="array" ref="L4435">IFERROR(INDEX(tblConsorcios[Produto],MOD($J4435,ROWS(tblConsorcios[Produto]))+1),"")</f>
        <v>Imóvel IE430 – 200m</v>
      </c>
      <c r="M4435" s="20" cm="1">
        <f t="array" ref="M4435">IFERROR(INDEX(tblConsorcios[Valor da Carta (R$)],MOD($J4435,ROWS(tblConsorcios[Produto]))+1),"")</f>
        <v>430000</v>
      </c>
      <c r="N4435" s="2" cm="1">
        <f t="array" ref="N4435">IFERROR(INDEX(tblConsorcios[Prazo (meses)],MOD($J4435,ROWS(tblConsorcios[Produto]))+1),"")</f>
        <v>200</v>
      </c>
      <c r="O4435" s="20" cm="1">
        <f t="array" ref="O4435">IFERROR(INDEX(tblConsorcios[Parcela Mensal (R$)],MOD($J4435,ROWS(tblConsorcios[Produto]))+1),"")</f>
        <v>2726.2</v>
      </c>
      <c r="P4435" s="20" t="str" cm="1">
        <f t="array" ref="P4435">IFERROR(INDEX(tblClientes[Dividendo Mensal (R$)],INT($J4435/ROWS(tblConsorcios[Produto]))+1),"")</f>
        <v/>
      </c>
      <c r="Q4435" s="20" t="str">
        <f t="shared" si="208"/>
        <v/>
      </c>
      <c r="R4435">
        <f t="shared" si="209"/>
        <v>0</v>
      </c>
    </row>
    <row r="4436" spans="10:18" x14ac:dyDescent="0.2">
      <c r="J4436">
        <f t="shared" si="207"/>
        <v>4434</v>
      </c>
      <c r="K4436" t="str" cm="1">
        <f t="array" ref="K4436">IFERROR(INDEX(tblClientes[Cliente],INT($J4436/ROWS(tblConsorcios[Produto]))+1),"")</f>
        <v/>
      </c>
      <c r="L4436" t="str" cm="1">
        <f t="array" ref="L4436">IFERROR(INDEX(tblConsorcios[Produto],MOD($J4436,ROWS(tblConsorcios[Produto]))+1),"")</f>
        <v>Imóvel IE400 – 240m</v>
      </c>
      <c r="M4436" s="20" cm="1">
        <f t="array" ref="M4436">IFERROR(INDEX(tblConsorcios[Valor da Carta (R$)],MOD($J4436,ROWS(tblConsorcios[Produto]))+1),"")</f>
        <v>400000</v>
      </c>
      <c r="N4436" s="2" cm="1">
        <f t="array" ref="N4436">IFERROR(INDEX(tblConsorcios[Prazo (meses)],MOD($J4436,ROWS(tblConsorcios[Produto]))+1),"")</f>
        <v>240</v>
      </c>
      <c r="O4436" s="20" cm="1">
        <f t="array" ref="O4436">IFERROR(INDEX(tblConsorcios[Parcela Mensal (R$)],MOD($J4436,ROWS(tblConsorcios[Produto]))+1),"")</f>
        <v>2146.67</v>
      </c>
      <c r="P4436" s="20" t="str" cm="1">
        <f t="array" ref="P4436">IFERROR(INDEX(tblClientes[Dividendo Mensal (R$)],INT($J4436/ROWS(tblConsorcios[Produto]))+1),"")</f>
        <v/>
      </c>
      <c r="Q4436" s="20" t="str">
        <f t="shared" si="208"/>
        <v/>
      </c>
      <c r="R4436">
        <f t="shared" si="209"/>
        <v>0</v>
      </c>
    </row>
    <row r="4437" spans="10:18" x14ac:dyDescent="0.2">
      <c r="J4437">
        <f t="shared" si="207"/>
        <v>4435</v>
      </c>
      <c r="K4437" t="str" cm="1">
        <f t="array" ref="K4437">IFERROR(INDEX(tblClientes[Cliente],INT($J4437/ROWS(tblConsorcios[Produto]))+1),"")</f>
        <v/>
      </c>
      <c r="L4437" t="str" cm="1">
        <f t="array" ref="L4437">IFERROR(INDEX(tblConsorcios[Produto],MOD($J4437,ROWS(tblConsorcios[Produto]))+1),"")</f>
        <v>Imóvel IE400 – 220m</v>
      </c>
      <c r="M4437" s="20" cm="1">
        <f t="array" ref="M4437">IFERROR(INDEX(tblConsorcios[Valor da Carta (R$)],MOD($J4437,ROWS(tblConsorcios[Produto]))+1),"")</f>
        <v>400000</v>
      </c>
      <c r="N4437" s="2" cm="1">
        <f t="array" ref="N4437">IFERROR(INDEX(tblConsorcios[Prazo (meses)],MOD($J4437,ROWS(tblConsorcios[Produto]))+1),"")</f>
        <v>220</v>
      </c>
      <c r="O4437" s="20" cm="1">
        <f t="array" ref="O4437">IFERROR(INDEX(tblConsorcios[Parcela Mensal (R$)],MOD($J4437,ROWS(tblConsorcios[Produto]))+1),"")</f>
        <v>2323.64</v>
      </c>
      <c r="P4437" s="20" t="str" cm="1">
        <f t="array" ref="P4437">IFERROR(INDEX(tblClientes[Dividendo Mensal (R$)],INT($J4437/ROWS(tblConsorcios[Produto]))+1),"")</f>
        <v/>
      </c>
      <c r="Q4437" s="20" t="str">
        <f t="shared" si="208"/>
        <v/>
      </c>
      <c r="R4437">
        <f t="shared" si="209"/>
        <v>0</v>
      </c>
    </row>
    <row r="4438" spans="10:18" x14ac:dyDescent="0.2">
      <c r="J4438">
        <f t="shared" si="207"/>
        <v>4436</v>
      </c>
      <c r="K4438" t="str" cm="1">
        <f t="array" ref="K4438">IFERROR(INDEX(tblClientes[Cliente],INT($J4438/ROWS(tblConsorcios[Produto]))+1),"")</f>
        <v/>
      </c>
      <c r="L4438" t="str" cm="1">
        <f t="array" ref="L4438">IFERROR(INDEX(tblConsorcios[Produto],MOD($J4438,ROWS(tblConsorcios[Produto]))+1),"")</f>
        <v>Imóvel IE400 – 200m</v>
      </c>
      <c r="M4438" s="20" cm="1">
        <f t="array" ref="M4438">IFERROR(INDEX(tblConsorcios[Valor da Carta (R$)],MOD($J4438,ROWS(tblConsorcios[Produto]))+1),"")</f>
        <v>400000</v>
      </c>
      <c r="N4438" s="2" cm="1">
        <f t="array" ref="N4438">IFERROR(INDEX(tblConsorcios[Prazo (meses)],MOD($J4438,ROWS(tblConsorcios[Produto]))+1),"")</f>
        <v>200</v>
      </c>
      <c r="O4438" s="20" cm="1">
        <f t="array" ref="O4438">IFERROR(INDEX(tblConsorcios[Parcela Mensal (R$)],MOD($J4438,ROWS(tblConsorcios[Produto]))+1),"")</f>
        <v>2536</v>
      </c>
      <c r="P4438" s="20" t="str" cm="1">
        <f t="array" ref="P4438">IFERROR(INDEX(tblClientes[Dividendo Mensal (R$)],INT($J4438/ROWS(tblConsorcios[Produto]))+1),"")</f>
        <v/>
      </c>
      <c r="Q4438" s="20" t="str">
        <f t="shared" si="208"/>
        <v/>
      </c>
      <c r="R4438">
        <f t="shared" si="209"/>
        <v>0</v>
      </c>
    </row>
    <row r="4439" spans="10:18" x14ac:dyDescent="0.2">
      <c r="J4439">
        <f t="shared" si="207"/>
        <v>4437</v>
      </c>
      <c r="K4439" t="str" cm="1">
        <f t="array" ref="K4439">IFERROR(INDEX(tblClientes[Cliente],INT($J4439/ROWS(tblConsorcios[Produto]))+1),"")</f>
        <v/>
      </c>
      <c r="L4439" t="str" cm="1">
        <f t="array" ref="L4439">IFERROR(INDEX(tblConsorcios[Produto],MOD($J4439,ROWS(tblConsorcios[Produto]))+1),"")</f>
        <v>Imóvel IE380 – 240m</v>
      </c>
      <c r="M4439" s="20" cm="1">
        <f t="array" ref="M4439">IFERROR(INDEX(tblConsorcios[Valor da Carta (R$)],MOD($J4439,ROWS(tblConsorcios[Produto]))+1),"")</f>
        <v>380000</v>
      </c>
      <c r="N4439" s="2" cm="1">
        <f t="array" ref="N4439">IFERROR(INDEX(tblConsorcios[Prazo (meses)],MOD($J4439,ROWS(tblConsorcios[Produto]))+1),"")</f>
        <v>240</v>
      </c>
      <c r="O4439" s="20" cm="1">
        <f t="array" ref="O4439">IFERROR(INDEX(tblConsorcios[Parcela Mensal (R$)],MOD($J4439,ROWS(tblConsorcios[Produto]))+1),"")</f>
        <v>2039.33</v>
      </c>
      <c r="P4439" s="20" t="str" cm="1">
        <f t="array" ref="P4439">IFERROR(INDEX(tblClientes[Dividendo Mensal (R$)],INT($J4439/ROWS(tblConsorcios[Produto]))+1),"")</f>
        <v/>
      </c>
      <c r="Q4439" s="20" t="str">
        <f t="shared" si="208"/>
        <v/>
      </c>
      <c r="R4439">
        <f t="shared" si="209"/>
        <v>0</v>
      </c>
    </row>
    <row r="4440" spans="10:18" x14ac:dyDescent="0.2">
      <c r="J4440">
        <f t="shared" si="207"/>
        <v>4438</v>
      </c>
      <c r="K4440" t="str" cm="1">
        <f t="array" ref="K4440">IFERROR(INDEX(tblClientes[Cliente],INT($J4440/ROWS(tblConsorcios[Produto]))+1),"")</f>
        <v/>
      </c>
      <c r="L4440" t="str" cm="1">
        <f t="array" ref="L4440">IFERROR(INDEX(tblConsorcios[Produto],MOD($J4440,ROWS(tblConsorcios[Produto]))+1),"")</f>
        <v>Imóvel IE380 – 220m</v>
      </c>
      <c r="M4440" s="20" cm="1">
        <f t="array" ref="M4440">IFERROR(INDEX(tblConsorcios[Valor da Carta (R$)],MOD($J4440,ROWS(tblConsorcios[Produto]))+1),"")</f>
        <v>380000</v>
      </c>
      <c r="N4440" s="2" cm="1">
        <f t="array" ref="N4440">IFERROR(INDEX(tblConsorcios[Prazo (meses)],MOD($J4440,ROWS(tblConsorcios[Produto]))+1),"")</f>
        <v>220</v>
      </c>
      <c r="O4440" s="20" cm="1">
        <f t="array" ref="O4440">IFERROR(INDEX(tblConsorcios[Parcela Mensal (R$)],MOD($J4440,ROWS(tblConsorcios[Produto]))+1),"")</f>
        <v>2207.4499999999998</v>
      </c>
      <c r="P4440" s="20" t="str" cm="1">
        <f t="array" ref="P4440">IFERROR(INDEX(tblClientes[Dividendo Mensal (R$)],INT($J4440/ROWS(tblConsorcios[Produto]))+1),"")</f>
        <v/>
      </c>
      <c r="Q4440" s="20" t="str">
        <f t="shared" si="208"/>
        <v/>
      </c>
      <c r="R4440">
        <f t="shared" si="209"/>
        <v>0</v>
      </c>
    </row>
    <row r="4441" spans="10:18" x14ac:dyDescent="0.2">
      <c r="J4441">
        <f t="shared" si="207"/>
        <v>4439</v>
      </c>
      <c r="K4441" t="str" cm="1">
        <f t="array" ref="K4441">IFERROR(INDEX(tblClientes[Cliente],INT($J4441/ROWS(tblConsorcios[Produto]))+1),"")</f>
        <v/>
      </c>
      <c r="L4441" t="str" cm="1">
        <f t="array" ref="L4441">IFERROR(INDEX(tblConsorcios[Produto],MOD($J4441,ROWS(tblConsorcios[Produto]))+1),"")</f>
        <v>Imóvel IE380 – 200m</v>
      </c>
      <c r="M4441" s="20" cm="1">
        <f t="array" ref="M4441">IFERROR(INDEX(tblConsorcios[Valor da Carta (R$)],MOD($J4441,ROWS(tblConsorcios[Produto]))+1),"")</f>
        <v>380000</v>
      </c>
      <c r="N4441" s="2" cm="1">
        <f t="array" ref="N4441">IFERROR(INDEX(tblConsorcios[Prazo (meses)],MOD($J4441,ROWS(tblConsorcios[Produto]))+1),"")</f>
        <v>200</v>
      </c>
      <c r="O4441" s="20" cm="1">
        <f t="array" ref="O4441">IFERROR(INDEX(tblConsorcios[Parcela Mensal (R$)],MOD($J4441,ROWS(tblConsorcios[Produto]))+1),"")</f>
        <v>2409.1999999999998</v>
      </c>
      <c r="P4441" s="20" t="str" cm="1">
        <f t="array" ref="P4441">IFERROR(INDEX(tblClientes[Dividendo Mensal (R$)],INT($J4441/ROWS(tblConsorcios[Produto]))+1),"")</f>
        <v/>
      </c>
      <c r="Q4441" s="20" t="str">
        <f t="shared" si="208"/>
        <v/>
      </c>
      <c r="R4441">
        <f t="shared" si="209"/>
        <v>0</v>
      </c>
    </row>
    <row r="4442" spans="10:18" x14ac:dyDescent="0.2">
      <c r="J4442">
        <f t="shared" si="207"/>
        <v>4440</v>
      </c>
      <c r="K4442" t="str" cm="1">
        <f t="array" ref="K4442">IFERROR(INDEX(tblClientes[Cliente],INT($J4442/ROWS(tblConsorcios[Produto]))+1),"")</f>
        <v/>
      </c>
      <c r="L4442" t="str" cm="1">
        <f t="array" ref="L4442">IFERROR(INDEX(tblConsorcios[Produto],MOD($J4442,ROWS(tblConsorcios[Produto]))+1),"")</f>
        <v>Imóvel IE350 – 240m</v>
      </c>
      <c r="M4442" s="20" cm="1">
        <f t="array" ref="M4442">IFERROR(INDEX(tblConsorcios[Valor da Carta (R$)],MOD($J4442,ROWS(tblConsorcios[Produto]))+1),"")</f>
        <v>350000</v>
      </c>
      <c r="N4442" s="2" cm="1">
        <f t="array" ref="N4442">IFERROR(INDEX(tblConsorcios[Prazo (meses)],MOD($J4442,ROWS(tblConsorcios[Produto]))+1),"")</f>
        <v>240</v>
      </c>
      <c r="O4442" s="20" cm="1">
        <f t="array" ref="O4442">IFERROR(INDEX(tblConsorcios[Parcela Mensal (R$)],MOD($J4442,ROWS(tblConsorcios[Produto]))+1),"")</f>
        <v>1878.33</v>
      </c>
      <c r="P4442" s="20" t="str" cm="1">
        <f t="array" ref="P4442">IFERROR(INDEX(tblClientes[Dividendo Mensal (R$)],INT($J4442/ROWS(tblConsorcios[Produto]))+1),"")</f>
        <v/>
      </c>
      <c r="Q4442" s="20" t="str">
        <f t="shared" si="208"/>
        <v/>
      </c>
      <c r="R4442">
        <f t="shared" si="209"/>
        <v>0</v>
      </c>
    </row>
    <row r="4443" spans="10:18" x14ac:dyDescent="0.2">
      <c r="J4443">
        <f t="shared" si="207"/>
        <v>4441</v>
      </c>
      <c r="K4443" t="str" cm="1">
        <f t="array" ref="K4443">IFERROR(INDEX(tblClientes[Cliente],INT($J4443/ROWS(tblConsorcios[Produto]))+1),"")</f>
        <v/>
      </c>
      <c r="L4443" t="str" cm="1">
        <f t="array" ref="L4443">IFERROR(INDEX(tblConsorcios[Produto],MOD($J4443,ROWS(tblConsorcios[Produto]))+1),"")</f>
        <v>Imóvel IE350 – 220m</v>
      </c>
      <c r="M4443" s="20" cm="1">
        <f t="array" ref="M4443">IFERROR(INDEX(tblConsorcios[Valor da Carta (R$)],MOD($J4443,ROWS(tblConsorcios[Produto]))+1),"")</f>
        <v>350000</v>
      </c>
      <c r="N4443" s="2" cm="1">
        <f t="array" ref="N4443">IFERROR(INDEX(tblConsorcios[Prazo (meses)],MOD($J4443,ROWS(tblConsorcios[Produto]))+1),"")</f>
        <v>220</v>
      </c>
      <c r="O4443" s="20" cm="1">
        <f t="array" ref="O4443">IFERROR(INDEX(tblConsorcios[Parcela Mensal (R$)],MOD($J4443,ROWS(tblConsorcios[Produto]))+1),"")</f>
        <v>2033.18</v>
      </c>
      <c r="P4443" s="20" t="str" cm="1">
        <f t="array" ref="P4443">IFERROR(INDEX(tblClientes[Dividendo Mensal (R$)],INT($J4443/ROWS(tblConsorcios[Produto]))+1),"")</f>
        <v/>
      </c>
      <c r="Q4443" s="20" t="str">
        <f t="shared" si="208"/>
        <v/>
      </c>
      <c r="R4443">
        <f t="shared" si="209"/>
        <v>0</v>
      </c>
    </row>
    <row r="4444" spans="10:18" x14ac:dyDescent="0.2">
      <c r="J4444">
        <f t="shared" si="207"/>
        <v>4442</v>
      </c>
      <c r="K4444" t="str" cm="1">
        <f t="array" ref="K4444">IFERROR(INDEX(tblClientes[Cliente],INT($J4444/ROWS(tblConsorcios[Produto]))+1),"")</f>
        <v/>
      </c>
      <c r="L4444" t="str" cm="1">
        <f t="array" ref="L4444">IFERROR(INDEX(tblConsorcios[Produto],MOD($J4444,ROWS(tblConsorcios[Produto]))+1),"")</f>
        <v>Imóvel IE350 – 200m</v>
      </c>
      <c r="M4444" s="20" cm="1">
        <f t="array" ref="M4444">IFERROR(INDEX(tblConsorcios[Valor da Carta (R$)],MOD($J4444,ROWS(tblConsorcios[Produto]))+1),"")</f>
        <v>350000</v>
      </c>
      <c r="N4444" s="2" cm="1">
        <f t="array" ref="N4444">IFERROR(INDEX(tblConsorcios[Prazo (meses)],MOD($J4444,ROWS(tblConsorcios[Produto]))+1),"")</f>
        <v>200</v>
      </c>
      <c r="O4444" s="20" cm="1">
        <f t="array" ref="O4444">IFERROR(INDEX(tblConsorcios[Parcela Mensal (R$)],MOD($J4444,ROWS(tblConsorcios[Produto]))+1),"")</f>
        <v>2219</v>
      </c>
      <c r="P4444" s="20" t="str" cm="1">
        <f t="array" ref="P4444">IFERROR(INDEX(tblClientes[Dividendo Mensal (R$)],INT($J4444/ROWS(tblConsorcios[Produto]))+1),"")</f>
        <v/>
      </c>
      <c r="Q4444" s="20" t="str">
        <f t="shared" si="208"/>
        <v/>
      </c>
      <c r="R4444">
        <f t="shared" si="209"/>
        <v>0</v>
      </c>
    </row>
    <row r="4445" spans="10:18" x14ac:dyDescent="0.2">
      <c r="J4445">
        <f t="shared" si="207"/>
        <v>4443</v>
      </c>
      <c r="K4445" t="str" cm="1">
        <f t="array" ref="K4445">IFERROR(INDEX(tblClientes[Cliente],INT($J4445/ROWS(tblConsorcios[Produto]))+1),"")</f>
        <v/>
      </c>
      <c r="L4445" t="str" cm="1">
        <f t="array" ref="L4445">IFERROR(INDEX(tblConsorcios[Produto],MOD($J4445,ROWS(tblConsorcios[Produto]))+1),"")</f>
        <v>Imóvel IE330 – 240m</v>
      </c>
      <c r="M4445" s="20" cm="1">
        <f t="array" ref="M4445">IFERROR(INDEX(tblConsorcios[Valor da Carta (R$)],MOD($J4445,ROWS(tblConsorcios[Produto]))+1),"")</f>
        <v>330000</v>
      </c>
      <c r="N4445" s="2" cm="1">
        <f t="array" ref="N4445">IFERROR(INDEX(tblConsorcios[Prazo (meses)],MOD($J4445,ROWS(tblConsorcios[Produto]))+1),"")</f>
        <v>240</v>
      </c>
      <c r="O4445" s="20" cm="1">
        <f t="array" ref="O4445">IFERROR(INDEX(tblConsorcios[Parcela Mensal (R$)],MOD($J4445,ROWS(tblConsorcios[Produto]))+1),"")</f>
        <v>1771</v>
      </c>
      <c r="P4445" s="20" t="str" cm="1">
        <f t="array" ref="P4445">IFERROR(INDEX(tblClientes[Dividendo Mensal (R$)],INT($J4445/ROWS(tblConsorcios[Produto]))+1),"")</f>
        <v/>
      </c>
      <c r="Q4445" s="20" t="str">
        <f t="shared" si="208"/>
        <v/>
      </c>
      <c r="R4445">
        <f t="shared" si="209"/>
        <v>0</v>
      </c>
    </row>
    <row r="4446" spans="10:18" x14ac:dyDescent="0.2">
      <c r="J4446">
        <f t="shared" si="207"/>
        <v>4444</v>
      </c>
      <c r="K4446" t="str" cm="1">
        <f t="array" ref="K4446">IFERROR(INDEX(tblClientes[Cliente],INT($J4446/ROWS(tblConsorcios[Produto]))+1),"")</f>
        <v/>
      </c>
      <c r="L4446" t="str" cm="1">
        <f t="array" ref="L4446">IFERROR(INDEX(tblConsorcios[Produto],MOD($J4446,ROWS(tblConsorcios[Produto]))+1),"")</f>
        <v>Imóvel IE330 – 220m</v>
      </c>
      <c r="M4446" s="20" cm="1">
        <f t="array" ref="M4446">IFERROR(INDEX(tblConsorcios[Valor da Carta (R$)],MOD($J4446,ROWS(tblConsorcios[Produto]))+1),"")</f>
        <v>330000</v>
      </c>
      <c r="N4446" s="2" cm="1">
        <f t="array" ref="N4446">IFERROR(INDEX(tblConsorcios[Prazo (meses)],MOD($J4446,ROWS(tblConsorcios[Produto]))+1),"")</f>
        <v>220</v>
      </c>
      <c r="O4446" s="20" cm="1">
        <f t="array" ref="O4446">IFERROR(INDEX(tblConsorcios[Parcela Mensal (R$)],MOD($J4446,ROWS(tblConsorcios[Produto]))+1),"")</f>
        <v>1917</v>
      </c>
      <c r="P4446" s="20" t="str" cm="1">
        <f t="array" ref="P4446">IFERROR(INDEX(tblClientes[Dividendo Mensal (R$)],INT($J4446/ROWS(tblConsorcios[Produto]))+1),"")</f>
        <v/>
      </c>
      <c r="Q4446" s="20" t="str">
        <f t="shared" si="208"/>
        <v/>
      </c>
      <c r="R4446">
        <f t="shared" si="209"/>
        <v>0</v>
      </c>
    </row>
    <row r="4447" spans="10:18" x14ac:dyDescent="0.2">
      <c r="J4447">
        <f t="shared" si="207"/>
        <v>4445</v>
      </c>
      <c r="K4447" t="str" cm="1">
        <f t="array" ref="K4447">IFERROR(INDEX(tblClientes[Cliente],INT($J4447/ROWS(tblConsorcios[Produto]))+1),"")</f>
        <v/>
      </c>
      <c r="L4447" t="str" cm="1">
        <f t="array" ref="L4447">IFERROR(INDEX(tblConsorcios[Produto],MOD($J4447,ROWS(tblConsorcios[Produto]))+1),"")</f>
        <v>Imóvel IE330 – 200m</v>
      </c>
      <c r="M4447" s="20" cm="1">
        <f t="array" ref="M4447">IFERROR(INDEX(tblConsorcios[Valor da Carta (R$)],MOD($J4447,ROWS(tblConsorcios[Produto]))+1),"")</f>
        <v>330000</v>
      </c>
      <c r="N4447" s="2" cm="1">
        <f t="array" ref="N4447">IFERROR(INDEX(tblConsorcios[Prazo (meses)],MOD($J4447,ROWS(tblConsorcios[Produto]))+1),"")</f>
        <v>200</v>
      </c>
      <c r="O4447" s="20" cm="1">
        <f t="array" ref="O4447">IFERROR(INDEX(tblConsorcios[Parcela Mensal (R$)],MOD($J4447,ROWS(tblConsorcios[Produto]))+1),"")</f>
        <v>2092.1999999999998</v>
      </c>
      <c r="P4447" s="20" t="str" cm="1">
        <f t="array" ref="P4447">IFERROR(INDEX(tblClientes[Dividendo Mensal (R$)],INT($J4447/ROWS(tblConsorcios[Produto]))+1),"")</f>
        <v/>
      </c>
      <c r="Q4447" s="20" t="str">
        <f t="shared" si="208"/>
        <v/>
      </c>
      <c r="R4447">
        <f t="shared" si="209"/>
        <v>0</v>
      </c>
    </row>
    <row r="4448" spans="10:18" x14ac:dyDescent="0.2">
      <c r="J4448">
        <f t="shared" si="207"/>
        <v>4446</v>
      </c>
      <c r="K4448" t="str" cm="1">
        <f t="array" ref="K4448">IFERROR(INDEX(tblClientes[Cliente],INT($J4448/ROWS(tblConsorcios[Produto]))+1),"")</f>
        <v/>
      </c>
      <c r="L4448" t="str" cm="1">
        <f t="array" ref="L4448">IFERROR(INDEX(tblConsorcios[Produto],MOD($J4448,ROWS(tblConsorcios[Produto]))+1),"")</f>
        <v>Imóvel IE300 – 240m</v>
      </c>
      <c r="M4448" s="20" cm="1">
        <f t="array" ref="M4448">IFERROR(INDEX(tblConsorcios[Valor da Carta (R$)],MOD($J4448,ROWS(tblConsorcios[Produto]))+1),"")</f>
        <v>300000</v>
      </c>
      <c r="N4448" s="2" cm="1">
        <f t="array" ref="N4448">IFERROR(INDEX(tblConsorcios[Prazo (meses)],MOD($J4448,ROWS(tblConsorcios[Produto]))+1),"")</f>
        <v>240</v>
      </c>
      <c r="O4448" s="20" cm="1">
        <f t="array" ref="O4448">IFERROR(INDEX(tblConsorcios[Parcela Mensal (R$)],MOD($J4448,ROWS(tblConsorcios[Produto]))+1),"")</f>
        <v>1610</v>
      </c>
      <c r="P4448" s="20" t="str" cm="1">
        <f t="array" ref="P4448">IFERROR(INDEX(tblClientes[Dividendo Mensal (R$)],INT($J4448/ROWS(tblConsorcios[Produto]))+1),"")</f>
        <v/>
      </c>
      <c r="Q4448" s="20" t="str">
        <f t="shared" si="208"/>
        <v/>
      </c>
      <c r="R4448">
        <f t="shared" si="209"/>
        <v>0</v>
      </c>
    </row>
    <row r="4449" spans="10:18" x14ac:dyDescent="0.2">
      <c r="J4449">
        <f t="shared" si="207"/>
        <v>4447</v>
      </c>
      <c r="K4449" t="str" cm="1">
        <f t="array" ref="K4449">IFERROR(INDEX(tblClientes[Cliente],INT($J4449/ROWS(tblConsorcios[Produto]))+1),"")</f>
        <v/>
      </c>
      <c r="L4449" t="str" cm="1">
        <f t="array" ref="L4449">IFERROR(INDEX(tblConsorcios[Produto],MOD($J4449,ROWS(tblConsorcios[Produto]))+1),"")</f>
        <v>Imóvel IE300 – 220m</v>
      </c>
      <c r="M4449" s="20" cm="1">
        <f t="array" ref="M4449">IFERROR(INDEX(tblConsorcios[Valor da Carta (R$)],MOD($J4449,ROWS(tblConsorcios[Produto]))+1),"")</f>
        <v>300000</v>
      </c>
      <c r="N4449" s="2" cm="1">
        <f t="array" ref="N4449">IFERROR(INDEX(tblConsorcios[Prazo (meses)],MOD($J4449,ROWS(tblConsorcios[Produto]))+1),"")</f>
        <v>220</v>
      </c>
      <c r="O4449" s="20" cm="1">
        <f t="array" ref="O4449">IFERROR(INDEX(tblConsorcios[Parcela Mensal (R$)],MOD($J4449,ROWS(tblConsorcios[Produto]))+1),"")</f>
        <v>1742.73</v>
      </c>
      <c r="P4449" s="20" t="str" cm="1">
        <f t="array" ref="P4449">IFERROR(INDEX(tblClientes[Dividendo Mensal (R$)],INT($J4449/ROWS(tblConsorcios[Produto]))+1),"")</f>
        <v/>
      </c>
      <c r="Q4449" s="20" t="str">
        <f t="shared" si="208"/>
        <v/>
      </c>
      <c r="R4449">
        <f t="shared" si="209"/>
        <v>0</v>
      </c>
    </row>
    <row r="4450" spans="10:18" x14ac:dyDescent="0.2">
      <c r="J4450">
        <f t="shared" si="207"/>
        <v>4448</v>
      </c>
      <c r="K4450" t="str" cm="1">
        <f t="array" ref="K4450">IFERROR(INDEX(tblClientes[Cliente],INT($J4450/ROWS(tblConsorcios[Produto]))+1),"")</f>
        <v/>
      </c>
      <c r="L4450" t="str" cm="1">
        <f t="array" ref="L4450">IFERROR(INDEX(tblConsorcios[Produto],MOD($J4450,ROWS(tblConsorcios[Produto]))+1),"")</f>
        <v>Imóvel IE300 – 200m</v>
      </c>
      <c r="M4450" s="20" cm="1">
        <f t="array" ref="M4450">IFERROR(INDEX(tblConsorcios[Valor da Carta (R$)],MOD($J4450,ROWS(tblConsorcios[Produto]))+1),"")</f>
        <v>300000</v>
      </c>
      <c r="N4450" s="2" cm="1">
        <f t="array" ref="N4450">IFERROR(INDEX(tblConsorcios[Prazo (meses)],MOD($J4450,ROWS(tblConsorcios[Produto]))+1),"")</f>
        <v>200</v>
      </c>
      <c r="O4450" s="20" cm="1">
        <f t="array" ref="O4450">IFERROR(INDEX(tblConsorcios[Parcela Mensal (R$)],MOD($J4450,ROWS(tblConsorcios[Produto]))+1),"")</f>
        <v>1902</v>
      </c>
      <c r="P4450" s="20" t="str" cm="1">
        <f t="array" ref="P4450">IFERROR(INDEX(tblClientes[Dividendo Mensal (R$)],INT($J4450/ROWS(tblConsorcios[Produto]))+1),"")</f>
        <v/>
      </c>
      <c r="Q4450" s="20" t="str">
        <f t="shared" si="208"/>
        <v/>
      </c>
      <c r="R4450">
        <f t="shared" si="209"/>
        <v>0</v>
      </c>
    </row>
    <row r="4451" spans="10:18" x14ac:dyDescent="0.2">
      <c r="J4451">
        <f t="shared" si="207"/>
        <v>4449</v>
      </c>
      <c r="K4451" t="str" cm="1">
        <f t="array" ref="K4451">IFERROR(INDEX(tblClientes[Cliente],INT($J4451/ROWS(tblConsorcios[Produto]))+1),"")</f>
        <v/>
      </c>
      <c r="L4451" t="str" cm="1">
        <f t="array" ref="L4451">IFERROR(INDEX(tblConsorcios[Produto],MOD($J4451,ROWS(tblConsorcios[Produto]))+1),"")</f>
        <v>Imóvel IE240 – 240m</v>
      </c>
      <c r="M4451" s="20" cm="1">
        <f t="array" ref="M4451">IFERROR(INDEX(tblConsorcios[Valor da Carta (R$)],MOD($J4451,ROWS(tblConsorcios[Produto]))+1),"")</f>
        <v>240000</v>
      </c>
      <c r="N4451" s="2" cm="1">
        <f t="array" ref="N4451">IFERROR(INDEX(tblConsorcios[Prazo (meses)],MOD($J4451,ROWS(tblConsorcios[Produto]))+1),"")</f>
        <v>240</v>
      </c>
      <c r="O4451" s="20" cm="1">
        <f t="array" ref="O4451">IFERROR(INDEX(tblConsorcios[Parcela Mensal (R$)],MOD($J4451,ROWS(tblConsorcios[Produto]))+1),"")</f>
        <v>1288</v>
      </c>
      <c r="P4451" s="20" t="str" cm="1">
        <f t="array" ref="P4451">IFERROR(INDEX(tblClientes[Dividendo Mensal (R$)],INT($J4451/ROWS(tblConsorcios[Produto]))+1),"")</f>
        <v/>
      </c>
      <c r="Q4451" s="20" t="str">
        <f t="shared" si="208"/>
        <v/>
      </c>
      <c r="R4451">
        <f t="shared" si="209"/>
        <v>0</v>
      </c>
    </row>
    <row r="4452" spans="10:18" x14ac:dyDescent="0.2">
      <c r="J4452">
        <f t="shared" si="207"/>
        <v>4450</v>
      </c>
      <c r="K4452" t="str" cm="1">
        <f t="array" ref="K4452">IFERROR(INDEX(tblClientes[Cliente],INT($J4452/ROWS(tblConsorcios[Produto]))+1),"")</f>
        <v/>
      </c>
      <c r="L4452" t="str" cm="1">
        <f t="array" ref="L4452">IFERROR(INDEX(tblConsorcios[Produto],MOD($J4452,ROWS(tblConsorcios[Produto]))+1),"")</f>
        <v>Imóvel IE240 – 220m</v>
      </c>
      <c r="M4452" s="20" cm="1">
        <f t="array" ref="M4452">IFERROR(INDEX(tblConsorcios[Valor da Carta (R$)],MOD($J4452,ROWS(tblConsorcios[Produto]))+1),"")</f>
        <v>240000</v>
      </c>
      <c r="N4452" s="2" cm="1">
        <f t="array" ref="N4452">IFERROR(INDEX(tblConsorcios[Prazo (meses)],MOD($J4452,ROWS(tblConsorcios[Produto]))+1),"")</f>
        <v>220</v>
      </c>
      <c r="O4452" s="20" cm="1">
        <f t="array" ref="O4452">IFERROR(INDEX(tblConsorcios[Parcela Mensal (R$)],MOD($J4452,ROWS(tblConsorcios[Produto]))+1),"")</f>
        <v>1394.18</v>
      </c>
      <c r="P4452" s="20" t="str" cm="1">
        <f t="array" ref="P4452">IFERROR(INDEX(tblClientes[Dividendo Mensal (R$)],INT($J4452/ROWS(tblConsorcios[Produto]))+1),"")</f>
        <v/>
      </c>
      <c r="Q4452" s="20" t="str">
        <f t="shared" si="208"/>
        <v/>
      </c>
      <c r="R4452">
        <f t="shared" si="209"/>
        <v>0</v>
      </c>
    </row>
    <row r="4453" spans="10:18" x14ac:dyDescent="0.2">
      <c r="J4453">
        <f t="shared" si="207"/>
        <v>4451</v>
      </c>
      <c r="K4453" t="str" cm="1">
        <f t="array" ref="K4453">IFERROR(INDEX(tblClientes[Cliente],INT($J4453/ROWS(tblConsorcios[Produto]))+1),"")</f>
        <v/>
      </c>
      <c r="L4453" t="str" cm="1">
        <f t="array" ref="L4453">IFERROR(INDEX(tblConsorcios[Produto],MOD($J4453,ROWS(tblConsorcios[Produto]))+1),"")</f>
        <v>Imóvel IE240 – 200m</v>
      </c>
      <c r="M4453" s="20" cm="1">
        <f t="array" ref="M4453">IFERROR(INDEX(tblConsorcios[Valor da Carta (R$)],MOD($J4453,ROWS(tblConsorcios[Produto]))+1),"")</f>
        <v>240000</v>
      </c>
      <c r="N4453" s="2" cm="1">
        <f t="array" ref="N4453">IFERROR(INDEX(tblConsorcios[Prazo (meses)],MOD($J4453,ROWS(tblConsorcios[Produto]))+1),"")</f>
        <v>200</v>
      </c>
      <c r="O4453" s="20" cm="1">
        <f t="array" ref="O4453">IFERROR(INDEX(tblConsorcios[Parcela Mensal (R$)],MOD($J4453,ROWS(tblConsorcios[Produto]))+1),"")</f>
        <v>1521.6</v>
      </c>
      <c r="P4453" s="20" t="str" cm="1">
        <f t="array" ref="P4453">IFERROR(INDEX(tblClientes[Dividendo Mensal (R$)],INT($J4453/ROWS(tblConsorcios[Produto]))+1),"")</f>
        <v/>
      </c>
      <c r="Q4453" s="20" t="str">
        <f t="shared" si="208"/>
        <v/>
      </c>
      <c r="R4453">
        <f t="shared" si="209"/>
        <v>0</v>
      </c>
    </row>
    <row r="4454" spans="10:18" x14ac:dyDescent="0.2">
      <c r="J4454">
        <f t="shared" si="207"/>
        <v>4452</v>
      </c>
      <c r="K4454" t="str" cm="1">
        <f t="array" ref="K4454">IFERROR(INDEX(tblClientes[Cliente],INT($J4454/ROWS(tblConsorcios[Produto]))+1),"")</f>
        <v/>
      </c>
      <c r="L4454" t="str" cm="1">
        <f t="array" ref="L4454">IFERROR(INDEX(tblConsorcios[Produto],MOD($J4454,ROWS(tblConsorcios[Produto]))+1),"")</f>
        <v>Imóvel IE230 – 240m</v>
      </c>
      <c r="M4454" s="20" cm="1">
        <f t="array" ref="M4454">IFERROR(INDEX(tblConsorcios[Valor da Carta (R$)],MOD($J4454,ROWS(tblConsorcios[Produto]))+1),"")</f>
        <v>230000</v>
      </c>
      <c r="N4454" s="2" cm="1">
        <f t="array" ref="N4454">IFERROR(INDEX(tblConsorcios[Prazo (meses)],MOD($J4454,ROWS(tblConsorcios[Produto]))+1),"")</f>
        <v>240</v>
      </c>
      <c r="O4454" s="20" cm="1">
        <f t="array" ref="O4454">IFERROR(INDEX(tblConsorcios[Parcela Mensal (R$)],MOD($J4454,ROWS(tblConsorcios[Produto]))+1),"")</f>
        <v>1234.33</v>
      </c>
      <c r="P4454" s="20" t="str" cm="1">
        <f t="array" ref="P4454">IFERROR(INDEX(tblClientes[Dividendo Mensal (R$)],INT($J4454/ROWS(tblConsorcios[Produto]))+1),"")</f>
        <v/>
      </c>
      <c r="Q4454" s="20" t="str">
        <f t="shared" si="208"/>
        <v/>
      </c>
      <c r="R4454">
        <f t="shared" si="209"/>
        <v>0</v>
      </c>
    </row>
    <row r="4455" spans="10:18" x14ac:dyDescent="0.2">
      <c r="J4455">
        <f t="shared" si="207"/>
        <v>4453</v>
      </c>
      <c r="K4455" t="str" cm="1">
        <f t="array" ref="K4455">IFERROR(INDEX(tblClientes[Cliente],INT($J4455/ROWS(tblConsorcios[Produto]))+1),"")</f>
        <v/>
      </c>
      <c r="L4455" t="str" cm="1">
        <f t="array" ref="L4455">IFERROR(INDEX(tblConsorcios[Produto],MOD($J4455,ROWS(tblConsorcios[Produto]))+1),"")</f>
        <v>Imóvel IE230 – 220m</v>
      </c>
      <c r="M4455" s="20" cm="1">
        <f t="array" ref="M4455">IFERROR(INDEX(tblConsorcios[Valor da Carta (R$)],MOD($J4455,ROWS(tblConsorcios[Produto]))+1),"")</f>
        <v>230000</v>
      </c>
      <c r="N4455" s="2" cm="1">
        <f t="array" ref="N4455">IFERROR(INDEX(tblConsorcios[Prazo (meses)],MOD($J4455,ROWS(tblConsorcios[Produto]))+1),"")</f>
        <v>220</v>
      </c>
      <c r="O4455" s="20" cm="1">
        <f t="array" ref="O4455">IFERROR(INDEX(tblConsorcios[Parcela Mensal (R$)],MOD($J4455,ROWS(tblConsorcios[Produto]))+1),"")</f>
        <v>1336.09</v>
      </c>
      <c r="P4455" s="20" t="str" cm="1">
        <f t="array" ref="P4455">IFERROR(INDEX(tblClientes[Dividendo Mensal (R$)],INT($J4455/ROWS(tblConsorcios[Produto]))+1),"")</f>
        <v/>
      </c>
      <c r="Q4455" s="20" t="str">
        <f t="shared" si="208"/>
        <v/>
      </c>
      <c r="R4455">
        <f t="shared" si="209"/>
        <v>0</v>
      </c>
    </row>
    <row r="4456" spans="10:18" x14ac:dyDescent="0.2">
      <c r="J4456">
        <f t="shared" si="207"/>
        <v>4454</v>
      </c>
      <c r="K4456" t="str" cm="1">
        <f t="array" ref="K4456">IFERROR(INDEX(tblClientes[Cliente],INT($J4456/ROWS(tblConsorcios[Produto]))+1),"")</f>
        <v/>
      </c>
      <c r="L4456" t="str" cm="1">
        <f t="array" ref="L4456">IFERROR(INDEX(tblConsorcios[Produto],MOD($J4456,ROWS(tblConsorcios[Produto]))+1),"")</f>
        <v>Imóvel IE230 – 200m</v>
      </c>
      <c r="M4456" s="20" cm="1">
        <f t="array" ref="M4456">IFERROR(INDEX(tblConsorcios[Valor da Carta (R$)],MOD($J4456,ROWS(tblConsorcios[Produto]))+1),"")</f>
        <v>230000</v>
      </c>
      <c r="N4456" s="2" cm="1">
        <f t="array" ref="N4456">IFERROR(INDEX(tblConsorcios[Prazo (meses)],MOD($J4456,ROWS(tblConsorcios[Produto]))+1),"")</f>
        <v>200</v>
      </c>
      <c r="O4456" s="20" cm="1">
        <f t="array" ref="O4456">IFERROR(INDEX(tblConsorcios[Parcela Mensal (R$)],MOD($J4456,ROWS(tblConsorcios[Produto]))+1),"")</f>
        <v>1458.2</v>
      </c>
      <c r="P4456" s="20" t="str" cm="1">
        <f t="array" ref="P4456">IFERROR(INDEX(tblClientes[Dividendo Mensal (R$)],INT($J4456/ROWS(tblConsorcios[Produto]))+1),"")</f>
        <v/>
      </c>
      <c r="Q4456" s="20" t="str">
        <f t="shared" si="208"/>
        <v/>
      </c>
      <c r="R4456">
        <f t="shared" si="209"/>
        <v>0</v>
      </c>
    </row>
    <row r="4457" spans="10:18" x14ac:dyDescent="0.2">
      <c r="J4457">
        <f t="shared" si="207"/>
        <v>4455</v>
      </c>
      <c r="K4457" t="str" cm="1">
        <f t="array" ref="K4457">IFERROR(INDEX(tblClientes[Cliente],INT($J4457/ROWS(tblConsorcios[Produto]))+1),"")</f>
        <v/>
      </c>
      <c r="L4457" t="str" cm="1">
        <f t="array" ref="L4457">IFERROR(INDEX(tblConsorcios[Produto],MOD($J4457,ROWS(tblConsorcios[Produto]))+1),"")</f>
        <v>Imóvel IE220 – 240m</v>
      </c>
      <c r="M4457" s="20" cm="1">
        <f t="array" ref="M4457">IFERROR(INDEX(tblConsorcios[Valor da Carta (R$)],MOD($J4457,ROWS(tblConsorcios[Produto]))+1),"")</f>
        <v>220000</v>
      </c>
      <c r="N4457" s="2" cm="1">
        <f t="array" ref="N4457">IFERROR(INDEX(tblConsorcios[Prazo (meses)],MOD($J4457,ROWS(tblConsorcios[Produto]))+1),"")</f>
        <v>240</v>
      </c>
      <c r="O4457" s="20" cm="1">
        <f t="array" ref="O4457">IFERROR(INDEX(tblConsorcios[Parcela Mensal (R$)],MOD($J4457,ROWS(tblConsorcios[Produto]))+1),"")</f>
        <v>1180.67</v>
      </c>
      <c r="P4457" s="20" t="str" cm="1">
        <f t="array" ref="P4457">IFERROR(INDEX(tblClientes[Dividendo Mensal (R$)],INT($J4457/ROWS(tblConsorcios[Produto]))+1),"")</f>
        <v/>
      </c>
      <c r="Q4457" s="20" t="str">
        <f t="shared" si="208"/>
        <v/>
      </c>
      <c r="R4457">
        <f t="shared" si="209"/>
        <v>0</v>
      </c>
    </row>
    <row r="4458" spans="10:18" x14ac:dyDescent="0.2">
      <c r="J4458">
        <f t="shared" si="207"/>
        <v>4456</v>
      </c>
      <c r="K4458" t="str" cm="1">
        <f t="array" ref="K4458">IFERROR(INDEX(tblClientes[Cliente],INT($J4458/ROWS(tblConsorcios[Produto]))+1),"")</f>
        <v/>
      </c>
      <c r="L4458" t="str" cm="1">
        <f t="array" ref="L4458">IFERROR(INDEX(tblConsorcios[Produto],MOD($J4458,ROWS(tblConsorcios[Produto]))+1),"")</f>
        <v>Imóvel IE220 – 220m</v>
      </c>
      <c r="M4458" s="20" cm="1">
        <f t="array" ref="M4458">IFERROR(INDEX(tblConsorcios[Valor da Carta (R$)],MOD($J4458,ROWS(tblConsorcios[Produto]))+1),"")</f>
        <v>220000</v>
      </c>
      <c r="N4458" s="2" cm="1">
        <f t="array" ref="N4458">IFERROR(INDEX(tblConsorcios[Prazo (meses)],MOD($J4458,ROWS(tblConsorcios[Produto]))+1),"")</f>
        <v>220</v>
      </c>
      <c r="O4458" s="20" cm="1">
        <f t="array" ref="O4458">IFERROR(INDEX(tblConsorcios[Parcela Mensal (R$)],MOD($J4458,ROWS(tblConsorcios[Produto]))+1),"")</f>
        <v>1278</v>
      </c>
      <c r="P4458" s="20" t="str" cm="1">
        <f t="array" ref="P4458">IFERROR(INDEX(tblClientes[Dividendo Mensal (R$)],INT($J4458/ROWS(tblConsorcios[Produto]))+1),"")</f>
        <v/>
      </c>
      <c r="Q4458" s="20" t="str">
        <f t="shared" si="208"/>
        <v/>
      </c>
      <c r="R4458">
        <f t="shared" si="209"/>
        <v>0</v>
      </c>
    </row>
    <row r="4459" spans="10:18" x14ac:dyDescent="0.2">
      <c r="J4459">
        <f t="shared" si="207"/>
        <v>4457</v>
      </c>
      <c r="K4459" t="str" cm="1">
        <f t="array" ref="K4459">IFERROR(INDEX(tblClientes[Cliente],INT($J4459/ROWS(tblConsorcios[Produto]))+1),"")</f>
        <v/>
      </c>
      <c r="L4459" t="str" cm="1">
        <f t="array" ref="L4459">IFERROR(INDEX(tblConsorcios[Produto],MOD($J4459,ROWS(tblConsorcios[Produto]))+1),"")</f>
        <v>Imóvel IE220 – 200m</v>
      </c>
      <c r="M4459" s="20" cm="1">
        <f t="array" ref="M4459">IFERROR(INDEX(tblConsorcios[Valor da Carta (R$)],MOD($J4459,ROWS(tblConsorcios[Produto]))+1),"")</f>
        <v>220000</v>
      </c>
      <c r="N4459" s="2" cm="1">
        <f t="array" ref="N4459">IFERROR(INDEX(tblConsorcios[Prazo (meses)],MOD($J4459,ROWS(tblConsorcios[Produto]))+1),"")</f>
        <v>200</v>
      </c>
      <c r="O4459" s="20" cm="1">
        <f t="array" ref="O4459">IFERROR(INDEX(tblConsorcios[Parcela Mensal (R$)],MOD($J4459,ROWS(tblConsorcios[Produto]))+1),"")</f>
        <v>1394.8</v>
      </c>
      <c r="P4459" s="20" t="str" cm="1">
        <f t="array" ref="P4459">IFERROR(INDEX(tblClientes[Dividendo Mensal (R$)],INT($J4459/ROWS(tblConsorcios[Produto]))+1),"")</f>
        <v/>
      </c>
      <c r="Q4459" s="20" t="str">
        <f t="shared" si="208"/>
        <v/>
      </c>
      <c r="R4459">
        <f t="shared" si="209"/>
        <v>0</v>
      </c>
    </row>
    <row r="4460" spans="10:18" x14ac:dyDescent="0.2">
      <c r="J4460">
        <f t="shared" si="207"/>
        <v>4458</v>
      </c>
      <c r="K4460" t="str" cm="1">
        <f t="array" ref="K4460">IFERROR(INDEX(tblClientes[Cliente],INT($J4460/ROWS(tblConsorcios[Produto]))+1),"")</f>
        <v/>
      </c>
      <c r="L4460" t="str" cm="1">
        <f t="array" ref="L4460">IFERROR(INDEX(tblConsorcios[Produto],MOD($J4460,ROWS(tblConsorcios[Produto]))+1),"")</f>
        <v>Imóvel IE200 – 240m</v>
      </c>
      <c r="M4460" s="20" cm="1">
        <f t="array" ref="M4460">IFERROR(INDEX(tblConsorcios[Valor da Carta (R$)],MOD($J4460,ROWS(tblConsorcios[Produto]))+1),"")</f>
        <v>200000</v>
      </c>
      <c r="N4460" s="2" cm="1">
        <f t="array" ref="N4460">IFERROR(INDEX(tblConsorcios[Prazo (meses)],MOD($J4460,ROWS(tblConsorcios[Produto]))+1),"")</f>
        <v>240</v>
      </c>
      <c r="O4460" s="20" cm="1">
        <f t="array" ref="O4460">IFERROR(INDEX(tblConsorcios[Parcela Mensal (R$)],MOD($J4460,ROWS(tblConsorcios[Produto]))+1),"")</f>
        <v>1073.33</v>
      </c>
      <c r="P4460" s="20" t="str" cm="1">
        <f t="array" ref="P4460">IFERROR(INDEX(tblClientes[Dividendo Mensal (R$)],INT($J4460/ROWS(tblConsorcios[Produto]))+1),"")</f>
        <v/>
      </c>
      <c r="Q4460" s="20" t="str">
        <f t="shared" si="208"/>
        <v/>
      </c>
      <c r="R4460">
        <f t="shared" si="209"/>
        <v>0</v>
      </c>
    </row>
    <row r="4461" spans="10:18" x14ac:dyDescent="0.2">
      <c r="J4461">
        <f t="shared" si="207"/>
        <v>4459</v>
      </c>
      <c r="K4461" t="str" cm="1">
        <f t="array" ref="K4461">IFERROR(INDEX(tblClientes[Cliente],INT($J4461/ROWS(tblConsorcios[Produto]))+1),"")</f>
        <v/>
      </c>
      <c r="L4461" t="str" cm="1">
        <f t="array" ref="L4461">IFERROR(INDEX(tblConsorcios[Produto],MOD($J4461,ROWS(tblConsorcios[Produto]))+1),"")</f>
        <v>Imóvel IE200 – 220m</v>
      </c>
      <c r="M4461" s="20" cm="1">
        <f t="array" ref="M4461">IFERROR(INDEX(tblConsorcios[Valor da Carta (R$)],MOD($J4461,ROWS(tblConsorcios[Produto]))+1),"")</f>
        <v>200000</v>
      </c>
      <c r="N4461" s="2" cm="1">
        <f t="array" ref="N4461">IFERROR(INDEX(tblConsorcios[Prazo (meses)],MOD($J4461,ROWS(tblConsorcios[Produto]))+1),"")</f>
        <v>220</v>
      </c>
      <c r="O4461" s="20" cm="1">
        <f t="array" ref="O4461">IFERROR(INDEX(tblConsorcios[Parcela Mensal (R$)],MOD($J4461,ROWS(tblConsorcios[Produto]))+1),"")</f>
        <v>1161.82</v>
      </c>
      <c r="P4461" s="20" t="str" cm="1">
        <f t="array" ref="P4461">IFERROR(INDEX(tblClientes[Dividendo Mensal (R$)],INT($J4461/ROWS(tblConsorcios[Produto]))+1),"")</f>
        <v/>
      </c>
      <c r="Q4461" s="20" t="str">
        <f t="shared" si="208"/>
        <v/>
      </c>
      <c r="R4461">
        <f t="shared" si="209"/>
        <v>0</v>
      </c>
    </row>
    <row r="4462" spans="10:18" x14ac:dyDescent="0.2">
      <c r="J4462">
        <f t="shared" si="207"/>
        <v>4460</v>
      </c>
      <c r="K4462" t="str" cm="1">
        <f t="array" ref="K4462">IFERROR(INDEX(tblClientes[Cliente],INT($J4462/ROWS(tblConsorcios[Produto]))+1),"")</f>
        <v/>
      </c>
      <c r="L4462" t="str" cm="1">
        <f t="array" ref="L4462">IFERROR(INDEX(tblConsorcios[Produto],MOD($J4462,ROWS(tblConsorcios[Produto]))+1),"")</f>
        <v>Imóvel IE200 – 200m</v>
      </c>
      <c r="M4462" s="20" cm="1">
        <f t="array" ref="M4462">IFERROR(INDEX(tblConsorcios[Valor da Carta (R$)],MOD($J4462,ROWS(tblConsorcios[Produto]))+1),"")</f>
        <v>200000</v>
      </c>
      <c r="N4462" s="2" cm="1">
        <f t="array" ref="N4462">IFERROR(INDEX(tblConsorcios[Prazo (meses)],MOD($J4462,ROWS(tblConsorcios[Produto]))+1),"")</f>
        <v>200</v>
      </c>
      <c r="O4462" s="20" cm="1">
        <f t="array" ref="O4462">IFERROR(INDEX(tblConsorcios[Parcela Mensal (R$)],MOD($J4462,ROWS(tblConsorcios[Produto]))+1),"")</f>
        <v>1268</v>
      </c>
      <c r="P4462" s="20" t="str" cm="1">
        <f t="array" ref="P4462">IFERROR(INDEX(tblClientes[Dividendo Mensal (R$)],INT($J4462/ROWS(tblConsorcios[Produto]))+1),"")</f>
        <v/>
      </c>
      <c r="Q4462" s="20" t="str">
        <f t="shared" si="208"/>
        <v/>
      </c>
      <c r="R4462">
        <f t="shared" si="209"/>
        <v>0</v>
      </c>
    </row>
    <row r="4463" spans="10:18" x14ac:dyDescent="0.2">
      <c r="J4463">
        <f t="shared" si="207"/>
        <v>4461</v>
      </c>
      <c r="K4463" t="str" cm="1">
        <f t="array" ref="K4463">IFERROR(INDEX(tblClientes[Cliente],INT($J4463/ROWS(tblConsorcios[Produto]))+1),"")</f>
        <v/>
      </c>
      <c r="L4463" t="str" cm="1">
        <f t="array" ref="L4463">IFERROR(INDEX(tblConsorcios[Produto],MOD($J4463,ROWS(tblConsorcios[Produto]))+1),"")</f>
        <v>Imóvel IE150 – 240m</v>
      </c>
      <c r="M4463" s="20" cm="1">
        <f t="array" ref="M4463">IFERROR(INDEX(tblConsorcios[Valor da Carta (R$)],MOD($J4463,ROWS(tblConsorcios[Produto]))+1),"")</f>
        <v>150000</v>
      </c>
      <c r="N4463" s="2" cm="1">
        <f t="array" ref="N4463">IFERROR(INDEX(tblConsorcios[Prazo (meses)],MOD($J4463,ROWS(tblConsorcios[Produto]))+1),"")</f>
        <v>240</v>
      </c>
      <c r="O4463" s="20" cm="1">
        <f t="array" ref="O4463">IFERROR(INDEX(tblConsorcios[Parcela Mensal (R$)],MOD($J4463,ROWS(tblConsorcios[Produto]))+1),"")</f>
        <v>805</v>
      </c>
      <c r="P4463" s="20" t="str" cm="1">
        <f t="array" ref="P4463">IFERROR(INDEX(tblClientes[Dividendo Mensal (R$)],INT($J4463/ROWS(tblConsorcios[Produto]))+1),"")</f>
        <v/>
      </c>
      <c r="Q4463" s="20" t="str">
        <f t="shared" si="208"/>
        <v/>
      </c>
      <c r="R4463">
        <f t="shared" si="209"/>
        <v>0</v>
      </c>
    </row>
    <row r="4464" spans="10:18" x14ac:dyDescent="0.2">
      <c r="J4464">
        <f t="shared" si="207"/>
        <v>4462</v>
      </c>
      <c r="K4464" t="str" cm="1">
        <f t="array" ref="K4464">IFERROR(INDEX(tblClientes[Cliente],INT($J4464/ROWS(tblConsorcios[Produto]))+1),"")</f>
        <v/>
      </c>
      <c r="L4464" t="str" cm="1">
        <f t="array" ref="L4464">IFERROR(INDEX(tblConsorcios[Produto],MOD($J4464,ROWS(tblConsorcios[Produto]))+1),"")</f>
        <v>Imóvel IE150 – 220m</v>
      </c>
      <c r="M4464" s="20" cm="1">
        <f t="array" ref="M4464">IFERROR(INDEX(tblConsorcios[Valor da Carta (R$)],MOD($J4464,ROWS(tblConsorcios[Produto]))+1),"")</f>
        <v>150000</v>
      </c>
      <c r="N4464" s="2" cm="1">
        <f t="array" ref="N4464">IFERROR(INDEX(tblConsorcios[Prazo (meses)],MOD($J4464,ROWS(tblConsorcios[Produto]))+1),"")</f>
        <v>220</v>
      </c>
      <c r="O4464" s="20" cm="1">
        <f t="array" ref="O4464">IFERROR(INDEX(tblConsorcios[Parcela Mensal (R$)],MOD($J4464,ROWS(tblConsorcios[Produto]))+1),"")</f>
        <v>871.36</v>
      </c>
      <c r="P4464" s="20" t="str" cm="1">
        <f t="array" ref="P4464">IFERROR(INDEX(tblClientes[Dividendo Mensal (R$)],INT($J4464/ROWS(tblConsorcios[Produto]))+1),"")</f>
        <v/>
      </c>
      <c r="Q4464" s="20" t="str">
        <f t="shared" si="208"/>
        <v/>
      </c>
      <c r="R4464">
        <f t="shared" si="209"/>
        <v>0</v>
      </c>
    </row>
    <row r="4465" spans="10:18" x14ac:dyDescent="0.2">
      <c r="J4465">
        <f t="shared" si="207"/>
        <v>4463</v>
      </c>
      <c r="K4465" t="str" cm="1">
        <f t="array" ref="K4465">IFERROR(INDEX(tblClientes[Cliente],INT($J4465/ROWS(tblConsorcios[Produto]))+1),"")</f>
        <v/>
      </c>
      <c r="L4465" t="str" cm="1">
        <f t="array" ref="L4465">IFERROR(INDEX(tblConsorcios[Produto],MOD($J4465,ROWS(tblConsorcios[Produto]))+1),"")</f>
        <v>Imóvel IE150 – 200m</v>
      </c>
      <c r="M4465" s="20" cm="1">
        <f t="array" ref="M4465">IFERROR(INDEX(tblConsorcios[Valor da Carta (R$)],MOD($J4465,ROWS(tblConsorcios[Produto]))+1),"")</f>
        <v>150000</v>
      </c>
      <c r="N4465" s="2" cm="1">
        <f t="array" ref="N4465">IFERROR(INDEX(tblConsorcios[Prazo (meses)],MOD($J4465,ROWS(tblConsorcios[Produto]))+1),"")</f>
        <v>200</v>
      </c>
      <c r="O4465" s="20" cm="1">
        <f t="array" ref="O4465">IFERROR(INDEX(tblConsorcios[Parcela Mensal (R$)],MOD($J4465,ROWS(tblConsorcios[Produto]))+1),"")</f>
        <v>951</v>
      </c>
      <c r="P4465" s="20" t="str" cm="1">
        <f t="array" ref="P4465">IFERROR(INDEX(tblClientes[Dividendo Mensal (R$)],INT($J4465/ROWS(tblConsorcios[Produto]))+1),"")</f>
        <v/>
      </c>
      <c r="Q4465" s="20" t="str">
        <f t="shared" si="208"/>
        <v/>
      </c>
      <c r="R4465">
        <f t="shared" si="209"/>
        <v>0</v>
      </c>
    </row>
    <row r="4466" spans="10:18" x14ac:dyDescent="0.2">
      <c r="J4466">
        <f t="shared" si="207"/>
        <v>4464</v>
      </c>
      <c r="K4466" t="str" cm="1">
        <f t="array" ref="K4466">IFERROR(INDEX(tblClientes[Cliente],INT($J4466/ROWS(tblConsorcios[Produto]))+1),"")</f>
        <v/>
      </c>
      <c r="L4466" t="str" cm="1">
        <f t="array" ref="L4466">IFERROR(INDEX(tblConsorcios[Produto],MOD($J4466,ROWS(tblConsorcios[Produto]))+1),"")</f>
        <v>Imóvel IE140 – 240m</v>
      </c>
      <c r="M4466" s="20" cm="1">
        <f t="array" ref="M4466">IFERROR(INDEX(tblConsorcios[Valor da Carta (R$)],MOD($J4466,ROWS(tblConsorcios[Produto]))+1),"")</f>
        <v>140000</v>
      </c>
      <c r="N4466" s="2" cm="1">
        <f t="array" ref="N4466">IFERROR(INDEX(tblConsorcios[Prazo (meses)],MOD($J4466,ROWS(tblConsorcios[Produto]))+1),"")</f>
        <v>240</v>
      </c>
      <c r="O4466" s="20" cm="1">
        <f t="array" ref="O4466">IFERROR(INDEX(tblConsorcios[Parcela Mensal (R$)],MOD($J4466,ROWS(tblConsorcios[Produto]))+1),"")</f>
        <v>751.33</v>
      </c>
      <c r="P4466" s="20" t="str" cm="1">
        <f t="array" ref="P4466">IFERROR(INDEX(tblClientes[Dividendo Mensal (R$)],INT($J4466/ROWS(tblConsorcios[Produto]))+1),"")</f>
        <v/>
      </c>
      <c r="Q4466" s="20" t="str">
        <f t="shared" si="208"/>
        <v/>
      </c>
      <c r="R4466">
        <f t="shared" si="209"/>
        <v>0</v>
      </c>
    </row>
    <row r="4467" spans="10:18" x14ac:dyDescent="0.2">
      <c r="J4467">
        <f t="shared" si="207"/>
        <v>4465</v>
      </c>
      <c r="K4467" t="str" cm="1">
        <f t="array" ref="K4467">IFERROR(INDEX(tblClientes[Cliente],INT($J4467/ROWS(tblConsorcios[Produto]))+1),"")</f>
        <v/>
      </c>
      <c r="L4467" t="str" cm="1">
        <f t="array" ref="L4467">IFERROR(INDEX(tblConsorcios[Produto],MOD($J4467,ROWS(tblConsorcios[Produto]))+1),"")</f>
        <v>Imóvel IE140 – 220m</v>
      </c>
      <c r="M4467" s="20" cm="1">
        <f t="array" ref="M4467">IFERROR(INDEX(tblConsorcios[Valor da Carta (R$)],MOD($J4467,ROWS(tblConsorcios[Produto]))+1),"")</f>
        <v>140000</v>
      </c>
      <c r="N4467" s="2" cm="1">
        <f t="array" ref="N4467">IFERROR(INDEX(tblConsorcios[Prazo (meses)],MOD($J4467,ROWS(tblConsorcios[Produto]))+1),"")</f>
        <v>220</v>
      </c>
      <c r="O4467" s="20" cm="1">
        <f t="array" ref="O4467">IFERROR(INDEX(tblConsorcios[Parcela Mensal (R$)],MOD($J4467,ROWS(tblConsorcios[Produto]))+1),"")</f>
        <v>813.27</v>
      </c>
      <c r="P4467" s="20" t="str" cm="1">
        <f t="array" ref="P4467">IFERROR(INDEX(tblClientes[Dividendo Mensal (R$)],INT($J4467/ROWS(tblConsorcios[Produto]))+1),"")</f>
        <v/>
      </c>
      <c r="Q4467" s="20" t="str">
        <f t="shared" si="208"/>
        <v/>
      </c>
      <c r="R4467">
        <f t="shared" si="209"/>
        <v>0</v>
      </c>
    </row>
    <row r="4468" spans="10:18" x14ac:dyDescent="0.2">
      <c r="J4468">
        <f t="shared" si="207"/>
        <v>4466</v>
      </c>
      <c r="K4468" t="str" cm="1">
        <f t="array" ref="K4468">IFERROR(INDEX(tblClientes[Cliente],INT($J4468/ROWS(tblConsorcios[Produto]))+1),"")</f>
        <v/>
      </c>
      <c r="L4468" t="str" cm="1">
        <f t="array" ref="L4468">IFERROR(INDEX(tblConsorcios[Produto],MOD($J4468,ROWS(tblConsorcios[Produto]))+1),"")</f>
        <v>Imóvel IE140 – 200m</v>
      </c>
      <c r="M4468" s="20" cm="1">
        <f t="array" ref="M4468">IFERROR(INDEX(tblConsorcios[Valor da Carta (R$)],MOD($J4468,ROWS(tblConsorcios[Produto]))+1),"")</f>
        <v>140000</v>
      </c>
      <c r="N4468" s="2" cm="1">
        <f t="array" ref="N4468">IFERROR(INDEX(tblConsorcios[Prazo (meses)],MOD($J4468,ROWS(tblConsorcios[Produto]))+1),"")</f>
        <v>200</v>
      </c>
      <c r="O4468" s="20" cm="1">
        <f t="array" ref="O4468">IFERROR(INDEX(tblConsorcios[Parcela Mensal (R$)],MOD($J4468,ROWS(tblConsorcios[Produto]))+1),"")</f>
        <v>887.6</v>
      </c>
      <c r="P4468" s="20" t="str" cm="1">
        <f t="array" ref="P4468">IFERROR(INDEX(tblClientes[Dividendo Mensal (R$)],INT($J4468/ROWS(tblConsorcios[Produto]))+1),"")</f>
        <v/>
      </c>
      <c r="Q4468" s="20" t="str">
        <f t="shared" si="208"/>
        <v/>
      </c>
      <c r="R4468">
        <f t="shared" si="209"/>
        <v>0</v>
      </c>
    </row>
    <row r="4469" spans="10:18" x14ac:dyDescent="0.2">
      <c r="J4469">
        <f t="shared" si="207"/>
        <v>4467</v>
      </c>
      <c r="K4469" t="str" cm="1">
        <f t="array" ref="K4469">IFERROR(INDEX(tblClientes[Cliente],INT($J4469/ROWS(tblConsorcios[Produto]))+1),"")</f>
        <v/>
      </c>
      <c r="L4469" t="str" cm="1">
        <f t="array" ref="L4469">IFERROR(INDEX(tblConsorcios[Produto],MOD($J4469,ROWS(tblConsorcios[Produto]))+1),"")</f>
        <v>Imóvel IE130 – 240m</v>
      </c>
      <c r="M4469" s="20" cm="1">
        <f t="array" ref="M4469">IFERROR(INDEX(tblConsorcios[Valor da Carta (R$)],MOD($J4469,ROWS(tblConsorcios[Produto]))+1),"")</f>
        <v>130000</v>
      </c>
      <c r="N4469" s="2" cm="1">
        <f t="array" ref="N4469">IFERROR(INDEX(tblConsorcios[Prazo (meses)],MOD($J4469,ROWS(tblConsorcios[Produto]))+1),"")</f>
        <v>240</v>
      </c>
      <c r="O4469" s="20" cm="1">
        <f t="array" ref="O4469">IFERROR(INDEX(tblConsorcios[Parcela Mensal (R$)],MOD($J4469,ROWS(tblConsorcios[Produto]))+1),"")</f>
        <v>697.67</v>
      </c>
      <c r="P4469" s="20" t="str" cm="1">
        <f t="array" ref="P4469">IFERROR(INDEX(tblClientes[Dividendo Mensal (R$)],INT($J4469/ROWS(tblConsorcios[Produto]))+1),"")</f>
        <v/>
      </c>
      <c r="Q4469" s="20" t="str">
        <f t="shared" si="208"/>
        <v/>
      </c>
      <c r="R4469">
        <f t="shared" si="209"/>
        <v>0</v>
      </c>
    </row>
    <row r="4470" spans="10:18" x14ac:dyDescent="0.2">
      <c r="J4470">
        <f t="shared" si="207"/>
        <v>4468</v>
      </c>
      <c r="K4470" t="str" cm="1">
        <f t="array" ref="K4470">IFERROR(INDEX(tblClientes[Cliente],INT($J4470/ROWS(tblConsorcios[Produto]))+1),"")</f>
        <v/>
      </c>
      <c r="L4470" t="str" cm="1">
        <f t="array" ref="L4470">IFERROR(INDEX(tblConsorcios[Produto],MOD($J4470,ROWS(tblConsorcios[Produto]))+1),"")</f>
        <v>Imóvel IE130 – 220m</v>
      </c>
      <c r="M4470" s="20" cm="1">
        <f t="array" ref="M4470">IFERROR(INDEX(tblConsorcios[Valor da Carta (R$)],MOD($J4470,ROWS(tblConsorcios[Produto]))+1),"")</f>
        <v>130000</v>
      </c>
      <c r="N4470" s="2" cm="1">
        <f t="array" ref="N4470">IFERROR(INDEX(tblConsorcios[Prazo (meses)],MOD($J4470,ROWS(tblConsorcios[Produto]))+1),"")</f>
        <v>220</v>
      </c>
      <c r="O4470" s="20" cm="1">
        <f t="array" ref="O4470">IFERROR(INDEX(tblConsorcios[Parcela Mensal (R$)],MOD($J4470,ROWS(tblConsorcios[Produto]))+1),"")</f>
        <v>755.18</v>
      </c>
      <c r="P4470" s="20" t="str" cm="1">
        <f t="array" ref="P4470">IFERROR(INDEX(tblClientes[Dividendo Mensal (R$)],INT($J4470/ROWS(tblConsorcios[Produto]))+1),"")</f>
        <v/>
      </c>
      <c r="Q4470" s="20" t="str">
        <f t="shared" si="208"/>
        <v/>
      </c>
      <c r="R4470">
        <f t="shared" si="209"/>
        <v>0</v>
      </c>
    </row>
    <row r="4471" spans="10:18" x14ac:dyDescent="0.2">
      <c r="J4471">
        <f t="shared" si="207"/>
        <v>4469</v>
      </c>
      <c r="K4471" t="str" cm="1">
        <f t="array" ref="K4471">IFERROR(INDEX(tblClientes[Cliente],INT($J4471/ROWS(tblConsorcios[Produto]))+1),"")</f>
        <v/>
      </c>
      <c r="L4471" t="str" cm="1">
        <f t="array" ref="L4471">IFERROR(INDEX(tblConsorcios[Produto],MOD($J4471,ROWS(tblConsorcios[Produto]))+1),"")</f>
        <v>Imóvel IE130 – 200m</v>
      </c>
      <c r="M4471" s="20" cm="1">
        <f t="array" ref="M4471">IFERROR(INDEX(tblConsorcios[Valor da Carta (R$)],MOD($J4471,ROWS(tblConsorcios[Produto]))+1),"")</f>
        <v>130000</v>
      </c>
      <c r="N4471" s="2" cm="1">
        <f t="array" ref="N4471">IFERROR(INDEX(tblConsorcios[Prazo (meses)],MOD($J4471,ROWS(tblConsorcios[Produto]))+1),"")</f>
        <v>200</v>
      </c>
      <c r="O4471" s="20" cm="1">
        <f t="array" ref="O4471">IFERROR(INDEX(tblConsorcios[Parcela Mensal (R$)],MOD($J4471,ROWS(tblConsorcios[Produto]))+1),"")</f>
        <v>824.2</v>
      </c>
      <c r="P4471" s="20" t="str" cm="1">
        <f t="array" ref="P4471">IFERROR(INDEX(tblClientes[Dividendo Mensal (R$)],INT($J4471/ROWS(tblConsorcios[Produto]))+1),"")</f>
        <v/>
      </c>
      <c r="Q4471" s="20" t="str">
        <f t="shared" si="208"/>
        <v/>
      </c>
      <c r="R4471">
        <f t="shared" si="209"/>
        <v>0</v>
      </c>
    </row>
    <row r="4472" spans="10:18" x14ac:dyDescent="0.2">
      <c r="J4472">
        <f t="shared" si="207"/>
        <v>4470</v>
      </c>
      <c r="K4472" t="str" cm="1">
        <f t="array" ref="K4472">IFERROR(INDEX(tblClientes[Cliente],INT($J4472/ROWS(tblConsorcios[Produto]))+1),"")</f>
        <v/>
      </c>
      <c r="L4472" t="str" cm="1">
        <f t="array" ref="L4472">IFERROR(INDEX(tblConsorcios[Produto],MOD($J4472,ROWS(tblConsorcios[Produto]))+1),"")</f>
        <v>Imóvel IE120 – 240m</v>
      </c>
      <c r="M4472" s="20" cm="1">
        <f t="array" ref="M4472">IFERROR(INDEX(tblConsorcios[Valor da Carta (R$)],MOD($J4472,ROWS(tblConsorcios[Produto]))+1),"")</f>
        <v>120000</v>
      </c>
      <c r="N4472" s="2" cm="1">
        <f t="array" ref="N4472">IFERROR(INDEX(tblConsorcios[Prazo (meses)],MOD($J4472,ROWS(tblConsorcios[Produto]))+1),"")</f>
        <v>240</v>
      </c>
      <c r="O4472" s="20" cm="1">
        <f t="array" ref="O4472">IFERROR(INDEX(tblConsorcios[Parcela Mensal (R$)],MOD($J4472,ROWS(tblConsorcios[Produto]))+1),"")</f>
        <v>644</v>
      </c>
      <c r="P4472" s="20" t="str" cm="1">
        <f t="array" ref="P4472">IFERROR(INDEX(tblClientes[Dividendo Mensal (R$)],INT($J4472/ROWS(tblConsorcios[Produto]))+1),"")</f>
        <v/>
      </c>
      <c r="Q4472" s="20" t="str">
        <f t="shared" si="208"/>
        <v/>
      </c>
      <c r="R4472">
        <f t="shared" si="209"/>
        <v>0</v>
      </c>
    </row>
    <row r="4473" spans="10:18" x14ac:dyDescent="0.2">
      <c r="J4473">
        <f t="shared" si="207"/>
        <v>4471</v>
      </c>
      <c r="K4473" t="str" cm="1">
        <f t="array" ref="K4473">IFERROR(INDEX(tblClientes[Cliente],INT($J4473/ROWS(tblConsorcios[Produto]))+1),"")</f>
        <v/>
      </c>
      <c r="L4473" t="str" cm="1">
        <f t="array" ref="L4473">IFERROR(INDEX(tblConsorcios[Produto],MOD($J4473,ROWS(tblConsorcios[Produto]))+1),"")</f>
        <v>Imóvel IE120 – 220m</v>
      </c>
      <c r="M4473" s="20" cm="1">
        <f t="array" ref="M4473">IFERROR(INDEX(tblConsorcios[Valor da Carta (R$)],MOD($J4473,ROWS(tblConsorcios[Produto]))+1),"")</f>
        <v>120000</v>
      </c>
      <c r="N4473" s="2" cm="1">
        <f t="array" ref="N4473">IFERROR(INDEX(tblConsorcios[Prazo (meses)],MOD($J4473,ROWS(tblConsorcios[Produto]))+1),"")</f>
        <v>220</v>
      </c>
      <c r="O4473" s="20" cm="1">
        <f t="array" ref="O4473">IFERROR(INDEX(tblConsorcios[Parcela Mensal (R$)],MOD($J4473,ROWS(tblConsorcios[Produto]))+1),"")</f>
        <v>697.09</v>
      </c>
      <c r="P4473" s="20" t="str" cm="1">
        <f t="array" ref="P4473">IFERROR(INDEX(tblClientes[Dividendo Mensal (R$)],INT($J4473/ROWS(tblConsorcios[Produto]))+1),"")</f>
        <v/>
      </c>
      <c r="Q4473" s="20" t="str">
        <f t="shared" si="208"/>
        <v/>
      </c>
      <c r="R4473">
        <f t="shared" si="209"/>
        <v>0</v>
      </c>
    </row>
    <row r="4474" spans="10:18" x14ac:dyDescent="0.2">
      <c r="J4474">
        <f t="shared" si="207"/>
        <v>4472</v>
      </c>
      <c r="K4474" t="str" cm="1">
        <f t="array" ref="K4474">IFERROR(INDEX(tblClientes[Cliente],INT($J4474/ROWS(tblConsorcios[Produto]))+1),"")</f>
        <v/>
      </c>
      <c r="L4474" t="str" cm="1">
        <f t="array" ref="L4474">IFERROR(INDEX(tblConsorcios[Produto],MOD($J4474,ROWS(tblConsorcios[Produto]))+1),"")</f>
        <v>Imóvel IE120 – 200m</v>
      </c>
      <c r="M4474" s="20" cm="1">
        <f t="array" ref="M4474">IFERROR(INDEX(tblConsorcios[Valor da Carta (R$)],MOD($J4474,ROWS(tblConsorcios[Produto]))+1),"")</f>
        <v>120000</v>
      </c>
      <c r="N4474" s="2" cm="1">
        <f t="array" ref="N4474">IFERROR(INDEX(tblConsorcios[Prazo (meses)],MOD($J4474,ROWS(tblConsorcios[Produto]))+1),"")</f>
        <v>200</v>
      </c>
      <c r="O4474" s="20" cm="1">
        <f t="array" ref="O4474">IFERROR(INDEX(tblConsorcios[Parcela Mensal (R$)],MOD($J4474,ROWS(tblConsorcios[Produto]))+1),"")</f>
        <v>760.8</v>
      </c>
      <c r="P4474" s="20" t="str" cm="1">
        <f t="array" ref="P4474">IFERROR(INDEX(tblClientes[Dividendo Mensal (R$)],INT($J4474/ROWS(tblConsorcios[Produto]))+1),"")</f>
        <v/>
      </c>
      <c r="Q4474" s="20" t="str">
        <f t="shared" si="208"/>
        <v/>
      </c>
      <c r="R4474">
        <f t="shared" si="209"/>
        <v>0</v>
      </c>
    </row>
    <row r="4475" spans="10:18" x14ac:dyDescent="0.2">
      <c r="J4475">
        <f t="shared" si="207"/>
        <v>4473</v>
      </c>
      <c r="K4475" t="str" cm="1">
        <f t="array" ref="K4475">IFERROR(INDEX(tblClientes[Cliente],INT($J4475/ROWS(tblConsorcios[Produto]))+1),"")</f>
        <v/>
      </c>
      <c r="L4475" t="str" cm="1">
        <f t="array" ref="L4475">IFERROR(INDEX(tblConsorcios[Produto],MOD($J4475,ROWS(tblConsorcios[Produto]))+1),"")</f>
        <v>Imóvel IE600 – 240m</v>
      </c>
      <c r="M4475" s="20" cm="1">
        <f t="array" ref="M4475">IFERROR(INDEX(tblConsorcios[Valor da Carta (R$)],MOD($J4475,ROWS(tblConsorcios[Produto]))+1),"")</f>
        <v>600000</v>
      </c>
      <c r="N4475" s="2" cm="1">
        <f t="array" ref="N4475">IFERROR(INDEX(tblConsorcios[Prazo (meses)],MOD($J4475,ROWS(tblConsorcios[Produto]))+1),"")</f>
        <v>240</v>
      </c>
      <c r="O4475" s="20" cm="1">
        <f t="array" ref="O4475">IFERROR(INDEX(tblConsorcios[Parcela Mensal (R$)],MOD($J4475,ROWS(tblConsorcios[Produto]))+1),"")</f>
        <v>3220</v>
      </c>
      <c r="P4475" s="20" t="str" cm="1">
        <f t="array" ref="P4475">IFERROR(INDEX(tblClientes[Dividendo Mensal (R$)],INT($J4475/ROWS(tblConsorcios[Produto]))+1),"")</f>
        <v/>
      </c>
      <c r="Q4475" s="20" t="str">
        <f t="shared" si="208"/>
        <v/>
      </c>
      <c r="R4475">
        <f t="shared" si="209"/>
        <v>0</v>
      </c>
    </row>
    <row r="4476" spans="10:18" x14ac:dyDescent="0.2">
      <c r="J4476">
        <f t="shared" si="207"/>
        <v>4474</v>
      </c>
      <c r="K4476" t="str" cm="1">
        <f t="array" ref="K4476">IFERROR(INDEX(tblClientes[Cliente],INT($J4476/ROWS(tblConsorcios[Produto]))+1),"")</f>
        <v/>
      </c>
      <c r="L4476" t="str" cm="1">
        <f t="array" ref="L4476">IFERROR(INDEX(tblConsorcios[Produto],MOD($J4476,ROWS(tblConsorcios[Produto]))+1),"")</f>
        <v>Imóvel IE600 – 220m</v>
      </c>
      <c r="M4476" s="20" cm="1">
        <f t="array" ref="M4476">IFERROR(INDEX(tblConsorcios[Valor da Carta (R$)],MOD($J4476,ROWS(tblConsorcios[Produto]))+1),"")</f>
        <v>600000</v>
      </c>
      <c r="N4476" s="2" cm="1">
        <f t="array" ref="N4476">IFERROR(INDEX(tblConsorcios[Prazo (meses)],MOD($J4476,ROWS(tblConsorcios[Produto]))+1),"")</f>
        <v>220</v>
      </c>
      <c r="O4476" s="20" cm="1">
        <f t="array" ref="O4476">IFERROR(INDEX(tblConsorcios[Parcela Mensal (R$)],MOD($J4476,ROWS(tblConsorcios[Produto]))+1),"")</f>
        <v>3485.45</v>
      </c>
      <c r="P4476" s="20" t="str" cm="1">
        <f t="array" ref="P4476">IFERROR(INDEX(tblClientes[Dividendo Mensal (R$)],INT($J4476/ROWS(tblConsorcios[Produto]))+1),"")</f>
        <v/>
      </c>
      <c r="Q4476" s="20" t="str">
        <f t="shared" si="208"/>
        <v/>
      </c>
      <c r="R4476">
        <f t="shared" si="209"/>
        <v>0</v>
      </c>
    </row>
    <row r="4477" spans="10:18" x14ac:dyDescent="0.2">
      <c r="J4477">
        <f t="shared" si="207"/>
        <v>4475</v>
      </c>
      <c r="K4477" t="str" cm="1">
        <f t="array" ref="K4477">IFERROR(INDEX(tblClientes[Cliente],INT($J4477/ROWS(tblConsorcios[Produto]))+1),"")</f>
        <v/>
      </c>
      <c r="L4477" t="str" cm="1">
        <f t="array" ref="L4477">IFERROR(INDEX(tblConsorcios[Produto],MOD($J4477,ROWS(tblConsorcios[Produto]))+1),"")</f>
        <v>Imóvel IE600 – 200m</v>
      </c>
      <c r="M4477" s="20" cm="1">
        <f t="array" ref="M4477">IFERROR(INDEX(tblConsorcios[Valor da Carta (R$)],MOD($J4477,ROWS(tblConsorcios[Produto]))+1),"")</f>
        <v>600000</v>
      </c>
      <c r="N4477" s="2" cm="1">
        <f t="array" ref="N4477">IFERROR(INDEX(tblConsorcios[Prazo (meses)],MOD($J4477,ROWS(tblConsorcios[Produto]))+1),"")</f>
        <v>200</v>
      </c>
      <c r="O4477" s="20" cm="1">
        <f t="array" ref="O4477">IFERROR(INDEX(tblConsorcios[Parcela Mensal (R$)],MOD($J4477,ROWS(tblConsorcios[Produto]))+1),"")</f>
        <v>3804</v>
      </c>
      <c r="P4477" s="20" t="str" cm="1">
        <f t="array" ref="P4477">IFERROR(INDEX(tblClientes[Dividendo Mensal (R$)],INT($J4477/ROWS(tblConsorcios[Produto]))+1),"")</f>
        <v/>
      </c>
      <c r="Q4477" s="20" t="str">
        <f t="shared" si="208"/>
        <v/>
      </c>
      <c r="R4477">
        <f t="shared" si="209"/>
        <v>0</v>
      </c>
    </row>
    <row r="4478" spans="10:18" x14ac:dyDescent="0.2">
      <c r="J4478">
        <f t="shared" si="207"/>
        <v>4476</v>
      </c>
      <c r="K4478" t="str" cm="1">
        <f t="array" ref="K4478">IFERROR(INDEX(tblClientes[Cliente],INT($J4478/ROWS(tblConsorcios[Produto]))+1),"")</f>
        <v/>
      </c>
      <c r="L4478" t="str" cm="1">
        <f t="array" ref="L4478">IFERROR(INDEX(tblConsorcios[Produto],MOD($J4478,ROWS(tblConsorcios[Produto]))+1),"")</f>
        <v>Imóvel IE580 – 240m</v>
      </c>
      <c r="M4478" s="20" cm="1">
        <f t="array" ref="M4478">IFERROR(INDEX(tblConsorcios[Valor da Carta (R$)],MOD($J4478,ROWS(tblConsorcios[Produto]))+1),"")</f>
        <v>580000</v>
      </c>
      <c r="N4478" s="2" cm="1">
        <f t="array" ref="N4478">IFERROR(INDEX(tblConsorcios[Prazo (meses)],MOD($J4478,ROWS(tblConsorcios[Produto]))+1),"")</f>
        <v>240</v>
      </c>
      <c r="O4478" s="20" cm="1">
        <f t="array" ref="O4478">IFERROR(INDEX(tblConsorcios[Parcela Mensal (R$)],MOD($J4478,ROWS(tblConsorcios[Produto]))+1),"")</f>
        <v>3112.67</v>
      </c>
      <c r="P4478" s="20" t="str" cm="1">
        <f t="array" ref="P4478">IFERROR(INDEX(tblClientes[Dividendo Mensal (R$)],INT($J4478/ROWS(tblConsorcios[Produto]))+1),"")</f>
        <v/>
      </c>
      <c r="Q4478" s="20" t="str">
        <f t="shared" si="208"/>
        <v/>
      </c>
      <c r="R4478">
        <f t="shared" si="209"/>
        <v>0</v>
      </c>
    </row>
    <row r="4479" spans="10:18" x14ac:dyDescent="0.2">
      <c r="J4479">
        <f t="shared" si="207"/>
        <v>4477</v>
      </c>
      <c r="K4479" t="str" cm="1">
        <f t="array" ref="K4479">IFERROR(INDEX(tblClientes[Cliente],INT($J4479/ROWS(tblConsorcios[Produto]))+1),"")</f>
        <v/>
      </c>
      <c r="L4479" t="str" cm="1">
        <f t="array" ref="L4479">IFERROR(INDEX(tblConsorcios[Produto],MOD($J4479,ROWS(tblConsorcios[Produto]))+1),"")</f>
        <v>Imóvel IE580 – 220m</v>
      </c>
      <c r="M4479" s="20" cm="1">
        <f t="array" ref="M4479">IFERROR(INDEX(tblConsorcios[Valor da Carta (R$)],MOD($J4479,ROWS(tblConsorcios[Produto]))+1),"")</f>
        <v>580000</v>
      </c>
      <c r="N4479" s="2" cm="1">
        <f t="array" ref="N4479">IFERROR(INDEX(tblConsorcios[Prazo (meses)],MOD($J4479,ROWS(tblConsorcios[Produto]))+1),"")</f>
        <v>220</v>
      </c>
      <c r="O4479" s="20" cm="1">
        <f t="array" ref="O4479">IFERROR(INDEX(tblConsorcios[Parcela Mensal (R$)],MOD($J4479,ROWS(tblConsorcios[Produto]))+1),"")</f>
        <v>3369.27</v>
      </c>
      <c r="P4479" s="20" t="str" cm="1">
        <f t="array" ref="P4479">IFERROR(INDEX(tblClientes[Dividendo Mensal (R$)],INT($J4479/ROWS(tblConsorcios[Produto]))+1),"")</f>
        <v/>
      </c>
      <c r="Q4479" s="20" t="str">
        <f t="shared" si="208"/>
        <v/>
      </c>
      <c r="R4479">
        <f t="shared" si="209"/>
        <v>0</v>
      </c>
    </row>
    <row r="4480" spans="10:18" x14ac:dyDescent="0.2">
      <c r="J4480">
        <f t="shared" si="207"/>
        <v>4478</v>
      </c>
      <c r="K4480" t="str" cm="1">
        <f t="array" ref="K4480">IFERROR(INDEX(tblClientes[Cliente],INT($J4480/ROWS(tblConsorcios[Produto]))+1),"")</f>
        <v/>
      </c>
      <c r="L4480" t="str" cm="1">
        <f t="array" ref="L4480">IFERROR(INDEX(tblConsorcios[Produto],MOD($J4480,ROWS(tblConsorcios[Produto]))+1),"")</f>
        <v>Imóvel IE580 – 200m</v>
      </c>
      <c r="M4480" s="20" cm="1">
        <f t="array" ref="M4480">IFERROR(INDEX(tblConsorcios[Valor da Carta (R$)],MOD($J4480,ROWS(tblConsorcios[Produto]))+1),"")</f>
        <v>580000</v>
      </c>
      <c r="N4480" s="2" cm="1">
        <f t="array" ref="N4480">IFERROR(INDEX(tblConsorcios[Prazo (meses)],MOD($J4480,ROWS(tblConsorcios[Produto]))+1),"")</f>
        <v>200</v>
      </c>
      <c r="O4480" s="20" cm="1">
        <f t="array" ref="O4480">IFERROR(INDEX(tblConsorcios[Parcela Mensal (R$)],MOD($J4480,ROWS(tblConsorcios[Produto]))+1),"")</f>
        <v>3677.2</v>
      </c>
      <c r="P4480" s="20" t="str" cm="1">
        <f t="array" ref="P4480">IFERROR(INDEX(tblClientes[Dividendo Mensal (R$)],INT($J4480/ROWS(tblConsorcios[Produto]))+1),"")</f>
        <v/>
      </c>
      <c r="Q4480" s="20" t="str">
        <f t="shared" si="208"/>
        <v/>
      </c>
      <c r="R4480">
        <f t="shared" si="209"/>
        <v>0</v>
      </c>
    </row>
    <row r="4481" spans="10:18" x14ac:dyDescent="0.2">
      <c r="J4481">
        <f t="shared" si="207"/>
        <v>4479</v>
      </c>
      <c r="K4481" t="str" cm="1">
        <f t="array" ref="K4481">IFERROR(INDEX(tblClientes[Cliente],INT($J4481/ROWS(tblConsorcios[Produto]))+1),"")</f>
        <v/>
      </c>
      <c r="L4481" t="str" cm="1">
        <f t="array" ref="L4481">IFERROR(INDEX(tblConsorcios[Produto],MOD($J4481,ROWS(tblConsorcios[Produto]))+1),"")</f>
        <v>Imóvel IE550 – 240m</v>
      </c>
      <c r="M4481" s="20" cm="1">
        <f t="array" ref="M4481">IFERROR(INDEX(tblConsorcios[Valor da Carta (R$)],MOD($J4481,ROWS(tblConsorcios[Produto]))+1),"")</f>
        <v>550000</v>
      </c>
      <c r="N4481" s="2" cm="1">
        <f t="array" ref="N4481">IFERROR(INDEX(tblConsorcios[Prazo (meses)],MOD($J4481,ROWS(tblConsorcios[Produto]))+1),"")</f>
        <v>240</v>
      </c>
      <c r="O4481" s="20" cm="1">
        <f t="array" ref="O4481">IFERROR(INDEX(tblConsorcios[Parcela Mensal (R$)],MOD($J4481,ROWS(tblConsorcios[Produto]))+1),"")</f>
        <v>2951.67</v>
      </c>
      <c r="P4481" s="20" t="str" cm="1">
        <f t="array" ref="P4481">IFERROR(INDEX(tblClientes[Dividendo Mensal (R$)],INT($J4481/ROWS(tblConsorcios[Produto]))+1),"")</f>
        <v/>
      </c>
      <c r="Q4481" s="20" t="str">
        <f t="shared" si="208"/>
        <v/>
      </c>
      <c r="R4481">
        <f t="shared" si="209"/>
        <v>0</v>
      </c>
    </row>
    <row r="4482" spans="10:18" x14ac:dyDescent="0.2">
      <c r="J4482">
        <f t="shared" si="207"/>
        <v>4480</v>
      </c>
      <c r="K4482" t="str" cm="1">
        <f t="array" ref="K4482">IFERROR(INDEX(tblClientes[Cliente],INT($J4482/ROWS(tblConsorcios[Produto]))+1),"")</f>
        <v/>
      </c>
      <c r="L4482" t="str" cm="1">
        <f t="array" ref="L4482">IFERROR(INDEX(tblConsorcios[Produto],MOD($J4482,ROWS(tblConsorcios[Produto]))+1),"")</f>
        <v>Imóvel IE550 – 220m</v>
      </c>
      <c r="M4482" s="20" cm="1">
        <f t="array" ref="M4482">IFERROR(INDEX(tblConsorcios[Valor da Carta (R$)],MOD($J4482,ROWS(tblConsorcios[Produto]))+1),"")</f>
        <v>550000</v>
      </c>
      <c r="N4482" s="2" cm="1">
        <f t="array" ref="N4482">IFERROR(INDEX(tblConsorcios[Prazo (meses)],MOD($J4482,ROWS(tblConsorcios[Produto]))+1),"")</f>
        <v>220</v>
      </c>
      <c r="O4482" s="20" cm="1">
        <f t="array" ref="O4482">IFERROR(INDEX(tblConsorcios[Parcela Mensal (R$)],MOD($J4482,ROWS(tblConsorcios[Produto]))+1),"")</f>
        <v>3195</v>
      </c>
      <c r="P4482" s="20" t="str" cm="1">
        <f t="array" ref="P4482">IFERROR(INDEX(tblClientes[Dividendo Mensal (R$)],INT($J4482/ROWS(tblConsorcios[Produto]))+1),"")</f>
        <v/>
      </c>
      <c r="Q4482" s="20" t="str">
        <f t="shared" si="208"/>
        <v/>
      </c>
      <c r="R4482">
        <f t="shared" si="209"/>
        <v>0</v>
      </c>
    </row>
    <row r="4483" spans="10:18" x14ac:dyDescent="0.2">
      <c r="J4483">
        <f t="shared" ref="J4483:J4546" si="210">ROW()-2</f>
        <v>4481</v>
      </c>
      <c r="K4483" t="str" cm="1">
        <f t="array" ref="K4483">IFERROR(INDEX(tblClientes[Cliente],INT($J4483/ROWS(tblConsorcios[Produto]))+1),"")</f>
        <v/>
      </c>
      <c r="L4483" t="str" cm="1">
        <f t="array" ref="L4483">IFERROR(INDEX(tblConsorcios[Produto],MOD($J4483,ROWS(tblConsorcios[Produto]))+1),"")</f>
        <v>Imóvel IE550 – 200m</v>
      </c>
      <c r="M4483" s="20" cm="1">
        <f t="array" ref="M4483">IFERROR(INDEX(tblConsorcios[Valor da Carta (R$)],MOD($J4483,ROWS(tblConsorcios[Produto]))+1),"")</f>
        <v>550000</v>
      </c>
      <c r="N4483" s="2" cm="1">
        <f t="array" ref="N4483">IFERROR(INDEX(tblConsorcios[Prazo (meses)],MOD($J4483,ROWS(tblConsorcios[Produto]))+1),"")</f>
        <v>200</v>
      </c>
      <c r="O4483" s="20" cm="1">
        <f t="array" ref="O4483">IFERROR(INDEX(tblConsorcios[Parcela Mensal (R$)],MOD($J4483,ROWS(tblConsorcios[Produto]))+1),"")</f>
        <v>3487</v>
      </c>
      <c r="P4483" s="20" t="str" cm="1">
        <f t="array" ref="P4483">IFERROR(INDEX(tblClientes[Dividendo Mensal (R$)],INT($J4483/ROWS(tblConsorcios[Produto]))+1),"")</f>
        <v/>
      </c>
      <c r="Q4483" s="20" t="str">
        <f t="shared" ref="Q4483:Q4546" si="211">IF(AND(ISNUMBER(O4483),ISNUMBER(P4483)),P4483-O4483,"")</f>
        <v/>
      </c>
      <c r="R4483">
        <f t="shared" ref="R4483:R4546" si="212">IF(AND(ISNUMBER(O4483),ISNUMBER(P4483),O4483&lt;=P4483),1,0)</f>
        <v>0</v>
      </c>
    </row>
    <row r="4484" spans="10:18" x14ac:dyDescent="0.2">
      <c r="J4484">
        <f t="shared" si="210"/>
        <v>4482</v>
      </c>
      <c r="K4484" t="str" cm="1">
        <f t="array" ref="K4484">IFERROR(INDEX(tblClientes[Cliente],INT($J4484/ROWS(tblConsorcios[Produto]))+1),"")</f>
        <v/>
      </c>
      <c r="L4484" t="str" cm="1">
        <f t="array" ref="L4484">IFERROR(INDEX(tblConsorcios[Produto],MOD($J4484,ROWS(tblConsorcios[Produto]))+1),"")</f>
        <v>Imóvel IE530 – 240m</v>
      </c>
      <c r="M4484" s="20" cm="1">
        <f t="array" ref="M4484">IFERROR(INDEX(tblConsorcios[Valor da Carta (R$)],MOD($J4484,ROWS(tblConsorcios[Produto]))+1),"")</f>
        <v>530000</v>
      </c>
      <c r="N4484" s="2" cm="1">
        <f t="array" ref="N4484">IFERROR(INDEX(tblConsorcios[Prazo (meses)],MOD($J4484,ROWS(tblConsorcios[Produto]))+1),"")</f>
        <v>240</v>
      </c>
      <c r="O4484" s="20" cm="1">
        <f t="array" ref="O4484">IFERROR(INDEX(tblConsorcios[Parcela Mensal (R$)],MOD($J4484,ROWS(tblConsorcios[Produto]))+1),"")</f>
        <v>2844.33</v>
      </c>
      <c r="P4484" s="20" t="str" cm="1">
        <f t="array" ref="P4484">IFERROR(INDEX(tblClientes[Dividendo Mensal (R$)],INT($J4484/ROWS(tblConsorcios[Produto]))+1),"")</f>
        <v/>
      </c>
      <c r="Q4484" s="20" t="str">
        <f t="shared" si="211"/>
        <v/>
      </c>
      <c r="R4484">
        <f t="shared" si="212"/>
        <v>0</v>
      </c>
    </row>
    <row r="4485" spans="10:18" x14ac:dyDescent="0.2">
      <c r="J4485">
        <f t="shared" si="210"/>
        <v>4483</v>
      </c>
      <c r="K4485" t="str" cm="1">
        <f t="array" ref="K4485">IFERROR(INDEX(tblClientes[Cliente],INT($J4485/ROWS(tblConsorcios[Produto]))+1),"")</f>
        <v/>
      </c>
      <c r="L4485" t="str" cm="1">
        <f t="array" ref="L4485">IFERROR(INDEX(tblConsorcios[Produto],MOD($J4485,ROWS(tblConsorcios[Produto]))+1),"")</f>
        <v>Imóvel IE530 – 220m</v>
      </c>
      <c r="M4485" s="20" cm="1">
        <f t="array" ref="M4485">IFERROR(INDEX(tblConsorcios[Valor da Carta (R$)],MOD($J4485,ROWS(tblConsorcios[Produto]))+1),"")</f>
        <v>530000</v>
      </c>
      <c r="N4485" s="2" cm="1">
        <f t="array" ref="N4485">IFERROR(INDEX(tblConsorcios[Prazo (meses)],MOD($J4485,ROWS(tblConsorcios[Produto]))+1),"")</f>
        <v>220</v>
      </c>
      <c r="O4485" s="20" cm="1">
        <f t="array" ref="O4485">IFERROR(INDEX(tblConsorcios[Parcela Mensal (R$)],MOD($J4485,ROWS(tblConsorcios[Produto]))+1),"")</f>
        <v>3078.82</v>
      </c>
      <c r="P4485" s="20" t="str" cm="1">
        <f t="array" ref="P4485">IFERROR(INDEX(tblClientes[Dividendo Mensal (R$)],INT($J4485/ROWS(tblConsorcios[Produto]))+1),"")</f>
        <v/>
      </c>
      <c r="Q4485" s="20" t="str">
        <f t="shared" si="211"/>
        <v/>
      </c>
      <c r="R4485">
        <f t="shared" si="212"/>
        <v>0</v>
      </c>
    </row>
    <row r="4486" spans="10:18" x14ac:dyDescent="0.2">
      <c r="J4486">
        <f t="shared" si="210"/>
        <v>4484</v>
      </c>
      <c r="K4486" t="str" cm="1">
        <f t="array" ref="K4486">IFERROR(INDEX(tblClientes[Cliente],INT($J4486/ROWS(tblConsorcios[Produto]))+1),"")</f>
        <v/>
      </c>
      <c r="L4486" t="str" cm="1">
        <f t="array" ref="L4486">IFERROR(INDEX(tblConsorcios[Produto],MOD($J4486,ROWS(tblConsorcios[Produto]))+1),"")</f>
        <v>Imóvel IE530 – 200m</v>
      </c>
      <c r="M4486" s="20" cm="1">
        <f t="array" ref="M4486">IFERROR(INDEX(tblConsorcios[Valor da Carta (R$)],MOD($J4486,ROWS(tblConsorcios[Produto]))+1),"")</f>
        <v>530000</v>
      </c>
      <c r="N4486" s="2" cm="1">
        <f t="array" ref="N4486">IFERROR(INDEX(tblConsorcios[Prazo (meses)],MOD($J4486,ROWS(tblConsorcios[Produto]))+1),"")</f>
        <v>200</v>
      </c>
      <c r="O4486" s="20" cm="1">
        <f t="array" ref="O4486">IFERROR(INDEX(tblConsorcios[Parcela Mensal (R$)],MOD($J4486,ROWS(tblConsorcios[Produto]))+1),"")</f>
        <v>3360.2</v>
      </c>
      <c r="P4486" s="20" t="str" cm="1">
        <f t="array" ref="P4486">IFERROR(INDEX(tblClientes[Dividendo Mensal (R$)],INT($J4486/ROWS(tblConsorcios[Produto]))+1),"")</f>
        <v/>
      </c>
      <c r="Q4486" s="20" t="str">
        <f t="shared" si="211"/>
        <v/>
      </c>
      <c r="R4486">
        <f t="shared" si="212"/>
        <v>0</v>
      </c>
    </row>
    <row r="4487" spans="10:18" x14ac:dyDescent="0.2">
      <c r="J4487">
        <f t="shared" si="210"/>
        <v>4485</v>
      </c>
      <c r="K4487" t="str" cm="1">
        <f t="array" ref="K4487">IFERROR(INDEX(tblClientes[Cliente],INT($J4487/ROWS(tblConsorcios[Produto]))+1),"")</f>
        <v/>
      </c>
      <c r="L4487" t="str" cm="1">
        <f t="array" ref="L4487">IFERROR(INDEX(tblConsorcios[Produto],MOD($J4487,ROWS(tblConsorcios[Produto]))+1),"")</f>
        <v>Imóvel IE500 – 240m</v>
      </c>
      <c r="M4487" s="20" cm="1">
        <f t="array" ref="M4487">IFERROR(INDEX(tblConsorcios[Valor da Carta (R$)],MOD($J4487,ROWS(tblConsorcios[Produto]))+1),"")</f>
        <v>500000</v>
      </c>
      <c r="N4487" s="2" cm="1">
        <f t="array" ref="N4487">IFERROR(INDEX(tblConsorcios[Prazo (meses)],MOD($J4487,ROWS(tblConsorcios[Produto]))+1),"")</f>
        <v>240</v>
      </c>
      <c r="O4487" s="20" cm="1">
        <f t="array" ref="O4487">IFERROR(INDEX(tblConsorcios[Parcela Mensal (R$)],MOD($J4487,ROWS(tblConsorcios[Produto]))+1),"")</f>
        <v>2683.33</v>
      </c>
      <c r="P4487" s="20" t="str" cm="1">
        <f t="array" ref="P4487">IFERROR(INDEX(tblClientes[Dividendo Mensal (R$)],INT($J4487/ROWS(tblConsorcios[Produto]))+1),"")</f>
        <v/>
      </c>
      <c r="Q4487" s="20" t="str">
        <f t="shared" si="211"/>
        <v/>
      </c>
      <c r="R4487">
        <f t="shared" si="212"/>
        <v>0</v>
      </c>
    </row>
    <row r="4488" spans="10:18" x14ac:dyDescent="0.2">
      <c r="J4488">
        <f t="shared" si="210"/>
        <v>4486</v>
      </c>
      <c r="K4488" t="str" cm="1">
        <f t="array" ref="K4488">IFERROR(INDEX(tblClientes[Cliente],INT($J4488/ROWS(tblConsorcios[Produto]))+1),"")</f>
        <v/>
      </c>
      <c r="L4488" t="str" cm="1">
        <f t="array" ref="L4488">IFERROR(INDEX(tblConsorcios[Produto],MOD($J4488,ROWS(tblConsorcios[Produto]))+1),"")</f>
        <v>Imóvel IE500 – 220m</v>
      </c>
      <c r="M4488" s="20" cm="1">
        <f t="array" ref="M4488">IFERROR(INDEX(tblConsorcios[Valor da Carta (R$)],MOD($J4488,ROWS(tblConsorcios[Produto]))+1),"")</f>
        <v>500000</v>
      </c>
      <c r="N4488" s="2" cm="1">
        <f t="array" ref="N4488">IFERROR(INDEX(tblConsorcios[Prazo (meses)],MOD($J4488,ROWS(tblConsorcios[Produto]))+1),"")</f>
        <v>220</v>
      </c>
      <c r="O4488" s="20" cm="1">
        <f t="array" ref="O4488">IFERROR(INDEX(tblConsorcios[Parcela Mensal (R$)],MOD($J4488,ROWS(tblConsorcios[Produto]))+1),"")</f>
        <v>2904.55</v>
      </c>
      <c r="P4488" s="20" t="str" cm="1">
        <f t="array" ref="P4488">IFERROR(INDEX(tblClientes[Dividendo Mensal (R$)],INT($J4488/ROWS(tblConsorcios[Produto]))+1),"")</f>
        <v/>
      </c>
      <c r="Q4488" s="20" t="str">
        <f t="shared" si="211"/>
        <v/>
      </c>
      <c r="R4488">
        <f t="shared" si="212"/>
        <v>0</v>
      </c>
    </row>
    <row r="4489" spans="10:18" x14ac:dyDescent="0.2">
      <c r="J4489">
        <f t="shared" si="210"/>
        <v>4487</v>
      </c>
      <c r="K4489" t="str" cm="1">
        <f t="array" ref="K4489">IFERROR(INDEX(tblClientes[Cliente],INT($J4489/ROWS(tblConsorcios[Produto]))+1),"")</f>
        <v/>
      </c>
      <c r="L4489" t="str" cm="1">
        <f t="array" ref="L4489">IFERROR(INDEX(tblConsorcios[Produto],MOD($J4489,ROWS(tblConsorcios[Produto]))+1),"")</f>
        <v>Imóvel IE500 – 200m</v>
      </c>
      <c r="M4489" s="20" cm="1">
        <f t="array" ref="M4489">IFERROR(INDEX(tblConsorcios[Valor da Carta (R$)],MOD($J4489,ROWS(tblConsorcios[Produto]))+1),"")</f>
        <v>500000</v>
      </c>
      <c r="N4489" s="2" cm="1">
        <f t="array" ref="N4489">IFERROR(INDEX(tblConsorcios[Prazo (meses)],MOD($J4489,ROWS(tblConsorcios[Produto]))+1),"")</f>
        <v>200</v>
      </c>
      <c r="O4489" s="20" cm="1">
        <f t="array" ref="O4489">IFERROR(INDEX(tblConsorcios[Parcela Mensal (R$)],MOD($J4489,ROWS(tblConsorcios[Produto]))+1),"")</f>
        <v>3170</v>
      </c>
      <c r="P4489" s="20" t="str" cm="1">
        <f t="array" ref="P4489">IFERROR(INDEX(tblClientes[Dividendo Mensal (R$)],INT($J4489/ROWS(tblConsorcios[Produto]))+1),"")</f>
        <v/>
      </c>
      <c r="Q4489" s="20" t="str">
        <f t="shared" si="211"/>
        <v/>
      </c>
      <c r="R4489">
        <f t="shared" si="212"/>
        <v>0</v>
      </c>
    </row>
    <row r="4490" spans="10:18" x14ac:dyDescent="0.2">
      <c r="J4490">
        <f t="shared" si="210"/>
        <v>4488</v>
      </c>
      <c r="K4490" t="str" cm="1">
        <f t="array" ref="K4490">IFERROR(INDEX(tblClientes[Cliente],INT($J4490/ROWS(tblConsorcios[Produto]))+1),"")</f>
        <v/>
      </c>
      <c r="L4490" t="str" cm="1">
        <f t="array" ref="L4490">IFERROR(INDEX(tblConsorcios[Produto],MOD($J4490,ROWS(tblConsorcios[Produto]))+1),"")</f>
        <v>Imóvel IE480 – 240m</v>
      </c>
      <c r="M4490" s="20" cm="1">
        <f t="array" ref="M4490">IFERROR(INDEX(tblConsorcios[Valor da Carta (R$)],MOD($J4490,ROWS(tblConsorcios[Produto]))+1),"")</f>
        <v>480000</v>
      </c>
      <c r="N4490" s="2" cm="1">
        <f t="array" ref="N4490">IFERROR(INDEX(tblConsorcios[Prazo (meses)],MOD($J4490,ROWS(tblConsorcios[Produto]))+1),"")</f>
        <v>240</v>
      </c>
      <c r="O4490" s="20" cm="1">
        <f t="array" ref="O4490">IFERROR(INDEX(tblConsorcios[Parcela Mensal (R$)],MOD($J4490,ROWS(tblConsorcios[Produto]))+1),"")</f>
        <v>2576</v>
      </c>
      <c r="P4490" s="20" t="str" cm="1">
        <f t="array" ref="P4490">IFERROR(INDEX(tblClientes[Dividendo Mensal (R$)],INT($J4490/ROWS(tblConsorcios[Produto]))+1),"")</f>
        <v/>
      </c>
      <c r="Q4490" s="20" t="str">
        <f t="shared" si="211"/>
        <v/>
      </c>
      <c r="R4490">
        <f t="shared" si="212"/>
        <v>0</v>
      </c>
    </row>
    <row r="4491" spans="10:18" x14ac:dyDescent="0.2">
      <c r="J4491">
        <f t="shared" si="210"/>
        <v>4489</v>
      </c>
      <c r="K4491" t="str" cm="1">
        <f t="array" ref="K4491">IFERROR(INDEX(tblClientes[Cliente],INT($J4491/ROWS(tblConsorcios[Produto]))+1),"")</f>
        <v/>
      </c>
      <c r="L4491" t="str" cm="1">
        <f t="array" ref="L4491">IFERROR(INDEX(tblConsorcios[Produto],MOD($J4491,ROWS(tblConsorcios[Produto]))+1),"")</f>
        <v>Imóvel IE480 – 220m</v>
      </c>
      <c r="M4491" s="20" cm="1">
        <f t="array" ref="M4491">IFERROR(INDEX(tblConsorcios[Valor da Carta (R$)],MOD($J4491,ROWS(tblConsorcios[Produto]))+1),"")</f>
        <v>480000</v>
      </c>
      <c r="N4491" s="2" cm="1">
        <f t="array" ref="N4491">IFERROR(INDEX(tblConsorcios[Prazo (meses)],MOD($J4491,ROWS(tblConsorcios[Produto]))+1),"")</f>
        <v>220</v>
      </c>
      <c r="O4491" s="20" cm="1">
        <f t="array" ref="O4491">IFERROR(INDEX(tblConsorcios[Parcela Mensal (R$)],MOD($J4491,ROWS(tblConsorcios[Produto]))+1),"")</f>
        <v>2788.36</v>
      </c>
      <c r="P4491" s="20" t="str" cm="1">
        <f t="array" ref="P4491">IFERROR(INDEX(tblClientes[Dividendo Mensal (R$)],INT($J4491/ROWS(tblConsorcios[Produto]))+1),"")</f>
        <v/>
      </c>
      <c r="Q4491" s="20" t="str">
        <f t="shared" si="211"/>
        <v/>
      </c>
      <c r="R4491">
        <f t="shared" si="212"/>
        <v>0</v>
      </c>
    </row>
    <row r="4492" spans="10:18" x14ac:dyDescent="0.2">
      <c r="J4492">
        <f t="shared" si="210"/>
        <v>4490</v>
      </c>
      <c r="K4492" t="str" cm="1">
        <f t="array" ref="K4492">IFERROR(INDEX(tblClientes[Cliente],INT($J4492/ROWS(tblConsorcios[Produto]))+1),"")</f>
        <v/>
      </c>
      <c r="L4492" t="str" cm="1">
        <f t="array" ref="L4492">IFERROR(INDEX(tblConsorcios[Produto],MOD($J4492,ROWS(tblConsorcios[Produto]))+1),"")</f>
        <v>Imóvel IE480 – 200m</v>
      </c>
      <c r="M4492" s="20" cm="1">
        <f t="array" ref="M4492">IFERROR(INDEX(tblConsorcios[Valor da Carta (R$)],MOD($J4492,ROWS(tblConsorcios[Produto]))+1),"")</f>
        <v>480000</v>
      </c>
      <c r="N4492" s="2" cm="1">
        <f t="array" ref="N4492">IFERROR(INDEX(tblConsorcios[Prazo (meses)],MOD($J4492,ROWS(tblConsorcios[Produto]))+1),"")</f>
        <v>200</v>
      </c>
      <c r="O4492" s="20" cm="1">
        <f t="array" ref="O4492">IFERROR(INDEX(tblConsorcios[Parcela Mensal (R$)],MOD($J4492,ROWS(tblConsorcios[Produto]))+1),"")</f>
        <v>3043.2</v>
      </c>
      <c r="P4492" s="20" t="str" cm="1">
        <f t="array" ref="P4492">IFERROR(INDEX(tblClientes[Dividendo Mensal (R$)],INT($J4492/ROWS(tblConsorcios[Produto]))+1),"")</f>
        <v/>
      </c>
      <c r="Q4492" s="20" t="str">
        <f t="shared" si="211"/>
        <v/>
      </c>
      <c r="R4492">
        <f t="shared" si="212"/>
        <v>0</v>
      </c>
    </row>
    <row r="4493" spans="10:18" x14ac:dyDescent="0.2">
      <c r="J4493">
        <f t="shared" si="210"/>
        <v>4491</v>
      </c>
      <c r="K4493" t="str" cm="1">
        <f t="array" ref="K4493">IFERROR(INDEX(tblClientes[Cliente],INT($J4493/ROWS(tblConsorcios[Produto]))+1),"")</f>
        <v/>
      </c>
      <c r="L4493" t="str" cm="1">
        <f t="array" ref="L4493">IFERROR(INDEX(tblConsorcios[Produto],MOD($J4493,ROWS(tblConsorcios[Produto]))+1),"")</f>
        <v>Imóvel IE450 – 240m</v>
      </c>
      <c r="M4493" s="20" cm="1">
        <f t="array" ref="M4493">IFERROR(INDEX(tblConsorcios[Valor da Carta (R$)],MOD($J4493,ROWS(tblConsorcios[Produto]))+1),"")</f>
        <v>450000</v>
      </c>
      <c r="N4493" s="2" cm="1">
        <f t="array" ref="N4493">IFERROR(INDEX(tblConsorcios[Prazo (meses)],MOD($J4493,ROWS(tblConsorcios[Produto]))+1),"")</f>
        <v>240</v>
      </c>
      <c r="O4493" s="20" cm="1">
        <f t="array" ref="O4493">IFERROR(INDEX(tblConsorcios[Parcela Mensal (R$)],MOD($J4493,ROWS(tblConsorcios[Produto]))+1),"")</f>
        <v>2415</v>
      </c>
      <c r="P4493" s="20" t="str" cm="1">
        <f t="array" ref="P4493">IFERROR(INDEX(tblClientes[Dividendo Mensal (R$)],INT($J4493/ROWS(tblConsorcios[Produto]))+1),"")</f>
        <v/>
      </c>
      <c r="Q4493" s="20" t="str">
        <f t="shared" si="211"/>
        <v/>
      </c>
      <c r="R4493">
        <f t="shared" si="212"/>
        <v>0</v>
      </c>
    </row>
    <row r="4494" spans="10:18" x14ac:dyDescent="0.2">
      <c r="J4494">
        <f t="shared" si="210"/>
        <v>4492</v>
      </c>
      <c r="K4494" t="str" cm="1">
        <f t="array" ref="K4494">IFERROR(INDEX(tblClientes[Cliente],INT($J4494/ROWS(tblConsorcios[Produto]))+1),"")</f>
        <v/>
      </c>
      <c r="L4494" t="str" cm="1">
        <f t="array" ref="L4494">IFERROR(INDEX(tblConsorcios[Produto],MOD($J4494,ROWS(tblConsorcios[Produto]))+1),"")</f>
        <v>Imóvel IE450 – 220m</v>
      </c>
      <c r="M4494" s="20" cm="1">
        <f t="array" ref="M4494">IFERROR(INDEX(tblConsorcios[Valor da Carta (R$)],MOD($J4494,ROWS(tblConsorcios[Produto]))+1),"")</f>
        <v>450000</v>
      </c>
      <c r="N4494" s="2" cm="1">
        <f t="array" ref="N4494">IFERROR(INDEX(tblConsorcios[Prazo (meses)],MOD($J4494,ROWS(tblConsorcios[Produto]))+1),"")</f>
        <v>220</v>
      </c>
      <c r="O4494" s="20" cm="1">
        <f t="array" ref="O4494">IFERROR(INDEX(tblConsorcios[Parcela Mensal (R$)],MOD($J4494,ROWS(tblConsorcios[Produto]))+1),"")</f>
        <v>2614.09</v>
      </c>
      <c r="P4494" s="20" t="str" cm="1">
        <f t="array" ref="P4494">IFERROR(INDEX(tblClientes[Dividendo Mensal (R$)],INT($J4494/ROWS(tblConsorcios[Produto]))+1),"")</f>
        <v/>
      </c>
      <c r="Q4494" s="20" t="str">
        <f t="shared" si="211"/>
        <v/>
      </c>
      <c r="R4494">
        <f t="shared" si="212"/>
        <v>0</v>
      </c>
    </row>
    <row r="4495" spans="10:18" x14ac:dyDescent="0.2">
      <c r="J4495">
        <f t="shared" si="210"/>
        <v>4493</v>
      </c>
      <c r="K4495" t="str" cm="1">
        <f t="array" ref="K4495">IFERROR(INDEX(tblClientes[Cliente],INT($J4495/ROWS(tblConsorcios[Produto]))+1),"")</f>
        <v/>
      </c>
      <c r="L4495" t="str" cm="1">
        <f t="array" ref="L4495">IFERROR(INDEX(tblConsorcios[Produto],MOD($J4495,ROWS(tblConsorcios[Produto]))+1),"")</f>
        <v>Imóvel IE450 – 200m</v>
      </c>
      <c r="M4495" s="20" cm="1">
        <f t="array" ref="M4495">IFERROR(INDEX(tblConsorcios[Valor da Carta (R$)],MOD($J4495,ROWS(tblConsorcios[Produto]))+1),"")</f>
        <v>450000</v>
      </c>
      <c r="N4495" s="2" cm="1">
        <f t="array" ref="N4495">IFERROR(INDEX(tblConsorcios[Prazo (meses)],MOD($J4495,ROWS(tblConsorcios[Produto]))+1),"")</f>
        <v>200</v>
      </c>
      <c r="O4495" s="20" cm="1">
        <f t="array" ref="O4495">IFERROR(INDEX(tblConsorcios[Parcela Mensal (R$)],MOD($J4495,ROWS(tblConsorcios[Produto]))+1),"")</f>
        <v>2853</v>
      </c>
      <c r="P4495" s="20" t="str" cm="1">
        <f t="array" ref="P4495">IFERROR(INDEX(tblClientes[Dividendo Mensal (R$)],INT($J4495/ROWS(tblConsorcios[Produto]))+1),"")</f>
        <v/>
      </c>
      <c r="Q4495" s="20" t="str">
        <f t="shared" si="211"/>
        <v/>
      </c>
      <c r="R4495">
        <f t="shared" si="212"/>
        <v>0</v>
      </c>
    </row>
    <row r="4496" spans="10:18" x14ac:dyDescent="0.2">
      <c r="J4496">
        <f t="shared" si="210"/>
        <v>4494</v>
      </c>
      <c r="K4496" t="str" cm="1">
        <f t="array" ref="K4496">IFERROR(INDEX(tblClientes[Cliente],INT($J4496/ROWS(tblConsorcios[Produto]))+1),"")</f>
        <v/>
      </c>
      <c r="L4496" t="str" cm="1">
        <f t="array" ref="L4496">IFERROR(INDEX(tblConsorcios[Produto],MOD($J4496,ROWS(tblConsorcios[Produto]))+1),"")</f>
        <v>Imóvel IE430 – 240m</v>
      </c>
      <c r="M4496" s="20" cm="1">
        <f t="array" ref="M4496">IFERROR(INDEX(tblConsorcios[Valor da Carta (R$)],MOD($J4496,ROWS(tblConsorcios[Produto]))+1),"")</f>
        <v>430000</v>
      </c>
      <c r="N4496" s="2" cm="1">
        <f t="array" ref="N4496">IFERROR(INDEX(tblConsorcios[Prazo (meses)],MOD($J4496,ROWS(tblConsorcios[Produto]))+1),"")</f>
        <v>240</v>
      </c>
      <c r="O4496" s="20" cm="1">
        <f t="array" ref="O4496">IFERROR(INDEX(tblConsorcios[Parcela Mensal (R$)],MOD($J4496,ROWS(tblConsorcios[Produto]))+1),"")</f>
        <v>2307.67</v>
      </c>
      <c r="P4496" s="20" t="str" cm="1">
        <f t="array" ref="P4496">IFERROR(INDEX(tblClientes[Dividendo Mensal (R$)],INT($J4496/ROWS(tblConsorcios[Produto]))+1),"")</f>
        <v/>
      </c>
      <c r="Q4496" s="20" t="str">
        <f t="shared" si="211"/>
        <v/>
      </c>
      <c r="R4496">
        <f t="shared" si="212"/>
        <v>0</v>
      </c>
    </row>
    <row r="4497" spans="10:18" x14ac:dyDescent="0.2">
      <c r="J4497">
        <f t="shared" si="210"/>
        <v>4495</v>
      </c>
      <c r="K4497" t="str" cm="1">
        <f t="array" ref="K4497">IFERROR(INDEX(tblClientes[Cliente],INT($J4497/ROWS(tblConsorcios[Produto]))+1),"")</f>
        <v/>
      </c>
      <c r="L4497" t="str" cm="1">
        <f t="array" ref="L4497">IFERROR(INDEX(tblConsorcios[Produto],MOD($J4497,ROWS(tblConsorcios[Produto]))+1),"")</f>
        <v>Imóvel IE430 – 220m</v>
      </c>
      <c r="M4497" s="20" cm="1">
        <f t="array" ref="M4497">IFERROR(INDEX(tblConsorcios[Valor da Carta (R$)],MOD($J4497,ROWS(tblConsorcios[Produto]))+1),"")</f>
        <v>430000</v>
      </c>
      <c r="N4497" s="2" cm="1">
        <f t="array" ref="N4497">IFERROR(INDEX(tblConsorcios[Prazo (meses)],MOD($J4497,ROWS(tblConsorcios[Produto]))+1),"")</f>
        <v>220</v>
      </c>
      <c r="O4497" s="20" cm="1">
        <f t="array" ref="O4497">IFERROR(INDEX(tblConsorcios[Parcela Mensal (R$)],MOD($J4497,ROWS(tblConsorcios[Produto]))+1),"")</f>
        <v>2497.91</v>
      </c>
      <c r="P4497" s="20" t="str" cm="1">
        <f t="array" ref="P4497">IFERROR(INDEX(tblClientes[Dividendo Mensal (R$)],INT($J4497/ROWS(tblConsorcios[Produto]))+1),"")</f>
        <v/>
      </c>
      <c r="Q4497" s="20" t="str">
        <f t="shared" si="211"/>
        <v/>
      </c>
      <c r="R4497">
        <f t="shared" si="212"/>
        <v>0</v>
      </c>
    </row>
    <row r="4498" spans="10:18" x14ac:dyDescent="0.2">
      <c r="J4498">
        <f t="shared" si="210"/>
        <v>4496</v>
      </c>
      <c r="K4498" t="str" cm="1">
        <f t="array" ref="K4498">IFERROR(INDEX(tblClientes[Cliente],INT($J4498/ROWS(tblConsorcios[Produto]))+1),"")</f>
        <v/>
      </c>
      <c r="L4498" t="str" cm="1">
        <f t="array" ref="L4498">IFERROR(INDEX(tblConsorcios[Produto],MOD($J4498,ROWS(tblConsorcios[Produto]))+1),"")</f>
        <v>Imóvel IE430 – 200m</v>
      </c>
      <c r="M4498" s="20" cm="1">
        <f t="array" ref="M4498">IFERROR(INDEX(tblConsorcios[Valor da Carta (R$)],MOD($J4498,ROWS(tblConsorcios[Produto]))+1),"")</f>
        <v>430000</v>
      </c>
      <c r="N4498" s="2" cm="1">
        <f t="array" ref="N4498">IFERROR(INDEX(tblConsorcios[Prazo (meses)],MOD($J4498,ROWS(tblConsorcios[Produto]))+1),"")</f>
        <v>200</v>
      </c>
      <c r="O4498" s="20" cm="1">
        <f t="array" ref="O4498">IFERROR(INDEX(tblConsorcios[Parcela Mensal (R$)],MOD($J4498,ROWS(tblConsorcios[Produto]))+1),"")</f>
        <v>2726.2</v>
      </c>
      <c r="P4498" s="20" t="str" cm="1">
        <f t="array" ref="P4498">IFERROR(INDEX(tblClientes[Dividendo Mensal (R$)],INT($J4498/ROWS(tblConsorcios[Produto]))+1),"")</f>
        <v/>
      </c>
      <c r="Q4498" s="20" t="str">
        <f t="shared" si="211"/>
        <v/>
      </c>
      <c r="R4498">
        <f t="shared" si="212"/>
        <v>0</v>
      </c>
    </row>
    <row r="4499" spans="10:18" x14ac:dyDescent="0.2">
      <c r="J4499">
        <f t="shared" si="210"/>
        <v>4497</v>
      </c>
      <c r="K4499" t="str" cm="1">
        <f t="array" ref="K4499">IFERROR(INDEX(tblClientes[Cliente],INT($J4499/ROWS(tblConsorcios[Produto]))+1),"")</f>
        <v/>
      </c>
      <c r="L4499" t="str" cm="1">
        <f t="array" ref="L4499">IFERROR(INDEX(tblConsorcios[Produto],MOD($J4499,ROWS(tblConsorcios[Produto]))+1),"")</f>
        <v>Imóvel IE400 – 240m</v>
      </c>
      <c r="M4499" s="20" cm="1">
        <f t="array" ref="M4499">IFERROR(INDEX(tblConsorcios[Valor da Carta (R$)],MOD($J4499,ROWS(tblConsorcios[Produto]))+1),"")</f>
        <v>400000</v>
      </c>
      <c r="N4499" s="2" cm="1">
        <f t="array" ref="N4499">IFERROR(INDEX(tblConsorcios[Prazo (meses)],MOD($J4499,ROWS(tblConsorcios[Produto]))+1),"")</f>
        <v>240</v>
      </c>
      <c r="O4499" s="20" cm="1">
        <f t="array" ref="O4499">IFERROR(INDEX(tblConsorcios[Parcela Mensal (R$)],MOD($J4499,ROWS(tblConsorcios[Produto]))+1),"")</f>
        <v>2146.67</v>
      </c>
      <c r="P4499" s="20" t="str" cm="1">
        <f t="array" ref="P4499">IFERROR(INDEX(tblClientes[Dividendo Mensal (R$)],INT($J4499/ROWS(tblConsorcios[Produto]))+1),"")</f>
        <v/>
      </c>
      <c r="Q4499" s="20" t="str">
        <f t="shared" si="211"/>
        <v/>
      </c>
      <c r="R4499">
        <f t="shared" si="212"/>
        <v>0</v>
      </c>
    </row>
    <row r="4500" spans="10:18" x14ac:dyDescent="0.2">
      <c r="J4500">
        <f t="shared" si="210"/>
        <v>4498</v>
      </c>
      <c r="K4500" t="str" cm="1">
        <f t="array" ref="K4500">IFERROR(INDEX(tblClientes[Cliente],INT($J4500/ROWS(tblConsorcios[Produto]))+1),"")</f>
        <v/>
      </c>
      <c r="L4500" t="str" cm="1">
        <f t="array" ref="L4500">IFERROR(INDEX(tblConsorcios[Produto],MOD($J4500,ROWS(tblConsorcios[Produto]))+1),"")</f>
        <v>Imóvel IE400 – 220m</v>
      </c>
      <c r="M4500" s="20" cm="1">
        <f t="array" ref="M4500">IFERROR(INDEX(tblConsorcios[Valor da Carta (R$)],MOD($J4500,ROWS(tblConsorcios[Produto]))+1),"")</f>
        <v>400000</v>
      </c>
      <c r="N4500" s="2" cm="1">
        <f t="array" ref="N4500">IFERROR(INDEX(tblConsorcios[Prazo (meses)],MOD($J4500,ROWS(tblConsorcios[Produto]))+1),"")</f>
        <v>220</v>
      </c>
      <c r="O4500" s="20" cm="1">
        <f t="array" ref="O4500">IFERROR(INDEX(tblConsorcios[Parcela Mensal (R$)],MOD($J4500,ROWS(tblConsorcios[Produto]))+1),"")</f>
        <v>2323.64</v>
      </c>
      <c r="P4500" s="20" t="str" cm="1">
        <f t="array" ref="P4500">IFERROR(INDEX(tblClientes[Dividendo Mensal (R$)],INT($J4500/ROWS(tblConsorcios[Produto]))+1),"")</f>
        <v/>
      </c>
      <c r="Q4500" s="20" t="str">
        <f t="shared" si="211"/>
        <v/>
      </c>
      <c r="R4500">
        <f t="shared" si="212"/>
        <v>0</v>
      </c>
    </row>
    <row r="4501" spans="10:18" x14ac:dyDescent="0.2">
      <c r="J4501">
        <f t="shared" si="210"/>
        <v>4499</v>
      </c>
      <c r="K4501" t="str" cm="1">
        <f t="array" ref="K4501">IFERROR(INDEX(tblClientes[Cliente],INT($J4501/ROWS(tblConsorcios[Produto]))+1),"")</f>
        <v/>
      </c>
      <c r="L4501" t="str" cm="1">
        <f t="array" ref="L4501">IFERROR(INDEX(tblConsorcios[Produto],MOD($J4501,ROWS(tblConsorcios[Produto]))+1),"")</f>
        <v>Imóvel IE400 – 200m</v>
      </c>
      <c r="M4501" s="20" cm="1">
        <f t="array" ref="M4501">IFERROR(INDEX(tblConsorcios[Valor da Carta (R$)],MOD($J4501,ROWS(tblConsorcios[Produto]))+1),"")</f>
        <v>400000</v>
      </c>
      <c r="N4501" s="2" cm="1">
        <f t="array" ref="N4501">IFERROR(INDEX(tblConsorcios[Prazo (meses)],MOD($J4501,ROWS(tblConsorcios[Produto]))+1),"")</f>
        <v>200</v>
      </c>
      <c r="O4501" s="20" cm="1">
        <f t="array" ref="O4501">IFERROR(INDEX(tblConsorcios[Parcela Mensal (R$)],MOD($J4501,ROWS(tblConsorcios[Produto]))+1),"")</f>
        <v>2536</v>
      </c>
      <c r="P4501" s="20" t="str" cm="1">
        <f t="array" ref="P4501">IFERROR(INDEX(tblClientes[Dividendo Mensal (R$)],INT($J4501/ROWS(tblConsorcios[Produto]))+1),"")</f>
        <v/>
      </c>
      <c r="Q4501" s="20" t="str">
        <f t="shared" si="211"/>
        <v/>
      </c>
      <c r="R4501">
        <f t="shared" si="212"/>
        <v>0</v>
      </c>
    </row>
    <row r="4502" spans="10:18" x14ac:dyDescent="0.2">
      <c r="J4502">
        <f t="shared" si="210"/>
        <v>4500</v>
      </c>
      <c r="K4502" t="str" cm="1">
        <f t="array" ref="K4502">IFERROR(INDEX(tblClientes[Cliente],INT($J4502/ROWS(tblConsorcios[Produto]))+1),"")</f>
        <v/>
      </c>
      <c r="L4502" t="str" cm="1">
        <f t="array" ref="L4502">IFERROR(INDEX(tblConsorcios[Produto],MOD($J4502,ROWS(tblConsorcios[Produto]))+1),"")</f>
        <v>Imóvel IE380 – 240m</v>
      </c>
      <c r="M4502" s="20" cm="1">
        <f t="array" ref="M4502">IFERROR(INDEX(tblConsorcios[Valor da Carta (R$)],MOD($J4502,ROWS(tblConsorcios[Produto]))+1),"")</f>
        <v>380000</v>
      </c>
      <c r="N4502" s="2" cm="1">
        <f t="array" ref="N4502">IFERROR(INDEX(tblConsorcios[Prazo (meses)],MOD($J4502,ROWS(tblConsorcios[Produto]))+1),"")</f>
        <v>240</v>
      </c>
      <c r="O4502" s="20" cm="1">
        <f t="array" ref="O4502">IFERROR(INDEX(tblConsorcios[Parcela Mensal (R$)],MOD($J4502,ROWS(tblConsorcios[Produto]))+1),"")</f>
        <v>2039.33</v>
      </c>
      <c r="P4502" s="20" t="str" cm="1">
        <f t="array" ref="P4502">IFERROR(INDEX(tblClientes[Dividendo Mensal (R$)],INT($J4502/ROWS(tblConsorcios[Produto]))+1),"")</f>
        <v/>
      </c>
      <c r="Q4502" s="20" t="str">
        <f t="shared" si="211"/>
        <v/>
      </c>
      <c r="R4502">
        <f t="shared" si="212"/>
        <v>0</v>
      </c>
    </row>
    <row r="4503" spans="10:18" x14ac:dyDescent="0.2">
      <c r="J4503">
        <f t="shared" si="210"/>
        <v>4501</v>
      </c>
      <c r="K4503" t="str" cm="1">
        <f t="array" ref="K4503">IFERROR(INDEX(tblClientes[Cliente],INT($J4503/ROWS(tblConsorcios[Produto]))+1),"")</f>
        <v/>
      </c>
      <c r="L4503" t="str" cm="1">
        <f t="array" ref="L4503">IFERROR(INDEX(tblConsorcios[Produto],MOD($J4503,ROWS(tblConsorcios[Produto]))+1),"")</f>
        <v>Imóvel IE380 – 220m</v>
      </c>
      <c r="M4503" s="20" cm="1">
        <f t="array" ref="M4503">IFERROR(INDEX(tblConsorcios[Valor da Carta (R$)],MOD($J4503,ROWS(tblConsorcios[Produto]))+1),"")</f>
        <v>380000</v>
      </c>
      <c r="N4503" s="2" cm="1">
        <f t="array" ref="N4503">IFERROR(INDEX(tblConsorcios[Prazo (meses)],MOD($J4503,ROWS(tblConsorcios[Produto]))+1),"")</f>
        <v>220</v>
      </c>
      <c r="O4503" s="20" cm="1">
        <f t="array" ref="O4503">IFERROR(INDEX(tblConsorcios[Parcela Mensal (R$)],MOD($J4503,ROWS(tblConsorcios[Produto]))+1),"")</f>
        <v>2207.4499999999998</v>
      </c>
      <c r="P4503" s="20" t="str" cm="1">
        <f t="array" ref="P4503">IFERROR(INDEX(tblClientes[Dividendo Mensal (R$)],INT($J4503/ROWS(tblConsorcios[Produto]))+1),"")</f>
        <v/>
      </c>
      <c r="Q4503" s="20" t="str">
        <f t="shared" si="211"/>
        <v/>
      </c>
      <c r="R4503">
        <f t="shared" si="212"/>
        <v>0</v>
      </c>
    </row>
    <row r="4504" spans="10:18" x14ac:dyDescent="0.2">
      <c r="J4504">
        <f t="shared" si="210"/>
        <v>4502</v>
      </c>
      <c r="K4504" t="str" cm="1">
        <f t="array" ref="K4504">IFERROR(INDEX(tblClientes[Cliente],INT($J4504/ROWS(tblConsorcios[Produto]))+1),"")</f>
        <v/>
      </c>
      <c r="L4504" t="str" cm="1">
        <f t="array" ref="L4504">IFERROR(INDEX(tblConsorcios[Produto],MOD($J4504,ROWS(tblConsorcios[Produto]))+1),"")</f>
        <v>Imóvel IE380 – 200m</v>
      </c>
      <c r="M4504" s="20" cm="1">
        <f t="array" ref="M4504">IFERROR(INDEX(tblConsorcios[Valor da Carta (R$)],MOD($J4504,ROWS(tblConsorcios[Produto]))+1),"")</f>
        <v>380000</v>
      </c>
      <c r="N4504" s="2" cm="1">
        <f t="array" ref="N4504">IFERROR(INDEX(tblConsorcios[Prazo (meses)],MOD($J4504,ROWS(tblConsorcios[Produto]))+1),"")</f>
        <v>200</v>
      </c>
      <c r="O4504" s="20" cm="1">
        <f t="array" ref="O4504">IFERROR(INDEX(tblConsorcios[Parcela Mensal (R$)],MOD($J4504,ROWS(tblConsorcios[Produto]))+1),"")</f>
        <v>2409.1999999999998</v>
      </c>
      <c r="P4504" s="20" t="str" cm="1">
        <f t="array" ref="P4504">IFERROR(INDEX(tblClientes[Dividendo Mensal (R$)],INT($J4504/ROWS(tblConsorcios[Produto]))+1),"")</f>
        <v/>
      </c>
      <c r="Q4504" s="20" t="str">
        <f t="shared" si="211"/>
        <v/>
      </c>
      <c r="R4504">
        <f t="shared" si="212"/>
        <v>0</v>
      </c>
    </row>
    <row r="4505" spans="10:18" x14ac:dyDescent="0.2">
      <c r="J4505">
        <f t="shared" si="210"/>
        <v>4503</v>
      </c>
      <c r="K4505" t="str" cm="1">
        <f t="array" ref="K4505">IFERROR(INDEX(tblClientes[Cliente],INT($J4505/ROWS(tblConsorcios[Produto]))+1),"")</f>
        <v/>
      </c>
      <c r="L4505" t="str" cm="1">
        <f t="array" ref="L4505">IFERROR(INDEX(tblConsorcios[Produto],MOD($J4505,ROWS(tblConsorcios[Produto]))+1),"")</f>
        <v>Imóvel IE350 – 240m</v>
      </c>
      <c r="M4505" s="20" cm="1">
        <f t="array" ref="M4505">IFERROR(INDEX(tblConsorcios[Valor da Carta (R$)],MOD($J4505,ROWS(tblConsorcios[Produto]))+1),"")</f>
        <v>350000</v>
      </c>
      <c r="N4505" s="2" cm="1">
        <f t="array" ref="N4505">IFERROR(INDEX(tblConsorcios[Prazo (meses)],MOD($J4505,ROWS(tblConsorcios[Produto]))+1),"")</f>
        <v>240</v>
      </c>
      <c r="O4505" s="20" cm="1">
        <f t="array" ref="O4505">IFERROR(INDEX(tblConsorcios[Parcela Mensal (R$)],MOD($J4505,ROWS(tblConsorcios[Produto]))+1),"")</f>
        <v>1878.33</v>
      </c>
      <c r="P4505" s="20" t="str" cm="1">
        <f t="array" ref="P4505">IFERROR(INDEX(tblClientes[Dividendo Mensal (R$)],INT($J4505/ROWS(tblConsorcios[Produto]))+1),"")</f>
        <v/>
      </c>
      <c r="Q4505" s="20" t="str">
        <f t="shared" si="211"/>
        <v/>
      </c>
      <c r="R4505">
        <f t="shared" si="212"/>
        <v>0</v>
      </c>
    </row>
    <row r="4506" spans="10:18" x14ac:dyDescent="0.2">
      <c r="J4506">
        <f t="shared" si="210"/>
        <v>4504</v>
      </c>
      <c r="K4506" t="str" cm="1">
        <f t="array" ref="K4506">IFERROR(INDEX(tblClientes[Cliente],INT($J4506/ROWS(tblConsorcios[Produto]))+1),"")</f>
        <v/>
      </c>
      <c r="L4506" t="str" cm="1">
        <f t="array" ref="L4506">IFERROR(INDEX(tblConsorcios[Produto],MOD($J4506,ROWS(tblConsorcios[Produto]))+1),"")</f>
        <v>Imóvel IE350 – 220m</v>
      </c>
      <c r="M4506" s="20" cm="1">
        <f t="array" ref="M4506">IFERROR(INDEX(tblConsorcios[Valor da Carta (R$)],MOD($J4506,ROWS(tblConsorcios[Produto]))+1),"")</f>
        <v>350000</v>
      </c>
      <c r="N4506" s="2" cm="1">
        <f t="array" ref="N4506">IFERROR(INDEX(tblConsorcios[Prazo (meses)],MOD($J4506,ROWS(tblConsorcios[Produto]))+1),"")</f>
        <v>220</v>
      </c>
      <c r="O4506" s="20" cm="1">
        <f t="array" ref="O4506">IFERROR(INDEX(tblConsorcios[Parcela Mensal (R$)],MOD($J4506,ROWS(tblConsorcios[Produto]))+1),"")</f>
        <v>2033.18</v>
      </c>
      <c r="P4506" s="20" t="str" cm="1">
        <f t="array" ref="P4506">IFERROR(INDEX(tblClientes[Dividendo Mensal (R$)],INT($J4506/ROWS(tblConsorcios[Produto]))+1),"")</f>
        <v/>
      </c>
      <c r="Q4506" s="20" t="str">
        <f t="shared" si="211"/>
        <v/>
      </c>
      <c r="R4506">
        <f t="shared" si="212"/>
        <v>0</v>
      </c>
    </row>
    <row r="4507" spans="10:18" x14ac:dyDescent="0.2">
      <c r="J4507">
        <f t="shared" si="210"/>
        <v>4505</v>
      </c>
      <c r="K4507" t="str" cm="1">
        <f t="array" ref="K4507">IFERROR(INDEX(tblClientes[Cliente],INT($J4507/ROWS(tblConsorcios[Produto]))+1),"")</f>
        <v/>
      </c>
      <c r="L4507" t="str" cm="1">
        <f t="array" ref="L4507">IFERROR(INDEX(tblConsorcios[Produto],MOD($J4507,ROWS(tblConsorcios[Produto]))+1),"")</f>
        <v>Imóvel IE350 – 200m</v>
      </c>
      <c r="M4507" s="20" cm="1">
        <f t="array" ref="M4507">IFERROR(INDEX(tblConsorcios[Valor da Carta (R$)],MOD($J4507,ROWS(tblConsorcios[Produto]))+1),"")</f>
        <v>350000</v>
      </c>
      <c r="N4507" s="2" cm="1">
        <f t="array" ref="N4507">IFERROR(INDEX(tblConsorcios[Prazo (meses)],MOD($J4507,ROWS(tblConsorcios[Produto]))+1),"")</f>
        <v>200</v>
      </c>
      <c r="O4507" s="20" cm="1">
        <f t="array" ref="O4507">IFERROR(INDEX(tblConsorcios[Parcela Mensal (R$)],MOD($J4507,ROWS(tblConsorcios[Produto]))+1),"")</f>
        <v>2219</v>
      </c>
      <c r="P4507" s="20" t="str" cm="1">
        <f t="array" ref="P4507">IFERROR(INDEX(tblClientes[Dividendo Mensal (R$)],INT($J4507/ROWS(tblConsorcios[Produto]))+1),"")</f>
        <v/>
      </c>
      <c r="Q4507" s="20" t="str">
        <f t="shared" si="211"/>
        <v/>
      </c>
      <c r="R4507">
        <f t="shared" si="212"/>
        <v>0</v>
      </c>
    </row>
    <row r="4508" spans="10:18" x14ac:dyDescent="0.2">
      <c r="J4508">
        <f t="shared" si="210"/>
        <v>4506</v>
      </c>
      <c r="K4508" t="str" cm="1">
        <f t="array" ref="K4508">IFERROR(INDEX(tblClientes[Cliente],INT($J4508/ROWS(tblConsorcios[Produto]))+1),"")</f>
        <v/>
      </c>
      <c r="L4508" t="str" cm="1">
        <f t="array" ref="L4508">IFERROR(INDEX(tblConsorcios[Produto],MOD($J4508,ROWS(tblConsorcios[Produto]))+1),"")</f>
        <v>Imóvel IE330 – 240m</v>
      </c>
      <c r="M4508" s="20" cm="1">
        <f t="array" ref="M4508">IFERROR(INDEX(tblConsorcios[Valor da Carta (R$)],MOD($J4508,ROWS(tblConsorcios[Produto]))+1),"")</f>
        <v>330000</v>
      </c>
      <c r="N4508" s="2" cm="1">
        <f t="array" ref="N4508">IFERROR(INDEX(tblConsorcios[Prazo (meses)],MOD($J4508,ROWS(tblConsorcios[Produto]))+1),"")</f>
        <v>240</v>
      </c>
      <c r="O4508" s="20" cm="1">
        <f t="array" ref="O4508">IFERROR(INDEX(tblConsorcios[Parcela Mensal (R$)],MOD($J4508,ROWS(tblConsorcios[Produto]))+1),"")</f>
        <v>1771</v>
      </c>
      <c r="P4508" s="20" t="str" cm="1">
        <f t="array" ref="P4508">IFERROR(INDEX(tblClientes[Dividendo Mensal (R$)],INT($J4508/ROWS(tblConsorcios[Produto]))+1),"")</f>
        <v/>
      </c>
      <c r="Q4508" s="20" t="str">
        <f t="shared" si="211"/>
        <v/>
      </c>
      <c r="R4508">
        <f t="shared" si="212"/>
        <v>0</v>
      </c>
    </row>
    <row r="4509" spans="10:18" x14ac:dyDescent="0.2">
      <c r="J4509">
        <f t="shared" si="210"/>
        <v>4507</v>
      </c>
      <c r="K4509" t="str" cm="1">
        <f t="array" ref="K4509">IFERROR(INDEX(tblClientes[Cliente],INT($J4509/ROWS(tblConsorcios[Produto]))+1),"")</f>
        <v/>
      </c>
      <c r="L4509" t="str" cm="1">
        <f t="array" ref="L4509">IFERROR(INDEX(tblConsorcios[Produto],MOD($J4509,ROWS(tblConsorcios[Produto]))+1),"")</f>
        <v>Imóvel IE330 – 220m</v>
      </c>
      <c r="M4509" s="20" cm="1">
        <f t="array" ref="M4509">IFERROR(INDEX(tblConsorcios[Valor da Carta (R$)],MOD($J4509,ROWS(tblConsorcios[Produto]))+1),"")</f>
        <v>330000</v>
      </c>
      <c r="N4509" s="2" cm="1">
        <f t="array" ref="N4509">IFERROR(INDEX(tblConsorcios[Prazo (meses)],MOD($J4509,ROWS(tblConsorcios[Produto]))+1),"")</f>
        <v>220</v>
      </c>
      <c r="O4509" s="20" cm="1">
        <f t="array" ref="O4509">IFERROR(INDEX(tblConsorcios[Parcela Mensal (R$)],MOD($J4509,ROWS(tblConsorcios[Produto]))+1),"")</f>
        <v>1917</v>
      </c>
      <c r="P4509" s="20" t="str" cm="1">
        <f t="array" ref="P4509">IFERROR(INDEX(tblClientes[Dividendo Mensal (R$)],INT($J4509/ROWS(tblConsorcios[Produto]))+1),"")</f>
        <v/>
      </c>
      <c r="Q4509" s="20" t="str">
        <f t="shared" si="211"/>
        <v/>
      </c>
      <c r="R4509">
        <f t="shared" si="212"/>
        <v>0</v>
      </c>
    </row>
    <row r="4510" spans="10:18" x14ac:dyDescent="0.2">
      <c r="J4510">
        <f t="shared" si="210"/>
        <v>4508</v>
      </c>
      <c r="K4510" t="str" cm="1">
        <f t="array" ref="K4510">IFERROR(INDEX(tblClientes[Cliente],INT($J4510/ROWS(tblConsorcios[Produto]))+1),"")</f>
        <v/>
      </c>
      <c r="L4510" t="str" cm="1">
        <f t="array" ref="L4510">IFERROR(INDEX(tblConsorcios[Produto],MOD($J4510,ROWS(tblConsorcios[Produto]))+1),"")</f>
        <v>Imóvel IE330 – 200m</v>
      </c>
      <c r="M4510" s="20" cm="1">
        <f t="array" ref="M4510">IFERROR(INDEX(tblConsorcios[Valor da Carta (R$)],MOD($J4510,ROWS(tblConsorcios[Produto]))+1),"")</f>
        <v>330000</v>
      </c>
      <c r="N4510" s="2" cm="1">
        <f t="array" ref="N4510">IFERROR(INDEX(tblConsorcios[Prazo (meses)],MOD($J4510,ROWS(tblConsorcios[Produto]))+1),"")</f>
        <v>200</v>
      </c>
      <c r="O4510" s="20" cm="1">
        <f t="array" ref="O4510">IFERROR(INDEX(tblConsorcios[Parcela Mensal (R$)],MOD($J4510,ROWS(tblConsorcios[Produto]))+1),"")</f>
        <v>2092.1999999999998</v>
      </c>
      <c r="P4510" s="20" t="str" cm="1">
        <f t="array" ref="P4510">IFERROR(INDEX(tblClientes[Dividendo Mensal (R$)],INT($J4510/ROWS(tblConsorcios[Produto]))+1),"")</f>
        <v/>
      </c>
      <c r="Q4510" s="20" t="str">
        <f t="shared" si="211"/>
        <v/>
      </c>
      <c r="R4510">
        <f t="shared" si="212"/>
        <v>0</v>
      </c>
    </row>
    <row r="4511" spans="10:18" x14ac:dyDescent="0.2">
      <c r="J4511">
        <f t="shared" si="210"/>
        <v>4509</v>
      </c>
      <c r="K4511" t="str" cm="1">
        <f t="array" ref="K4511">IFERROR(INDEX(tblClientes[Cliente],INT($J4511/ROWS(tblConsorcios[Produto]))+1),"")</f>
        <v/>
      </c>
      <c r="L4511" t="str" cm="1">
        <f t="array" ref="L4511">IFERROR(INDEX(tblConsorcios[Produto],MOD($J4511,ROWS(tblConsorcios[Produto]))+1),"")</f>
        <v>Imóvel IE300 – 240m</v>
      </c>
      <c r="M4511" s="20" cm="1">
        <f t="array" ref="M4511">IFERROR(INDEX(tblConsorcios[Valor da Carta (R$)],MOD($J4511,ROWS(tblConsorcios[Produto]))+1),"")</f>
        <v>300000</v>
      </c>
      <c r="N4511" s="2" cm="1">
        <f t="array" ref="N4511">IFERROR(INDEX(tblConsorcios[Prazo (meses)],MOD($J4511,ROWS(tblConsorcios[Produto]))+1),"")</f>
        <v>240</v>
      </c>
      <c r="O4511" s="20" cm="1">
        <f t="array" ref="O4511">IFERROR(INDEX(tblConsorcios[Parcela Mensal (R$)],MOD($J4511,ROWS(tblConsorcios[Produto]))+1),"")</f>
        <v>1610</v>
      </c>
      <c r="P4511" s="20" t="str" cm="1">
        <f t="array" ref="P4511">IFERROR(INDEX(tblClientes[Dividendo Mensal (R$)],INT($J4511/ROWS(tblConsorcios[Produto]))+1),"")</f>
        <v/>
      </c>
      <c r="Q4511" s="20" t="str">
        <f t="shared" si="211"/>
        <v/>
      </c>
      <c r="R4511">
        <f t="shared" si="212"/>
        <v>0</v>
      </c>
    </row>
    <row r="4512" spans="10:18" x14ac:dyDescent="0.2">
      <c r="J4512">
        <f t="shared" si="210"/>
        <v>4510</v>
      </c>
      <c r="K4512" t="str" cm="1">
        <f t="array" ref="K4512">IFERROR(INDEX(tblClientes[Cliente],INT($J4512/ROWS(tblConsorcios[Produto]))+1),"")</f>
        <v/>
      </c>
      <c r="L4512" t="str" cm="1">
        <f t="array" ref="L4512">IFERROR(INDEX(tblConsorcios[Produto],MOD($J4512,ROWS(tblConsorcios[Produto]))+1),"")</f>
        <v>Imóvel IE300 – 220m</v>
      </c>
      <c r="M4512" s="20" cm="1">
        <f t="array" ref="M4512">IFERROR(INDEX(tblConsorcios[Valor da Carta (R$)],MOD($J4512,ROWS(tblConsorcios[Produto]))+1),"")</f>
        <v>300000</v>
      </c>
      <c r="N4512" s="2" cm="1">
        <f t="array" ref="N4512">IFERROR(INDEX(tblConsorcios[Prazo (meses)],MOD($J4512,ROWS(tblConsorcios[Produto]))+1),"")</f>
        <v>220</v>
      </c>
      <c r="O4512" s="20" cm="1">
        <f t="array" ref="O4512">IFERROR(INDEX(tblConsorcios[Parcela Mensal (R$)],MOD($J4512,ROWS(tblConsorcios[Produto]))+1),"")</f>
        <v>1742.73</v>
      </c>
      <c r="P4512" s="20" t="str" cm="1">
        <f t="array" ref="P4512">IFERROR(INDEX(tblClientes[Dividendo Mensal (R$)],INT($J4512/ROWS(tblConsorcios[Produto]))+1),"")</f>
        <v/>
      </c>
      <c r="Q4512" s="20" t="str">
        <f t="shared" si="211"/>
        <v/>
      </c>
      <c r="R4512">
        <f t="shared" si="212"/>
        <v>0</v>
      </c>
    </row>
    <row r="4513" spans="10:18" x14ac:dyDescent="0.2">
      <c r="J4513">
        <f t="shared" si="210"/>
        <v>4511</v>
      </c>
      <c r="K4513" t="str" cm="1">
        <f t="array" ref="K4513">IFERROR(INDEX(tblClientes[Cliente],INT($J4513/ROWS(tblConsorcios[Produto]))+1),"")</f>
        <v/>
      </c>
      <c r="L4513" t="str" cm="1">
        <f t="array" ref="L4513">IFERROR(INDEX(tblConsorcios[Produto],MOD($J4513,ROWS(tblConsorcios[Produto]))+1),"")</f>
        <v>Imóvel IE300 – 200m</v>
      </c>
      <c r="M4513" s="20" cm="1">
        <f t="array" ref="M4513">IFERROR(INDEX(tblConsorcios[Valor da Carta (R$)],MOD($J4513,ROWS(tblConsorcios[Produto]))+1),"")</f>
        <v>300000</v>
      </c>
      <c r="N4513" s="2" cm="1">
        <f t="array" ref="N4513">IFERROR(INDEX(tblConsorcios[Prazo (meses)],MOD($J4513,ROWS(tblConsorcios[Produto]))+1),"")</f>
        <v>200</v>
      </c>
      <c r="O4513" s="20" cm="1">
        <f t="array" ref="O4513">IFERROR(INDEX(tblConsorcios[Parcela Mensal (R$)],MOD($J4513,ROWS(tblConsorcios[Produto]))+1),"")</f>
        <v>1902</v>
      </c>
      <c r="P4513" s="20" t="str" cm="1">
        <f t="array" ref="P4513">IFERROR(INDEX(tblClientes[Dividendo Mensal (R$)],INT($J4513/ROWS(tblConsorcios[Produto]))+1),"")</f>
        <v/>
      </c>
      <c r="Q4513" s="20" t="str">
        <f t="shared" si="211"/>
        <v/>
      </c>
      <c r="R4513">
        <f t="shared" si="212"/>
        <v>0</v>
      </c>
    </row>
    <row r="4514" spans="10:18" x14ac:dyDescent="0.2">
      <c r="J4514">
        <f t="shared" si="210"/>
        <v>4512</v>
      </c>
      <c r="K4514" t="str" cm="1">
        <f t="array" ref="K4514">IFERROR(INDEX(tblClientes[Cliente],INT($J4514/ROWS(tblConsorcios[Produto]))+1),"")</f>
        <v/>
      </c>
      <c r="L4514" t="str" cm="1">
        <f t="array" ref="L4514">IFERROR(INDEX(tblConsorcios[Produto],MOD($J4514,ROWS(tblConsorcios[Produto]))+1),"")</f>
        <v>Imóvel IE240 – 240m</v>
      </c>
      <c r="M4514" s="20" cm="1">
        <f t="array" ref="M4514">IFERROR(INDEX(tblConsorcios[Valor da Carta (R$)],MOD($J4514,ROWS(tblConsorcios[Produto]))+1),"")</f>
        <v>240000</v>
      </c>
      <c r="N4514" s="2" cm="1">
        <f t="array" ref="N4514">IFERROR(INDEX(tblConsorcios[Prazo (meses)],MOD($J4514,ROWS(tblConsorcios[Produto]))+1),"")</f>
        <v>240</v>
      </c>
      <c r="O4514" s="20" cm="1">
        <f t="array" ref="O4514">IFERROR(INDEX(tblConsorcios[Parcela Mensal (R$)],MOD($J4514,ROWS(tblConsorcios[Produto]))+1),"")</f>
        <v>1288</v>
      </c>
      <c r="P4514" s="20" t="str" cm="1">
        <f t="array" ref="P4514">IFERROR(INDEX(tblClientes[Dividendo Mensal (R$)],INT($J4514/ROWS(tblConsorcios[Produto]))+1),"")</f>
        <v/>
      </c>
      <c r="Q4514" s="20" t="str">
        <f t="shared" si="211"/>
        <v/>
      </c>
      <c r="R4514">
        <f t="shared" si="212"/>
        <v>0</v>
      </c>
    </row>
    <row r="4515" spans="10:18" x14ac:dyDescent="0.2">
      <c r="J4515">
        <f t="shared" si="210"/>
        <v>4513</v>
      </c>
      <c r="K4515" t="str" cm="1">
        <f t="array" ref="K4515">IFERROR(INDEX(tblClientes[Cliente],INT($J4515/ROWS(tblConsorcios[Produto]))+1),"")</f>
        <v/>
      </c>
      <c r="L4515" t="str" cm="1">
        <f t="array" ref="L4515">IFERROR(INDEX(tblConsorcios[Produto],MOD($J4515,ROWS(tblConsorcios[Produto]))+1),"")</f>
        <v>Imóvel IE240 – 220m</v>
      </c>
      <c r="M4515" s="20" cm="1">
        <f t="array" ref="M4515">IFERROR(INDEX(tblConsorcios[Valor da Carta (R$)],MOD($J4515,ROWS(tblConsorcios[Produto]))+1),"")</f>
        <v>240000</v>
      </c>
      <c r="N4515" s="2" cm="1">
        <f t="array" ref="N4515">IFERROR(INDEX(tblConsorcios[Prazo (meses)],MOD($J4515,ROWS(tblConsorcios[Produto]))+1),"")</f>
        <v>220</v>
      </c>
      <c r="O4515" s="20" cm="1">
        <f t="array" ref="O4515">IFERROR(INDEX(tblConsorcios[Parcela Mensal (R$)],MOD($J4515,ROWS(tblConsorcios[Produto]))+1),"")</f>
        <v>1394.18</v>
      </c>
      <c r="P4515" s="20" t="str" cm="1">
        <f t="array" ref="P4515">IFERROR(INDEX(tblClientes[Dividendo Mensal (R$)],INT($J4515/ROWS(tblConsorcios[Produto]))+1),"")</f>
        <v/>
      </c>
      <c r="Q4515" s="20" t="str">
        <f t="shared" si="211"/>
        <v/>
      </c>
      <c r="R4515">
        <f t="shared" si="212"/>
        <v>0</v>
      </c>
    </row>
    <row r="4516" spans="10:18" x14ac:dyDescent="0.2">
      <c r="J4516">
        <f t="shared" si="210"/>
        <v>4514</v>
      </c>
      <c r="K4516" t="str" cm="1">
        <f t="array" ref="K4516">IFERROR(INDEX(tblClientes[Cliente],INT($J4516/ROWS(tblConsorcios[Produto]))+1),"")</f>
        <v/>
      </c>
      <c r="L4516" t="str" cm="1">
        <f t="array" ref="L4516">IFERROR(INDEX(tblConsorcios[Produto],MOD($J4516,ROWS(tblConsorcios[Produto]))+1),"")</f>
        <v>Imóvel IE240 – 200m</v>
      </c>
      <c r="M4516" s="20" cm="1">
        <f t="array" ref="M4516">IFERROR(INDEX(tblConsorcios[Valor da Carta (R$)],MOD($J4516,ROWS(tblConsorcios[Produto]))+1),"")</f>
        <v>240000</v>
      </c>
      <c r="N4516" s="2" cm="1">
        <f t="array" ref="N4516">IFERROR(INDEX(tblConsorcios[Prazo (meses)],MOD($J4516,ROWS(tblConsorcios[Produto]))+1),"")</f>
        <v>200</v>
      </c>
      <c r="O4516" s="20" cm="1">
        <f t="array" ref="O4516">IFERROR(INDEX(tblConsorcios[Parcela Mensal (R$)],MOD($J4516,ROWS(tblConsorcios[Produto]))+1),"")</f>
        <v>1521.6</v>
      </c>
      <c r="P4516" s="20" t="str" cm="1">
        <f t="array" ref="P4516">IFERROR(INDEX(tblClientes[Dividendo Mensal (R$)],INT($J4516/ROWS(tblConsorcios[Produto]))+1),"")</f>
        <v/>
      </c>
      <c r="Q4516" s="20" t="str">
        <f t="shared" si="211"/>
        <v/>
      </c>
      <c r="R4516">
        <f t="shared" si="212"/>
        <v>0</v>
      </c>
    </row>
    <row r="4517" spans="10:18" x14ac:dyDescent="0.2">
      <c r="J4517">
        <f t="shared" si="210"/>
        <v>4515</v>
      </c>
      <c r="K4517" t="str" cm="1">
        <f t="array" ref="K4517">IFERROR(INDEX(tblClientes[Cliente],INT($J4517/ROWS(tblConsorcios[Produto]))+1),"")</f>
        <v/>
      </c>
      <c r="L4517" t="str" cm="1">
        <f t="array" ref="L4517">IFERROR(INDEX(tblConsorcios[Produto],MOD($J4517,ROWS(tblConsorcios[Produto]))+1),"")</f>
        <v>Imóvel IE230 – 240m</v>
      </c>
      <c r="M4517" s="20" cm="1">
        <f t="array" ref="M4517">IFERROR(INDEX(tblConsorcios[Valor da Carta (R$)],MOD($J4517,ROWS(tblConsorcios[Produto]))+1),"")</f>
        <v>230000</v>
      </c>
      <c r="N4517" s="2" cm="1">
        <f t="array" ref="N4517">IFERROR(INDEX(tblConsorcios[Prazo (meses)],MOD($J4517,ROWS(tblConsorcios[Produto]))+1),"")</f>
        <v>240</v>
      </c>
      <c r="O4517" s="20" cm="1">
        <f t="array" ref="O4517">IFERROR(INDEX(tblConsorcios[Parcela Mensal (R$)],MOD($J4517,ROWS(tblConsorcios[Produto]))+1),"")</f>
        <v>1234.33</v>
      </c>
      <c r="P4517" s="20" t="str" cm="1">
        <f t="array" ref="P4517">IFERROR(INDEX(tblClientes[Dividendo Mensal (R$)],INT($J4517/ROWS(tblConsorcios[Produto]))+1),"")</f>
        <v/>
      </c>
      <c r="Q4517" s="20" t="str">
        <f t="shared" si="211"/>
        <v/>
      </c>
      <c r="R4517">
        <f t="shared" si="212"/>
        <v>0</v>
      </c>
    </row>
    <row r="4518" spans="10:18" x14ac:dyDescent="0.2">
      <c r="J4518">
        <f t="shared" si="210"/>
        <v>4516</v>
      </c>
      <c r="K4518" t="str" cm="1">
        <f t="array" ref="K4518">IFERROR(INDEX(tblClientes[Cliente],INT($J4518/ROWS(tblConsorcios[Produto]))+1),"")</f>
        <v/>
      </c>
      <c r="L4518" t="str" cm="1">
        <f t="array" ref="L4518">IFERROR(INDEX(tblConsorcios[Produto],MOD($J4518,ROWS(tblConsorcios[Produto]))+1),"")</f>
        <v>Imóvel IE230 – 220m</v>
      </c>
      <c r="M4518" s="20" cm="1">
        <f t="array" ref="M4518">IFERROR(INDEX(tblConsorcios[Valor da Carta (R$)],MOD($J4518,ROWS(tblConsorcios[Produto]))+1),"")</f>
        <v>230000</v>
      </c>
      <c r="N4518" s="2" cm="1">
        <f t="array" ref="N4518">IFERROR(INDEX(tblConsorcios[Prazo (meses)],MOD($J4518,ROWS(tblConsorcios[Produto]))+1),"")</f>
        <v>220</v>
      </c>
      <c r="O4518" s="20" cm="1">
        <f t="array" ref="O4518">IFERROR(INDEX(tblConsorcios[Parcela Mensal (R$)],MOD($J4518,ROWS(tblConsorcios[Produto]))+1),"")</f>
        <v>1336.09</v>
      </c>
      <c r="P4518" s="20" t="str" cm="1">
        <f t="array" ref="P4518">IFERROR(INDEX(tblClientes[Dividendo Mensal (R$)],INT($J4518/ROWS(tblConsorcios[Produto]))+1),"")</f>
        <v/>
      </c>
      <c r="Q4518" s="20" t="str">
        <f t="shared" si="211"/>
        <v/>
      </c>
      <c r="R4518">
        <f t="shared" si="212"/>
        <v>0</v>
      </c>
    </row>
    <row r="4519" spans="10:18" x14ac:dyDescent="0.2">
      <c r="J4519">
        <f t="shared" si="210"/>
        <v>4517</v>
      </c>
      <c r="K4519" t="str" cm="1">
        <f t="array" ref="K4519">IFERROR(INDEX(tblClientes[Cliente],INT($J4519/ROWS(tblConsorcios[Produto]))+1),"")</f>
        <v/>
      </c>
      <c r="L4519" t="str" cm="1">
        <f t="array" ref="L4519">IFERROR(INDEX(tblConsorcios[Produto],MOD($J4519,ROWS(tblConsorcios[Produto]))+1),"")</f>
        <v>Imóvel IE230 – 200m</v>
      </c>
      <c r="M4519" s="20" cm="1">
        <f t="array" ref="M4519">IFERROR(INDEX(tblConsorcios[Valor da Carta (R$)],MOD($J4519,ROWS(tblConsorcios[Produto]))+1),"")</f>
        <v>230000</v>
      </c>
      <c r="N4519" s="2" cm="1">
        <f t="array" ref="N4519">IFERROR(INDEX(tblConsorcios[Prazo (meses)],MOD($J4519,ROWS(tblConsorcios[Produto]))+1),"")</f>
        <v>200</v>
      </c>
      <c r="O4519" s="20" cm="1">
        <f t="array" ref="O4519">IFERROR(INDEX(tblConsorcios[Parcela Mensal (R$)],MOD($J4519,ROWS(tblConsorcios[Produto]))+1),"")</f>
        <v>1458.2</v>
      </c>
      <c r="P4519" s="20" t="str" cm="1">
        <f t="array" ref="P4519">IFERROR(INDEX(tblClientes[Dividendo Mensal (R$)],INT($J4519/ROWS(tblConsorcios[Produto]))+1),"")</f>
        <v/>
      </c>
      <c r="Q4519" s="20" t="str">
        <f t="shared" si="211"/>
        <v/>
      </c>
      <c r="R4519">
        <f t="shared" si="212"/>
        <v>0</v>
      </c>
    </row>
    <row r="4520" spans="10:18" x14ac:dyDescent="0.2">
      <c r="J4520">
        <f t="shared" si="210"/>
        <v>4518</v>
      </c>
      <c r="K4520" t="str" cm="1">
        <f t="array" ref="K4520">IFERROR(INDEX(tblClientes[Cliente],INT($J4520/ROWS(tblConsorcios[Produto]))+1),"")</f>
        <v/>
      </c>
      <c r="L4520" t="str" cm="1">
        <f t="array" ref="L4520">IFERROR(INDEX(tblConsorcios[Produto],MOD($J4520,ROWS(tblConsorcios[Produto]))+1),"")</f>
        <v>Imóvel IE220 – 240m</v>
      </c>
      <c r="M4520" s="20" cm="1">
        <f t="array" ref="M4520">IFERROR(INDEX(tblConsorcios[Valor da Carta (R$)],MOD($J4520,ROWS(tblConsorcios[Produto]))+1),"")</f>
        <v>220000</v>
      </c>
      <c r="N4520" s="2" cm="1">
        <f t="array" ref="N4520">IFERROR(INDEX(tblConsorcios[Prazo (meses)],MOD($J4520,ROWS(tblConsorcios[Produto]))+1),"")</f>
        <v>240</v>
      </c>
      <c r="O4520" s="20" cm="1">
        <f t="array" ref="O4520">IFERROR(INDEX(tblConsorcios[Parcela Mensal (R$)],MOD($J4520,ROWS(tblConsorcios[Produto]))+1),"")</f>
        <v>1180.67</v>
      </c>
      <c r="P4520" s="20" t="str" cm="1">
        <f t="array" ref="P4520">IFERROR(INDEX(tblClientes[Dividendo Mensal (R$)],INT($J4520/ROWS(tblConsorcios[Produto]))+1),"")</f>
        <v/>
      </c>
      <c r="Q4520" s="20" t="str">
        <f t="shared" si="211"/>
        <v/>
      </c>
      <c r="R4520">
        <f t="shared" si="212"/>
        <v>0</v>
      </c>
    </row>
    <row r="4521" spans="10:18" x14ac:dyDescent="0.2">
      <c r="J4521">
        <f t="shared" si="210"/>
        <v>4519</v>
      </c>
      <c r="K4521" t="str" cm="1">
        <f t="array" ref="K4521">IFERROR(INDEX(tblClientes[Cliente],INT($J4521/ROWS(tblConsorcios[Produto]))+1),"")</f>
        <v/>
      </c>
      <c r="L4521" t="str" cm="1">
        <f t="array" ref="L4521">IFERROR(INDEX(tblConsorcios[Produto],MOD($J4521,ROWS(tblConsorcios[Produto]))+1),"")</f>
        <v>Imóvel IE220 – 220m</v>
      </c>
      <c r="M4521" s="20" cm="1">
        <f t="array" ref="M4521">IFERROR(INDEX(tblConsorcios[Valor da Carta (R$)],MOD($J4521,ROWS(tblConsorcios[Produto]))+1),"")</f>
        <v>220000</v>
      </c>
      <c r="N4521" s="2" cm="1">
        <f t="array" ref="N4521">IFERROR(INDEX(tblConsorcios[Prazo (meses)],MOD($J4521,ROWS(tblConsorcios[Produto]))+1),"")</f>
        <v>220</v>
      </c>
      <c r="O4521" s="20" cm="1">
        <f t="array" ref="O4521">IFERROR(INDEX(tblConsorcios[Parcela Mensal (R$)],MOD($J4521,ROWS(tblConsorcios[Produto]))+1),"")</f>
        <v>1278</v>
      </c>
      <c r="P4521" s="20" t="str" cm="1">
        <f t="array" ref="P4521">IFERROR(INDEX(tblClientes[Dividendo Mensal (R$)],INT($J4521/ROWS(tblConsorcios[Produto]))+1),"")</f>
        <v/>
      </c>
      <c r="Q4521" s="20" t="str">
        <f t="shared" si="211"/>
        <v/>
      </c>
      <c r="R4521">
        <f t="shared" si="212"/>
        <v>0</v>
      </c>
    </row>
    <row r="4522" spans="10:18" x14ac:dyDescent="0.2">
      <c r="J4522">
        <f t="shared" si="210"/>
        <v>4520</v>
      </c>
      <c r="K4522" t="str" cm="1">
        <f t="array" ref="K4522">IFERROR(INDEX(tblClientes[Cliente],INT($J4522/ROWS(tblConsorcios[Produto]))+1),"")</f>
        <v/>
      </c>
      <c r="L4522" t="str" cm="1">
        <f t="array" ref="L4522">IFERROR(INDEX(tblConsorcios[Produto],MOD($J4522,ROWS(tblConsorcios[Produto]))+1),"")</f>
        <v>Imóvel IE220 – 200m</v>
      </c>
      <c r="M4522" s="20" cm="1">
        <f t="array" ref="M4522">IFERROR(INDEX(tblConsorcios[Valor da Carta (R$)],MOD($J4522,ROWS(tblConsorcios[Produto]))+1),"")</f>
        <v>220000</v>
      </c>
      <c r="N4522" s="2" cm="1">
        <f t="array" ref="N4522">IFERROR(INDEX(tblConsorcios[Prazo (meses)],MOD($J4522,ROWS(tblConsorcios[Produto]))+1),"")</f>
        <v>200</v>
      </c>
      <c r="O4522" s="20" cm="1">
        <f t="array" ref="O4522">IFERROR(INDEX(tblConsorcios[Parcela Mensal (R$)],MOD($J4522,ROWS(tblConsorcios[Produto]))+1),"")</f>
        <v>1394.8</v>
      </c>
      <c r="P4522" s="20" t="str" cm="1">
        <f t="array" ref="P4522">IFERROR(INDEX(tblClientes[Dividendo Mensal (R$)],INT($J4522/ROWS(tblConsorcios[Produto]))+1),"")</f>
        <v/>
      </c>
      <c r="Q4522" s="20" t="str">
        <f t="shared" si="211"/>
        <v/>
      </c>
      <c r="R4522">
        <f t="shared" si="212"/>
        <v>0</v>
      </c>
    </row>
    <row r="4523" spans="10:18" x14ac:dyDescent="0.2">
      <c r="J4523">
        <f t="shared" si="210"/>
        <v>4521</v>
      </c>
      <c r="K4523" t="str" cm="1">
        <f t="array" ref="K4523">IFERROR(INDEX(tblClientes[Cliente],INT($J4523/ROWS(tblConsorcios[Produto]))+1),"")</f>
        <v/>
      </c>
      <c r="L4523" t="str" cm="1">
        <f t="array" ref="L4523">IFERROR(INDEX(tblConsorcios[Produto],MOD($J4523,ROWS(tblConsorcios[Produto]))+1),"")</f>
        <v>Imóvel IE200 – 240m</v>
      </c>
      <c r="M4523" s="20" cm="1">
        <f t="array" ref="M4523">IFERROR(INDEX(tblConsorcios[Valor da Carta (R$)],MOD($J4523,ROWS(tblConsorcios[Produto]))+1),"")</f>
        <v>200000</v>
      </c>
      <c r="N4523" s="2" cm="1">
        <f t="array" ref="N4523">IFERROR(INDEX(tblConsorcios[Prazo (meses)],MOD($J4523,ROWS(tblConsorcios[Produto]))+1),"")</f>
        <v>240</v>
      </c>
      <c r="O4523" s="20" cm="1">
        <f t="array" ref="O4523">IFERROR(INDEX(tblConsorcios[Parcela Mensal (R$)],MOD($J4523,ROWS(tblConsorcios[Produto]))+1),"")</f>
        <v>1073.33</v>
      </c>
      <c r="P4523" s="20" t="str" cm="1">
        <f t="array" ref="P4523">IFERROR(INDEX(tblClientes[Dividendo Mensal (R$)],INT($J4523/ROWS(tblConsorcios[Produto]))+1),"")</f>
        <v/>
      </c>
      <c r="Q4523" s="20" t="str">
        <f t="shared" si="211"/>
        <v/>
      </c>
      <c r="R4523">
        <f t="shared" si="212"/>
        <v>0</v>
      </c>
    </row>
    <row r="4524" spans="10:18" x14ac:dyDescent="0.2">
      <c r="J4524">
        <f t="shared" si="210"/>
        <v>4522</v>
      </c>
      <c r="K4524" t="str" cm="1">
        <f t="array" ref="K4524">IFERROR(INDEX(tblClientes[Cliente],INT($J4524/ROWS(tblConsorcios[Produto]))+1),"")</f>
        <v/>
      </c>
      <c r="L4524" t="str" cm="1">
        <f t="array" ref="L4524">IFERROR(INDEX(tblConsorcios[Produto],MOD($J4524,ROWS(tblConsorcios[Produto]))+1),"")</f>
        <v>Imóvel IE200 – 220m</v>
      </c>
      <c r="M4524" s="20" cm="1">
        <f t="array" ref="M4524">IFERROR(INDEX(tblConsorcios[Valor da Carta (R$)],MOD($J4524,ROWS(tblConsorcios[Produto]))+1),"")</f>
        <v>200000</v>
      </c>
      <c r="N4524" s="2" cm="1">
        <f t="array" ref="N4524">IFERROR(INDEX(tblConsorcios[Prazo (meses)],MOD($J4524,ROWS(tblConsorcios[Produto]))+1),"")</f>
        <v>220</v>
      </c>
      <c r="O4524" s="20" cm="1">
        <f t="array" ref="O4524">IFERROR(INDEX(tblConsorcios[Parcela Mensal (R$)],MOD($J4524,ROWS(tblConsorcios[Produto]))+1),"")</f>
        <v>1161.82</v>
      </c>
      <c r="P4524" s="20" t="str" cm="1">
        <f t="array" ref="P4524">IFERROR(INDEX(tblClientes[Dividendo Mensal (R$)],INT($J4524/ROWS(tblConsorcios[Produto]))+1),"")</f>
        <v/>
      </c>
      <c r="Q4524" s="20" t="str">
        <f t="shared" si="211"/>
        <v/>
      </c>
      <c r="R4524">
        <f t="shared" si="212"/>
        <v>0</v>
      </c>
    </row>
    <row r="4525" spans="10:18" x14ac:dyDescent="0.2">
      <c r="J4525">
        <f t="shared" si="210"/>
        <v>4523</v>
      </c>
      <c r="K4525" t="str" cm="1">
        <f t="array" ref="K4525">IFERROR(INDEX(tblClientes[Cliente],INT($J4525/ROWS(tblConsorcios[Produto]))+1),"")</f>
        <v/>
      </c>
      <c r="L4525" t="str" cm="1">
        <f t="array" ref="L4525">IFERROR(INDEX(tblConsorcios[Produto],MOD($J4525,ROWS(tblConsorcios[Produto]))+1),"")</f>
        <v>Imóvel IE200 – 200m</v>
      </c>
      <c r="M4525" s="20" cm="1">
        <f t="array" ref="M4525">IFERROR(INDEX(tblConsorcios[Valor da Carta (R$)],MOD($J4525,ROWS(tblConsorcios[Produto]))+1),"")</f>
        <v>200000</v>
      </c>
      <c r="N4525" s="2" cm="1">
        <f t="array" ref="N4525">IFERROR(INDEX(tblConsorcios[Prazo (meses)],MOD($J4525,ROWS(tblConsorcios[Produto]))+1),"")</f>
        <v>200</v>
      </c>
      <c r="O4525" s="20" cm="1">
        <f t="array" ref="O4525">IFERROR(INDEX(tblConsorcios[Parcela Mensal (R$)],MOD($J4525,ROWS(tblConsorcios[Produto]))+1),"")</f>
        <v>1268</v>
      </c>
      <c r="P4525" s="20" t="str" cm="1">
        <f t="array" ref="P4525">IFERROR(INDEX(tblClientes[Dividendo Mensal (R$)],INT($J4525/ROWS(tblConsorcios[Produto]))+1),"")</f>
        <v/>
      </c>
      <c r="Q4525" s="20" t="str">
        <f t="shared" si="211"/>
        <v/>
      </c>
      <c r="R4525">
        <f t="shared" si="212"/>
        <v>0</v>
      </c>
    </row>
    <row r="4526" spans="10:18" x14ac:dyDescent="0.2">
      <c r="J4526">
        <f t="shared" si="210"/>
        <v>4524</v>
      </c>
      <c r="K4526" t="str" cm="1">
        <f t="array" ref="K4526">IFERROR(INDEX(tblClientes[Cliente],INT($J4526/ROWS(tblConsorcios[Produto]))+1),"")</f>
        <v/>
      </c>
      <c r="L4526" t="str" cm="1">
        <f t="array" ref="L4526">IFERROR(INDEX(tblConsorcios[Produto],MOD($J4526,ROWS(tblConsorcios[Produto]))+1),"")</f>
        <v>Imóvel IE150 – 240m</v>
      </c>
      <c r="M4526" s="20" cm="1">
        <f t="array" ref="M4526">IFERROR(INDEX(tblConsorcios[Valor da Carta (R$)],MOD($J4526,ROWS(tblConsorcios[Produto]))+1),"")</f>
        <v>150000</v>
      </c>
      <c r="N4526" s="2" cm="1">
        <f t="array" ref="N4526">IFERROR(INDEX(tblConsorcios[Prazo (meses)],MOD($J4526,ROWS(tblConsorcios[Produto]))+1),"")</f>
        <v>240</v>
      </c>
      <c r="O4526" s="20" cm="1">
        <f t="array" ref="O4526">IFERROR(INDEX(tblConsorcios[Parcela Mensal (R$)],MOD($J4526,ROWS(tblConsorcios[Produto]))+1),"")</f>
        <v>805</v>
      </c>
      <c r="P4526" s="20" t="str" cm="1">
        <f t="array" ref="P4526">IFERROR(INDEX(tblClientes[Dividendo Mensal (R$)],INT($J4526/ROWS(tblConsorcios[Produto]))+1),"")</f>
        <v/>
      </c>
      <c r="Q4526" s="20" t="str">
        <f t="shared" si="211"/>
        <v/>
      </c>
      <c r="R4526">
        <f t="shared" si="212"/>
        <v>0</v>
      </c>
    </row>
    <row r="4527" spans="10:18" x14ac:dyDescent="0.2">
      <c r="J4527">
        <f t="shared" si="210"/>
        <v>4525</v>
      </c>
      <c r="K4527" t="str" cm="1">
        <f t="array" ref="K4527">IFERROR(INDEX(tblClientes[Cliente],INT($J4527/ROWS(tblConsorcios[Produto]))+1),"")</f>
        <v/>
      </c>
      <c r="L4527" t="str" cm="1">
        <f t="array" ref="L4527">IFERROR(INDEX(tblConsorcios[Produto],MOD($J4527,ROWS(tblConsorcios[Produto]))+1),"")</f>
        <v>Imóvel IE150 – 220m</v>
      </c>
      <c r="M4527" s="20" cm="1">
        <f t="array" ref="M4527">IFERROR(INDEX(tblConsorcios[Valor da Carta (R$)],MOD($J4527,ROWS(tblConsorcios[Produto]))+1),"")</f>
        <v>150000</v>
      </c>
      <c r="N4527" s="2" cm="1">
        <f t="array" ref="N4527">IFERROR(INDEX(tblConsorcios[Prazo (meses)],MOD($J4527,ROWS(tblConsorcios[Produto]))+1),"")</f>
        <v>220</v>
      </c>
      <c r="O4527" s="20" cm="1">
        <f t="array" ref="O4527">IFERROR(INDEX(tblConsorcios[Parcela Mensal (R$)],MOD($J4527,ROWS(tblConsorcios[Produto]))+1),"")</f>
        <v>871.36</v>
      </c>
      <c r="P4527" s="20" t="str" cm="1">
        <f t="array" ref="P4527">IFERROR(INDEX(tblClientes[Dividendo Mensal (R$)],INT($J4527/ROWS(tblConsorcios[Produto]))+1),"")</f>
        <v/>
      </c>
      <c r="Q4527" s="20" t="str">
        <f t="shared" si="211"/>
        <v/>
      </c>
      <c r="R4527">
        <f t="shared" si="212"/>
        <v>0</v>
      </c>
    </row>
    <row r="4528" spans="10:18" x14ac:dyDescent="0.2">
      <c r="J4528">
        <f t="shared" si="210"/>
        <v>4526</v>
      </c>
      <c r="K4528" t="str" cm="1">
        <f t="array" ref="K4528">IFERROR(INDEX(tblClientes[Cliente],INT($J4528/ROWS(tblConsorcios[Produto]))+1),"")</f>
        <v/>
      </c>
      <c r="L4528" t="str" cm="1">
        <f t="array" ref="L4528">IFERROR(INDEX(tblConsorcios[Produto],MOD($J4528,ROWS(tblConsorcios[Produto]))+1),"")</f>
        <v>Imóvel IE150 – 200m</v>
      </c>
      <c r="M4528" s="20" cm="1">
        <f t="array" ref="M4528">IFERROR(INDEX(tblConsorcios[Valor da Carta (R$)],MOD($J4528,ROWS(tblConsorcios[Produto]))+1),"")</f>
        <v>150000</v>
      </c>
      <c r="N4528" s="2" cm="1">
        <f t="array" ref="N4528">IFERROR(INDEX(tblConsorcios[Prazo (meses)],MOD($J4528,ROWS(tblConsorcios[Produto]))+1),"")</f>
        <v>200</v>
      </c>
      <c r="O4528" s="20" cm="1">
        <f t="array" ref="O4528">IFERROR(INDEX(tblConsorcios[Parcela Mensal (R$)],MOD($J4528,ROWS(tblConsorcios[Produto]))+1),"")</f>
        <v>951</v>
      </c>
      <c r="P4528" s="20" t="str" cm="1">
        <f t="array" ref="P4528">IFERROR(INDEX(tblClientes[Dividendo Mensal (R$)],INT($J4528/ROWS(tblConsorcios[Produto]))+1),"")</f>
        <v/>
      </c>
      <c r="Q4528" s="20" t="str">
        <f t="shared" si="211"/>
        <v/>
      </c>
      <c r="R4528">
        <f t="shared" si="212"/>
        <v>0</v>
      </c>
    </row>
    <row r="4529" spans="10:18" x14ac:dyDescent="0.2">
      <c r="J4529">
        <f t="shared" si="210"/>
        <v>4527</v>
      </c>
      <c r="K4529" t="str" cm="1">
        <f t="array" ref="K4529">IFERROR(INDEX(tblClientes[Cliente],INT($J4529/ROWS(tblConsorcios[Produto]))+1),"")</f>
        <v/>
      </c>
      <c r="L4529" t="str" cm="1">
        <f t="array" ref="L4529">IFERROR(INDEX(tblConsorcios[Produto],MOD($J4529,ROWS(tblConsorcios[Produto]))+1),"")</f>
        <v>Imóvel IE140 – 240m</v>
      </c>
      <c r="M4529" s="20" cm="1">
        <f t="array" ref="M4529">IFERROR(INDEX(tblConsorcios[Valor da Carta (R$)],MOD($J4529,ROWS(tblConsorcios[Produto]))+1),"")</f>
        <v>140000</v>
      </c>
      <c r="N4529" s="2" cm="1">
        <f t="array" ref="N4529">IFERROR(INDEX(tblConsorcios[Prazo (meses)],MOD($J4529,ROWS(tblConsorcios[Produto]))+1),"")</f>
        <v>240</v>
      </c>
      <c r="O4529" s="20" cm="1">
        <f t="array" ref="O4529">IFERROR(INDEX(tblConsorcios[Parcela Mensal (R$)],MOD($J4529,ROWS(tblConsorcios[Produto]))+1),"")</f>
        <v>751.33</v>
      </c>
      <c r="P4529" s="20" t="str" cm="1">
        <f t="array" ref="P4529">IFERROR(INDEX(tblClientes[Dividendo Mensal (R$)],INT($J4529/ROWS(tblConsorcios[Produto]))+1),"")</f>
        <v/>
      </c>
      <c r="Q4529" s="20" t="str">
        <f t="shared" si="211"/>
        <v/>
      </c>
      <c r="R4529">
        <f t="shared" si="212"/>
        <v>0</v>
      </c>
    </row>
    <row r="4530" spans="10:18" x14ac:dyDescent="0.2">
      <c r="J4530">
        <f t="shared" si="210"/>
        <v>4528</v>
      </c>
      <c r="K4530" t="str" cm="1">
        <f t="array" ref="K4530">IFERROR(INDEX(tblClientes[Cliente],INT($J4530/ROWS(tblConsorcios[Produto]))+1),"")</f>
        <v/>
      </c>
      <c r="L4530" t="str" cm="1">
        <f t="array" ref="L4530">IFERROR(INDEX(tblConsorcios[Produto],MOD($J4530,ROWS(tblConsorcios[Produto]))+1),"")</f>
        <v>Imóvel IE140 – 220m</v>
      </c>
      <c r="M4530" s="20" cm="1">
        <f t="array" ref="M4530">IFERROR(INDEX(tblConsorcios[Valor da Carta (R$)],MOD($J4530,ROWS(tblConsorcios[Produto]))+1),"")</f>
        <v>140000</v>
      </c>
      <c r="N4530" s="2" cm="1">
        <f t="array" ref="N4530">IFERROR(INDEX(tblConsorcios[Prazo (meses)],MOD($J4530,ROWS(tblConsorcios[Produto]))+1),"")</f>
        <v>220</v>
      </c>
      <c r="O4530" s="20" cm="1">
        <f t="array" ref="O4530">IFERROR(INDEX(tblConsorcios[Parcela Mensal (R$)],MOD($J4530,ROWS(tblConsorcios[Produto]))+1),"")</f>
        <v>813.27</v>
      </c>
      <c r="P4530" s="20" t="str" cm="1">
        <f t="array" ref="P4530">IFERROR(INDEX(tblClientes[Dividendo Mensal (R$)],INT($J4530/ROWS(tblConsorcios[Produto]))+1),"")</f>
        <v/>
      </c>
      <c r="Q4530" s="20" t="str">
        <f t="shared" si="211"/>
        <v/>
      </c>
      <c r="R4530">
        <f t="shared" si="212"/>
        <v>0</v>
      </c>
    </row>
    <row r="4531" spans="10:18" x14ac:dyDescent="0.2">
      <c r="J4531">
        <f t="shared" si="210"/>
        <v>4529</v>
      </c>
      <c r="K4531" t="str" cm="1">
        <f t="array" ref="K4531">IFERROR(INDEX(tblClientes[Cliente],INT($J4531/ROWS(tblConsorcios[Produto]))+1),"")</f>
        <v/>
      </c>
      <c r="L4531" t="str" cm="1">
        <f t="array" ref="L4531">IFERROR(INDEX(tblConsorcios[Produto],MOD($J4531,ROWS(tblConsorcios[Produto]))+1),"")</f>
        <v>Imóvel IE140 – 200m</v>
      </c>
      <c r="M4531" s="20" cm="1">
        <f t="array" ref="M4531">IFERROR(INDEX(tblConsorcios[Valor da Carta (R$)],MOD($J4531,ROWS(tblConsorcios[Produto]))+1),"")</f>
        <v>140000</v>
      </c>
      <c r="N4531" s="2" cm="1">
        <f t="array" ref="N4531">IFERROR(INDEX(tblConsorcios[Prazo (meses)],MOD($J4531,ROWS(tblConsorcios[Produto]))+1),"")</f>
        <v>200</v>
      </c>
      <c r="O4531" s="20" cm="1">
        <f t="array" ref="O4531">IFERROR(INDEX(tblConsorcios[Parcela Mensal (R$)],MOD($J4531,ROWS(tblConsorcios[Produto]))+1),"")</f>
        <v>887.6</v>
      </c>
      <c r="P4531" s="20" t="str" cm="1">
        <f t="array" ref="P4531">IFERROR(INDEX(tblClientes[Dividendo Mensal (R$)],INT($J4531/ROWS(tblConsorcios[Produto]))+1),"")</f>
        <v/>
      </c>
      <c r="Q4531" s="20" t="str">
        <f t="shared" si="211"/>
        <v/>
      </c>
      <c r="R4531">
        <f t="shared" si="212"/>
        <v>0</v>
      </c>
    </row>
    <row r="4532" spans="10:18" x14ac:dyDescent="0.2">
      <c r="J4532">
        <f t="shared" si="210"/>
        <v>4530</v>
      </c>
      <c r="K4532" t="str" cm="1">
        <f t="array" ref="K4532">IFERROR(INDEX(tblClientes[Cliente],INT($J4532/ROWS(tblConsorcios[Produto]))+1),"")</f>
        <v/>
      </c>
      <c r="L4532" t="str" cm="1">
        <f t="array" ref="L4532">IFERROR(INDEX(tblConsorcios[Produto],MOD($J4532,ROWS(tblConsorcios[Produto]))+1),"")</f>
        <v>Imóvel IE130 – 240m</v>
      </c>
      <c r="M4532" s="20" cm="1">
        <f t="array" ref="M4532">IFERROR(INDEX(tblConsorcios[Valor da Carta (R$)],MOD($J4532,ROWS(tblConsorcios[Produto]))+1),"")</f>
        <v>130000</v>
      </c>
      <c r="N4532" s="2" cm="1">
        <f t="array" ref="N4532">IFERROR(INDEX(tblConsorcios[Prazo (meses)],MOD($J4532,ROWS(tblConsorcios[Produto]))+1),"")</f>
        <v>240</v>
      </c>
      <c r="O4532" s="20" cm="1">
        <f t="array" ref="O4532">IFERROR(INDEX(tblConsorcios[Parcela Mensal (R$)],MOD($J4532,ROWS(tblConsorcios[Produto]))+1),"")</f>
        <v>697.67</v>
      </c>
      <c r="P4532" s="20" t="str" cm="1">
        <f t="array" ref="P4532">IFERROR(INDEX(tblClientes[Dividendo Mensal (R$)],INT($J4532/ROWS(tblConsorcios[Produto]))+1),"")</f>
        <v/>
      </c>
      <c r="Q4532" s="20" t="str">
        <f t="shared" si="211"/>
        <v/>
      </c>
      <c r="R4532">
        <f t="shared" si="212"/>
        <v>0</v>
      </c>
    </row>
    <row r="4533" spans="10:18" x14ac:dyDescent="0.2">
      <c r="J4533">
        <f t="shared" si="210"/>
        <v>4531</v>
      </c>
      <c r="K4533" t="str" cm="1">
        <f t="array" ref="K4533">IFERROR(INDEX(tblClientes[Cliente],INT($J4533/ROWS(tblConsorcios[Produto]))+1),"")</f>
        <v/>
      </c>
      <c r="L4533" t="str" cm="1">
        <f t="array" ref="L4533">IFERROR(INDEX(tblConsorcios[Produto],MOD($J4533,ROWS(tblConsorcios[Produto]))+1),"")</f>
        <v>Imóvel IE130 – 220m</v>
      </c>
      <c r="M4533" s="20" cm="1">
        <f t="array" ref="M4533">IFERROR(INDEX(tblConsorcios[Valor da Carta (R$)],MOD($J4533,ROWS(tblConsorcios[Produto]))+1),"")</f>
        <v>130000</v>
      </c>
      <c r="N4533" s="2" cm="1">
        <f t="array" ref="N4533">IFERROR(INDEX(tblConsorcios[Prazo (meses)],MOD($J4533,ROWS(tblConsorcios[Produto]))+1),"")</f>
        <v>220</v>
      </c>
      <c r="O4533" s="20" cm="1">
        <f t="array" ref="O4533">IFERROR(INDEX(tblConsorcios[Parcela Mensal (R$)],MOD($J4533,ROWS(tblConsorcios[Produto]))+1),"")</f>
        <v>755.18</v>
      </c>
      <c r="P4533" s="20" t="str" cm="1">
        <f t="array" ref="P4533">IFERROR(INDEX(tblClientes[Dividendo Mensal (R$)],INT($J4533/ROWS(tblConsorcios[Produto]))+1),"")</f>
        <v/>
      </c>
      <c r="Q4533" s="20" t="str">
        <f t="shared" si="211"/>
        <v/>
      </c>
      <c r="R4533">
        <f t="shared" si="212"/>
        <v>0</v>
      </c>
    </row>
    <row r="4534" spans="10:18" x14ac:dyDescent="0.2">
      <c r="J4534">
        <f t="shared" si="210"/>
        <v>4532</v>
      </c>
      <c r="K4534" t="str" cm="1">
        <f t="array" ref="K4534">IFERROR(INDEX(tblClientes[Cliente],INT($J4534/ROWS(tblConsorcios[Produto]))+1),"")</f>
        <v/>
      </c>
      <c r="L4534" t="str" cm="1">
        <f t="array" ref="L4534">IFERROR(INDEX(tblConsorcios[Produto],MOD($J4534,ROWS(tblConsorcios[Produto]))+1),"")</f>
        <v>Imóvel IE130 – 200m</v>
      </c>
      <c r="M4534" s="20" cm="1">
        <f t="array" ref="M4534">IFERROR(INDEX(tblConsorcios[Valor da Carta (R$)],MOD($J4534,ROWS(tblConsorcios[Produto]))+1),"")</f>
        <v>130000</v>
      </c>
      <c r="N4534" s="2" cm="1">
        <f t="array" ref="N4534">IFERROR(INDEX(tblConsorcios[Prazo (meses)],MOD($J4534,ROWS(tblConsorcios[Produto]))+1),"")</f>
        <v>200</v>
      </c>
      <c r="O4534" s="20" cm="1">
        <f t="array" ref="O4534">IFERROR(INDEX(tblConsorcios[Parcela Mensal (R$)],MOD($J4534,ROWS(tblConsorcios[Produto]))+1),"")</f>
        <v>824.2</v>
      </c>
      <c r="P4534" s="20" t="str" cm="1">
        <f t="array" ref="P4534">IFERROR(INDEX(tblClientes[Dividendo Mensal (R$)],INT($J4534/ROWS(tblConsorcios[Produto]))+1),"")</f>
        <v/>
      </c>
      <c r="Q4534" s="20" t="str">
        <f t="shared" si="211"/>
        <v/>
      </c>
      <c r="R4534">
        <f t="shared" si="212"/>
        <v>0</v>
      </c>
    </row>
    <row r="4535" spans="10:18" x14ac:dyDescent="0.2">
      <c r="J4535">
        <f t="shared" si="210"/>
        <v>4533</v>
      </c>
      <c r="K4535" t="str" cm="1">
        <f t="array" ref="K4535">IFERROR(INDEX(tblClientes[Cliente],INT($J4535/ROWS(tblConsorcios[Produto]))+1),"")</f>
        <v/>
      </c>
      <c r="L4535" t="str" cm="1">
        <f t="array" ref="L4535">IFERROR(INDEX(tblConsorcios[Produto],MOD($J4535,ROWS(tblConsorcios[Produto]))+1),"")</f>
        <v>Imóvel IE120 – 240m</v>
      </c>
      <c r="M4535" s="20" cm="1">
        <f t="array" ref="M4535">IFERROR(INDEX(tblConsorcios[Valor da Carta (R$)],MOD($J4535,ROWS(tblConsorcios[Produto]))+1),"")</f>
        <v>120000</v>
      </c>
      <c r="N4535" s="2" cm="1">
        <f t="array" ref="N4535">IFERROR(INDEX(tblConsorcios[Prazo (meses)],MOD($J4535,ROWS(tblConsorcios[Produto]))+1),"")</f>
        <v>240</v>
      </c>
      <c r="O4535" s="20" cm="1">
        <f t="array" ref="O4535">IFERROR(INDEX(tblConsorcios[Parcela Mensal (R$)],MOD($J4535,ROWS(tblConsorcios[Produto]))+1),"")</f>
        <v>644</v>
      </c>
      <c r="P4535" s="20" t="str" cm="1">
        <f t="array" ref="P4535">IFERROR(INDEX(tblClientes[Dividendo Mensal (R$)],INT($J4535/ROWS(tblConsorcios[Produto]))+1),"")</f>
        <v/>
      </c>
      <c r="Q4535" s="20" t="str">
        <f t="shared" si="211"/>
        <v/>
      </c>
      <c r="R4535">
        <f t="shared" si="212"/>
        <v>0</v>
      </c>
    </row>
    <row r="4536" spans="10:18" x14ac:dyDescent="0.2">
      <c r="J4536">
        <f t="shared" si="210"/>
        <v>4534</v>
      </c>
      <c r="K4536" t="str" cm="1">
        <f t="array" ref="K4536">IFERROR(INDEX(tblClientes[Cliente],INT($J4536/ROWS(tblConsorcios[Produto]))+1),"")</f>
        <v/>
      </c>
      <c r="L4536" t="str" cm="1">
        <f t="array" ref="L4536">IFERROR(INDEX(tblConsorcios[Produto],MOD($J4536,ROWS(tblConsorcios[Produto]))+1),"")</f>
        <v>Imóvel IE120 – 220m</v>
      </c>
      <c r="M4536" s="20" cm="1">
        <f t="array" ref="M4536">IFERROR(INDEX(tblConsorcios[Valor da Carta (R$)],MOD($J4536,ROWS(tblConsorcios[Produto]))+1),"")</f>
        <v>120000</v>
      </c>
      <c r="N4536" s="2" cm="1">
        <f t="array" ref="N4536">IFERROR(INDEX(tblConsorcios[Prazo (meses)],MOD($J4536,ROWS(tblConsorcios[Produto]))+1),"")</f>
        <v>220</v>
      </c>
      <c r="O4536" s="20" cm="1">
        <f t="array" ref="O4536">IFERROR(INDEX(tblConsorcios[Parcela Mensal (R$)],MOD($J4536,ROWS(tblConsorcios[Produto]))+1),"")</f>
        <v>697.09</v>
      </c>
      <c r="P4536" s="20" t="str" cm="1">
        <f t="array" ref="P4536">IFERROR(INDEX(tblClientes[Dividendo Mensal (R$)],INT($J4536/ROWS(tblConsorcios[Produto]))+1),"")</f>
        <v/>
      </c>
      <c r="Q4536" s="20" t="str">
        <f t="shared" si="211"/>
        <v/>
      </c>
      <c r="R4536">
        <f t="shared" si="212"/>
        <v>0</v>
      </c>
    </row>
    <row r="4537" spans="10:18" x14ac:dyDescent="0.2">
      <c r="J4537">
        <f t="shared" si="210"/>
        <v>4535</v>
      </c>
      <c r="K4537" t="str" cm="1">
        <f t="array" ref="K4537">IFERROR(INDEX(tblClientes[Cliente],INT($J4537/ROWS(tblConsorcios[Produto]))+1),"")</f>
        <v/>
      </c>
      <c r="L4537" t="str" cm="1">
        <f t="array" ref="L4537">IFERROR(INDEX(tblConsorcios[Produto],MOD($J4537,ROWS(tblConsorcios[Produto]))+1),"")</f>
        <v>Imóvel IE120 – 200m</v>
      </c>
      <c r="M4537" s="20" cm="1">
        <f t="array" ref="M4537">IFERROR(INDEX(tblConsorcios[Valor da Carta (R$)],MOD($J4537,ROWS(tblConsorcios[Produto]))+1),"")</f>
        <v>120000</v>
      </c>
      <c r="N4537" s="2" cm="1">
        <f t="array" ref="N4537">IFERROR(INDEX(tblConsorcios[Prazo (meses)],MOD($J4537,ROWS(tblConsorcios[Produto]))+1),"")</f>
        <v>200</v>
      </c>
      <c r="O4537" s="20" cm="1">
        <f t="array" ref="O4537">IFERROR(INDEX(tblConsorcios[Parcela Mensal (R$)],MOD($J4537,ROWS(tblConsorcios[Produto]))+1),"")</f>
        <v>760.8</v>
      </c>
      <c r="P4537" s="20" t="str" cm="1">
        <f t="array" ref="P4537">IFERROR(INDEX(tblClientes[Dividendo Mensal (R$)],INT($J4537/ROWS(tblConsorcios[Produto]))+1),"")</f>
        <v/>
      </c>
      <c r="Q4537" s="20" t="str">
        <f t="shared" si="211"/>
        <v/>
      </c>
      <c r="R4537">
        <f t="shared" si="212"/>
        <v>0</v>
      </c>
    </row>
    <row r="4538" spans="10:18" x14ac:dyDescent="0.2">
      <c r="J4538">
        <f t="shared" si="210"/>
        <v>4536</v>
      </c>
      <c r="K4538" t="str" cm="1">
        <f t="array" ref="K4538">IFERROR(INDEX(tblClientes[Cliente],INT($J4538/ROWS(tblConsorcios[Produto]))+1),"")</f>
        <v/>
      </c>
      <c r="L4538" t="str" cm="1">
        <f t="array" ref="L4538">IFERROR(INDEX(tblConsorcios[Produto],MOD($J4538,ROWS(tblConsorcios[Produto]))+1),"")</f>
        <v>Imóvel IE600 – 240m</v>
      </c>
      <c r="M4538" s="20" cm="1">
        <f t="array" ref="M4538">IFERROR(INDEX(tblConsorcios[Valor da Carta (R$)],MOD($J4538,ROWS(tblConsorcios[Produto]))+1),"")</f>
        <v>600000</v>
      </c>
      <c r="N4538" s="2" cm="1">
        <f t="array" ref="N4538">IFERROR(INDEX(tblConsorcios[Prazo (meses)],MOD($J4538,ROWS(tblConsorcios[Produto]))+1),"")</f>
        <v>240</v>
      </c>
      <c r="O4538" s="20" cm="1">
        <f t="array" ref="O4538">IFERROR(INDEX(tblConsorcios[Parcela Mensal (R$)],MOD($J4538,ROWS(tblConsorcios[Produto]))+1),"")</f>
        <v>3220</v>
      </c>
      <c r="P4538" s="20" t="str" cm="1">
        <f t="array" ref="P4538">IFERROR(INDEX(tblClientes[Dividendo Mensal (R$)],INT($J4538/ROWS(tblConsorcios[Produto]))+1),"")</f>
        <v/>
      </c>
      <c r="Q4538" s="20" t="str">
        <f t="shared" si="211"/>
        <v/>
      </c>
      <c r="R4538">
        <f t="shared" si="212"/>
        <v>0</v>
      </c>
    </row>
    <row r="4539" spans="10:18" x14ac:dyDescent="0.2">
      <c r="J4539">
        <f t="shared" si="210"/>
        <v>4537</v>
      </c>
      <c r="K4539" t="str" cm="1">
        <f t="array" ref="K4539">IFERROR(INDEX(tblClientes[Cliente],INT($J4539/ROWS(tblConsorcios[Produto]))+1),"")</f>
        <v/>
      </c>
      <c r="L4539" t="str" cm="1">
        <f t="array" ref="L4539">IFERROR(INDEX(tblConsorcios[Produto],MOD($J4539,ROWS(tblConsorcios[Produto]))+1),"")</f>
        <v>Imóvel IE600 – 220m</v>
      </c>
      <c r="M4539" s="20" cm="1">
        <f t="array" ref="M4539">IFERROR(INDEX(tblConsorcios[Valor da Carta (R$)],MOD($J4539,ROWS(tblConsorcios[Produto]))+1),"")</f>
        <v>600000</v>
      </c>
      <c r="N4539" s="2" cm="1">
        <f t="array" ref="N4539">IFERROR(INDEX(tblConsorcios[Prazo (meses)],MOD($J4539,ROWS(tblConsorcios[Produto]))+1),"")</f>
        <v>220</v>
      </c>
      <c r="O4539" s="20" cm="1">
        <f t="array" ref="O4539">IFERROR(INDEX(tblConsorcios[Parcela Mensal (R$)],MOD($J4539,ROWS(tblConsorcios[Produto]))+1),"")</f>
        <v>3485.45</v>
      </c>
      <c r="P4539" s="20" t="str" cm="1">
        <f t="array" ref="P4539">IFERROR(INDEX(tblClientes[Dividendo Mensal (R$)],INT($J4539/ROWS(tblConsorcios[Produto]))+1),"")</f>
        <v/>
      </c>
      <c r="Q4539" s="20" t="str">
        <f t="shared" si="211"/>
        <v/>
      </c>
      <c r="R4539">
        <f t="shared" si="212"/>
        <v>0</v>
      </c>
    </row>
    <row r="4540" spans="10:18" x14ac:dyDescent="0.2">
      <c r="J4540">
        <f t="shared" si="210"/>
        <v>4538</v>
      </c>
      <c r="K4540" t="str" cm="1">
        <f t="array" ref="K4540">IFERROR(INDEX(tblClientes[Cliente],INT($J4540/ROWS(tblConsorcios[Produto]))+1),"")</f>
        <v/>
      </c>
      <c r="L4540" t="str" cm="1">
        <f t="array" ref="L4540">IFERROR(INDEX(tblConsorcios[Produto],MOD($J4540,ROWS(tblConsorcios[Produto]))+1),"")</f>
        <v>Imóvel IE600 – 200m</v>
      </c>
      <c r="M4540" s="20" cm="1">
        <f t="array" ref="M4540">IFERROR(INDEX(tblConsorcios[Valor da Carta (R$)],MOD($J4540,ROWS(tblConsorcios[Produto]))+1),"")</f>
        <v>600000</v>
      </c>
      <c r="N4540" s="2" cm="1">
        <f t="array" ref="N4540">IFERROR(INDEX(tblConsorcios[Prazo (meses)],MOD($J4540,ROWS(tblConsorcios[Produto]))+1),"")</f>
        <v>200</v>
      </c>
      <c r="O4540" s="20" cm="1">
        <f t="array" ref="O4540">IFERROR(INDEX(tblConsorcios[Parcela Mensal (R$)],MOD($J4540,ROWS(tblConsorcios[Produto]))+1),"")</f>
        <v>3804</v>
      </c>
      <c r="P4540" s="20" t="str" cm="1">
        <f t="array" ref="P4540">IFERROR(INDEX(tblClientes[Dividendo Mensal (R$)],INT($J4540/ROWS(tblConsorcios[Produto]))+1),"")</f>
        <v/>
      </c>
      <c r="Q4540" s="20" t="str">
        <f t="shared" si="211"/>
        <v/>
      </c>
      <c r="R4540">
        <f t="shared" si="212"/>
        <v>0</v>
      </c>
    </row>
    <row r="4541" spans="10:18" x14ac:dyDescent="0.2">
      <c r="J4541">
        <f t="shared" si="210"/>
        <v>4539</v>
      </c>
      <c r="K4541" t="str" cm="1">
        <f t="array" ref="K4541">IFERROR(INDEX(tblClientes[Cliente],INT($J4541/ROWS(tblConsorcios[Produto]))+1),"")</f>
        <v/>
      </c>
      <c r="L4541" t="str" cm="1">
        <f t="array" ref="L4541">IFERROR(INDEX(tblConsorcios[Produto],MOD($J4541,ROWS(tblConsorcios[Produto]))+1),"")</f>
        <v>Imóvel IE580 – 240m</v>
      </c>
      <c r="M4541" s="20" cm="1">
        <f t="array" ref="M4541">IFERROR(INDEX(tblConsorcios[Valor da Carta (R$)],MOD($J4541,ROWS(tblConsorcios[Produto]))+1),"")</f>
        <v>580000</v>
      </c>
      <c r="N4541" s="2" cm="1">
        <f t="array" ref="N4541">IFERROR(INDEX(tblConsorcios[Prazo (meses)],MOD($J4541,ROWS(tblConsorcios[Produto]))+1),"")</f>
        <v>240</v>
      </c>
      <c r="O4541" s="20" cm="1">
        <f t="array" ref="O4541">IFERROR(INDEX(tblConsorcios[Parcela Mensal (R$)],MOD($J4541,ROWS(tblConsorcios[Produto]))+1),"")</f>
        <v>3112.67</v>
      </c>
      <c r="P4541" s="20" t="str" cm="1">
        <f t="array" ref="P4541">IFERROR(INDEX(tblClientes[Dividendo Mensal (R$)],INT($J4541/ROWS(tblConsorcios[Produto]))+1),"")</f>
        <v/>
      </c>
      <c r="Q4541" s="20" t="str">
        <f t="shared" si="211"/>
        <v/>
      </c>
      <c r="R4541">
        <f t="shared" si="212"/>
        <v>0</v>
      </c>
    </row>
    <row r="4542" spans="10:18" x14ac:dyDescent="0.2">
      <c r="J4542">
        <f t="shared" si="210"/>
        <v>4540</v>
      </c>
      <c r="K4542" t="str" cm="1">
        <f t="array" ref="K4542">IFERROR(INDEX(tblClientes[Cliente],INT($J4542/ROWS(tblConsorcios[Produto]))+1),"")</f>
        <v/>
      </c>
      <c r="L4542" t="str" cm="1">
        <f t="array" ref="L4542">IFERROR(INDEX(tblConsorcios[Produto],MOD($J4542,ROWS(tblConsorcios[Produto]))+1),"")</f>
        <v>Imóvel IE580 – 220m</v>
      </c>
      <c r="M4542" s="20" cm="1">
        <f t="array" ref="M4542">IFERROR(INDEX(tblConsorcios[Valor da Carta (R$)],MOD($J4542,ROWS(tblConsorcios[Produto]))+1),"")</f>
        <v>580000</v>
      </c>
      <c r="N4542" s="2" cm="1">
        <f t="array" ref="N4542">IFERROR(INDEX(tblConsorcios[Prazo (meses)],MOD($J4542,ROWS(tblConsorcios[Produto]))+1),"")</f>
        <v>220</v>
      </c>
      <c r="O4542" s="20" cm="1">
        <f t="array" ref="O4542">IFERROR(INDEX(tblConsorcios[Parcela Mensal (R$)],MOD($J4542,ROWS(tblConsorcios[Produto]))+1),"")</f>
        <v>3369.27</v>
      </c>
      <c r="P4542" s="20" t="str" cm="1">
        <f t="array" ref="P4542">IFERROR(INDEX(tblClientes[Dividendo Mensal (R$)],INT($J4542/ROWS(tblConsorcios[Produto]))+1),"")</f>
        <v/>
      </c>
      <c r="Q4542" s="20" t="str">
        <f t="shared" si="211"/>
        <v/>
      </c>
      <c r="R4542">
        <f t="shared" si="212"/>
        <v>0</v>
      </c>
    </row>
    <row r="4543" spans="10:18" x14ac:dyDescent="0.2">
      <c r="J4543">
        <f t="shared" si="210"/>
        <v>4541</v>
      </c>
      <c r="K4543" t="str" cm="1">
        <f t="array" ref="K4543">IFERROR(INDEX(tblClientes[Cliente],INT($J4543/ROWS(tblConsorcios[Produto]))+1),"")</f>
        <v/>
      </c>
      <c r="L4543" t="str" cm="1">
        <f t="array" ref="L4543">IFERROR(INDEX(tblConsorcios[Produto],MOD($J4543,ROWS(tblConsorcios[Produto]))+1),"")</f>
        <v>Imóvel IE580 – 200m</v>
      </c>
      <c r="M4543" s="20" cm="1">
        <f t="array" ref="M4543">IFERROR(INDEX(tblConsorcios[Valor da Carta (R$)],MOD($J4543,ROWS(tblConsorcios[Produto]))+1),"")</f>
        <v>580000</v>
      </c>
      <c r="N4543" s="2" cm="1">
        <f t="array" ref="N4543">IFERROR(INDEX(tblConsorcios[Prazo (meses)],MOD($J4543,ROWS(tblConsorcios[Produto]))+1),"")</f>
        <v>200</v>
      </c>
      <c r="O4543" s="20" cm="1">
        <f t="array" ref="O4543">IFERROR(INDEX(tblConsorcios[Parcela Mensal (R$)],MOD($J4543,ROWS(tblConsorcios[Produto]))+1),"")</f>
        <v>3677.2</v>
      </c>
      <c r="P4543" s="20" t="str" cm="1">
        <f t="array" ref="P4543">IFERROR(INDEX(tblClientes[Dividendo Mensal (R$)],INT($J4543/ROWS(tblConsorcios[Produto]))+1),"")</f>
        <v/>
      </c>
      <c r="Q4543" s="20" t="str">
        <f t="shared" si="211"/>
        <v/>
      </c>
      <c r="R4543">
        <f t="shared" si="212"/>
        <v>0</v>
      </c>
    </row>
    <row r="4544" spans="10:18" x14ac:dyDescent="0.2">
      <c r="J4544">
        <f t="shared" si="210"/>
        <v>4542</v>
      </c>
      <c r="K4544" t="str" cm="1">
        <f t="array" ref="K4544">IFERROR(INDEX(tblClientes[Cliente],INT($J4544/ROWS(tblConsorcios[Produto]))+1),"")</f>
        <v/>
      </c>
      <c r="L4544" t="str" cm="1">
        <f t="array" ref="L4544">IFERROR(INDEX(tblConsorcios[Produto],MOD($J4544,ROWS(tblConsorcios[Produto]))+1),"")</f>
        <v>Imóvel IE550 – 240m</v>
      </c>
      <c r="M4544" s="20" cm="1">
        <f t="array" ref="M4544">IFERROR(INDEX(tblConsorcios[Valor da Carta (R$)],MOD($J4544,ROWS(tblConsorcios[Produto]))+1),"")</f>
        <v>550000</v>
      </c>
      <c r="N4544" s="2" cm="1">
        <f t="array" ref="N4544">IFERROR(INDEX(tblConsorcios[Prazo (meses)],MOD($J4544,ROWS(tblConsorcios[Produto]))+1),"")</f>
        <v>240</v>
      </c>
      <c r="O4544" s="20" cm="1">
        <f t="array" ref="O4544">IFERROR(INDEX(tblConsorcios[Parcela Mensal (R$)],MOD($J4544,ROWS(tblConsorcios[Produto]))+1),"")</f>
        <v>2951.67</v>
      </c>
      <c r="P4544" s="20" t="str" cm="1">
        <f t="array" ref="P4544">IFERROR(INDEX(tblClientes[Dividendo Mensal (R$)],INT($J4544/ROWS(tblConsorcios[Produto]))+1),"")</f>
        <v/>
      </c>
      <c r="Q4544" s="20" t="str">
        <f t="shared" si="211"/>
        <v/>
      </c>
      <c r="R4544">
        <f t="shared" si="212"/>
        <v>0</v>
      </c>
    </row>
    <row r="4545" spans="10:18" x14ac:dyDescent="0.2">
      <c r="J4545">
        <f t="shared" si="210"/>
        <v>4543</v>
      </c>
      <c r="K4545" t="str" cm="1">
        <f t="array" ref="K4545">IFERROR(INDEX(tblClientes[Cliente],INT($J4545/ROWS(tblConsorcios[Produto]))+1),"")</f>
        <v/>
      </c>
      <c r="L4545" t="str" cm="1">
        <f t="array" ref="L4545">IFERROR(INDEX(tblConsorcios[Produto],MOD($J4545,ROWS(tblConsorcios[Produto]))+1),"")</f>
        <v>Imóvel IE550 – 220m</v>
      </c>
      <c r="M4545" s="20" cm="1">
        <f t="array" ref="M4545">IFERROR(INDEX(tblConsorcios[Valor da Carta (R$)],MOD($J4545,ROWS(tblConsorcios[Produto]))+1),"")</f>
        <v>550000</v>
      </c>
      <c r="N4545" s="2" cm="1">
        <f t="array" ref="N4545">IFERROR(INDEX(tblConsorcios[Prazo (meses)],MOD($J4545,ROWS(tblConsorcios[Produto]))+1),"")</f>
        <v>220</v>
      </c>
      <c r="O4545" s="20" cm="1">
        <f t="array" ref="O4545">IFERROR(INDEX(tblConsorcios[Parcela Mensal (R$)],MOD($J4545,ROWS(tblConsorcios[Produto]))+1),"")</f>
        <v>3195</v>
      </c>
      <c r="P4545" s="20" t="str" cm="1">
        <f t="array" ref="P4545">IFERROR(INDEX(tblClientes[Dividendo Mensal (R$)],INT($J4545/ROWS(tblConsorcios[Produto]))+1),"")</f>
        <v/>
      </c>
      <c r="Q4545" s="20" t="str">
        <f t="shared" si="211"/>
        <v/>
      </c>
      <c r="R4545">
        <f t="shared" si="212"/>
        <v>0</v>
      </c>
    </row>
    <row r="4546" spans="10:18" x14ac:dyDescent="0.2">
      <c r="J4546">
        <f t="shared" si="210"/>
        <v>4544</v>
      </c>
      <c r="K4546" t="str" cm="1">
        <f t="array" ref="K4546">IFERROR(INDEX(tblClientes[Cliente],INT($J4546/ROWS(tblConsorcios[Produto]))+1),"")</f>
        <v/>
      </c>
      <c r="L4546" t="str" cm="1">
        <f t="array" ref="L4546">IFERROR(INDEX(tblConsorcios[Produto],MOD($J4546,ROWS(tblConsorcios[Produto]))+1),"")</f>
        <v>Imóvel IE550 – 200m</v>
      </c>
      <c r="M4546" s="20" cm="1">
        <f t="array" ref="M4546">IFERROR(INDEX(tblConsorcios[Valor da Carta (R$)],MOD($J4546,ROWS(tblConsorcios[Produto]))+1),"")</f>
        <v>550000</v>
      </c>
      <c r="N4546" s="2" cm="1">
        <f t="array" ref="N4546">IFERROR(INDEX(tblConsorcios[Prazo (meses)],MOD($J4546,ROWS(tblConsorcios[Produto]))+1),"")</f>
        <v>200</v>
      </c>
      <c r="O4546" s="20" cm="1">
        <f t="array" ref="O4546">IFERROR(INDEX(tblConsorcios[Parcela Mensal (R$)],MOD($J4546,ROWS(tblConsorcios[Produto]))+1),"")</f>
        <v>3487</v>
      </c>
      <c r="P4546" s="20" t="str" cm="1">
        <f t="array" ref="P4546">IFERROR(INDEX(tblClientes[Dividendo Mensal (R$)],INT($J4546/ROWS(tblConsorcios[Produto]))+1),"")</f>
        <v/>
      </c>
      <c r="Q4546" s="20" t="str">
        <f t="shared" si="211"/>
        <v/>
      </c>
      <c r="R4546">
        <f t="shared" si="212"/>
        <v>0</v>
      </c>
    </row>
    <row r="4547" spans="10:18" x14ac:dyDescent="0.2">
      <c r="J4547">
        <f t="shared" ref="J4547:J4610" si="213">ROW()-2</f>
        <v>4545</v>
      </c>
      <c r="K4547" t="str" cm="1">
        <f t="array" ref="K4547">IFERROR(INDEX(tblClientes[Cliente],INT($J4547/ROWS(tblConsorcios[Produto]))+1),"")</f>
        <v/>
      </c>
      <c r="L4547" t="str" cm="1">
        <f t="array" ref="L4547">IFERROR(INDEX(tblConsorcios[Produto],MOD($J4547,ROWS(tblConsorcios[Produto]))+1),"")</f>
        <v>Imóvel IE530 – 240m</v>
      </c>
      <c r="M4547" s="20" cm="1">
        <f t="array" ref="M4547">IFERROR(INDEX(tblConsorcios[Valor da Carta (R$)],MOD($J4547,ROWS(tblConsorcios[Produto]))+1),"")</f>
        <v>530000</v>
      </c>
      <c r="N4547" s="2" cm="1">
        <f t="array" ref="N4547">IFERROR(INDEX(tblConsorcios[Prazo (meses)],MOD($J4547,ROWS(tblConsorcios[Produto]))+1),"")</f>
        <v>240</v>
      </c>
      <c r="O4547" s="20" cm="1">
        <f t="array" ref="O4547">IFERROR(INDEX(tblConsorcios[Parcela Mensal (R$)],MOD($J4547,ROWS(tblConsorcios[Produto]))+1),"")</f>
        <v>2844.33</v>
      </c>
      <c r="P4547" s="20" t="str" cm="1">
        <f t="array" ref="P4547">IFERROR(INDEX(tblClientes[Dividendo Mensal (R$)],INT($J4547/ROWS(tblConsorcios[Produto]))+1),"")</f>
        <v/>
      </c>
      <c r="Q4547" s="20" t="str">
        <f t="shared" ref="Q4547:Q4610" si="214">IF(AND(ISNUMBER(O4547),ISNUMBER(P4547)),P4547-O4547,"")</f>
        <v/>
      </c>
      <c r="R4547">
        <f t="shared" ref="R4547:R4610" si="215">IF(AND(ISNUMBER(O4547),ISNUMBER(P4547),O4547&lt;=P4547),1,0)</f>
        <v>0</v>
      </c>
    </row>
    <row r="4548" spans="10:18" x14ac:dyDescent="0.2">
      <c r="J4548">
        <f t="shared" si="213"/>
        <v>4546</v>
      </c>
      <c r="K4548" t="str" cm="1">
        <f t="array" ref="K4548">IFERROR(INDEX(tblClientes[Cliente],INT($J4548/ROWS(tblConsorcios[Produto]))+1),"")</f>
        <v/>
      </c>
      <c r="L4548" t="str" cm="1">
        <f t="array" ref="L4548">IFERROR(INDEX(tblConsorcios[Produto],MOD($J4548,ROWS(tblConsorcios[Produto]))+1),"")</f>
        <v>Imóvel IE530 – 220m</v>
      </c>
      <c r="M4548" s="20" cm="1">
        <f t="array" ref="M4548">IFERROR(INDEX(tblConsorcios[Valor da Carta (R$)],MOD($J4548,ROWS(tblConsorcios[Produto]))+1),"")</f>
        <v>530000</v>
      </c>
      <c r="N4548" s="2" cm="1">
        <f t="array" ref="N4548">IFERROR(INDEX(tblConsorcios[Prazo (meses)],MOD($J4548,ROWS(tblConsorcios[Produto]))+1),"")</f>
        <v>220</v>
      </c>
      <c r="O4548" s="20" cm="1">
        <f t="array" ref="O4548">IFERROR(INDEX(tblConsorcios[Parcela Mensal (R$)],MOD($J4548,ROWS(tblConsorcios[Produto]))+1),"")</f>
        <v>3078.82</v>
      </c>
      <c r="P4548" s="20" t="str" cm="1">
        <f t="array" ref="P4548">IFERROR(INDEX(tblClientes[Dividendo Mensal (R$)],INT($J4548/ROWS(tblConsorcios[Produto]))+1),"")</f>
        <v/>
      </c>
      <c r="Q4548" s="20" t="str">
        <f t="shared" si="214"/>
        <v/>
      </c>
      <c r="R4548">
        <f t="shared" si="215"/>
        <v>0</v>
      </c>
    </row>
    <row r="4549" spans="10:18" x14ac:dyDescent="0.2">
      <c r="J4549">
        <f t="shared" si="213"/>
        <v>4547</v>
      </c>
      <c r="K4549" t="str" cm="1">
        <f t="array" ref="K4549">IFERROR(INDEX(tblClientes[Cliente],INT($J4549/ROWS(tblConsorcios[Produto]))+1),"")</f>
        <v/>
      </c>
      <c r="L4549" t="str" cm="1">
        <f t="array" ref="L4549">IFERROR(INDEX(tblConsorcios[Produto],MOD($J4549,ROWS(tblConsorcios[Produto]))+1),"")</f>
        <v>Imóvel IE530 – 200m</v>
      </c>
      <c r="M4549" s="20" cm="1">
        <f t="array" ref="M4549">IFERROR(INDEX(tblConsorcios[Valor da Carta (R$)],MOD($J4549,ROWS(tblConsorcios[Produto]))+1),"")</f>
        <v>530000</v>
      </c>
      <c r="N4549" s="2" cm="1">
        <f t="array" ref="N4549">IFERROR(INDEX(tblConsorcios[Prazo (meses)],MOD($J4549,ROWS(tblConsorcios[Produto]))+1),"")</f>
        <v>200</v>
      </c>
      <c r="O4549" s="20" cm="1">
        <f t="array" ref="O4549">IFERROR(INDEX(tblConsorcios[Parcela Mensal (R$)],MOD($J4549,ROWS(tblConsorcios[Produto]))+1),"")</f>
        <v>3360.2</v>
      </c>
      <c r="P4549" s="20" t="str" cm="1">
        <f t="array" ref="P4549">IFERROR(INDEX(tblClientes[Dividendo Mensal (R$)],INT($J4549/ROWS(tblConsorcios[Produto]))+1),"")</f>
        <v/>
      </c>
      <c r="Q4549" s="20" t="str">
        <f t="shared" si="214"/>
        <v/>
      </c>
      <c r="R4549">
        <f t="shared" si="215"/>
        <v>0</v>
      </c>
    </row>
    <row r="4550" spans="10:18" x14ac:dyDescent="0.2">
      <c r="J4550">
        <f t="shared" si="213"/>
        <v>4548</v>
      </c>
      <c r="K4550" t="str" cm="1">
        <f t="array" ref="K4550">IFERROR(INDEX(tblClientes[Cliente],INT($J4550/ROWS(tblConsorcios[Produto]))+1),"")</f>
        <v/>
      </c>
      <c r="L4550" t="str" cm="1">
        <f t="array" ref="L4550">IFERROR(INDEX(tblConsorcios[Produto],MOD($J4550,ROWS(tblConsorcios[Produto]))+1),"")</f>
        <v>Imóvel IE500 – 240m</v>
      </c>
      <c r="M4550" s="20" cm="1">
        <f t="array" ref="M4550">IFERROR(INDEX(tblConsorcios[Valor da Carta (R$)],MOD($J4550,ROWS(tblConsorcios[Produto]))+1),"")</f>
        <v>500000</v>
      </c>
      <c r="N4550" s="2" cm="1">
        <f t="array" ref="N4550">IFERROR(INDEX(tblConsorcios[Prazo (meses)],MOD($J4550,ROWS(tblConsorcios[Produto]))+1),"")</f>
        <v>240</v>
      </c>
      <c r="O4550" s="20" cm="1">
        <f t="array" ref="O4550">IFERROR(INDEX(tblConsorcios[Parcela Mensal (R$)],MOD($J4550,ROWS(tblConsorcios[Produto]))+1),"")</f>
        <v>2683.33</v>
      </c>
      <c r="P4550" s="20" t="str" cm="1">
        <f t="array" ref="P4550">IFERROR(INDEX(tblClientes[Dividendo Mensal (R$)],INT($J4550/ROWS(tblConsorcios[Produto]))+1),"")</f>
        <v/>
      </c>
      <c r="Q4550" s="20" t="str">
        <f t="shared" si="214"/>
        <v/>
      </c>
      <c r="R4550">
        <f t="shared" si="215"/>
        <v>0</v>
      </c>
    </row>
    <row r="4551" spans="10:18" x14ac:dyDescent="0.2">
      <c r="J4551">
        <f t="shared" si="213"/>
        <v>4549</v>
      </c>
      <c r="K4551" t="str" cm="1">
        <f t="array" ref="K4551">IFERROR(INDEX(tblClientes[Cliente],INT($J4551/ROWS(tblConsorcios[Produto]))+1),"")</f>
        <v/>
      </c>
      <c r="L4551" t="str" cm="1">
        <f t="array" ref="L4551">IFERROR(INDEX(tblConsorcios[Produto],MOD($J4551,ROWS(tblConsorcios[Produto]))+1),"")</f>
        <v>Imóvel IE500 – 220m</v>
      </c>
      <c r="M4551" s="20" cm="1">
        <f t="array" ref="M4551">IFERROR(INDEX(tblConsorcios[Valor da Carta (R$)],MOD($J4551,ROWS(tblConsorcios[Produto]))+1),"")</f>
        <v>500000</v>
      </c>
      <c r="N4551" s="2" cm="1">
        <f t="array" ref="N4551">IFERROR(INDEX(tblConsorcios[Prazo (meses)],MOD($J4551,ROWS(tblConsorcios[Produto]))+1),"")</f>
        <v>220</v>
      </c>
      <c r="O4551" s="20" cm="1">
        <f t="array" ref="O4551">IFERROR(INDEX(tblConsorcios[Parcela Mensal (R$)],MOD($J4551,ROWS(tblConsorcios[Produto]))+1),"")</f>
        <v>2904.55</v>
      </c>
      <c r="P4551" s="20" t="str" cm="1">
        <f t="array" ref="P4551">IFERROR(INDEX(tblClientes[Dividendo Mensal (R$)],INT($J4551/ROWS(tblConsorcios[Produto]))+1),"")</f>
        <v/>
      </c>
      <c r="Q4551" s="20" t="str">
        <f t="shared" si="214"/>
        <v/>
      </c>
      <c r="R4551">
        <f t="shared" si="215"/>
        <v>0</v>
      </c>
    </row>
    <row r="4552" spans="10:18" x14ac:dyDescent="0.2">
      <c r="J4552">
        <f t="shared" si="213"/>
        <v>4550</v>
      </c>
      <c r="K4552" t="str" cm="1">
        <f t="array" ref="K4552">IFERROR(INDEX(tblClientes[Cliente],INT($J4552/ROWS(tblConsorcios[Produto]))+1),"")</f>
        <v/>
      </c>
      <c r="L4552" t="str" cm="1">
        <f t="array" ref="L4552">IFERROR(INDEX(tblConsorcios[Produto],MOD($J4552,ROWS(tblConsorcios[Produto]))+1),"")</f>
        <v>Imóvel IE500 – 200m</v>
      </c>
      <c r="M4552" s="20" cm="1">
        <f t="array" ref="M4552">IFERROR(INDEX(tblConsorcios[Valor da Carta (R$)],MOD($J4552,ROWS(tblConsorcios[Produto]))+1),"")</f>
        <v>500000</v>
      </c>
      <c r="N4552" s="2" cm="1">
        <f t="array" ref="N4552">IFERROR(INDEX(tblConsorcios[Prazo (meses)],MOD($J4552,ROWS(tblConsorcios[Produto]))+1),"")</f>
        <v>200</v>
      </c>
      <c r="O4552" s="20" cm="1">
        <f t="array" ref="O4552">IFERROR(INDEX(tblConsorcios[Parcela Mensal (R$)],MOD($J4552,ROWS(tblConsorcios[Produto]))+1),"")</f>
        <v>3170</v>
      </c>
      <c r="P4552" s="20" t="str" cm="1">
        <f t="array" ref="P4552">IFERROR(INDEX(tblClientes[Dividendo Mensal (R$)],INT($J4552/ROWS(tblConsorcios[Produto]))+1),"")</f>
        <v/>
      </c>
      <c r="Q4552" s="20" t="str">
        <f t="shared" si="214"/>
        <v/>
      </c>
      <c r="R4552">
        <f t="shared" si="215"/>
        <v>0</v>
      </c>
    </row>
    <row r="4553" spans="10:18" x14ac:dyDescent="0.2">
      <c r="J4553">
        <f t="shared" si="213"/>
        <v>4551</v>
      </c>
      <c r="K4553" t="str" cm="1">
        <f t="array" ref="K4553">IFERROR(INDEX(tblClientes[Cliente],INT($J4553/ROWS(tblConsorcios[Produto]))+1),"")</f>
        <v/>
      </c>
      <c r="L4553" t="str" cm="1">
        <f t="array" ref="L4553">IFERROR(INDEX(tblConsorcios[Produto],MOD($J4553,ROWS(tblConsorcios[Produto]))+1),"")</f>
        <v>Imóvel IE480 – 240m</v>
      </c>
      <c r="M4553" s="20" cm="1">
        <f t="array" ref="M4553">IFERROR(INDEX(tblConsorcios[Valor da Carta (R$)],MOD($J4553,ROWS(tblConsorcios[Produto]))+1),"")</f>
        <v>480000</v>
      </c>
      <c r="N4553" s="2" cm="1">
        <f t="array" ref="N4553">IFERROR(INDEX(tblConsorcios[Prazo (meses)],MOD($J4553,ROWS(tblConsorcios[Produto]))+1),"")</f>
        <v>240</v>
      </c>
      <c r="O4553" s="20" cm="1">
        <f t="array" ref="O4553">IFERROR(INDEX(tblConsorcios[Parcela Mensal (R$)],MOD($J4553,ROWS(tblConsorcios[Produto]))+1),"")</f>
        <v>2576</v>
      </c>
      <c r="P4553" s="20" t="str" cm="1">
        <f t="array" ref="P4553">IFERROR(INDEX(tblClientes[Dividendo Mensal (R$)],INT($J4553/ROWS(tblConsorcios[Produto]))+1),"")</f>
        <v/>
      </c>
      <c r="Q4553" s="20" t="str">
        <f t="shared" si="214"/>
        <v/>
      </c>
      <c r="R4553">
        <f t="shared" si="215"/>
        <v>0</v>
      </c>
    </row>
    <row r="4554" spans="10:18" x14ac:dyDescent="0.2">
      <c r="J4554">
        <f t="shared" si="213"/>
        <v>4552</v>
      </c>
      <c r="K4554" t="str" cm="1">
        <f t="array" ref="K4554">IFERROR(INDEX(tblClientes[Cliente],INT($J4554/ROWS(tblConsorcios[Produto]))+1),"")</f>
        <v/>
      </c>
      <c r="L4554" t="str" cm="1">
        <f t="array" ref="L4554">IFERROR(INDEX(tblConsorcios[Produto],MOD($J4554,ROWS(tblConsorcios[Produto]))+1),"")</f>
        <v>Imóvel IE480 – 220m</v>
      </c>
      <c r="M4554" s="20" cm="1">
        <f t="array" ref="M4554">IFERROR(INDEX(tblConsorcios[Valor da Carta (R$)],MOD($J4554,ROWS(tblConsorcios[Produto]))+1),"")</f>
        <v>480000</v>
      </c>
      <c r="N4554" s="2" cm="1">
        <f t="array" ref="N4554">IFERROR(INDEX(tblConsorcios[Prazo (meses)],MOD($J4554,ROWS(tblConsorcios[Produto]))+1),"")</f>
        <v>220</v>
      </c>
      <c r="O4554" s="20" cm="1">
        <f t="array" ref="O4554">IFERROR(INDEX(tblConsorcios[Parcela Mensal (R$)],MOD($J4554,ROWS(tblConsorcios[Produto]))+1),"")</f>
        <v>2788.36</v>
      </c>
      <c r="P4554" s="20" t="str" cm="1">
        <f t="array" ref="P4554">IFERROR(INDEX(tblClientes[Dividendo Mensal (R$)],INT($J4554/ROWS(tblConsorcios[Produto]))+1),"")</f>
        <v/>
      </c>
      <c r="Q4554" s="20" t="str">
        <f t="shared" si="214"/>
        <v/>
      </c>
      <c r="R4554">
        <f t="shared" si="215"/>
        <v>0</v>
      </c>
    </row>
    <row r="4555" spans="10:18" x14ac:dyDescent="0.2">
      <c r="J4555">
        <f t="shared" si="213"/>
        <v>4553</v>
      </c>
      <c r="K4555" t="str" cm="1">
        <f t="array" ref="K4555">IFERROR(INDEX(tblClientes[Cliente],INT($J4555/ROWS(tblConsorcios[Produto]))+1),"")</f>
        <v/>
      </c>
      <c r="L4555" t="str" cm="1">
        <f t="array" ref="L4555">IFERROR(INDEX(tblConsorcios[Produto],MOD($J4555,ROWS(tblConsorcios[Produto]))+1),"")</f>
        <v>Imóvel IE480 – 200m</v>
      </c>
      <c r="M4555" s="20" cm="1">
        <f t="array" ref="M4555">IFERROR(INDEX(tblConsorcios[Valor da Carta (R$)],MOD($J4555,ROWS(tblConsorcios[Produto]))+1),"")</f>
        <v>480000</v>
      </c>
      <c r="N4555" s="2" cm="1">
        <f t="array" ref="N4555">IFERROR(INDEX(tblConsorcios[Prazo (meses)],MOD($J4555,ROWS(tblConsorcios[Produto]))+1),"")</f>
        <v>200</v>
      </c>
      <c r="O4555" s="20" cm="1">
        <f t="array" ref="O4555">IFERROR(INDEX(tblConsorcios[Parcela Mensal (R$)],MOD($J4555,ROWS(tblConsorcios[Produto]))+1),"")</f>
        <v>3043.2</v>
      </c>
      <c r="P4555" s="20" t="str" cm="1">
        <f t="array" ref="P4555">IFERROR(INDEX(tblClientes[Dividendo Mensal (R$)],INT($J4555/ROWS(tblConsorcios[Produto]))+1),"")</f>
        <v/>
      </c>
      <c r="Q4555" s="20" t="str">
        <f t="shared" si="214"/>
        <v/>
      </c>
      <c r="R4555">
        <f t="shared" si="215"/>
        <v>0</v>
      </c>
    </row>
    <row r="4556" spans="10:18" x14ac:dyDescent="0.2">
      <c r="J4556">
        <f t="shared" si="213"/>
        <v>4554</v>
      </c>
      <c r="K4556" t="str" cm="1">
        <f t="array" ref="K4556">IFERROR(INDEX(tblClientes[Cliente],INT($J4556/ROWS(tblConsorcios[Produto]))+1),"")</f>
        <v/>
      </c>
      <c r="L4556" t="str" cm="1">
        <f t="array" ref="L4556">IFERROR(INDEX(tblConsorcios[Produto],MOD($J4556,ROWS(tblConsorcios[Produto]))+1),"")</f>
        <v>Imóvel IE450 – 240m</v>
      </c>
      <c r="M4556" s="20" cm="1">
        <f t="array" ref="M4556">IFERROR(INDEX(tblConsorcios[Valor da Carta (R$)],MOD($J4556,ROWS(tblConsorcios[Produto]))+1),"")</f>
        <v>450000</v>
      </c>
      <c r="N4556" s="2" cm="1">
        <f t="array" ref="N4556">IFERROR(INDEX(tblConsorcios[Prazo (meses)],MOD($J4556,ROWS(tblConsorcios[Produto]))+1),"")</f>
        <v>240</v>
      </c>
      <c r="O4556" s="20" cm="1">
        <f t="array" ref="O4556">IFERROR(INDEX(tblConsorcios[Parcela Mensal (R$)],MOD($J4556,ROWS(tblConsorcios[Produto]))+1),"")</f>
        <v>2415</v>
      </c>
      <c r="P4556" s="20" t="str" cm="1">
        <f t="array" ref="P4556">IFERROR(INDEX(tblClientes[Dividendo Mensal (R$)],INT($J4556/ROWS(tblConsorcios[Produto]))+1),"")</f>
        <v/>
      </c>
      <c r="Q4556" s="20" t="str">
        <f t="shared" si="214"/>
        <v/>
      </c>
      <c r="R4556">
        <f t="shared" si="215"/>
        <v>0</v>
      </c>
    </row>
    <row r="4557" spans="10:18" x14ac:dyDescent="0.2">
      <c r="J4557">
        <f t="shared" si="213"/>
        <v>4555</v>
      </c>
      <c r="K4557" t="str" cm="1">
        <f t="array" ref="K4557">IFERROR(INDEX(tblClientes[Cliente],INT($J4557/ROWS(tblConsorcios[Produto]))+1),"")</f>
        <v/>
      </c>
      <c r="L4557" t="str" cm="1">
        <f t="array" ref="L4557">IFERROR(INDEX(tblConsorcios[Produto],MOD($J4557,ROWS(tblConsorcios[Produto]))+1),"")</f>
        <v>Imóvel IE450 – 220m</v>
      </c>
      <c r="M4557" s="20" cm="1">
        <f t="array" ref="M4557">IFERROR(INDEX(tblConsorcios[Valor da Carta (R$)],MOD($J4557,ROWS(tblConsorcios[Produto]))+1),"")</f>
        <v>450000</v>
      </c>
      <c r="N4557" s="2" cm="1">
        <f t="array" ref="N4557">IFERROR(INDEX(tblConsorcios[Prazo (meses)],MOD($J4557,ROWS(tblConsorcios[Produto]))+1),"")</f>
        <v>220</v>
      </c>
      <c r="O4557" s="20" cm="1">
        <f t="array" ref="O4557">IFERROR(INDEX(tblConsorcios[Parcela Mensal (R$)],MOD($J4557,ROWS(tblConsorcios[Produto]))+1),"")</f>
        <v>2614.09</v>
      </c>
      <c r="P4557" s="20" t="str" cm="1">
        <f t="array" ref="P4557">IFERROR(INDEX(tblClientes[Dividendo Mensal (R$)],INT($J4557/ROWS(tblConsorcios[Produto]))+1),"")</f>
        <v/>
      </c>
      <c r="Q4557" s="20" t="str">
        <f t="shared" si="214"/>
        <v/>
      </c>
      <c r="R4557">
        <f t="shared" si="215"/>
        <v>0</v>
      </c>
    </row>
    <row r="4558" spans="10:18" x14ac:dyDescent="0.2">
      <c r="J4558">
        <f t="shared" si="213"/>
        <v>4556</v>
      </c>
      <c r="K4558" t="str" cm="1">
        <f t="array" ref="K4558">IFERROR(INDEX(tblClientes[Cliente],INT($J4558/ROWS(tblConsorcios[Produto]))+1),"")</f>
        <v/>
      </c>
      <c r="L4558" t="str" cm="1">
        <f t="array" ref="L4558">IFERROR(INDEX(tblConsorcios[Produto],MOD($J4558,ROWS(tblConsorcios[Produto]))+1),"")</f>
        <v>Imóvel IE450 – 200m</v>
      </c>
      <c r="M4558" s="20" cm="1">
        <f t="array" ref="M4558">IFERROR(INDEX(tblConsorcios[Valor da Carta (R$)],MOD($J4558,ROWS(tblConsorcios[Produto]))+1),"")</f>
        <v>450000</v>
      </c>
      <c r="N4558" s="2" cm="1">
        <f t="array" ref="N4558">IFERROR(INDEX(tblConsorcios[Prazo (meses)],MOD($J4558,ROWS(tblConsorcios[Produto]))+1),"")</f>
        <v>200</v>
      </c>
      <c r="O4558" s="20" cm="1">
        <f t="array" ref="O4558">IFERROR(INDEX(tblConsorcios[Parcela Mensal (R$)],MOD($J4558,ROWS(tblConsorcios[Produto]))+1),"")</f>
        <v>2853</v>
      </c>
      <c r="P4558" s="20" t="str" cm="1">
        <f t="array" ref="P4558">IFERROR(INDEX(tblClientes[Dividendo Mensal (R$)],INT($J4558/ROWS(tblConsorcios[Produto]))+1),"")</f>
        <v/>
      </c>
      <c r="Q4558" s="20" t="str">
        <f t="shared" si="214"/>
        <v/>
      </c>
      <c r="R4558">
        <f t="shared" si="215"/>
        <v>0</v>
      </c>
    </row>
    <row r="4559" spans="10:18" x14ac:dyDescent="0.2">
      <c r="J4559">
        <f t="shared" si="213"/>
        <v>4557</v>
      </c>
      <c r="K4559" t="str" cm="1">
        <f t="array" ref="K4559">IFERROR(INDEX(tblClientes[Cliente],INT($J4559/ROWS(tblConsorcios[Produto]))+1),"")</f>
        <v/>
      </c>
      <c r="L4559" t="str" cm="1">
        <f t="array" ref="L4559">IFERROR(INDEX(tblConsorcios[Produto],MOD($J4559,ROWS(tblConsorcios[Produto]))+1),"")</f>
        <v>Imóvel IE430 – 240m</v>
      </c>
      <c r="M4559" s="20" cm="1">
        <f t="array" ref="M4559">IFERROR(INDEX(tblConsorcios[Valor da Carta (R$)],MOD($J4559,ROWS(tblConsorcios[Produto]))+1),"")</f>
        <v>430000</v>
      </c>
      <c r="N4559" s="2" cm="1">
        <f t="array" ref="N4559">IFERROR(INDEX(tblConsorcios[Prazo (meses)],MOD($J4559,ROWS(tblConsorcios[Produto]))+1),"")</f>
        <v>240</v>
      </c>
      <c r="O4559" s="20" cm="1">
        <f t="array" ref="O4559">IFERROR(INDEX(tblConsorcios[Parcela Mensal (R$)],MOD($J4559,ROWS(tblConsorcios[Produto]))+1),"")</f>
        <v>2307.67</v>
      </c>
      <c r="P4559" s="20" t="str" cm="1">
        <f t="array" ref="P4559">IFERROR(INDEX(tblClientes[Dividendo Mensal (R$)],INT($J4559/ROWS(tblConsorcios[Produto]))+1),"")</f>
        <v/>
      </c>
      <c r="Q4559" s="20" t="str">
        <f t="shared" si="214"/>
        <v/>
      </c>
      <c r="R4559">
        <f t="shared" si="215"/>
        <v>0</v>
      </c>
    </row>
    <row r="4560" spans="10:18" x14ac:dyDescent="0.2">
      <c r="J4560">
        <f t="shared" si="213"/>
        <v>4558</v>
      </c>
      <c r="K4560" t="str" cm="1">
        <f t="array" ref="K4560">IFERROR(INDEX(tblClientes[Cliente],INT($J4560/ROWS(tblConsorcios[Produto]))+1),"")</f>
        <v/>
      </c>
      <c r="L4560" t="str" cm="1">
        <f t="array" ref="L4560">IFERROR(INDEX(tblConsorcios[Produto],MOD($J4560,ROWS(tblConsorcios[Produto]))+1),"")</f>
        <v>Imóvel IE430 – 220m</v>
      </c>
      <c r="M4560" s="20" cm="1">
        <f t="array" ref="M4560">IFERROR(INDEX(tblConsorcios[Valor da Carta (R$)],MOD($J4560,ROWS(tblConsorcios[Produto]))+1),"")</f>
        <v>430000</v>
      </c>
      <c r="N4560" s="2" cm="1">
        <f t="array" ref="N4560">IFERROR(INDEX(tblConsorcios[Prazo (meses)],MOD($J4560,ROWS(tblConsorcios[Produto]))+1),"")</f>
        <v>220</v>
      </c>
      <c r="O4560" s="20" cm="1">
        <f t="array" ref="O4560">IFERROR(INDEX(tblConsorcios[Parcela Mensal (R$)],MOD($J4560,ROWS(tblConsorcios[Produto]))+1),"")</f>
        <v>2497.91</v>
      </c>
      <c r="P4560" s="20" t="str" cm="1">
        <f t="array" ref="P4560">IFERROR(INDEX(tblClientes[Dividendo Mensal (R$)],INT($J4560/ROWS(tblConsorcios[Produto]))+1),"")</f>
        <v/>
      </c>
      <c r="Q4560" s="20" t="str">
        <f t="shared" si="214"/>
        <v/>
      </c>
      <c r="R4560">
        <f t="shared" si="215"/>
        <v>0</v>
      </c>
    </row>
    <row r="4561" spans="10:18" x14ac:dyDescent="0.2">
      <c r="J4561">
        <f t="shared" si="213"/>
        <v>4559</v>
      </c>
      <c r="K4561" t="str" cm="1">
        <f t="array" ref="K4561">IFERROR(INDEX(tblClientes[Cliente],INT($J4561/ROWS(tblConsorcios[Produto]))+1),"")</f>
        <v/>
      </c>
      <c r="L4561" t="str" cm="1">
        <f t="array" ref="L4561">IFERROR(INDEX(tblConsorcios[Produto],MOD($J4561,ROWS(tblConsorcios[Produto]))+1),"")</f>
        <v>Imóvel IE430 – 200m</v>
      </c>
      <c r="M4561" s="20" cm="1">
        <f t="array" ref="M4561">IFERROR(INDEX(tblConsorcios[Valor da Carta (R$)],MOD($J4561,ROWS(tblConsorcios[Produto]))+1),"")</f>
        <v>430000</v>
      </c>
      <c r="N4561" s="2" cm="1">
        <f t="array" ref="N4561">IFERROR(INDEX(tblConsorcios[Prazo (meses)],MOD($J4561,ROWS(tblConsorcios[Produto]))+1),"")</f>
        <v>200</v>
      </c>
      <c r="O4561" s="20" cm="1">
        <f t="array" ref="O4561">IFERROR(INDEX(tblConsorcios[Parcela Mensal (R$)],MOD($J4561,ROWS(tblConsorcios[Produto]))+1),"")</f>
        <v>2726.2</v>
      </c>
      <c r="P4561" s="20" t="str" cm="1">
        <f t="array" ref="P4561">IFERROR(INDEX(tblClientes[Dividendo Mensal (R$)],INT($J4561/ROWS(tblConsorcios[Produto]))+1),"")</f>
        <v/>
      </c>
      <c r="Q4561" s="20" t="str">
        <f t="shared" si="214"/>
        <v/>
      </c>
      <c r="R4561">
        <f t="shared" si="215"/>
        <v>0</v>
      </c>
    </row>
    <row r="4562" spans="10:18" x14ac:dyDescent="0.2">
      <c r="J4562">
        <f t="shared" si="213"/>
        <v>4560</v>
      </c>
      <c r="K4562" t="str" cm="1">
        <f t="array" ref="K4562">IFERROR(INDEX(tblClientes[Cliente],INT($J4562/ROWS(tblConsorcios[Produto]))+1),"")</f>
        <v/>
      </c>
      <c r="L4562" t="str" cm="1">
        <f t="array" ref="L4562">IFERROR(INDEX(tblConsorcios[Produto],MOD($J4562,ROWS(tblConsorcios[Produto]))+1),"")</f>
        <v>Imóvel IE400 – 240m</v>
      </c>
      <c r="M4562" s="20" cm="1">
        <f t="array" ref="M4562">IFERROR(INDEX(tblConsorcios[Valor da Carta (R$)],MOD($J4562,ROWS(tblConsorcios[Produto]))+1),"")</f>
        <v>400000</v>
      </c>
      <c r="N4562" s="2" cm="1">
        <f t="array" ref="N4562">IFERROR(INDEX(tblConsorcios[Prazo (meses)],MOD($J4562,ROWS(tblConsorcios[Produto]))+1),"")</f>
        <v>240</v>
      </c>
      <c r="O4562" s="20" cm="1">
        <f t="array" ref="O4562">IFERROR(INDEX(tblConsorcios[Parcela Mensal (R$)],MOD($J4562,ROWS(tblConsorcios[Produto]))+1),"")</f>
        <v>2146.67</v>
      </c>
      <c r="P4562" s="20" t="str" cm="1">
        <f t="array" ref="P4562">IFERROR(INDEX(tblClientes[Dividendo Mensal (R$)],INT($J4562/ROWS(tblConsorcios[Produto]))+1),"")</f>
        <v/>
      </c>
      <c r="Q4562" s="20" t="str">
        <f t="shared" si="214"/>
        <v/>
      </c>
      <c r="R4562">
        <f t="shared" si="215"/>
        <v>0</v>
      </c>
    </row>
    <row r="4563" spans="10:18" x14ac:dyDescent="0.2">
      <c r="J4563">
        <f t="shared" si="213"/>
        <v>4561</v>
      </c>
      <c r="K4563" t="str" cm="1">
        <f t="array" ref="K4563">IFERROR(INDEX(tblClientes[Cliente],INT($J4563/ROWS(tblConsorcios[Produto]))+1),"")</f>
        <v/>
      </c>
      <c r="L4563" t="str" cm="1">
        <f t="array" ref="L4563">IFERROR(INDEX(tblConsorcios[Produto],MOD($J4563,ROWS(tblConsorcios[Produto]))+1),"")</f>
        <v>Imóvel IE400 – 220m</v>
      </c>
      <c r="M4563" s="20" cm="1">
        <f t="array" ref="M4563">IFERROR(INDEX(tblConsorcios[Valor da Carta (R$)],MOD($J4563,ROWS(tblConsorcios[Produto]))+1),"")</f>
        <v>400000</v>
      </c>
      <c r="N4563" s="2" cm="1">
        <f t="array" ref="N4563">IFERROR(INDEX(tblConsorcios[Prazo (meses)],MOD($J4563,ROWS(tblConsorcios[Produto]))+1),"")</f>
        <v>220</v>
      </c>
      <c r="O4563" s="20" cm="1">
        <f t="array" ref="O4563">IFERROR(INDEX(tblConsorcios[Parcela Mensal (R$)],MOD($J4563,ROWS(tblConsorcios[Produto]))+1),"")</f>
        <v>2323.64</v>
      </c>
      <c r="P4563" s="20" t="str" cm="1">
        <f t="array" ref="P4563">IFERROR(INDEX(tblClientes[Dividendo Mensal (R$)],INT($J4563/ROWS(tblConsorcios[Produto]))+1),"")</f>
        <v/>
      </c>
      <c r="Q4563" s="20" t="str">
        <f t="shared" si="214"/>
        <v/>
      </c>
      <c r="R4563">
        <f t="shared" si="215"/>
        <v>0</v>
      </c>
    </row>
    <row r="4564" spans="10:18" x14ac:dyDescent="0.2">
      <c r="J4564">
        <f t="shared" si="213"/>
        <v>4562</v>
      </c>
      <c r="K4564" t="str" cm="1">
        <f t="array" ref="K4564">IFERROR(INDEX(tblClientes[Cliente],INT($J4564/ROWS(tblConsorcios[Produto]))+1),"")</f>
        <v/>
      </c>
      <c r="L4564" t="str" cm="1">
        <f t="array" ref="L4564">IFERROR(INDEX(tblConsorcios[Produto],MOD($J4564,ROWS(tblConsorcios[Produto]))+1),"")</f>
        <v>Imóvel IE400 – 200m</v>
      </c>
      <c r="M4564" s="20" cm="1">
        <f t="array" ref="M4564">IFERROR(INDEX(tblConsorcios[Valor da Carta (R$)],MOD($J4564,ROWS(tblConsorcios[Produto]))+1),"")</f>
        <v>400000</v>
      </c>
      <c r="N4564" s="2" cm="1">
        <f t="array" ref="N4564">IFERROR(INDEX(tblConsorcios[Prazo (meses)],MOD($J4564,ROWS(tblConsorcios[Produto]))+1),"")</f>
        <v>200</v>
      </c>
      <c r="O4564" s="20" cm="1">
        <f t="array" ref="O4564">IFERROR(INDEX(tblConsorcios[Parcela Mensal (R$)],MOD($J4564,ROWS(tblConsorcios[Produto]))+1),"")</f>
        <v>2536</v>
      </c>
      <c r="P4564" s="20" t="str" cm="1">
        <f t="array" ref="P4564">IFERROR(INDEX(tblClientes[Dividendo Mensal (R$)],INT($J4564/ROWS(tblConsorcios[Produto]))+1),"")</f>
        <v/>
      </c>
      <c r="Q4564" s="20" t="str">
        <f t="shared" si="214"/>
        <v/>
      </c>
      <c r="R4564">
        <f t="shared" si="215"/>
        <v>0</v>
      </c>
    </row>
    <row r="4565" spans="10:18" x14ac:dyDescent="0.2">
      <c r="J4565">
        <f t="shared" si="213"/>
        <v>4563</v>
      </c>
      <c r="K4565" t="str" cm="1">
        <f t="array" ref="K4565">IFERROR(INDEX(tblClientes[Cliente],INT($J4565/ROWS(tblConsorcios[Produto]))+1),"")</f>
        <v/>
      </c>
      <c r="L4565" t="str" cm="1">
        <f t="array" ref="L4565">IFERROR(INDEX(tblConsorcios[Produto],MOD($J4565,ROWS(tblConsorcios[Produto]))+1),"")</f>
        <v>Imóvel IE380 – 240m</v>
      </c>
      <c r="M4565" s="20" cm="1">
        <f t="array" ref="M4565">IFERROR(INDEX(tblConsorcios[Valor da Carta (R$)],MOD($J4565,ROWS(tblConsorcios[Produto]))+1),"")</f>
        <v>380000</v>
      </c>
      <c r="N4565" s="2" cm="1">
        <f t="array" ref="N4565">IFERROR(INDEX(tblConsorcios[Prazo (meses)],MOD($J4565,ROWS(tblConsorcios[Produto]))+1),"")</f>
        <v>240</v>
      </c>
      <c r="O4565" s="20" cm="1">
        <f t="array" ref="O4565">IFERROR(INDEX(tblConsorcios[Parcela Mensal (R$)],MOD($J4565,ROWS(tblConsorcios[Produto]))+1),"")</f>
        <v>2039.33</v>
      </c>
      <c r="P4565" s="20" t="str" cm="1">
        <f t="array" ref="P4565">IFERROR(INDEX(tblClientes[Dividendo Mensal (R$)],INT($J4565/ROWS(tblConsorcios[Produto]))+1),"")</f>
        <v/>
      </c>
      <c r="Q4565" s="20" t="str">
        <f t="shared" si="214"/>
        <v/>
      </c>
      <c r="R4565">
        <f t="shared" si="215"/>
        <v>0</v>
      </c>
    </row>
    <row r="4566" spans="10:18" x14ac:dyDescent="0.2">
      <c r="J4566">
        <f t="shared" si="213"/>
        <v>4564</v>
      </c>
      <c r="K4566" t="str" cm="1">
        <f t="array" ref="K4566">IFERROR(INDEX(tblClientes[Cliente],INT($J4566/ROWS(tblConsorcios[Produto]))+1),"")</f>
        <v/>
      </c>
      <c r="L4566" t="str" cm="1">
        <f t="array" ref="L4566">IFERROR(INDEX(tblConsorcios[Produto],MOD($J4566,ROWS(tblConsorcios[Produto]))+1),"")</f>
        <v>Imóvel IE380 – 220m</v>
      </c>
      <c r="M4566" s="20" cm="1">
        <f t="array" ref="M4566">IFERROR(INDEX(tblConsorcios[Valor da Carta (R$)],MOD($J4566,ROWS(tblConsorcios[Produto]))+1),"")</f>
        <v>380000</v>
      </c>
      <c r="N4566" s="2" cm="1">
        <f t="array" ref="N4566">IFERROR(INDEX(tblConsorcios[Prazo (meses)],MOD($J4566,ROWS(tblConsorcios[Produto]))+1),"")</f>
        <v>220</v>
      </c>
      <c r="O4566" s="20" cm="1">
        <f t="array" ref="O4566">IFERROR(INDEX(tblConsorcios[Parcela Mensal (R$)],MOD($J4566,ROWS(tblConsorcios[Produto]))+1),"")</f>
        <v>2207.4499999999998</v>
      </c>
      <c r="P4566" s="20" t="str" cm="1">
        <f t="array" ref="P4566">IFERROR(INDEX(tblClientes[Dividendo Mensal (R$)],INT($J4566/ROWS(tblConsorcios[Produto]))+1),"")</f>
        <v/>
      </c>
      <c r="Q4566" s="20" t="str">
        <f t="shared" si="214"/>
        <v/>
      </c>
      <c r="R4566">
        <f t="shared" si="215"/>
        <v>0</v>
      </c>
    </row>
    <row r="4567" spans="10:18" x14ac:dyDescent="0.2">
      <c r="J4567">
        <f t="shared" si="213"/>
        <v>4565</v>
      </c>
      <c r="K4567" t="str" cm="1">
        <f t="array" ref="K4567">IFERROR(INDEX(tblClientes[Cliente],INT($J4567/ROWS(tblConsorcios[Produto]))+1),"")</f>
        <v/>
      </c>
      <c r="L4567" t="str" cm="1">
        <f t="array" ref="L4567">IFERROR(INDEX(tblConsorcios[Produto],MOD($J4567,ROWS(tblConsorcios[Produto]))+1),"")</f>
        <v>Imóvel IE380 – 200m</v>
      </c>
      <c r="M4567" s="20" cm="1">
        <f t="array" ref="M4567">IFERROR(INDEX(tblConsorcios[Valor da Carta (R$)],MOD($J4567,ROWS(tblConsorcios[Produto]))+1),"")</f>
        <v>380000</v>
      </c>
      <c r="N4567" s="2" cm="1">
        <f t="array" ref="N4567">IFERROR(INDEX(tblConsorcios[Prazo (meses)],MOD($J4567,ROWS(tblConsorcios[Produto]))+1),"")</f>
        <v>200</v>
      </c>
      <c r="O4567" s="20" cm="1">
        <f t="array" ref="O4567">IFERROR(INDEX(tblConsorcios[Parcela Mensal (R$)],MOD($J4567,ROWS(tblConsorcios[Produto]))+1),"")</f>
        <v>2409.1999999999998</v>
      </c>
      <c r="P4567" s="20" t="str" cm="1">
        <f t="array" ref="P4567">IFERROR(INDEX(tblClientes[Dividendo Mensal (R$)],INT($J4567/ROWS(tblConsorcios[Produto]))+1),"")</f>
        <v/>
      </c>
      <c r="Q4567" s="20" t="str">
        <f t="shared" si="214"/>
        <v/>
      </c>
      <c r="R4567">
        <f t="shared" si="215"/>
        <v>0</v>
      </c>
    </row>
    <row r="4568" spans="10:18" x14ac:dyDescent="0.2">
      <c r="J4568">
        <f t="shared" si="213"/>
        <v>4566</v>
      </c>
      <c r="K4568" t="str" cm="1">
        <f t="array" ref="K4568">IFERROR(INDEX(tblClientes[Cliente],INT($J4568/ROWS(tblConsorcios[Produto]))+1),"")</f>
        <v/>
      </c>
      <c r="L4568" t="str" cm="1">
        <f t="array" ref="L4568">IFERROR(INDEX(tblConsorcios[Produto],MOD($J4568,ROWS(tblConsorcios[Produto]))+1),"")</f>
        <v>Imóvel IE350 – 240m</v>
      </c>
      <c r="M4568" s="20" cm="1">
        <f t="array" ref="M4568">IFERROR(INDEX(tblConsorcios[Valor da Carta (R$)],MOD($J4568,ROWS(tblConsorcios[Produto]))+1),"")</f>
        <v>350000</v>
      </c>
      <c r="N4568" s="2" cm="1">
        <f t="array" ref="N4568">IFERROR(INDEX(tblConsorcios[Prazo (meses)],MOD($J4568,ROWS(tblConsorcios[Produto]))+1),"")</f>
        <v>240</v>
      </c>
      <c r="O4568" s="20" cm="1">
        <f t="array" ref="O4568">IFERROR(INDEX(tblConsorcios[Parcela Mensal (R$)],MOD($J4568,ROWS(tblConsorcios[Produto]))+1),"")</f>
        <v>1878.33</v>
      </c>
      <c r="P4568" s="20" t="str" cm="1">
        <f t="array" ref="P4568">IFERROR(INDEX(tblClientes[Dividendo Mensal (R$)],INT($J4568/ROWS(tblConsorcios[Produto]))+1),"")</f>
        <v/>
      </c>
      <c r="Q4568" s="20" t="str">
        <f t="shared" si="214"/>
        <v/>
      </c>
      <c r="R4568">
        <f t="shared" si="215"/>
        <v>0</v>
      </c>
    </row>
    <row r="4569" spans="10:18" x14ac:dyDescent="0.2">
      <c r="J4569">
        <f t="shared" si="213"/>
        <v>4567</v>
      </c>
      <c r="K4569" t="str" cm="1">
        <f t="array" ref="K4569">IFERROR(INDEX(tblClientes[Cliente],INT($J4569/ROWS(tblConsorcios[Produto]))+1),"")</f>
        <v/>
      </c>
      <c r="L4569" t="str" cm="1">
        <f t="array" ref="L4569">IFERROR(INDEX(tblConsorcios[Produto],MOD($J4569,ROWS(tblConsorcios[Produto]))+1),"")</f>
        <v>Imóvel IE350 – 220m</v>
      </c>
      <c r="M4569" s="20" cm="1">
        <f t="array" ref="M4569">IFERROR(INDEX(tblConsorcios[Valor da Carta (R$)],MOD($J4569,ROWS(tblConsorcios[Produto]))+1),"")</f>
        <v>350000</v>
      </c>
      <c r="N4569" s="2" cm="1">
        <f t="array" ref="N4569">IFERROR(INDEX(tblConsorcios[Prazo (meses)],MOD($J4569,ROWS(tblConsorcios[Produto]))+1),"")</f>
        <v>220</v>
      </c>
      <c r="O4569" s="20" cm="1">
        <f t="array" ref="O4569">IFERROR(INDEX(tblConsorcios[Parcela Mensal (R$)],MOD($J4569,ROWS(tblConsorcios[Produto]))+1),"")</f>
        <v>2033.18</v>
      </c>
      <c r="P4569" s="20" t="str" cm="1">
        <f t="array" ref="P4569">IFERROR(INDEX(tblClientes[Dividendo Mensal (R$)],INT($J4569/ROWS(tblConsorcios[Produto]))+1),"")</f>
        <v/>
      </c>
      <c r="Q4569" s="20" t="str">
        <f t="shared" si="214"/>
        <v/>
      </c>
      <c r="R4569">
        <f t="shared" si="215"/>
        <v>0</v>
      </c>
    </row>
    <row r="4570" spans="10:18" x14ac:dyDescent="0.2">
      <c r="J4570">
        <f t="shared" si="213"/>
        <v>4568</v>
      </c>
      <c r="K4570" t="str" cm="1">
        <f t="array" ref="K4570">IFERROR(INDEX(tblClientes[Cliente],INT($J4570/ROWS(tblConsorcios[Produto]))+1),"")</f>
        <v/>
      </c>
      <c r="L4570" t="str" cm="1">
        <f t="array" ref="L4570">IFERROR(INDEX(tblConsorcios[Produto],MOD($J4570,ROWS(tblConsorcios[Produto]))+1),"")</f>
        <v>Imóvel IE350 – 200m</v>
      </c>
      <c r="M4570" s="20" cm="1">
        <f t="array" ref="M4570">IFERROR(INDEX(tblConsorcios[Valor da Carta (R$)],MOD($J4570,ROWS(tblConsorcios[Produto]))+1),"")</f>
        <v>350000</v>
      </c>
      <c r="N4570" s="2" cm="1">
        <f t="array" ref="N4570">IFERROR(INDEX(tblConsorcios[Prazo (meses)],MOD($J4570,ROWS(tblConsorcios[Produto]))+1),"")</f>
        <v>200</v>
      </c>
      <c r="O4570" s="20" cm="1">
        <f t="array" ref="O4570">IFERROR(INDEX(tblConsorcios[Parcela Mensal (R$)],MOD($J4570,ROWS(tblConsorcios[Produto]))+1),"")</f>
        <v>2219</v>
      </c>
      <c r="P4570" s="20" t="str" cm="1">
        <f t="array" ref="P4570">IFERROR(INDEX(tblClientes[Dividendo Mensal (R$)],INT($J4570/ROWS(tblConsorcios[Produto]))+1),"")</f>
        <v/>
      </c>
      <c r="Q4570" s="20" t="str">
        <f t="shared" si="214"/>
        <v/>
      </c>
      <c r="R4570">
        <f t="shared" si="215"/>
        <v>0</v>
      </c>
    </row>
    <row r="4571" spans="10:18" x14ac:dyDescent="0.2">
      <c r="J4571">
        <f t="shared" si="213"/>
        <v>4569</v>
      </c>
      <c r="K4571" t="str" cm="1">
        <f t="array" ref="K4571">IFERROR(INDEX(tblClientes[Cliente],INT($J4571/ROWS(tblConsorcios[Produto]))+1),"")</f>
        <v/>
      </c>
      <c r="L4571" t="str" cm="1">
        <f t="array" ref="L4571">IFERROR(INDEX(tblConsorcios[Produto],MOD($J4571,ROWS(tblConsorcios[Produto]))+1),"")</f>
        <v>Imóvel IE330 – 240m</v>
      </c>
      <c r="M4571" s="20" cm="1">
        <f t="array" ref="M4571">IFERROR(INDEX(tblConsorcios[Valor da Carta (R$)],MOD($J4571,ROWS(tblConsorcios[Produto]))+1),"")</f>
        <v>330000</v>
      </c>
      <c r="N4571" s="2" cm="1">
        <f t="array" ref="N4571">IFERROR(INDEX(tblConsorcios[Prazo (meses)],MOD($J4571,ROWS(tblConsorcios[Produto]))+1),"")</f>
        <v>240</v>
      </c>
      <c r="O4571" s="20" cm="1">
        <f t="array" ref="O4571">IFERROR(INDEX(tblConsorcios[Parcela Mensal (R$)],MOD($J4571,ROWS(tblConsorcios[Produto]))+1),"")</f>
        <v>1771</v>
      </c>
      <c r="P4571" s="20" t="str" cm="1">
        <f t="array" ref="P4571">IFERROR(INDEX(tblClientes[Dividendo Mensal (R$)],INT($J4571/ROWS(tblConsorcios[Produto]))+1),"")</f>
        <v/>
      </c>
      <c r="Q4571" s="20" t="str">
        <f t="shared" si="214"/>
        <v/>
      </c>
      <c r="R4571">
        <f t="shared" si="215"/>
        <v>0</v>
      </c>
    </row>
    <row r="4572" spans="10:18" x14ac:dyDescent="0.2">
      <c r="J4572">
        <f t="shared" si="213"/>
        <v>4570</v>
      </c>
      <c r="K4572" t="str" cm="1">
        <f t="array" ref="K4572">IFERROR(INDEX(tblClientes[Cliente],INT($J4572/ROWS(tblConsorcios[Produto]))+1),"")</f>
        <v/>
      </c>
      <c r="L4572" t="str" cm="1">
        <f t="array" ref="L4572">IFERROR(INDEX(tblConsorcios[Produto],MOD($J4572,ROWS(tblConsorcios[Produto]))+1),"")</f>
        <v>Imóvel IE330 – 220m</v>
      </c>
      <c r="M4572" s="20" cm="1">
        <f t="array" ref="M4572">IFERROR(INDEX(tblConsorcios[Valor da Carta (R$)],MOD($J4572,ROWS(tblConsorcios[Produto]))+1),"")</f>
        <v>330000</v>
      </c>
      <c r="N4572" s="2" cm="1">
        <f t="array" ref="N4572">IFERROR(INDEX(tblConsorcios[Prazo (meses)],MOD($J4572,ROWS(tblConsorcios[Produto]))+1),"")</f>
        <v>220</v>
      </c>
      <c r="O4572" s="20" cm="1">
        <f t="array" ref="O4572">IFERROR(INDEX(tblConsorcios[Parcela Mensal (R$)],MOD($J4572,ROWS(tblConsorcios[Produto]))+1),"")</f>
        <v>1917</v>
      </c>
      <c r="P4572" s="20" t="str" cm="1">
        <f t="array" ref="P4572">IFERROR(INDEX(tblClientes[Dividendo Mensal (R$)],INT($J4572/ROWS(tblConsorcios[Produto]))+1),"")</f>
        <v/>
      </c>
      <c r="Q4572" s="20" t="str">
        <f t="shared" si="214"/>
        <v/>
      </c>
      <c r="R4572">
        <f t="shared" si="215"/>
        <v>0</v>
      </c>
    </row>
    <row r="4573" spans="10:18" x14ac:dyDescent="0.2">
      <c r="J4573">
        <f t="shared" si="213"/>
        <v>4571</v>
      </c>
      <c r="K4573" t="str" cm="1">
        <f t="array" ref="K4573">IFERROR(INDEX(tblClientes[Cliente],INT($J4573/ROWS(tblConsorcios[Produto]))+1),"")</f>
        <v/>
      </c>
      <c r="L4573" t="str" cm="1">
        <f t="array" ref="L4573">IFERROR(INDEX(tblConsorcios[Produto],MOD($J4573,ROWS(tblConsorcios[Produto]))+1),"")</f>
        <v>Imóvel IE330 – 200m</v>
      </c>
      <c r="M4573" s="20" cm="1">
        <f t="array" ref="M4573">IFERROR(INDEX(tblConsorcios[Valor da Carta (R$)],MOD($J4573,ROWS(tblConsorcios[Produto]))+1),"")</f>
        <v>330000</v>
      </c>
      <c r="N4573" s="2" cm="1">
        <f t="array" ref="N4573">IFERROR(INDEX(tblConsorcios[Prazo (meses)],MOD($J4573,ROWS(tblConsorcios[Produto]))+1),"")</f>
        <v>200</v>
      </c>
      <c r="O4573" s="20" cm="1">
        <f t="array" ref="O4573">IFERROR(INDEX(tblConsorcios[Parcela Mensal (R$)],MOD($J4573,ROWS(tblConsorcios[Produto]))+1),"")</f>
        <v>2092.1999999999998</v>
      </c>
      <c r="P4573" s="20" t="str" cm="1">
        <f t="array" ref="P4573">IFERROR(INDEX(tblClientes[Dividendo Mensal (R$)],INT($J4573/ROWS(tblConsorcios[Produto]))+1),"")</f>
        <v/>
      </c>
      <c r="Q4573" s="20" t="str">
        <f t="shared" si="214"/>
        <v/>
      </c>
      <c r="R4573">
        <f t="shared" si="215"/>
        <v>0</v>
      </c>
    </row>
    <row r="4574" spans="10:18" x14ac:dyDescent="0.2">
      <c r="J4574">
        <f t="shared" si="213"/>
        <v>4572</v>
      </c>
      <c r="K4574" t="str" cm="1">
        <f t="array" ref="K4574">IFERROR(INDEX(tblClientes[Cliente],INT($J4574/ROWS(tblConsorcios[Produto]))+1),"")</f>
        <v/>
      </c>
      <c r="L4574" t="str" cm="1">
        <f t="array" ref="L4574">IFERROR(INDEX(tblConsorcios[Produto],MOD($J4574,ROWS(tblConsorcios[Produto]))+1),"")</f>
        <v>Imóvel IE300 – 240m</v>
      </c>
      <c r="M4574" s="20" cm="1">
        <f t="array" ref="M4574">IFERROR(INDEX(tblConsorcios[Valor da Carta (R$)],MOD($J4574,ROWS(tblConsorcios[Produto]))+1),"")</f>
        <v>300000</v>
      </c>
      <c r="N4574" s="2" cm="1">
        <f t="array" ref="N4574">IFERROR(INDEX(tblConsorcios[Prazo (meses)],MOD($J4574,ROWS(tblConsorcios[Produto]))+1),"")</f>
        <v>240</v>
      </c>
      <c r="O4574" s="20" cm="1">
        <f t="array" ref="O4574">IFERROR(INDEX(tblConsorcios[Parcela Mensal (R$)],MOD($J4574,ROWS(tblConsorcios[Produto]))+1),"")</f>
        <v>1610</v>
      </c>
      <c r="P4574" s="20" t="str" cm="1">
        <f t="array" ref="P4574">IFERROR(INDEX(tblClientes[Dividendo Mensal (R$)],INT($J4574/ROWS(tblConsorcios[Produto]))+1),"")</f>
        <v/>
      </c>
      <c r="Q4574" s="20" t="str">
        <f t="shared" si="214"/>
        <v/>
      </c>
      <c r="R4574">
        <f t="shared" si="215"/>
        <v>0</v>
      </c>
    </row>
    <row r="4575" spans="10:18" x14ac:dyDescent="0.2">
      <c r="J4575">
        <f t="shared" si="213"/>
        <v>4573</v>
      </c>
      <c r="K4575" t="str" cm="1">
        <f t="array" ref="K4575">IFERROR(INDEX(tblClientes[Cliente],INT($J4575/ROWS(tblConsorcios[Produto]))+1),"")</f>
        <v/>
      </c>
      <c r="L4575" t="str" cm="1">
        <f t="array" ref="L4575">IFERROR(INDEX(tblConsorcios[Produto],MOD($J4575,ROWS(tblConsorcios[Produto]))+1),"")</f>
        <v>Imóvel IE300 – 220m</v>
      </c>
      <c r="M4575" s="20" cm="1">
        <f t="array" ref="M4575">IFERROR(INDEX(tblConsorcios[Valor da Carta (R$)],MOD($J4575,ROWS(tblConsorcios[Produto]))+1),"")</f>
        <v>300000</v>
      </c>
      <c r="N4575" s="2" cm="1">
        <f t="array" ref="N4575">IFERROR(INDEX(tblConsorcios[Prazo (meses)],MOD($J4575,ROWS(tblConsorcios[Produto]))+1),"")</f>
        <v>220</v>
      </c>
      <c r="O4575" s="20" cm="1">
        <f t="array" ref="O4575">IFERROR(INDEX(tblConsorcios[Parcela Mensal (R$)],MOD($J4575,ROWS(tblConsorcios[Produto]))+1),"")</f>
        <v>1742.73</v>
      </c>
      <c r="P4575" s="20" t="str" cm="1">
        <f t="array" ref="P4575">IFERROR(INDEX(tblClientes[Dividendo Mensal (R$)],INT($J4575/ROWS(tblConsorcios[Produto]))+1),"")</f>
        <v/>
      </c>
      <c r="Q4575" s="20" t="str">
        <f t="shared" si="214"/>
        <v/>
      </c>
      <c r="R4575">
        <f t="shared" si="215"/>
        <v>0</v>
      </c>
    </row>
    <row r="4576" spans="10:18" x14ac:dyDescent="0.2">
      <c r="J4576">
        <f t="shared" si="213"/>
        <v>4574</v>
      </c>
      <c r="K4576" t="str" cm="1">
        <f t="array" ref="K4576">IFERROR(INDEX(tblClientes[Cliente],INT($J4576/ROWS(tblConsorcios[Produto]))+1),"")</f>
        <v/>
      </c>
      <c r="L4576" t="str" cm="1">
        <f t="array" ref="L4576">IFERROR(INDEX(tblConsorcios[Produto],MOD($J4576,ROWS(tblConsorcios[Produto]))+1),"")</f>
        <v>Imóvel IE300 – 200m</v>
      </c>
      <c r="M4576" s="20" cm="1">
        <f t="array" ref="M4576">IFERROR(INDEX(tblConsorcios[Valor da Carta (R$)],MOD($J4576,ROWS(tblConsorcios[Produto]))+1),"")</f>
        <v>300000</v>
      </c>
      <c r="N4576" s="2" cm="1">
        <f t="array" ref="N4576">IFERROR(INDEX(tblConsorcios[Prazo (meses)],MOD($J4576,ROWS(tblConsorcios[Produto]))+1),"")</f>
        <v>200</v>
      </c>
      <c r="O4576" s="20" cm="1">
        <f t="array" ref="O4576">IFERROR(INDEX(tblConsorcios[Parcela Mensal (R$)],MOD($J4576,ROWS(tblConsorcios[Produto]))+1),"")</f>
        <v>1902</v>
      </c>
      <c r="P4576" s="20" t="str" cm="1">
        <f t="array" ref="P4576">IFERROR(INDEX(tblClientes[Dividendo Mensal (R$)],INT($J4576/ROWS(tblConsorcios[Produto]))+1),"")</f>
        <v/>
      </c>
      <c r="Q4576" s="20" t="str">
        <f t="shared" si="214"/>
        <v/>
      </c>
      <c r="R4576">
        <f t="shared" si="215"/>
        <v>0</v>
      </c>
    </row>
    <row r="4577" spans="10:18" x14ac:dyDescent="0.2">
      <c r="J4577">
        <f t="shared" si="213"/>
        <v>4575</v>
      </c>
      <c r="K4577" t="str" cm="1">
        <f t="array" ref="K4577">IFERROR(INDEX(tblClientes[Cliente],INT($J4577/ROWS(tblConsorcios[Produto]))+1),"")</f>
        <v/>
      </c>
      <c r="L4577" t="str" cm="1">
        <f t="array" ref="L4577">IFERROR(INDEX(tblConsorcios[Produto],MOD($J4577,ROWS(tblConsorcios[Produto]))+1),"")</f>
        <v>Imóvel IE240 – 240m</v>
      </c>
      <c r="M4577" s="20" cm="1">
        <f t="array" ref="M4577">IFERROR(INDEX(tblConsorcios[Valor da Carta (R$)],MOD($J4577,ROWS(tblConsorcios[Produto]))+1),"")</f>
        <v>240000</v>
      </c>
      <c r="N4577" s="2" cm="1">
        <f t="array" ref="N4577">IFERROR(INDEX(tblConsorcios[Prazo (meses)],MOD($J4577,ROWS(tblConsorcios[Produto]))+1),"")</f>
        <v>240</v>
      </c>
      <c r="O4577" s="20" cm="1">
        <f t="array" ref="O4577">IFERROR(INDEX(tblConsorcios[Parcela Mensal (R$)],MOD($J4577,ROWS(tblConsorcios[Produto]))+1),"")</f>
        <v>1288</v>
      </c>
      <c r="P4577" s="20" t="str" cm="1">
        <f t="array" ref="P4577">IFERROR(INDEX(tblClientes[Dividendo Mensal (R$)],INT($J4577/ROWS(tblConsorcios[Produto]))+1),"")</f>
        <v/>
      </c>
      <c r="Q4577" s="20" t="str">
        <f t="shared" si="214"/>
        <v/>
      </c>
      <c r="R4577">
        <f t="shared" si="215"/>
        <v>0</v>
      </c>
    </row>
    <row r="4578" spans="10:18" x14ac:dyDescent="0.2">
      <c r="J4578">
        <f t="shared" si="213"/>
        <v>4576</v>
      </c>
      <c r="K4578" t="str" cm="1">
        <f t="array" ref="K4578">IFERROR(INDEX(tblClientes[Cliente],INT($J4578/ROWS(tblConsorcios[Produto]))+1),"")</f>
        <v/>
      </c>
      <c r="L4578" t="str" cm="1">
        <f t="array" ref="L4578">IFERROR(INDEX(tblConsorcios[Produto],MOD($J4578,ROWS(tblConsorcios[Produto]))+1),"")</f>
        <v>Imóvel IE240 – 220m</v>
      </c>
      <c r="M4578" s="20" cm="1">
        <f t="array" ref="M4578">IFERROR(INDEX(tblConsorcios[Valor da Carta (R$)],MOD($J4578,ROWS(tblConsorcios[Produto]))+1),"")</f>
        <v>240000</v>
      </c>
      <c r="N4578" s="2" cm="1">
        <f t="array" ref="N4578">IFERROR(INDEX(tblConsorcios[Prazo (meses)],MOD($J4578,ROWS(tblConsorcios[Produto]))+1),"")</f>
        <v>220</v>
      </c>
      <c r="O4578" s="20" cm="1">
        <f t="array" ref="O4578">IFERROR(INDEX(tblConsorcios[Parcela Mensal (R$)],MOD($J4578,ROWS(tblConsorcios[Produto]))+1),"")</f>
        <v>1394.18</v>
      </c>
      <c r="P4578" s="20" t="str" cm="1">
        <f t="array" ref="P4578">IFERROR(INDEX(tblClientes[Dividendo Mensal (R$)],INT($J4578/ROWS(tblConsorcios[Produto]))+1),"")</f>
        <v/>
      </c>
      <c r="Q4578" s="20" t="str">
        <f t="shared" si="214"/>
        <v/>
      </c>
      <c r="R4578">
        <f t="shared" si="215"/>
        <v>0</v>
      </c>
    </row>
    <row r="4579" spans="10:18" x14ac:dyDescent="0.2">
      <c r="J4579">
        <f t="shared" si="213"/>
        <v>4577</v>
      </c>
      <c r="K4579" t="str" cm="1">
        <f t="array" ref="K4579">IFERROR(INDEX(tblClientes[Cliente],INT($J4579/ROWS(tblConsorcios[Produto]))+1),"")</f>
        <v/>
      </c>
      <c r="L4579" t="str" cm="1">
        <f t="array" ref="L4579">IFERROR(INDEX(tblConsorcios[Produto],MOD($J4579,ROWS(tblConsorcios[Produto]))+1),"")</f>
        <v>Imóvel IE240 – 200m</v>
      </c>
      <c r="M4579" s="20" cm="1">
        <f t="array" ref="M4579">IFERROR(INDEX(tblConsorcios[Valor da Carta (R$)],MOD($J4579,ROWS(tblConsorcios[Produto]))+1),"")</f>
        <v>240000</v>
      </c>
      <c r="N4579" s="2" cm="1">
        <f t="array" ref="N4579">IFERROR(INDEX(tblConsorcios[Prazo (meses)],MOD($J4579,ROWS(tblConsorcios[Produto]))+1),"")</f>
        <v>200</v>
      </c>
      <c r="O4579" s="20" cm="1">
        <f t="array" ref="O4579">IFERROR(INDEX(tblConsorcios[Parcela Mensal (R$)],MOD($J4579,ROWS(tblConsorcios[Produto]))+1),"")</f>
        <v>1521.6</v>
      </c>
      <c r="P4579" s="20" t="str" cm="1">
        <f t="array" ref="P4579">IFERROR(INDEX(tblClientes[Dividendo Mensal (R$)],INT($J4579/ROWS(tblConsorcios[Produto]))+1),"")</f>
        <v/>
      </c>
      <c r="Q4579" s="20" t="str">
        <f t="shared" si="214"/>
        <v/>
      </c>
      <c r="R4579">
        <f t="shared" si="215"/>
        <v>0</v>
      </c>
    </row>
    <row r="4580" spans="10:18" x14ac:dyDescent="0.2">
      <c r="J4580">
        <f t="shared" si="213"/>
        <v>4578</v>
      </c>
      <c r="K4580" t="str" cm="1">
        <f t="array" ref="K4580">IFERROR(INDEX(tblClientes[Cliente],INT($J4580/ROWS(tblConsorcios[Produto]))+1),"")</f>
        <v/>
      </c>
      <c r="L4580" t="str" cm="1">
        <f t="array" ref="L4580">IFERROR(INDEX(tblConsorcios[Produto],MOD($J4580,ROWS(tblConsorcios[Produto]))+1),"")</f>
        <v>Imóvel IE230 – 240m</v>
      </c>
      <c r="M4580" s="20" cm="1">
        <f t="array" ref="M4580">IFERROR(INDEX(tblConsorcios[Valor da Carta (R$)],MOD($J4580,ROWS(tblConsorcios[Produto]))+1),"")</f>
        <v>230000</v>
      </c>
      <c r="N4580" s="2" cm="1">
        <f t="array" ref="N4580">IFERROR(INDEX(tblConsorcios[Prazo (meses)],MOD($J4580,ROWS(tblConsorcios[Produto]))+1),"")</f>
        <v>240</v>
      </c>
      <c r="O4580" s="20" cm="1">
        <f t="array" ref="O4580">IFERROR(INDEX(tblConsorcios[Parcela Mensal (R$)],MOD($J4580,ROWS(tblConsorcios[Produto]))+1),"")</f>
        <v>1234.33</v>
      </c>
      <c r="P4580" s="20" t="str" cm="1">
        <f t="array" ref="P4580">IFERROR(INDEX(tblClientes[Dividendo Mensal (R$)],INT($J4580/ROWS(tblConsorcios[Produto]))+1),"")</f>
        <v/>
      </c>
      <c r="Q4580" s="20" t="str">
        <f t="shared" si="214"/>
        <v/>
      </c>
      <c r="R4580">
        <f t="shared" si="215"/>
        <v>0</v>
      </c>
    </row>
    <row r="4581" spans="10:18" x14ac:dyDescent="0.2">
      <c r="J4581">
        <f t="shared" si="213"/>
        <v>4579</v>
      </c>
      <c r="K4581" t="str" cm="1">
        <f t="array" ref="K4581">IFERROR(INDEX(tblClientes[Cliente],INT($J4581/ROWS(tblConsorcios[Produto]))+1),"")</f>
        <v/>
      </c>
      <c r="L4581" t="str" cm="1">
        <f t="array" ref="L4581">IFERROR(INDEX(tblConsorcios[Produto],MOD($J4581,ROWS(tblConsorcios[Produto]))+1),"")</f>
        <v>Imóvel IE230 – 220m</v>
      </c>
      <c r="M4581" s="20" cm="1">
        <f t="array" ref="M4581">IFERROR(INDEX(tblConsorcios[Valor da Carta (R$)],MOD($J4581,ROWS(tblConsorcios[Produto]))+1),"")</f>
        <v>230000</v>
      </c>
      <c r="N4581" s="2" cm="1">
        <f t="array" ref="N4581">IFERROR(INDEX(tblConsorcios[Prazo (meses)],MOD($J4581,ROWS(tblConsorcios[Produto]))+1),"")</f>
        <v>220</v>
      </c>
      <c r="O4581" s="20" cm="1">
        <f t="array" ref="O4581">IFERROR(INDEX(tblConsorcios[Parcela Mensal (R$)],MOD($J4581,ROWS(tblConsorcios[Produto]))+1),"")</f>
        <v>1336.09</v>
      </c>
      <c r="P4581" s="20" t="str" cm="1">
        <f t="array" ref="P4581">IFERROR(INDEX(tblClientes[Dividendo Mensal (R$)],INT($J4581/ROWS(tblConsorcios[Produto]))+1),"")</f>
        <v/>
      </c>
      <c r="Q4581" s="20" t="str">
        <f t="shared" si="214"/>
        <v/>
      </c>
      <c r="R4581">
        <f t="shared" si="215"/>
        <v>0</v>
      </c>
    </row>
    <row r="4582" spans="10:18" x14ac:dyDescent="0.2">
      <c r="J4582">
        <f t="shared" si="213"/>
        <v>4580</v>
      </c>
      <c r="K4582" t="str" cm="1">
        <f t="array" ref="K4582">IFERROR(INDEX(tblClientes[Cliente],INT($J4582/ROWS(tblConsorcios[Produto]))+1),"")</f>
        <v/>
      </c>
      <c r="L4582" t="str" cm="1">
        <f t="array" ref="L4582">IFERROR(INDEX(tblConsorcios[Produto],MOD($J4582,ROWS(tblConsorcios[Produto]))+1),"")</f>
        <v>Imóvel IE230 – 200m</v>
      </c>
      <c r="M4582" s="20" cm="1">
        <f t="array" ref="M4582">IFERROR(INDEX(tblConsorcios[Valor da Carta (R$)],MOD($J4582,ROWS(tblConsorcios[Produto]))+1),"")</f>
        <v>230000</v>
      </c>
      <c r="N4582" s="2" cm="1">
        <f t="array" ref="N4582">IFERROR(INDEX(tblConsorcios[Prazo (meses)],MOD($J4582,ROWS(tblConsorcios[Produto]))+1),"")</f>
        <v>200</v>
      </c>
      <c r="O4582" s="20" cm="1">
        <f t="array" ref="O4582">IFERROR(INDEX(tblConsorcios[Parcela Mensal (R$)],MOD($J4582,ROWS(tblConsorcios[Produto]))+1),"")</f>
        <v>1458.2</v>
      </c>
      <c r="P4582" s="20" t="str" cm="1">
        <f t="array" ref="P4582">IFERROR(INDEX(tblClientes[Dividendo Mensal (R$)],INT($J4582/ROWS(tblConsorcios[Produto]))+1),"")</f>
        <v/>
      </c>
      <c r="Q4582" s="20" t="str">
        <f t="shared" si="214"/>
        <v/>
      </c>
      <c r="R4582">
        <f t="shared" si="215"/>
        <v>0</v>
      </c>
    </row>
    <row r="4583" spans="10:18" x14ac:dyDescent="0.2">
      <c r="J4583">
        <f t="shared" si="213"/>
        <v>4581</v>
      </c>
      <c r="K4583" t="str" cm="1">
        <f t="array" ref="K4583">IFERROR(INDEX(tblClientes[Cliente],INT($J4583/ROWS(tblConsorcios[Produto]))+1),"")</f>
        <v/>
      </c>
      <c r="L4583" t="str" cm="1">
        <f t="array" ref="L4583">IFERROR(INDEX(tblConsorcios[Produto],MOD($J4583,ROWS(tblConsorcios[Produto]))+1),"")</f>
        <v>Imóvel IE220 – 240m</v>
      </c>
      <c r="M4583" s="20" cm="1">
        <f t="array" ref="M4583">IFERROR(INDEX(tblConsorcios[Valor da Carta (R$)],MOD($J4583,ROWS(tblConsorcios[Produto]))+1),"")</f>
        <v>220000</v>
      </c>
      <c r="N4583" s="2" cm="1">
        <f t="array" ref="N4583">IFERROR(INDEX(tblConsorcios[Prazo (meses)],MOD($J4583,ROWS(tblConsorcios[Produto]))+1),"")</f>
        <v>240</v>
      </c>
      <c r="O4583" s="20" cm="1">
        <f t="array" ref="O4583">IFERROR(INDEX(tblConsorcios[Parcela Mensal (R$)],MOD($J4583,ROWS(tblConsorcios[Produto]))+1),"")</f>
        <v>1180.67</v>
      </c>
      <c r="P4583" s="20" t="str" cm="1">
        <f t="array" ref="P4583">IFERROR(INDEX(tblClientes[Dividendo Mensal (R$)],INT($J4583/ROWS(tblConsorcios[Produto]))+1),"")</f>
        <v/>
      </c>
      <c r="Q4583" s="20" t="str">
        <f t="shared" si="214"/>
        <v/>
      </c>
      <c r="R4583">
        <f t="shared" si="215"/>
        <v>0</v>
      </c>
    </row>
    <row r="4584" spans="10:18" x14ac:dyDescent="0.2">
      <c r="J4584">
        <f t="shared" si="213"/>
        <v>4582</v>
      </c>
      <c r="K4584" t="str" cm="1">
        <f t="array" ref="K4584">IFERROR(INDEX(tblClientes[Cliente],INT($J4584/ROWS(tblConsorcios[Produto]))+1),"")</f>
        <v/>
      </c>
      <c r="L4584" t="str" cm="1">
        <f t="array" ref="L4584">IFERROR(INDEX(tblConsorcios[Produto],MOD($J4584,ROWS(tblConsorcios[Produto]))+1),"")</f>
        <v>Imóvel IE220 – 220m</v>
      </c>
      <c r="M4584" s="20" cm="1">
        <f t="array" ref="M4584">IFERROR(INDEX(tblConsorcios[Valor da Carta (R$)],MOD($J4584,ROWS(tblConsorcios[Produto]))+1),"")</f>
        <v>220000</v>
      </c>
      <c r="N4584" s="2" cm="1">
        <f t="array" ref="N4584">IFERROR(INDEX(tblConsorcios[Prazo (meses)],MOD($J4584,ROWS(tblConsorcios[Produto]))+1),"")</f>
        <v>220</v>
      </c>
      <c r="O4584" s="20" cm="1">
        <f t="array" ref="O4584">IFERROR(INDEX(tblConsorcios[Parcela Mensal (R$)],MOD($J4584,ROWS(tblConsorcios[Produto]))+1),"")</f>
        <v>1278</v>
      </c>
      <c r="P4584" s="20" t="str" cm="1">
        <f t="array" ref="P4584">IFERROR(INDEX(tblClientes[Dividendo Mensal (R$)],INT($J4584/ROWS(tblConsorcios[Produto]))+1),"")</f>
        <v/>
      </c>
      <c r="Q4584" s="20" t="str">
        <f t="shared" si="214"/>
        <v/>
      </c>
      <c r="R4584">
        <f t="shared" si="215"/>
        <v>0</v>
      </c>
    </row>
    <row r="4585" spans="10:18" x14ac:dyDescent="0.2">
      <c r="J4585">
        <f t="shared" si="213"/>
        <v>4583</v>
      </c>
      <c r="K4585" t="str" cm="1">
        <f t="array" ref="K4585">IFERROR(INDEX(tblClientes[Cliente],INT($J4585/ROWS(tblConsorcios[Produto]))+1),"")</f>
        <v/>
      </c>
      <c r="L4585" t="str" cm="1">
        <f t="array" ref="L4585">IFERROR(INDEX(tblConsorcios[Produto],MOD($J4585,ROWS(tblConsorcios[Produto]))+1),"")</f>
        <v>Imóvel IE220 – 200m</v>
      </c>
      <c r="M4585" s="20" cm="1">
        <f t="array" ref="M4585">IFERROR(INDEX(tblConsorcios[Valor da Carta (R$)],MOD($J4585,ROWS(tblConsorcios[Produto]))+1),"")</f>
        <v>220000</v>
      </c>
      <c r="N4585" s="2" cm="1">
        <f t="array" ref="N4585">IFERROR(INDEX(tblConsorcios[Prazo (meses)],MOD($J4585,ROWS(tblConsorcios[Produto]))+1),"")</f>
        <v>200</v>
      </c>
      <c r="O4585" s="20" cm="1">
        <f t="array" ref="O4585">IFERROR(INDEX(tblConsorcios[Parcela Mensal (R$)],MOD($J4585,ROWS(tblConsorcios[Produto]))+1),"")</f>
        <v>1394.8</v>
      </c>
      <c r="P4585" s="20" t="str" cm="1">
        <f t="array" ref="P4585">IFERROR(INDEX(tblClientes[Dividendo Mensal (R$)],INT($J4585/ROWS(tblConsorcios[Produto]))+1),"")</f>
        <v/>
      </c>
      <c r="Q4585" s="20" t="str">
        <f t="shared" si="214"/>
        <v/>
      </c>
      <c r="R4585">
        <f t="shared" si="215"/>
        <v>0</v>
      </c>
    </row>
    <row r="4586" spans="10:18" x14ac:dyDescent="0.2">
      <c r="J4586">
        <f t="shared" si="213"/>
        <v>4584</v>
      </c>
      <c r="K4586" t="str" cm="1">
        <f t="array" ref="K4586">IFERROR(INDEX(tblClientes[Cliente],INT($J4586/ROWS(tblConsorcios[Produto]))+1),"")</f>
        <v/>
      </c>
      <c r="L4586" t="str" cm="1">
        <f t="array" ref="L4586">IFERROR(INDEX(tblConsorcios[Produto],MOD($J4586,ROWS(tblConsorcios[Produto]))+1),"")</f>
        <v>Imóvel IE200 – 240m</v>
      </c>
      <c r="M4586" s="20" cm="1">
        <f t="array" ref="M4586">IFERROR(INDEX(tblConsorcios[Valor da Carta (R$)],MOD($J4586,ROWS(tblConsorcios[Produto]))+1),"")</f>
        <v>200000</v>
      </c>
      <c r="N4586" s="2" cm="1">
        <f t="array" ref="N4586">IFERROR(INDEX(tblConsorcios[Prazo (meses)],MOD($J4586,ROWS(tblConsorcios[Produto]))+1),"")</f>
        <v>240</v>
      </c>
      <c r="O4586" s="20" cm="1">
        <f t="array" ref="O4586">IFERROR(INDEX(tblConsorcios[Parcela Mensal (R$)],MOD($J4586,ROWS(tblConsorcios[Produto]))+1),"")</f>
        <v>1073.33</v>
      </c>
      <c r="P4586" s="20" t="str" cm="1">
        <f t="array" ref="P4586">IFERROR(INDEX(tblClientes[Dividendo Mensal (R$)],INT($J4586/ROWS(tblConsorcios[Produto]))+1),"")</f>
        <v/>
      </c>
      <c r="Q4586" s="20" t="str">
        <f t="shared" si="214"/>
        <v/>
      </c>
      <c r="R4586">
        <f t="shared" si="215"/>
        <v>0</v>
      </c>
    </row>
    <row r="4587" spans="10:18" x14ac:dyDescent="0.2">
      <c r="J4587">
        <f t="shared" si="213"/>
        <v>4585</v>
      </c>
      <c r="K4587" t="str" cm="1">
        <f t="array" ref="K4587">IFERROR(INDEX(tblClientes[Cliente],INT($J4587/ROWS(tblConsorcios[Produto]))+1),"")</f>
        <v/>
      </c>
      <c r="L4587" t="str" cm="1">
        <f t="array" ref="L4587">IFERROR(INDEX(tblConsorcios[Produto],MOD($J4587,ROWS(tblConsorcios[Produto]))+1),"")</f>
        <v>Imóvel IE200 – 220m</v>
      </c>
      <c r="M4587" s="20" cm="1">
        <f t="array" ref="M4587">IFERROR(INDEX(tblConsorcios[Valor da Carta (R$)],MOD($J4587,ROWS(tblConsorcios[Produto]))+1),"")</f>
        <v>200000</v>
      </c>
      <c r="N4587" s="2" cm="1">
        <f t="array" ref="N4587">IFERROR(INDEX(tblConsorcios[Prazo (meses)],MOD($J4587,ROWS(tblConsorcios[Produto]))+1),"")</f>
        <v>220</v>
      </c>
      <c r="O4587" s="20" cm="1">
        <f t="array" ref="O4587">IFERROR(INDEX(tblConsorcios[Parcela Mensal (R$)],MOD($J4587,ROWS(tblConsorcios[Produto]))+1),"")</f>
        <v>1161.82</v>
      </c>
      <c r="P4587" s="20" t="str" cm="1">
        <f t="array" ref="P4587">IFERROR(INDEX(tblClientes[Dividendo Mensal (R$)],INT($J4587/ROWS(tblConsorcios[Produto]))+1),"")</f>
        <v/>
      </c>
      <c r="Q4587" s="20" t="str">
        <f t="shared" si="214"/>
        <v/>
      </c>
      <c r="R4587">
        <f t="shared" si="215"/>
        <v>0</v>
      </c>
    </row>
    <row r="4588" spans="10:18" x14ac:dyDescent="0.2">
      <c r="J4588">
        <f t="shared" si="213"/>
        <v>4586</v>
      </c>
      <c r="K4588" t="str" cm="1">
        <f t="array" ref="K4588">IFERROR(INDEX(tblClientes[Cliente],INT($J4588/ROWS(tblConsorcios[Produto]))+1),"")</f>
        <v/>
      </c>
      <c r="L4588" t="str" cm="1">
        <f t="array" ref="L4588">IFERROR(INDEX(tblConsorcios[Produto],MOD($J4588,ROWS(tblConsorcios[Produto]))+1),"")</f>
        <v>Imóvel IE200 – 200m</v>
      </c>
      <c r="M4588" s="20" cm="1">
        <f t="array" ref="M4588">IFERROR(INDEX(tblConsorcios[Valor da Carta (R$)],MOD($J4588,ROWS(tblConsorcios[Produto]))+1),"")</f>
        <v>200000</v>
      </c>
      <c r="N4588" s="2" cm="1">
        <f t="array" ref="N4588">IFERROR(INDEX(tblConsorcios[Prazo (meses)],MOD($J4588,ROWS(tblConsorcios[Produto]))+1),"")</f>
        <v>200</v>
      </c>
      <c r="O4588" s="20" cm="1">
        <f t="array" ref="O4588">IFERROR(INDEX(tblConsorcios[Parcela Mensal (R$)],MOD($J4588,ROWS(tblConsorcios[Produto]))+1),"")</f>
        <v>1268</v>
      </c>
      <c r="P4588" s="20" t="str" cm="1">
        <f t="array" ref="P4588">IFERROR(INDEX(tblClientes[Dividendo Mensal (R$)],INT($J4588/ROWS(tblConsorcios[Produto]))+1),"")</f>
        <v/>
      </c>
      <c r="Q4588" s="20" t="str">
        <f t="shared" si="214"/>
        <v/>
      </c>
      <c r="R4588">
        <f t="shared" si="215"/>
        <v>0</v>
      </c>
    </row>
    <row r="4589" spans="10:18" x14ac:dyDescent="0.2">
      <c r="J4589">
        <f t="shared" si="213"/>
        <v>4587</v>
      </c>
      <c r="K4589" t="str" cm="1">
        <f t="array" ref="K4589">IFERROR(INDEX(tblClientes[Cliente],INT($J4589/ROWS(tblConsorcios[Produto]))+1),"")</f>
        <v/>
      </c>
      <c r="L4589" t="str" cm="1">
        <f t="array" ref="L4589">IFERROR(INDEX(tblConsorcios[Produto],MOD($J4589,ROWS(tblConsorcios[Produto]))+1),"")</f>
        <v>Imóvel IE150 – 240m</v>
      </c>
      <c r="M4589" s="20" cm="1">
        <f t="array" ref="M4589">IFERROR(INDEX(tblConsorcios[Valor da Carta (R$)],MOD($J4589,ROWS(tblConsorcios[Produto]))+1),"")</f>
        <v>150000</v>
      </c>
      <c r="N4589" s="2" cm="1">
        <f t="array" ref="N4589">IFERROR(INDEX(tblConsorcios[Prazo (meses)],MOD($J4589,ROWS(tblConsorcios[Produto]))+1),"")</f>
        <v>240</v>
      </c>
      <c r="O4589" s="20" cm="1">
        <f t="array" ref="O4589">IFERROR(INDEX(tblConsorcios[Parcela Mensal (R$)],MOD($J4589,ROWS(tblConsorcios[Produto]))+1),"")</f>
        <v>805</v>
      </c>
      <c r="P4589" s="20" t="str" cm="1">
        <f t="array" ref="P4589">IFERROR(INDEX(tblClientes[Dividendo Mensal (R$)],INT($J4589/ROWS(tblConsorcios[Produto]))+1),"")</f>
        <v/>
      </c>
      <c r="Q4589" s="20" t="str">
        <f t="shared" si="214"/>
        <v/>
      </c>
      <c r="R4589">
        <f t="shared" si="215"/>
        <v>0</v>
      </c>
    </row>
    <row r="4590" spans="10:18" x14ac:dyDescent="0.2">
      <c r="J4590">
        <f t="shared" si="213"/>
        <v>4588</v>
      </c>
      <c r="K4590" t="str" cm="1">
        <f t="array" ref="K4590">IFERROR(INDEX(tblClientes[Cliente],INT($J4590/ROWS(tblConsorcios[Produto]))+1),"")</f>
        <v/>
      </c>
      <c r="L4590" t="str" cm="1">
        <f t="array" ref="L4590">IFERROR(INDEX(tblConsorcios[Produto],MOD($J4590,ROWS(tblConsorcios[Produto]))+1),"")</f>
        <v>Imóvel IE150 – 220m</v>
      </c>
      <c r="M4590" s="20" cm="1">
        <f t="array" ref="M4590">IFERROR(INDEX(tblConsorcios[Valor da Carta (R$)],MOD($J4590,ROWS(tblConsorcios[Produto]))+1),"")</f>
        <v>150000</v>
      </c>
      <c r="N4590" s="2" cm="1">
        <f t="array" ref="N4590">IFERROR(INDEX(tblConsorcios[Prazo (meses)],MOD($J4590,ROWS(tblConsorcios[Produto]))+1),"")</f>
        <v>220</v>
      </c>
      <c r="O4590" s="20" cm="1">
        <f t="array" ref="O4590">IFERROR(INDEX(tblConsorcios[Parcela Mensal (R$)],MOD($J4590,ROWS(tblConsorcios[Produto]))+1),"")</f>
        <v>871.36</v>
      </c>
      <c r="P4590" s="20" t="str" cm="1">
        <f t="array" ref="P4590">IFERROR(INDEX(tblClientes[Dividendo Mensal (R$)],INT($J4590/ROWS(tblConsorcios[Produto]))+1),"")</f>
        <v/>
      </c>
      <c r="Q4590" s="20" t="str">
        <f t="shared" si="214"/>
        <v/>
      </c>
      <c r="R4590">
        <f t="shared" si="215"/>
        <v>0</v>
      </c>
    </row>
    <row r="4591" spans="10:18" x14ac:dyDescent="0.2">
      <c r="J4591">
        <f t="shared" si="213"/>
        <v>4589</v>
      </c>
      <c r="K4591" t="str" cm="1">
        <f t="array" ref="K4591">IFERROR(INDEX(tblClientes[Cliente],INT($J4591/ROWS(tblConsorcios[Produto]))+1),"")</f>
        <v/>
      </c>
      <c r="L4591" t="str" cm="1">
        <f t="array" ref="L4591">IFERROR(INDEX(tblConsorcios[Produto],MOD($J4591,ROWS(tblConsorcios[Produto]))+1),"")</f>
        <v>Imóvel IE150 – 200m</v>
      </c>
      <c r="M4591" s="20" cm="1">
        <f t="array" ref="M4591">IFERROR(INDEX(tblConsorcios[Valor da Carta (R$)],MOD($J4591,ROWS(tblConsorcios[Produto]))+1),"")</f>
        <v>150000</v>
      </c>
      <c r="N4591" s="2" cm="1">
        <f t="array" ref="N4591">IFERROR(INDEX(tblConsorcios[Prazo (meses)],MOD($J4591,ROWS(tblConsorcios[Produto]))+1),"")</f>
        <v>200</v>
      </c>
      <c r="O4591" s="20" cm="1">
        <f t="array" ref="O4591">IFERROR(INDEX(tblConsorcios[Parcela Mensal (R$)],MOD($J4591,ROWS(tblConsorcios[Produto]))+1),"")</f>
        <v>951</v>
      </c>
      <c r="P4591" s="20" t="str" cm="1">
        <f t="array" ref="P4591">IFERROR(INDEX(tblClientes[Dividendo Mensal (R$)],INT($J4591/ROWS(tblConsorcios[Produto]))+1),"")</f>
        <v/>
      </c>
      <c r="Q4591" s="20" t="str">
        <f t="shared" si="214"/>
        <v/>
      </c>
      <c r="R4591">
        <f t="shared" si="215"/>
        <v>0</v>
      </c>
    </row>
    <row r="4592" spans="10:18" x14ac:dyDescent="0.2">
      <c r="J4592">
        <f t="shared" si="213"/>
        <v>4590</v>
      </c>
      <c r="K4592" t="str" cm="1">
        <f t="array" ref="K4592">IFERROR(INDEX(tblClientes[Cliente],INT($J4592/ROWS(tblConsorcios[Produto]))+1),"")</f>
        <v/>
      </c>
      <c r="L4592" t="str" cm="1">
        <f t="array" ref="L4592">IFERROR(INDEX(tblConsorcios[Produto],MOD($J4592,ROWS(tblConsorcios[Produto]))+1),"")</f>
        <v>Imóvel IE140 – 240m</v>
      </c>
      <c r="M4592" s="20" cm="1">
        <f t="array" ref="M4592">IFERROR(INDEX(tblConsorcios[Valor da Carta (R$)],MOD($J4592,ROWS(tblConsorcios[Produto]))+1),"")</f>
        <v>140000</v>
      </c>
      <c r="N4592" s="2" cm="1">
        <f t="array" ref="N4592">IFERROR(INDEX(tblConsorcios[Prazo (meses)],MOD($J4592,ROWS(tblConsorcios[Produto]))+1),"")</f>
        <v>240</v>
      </c>
      <c r="O4592" s="20" cm="1">
        <f t="array" ref="O4592">IFERROR(INDEX(tblConsorcios[Parcela Mensal (R$)],MOD($J4592,ROWS(tblConsorcios[Produto]))+1),"")</f>
        <v>751.33</v>
      </c>
      <c r="P4592" s="20" t="str" cm="1">
        <f t="array" ref="P4592">IFERROR(INDEX(tblClientes[Dividendo Mensal (R$)],INT($J4592/ROWS(tblConsorcios[Produto]))+1),"")</f>
        <v/>
      </c>
      <c r="Q4592" s="20" t="str">
        <f t="shared" si="214"/>
        <v/>
      </c>
      <c r="R4592">
        <f t="shared" si="215"/>
        <v>0</v>
      </c>
    </row>
    <row r="4593" spans="10:18" x14ac:dyDescent="0.2">
      <c r="J4593">
        <f t="shared" si="213"/>
        <v>4591</v>
      </c>
      <c r="K4593" t="str" cm="1">
        <f t="array" ref="K4593">IFERROR(INDEX(tblClientes[Cliente],INT($J4593/ROWS(tblConsorcios[Produto]))+1),"")</f>
        <v/>
      </c>
      <c r="L4593" t="str" cm="1">
        <f t="array" ref="L4593">IFERROR(INDEX(tblConsorcios[Produto],MOD($J4593,ROWS(tblConsorcios[Produto]))+1),"")</f>
        <v>Imóvel IE140 – 220m</v>
      </c>
      <c r="M4593" s="20" cm="1">
        <f t="array" ref="M4593">IFERROR(INDEX(tblConsorcios[Valor da Carta (R$)],MOD($J4593,ROWS(tblConsorcios[Produto]))+1),"")</f>
        <v>140000</v>
      </c>
      <c r="N4593" s="2" cm="1">
        <f t="array" ref="N4593">IFERROR(INDEX(tblConsorcios[Prazo (meses)],MOD($J4593,ROWS(tblConsorcios[Produto]))+1),"")</f>
        <v>220</v>
      </c>
      <c r="O4593" s="20" cm="1">
        <f t="array" ref="O4593">IFERROR(INDEX(tblConsorcios[Parcela Mensal (R$)],MOD($J4593,ROWS(tblConsorcios[Produto]))+1),"")</f>
        <v>813.27</v>
      </c>
      <c r="P4593" s="20" t="str" cm="1">
        <f t="array" ref="P4593">IFERROR(INDEX(tblClientes[Dividendo Mensal (R$)],INT($J4593/ROWS(tblConsorcios[Produto]))+1),"")</f>
        <v/>
      </c>
      <c r="Q4593" s="20" t="str">
        <f t="shared" si="214"/>
        <v/>
      </c>
      <c r="R4593">
        <f t="shared" si="215"/>
        <v>0</v>
      </c>
    </row>
    <row r="4594" spans="10:18" x14ac:dyDescent="0.2">
      <c r="J4594">
        <f t="shared" si="213"/>
        <v>4592</v>
      </c>
      <c r="K4594" t="str" cm="1">
        <f t="array" ref="K4594">IFERROR(INDEX(tblClientes[Cliente],INT($J4594/ROWS(tblConsorcios[Produto]))+1),"")</f>
        <v/>
      </c>
      <c r="L4594" t="str" cm="1">
        <f t="array" ref="L4594">IFERROR(INDEX(tblConsorcios[Produto],MOD($J4594,ROWS(tblConsorcios[Produto]))+1),"")</f>
        <v>Imóvel IE140 – 200m</v>
      </c>
      <c r="M4594" s="20" cm="1">
        <f t="array" ref="M4594">IFERROR(INDEX(tblConsorcios[Valor da Carta (R$)],MOD($J4594,ROWS(tblConsorcios[Produto]))+1),"")</f>
        <v>140000</v>
      </c>
      <c r="N4594" s="2" cm="1">
        <f t="array" ref="N4594">IFERROR(INDEX(tblConsorcios[Prazo (meses)],MOD($J4594,ROWS(tblConsorcios[Produto]))+1),"")</f>
        <v>200</v>
      </c>
      <c r="O4594" s="20" cm="1">
        <f t="array" ref="O4594">IFERROR(INDEX(tblConsorcios[Parcela Mensal (R$)],MOD($J4594,ROWS(tblConsorcios[Produto]))+1),"")</f>
        <v>887.6</v>
      </c>
      <c r="P4594" s="20" t="str" cm="1">
        <f t="array" ref="P4594">IFERROR(INDEX(tblClientes[Dividendo Mensal (R$)],INT($J4594/ROWS(tblConsorcios[Produto]))+1),"")</f>
        <v/>
      </c>
      <c r="Q4594" s="20" t="str">
        <f t="shared" si="214"/>
        <v/>
      </c>
      <c r="R4594">
        <f t="shared" si="215"/>
        <v>0</v>
      </c>
    </row>
    <row r="4595" spans="10:18" x14ac:dyDescent="0.2">
      <c r="J4595">
        <f t="shared" si="213"/>
        <v>4593</v>
      </c>
      <c r="K4595" t="str" cm="1">
        <f t="array" ref="K4595">IFERROR(INDEX(tblClientes[Cliente],INT($J4595/ROWS(tblConsorcios[Produto]))+1),"")</f>
        <v/>
      </c>
      <c r="L4595" t="str" cm="1">
        <f t="array" ref="L4595">IFERROR(INDEX(tblConsorcios[Produto],MOD($J4595,ROWS(tblConsorcios[Produto]))+1),"")</f>
        <v>Imóvel IE130 – 240m</v>
      </c>
      <c r="M4595" s="20" cm="1">
        <f t="array" ref="M4595">IFERROR(INDEX(tblConsorcios[Valor da Carta (R$)],MOD($J4595,ROWS(tblConsorcios[Produto]))+1),"")</f>
        <v>130000</v>
      </c>
      <c r="N4595" s="2" cm="1">
        <f t="array" ref="N4595">IFERROR(INDEX(tblConsorcios[Prazo (meses)],MOD($J4595,ROWS(tblConsorcios[Produto]))+1),"")</f>
        <v>240</v>
      </c>
      <c r="O4595" s="20" cm="1">
        <f t="array" ref="O4595">IFERROR(INDEX(tblConsorcios[Parcela Mensal (R$)],MOD($J4595,ROWS(tblConsorcios[Produto]))+1),"")</f>
        <v>697.67</v>
      </c>
      <c r="P4595" s="20" t="str" cm="1">
        <f t="array" ref="P4595">IFERROR(INDEX(tblClientes[Dividendo Mensal (R$)],INT($J4595/ROWS(tblConsorcios[Produto]))+1),"")</f>
        <v/>
      </c>
      <c r="Q4595" s="20" t="str">
        <f t="shared" si="214"/>
        <v/>
      </c>
      <c r="R4595">
        <f t="shared" si="215"/>
        <v>0</v>
      </c>
    </row>
    <row r="4596" spans="10:18" x14ac:dyDescent="0.2">
      <c r="J4596">
        <f t="shared" si="213"/>
        <v>4594</v>
      </c>
      <c r="K4596" t="str" cm="1">
        <f t="array" ref="K4596">IFERROR(INDEX(tblClientes[Cliente],INT($J4596/ROWS(tblConsorcios[Produto]))+1),"")</f>
        <v/>
      </c>
      <c r="L4596" t="str" cm="1">
        <f t="array" ref="L4596">IFERROR(INDEX(tblConsorcios[Produto],MOD($J4596,ROWS(tblConsorcios[Produto]))+1),"")</f>
        <v>Imóvel IE130 – 220m</v>
      </c>
      <c r="M4596" s="20" cm="1">
        <f t="array" ref="M4596">IFERROR(INDEX(tblConsorcios[Valor da Carta (R$)],MOD($J4596,ROWS(tblConsorcios[Produto]))+1),"")</f>
        <v>130000</v>
      </c>
      <c r="N4596" s="2" cm="1">
        <f t="array" ref="N4596">IFERROR(INDEX(tblConsorcios[Prazo (meses)],MOD($J4596,ROWS(tblConsorcios[Produto]))+1),"")</f>
        <v>220</v>
      </c>
      <c r="O4596" s="20" cm="1">
        <f t="array" ref="O4596">IFERROR(INDEX(tblConsorcios[Parcela Mensal (R$)],MOD($J4596,ROWS(tblConsorcios[Produto]))+1),"")</f>
        <v>755.18</v>
      </c>
      <c r="P4596" s="20" t="str" cm="1">
        <f t="array" ref="P4596">IFERROR(INDEX(tblClientes[Dividendo Mensal (R$)],INT($J4596/ROWS(tblConsorcios[Produto]))+1),"")</f>
        <v/>
      </c>
      <c r="Q4596" s="20" t="str">
        <f t="shared" si="214"/>
        <v/>
      </c>
      <c r="R4596">
        <f t="shared" si="215"/>
        <v>0</v>
      </c>
    </row>
    <row r="4597" spans="10:18" x14ac:dyDescent="0.2">
      <c r="J4597">
        <f t="shared" si="213"/>
        <v>4595</v>
      </c>
      <c r="K4597" t="str" cm="1">
        <f t="array" ref="K4597">IFERROR(INDEX(tblClientes[Cliente],INT($J4597/ROWS(tblConsorcios[Produto]))+1),"")</f>
        <v/>
      </c>
      <c r="L4597" t="str" cm="1">
        <f t="array" ref="L4597">IFERROR(INDEX(tblConsorcios[Produto],MOD($J4597,ROWS(tblConsorcios[Produto]))+1),"")</f>
        <v>Imóvel IE130 – 200m</v>
      </c>
      <c r="M4597" s="20" cm="1">
        <f t="array" ref="M4597">IFERROR(INDEX(tblConsorcios[Valor da Carta (R$)],MOD($J4597,ROWS(tblConsorcios[Produto]))+1),"")</f>
        <v>130000</v>
      </c>
      <c r="N4597" s="2" cm="1">
        <f t="array" ref="N4597">IFERROR(INDEX(tblConsorcios[Prazo (meses)],MOD($J4597,ROWS(tblConsorcios[Produto]))+1),"")</f>
        <v>200</v>
      </c>
      <c r="O4597" s="20" cm="1">
        <f t="array" ref="O4597">IFERROR(INDEX(tblConsorcios[Parcela Mensal (R$)],MOD($J4597,ROWS(tblConsorcios[Produto]))+1),"")</f>
        <v>824.2</v>
      </c>
      <c r="P4597" s="20" t="str" cm="1">
        <f t="array" ref="P4597">IFERROR(INDEX(tblClientes[Dividendo Mensal (R$)],INT($J4597/ROWS(tblConsorcios[Produto]))+1),"")</f>
        <v/>
      </c>
      <c r="Q4597" s="20" t="str">
        <f t="shared" si="214"/>
        <v/>
      </c>
      <c r="R4597">
        <f t="shared" si="215"/>
        <v>0</v>
      </c>
    </row>
    <row r="4598" spans="10:18" x14ac:dyDescent="0.2">
      <c r="J4598">
        <f t="shared" si="213"/>
        <v>4596</v>
      </c>
      <c r="K4598" t="str" cm="1">
        <f t="array" ref="K4598">IFERROR(INDEX(tblClientes[Cliente],INT($J4598/ROWS(tblConsorcios[Produto]))+1),"")</f>
        <v/>
      </c>
      <c r="L4598" t="str" cm="1">
        <f t="array" ref="L4598">IFERROR(INDEX(tblConsorcios[Produto],MOD($J4598,ROWS(tblConsorcios[Produto]))+1),"")</f>
        <v>Imóvel IE120 – 240m</v>
      </c>
      <c r="M4598" s="20" cm="1">
        <f t="array" ref="M4598">IFERROR(INDEX(tblConsorcios[Valor da Carta (R$)],MOD($J4598,ROWS(tblConsorcios[Produto]))+1),"")</f>
        <v>120000</v>
      </c>
      <c r="N4598" s="2" cm="1">
        <f t="array" ref="N4598">IFERROR(INDEX(tblConsorcios[Prazo (meses)],MOD($J4598,ROWS(tblConsorcios[Produto]))+1),"")</f>
        <v>240</v>
      </c>
      <c r="O4598" s="20" cm="1">
        <f t="array" ref="O4598">IFERROR(INDEX(tblConsorcios[Parcela Mensal (R$)],MOD($J4598,ROWS(tblConsorcios[Produto]))+1),"")</f>
        <v>644</v>
      </c>
      <c r="P4598" s="20" t="str" cm="1">
        <f t="array" ref="P4598">IFERROR(INDEX(tblClientes[Dividendo Mensal (R$)],INT($J4598/ROWS(tblConsorcios[Produto]))+1),"")</f>
        <v/>
      </c>
      <c r="Q4598" s="20" t="str">
        <f t="shared" si="214"/>
        <v/>
      </c>
      <c r="R4598">
        <f t="shared" si="215"/>
        <v>0</v>
      </c>
    </row>
    <row r="4599" spans="10:18" x14ac:dyDescent="0.2">
      <c r="J4599">
        <f t="shared" si="213"/>
        <v>4597</v>
      </c>
      <c r="K4599" t="str" cm="1">
        <f t="array" ref="K4599">IFERROR(INDEX(tblClientes[Cliente],INT($J4599/ROWS(tblConsorcios[Produto]))+1),"")</f>
        <v/>
      </c>
      <c r="L4599" t="str" cm="1">
        <f t="array" ref="L4599">IFERROR(INDEX(tblConsorcios[Produto],MOD($J4599,ROWS(tblConsorcios[Produto]))+1),"")</f>
        <v>Imóvel IE120 – 220m</v>
      </c>
      <c r="M4599" s="20" cm="1">
        <f t="array" ref="M4599">IFERROR(INDEX(tblConsorcios[Valor da Carta (R$)],MOD($J4599,ROWS(tblConsorcios[Produto]))+1),"")</f>
        <v>120000</v>
      </c>
      <c r="N4599" s="2" cm="1">
        <f t="array" ref="N4599">IFERROR(INDEX(tblConsorcios[Prazo (meses)],MOD($J4599,ROWS(tblConsorcios[Produto]))+1),"")</f>
        <v>220</v>
      </c>
      <c r="O4599" s="20" cm="1">
        <f t="array" ref="O4599">IFERROR(INDEX(tblConsorcios[Parcela Mensal (R$)],MOD($J4599,ROWS(tblConsorcios[Produto]))+1),"")</f>
        <v>697.09</v>
      </c>
      <c r="P4599" s="20" t="str" cm="1">
        <f t="array" ref="P4599">IFERROR(INDEX(tblClientes[Dividendo Mensal (R$)],INT($J4599/ROWS(tblConsorcios[Produto]))+1),"")</f>
        <v/>
      </c>
      <c r="Q4599" s="20" t="str">
        <f t="shared" si="214"/>
        <v/>
      </c>
      <c r="R4599">
        <f t="shared" si="215"/>
        <v>0</v>
      </c>
    </row>
    <row r="4600" spans="10:18" x14ac:dyDescent="0.2">
      <c r="J4600">
        <f t="shared" si="213"/>
        <v>4598</v>
      </c>
      <c r="K4600" t="str" cm="1">
        <f t="array" ref="K4600">IFERROR(INDEX(tblClientes[Cliente],INT($J4600/ROWS(tblConsorcios[Produto]))+1),"")</f>
        <v/>
      </c>
      <c r="L4600" t="str" cm="1">
        <f t="array" ref="L4600">IFERROR(INDEX(tblConsorcios[Produto],MOD($J4600,ROWS(tblConsorcios[Produto]))+1),"")</f>
        <v>Imóvel IE120 – 200m</v>
      </c>
      <c r="M4600" s="20" cm="1">
        <f t="array" ref="M4600">IFERROR(INDEX(tblConsorcios[Valor da Carta (R$)],MOD($J4600,ROWS(tblConsorcios[Produto]))+1),"")</f>
        <v>120000</v>
      </c>
      <c r="N4600" s="2" cm="1">
        <f t="array" ref="N4600">IFERROR(INDEX(tblConsorcios[Prazo (meses)],MOD($J4600,ROWS(tblConsorcios[Produto]))+1),"")</f>
        <v>200</v>
      </c>
      <c r="O4600" s="20" cm="1">
        <f t="array" ref="O4600">IFERROR(INDEX(tblConsorcios[Parcela Mensal (R$)],MOD($J4600,ROWS(tblConsorcios[Produto]))+1),"")</f>
        <v>760.8</v>
      </c>
      <c r="P4600" s="20" t="str" cm="1">
        <f t="array" ref="P4600">IFERROR(INDEX(tblClientes[Dividendo Mensal (R$)],INT($J4600/ROWS(tblConsorcios[Produto]))+1),"")</f>
        <v/>
      </c>
      <c r="Q4600" s="20" t="str">
        <f t="shared" si="214"/>
        <v/>
      </c>
      <c r="R4600">
        <f t="shared" si="215"/>
        <v>0</v>
      </c>
    </row>
    <row r="4601" spans="10:18" x14ac:dyDescent="0.2">
      <c r="J4601">
        <f t="shared" si="213"/>
        <v>4599</v>
      </c>
      <c r="K4601" t="str" cm="1">
        <f t="array" ref="K4601">IFERROR(INDEX(tblClientes[Cliente],INT($J4601/ROWS(tblConsorcios[Produto]))+1),"")</f>
        <v/>
      </c>
      <c r="L4601" t="str" cm="1">
        <f t="array" ref="L4601">IFERROR(INDEX(tblConsorcios[Produto],MOD($J4601,ROWS(tblConsorcios[Produto]))+1),"")</f>
        <v>Imóvel IE600 – 240m</v>
      </c>
      <c r="M4601" s="20" cm="1">
        <f t="array" ref="M4601">IFERROR(INDEX(tblConsorcios[Valor da Carta (R$)],MOD($J4601,ROWS(tblConsorcios[Produto]))+1),"")</f>
        <v>600000</v>
      </c>
      <c r="N4601" s="2" cm="1">
        <f t="array" ref="N4601">IFERROR(INDEX(tblConsorcios[Prazo (meses)],MOD($J4601,ROWS(tblConsorcios[Produto]))+1),"")</f>
        <v>240</v>
      </c>
      <c r="O4601" s="20" cm="1">
        <f t="array" ref="O4601">IFERROR(INDEX(tblConsorcios[Parcela Mensal (R$)],MOD($J4601,ROWS(tblConsorcios[Produto]))+1),"")</f>
        <v>3220</v>
      </c>
      <c r="P4601" s="20" t="str" cm="1">
        <f t="array" ref="P4601">IFERROR(INDEX(tblClientes[Dividendo Mensal (R$)],INT($J4601/ROWS(tblConsorcios[Produto]))+1),"")</f>
        <v/>
      </c>
      <c r="Q4601" s="20" t="str">
        <f t="shared" si="214"/>
        <v/>
      </c>
      <c r="R4601">
        <f t="shared" si="215"/>
        <v>0</v>
      </c>
    </row>
    <row r="4602" spans="10:18" x14ac:dyDescent="0.2">
      <c r="J4602">
        <f t="shared" si="213"/>
        <v>4600</v>
      </c>
      <c r="K4602" t="str" cm="1">
        <f t="array" ref="K4602">IFERROR(INDEX(tblClientes[Cliente],INT($J4602/ROWS(tblConsorcios[Produto]))+1),"")</f>
        <v/>
      </c>
      <c r="L4602" t="str" cm="1">
        <f t="array" ref="L4602">IFERROR(INDEX(tblConsorcios[Produto],MOD($J4602,ROWS(tblConsorcios[Produto]))+1),"")</f>
        <v>Imóvel IE600 – 220m</v>
      </c>
      <c r="M4602" s="20" cm="1">
        <f t="array" ref="M4602">IFERROR(INDEX(tblConsorcios[Valor da Carta (R$)],MOD($J4602,ROWS(tblConsorcios[Produto]))+1),"")</f>
        <v>600000</v>
      </c>
      <c r="N4602" s="2" cm="1">
        <f t="array" ref="N4602">IFERROR(INDEX(tblConsorcios[Prazo (meses)],MOD($J4602,ROWS(tblConsorcios[Produto]))+1),"")</f>
        <v>220</v>
      </c>
      <c r="O4602" s="20" cm="1">
        <f t="array" ref="O4602">IFERROR(INDEX(tblConsorcios[Parcela Mensal (R$)],MOD($J4602,ROWS(tblConsorcios[Produto]))+1),"")</f>
        <v>3485.45</v>
      </c>
      <c r="P4602" s="20" t="str" cm="1">
        <f t="array" ref="P4602">IFERROR(INDEX(tblClientes[Dividendo Mensal (R$)],INT($J4602/ROWS(tblConsorcios[Produto]))+1),"")</f>
        <v/>
      </c>
      <c r="Q4602" s="20" t="str">
        <f t="shared" si="214"/>
        <v/>
      </c>
      <c r="R4602">
        <f t="shared" si="215"/>
        <v>0</v>
      </c>
    </row>
    <row r="4603" spans="10:18" x14ac:dyDescent="0.2">
      <c r="J4603">
        <f t="shared" si="213"/>
        <v>4601</v>
      </c>
      <c r="K4603" t="str" cm="1">
        <f t="array" ref="K4603">IFERROR(INDEX(tblClientes[Cliente],INT($J4603/ROWS(tblConsorcios[Produto]))+1),"")</f>
        <v/>
      </c>
      <c r="L4603" t="str" cm="1">
        <f t="array" ref="L4603">IFERROR(INDEX(tblConsorcios[Produto],MOD($J4603,ROWS(tblConsorcios[Produto]))+1),"")</f>
        <v>Imóvel IE600 – 200m</v>
      </c>
      <c r="M4603" s="20" cm="1">
        <f t="array" ref="M4603">IFERROR(INDEX(tblConsorcios[Valor da Carta (R$)],MOD($J4603,ROWS(tblConsorcios[Produto]))+1),"")</f>
        <v>600000</v>
      </c>
      <c r="N4603" s="2" cm="1">
        <f t="array" ref="N4603">IFERROR(INDEX(tblConsorcios[Prazo (meses)],MOD($J4603,ROWS(tblConsorcios[Produto]))+1),"")</f>
        <v>200</v>
      </c>
      <c r="O4603" s="20" cm="1">
        <f t="array" ref="O4603">IFERROR(INDEX(tblConsorcios[Parcela Mensal (R$)],MOD($J4603,ROWS(tblConsorcios[Produto]))+1),"")</f>
        <v>3804</v>
      </c>
      <c r="P4603" s="20" t="str" cm="1">
        <f t="array" ref="P4603">IFERROR(INDEX(tblClientes[Dividendo Mensal (R$)],INT($J4603/ROWS(tblConsorcios[Produto]))+1),"")</f>
        <v/>
      </c>
      <c r="Q4603" s="20" t="str">
        <f t="shared" si="214"/>
        <v/>
      </c>
      <c r="R4603">
        <f t="shared" si="215"/>
        <v>0</v>
      </c>
    </row>
    <row r="4604" spans="10:18" x14ac:dyDescent="0.2">
      <c r="J4604">
        <f t="shared" si="213"/>
        <v>4602</v>
      </c>
      <c r="K4604" t="str" cm="1">
        <f t="array" ref="K4604">IFERROR(INDEX(tblClientes[Cliente],INT($J4604/ROWS(tblConsorcios[Produto]))+1),"")</f>
        <v/>
      </c>
      <c r="L4604" t="str" cm="1">
        <f t="array" ref="L4604">IFERROR(INDEX(tblConsorcios[Produto],MOD($J4604,ROWS(tblConsorcios[Produto]))+1),"")</f>
        <v>Imóvel IE580 – 240m</v>
      </c>
      <c r="M4604" s="20" cm="1">
        <f t="array" ref="M4604">IFERROR(INDEX(tblConsorcios[Valor da Carta (R$)],MOD($J4604,ROWS(tblConsorcios[Produto]))+1),"")</f>
        <v>580000</v>
      </c>
      <c r="N4604" s="2" cm="1">
        <f t="array" ref="N4604">IFERROR(INDEX(tblConsorcios[Prazo (meses)],MOD($J4604,ROWS(tblConsorcios[Produto]))+1),"")</f>
        <v>240</v>
      </c>
      <c r="O4604" s="20" cm="1">
        <f t="array" ref="O4604">IFERROR(INDEX(tblConsorcios[Parcela Mensal (R$)],MOD($J4604,ROWS(tblConsorcios[Produto]))+1),"")</f>
        <v>3112.67</v>
      </c>
      <c r="P4604" s="20" t="str" cm="1">
        <f t="array" ref="P4604">IFERROR(INDEX(tblClientes[Dividendo Mensal (R$)],INT($J4604/ROWS(tblConsorcios[Produto]))+1),"")</f>
        <v/>
      </c>
      <c r="Q4604" s="20" t="str">
        <f t="shared" si="214"/>
        <v/>
      </c>
      <c r="R4604">
        <f t="shared" si="215"/>
        <v>0</v>
      </c>
    </row>
    <row r="4605" spans="10:18" x14ac:dyDescent="0.2">
      <c r="J4605">
        <f t="shared" si="213"/>
        <v>4603</v>
      </c>
      <c r="K4605" t="str" cm="1">
        <f t="array" ref="K4605">IFERROR(INDEX(tblClientes[Cliente],INT($J4605/ROWS(tblConsorcios[Produto]))+1),"")</f>
        <v/>
      </c>
      <c r="L4605" t="str" cm="1">
        <f t="array" ref="L4605">IFERROR(INDEX(tblConsorcios[Produto],MOD($J4605,ROWS(tblConsorcios[Produto]))+1),"")</f>
        <v>Imóvel IE580 – 220m</v>
      </c>
      <c r="M4605" s="20" cm="1">
        <f t="array" ref="M4605">IFERROR(INDEX(tblConsorcios[Valor da Carta (R$)],MOD($J4605,ROWS(tblConsorcios[Produto]))+1),"")</f>
        <v>580000</v>
      </c>
      <c r="N4605" s="2" cm="1">
        <f t="array" ref="N4605">IFERROR(INDEX(tblConsorcios[Prazo (meses)],MOD($J4605,ROWS(tblConsorcios[Produto]))+1),"")</f>
        <v>220</v>
      </c>
      <c r="O4605" s="20" cm="1">
        <f t="array" ref="O4605">IFERROR(INDEX(tblConsorcios[Parcela Mensal (R$)],MOD($J4605,ROWS(tblConsorcios[Produto]))+1),"")</f>
        <v>3369.27</v>
      </c>
      <c r="P4605" s="20" t="str" cm="1">
        <f t="array" ref="P4605">IFERROR(INDEX(tblClientes[Dividendo Mensal (R$)],INT($J4605/ROWS(tblConsorcios[Produto]))+1),"")</f>
        <v/>
      </c>
      <c r="Q4605" s="20" t="str">
        <f t="shared" si="214"/>
        <v/>
      </c>
      <c r="R4605">
        <f t="shared" si="215"/>
        <v>0</v>
      </c>
    </row>
    <row r="4606" spans="10:18" x14ac:dyDescent="0.2">
      <c r="J4606">
        <f t="shared" si="213"/>
        <v>4604</v>
      </c>
      <c r="K4606" t="str" cm="1">
        <f t="array" ref="K4606">IFERROR(INDEX(tblClientes[Cliente],INT($J4606/ROWS(tblConsorcios[Produto]))+1),"")</f>
        <v/>
      </c>
      <c r="L4606" t="str" cm="1">
        <f t="array" ref="L4606">IFERROR(INDEX(tblConsorcios[Produto],MOD($J4606,ROWS(tblConsorcios[Produto]))+1),"")</f>
        <v>Imóvel IE580 – 200m</v>
      </c>
      <c r="M4606" s="20" cm="1">
        <f t="array" ref="M4606">IFERROR(INDEX(tblConsorcios[Valor da Carta (R$)],MOD($J4606,ROWS(tblConsorcios[Produto]))+1),"")</f>
        <v>580000</v>
      </c>
      <c r="N4606" s="2" cm="1">
        <f t="array" ref="N4606">IFERROR(INDEX(tblConsorcios[Prazo (meses)],MOD($J4606,ROWS(tblConsorcios[Produto]))+1),"")</f>
        <v>200</v>
      </c>
      <c r="O4606" s="20" cm="1">
        <f t="array" ref="O4606">IFERROR(INDEX(tblConsorcios[Parcela Mensal (R$)],MOD($J4606,ROWS(tblConsorcios[Produto]))+1),"")</f>
        <v>3677.2</v>
      </c>
      <c r="P4606" s="20" t="str" cm="1">
        <f t="array" ref="P4606">IFERROR(INDEX(tblClientes[Dividendo Mensal (R$)],INT($J4606/ROWS(tblConsorcios[Produto]))+1),"")</f>
        <v/>
      </c>
      <c r="Q4606" s="20" t="str">
        <f t="shared" si="214"/>
        <v/>
      </c>
      <c r="R4606">
        <f t="shared" si="215"/>
        <v>0</v>
      </c>
    </row>
    <row r="4607" spans="10:18" x14ac:dyDescent="0.2">
      <c r="J4607">
        <f t="shared" si="213"/>
        <v>4605</v>
      </c>
      <c r="K4607" t="str" cm="1">
        <f t="array" ref="K4607">IFERROR(INDEX(tblClientes[Cliente],INT($J4607/ROWS(tblConsorcios[Produto]))+1),"")</f>
        <v/>
      </c>
      <c r="L4607" t="str" cm="1">
        <f t="array" ref="L4607">IFERROR(INDEX(tblConsorcios[Produto],MOD($J4607,ROWS(tblConsorcios[Produto]))+1),"")</f>
        <v>Imóvel IE550 – 240m</v>
      </c>
      <c r="M4607" s="20" cm="1">
        <f t="array" ref="M4607">IFERROR(INDEX(tblConsorcios[Valor da Carta (R$)],MOD($J4607,ROWS(tblConsorcios[Produto]))+1),"")</f>
        <v>550000</v>
      </c>
      <c r="N4607" s="2" cm="1">
        <f t="array" ref="N4607">IFERROR(INDEX(tblConsorcios[Prazo (meses)],MOD($J4607,ROWS(tblConsorcios[Produto]))+1),"")</f>
        <v>240</v>
      </c>
      <c r="O4607" s="20" cm="1">
        <f t="array" ref="O4607">IFERROR(INDEX(tblConsorcios[Parcela Mensal (R$)],MOD($J4607,ROWS(tblConsorcios[Produto]))+1),"")</f>
        <v>2951.67</v>
      </c>
      <c r="P4607" s="20" t="str" cm="1">
        <f t="array" ref="P4607">IFERROR(INDEX(tblClientes[Dividendo Mensal (R$)],INT($J4607/ROWS(tblConsorcios[Produto]))+1),"")</f>
        <v/>
      </c>
      <c r="Q4607" s="20" t="str">
        <f t="shared" si="214"/>
        <v/>
      </c>
      <c r="R4607">
        <f t="shared" si="215"/>
        <v>0</v>
      </c>
    </row>
    <row r="4608" spans="10:18" x14ac:dyDescent="0.2">
      <c r="J4608">
        <f t="shared" si="213"/>
        <v>4606</v>
      </c>
      <c r="K4608" t="str" cm="1">
        <f t="array" ref="K4608">IFERROR(INDEX(tblClientes[Cliente],INT($J4608/ROWS(tblConsorcios[Produto]))+1),"")</f>
        <v/>
      </c>
      <c r="L4608" t="str" cm="1">
        <f t="array" ref="L4608">IFERROR(INDEX(tblConsorcios[Produto],MOD($J4608,ROWS(tblConsorcios[Produto]))+1),"")</f>
        <v>Imóvel IE550 – 220m</v>
      </c>
      <c r="M4608" s="20" cm="1">
        <f t="array" ref="M4608">IFERROR(INDEX(tblConsorcios[Valor da Carta (R$)],MOD($J4608,ROWS(tblConsorcios[Produto]))+1),"")</f>
        <v>550000</v>
      </c>
      <c r="N4608" s="2" cm="1">
        <f t="array" ref="N4608">IFERROR(INDEX(tblConsorcios[Prazo (meses)],MOD($J4608,ROWS(tblConsorcios[Produto]))+1),"")</f>
        <v>220</v>
      </c>
      <c r="O4608" s="20" cm="1">
        <f t="array" ref="O4608">IFERROR(INDEX(tblConsorcios[Parcela Mensal (R$)],MOD($J4608,ROWS(tblConsorcios[Produto]))+1),"")</f>
        <v>3195</v>
      </c>
      <c r="P4608" s="20" t="str" cm="1">
        <f t="array" ref="P4608">IFERROR(INDEX(tblClientes[Dividendo Mensal (R$)],INT($J4608/ROWS(tblConsorcios[Produto]))+1),"")</f>
        <v/>
      </c>
      <c r="Q4608" s="20" t="str">
        <f t="shared" si="214"/>
        <v/>
      </c>
      <c r="R4608">
        <f t="shared" si="215"/>
        <v>0</v>
      </c>
    </row>
    <row r="4609" spans="10:18" x14ac:dyDescent="0.2">
      <c r="J4609">
        <f t="shared" si="213"/>
        <v>4607</v>
      </c>
      <c r="K4609" t="str" cm="1">
        <f t="array" ref="K4609">IFERROR(INDEX(tblClientes[Cliente],INT($J4609/ROWS(tblConsorcios[Produto]))+1),"")</f>
        <v/>
      </c>
      <c r="L4609" t="str" cm="1">
        <f t="array" ref="L4609">IFERROR(INDEX(tblConsorcios[Produto],MOD($J4609,ROWS(tblConsorcios[Produto]))+1),"")</f>
        <v>Imóvel IE550 – 200m</v>
      </c>
      <c r="M4609" s="20" cm="1">
        <f t="array" ref="M4609">IFERROR(INDEX(tblConsorcios[Valor da Carta (R$)],MOD($J4609,ROWS(tblConsorcios[Produto]))+1),"")</f>
        <v>550000</v>
      </c>
      <c r="N4609" s="2" cm="1">
        <f t="array" ref="N4609">IFERROR(INDEX(tblConsorcios[Prazo (meses)],MOD($J4609,ROWS(tblConsorcios[Produto]))+1),"")</f>
        <v>200</v>
      </c>
      <c r="O4609" s="20" cm="1">
        <f t="array" ref="O4609">IFERROR(INDEX(tblConsorcios[Parcela Mensal (R$)],MOD($J4609,ROWS(tblConsorcios[Produto]))+1),"")</f>
        <v>3487</v>
      </c>
      <c r="P4609" s="20" t="str" cm="1">
        <f t="array" ref="P4609">IFERROR(INDEX(tblClientes[Dividendo Mensal (R$)],INT($J4609/ROWS(tblConsorcios[Produto]))+1),"")</f>
        <v/>
      </c>
      <c r="Q4609" s="20" t="str">
        <f t="shared" si="214"/>
        <v/>
      </c>
      <c r="R4609">
        <f t="shared" si="215"/>
        <v>0</v>
      </c>
    </row>
    <row r="4610" spans="10:18" x14ac:dyDescent="0.2">
      <c r="J4610">
        <f t="shared" si="213"/>
        <v>4608</v>
      </c>
      <c r="K4610" t="str" cm="1">
        <f t="array" ref="K4610">IFERROR(INDEX(tblClientes[Cliente],INT($J4610/ROWS(tblConsorcios[Produto]))+1),"")</f>
        <v/>
      </c>
      <c r="L4610" t="str" cm="1">
        <f t="array" ref="L4610">IFERROR(INDEX(tblConsorcios[Produto],MOD($J4610,ROWS(tblConsorcios[Produto]))+1),"")</f>
        <v>Imóvel IE530 – 240m</v>
      </c>
      <c r="M4610" s="20" cm="1">
        <f t="array" ref="M4610">IFERROR(INDEX(tblConsorcios[Valor da Carta (R$)],MOD($J4610,ROWS(tblConsorcios[Produto]))+1),"")</f>
        <v>530000</v>
      </c>
      <c r="N4610" s="2" cm="1">
        <f t="array" ref="N4610">IFERROR(INDEX(tblConsorcios[Prazo (meses)],MOD($J4610,ROWS(tblConsorcios[Produto]))+1),"")</f>
        <v>240</v>
      </c>
      <c r="O4610" s="20" cm="1">
        <f t="array" ref="O4610">IFERROR(INDEX(tblConsorcios[Parcela Mensal (R$)],MOD($J4610,ROWS(tblConsorcios[Produto]))+1),"")</f>
        <v>2844.33</v>
      </c>
      <c r="P4610" s="20" t="str" cm="1">
        <f t="array" ref="P4610">IFERROR(INDEX(tblClientes[Dividendo Mensal (R$)],INT($J4610/ROWS(tblConsorcios[Produto]))+1),"")</f>
        <v/>
      </c>
      <c r="Q4610" s="20" t="str">
        <f t="shared" si="214"/>
        <v/>
      </c>
      <c r="R4610">
        <f t="shared" si="215"/>
        <v>0</v>
      </c>
    </row>
    <row r="4611" spans="10:18" x14ac:dyDescent="0.2">
      <c r="J4611">
        <f t="shared" ref="J4611:J4674" si="216">ROW()-2</f>
        <v>4609</v>
      </c>
      <c r="K4611" t="str" cm="1">
        <f t="array" ref="K4611">IFERROR(INDEX(tblClientes[Cliente],INT($J4611/ROWS(tblConsorcios[Produto]))+1),"")</f>
        <v/>
      </c>
      <c r="L4611" t="str" cm="1">
        <f t="array" ref="L4611">IFERROR(INDEX(tblConsorcios[Produto],MOD($J4611,ROWS(tblConsorcios[Produto]))+1),"")</f>
        <v>Imóvel IE530 – 220m</v>
      </c>
      <c r="M4611" s="20" cm="1">
        <f t="array" ref="M4611">IFERROR(INDEX(tblConsorcios[Valor da Carta (R$)],MOD($J4611,ROWS(tblConsorcios[Produto]))+1),"")</f>
        <v>530000</v>
      </c>
      <c r="N4611" s="2" cm="1">
        <f t="array" ref="N4611">IFERROR(INDEX(tblConsorcios[Prazo (meses)],MOD($J4611,ROWS(tblConsorcios[Produto]))+1),"")</f>
        <v>220</v>
      </c>
      <c r="O4611" s="20" cm="1">
        <f t="array" ref="O4611">IFERROR(INDEX(tblConsorcios[Parcela Mensal (R$)],MOD($J4611,ROWS(tblConsorcios[Produto]))+1),"")</f>
        <v>3078.82</v>
      </c>
      <c r="P4611" s="20" t="str" cm="1">
        <f t="array" ref="P4611">IFERROR(INDEX(tblClientes[Dividendo Mensal (R$)],INT($J4611/ROWS(tblConsorcios[Produto]))+1),"")</f>
        <v/>
      </c>
      <c r="Q4611" s="20" t="str">
        <f t="shared" ref="Q4611:Q4674" si="217">IF(AND(ISNUMBER(O4611),ISNUMBER(P4611)),P4611-O4611,"")</f>
        <v/>
      </c>
      <c r="R4611">
        <f t="shared" ref="R4611:R4674" si="218">IF(AND(ISNUMBER(O4611),ISNUMBER(P4611),O4611&lt;=P4611),1,0)</f>
        <v>0</v>
      </c>
    </row>
    <row r="4612" spans="10:18" x14ac:dyDescent="0.2">
      <c r="J4612">
        <f t="shared" si="216"/>
        <v>4610</v>
      </c>
      <c r="K4612" t="str" cm="1">
        <f t="array" ref="K4612">IFERROR(INDEX(tblClientes[Cliente],INT($J4612/ROWS(tblConsorcios[Produto]))+1),"")</f>
        <v/>
      </c>
      <c r="L4612" t="str" cm="1">
        <f t="array" ref="L4612">IFERROR(INDEX(tblConsorcios[Produto],MOD($J4612,ROWS(tblConsorcios[Produto]))+1),"")</f>
        <v>Imóvel IE530 – 200m</v>
      </c>
      <c r="M4612" s="20" cm="1">
        <f t="array" ref="M4612">IFERROR(INDEX(tblConsorcios[Valor da Carta (R$)],MOD($J4612,ROWS(tblConsorcios[Produto]))+1),"")</f>
        <v>530000</v>
      </c>
      <c r="N4612" s="2" cm="1">
        <f t="array" ref="N4612">IFERROR(INDEX(tblConsorcios[Prazo (meses)],MOD($J4612,ROWS(tblConsorcios[Produto]))+1),"")</f>
        <v>200</v>
      </c>
      <c r="O4612" s="20" cm="1">
        <f t="array" ref="O4612">IFERROR(INDEX(tblConsorcios[Parcela Mensal (R$)],MOD($J4612,ROWS(tblConsorcios[Produto]))+1),"")</f>
        <v>3360.2</v>
      </c>
      <c r="P4612" s="20" t="str" cm="1">
        <f t="array" ref="P4612">IFERROR(INDEX(tblClientes[Dividendo Mensal (R$)],INT($J4612/ROWS(tblConsorcios[Produto]))+1),"")</f>
        <v/>
      </c>
      <c r="Q4612" s="20" t="str">
        <f t="shared" si="217"/>
        <v/>
      </c>
      <c r="R4612">
        <f t="shared" si="218"/>
        <v>0</v>
      </c>
    </row>
    <row r="4613" spans="10:18" x14ac:dyDescent="0.2">
      <c r="J4613">
        <f t="shared" si="216"/>
        <v>4611</v>
      </c>
      <c r="K4613" t="str" cm="1">
        <f t="array" ref="K4613">IFERROR(INDEX(tblClientes[Cliente],INT($J4613/ROWS(tblConsorcios[Produto]))+1),"")</f>
        <v/>
      </c>
      <c r="L4613" t="str" cm="1">
        <f t="array" ref="L4613">IFERROR(INDEX(tblConsorcios[Produto],MOD($J4613,ROWS(tblConsorcios[Produto]))+1),"")</f>
        <v>Imóvel IE500 – 240m</v>
      </c>
      <c r="M4613" s="20" cm="1">
        <f t="array" ref="M4613">IFERROR(INDEX(tblConsorcios[Valor da Carta (R$)],MOD($J4613,ROWS(tblConsorcios[Produto]))+1),"")</f>
        <v>500000</v>
      </c>
      <c r="N4613" s="2" cm="1">
        <f t="array" ref="N4613">IFERROR(INDEX(tblConsorcios[Prazo (meses)],MOD($J4613,ROWS(tblConsorcios[Produto]))+1),"")</f>
        <v>240</v>
      </c>
      <c r="O4613" s="20" cm="1">
        <f t="array" ref="O4613">IFERROR(INDEX(tblConsorcios[Parcela Mensal (R$)],MOD($J4613,ROWS(tblConsorcios[Produto]))+1),"")</f>
        <v>2683.33</v>
      </c>
      <c r="P4613" s="20" t="str" cm="1">
        <f t="array" ref="P4613">IFERROR(INDEX(tblClientes[Dividendo Mensal (R$)],INT($J4613/ROWS(tblConsorcios[Produto]))+1),"")</f>
        <v/>
      </c>
      <c r="Q4613" s="20" t="str">
        <f t="shared" si="217"/>
        <v/>
      </c>
      <c r="R4613">
        <f t="shared" si="218"/>
        <v>0</v>
      </c>
    </row>
    <row r="4614" spans="10:18" x14ac:dyDescent="0.2">
      <c r="J4614">
        <f t="shared" si="216"/>
        <v>4612</v>
      </c>
      <c r="K4614" t="str" cm="1">
        <f t="array" ref="K4614">IFERROR(INDEX(tblClientes[Cliente],INT($J4614/ROWS(tblConsorcios[Produto]))+1),"")</f>
        <v/>
      </c>
      <c r="L4614" t="str" cm="1">
        <f t="array" ref="L4614">IFERROR(INDEX(tblConsorcios[Produto],MOD($J4614,ROWS(tblConsorcios[Produto]))+1),"")</f>
        <v>Imóvel IE500 – 220m</v>
      </c>
      <c r="M4614" s="20" cm="1">
        <f t="array" ref="M4614">IFERROR(INDEX(tblConsorcios[Valor da Carta (R$)],MOD($J4614,ROWS(tblConsorcios[Produto]))+1),"")</f>
        <v>500000</v>
      </c>
      <c r="N4614" s="2" cm="1">
        <f t="array" ref="N4614">IFERROR(INDEX(tblConsorcios[Prazo (meses)],MOD($J4614,ROWS(tblConsorcios[Produto]))+1),"")</f>
        <v>220</v>
      </c>
      <c r="O4614" s="20" cm="1">
        <f t="array" ref="O4614">IFERROR(INDEX(tblConsorcios[Parcela Mensal (R$)],MOD($J4614,ROWS(tblConsorcios[Produto]))+1),"")</f>
        <v>2904.55</v>
      </c>
      <c r="P4614" s="20" t="str" cm="1">
        <f t="array" ref="P4614">IFERROR(INDEX(tblClientes[Dividendo Mensal (R$)],INT($J4614/ROWS(tblConsorcios[Produto]))+1),"")</f>
        <v/>
      </c>
      <c r="Q4614" s="20" t="str">
        <f t="shared" si="217"/>
        <v/>
      </c>
      <c r="R4614">
        <f t="shared" si="218"/>
        <v>0</v>
      </c>
    </row>
    <row r="4615" spans="10:18" x14ac:dyDescent="0.2">
      <c r="J4615">
        <f t="shared" si="216"/>
        <v>4613</v>
      </c>
      <c r="K4615" t="str" cm="1">
        <f t="array" ref="K4615">IFERROR(INDEX(tblClientes[Cliente],INT($J4615/ROWS(tblConsorcios[Produto]))+1),"")</f>
        <v/>
      </c>
      <c r="L4615" t="str" cm="1">
        <f t="array" ref="L4615">IFERROR(INDEX(tblConsorcios[Produto],MOD($J4615,ROWS(tblConsorcios[Produto]))+1),"")</f>
        <v>Imóvel IE500 – 200m</v>
      </c>
      <c r="M4615" s="20" cm="1">
        <f t="array" ref="M4615">IFERROR(INDEX(tblConsorcios[Valor da Carta (R$)],MOD($J4615,ROWS(tblConsorcios[Produto]))+1),"")</f>
        <v>500000</v>
      </c>
      <c r="N4615" s="2" cm="1">
        <f t="array" ref="N4615">IFERROR(INDEX(tblConsorcios[Prazo (meses)],MOD($J4615,ROWS(tblConsorcios[Produto]))+1),"")</f>
        <v>200</v>
      </c>
      <c r="O4615" s="20" cm="1">
        <f t="array" ref="O4615">IFERROR(INDEX(tblConsorcios[Parcela Mensal (R$)],MOD($J4615,ROWS(tblConsorcios[Produto]))+1),"")</f>
        <v>3170</v>
      </c>
      <c r="P4615" s="20" t="str" cm="1">
        <f t="array" ref="P4615">IFERROR(INDEX(tblClientes[Dividendo Mensal (R$)],INT($J4615/ROWS(tblConsorcios[Produto]))+1),"")</f>
        <v/>
      </c>
      <c r="Q4615" s="20" t="str">
        <f t="shared" si="217"/>
        <v/>
      </c>
      <c r="R4615">
        <f t="shared" si="218"/>
        <v>0</v>
      </c>
    </row>
    <row r="4616" spans="10:18" x14ac:dyDescent="0.2">
      <c r="J4616">
        <f t="shared" si="216"/>
        <v>4614</v>
      </c>
      <c r="K4616" t="str" cm="1">
        <f t="array" ref="K4616">IFERROR(INDEX(tblClientes[Cliente],INT($J4616/ROWS(tblConsorcios[Produto]))+1),"")</f>
        <v/>
      </c>
      <c r="L4616" t="str" cm="1">
        <f t="array" ref="L4616">IFERROR(INDEX(tblConsorcios[Produto],MOD($J4616,ROWS(tblConsorcios[Produto]))+1),"")</f>
        <v>Imóvel IE480 – 240m</v>
      </c>
      <c r="M4616" s="20" cm="1">
        <f t="array" ref="M4616">IFERROR(INDEX(tblConsorcios[Valor da Carta (R$)],MOD($J4616,ROWS(tblConsorcios[Produto]))+1),"")</f>
        <v>480000</v>
      </c>
      <c r="N4616" s="2" cm="1">
        <f t="array" ref="N4616">IFERROR(INDEX(tblConsorcios[Prazo (meses)],MOD($J4616,ROWS(tblConsorcios[Produto]))+1),"")</f>
        <v>240</v>
      </c>
      <c r="O4616" s="20" cm="1">
        <f t="array" ref="O4616">IFERROR(INDEX(tblConsorcios[Parcela Mensal (R$)],MOD($J4616,ROWS(tblConsorcios[Produto]))+1),"")</f>
        <v>2576</v>
      </c>
      <c r="P4616" s="20" t="str" cm="1">
        <f t="array" ref="P4616">IFERROR(INDEX(tblClientes[Dividendo Mensal (R$)],INT($J4616/ROWS(tblConsorcios[Produto]))+1),"")</f>
        <v/>
      </c>
      <c r="Q4616" s="20" t="str">
        <f t="shared" si="217"/>
        <v/>
      </c>
      <c r="R4616">
        <f t="shared" si="218"/>
        <v>0</v>
      </c>
    </row>
    <row r="4617" spans="10:18" x14ac:dyDescent="0.2">
      <c r="J4617">
        <f t="shared" si="216"/>
        <v>4615</v>
      </c>
      <c r="K4617" t="str" cm="1">
        <f t="array" ref="K4617">IFERROR(INDEX(tblClientes[Cliente],INT($J4617/ROWS(tblConsorcios[Produto]))+1),"")</f>
        <v/>
      </c>
      <c r="L4617" t="str" cm="1">
        <f t="array" ref="L4617">IFERROR(INDEX(tblConsorcios[Produto],MOD($J4617,ROWS(tblConsorcios[Produto]))+1),"")</f>
        <v>Imóvel IE480 – 220m</v>
      </c>
      <c r="M4617" s="20" cm="1">
        <f t="array" ref="M4617">IFERROR(INDEX(tblConsorcios[Valor da Carta (R$)],MOD($J4617,ROWS(tblConsorcios[Produto]))+1),"")</f>
        <v>480000</v>
      </c>
      <c r="N4617" s="2" cm="1">
        <f t="array" ref="N4617">IFERROR(INDEX(tblConsorcios[Prazo (meses)],MOD($J4617,ROWS(tblConsorcios[Produto]))+1),"")</f>
        <v>220</v>
      </c>
      <c r="O4617" s="20" cm="1">
        <f t="array" ref="O4617">IFERROR(INDEX(tblConsorcios[Parcela Mensal (R$)],MOD($J4617,ROWS(tblConsorcios[Produto]))+1),"")</f>
        <v>2788.36</v>
      </c>
      <c r="P4617" s="20" t="str" cm="1">
        <f t="array" ref="P4617">IFERROR(INDEX(tblClientes[Dividendo Mensal (R$)],INT($J4617/ROWS(tblConsorcios[Produto]))+1),"")</f>
        <v/>
      </c>
      <c r="Q4617" s="20" t="str">
        <f t="shared" si="217"/>
        <v/>
      </c>
      <c r="R4617">
        <f t="shared" si="218"/>
        <v>0</v>
      </c>
    </row>
    <row r="4618" spans="10:18" x14ac:dyDescent="0.2">
      <c r="J4618">
        <f t="shared" si="216"/>
        <v>4616</v>
      </c>
      <c r="K4618" t="str" cm="1">
        <f t="array" ref="K4618">IFERROR(INDEX(tblClientes[Cliente],INT($J4618/ROWS(tblConsorcios[Produto]))+1),"")</f>
        <v/>
      </c>
      <c r="L4618" t="str" cm="1">
        <f t="array" ref="L4618">IFERROR(INDEX(tblConsorcios[Produto],MOD($J4618,ROWS(tblConsorcios[Produto]))+1),"")</f>
        <v>Imóvel IE480 – 200m</v>
      </c>
      <c r="M4618" s="20" cm="1">
        <f t="array" ref="M4618">IFERROR(INDEX(tblConsorcios[Valor da Carta (R$)],MOD($J4618,ROWS(tblConsorcios[Produto]))+1),"")</f>
        <v>480000</v>
      </c>
      <c r="N4618" s="2" cm="1">
        <f t="array" ref="N4618">IFERROR(INDEX(tblConsorcios[Prazo (meses)],MOD($J4618,ROWS(tblConsorcios[Produto]))+1),"")</f>
        <v>200</v>
      </c>
      <c r="O4618" s="20" cm="1">
        <f t="array" ref="O4618">IFERROR(INDEX(tblConsorcios[Parcela Mensal (R$)],MOD($J4618,ROWS(tblConsorcios[Produto]))+1),"")</f>
        <v>3043.2</v>
      </c>
      <c r="P4618" s="20" t="str" cm="1">
        <f t="array" ref="P4618">IFERROR(INDEX(tblClientes[Dividendo Mensal (R$)],INT($J4618/ROWS(tblConsorcios[Produto]))+1),"")</f>
        <v/>
      </c>
      <c r="Q4618" s="20" t="str">
        <f t="shared" si="217"/>
        <v/>
      </c>
      <c r="R4618">
        <f t="shared" si="218"/>
        <v>0</v>
      </c>
    </row>
    <row r="4619" spans="10:18" x14ac:dyDescent="0.2">
      <c r="J4619">
        <f t="shared" si="216"/>
        <v>4617</v>
      </c>
      <c r="K4619" t="str" cm="1">
        <f t="array" ref="K4619">IFERROR(INDEX(tblClientes[Cliente],INT($J4619/ROWS(tblConsorcios[Produto]))+1),"")</f>
        <v/>
      </c>
      <c r="L4619" t="str" cm="1">
        <f t="array" ref="L4619">IFERROR(INDEX(tblConsorcios[Produto],MOD($J4619,ROWS(tblConsorcios[Produto]))+1),"")</f>
        <v>Imóvel IE450 – 240m</v>
      </c>
      <c r="M4619" s="20" cm="1">
        <f t="array" ref="M4619">IFERROR(INDEX(tblConsorcios[Valor da Carta (R$)],MOD($J4619,ROWS(tblConsorcios[Produto]))+1),"")</f>
        <v>450000</v>
      </c>
      <c r="N4619" s="2" cm="1">
        <f t="array" ref="N4619">IFERROR(INDEX(tblConsorcios[Prazo (meses)],MOD($J4619,ROWS(tblConsorcios[Produto]))+1),"")</f>
        <v>240</v>
      </c>
      <c r="O4619" s="20" cm="1">
        <f t="array" ref="O4619">IFERROR(INDEX(tblConsorcios[Parcela Mensal (R$)],MOD($J4619,ROWS(tblConsorcios[Produto]))+1),"")</f>
        <v>2415</v>
      </c>
      <c r="P4619" s="20" t="str" cm="1">
        <f t="array" ref="P4619">IFERROR(INDEX(tblClientes[Dividendo Mensal (R$)],INT($J4619/ROWS(tblConsorcios[Produto]))+1),"")</f>
        <v/>
      </c>
      <c r="Q4619" s="20" t="str">
        <f t="shared" si="217"/>
        <v/>
      </c>
      <c r="R4619">
        <f t="shared" si="218"/>
        <v>0</v>
      </c>
    </row>
    <row r="4620" spans="10:18" x14ac:dyDescent="0.2">
      <c r="J4620">
        <f t="shared" si="216"/>
        <v>4618</v>
      </c>
      <c r="K4620" t="str" cm="1">
        <f t="array" ref="K4620">IFERROR(INDEX(tblClientes[Cliente],INT($J4620/ROWS(tblConsorcios[Produto]))+1),"")</f>
        <v/>
      </c>
      <c r="L4620" t="str" cm="1">
        <f t="array" ref="L4620">IFERROR(INDEX(tblConsorcios[Produto],MOD($J4620,ROWS(tblConsorcios[Produto]))+1),"")</f>
        <v>Imóvel IE450 – 220m</v>
      </c>
      <c r="M4620" s="20" cm="1">
        <f t="array" ref="M4620">IFERROR(INDEX(tblConsorcios[Valor da Carta (R$)],MOD($J4620,ROWS(tblConsorcios[Produto]))+1),"")</f>
        <v>450000</v>
      </c>
      <c r="N4620" s="2" cm="1">
        <f t="array" ref="N4620">IFERROR(INDEX(tblConsorcios[Prazo (meses)],MOD($J4620,ROWS(tblConsorcios[Produto]))+1),"")</f>
        <v>220</v>
      </c>
      <c r="O4620" s="20" cm="1">
        <f t="array" ref="O4620">IFERROR(INDEX(tblConsorcios[Parcela Mensal (R$)],MOD($J4620,ROWS(tblConsorcios[Produto]))+1),"")</f>
        <v>2614.09</v>
      </c>
      <c r="P4620" s="20" t="str" cm="1">
        <f t="array" ref="P4620">IFERROR(INDEX(tblClientes[Dividendo Mensal (R$)],INT($J4620/ROWS(tblConsorcios[Produto]))+1),"")</f>
        <v/>
      </c>
      <c r="Q4620" s="20" t="str">
        <f t="shared" si="217"/>
        <v/>
      </c>
      <c r="R4620">
        <f t="shared" si="218"/>
        <v>0</v>
      </c>
    </row>
    <row r="4621" spans="10:18" x14ac:dyDescent="0.2">
      <c r="J4621">
        <f t="shared" si="216"/>
        <v>4619</v>
      </c>
      <c r="K4621" t="str" cm="1">
        <f t="array" ref="K4621">IFERROR(INDEX(tblClientes[Cliente],INT($J4621/ROWS(tblConsorcios[Produto]))+1),"")</f>
        <v/>
      </c>
      <c r="L4621" t="str" cm="1">
        <f t="array" ref="L4621">IFERROR(INDEX(tblConsorcios[Produto],MOD($J4621,ROWS(tblConsorcios[Produto]))+1),"")</f>
        <v>Imóvel IE450 – 200m</v>
      </c>
      <c r="M4621" s="20" cm="1">
        <f t="array" ref="M4621">IFERROR(INDEX(tblConsorcios[Valor da Carta (R$)],MOD($J4621,ROWS(tblConsorcios[Produto]))+1),"")</f>
        <v>450000</v>
      </c>
      <c r="N4621" s="2" cm="1">
        <f t="array" ref="N4621">IFERROR(INDEX(tblConsorcios[Prazo (meses)],MOD($J4621,ROWS(tblConsorcios[Produto]))+1),"")</f>
        <v>200</v>
      </c>
      <c r="O4621" s="20" cm="1">
        <f t="array" ref="O4621">IFERROR(INDEX(tblConsorcios[Parcela Mensal (R$)],MOD($J4621,ROWS(tblConsorcios[Produto]))+1),"")</f>
        <v>2853</v>
      </c>
      <c r="P4621" s="20" t="str" cm="1">
        <f t="array" ref="P4621">IFERROR(INDEX(tblClientes[Dividendo Mensal (R$)],INT($J4621/ROWS(tblConsorcios[Produto]))+1),"")</f>
        <v/>
      </c>
      <c r="Q4621" s="20" t="str">
        <f t="shared" si="217"/>
        <v/>
      </c>
      <c r="R4621">
        <f t="shared" si="218"/>
        <v>0</v>
      </c>
    </row>
    <row r="4622" spans="10:18" x14ac:dyDescent="0.2">
      <c r="J4622">
        <f t="shared" si="216"/>
        <v>4620</v>
      </c>
      <c r="K4622" t="str" cm="1">
        <f t="array" ref="K4622">IFERROR(INDEX(tblClientes[Cliente],INT($J4622/ROWS(tblConsorcios[Produto]))+1),"")</f>
        <v/>
      </c>
      <c r="L4622" t="str" cm="1">
        <f t="array" ref="L4622">IFERROR(INDEX(tblConsorcios[Produto],MOD($J4622,ROWS(tblConsorcios[Produto]))+1),"")</f>
        <v>Imóvel IE430 – 240m</v>
      </c>
      <c r="M4622" s="20" cm="1">
        <f t="array" ref="M4622">IFERROR(INDEX(tblConsorcios[Valor da Carta (R$)],MOD($J4622,ROWS(tblConsorcios[Produto]))+1),"")</f>
        <v>430000</v>
      </c>
      <c r="N4622" s="2" cm="1">
        <f t="array" ref="N4622">IFERROR(INDEX(tblConsorcios[Prazo (meses)],MOD($J4622,ROWS(tblConsorcios[Produto]))+1),"")</f>
        <v>240</v>
      </c>
      <c r="O4622" s="20" cm="1">
        <f t="array" ref="O4622">IFERROR(INDEX(tblConsorcios[Parcela Mensal (R$)],MOD($J4622,ROWS(tblConsorcios[Produto]))+1),"")</f>
        <v>2307.67</v>
      </c>
      <c r="P4622" s="20" t="str" cm="1">
        <f t="array" ref="P4622">IFERROR(INDEX(tblClientes[Dividendo Mensal (R$)],INT($J4622/ROWS(tblConsorcios[Produto]))+1),"")</f>
        <v/>
      </c>
      <c r="Q4622" s="20" t="str">
        <f t="shared" si="217"/>
        <v/>
      </c>
      <c r="R4622">
        <f t="shared" si="218"/>
        <v>0</v>
      </c>
    </row>
    <row r="4623" spans="10:18" x14ac:dyDescent="0.2">
      <c r="J4623">
        <f t="shared" si="216"/>
        <v>4621</v>
      </c>
      <c r="K4623" t="str" cm="1">
        <f t="array" ref="K4623">IFERROR(INDEX(tblClientes[Cliente],INT($J4623/ROWS(tblConsorcios[Produto]))+1),"")</f>
        <v/>
      </c>
      <c r="L4623" t="str" cm="1">
        <f t="array" ref="L4623">IFERROR(INDEX(tblConsorcios[Produto],MOD($J4623,ROWS(tblConsorcios[Produto]))+1),"")</f>
        <v>Imóvel IE430 – 220m</v>
      </c>
      <c r="M4623" s="20" cm="1">
        <f t="array" ref="M4623">IFERROR(INDEX(tblConsorcios[Valor da Carta (R$)],MOD($J4623,ROWS(tblConsorcios[Produto]))+1),"")</f>
        <v>430000</v>
      </c>
      <c r="N4623" s="2" cm="1">
        <f t="array" ref="N4623">IFERROR(INDEX(tblConsorcios[Prazo (meses)],MOD($J4623,ROWS(tblConsorcios[Produto]))+1),"")</f>
        <v>220</v>
      </c>
      <c r="O4623" s="20" cm="1">
        <f t="array" ref="O4623">IFERROR(INDEX(tblConsorcios[Parcela Mensal (R$)],MOD($J4623,ROWS(tblConsorcios[Produto]))+1),"")</f>
        <v>2497.91</v>
      </c>
      <c r="P4623" s="20" t="str" cm="1">
        <f t="array" ref="P4623">IFERROR(INDEX(tblClientes[Dividendo Mensal (R$)],INT($J4623/ROWS(tblConsorcios[Produto]))+1),"")</f>
        <v/>
      </c>
      <c r="Q4623" s="20" t="str">
        <f t="shared" si="217"/>
        <v/>
      </c>
      <c r="R4623">
        <f t="shared" si="218"/>
        <v>0</v>
      </c>
    </row>
    <row r="4624" spans="10:18" x14ac:dyDescent="0.2">
      <c r="J4624">
        <f t="shared" si="216"/>
        <v>4622</v>
      </c>
      <c r="K4624" t="str" cm="1">
        <f t="array" ref="K4624">IFERROR(INDEX(tblClientes[Cliente],INT($J4624/ROWS(tblConsorcios[Produto]))+1),"")</f>
        <v/>
      </c>
      <c r="L4624" t="str" cm="1">
        <f t="array" ref="L4624">IFERROR(INDEX(tblConsorcios[Produto],MOD($J4624,ROWS(tblConsorcios[Produto]))+1),"")</f>
        <v>Imóvel IE430 – 200m</v>
      </c>
      <c r="M4624" s="20" cm="1">
        <f t="array" ref="M4624">IFERROR(INDEX(tblConsorcios[Valor da Carta (R$)],MOD($J4624,ROWS(tblConsorcios[Produto]))+1),"")</f>
        <v>430000</v>
      </c>
      <c r="N4624" s="2" cm="1">
        <f t="array" ref="N4624">IFERROR(INDEX(tblConsorcios[Prazo (meses)],MOD($J4624,ROWS(tblConsorcios[Produto]))+1),"")</f>
        <v>200</v>
      </c>
      <c r="O4624" s="20" cm="1">
        <f t="array" ref="O4624">IFERROR(INDEX(tblConsorcios[Parcela Mensal (R$)],MOD($J4624,ROWS(tblConsorcios[Produto]))+1),"")</f>
        <v>2726.2</v>
      </c>
      <c r="P4624" s="20" t="str" cm="1">
        <f t="array" ref="P4624">IFERROR(INDEX(tblClientes[Dividendo Mensal (R$)],INT($J4624/ROWS(tblConsorcios[Produto]))+1),"")</f>
        <v/>
      </c>
      <c r="Q4624" s="20" t="str">
        <f t="shared" si="217"/>
        <v/>
      </c>
      <c r="R4624">
        <f t="shared" si="218"/>
        <v>0</v>
      </c>
    </row>
    <row r="4625" spans="10:18" x14ac:dyDescent="0.2">
      <c r="J4625">
        <f t="shared" si="216"/>
        <v>4623</v>
      </c>
      <c r="K4625" t="str" cm="1">
        <f t="array" ref="K4625">IFERROR(INDEX(tblClientes[Cliente],INT($J4625/ROWS(tblConsorcios[Produto]))+1),"")</f>
        <v/>
      </c>
      <c r="L4625" t="str" cm="1">
        <f t="array" ref="L4625">IFERROR(INDEX(tblConsorcios[Produto],MOD($J4625,ROWS(tblConsorcios[Produto]))+1),"")</f>
        <v>Imóvel IE400 – 240m</v>
      </c>
      <c r="M4625" s="20" cm="1">
        <f t="array" ref="M4625">IFERROR(INDEX(tblConsorcios[Valor da Carta (R$)],MOD($J4625,ROWS(tblConsorcios[Produto]))+1),"")</f>
        <v>400000</v>
      </c>
      <c r="N4625" s="2" cm="1">
        <f t="array" ref="N4625">IFERROR(INDEX(tblConsorcios[Prazo (meses)],MOD($J4625,ROWS(tblConsorcios[Produto]))+1),"")</f>
        <v>240</v>
      </c>
      <c r="O4625" s="20" cm="1">
        <f t="array" ref="O4625">IFERROR(INDEX(tblConsorcios[Parcela Mensal (R$)],MOD($J4625,ROWS(tblConsorcios[Produto]))+1),"")</f>
        <v>2146.67</v>
      </c>
      <c r="P4625" s="20" t="str" cm="1">
        <f t="array" ref="P4625">IFERROR(INDEX(tblClientes[Dividendo Mensal (R$)],INT($J4625/ROWS(tblConsorcios[Produto]))+1),"")</f>
        <v/>
      </c>
      <c r="Q4625" s="20" t="str">
        <f t="shared" si="217"/>
        <v/>
      </c>
      <c r="R4625">
        <f t="shared" si="218"/>
        <v>0</v>
      </c>
    </row>
    <row r="4626" spans="10:18" x14ac:dyDescent="0.2">
      <c r="J4626">
        <f t="shared" si="216"/>
        <v>4624</v>
      </c>
      <c r="K4626" t="str" cm="1">
        <f t="array" ref="K4626">IFERROR(INDEX(tblClientes[Cliente],INT($J4626/ROWS(tblConsorcios[Produto]))+1),"")</f>
        <v/>
      </c>
      <c r="L4626" t="str" cm="1">
        <f t="array" ref="L4626">IFERROR(INDEX(tblConsorcios[Produto],MOD($J4626,ROWS(tblConsorcios[Produto]))+1),"")</f>
        <v>Imóvel IE400 – 220m</v>
      </c>
      <c r="M4626" s="20" cm="1">
        <f t="array" ref="M4626">IFERROR(INDEX(tblConsorcios[Valor da Carta (R$)],MOD($J4626,ROWS(tblConsorcios[Produto]))+1),"")</f>
        <v>400000</v>
      </c>
      <c r="N4626" s="2" cm="1">
        <f t="array" ref="N4626">IFERROR(INDEX(tblConsorcios[Prazo (meses)],MOD($J4626,ROWS(tblConsorcios[Produto]))+1),"")</f>
        <v>220</v>
      </c>
      <c r="O4626" s="20" cm="1">
        <f t="array" ref="O4626">IFERROR(INDEX(tblConsorcios[Parcela Mensal (R$)],MOD($J4626,ROWS(tblConsorcios[Produto]))+1),"")</f>
        <v>2323.64</v>
      </c>
      <c r="P4626" s="20" t="str" cm="1">
        <f t="array" ref="P4626">IFERROR(INDEX(tblClientes[Dividendo Mensal (R$)],INT($J4626/ROWS(tblConsorcios[Produto]))+1),"")</f>
        <v/>
      </c>
      <c r="Q4626" s="20" t="str">
        <f t="shared" si="217"/>
        <v/>
      </c>
      <c r="R4626">
        <f t="shared" si="218"/>
        <v>0</v>
      </c>
    </row>
    <row r="4627" spans="10:18" x14ac:dyDescent="0.2">
      <c r="J4627">
        <f t="shared" si="216"/>
        <v>4625</v>
      </c>
      <c r="K4627" t="str" cm="1">
        <f t="array" ref="K4627">IFERROR(INDEX(tblClientes[Cliente],INT($J4627/ROWS(tblConsorcios[Produto]))+1),"")</f>
        <v/>
      </c>
      <c r="L4627" t="str" cm="1">
        <f t="array" ref="L4627">IFERROR(INDEX(tblConsorcios[Produto],MOD($J4627,ROWS(tblConsorcios[Produto]))+1),"")</f>
        <v>Imóvel IE400 – 200m</v>
      </c>
      <c r="M4627" s="20" cm="1">
        <f t="array" ref="M4627">IFERROR(INDEX(tblConsorcios[Valor da Carta (R$)],MOD($J4627,ROWS(tblConsorcios[Produto]))+1),"")</f>
        <v>400000</v>
      </c>
      <c r="N4627" s="2" cm="1">
        <f t="array" ref="N4627">IFERROR(INDEX(tblConsorcios[Prazo (meses)],MOD($J4627,ROWS(tblConsorcios[Produto]))+1),"")</f>
        <v>200</v>
      </c>
      <c r="O4627" s="20" cm="1">
        <f t="array" ref="O4627">IFERROR(INDEX(tblConsorcios[Parcela Mensal (R$)],MOD($J4627,ROWS(tblConsorcios[Produto]))+1),"")</f>
        <v>2536</v>
      </c>
      <c r="P4627" s="20" t="str" cm="1">
        <f t="array" ref="P4627">IFERROR(INDEX(tblClientes[Dividendo Mensal (R$)],INT($J4627/ROWS(tblConsorcios[Produto]))+1),"")</f>
        <v/>
      </c>
      <c r="Q4627" s="20" t="str">
        <f t="shared" si="217"/>
        <v/>
      </c>
      <c r="R4627">
        <f t="shared" si="218"/>
        <v>0</v>
      </c>
    </row>
    <row r="4628" spans="10:18" x14ac:dyDescent="0.2">
      <c r="J4628">
        <f t="shared" si="216"/>
        <v>4626</v>
      </c>
      <c r="K4628" t="str" cm="1">
        <f t="array" ref="K4628">IFERROR(INDEX(tblClientes[Cliente],INT($J4628/ROWS(tblConsorcios[Produto]))+1),"")</f>
        <v/>
      </c>
      <c r="L4628" t="str" cm="1">
        <f t="array" ref="L4628">IFERROR(INDEX(tblConsorcios[Produto],MOD($J4628,ROWS(tblConsorcios[Produto]))+1),"")</f>
        <v>Imóvel IE380 – 240m</v>
      </c>
      <c r="M4628" s="20" cm="1">
        <f t="array" ref="M4628">IFERROR(INDEX(tblConsorcios[Valor da Carta (R$)],MOD($J4628,ROWS(tblConsorcios[Produto]))+1),"")</f>
        <v>380000</v>
      </c>
      <c r="N4628" s="2" cm="1">
        <f t="array" ref="N4628">IFERROR(INDEX(tblConsorcios[Prazo (meses)],MOD($J4628,ROWS(tblConsorcios[Produto]))+1),"")</f>
        <v>240</v>
      </c>
      <c r="O4628" s="20" cm="1">
        <f t="array" ref="O4628">IFERROR(INDEX(tblConsorcios[Parcela Mensal (R$)],MOD($J4628,ROWS(tblConsorcios[Produto]))+1),"")</f>
        <v>2039.33</v>
      </c>
      <c r="P4628" s="20" t="str" cm="1">
        <f t="array" ref="P4628">IFERROR(INDEX(tblClientes[Dividendo Mensal (R$)],INT($J4628/ROWS(tblConsorcios[Produto]))+1),"")</f>
        <v/>
      </c>
      <c r="Q4628" s="20" t="str">
        <f t="shared" si="217"/>
        <v/>
      </c>
      <c r="R4628">
        <f t="shared" si="218"/>
        <v>0</v>
      </c>
    </row>
    <row r="4629" spans="10:18" x14ac:dyDescent="0.2">
      <c r="J4629">
        <f t="shared" si="216"/>
        <v>4627</v>
      </c>
      <c r="K4629" t="str" cm="1">
        <f t="array" ref="K4629">IFERROR(INDEX(tblClientes[Cliente],INT($J4629/ROWS(tblConsorcios[Produto]))+1),"")</f>
        <v/>
      </c>
      <c r="L4629" t="str" cm="1">
        <f t="array" ref="L4629">IFERROR(INDEX(tblConsorcios[Produto],MOD($J4629,ROWS(tblConsorcios[Produto]))+1),"")</f>
        <v>Imóvel IE380 – 220m</v>
      </c>
      <c r="M4629" s="20" cm="1">
        <f t="array" ref="M4629">IFERROR(INDEX(tblConsorcios[Valor da Carta (R$)],MOD($J4629,ROWS(tblConsorcios[Produto]))+1),"")</f>
        <v>380000</v>
      </c>
      <c r="N4629" s="2" cm="1">
        <f t="array" ref="N4629">IFERROR(INDEX(tblConsorcios[Prazo (meses)],MOD($J4629,ROWS(tblConsorcios[Produto]))+1),"")</f>
        <v>220</v>
      </c>
      <c r="O4629" s="20" cm="1">
        <f t="array" ref="O4629">IFERROR(INDEX(tblConsorcios[Parcela Mensal (R$)],MOD($J4629,ROWS(tblConsorcios[Produto]))+1),"")</f>
        <v>2207.4499999999998</v>
      </c>
      <c r="P4629" s="20" t="str" cm="1">
        <f t="array" ref="P4629">IFERROR(INDEX(tblClientes[Dividendo Mensal (R$)],INT($J4629/ROWS(tblConsorcios[Produto]))+1),"")</f>
        <v/>
      </c>
      <c r="Q4629" s="20" t="str">
        <f t="shared" si="217"/>
        <v/>
      </c>
      <c r="R4629">
        <f t="shared" si="218"/>
        <v>0</v>
      </c>
    </row>
    <row r="4630" spans="10:18" x14ac:dyDescent="0.2">
      <c r="J4630">
        <f t="shared" si="216"/>
        <v>4628</v>
      </c>
      <c r="K4630" t="str" cm="1">
        <f t="array" ref="K4630">IFERROR(INDEX(tblClientes[Cliente],INT($J4630/ROWS(tblConsorcios[Produto]))+1),"")</f>
        <v/>
      </c>
      <c r="L4630" t="str" cm="1">
        <f t="array" ref="L4630">IFERROR(INDEX(tblConsorcios[Produto],MOD($J4630,ROWS(tblConsorcios[Produto]))+1),"")</f>
        <v>Imóvel IE380 – 200m</v>
      </c>
      <c r="M4630" s="20" cm="1">
        <f t="array" ref="M4630">IFERROR(INDEX(tblConsorcios[Valor da Carta (R$)],MOD($J4630,ROWS(tblConsorcios[Produto]))+1),"")</f>
        <v>380000</v>
      </c>
      <c r="N4630" s="2" cm="1">
        <f t="array" ref="N4630">IFERROR(INDEX(tblConsorcios[Prazo (meses)],MOD($J4630,ROWS(tblConsorcios[Produto]))+1),"")</f>
        <v>200</v>
      </c>
      <c r="O4630" s="20" cm="1">
        <f t="array" ref="O4630">IFERROR(INDEX(tblConsorcios[Parcela Mensal (R$)],MOD($J4630,ROWS(tblConsorcios[Produto]))+1),"")</f>
        <v>2409.1999999999998</v>
      </c>
      <c r="P4630" s="20" t="str" cm="1">
        <f t="array" ref="P4630">IFERROR(INDEX(tblClientes[Dividendo Mensal (R$)],INT($J4630/ROWS(tblConsorcios[Produto]))+1),"")</f>
        <v/>
      </c>
      <c r="Q4630" s="20" t="str">
        <f t="shared" si="217"/>
        <v/>
      </c>
      <c r="R4630">
        <f t="shared" si="218"/>
        <v>0</v>
      </c>
    </row>
    <row r="4631" spans="10:18" x14ac:dyDescent="0.2">
      <c r="J4631">
        <f t="shared" si="216"/>
        <v>4629</v>
      </c>
      <c r="K4631" t="str" cm="1">
        <f t="array" ref="K4631">IFERROR(INDEX(tblClientes[Cliente],INT($J4631/ROWS(tblConsorcios[Produto]))+1),"")</f>
        <v/>
      </c>
      <c r="L4631" t="str" cm="1">
        <f t="array" ref="L4631">IFERROR(INDEX(tblConsorcios[Produto],MOD($J4631,ROWS(tblConsorcios[Produto]))+1),"")</f>
        <v>Imóvel IE350 – 240m</v>
      </c>
      <c r="M4631" s="20" cm="1">
        <f t="array" ref="M4631">IFERROR(INDEX(tblConsorcios[Valor da Carta (R$)],MOD($J4631,ROWS(tblConsorcios[Produto]))+1),"")</f>
        <v>350000</v>
      </c>
      <c r="N4631" s="2" cm="1">
        <f t="array" ref="N4631">IFERROR(INDEX(tblConsorcios[Prazo (meses)],MOD($J4631,ROWS(tblConsorcios[Produto]))+1),"")</f>
        <v>240</v>
      </c>
      <c r="O4631" s="20" cm="1">
        <f t="array" ref="O4631">IFERROR(INDEX(tblConsorcios[Parcela Mensal (R$)],MOD($J4631,ROWS(tblConsorcios[Produto]))+1),"")</f>
        <v>1878.33</v>
      </c>
      <c r="P4631" s="20" t="str" cm="1">
        <f t="array" ref="P4631">IFERROR(INDEX(tblClientes[Dividendo Mensal (R$)],INT($J4631/ROWS(tblConsorcios[Produto]))+1),"")</f>
        <v/>
      </c>
      <c r="Q4631" s="20" t="str">
        <f t="shared" si="217"/>
        <v/>
      </c>
      <c r="R4631">
        <f t="shared" si="218"/>
        <v>0</v>
      </c>
    </row>
    <row r="4632" spans="10:18" x14ac:dyDescent="0.2">
      <c r="J4632">
        <f t="shared" si="216"/>
        <v>4630</v>
      </c>
      <c r="K4632" t="str" cm="1">
        <f t="array" ref="K4632">IFERROR(INDEX(tblClientes[Cliente],INT($J4632/ROWS(tblConsorcios[Produto]))+1),"")</f>
        <v/>
      </c>
      <c r="L4632" t="str" cm="1">
        <f t="array" ref="L4632">IFERROR(INDEX(tblConsorcios[Produto],MOD($J4632,ROWS(tblConsorcios[Produto]))+1),"")</f>
        <v>Imóvel IE350 – 220m</v>
      </c>
      <c r="M4632" s="20" cm="1">
        <f t="array" ref="M4632">IFERROR(INDEX(tblConsorcios[Valor da Carta (R$)],MOD($J4632,ROWS(tblConsorcios[Produto]))+1),"")</f>
        <v>350000</v>
      </c>
      <c r="N4632" s="2" cm="1">
        <f t="array" ref="N4632">IFERROR(INDEX(tblConsorcios[Prazo (meses)],MOD($J4632,ROWS(tblConsorcios[Produto]))+1),"")</f>
        <v>220</v>
      </c>
      <c r="O4632" s="20" cm="1">
        <f t="array" ref="O4632">IFERROR(INDEX(tblConsorcios[Parcela Mensal (R$)],MOD($J4632,ROWS(tblConsorcios[Produto]))+1),"")</f>
        <v>2033.18</v>
      </c>
      <c r="P4632" s="20" t="str" cm="1">
        <f t="array" ref="P4632">IFERROR(INDEX(tblClientes[Dividendo Mensal (R$)],INT($J4632/ROWS(tblConsorcios[Produto]))+1),"")</f>
        <v/>
      </c>
      <c r="Q4632" s="20" t="str">
        <f t="shared" si="217"/>
        <v/>
      </c>
      <c r="R4632">
        <f t="shared" si="218"/>
        <v>0</v>
      </c>
    </row>
    <row r="4633" spans="10:18" x14ac:dyDescent="0.2">
      <c r="J4633">
        <f t="shared" si="216"/>
        <v>4631</v>
      </c>
      <c r="K4633" t="str" cm="1">
        <f t="array" ref="K4633">IFERROR(INDEX(tblClientes[Cliente],INT($J4633/ROWS(tblConsorcios[Produto]))+1),"")</f>
        <v/>
      </c>
      <c r="L4633" t="str" cm="1">
        <f t="array" ref="L4633">IFERROR(INDEX(tblConsorcios[Produto],MOD($J4633,ROWS(tblConsorcios[Produto]))+1),"")</f>
        <v>Imóvel IE350 – 200m</v>
      </c>
      <c r="M4633" s="20" cm="1">
        <f t="array" ref="M4633">IFERROR(INDEX(tblConsorcios[Valor da Carta (R$)],MOD($J4633,ROWS(tblConsorcios[Produto]))+1),"")</f>
        <v>350000</v>
      </c>
      <c r="N4633" s="2" cm="1">
        <f t="array" ref="N4633">IFERROR(INDEX(tblConsorcios[Prazo (meses)],MOD($J4633,ROWS(tblConsorcios[Produto]))+1),"")</f>
        <v>200</v>
      </c>
      <c r="O4633" s="20" cm="1">
        <f t="array" ref="O4633">IFERROR(INDEX(tblConsorcios[Parcela Mensal (R$)],MOD($J4633,ROWS(tblConsorcios[Produto]))+1),"")</f>
        <v>2219</v>
      </c>
      <c r="P4633" s="20" t="str" cm="1">
        <f t="array" ref="P4633">IFERROR(INDEX(tblClientes[Dividendo Mensal (R$)],INT($J4633/ROWS(tblConsorcios[Produto]))+1),"")</f>
        <v/>
      </c>
      <c r="Q4633" s="20" t="str">
        <f t="shared" si="217"/>
        <v/>
      </c>
      <c r="R4633">
        <f t="shared" si="218"/>
        <v>0</v>
      </c>
    </row>
    <row r="4634" spans="10:18" x14ac:dyDescent="0.2">
      <c r="J4634">
        <f t="shared" si="216"/>
        <v>4632</v>
      </c>
      <c r="K4634" t="str" cm="1">
        <f t="array" ref="K4634">IFERROR(INDEX(tblClientes[Cliente],INT($J4634/ROWS(tblConsorcios[Produto]))+1),"")</f>
        <v/>
      </c>
      <c r="L4634" t="str" cm="1">
        <f t="array" ref="L4634">IFERROR(INDEX(tblConsorcios[Produto],MOD($J4634,ROWS(tblConsorcios[Produto]))+1),"")</f>
        <v>Imóvel IE330 – 240m</v>
      </c>
      <c r="M4634" s="20" cm="1">
        <f t="array" ref="M4634">IFERROR(INDEX(tblConsorcios[Valor da Carta (R$)],MOD($J4634,ROWS(tblConsorcios[Produto]))+1),"")</f>
        <v>330000</v>
      </c>
      <c r="N4634" s="2" cm="1">
        <f t="array" ref="N4634">IFERROR(INDEX(tblConsorcios[Prazo (meses)],MOD($J4634,ROWS(tblConsorcios[Produto]))+1),"")</f>
        <v>240</v>
      </c>
      <c r="O4634" s="20" cm="1">
        <f t="array" ref="O4634">IFERROR(INDEX(tblConsorcios[Parcela Mensal (R$)],MOD($J4634,ROWS(tblConsorcios[Produto]))+1),"")</f>
        <v>1771</v>
      </c>
      <c r="P4634" s="20" t="str" cm="1">
        <f t="array" ref="P4634">IFERROR(INDEX(tblClientes[Dividendo Mensal (R$)],INT($J4634/ROWS(tblConsorcios[Produto]))+1),"")</f>
        <v/>
      </c>
      <c r="Q4634" s="20" t="str">
        <f t="shared" si="217"/>
        <v/>
      </c>
      <c r="R4634">
        <f t="shared" si="218"/>
        <v>0</v>
      </c>
    </row>
    <row r="4635" spans="10:18" x14ac:dyDescent="0.2">
      <c r="J4635">
        <f t="shared" si="216"/>
        <v>4633</v>
      </c>
      <c r="K4635" t="str" cm="1">
        <f t="array" ref="K4635">IFERROR(INDEX(tblClientes[Cliente],INT($J4635/ROWS(tblConsorcios[Produto]))+1),"")</f>
        <v/>
      </c>
      <c r="L4635" t="str" cm="1">
        <f t="array" ref="L4635">IFERROR(INDEX(tblConsorcios[Produto],MOD($J4635,ROWS(tblConsorcios[Produto]))+1),"")</f>
        <v>Imóvel IE330 – 220m</v>
      </c>
      <c r="M4635" s="20" cm="1">
        <f t="array" ref="M4635">IFERROR(INDEX(tblConsorcios[Valor da Carta (R$)],MOD($J4635,ROWS(tblConsorcios[Produto]))+1),"")</f>
        <v>330000</v>
      </c>
      <c r="N4635" s="2" cm="1">
        <f t="array" ref="N4635">IFERROR(INDEX(tblConsorcios[Prazo (meses)],MOD($J4635,ROWS(tblConsorcios[Produto]))+1),"")</f>
        <v>220</v>
      </c>
      <c r="O4635" s="20" cm="1">
        <f t="array" ref="O4635">IFERROR(INDEX(tblConsorcios[Parcela Mensal (R$)],MOD($J4635,ROWS(tblConsorcios[Produto]))+1),"")</f>
        <v>1917</v>
      </c>
      <c r="P4635" s="20" t="str" cm="1">
        <f t="array" ref="P4635">IFERROR(INDEX(tblClientes[Dividendo Mensal (R$)],INT($J4635/ROWS(tblConsorcios[Produto]))+1),"")</f>
        <v/>
      </c>
      <c r="Q4635" s="20" t="str">
        <f t="shared" si="217"/>
        <v/>
      </c>
      <c r="R4635">
        <f t="shared" si="218"/>
        <v>0</v>
      </c>
    </row>
    <row r="4636" spans="10:18" x14ac:dyDescent="0.2">
      <c r="J4636">
        <f t="shared" si="216"/>
        <v>4634</v>
      </c>
      <c r="K4636" t="str" cm="1">
        <f t="array" ref="K4636">IFERROR(INDEX(tblClientes[Cliente],INT($J4636/ROWS(tblConsorcios[Produto]))+1),"")</f>
        <v/>
      </c>
      <c r="L4636" t="str" cm="1">
        <f t="array" ref="L4636">IFERROR(INDEX(tblConsorcios[Produto],MOD($J4636,ROWS(tblConsorcios[Produto]))+1),"")</f>
        <v>Imóvel IE330 – 200m</v>
      </c>
      <c r="M4636" s="20" cm="1">
        <f t="array" ref="M4636">IFERROR(INDEX(tblConsorcios[Valor da Carta (R$)],MOD($J4636,ROWS(tblConsorcios[Produto]))+1),"")</f>
        <v>330000</v>
      </c>
      <c r="N4636" s="2" cm="1">
        <f t="array" ref="N4636">IFERROR(INDEX(tblConsorcios[Prazo (meses)],MOD($J4636,ROWS(tblConsorcios[Produto]))+1),"")</f>
        <v>200</v>
      </c>
      <c r="O4636" s="20" cm="1">
        <f t="array" ref="O4636">IFERROR(INDEX(tblConsorcios[Parcela Mensal (R$)],MOD($J4636,ROWS(tblConsorcios[Produto]))+1),"")</f>
        <v>2092.1999999999998</v>
      </c>
      <c r="P4636" s="20" t="str" cm="1">
        <f t="array" ref="P4636">IFERROR(INDEX(tblClientes[Dividendo Mensal (R$)],INT($J4636/ROWS(tblConsorcios[Produto]))+1),"")</f>
        <v/>
      </c>
      <c r="Q4636" s="20" t="str">
        <f t="shared" si="217"/>
        <v/>
      </c>
      <c r="R4636">
        <f t="shared" si="218"/>
        <v>0</v>
      </c>
    </row>
    <row r="4637" spans="10:18" x14ac:dyDescent="0.2">
      <c r="J4637">
        <f t="shared" si="216"/>
        <v>4635</v>
      </c>
      <c r="K4637" t="str" cm="1">
        <f t="array" ref="K4637">IFERROR(INDEX(tblClientes[Cliente],INT($J4637/ROWS(tblConsorcios[Produto]))+1),"")</f>
        <v/>
      </c>
      <c r="L4637" t="str" cm="1">
        <f t="array" ref="L4637">IFERROR(INDEX(tblConsorcios[Produto],MOD($J4637,ROWS(tblConsorcios[Produto]))+1),"")</f>
        <v>Imóvel IE300 – 240m</v>
      </c>
      <c r="M4637" s="20" cm="1">
        <f t="array" ref="M4637">IFERROR(INDEX(tblConsorcios[Valor da Carta (R$)],MOD($J4637,ROWS(tblConsorcios[Produto]))+1),"")</f>
        <v>300000</v>
      </c>
      <c r="N4637" s="2" cm="1">
        <f t="array" ref="N4637">IFERROR(INDEX(tblConsorcios[Prazo (meses)],MOD($J4637,ROWS(tblConsorcios[Produto]))+1),"")</f>
        <v>240</v>
      </c>
      <c r="O4637" s="20" cm="1">
        <f t="array" ref="O4637">IFERROR(INDEX(tblConsorcios[Parcela Mensal (R$)],MOD($J4637,ROWS(tblConsorcios[Produto]))+1),"")</f>
        <v>1610</v>
      </c>
      <c r="P4637" s="20" t="str" cm="1">
        <f t="array" ref="P4637">IFERROR(INDEX(tblClientes[Dividendo Mensal (R$)],INT($J4637/ROWS(tblConsorcios[Produto]))+1),"")</f>
        <v/>
      </c>
      <c r="Q4637" s="20" t="str">
        <f t="shared" si="217"/>
        <v/>
      </c>
      <c r="R4637">
        <f t="shared" si="218"/>
        <v>0</v>
      </c>
    </row>
    <row r="4638" spans="10:18" x14ac:dyDescent="0.2">
      <c r="J4638">
        <f t="shared" si="216"/>
        <v>4636</v>
      </c>
      <c r="K4638" t="str" cm="1">
        <f t="array" ref="K4638">IFERROR(INDEX(tblClientes[Cliente],INT($J4638/ROWS(tblConsorcios[Produto]))+1),"")</f>
        <v/>
      </c>
      <c r="L4638" t="str" cm="1">
        <f t="array" ref="L4638">IFERROR(INDEX(tblConsorcios[Produto],MOD($J4638,ROWS(tblConsorcios[Produto]))+1),"")</f>
        <v>Imóvel IE300 – 220m</v>
      </c>
      <c r="M4638" s="20" cm="1">
        <f t="array" ref="M4638">IFERROR(INDEX(tblConsorcios[Valor da Carta (R$)],MOD($J4638,ROWS(tblConsorcios[Produto]))+1),"")</f>
        <v>300000</v>
      </c>
      <c r="N4638" s="2" cm="1">
        <f t="array" ref="N4638">IFERROR(INDEX(tblConsorcios[Prazo (meses)],MOD($J4638,ROWS(tblConsorcios[Produto]))+1),"")</f>
        <v>220</v>
      </c>
      <c r="O4638" s="20" cm="1">
        <f t="array" ref="O4638">IFERROR(INDEX(tblConsorcios[Parcela Mensal (R$)],MOD($J4638,ROWS(tblConsorcios[Produto]))+1),"")</f>
        <v>1742.73</v>
      </c>
      <c r="P4638" s="20" t="str" cm="1">
        <f t="array" ref="P4638">IFERROR(INDEX(tblClientes[Dividendo Mensal (R$)],INT($J4638/ROWS(tblConsorcios[Produto]))+1),"")</f>
        <v/>
      </c>
      <c r="Q4638" s="20" t="str">
        <f t="shared" si="217"/>
        <v/>
      </c>
      <c r="R4638">
        <f t="shared" si="218"/>
        <v>0</v>
      </c>
    </row>
    <row r="4639" spans="10:18" x14ac:dyDescent="0.2">
      <c r="J4639">
        <f t="shared" si="216"/>
        <v>4637</v>
      </c>
      <c r="K4639" t="str" cm="1">
        <f t="array" ref="K4639">IFERROR(INDEX(tblClientes[Cliente],INT($J4639/ROWS(tblConsorcios[Produto]))+1),"")</f>
        <v/>
      </c>
      <c r="L4639" t="str" cm="1">
        <f t="array" ref="L4639">IFERROR(INDEX(tblConsorcios[Produto],MOD($J4639,ROWS(tblConsorcios[Produto]))+1),"")</f>
        <v>Imóvel IE300 – 200m</v>
      </c>
      <c r="M4639" s="20" cm="1">
        <f t="array" ref="M4639">IFERROR(INDEX(tblConsorcios[Valor da Carta (R$)],MOD($J4639,ROWS(tblConsorcios[Produto]))+1),"")</f>
        <v>300000</v>
      </c>
      <c r="N4639" s="2" cm="1">
        <f t="array" ref="N4639">IFERROR(INDEX(tblConsorcios[Prazo (meses)],MOD($J4639,ROWS(tblConsorcios[Produto]))+1),"")</f>
        <v>200</v>
      </c>
      <c r="O4639" s="20" cm="1">
        <f t="array" ref="O4639">IFERROR(INDEX(tblConsorcios[Parcela Mensal (R$)],MOD($J4639,ROWS(tblConsorcios[Produto]))+1),"")</f>
        <v>1902</v>
      </c>
      <c r="P4639" s="20" t="str" cm="1">
        <f t="array" ref="P4639">IFERROR(INDEX(tblClientes[Dividendo Mensal (R$)],INT($J4639/ROWS(tblConsorcios[Produto]))+1),"")</f>
        <v/>
      </c>
      <c r="Q4639" s="20" t="str">
        <f t="shared" si="217"/>
        <v/>
      </c>
      <c r="R4639">
        <f t="shared" si="218"/>
        <v>0</v>
      </c>
    </row>
    <row r="4640" spans="10:18" x14ac:dyDescent="0.2">
      <c r="J4640">
        <f t="shared" si="216"/>
        <v>4638</v>
      </c>
      <c r="K4640" t="str" cm="1">
        <f t="array" ref="K4640">IFERROR(INDEX(tblClientes[Cliente],INT($J4640/ROWS(tblConsorcios[Produto]))+1),"")</f>
        <v/>
      </c>
      <c r="L4640" t="str" cm="1">
        <f t="array" ref="L4640">IFERROR(INDEX(tblConsorcios[Produto],MOD($J4640,ROWS(tblConsorcios[Produto]))+1),"")</f>
        <v>Imóvel IE240 – 240m</v>
      </c>
      <c r="M4640" s="20" cm="1">
        <f t="array" ref="M4640">IFERROR(INDEX(tblConsorcios[Valor da Carta (R$)],MOD($J4640,ROWS(tblConsorcios[Produto]))+1),"")</f>
        <v>240000</v>
      </c>
      <c r="N4640" s="2" cm="1">
        <f t="array" ref="N4640">IFERROR(INDEX(tblConsorcios[Prazo (meses)],MOD($J4640,ROWS(tblConsorcios[Produto]))+1),"")</f>
        <v>240</v>
      </c>
      <c r="O4640" s="20" cm="1">
        <f t="array" ref="O4640">IFERROR(INDEX(tblConsorcios[Parcela Mensal (R$)],MOD($J4640,ROWS(tblConsorcios[Produto]))+1),"")</f>
        <v>1288</v>
      </c>
      <c r="P4640" s="20" t="str" cm="1">
        <f t="array" ref="P4640">IFERROR(INDEX(tblClientes[Dividendo Mensal (R$)],INT($J4640/ROWS(tblConsorcios[Produto]))+1),"")</f>
        <v/>
      </c>
      <c r="Q4640" s="20" t="str">
        <f t="shared" si="217"/>
        <v/>
      </c>
      <c r="R4640">
        <f t="shared" si="218"/>
        <v>0</v>
      </c>
    </row>
    <row r="4641" spans="10:18" x14ac:dyDescent="0.2">
      <c r="J4641">
        <f t="shared" si="216"/>
        <v>4639</v>
      </c>
      <c r="K4641" t="str" cm="1">
        <f t="array" ref="K4641">IFERROR(INDEX(tblClientes[Cliente],INT($J4641/ROWS(tblConsorcios[Produto]))+1),"")</f>
        <v/>
      </c>
      <c r="L4641" t="str" cm="1">
        <f t="array" ref="L4641">IFERROR(INDEX(tblConsorcios[Produto],MOD($J4641,ROWS(tblConsorcios[Produto]))+1),"")</f>
        <v>Imóvel IE240 – 220m</v>
      </c>
      <c r="M4641" s="20" cm="1">
        <f t="array" ref="M4641">IFERROR(INDEX(tblConsorcios[Valor da Carta (R$)],MOD($J4641,ROWS(tblConsorcios[Produto]))+1),"")</f>
        <v>240000</v>
      </c>
      <c r="N4641" s="2" cm="1">
        <f t="array" ref="N4641">IFERROR(INDEX(tblConsorcios[Prazo (meses)],MOD($J4641,ROWS(tblConsorcios[Produto]))+1),"")</f>
        <v>220</v>
      </c>
      <c r="O4641" s="20" cm="1">
        <f t="array" ref="O4641">IFERROR(INDEX(tblConsorcios[Parcela Mensal (R$)],MOD($J4641,ROWS(tblConsorcios[Produto]))+1),"")</f>
        <v>1394.18</v>
      </c>
      <c r="P4641" s="20" t="str" cm="1">
        <f t="array" ref="P4641">IFERROR(INDEX(tblClientes[Dividendo Mensal (R$)],INT($J4641/ROWS(tblConsorcios[Produto]))+1),"")</f>
        <v/>
      </c>
      <c r="Q4641" s="20" t="str">
        <f t="shared" si="217"/>
        <v/>
      </c>
      <c r="R4641">
        <f t="shared" si="218"/>
        <v>0</v>
      </c>
    </row>
    <row r="4642" spans="10:18" x14ac:dyDescent="0.2">
      <c r="J4642">
        <f t="shared" si="216"/>
        <v>4640</v>
      </c>
      <c r="K4642" t="str" cm="1">
        <f t="array" ref="K4642">IFERROR(INDEX(tblClientes[Cliente],INT($J4642/ROWS(tblConsorcios[Produto]))+1),"")</f>
        <v/>
      </c>
      <c r="L4642" t="str" cm="1">
        <f t="array" ref="L4642">IFERROR(INDEX(tblConsorcios[Produto],MOD($J4642,ROWS(tblConsorcios[Produto]))+1),"")</f>
        <v>Imóvel IE240 – 200m</v>
      </c>
      <c r="M4642" s="20" cm="1">
        <f t="array" ref="M4642">IFERROR(INDEX(tblConsorcios[Valor da Carta (R$)],MOD($J4642,ROWS(tblConsorcios[Produto]))+1),"")</f>
        <v>240000</v>
      </c>
      <c r="N4642" s="2" cm="1">
        <f t="array" ref="N4642">IFERROR(INDEX(tblConsorcios[Prazo (meses)],MOD($J4642,ROWS(tblConsorcios[Produto]))+1),"")</f>
        <v>200</v>
      </c>
      <c r="O4642" s="20" cm="1">
        <f t="array" ref="O4642">IFERROR(INDEX(tblConsorcios[Parcela Mensal (R$)],MOD($J4642,ROWS(tblConsorcios[Produto]))+1),"")</f>
        <v>1521.6</v>
      </c>
      <c r="P4642" s="20" t="str" cm="1">
        <f t="array" ref="P4642">IFERROR(INDEX(tblClientes[Dividendo Mensal (R$)],INT($J4642/ROWS(tblConsorcios[Produto]))+1),"")</f>
        <v/>
      </c>
      <c r="Q4642" s="20" t="str">
        <f t="shared" si="217"/>
        <v/>
      </c>
      <c r="R4642">
        <f t="shared" si="218"/>
        <v>0</v>
      </c>
    </row>
    <row r="4643" spans="10:18" x14ac:dyDescent="0.2">
      <c r="J4643">
        <f t="shared" si="216"/>
        <v>4641</v>
      </c>
      <c r="K4643" t="str" cm="1">
        <f t="array" ref="K4643">IFERROR(INDEX(tblClientes[Cliente],INT($J4643/ROWS(tblConsorcios[Produto]))+1),"")</f>
        <v/>
      </c>
      <c r="L4643" t="str" cm="1">
        <f t="array" ref="L4643">IFERROR(INDEX(tblConsorcios[Produto],MOD($J4643,ROWS(tblConsorcios[Produto]))+1),"")</f>
        <v>Imóvel IE230 – 240m</v>
      </c>
      <c r="M4643" s="20" cm="1">
        <f t="array" ref="M4643">IFERROR(INDEX(tblConsorcios[Valor da Carta (R$)],MOD($J4643,ROWS(tblConsorcios[Produto]))+1),"")</f>
        <v>230000</v>
      </c>
      <c r="N4643" s="2" cm="1">
        <f t="array" ref="N4643">IFERROR(INDEX(tblConsorcios[Prazo (meses)],MOD($J4643,ROWS(tblConsorcios[Produto]))+1),"")</f>
        <v>240</v>
      </c>
      <c r="O4643" s="20" cm="1">
        <f t="array" ref="O4643">IFERROR(INDEX(tblConsorcios[Parcela Mensal (R$)],MOD($J4643,ROWS(tblConsorcios[Produto]))+1),"")</f>
        <v>1234.33</v>
      </c>
      <c r="P4643" s="20" t="str" cm="1">
        <f t="array" ref="P4643">IFERROR(INDEX(tblClientes[Dividendo Mensal (R$)],INT($J4643/ROWS(tblConsorcios[Produto]))+1),"")</f>
        <v/>
      </c>
      <c r="Q4643" s="20" t="str">
        <f t="shared" si="217"/>
        <v/>
      </c>
      <c r="R4643">
        <f t="shared" si="218"/>
        <v>0</v>
      </c>
    </row>
    <row r="4644" spans="10:18" x14ac:dyDescent="0.2">
      <c r="J4644">
        <f t="shared" si="216"/>
        <v>4642</v>
      </c>
      <c r="K4644" t="str" cm="1">
        <f t="array" ref="K4644">IFERROR(INDEX(tblClientes[Cliente],INT($J4644/ROWS(tblConsorcios[Produto]))+1),"")</f>
        <v/>
      </c>
      <c r="L4644" t="str" cm="1">
        <f t="array" ref="L4644">IFERROR(INDEX(tblConsorcios[Produto],MOD($J4644,ROWS(tblConsorcios[Produto]))+1),"")</f>
        <v>Imóvel IE230 – 220m</v>
      </c>
      <c r="M4644" s="20" cm="1">
        <f t="array" ref="M4644">IFERROR(INDEX(tblConsorcios[Valor da Carta (R$)],MOD($J4644,ROWS(tblConsorcios[Produto]))+1),"")</f>
        <v>230000</v>
      </c>
      <c r="N4644" s="2" cm="1">
        <f t="array" ref="N4644">IFERROR(INDEX(tblConsorcios[Prazo (meses)],MOD($J4644,ROWS(tblConsorcios[Produto]))+1),"")</f>
        <v>220</v>
      </c>
      <c r="O4644" s="20" cm="1">
        <f t="array" ref="O4644">IFERROR(INDEX(tblConsorcios[Parcela Mensal (R$)],MOD($J4644,ROWS(tblConsorcios[Produto]))+1),"")</f>
        <v>1336.09</v>
      </c>
      <c r="P4644" s="20" t="str" cm="1">
        <f t="array" ref="P4644">IFERROR(INDEX(tblClientes[Dividendo Mensal (R$)],INT($J4644/ROWS(tblConsorcios[Produto]))+1),"")</f>
        <v/>
      </c>
      <c r="Q4644" s="20" t="str">
        <f t="shared" si="217"/>
        <v/>
      </c>
      <c r="R4644">
        <f t="shared" si="218"/>
        <v>0</v>
      </c>
    </row>
    <row r="4645" spans="10:18" x14ac:dyDescent="0.2">
      <c r="J4645">
        <f t="shared" si="216"/>
        <v>4643</v>
      </c>
      <c r="K4645" t="str" cm="1">
        <f t="array" ref="K4645">IFERROR(INDEX(tblClientes[Cliente],INT($J4645/ROWS(tblConsorcios[Produto]))+1),"")</f>
        <v/>
      </c>
      <c r="L4645" t="str" cm="1">
        <f t="array" ref="L4645">IFERROR(INDEX(tblConsorcios[Produto],MOD($J4645,ROWS(tblConsorcios[Produto]))+1),"")</f>
        <v>Imóvel IE230 – 200m</v>
      </c>
      <c r="M4645" s="20" cm="1">
        <f t="array" ref="M4645">IFERROR(INDEX(tblConsorcios[Valor da Carta (R$)],MOD($J4645,ROWS(tblConsorcios[Produto]))+1),"")</f>
        <v>230000</v>
      </c>
      <c r="N4645" s="2" cm="1">
        <f t="array" ref="N4645">IFERROR(INDEX(tblConsorcios[Prazo (meses)],MOD($J4645,ROWS(tblConsorcios[Produto]))+1),"")</f>
        <v>200</v>
      </c>
      <c r="O4645" s="20" cm="1">
        <f t="array" ref="O4645">IFERROR(INDEX(tblConsorcios[Parcela Mensal (R$)],MOD($J4645,ROWS(tblConsorcios[Produto]))+1),"")</f>
        <v>1458.2</v>
      </c>
      <c r="P4645" s="20" t="str" cm="1">
        <f t="array" ref="P4645">IFERROR(INDEX(tblClientes[Dividendo Mensal (R$)],INT($J4645/ROWS(tblConsorcios[Produto]))+1),"")</f>
        <v/>
      </c>
      <c r="Q4645" s="20" t="str">
        <f t="shared" si="217"/>
        <v/>
      </c>
      <c r="R4645">
        <f t="shared" si="218"/>
        <v>0</v>
      </c>
    </row>
    <row r="4646" spans="10:18" x14ac:dyDescent="0.2">
      <c r="J4646">
        <f t="shared" si="216"/>
        <v>4644</v>
      </c>
      <c r="K4646" t="str" cm="1">
        <f t="array" ref="K4646">IFERROR(INDEX(tblClientes[Cliente],INT($J4646/ROWS(tblConsorcios[Produto]))+1),"")</f>
        <v/>
      </c>
      <c r="L4646" t="str" cm="1">
        <f t="array" ref="L4646">IFERROR(INDEX(tblConsorcios[Produto],MOD($J4646,ROWS(tblConsorcios[Produto]))+1),"")</f>
        <v>Imóvel IE220 – 240m</v>
      </c>
      <c r="M4646" s="20" cm="1">
        <f t="array" ref="M4646">IFERROR(INDEX(tblConsorcios[Valor da Carta (R$)],MOD($J4646,ROWS(tblConsorcios[Produto]))+1),"")</f>
        <v>220000</v>
      </c>
      <c r="N4646" s="2" cm="1">
        <f t="array" ref="N4646">IFERROR(INDEX(tblConsorcios[Prazo (meses)],MOD($J4646,ROWS(tblConsorcios[Produto]))+1),"")</f>
        <v>240</v>
      </c>
      <c r="O4646" s="20" cm="1">
        <f t="array" ref="O4646">IFERROR(INDEX(tblConsorcios[Parcela Mensal (R$)],MOD($J4646,ROWS(tblConsorcios[Produto]))+1),"")</f>
        <v>1180.67</v>
      </c>
      <c r="P4646" s="20" t="str" cm="1">
        <f t="array" ref="P4646">IFERROR(INDEX(tblClientes[Dividendo Mensal (R$)],INT($J4646/ROWS(tblConsorcios[Produto]))+1),"")</f>
        <v/>
      </c>
      <c r="Q4646" s="20" t="str">
        <f t="shared" si="217"/>
        <v/>
      </c>
      <c r="R4646">
        <f t="shared" si="218"/>
        <v>0</v>
      </c>
    </row>
    <row r="4647" spans="10:18" x14ac:dyDescent="0.2">
      <c r="J4647">
        <f t="shared" si="216"/>
        <v>4645</v>
      </c>
      <c r="K4647" t="str" cm="1">
        <f t="array" ref="K4647">IFERROR(INDEX(tblClientes[Cliente],INT($J4647/ROWS(tblConsorcios[Produto]))+1),"")</f>
        <v/>
      </c>
      <c r="L4647" t="str" cm="1">
        <f t="array" ref="L4647">IFERROR(INDEX(tblConsorcios[Produto],MOD($J4647,ROWS(tblConsorcios[Produto]))+1),"")</f>
        <v>Imóvel IE220 – 220m</v>
      </c>
      <c r="M4647" s="20" cm="1">
        <f t="array" ref="M4647">IFERROR(INDEX(tblConsorcios[Valor da Carta (R$)],MOD($J4647,ROWS(tblConsorcios[Produto]))+1),"")</f>
        <v>220000</v>
      </c>
      <c r="N4647" s="2" cm="1">
        <f t="array" ref="N4647">IFERROR(INDEX(tblConsorcios[Prazo (meses)],MOD($J4647,ROWS(tblConsorcios[Produto]))+1),"")</f>
        <v>220</v>
      </c>
      <c r="O4647" s="20" cm="1">
        <f t="array" ref="O4647">IFERROR(INDEX(tblConsorcios[Parcela Mensal (R$)],MOD($J4647,ROWS(tblConsorcios[Produto]))+1),"")</f>
        <v>1278</v>
      </c>
      <c r="P4647" s="20" t="str" cm="1">
        <f t="array" ref="P4647">IFERROR(INDEX(tblClientes[Dividendo Mensal (R$)],INT($J4647/ROWS(tblConsorcios[Produto]))+1),"")</f>
        <v/>
      </c>
      <c r="Q4647" s="20" t="str">
        <f t="shared" si="217"/>
        <v/>
      </c>
      <c r="R4647">
        <f t="shared" si="218"/>
        <v>0</v>
      </c>
    </row>
    <row r="4648" spans="10:18" x14ac:dyDescent="0.2">
      <c r="J4648">
        <f t="shared" si="216"/>
        <v>4646</v>
      </c>
      <c r="K4648" t="str" cm="1">
        <f t="array" ref="K4648">IFERROR(INDEX(tblClientes[Cliente],INT($J4648/ROWS(tblConsorcios[Produto]))+1),"")</f>
        <v/>
      </c>
      <c r="L4648" t="str" cm="1">
        <f t="array" ref="L4648">IFERROR(INDEX(tblConsorcios[Produto],MOD($J4648,ROWS(tblConsorcios[Produto]))+1),"")</f>
        <v>Imóvel IE220 – 200m</v>
      </c>
      <c r="M4648" s="20" cm="1">
        <f t="array" ref="M4648">IFERROR(INDEX(tblConsorcios[Valor da Carta (R$)],MOD($J4648,ROWS(tblConsorcios[Produto]))+1),"")</f>
        <v>220000</v>
      </c>
      <c r="N4648" s="2" cm="1">
        <f t="array" ref="N4648">IFERROR(INDEX(tblConsorcios[Prazo (meses)],MOD($J4648,ROWS(tblConsorcios[Produto]))+1),"")</f>
        <v>200</v>
      </c>
      <c r="O4648" s="20" cm="1">
        <f t="array" ref="O4648">IFERROR(INDEX(tblConsorcios[Parcela Mensal (R$)],MOD($J4648,ROWS(tblConsorcios[Produto]))+1),"")</f>
        <v>1394.8</v>
      </c>
      <c r="P4648" s="20" t="str" cm="1">
        <f t="array" ref="P4648">IFERROR(INDEX(tblClientes[Dividendo Mensal (R$)],INT($J4648/ROWS(tblConsorcios[Produto]))+1),"")</f>
        <v/>
      </c>
      <c r="Q4648" s="20" t="str">
        <f t="shared" si="217"/>
        <v/>
      </c>
      <c r="R4648">
        <f t="shared" si="218"/>
        <v>0</v>
      </c>
    </row>
    <row r="4649" spans="10:18" x14ac:dyDescent="0.2">
      <c r="J4649">
        <f t="shared" si="216"/>
        <v>4647</v>
      </c>
      <c r="K4649" t="str" cm="1">
        <f t="array" ref="K4649">IFERROR(INDEX(tblClientes[Cliente],INT($J4649/ROWS(tblConsorcios[Produto]))+1),"")</f>
        <v/>
      </c>
      <c r="L4649" t="str" cm="1">
        <f t="array" ref="L4649">IFERROR(INDEX(tblConsorcios[Produto],MOD($J4649,ROWS(tblConsorcios[Produto]))+1),"")</f>
        <v>Imóvel IE200 – 240m</v>
      </c>
      <c r="M4649" s="20" cm="1">
        <f t="array" ref="M4649">IFERROR(INDEX(tblConsorcios[Valor da Carta (R$)],MOD($J4649,ROWS(tblConsorcios[Produto]))+1),"")</f>
        <v>200000</v>
      </c>
      <c r="N4649" s="2" cm="1">
        <f t="array" ref="N4649">IFERROR(INDEX(tblConsorcios[Prazo (meses)],MOD($J4649,ROWS(tblConsorcios[Produto]))+1),"")</f>
        <v>240</v>
      </c>
      <c r="O4649" s="20" cm="1">
        <f t="array" ref="O4649">IFERROR(INDEX(tblConsorcios[Parcela Mensal (R$)],MOD($J4649,ROWS(tblConsorcios[Produto]))+1),"")</f>
        <v>1073.33</v>
      </c>
      <c r="P4649" s="20" t="str" cm="1">
        <f t="array" ref="P4649">IFERROR(INDEX(tblClientes[Dividendo Mensal (R$)],INT($J4649/ROWS(tblConsorcios[Produto]))+1),"")</f>
        <v/>
      </c>
      <c r="Q4649" s="20" t="str">
        <f t="shared" si="217"/>
        <v/>
      </c>
      <c r="R4649">
        <f t="shared" si="218"/>
        <v>0</v>
      </c>
    </row>
    <row r="4650" spans="10:18" x14ac:dyDescent="0.2">
      <c r="J4650">
        <f t="shared" si="216"/>
        <v>4648</v>
      </c>
      <c r="K4650" t="str" cm="1">
        <f t="array" ref="K4650">IFERROR(INDEX(tblClientes[Cliente],INT($J4650/ROWS(tblConsorcios[Produto]))+1),"")</f>
        <v/>
      </c>
      <c r="L4650" t="str" cm="1">
        <f t="array" ref="L4650">IFERROR(INDEX(tblConsorcios[Produto],MOD($J4650,ROWS(tblConsorcios[Produto]))+1),"")</f>
        <v>Imóvel IE200 – 220m</v>
      </c>
      <c r="M4650" s="20" cm="1">
        <f t="array" ref="M4650">IFERROR(INDEX(tblConsorcios[Valor da Carta (R$)],MOD($J4650,ROWS(tblConsorcios[Produto]))+1),"")</f>
        <v>200000</v>
      </c>
      <c r="N4650" s="2" cm="1">
        <f t="array" ref="N4650">IFERROR(INDEX(tblConsorcios[Prazo (meses)],MOD($J4650,ROWS(tblConsorcios[Produto]))+1),"")</f>
        <v>220</v>
      </c>
      <c r="O4650" s="20" cm="1">
        <f t="array" ref="O4650">IFERROR(INDEX(tblConsorcios[Parcela Mensal (R$)],MOD($J4650,ROWS(tblConsorcios[Produto]))+1),"")</f>
        <v>1161.82</v>
      </c>
      <c r="P4650" s="20" t="str" cm="1">
        <f t="array" ref="P4650">IFERROR(INDEX(tblClientes[Dividendo Mensal (R$)],INT($J4650/ROWS(tblConsorcios[Produto]))+1),"")</f>
        <v/>
      </c>
      <c r="Q4650" s="20" t="str">
        <f t="shared" si="217"/>
        <v/>
      </c>
      <c r="R4650">
        <f t="shared" si="218"/>
        <v>0</v>
      </c>
    </row>
    <row r="4651" spans="10:18" x14ac:dyDescent="0.2">
      <c r="J4651">
        <f t="shared" si="216"/>
        <v>4649</v>
      </c>
      <c r="K4651" t="str" cm="1">
        <f t="array" ref="K4651">IFERROR(INDEX(tblClientes[Cliente],INT($J4651/ROWS(tblConsorcios[Produto]))+1),"")</f>
        <v/>
      </c>
      <c r="L4651" t="str" cm="1">
        <f t="array" ref="L4651">IFERROR(INDEX(tblConsorcios[Produto],MOD($J4651,ROWS(tblConsorcios[Produto]))+1),"")</f>
        <v>Imóvel IE200 – 200m</v>
      </c>
      <c r="M4651" s="20" cm="1">
        <f t="array" ref="M4651">IFERROR(INDEX(tblConsorcios[Valor da Carta (R$)],MOD($J4651,ROWS(tblConsorcios[Produto]))+1),"")</f>
        <v>200000</v>
      </c>
      <c r="N4651" s="2" cm="1">
        <f t="array" ref="N4651">IFERROR(INDEX(tblConsorcios[Prazo (meses)],MOD($J4651,ROWS(tblConsorcios[Produto]))+1),"")</f>
        <v>200</v>
      </c>
      <c r="O4651" s="20" cm="1">
        <f t="array" ref="O4651">IFERROR(INDEX(tblConsorcios[Parcela Mensal (R$)],MOD($J4651,ROWS(tblConsorcios[Produto]))+1),"")</f>
        <v>1268</v>
      </c>
      <c r="P4651" s="20" t="str" cm="1">
        <f t="array" ref="P4651">IFERROR(INDEX(tblClientes[Dividendo Mensal (R$)],INT($J4651/ROWS(tblConsorcios[Produto]))+1),"")</f>
        <v/>
      </c>
      <c r="Q4651" s="20" t="str">
        <f t="shared" si="217"/>
        <v/>
      </c>
      <c r="R4651">
        <f t="shared" si="218"/>
        <v>0</v>
      </c>
    </row>
    <row r="4652" spans="10:18" x14ac:dyDescent="0.2">
      <c r="J4652">
        <f t="shared" si="216"/>
        <v>4650</v>
      </c>
      <c r="K4652" t="str" cm="1">
        <f t="array" ref="K4652">IFERROR(INDEX(tblClientes[Cliente],INT($J4652/ROWS(tblConsorcios[Produto]))+1),"")</f>
        <v/>
      </c>
      <c r="L4652" t="str" cm="1">
        <f t="array" ref="L4652">IFERROR(INDEX(tblConsorcios[Produto],MOD($J4652,ROWS(tblConsorcios[Produto]))+1),"")</f>
        <v>Imóvel IE150 – 240m</v>
      </c>
      <c r="M4652" s="20" cm="1">
        <f t="array" ref="M4652">IFERROR(INDEX(tblConsorcios[Valor da Carta (R$)],MOD($J4652,ROWS(tblConsorcios[Produto]))+1),"")</f>
        <v>150000</v>
      </c>
      <c r="N4652" s="2" cm="1">
        <f t="array" ref="N4652">IFERROR(INDEX(tblConsorcios[Prazo (meses)],MOD($J4652,ROWS(tblConsorcios[Produto]))+1),"")</f>
        <v>240</v>
      </c>
      <c r="O4652" s="20" cm="1">
        <f t="array" ref="O4652">IFERROR(INDEX(tblConsorcios[Parcela Mensal (R$)],MOD($J4652,ROWS(tblConsorcios[Produto]))+1),"")</f>
        <v>805</v>
      </c>
      <c r="P4652" s="20" t="str" cm="1">
        <f t="array" ref="P4652">IFERROR(INDEX(tblClientes[Dividendo Mensal (R$)],INT($J4652/ROWS(tblConsorcios[Produto]))+1),"")</f>
        <v/>
      </c>
      <c r="Q4652" s="20" t="str">
        <f t="shared" si="217"/>
        <v/>
      </c>
      <c r="R4652">
        <f t="shared" si="218"/>
        <v>0</v>
      </c>
    </row>
    <row r="4653" spans="10:18" x14ac:dyDescent="0.2">
      <c r="J4653">
        <f t="shared" si="216"/>
        <v>4651</v>
      </c>
      <c r="K4653" t="str" cm="1">
        <f t="array" ref="K4653">IFERROR(INDEX(tblClientes[Cliente],INT($J4653/ROWS(tblConsorcios[Produto]))+1),"")</f>
        <v/>
      </c>
      <c r="L4653" t="str" cm="1">
        <f t="array" ref="L4653">IFERROR(INDEX(tblConsorcios[Produto],MOD($J4653,ROWS(tblConsorcios[Produto]))+1),"")</f>
        <v>Imóvel IE150 – 220m</v>
      </c>
      <c r="M4653" s="20" cm="1">
        <f t="array" ref="M4653">IFERROR(INDEX(tblConsorcios[Valor da Carta (R$)],MOD($J4653,ROWS(tblConsorcios[Produto]))+1),"")</f>
        <v>150000</v>
      </c>
      <c r="N4653" s="2" cm="1">
        <f t="array" ref="N4653">IFERROR(INDEX(tblConsorcios[Prazo (meses)],MOD($J4653,ROWS(tblConsorcios[Produto]))+1),"")</f>
        <v>220</v>
      </c>
      <c r="O4653" s="20" cm="1">
        <f t="array" ref="O4653">IFERROR(INDEX(tblConsorcios[Parcela Mensal (R$)],MOD($J4653,ROWS(tblConsorcios[Produto]))+1),"")</f>
        <v>871.36</v>
      </c>
      <c r="P4653" s="20" t="str" cm="1">
        <f t="array" ref="P4653">IFERROR(INDEX(tblClientes[Dividendo Mensal (R$)],INT($J4653/ROWS(tblConsorcios[Produto]))+1),"")</f>
        <v/>
      </c>
      <c r="Q4653" s="20" t="str">
        <f t="shared" si="217"/>
        <v/>
      </c>
      <c r="R4653">
        <f t="shared" si="218"/>
        <v>0</v>
      </c>
    </row>
    <row r="4654" spans="10:18" x14ac:dyDescent="0.2">
      <c r="J4654">
        <f t="shared" si="216"/>
        <v>4652</v>
      </c>
      <c r="K4654" t="str" cm="1">
        <f t="array" ref="K4654">IFERROR(INDEX(tblClientes[Cliente],INT($J4654/ROWS(tblConsorcios[Produto]))+1),"")</f>
        <v/>
      </c>
      <c r="L4654" t="str" cm="1">
        <f t="array" ref="L4654">IFERROR(INDEX(tblConsorcios[Produto],MOD($J4654,ROWS(tblConsorcios[Produto]))+1),"")</f>
        <v>Imóvel IE150 – 200m</v>
      </c>
      <c r="M4654" s="20" cm="1">
        <f t="array" ref="M4654">IFERROR(INDEX(tblConsorcios[Valor da Carta (R$)],MOD($J4654,ROWS(tblConsorcios[Produto]))+1),"")</f>
        <v>150000</v>
      </c>
      <c r="N4654" s="2" cm="1">
        <f t="array" ref="N4654">IFERROR(INDEX(tblConsorcios[Prazo (meses)],MOD($J4654,ROWS(tblConsorcios[Produto]))+1),"")</f>
        <v>200</v>
      </c>
      <c r="O4654" s="20" cm="1">
        <f t="array" ref="O4654">IFERROR(INDEX(tblConsorcios[Parcela Mensal (R$)],MOD($J4654,ROWS(tblConsorcios[Produto]))+1),"")</f>
        <v>951</v>
      </c>
      <c r="P4654" s="20" t="str" cm="1">
        <f t="array" ref="P4654">IFERROR(INDEX(tblClientes[Dividendo Mensal (R$)],INT($J4654/ROWS(tblConsorcios[Produto]))+1),"")</f>
        <v/>
      </c>
      <c r="Q4654" s="20" t="str">
        <f t="shared" si="217"/>
        <v/>
      </c>
      <c r="R4654">
        <f t="shared" si="218"/>
        <v>0</v>
      </c>
    </row>
    <row r="4655" spans="10:18" x14ac:dyDescent="0.2">
      <c r="J4655">
        <f t="shared" si="216"/>
        <v>4653</v>
      </c>
      <c r="K4655" t="str" cm="1">
        <f t="array" ref="K4655">IFERROR(INDEX(tblClientes[Cliente],INT($J4655/ROWS(tblConsorcios[Produto]))+1),"")</f>
        <v/>
      </c>
      <c r="L4655" t="str" cm="1">
        <f t="array" ref="L4655">IFERROR(INDEX(tblConsorcios[Produto],MOD($J4655,ROWS(tblConsorcios[Produto]))+1),"")</f>
        <v>Imóvel IE140 – 240m</v>
      </c>
      <c r="M4655" s="20" cm="1">
        <f t="array" ref="M4655">IFERROR(INDEX(tblConsorcios[Valor da Carta (R$)],MOD($J4655,ROWS(tblConsorcios[Produto]))+1),"")</f>
        <v>140000</v>
      </c>
      <c r="N4655" s="2" cm="1">
        <f t="array" ref="N4655">IFERROR(INDEX(tblConsorcios[Prazo (meses)],MOD($J4655,ROWS(tblConsorcios[Produto]))+1),"")</f>
        <v>240</v>
      </c>
      <c r="O4655" s="20" cm="1">
        <f t="array" ref="O4655">IFERROR(INDEX(tblConsorcios[Parcela Mensal (R$)],MOD($J4655,ROWS(tblConsorcios[Produto]))+1),"")</f>
        <v>751.33</v>
      </c>
      <c r="P4655" s="20" t="str" cm="1">
        <f t="array" ref="P4655">IFERROR(INDEX(tblClientes[Dividendo Mensal (R$)],INT($J4655/ROWS(tblConsorcios[Produto]))+1),"")</f>
        <v/>
      </c>
      <c r="Q4655" s="20" t="str">
        <f t="shared" si="217"/>
        <v/>
      </c>
      <c r="R4655">
        <f t="shared" si="218"/>
        <v>0</v>
      </c>
    </row>
    <row r="4656" spans="10:18" x14ac:dyDescent="0.2">
      <c r="J4656">
        <f t="shared" si="216"/>
        <v>4654</v>
      </c>
      <c r="K4656" t="str" cm="1">
        <f t="array" ref="K4656">IFERROR(INDEX(tblClientes[Cliente],INT($J4656/ROWS(tblConsorcios[Produto]))+1),"")</f>
        <v/>
      </c>
      <c r="L4656" t="str" cm="1">
        <f t="array" ref="L4656">IFERROR(INDEX(tblConsorcios[Produto],MOD($J4656,ROWS(tblConsorcios[Produto]))+1),"")</f>
        <v>Imóvel IE140 – 220m</v>
      </c>
      <c r="M4656" s="20" cm="1">
        <f t="array" ref="M4656">IFERROR(INDEX(tblConsorcios[Valor da Carta (R$)],MOD($J4656,ROWS(tblConsorcios[Produto]))+1),"")</f>
        <v>140000</v>
      </c>
      <c r="N4656" s="2" cm="1">
        <f t="array" ref="N4656">IFERROR(INDEX(tblConsorcios[Prazo (meses)],MOD($J4656,ROWS(tblConsorcios[Produto]))+1),"")</f>
        <v>220</v>
      </c>
      <c r="O4656" s="20" cm="1">
        <f t="array" ref="O4656">IFERROR(INDEX(tblConsorcios[Parcela Mensal (R$)],MOD($J4656,ROWS(tblConsorcios[Produto]))+1),"")</f>
        <v>813.27</v>
      </c>
      <c r="P4656" s="20" t="str" cm="1">
        <f t="array" ref="P4656">IFERROR(INDEX(tblClientes[Dividendo Mensal (R$)],INT($J4656/ROWS(tblConsorcios[Produto]))+1),"")</f>
        <v/>
      </c>
      <c r="Q4656" s="20" t="str">
        <f t="shared" si="217"/>
        <v/>
      </c>
      <c r="R4656">
        <f t="shared" si="218"/>
        <v>0</v>
      </c>
    </row>
    <row r="4657" spans="10:18" x14ac:dyDescent="0.2">
      <c r="J4657">
        <f t="shared" si="216"/>
        <v>4655</v>
      </c>
      <c r="K4657" t="str" cm="1">
        <f t="array" ref="K4657">IFERROR(INDEX(tblClientes[Cliente],INT($J4657/ROWS(tblConsorcios[Produto]))+1),"")</f>
        <v/>
      </c>
      <c r="L4657" t="str" cm="1">
        <f t="array" ref="L4657">IFERROR(INDEX(tblConsorcios[Produto],MOD($J4657,ROWS(tblConsorcios[Produto]))+1),"")</f>
        <v>Imóvel IE140 – 200m</v>
      </c>
      <c r="M4657" s="20" cm="1">
        <f t="array" ref="M4657">IFERROR(INDEX(tblConsorcios[Valor da Carta (R$)],MOD($J4657,ROWS(tblConsorcios[Produto]))+1),"")</f>
        <v>140000</v>
      </c>
      <c r="N4657" s="2" cm="1">
        <f t="array" ref="N4657">IFERROR(INDEX(tblConsorcios[Prazo (meses)],MOD($J4657,ROWS(tblConsorcios[Produto]))+1),"")</f>
        <v>200</v>
      </c>
      <c r="O4657" s="20" cm="1">
        <f t="array" ref="O4657">IFERROR(INDEX(tblConsorcios[Parcela Mensal (R$)],MOD($J4657,ROWS(tblConsorcios[Produto]))+1),"")</f>
        <v>887.6</v>
      </c>
      <c r="P4657" s="20" t="str" cm="1">
        <f t="array" ref="P4657">IFERROR(INDEX(tblClientes[Dividendo Mensal (R$)],INT($J4657/ROWS(tblConsorcios[Produto]))+1),"")</f>
        <v/>
      </c>
      <c r="Q4657" s="20" t="str">
        <f t="shared" si="217"/>
        <v/>
      </c>
      <c r="R4657">
        <f t="shared" si="218"/>
        <v>0</v>
      </c>
    </row>
    <row r="4658" spans="10:18" x14ac:dyDescent="0.2">
      <c r="J4658">
        <f t="shared" si="216"/>
        <v>4656</v>
      </c>
      <c r="K4658" t="str" cm="1">
        <f t="array" ref="K4658">IFERROR(INDEX(tblClientes[Cliente],INT($J4658/ROWS(tblConsorcios[Produto]))+1),"")</f>
        <v/>
      </c>
      <c r="L4658" t="str" cm="1">
        <f t="array" ref="L4658">IFERROR(INDEX(tblConsorcios[Produto],MOD($J4658,ROWS(tblConsorcios[Produto]))+1),"")</f>
        <v>Imóvel IE130 – 240m</v>
      </c>
      <c r="M4658" s="20" cm="1">
        <f t="array" ref="M4658">IFERROR(INDEX(tblConsorcios[Valor da Carta (R$)],MOD($J4658,ROWS(tblConsorcios[Produto]))+1),"")</f>
        <v>130000</v>
      </c>
      <c r="N4658" s="2" cm="1">
        <f t="array" ref="N4658">IFERROR(INDEX(tblConsorcios[Prazo (meses)],MOD($J4658,ROWS(tblConsorcios[Produto]))+1),"")</f>
        <v>240</v>
      </c>
      <c r="O4658" s="20" cm="1">
        <f t="array" ref="O4658">IFERROR(INDEX(tblConsorcios[Parcela Mensal (R$)],MOD($J4658,ROWS(tblConsorcios[Produto]))+1),"")</f>
        <v>697.67</v>
      </c>
      <c r="P4658" s="20" t="str" cm="1">
        <f t="array" ref="P4658">IFERROR(INDEX(tblClientes[Dividendo Mensal (R$)],INT($J4658/ROWS(tblConsorcios[Produto]))+1),"")</f>
        <v/>
      </c>
      <c r="Q4658" s="20" t="str">
        <f t="shared" si="217"/>
        <v/>
      </c>
      <c r="R4658">
        <f t="shared" si="218"/>
        <v>0</v>
      </c>
    </row>
    <row r="4659" spans="10:18" x14ac:dyDescent="0.2">
      <c r="J4659">
        <f t="shared" si="216"/>
        <v>4657</v>
      </c>
      <c r="K4659" t="str" cm="1">
        <f t="array" ref="K4659">IFERROR(INDEX(tblClientes[Cliente],INT($J4659/ROWS(tblConsorcios[Produto]))+1),"")</f>
        <v/>
      </c>
      <c r="L4659" t="str" cm="1">
        <f t="array" ref="L4659">IFERROR(INDEX(tblConsorcios[Produto],MOD($J4659,ROWS(tblConsorcios[Produto]))+1),"")</f>
        <v>Imóvel IE130 – 220m</v>
      </c>
      <c r="M4659" s="20" cm="1">
        <f t="array" ref="M4659">IFERROR(INDEX(tblConsorcios[Valor da Carta (R$)],MOD($J4659,ROWS(tblConsorcios[Produto]))+1),"")</f>
        <v>130000</v>
      </c>
      <c r="N4659" s="2" cm="1">
        <f t="array" ref="N4659">IFERROR(INDEX(tblConsorcios[Prazo (meses)],MOD($J4659,ROWS(tblConsorcios[Produto]))+1),"")</f>
        <v>220</v>
      </c>
      <c r="O4659" s="20" cm="1">
        <f t="array" ref="O4659">IFERROR(INDEX(tblConsorcios[Parcela Mensal (R$)],MOD($J4659,ROWS(tblConsorcios[Produto]))+1),"")</f>
        <v>755.18</v>
      </c>
      <c r="P4659" s="20" t="str" cm="1">
        <f t="array" ref="P4659">IFERROR(INDEX(tblClientes[Dividendo Mensal (R$)],INT($J4659/ROWS(tblConsorcios[Produto]))+1),"")</f>
        <v/>
      </c>
      <c r="Q4659" s="20" t="str">
        <f t="shared" si="217"/>
        <v/>
      </c>
      <c r="R4659">
        <f t="shared" si="218"/>
        <v>0</v>
      </c>
    </row>
    <row r="4660" spans="10:18" x14ac:dyDescent="0.2">
      <c r="J4660">
        <f t="shared" si="216"/>
        <v>4658</v>
      </c>
      <c r="K4660" t="str" cm="1">
        <f t="array" ref="K4660">IFERROR(INDEX(tblClientes[Cliente],INT($J4660/ROWS(tblConsorcios[Produto]))+1),"")</f>
        <v/>
      </c>
      <c r="L4660" t="str" cm="1">
        <f t="array" ref="L4660">IFERROR(INDEX(tblConsorcios[Produto],MOD($J4660,ROWS(tblConsorcios[Produto]))+1),"")</f>
        <v>Imóvel IE130 – 200m</v>
      </c>
      <c r="M4660" s="20" cm="1">
        <f t="array" ref="M4660">IFERROR(INDEX(tblConsorcios[Valor da Carta (R$)],MOD($J4660,ROWS(tblConsorcios[Produto]))+1),"")</f>
        <v>130000</v>
      </c>
      <c r="N4660" s="2" cm="1">
        <f t="array" ref="N4660">IFERROR(INDEX(tblConsorcios[Prazo (meses)],MOD($J4660,ROWS(tblConsorcios[Produto]))+1),"")</f>
        <v>200</v>
      </c>
      <c r="O4660" s="20" cm="1">
        <f t="array" ref="O4660">IFERROR(INDEX(tblConsorcios[Parcela Mensal (R$)],MOD($J4660,ROWS(tblConsorcios[Produto]))+1),"")</f>
        <v>824.2</v>
      </c>
      <c r="P4660" s="20" t="str" cm="1">
        <f t="array" ref="P4660">IFERROR(INDEX(tblClientes[Dividendo Mensal (R$)],INT($J4660/ROWS(tblConsorcios[Produto]))+1),"")</f>
        <v/>
      </c>
      <c r="Q4660" s="20" t="str">
        <f t="shared" si="217"/>
        <v/>
      </c>
      <c r="R4660">
        <f t="shared" si="218"/>
        <v>0</v>
      </c>
    </row>
    <row r="4661" spans="10:18" x14ac:dyDescent="0.2">
      <c r="J4661">
        <f t="shared" si="216"/>
        <v>4659</v>
      </c>
      <c r="K4661" t="str" cm="1">
        <f t="array" ref="K4661">IFERROR(INDEX(tblClientes[Cliente],INT($J4661/ROWS(tblConsorcios[Produto]))+1),"")</f>
        <v/>
      </c>
      <c r="L4661" t="str" cm="1">
        <f t="array" ref="L4661">IFERROR(INDEX(tblConsorcios[Produto],MOD($J4661,ROWS(tblConsorcios[Produto]))+1),"")</f>
        <v>Imóvel IE120 – 240m</v>
      </c>
      <c r="M4661" s="20" cm="1">
        <f t="array" ref="M4661">IFERROR(INDEX(tblConsorcios[Valor da Carta (R$)],MOD($J4661,ROWS(tblConsorcios[Produto]))+1),"")</f>
        <v>120000</v>
      </c>
      <c r="N4661" s="2" cm="1">
        <f t="array" ref="N4661">IFERROR(INDEX(tblConsorcios[Prazo (meses)],MOD($J4661,ROWS(tblConsorcios[Produto]))+1),"")</f>
        <v>240</v>
      </c>
      <c r="O4661" s="20" cm="1">
        <f t="array" ref="O4661">IFERROR(INDEX(tblConsorcios[Parcela Mensal (R$)],MOD($J4661,ROWS(tblConsorcios[Produto]))+1),"")</f>
        <v>644</v>
      </c>
      <c r="P4661" s="20" t="str" cm="1">
        <f t="array" ref="P4661">IFERROR(INDEX(tblClientes[Dividendo Mensal (R$)],INT($J4661/ROWS(tblConsorcios[Produto]))+1),"")</f>
        <v/>
      </c>
      <c r="Q4661" s="20" t="str">
        <f t="shared" si="217"/>
        <v/>
      </c>
      <c r="R4661">
        <f t="shared" si="218"/>
        <v>0</v>
      </c>
    </row>
    <row r="4662" spans="10:18" x14ac:dyDescent="0.2">
      <c r="J4662">
        <f t="shared" si="216"/>
        <v>4660</v>
      </c>
      <c r="K4662" t="str" cm="1">
        <f t="array" ref="K4662">IFERROR(INDEX(tblClientes[Cliente],INT($J4662/ROWS(tblConsorcios[Produto]))+1),"")</f>
        <v/>
      </c>
      <c r="L4662" t="str" cm="1">
        <f t="array" ref="L4662">IFERROR(INDEX(tblConsorcios[Produto],MOD($J4662,ROWS(tblConsorcios[Produto]))+1),"")</f>
        <v>Imóvel IE120 – 220m</v>
      </c>
      <c r="M4662" s="20" cm="1">
        <f t="array" ref="M4662">IFERROR(INDEX(tblConsorcios[Valor da Carta (R$)],MOD($J4662,ROWS(tblConsorcios[Produto]))+1),"")</f>
        <v>120000</v>
      </c>
      <c r="N4662" s="2" cm="1">
        <f t="array" ref="N4662">IFERROR(INDEX(tblConsorcios[Prazo (meses)],MOD($J4662,ROWS(tblConsorcios[Produto]))+1),"")</f>
        <v>220</v>
      </c>
      <c r="O4662" s="20" cm="1">
        <f t="array" ref="O4662">IFERROR(INDEX(tblConsorcios[Parcela Mensal (R$)],MOD($J4662,ROWS(tblConsorcios[Produto]))+1),"")</f>
        <v>697.09</v>
      </c>
      <c r="P4662" s="20" t="str" cm="1">
        <f t="array" ref="P4662">IFERROR(INDEX(tblClientes[Dividendo Mensal (R$)],INT($J4662/ROWS(tblConsorcios[Produto]))+1),"")</f>
        <v/>
      </c>
      <c r="Q4662" s="20" t="str">
        <f t="shared" si="217"/>
        <v/>
      </c>
      <c r="R4662">
        <f t="shared" si="218"/>
        <v>0</v>
      </c>
    </row>
    <row r="4663" spans="10:18" x14ac:dyDescent="0.2">
      <c r="J4663">
        <f t="shared" si="216"/>
        <v>4661</v>
      </c>
      <c r="K4663" t="str" cm="1">
        <f t="array" ref="K4663">IFERROR(INDEX(tblClientes[Cliente],INT($J4663/ROWS(tblConsorcios[Produto]))+1),"")</f>
        <v/>
      </c>
      <c r="L4663" t="str" cm="1">
        <f t="array" ref="L4663">IFERROR(INDEX(tblConsorcios[Produto],MOD($J4663,ROWS(tblConsorcios[Produto]))+1),"")</f>
        <v>Imóvel IE120 – 200m</v>
      </c>
      <c r="M4663" s="20" cm="1">
        <f t="array" ref="M4663">IFERROR(INDEX(tblConsorcios[Valor da Carta (R$)],MOD($J4663,ROWS(tblConsorcios[Produto]))+1),"")</f>
        <v>120000</v>
      </c>
      <c r="N4663" s="2" cm="1">
        <f t="array" ref="N4663">IFERROR(INDEX(tblConsorcios[Prazo (meses)],MOD($J4663,ROWS(tblConsorcios[Produto]))+1),"")</f>
        <v>200</v>
      </c>
      <c r="O4663" s="20" cm="1">
        <f t="array" ref="O4663">IFERROR(INDEX(tblConsorcios[Parcela Mensal (R$)],MOD($J4663,ROWS(tblConsorcios[Produto]))+1),"")</f>
        <v>760.8</v>
      </c>
      <c r="P4663" s="20" t="str" cm="1">
        <f t="array" ref="P4663">IFERROR(INDEX(tblClientes[Dividendo Mensal (R$)],INT($J4663/ROWS(tblConsorcios[Produto]))+1),"")</f>
        <v/>
      </c>
      <c r="Q4663" s="20" t="str">
        <f t="shared" si="217"/>
        <v/>
      </c>
      <c r="R4663">
        <f t="shared" si="218"/>
        <v>0</v>
      </c>
    </row>
    <row r="4664" spans="10:18" x14ac:dyDescent="0.2">
      <c r="J4664">
        <f t="shared" si="216"/>
        <v>4662</v>
      </c>
      <c r="K4664" t="str" cm="1">
        <f t="array" ref="K4664">IFERROR(INDEX(tblClientes[Cliente],INT($J4664/ROWS(tblConsorcios[Produto]))+1),"")</f>
        <v/>
      </c>
      <c r="L4664" t="str" cm="1">
        <f t="array" ref="L4664">IFERROR(INDEX(tblConsorcios[Produto],MOD($J4664,ROWS(tblConsorcios[Produto]))+1),"")</f>
        <v>Imóvel IE600 – 240m</v>
      </c>
      <c r="M4664" s="20" cm="1">
        <f t="array" ref="M4664">IFERROR(INDEX(tblConsorcios[Valor da Carta (R$)],MOD($J4664,ROWS(tblConsorcios[Produto]))+1),"")</f>
        <v>600000</v>
      </c>
      <c r="N4664" s="2" cm="1">
        <f t="array" ref="N4664">IFERROR(INDEX(tblConsorcios[Prazo (meses)],MOD($J4664,ROWS(tblConsorcios[Produto]))+1),"")</f>
        <v>240</v>
      </c>
      <c r="O4664" s="20" cm="1">
        <f t="array" ref="O4664">IFERROR(INDEX(tblConsorcios[Parcela Mensal (R$)],MOD($J4664,ROWS(tblConsorcios[Produto]))+1),"")</f>
        <v>3220</v>
      </c>
      <c r="P4664" s="20" t="str" cm="1">
        <f t="array" ref="P4664">IFERROR(INDEX(tblClientes[Dividendo Mensal (R$)],INT($J4664/ROWS(tblConsorcios[Produto]))+1),"")</f>
        <v/>
      </c>
      <c r="Q4664" s="20" t="str">
        <f t="shared" si="217"/>
        <v/>
      </c>
      <c r="R4664">
        <f t="shared" si="218"/>
        <v>0</v>
      </c>
    </row>
    <row r="4665" spans="10:18" x14ac:dyDescent="0.2">
      <c r="J4665">
        <f t="shared" si="216"/>
        <v>4663</v>
      </c>
      <c r="K4665" t="str" cm="1">
        <f t="array" ref="K4665">IFERROR(INDEX(tblClientes[Cliente],INT($J4665/ROWS(tblConsorcios[Produto]))+1),"")</f>
        <v/>
      </c>
      <c r="L4665" t="str" cm="1">
        <f t="array" ref="L4665">IFERROR(INDEX(tblConsorcios[Produto],MOD($J4665,ROWS(tblConsorcios[Produto]))+1),"")</f>
        <v>Imóvel IE600 – 220m</v>
      </c>
      <c r="M4665" s="20" cm="1">
        <f t="array" ref="M4665">IFERROR(INDEX(tblConsorcios[Valor da Carta (R$)],MOD($J4665,ROWS(tblConsorcios[Produto]))+1),"")</f>
        <v>600000</v>
      </c>
      <c r="N4665" s="2" cm="1">
        <f t="array" ref="N4665">IFERROR(INDEX(tblConsorcios[Prazo (meses)],MOD($J4665,ROWS(tblConsorcios[Produto]))+1),"")</f>
        <v>220</v>
      </c>
      <c r="O4665" s="20" cm="1">
        <f t="array" ref="O4665">IFERROR(INDEX(tblConsorcios[Parcela Mensal (R$)],MOD($J4665,ROWS(tblConsorcios[Produto]))+1),"")</f>
        <v>3485.45</v>
      </c>
      <c r="P4665" s="20" t="str" cm="1">
        <f t="array" ref="P4665">IFERROR(INDEX(tblClientes[Dividendo Mensal (R$)],INT($J4665/ROWS(tblConsorcios[Produto]))+1),"")</f>
        <v/>
      </c>
      <c r="Q4665" s="20" t="str">
        <f t="shared" si="217"/>
        <v/>
      </c>
      <c r="R4665">
        <f t="shared" si="218"/>
        <v>0</v>
      </c>
    </row>
    <row r="4666" spans="10:18" x14ac:dyDescent="0.2">
      <c r="J4666">
        <f t="shared" si="216"/>
        <v>4664</v>
      </c>
      <c r="K4666" t="str" cm="1">
        <f t="array" ref="K4666">IFERROR(INDEX(tblClientes[Cliente],INT($J4666/ROWS(tblConsorcios[Produto]))+1),"")</f>
        <v/>
      </c>
      <c r="L4666" t="str" cm="1">
        <f t="array" ref="L4666">IFERROR(INDEX(tblConsorcios[Produto],MOD($J4666,ROWS(tblConsorcios[Produto]))+1),"")</f>
        <v>Imóvel IE600 – 200m</v>
      </c>
      <c r="M4666" s="20" cm="1">
        <f t="array" ref="M4666">IFERROR(INDEX(tblConsorcios[Valor da Carta (R$)],MOD($J4666,ROWS(tblConsorcios[Produto]))+1),"")</f>
        <v>600000</v>
      </c>
      <c r="N4666" s="2" cm="1">
        <f t="array" ref="N4666">IFERROR(INDEX(tblConsorcios[Prazo (meses)],MOD($J4666,ROWS(tblConsorcios[Produto]))+1),"")</f>
        <v>200</v>
      </c>
      <c r="O4666" s="20" cm="1">
        <f t="array" ref="O4666">IFERROR(INDEX(tblConsorcios[Parcela Mensal (R$)],MOD($J4666,ROWS(tblConsorcios[Produto]))+1),"")</f>
        <v>3804</v>
      </c>
      <c r="P4666" s="20" t="str" cm="1">
        <f t="array" ref="P4666">IFERROR(INDEX(tblClientes[Dividendo Mensal (R$)],INT($J4666/ROWS(tblConsorcios[Produto]))+1),"")</f>
        <v/>
      </c>
      <c r="Q4666" s="20" t="str">
        <f t="shared" si="217"/>
        <v/>
      </c>
      <c r="R4666">
        <f t="shared" si="218"/>
        <v>0</v>
      </c>
    </row>
    <row r="4667" spans="10:18" x14ac:dyDescent="0.2">
      <c r="J4667">
        <f t="shared" si="216"/>
        <v>4665</v>
      </c>
      <c r="K4667" t="str" cm="1">
        <f t="array" ref="K4667">IFERROR(INDEX(tblClientes[Cliente],INT($J4667/ROWS(tblConsorcios[Produto]))+1),"")</f>
        <v/>
      </c>
      <c r="L4667" t="str" cm="1">
        <f t="array" ref="L4667">IFERROR(INDEX(tblConsorcios[Produto],MOD($J4667,ROWS(tblConsorcios[Produto]))+1),"")</f>
        <v>Imóvel IE580 – 240m</v>
      </c>
      <c r="M4667" s="20" cm="1">
        <f t="array" ref="M4667">IFERROR(INDEX(tblConsorcios[Valor da Carta (R$)],MOD($J4667,ROWS(tblConsorcios[Produto]))+1),"")</f>
        <v>580000</v>
      </c>
      <c r="N4667" s="2" cm="1">
        <f t="array" ref="N4667">IFERROR(INDEX(tblConsorcios[Prazo (meses)],MOD($J4667,ROWS(tblConsorcios[Produto]))+1),"")</f>
        <v>240</v>
      </c>
      <c r="O4667" s="20" cm="1">
        <f t="array" ref="O4667">IFERROR(INDEX(tblConsorcios[Parcela Mensal (R$)],MOD($J4667,ROWS(tblConsorcios[Produto]))+1),"")</f>
        <v>3112.67</v>
      </c>
      <c r="P4667" s="20" t="str" cm="1">
        <f t="array" ref="P4667">IFERROR(INDEX(tblClientes[Dividendo Mensal (R$)],INT($J4667/ROWS(tblConsorcios[Produto]))+1),"")</f>
        <v/>
      </c>
      <c r="Q4667" s="20" t="str">
        <f t="shared" si="217"/>
        <v/>
      </c>
      <c r="R4667">
        <f t="shared" si="218"/>
        <v>0</v>
      </c>
    </row>
    <row r="4668" spans="10:18" x14ac:dyDescent="0.2">
      <c r="J4668">
        <f t="shared" si="216"/>
        <v>4666</v>
      </c>
      <c r="K4668" t="str" cm="1">
        <f t="array" ref="K4668">IFERROR(INDEX(tblClientes[Cliente],INT($J4668/ROWS(tblConsorcios[Produto]))+1),"")</f>
        <v/>
      </c>
      <c r="L4668" t="str" cm="1">
        <f t="array" ref="L4668">IFERROR(INDEX(tblConsorcios[Produto],MOD($J4668,ROWS(tblConsorcios[Produto]))+1),"")</f>
        <v>Imóvel IE580 – 220m</v>
      </c>
      <c r="M4668" s="20" cm="1">
        <f t="array" ref="M4668">IFERROR(INDEX(tblConsorcios[Valor da Carta (R$)],MOD($J4668,ROWS(tblConsorcios[Produto]))+1),"")</f>
        <v>580000</v>
      </c>
      <c r="N4668" s="2" cm="1">
        <f t="array" ref="N4668">IFERROR(INDEX(tblConsorcios[Prazo (meses)],MOD($J4668,ROWS(tblConsorcios[Produto]))+1),"")</f>
        <v>220</v>
      </c>
      <c r="O4668" s="20" cm="1">
        <f t="array" ref="O4668">IFERROR(INDEX(tblConsorcios[Parcela Mensal (R$)],MOD($J4668,ROWS(tblConsorcios[Produto]))+1),"")</f>
        <v>3369.27</v>
      </c>
      <c r="P4668" s="20" t="str" cm="1">
        <f t="array" ref="P4668">IFERROR(INDEX(tblClientes[Dividendo Mensal (R$)],INT($J4668/ROWS(tblConsorcios[Produto]))+1),"")</f>
        <v/>
      </c>
      <c r="Q4668" s="20" t="str">
        <f t="shared" si="217"/>
        <v/>
      </c>
      <c r="R4668">
        <f t="shared" si="218"/>
        <v>0</v>
      </c>
    </row>
    <row r="4669" spans="10:18" x14ac:dyDescent="0.2">
      <c r="J4669">
        <f t="shared" si="216"/>
        <v>4667</v>
      </c>
      <c r="K4669" t="str" cm="1">
        <f t="array" ref="K4669">IFERROR(INDEX(tblClientes[Cliente],INT($J4669/ROWS(tblConsorcios[Produto]))+1),"")</f>
        <v/>
      </c>
      <c r="L4669" t="str" cm="1">
        <f t="array" ref="L4669">IFERROR(INDEX(tblConsorcios[Produto],MOD($J4669,ROWS(tblConsorcios[Produto]))+1),"")</f>
        <v>Imóvel IE580 – 200m</v>
      </c>
      <c r="M4669" s="20" cm="1">
        <f t="array" ref="M4669">IFERROR(INDEX(tblConsorcios[Valor da Carta (R$)],MOD($J4669,ROWS(tblConsorcios[Produto]))+1),"")</f>
        <v>580000</v>
      </c>
      <c r="N4669" s="2" cm="1">
        <f t="array" ref="N4669">IFERROR(INDEX(tblConsorcios[Prazo (meses)],MOD($J4669,ROWS(tblConsorcios[Produto]))+1),"")</f>
        <v>200</v>
      </c>
      <c r="O4669" s="20" cm="1">
        <f t="array" ref="O4669">IFERROR(INDEX(tblConsorcios[Parcela Mensal (R$)],MOD($J4669,ROWS(tblConsorcios[Produto]))+1),"")</f>
        <v>3677.2</v>
      </c>
      <c r="P4669" s="20" t="str" cm="1">
        <f t="array" ref="P4669">IFERROR(INDEX(tblClientes[Dividendo Mensal (R$)],INT($J4669/ROWS(tblConsorcios[Produto]))+1),"")</f>
        <v/>
      </c>
      <c r="Q4669" s="20" t="str">
        <f t="shared" si="217"/>
        <v/>
      </c>
      <c r="R4669">
        <f t="shared" si="218"/>
        <v>0</v>
      </c>
    </row>
    <row r="4670" spans="10:18" x14ac:dyDescent="0.2">
      <c r="J4670">
        <f t="shared" si="216"/>
        <v>4668</v>
      </c>
      <c r="K4670" t="str" cm="1">
        <f t="array" ref="K4670">IFERROR(INDEX(tblClientes[Cliente],INT($J4670/ROWS(tblConsorcios[Produto]))+1),"")</f>
        <v/>
      </c>
      <c r="L4670" t="str" cm="1">
        <f t="array" ref="L4670">IFERROR(INDEX(tblConsorcios[Produto],MOD($J4670,ROWS(tblConsorcios[Produto]))+1),"")</f>
        <v>Imóvel IE550 – 240m</v>
      </c>
      <c r="M4670" s="20" cm="1">
        <f t="array" ref="M4670">IFERROR(INDEX(tblConsorcios[Valor da Carta (R$)],MOD($J4670,ROWS(tblConsorcios[Produto]))+1),"")</f>
        <v>550000</v>
      </c>
      <c r="N4670" s="2" cm="1">
        <f t="array" ref="N4670">IFERROR(INDEX(tblConsorcios[Prazo (meses)],MOD($J4670,ROWS(tblConsorcios[Produto]))+1),"")</f>
        <v>240</v>
      </c>
      <c r="O4670" s="20" cm="1">
        <f t="array" ref="O4670">IFERROR(INDEX(tblConsorcios[Parcela Mensal (R$)],MOD($J4670,ROWS(tblConsorcios[Produto]))+1),"")</f>
        <v>2951.67</v>
      </c>
      <c r="P4670" s="20" t="str" cm="1">
        <f t="array" ref="P4670">IFERROR(INDEX(tblClientes[Dividendo Mensal (R$)],INT($J4670/ROWS(tblConsorcios[Produto]))+1),"")</f>
        <v/>
      </c>
      <c r="Q4670" s="20" t="str">
        <f t="shared" si="217"/>
        <v/>
      </c>
      <c r="R4670">
        <f t="shared" si="218"/>
        <v>0</v>
      </c>
    </row>
    <row r="4671" spans="10:18" x14ac:dyDescent="0.2">
      <c r="J4671">
        <f t="shared" si="216"/>
        <v>4669</v>
      </c>
      <c r="K4671" t="str" cm="1">
        <f t="array" ref="K4671">IFERROR(INDEX(tblClientes[Cliente],INT($J4671/ROWS(tblConsorcios[Produto]))+1),"")</f>
        <v/>
      </c>
      <c r="L4671" t="str" cm="1">
        <f t="array" ref="L4671">IFERROR(INDEX(tblConsorcios[Produto],MOD($J4671,ROWS(tblConsorcios[Produto]))+1),"")</f>
        <v>Imóvel IE550 – 220m</v>
      </c>
      <c r="M4671" s="20" cm="1">
        <f t="array" ref="M4671">IFERROR(INDEX(tblConsorcios[Valor da Carta (R$)],MOD($J4671,ROWS(tblConsorcios[Produto]))+1),"")</f>
        <v>550000</v>
      </c>
      <c r="N4671" s="2" cm="1">
        <f t="array" ref="N4671">IFERROR(INDEX(tblConsorcios[Prazo (meses)],MOD($J4671,ROWS(tblConsorcios[Produto]))+1),"")</f>
        <v>220</v>
      </c>
      <c r="O4671" s="20" cm="1">
        <f t="array" ref="O4671">IFERROR(INDEX(tblConsorcios[Parcela Mensal (R$)],MOD($J4671,ROWS(tblConsorcios[Produto]))+1),"")</f>
        <v>3195</v>
      </c>
      <c r="P4671" s="20" t="str" cm="1">
        <f t="array" ref="P4671">IFERROR(INDEX(tblClientes[Dividendo Mensal (R$)],INT($J4671/ROWS(tblConsorcios[Produto]))+1),"")</f>
        <v/>
      </c>
      <c r="Q4671" s="20" t="str">
        <f t="shared" si="217"/>
        <v/>
      </c>
      <c r="R4671">
        <f t="shared" si="218"/>
        <v>0</v>
      </c>
    </row>
    <row r="4672" spans="10:18" x14ac:dyDescent="0.2">
      <c r="J4672">
        <f t="shared" si="216"/>
        <v>4670</v>
      </c>
      <c r="K4672" t="str" cm="1">
        <f t="array" ref="K4672">IFERROR(INDEX(tblClientes[Cliente],INT($J4672/ROWS(tblConsorcios[Produto]))+1),"")</f>
        <v/>
      </c>
      <c r="L4672" t="str" cm="1">
        <f t="array" ref="L4672">IFERROR(INDEX(tblConsorcios[Produto],MOD($J4672,ROWS(tblConsorcios[Produto]))+1),"")</f>
        <v>Imóvel IE550 – 200m</v>
      </c>
      <c r="M4672" s="20" cm="1">
        <f t="array" ref="M4672">IFERROR(INDEX(tblConsorcios[Valor da Carta (R$)],MOD($J4672,ROWS(tblConsorcios[Produto]))+1),"")</f>
        <v>550000</v>
      </c>
      <c r="N4672" s="2" cm="1">
        <f t="array" ref="N4672">IFERROR(INDEX(tblConsorcios[Prazo (meses)],MOD($J4672,ROWS(tblConsorcios[Produto]))+1),"")</f>
        <v>200</v>
      </c>
      <c r="O4672" s="20" cm="1">
        <f t="array" ref="O4672">IFERROR(INDEX(tblConsorcios[Parcela Mensal (R$)],MOD($J4672,ROWS(tblConsorcios[Produto]))+1),"")</f>
        <v>3487</v>
      </c>
      <c r="P4672" s="20" t="str" cm="1">
        <f t="array" ref="P4672">IFERROR(INDEX(tblClientes[Dividendo Mensal (R$)],INT($J4672/ROWS(tblConsorcios[Produto]))+1),"")</f>
        <v/>
      </c>
      <c r="Q4672" s="20" t="str">
        <f t="shared" si="217"/>
        <v/>
      </c>
      <c r="R4672">
        <f t="shared" si="218"/>
        <v>0</v>
      </c>
    </row>
    <row r="4673" spans="10:18" x14ac:dyDescent="0.2">
      <c r="J4673">
        <f t="shared" si="216"/>
        <v>4671</v>
      </c>
      <c r="K4673" t="str" cm="1">
        <f t="array" ref="K4673">IFERROR(INDEX(tblClientes[Cliente],INT($J4673/ROWS(tblConsorcios[Produto]))+1),"")</f>
        <v/>
      </c>
      <c r="L4673" t="str" cm="1">
        <f t="array" ref="L4673">IFERROR(INDEX(tblConsorcios[Produto],MOD($J4673,ROWS(tblConsorcios[Produto]))+1),"")</f>
        <v>Imóvel IE530 – 240m</v>
      </c>
      <c r="M4673" s="20" cm="1">
        <f t="array" ref="M4673">IFERROR(INDEX(tblConsorcios[Valor da Carta (R$)],MOD($J4673,ROWS(tblConsorcios[Produto]))+1),"")</f>
        <v>530000</v>
      </c>
      <c r="N4673" s="2" cm="1">
        <f t="array" ref="N4673">IFERROR(INDEX(tblConsorcios[Prazo (meses)],MOD($J4673,ROWS(tblConsorcios[Produto]))+1),"")</f>
        <v>240</v>
      </c>
      <c r="O4673" s="20" cm="1">
        <f t="array" ref="O4673">IFERROR(INDEX(tblConsorcios[Parcela Mensal (R$)],MOD($J4673,ROWS(tblConsorcios[Produto]))+1),"")</f>
        <v>2844.33</v>
      </c>
      <c r="P4673" s="20" t="str" cm="1">
        <f t="array" ref="P4673">IFERROR(INDEX(tblClientes[Dividendo Mensal (R$)],INT($J4673/ROWS(tblConsorcios[Produto]))+1),"")</f>
        <v/>
      </c>
      <c r="Q4673" s="20" t="str">
        <f t="shared" si="217"/>
        <v/>
      </c>
      <c r="R4673">
        <f t="shared" si="218"/>
        <v>0</v>
      </c>
    </row>
    <row r="4674" spans="10:18" x14ac:dyDescent="0.2">
      <c r="J4674">
        <f t="shared" si="216"/>
        <v>4672</v>
      </c>
      <c r="K4674" t="str" cm="1">
        <f t="array" ref="K4674">IFERROR(INDEX(tblClientes[Cliente],INT($J4674/ROWS(tblConsorcios[Produto]))+1),"")</f>
        <v/>
      </c>
      <c r="L4674" t="str" cm="1">
        <f t="array" ref="L4674">IFERROR(INDEX(tblConsorcios[Produto],MOD($J4674,ROWS(tblConsorcios[Produto]))+1),"")</f>
        <v>Imóvel IE530 – 220m</v>
      </c>
      <c r="M4674" s="20" cm="1">
        <f t="array" ref="M4674">IFERROR(INDEX(tblConsorcios[Valor da Carta (R$)],MOD($J4674,ROWS(tblConsorcios[Produto]))+1),"")</f>
        <v>530000</v>
      </c>
      <c r="N4674" s="2" cm="1">
        <f t="array" ref="N4674">IFERROR(INDEX(tblConsorcios[Prazo (meses)],MOD($J4674,ROWS(tblConsorcios[Produto]))+1),"")</f>
        <v>220</v>
      </c>
      <c r="O4674" s="20" cm="1">
        <f t="array" ref="O4674">IFERROR(INDEX(tblConsorcios[Parcela Mensal (R$)],MOD($J4674,ROWS(tblConsorcios[Produto]))+1),"")</f>
        <v>3078.82</v>
      </c>
      <c r="P4674" s="20" t="str" cm="1">
        <f t="array" ref="P4674">IFERROR(INDEX(tblClientes[Dividendo Mensal (R$)],INT($J4674/ROWS(tblConsorcios[Produto]))+1),"")</f>
        <v/>
      </c>
      <c r="Q4674" s="20" t="str">
        <f t="shared" si="217"/>
        <v/>
      </c>
      <c r="R4674">
        <f t="shared" si="218"/>
        <v>0</v>
      </c>
    </row>
    <row r="4675" spans="10:18" x14ac:dyDescent="0.2">
      <c r="J4675">
        <f t="shared" ref="J4675:J4738" si="219">ROW()-2</f>
        <v>4673</v>
      </c>
      <c r="K4675" t="str" cm="1">
        <f t="array" ref="K4675">IFERROR(INDEX(tblClientes[Cliente],INT($J4675/ROWS(tblConsorcios[Produto]))+1),"")</f>
        <v/>
      </c>
      <c r="L4675" t="str" cm="1">
        <f t="array" ref="L4675">IFERROR(INDEX(tblConsorcios[Produto],MOD($J4675,ROWS(tblConsorcios[Produto]))+1),"")</f>
        <v>Imóvel IE530 – 200m</v>
      </c>
      <c r="M4675" s="20" cm="1">
        <f t="array" ref="M4675">IFERROR(INDEX(tblConsorcios[Valor da Carta (R$)],MOD($J4675,ROWS(tblConsorcios[Produto]))+1),"")</f>
        <v>530000</v>
      </c>
      <c r="N4675" s="2" cm="1">
        <f t="array" ref="N4675">IFERROR(INDEX(tblConsorcios[Prazo (meses)],MOD($J4675,ROWS(tblConsorcios[Produto]))+1),"")</f>
        <v>200</v>
      </c>
      <c r="O4675" s="20" cm="1">
        <f t="array" ref="O4675">IFERROR(INDEX(tblConsorcios[Parcela Mensal (R$)],MOD($J4675,ROWS(tblConsorcios[Produto]))+1),"")</f>
        <v>3360.2</v>
      </c>
      <c r="P4675" s="20" t="str" cm="1">
        <f t="array" ref="P4675">IFERROR(INDEX(tblClientes[Dividendo Mensal (R$)],INT($J4675/ROWS(tblConsorcios[Produto]))+1),"")</f>
        <v/>
      </c>
      <c r="Q4675" s="20" t="str">
        <f t="shared" ref="Q4675:Q4738" si="220">IF(AND(ISNUMBER(O4675),ISNUMBER(P4675)),P4675-O4675,"")</f>
        <v/>
      </c>
      <c r="R4675">
        <f t="shared" ref="R4675:R4738" si="221">IF(AND(ISNUMBER(O4675),ISNUMBER(P4675),O4675&lt;=P4675),1,0)</f>
        <v>0</v>
      </c>
    </row>
    <row r="4676" spans="10:18" x14ac:dyDescent="0.2">
      <c r="J4676">
        <f t="shared" si="219"/>
        <v>4674</v>
      </c>
      <c r="K4676" t="str" cm="1">
        <f t="array" ref="K4676">IFERROR(INDEX(tblClientes[Cliente],INT($J4676/ROWS(tblConsorcios[Produto]))+1),"")</f>
        <v/>
      </c>
      <c r="L4676" t="str" cm="1">
        <f t="array" ref="L4676">IFERROR(INDEX(tblConsorcios[Produto],MOD($J4676,ROWS(tblConsorcios[Produto]))+1),"")</f>
        <v>Imóvel IE500 – 240m</v>
      </c>
      <c r="M4676" s="20" cm="1">
        <f t="array" ref="M4676">IFERROR(INDEX(tblConsorcios[Valor da Carta (R$)],MOD($J4676,ROWS(tblConsorcios[Produto]))+1),"")</f>
        <v>500000</v>
      </c>
      <c r="N4676" s="2" cm="1">
        <f t="array" ref="N4676">IFERROR(INDEX(tblConsorcios[Prazo (meses)],MOD($J4676,ROWS(tblConsorcios[Produto]))+1),"")</f>
        <v>240</v>
      </c>
      <c r="O4676" s="20" cm="1">
        <f t="array" ref="O4676">IFERROR(INDEX(tblConsorcios[Parcela Mensal (R$)],MOD($J4676,ROWS(tblConsorcios[Produto]))+1),"")</f>
        <v>2683.33</v>
      </c>
      <c r="P4676" s="20" t="str" cm="1">
        <f t="array" ref="P4676">IFERROR(INDEX(tblClientes[Dividendo Mensal (R$)],INT($J4676/ROWS(tblConsorcios[Produto]))+1),"")</f>
        <v/>
      </c>
      <c r="Q4676" s="20" t="str">
        <f t="shared" si="220"/>
        <v/>
      </c>
      <c r="R4676">
        <f t="shared" si="221"/>
        <v>0</v>
      </c>
    </row>
    <row r="4677" spans="10:18" x14ac:dyDescent="0.2">
      <c r="J4677">
        <f t="shared" si="219"/>
        <v>4675</v>
      </c>
      <c r="K4677" t="str" cm="1">
        <f t="array" ref="K4677">IFERROR(INDEX(tblClientes[Cliente],INT($J4677/ROWS(tblConsorcios[Produto]))+1),"")</f>
        <v/>
      </c>
      <c r="L4677" t="str" cm="1">
        <f t="array" ref="L4677">IFERROR(INDEX(tblConsorcios[Produto],MOD($J4677,ROWS(tblConsorcios[Produto]))+1),"")</f>
        <v>Imóvel IE500 – 220m</v>
      </c>
      <c r="M4677" s="20" cm="1">
        <f t="array" ref="M4677">IFERROR(INDEX(tblConsorcios[Valor da Carta (R$)],MOD($J4677,ROWS(tblConsorcios[Produto]))+1),"")</f>
        <v>500000</v>
      </c>
      <c r="N4677" s="2" cm="1">
        <f t="array" ref="N4677">IFERROR(INDEX(tblConsorcios[Prazo (meses)],MOD($J4677,ROWS(tblConsorcios[Produto]))+1),"")</f>
        <v>220</v>
      </c>
      <c r="O4677" s="20" cm="1">
        <f t="array" ref="O4677">IFERROR(INDEX(tblConsorcios[Parcela Mensal (R$)],MOD($J4677,ROWS(tblConsorcios[Produto]))+1),"")</f>
        <v>2904.55</v>
      </c>
      <c r="P4677" s="20" t="str" cm="1">
        <f t="array" ref="P4677">IFERROR(INDEX(tblClientes[Dividendo Mensal (R$)],INT($J4677/ROWS(tblConsorcios[Produto]))+1),"")</f>
        <v/>
      </c>
      <c r="Q4677" s="20" t="str">
        <f t="shared" si="220"/>
        <v/>
      </c>
      <c r="R4677">
        <f t="shared" si="221"/>
        <v>0</v>
      </c>
    </row>
    <row r="4678" spans="10:18" x14ac:dyDescent="0.2">
      <c r="J4678">
        <f t="shared" si="219"/>
        <v>4676</v>
      </c>
      <c r="K4678" t="str" cm="1">
        <f t="array" ref="K4678">IFERROR(INDEX(tblClientes[Cliente],INT($J4678/ROWS(tblConsorcios[Produto]))+1),"")</f>
        <v/>
      </c>
      <c r="L4678" t="str" cm="1">
        <f t="array" ref="L4678">IFERROR(INDEX(tblConsorcios[Produto],MOD($J4678,ROWS(tblConsorcios[Produto]))+1),"")</f>
        <v>Imóvel IE500 – 200m</v>
      </c>
      <c r="M4678" s="20" cm="1">
        <f t="array" ref="M4678">IFERROR(INDEX(tblConsorcios[Valor da Carta (R$)],MOD($J4678,ROWS(tblConsorcios[Produto]))+1),"")</f>
        <v>500000</v>
      </c>
      <c r="N4678" s="2" cm="1">
        <f t="array" ref="N4678">IFERROR(INDEX(tblConsorcios[Prazo (meses)],MOD($J4678,ROWS(tblConsorcios[Produto]))+1),"")</f>
        <v>200</v>
      </c>
      <c r="O4678" s="20" cm="1">
        <f t="array" ref="O4678">IFERROR(INDEX(tblConsorcios[Parcela Mensal (R$)],MOD($J4678,ROWS(tblConsorcios[Produto]))+1),"")</f>
        <v>3170</v>
      </c>
      <c r="P4678" s="20" t="str" cm="1">
        <f t="array" ref="P4678">IFERROR(INDEX(tblClientes[Dividendo Mensal (R$)],INT($J4678/ROWS(tblConsorcios[Produto]))+1),"")</f>
        <v/>
      </c>
      <c r="Q4678" s="20" t="str">
        <f t="shared" si="220"/>
        <v/>
      </c>
      <c r="R4678">
        <f t="shared" si="221"/>
        <v>0</v>
      </c>
    </row>
    <row r="4679" spans="10:18" x14ac:dyDescent="0.2">
      <c r="J4679">
        <f t="shared" si="219"/>
        <v>4677</v>
      </c>
      <c r="K4679" t="str" cm="1">
        <f t="array" ref="K4679">IFERROR(INDEX(tblClientes[Cliente],INT($J4679/ROWS(tblConsorcios[Produto]))+1),"")</f>
        <v/>
      </c>
      <c r="L4679" t="str" cm="1">
        <f t="array" ref="L4679">IFERROR(INDEX(tblConsorcios[Produto],MOD($J4679,ROWS(tblConsorcios[Produto]))+1),"")</f>
        <v>Imóvel IE480 – 240m</v>
      </c>
      <c r="M4679" s="20" cm="1">
        <f t="array" ref="M4679">IFERROR(INDEX(tblConsorcios[Valor da Carta (R$)],MOD($J4679,ROWS(tblConsorcios[Produto]))+1),"")</f>
        <v>480000</v>
      </c>
      <c r="N4679" s="2" cm="1">
        <f t="array" ref="N4679">IFERROR(INDEX(tblConsorcios[Prazo (meses)],MOD($J4679,ROWS(tblConsorcios[Produto]))+1),"")</f>
        <v>240</v>
      </c>
      <c r="O4679" s="20" cm="1">
        <f t="array" ref="O4679">IFERROR(INDEX(tblConsorcios[Parcela Mensal (R$)],MOD($J4679,ROWS(tblConsorcios[Produto]))+1),"")</f>
        <v>2576</v>
      </c>
      <c r="P4679" s="20" t="str" cm="1">
        <f t="array" ref="P4679">IFERROR(INDEX(tblClientes[Dividendo Mensal (R$)],INT($J4679/ROWS(tblConsorcios[Produto]))+1),"")</f>
        <v/>
      </c>
      <c r="Q4679" s="20" t="str">
        <f t="shared" si="220"/>
        <v/>
      </c>
      <c r="R4679">
        <f t="shared" si="221"/>
        <v>0</v>
      </c>
    </row>
    <row r="4680" spans="10:18" x14ac:dyDescent="0.2">
      <c r="J4680">
        <f t="shared" si="219"/>
        <v>4678</v>
      </c>
      <c r="K4680" t="str" cm="1">
        <f t="array" ref="K4680">IFERROR(INDEX(tblClientes[Cliente],INT($J4680/ROWS(tblConsorcios[Produto]))+1),"")</f>
        <v/>
      </c>
      <c r="L4680" t="str" cm="1">
        <f t="array" ref="L4680">IFERROR(INDEX(tblConsorcios[Produto],MOD($J4680,ROWS(tblConsorcios[Produto]))+1),"")</f>
        <v>Imóvel IE480 – 220m</v>
      </c>
      <c r="M4680" s="20" cm="1">
        <f t="array" ref="M4680">IFERROR(INDEX(tblConsorcios[Valor da Carta (R$)],MOD($J4680,ROWS(tblConsorcios[Produto]))+1),"")</f>
        <v>480000</v>
      </c>
      <c r="N4680" s="2" cm="1">
        <f t="array" ref="N4680">IFERROR(INDEX(tblConsorcios[Prazo (meses)],MOD($J4680,ROWS(tblConsorcios[Produto]))+1),"")</f>
        <v>220</v>
      </c>
      <c r="O4680" s="20" cm="1">
        <f t="array" ref="O4680">IFERROR(INDEX(tblConsorcios[Parcela Mensal (R$)],MOD($J4680,ROWS(tblConsorcios[Produto]))+1),"")</f>
        <v>2788.36</v>
      </c>
      <c r="P4680" s="20" t="str" cm="1">
        <f t="array" ref="P4680">IFERROR(INDEX(tblClientes[Dividendo Mensal (R$)],INT($J4680/ROWS(tblConsorcios[Produto]))+1),"")</f>
        <v/>
      </c>
      <c r="Q4680" s="20" t="str">
        <f t="shared" si="220"/>
        <v/>
      </c>
      <c r="R4680">
        <f t="shared" si="221"/>
        <v>0</v>
      </c>
    </row>
    <row r="4681" spans="10:18" x14ac:dyDescent="0.2">
      <c r="J4681">
        <f t="shared" si="219"/>
        <v>4679</v>
      </c>
      <c r="K4681" t="str" cm="1">
        <f t="array" ref="K4681">IFERROR(INDEX(tblClientes[Cliente],INT($J4681/ROWS(tblConsorcios[Produto]))+1),"")</f>
        <v/>
      </c>
      <c r="L4681" t="str" cm="1">
        <f t="array" ref="L4681">IFERROR(INDEX(tblConsorcios[Produto],MOD($J4681,ROWS(tblConsorcios[Produto]))+1),"")</f>
        <v>Imóvel IE480 – 200m</v>
      </c>
      <c r="M4681" s="20" cm="1">
        <f t="array" ref="M4681">IFERROR(INDEX(tblConsorcios[Valor da Carta (R$)],MOD($J4681,ROWS(tblConsorcios[Produto]))+1),"")</f>
        <v>480000</v>
      </c>
      <c r="N4681" s="2" cm="1">
        <f t="array" ref="N4681">IFERROR(INDEX(tblConsorcios[Prazo (meses)],MOD($J4681,ROWS(tblConsorcios[Produto]))+1),"")</f>
        <v>200</v>
      </c>
      <c r="O4681" s="20" cm="1">
        <f t="array" ref="O4681">IFERROR(INDEX(tblConsorcios[Parcela Mensal (R$)],MOD($J4681,ROWS(tblConsorcios[Produto]))+1),"")</f>
        <v>3043.2</v>
      </c>
      <c r="P4681" s="20" t="str" cm="1">
        <f t="array" ref="P4681">IFERROR(INDEX(tblClientes[Dividendo Mensal (R$)],INT($J4681/ROWS(tblConsorcios[Produto]))+1),"")</f>
        <v/>
      </c>
      <c r="Q4681" s="20" t="str">
        <f t="shared" si="220"/>
        <v/>
      </c>
      <c r="R4681">
        <f t="shared" si="221"/>
        <v>0</v>
      </c>
    </row>
    <row r="4682" spans="10:18" x14ac:dyDescent="0.2">
      <c r="J4682">
        <f t="shared" si="219"/>
        <v>4680</v>
      </c>
      <c r="K4682" t="str" cm="1">
        <f t="array" ref="K4682">IFERROR(INDEX(tblClientes[Cliente],INT($J4682/ROWS(tblConsorcios[Produto]))+1),"")</f>
        <v/>
      </c>
      <c r="L4682" t="str" cm="1">
        <f t="array" ref="L4682">IFERROR(INDEX(tblConsorcios[Produto],MOD($J4682,ROWS(tblConsorcios[Produto]))+1),"")</f>
        <v>Imóvel IE450 – 240m</v>
      </c>
      <c r="M4682" s="20" cm="1">
        <f t="array" ref="M4682">IFERROR(INDEX(tblConsorcios[Valor da Carta (R$)],MOD($J4682,ROWS(tblConsorcios[Produto]))+1),"")</f>
        <v>450000</v>
      </c>
      <c r="N4682" s="2" cm="1">
        <f t="array" ref="N4682">IFERROR(INDEX(tblConsorcios[Prazo (meses)],MOD($J4682,ROWS(tblConsorcios[Produto]))+1),"")</f>
        <v>240</v>
      </c>
      <c r="O4682" s="20" cm="1">
        <f t="array" ref="O4682">IFERROR(INDEX(tblConsorcios[Parcela Mensal (R$)],MOD($J4682,ROWS(tblConsorcios[Produto]))+1),"")</f>
        <v>2415</v>
      </c>
      <c r="P4682" s="20" t="str" cm="1">
        <f t="array" ref="P4682">IFERROR(INDEX(tblClientes[Dividendo Mensal (R$)],INT($J4682/ROWS(tblConsorcios[Produto]))+1),"")</f>
        <v/>
      </c>
      <c r="Q4682" s="20" t="str">
        <f t="shared" si="220"/>
        <v/>
      </c>
      <c r="R4682">
        <f t="shared" si="221"/>
        <v>0</v>
      </c>
    </row>
    <row r="4683" spans="10:18" x14ac:dyDescent="0.2">
      <c r="J4683">
        <f t="shared" si="219"/>
        <v>4681</v>
      </c>
      <c r="K4683" t="str" cm="1">
        <f t="array" ref="K4683">IFERROR(INDEX(tblClientes[Cliente],INT($J4683/ROWS(tblConsorcios[Produto]))+1),"")</f>
        <v/>
      </c>
      <c r="L4683" t="str" cm="1">
        <f t="array" ref="L4683">IFERROR(INDEX(tblConsorcios[Produto],MOD($J4683,ROWS(tblConsorcios[Produto]))+1),"")</f>
        <v>Imóvel IE450 – 220m</v>
      </c>
      <c r="M4683" s="20" cm="1">
        <f t="array" ref="M4683">IFERROR(INDEX(tblConsorcios[Valor da Carta (R$)],MOD($J4683,ROWS(tblConsorcios[Produto]))+1),"")</f>
        <v>450000</v>
      </c>
      <c r="N4683" s="2" cm="1">
        <f t="array" ref="N4683">IFERROR(INDEX(tblConsorcios[Prazo (meses)],MOD($J4683,ROWS(tblConsorcios[Produto]))+1),"")</f>
        <v>220</v>
      </c>
      <c r="O4683" s="20" cm="1">
        <f t="array" ref="O4683">IFERROR(INDEX(tblConsorcios[Parcela Mensal (R$)],MOD($J4683,ROWS(tblConsorcios[Produto]))+1),"")</f>
        <v>2614.09</v>
      </c>
      <c r="P4683" s="20" t="str" cm="1">
        <f t="array" ref="P4683">IFERROR(INDEX(tblClientes[Dividendo Mensal (R$)],INT($J4683/ROWS(tblConsorcios[Produto]))+1),"")</f>
        <v/>
      </c>
      <c r="Q4683" s="20" t="str">
        <f t="shared" si="220"/>
        <v/>
      </c>
      <c r="R4683">
        <f t="shared" si="221"/>
        <v>0</v>
      </c>
    </row>
    <row r="4684" spans="10:18" x14ac:dyDescent="0.2">
      <c r="J4684">
        <f t="shared" si="219"/>
        <v>4682</v>
      </c>
      <c r="K4684" t="str" cm="1">
        <f t="array" ref="K4684">IFERROR(INDEX(tblClientes[Cliente],INT($J4684/ROWS(tblConsorcios[Produto]))+1),"")</f>
        <v/>
      </c>
      <c r="L4684" t="str" cm="1">
        <f t="array" ref="L4684">IFERROR(INDEX(tblConsorcios[Produto],MOD($J4684,ROWS(tblConsorcios[Produto]))+1),"")</f>
        <v>Imóvel IE450 – 200m</v>
      </c>
      <c r="M4684" s="20" cm="1">
        <f t="array" ref="M4684">IFERROR(INDEX(tblConsorcios[Valor da Carta (R$)],MOD($J4684,ROWS(tblConsorcios[Produto]))+1),"")</f>
        <v>450000</v>
      </c>
      <c r="N4684" s="2" cm="1">
        <f t="array" ref="N4684">IFERROR(INDEX(tblConsorcios[Prazo (meses)],MOD($J4684,ROWS(tblConsorcios[Produto]))+1),"")</f>
        <v>200</v>
      </c>
      <c r="O4684" s="20" cm="1">
        <f t="array" ref="O4684">IFERROR(INDEX(tblConsorcios[Parcela Mensal (R$)],MOD($J4684,ROWS(tblConsorcios[Produto]))+1),"")</f>
        <v>2853</v>
      </c>
      <c r="P4684" s="20" t="str" cm="1">
        <f t="array" ref="P4684">IFERROR(INDEX(tblClientes[Dividendo Mensal (R$)],INT($J4684/ROWS(tblConsorcios[Produto]))+1),"")</f>
        <v/>
      </c>
      <c r="Q4684" s="20" t="str">
        <f t="shared" si="220"/>
        <v/>
      </c>
      <c r="R4684">
        <f t="shared" si="221"/>
        <v>0</v>
      </c>
    </row>
    <row r="4685" spans="10:18" x14ac:dyDescent="0.2">
      <c r="J4685">
        <f t="shared" si="219"/>
        <v>4683</v>
      </c>
      <c r="K4685" t="str" cm="1">
        <f t="array" ref="K4685">IFERROR(INDEX(tblClientes[Cliente],INT($J4685/ROWS(tblConsorcios[Produto]))+1),"")</f>
        <v/>
      </c>
      <c r="L4685" t="str" cm="1">
        <f t="array" ref="L4685">IFERROR(INDEX(tblConsorcios[Produto],MOD($J4685,ROWS(tblConsorcios[Produto]))+1),"")</f>
        <v>Imóvel IE430 – 240m</v>
      </c>
      <c r="M4685" s="20" cm="1">
        <f t="array" ref="M4685">IFERROR(INDEX(tblConsorcios[Valor da Carta (R$)],MOD($J4685,ROWS(tblConsorcios[Produto]))+1),"")</f>
        <v>430000</v>
      </c>
      <c r="N4685" s="2" cm="1">
        <f t="array" ref="N4685">IFERROR(INDEX(tblConsorcios[Prazo (meses)],MOD($J4685,ROWS(tblConsorcios[Produto]))+1),"")</f>
        <v>240</v>
      </c>
      <c r="O4685" s="20" cm="1">
        <f t="array" ref="O4685">IFERROR(INDEX(tblConsorcios[Parcela Mensal (R$)],MOD($J4685,ROWS(tblConsorcios[Produto]))+1),"")</f>
        <v>2307.67</v>
      </c>
      <c r="P4685" s="20" t="str" cm="1">
        <f t="array" ref="P4685">IFERROR(INDEX(tblClientes[Dividendo Mensal (R$)],INT($J4685/ROWS(tblConsorcios[Produto]))+1),"")</f>
        <v/>
      </c>
      <c r="Q4685" s="20" t="str">
        <f t="shared" si="220"/>
        <v/>
      </c>
      <c r="R4685">
        <f t="shared" si="221"/>
        <v>0</v>
      </c>
    </row>
    <row r="4686" spans="10:18" x14ac:dyDescent="0.2">
      <c r="J4686">
        <f t="shared" si="219"/>
        <v>4684</v>
      </c>
      <c r="K4686" t="str" cm="1">
        <f t="array" ref="K4686">IFERROR(INDEX(tblClientes[Cliente],INT($J4686/ROWS(tblConsorcios[Produto]))+1),"")</f>
        <v/>
      </c>
      <c r="L4686" t="str" cm="1">
        <f t="array" ref="L4686">IFERROR(INDEX(tblConsorcios[Produto],MOD($J4686,ROWS(tblConsorcios[Produto]))+1),"")</f>
        <v>Imóvel IE430 – 220m</v>
      </c>
      <c r="M4686" s="20" cm="1">
        <f t="array" ref="M4686">IFERROR(INDEX(tblConsorcios[Valor da Carta (R$)],MOD($J4686,ROWS(tblConsorcios[Produto]))+1),"")</f>
        <v>430000</v>
      </c>
      <c r="N4686" s="2" cm="1">
        <f t="array" ref="N4686">IFERROR(INDEX(tblConsorcios[Prazo (meses)],MOD($J4686,ROWS(tblConsorcios[Produto]))+1),"")</f>
        <v>220</v>
      </c>
      <c r="O4686" s="20" cm="1">
        <f t="array" ref="O4686">IFERROR(INDEX(tblConsorcios[Parcela Mensal (R$)],MOD($J4686,ROWS(tblConsorcios[Produto]))+1),"")</f>
        <v>2497.91</v>
      </c>
      <c r="P4686" s="20" t="str" cm="1">
        <f t="array" ref="P4686">IFERROR(INDEX(tblClientes[Dividendo Mensal (R$)],INT($J4686/ROWS(tblConsorcios[Produto]))+1),"")</f>
        <v/>
      </c>
      <c r="Q4686" s="20" t="str">
        <f t="shared" si="220"/>
        <v/>
      </c>
      <c r="R4686">
        <f t="shared" si="221"/>
        <v>0</v>
      </c>
    </row>
    <row r="4687" spans="10:18" x14ac:dyDescent="0.2">
      <c r="J4687">
        <f t="shared" si="219"/>
        <v>4685</v>
      </c>
      <c r="K4687" t="str" cm="1">
        <f t="array" ref="K4687">IFERROR(INDEX(tblClientes[Cliente],INT($J4687/ROWS(tblConsorcios[Produto]))+1),"")</f>
        <v/>
      </c>
      <c r="L4687" t="str" cm="1">
        <f t="array" ref="L4687">IFERROR(INDEX(tblConsorcios[Produto],MOD($J4687,ROWS(tblConsorcios[Produto]))+1),"")</f>
        <v>Imóvel IE430 – 200m</v>
      </c>
      <c r="M4687" s="20" cm="1">
        <f t="array" ref="M4687">IFERROR(INDEX(tblConsorcios[Valor da Carta (R$)],MOD($J4687,ROWS(tblConsorcios[Produto]))+1),"")</f>
        <v>430000</v>
      </c>
      <c r="N4687" s="2" cm="1">
        <f t="array" ref="N4687">IFERROR(INDEX(tblConsorcios[Prazo (meses)],MOD($J4687,ROWS(tblConsorcios[Produto]))+1),"")</f>
        <v>200</v>
      </c>
      <c r="O4687" s="20" cm="1">
        <f t="array" ref="O4687">IFERROR(INDEX(tblConsorcios[Parcela Mensal (R$)],MOD($J4687,ROWS(tblConsorcios[Produto]))+1),"")</f>
        <v>2726.2</v>
      </c>
      <c r="P4687" s="20" t="str" cm="1">
        <f t="array" ref="P4687">IFERROR(INDEX(tblClientes[Dividendo Mensal (R$)],INT($J4687/ROWS(tblConsorcios[Produto]))+1),"")</f>
        <v/>
      </c>
      <c r="Q4687" s="20" t="str">
        <f t="shared" si="220"/>
        <v/>
      </c>
      <c r="R4687">
        <f t="shared" si="221"/>
        <v>0</v>
      </c>
    </row>
    <row r="4688" spans="10:18" x14ac:dyDescent="0.2">
      <c r="J4688">
        <f t="shared" si="219"/>
        <v>4686</v>
      </c>
      <c r="K4688" t="str" cm="1">
        <f t="array" ref="K4688">IFERROR(INDEX(tblClientes[Cliente],INT($J4688/ROWS(tblConsorcios[Produto]))+1),"")</f>
        <v/>
      </c>
      <c r="L4688" t="str" cm="1">
        <f t="array" ref="L4688">IFERROR(INDEX(tblConsorcios[Produto],MOD($J4688,ROWS(tblConsorcios[Produto]))+1),"")</f>
        <v>Imóvel IE400 – 240m</v>
      </c>
      <c r="M4688" s="20" cm="1">
        <f t="array" ref="M4688">IFERROR(INDEX(tblConsorcios[Valor da Carta (R$)],MOD($J4688,ROWS(tblConsorcios[Produto]))+1),"")</f>
        <v>400000</v>
      </c>
      <c r="N4688" s="2" cm="1">
        <f t="array" ref="N4688">IFERROR(INDEX(tblConsorcios[Prazo (meses)],MOD($J4688,ROWS(tblConsorcios[Produto]))+1),"")</f>
        <v>240</v>
      </c>
      <c r="O4688" s="20" cm="1">
        <f t="array" ref="O4688">IFERROR(INDEX(tblConsorcios[Parcela Mensal (R$)],MOD($J4688,ROWS(tblConsorcios[Produto]))+1),"")</f>
        <v>2146.67</v>
      </c>
      <c r="P4688" s="20" t="str" cm="1">
        <f t="array" ref="P4688">IFERROR(INDEX(tblClientes[Dividendo Mensal (R$)],INT($J4688/ROWS(tblConsorcios[Produto]))+1),"")</f>
        <v/>
      </c>
      <c r="Q4688" s="20" t="str">
        <f t="shared" si="220"/>
        <v/>
      </c>
      <c r="R4688">
        <f t="shared" si="221"/>
        <v>0</v>
      </c>
    </row>
    <row r="4689" spans="10:18" x14ac:dyDescent="0.2">
      <c r="J4689">
        <f t="shared" si="219"/>
        <v>4687</v>
      </c>
      <c r="K4689" t="str" cm="1">
        <f t="array" ref="K4689">IFERROR(INDEX(tblClientes[Cliente],INT($J4689/ROWS(tblConsorcios[Produto]))+1),"")</f>
        <v/>
      </c>
      <c r="L4689" t="str" cm="1">
        <f t="array" ref="L4689">IFERROR(INDEX(tblConsorcios[Produto],MOD($J4689,ROWS(tblConsorcios[Produto]))+1),"")</f>
        <v>Imóvel IE400 – 220m</v>
      </c>
      <c r="M4689" s="20" cm="1">
        <f t="array" ref="M4689">IFERROR(INDEX(tblConsorcios[Valor da Carta (R$)],MOD($J4689,ROWS(tblConsorcios[Produto]))+1),"")</f>
        <v>400000</v>
      </c>
      <c r="N4689" s="2" cm="1">
        <f t="array" ref="N4689">IFERROR(INDEX(tblConsorcios[Prazo (meses)],MOD($J4689,ROWS(tblConsorcios[Produto]))+1),"")</f>
        <v>220</v>
      </c>
      <c r="O4689" s="20" cm="1">
        <f t="array" ref="O4689">IFERROR(INDEX(tblConsorcios[Parcela Mensal (R$)],MOD($J4689,ROWS(tblConsorcios[Produto]))+1),"")</f>
        <v>2323.64</v>
      </c>
      <c r="P4689" s="20" t="str" cm="1">
        <f t="array" ref="P4689">IFERROR(INDEX(tblClientes[Dividendo Mensal (R$)],INT($J4689/ROWS(tblConsorcios[Produto]))+1),"")</f>
        <v/>
      </c>
      <c r="Q4689" s="20" t="str">
        <f t="shared" si="220"/>
        <v/>
      </c>
      <c r="R4689">
        <f t="shared" si="221"/>
        <v>0</v>
      </c>
    </row>
    <row r="4690" spans="10:18" x14ac:dyDescent="0.2">
      <c r="J4690">
        <f t="shared" si="219"/>
        <v>4688</v>
      </c>
      <c r="K4690" t="str" cm="1">
        <f t="array" ref="K4690">IFERROR(INDEX(tblClientes[Cliente],INT($J4690/ROWS(tblConsorcios[Produto]))+1),"")</f>
        <v/>
      </c>
      <c r="L4690" t="str" cm="1">
        <f t="array" ref="L4690">IFERROR(INDEX(tblConsorcios[Produto],MOD($J4690,ROWS(tblConsorcios[Produto]))+1),"")</f>
        <v>Imóvel IE400 – 200m</v>
      </c>
      <c r="M4690" s="20" cm="1">
        <f t="array" ref="M4690">IFERROR(INDEX(tblConsorcios[Valor da Carta (R$)],MOD($J4690,ROWS(tblConsorcios[Produto]))+1),"")</f>
        <v>400000</v>
      </c>
      <c r="N4690" s="2" cm="1">
        <f t="array" ref="N4690">IFERROR(INDEX(tblConsorcios[Prazo (meses)],MOD($J4690,ROWS(tblConsorcios[Produto]))+1),"")</f>
        <v>200</v>
      </c>
      <c r="O4690" s="20" cm="1">
        <f t="array" ref="O4690">IFERROR(INDEX(tblConsorcios[Parcela Mensal (R$)],MOD($J4690,ROWS(tblConsorcios[Produto]))+1),"")</f>
        <v>2536</v>
      </c>
      <c r="P4690" s="20" t="str" cm="1">
        <f t="array" ref="P4690">IFERROR(INDEX(tblClientes[Dividendo Mensal (R$)],INT($J4690/ROWS(tblConsorcios[Produto]))+1),"")</f>
        <v/>
      </c>
      <c r="Q4690" s="20" t="str">
        <f t="shared" si="220"/>
        <v/>
      </c>
      <c r="R4690">
        <f t="shared" si="221"/>
        <v>0</v>
      </c>
    </row>
    <row r="4691" spans="10:18" x14ac:dyDescent="0.2">
      <c r="J4691">
        <f t="shared" si="219"/>
        <v>4689</v>
      </c>
      <c r="K4691" t="str" cm="1">
        <f t="array" ref="K4691">IFERROR(INDEX(tblClientes[Cliente],INT($J4691/ROWS(tblConsorcios[Produto]))+1),"")</f>
        <v/>
      </c>
      <c r="L4691" t="str" cm="1">
        <f t="array" ref="L4691">IFERROR(INDEX(tblConsorcios[Produto],MOD($J4691,ROWS(tblConsorcios[Produto]))+1),"")</f>
        <v>Imóvel IE380 – 240m</v>
      </c>
      <c r="M4691" s="20" cm="1">
        <f t="array" ref="M4691">IFERROR(INDEX(tblConsorcios[Valor da Carta (R$)],MOD($J4691,ROWS(tblConsorcios[Produto]))+1),"")</f>
        <v>380000</v>
      </c>
      <c r="N4691" s="2" cm="1">
        <f t="array" ref="N4691">IFERROR(INDEX(tblConsorcios[Prazo (meses)],MOD($J4691,ROWS(tblConsorcios[Produto]))+1),"")</f>
        <v>240</v>
      </c>
      <c r="O4691" s="20" cm="1">
        <f t="array" ref="O4691">IFERROR(INDEX(tblConsorcios[Parcela Mensal (R$)],MOD($J4691,ROWS(tblConsorcios[Produto]))+1),"")</f>
        <v>2039.33</v>
      </c>
      <c r="P4691" s="20" t="str" cm="1">
        <f t="array" ref="P4691">IFERROR(INDEX(tblClientes[Dividendo Mensal (R$)],INT($J4691/ROWS(tblConsorcios[Produto]))+1),"")</f>
        <v/>
      </c>
      <c r="Q4691" s="20" t="str">
        <f t="shared" si="220"/>
        <v/>
      </c>
      <c r="R4691">
        <f t="shared" si="221"/>
        <v>0</v>
      </c>
    </row>
    <row r="4692" spans="10:18" x14ac:dyDescent="0.2">
      <c r="J4692">
        <f t="shared" si="219"/>
        <v>4690</v>
      </c>
      <c r="K4692" t="str" cm="1">
        <f t="array" ref="K4692">IFERROR(INDEX(tblClientes[Cliente],INT($J4692/ROWS(tblConsorcios[Produto]))+1),"")</f>
        <v/>
      </c>
      <c r="L4692" t="str" cm="1">
        <f t="array" ref="L4692">IFERROR(INDEX(tblConsorcios[Produto],MOD($J4692,ROWS(tblConsorcios[Produto]))+1),"")</f>
        <v>Imóvel IE380 – 220m</v>
      </c>
      <c r="M4692" s="20" cm="1">
        <f t="array" ref="M4692">IFERROR(INDEX(tblConsorcios[Valor da Carta (R$)],MOD($J4692,ROWS(tblConsorcios[Produto]))+1),"")</f>
        <v>380000</v>
      </c>
      <c r="N4692" s="2" cm="1">
        <f t="array" ref="N4692">IFERROR(INDEX(tblConsorcios[Prazo (meses)],MOD($J4692,ROWS(tblConsorcios[Produto]))+1),"")</f>
        <v>220</v>
      </c>
      <c r="O4692" s="20" cm="1">
        <f t="array" ref="O4692">IFERROR(INDEX(tblConsorcios[Parcela Mensal (R$)],MOD($J4692,ROWS(tblConsorcios[Produto]))+1),"")</f>
        <v>2207.4499999999998</v>
      </c>
      <c r="P4692" s="20" t="str" cm="1">
        <f t="array" ref="P4692">IFERROR(INDEX(tblClientes[Dividendo Mensal (R$)],INT($J4692/ROWS(tblConsorcios[Produto]))+1),"")</f>
        <v/>
      </c>
      <c r="Q4692" s="20" t="str">
        <f t="shared" si="220"/>
        <v/>
      </c>
      <c r="R4692">
        <f t="shared" si="221"/>
        <v>0</v>
      </c>
    </row>
    <row r="4693" spans="10:18" x14ac:dyDescent="0.2">
      <c r="J4693">
        <f t="shared" si="219"/>
        <v>4691</v>
      </c>
      <c r="K4693" t="str" cm="1">
        <f t="array" ref="K4693">IFERROR(INDEX(tblClientes[Cliente],INT($J4693/ROWS(tblConsorcios[Produto]))+1),"")</f>
        <v/>
      </c>
      <c r="L4693" t="str" cm="1">
        <f t="array" ref="L4693">IFERROR(INDEX(tblConsorcios[Produto],MOD($J4693,ROWS(tblConsorcios[Produto]))+1),"")</f>
        <v>Imóvel IE380 – 200m</v>
      </c>
      <c r="M4693" s="20" cm="1">
        <f t="array" ref="M4693">IFERROR(INDEX(tblConsorcios[Valor da Carta (R$)],MOD($J4693,ROWS(tblConsorcios[Produto]))+1),"")</f>
        <v>380000</v>
      </c>
      <c r="N4693" s="2" cm="1">
        <f t="array" ref="N4693">IFERROR(INDEX(tblConsorcios[Prazo (meses)],MOD($J4693,ROWS(tblConsorcios[Produto]))+1),"")</f>
        <v>200</v>
      </c>
      <c r="O4693" s="20" cm="1">
        <f t="array" ref="O4693">IFERROR(INDEX(tblConsorcios[Parcela Mensal (R$)],MOD($J4693,ROWS(tblConsorcios[Produto]))+1),"")</f>
        <v>2409.1999999999998</v>
      </c>
      <c r="P4693" s="20" t="str" cm="1">
        <f t="array" ref="P4693">IFERROR(INDEX(tblClientes[Dividendo Mensal (R$)],INT($J4693/ROWS(tblConsorcios[Produto]))+1),"")</f>
        <v/>
      </c>
      <c r="Q4693" s="20" t="str">
        <f t="shared" si="220"/>
        <v/>
      </c>
      <c r="R4693">
        <f t="shared" si="221"/>
        <v>0</v>
      </c>
    </row>
    <row r="4694" spans="10:18" x14ac:dyDescent="0.2">
      <c r="J4694">
        <f t="shared" si="219"/>
        <v>4692</v>
      </c>
      <c r="K4694" t="str" cm="1">
        <f t="array" ref="K4694">IFERROR(INDEX(tblClientes[Cliente],INT($J4694/ROWS(tblConsorcios[Produto]))+1),"")</f>
        <v/>
      </c>
      <c r="L4694" t="str" cm="1">
        <f t="array" ref="L4694">IFERROR(INDEX(tblConsorcios[Produto],MOD($J4694,ROWS(tblConsorcios[Produto]))+1),"")</f>
        <v>Imóvel IE350 – 240m</v>
      </c>
      <c r="M4694" s="20" cm="1">
        <f t="array" ref="M4694">IFERROR(INDEX(tblConsorcios[Valor da Carta (R$)],MOD($J4694,ROWS(tblConsorcios[Produto]))+1),"")</f>
        <v>350000</v>
      </c>
      <c r="N4694" s="2" cm="1">
        <f t="array" ref="N4694">IFERROR(INDEX(tblConsorcios[Prazo (meses)],MOD($J4694,ROWS(tblConsorcios[Produto]))+1),"")</f>
        <v>240</v>
      </c>
      <c r="O4694" s="20" cm="1">
        <f t="array" ref="O4694">IFERROR(INDEX(tblConsorcios[Parcela Mensal (R$)],MOD($J4694,ROWS(tblConsorcios[Produto]))+1),"")</f>
        <v>1878.33</v>
      </c>
      <c r="P4694" s="20" t="str" cm="1">
        <f t="array" ref="P4694">IFERROR(INDEX(tblClientes[Dividendo Mensal (R$)],INT($J4694/ROWS(tblConsorcios[Produto]))+1),"")</f>
        <v/>
      </c>
      <c r="Q4694" s="20" t="str">
        <f t="shared" si="220"/>
        <v/>
      </c>
      <c r="R4694">
        <f t="shared" si="221"/>
        <v>0</v>
      </c>
    </row>
    <row r="4695" spans="10:18" x14ac:dyDescent="0.2">
      <c r="J4695">
        <f t="shared" si="219"/>
        <v>4693</v>
      </c>
      <c r="K4695" t="str" cm="1">
        <f t="array" ref="K4695">IFERROR(INDEX(tblClientes[Cliente],INT($J4695/ROWS(tblConsorcios[Produto]))+1),"")</f>
        <v/>
      </c>
      <c r="L4695" t="str" cm="1">
        <f t="array" ref="L4695">IFERROR(INDEX(tblConsorcios[Produto],MOD($J4695,ROWS(tblConsorcios[Produto]))+1),"")</f>
        <v>Imóvel IE350 – 220m</v>
      </c>
      <c r="M4695" s="20" cm="1">
        <f t="array" ref="M4695">IFERROR(INDEX(tblConsorcios[Valor da Carta (R$)],MOD($J4695,ROWS(tblConsorcios[Produto]))+1),"")</f>
        <v>350000</v>
      </c>
      <c r="N4695" s="2" cm="1">
        <f t="array" ref="N4695">IFERROR(INDEX(tblConsorcios[Prazo (meses)],MOD($J4695,ROWS(tblConsorcios[Produto]))+1),"")</f>
        <v>220</v>
      </c>
      <c r="O4695" s="20" cm="1">
        <f t="array" ref="O4695">IFERROR(INDEX(tblConsorcios[Parcela Mensal (R$)],MOD($J4695,ROWS(tblConsorcios[Produto]))+1),"")</f>
        <v>2033.18</v>
      </c>
      <c r="P4695" s="20" t="str" cm="1">
        <f t="array" ref="P4695">IFERROR(INDEX(tblClientes[Dividendo Mensal (R$)],INT($J4695/ROWS(tblConsorcios[Produto]))+1),"")</f>
        <v/>
      </c>
      <c r="Q4695" s="20" t="str">
        <f t="shared" si="220"/>
        <v/>
      </c>
      <c r="R4695">
        <f t="shared" si="221"/>
        <v>0</v>
      </c>
    </row>
    <row r="4696" spans="10:18" x14ac:dyDescent="0.2">
      <c r="J4696">
        <f t="shared" si="219"/>
        <v>4694</v>
      </c>
      <c r="K4696" t="str" cm="1">
        <f t="array" ref="K4696">IFERROR(INDEX(tblClientes[Cliente],INT($J4696/ROWS(tblConsorcios[Produto]))+1),"")</f>
        <v/>
      </c>
      <c r="L4696" t="str" cm="1">
        <f t="array" ref="L4696">IFERROR(INDEX(tblConsorcios[Produto],MOD($J4696,ROWS(tblConsorcios[Produto]))+1),"")</f>
        <v>Imóvel IE350 – 200m</v>
      </c>
      <c r="M4696" s="20" cm="1">
        <f t="array" ref="M4696">IFERROR(INDEX(tblConsorcios[Valor da Carta (R$)],MOD($J4696,ROWS(tblConsorcios[Produto]))+1),"")</f>
        <v>350000</v>
      </c>
      <c r="N4696" s="2" cm="1">
        <f t="array" ref="N4696">IFERROR(INDEX(tblConsorcios[Prazo (meses)],MOD($J4696,ROWS(tblConsorcios[Produto]))+1),"")</f>
        <v>200</v>
      </c>
      <c r="O4696" s="20" cm="1">
        <f t="array" ref="O4696">IFERROR(INDEX(tblConsorcios[Parcela Mensal (R$)],MOD($J4696,ROWS(tblConsorcios[Produto]))+1),"")</f>
        <v>2219</v>
      </c>
      <c r="P4696" s="20" t="str" cm="1">
        <f t="array" ref="P4696">IFERROR(INDEX(tblClientes[Dividendo Mensal (R$)],INT($J4696/ROWS(tblConsorcios[Produto]))+1),"")</f>
        <v/>
      </c>
      <c r="Q4696" s="20" t="str">
        <f t="shared" si="220"/>
        <v/>
      </c>
      <c r="R4696">
        <f t="shared" si="221"/>
        <v>0</v>
      </c>
    </row>
    <row r="4697" spans="10:18" x14ac:dyDescent="0.2">
      <c r="J4697">
        <f t="shared" si="219"/>
        <v>4695</v>
      </c>
      <c r="K4697" t="str" cm="1">
        <f t="array" ref="K4697">IFERROR(INDEX(tblClientes[Cliente],INT($J4697/ROWS(tblConsorcios[Produto]))+1),"")</f>
        <v/>
      </c>
      <c r="L4697" t="str" cm="1">
        <f t="array" ref="L4697">IFERROR(INDEX(tblConsorcios[Produto],MOD($J4697,ROWS(tblConsorcios[Produto]))+1),"")</f>
        <v>Imóvel IE330 – 240m</v>
      </c>
      <c r="M4697" s="20" cm="1">
        <f t="array" ref="M4697">IFERROR(INDEX(tblConsorcios[Valor da Carta (R$)],MOD($J4697,ROWS(tblConsorcios[Produto]))+1),"")</f>
        <v>330000</v>
      </c>
      <c r="N4697" s="2" cm="1">
        <f t="array" ref="N4697">IFERROR(INDEX(tblConsorcios[Prazo (meses)],MOD($J4697,ROWS(tblConsorcios[Produto]))+1),"")</f>
        <v>240</v>
      </c>
      <c r="O4697" s="20" cm="1">
        <f t="array" ref="O4697">IFERROR(INDEX(tblConsorcios[Parcela Mensal (R$)],MOD($J4697,ROWS(tblConsorcios[Produto]))+1),"")</f>
        <v>1771</v>
      </c>
      <c r="P4697" s="20" t="str" cm="1">
        <f t="array" ref="P4697">IFERROR(INDEX(tblClientes[Dividendo Mensal (R$)],INT($J4697/ROWS(tblConsorcios[Produto]))+1),"")</f>
        <v/>
      </c>
      <c r="Q4697" s="20" t="str">
        <f t="shared" si="220"/>
        <v/>
      </c>
      <c r="R4697">
        <f t="shared" si="221"/>
        <v>0</v>
      </c>
    </row>
    <row r="4698" spans="10:18" x14ac:dyDescent="0.2">
      <c r="J4698">
        <f t="shared" si="219"/>
        <v>4696</v>
      </c>
      <c r="K4698" t="str" cm="1">
        <f t="array" ref="K4698">IFERROR(INDEX(tblClientes[Cliente],INT($J4698/ROWS(tblConsorcios[Produto]))+1),"")</f>
        <v/>
      </c>
      <c r="L4698" t="str" cm="1">
        <f t="array" ref="L4698">IFERROR(INDEX(tblConsorcios[Produto],MOD($J4698,ROWS(tblConsorcios[Produto]))+1),"")</f>
        <v>Imóvel IE330 – 220m</v>
      </c>
      <c r="M4698" s="20" cm="1">
        <f t="array" ref="M4698">IFERROR(INDEX(tblConsorcios[Valor da Carta (R$)],MOD($J4698,ROWS(tblConsorcios[Produto]))+1),"")</f>
        <v>330000</v>
      </c>
      <c r="N4698" s="2" cm="1">
        <f t="array" ref="N4698">IFERROR(INDEX(tblConsorcios[Prazo (meses)],MOD($J4698,ROWS(tblConsorcios[Produto]))+1),"")</f>
        <v>220</v>
      </c>
      <c r="O4698" s="20" cm="1">
        <f t="array" ref="O4698">IFERROR(INDEX(tblConsorcios[Parcela Mensal (R$)],MOD($J4698,ROWS(tblConsorcios[Produto]))+1),"")</f>
        <v>1917</v>
      </c>
      <c r="P4698" s="20" t="str" cm="1">
        <f t="array" ref="P4698">IFERROR(INDEX(tblClientes[Dividendo Mensal (R$)],INT($J4698/ROWS(tblConsorcios[Produto]))+1),"")</f>
        <v/>
      </c>
      <c r="Q4698" s="20" t="str">
        <f t="shared" si="220"/>
        <v/>
      </c>
      <c r="R4698">
        <f t="shared" si="221"/>
        <v>0</v>
      </c>
    </row>
    <row r="4699" spans="10:18" x14ac:dyDescent="0.2">
      <c r="J4699">
        <f t="shared" si="219"/>
        <v>4697</v>
      </c>
      <c r="K4699" t="str" cm="1">
        <f t="array" ref="K4699">IFERROR(INDEX(tblClientes[Cliente],INT($J4699/ROWS(tblConsorcios[Produto]))+1),"")</f>
        <v/>
      </c>
      <c r="L4699" t="str" cm="1">
        <f t="array" ref="L4699">IFERROR(INDEX(tblConsorcios[Produto],MOD($J4699,ROWS(tblConsorcios[Produto]))+1),"")</f>
        <v>Imóvel IE330 – 200m</v>
      </c>
      <c r="M4699" s="20" cm="1">
        <f t="array" ref="M4699">IFERROR(INDEX(tblConsorcios[Valor da Carta (R$)],MOD($J4699,ROWS(tblConsorcios[Produto]))+1),"")</f>
        <v>330000</v>
      </c>
      <c r="N4699" s="2" cm="1">
        <f t="array" ref="N4699">IFERROR(INDEX(tblConsorcios[Prazo (meses)],MOD($J4699,ROWS(tblConsorcios[Produto]))+1),"")</f>
        <v>200</v>
      </c>
      <c r="O4699" s="20" cm="1">
        <f t="array" ref="O4699">IFERROR(INDEX(tblConsorcios[Parcela Mensal (R$)],MOD($J4699,ROWS(tblConsorcios[Produto]))+1),"")</f>
        <v>2092.1999999999998</v>
      </c>
      <c r="P4699" s="20" t="str" cm="1">
        <f t="array" ref="P4699">IFERROR(INDEX(tblClientes[Dividendo Mensal (R$)],INT($J4699/ROWS(tblConsorcios[Produto]))+1),"")</f>
        <v/>
      </c>
      <c r="Q4699" s="20" t="str">
        <f t="shared" si="220"/>
        <v/>
      </c>
      <c r="R4699">
        <f t="shared" si="221"/>
        <v>0</v>
      </c>
    </row>
    <row r="4700" spans="10:18" x14ac:dyDescent="0.2">
      <c r="J4700">
        <f t="shared" si="219"/>
        <v>4698</v>
      </c>
      <c r="K4700" t="str" cm="1">
        <f t="array" ref="K4700">IFERROR(INDEX(tblClientes[Cliente],INT($J4700/ROWS(tblConsorcios[Produto]))+1),"")</f>
        <v/>
      </c>
      <c r="L4700" t="str" cm="1">
        <f t="array" ref="L4700">IFERROR(INDEX(tblConsorcios[Produto],MOD($J4700,ROWS(tblConsorcios[Produto]))+1),"")</f>
        <v>Imóvel IE300 – 240m</v>
      </c>
      <c r="M4700" s="20" cm="1">
        <f t="array" ref="M4700">IFERROR(INDEX(tblConsorcios[Valor da Carta (R$)],MOD($J4700,ROWS(tblConsorcios[Produto]))+1),"")</f>
        <v>300000</v>
      </c>
      <c r="N4700" s="2" cm="1">
        <f t="array" ref="N4700">IFERROR(INDEX(tblConsorcios[Prazo (meses)],MOD($J4700,ROWS(tblConsorcios[Produto]))+1),"")</f>
        <v>240</v>
      </c>
      <c r="O4700" s="20" cm="1">
        <f t="array" ref="O4700">IFERROR(INDEX(tblConsorcios[Parcela Mensal (R$)],MOD($J4700,ROWS(tblConsorcios[Produto]))+1),"")</f>
        <v>1610</v>
      </c>
      <c r="P4700" s="20" t="str" cm="1">
        <f t="array" ref="P4700">IFERROR(INDEX(tblClientes[Dividendo Mensal (R$)],INT($J4700/ROWS(tblConsorcios[Produto]))+1),"")</f>
        <v/>
      </c>
      <c r="Q4700" s="20" t="str">
        <f t="shared" si="220"/>
        <v/>
      </c>
      <c r="R4700">
        <f t="shared" si="221"/>
        <v>0</v>
      </c>
    </row>
    <row r="4701" spans="10:18" x14ac:dyDescent="0.2">
      <c r="J4701">
        <f t="shared" si="219"/>
        <v>4699</v>
      </c>
      <c r="K4701" t="str" cm="1">
        <f t="array" ref="K4701">IFERROR(INDEX(tblClientes[Cliente],INT($J4701/ROWS(tblConsorcios[Produto]))+1),"")</f>
        <v/>
      </c>
      <c r="L4701" t="str" cm="1">
        <f t="array" ref="L4701">IFERROR(INDEX(tblConsorcios[Produto],MOD($J4701,ROWS(tblConsorcios[Produto]))+1),"")</f>
        <v>Imóvel IE300 – 220m</v>
      </c>
      <c r="M4701" s="20" cm="1">
        <f t="array" ref="M4701">IFERROR(INDEX(tblConsorcios[Valor da Carta (R$)],MOD($J4701,ROWS(tblConsorcios[Produto]))+1),"")</f>
        <v>300000</v>
      </c>
      <c r="N4701" s="2" cm="1">
        <f t="array" ref="N4701">IFERROR(INDEX(tblConsorcios[Prazo (meses)],MOD($J4701,ROWS(tblConsorcios[Produto]))+1),"")</f>
        <v>220</v>
      </c>
      <c r="O4701" s="20" cm="1">
        <f t="array" ref="O4701">IFERROR(INDEX(tblConsorcios[Parcela Mensal (R$)],MOD($J4701,ROWS(tblConsorcios[Produto]))+1),"")</f>
        <v>1742.73</v>
      </c>
      <c r="P4701" s="20" t="str" cm="1">
        <f t="array" ref="P4701">IFERROR(INDEX(tblClientes[Dividendo Mensal (R$)],INT($J4701/ROWS(tblConsorcios[Produto]))+1),"")</f>
        <v/>
      </c>
      <c r="Q4701" s="20" t="str">
        <f t="shared" si="220"/>
        <v/>
      </c>
      <c r="R4701">
        <f t="shared" si="221"/>
        <v>0</v>
      </c>
    </row>
    <row r="4702" spans="10:18" x14ac:dyDescent="0.2">
      <c r="J4702">
        <f t="shared" si="219"/>
        <v>4700</v>
      </c>
      <c r="K4702" t="str" cm="1">
        <f t="array" ref="K4702">IFERROR(INDEX(tblClientes[Cliente],INT($J4702/ROWS(tblConsorcios[Produto]))+1),"")</f>
        <v/>
      </c>
      <c r="L4702" t="str" cm="1">
        <f t="array" ref="L4702">IFERROR(INDEX(tblConsorcios[Produto],MOD($J4702,ROWS(tblConsorcios[Produto]))+1),"")</f>
        <v>Imóvel IE300 – 200m</v>
      </c>
      <c r="M4702" s="20" cm="1">
        <f t="array" ref="M4702">IFERROR(INDEX(tblConsorcios[Valor da Carta (R$)],MOD($J4702,ROWS(tblConsorcios[Produto]))+1),"")</f>
        <v>300000</v>
      </c>
      <c r="N4702" s="2" cm="1">
        <f t="array" ref="N4702">IFERROR(INDEX(tblConsorcios[Prazo (meses)],MOD($J4702,ROWS(tblConsorcios[Produto]))+1),"")</f>
        <v>200</v>
      </c>
      <c r="O4702" s="20" cm="1">
        <f t="array" ref="O4702">IFERROR(INDEX(tblConsorcios[Parcela Mensal (R$)],MOD($J4702,ROWS(tblConsorcios[Produto]))+1),"")</f>
        <v>1902</v>
      </c>
      <c r="P4702" s="20" t="str" cm="1">
        <f t="array" ref="P4702">IFERROR(INDEX(tblClientes[Dividendo Mensal (R$)],INT($J4702/ROWS(tblConsorcios[Produto]))+1),"")</f>
        <v/>
      </c>
      <c r="Q4702" s="20" t="str">
        <f t="shared" si="220"/>
        <v/>
      </c>
      <c r="R4702">
        <f t="shared" si="221"/>
        <v>0</v>
      </c>
    </row>
    <row r="4703" spans="10:18" x14ac:dyDescent="0.2">
      <c r="J4703">
        <f t="shared" si="219"/>
        <v>4701</v>
      </c>
      <c r="K4703" t="str" cm="1">
        <f t="array" ref="K4703">IFERROR(INDEX(tblClientes[Cliente],INT($J4703/ROWS(tblConsorcios[Produto]))+1),"")</f>
        <v/>
      </c>
      <c r="L4703" t="str" cm="1">
        <f t="array" ref="L4703">IFERROR(INDEX(tblConsorcios[Produto],MOD($J4703,ROWS(tblConsorcios[Produto]))+1),"")</f>
        <v>Imóvel IE240 – 240m</v>
      </c>
      <c r="M4703" s="20" cm="1">
        <f t="array" ref="M4703">IFERROR(INDEX(tblConsorcios[Valor da Carta (R$)],MOD($J4703,ROWS(tblConsorcios[Produto]))+1),"")</f>
        <v>240000</v>
      </c>
      <c r="N4703" s="2" cm="1">
        <f t="array" ref="N4703">IFERROR(INDEX(tblConsorcios[Prazo (meses)],MOD($J4703,ROWS(tblConsorcios[Produto]))+1),"")</f>
        <v>240</v>
      </c>
      <c r="O4703" s="20" cm="1">
        <f t="array" ref="O4703">IFERROR(INDEX(tblConsorcios[Parcela Mensal (R$)],MOD($J4703,ROWS(tblConsorcios[Produto]))+1),"")</f>
        <v>1288</v>
      </c>
      <c r="P4703" s="20" t="str" cm="1">
        <f t="array" ref="P4703">IFERROR(INDEX(tblClientes[Dividendo Mensal (R$)],INT($J4703/ROWS(tblConsorcios[Produto]))+1),"")</f>
        <v/>
      </c>
      <c r="Q4703" s="20" t="str">
        <f t="shared" si="220"/>
        <v/>
      </c>
      <c r="R4703">
        <f t="shared" si="221"/>
        <v>0</v>
      </c>
    </row>
    <row r="4704" spans="10:18" x14ac:dyDescent="0.2">
      <c r="J4704">
        <f t="shared" si="219"/>
        <v>4702</v>
      </c>
      <c r="K4704" t="str" cm="1">
        <f t="array" ref="K4704">IFERROR(INDEX(tblClientes[Cliente],INT($J4704/ROWS(tblConsorcios[Produto]))+1),"")</f>
        <v/>
      </c>
      <c r="L4704" t="str" cm="1">
        <f t="array" ref="L4704">IFERROR(INDEX(tblConsorcios[Produto],MOD($J4704,ROWS(tblConsorcios[Produto]))+1),"")</f>
        <v>Imóvel IE240 – 220m</v>
      </c>
      <c r="M4704" s="20" cm="1">
        <f t="array" ref="M4704">IFERROR(INDEX(tblConsorcios[Valor da Carta (R$)],MOD($J4704,ROWS(tblConsorcios[Produto]))+1),"")</f>
        <v>240000</v>
      </c>
      <c r="N4704" s="2" cm="1">
        <f t="array" ref="N4704">IFERROR(INDEX(tblConsorcios[Prazo (meses)],MOD($J4704,ROWS(tblConsorcios[Produto]))+1),"")</f>
        <v>220</v>
      </c>
      <c r="O4704" s="20" cm="1">
        <f t="array" ref="O4704">IFERROR(INDEX(tblConsorcios[Parcela Mensal (R$)],MOD($J4704,ROWS(tblConsorcios[Produto]))+1),"")</f>
        <v>1394.18</v>
      </c>
      <c r="P4704" s="20" t="str" cm="1">
        <f t="array" ref="P4704">IFERROR(INDEX(tblClientes[Dividendo Mensal (R$)],INT($J4704/ROWS(tblConsorcios[Produto]))+1),"")</f>
        <v/>
      </c>
      <c r="Q4704" s="20" t="str">
        <f t="shared" si="220"/>
        <v/>
      </c>
      <c r="R4704">
        <f t="shared" si="221"/>
        <v>0</v>
      </c>
    </row>
    <row r="4705" spans="10:18" x14ac:dyDescent="0.2">
      <c r="J4705">
        <f t="shared" si="219"/>
        <v>4703</v>
      </c>
      <c r="K4705" t="str" cm="1">
        <f t="array" ref="K4705">IFERROR(INDEX(tblClientes[Cliente],INT($J4705/ROWS(tblConsorcios[Produto]))+1),"")</f>
        <v/>
      </c>
      <c r="L4705" t="str" cm="1">
        <f t="array" ref="L4705">IFERROR(INDEX(tblConsorcios[Produto],MOD($J4705,ROWS(tblConsorcios[Produto]))+1),"")</f>
        <v>Imóvel IE240 – 200m</v>
      </c>
      <c r="M4705" s="20" cm="1">
        <f t="array" ref="M4705">IFERROR(INDEX(tblConsorcios[Valor da Carta (R$)],MOD($J4705,ROWS(tblConsorcios[Produto]))+1),"")</f>
        <v>240000</v>
      </c>
      <c r="N4705" s="2" cm="1">
        <f t="array" ref="N4705">IFERROR(INDEX(tblConsorcios[Prazo (meses)],MOD($J4705,ROWS(tblConsorcios[Produto]))+1),"")</f>
        <v>200</v>
      </c>
      <c r="O4705" s="20" cm="1">
        <f t="array" ref="O4705">IFERROR(INDEX(tblConsorcios[Parcela Mensal (R$)],MOD($J4705,ROWS(tblConsorcios[Produto]))+1),"")</f>
        <v>1521.6</v>
      </c>
      <c r="P4705" s="20" t="str" cm="1">
        <f t="array" ref="P4705">IFERROR(INDEX(tblClientes[Dividendo Mensal (R$)],INT($J4705/ROWS(tblConsorcios[Produto]))+1),"")</f>
        <v/>
      </c>
      <c r="Q4705" s="20" t="str">
        <f t="shared" si="220"/>
        <v/>
      </c>
      <c r="R4705">
        <f t="shared" si="221"/>
        <v>0</v>
      </c>
    </row>
    <row r="4706" spans="10:18" x14ac:dyDescent="0.2">
      <c r="J4706">
        <f t="shared" si="219"/>
        <v>4704</v>
      </c>
      <c r="K4706" t="str" cm="1">
        <f t="array" ref="K4706">IFERROR(INDEX(tblClientes[Cliente],INT($J4706/ROWS(tblConsorcios[Produto]))+1),"")</f>
        <v/>
      </c>
      <c r="L4706" t="str" cm="1">
        <f t="array" ref="L4706">IFERROR(INDEX(tblConsorcios[Produto],MOD($J4706,ROWS(tblConsorcios[Produto]))+1),"")</f>
        <v>Imóvel IE230 – 240m</v>
      </c>
      <c r="M4706" s="20" cm="1">
        <f t="array" ref="M4706">IFERROR(INDEX(tblConsorcios[Valor da Carta (R$)],MOD($J4706,ROWS(tblConsorcios[Produto]))+1),"")</f>
        <v>230000</v>
      </c>
      <c r="N4706" s="2" cm="1">
        <f t="array" ref="N4706">IFERROR(INDEX(tblConsorcios[Prazo (meses)],MOD($J4706,ROWS(tblConsorcios[Produto]))+1),"")</f>
        <v>240</v>
      </c>
      <c r="O4706" s="20" cm="1">
        <f t="array" ref="O4706">IFERROR(INDEX(tblConsorcios[Parcela Mensal (R$)],MOD($J4706,ROWS(tblConsorcios[Produto]))+1),"")</f>
        <v>1234.33</v>
      </c>
      <c r="P4706" s="20" t="str" cm="1">
        <f t="array" ref="P4706">IFERROR(INDEX(tblClientes[Dividendo Mensal (R$)],INT($J4706/ROWS(tblConsorcios[Produto]))+1),"")</f>
        <v/>
      </c>
      <c r="Q4706" s="20" t="str">
        <f t="shared" si="220"/>
        <v/>
      </c>
      <c r="R4706">
        <f t="shared" si="221"/>
        <v>0</v>
      </c>
    </row>
    <row r="4707" spans="10:18" x14ac:dyDescent="0.2">
      <c r="J4707">
        <f t="shared" si="219"/>
        <v>4705</v>
      </c>
      <c r="K4707" t="str" cm="1">
        <f t="array" ref="K4707">IFERROR(INDEX(tblClientes[Cliente],INT($J4707/ROWS(tblConsorcios[Produto]))+1),"")</f>
        <v/>
      </c>
      <c r="L4707" t="str" cm="1">
        <f t="array" ref="L4707">IFERROR(INDEX(tblConsorcios[Produto],MOD($J4707,ROWS(tblConsorcios[Produto]))+1),"")</f>
        <v>Imóvel IE230 – 220m</v>
      </c>
      <c r="M4707" s="20" cm="1">
        <f t="array" ref="M4707">IFERROR(INDEX(tblConsorcios[Valor da Carta (R$)],MOD($J4707,ROWS(tblConsorcios[Produto]))+1),"")</f>
        <v>230000</v>
      </c>
      <c r="N4707" s="2" cm="1">
        <f t="array" ref="N4707">IFERROR(INDEX(tblConsorcios[Prazo (meses)],MOD($J4707,ROWS(tblConsorcios[Produto]))+1),"")</f>
        <v>220</v>
      </c>
      <c r="O4707" s="20" cm="1">
        <f t="array" ref="O4707">IFERROR(INDEX(tblConsorcios[Parcela Mensal (R$)],MOD($J4707,ROWS(tblConsorcios[Produto]))+1),"")</f>
        <v>1336.09</v>
      </c>
      <c r="P4707" s="20" t="str" cm="1">
        <f t="array" ref="P4707">IFERROR(INDEX(tblClientes[Dividendo Mensal (R$)],INT($J4707/ROWS(tblConsorcios[Produto]))+1),"")</f>
        <v/>
      </c>
      <c r="Q4707" s="20" t="str">
        <f t="shared" si="220"/>
        <v/>
      </c>
      <c r="R4707">
        <f t="shared" si="221"/>
        <v>0</v>
      </c>
    </row>
    <row r="4708" spans="10:18" x14ac:dyDescent="0.2">
      <c r="J4708">
        <f t="shared" si="219"/>
        <v>4706</v>
      </c>
      <c r="K4708" t="str" cm="1">
        <f t="array" ref="K4708">IFERROR(INDEX(tblClientes[Cliente],INT($J4708/ROWS(tblConsorcios[Produto]))+1),"")</f>
        <v/>
      </c>
      <c r="L4708" t="str" cm="1">
        <f t="array" ref="L4708">IFERROR(INDEX(tblConsorcios[Produto],MOD($J4708,ROWS(tblConsorcios[Produto]))+1),"")</f>
        <v>Imóvel IE230 – 200m</v>
      </c>
      <c r="M4708" s="20" cm="1">
        <f t="array" ref="M4708">IFERROR(INDEX(tblConsorcios[Valor da Carta (R$)],MOD($J4708,ROWS(tblConsorcios[Produto]))+1),"")</f>
        <v>230000</v>
      </c>
      <c r="N4708" s="2" cm="1">
        <f t="array" ref="N4708">IFERROR(INDEX(tblConsorcios[Prazo (meses)],MOD($J4708,ROWS(tblConsorcios[Produto]))+1),"")</f>
        <v>200</v>
      </c>
      <c r="O4708" s="20" cm="1">
        <f t="array" ref="O4708">IFERROR(INDEX(tblConsorcios[Parcela Mensal (R$)],MOD($J4708,ROWS(tblConsorcios[Produto]))+1),"")</f>
        <v>1458.2</v>
      </c>
      <c r="P4708" s="20" t="str" cm="1">
        <f t="array" ref="P4708">IFERROR(INDEX(tblClientes[Dividendo Mensal (R$)],INT($J4708/ROWS(tblConsorcios[Produto]))+1),"")</f>
        <v/>
      </c>
      <c r="Q4708" s="20" t="str">
        <f t="shared" si="220"/>
        <v/>
      </c>
      <c r="R4708">
        <f t="shared" si="221"/>
        <v>0</v>
      </c>
    </row>
    <row r="4709" spans="10:18" x14ac:dyDescent="0.2">
      <c r="J4709">
        <f t="shared" si="219"/>
        <v>4707</v>
      </c>
      <c r="K4709" t="str" cm="1">
        <f t="array" ref="K4709">IFERROR(INDEX(tblClientes[Cliente],INT($J4709/ROWS(tblConsorcios[Produto]))+1),"")</f>
        <v/>
      </c>
      <c r="L4709" t="str" cm="1">
        <f t="array" ref="L4709">IFERROR(INDEX(tblConsorcios[Produto],MOD($J4709,ROWS(tblConsorcios[Produto]))+1),"")</f>
        <v>Imóvel IE220 – 240m</v>
      </c>
      <c r="M4709" s="20" cm="1">
        <f t="array" ref="M4709">IFERROR(INDEX(tblConsorcios[Valor da Carta (R$)],MOD($J4709,ROWS(tblConsorcios[Produto]))+1),"")</f>
        <v>220000</v>
      </c>
      <c r="N4709" s="2" cm="1">
        <f t="array" ref="N4709">IFERROR(INDEX(tblConsorcios[Prazo (meses)],MOD($J4709,ROWS(tblConsorcios[Produto]))+1),"")</f>
        <v>240</v>
      </c>
      <c r="O4709" s="20" cm="1">
        <f t="array" ref="O4709">IFERROR(INDEX(tblConsorcios[Parcela Mensal (R$)],MOD($J4709,ROWS(tblConsorcios[Produto]))+1),"")</f>
        <v>1180.67</v>
      </c>
      <c r="P4709" s="20" t="str" cm="1">
        <f t="array" ref="P4709">IFERROR(INDEX(tblClientes[Dividendo Mensal (R$)],INT($J4709/ROWS(tblConsorcios[Produto]))+1),"")</f>
        <v/>
      </c>
      <c r="Q4709" s="20" t="str">
        <f t="shared" si="220"/>
        <v/>
      </c>
      <c r="R4709">
        <f t="shared" si="221"/>
        <v>0</v>
      </c>
    </row>
    <row r="4710" spans="10:18" x14ac:dyDescent="0.2">
      <c r="J4710">
        <f t="shared" si="219"/>
        <v>4708</v>
      </c>
      <c r="K4710" t="str" cm="1">
        <f t="array" ref="K4710">IFERROR(INDEX(tblClientes[Cliente],INT($J4710/ROWS(tblConsorcios[Produto]))+1),"")</f>
        <v/>
      </c>
      <c r="L4710" t="str" cm="1">
        <f t="array" ref="L4710">IFERROR(INDEX(tblConsorcios[Produto],MOD($J4710,ROWS(tblConsorcios[Produto]))+1),"")</f>
        <v>Imóvel IE220 – 220m</v>
      </c>
      <c r="M4710" s="20" cm="1">
        <f t="array" ref="M4710">IFERROR(INDEX(tblConsorcios[Valor da Carta (R$)],MOD($J4710,ROWS(tblConsorcios[Produto]))+1),"")</f>
        <v>220000</v>
      </c>
      <c r="N4710" s="2" cm="1">
        <f t="array" ref="N4710">IFERROR(INDEX(tblConsorcios[Prazo (meses)],MOD($J4710,ROWS(tblConsorcios[Produto]))+1),"")</f>
        <v>220</v>
      </c>
      <c r="O4710" s="20" cm="1">
        <f t="array" ref="O4710">IFERROR(INDEX(tblConsorcios[Parcela Mensal (R$)],MOD($J4710,ROWS(tblConsorcios[Produto]))+1),"")</f>
        <v>1278</v>
      </c>
      <c r="P4710" s="20" t="str" cm="1">
        <f t="array" ref="P4710">IFERROR(INDEX(tblClientes[Dividendo Mensal (R$)],INT($J4710/ROWS(tblConsorcios[Produto]))+1),"")</f>
        <v/>
      </c>
      <c r="Q4710" s="20" t="str">
        <f t="shared" si="220"/>
        <v/>
      </c>
      <c r="R4710">
        <f t="shared" si="221"/>
        <v>0</v>
      </c>
    </row>
    <row r="4711" spans="10:18" x14ac:dyDescent="0.2">
      <c r="J4711">
        <f t="shared" si="219"/>
        <v>4709</v>
      </c>
      <c r="K4711" t="str" cm="1">
        <f t="array" ref="K4711">IFERROR(INDEX(tblClientes[Cliente],INT($J4711/ROWS(tblConsorcios[Produto]))+1),"")</f>
        <v/>
      </c>
      <c r="L4711" t="str" cm="1">
        <f t="array" ref="L4711">IFERROR(INDEX(tblConsorcios[Produto],MOD($J4711,ROWS(tblConsorcios[Produto]))+1),"")</f>
        <v>Imóvel IE220 – 200m</v>
      </c>
      <c r="M4711" s="20" cm="1">
        <f t="array" ref="M4711">IFERROR(INDEX(tblConsorcios[Valor da Carta (R$)],MOD($J4711,ROWS(tblConsorcios[Produto]))+1),"")</f>
        <v>220000</v>
      </c>
      <c r="N4711" s="2" cm="1">
        <f t="array" ref="N4711">IFERROR(INDEX(tblConsorcios[Prazo (meses)],MOD($J4711,ROWS(tblConsorcios[Produto]))+1),"")</f>
        <v>200</v>
      </c>
      <c r="O4711" s="20" cm="1">
        <f t="array" ref="O4711">IFERROR(INDEX(tblConsorcios[Parcela Mensal (R$)],MOD($J4711,ROWS(tblConsorcios[Produto]))+1),"")</f>
        <v>1394.8</v>
      </c>
      <c r="P4711" s="20" t="str" cm="1">
        <f t="array" ref="P4711">IFERROR(INDEX(tblClientes[Dividendo Mensal (R$)],INT($J4711/ROWS(tblConsorcios[Produto]))+1),"")</f>
        <v/>
      </c>
      <c r="Q4711" s="20" t="str">
        <f t="shared" si="220"/>
        <v/>
      </c>
      <c r="R4711">
        <f t="shared" si="221"/>
        <v>0</v>
      </c>
    </row>
    <row r="4712" spans="10:18" x14ac:dyDescent="0.2">
      <c r="J4712">
        <f t="shared" si="219"/>
        <v>4710</v>
      </c>
      <c r="K4712" t="str" cm="1">
        <f t="array" ref="K4712">IFERROR(INDEX(tblClientes[Cliente],INT($J4712/ROWS(tblConsorcios[Produto]))+1),"")</f>
        <v/>
      </c>
      <c r="L4712" t="str" cm="1">
        <f t="array" ref="L4712">IFERROR(INDEX(tblConsorcios[Produto],MOD($J4712,ROWS(tblConsorcios[Produto]))+1),"")</f>
        <v>Imóvel IE200 – 240m</v>
      </c>
      <c r="M4712" s="20" cm="1">
        <f t="array" ref="M4712">IFERROR(INDEX(tblConsorcios[Valor da Carta (R$)],MOD($J4712,ROWS(tblConsorcios[Produto]))+1),"")</f>
        <v>200000</v>
      </c>
      <c r="N4712" s="2" cm="1">
        <f t="array" ref="N4712">IFERROR(INDEX(tblConsorcios[Prazo (meses)],MOD($J4712,ROWS(tblConsorcios[Produto]))+1),"")</f>
        <v>240</v>
      </c>
      <c r="O4712" s="20" cm="1">
        <f t="array" ref="O4712">IFERROR(INDEX(tblConsorcios[Parcela Mensal (R$)],MOD($J4712,ROWS(tblConsorcios[Produto]))+1),"")</f>
        <v>1073.33</v>
      </c>
      <c r="P4712" s="20" t="str" cm="1">
        <f t="array" ref="P4712">IFERROR(INDEX(tblClientes[Dividendo Mensal (R$)],INT($J4712/ROWS(tblConsorcios[Produto]))+1),"")</f>
        <v/>
      </c>
      <c r="Q4712" s="20" t="str">
        <f t="shared" si="220"/>
        <v/>
      </c>
      <c r="R4712">
        <f t="shared" si="221"/>
        <v>0</v>
      </c>
    </row>
    <row r="4713" spans="10:18" x14ac:dyDescent="0.2">
      <c r="J4713">
        <f t="shared" si="219"/>
        <v>4711</v>
      </c>
      <c r="K4713" t="str" cm="1">
        <f t="array" ref="K4713">IFERROR(INDEX(tblClientes[Cliente],INT($J4713/ROWS(tblConsorcios[Produto]))+1),"")</f>
        <v/>
      </c>
      <c r="L4713" t="str" cm="1">
        <f t="array" ref="L4713">IFERROR(INDEX(tblConsorcios[Produto],MOD($J4713,ROWS(tblConsorcios[Produto]))+1),"")</f>
        <v>Imóvel IE200 – 220m</v>
      </c>
      <c r="M4713" s="20" cm="1">
        <f t="array" ref="M4713">IFERROR(INDEX(tblConsorcios[Valor da Carta (R$)],MOD($J4713,ROWS(tblConsorcios[Produto]))+1),"")</f>
        <v>200000</v>
      </c>
      <c r="N4713" s="2" cm="1">
        <f t="array" ref="N4713">IFERROR(INDEX(tblConsorcios[Prazo (meses)],MOD($J4713,ROWS(tblConsorcios[Produto]))+1),"")</f>
        <v>220</v>
      </c>
      <c r="O4713" s="20" cm="1">
        <f t="array" ref="O4713">IFERROR(INDEX(tblConsorcios[Parcela Mensal (R$)],MOD($J4713,ROWS(tblConsorcios[Produto]))+1),"")</f>
        <v>1161.82</v>
      </c>
      <c r="P4713" s="20" t="str" cm="1">
        <f t="array" ref="P4713">IFERROR(INDEX(tblClientes[Dividendo Mensal (R$)],INT($J4713/ROWS(tblConsorcios[Produto]))+1),"")</f>
        <v/>
      </c>
      <c r="Q4713" s="20" t="str">
        <f t="shared" si="220"/>
        <v/>
      </c>
      <c r="R4713">
        <f t="shared" si="221"/>
        <v>0</v>
      </c>
    </row>
    <row r="4714" spans="10:18" x14ac:dyDescent="0.2">
      <c r="J4714">
        <f t="shared" si="219"/>
        <v>4712</v>
      </c>
      <c r="K4714" t="str" cm="1">
        <f t="array" ref="K4714">IFERROR(INDEX(tblClientes[Cliente],INT($J4714/ROWS(tblConsorcios[Produto]))+1),"")</f>
        <v/>
      </c>
      <c r="L4714" t="str" cm="1">
        <f t="array" ref="L4714">IFERROR(INDEX(tblConsorcios[Produto],MOD($J4714,ROWS(tblConsorcios[Produto]))+1),"")</f>
        <v>Imóvel IE200 – 200m</v>
      </c>
      <c r="M4714" s="20" cm="1">
        <f t="array" ref="M4714">IFERROR(INDEX(tblConsorcios[Valor da Carta (R$)],MOD($J4714,ROWS(tblConsorcios[Produto]))+1),"")</f>
        <v>200000</v>
      </c>
      <c r="N4714" s="2" cm="1">
        <f t="array" ref="N4714">IFERROR(INDEX(tblConsorcios[Prazo (meses)],MOD($J4714,ROWS(tblConsorcios[Produto]))+1),"")</f>
        <v>200</v>
      </c>
      <c r="O4714" s="20" cm="1">
        <f t="array" ref="O4714">IFERROR(INDEX(tblConsorcios[Parcela Mensal (R$)],MOD($J4714,ROWS(tblConsorcios[Produto]))+1),"")</f>
        <v>1268</v>
      </c>
      <c r="P4714" s="20" t="str" cm="1">
        <f t="array" ref="P4714">IFERROR(INDEX(tblClientes[Dividendo Mensal (R$)],INT($J4714/ROWS(tblConsorcios[Produto]))+1),"")</f>
        <v/>
      </c>
      <c r="Q4714" s="20" t="str">
        <f t="shared" si="220"/>
        <v/>
      </c>
      <c r="R4714">
        <f t="shared" si="221"/>
        <v>0</v>
      </c>
    </row>
    <row r="4715" spans="10:18" x14ac:dyDescent="0.2">
      <c r="J4715">
        <f t="shared" si="219"/>
        <v>4713</v>
      </c>
      <c r="K4715" t="str" cm="1">
        <f t="array" ref="K4715">IFERROR(INDEX(tblClientes[Cliente],INT($J4715/ROWS(tblConsorcios[Produto]))+1),"")</f>
        <v/>
      </c>
      <c r="L4715" t="str" cm="1">
        <f t="array" ref="L4715">IFERROR(INDEX(tblConsorcios[Produto],MOD($J4715,ROWS(tblConsorcios[Produto]))+1),"")</f>
        <v>Imóvel IE150 – 240m</v>
      </c>
      <c r="M4715" s="20" cm="1">
        <f t="array" ref="M4715">IFERROR(INDEX(tblConsorcios[Valor da Carta (R$)],MOD($J4715,ROWS(tblConsorcios[Produto]))+1),"")</f>
        <v>150000</v>
      </c>
      <c r="N4715" s="2" cm="1">
        <f t="array" ref="N4715">IFERROR(INDEX(tblConsorcios[Prazo (meses)],MOD($J4715,ROWS(tblConsorcios[Produto]))+1),"")</f>
        <v>240</v>
      </c>
      <c r="O4715" s="20" cm="1">
        <f t="array" ref="O4715">IFERROR(INDEX(tblConsorcios[Parcela Mensal (R$)],MOD($J4715,ROWS(tblConsorcios[Produto]))+1),"")</f>
        <v>805</v>
      </c>
      <c r="P4715" s="20" t="str" cm="1">
        <f t="array" ref="P4715">IFERROR(INDEX(tblClientes[Dividendo Mensal (R$)],INT($J4715/ROWS(tblConsorcios[Produto]))+1),"")</f>
        <v/>
      </c>
      <c r="Q4715" s="20" t="str">
        <f t="shared" si="220"/>
        <v/>
      </c>
      <c r="R4715">
        <f t="shared" si="221"/>
        <v>0</v>
      </c>
    </row>
    <row r="4716" spans="10:18" x14ac:dyDescent="0.2">
      <c r="J4716">
        <f t="shared" si="219"/>
        <v>4714</v>
      </c>
      <c r="K4716" t="str" cm="1">
        <f t="array" ref="K4716">IFERROR(INDEX(tblClientes[Cliente],INT($J4716/ROWS(tblConsorcios[Produto]))+1),"")</f>
        <v/>
      </c>
      <c r="L4716" t="str" cm="1">
        <f t="array" ref="L4716">IFERROR(INDEX(tblConsorcios[Produto],MOD($J4716,ROWS(tblConsorcios[Produto]))+1),"")</f>
        <v>Imóvel IE150 – 220m</v>
      </c>
      <c r="M4716" s="20" cm="1">
        <f t="array" ref="M4716">IFERROR(INDEX(tblConsorcios[Valor da Carta (R$)],MOD($J4716,ROWS(tblConsorcios[Produto]))+1),"")</f>
        <v>150000</v>
      </c>
      <c r="N4716" s="2" cm="1">
        <f t="array" ref="N4716">IFERROR(INDEX(tblConsorcios[Prazo (meses)],MOD($J4716,ROWS(tblConsorcios[Produto]))+1),"")</f>
        <v>220</v>
      </c>
      <c r="O4716" s="20" cm="1">
        <f t="array" ref="O4716">IFERROR(INDEX(tblConsorcios[Parcela Mensal (R$)],MOD($J4716,ROWS(tblConsorcios[Produto]))+1),"")</f>
        <v>871.36</v>
      </c>
      <c r="P4716" s="20" t="str" cm="1">
        <f t="array" ref="P4716">IFERROR(INDEX(tblClientes[Dividendo Mensal (R$)],INT($J4716/ROWS(tblConsorcios[Produto]))+1),"")</f>
        <v/>
      </c>
      <c r="Q4716" s="20" t="str">
        <f t="shared" si="220"/>
        <v/>
      </c>
      <c r="R4716">
        <f t="shared" si="221"/>
        <v>0</v>
      </c>
    </row>
    <row r="4717" spans="10:18" x14ac:dyDescent="0.2">
      <c r="J4717">
        <f t="shared" si="219"/>
        <v>4715</v>
      </c>
      <c r="K4717" t="str" cm="1">
        <f t="array" ref="K4717">IFERROR(INDEX(tblClientes[Cliente],INT($J4717/ROWS(tblConsorcios[Produto]))+1),"")</f>
        <v/>
      </c>
      <c r="L4717" t="str" cm="1">
        <f t="array" ref="L4717">IFERROR(INDEX(tblConsorcios[Produto],MOD($J4717,ROWS(tblConsorcios[Produto]))+1),"")</f>
        <v>Imóvel IE150 – 200m</v>
      </c>
      <c r="M4717" s="20" cm="1">
        <f t="array" ref="M4717">IFERROR(INDEX(tblConsorcios[Valor da Carta (R$)],MOD($J4717,ROWS(tblConsorcios[Produto]))+1),"")</f>
        <v>150000</v>
      </c>
      <c r="N4717" s="2" cm="1">
        <f t="array" ref="N4717">IFERROR(INDEX(tblConsorcios[Prazo (meses)],MOD($J4717,ROWS(tblConsorcios[Produto]))+1),"")</f>
        <v>200</v>
      </c>
      <c r="O4717" s="20" cm="1">
        <f t="array" ref="O4717">IFERROR(INDEX(tblConsorcios[Parcela Mensal (R$)],MOD($J4717,ROWS(tblConsorcios[Produto]))+1),"")</f>
        <v>951</v>
      </c>
      <c r="P4717" s="20" t="str" cm="1">
        <f t="array" ref="P4717">IFERROR(INDEX(tblClientes[Dividendo Mensal (R$)],INT($J4717/ROWS(tblConsorcios[Produto]))+1),"")</f>
        <v/>
      </c>
      <c r="Q4717" s="20" t="str">
        <f t="shared" si="220"/>
        <v/>
      </c>
      <c r="R4717">
        <f t="shared" si="221"/>
        <v>0</v>
      </c>
    </row>
    <row r="4718" spans="10:18" x14ac:dyDescent="0.2">
      <c r="J4718">
        <f t="shared" si="219"/>
        <v>4716</v>
      </c>
      <c r="K4718" t="str" cm="1">
        <f t="array" ref="K4718">IFERROR(INDEX(tblClientes[Cliente],INT($J4718/ROWS(tblConsorcios[Produto]))+1),"")</f>
        <v/>
      </c>
      <c r="L4718" t="str" cm="1">
        <f t="array" ref="L4718">IFERROR(INDEX(tblConsorcios[Produto],MOD($J4718,ROWS(tblConsorcios[Produto]))+1),"")</f>
        <v>Imóvel IE140 – 240m</v>
      </c>
      <c r="M4718" s="20" cm="1">
        <f t="array" ref="M4718">IFERROR(INDEX(tblConsorcios[Valor da Carta (R$)],MOD($J4718,ROWS(tblConsorcios[Produto]))+1),"")</f>
        <v>140000</v>
      </c>
      <c r="N4718" s="2" cm="1">
        <f t="array" ref="N4718">IFERROR(INDEX(tblConsorcios[Prazo (meses)],MOD($J4718,ROWS(tblConsorcios[Produto]))+1),"")</f>
        <v>240</v>
      </c>
      <c r="O4718" s="20" cm="1">
        <f t="array" ref="O4718">IFERROR(INDEX(tblConsorcios[Parcela Mensal (R$)],MOD($J4718,ROWS(tblConsorcios[Produto]))+1),"")</f>
        <v>751.33</v>
      </c>
      <c r="P4718" s="20" t="str" cm="1">
        <f t="array" ref="P4718">IFERROR(INDEX(tblClientes[Dividendo Mensal (R$)],INT($J4718/ROWS(tblConsorcios[Produto]))+1),"")</f>
        <v/>
      </c>
      <c r="Q4718" s="20" t="str">
        <f t="shared" si="220"/>
        <v/>
      </c>
      <c r="R4718">
        <f t="shared" si="221"/>
        <v>0</v>
      </c>
    </row>
    <row r="4719" spans="10:18" x14ac:dyDescent="0.2">
      <c r="J4719">
        <f t="shared" si="219"/>
        <v>4717</v>
      </c>
      <c r="K4719" t="str" cm="1">
        <f t="array" ref="K4719">IFERROR(INDEX(tblClientes[Cliente],INT($J4719/ROWS(tblConsorcios[Produto]))+1),"")</f>
        <v/>
      </c>
      <c r="L4719" t="str" cm="1">
        <f t="array" ref="L4719">IFERROR(INDEX(tblConsorcios[Produto],MOD($J4719,ROWS(tblConsorcios[Produto]))+1),"")</f>
        <v>Imóvel IE140 – 220m</v>
      </c>
      <c r="M4719" s="20" cm="1">
        <f t="array" ref="M4719">IFERROR(INDEX(tblConsorcios[Valor da Carta (R$)],MOD($J4719,ROWS(tblConsorcios[Produto]))+1),"")</f>
        <v>140000</v>
      </c>
      <c r="N4719" s="2" cm="1">
        <f t="array" ref="N4719">IFERROR(INDEX(tblConsorcios[Prazo (meses)],MOD($J4719,ROWS(tblConsorcios[Produto]))+1),"")</f>
        <v>220</v>
      </c>
      <c r="O4719" s="20" cm="1">
        <f t="array" ref="O4719">IFERROR(INDEX(tblConsorcios[Parcela Mensal (R$)],MOD($J4719,ROWS(tblConsorcios[Produto]))+1),"")</f>
        <v>813.27</v>
      </c>
      <c r="P4719" s="20" t="str" cm="1">
        <f t="array" ref="P4719">IFERROR(INDEX(tblClientes[Dividendo Mensal (R$)],INT($J4719/ROWS(tblConsorcios[Produto]))+1),"")</f>
        <v/>
      </c>
      <c r="Q4719" s="20" t="str">
        <f t="shared" si="220"/>
        <v/>
      </c>
      <c r="R4719">
        <f t="shared" si="221"/>
        <v>0</v>
      </c>
    </row>
    <row r="4720" spans="10:18" x14ac:dyDescent="0.2">
      <c r="J4720">
        <f t="shared" si="219"/>
        <v>4718</v>
      </c>
      <c r="K4720" t="str" cm="1">
        <f t="array" ref="K4720">IFERROR(INDEX(tblClientes[Cliente],INT($J4720/ROWS(tblConsorcios[Produto]))+1),"")</f>
        <v/>
      </c>
      <c r="L4720" t="str" cm="1">
        <f t="array" ref="L4720">IFERROR(INDEX(tblConsorcios[Produto],MOD($J4720,ROWS(tblConsorcios[Produto]))+1),"")</f>
        <v>Imóvel IE140 – 200m</v>
      </c>
      <c r="M4720" s="20" cm="1">
        <f t="array" ref="M4720">IFERROR(INDEX(tblConsorcios[Valor da Carta (R$)],MOD($J4720,ROWS(tblConsorcios[Produto]))+1),"")</f>
        <v>140000</v>
      </c>
      <c r="N4720" s="2" cm="1">
        <f t="array" ref="N4720">IFERROR(INDEX(tblConsorcios[Prazo (meses)],MOD($J4720,ROWS(tblConsorcios[Produto]))+1),"")</f>
        <v>200</v>
      </c>
      <c r="O4720" s="20" cm="1">
        <f t="array" ref="O4720">IFERROR(INDEX(tblConsorcios[Parcela Mensal (R$)],MOD($J4720,ROWS(tblConsorcios[Produto]))+1),"")</f>
        <v>887.6</v>
      </c>
      <c r="P4720" s="20" t="str" cm="1">
        <f t="array" ref="P4720">IFERROR(INDEX(tblClientes[Dividendo Mensal (R$)],INT($J4720/ROWS(tblConsorcios[Produto]))+1),"")</f>
        <v/>
      </c>
      <c r="Q4720" s="20" t="str">
        <f t="shared" si="220"/>
        <v/>
      </c>
      <c r="R4720">
        <f t="shared" si="221"/>
        <v>0</v>
      </c>
    </row>
    <row r="4721" spans="10:18" x14ac:dyDescent="0.2">
      <c r="J4721">
        <f t="shared" si="219"/>
        <v>4719</v>
      </c>
      <c r="K4721" t="str" cm="1">
        <f t="array" ref="K4721">IFERROR(INDEX(tblClientes[Cliente],INT($J4721/ROWS(tblConsorcios[Produto]))+1),"")</f>
        <v/>
      </c>
      <c r="L4721" t="str" cm="1">
        <f t="array" ref="L4721">IFERROR(INDEX(tblConsorcios[Produto],MOD($J4721,ROWS(tblConsorcios[Produto]))+1),"")</f>
        <v>Imóvel IE130 – 240m</v>
      </c>
      <c r="M4721" s="20" cm="1">
        <f t="array" ref="M4721">IFERROR(INDEX(tblConsorcios[Valor da Carta (R$)],MOD($J4721,ROWS(tblConsorcios[Produto]))+1),"")</f>
        <v>130000</v>
      </c>
      <c r="N4721" s="2" cm="1">
        <f t="array" ref="N4721">IFERROR(INDEX(tblConsorcios[Prazo (meses)],MOD($J4721,ROWS(tblConsorcios[Produto]))+1),"")</f>
        <v>240</v>
      </c>
      <c r="O4721" s="20" cm="1">
        <f t="array" ref="O4721">IFERROR(INDEX(tblConsorcios[Parcela Mensal (R$)],MOD($J4721,ROWS(tblConsorcios[Produto]))+1),"")</f>
        <v>697.67</v>
      </c>
      <c r="P4721" s="20" t="str" cm="1">
        <f t="array" ref="P4721">IFERROR(INDEX(tblClientes[Dividendo Mensal (R$)],INT($J4721/ROWS(tblConsorcios[Produto]))+1),"")</f>
        <v/>
      </c>
      <c r="Q4721" s="20" t="str">
        <f t="shared" si="220"/>
        <v/>
      </c>
      <c r="R4721">
        <f t="shared" si="221"/>
        <v>0</v>
      </c>
    </row>
    <row r="4722" spans="10:18" x14ac:dyDescent="0.2">
      <c r="J4722">
        <f t="shared" si="219"/>
        <v>4720</v>
      </c>
      <c r="K4722" t="str" cm="1">
        <f t="array" ref="K4722">IFERROR(INDEX(tblClientes[Cliente],INT($J4722/ROWS(tblConsorcios[Produto]))+1),"")</f>
        <v/>
      </c>
      <c r="L4722" t="str" cm="1">
        <f t="array" ref="L4722">IFERROR(INDEX(tblConsorcios[Produto],MOD($J4722,ROWS(tblConsorcios[Produto]))+1),"")</f>
        <v>Imóvel IE130 – 220m</v>
      </c>
      <c r="M4722" s="20" cm="1">
        <f t="array" ref="M4722">IFERROR(INDEX(tblConsorcios[Valor da Carta (R$)],MOD($J4722,ROWS(tblConsorcios[Produto]))+1),"")</f>
        <v>130000</v>
      </c>
      <c r="N4722" s="2" cm="1">
        <f t="array" ref="N4722">IFERROR(INDEX(tblConsorcios[Prazo (meses)],MOD($J4722,ROWS(tblConsorcios[Produto]))+1),"")</f>
        <v>220</v>
      </c>
      <c r="O4722" s="20" cm="1">
        <f t="array" ref="O4722">IFERROR(INDEX(tblConsorcios[Parcela Mensal (R$)],MOD($J4722,ROWS(tblConsorcios[Produto]))+1),"")</f>
        <v>755.18</v>
      </c>
      <c r="P4722" s="20" t="str" cm="1">
        <f t="array" ref="P4722">IFERROR(INDEX(tblClientes[Dividendo Mensal (R$)],INT($J4722/ROWS(tblConsorcios[Produto]))+1),"")</f>
        <v/>
      </c>
      <c r="Q4722" s="20" t="str">
        <f t="shared" si="220"/>
        <v/>
      </c>
      <c r="R4722">
        <f t="shared" si="221"/>
        <v>0</v>
      </c>
    </row>
    <row r="4723" spans="10:18" x14ac:dyDescent="0.2">
      <c r="J4723">
        <f t="shared" si="219"/>
        <v>4721</v>
      </c>
      <c r="K4723" t="str" cm="1">
        <f t="array" ref="K4723">IFERROR(INDEX(tblClientes[Cliente],INT($J4723/ROWS(tblConsorcios[Produto]))+1),"")</f>
        <v/>
      </c>
      <c r="L4723" t="str" cm="1">
        <f t="array" ref="L4723">IFERROR(INDEX(tblConsorcios[Produto],MOD($J4723,ROWS(tblConsorcios[Produto]))+1),"")</f>
        <v>Imóvel IE130 – 200m</v>
      </c>
      <c r="M4723" s="20" cm="1">
        <f t="array" ref="M4723">IFERROR(INDEX(tblConsorcios[Valor da Carta (R$)],MOD($J4723,ROWS(tblConsorcios[Produto]))+1),"")</f>
        <v>130000</v>
      </c>
      <c r="N4723" s="2" cm="1">
        <f t="array" ref="N4723">IFERROR(INDEX(tblConsorcios[Prazo (meses)],MOD($J4723,ROWS(tblConsorcios[Produto]))+1),"")</f>
        <v>200</v>
      </c>
      <c r="O4723" s="20" cm="1">
        <f t="array" ref="O4723">IFERROR(INDEX(tblConsorcios[Parcela Mensal (R$)],MOD($J4723,ROWS(tblConsorcios[Produto]))+1),"")</f>
        <v>824.2</v>
      </c>
      <c r="P4723" s="20" t="str" cm="1">
        <f t="array" ref="P4723">IFERROR(INDEX(tblClientes[Dividendo Mensal (R$)],INT($J4723/ROWS(tblConsorcios[Produto]))+1),"")</f>
        <v/>
      </c>
      <c r="Q4723" s="20" t="str">
        <f t="shared" si="220"/>
        <v/>
      </c>
      <c r="R4723">
        <f t="shared" si="221"/>
        <v>0</v>
      </c>
    </row>
    <row r="4724" spans="10:18" x14ac:dyDescent="0.2">
      <c r="J4724">
        <f t="shared" si="219"/>
        <v>4722</v>
      </c>
      <c r="K4724" t="str" cm="1">
        <f t="array" ref="K4724">IFERROR(INDEX(tblClientes[Cliente],INT($J4724/ROWS(tblConsorcios[Produto]))+1),"")</f>
        <v/>
      </c>
      <c r="L4724" t="str" cm="1">
        <f t="array" ref="L4724">IFERROR(INDEX(tblConsorcios[Produto],MOD($J4724,ROWS(tblConsorcios[Produto]))+1),"")</f>
        <v>Imóvel IE120 – 240m</v>
      </c>
      <c r="M4724" s="20" cm="1">
        <f t="array" ref="M4724">IFERROR(INDEX(tblConsorcios[Valor da Carta (R$)],MOD($J4724,ROWS(tblConsorcios[Produto]))+1),"")</f>
        <v>120000</v>
      </c>
      <c r="N4724" s="2" cm="1">
        <f t="array" ref="N4724">IFERROR(INDEX(tblConsorcios[Prazo (meses)],MOD($J4724,ROWS(tblConsorcios[Produto]))+1),"")</f>
        <v>240</v>
      </c>
      <c r="O4724" s="20" cm="1">
        <f t="array" ref="O4724">IFERROR(INDEX(tblConsorcios[Parcela Mensal (R$)],MOD($J4724,ROWS(tblConsorcios[Produto]))+1),"")</f>
        <v>644</v>
      </c>
      <c r="P4724" s="20" t="str" cm="1">
        <f t="array" ref="P4724">IFERROR(INDEX(tblClientes[Dividendo Mensal (R$)],INT($J4724/ROWS(tblConsorcios[Produto]))+1),"")</f>
        <v/>
      </c>
      <c r="Q4724" s="20" t="str">
        <f t="shared" si="220"/>
        <v/>
      </c>
      <c r="R4724">
        <f t="shared" si="221"/>
        <v>0</v>
      </c>
    </row>
    <row r="4725" spans="10:18" x14ac:dyDescent="0.2">
      <c r="J4725">
        <f t="shared" si="219"/>
        <v>4723</v>
      </c>
      <c r="K4725" t="str" cm="1">
        <f t="array" ref="K4725">IFERROR(INDEX(tblClientes[Cliente],INT($J4725/ROWS(tblConsorcios[Produto]))+1),"")</f>
        <v/>
      </c>
      <c r="L4725" t="str" cm="1">
        <f t="array" ref="L4725">IFERROR(INDEX(tblConsorcios[Produto],MOD($J4725,ROWS(tblConsorcios[Produto]))+1),"")</f>
        <v>Imóvel IE120 – 220m</v>
      </c>
      <c r="M4725" s="20" cm="1">
        <f t="array" ref="M4725">IFERROR(INDEX(tblConsorcios[Valor da Carta (R$)],MOD($J4725,ROWS(tblConsorcios[Produto]))+1),"")</f>
        <v>120000</v>
      </c>
      <c r="N4725" s="2" cm="1">
        <f t="array" ref="N4725">IFERROR(INDEX(tblConsorcios[Prazo (meses)],MOD($J4725,ROWS(tblConsorcios[Produto]))+1),"")</f>
        <v>220</v>
      </c>
      <c r="O4725" s="20" cm="1">
        <f t="array" ref="O4725">IFERROR(INDEX(tblConsorcios[Parcela Mensal (R$)],MOD($J4725,ROWS(tblConsorcios[Produto]))+1),"")</f>
        <v>697.09</v>
      </c>
      <c r="P4725" s="20" t="str" cm="1">
        <f t="array" ref="P4725">IFERROR(INDEX(tblClientes[Dividendo Mensal (R$)],INT($J4725/ROWS(tblConsorcios[Produto]))+1),"")</f>
        <v/>
      </c>
      <c r="Q4725" s="20" t="str">
        <f t="shared" si="220"/>
        <v/>
      </c>
      <c r="R4725">
        <f t="shared" si="221"/>
        <v>0</v>
      </c>
    </row>
    <row r="4726" spans="10:18" x14ac:dyDescent="0.2">
      <c r="J4726">
        <f t="shared" si="219"/>
        <v>4724</v>
      </c>
      <c r="K4726" t="str" cm="1">
        <f t="array" ref="K4726">IFERROR(INDEX(tblClientes[Cliente],INT($J4726/ROWS(tblConsorcios[Produto]))+1),"")</f>
        <v/>
      </c>
      <c r="L4726" t="str" cm="1">
        <f t="array" ref="L4726">IFERROR(INDEX(tblConsorcios[Produto],MOD($J4726,ROWS(tblConsorcios[Produto]))+1),"")</f>
        <v>Imóvel IE120 – 200m</v>
      </c>
      <c r="M4726" s="20" cm="1">
        <f t="array" ref="M4726">IFERROR(INDEX(tblConsorcios[Valor da Carta (R$)],MOD($J4726,ROWS(tblConsorcios[Produto]))+1),"")</f>
        <v>120000</v>
      </c>
      <c r="N4726" s="2" cm="1">
        <f t="array" ref="N4726">IFERROR(INDEX(tblConsorcios[Prazo (meses)],MOD($J4726,ROWS(tblConsorcios[Produto]))+1),"")</f>
        <v>200</v>
      </c>
      <c r="O4726" s="20" cm="1">
        <f t="array" ref="O4726">IFERROR(INDEX(tblConsorcios[Parcela Mensal (R$)],MOD($J4726,ROWS(tblConsorcios[Produto]))+1),"")</f>
        <v>760.8</v>
      </c>
      <c r="P4726" s="20" t="str" cm="1">
        <f t="array" ref="P4726">IFERROR(INDEX(tblClientes[Dividendo Mensal (R$)],INT($J4726/ROWS(tblConsorcios[Produto]))+1),"")</f>
        <v/>
      </c>
      <c r="Q4726" s="20" t="str">
        <f t="shared" si="220"/>
        <v/>
      </c>
      <c r="R4726">
        <f t="shared" si="221"/>
        <v>0</v>
      </c>
    </row>
    <row r="4727" spans="10:18" x14ac:dyDescent="0.2">
      <c r="J4727">
        <f t="shared" si="219"/>
        <v>4725</v>
      </c>
      <c r="K4727" t="str" cm="1">
        <f t="array" ref="K4727">IFERROR(INDEX(tblClientes[Cliente],INT($J4727/ROWS(tblConsorcios[Produto]))+1),"")</f>
        <v/>
      </c>
      <c r="L4727" t="str" cm="1">
        <f t="array" ref="L4727">IFERROR(INDEX(tblConsorcios[Produto],MOD($J4727,ROWS(tblConsorcios[Produto]))+1),"")</f>
        <v>Imóvel IE600 – 240m</v>
      </c>
      <c r="M4727" s="20" cm="1">
        <f t="array" ref="M4727">IFERROR(INDEX(tblConsorcios[Valor da Carta (R$)],MOD($J4727,ROWS(tblConsorcios[Produto]))+1),"")</f>
        <v>600000</v>
      </c>
      <c r="N4727" s="2" cm="1">
        <f t="array" ref="N4727">IFERROR(INDEX(tblConsorcios[Prazo (meses)],MOD($J4727,ROWS(tblConsorcios[Produto]))+1),"")</f>
        <v>240</v>
      </c>
      <c r="O4727" s="20" cm="1">
        <f t="array" ref="O4727">IFERROR(INDEX(tblConsorcios[Parcela Mensal (R$)],MOD($J4727,ROWS(tblConsorcios[Produto]))+1),"")</f>
        <v>3220</v>
      </c>
      <c r="P4727" s="20" t="str" cm="1">
        <f t="array" ref="P4727">IFERROR(INDEX(tblClientes[Dividendo Mensal (R$)],INT($J4727/ROWS(tblConsorcios[Produto]))+1),"")</f>
        <v/>
      </c>
      <c r="Q4727" s="20" t="str">
        <f t="shared" si="220"/>
        <v/>
      </c>
      <c r="R4727">
        <f t="shared" si="221"/>
        <v>0</v>
      </c>
    </row>
    <row r="4728" spans="10:18" x14ac:dyDescent="0.2">
      <c r="J4728">
        <f t="shared" si="219"/>
        <v>4726</v>
      </c>
      <c r="K4728" t="str" cm="1">
        <f t="array" ref="K4728">IFERROR(INDEX(tblClientes[Cliente],INT($J4728/ROWS(tblConsorcios[Produto]))+1),"")</f>
        <v/>
      </c>
      <c r="L4728" t="str" cm="1">
        <f t="array" ref="L4728">IFERROR(INDEX(tblConsorcios[Produto],MOD($J4728,ROWS(tblConsorcios[Produto]))+1),"")</f>
        <v>Imóvel IE600 – 220m</v>
      </c>
      <c r="M4728" s="20" cm="1">
        <f t="array" ref="M4728">IFERROR(INDEX(tblConsorcios[Valor da Carta (R$)],MOD($J4728,ROWS(tblConsorcios[Produto]))+1),"")</f>
        <v>600000</v>
      </c>
      <c r="N4728" s="2" cm="1">
        <f t="array" ref="N4728">IFERROR(INDEX(tblConsorcios[Prazo (meses)],MOD($J4728,ROWS(tblConsorcios[Produto]))+1),"")</f>
        <v>220</v>
      </c>
      <c r="O4728" s="20" cm="1">
        <f t="array" ref="O4728">IFERROR(INDEX(tblConsorcios[Parcela Mensal (R$)],MOD($J4728,ROWS(tblConsorcios[Produto]))+1),"")</f>
        <v>3485.45</v>
      </c>
      <c r="P4728" s="20" t="str" cm="1">
        <f t="array" ref="P4728">IFERROR(INDEX(tblClientes[Dividendo Mensal (R$)],INT($J4728/ROWS(tblConsorcios[Produto]))+1),"")</f>
        <v/>
      </c>
      <c r="Q4728" s="20" t="str">
        <f t="shared" si="220"/>
        <v/>
      </c>
      <c r="R4728">
        <f t="shared" si="221"/>
        <v>0</v>
      </c>
    </row>
    <row r="4729" spans="10:18" x14ac:dyDescent="0.2">
      <c r="J4729">
        <f t="shared" si="219"/>
        <v>4727</v>
      </c>
      <c r="K4729" t="str" cm="1">
        <f t="array" ref="K4729">IFERROR(INDEX(tblClientes[Cliente],INT($J4729/ROWS(tblConsorcios[Produto]))+1),"")</f>
        <v/>
      </c>
      <c r="L4729" t="str" cm="1">
        <f t="array" ref="L4729">IFERROR(INDEX(tblConsorcios[Produto],MOD($J4729,ROWS(tblConsorcios[Produto]))+1),"")</f>
        <v>Imóvel IE600 – 200m</v>
      </c>
      <c r="M4729" s="20" cm="1">
        <f t="array" ref="M4729">IFERROR(INDEX(tblConsorcios[Valor da Carta (R$)],MOD($J4729,ROWS(tblConsorcios[Produto]))+1),"")</f>
        <v>600000</v>
      </c>
      <c r="N4729" s="2" cm="1">
        <f t="array" ref="N4729">IFERROR(INDEX(tblConsorcios[Prazo (meses)],MOD($J4729,ROWS(tblConsorcios[Produto]))+1),"")</f>
        <v>200</v>
      </c>
      <c r="O4729" s="20" cm="1">
        <f t="array" ref="O4729">IFERROR(INDEX(tblConsorcios[Parcela Mensal (R$)],MOD($J4729,ROWS(tblConsorcios[Produto]))+1),"")</f>
        <v>3804</v>
      </c>
      <c r="P4729" s="20" t="str" cm="1">
        <f t="array" ref="P4729">IFERROR(INDEX(tblClientes[Dividendo Mensal (R$)],INT($J4729/ROWS(tblConsorcios[Produto]))+1),"")</f>
        <v/>
      </c>
      <c r="Q4729" s="20" t="str">
        <f t="shared" si="220"/>
        <v/>
      </c>
      <c r="R4729">
        <f t="shared" si="221"/>
        <v>0</v>
      </c>
    </row>
    <row r="4730" spans="10:18" x14ac:dyDescent="0.2">
      <c r="J4730">
        <f t="shared" si="219"/>
        <v>4728</v>
      </c>
      <c r="K4730" t="str" cm="1">
        <f t="array" ref="K4730">IFERROR(INDEX(tblClientes[Cliente],INT($J4730/ROWS(tblConsorcios[Produto]))+1),"")</f>
        <v/>
      </c>
      <c r="L4730" t="str" cm="1">
        <f t="array" ref="L4730">IFERROR(INDEX(tblConsorcios[Produto],MOD($J4730,ROWS(tblConsorcios[Produto]))+1),"")</f>
        <v>Imóvel IE580 – 240m</v>
      </c>
      <c r="M4730" s="20" cm="1">
        <f t="array" ref="M4730">IFERROR(INDEX(tblConsorcios[Valor da Carta (R$)],MOD($J4730,ROWS(tblConsorcios[Produto]))+1),"")</f>
        <v>580000</v>
      </c>
      <c r="N4730" s="2" cm="1">
        <f t="array" ref="N4730">IFERROR(INDEX(tblConsorcios[Prazo (meses)],MOD($J4730,ROWS(tblConsorcios[Produto]))+1),"")</f>
        <v>240</v>
      </c>
      <c r="O4730" s="20" cm="1">
        <f t="array" ref="O4730">IFERROR(INDEX(tblConsorcios[Parcela Mensal (R$)],MOD($J4730,ROWS(tblConsorcios[Produto]))+1),"")</f>
        <v>3112.67</v>
      </c>
      <c r="P4730" s="20" t="str" cm="1">
        <f t="array" ref="P4730">IFERROR(INDEX(tblClientes[Dividendo Mensal (R$)],INT($J4730/ROWS(tblConsorcios[Produto]))+1),"")</f>
        <v/>
      </c>
      <c r="Q4730" s="20" t="str">
        <f t="shared" si="220"/>
        <v/>
      </c>
      <c r="R4730">
        <f t="shared" si="221"/>
        <v>0</v>
      </c>
    </row>
    <row r="4731" spans="10:18" x14ac:dyDescent="0.2">
      <c r="J4731">
        <f t="shared" si="219"/>
        <v>4729</v>
      </c>
      <c r="K4731" t="str" cm="1">
        <f t="array" ref="K4731">IFERROR(INDEX(tblClientes[Cliente],INT($J4731/ROWS(tblConsorcios[Produto]))+1),"")</f>
        <v/>
      </c>
      <c r="L4731" t="str" cm="1">
        <f t="array" ref="L4731">IFERROR(INDEX(tblConsorcios[Produto],MOD($J4731,ROWS(tblConsorcios[Produto]))+1),"")</f>
        <v>Imóvel IE580 – 220m</v>
      </c>
      <c r="M4731" s="20" cm="1">
        <f t="array" ref="M4731">IFERROR(INDEX(tblConsorcios[Valor da Carta (R$)],MOD($J4731,ROWS(tblConsorcios[Produto]))+1),"")</f>
        <v>580000</v>
      </c>
      <c r="N4731" s="2" cm="1">
        <f t="array" ref="N4731">IFERROR(INDEX(tblConsorcios[Prazo (meses)],MOD($J4731,ROWS(tblConsorcios[Produto]))+1),"")</f>
        <v>220</v>
      </c>
      <c r="O4731" s="20" cm="1">
        <f t="array" ref="O4731">IFERROR(INDEX(tblConsorcios[Parcela Mensal (R$)],MOD($J4731,ROWS(tblConsorcios[Produto]))+1),"")</f>
        <v>3369.27</v>
      </c>
      <c r="P4731" s="20" t="str" cm="1">
        <f t="array" ref="P4731">IFERROR(INDEX(tblClientes[Dividendo Mensal (R$)],INT($J4731/ROWS(tblConsorcios[Produto]))+1),"")</f>
        <v/>
      </c>
      <c r="Q4731" s="20" t="str">
        <f t="shared" si="220"/>
        <v/>
      </c>
      <c r="R4731">
        <f t="shared" si="221"/>
        <v>0</v>
      </c>
    </row>
    <row r="4732" spans="10:18" x14ac:dyDescent="0.2">
      <c r="J4732">
        <f t="shared" si="219"/>
        <v>4730</v>
      </c>
      <c r="K4732" t="str" cm="1">
        <f t="array" ref="K4732">IFERROR(INDEX(tblClientes[Cliente],INT($J4732/ROWS(tblConsorcios[Produto]))+1),"")</f>
        <v/>
      </c>
      <c r="L4732" t="str" cm="1">
        <f t="array" ref="L4732">IFERROR(INDEX(tblConsorcios[Produto],MOD($J4732,ROWS(tblConsorcios[Produto]))+1),"")</f>
        <v>Imóvel IE580 – 200m</v>
      </c>
      <c r="M4732" s="20" cm="1">
        <f t="array" ref="M4732">IFERROR(INDEX(tblConsorcios[Valor da Carta (R$)],MOD($J4732,ROWS(tblConsorcios[Produto]))+1),"")</f>
        <v>580000</v>
      </c>
      <c r="N4732" s="2" cm="1">
        <f t="array" ref="N4732">IFERROR(INDEX(tblConsorcios[Prazo (meses)],MOD($J4732,ROWS(tblConsorcios[Produto]))+1),"")</f>
        <v>200</v>
      </c>
      <c r="O4732" s="20" cm="1">
        <f t="array" ref="O4732">IFERROR(INDEX(tblConsorcios[Parcela Mensal (R$)],MOD($J4732,ROWS(tblConsorcios[Produto]))+1),"")</f>
        <v>3677.2</v>
      </c>
      <c r="P4732" s="20" t="str" cm="1">
        <f t="array" ref="P4732">IFERROR(INDEX(tblClientes[Dividendo Mensal (R$)],INT($J4732/ROWS(tblConsorcios[Produto]))+1),"")</f>
        <v/>
      </c>
      <c r="Q4732" s="20" t="str">
        <f t="shared" si="220"/>
        <v/>
      </c>
      <c r="R4732">
        <f t="shared" si="221"/>
        <v>0</v>
      </c>
    </row>
    <row r="4733" spans="10:18" x14ac:dyDescent="0.2">
      <c r="J4733">
        <f t="shared" si="219"/>
        <v>4731</v>
      </c>
      <c r="K4733" t="str" cm="1">
        <f t="array" ref="K4733">IFERROR(INDEX(tblClientes[Cliente],INT($J4733/ROWS(tblConsorcios[Produto]))+1),"")</f>
        <v/>
      </c>
      <c r="L4733" t="str" cm="1">
        <f t="array" ref="L4733">IFERROR(INDEX(tblConsorcios[Produto],MOD($J4733,ROWS(tblConsorcios[Produto]))+1),"")</f>
        <v>Imóvel IE550 – 240m</v>
      </c>
      <c r="M4733" s="20" cm="1">
        <f t="array" ref="M4733">IFERROR(INDEX(tblConsorcios[Valor da Carta (R$)],MOD($J4733,ROWS(tblConsorcios[Produto]))+1),"")</f>
        <v>550000</v>
      </c>
      <c r="N4733" s="2" cm="1">
        <f t="array" ref="N4733">IFERROR(INDEX(tblConsorcios[Prazo (meses)],MOD($J4733,ROWS(tblConsorcios[Produto]))+1),"")</f>
        <v>240</v>
      </c>
      <c r="O4733" s="20" cm="1">
        <f t="array" ref="O4733">IFERROR(INDEX(tblConsorcios[Parcela Mensal (R$)],MOD($J4733,ROWS(tblConsorcios[Produto]))+1),"")</f>
        <v>2951.67</v>
      </c>
      <c r="P4733" s="20" t="str" cm="1">
        <f t="array" ref="P4733">IFERROR(INDEX(tblClientes[Dividendo Mensal (R$)],INT($J4733/ROWS(tblConsorcios[Produto]))+1),"")</f>
        <v/>
      </c>
      <c r="Q4733" s="20" t="str">
        <f t="shared" si="220"/>
        <v/>
      </c>
      <c r="R4733">
        <f t="shared" si="221"/>
        <v>0</v>
      </c>
    </row>
    <row r="4734" spans="10:18" x14ac:dyDescent="0.2">
      <c r="J4734">
        <f t="shared" si="219"/>
        <v>4732</v>
      </c>
      <c r="K4734" t="str" cm="1">
        <f t="array" ref="K4734">IFERROR(INDEX(tblClientes[Cliente],INT($J4734/ROWS(tblConsorcios[Produto]))+1),"")</f>
        <v/>
      </c>
      <c r="L4734" t="str" cm="1">
        <f t="array" ref="L4734">IFERROR(INDEX(tblConsorcios[Produto],MOD($J4734,ROWS(tblConsorcios[Produto]))+1),"")</f>
        <v>Imóvel IE550 – 220m</v>
      </c>
      <c r="M4734" s="20" cm="1">
        <f t="array" ref="M4734">IFERROR(INDEX(tblConsorcios[Valor da Carta (R$)],MOD($J4734,ROWS(tblConsorcios[Produto]))+1),"")</f>
        <v>550000</v>
      </c>
      <c r="N4734" s="2" cm="1">
        <f t="array" ref="N4734">IFERROR(INDEX(tblConsorcios[Prazo (meses)],MOD($J4734,ROWS(tblConsorcios[Produto]))+1),"")</f>
        <v>220</v>
      </c>
      <c r="O4734" s="20" cm="1">
        <f t="array" ref="O4734">IFERROR(INDEX(tblConsorcios[Parcela Mensal (R$)],MOD($J4734,ROWS(tblConsorcios[Produto]))+1),"")</f>
        <v>3195</v>
      </c>
      <c r="P4734" s="20" t="str" cm="1">
        <f t="array" ref="P4734">IFERROR(INDEX(tblClientes[Dividendo Mensal (R$)],INT($J4734/ROWS(tblConsorcios[Produto]))+1),"")</f>
        <v/>
      </c>
      <c r="Q4734" s="20" t="str">
        <f t="shared" si="220"/>
        <v/>
      </c>
      <c r="R4734">
        <f t="shared" si="221"/>
        <v>0</v>
      </c>
    </row>
    <row r="4735" spans="10:18" x14ac:dyDescent="0.2">
      <c r="J4735">
        <f t="shared" si="219"/>
        <v>4733</v>
      </c>
      <c r="K4735" t="str" cm="1">
        <f t="array" ref="K4735">IFERROR(INDEX(tblClientes[Cliente],INT($J4735/ROWS(tblConsorcios[Produto]))+1),"")</f>
        <v/>
      </c>
      <c r="L4735" t="str" cm="1">
        <f t="array" ref="L4735">IFERROR(INDEX(tblConsorcios[Produto],MOD($J4735,ROWS(tblConsorcios[Produto]))+1),"")</f>
        <v>Imóvel IE550 – 200m</v>
      </c>
      <c r="M4735" s="20" cm="1">
        <f t="array" ref="M4735">IFERROR(INDEX(tblConsorcios[Valor da Carta (R$)],MOD($J4735,ROWS(tblConsorcios[Produto]))+1),"")</f>
        <v>550000</v>
      </c>
      <c r="N4735" s="2" cm="1">
        <f t="array" ref="N4735">IFERROR(INDEX(tblConsorcios[Prazo (meses)],MOD($J4735,ROWS(tblConsorcios[Produto]))+1),"")</f>
        <v>200</v>
      </c>
      <c r="O4735" s="20" cm="1">
        <f t="array" ref="O4735">IFERROR(INDEX(tblConsorcios[Parcela Mensal (R$)],MOD($J4735,ROWS(tblConsorcios[Produto]))+1),"")</f>
        <v>3487</v>
      </c>
      <c r="P4735" s="20" t="str" cm="1">
        <f t="array" ref="P4735">IFERROR(INDEX(tblClientes[Dividendo Mensal (R$)],INT($J4735/ROWS(tblConsorcios[Produto]))+1),"")</f>
        <v/>
      </c>
      <c r="Q4735" s="20" t="str">
        <f t="shared" si="220"/>
        <v/>
      </c>
      <c r="R4735">
        <f t="shared" si="221"/>
        <v>0</v>
      </c>
    </row>
    <row r="4736" spans="10:18" x14ac:dyDescent="0.2">
      <c r="J4736">
        <f t="shared" si="219"/>
        <v>4734</v>
      </c>
      <c r="K4736" t="str" cm="1">
        <f t="array" ref="K4736">IFERROR(INDEX(tblClientes[Cliente],INT($J4736/ROWS(tblConsorcios[Produto]))+1),"")</f>
        <v/>
      </c>
      <c r="L4736" t="str" cm="1">
        <f t="array" ref="L4736">IFERROR(INDEX(tblConsorcios[Produto],MOD($J4736,ROWS(tblConsorcios[Produto]))+1),"")</f>
        <v>Imóvel IE530 – 240m</v>
      </c>
      <c r="M4736" s="20" cm="1">
        <f t="array" ref="M4736">IFERROR(INDEX(tblConsorcios[Valor da Carta (R$)],MOD($J4736,ROWS(tblConsorcios[Produto]))+1),"")</f>
        <v>530000</v>
      </c>
      <c r="N4736" s="2" cm="1">
        <f t="array" ref="N4736">IFERROR(INDEX(tblConsorcios[Prazo (meses)],MOD($J4736,ROWS(tblConsorcios[Produto]))+1),"")</f>
        <v>240</v>
      </c>
      <c r="O4736" s="20" cm="1">
        <f t="array" ref="O4736">IFERROR(INDEX(tblConsorcios[Parcela Mensal (R$)],MOD($J4736,ROWS(tblConsorcios[Produto]))+1),"")</f>
        <v>2844.33</v>
      </c>
      <c r="P4736" s="20" t="str" cm="1">
        <f t="array" ref="P4736">IFERROR(INDEX(tblClientes[Dividendo Mensal (R$)],INT($J4736/ROWS(tblConsorcios[Produto]))+1),"")</f>
        <v/>
      </c>
      <c r="Q4736" s="20" t="str">
        <f t="shared" si="220"/>
        <v/>
      </c>
      <c r="R4736">
        <f t="shared" si="221"/>
        <v>0</v>
      </c>
    </row>
    <row r="4737" spans="10:18" x14ac:dyDescent="0.2">
      <c r="J4737">
        <f t="shared" si="219"/>
        <v>4735</v>
      </c>
      <c r="K4737" t="str" cm="1">
        <f t="array" ref="K4737">IFERROR(INDEX(tblClientes[Cliente],INT($J4737/ROWS(tblConsorcios[Produto]))+1),"")</f>
        <v/>
      </c>
      <c r="L4737" t="str" cm="1">
        <f t="array" ref="L4737">IFERROR(INDEX(tblConsorcios[Produto],MOD($J4737,ROWS(tblConsorcios[Produto]))+1),"")</f>
        <v>Imóvel IE530 – 220m</v>
      </c>
      <c r="M4737" s="20" cm="1">
        <f t="array" ref="M4737">IFERROR(INDEX(tblConsorcios[Valor da Carta (R$)],MOD($J4737,ROWS(tblConsorcios[Produto]))+1),"")</f>
        <v>530000</v>
      </c>
      <c r="N4737" s="2" cm="1">
        <f t="array" ref="N4737">IFERROR(INDEX(tblConsorcios[Prazo (meses)],MOD($J4737,ROWS(tblConsorcios[Produto]))+1),"")</f>
        <v>220</v>
      </c>
      <c r="O4737" s="20" cm="1">
        <f t="array" ref="O4737">IFERROR(INDEX(tblConsorcios[Parcela Mensal (R$)],MOD($J4737,ROWS(tblConsorcios[Produto]))+1),"")</f>
        <v>3078.82</v>
      </c>
      <c r="P4737" s="20" t="str" cm="1">
        <f t="array" ref="P4737">IFERROR(INDEX(tblClientes[Dividendo Mensal (R$)],INT($J4737/ROWS(tblConsorcios[Produto]))+1),"")</f>
        <v/>
      </c>
      <c r="Q4737" s="20" t="str">
        <f t="shared" si="220"/>
        <v/>
      </c>
      <c r="R4737">
        <f t="shared" si="221"/>
        <v>0</v>
      </c>
    </row>
    <row r="4738" spans="10:18" x14ac:dyDescent="0.2">
      <c r="J4738">
        <f t="shared" si="219"/>
        <v>4736</v>
      </c>
      <c r="K4738" t="str" cm="1">
        <f t="array" ref="K4738">IFERROR(INDEX(tblClientes[Cliente],INT($J4738/ROWS(tblConsorcios[Produto]))+1),"")</f>
        <v/>
      </c>
      <c r="L4738" t="str" cm="1">
        <f t="array" ref="L4738">IFERROR(INDEX(tblConsorcios[Produto],MOD($J4738,ROWS(tblConsorcios[Produto]))+1),"")</f>
        <v>Imóvel IE530 – 200m</v>
      </c>
      <c r="M4738" s="20" cm="1">
        <f t="array" ref="M4738">IFERROR(INDEX(tblConsorcios[Valor da Carta (R$)],MOD($J4738,ROWS(tblConsorcios[Produto]))+1),"")</f>
        <v>530000</v>
      </c>
      <c r="N4738" s="2" cm="1">
        <f t="array" ref="N4738">IFERROR(INDEX(tblConsorcios[Prazo (meses)],MOD($J4738,ROWS(tblConsorcios[Produto]))+1),"")</f>
        <v>200</v>
      </c>
      <c r="O4738" s="20" cm="1">
        <f t="array" ref="O4738">IFERROR(INDEX(tblConsorcios[Parcela Mensal (R$)],MOD($J4738,ROWS(tblConsorcios[Produto]))+1),"")</f>
        <v>3360.2</v>
      </c>
      <c r="P4738" s="20" t="str" cm="1">
        <f t="array" ref="P4738">IFERROR(INDEX(tblClientes[Dividendo Mensal (R$)],INT($J4738/ROWS(tblConsorcios[Produto]))+1),"")</f>
        <v/>
      </c>
      <c r="Q4738" s="20" t="str">
        <f t="shared" si="220"/>
        <v/>
      </c>
      <c r="R4738">
        <f t="shared" si="221"/>
        <v>0</v>
      </c>
    </row>
    <row r="4739" spans="10:18" x14ac:dyDescent="0.2">
      <c r="J4739">
        <f t="shared" ref="J4739:J4802" si="222">ROW()-2</f>
        <v>4737</v>
      </c>
      <c r="K4739" t="str" cm="1">
        <f t="array" ref="K4739">IFERROR(INDEX(tblClientes[Cliente],INT($J4739/ROWS(tblConsorcios[Produto]))+1),"")</f>
        <v/>
      </c>
      <c r="L4739" t="str" cm="1">
        <f t="array" ref="L4739">IFERROR(INDEX(tblConsorcios[Produto],MOD($J4739,ROWS(tblConsorcios[Produto]))+1),"")</f>
        <v>Imóvel IE500 – 240m</v>
      </c>
      <c r="M4739" s="20" cm="1">
        <f t="array" ref="M4739">IFERROR(INDEX(tblConsorcios[Valor da Carta (R$)],MOD($J4739,ROWS(tblConsorcios[Produto]))+1),"")</f>
        <v>500000</v>
      </c>
      <c r="N4739" s="2" cm="1">
        <f t="array" ref="N4739">IFERROR(INDEX(tblConsorcios[Prazo (meses)],MOD($J4739,ROWS(tblConsorcios[Produto]))+1),"")</f>
        <v>240</v>
      </c>
      <c r="O4739" s="20" cm="1">
        <f t="array" ref="O4739">IFERROR(INDEX(tblConsorcios[Parcela Mensal (R$)],MOD($J4739,ROWS(tblConsorcios[Produto]))+1),"")</f>
        <v>2683.33</v>
      </c>
      <c r="P4739" s="20" t="str" cm="1">
        <f t="array" ref="P4739">IFERROR(INDEX(tblClientes[Dividendo Mensal (R$)],INT($J4739/ROWS(tblConsorcios[Produto]))+1),"")</f>
        <v/>
      </c>
      <c r="Q4739" s="20" t="str">
        <f t="shared" ref="Q4739:Q4802" si="223">IF(AND(ISNUMBER(O4739),ISNUMBER(P4739)),P4739-O4739,"")</f>
        <v/>
      </c>
      <c r="R4739">
        <f t="shared" ref="R4739:R4802" si="224">IF(AND(ISNUMBER(O4739),ISNUMBER(P4739),O4739&lt;=P4739),1,0)</f>
        <v>0</v>
      </c>
    </row>
    <row r="4740" spans="10:18" x14ac:dyDescent="0.2">
      <c r="J4740">
        <f t="shared" si="222"/>
        <v>4738</v>
      </c>
      <c r="K4740" t="str" cm="1">
        <f t="array" ref="K4740">IFERROR(INDEX(tblClientes[Cliente],INT($J4740/ROWS(tblConsorcios[Produto]))+1),"")</f>
        <v/>
      </c>
      <c r="L4740" t="str" cm="1">
        <f t="array" ref="L4740">IFERROR(INDEX(tblConsorcios[Produto],MOD($J4740,ROWS(tblConsorcios[Produto]))+1),"")</f>
        <v>Imóvel IE500 – 220m</v>
      </c>
      <c r="M4740" s="20" cm="1">
        <f t="array" ref="M4740">IFERROR(INDEX(tblConsorcios[Valor da Carta (R$)],MOD($J4740,ROWS(tblConsorcios[Produto]))+1),"")</f>
        <v>500000</v>
      </c>
      <c r="N4740" s="2" cm="1">
        <f t="array" ref="N4740">IFERROR(INDEX(tblConsorcios[Prazo (meses)],MOD($J4740,ROWS(tblConsorcios[Produto]))+1),"")</f>
        <v>220</v>
      </c>
      <c r="O4740" s="20" cm="1">
        <f t="array" ref="O4740">IFERROR(INDEX(tblConsorcios[Parcela Mensal (R$)],MOD($J4740,ROWS(tblConsorcios[Produto]))+1),"")</f>
        <v>2904.55</v>
      </c>
      <c r="P4740" s="20" t="str" cm="1">
        <f t="array" ref="P4740">IFERROR(INDEX(tblClientes[Dividendo Mensal (R$)],INT($J4740/ROWS(tblConsorcios[Produto]))+1),"")</f>
        <v/>
      </c>
      <c r="Q4740" s="20" t="str">
        <f t="shared" si="223"/>
        <v/>
      </c>
      <c r="R4740">
        <f t="shared" si="224"/>
        <v>0</v>
      </c>
    </row>
    <row r="4741" spans="10:18" x14ac:dyDescent="0.2">
      <c r="J4741">
        <f t="shared" si="222"/>
        <v>4739</v>
      </c>
      <c r="K4741" t="str" cm="1">
        <f t="array" ref="K4741">IFERROR(INDEX(tblClientes[Cliente],INT($J4741/ROWS(tblConsorcios[Produto]))+1),"")</f>
        <v/>
      </c>
      <c r="L4741" t="str" cm="1">
        <f t="array" ref="L4741">IFERROR(INDEX(tblConsorcios[Produto],MOD($J4741,ROWS(tblConsorcios[Produto]))+1),"")</f>
        <v>Imóvel IE500 – 200m</v>
      </c>
      <c r="M4741" s="20" cm="1">
        <f t="array" ref="M4741">IFERROR(INDEX(tblConsorcios[Valor da Carta (R$)],MOD($J4741,ROWS(tblConsorcios[Produto]))+1),"")</f>
        <v>500000</v>
      </c>
      <c r="N4741" s="2" cm="1">
        <f t="array" ref="N4741">IFERROR(INDEX(tblConsorcios[Prazo (meses)],MOD($J4741,ROWS(tblConsorcios[Produto]))+1),"")</f>
        <v>200</v>
      </c>
      <c r="O4741" s="20" cm="1">
        <f t="array" ref="O4741">IFERROR(INDEX(tblConsorcios[Parcela Mensal (R$)],MOD($J4741,ROWS(tblConsorcios[Produto]))+1),"")</f>
        <v>3170</v>
      </c>
      <c r="P4741" s="20" t="str" cm="1">
        <f t="array" ref="P4741">IFERROR(INDEX(tblClientes[Dividendo Mensal (R$)],INT($J4741/ROWS(tblConsorcios[Produto]))+1),"")</f>
        <v/>
      </c>
      <c r="Q4741" s="20" t="str">
        <f t="shared" si="223"/>
        <v/>
      </c>
      <c r="R4741">
        <f t="shared" si="224"/>
        <v>0</v>
      </c>
    </row>
    <row r="4742" spans="10:18" x14ac:dyDescent="0.2">
      <c r="J4742">
        <f t="shared" si="222"/>
        <v>4740</v>
      </c>
      <c r="K4742" t="str" cm="1">
        <f t="array" ref="K4742">IFERROR(INDEX(tblClientes[Cliente],INT($J4742/ROWS(tblConsorcios[Produto]))+1),"")</f>
        <v/>
      </c>
      <c r="L4742" t="str" cm="1">
        <f t="array" ref="L4742">IFERROR(INDEX(tblConsorcios[Produto],MOD($J4742,ROWS(tblConsorcios[Produto]))+1),"")</f>
        <v>Imóvel IE480 – 240m</v>
      </c>
      <c r="M4742" s="20" cm="1">
        <f t="array" ref="M4742">IFERROR(INDEX(tblConsorcios[Valor da Carta (R$)],MOD($J4742,ROWS(tblConsorcios[Produto]))+1),"")</f>
        <v>480000</v>
      </c>
      <c r="N4742" s="2" cm="1">
        <f t="array" ref="N4742">IFERROR(INDEX(tblConsorcios[Prazo (meses)],MOD($J4742,ROWS(tblConsorcios[Produto]))+1),"")</f>
        <v>240</v>
      </c>
      <c r="O4742" s="20" cm="1">
        <f t="array" ref="O4742">IFERROR(INDEX(tblConsorcios[Parcela Mensal (R$)],MOD($J4742,ROWS(tblConsorcios[Produto]))+1),"")</f>
        <v>2576</v>
      </c>
      <c r="P4742" s="20" t="str" cm="1">
        <f t="array" ref="P4742">IFERROR(INDEX(tblClientes[Dividendo Mensal (R$)],INT($J4742/ROWS(tblConsorcios[Produto]))+1),"")</f>
        <v/>
      </c>
      <c r="Q4742" s="20" t="str">
        <f t="shared" si="223"/>
        <v/>
      </c>
      <c r="R4742">
        <f t="shared" si="224"/>
        <v>0</v>
      </c>
    </row>
    <row r="4743" spans="10:18" x14ac:dyDescent="0.2">
      <c r="J4743">
        <f t="shared" si="222"/>
        <v>4741</v>
      </c>
      <c r="K4743" t="str" cm="1">
        <f t="array" ref="K4743">IFERROR(INDEX(tblClientes[Cliente],INT($J4743/ROWS(tblConsorcios[Produto]))+1),"")</f>
        <v/>
      </c>
      <c r="L4743" t="str" cm="1">
        <f t="array" ref="L4743">IFERROR(INDEX(tblConsorcios[Produto],MOD($J4743,ROWS(tblConsorcios[Produto]))+1),"")</f>
        <v>Imóvel IE480 – 220m</v>
      </c>
      <c r="M4743" s="20" cm="1">
        <f t="array" ref="M4743">IFERROR(INDEX(tblConsorcios[Valor da Carta (R$)],MOD($J4743,ROWS(tblConsorcios[Produto]))+1),"")</f>
        <v>480000</v>
      </c>
      <c r="N4743" s="2" cm="1">
        <f t="array" ref="N4743">IFERROR(INDEX(tblConsorcios[Prazo (meses)],MOD($J4743,ROWS(tblConsorcios[Produto]))+1),"")</f>
        <v>220</v>
      </c>
      <c r="O4743" s="20" cm="1">
        <f t="array" ref="O4743">IFERROR(INDEX(tblConsorcios[Parcela Mensal (R$)],MOD($J4743,ROWS(tblConsorcios[Produto]))+1),"")</f>
        <v>2788.36</v>
      </c>
      <c r="P4743" s="20" t="str" cm="1">
        <f t="array" ref="P4743">IFERROR(INDEX(tblClientes[Dividendo Mensal (R$)],INT($J4743/ROWS(tblConsorcios[Produto]))+1),"")</f>
        <v/>
      </c>
      <c r="Q4743" s="20" t="str">
        <f t="shared" si="223"/>
        <v/>
      </c>
      <c r="R4743">
        <f t="shared" si="224"/>
        <v>0</v>
      </c>
    </row>
    <row r="4744" spans="10:18" x14ac:dyDescent="0.2">
      <c r="J4744">
        <f t="shared" si="222"/>
        <v>4742</v>
      </c>
      <c r="K4744" t="str" cm="1">
        <f t="array" ref="K4744">IFERROR(INDEX(tblClientes[Cliente],INT($J4744/ROWS(tblConsorcios[Produto]))+1),"")</f>
        <v/>
      </c>
      <c r="L4744" t="str" cm="1">
        <f t="array" ref="L4744">IFERROR(INDEX(tblConsorcios[Produto],MOD($J4744,ROWS(tblConsorcios[Produto]))+1),"")</f>
        <v>Imóvel IE480 – 200m</v>
      </c>
      <c r="M4744" s="20" cm="1">
        <f t="array" ref="M4744">IFERROR(INDEX(tblConsorcios[Valor da Carta (R$)],MOD($J4744,ROWS(tblConsorcios[Produto]))+1),"")</f>
        <v>480000</v>
      </c>
      <c r="N4744" s="2" cm="1">
        <f t="array" ref="N4744">IFERROR(INDEX(tblConsorcios[Prazo (meses)],MOD($J4744,ROWS(tblConsorcios[Produto]))+1),"")</f>
        <v>200</v>
      </c>
      <c r="O4744" s="20" cm="1">
        <f t="array" ref="O4744">IFERROR(INDEX(tblConsorcios[Parcela Mensal (R$)],MOD($J4744,ROWS(tblConsorcios[Produto]))+1),"")</f>
        <v>3043.2</v>
      </c>
      <c r="P4744" s="20" t="str" cm="1">
        <f t="array" ref="P4744">IFERROR(INDEX(tblClientes[Dividendo Mensal (R$)],INT($J4744/ROWS(tblConsorcios[Produto]))+1),"")</f>
        <v/>
      </c>
      <c r="Q4744" s="20" t="str">
        <f t="shared" si="223"/>
        <v/>
      </c>
      <c r="R4744">
        <f t="shared" si="224"/>
        <v>0</v>
      </c>
    </row>
    <row r="4745" spans="10:18" x14ac:dyDescent="0.2">
      <c r="J4745">
        <f t="shared" si="222"/>
        <v>4743</v>
      </c>
      <c r="K4745" t="str" cm="1">
        <f t="array" ref="K4745">IFERROR(INDEX(tblClientes[Cliente],INT($J4745/ROWS(tblConsorcios[Produto]))+1),"")</f>
        <v/>
      </c>
      <c r="L4745" t="str" cm="1">
        <f t="array" ref="L4745">IFERROR(INDEX(tblConsorcios[Produto],MOD($J4745,ROWS(tblConsorcios[Produto]))+1),"")</f>
        <v>Imóvel IE450 – 240m</v>
      </c>
      <c r="M4745" s="20" cm="1">
        <f t="array" ref="M4745">IFERROR(INDEX(tblConsorcios[Valor da Carta (R$)],MOD($J4745,ROWS(tblConsorcios[Produto]))+1),"")</f>
        <v>450000</v>
      </c>
      <c r="N4745" s="2" cm="1">
        <f t="array" ref="N4745">IFERROR(INDEX(tblConsorcios[Prazo (meses)],MOD($J4745,ROWS(tblConsorcios[Produto]))+1),"")</f>
        <v>240</v>
      </c>
      <c r="O4745" s="20" cm="1">
        <f t="array" ref="O4745">IFERROR(INDEX(tblConsorcios[Parcela Mensal (R$)],MOD($J4745,ROWS(tblConsorcios[Produto]))+1),"")</f>
        <v>2415</v>
      </c>
      <c r="P4745" s="20" t="str" cm="1">
        <f t="array" ref="P4745">IFERROR(INDEX(tblClientes[Dividendo Mensal (R$)],INT($J4745/ROWS(tblConsorcios[Produto]))+1),"")</f>
        <v/>
      </c>
      <c r="Q4745" s="20" t="str">
        <f t="shared" si="223"/>
        <v/>
      </c>
      <c r="R4745">
        <f t="shared" si="224"/>
        <v>0</v>
      </c>
    </row>
    <row r="4746" spans="10:18" x14ac:dyDescent="0.2">
      <c r="J4746">
        <f t="shared" si="222"/>
        <v>4744</v>
      </c>
      <c r="K4746" t="str" cm="1">
        <f t="array" ref="K4746">IFERROR(INDEX(tblClientes[Cliente],INT($J4746/ROWS(tblConsorcios[Produto]))+1),"")</f>
        <v/>
      </c>
      <c r="L4746" t="str" cm="1">
        <f t="array" ref="L4746">IFERROR(INDEX(tblConsorcios[Produto],MOD($J4746,ROWS(tblConsorcios[Produto]))+1),"")</f>
        <v>Imóvel IE450 – 220m</v>
      </c>
      <c r="M4746" s="20" cm="1">
        <f t="array" ref="M4746">IFERROR(INDEX(tblConsorcios[Valor da Carta (R$)],MOD($J4746,ROWS(tblConsorcios[Produto]))+1),"")</f>
        <v>450000</v>
      </c>
      <c r="N4746" s="2" cm="1">
        <f t="array" ref="N4746">IFERROR(INDEX(tblConsorcios[Prazo (meses)],MOD($J4746,ROWS(tblConsorcios[Produto]))+1),"")</f>
        <v>220</v>
      </c>
      <c r="O4746" s="20" cm="1">
        <f t="array" ref="O4746">IFERROR(INDEX(tblConsorcios[Parcela Mensal (R$)],MOD($J4746,ROWS(tblConsorcios[Produto]))+1),"")</f>
        <v>2614.09</v>
      </c>
      <c r="P4746" s="20" t="str" cm="1">
        <f t="array" ref="P4746">IFERROR(INDEX(tblClientes[Dividendo Mensal (R$)],INT($J4746/ROWS(tblConsorcios[Produto]))+1),"")</f>
        <v/>
      </c>
      <c r="Q4746" s="20" t="str">
        <f t="shared" si="223"/>
        <v/>
      </c>
      <c r="R4746">
        <f t="shared" si="224"/>
        <v>0</v>
      </c>
    </row>
    <row r="4747" spans="10:18" x14ac:dyDescent="0.2">
      <c r="J4747">
        <f t="shared" si="222"/>
        <v>4745</v>
      </c>
      <c r="K4747" t="str" cm="1">
        <f t="array" ref="K4747">IFERROR(INDEX(tblClientes[Cliente],INT($J4747/ROWS(tblConsorcios[Produto]))+1),"")</f>
        <v/>
      </c>
      <c r="L4747" t="str" cm="1">
        <f t="array" ref="L4747">IFERROR(INDEX(tblConsorcios[Produto],MOD($J4747,ROWS(tblConsorcios[Produto]))+1),"")</f>
        <v>Imóvel IE450 – 200m</v>
      </c>
      <c r="M4747" s="20" cm="1">
        <f t="array" ref="M4747">IFERROR(INDEX(tblConsorcios[Valor da Carta (R$)],MOD($J4747,ROWS(tblConsorcios[Produto]))+1),"")</f>
        <v>450000</v>
      </c>
      <c r="N4747" s="2" cm="1">
        <f t="array" ref="N4747">IFERROR(INDEX(tblConsorcios[Prazo (meses)],MOD($J4747,ROWS(tblConsorcios[Produto]))+1),"")</f>
        <v>200</v>
      </c>
      <c r="O4747" s="20" cm="1">
        <f t="array" ref="O4747">IFERROR(INDEX(tblConsorcios[Parcela Mensal (R$)],MOD($J4747,ROWS(tblConsorcios[Produto]))+1),"")</f>
        <v>2853</v>
      </c>
      <c r="P4747" s="20" t="str" cm="1">
        <f t="array" ref="P4747">IFERROR(INDEX(tblClientes[Dividendo Mensal (R$)],INT($J4747/ROWS(tblConsorcios[Produto]))+1),"")</f>
        <v/>
      </c>
      <c r="Q4747" s="20" t="str">
        <f t="shared" si="223"/>
        <v/>
      </c>
      <c r="R4747">
        <f t="shared" si="224"/>
        <v>0</v>
      </c>
    </row>
    <row r="4748" spans="10:18" x14ac:dyDescent="0.2">
      <c r="J4748">
        <f t="shared" si="222"/>
        <v>4746</v>
      </c>
      <c r="K4748" t="str" cm="1">
        <f t="array" ref="K4748">IFERROR(INDEX(tblClientes[Cliente],INT($J4748/ROWS(tblConsorcios[Produto]))+1),"")</f>
        <v/>
      </c>
      <c r="L4748" t="str" cm="1">
        <f t="array" ref="L4748">IFERROR(INDEX(tblConsorcios[Produto],MOD($J4748,ROWS(tblConsorcios[Produto]))+1),"")</f>
        <v>Imóvel IE430 – 240m</v>
      </c>
      <c r="M4748" s="20" cm="1">
        <f t="array" ref="M4748">IFERROR(INDEX(tblConsorcios[Valor da Carta (R$)],MOD($J4748,ROWS(tblConsorcios[Produto]))+1),"")</f>
        <v>430000</v>
      </c>
      <c r="N4748" s="2" cm="1">
        <f t="array" ref="N4748">IFERROR(INDEX(tblConsorcios[Prazo (meses)],MOD($J4748,ROWS(tblConsorcios[Produto]))+1),"")</f>
        <v>240</v>
      </c>
      <c r="O4748" s="20" cm="1">
        <f t="array" ref="O4748">IFERROR(INDEX(tblConsorcios[Parcela Mensal (R$)],MOD($J4748,ROWS(tblConsorcios[Produto]))+1),"")</f>
        <v>2307.67</v>
      </c>
      <c r="P4748" s="20" t="str" cm="1">
        <f t="array" ref="P4748">IFERROR(INDEX(tblClientes[Dividendo Mensal (R$)],INT($J4748/ROWS(tblConsorcios[Produto]))+1),"")</f>
        <v/>
      </c>
      <c r="Q4748" s="20" t="str">
        <f t="shared" si="223"/>
        <v/>
      </c>
      <c r="R4748">
        <f t="shared" si="224"/>
        <v>0</v>
      </c>
    </row>
    <row r="4749" spans="10:18" x14ac:dyDescent="0.2">
      <c r="J4749">
        <f t="shared" si="222"/>
        <v>4747</v>
      </c>
      <c r="K4749" t="str" cm="1">
        <f t="array" ref="K4749">IFERROR(INDEX(tblClientes[Cliente],INT($J4749/ROWS(tblConsorcios[Produto]))+1),"")</f>
        <v/>
      </c>
      <c r="L4749" t="str" cm="1">
        <f t="array" ref="L4749">IFERROR(INDEX(tblConsorcios[Produto],MOD($J4749,ROWS(tblConsorcios[Produto]))+1),"")</f>
        <v>Imóvel IE430 – 220m</v>
      </c>
      <c r="M4749" s="20" cm="1">
        <f t="array" ref="M4749">IFERROR(INDEX(tblConsorcios[Valor da Carta (R$)],MOD($J4749,ROWS(tblConsorcios[Produto]))+1),"")</f>
        <v>430000</v>
      </c>
      <c r="N4749" s="2" cm="1">
        <f t="array" ref="N4749">IFERROR(INDEX(tblConsorcios[Prazo (meses)],MOD($J4749,ROWS(tblConsorcios[Produto]))+1),"")</f>
        <v>220</v>
      </c>
      <c r="O4749" s="20" cm="1">
        <f t="array" ref="O4749">IFERROR(INDEX(tblConsorcios[Parcela Mensal (R$)],MOD($J4749,ROWS(tblConsorcios[Produto]))+1),"")</f>
        <v>2497.91</v>
      </c>
      <c r="P4749" s="20" t="str" cm="1">
        <f t="array" ref="P4749">IFERROR(INDEX(tblClientes[Dividendo Mensal (R$)],INT($J4749/ROWS(tblConsorcios[Produto]))+1),"")</f>
        <v/>
      </c>
      <c r="Q4749" s="20" t="str">
        <f t="shared" si="223"/>
        <v/>
      </c>
      <c r="R4749">
        <f t="shared" si="224"/>
        <v>0</v>
      </c>
    </row>
    <row r="4750" spans="10:18" x14ac:dyDescent="0.2">
      <c r="J4750">
        <f t="shared" si="222"/>
        <v>4748</v>
      </c>
      <c r="K4750" t="str" cm="1">
        <f t="array" ref="K4750">IFERROR(INDEX(tblClientes[Cliente],INT($J4750/ROWS(tblConsorcios[Produto]))+1),"")</f>
        <v/>
      </c>
      <c r="L4750" t="str" cm="1">
        <f t="array" ref="L4750">IFERROR(INDEX(tblConsorcios[Produto],MOD($J4750,ROWS(tblConsorcios[Produto]))+1),"")</f>
        <v>Imóvel IE430 – 200m</v>
      </c>
      <c r="M4750" s="20" cm="1">
        <f t="array" ref="M4750">IFERROR(INDEX(tblConsorcios[Valor da Carta (R$)],MOD($J4750,ROWS(tblConsorcios[Produto]))+1),"")</f>
        <v>430000</v>
      </c>
      <c r="N4750" s="2" cm="1">
        <f t="array" ref="N4750">IFERROR(INDEX(tblConsorcios[Prazo (meses)],MOD($J4750,ROWS(tblConsorcios[Produto]))+1),"")</f>
        <v>200</v>
      </c>
      <c r="O4750" s="20" cm="1">
        <f t="array" ref="O4750">IFERROR(INDEX(tblConsorcios[Parcela Mensal (R$)],MOD($J4750,ROWS(tblConsorcios[Produto]))+1),"")</f>
        <v>2726.2</v>
      </c>
      <c r="P4750" s="20" t="str" cm="1">
        <f t="array" ref="P4750">IFERROR(INDEX(tblClientes[Dividendo Mensal (R$)],INT($J4750/ROWS(tblConsorcios[Produto]))+1),"")</f>
        <v/>
      </c>
      <c r="Q4750" s="20" t="str">
        <f t="shared" si="223"/>
        <v/>
      </c>
      <c r="R4750">
        <f t="shared" si="224"/>
        <v>0</v>
      </c>
    </row>
    <row r="4751" spans="10:18" x14ac:dyDescent="0.2">
      <c r="J4751">
        <f t="shared" si="222"/>
        <v>4749</v>
      </c>
      <c r="K4751" t="str" cm="1">
        <f t="array" ref="K4751">IFERROR(INDEX(tblClientes[Cliente],INT($J4751/ROWS(tblConsorcios[Produto]))+1),"")</f>
        <v/>
      </c>
      <c r="L4751" t="str" cm="1">
        <f t="array" ref="L4751">IFERROR(INDEX(tblConsorcios[Produto],MOD($J4751,ROWS(tblConsorcios[Produto]))+1),"")</f>
        <v>Imóvel IE400 – 240m</v>
      </c>
      <c r="M4751" s="20" cm="1">
        <f t="array" ref="M4751">IFERROR(INDEX(tblConsorcios[Valor da Carta (R$)],MOD($J4751,ROWS(tblConsorcios[Produto]))+1),"")</f>
        <v>400000</v>
      </c>
      <c r="N4751" s="2" cm="1">
        <f t="array" ref="N4751">IFERROR(INDEX(tblConsorcios[Prazo (meses)],MOD($J4751,ROWS(tblConsorcios[Produto]))+1),"")</f>
        <v>240</v>
      </c>
      <c r="O4751" s="20" cm="1">
        <f t="array" ref="O4751">IFERROR(INDEX(tblConsorcios[Parcela Mensal (R$)],MOD($J4751,ROWS(tblConsorcios[Produto]))+1),"")</f>
        <v>2146.67</v>
      </c>
      <c r="P4751" s="20" t="str" cm="1">
        <f t="array" ref="P4751">IFERROR(INDEX(tblClientes[Dividendo Mensal (R$)],INT($J4751/ROWS(tblConsorcios[Produto]))+1),"")</f>
        <v/>
      </c>
      <c r="Q4751" s="20" t="str">
        <f t="shared" si="223"/>
        <v/>
      </c>
      <c r="R4751">
        <f t="shared" si="224"/>
        <v>0</v>
      </c>
    </row>
    <row r="4752" spans="10:18" x14ac:dyDescent="0.2">
      <c r="J4752">
        <f t="shared" si="222"/>
        <v>4750</v>
      </c>
      <c r="K4752" t="str" cm="1">
        <f t="array" ref="K4752">IFERROR(INDEX(tblClientes[Cliente],INT($J4752/ROWS(tblConsorcios[Produto]))+1),"")</f>
        <v/>
      </c>
      <c r="L4752" t="str" cm="1">
        <f t="array" ref="L4752">IFERROR(INDEX(tblConsorcios[Produto],MOD($J4752,ROWS(tblConsorcios[Produto]))+1),"")</f>
        <v>Imóvel IE400 – 220m</v>
      </c>
      <c r="M4752" s="20" cm="1">
        <f t="array" ref="M4752">IFERROR(INDEX(tblConsorcios[Valor da Carta (R$)],MOD($J4752,ROWS(tblConsorcios[Produto]))+1),"")</f>
        <v>400000</v>
      </c>
      <c r="N4752" s="2" cm="1">
        <f t="array" ref="N4752">IFERROR(INDEX(tblConsorcios[Prazo (meses)],MOD($J4752,ROWS(tblConsorcios[Produto]))+1),"")</f>
        <v>220</v>
      </c>
      <c r="O4752" s="20" cm="1">
        <f t="array" ref="O4752">IFERROR(INDEX(tblConsorcios[Parcela Mensal (R$)],MOD($J4752,ROWS(tblConsorcios[Produto]))+1),"")</f>
        <v>2323.64</v>
      </c>
      <c r="P4752" s="20" t="str" cm="1">
        <f t="array" ref="P4752">IFERROR(INDEX(tblClientes[Dividendo Mensal (R$)],INT($J4752/ROWS(tblConsorcios[Produto]))+1),"")</f>
        <v/>
      </c>
      <c r="Q4752" s="20" t="str">
        <f t="shared" si="223"/>
        <v/>
      </c>
      <c r="R4752">
        <f t="shared" si="224"/>
        <v>0</v>
      </c>
    </row>
    <row r="4753" spans="10:18" x14ac:dyDescent="0.2">
      <c r="J4753">
        <f t="shared" si="222"/>
        <v>4751</v>
      </c>
      <c r="K4753" t="str" cm="1">
        <f t="array" ref="K4753">IFERROR(INDEX(tblClientes[Cliente],INT($J4753/ROWS(tblConsorcios[Produto]))+1),"")</f>
        <v/>
      </c>
      <c r="L4753" t="str" cm="1">
        <f t="array" ref="L4753">IFERROR(INDEX(tblConsorcios[Produto],MOD($J4753,ROWS(tblConsorcios[Produto]))+1),"")</f>
        <v>Imóvel IE400 – 200m</v>
      </c>
      <c r="M4753" s="20" cm="1">
        <f t="array" ref="M4753">IFERROR(INDEX(tblConsorcios[Valor da Carta (R$)],MOD($J4753,ROWS(tblConsorcios[Produto]))+1),"")</f>
        <v>400000</v>
      </c>
      <c r="N4753" s="2" cm="1">
        <f t="array" ref="N4753">IFERROR(INDEX(tblConsorcios[Prazo (meses)],MOD($J4753,ROWS(tblConsorcios[Produto]))+1),"")</f>
        <v>200</v>
      </c>
      <c r="O4753" s="20" cm="1">
        <f t="array" ref="O4753">IFERROR(INDEX(tblConsorcios[Parcela Mensal (R$)],MOD($J4753,ROWS(tblConsorcios[Produto]))+1),"")</f>
        <v>2536</v>
      </c>
      <c r="P4753" s="20" t="str" cm="1">
        <f t="array" ref="P4753">IFERROR(INDEX(tblClientes[Dividendo Mensal (R$)],INT($J4753/ROWS(tblConsorcios[Produto]))+1),"")</f>
        <v/>
      </c>
      <c r="Q4753" s="20" t="str">
        <f t="shared" si="223"/>
        <v/>
      </c>
      <c r="R4753">
        <f t="shared" si="224"/>
        <v>0</v>
      </c>
    </row>
    <row r="4754" spans="10:18" x14ac:dyDescent="0.2">
      <c r="J4754">
        <f t="shared" si="222"/>
        <v>4752</v>
      </c>
      <c r="K4754" t="str" cm="1">
        <f t="array" ref="K4754">IFERROR(INDEX(tblClientes[Cliente],INT($J4754/ROWS(tblConsorcios[Produto]))+1),"")</f>
        <v/>
      </c>
      <c r="L4754" t="str" cm="1">
        <f t="array" ref="L4754">IFERROR(INDEX(tblConsorcios[Produto],MOD($J4754,ROWS(tblConsorcios[Produto]))+1),"")</f>
        <v>Imóvel IE380 – 240m</v>
      </c>
      <c r="M4754" s="20" cm="1">
        <f t="array" ref="M4754">IFERROR(INDEX(tblConsorcios[Valor da Carta (R$)],MOD($J4754,ROWS(tblConsorcios[Produto]))+1),"")</f>
        <v>380000</v>
      </c>
      <c r="N4754" s="2" cm="1">
        <f t="array" ref="N4754">IFERROR(INDEX(tblConsorcios[Prazo (meses)],MOD($J4754,ROWS(tblConsorcios[Produto]))+1),"")</f>
        <v>240</v>
      </c>
      <c r="O4754" s="20" cm="1">
        <f t="array" ref="O4754">IFERROR(INDEX(tblConsorcios[Parcela Mensal (R$)],MOD($J4754,ROWS(tblConsorcios[Produto]))+1),"")</f>
        <v>2039.33</v>
      </c>
      <c r="P4754" s="20" t="str" cm="1">
        <f t="array" ref="P4754">IFERROR(INDEX(tblClientes[Dividendo Mensal (R$)],INT($J4754/ROWS(tblConsorcios[Produto]))+1),"")</f>
        <v/>
      </c>
      <c r="Q4754" s="20" t="str">
        <f t="shared" si="223"/>
        <v/>
      </c>
      <c r="R4754">
        <f t="shared" si="224"/>
        <v>0</v>
      </c>
    </row>
    <row r="4755" spans="10:18" x14ac:dyDescent="0.2">
      <c r="J4755">
        <f t="shared" si="222"/>
        <v>4753</v>
      </c>
      <c r="K4755" t="str" cm="1">
        <f t="array" ref="K4755">IFERROR(INDEX(tblClientes[Cliente],INT($J4755/ROWS(tblConsorcios[Produto]))+1),"")</f>
        <v/>
      </c>
      <c r="L4755" t="str" cm="1">
        <f t="array" ref="L4755">IFERROR(INDEX(tblConsorcios[Produto],MOD($J4755,ROWS(tblConsorcios[Produto]))+1),"")</f>
        <v>Imóvel IE380 – 220m</v>
      </c>
      <c r="M4755" s="20" cm="1">
        <f t="array" ref="M4755">IFERROR(INDEX(tblConsorcios[Valor da Carta (R$)],MOD($J4755,ROWS(tblConsorcios[Produto]))+1),"")</f>
        <v>380000</v>
      </c>
      <c r="N4755" s="2" cm="1">
        <f t="array" ref="N4755">IFERROR(INDEX(tblConsorcios[Prazo (meses)],MOD($J4755,ROWS(tblConsorcios[Produto]))+1),"")</f>
        <v>220</v>
      </c>
      <c r="O4755" s="20" cm="1">
        <f t="array" ref="O4755">IFERROR(INDEX(tblConsorcios[Parcela Mensal (R$)],MOD($J4755,ROWS(tblConsorcios[Produto]))+1),"")</f>
        <v>2207.4499999999998</v>
      </c>
      <c r="P4755" s="20" t="str" cm="1">
        <f t="array" ref="P4755">IFERROR(INDEX(tblClientes[Dividendo Mensal (R$)],INT($J4755/ROWS(tblConsorcios[Produto]))+1),"")</f>
        <v/>
      </c>
      <c r="Q4755" s="20" t="str">
        <f t="shared" si="223"/>
        <v/>
      </c>
      <c r="R4755">
        <f t="shared" si="224"/>
        <v>0</v>
      </c>
    </row>
    <row r="4756" spans="10:18" x14ac:dyDescent="0.2">
      <c r="J4756">
        <f t="shared" si="222"/>
        <v>4754</v>
      </c>
      <c r="K4756" t="str" cm="1">
        <f t="array" ref="K4756">IFERROR(INDEX(tblClientes[Cliente],INT($J4756/ROWS(tblConsorcios[Produto]))+1),"")</f>
        <v/>
      </c>
      <c r="L4756" t="str" cm="1">
        <f t="array" ref="L4756">IFERROR(INDEX(tblConsorcios[Produto],MOD($J4756,ROWS(tblConsorcios[Produto]))+1),"")</f>
        <v>Imóvel IE380 – 200m</v>
      </c>
      <c r="M4756" s="20" cm="1">
        <f t="array" ref="M4756">IFERROR(INDEX(tblConsorcios[Valor da Carta (R$)],MOD($J4756,ROWS(tblConsorcios[Produto]))+1),"")</f>
        <v>380000</v>
      </c>
      <c r="N4756" s="2" cm="1">
        <f t="array" ref="N4756">IFERROR(INDEX(tblConsorcios[Prazo (meses)],MOD($J4756,ROWS(tblConsorcios[Produto]))+1),"")</f>
        <v>200</v>
      </c>
      <c r="O4756" s="20" cm="1">
        <f t="array" ref="O4756">IFERROR(INDEX(tblConsorcios[Parcela Mensal (R$)],MOD($J4756,ROWS(tblConsorcios[Produto]))+1),"")</f>
        <v>2409.1999999999998</v>
      </c>
      <c r="P4756" s="20" t="str" cm="1">
        <f t="array" ref="P4756">IFERROR(INDEX(tblClientes[Dividendo Mensal (R$)],INT($J4756/ROWS(tblConsorcios[Produto]))+1),"")</f>
        <v/>
      </c>
      <c r="Q4756" s="20" t="str">
        <f t="shared" si="223"/>
        <v/>
      </c>
      <c r="R4756">
        <f t="shared" si="224"/>
        <v>0</v>
      </c>
    </row>
    <row r="4757" spans="10:18" x14ac:dyDescent="0.2">
      <c r="J4757">
        <f t="shared" si="222"/>
        <v>4755</v>
      </c>
      <c r="K4757" t="str" cm="1">
        <f t="array" ref="K4757">IFERROR(INDEX(tblClientes[Cliente],INT($J4757/ROWS(tblConsorcios[Produto]))+1),"")</f>
        <v/>
      </c>
      <c r="L4757" t="str" cm="1">
        <f t="array" ref="L4757">IFERROR(INDEX(tblConsorcios[Produto],MOD($J4757,ROWS(tblConsorcios[Produto]))+1),"")</f>
        <v>Imóvel IE350 – 240m</v>
      </c>
      <c r="M4757" s="20" cm="1">
        <f t="array" ref="M4757">IFERROR(INDEX(tblConsorcios[Valor da Carta (R$)],MOD($J4757,ROWS(tblConsorcios[Produto]))+1),"")</f>
        <v>350000</v>
      </c>
      <c r="N4757" s="2" cm="1">
        <f t="array" ref="N4757">IFERROR(INDEX(tblConsorcios[Prazo (meses)],MOD($J4757,ROWS(tblConsorcios[Produto]))+1),"")</f>
        <v>240</v>
      </c>
      <c r="O4757" s="20" cm="1">
        <f t="array" ref="O4757">IFERROR(INDEX(tblConsorcios[Parcela Mensal (R$)],MOD($J4757,ROWS(tblConsorcios[Produto]))+1),"")</f>
        <v>1878.33</v>
      </c>
      <c r="P4757" s="20" t="str" cm="1">
        <f t="array" ref="P4757">IFERROR(INDEX(tblClientes[Dividendo Mensal (R$)],INT($J4757/ROWS(tblConsorcios[Produto]))+1),"")</f>
        <v/>
      </c>
      <c r="Q4757" s="20" t="str">
        <f t="shared" si="223"/>
        <v/>
      </c>
      <c r="R4757">
        <f t="shared" si="224"/>
        <v>0</v>
      </c>
    </row>
    <row r="4758" spans="10:18" x14ac:dyDescent="0.2">
      <c r="J4758">
        <f t="shared" si="222"/>
        <v>4756</v>
      </c>
      <c r="K4758" t="str" cm="1">
        <f t="array" ref="K4758">IFERROR(INDEX(tblClientes[Cliente],INT($J4758/ROWS(tblConsorcios[Produto]))+1),"")</f>
        <v/>
      </c>
      <c r="L4758" t="str" cm="1">
        <f t="array" ref="L4758">IFERROR(INDEX(tblConsorcios[Produto],MOD($J4758,ROWS(tblConsorcios[Produto]))+1),"")</f>
        <v>Imóvel IE350 – 220m</v>
      </c>
      <c r="M4758" s="20" cm="1">
        <f t="array" ref="M4758">IFERROR(INDEX(tblConsorcios[Valor da Carta (R$)],MOD($J4758,ROWS(tblConsorcios[Produto]))+1),"")</f>
        <v>350000</v>
      </c>
      <c r="N4758" s="2" cm="1">
        <f t="array" ref="N4758">IFERROR(INDEX(tblConsorcios[Prazo (meses)],MOD($J4758,ROWS(tblConsorcios[Produto]))+1),"")</f>
        <v>220</v>
      </c>
      <c r="O4758" s="20" cm="1">
        <f t="array" ref="O4758">IFERROR(INDEX(tblConsorcios[Parcela Mensal (R$)],MOD($J4758,ROWS(tblConsorcios[Produto]))+1),"")</f>
        <v>2033.18</v>
      </c>
      <c r="P4758" s="20" t="str" cm="1">
        <f t="array" ref="P4758">IFERROR(INDEX(tblClientes[Dividendo Mensal (R$)],INT($J4758/ROWS(tblConsorcios[Produto]))+1),"")</f>
        <v/>
      </c>
      <c r="Q4758" s="20" t="str">
        <f t="shared" si="223"/>
        <v/>
      </c>
      <c r="R4758">
        <f t="shared" si="224"/>
        <v>0</v>
      </c>
    </row>
    <row r="4759" spans="10:18" x14ac:dyDescent="0.2">
      <c r="J4759">
        <f t="shared" si="222"/>
        <v>4757</v>
      </c>
      <c r="K4759" t="str" cm="1">
        <f t="array" ref="K4759">IFERROR(INDEX(tblClientes[Cliente],INT($J4759/ROWS(tblConsorcios[Produto]))+1),"")</f>
        <v/>
      </c>
      <c r="L4759" t="str" cm="1">
        <f t="array" ref="L4759">IFERROR(INDEX(tblConsorcios[Produto],MOD($J4759,ROWS(tblConsorcios[Produto]))+1),"")</f>
        <v>Imóvel IE350 – 200m</v>
      </c>
      <c r="M4759" s="20" cm="1">
        <f t="array" ref="M4759">IFERROR(INDEX(tblConsorcios[Valor da Carta (R$)],MOD($J4759,ROWS(tblConsorcios[Produto]))+1),"")</f>
        <v>350000</v>
      </c>
      <c r="N4759" s="2" cm="1">
        <f t="array" ref="N4759">IFERROR(INDEX(tblConsorcios[Prazo (meses)],MOD($J4759,ROWS(tblConsorcios[Produto]))+1),"")</f>
        <v>200</v>
      </c>
      <c r="O4759" s="20" cm="1">
        <f t="array" ref="O4759">IFERROR(INDEX(tblConsorcios[Parcela Mensal (R$)],MOD($J4759,ROWS(tblConsorcios[Produto]))+1),"")</f>
        <v>2219</v>
      </c>
      <c r="P4759" s="20" t="str" cm="1">
        <f t="array" ref="P4759">IFERROR(INDEX(tblClientes[Dividendo Mensal (R$)],INT($J4759/ROWS(tblConsorcios[Produto]))+1),"")</f>
        <v/>
      </c>
      <c r="Q4759" s="20" t="str">
        <f t="shared" si="223"/>
        <v/>
      </c>
      <c r="R4759">
        <f t="shared" si="224"/>
        <v>0</v>
      </c>
    </row>
    <row r="4760" spans="10:18" x14ac:dyDescent="0.2">
      <c r="J4760">
        <f t="shared" si="222"/>
        <v>4758</v>
      </c>
      <c r="K4760" t="str" cm="1">
        <f t="array" ref="K4760">IFERROR(INDEX(tblClientes[Cliente],INT($J4760/ROWS(tblConsorcios[Produto]))+1),"")</f>
        <v/>
      </c>
      <c r="L4760" t="str" cm="1">
        <f t="array" ref="L4760">IFERROR(INDEX(tblConsorcios[Produto],MOD($J4760,ROWS(tblConsorcios[Produto]))+1),"")</f>
        <v>Imóvel IE330 – 240m</v>
      </c>
      <c r="M4760" s="20" cm="1">
        <f t="array" ref="M4760">IFERROR(INDEX(tblConsorcios[Valor da Carta (R$)],MOD($J4760,ROWS(tblConsorcios[Produto]))+1),"")</f>
        <v>330000</v>
      </c>
      <c r="N4760" s="2" cm="1">
        <f t="array" ref="N4760">IFERROR(INDEX(tblConsorcios[Prazo (meses)],MOD($J4760,ROWS(tblConsorcios[Produto]))+1),"")</f>
        <v>240</v>
      </c>
      <c r="O4760" s="20" cm="1">
        <f t="array" ref="O4760">IFERROR(INDEX(tblConsorcios[Parcela Mensal (R$)],MOD($J4760,ROWS(tblConsorcios[Produto]))+1),"")</f>
        <v>1771</v>
      </c>
      <c r="P4760" s="20" t="str" cm="1">
        <f t="array" ref="P4760">IFERROR(INDEX(tblClientes[Dividendo Mensal (R$)],INT($J4760/ROWS(tblConsorcios[Produto]))+1),"")</f>
        <v/>
      </c>
      <c r="Q4760" s="20" t="str">
        <f t="shared" si="223"/>
        <v/>
      </c>
      <c r="R4760">
        <f t="shared" si="224"/>
        <v>0</v>
      </c>
    </row>
    <row r="4761" spans="10:18" x14ac:dyDescent="0.2">
      <c r="J4761">
        <f t="shared" si="222"/>
        <v>4759</v>
      </c>
      <c r="K4761" t="str" cm="1">
        <f t="array" ref="K4761">IFERROR(INDEX(tblClientes[Cliente],INT($J4761/ROWS(tblConsorcios[Produto]))+1),"")</f>
        <v/>
      </c>
      <c r="L4761" t="str" cm="1">
        <f t="array" ref="L4761">IFERROR(INDEX(tblConsorcios[Produto],MOD($J4761,ROWS(tblConsorcios[Produto]))+1),"")</f>
        <v>Imóvel IE330 – 220m</v>
      </c>
      <c r="M4761" s="20" cm="1">
        <f t="array" ref="M4761">IFERROR(INDEX(tblConsorcios[Valor da Carta (R$)],MOD($J4761,ROWS(tblConsorcios[Produto]))+1),"")</f>
        <v>330000</v>
      </c>
      <c r="N4761" s="2" cm="1">
        <f t="array" ref="N4761">IFERROR(INDEX(tblConsorcios[Prazo (meses)],MOD($J4761,ROWS(tblConsorcios[Produto]))+1),"")</f>
        <v>220</v>
      </c>
      <c r="O4761" s="20" cm="1">
        <f t="array" ref="O4761">IFERROR(INDEX(tblConsorcios[Parcela Mensal (R$)],MOD($J4761,ROWS(tblConsorcios[Produto]))+1),"")</f>
        <v>1917</v>
      </c>
      <c r="P4761" s="20" t="str" cm="1">
        <f t="array" ref="P4761">IFERROR(INDEX(tblClientes[Dividendo Mensal (R$)],INT($J4761/ROWS(tblConsorcios[Produto]))+1),"")</f>
        <v/>
      </c>
      <c r="Q4761" s="20" t="str">
        <f t="shared" si="223"/>
        <v/>
      </c>
      <c r="R4761">
        <f t="shared" si="224"/>
        <v>0</v>
      </c>
    </row>
    <row r="4762" spans="10:18" x14ac:dyDescent="0.2">
      <c r="J4762">
        <f t="shared" si="222"/>
        <v>4760</v>
      </c>
      <c r="K4762" t="str" cm="1">
        <f t="array" ref="K4762">IFERROR(INDEX(tblClientes[Cliente],INT($J4762/ROWS(tblConsorcios[Produto]))+1),"")</f>
        <v/>
      </c>
      <c r="L4762" t="str" cm="1">
        <f t="array" ref="L4762">IFERROR(INDEX(tblConsorcios[Produto],MOD($J4762,ROWS(tblConsorcios[Produto]))+1),"")</f>
        <v>Imóvel IE330 – 200m</v>
      </c>
      <c r="M4762" s="20" cm="1">
        <f t="array" ref="M4762">IFERROR(INDEX(tblConsorcios[Valor da Carta (R$)],MOD($J4762,ROWS(tblConsorcios[Produto]))+1),"")</f>
        <v>330000</v>
      </c>
      <c r="N4762" s="2" cm="1">
        <f t="array" ref="N4762">IFERROR(INDEX(tblConsorcios[Prazo (meses)],MOD($J4762,ROWS(tblConsorcios[Produto]))+1),"")</f>
        <v>200</v>
      </c>
      <c r="O4762" s="20" cm="1">
        <f t="array" ref="O4762">IFERROR(INDEX(tblConsorcios[Parcela Mensal (R$)],MOD($J4762,ROWS(tblConsorcios[Produto]))+1),"")</f>
        <v>2092.1999999999998</v>
      </c>
      <c r="P4762" s="20" t="str" cm="1">
        <f t="array" ref="P4762">IFERROR(INDEX(tblClientes[Dividendo Mensal (R$)],INT($J4762/ROWS(tblConsorcios[Produto]))+1),"")</f>
        <v/>
      </c>
      <c r="Q4762" s="20" t="str">
        <f t="shared" si="223"/>
        <v/>
      </c>
      <c r="R4762">
        <f t="shared" si="224"/>
        <v>0</v>
      </c>
    </row>
    <row r="4763" spans="10:18" x14ac:dyDescent="0.2">
      <c r="J4763">
        <f t="shared" si="222"/>
        <v>4761</v>
      </c>
      <c r="K4763" t="str" cm="1">
        <f t="array" ref="K4763">IFERROR(INDEX(tblClientes[Cliente],INT($J4763/ROWS(tblConsorcios[Produto]))+1),"")</f>
        <v/>
      </c>
      <c r="L4763" t="str" cm="1">
        <f t="array" ref="L4763">IFERROR(INDEX(tblConsorcios[Produto],MOD($J4763,ROWS(tblConsorcios[Produto]))+1),"")</f>
        <v>Imóvel IE300 – 240m</v>
      </c>
      <c r="M4763" s="20" cm="1">
        <f t="array" ref="M4763">IFERROR(INDEX(tblConsorcios[Valor da Carta (R$)],MOD($J4763,ROWS(tblConsorcios[Produto]))+1),"")</f>
        <v>300000</v>
      </c>
      <c r="N4763" s="2" cm="1">
        <f t="array" ref="N4763">IFERROR(INDEX(tblConsorcios[Prazo (meses)],MOD($J4763,ROWS(tblConsorcios[Produto]))+1),"")</f>
        <v>240</v>
      </c>
      <c r="O4763" s="20" cm="1">
        <f t="array" ref="O4763">IFERROR(INDEX(tblConsorcios[Parcela Mensal (R$)],MOD($J4763,ROWS(tblConsorcios[Produto]))+1),"")</f>
        <v>1610</v>
      </c>
      <c r="P4763" s="20" t="str" cm="1">
        <f t="array" ref="P4763">IFERROR(INDEX(tblClientes[Dividendo Mensal (R$)],INT($J4763/ROWS(tblConsorcios[Produto]))+1),"")</f>
        <v/>
      </c>
      <c r="Q4763" s="20" t="str">
        <f t="shared" si="223"/>
        <v/>
      </c>
      <c r="R4763">
        <f t="shared" si="224"/>
        <v>0</v>
      </c>
    </row>
    <row r="4764" spans="10:18" x14ac:dyDescent="0.2">
      <c r="J4764">
        <f t="shared" si="222"/>
        <v>4762</v>
      </c>
      <c r="K4764" t="str" cm="1">
        <f t="array" ref="K4764">IFERROR(INDEX(tblClientes[Cliente],INT($J4764/ROWS(tblConsorcios[Produto]))+1),"")</f>
        <v/>
      </c>
      <c r="L4764" t="str" cm="1">
        <f t="array" ref="L4764">IFERROR(INDEX(tblConsorcios[Produto],MOD($J4764,ROWS(tblConsorcios[Produto]))+1),"")</f>
        <v>Imóvel IE300 – 220m</v>
      </c>
      <c r="M4764" s="20" cm="1">
        <f t="array" ref="M4764">IFERROR(INDEX(tblConsorcios[Valor da Carta (R$)],MOD($J4764,ROWS(tblConsorcios[Produto]))+1),"")</f>
        <v>300000</v>
      </c>
      <c r="N4764" s="2" cm="1">
        <f t="array" ref="N4764">IFERROR(INDEX(tblConsorcios[Prazo (meses)],MOD($J4764,ROWS(tblConsorcios[Produto]))+1),"")</f>
        <v>220</v>
      </c>
      <c r="O4764" s="20" cm="1">
        <f t="array" ref="O4764">IFERROR(INDEX(tblConsorcios[Parcela Mensal (R$)],MOD($J4764,ROWS(tblConsorcios[Produto]))+1),"")</f>
        <v>1742.73</v>
      </c>
      <c r="P4764" s="20" t="str" cm="1">
        <f t="array" ref="P4764">IFERROR(INDEX(tblClientes[Dividendo Mensal (R$)],INT($J4764/ROWS(tblConsorcios[Produto]))+1),"")</f>
        <v/>
      </c>
      <c r="Q4764" s="20" t="str">
        <f t="shared" si="223"/>
        <v/>
      </c>
      <c r="R4764">
        <f t="shared" si="224"/>
        <v>0</v>
      </c>
    </row>
    <row r="4765" spans="10:18" x14ac:dyDescent="0.2">
      <c r="J4765">
        <f t="shared" si="222"/>
        <v>4763</v>
      </c>
      <c r="K4765" t="str" cm="1">
        <f t="array" ref="K4765">IFERROR(INDEX(tblClientes[Cliente],INT($J4765/ROWS(tblConsorcios[Produto]))+1),"")</f>
        <v/>
      </c>
      <c r="L4765" t="str" cm="1">
        <f t="array" ref="L4765">IFERROR(INDEX(tblConsorcios[Produto],MOD($J4765,ROWS(tblConsorcios[Produto]))+1),"")</f>
        <v>Imóvel IE300 – 200m</v>
      </c>
      <c r="M4765" s="20" cm="1">
        <f t="array" ref="M4765">IFERROR(INDEX(tblConsorcios[Valor da Carta (R$)],MOD($J4765,ROWS(tblConsorcios[Produto]))+1),"")</f>
        <v>300000</v>
      </c>
      <c r="N4765" s="2" cm="1">
        <f t="array" ref="N4765">IFERROR(INDEX(tblConsorcios[Prazo (meses)],MOD($J4765,ROWS(tblConsorcios[Produto]))+1),"")</f>
        <v>200</v>
      </c>
      <c r="O4765" s="20" cm="1">
        <f t="array" ref="O4765">IFERROR(INDEX(tblConsorcios[Parcela Mensal (R$)],MOD($J4765,ROWS(tblConsorcios[Produto]))+1),"")</f>
        <v>1902</v>
      </c>
      <c r="P4765" s="20" t="str" cm="1">
        <f t="array" ref="P4765">IFERROR(INDEX(tblClientes[Dividendo Mensal (R$)],INT($J4765/ROWS(tblConsorcios[Produto]))+1),"")</f>
        <v/>
      </c>
      <c r="Q4765" s="20" t="str">
        <f t="shared" si="223"/>
        <v/>
      </c>
      <c r="R4765">
        <f t="shared" si="224"/>
        <v>0</v>
      </c>
    </row>
    <row r="4766" spans="10:18" x14ac:dyDescent="0.2">
      <c r="J4766">
        <f t="shared" si="222"/>
        <v>4764</v>
      </c>
      <c r="K4766" t="str" cm="1">
        <f t="array" ref="K4766">IFERROR(INDEX(tblClientes[Cliente],INT($J4766/ROWS(tblConsorcios[Produto]))+1),"")</f>
        <v/>
      </c>
      <c r="L4766" t="str" cm="1">
        <f t="array" ref="L4766">IFERROR(INDEX(tblConsorcios[Produto],MOD($J4766,ROWS(tblConsorcios[Produto]))+1),"")</f>
        <v>Imóvel IE240 – 240m</v>
      </c>
      <c r="M4766" s="20" cm="1">
        <f t="array" ref="M4766">IFERROR(INDEX(tblConsorcios[Valor da Carta (R$)],MOD($J4766,ROWS(tblConsorcios[Produto]))+1),"")</f>
        <v>240000</v>
      </c>
      <c r="N4766" s="2" cm="1">
        <f t="array" ref="N4766">IFERROR(INDEX(tblConsorcios[Prazo (meses)],MOD($J4766,ROWS(tblConsorcios[Produto]))+1),"")</f>
        <v>240</v>
      </c>
      <c r="O4766" s="20" cm="1">
        <f t="array" ref="O4766">IFERROR(INDEX(tblConsorcios[Parcela Mensal (R$)],MOD($J4766,ROWS(tblConsorcios[Produto]))+1),"")</f>
        <v>1288</v>
      </c>
      <c r="P4766" s="20" t="str" cm="1">
        <f t="array" ref="P4766">IFERROR(INDEX(tblClientes[Dividendo Mensal (R$)],INT($J4766/ROWS(tblConsorcios[Produto]))+1),"")</f>
        <v/>
      </c>
      <c r="Q4766" s="20" t="str">
        <f t="shared" si="223"/>
        <v/>
      </c>
      <c r="R4766">
        <f t="shared" si="224"/>
        <v>0</v>
      </c>
    </row>
    <row r="4767" spans="10:18" x14ac:dyDescent="0.2">
      <c r="J4767">
        <f t="shared" si="222"/>
        <v>4765</v>
      </c>
      <c r="K4767" t="str" cm="1">
        <f t="array" ref="K4767">IFERROR(INDEX(tblClientes[Cliente],INT($J4767/ROWS(tblConsorcios[Produto]))+1),"")</f>
        <v/>
      </c>
      <c r="L4767" t="str" cm="1">
        <f t="array" ref="L4767">IFERROR(INDEX(tblConsorcios[Produto],MOD($J4767,ROWS(tblConsorcios[Produto]))+1),"")</f>
        <v>Imóvel IE240 – 220m</v>
      </c>
      <c r="M4767" s="20" cm="1">
        <f t="array" ref="M4767">IFERROR(INDEX(tblConsorcios[Valor da Carta (R$)],MOD($J4767,ROWS(tblConsorcios[Produto]))+1),"")</f>
        <v>240000</v>
      </c>
      <c r="N4767" s="2" cm="1">
        <f t="array" ref="N4767">IFERROR(INDEX(tblConsorcios[Prazo (meses)],MOD($J4767,ROWS(tblConsorcios[Produto]))+1),"")</f>
        <v>220</v>
      </c>
      <c r="O4767" s="20" cm="1">
        <f t="array" ref="O4767">IFERROR(INDEX(tblConsorcios[Parcela Mensal (R$)],MOD($J4767,ROWS(tblConsorcios[Produto]))+1),"")</f>
        <v>1394.18</v>
      </c>
      <c r="P4767" s="20" t="str" cm="1">
        <f t="array" ref="P4767">IFERROR(INDEX(tblClientes[Dividendo Mensal (R$)],INT($J4767/ROWS(tblConsorcios[Produto]))+1),"")</f>
        <v/>
      </c>
      <c r="Q4767" s="20" t="str">
        <f t="shared" si="223"/>
        <v/>
      </c>
      <c r="R4767">
        <f t="shared" si="224"/>
        <v>0</v>
      </c>
    </row>
    <row r="4768" spans="10:18" x14ac:dyDescent="0.2">
      <c r="J4768">
        <f t="shared" si="222"/>
        <v>4766</v>
      </c>
      <c r="K4768" t="str" cm="1">
        <f t="array" ref="K4768">IFERROR(INDEX(tblClientes[Cliente],INT($J4768/ROWS(tblConsorcios[Produto]))+1),"")</f>
        <v/>
      </c>
      <c r="L4768" t="str" cm="1">
        <f t="array" ref="L4768">IFERROR(INDEX(tblConsorcios[Produto],MOD($J4768,ROWS(tblConsorcios[Produto]))+1),"")</f>
        <v>Imóvel IE240 – 200m</v>
      </c>
      <c r="M4768" s="20" cm="1">
        <f t="array" ref="M4768">IFERROR(INDEX(tblConsorcios[Valor da Carta (R$)],MOD($J4768,ROWS(tblConsorcios[Produto]))+1),"")</f>
        <v>240000</v>
      </c>
      <c r="N4768" s="2" cm="1">
        <f t="array" ref="N4768">IFERROR(INDEX(tblConsorcios[Prazo (meses)],MOD($J4768,ROWS(tblConsorcios[Produto]))+1),"")</f>
        <v>200</v>
      </c>
      <c r="O4768" s="20" cm="1">
        <f t="array" ref="O4768">IFERROR(INDEX(tblConsorcios[Parcela Mensal (R$)],MOD($J4768,ROWS(tblConsorcios[Produto]))+1),"")</f>
        <v>1521.6</v>
      </c>
      <c r="P4768" s="20" t="str" cm="1">
        <f t="array" ref="P4768">IFERROR(INDEX(tblClientes[Dividendo Mensal (R$)],INT($J4768/ROWS(tblConsorcios[Produto]))+1),"")</f>
        <v/>
      </c>
      <c r="Q4768" s="20" t="str">
        <f t="shared" si="223"/>
        <v/>
      </c>
      <c r="R4768">
        <f t="shared" si="224"/>
        <v>0</v>
      </c>
    </row>
    <row r="4769" spans="10:18" x14ac:dyDescent="0.2">
      <c r="J4769">
        <f t="shared" si="222"/>
        <v>4767</v>
      </c>
      <c r="K4769" t="str" cm="1">
        <f t="array" ref="K4769">IFERROR(INDEX(tblClientes[Cliente],INT($J4769/ROWS(tblConsorcios[Produto]))+1),"")</f>
        <v/>
      </c>
      <c r="L4769" t="str" cm="1">
        <f t="array" ref="L4769">IFERROR(INDEX(tblConsorcios[Produto],MOD($J4769,ROWS(tblConsorcios[Produto]))+1),"")</f>
        <v>Imóvel IE230 – 240m</v>
      </c>
      <c r="M4769" s="20" cm="1">
        <f t="array" ref="M4769">IFERROR(INDEX(tblConsorcios[Valor da Carta (R$)],MOD($J4769,ROWS(tblConsorcios[Produto]))+1),"")</f>
        <v>230000</v>
      </c>
      <c r="N4769" s="2" cm="1">
        <f t="array" ref="N4769">IFERROR(INDEX(tblConsorcios[Prazo (meses)],MOD($J4769,ROWS(tblConsorcios[Produto]))+1),"")</f>
        <v>240</v>
      </c>
      <c r="O4769" s="20" cm="1">
        <f t="array" ref="O4769">IFERROR(INDEX(tblConsorcios[Parcela Mensal (R$)],MOD($J4769,ROWS(tblConsorcios[Produto]))+1),"")</f>
        <v>1234.33</v>
      </c>
      <c r="P4769" s="20" t="str" cm="1">
        <f t="array" ref="P4769">IFERROR(INDEX(tblClientes[Dividendo Mensal (R$)],INT($J4769/ROWS(tblConsorcios[Produto]))+1),"")</f>
        <v/>
      </c>
      <c r="Q4769" s="20" t="str">
        <f t="shared" si="223"/>
        <v/>
      </c>
      <c r="R4769">
        <f t="shared" si="224"/>
        <v>0</v>
      </c>
    </row>
    <row r="4770" spans="10:18" x14ac:dyDescent="0.2">
      <c r="J4770">
        <f t="shared" si="222"/>
        <v>4768</v>
      </c>
      <c r="K4770" t="str" cm="1">
        <f t="array" ref="K4770">IFERROR(INDEX(tblClientes[Cliente],INT($J4770/ROWS(tblConsorcios[Produto]))+1),"")</f>
        <v/>
      </c>
      <c r="L4770" t="str" cm="1">
        <f t="array" ref="L4770">IFERROR(INDEX(tblConsorcios[Produto],MOD($J4770,ROWS(tblConsorcios[Produto]))+1),"")</f>
        <v>Imóvel IE230 – 220m</v>
      </c>
      <c r="M4770" s="20" cm="1">
        <f t="array" ref="M4770">IFERROR(INDEX(tblConsorcios[Valor da Carta (R$)],MOD($J4770,ROWS(tblConsorcios[Produto]))+1),"")</f>
        <v>230000</v>
      </c>
      <c r="N4770" s="2" cm="1">
        <f t="array" ref="N4770">IFERROR(INDEX(tblConsorcios[Prazo (meses)],MOD($J4770,ROWS(tblConsorcios[Produto]))+1),"")</f>
        <v>220</v>
      </c>
      <c r="O4770" s="20" cm="1">
        <f t="array" ref="O4770">IFERROR(INDEX(tblConsorcios[Parcela Mensal (R$)],MOD($J4770,ROWS(tblConsorcios[Produto]))+1),"")</f>
        <v>1336.09</v>
      </c>
      <c r="P4770" s="20" t="str" cm="1">
        <f t="array" ref="P4770">IFERROR(INDEX(tblClientes[Dividendo Mensal (R$)],INT($J4770/ROWS(tblConsorcios[Produto]))+1),"")</f>
        <v/>
      </c>
      <c r="Q4770" s="20" t="str">
        <f t="shared" si="223"/>
        <v/>
      </c>
      <c r="R4770">
        <f t="shared" si="224"/>
        <v>0</v>
      </c>
    </row>
    <row r="4771" spans="10:18" x14ac:dyDescent="0.2">
      <c r="J4771">
        <f t="shared" si="222"/>
        <v>4769</v>
      </c>
      <c r="K4771" t="str" cm="1">
        <f t="array" ref="K4771">IFERROR(INDEX(tblClientes[Cliente],INT($J4771/ROWS(tblConsorcios[Produto]))+1),"")</f>
        <v/>
      </c>
      <c r="L4771" t="str" cm="1">
        <f t="array" ref="L4771">IFERROR(INDEX(tblConsorcios[Produto],MOD($J4771,ROWS(tblConsorcios[Produto]))+1),"")</f>
        <v>Imóvel IE230 – 200m</v>
      </c>
      <c r="M4771" s="20" cm="1">
        <f t="array" ref="M4771">IFERROR(INDEX(tblConsorcios[Valor da Carta (R$)],MOD($J4771,ROWS(tblConsorcios[Produto]))+1),"")</f>
        <v>230000</v>
      </c>
      <c r="N4771" s="2" cm="1">
        <f t="array" ref="N4771">IFERROR(INDEX(tblConsorcios[Prazo (meses)],MOD($J4771,ROWS(tblConsorcios[Produto]))+1),"")</f>
        <v>200</v>
      </c>
      <c r="O4771" s="20" cm="1">
        <f t="array" ref="O4771">IFERROR(INDEX(tblConsorcios[Parcela Mensal (R$)],MOD($J4771,ROWS(tblConsorcios[Produto]))+1),"")</f>
        <v>1458.2</v>
      </c>
      <c r="P4771" s="20" t="str" cm="1">
        <f t="array" ref="P4771">IFERROR(INDEX(tblClientes[Dividendo Mensal (R$)],INT($J4771/ROWS(tblConsorcios[Produto]))+1),"")</f>
        <v/>
      </c>
      <c r="Q4771" s="20" t="str">
        <f t="shared" si="223"/>
        <v/>
      </c>
      <c r="R4771">
        <f t="shared" si="224"/>
        <v>0</v>
      </c>
    </row>
    <row r="4772" spans="10:18" x14ac:dyDescent="0.2">
      <c r="J4772">
        <f t="shared" si="222"/>
        <v>4770</v>
      </c>
      <c r="K4772" t="str" cm="1">
        <f t="array" ref="K4772">IFERROR(INDEX(tblClientes[Cliente],INT($J4772/ROWS(tblConsorcios[Produto]))+1),"")</f>
        <v/>
      </c>
      <c r="L4772" t="str" cm="1">
        <f t="array" ref="L4772">IFERROR(INDEX(tblConsorcios[Produto],MOD($J4772,ROWS(tblConsorcios[Produto]))+1),"")</f>
        <v>Imóvel IE220 – 240m</v>
      </c>
      <c r="M4772" s="20" cm="1">
        <f t="array" ref="M4772">IFERROR(INDEX(tblConsorcios[Valor da Carta (R$)],MOD($J4772,ROWS(tblConsorcios[Produto]))+1),"")</f>
        <v>220000</v>
      </c>
      <c r="N4772" s="2" cm="1">
        <f t="array" ref="N4772">IFERROR(INDEX(tblConsorcios[Prazo (meses)],MOD($J4772,ROWS(tblConsorcios[Produto]))+1),"")</f>
        <v>240</v>
      </c>
      <c r="O4772" s="20" cm="1">
        <f t="array" ref="O4772">IFERROR(INDEX(tblConsorcios[Parcela Mensal (R$)],MOD($J4772,ROWS(tblConsorcios[Produto]))+1),"")</f>
        <v>1180.67</v>
      </c>
      <c r="P4772" s="20" t="str" cm="1">
        <f t="array" ref="P4772">IFERROR(INDEX(tblClientes[Dividendo Mensal (R$)],INT($J4772/ROWS(tblConsorcios[Produto]))+1),"")</f>
        <v/>
      </c>
      <c r="Q4772" s="20" t="str">
        <f t="shared" si="223"/>
        <v/>
      </c>
      <c r="R4772">
        <f t="shared" si="224"/>
        <v>0</v>
      </c>
    </row>
    <row r="4773" spans="10:18" x14ac:dyDescent="0.2">
      <c r="J4773">
        <f t="shared" si="222"/>
        <v>4771</v>
      </c>
      <c r="K4773" t="str" cm="1">
        <f t="array" ref="K4773">IFERROR(INDEX(tblClientes[Cliente],INT($J4773/ROWS(tblConsorcios[Produto]))+1),"")</f>
        <v/>
      </c>
      <c r="L4773" t="str" cm="1">
        <f t="array" ref="L4773">IFERROR(INDEX(tblConsorcios[Produto],MOD($J4773,ROWS(tblConsorcios[Produto]))+1),"")</f>
        <v>Imóvel IE220 – 220m</v>
      </c>
      <c r="M4773" s="20" cm="1">
        <f t="array" ref="M4773">IFERROR(INDEX(tblConsorcios[Valor da Carta (R$)],MOD($J4773,ROWS(tblConsorcios[Produto]))+1),"")</f>
        <v>220000</v>
      </c>
      <c r="N4773" s="2" cm="1">
        <f t="array" ref="N4773">IFERROR(INDEX(tblConsorcios[Prazo (meses)],MOD($J4773,ROWS(tblConsorcios[Produto]))+1),"")</f>
        <v>220</v>
      </c>
      <c r="O4773" s="20" cm="1">
        <f t="array" ref="O4773">IFERROR(INDEX(tblConsorcios[Parcela Mensal (R$)],MOD($J4773,ROWS(tblConsorcios[Produto]))+1),"")</f>
        <v>1278</v>
      </c>
      <c r="P4773" s="20" t="str" cm="1">
        <f t="array" ref="P4773">IFERROR(INDEX(tblClientes[Dividendo Mensal (R$)],INT($J4773/ROWS(tblConsorcios[Produto]))+1),"")</f>
        <v/>
      </c>
      <c r="Q4773" s="20" t="str">
        <f t="shared" si="223"/>
        <v/>
      </c>
      <c r="R4773">
        <f t="shared" si="224"/>
        <v>0</v>
      </c>
    </row>
    <row r="4774" spans="10:18" x14ac:dyDescent="0.2">
      <c r="J4774">
        <f t="shared" si="222"/>
        <v>4772</v>
      </c>
      <c r="K4774" t="str" cm="1">
        <f t="array" ref="K4774">IFERROR(INDEX(tblClientes[Cliente],INT($J4774/ROWS(tblConsorcios[Produto]))+1),"")</f>
        <v/>
      </c>
      <c r="L4774" t="str" cm="1">
        <f t="array" ref="L4774">IFERROR(INDEX(tblConsorcios[Produto],MOD($J4774,ROWS(tblConsorcios[Produto]))+1),"")</f>
        <v>Imóvel IE220 – 200m</v>
      </c>
      <c r="M4774" s="20" cm="1">
        <f t="array" ref="M4774">IFERROR(INDEX(tblConsorcios[Valor da Carta (R$)],MOD($J4774,ROWS(tblConsorcios[Produto]))+1),"")</f>
        <v>220000</v>
      </c>
      <c r="N4774" s="2" cm="1">
        <f t="array" ref="N4774">IFERROR(INDEX(tblConsorcios[Prazo (meses)],MOD($J4774,ROWS(tblConsorcios[Produto]))+1),"")</f>
        <v>200</v>
      </c>
      <c r="O4774" s="20" cm="1">
        <f t="array" ref="O4774">IFERROR(INDEX(tblConsorcios[Parcela Mensal (R$)],MOD($J4774,ROWS(tblConsorcios[Produto]))+1),"")</f>
        <v>1394.8</v>
      </c>
      <c r="P4774" s="20" t="str" cm="1">
        <f t="array" ref="P4774">IFERROR(INDEX(tblClientes[Dividendo Mensal (R$)],INT($J4774/ROWS(tblConsorcios[Produto]))+1),"")</f>
        <v/>
      </c>
      <c r="Q4774" s="20" t="str">
        <f t="shared" si="223"/>
        <v/>
      </c>
      <c r="R4774">
        <f t="shared" si="224"/>
        <v>0</v>
      </c>
    </row>
    <row r="4775" spans="10:18" x14ac:dyDescent="0.2">
      <c r="J4775">
        <f t="shared" si="222"/>
        <v>4773</v>
      </c>
      <c r="K4775" t="str" cm="1">
        <f t="array" ref="K4775">IFERROR(INDEX(tblClientes[Cliente],INT($J4775/ROWS(tblConsorcios[Produto]))+1),"")</f>
        <v/>
      </c>
      <c r="L4775" t="str" cm="1">
        <f t="array" ref="L4775">IFERROR(INDEX(tblConsorcios[Produto],MOD($J4775,ROWS(tblConsorcios[Produto]))+1),"")</f>
        <v>Imóvel IE200 – 240m</v>
      </c>
      <c r="M4775" s="20" cm="1">
        <f t="array" ref="M4775">IFERROR(INDEX(tblConsorcios[Valor da Carta (R$)],MOD($J4775,ROWS(tblConsorcios[Produto]))+1),"")</f>
        <v>200000</v>
      </c>
      <c r="N4775" s="2" cm="1">
        <f t="array" ref="N4775">IFERROR(INDEX(tblConsorcios[Prazo (meses)],MOD($J4775,ROWS(tblConsorcios[Produto]))+1),"")</f>
        <v>240</v>
      </c>
      <c r="O4775" s="20" cm="1">
        <f t="array" ref="O4775">IFERROR(INDEX(tblConsorcios[Parcela Mensal (R$)],MOD($J4775,ROWS(tblConsorcios[Produto]))+1),"")</f>
        <v>1073.33</v>
      </c>
      <c r="P4775" s="20" t="str" cm="1">
        <f t="array" ref="P4775">IFERROR(INDEX(tblClientes[Dividendo Mensal (R$)],INT($J4775/ROWS(tblConsorcios[Produto]))+1),"")</f>
        <v/>
      </c>
      <c r="Q4775" s="20" t="str">
        <f t="shared" si="223"/>
        <v/>
      </c>
      <c r="R4775">
        <f t="shared" si="224"/>
        <v>0</v>
      </c>
    </row>
    <row r="4776" spans="10:18" x14ac:dyDescent="0.2">
      <c r="J4776">
        <f t="shared" si="222"/>
        <v>4774</v>
      </c>
      <c r="K4776" t="str" cm="1">
        <f t="array" ref="K4776">IFERROR(INDEX(tblClientes[Cliente],INT($J4776/ROWS(tblConsorcios[Produto]))+1),"")</f>
        <v/>
      </c>
      <c r="L4776" t="str" cm="1">
        <f t="array" ref="L4776">IFERROR(INDEX(tblConsorcios[Produto],MOD($J4776,ROWS(tblConsorcios[Produto]))+1),"")</f>
        <v>Imóvel IE200 – 220m</v>
      </c>
      <c r="M4776" s="20" cm="1">
        <f t="array" ref="M4776">IFERROR(INDEX(tblConsorcios[Valor da Carta (R$)],MOD($J4776,ROWS(tblConsorcios[Produto]))+1),"")</f>
        <v>200000</v>
      </c>
      <c r="N4776" s="2" cm="1">
        <f t="array" ref="N4776">IFERROR(INDEX(tblConsorcios[Prazo (meses)],MOD($J4776,ROWS(tblConsorcios[Produto]))+1),"")</f>
        <v>220</v>
      </c>
      <c r="O4776" s="20" cm="1">
        <f t="array" ref="O4776">IFERROR(INDEX(tblConsorcios[Parcela Mensal (R$)],MOD($J4776,ROWS(tblConsorcios[Produto]))+1),"")</f>
        <v>1161.82</v>
      </c>
      <c r="P4776" s="20" t="str" cm="1">
        <f t="array" ref="P4776">IFERROR(INDEX(tblClientes[Dividendo Mensal (R$)],INT($J4776/ROWS(tblConsorcios[Produto]))+1),"")</f>
        <v/>
      </c>
      <c r="Q4776" s="20" t="str">
        <f t="shared" si="223"/>
        <v/>
      </c>
      <c r="R4776">
        <f t="shared" si="224"/>
        <v>0</v>
      </c>
    </row>
    <row r="4777" spans="10:18" x14ac:dyDescent="0.2">
      <c r="J4777">
        <f t="shared" si="222"/>
        <v>4775</v>
      </c>
      <c r="K4777" t="str" cm="1">
        <f t="array" ref="K4777">IFERROR(INDEX(tblClientes[Cliente],INT($J4777/ROWS(tblConsorcios[Produto]))+1),"")</f>
        <v/>
      </c>
      <c r="L4777" t="str" cm="1">
        <f t="array" ref="L4777">IFERROR(INDEX(tblConsorcios[Produto],MOD($J4777,ROWS(tblConsorcios[Produto]))+1),"")</f>
        <v>Imóvel IE200 – 200m</v>
      </c>
      <c r="M4777" s="20" cm="1">
        <f t="array" ref="M4777">IFERROR(INDEX(tblConsorcios[Valor da Carta (R$)],MOD($J4777,ROWS(tblConsorcios[Produto]))+1),"")</f>
        <v>200000</v>
      </c>
      <c r="N4777" s="2" cm="1">
        <f t="array" ref="N4777">IFERROR(INDEX(tblConsorcios[Prazo (meses)],MOD($J4777,ROWS(tblConsorcios[Produto]))+1),"")</f>
        <v>200</v>
      </c>
      <c r="O4777" s="20" cm="1">
        <f t="array" ref="O4777">IFERROR(INDEX(tblConsorcios[Parcela Mensal (R$)],MOD($J4777,ROWS(tblConsorcios[Produto]))+1),"")</f>
        <v>1268</v>
      </c>
      <c r="P4777" s="20" t="str" cm="1">
        <f t="array" ref="P4777">IFERROR(INDEX(tblClientes[Dividendo Mensal (R$)],INT($J4777/ROWS(tblConsorcios[Produto]))+1),"")</f>
        <v/>
      </c>
      <c r="Q4777" s="20" t="str">
        <f t="shared" si="223"/>
        <v/>
      </c>
      <c r="R4777">
        <f t="shared" si="224"/>
        <v>0</v>
      </c>
    </row>
    <row r="4778" spans="10:18" x14ac:dyDescent="0.2">
      <c r="J4778">
        <f t="shared" si="222"/>
        <v>4776</v>
      </c>
      <c r="K4778" t="str" cm="1">
        <f t="array" ref="K4778">IFERROR(INDEX(tblClientes[Cliente],INT($J4778/ROWS(tblConsorcios[Produto]))+1),"")</f>
        <v/>
      </c>
      <c r="L4778" t="str" cm="1">
        <f t="array" ref="L4778">IFERROR(INDEX(tblConsorcios[Produto],MOD($J4778,ROWS(tblConsorcios[Produto]))+1),"")</f>
        <v>Imóvel IE150 – 240m</v>
      </c>
      <c r="M4778" s="20" cm="1">
        <f t="array" ref="M4778">IFERROR(INDEX(tblConsorcios[Valor da Carta (R$)],MOD($J4778,ROWS(tblConsorcios[Produto]))+1),"")</f>
        <v>150000</v>
      </c>
      <c r="N4778" s="2" cm="1">
        <f t="array" ref="N4778">IFERROR(INDEX(tblConsorcios[Prazo (meses)],MOD($J4778,ROWS(tblConsorcios[Produto]))+1),"")</f>
        <v>240</v>
      </c>
      <c r="O4778" s="20" cm="1">
        <f t="array" ref="O4778">IFERROR(INDEX(tblConsorcios[Parcela Mensal (R$)],MOD($J4778,ROWS(tblConsorcios[Produto]))+1),"")</f>
        <v>805</v>
      </c>
      <c r="P4778" s="20" t="str" cm="1">
        <f t="array" ref="P4778">IFERROR(INDEX(tblClientes[Dividendo Mensal (R$)],INT($J4778/ROWS(tblConsorcios[Produto]))+1),"")</f>
        <v/>
      </c>
      <c r="Q4778" s="20" t="str">
        <f t="shared" si="223"/>
        <v/>
      </c>
      <c r="R4778">
        <f t="shared" si="224"/>
        <v>0</v>
      </c>
    </row>
    <row r="4779" spans="10:18" x14ac:dyDescent="0.2">
      <c r="J4779">
        <f t="shared" si="222"/>
        <v>4777</v>
      </c>
      <c r="K4779" t="str" cm="1">
        <f t="array" ref="K4779">IFERROR(INDEX(tblClientes[Cliente],INT($J4779/ROWS(tblConsorcios[Produto]))+1),"")</f>
        <v/>
      </c>
      <c r="L4779" t="str" cm="1">
        <f t="array" ref="L4779">IFERROR(INDEX(tblConsorcios[Produto],MOD($J4779,ROWS(tblConsorcios[Produto]))+1),"")</f>
        <v>Imóvel IE150 – 220m</v>
      </c>
      <c r="M4779" s="20" cm="1">
        <f t="array" ref="M4779">IFERROR(INDEX(tblConsorcios[Valor da Carta (R$)],MOD($J4779,ROWS(tblConsorcios[Produto]))+1),"")</f>
        <v>150000</v>
      </c>
      <c r="N4779" s="2" cm="1">
        <f t="array" ref="N4779">IFERROR(INDEX(tblConsorcios[Prazo (meses)],MOD($J4779,ROWS(tblConsorcios[Produto]))+1),"")</f>
        <v>220</v>
      </c>
      <c r="O4779" s="20" cm="1">
        <f t="array" ref="O4779">IFERROR(INDEX(tblConsorcios[Parcela Mensal (R$)],MOD($J4779,ROWS(tblConsorcios[Produto]))+1),"")</f>
        <v>871.36</v>
      </c>
      <c r="P4779" s="20" t="str" cm="1">
        <f t="array" ref="P4779">IFERROR(INDEX(tblClientes[Dividendo Mensal (R$)],INT($J4779/ROWS(tblConsorcios[Produto]))+1),"")</f>
        <v/>
      </c>
      <c r="Q4779" s="20" t="str">
        <f t="shared" si="223"/>
        <v/>
      </c>
      <c r="R4779">
        <f t="shared" si="224"/>
        <v>0</v>
      </c>
    </row>
    <row r="4780" spans="10:18" x14ac:dyDescent="0.2">
      <c r="J4780">
        <f t="shared" si="222"/>
        <v>4778</v>
      </c>
      <c r="K4780" t="str" cm="1">
        <f t="array" ref="K4780">IFERROR(INDEX(tblClientes[Cliente],INT($J4780/ROWS(tblConsorcios[Produto]))+1),"")</f>
        <v/>
      </c>
      <c r="L4780" t="str" cm="1">
        <f t="array" ref="L4780">IFERROR(INDEX(tblConsorcios[Produto],MOD($J4780,ROWS(tblConsorcios[Produto]))+1),"")</f>
        <v>Imóvel IE150 – 200m</v>
      </c>
      <c r="M4780" s="20" cm="1">
        <f t="array" ref="M4780">IFERROR(INDEX(tblConsorcios[Valor da Carta (R$)],MOD($J4780,ROWS(tblConsorcios[Produto]))+1),"")</f>
        <v>150000</v>
      </c>
      <c r="N4780" s="2" cm="1">
        <f t="array" ref="N4780">IFERROR(INDEX(tblConsorcios[Prazo (meses)],MOD($J4780,ROWS(tblConsorcios[Produto]))+1),"")</f>
        <v>200</v>
      </c>
      <c r="O4780" s="20" cm="1">
        <f t="array" ref="O4780">IFERROR(INDEX(tblConsorcios[Parcela Mensal (R$)],MOD($J4780,ROWS(tblConsorcios[Produto]))+1),"")</f>
        <v>951</v>
      </c>
      <c r="P4780" s="20" t="str" cm="1">
        <f t="array" ref="P4780">IFERROR(INDEX(tblClientes[Dividendo Mensal (R$)],INT($J4780/ROWS(tblConsorcios[Produto]))+1),"")</f>
        <v/>
      </c>
      <c r="Q4780" s="20" t="str">
        <f t="shared" si="223"/>
        <v/>
      </c>
      <c r="R4780">
        <f t="shared" si="224"/>
        <v>0</v>
      </c>
    </row>
    <row r="4781" spans="10:18" x14ac:dyDescent="0.2">
      <c r="J4781">
        <f t="shared" si="222"/>
        <v>4779</v>
      </c>
      <c r="K4781" t="str" cm="1">
        <f t="array" ref="K4781">IFERROR(INDEX(tblClientes[Cliente],INT($J4781/ROWS(tblConsorcios[Produto]))+1),"")</f>
        <v/>
      </c>
      <c r="L4781" t="str" cm="1">
        <f t="array" ref="L4781">IFERROR(INDEX(tblConsorcios[Produto],MOD($J4781,ROWS(tblConsorcios[Produto]))+1),"")</f>
        <v>Imóvel IE140 – 240m</v>
      </c>
      <c r="M4781" s="20" cm="1">
        <f t="array" ref="M4781">IFERROR(INDEX(tblConsorcios[Valor da Carta (R$)],MOD($J4781,ROWS(tblConsorcios[Produto]))+1),"")</f>
        <v>140000</v>
      </c>
      <c r="N4781" s="2" cm="1">
        <f t="array" ref="N4781">IFERROR(INDEX(tblConsorcios[Prazo (meses)],MOD($J4781,ROWS(tblConsorcios[Produto]))+1),"")</f>
        <v>240</v>
      </c>
      <c r="O4781" s="20" cm="1">
        <f t="array" ref="O4781">IFERROR(INDEX(tblConsorcios[Parcela Mensal (R$)],MOD($J4781,ROWS(tblConsorcios[Produto]))+1),"")</f>
        <v>751.33</v>
      </c>
      <c r="P4781" s="20" t="str" cm="1">
        <f t="array" ref="P4781">IFERROR(INDEX(tblClientes[Dividendo Mensal (R$)],INT($J4781/ROWS(tblConsorcios[Produto]))+1),"")</f>
        <v/>
      </c>
      <c r="Q4781" s="20" t="str">
        <f t="shared" si="223"/>
        <v/>
      </c>
      <c r="R4781">
        <f t="shared" si="224"/>
        <v>0</v>
      </c>
    </row>
    <row r="4782" spans="10:18" x14ac:dyDescent="0.2">
      <c r="J4782">
        <f t="shared" si="222"/>
        <v>4780</v>
      </c>
      <c r="K4782" t="str" cm="1">
        <f t="array" ref="K4782">IFERROR(INDEX(tblClientes[Cliente],INT($J4782/ROWS(tblConsorcios[Produto]))+1),"")</f>
        <v/>
      </c>
      <c r="L4782" t="str" cm="1">
        <f t="array" ref="L4782">IFERROR(INDEX(tblConsorcios[Produto],MOD($J4782,ROWS(tblConsorcios[Produto]))+1),"")</f>
        <v>Imóvel IE140 – 220m</v>
      </c>
      <c r="M4782" s="20" cm="1">
        <f t="array" ref="M4782">IFERROR(INDEX(tblConsorcios[Valor da Carta (R$)],MOD($J4782,ROWS(tblConsorcios[Produto]))+1),"")</f>
        <v>140000</v>
      </c>
      <c r="N4782" s="2" cm="1">
        <f t="array" ref="N4782">IFERROR(INDEX(tblConsorcios[Prazo (meses)],MOD($J4782,ROWS(tblConsorcios[Produto]))+1),"")</f>
        <v>220</v>
      </c>
      <c r="O4782" s="20" cm="1">
        <f t="array" ref="O4782">IFERROR(INDEX(tblConsorcios[Parcela Mensal (R$)],MOD($J4782,ROWS(tblConsorcios[Produto]))+1),"")</f>
        <v>813.27</v>
      </c>
      <c r="P4782" s="20" t="str" cm="1">
        <f t="array" ref="P4782">IFERROR(INDEX(tblClientes[Dividendo Mensal (R$)],INT($J4782/ROWS(tblConsorcios[Produto]))+1),"")</f>
        <v/>
      </c>
      <c r="Q4782" s="20" t="str">
        <f t="shared" si="223"/>
        <v/>
      </c>
      <c r="R4782">
        <f t="shared" si="224"/>
        <v>0</v>
      </c>
    </row>
    <row r="4783" spans="10:18" x14ac:dyDescent="0.2">
      <c r="J4783">
        <f t="shared" si="222"/>
        <v>4781</v>
      </c>
      <c r="K4783" t="str" cm="1">
        <f t="array" ref="K4783">IFERROR(INDEX(tblClientes[Cliente],INT($J4783/ROWS(tblConsorcios[Produto]))+1),"")</f>
        <v/>
      </c>
      <c r="L4783" t="str" cm="1">
        <f t="array" ref="L4783">IFERROR(INDEX(tblConsorcios[Produto],MOD($J4783,ROWS(tblConsorcios[Produto]))+1),"")</f>
        <v>Imóvel IE140 – 200m</v>
      </c>
      <c r="M4783" s="20" cm="1">
        <f t="array" ref="M4783">IFERROR(INDEX(tblConsorcios[Valor da Carta (R$)],MOD($J4783,ROWS(tblConsorcios[Produto]))+1),"")</f>
        <v>140000</v>
      </c>
      <c r="N4783" s="2" cm="1">
        <f t="array" ref="N4783">IFERROR(INDEX(tblConsorcios[Prazo (meses)],MOD($J4783,ROWS(tblConsorcios[Produto]))+1),"")</f>
        <v>200</v>
      </c>
      <c r="O4783" s="20" cm="1">
        <f t="array" ref="O4783">IFERROR(INDEX(tblConsorcios[Parcela Mensal (R$)],MOD($J4783,ROWS(tblConsorcios[Produto]))+1),"")</f>
        <v>887.6</v>
      </c>
      <c r="P4783" s="20" t="str" cm="1">
        <f t="array" ref="P4783">IFERROR(INDEX(tblClientes[Dividendo Mensal (R$)],INT($J4783/ROWS(tblConsorcios[Produto]))+1),"")</f>
        <v/>
      </c>
      <c r="Q4783" s="20" t="str">
        <f t="shared" si="223"/>
        <v/>
      </c>
      <c r="R4783">
        <f t="shared" si="224"/>
        <v>0</v>
      </c>
    </row>
    <row r="4784" spans="10:18" x14ac:dyDescent="0.2">
      <c r="J4784">
        <f t="shared" si="222"/>
        <v>4782</v>
      </c>
      <c r="K4784" t="str" cm="1">
        <f t="array" ref="K4784">IFERROR(INDEX(tblClientes[Cliente],INT($J4784/ROWS(tblConsorcios[Produto]))+1),"")</f>
        <v/>
      </c>
      <c r="L4784" t="str" cm="1">
        <f t="array" ref="L4784">IFERROR(INDEX(tblConsorcios[Produto],MOD($J4784,ROWS(tblConsorcios[Produto]))+1),"")</f>
        <v>Imóvel IE130 – 240m</v>
      </c>
      <c r="M4784" s="20" cm="1">
        <f t="array" ref="M4784">IFERROR(INDEX(tblConsorcios[Valor da Carta (R$)],MOD($J4784,ROWS(tblConsorcios[Produto]))+1),"")</f>
        <v>130000</v>
      </c>
      <c r="N4784" s="2" cm="1">
        <f t="array" ref="N4784">IFERROR(INDEX(tblConsorcios[Prazo (meses)],MOD($J4784,ROWS(tblConsorcios[Produto]))+1),"")</f>
        <v>240</v>
      </c>
      <c r="O4784" s="20" cm="1">
        <f t="array" ref="O4784">IFERROR(INDEX(tblConsorcios[Parcela Mensal (R$)],MOD($J4784,ROWS(tblConsorcios[Produto]))+1),"")</f>
        <v>697.67</v>
      </c>
      <c r="P4784" s="20" t="str" cm="1">
        <f t="array" ref="P4784">IFERROR(INDEX(tblClientes[Dividendo Mensal (R$)],INT($J4784/ROWS(tblConsorcios[Produto]))+1),"")</f>
        <v/>
      </c>
      <c r="Q4784" s="20" t="str">
        <f t="shared" si="223"/>
        <v/>
      </c>
      <c r="R4784">
        <f t="shared" si="224"/>
        <v>0</v>
      </c>
    </row>
    <row r="4785" spans="10:18" x14ac:dyDescent="0.2">
      <c r="J4785">
        <f t="shared" si="222"/>
        <v>4783</v>
      </c>
      <c r="K4785" t="str" cm="1">
        <f t="array" ref="K4785">IFERROR(INDEX(tblClientes[Cliente],INT($J4785/ROWS(tblConsorcios[Produto]))+1),"")</f>
        <v/>
      </c>
      <c r="L4785" t="str" cm="1">
        <f t="array" ref="L4785">IFERROR(INDEX(tblConsorcios[Produto],MOD($J4785,ROWS(tblConsorcios[Produto]))+1),"")</f>
        <v>Imóvel IE130 – 220m</v>
      </c>
      <c r="M4785" s="20" cm="1">
        <f t="array" ref="M4785">IFERROR(INDEX(tblConsorcios[Valor da Carta (R$)],MOD($J4785,ROWS(tblConsorcios[Produto]))+1),"")</f>
        <v>130000</v>
      </c>
      <c r="N4785" s="2" cm="1">
        <f t="array" ref="N4785">IFERROR(INDEX(tblConsorcios[Prazo (meses)],MOD($J4785,ROWS(tblConsorcios[Produto]))+1),"")</f>
        <v>220</v>
      </c>
      <c r="O4785" s="20" cm="1">
        <f t="array" ref="O4785">IFERROR(INDEX(tblConsorcios[Parcela Mensal (R$)],MOD($J4785,ROWS(tblConsorcios[Produto]))+1),"")</f>
        <v>755.18</v>
      </c>
      <c r="P4785" s="20" t="str" cm="1">
        <f t="array" ref="P4785">IFERROR(INDEX(tblClientes[Dividendo Mensal (R$)],INT($J4785/ROWS(tblConsorcios[Produto]))+1),"")</f>
        <v/>
      </c>
      <c r="Q4785" s="20" t="str">
        <f t="shared" si="223"/>
        <v/>
      </c>
      <c r="R4785">
        <f t="shared" si="224"/>
        <v>0</v>
      </c>
    </row>
    <row r="4786" spans="10:18" x14ac:dyDescent="0.2">
      <c r="J4786">
        <f t="shared" si="222"/>
        <v>4784</v>
      </c>
      <c r="K4786" t="str" cm="1">
        <f t="array" ref="K4786">IFERROR(INDEX(tblClientes[Cliente],INT($J4786/ROWS(tblConsorcios[Produto]))+1),"")</f>
        <v/>
      </c>
      <c r="L4786" t="str" cm="1">
        <f t="array" ref="L4786">IFERROR(INDEX(tblConsorcios[Produto],MOD($J4786,ROWS(tblConsorcios[Produto]))+1),"")</f>
        <v>Imóvel IE130 – 200m</v>
      </c>
      <c r="M4786" s="20" cm="1">
        <f t="array" ref="M4786">IFERROR(INDEX(tblConsorcios[Valor da Carta (R$)],MOD($J4786,ROWS(tblConsorcios[Produto]))+1),"")</f>
        <v>130000</v>
      </c>
      <c r="N4786" s="2" cm="1">
        <f t="array" ref="N4786">IFERROR(INDEX(tblConsorcios[Prazo (meses)],MOD($J4786,ROWS(tblConsorcios[Produto]))+1),"")</f>
        <v>200</v>
      </c>
      <c r="O4786" s="20" cm="1">
        <f t="array" ref="O4786">IFERROR(INDEX(tblConsorcios[Parcela Mensal (R$)],MOD($J4786,ROWS(tblConsorcios[Produto]))+1),"")</f>
        <v>824.2</v>
      </c>
      <c r="P4786" s="20" t="str" cm="1">
        <f t="array" ref="P4786">IFERROR(INDEX(tblClientes[Dividendo Mensal (R$)],INT($J4786/ROWS(tblConsorcios[Produto]))+1),"")</f>
        <v/>
      </c>
      <c r="Q4786" s="20" t="str">
        <f t="shared" si="223"/>
        <v/>
      </c>
      <c r="R4786">
        <f t="shared" si="224"/>
        <v>0</v>
      </c>
    </row>
    <row r="4787" spans="10:18" x14ac:dyDescent="0.2">
      <c r="J4787">
        <f t="shared" si="222"/>
        <v>4785</v>
      </c>
      <c r="K4787" t="str" cm="1">
        <f t="array" ref="K4787">IFERROR(INDEX(tblClientes[Cliente],INT($J4787/ROWS(tblConsorcios[Produto]))+1),"")</f>
        <v/>
      </c>
      <c r="L4787" t="str" cm="1">
        <f t="array" ref="L4787">IFERROR(INDEX(tblConsorcios[Produto],MOD($J4787,ROWS(tblConsorcios[Produto]))+1),"")</f>
        <v>Imóvel IE120 – 240m</v>
      </c>
      <c r="M4787" s="20" cm="1">
        <f t="array" ref="M4787">IFERROR(INDEX(tblConsorcios[Valor da Carta (R$)],MOD($J4787,ROWS(tblConsorcios[Produto]))+1),"")</f>
        <v>120000</v>
      </c>
      <c r="N4787" s="2" cm="1">
        <f t="array" ref="N4787">IFERROR(INDEX(tblConsorcios[Prazo (meses)],MOD($J4787,ROWS(tblConsorcios[Produto]))+1),"")</f>
        <v>240</v>
      </c>
      <c r="O4787" s="20" cm="1">
        <f t="array" ref="O4787">IFERROR(INDEX(tblConsorcios[Parcela Mensal (R$)],MOD($J4787,ROWS(tblConsorcios[Produto]))+1),"")</f>
        <v>644</v>
      </c>
      <c r="P4787" s="20" t="str" cm="1">
        <f t="array" ref="P4787">IFERROR(INDEX(tblClientes[Dividendo Mensal (R$)],INT($J4787/ROWS(tblConsorcios[Produto]))+1),"")</f>
        <v/>
      </c>
      <c r="Q4787" s="20" t="str">
        <f t="shared" si="223"/>
        <v/>
      </c>
      <c r="R4787">
        <f t="shared" si="224"/>
        <v>0</v>
      </c>
    </row>
    <row r="4788" spans="10:18" x14ac:dyDescent="0.2">
      <c r="J4788">
        <f t="shared" si="222"/>
        <v>4786</v>
      </c>
      <c r="K4788" t="str" cm="1">
        <f t="array" ref="K4788">IFERROR(INDEX(tblClientes[Cliente],INT($J4788/ROWS(tblConsorcios[Produto]))+1),"")</f>
        <v/>
      </c>
      <c r="L4788" t="str" cm="1">
        <f t="array" ref="L4788">IFERROR(INDEX(tblConsorcios[Produto],MOD($J4788,ROWS(tblConsorcios[Produto]))+1),"")</f>
        <v>Imóvel IE120 – 220m</v>
      </c>
      <c r="M4788" s="20" cm="1">
        <f t="array" ref="M4788">IFERROR(INDEX(tblConsorcios[Valor da Carta (R$)],MOD($J4788,ROWS(tblConsorcios[Produto]))+1),"")</f>
        <v>120000</v>
      </c>
      <c r="N4788" s="2" cm="1">
        <f t="array" ref="N4788">IFERROR(INDEX(tblConsorcios[Prazo (meses)],MOD($J4788,ROWS(tblConsorcios[Produto]))+1),"")</f>
        <v>220</v>
      </c>
      <c r="O4788" s="20" cm="1">
        <f t="array" ref="O4788">IFERROR(INDEX(tblConsorcios[Parcela Mensal (R$)],MOD($J4788,ROWS(tblConsorcios[Produto]))+1),"")</f>
        <v>697.09</v>
      </c>
      <c r="P4788" s="20" t="str" cm="1">
        <f t="array" ref="P4788">IFERROR(INDEX(tblClientes[Dividendo Mensal (R$)],INT($J4788/ROWS(tblConsorcios[Produto]))+1),"")</f>
        <v/>
      </c>
      <c r="Q4788" s="20" t="str">
        <f t="shared" si="223"/>
        <v/>
      </c>
      <c r="R4788">
        <f t="shared" si="224"/>
        <v>0</v>
      </c>
    </row>
    <row r="4789" spans="10:18" x14ac:dyDescent="0.2">
      <c r="J4789">
        <f t="shared" si="222"/>
        <v>4787</v>
      </c>
      <c r="K4789" t="str" cm="1">
        <f t="array" ref="K4789">IFERROR(INDEX(tblClientes[Cliente],INT($J4789/ROWS(tblConsorcios[Produto]))+1),"")</f>
        <v/>
      </c>
      <c r="L4789" t="str" cm="1">
        <f t="array" ref="L4789">IFERROR(INDEX(tblConsorcios[Produto],MOD($J4789,ROWS(tblConsorcios[Produto]))+1),"")</f>
        <v>Imóvel IE120 – 200m</v>
      </c>
      <c r="M4789" s="20" cm="1">
        <f t="array" ref="M4789">IFERROR(INDEX(tblConsorcios[Valor da Carta (R$)],MOD($J4789,ROWS(tblConsorcios[Produto]))+1),"")</f>
        <v>120000</v>
      </c>
      <c r="N4789" s="2" cm="1">
        <f t="array" ref="N4789">IFERROR(INDEX(tblConsorcios[Prazo (meses)],MOD($J4789,ROWS(tblConsorcios[Produto]))+1),"")</f>
        <v>200</v>
      </c>
      <c r="O4789" s="20" cm="1">
        <f t="array" ref="O4789">IFERROR(INDEX(tblConsorcios[Parcela Mensal (R$)],MOD($J4789,ROWS(tblConsorcios[Produto]))+1),"")</f>
        <v>760.8</v>
      </c>
      <c r="P4789" s="20" t="str" cm="1">
        <f t="array" ref="P4789">IFERROR(INDEX(tblClientes[Dividendo Mensal (R$)],INT($J4789/ROWS(tblConsorcios[Produto]))+1),"")</f>
        <v/>
      </c>
      <c r="Q4789" s="20" t="str">
        <f t="shared" si="223"/>
        <v/>
      </c>
      <c r="R4789">
        <f t="shared" si="224"/>
        <v>0</v>
      </c>
    </row>
    <row r="4790" spans="10:18" x14ac:dyDescent="0.2">
      <c r="J4790">
        <f t="shared" si="222"/>
        <v>4788</v>
      </c>
      <c r="K4790" t="str" cm="1">
        <f t="array" ref="K4790">IFERROR(INDEX(tblClientes[Cliente],INT($J4790/ROWS(tblConsorcios[Produto]))+1),"")</f>
        <v/>
      </c>
      <c r="L4790" t="str" cm="1">
        <f t="array" ref="L4790">IFERROR(INDEX(tblConsorcios[Produto],MOD($J4790,ROWS(tblConsorcios[Produto]))+1),"")</f>
        <v>Imóvel IE600 – 240m</v>
      </c>
      <c r="M4790" s="20" cm="1">
        <f t="array" ref="M4790">IFERROR(INDEX(tblConsorcios[Valor da Carta (R$)],MOD($J4790,ROWS(tblConsorcios[Produto]))+1),"")</f>
        <v>600000</v>
      </c>
      <c r="N4790" s="2" cm="1">
        <f t="array" ref="N4790">IFERROR(INDEX(tblConsorcios[Prazo (meses)],MOD($J4790,ROWS(tblConsorcios[Produto]))+1),"")</f>
        <v>240</v>
      </c>
      <c r="O4790" s="20" cm="1">
        <f t="array" ref="O4790">IFERROR(INDEX(tblConsorcios[Parcela Mensal (R$)],MOD($J4790,ROWS(tblConsorcios[Produto]))+1),"")</f>
        <v>3220</v>
      </c>
      <c r="P4790" s="20" t="str" cm="1">
        <f t="array" ref="P4790">IFERROR(INDEX(tblClientes[Dividendo Mensal (R$)],INT($J4790/ROWS(tblConsorcios[Produto]))+1),"")</f>
        <v/>
      </c>
      <c r="Q4790" s="20" t="str">
        <f t="shared" si="223"/>
        <v/>
      </c>
      <c r="R4790">
        <f t="shared" si="224"/>
        <v>0</v>
      </c>
    </row>
    <row r="4791" spans="10:18" x14ac:dyDescent="0.2">
      <c r="J4791">
        <f t="shared" si="222"/>
        <v>4789</v>
      </c>
      <c r="K4791" t="str" cm="1">
        <f t="array" ref="K4791">IFERROR(INDEX(tblClientes[Cliente],INT($J4791/ROWS(tblConsorcios[Produto]))+1),"")</f>
        <v/>
      </c>
      <c r="L4791" t="str" cm="1">
        <f t="array" ref="L4791">IFERROR(INDEX(tblConsorcios[Produto],MOD($J4791,ROWS(tblConsorcios[Produto]))+1),"")</f>
        <v>Imóvel IE600 – 220m</v>
      </c>
      <c r="M4791" s="20" cm="1">
        <f t="array" ref="M4791">IFERROR(INDEX(tblConsorcios[Valor da Carta (R$)],MOD($J4791,ROWS(tblConsorcios[Produto]))+1),"")</f>
        <v>600000</v>
      </c>
      <c r="N4791" s="2" cm="1">
        <f t="array" ref="N4791">IFERROR(INDEX(tblConsorcios[Prazo (meses)],MOD($J4791,ROWS(tblConsorcios[Produto]))+1),"")</f>
        <v>220</v>
      </c>
      <c r="O4791" s="20" cm="1">
        <f t="array" ref="O4791">IFERROR(INDEX(tblConsorcios[Parcela Mensal (R$)],MOD($J4791,ROWS(tblConsorcios[Produto]))+1),"")</f>
        <v>3485.45</v>
      </c>
      <c r="P4791" s="20" t="str" cm="1">
        <f t="array" ref="P4791">IFERROR(INDEX(tblClientes[Dividendo Mensal (R$)],INT($J4791/ROWS(tblConsorcios[Produto]))+1),"")</f>
        <v/>
      </c>
      <c r="Q4791" s="20" t="str">
        <f t="shared" si="223"/>
        <v/>
      </c>
      <c r="R4791">
        <f t="shared" si="224"/>
        <v>0</v>
      </c>
    </row>
    <row r="4792" spans="10:18" x14ac:dyDescent="0.2">
      <c r="J4792">
        <f t="shared" si="222"/>
        <v>4790</v>
      </c>
      <c r="K4792" t="str" cm="1">
        <f t="array" ref="K4792">IFERROR(INDEX(tblClientes[Cliente],INT($J4792/ROWS(tblConsorcios[Produto]))+1),"")</f>
        <v/>
      </c>
      <c r="L4792" t="str" cm="1">
        <f t="array" ref="L4792">IFERROR(INDEX(tblConsorcios[Produto],MOD($J4792,ROWS(tblConsorcios[Produto]))+1),"")</f>
        <v>Imóvel IE600 – 200m</v>
      </c>
      <c r="M4792" s="20" cm="1">
        <f t="array" ref="M4792">IFERROR(INDEX(tblConsorcios[Valor da Carta (R$)],MOD($J4792,ROWS(tblConsorcios[Produto]))+1),"")</f>
        <v>600000</v>
      </c>
      <c r="N4792" s="2" cm="1">
        <f t="array" ref="N4792">IFERROR(INDEX(tblConsorcios[Prazo (meses)],MOD($J4792,ROWS(tblConsorcios[Produto]))+1),"")</f>
        <v>200</v>
      </c>
      <c r="O4792" s="20" cm="1">
        <f t="array" ref="O4792">IFERROR(INDEX(tblConsorcios[Parcela Mensal (R$)],MOD($J4792,ROWS(tblConsorcios[Produto]))+1),"")</f>
        <v>3804</v>
      </c>
      <c r="P4792" s="20" t="str" cm="1">
        <f t="array" ref="P4792">IFERROR(INDEX(tblClientes[Dividendo Mensal (R$)],INT($J4792/ROWS(tblConsorcios[Produto]))+1),"")</f>
        <v/>
      </c>
      <c r="Q4792" s="20" t="str">
        <f t="shared" si="223"/>
        <v/>
      </c>
      <c r="R4792">
        <f t="shared" si="224"/>
        <v>0</v>
      </c>
    </row>
    <row r="4793" spans="10:18" x14ac:dyDescent="0.2">
      <c r="J4793">
        <f t="shared" si="222"/>
        <v>4791</v>
      </c>
      <c r="K4793" t="str" cm="1">
        <f t="array" ref="K4793">IFERROR(INDEX(tblClientes[Cliente],INT($J4793/ROWS(tblConsorcios[Produto]))+1),"")</f>
        <v/>
      </c>
      <c r="L4793" t="str" cm="1">
        <f t="array" ref="L4793">IFERROR(INDEX(tblConsorcios[Produto],MOD($J4793,ROWS(tblConsorcios[Produto]))+1),"")</f>
        <v>Imóvel IE580 – 240m</v>
      </c>
      <c r="M4793" s="20" cm="1">
        <f t="array" ref="M4793">IFERROR(INDEX(tblConsorcios[Valor da Carta (R$)],MOD($J4793,ROWS(tblConsorcios[Produto]))+1),"")</f>
        <v>580000</v>
      </c>
      <c r="N4793" s="2" cm="1">
        <f t="array" ref="N4793">IFERROR(INDEX(tblConsorcios[Prazo (meses)],MOD($J4793,ROWS(tblConsorcios[Produto]))+1),"")</f>
        <v>240</v>
      </c>
      <c r="O4793" s="20" cm="1">
        <f t="array" ref="O4793">IFERROR(INDEX(tblConsorcios[Parcela Mensal (R$)],MOD($J4793,ROWS(tblConsorcios[Produto]))+1),"")</f>
        <v>3112.67</v>
      </c>
      <c r="P4793" s="20" t="str" cm="1">
        <f t="array" ref="P4793">IFERROR(INDEX(tblClientes[Dividendo Mensal (R$)],INT($J4793/ROWS(tblConsorcios[Produto]))+1),"")</f>
        <v/>
      </c>
      <c r="Q4793" s="20" t="str">
        <f t="shared" si="223"/>
        <v/>
      </c>
      <c r="R4793">
        <f t="shared" si="224"/>
        <v>0</v>
      </c>
    </row>
    <row r="4794" spans="10:18" x14ac:dyDescent="0.2">
      <c r="J4794">
        <f t="shared" si="222"/>
        <v>4792</v>
      </c>
      <c r="K4794" t="str" cm="1">
        <f t="array" ref="K4794">IFERROR(INDEX(tblClientes[Cliente],INT($J4794/ROWS(tblConsorcios[Produto]))+1),"")</f>
        <v/>
      </c>
      <c r="L4794" t="str" cm="1">
        <f t="array" ref="L4794">IFERROR(INDEX(tblConsorcios[Produto],MOD($J4794,ROWS(tblConsorcios[Produto]))+1),"")</f>
        <v>Imóvel IE580 – 220m</v>
      </c>
      <c r="M4794" s="20" cm="1">
        <f t="array" ref="M4794">IFERROR(INDEX(tblConsorcios[Valor da Carta (R$)],MOD($J4794,ROWS(tblConsorcios[Produto]))+1),"")</f>
        <v>580000</v>
      </c>
      <c r="N4794" s="2" cm="1">
        <f t="array" ref="N4794">IFERROR(INDEX(tblConsorcios[Prazo (meses)],MOD($J4794,ROWS(tblConsorcios[Produto]))+1),"")</f>
        <v>220</v>
      </c>
      <c r="O4794" s="20" cm="1">
        <f t="array" ref="O4794">IFERROR(INDEX(tblConsorcios[Parcela Mensal (R$)],MOD($J4794,ROWS(tblConsorcios[Produto]))+1),"")</f>
        <v>3369.27</v>
      </c>
      <c r="P4794" s="20" t="str" cm="1">
        <f t="array" ref="P4794">IFERROR(INDEX(tblClientes[Dividendo Mensal (R$)],INT($J4794/ROWS(tblConsorcios[Produto]))+1),"")</f>
        <v/>
      </c>
      <c r="Q4794" s="20" t="str">
        <f t="shared" si="223"/>
        <v/>
      </c>
      <c r="R4794">
        <f t="shared" si="224"/>
        <v>0</v>
      </c>
    </row>
    <row r="4795" spans="10:18" x14ac:dyDescent="0.2">
      <c r="J4795">
        <f t="shared" si="222"/>
        <v>4793</v>
      </c>
      <c r="K4795" t="str" cm="1">
        <f t="array" ref="K4795">IFERROR(INDEX(tblClientes[Cliente],INT($J4795/ROWS(tblConsorcios[Produto]))+1),"")</f>
        <v/>
      </c>
      <c r="L4795" t="str" cm="1">
        <f t="array" ref="L4795">IFERROR(INDEX(tblConsorcios[Produto],MOD($J4795,ROWS(tblConsorcios[Produto]))+1),"")</f>
        <v>Imóvel IE580 – 200m</v>
      </c>
      <c r="M4795" s="20" cm="1">
        <f t="array" ref="M4795">IFERROR(INDEX(tblConsorcios[Valor da Carta (R$)],MOD($J4795,ROWS(tblConsorcios[Produto]))+1),"")</f>
        <v>580000</v>
      </c>
      <c r="N4795" s="2" cm="1">
        <f t="array" ref="N4795">IFERROR(INDEX(tblConsorcios[Prazo (meses)],MOD($J4795,ROWS(tblConsorcios[Produto]))+1),"")</f>
        <v>200</v>
      </c>
      <c r="O4795" s="20" cm="1">
        <f t="array" ref="O4795">IFERROR(INDEX(tblConsorcios[Parcela Mensal (R$)],MOD($J4795,ROWS(tblConsorcios[Produto]))+1),"")</f>
        <v>3677.2</v>
      </c>
      <c r="P4795" s="20" t="str" cm="1">
        <f t="array" ref="P4795">IFERROR(INDEX(tblClientes[Dividendo Mensal (R$)],INT($J4795/ROWS(tblConsorcios[Produto]))+1),"")</f>
        <v/>
      </c>
      <c r="Q4795" s="20" t="str">
        <f t="shared" si="223"/>
        <v/>
      </c>
      <c r="R4795">
        <f t="shared" si="224"/>
        <v>0</v>
      </c>
    </row>
    <row r="4796" spans="10:18" x14ac:dyDescent="0.2">
      <c r="J4796">
        <f t="shared" si="222"/>
        <v>4794</v>
      </c>
      <c r="K4796" t="str" cm="1">
        <f t="array" ref="K4796">IFERROR(INDEX(tblClientes[Cliente],INT($J4796/ROWS(tblConsorcios[Produto]))+1),"")</f>
        <v/>
      </c>
      <c r="L4796" t="str" cm="1">
        <f t="array" ref="L4796">IFERROR(INDEX(tblConsorcios[Produto],MOD($J4796,ROWS(tblConsorcios[Produto]))+1),"")</f>
        <v>Imóvel IE550 – 240m</v>
      </c>
      <c r="M4796" s="20" cm="1">
        <f t="array" ref="M4796">IFERROR(INDEX(tblConsorcios[Valor da Carta (R$)],MOD($J4796,ROWS(tblConsorcios[Produto]))+1),"")</f>
        <v>550000</v>
      </c>
      <c r="N4796" s="2" cm="1">
        <f t="array" ref="N4796">IFERROR(INDEX(tblConsorcios[Prazo (meses)],MOD($J4796,ROWS(tblConsorcios[Produto]))+1),"")</f>
        <v>240</v>
      </c>
      <c r="O4796" s="20" cm="1">
        <f t="array" ref="O4796">IFERROR(INDEX(tblConsorcios[Parcela Mensal (R$)],MOD($J4796,ROWS(tblConsorcios[Produto]))+1),"")</f>
        <v>2951.67</v>
      </c>
      <c r="P4796" s="20" t="str" cm="1">
        <f t="array" ref="P4796">IFERROR(INDEX(tblClientes[Dividendo Mensal (R$)],INT($J4796/ROWS(tblConsorcios[Produto]))+1),"")</f>
        <v/>
      </c>
      <c r="Q4796" s="20" t="str">
        <f t="shared" si="223"/>
        <v/>
      </c>
      <c r="R4796">
        <f t="shared" si="224"/>
        <v>0</v>
      </c>
    </row>
    <row r="4797" spans="10:18" x14ac:dyDescent="0.2">
      <c r="J4797">
        <f t="shared" si="222"/>
        <v>4795</v>
      </c>
      <c r="K4797" t="str" cm="1">
        <f t="array" ref="K4797">IFERROR(INDEX(tblClientes[Cliente],INT($J4797/ROWS(tblConsorcios[Produto]))+1),"")</f>
        <v/>
      </c>
      <c r="L4797" t="str" cm="1">
        <f t="array" ref="L4797">IFERROR(INDEX(tblConsorcios[Produto],MOD($J4797,ROWS(tblConsorcios[Produto]))+1),"")</f>
        <v>Imóvel IE550 – 220m</v>
      </c>
      <c r="M4797" s="20" cm="1">
        <f t="array" ref="M4797">IFERROR(INDEX(tblConsorcios[Valor da Carta (R$)],MOD($J4797,ROWS(tblConsorcios[Produto]))+1),"")</f>
        <v>550000</v>
      </c>
      <c r="N4797" s="2" cm="1">
        <f t="array" ref="N4797">IFERROR(INDEX(tblConsorcios[Prazo (meses)],MOD($J4797,ROWS(tblConsorcios[Produto]))+1),"")</f>
        <v>220</v>
      </c>
      <c r="O4797" s="20" cm="1">
        <f t="array" ref="O4797">IFERROR(INDEX(tblConsorcios[Parcela Mensal (R$)],MOD($J4797,ROWS(tblConsorcios[Produto]))+1),"")</f>
        <v>3195</v>
      </c>
      <c r="P4797" s="20" t="str" cm="1">
        <f t="array" ref="P4797">IFERROR(INDEX(tblClientes[Dividendo Mensal (R$)],INT($J4797/ROWS(tblConsorcios[Produto]))+1),"")</f>
        <v/>
      </c>
      <c r="Q4797" s="20" t="str">
        <f t="shared" si="223"/>
        <v/>
      </c>
      <c r="R4797">
        <f t="shared" si="224"/>
        <v>0</v>
      </c>
    </row>
    <row r="4798" spans="10:18" x14ac:dyDescent="0.2">
      <c r="J4798">
        <f t="shared" si="222"/>
        <v>4796</v>
      </c>
      <c r="K4798" t="str" cm="1">
        <f t="array" ref="K4798">IFERROR(INDEX(tblClientes[Cliente],INT($J4798/ROWS(tblConsorcios[Produto]))+1),"")</f>
        <v/>
      </c>
      <c r="L4798" t="str" cm="1">
        <f t="array" ref="L4798">IFERROR(INDEX(tblConsorcios[Produto],MOD($J4798,ROWS(tblConsorcios[Produto]))+1),"")</f>
        <v>Imóvel IE550 – 200m</v>
      </c>
      <c r="M4798" s="20" cm="1">
        <f t="array" ref="M4798">IFERROR(INDEX(tblConsorcios[Valor da Carta (R$)],MOD($J4798,ROWS(tblConsorcios[Produto]))+1),"")</f>
        <v>550000</v>
      </c>
      <c r="N4798" s="2" cm="1">
        <f t="array" ref="N4798">IFERROR(INDEX(tblConsorcios[Prazo (meses)],MOD($J4798,ROWS(tblConsorcios[Produto]))+1),"")</f>
        <v>200</v>
      </c>
      <c r="O4798" s="20" cm="1">
        <f t="array" ref="O4798">IFERROR(INDEX(tblConsorcios[Parcela Mensal (R$)],MOD($J4798,ROWS(tblConsorcios[Produto]))+1),"")</f>
        <v>3487</v>
      </c>
      <c r="P4798" s="20" t="str" cm="1">
        <f t="array" ref="P4798">IFERROR(INDEX(tblClientes[Dividendo Mensal (R$)],INT($J4798/ROWS(tblConsorcios[Produto]))+1),"")</f>
        <v/>
      </c>
      <c r="Q4798" s="20" t="str">
        <f t="shared" si="223"/>
        <v/>
      </c>
      <c r="R4798">
        <f t="shared" si="224"/>
        <v>0</v>
      </c>
    </row>
    <row r="4799" spans="10:18" x14ac:dyDescent="0.2">
      <c r="J4799">
        <f t="shared" si="222"/>
        <v>4797</v>
      </c>
      <c r="K4799" t="str" cm="1">
        <f t="array" ref="K4799">IFERROR(INDEX(tblClientes[Cliente],INT($J4799/ROWS(tblConsorcios[Produto]))+1),"")</f>
        <v/>
      </c>
      <c r="L4799" t="str" cm="1">
        <f t="array" ref="L4799">IFERROR(INDEX(tblConsorcios[Produto],MOD($J4799,ROWS(tblConsorcios[Produto]))+1),"")</f>
        <v>Imóvel IE530 – 240m</v>
      </c>
      <c r="M4799" s="20" cm="1">
        <f t="array" ref="M4799">IFERROR(INDEX(tblConsorcios[Valor da Carta (R$)],MOD($J4799,ROWS(tblConsorcios[Produto]))+1),"")</f>
        <v>530000</v>
      </c>
      <c r="N4799" s="2" cm="1">
        <f t="array" ref="N4799">IFERROR(INDEX(tblConsorcios[Prazo (meses)],MOD($J4799,ROWS(tblConsorcios[Produto]))+1),"")</f>
        <v>240</v>
      </c>
      <c r="O4799" s="20" cm="1">
        <f t="array" ref="O4799">IFERROR(INDEX(tblConsorcios[Parcela Mensal (R$)],MOD($J4799,ROWS(tblConsorcios[Produto]))+1),"")</f>
        <v>2844.33</v>
      </c>
      <c r="P4799" s="20" t="str" cm="1">
        <f t="array" ref="P4799">IFERROR(INDEX(tblClientes[Dividendo Mensal (R$)],INT($J4799/ROWS(tblConsorcios[Produto]))+1),"")</f>
        <v/>
      </c>
      <c r="Q4799" s="20" t="str">
        <f t="shared" si="223"/>
        <v/>
      </c>
      <c r="R4799">
        <f t="shared" si="224"/>
        <v>0</v>
      </c>
    </row>
    <row r="4800" spans="10:18" x14ac:dyDescent="0.2">
      <c r="J4800">
        <f t="shared" si="222"/>
        <v>4798</v>
      </c>
      <c r="K4800" t="str" cm="1">
        <f t="array" ref="K4800">IFERROR(INDEX(tblClientes[Cliente],INT($J4800/ROWS(tblConsorcios[Produto]))+1),"")</f>
        <v/>
      </c>
      <c r="L4800" t="str" cm="1">
        <f t="array" ref="L4800">IFERROR(INDEX(tblConsorcios[Produto],MOD($J4800,ROWS(tblConsorcios[Produto]))+1),"")</f>
        <v>Imóvel IE530 – 220m</v>
      </c>
      <c r="M4800" s="20" cm="1">
        <f t="array" ref="M4800">IFERROR(INDEX(tblConsorcios[Valor da Carta (R$)],MOD($J4800,ROWS(tblConsorcios[Produto]))+1),"")</f>
        <v>530000</v>
      </c>
      <c r="N4800" s="2" cm="1">
        <f t="array" ref="N4800">IFERROR(INDEX(tblConsorcios[Prazo (meses)],MOD($J4800,ROWS(tblConsorcios[Produto]))+1),"")</f>
        <v>220</v>
      </c>
      <c r="O4800" s="20" cm="1">
        <f t="array" ref="O4800">IFERROR(INDEX(tblConsorcios[Parcela Mensal (R$)],MOD($J4800,ROWS(tblConsorcios[Produto]))+1),"")</f>
        <v>3078.82</v>
      </c>
      <c r="P4800" s="20" t="str" cm="1">
        <f t="array" ref="P4800">IFERROR(INDEX(tblClientes[Dividendo Mensal (R$)],INT($J4800/ROWS(tblConsorcios[Produto]))+1),"")</f>
        <v/>
      </c>
      <c r="Q4800" s="20" t="str">
        <f t="shared" si="223"/>
        <v/>
      </c>
      <c r="R4800">
        <f t="shared" si="224"/>
        <v>0</v>
      </c>
    </row>
    <row r="4801" spans="10:18" x14ac:dyDescent="0.2">
      <c r="J4801">
        <f t="shared" si="222"/>
        <v>4799</v>
      </c>
      <c r="K4801" t="str" cm="1">
        <f t="array" ref="K4801">IFERROR(INDEX(tblClientes[Cliente],INT($J4801/ROWS(tblConsorcios[Produto]))+1),"")</f>
        <v/>
      </c>
      <c r="L4801" t="str" cm="1">
        <f t="array" ref="L4801">IFERROR(INDEX(tblConsorcios[Produto],MOD($J4801,ROWS(tblConsorcios[Produto]))+1),"")</f>
        <v>Imóvel IE530 – 200m</v>
      </c>
      <c r="M4801" s="20" cm="1">
        <f t="array" ref="M4801">IFERROR(INDEX(tblConsorcios[Valor da Carta (R$)],MOD($J4801,ROWS(tblConsorcios[Produto]))+1),"")</f>
        <v>530000</v>
      </c>
      <c r="N4801" s="2" cm="1">
        <f t="array" ref="N4801">IFERROR(INDEX(tblConsorcios[Prazo (meses)],MOD($J4801,ROWS(tblConsorcios[Produto]))+1),"")</f>
        <v>200</v>
      </c>
      <c r="O4801" s="20" cm="1">
        <f t="array" ref="O4801">IFERROR(INDEX(tblConsorcios[Parcela Mensal (R$)],MOD($J4801,ROWS(tblConsorcios[Produto]))+1),"")</f>
        <v>3360.2</v>
      </c>
      <c r="P4801" s="20" t="str" cm="1">
        <f t="array" ref="P4801">IFERROR(INDEX(tblClientes[Dividendo Mensal (R$)],INT($J4801/ROWS(tblConsorcios[Produto]))+1),"")</f>
        <v/>
      </c>
      <c r="Q4801" s="20" t="str">
        <f t="shared" si="223"/>
        <v/>
      </c>
      <c r="R4801">
        <f t="shared" si="224"/>
        <v>0</v>
      </c>
    </row>
    <row r="4802" spans="10:18" x14ac:dyDescent="0.2">
      <c r="J4802">
        <f t="shared" si="222"/>
        <v>4800</v>
      </c>
      <c r="K4802" t="str" cm="1">
        <f t="array" ref="K4802">IFERROR(INDEX(tblClientes[Cliente],INT($J4802/ROWS(tblConsorcios[Produto]))+1),"")</f>
        <v/>
      </c>
      <c r="L4802" t="str" cm="1">
        <f t="array" ref="L4802">IFERROR(INDEX(tblConsorcios[Produto],MOD($J4802,ROWS(tblConsorcios[Produto]))+1),"")</f>
        <v>Imóvel IE500 – 240m</v>
      </c>
      <c r="M4802" s="20" cm="1">
        <f t="array" ref="M4802">IFERROR(INDEX(tblConsorcios[Valor da Carta (R$)],MOD($J4802,ROWS(tblConsorcios[Produto]))+1),"")</f>
        <v>500000</v>
      </c>
      <c r="N4802" s="2" cm="1">
        <f t="array" ref="N4802">IFERROR(INDEX(tblConsorcios[Prazo (meses)],MOD($J4802,ROWS(tblConsorcios[Produto]))+1),"")</f>
        <v>240</v>
      </c>
      <c r="O4802" s="20" cm="1">
        <f t="array" ref="O4802">IFERROR(INDEX(tblConsorcios[Parcela Mensal (R$)],MOD($J4802,ROWS(tblConsorcios[Produto]))+1),"")</f>
        <v>2683.33</v>
      </c>
      <c r="P4802" s="20" t="str" cm="1">
        <f t="array" ref="P4802">IFERROR(INDEX(tblClientes[Dividendo Mensal (R$)],INT($J4802/ROWS(tblConsorcios[Produto]))+1),"")</f>
        <v/>
      </c>
      <c r="Q4802" s="20" t="str">
        <f t="shared" si="223"/>
        <v/>
      </c>
      <c r="R4802">
        <f t="shared" si="224"/>
        <v>0</v>
      </c>
    </row>
    <row r="4803" spans="10:18" x14ac:dyDescent="0.2">
      <c r="J4803">
        <f t="shared" ref="J4803:J4866" si="225">ROW()-2</f>
        <v>4801</v>
      </c>
      <c r="K4803" t="str" cm="1">
        <f t="array" ref="K4803">IFERROR(INDEX(tblClientes[Cliente],INT($J4803/ROWS(tblConsorcios[Produto]))+1),"")</f>
        <v/>
      </c>
      <c r="L4803" t="str" cm="1">
        <f t="array" ref="L4803">IFERROR(INDEX(tblConsorcios[Produto],MOD($J4803,ROWS(tblConsorcios[Produto]))+1),"")</f>
        <v>Imóvel IE500 – 220m</v>
      </c>
      <c r="M4803" s="20" cm="1">
        <f t="array" ref="M4803">IFERROR(INDEX(tblConsorcios[Valor da Carta (R$)],MOD($J4803,ROWS(tblConsorcios[Produto]))+1),"")</f>
        <v>500000</v>
      </c>
      <c r="N4803" s="2" cm="1">
        <f t="array" ref="N4803">IFERROR(INDEX(tblConsorcios[Prazo (meses)],MOD($J4803,ROWS(tblConsorcios[Produto]))+1),"")</f>
        <v>220</v>
      </c>
      <c r="O4803" s="20" cm="1">
        <f t="array" ref="O4803">IFERROR(INDEX(tblConsorcios[Parcela Mensal (R$)],MOD($J4803,ROWS(tblConsorcios[Produto]))+1),"")</f>
        <v>2904.55</v>
      </c>
      <c r="P4803" s="20" t="str" cm="1">
        <f t="array" ref="P4803">IFERROR(INDEX(tblClientes[Dividendo Mensal (R$)],INT($J4803/ROWS(tblConsorcios[Produto]))+1),"")</f>
        <v/>
      </c>
      <c r="Q4803" s="20" t="str">
        <f t="shared" ref="Q4803:Q4866" si="226">IF(AND(ISNUMBER(O4803),ISNUMBER(P4803)),P4803-O4803,"")</f>
        <v/>
      </c>
      <c r="R4803">
        <f t="shared" ref="R4803:R4866" si="227">IF(AND(ISNUMBER(O4803),ISNUMBER(P4803),O4803&lt;=P4803),1,0)</f>
        <v>0</v>
      </c>
    </row>
    <row r="4804" spans="10:18" x14ac:dyDescent="0.2">
      <c r="J4804">
        <f t="shared" si="225"/>
        <v>4802</v>
      </c>
      <c r="K4804" t="str" cm="1">
        <f t="array" ref="K4804">IFERROR(INDEX(tblClientes[Cliente],INT($J4804/ROWS(tblConsorcios[Produto]))+1),"")</f>
        <v/>
      </c>
      <c r="L4804" t="str" cm="1">
        <f t="array" ref="L4804">IFERROR(INDEX(tblConsorcios[Produto],MOD($J4804,ROWS(tblConsorcios[Produto]))+1),"")</f>
        <v>Imóvel IE500 – 200m</v>
      </c>
      <c r="M4804" s="20" cm="1">
        <f t="array" ref="M4804">IFERROR(INDEX(tblConsorcios[Valor da Carta (R$)],MOD($J4804,ROWS(tblConsorcios[Produto]))+1),"")</f>
        <v>500000</v>
      </c>
      <c r="N4804" s="2" cm="1">
        <f t="array" ref="N4804">IFERROR(INDEX(tblConsorcios[Prazo (meses)],MOD($J4804,ROWS(tblConsorcios[Produto]))+1),"")</f>
        <v>200</v>
      </c>
      <c r="O4804" s="20" cm="1">
        <f t="array" ref="O4804">IFERROR(INDEX(tblConsorcios[Parcela Mensal (R$)],MOD($J4804,ROWS(tblConsorcios[Produto]))+1),"")</f>
        <v>3170</v>
      </c>
      <c r="P4804" s="20" t="str" cm="1">
        <f t="array" ref="P4804">IFERROR(INDEX(tblClientes[Dividendo Mensal (R$)],INT($J4804/ROWS(tblConsorcios[Produto]))+1),"")</f>
        <v/>
      </c>
      <c r="Q4804" s="20" t="str">
        <f t="shared" si="226"/>
        <v/>
      </c>
      <c r="R4804">
        <f t="shared" si="227"/>
        <v>0</v>
      </c>
    </row>
    <row r="4805" spans="10:18" x14ac:dyDescent="0.2">
      <c r="J4805">
        <f t="shared" si="225"/>
        <v>4803</v>
      </c>
      <c r="K4805" t="str" cm="1">
        <f t="array" ref="K4805">IFERROR(INDEX(tblClientes[Cliente],INT($J4805/ROWS(tblConsorcios[Produto]))+1),"")</f>
        <v/>
      </c>
      <c r="L4805" t="str" cm="1">
        <f t="array" ref="L4805">IFERROR(INDEX(tblConsorcios[Produto],MOD($J4805,ROWS(tblConsorcios[Produto]))+1),"")</f>
        <v>Imóvel IE480 – 240m</v>
      </c>
      <c r="M4805" s="20" cm="1">
        <f t="array" ref="M4805">IFERROR(INDEX(tblConsorcios[Valor da Carta (R$)],MOD($J4805,ROWS(tblConsorcios[Produto]))+1),"")</f>
        <v>480000</v>
      </c>
      <c r="N4805" s="2" cm="1">
        <f t="array" ref="N4805">IFERROR(INDEX(tblConsorcios[Prazo (meses)],MOD($J4805,ROWS(tblConsorcios[Produto]))+1),"")</f>
        <v>240</v>
      </c>
      <c r="O4805" s="20" cm="1">
        <f t="array" ref="O4805">IFERROR(INDEX(tblConsorcios[Parcela Mensal (R$)],MOD($J4805,ROWS(tblConsorcios[Produto]))+1),"")</f>
        <v>2576</v>
      </c>
      <c r="P4805" s="20" t="str" cm="1">
        <f t="array" ref="P4805">IFERROR(INDEX(tblClientes[Dividendo Mensal (R$)],INT($J4805/ROWS(tblConsorcios[Produto]))+1),"")</f>
        <v/>
      </c>
      <c r="Q4805" s="20" t="str">
        <f t="shared" si="226"/>
        <v/>
      </c>
      <c r="R4805">
        <f t="shared" si="227"/>
        <v>0</v>
      </c>
    </row>
    <row r="4806" spans="10:18" x14ac:dyDescent="0.2">
      <c r="J4806">
        <f t="shared" si="225"/>
        <v>4804</v>
      </c>
      <c r="K4806" t="str" cm="1">
        <f t="array" ref="K4806">IFERROR(INDEX(tblClientes[Cliente],INT($J4806/ROWS(tblConsorcios[Produto]))+1),"")</f>
        <v/>
      </c>
      <c r="L4806" t="str" cm="1">
        <f t="array" ref="L4806">IFERROR(INDEX(tblConsorcios[Produto],MOD($J4806,ROWS(tblConsorcios[Produto]))+1),"")</f>
        <v>Imóvel IE480 – 220m</v>
      </c>
      <c r="M4806" s="20" cm="1">
        <f t="array" ref="M4806">IFERROR(INDEX(tblConsorcios[Valor da Carta (R$)],MOD($J4806,ROWS(tblConsorcios[Produto]))+1),"")</f>
        <v>480000</v>
      </c>
      <c r="N4806" s="2" cm="1">
        <f t="array" ref="N4806">IFERROR(INDEX(tblConsorcios[Prazo (meses)],MOD($J4806,ROWS(tblConsorcios[Produto]))+1),"")</f>
        <v>220</v>
      </c>
      <c r="O4806" s="20" cm="1">
        <f t="array" ref="O4806">IFERROR(INDEX(tblConsorcios[Parcela Mensal (R$)],MOD($J4806,ROWS(tblConsorcios[Produto]))+1),"")</f>
        <v>2788.36</v>
      </c>
      <c r="P4806" s="20" t="str" cm="1">
        <f t="array" ref="P4806">IFERROR(INDEX(tblClientes[Dividendo Mensal (R$)],INT($J4806/ROWS(tblConsorcios[Produto]))+1),"")</f>
        <v/>
      </c>
      <c r="Q4806" s="20" t="str">
        <f t="shared" si="226"/>
        <v/>
      </c>
      <c r="R4806">
        <f t="shared" si="227"/>
        <v>0</v>
      </c>
    </row>
    <row r="4807" spans="10:18" x14ac:dyDescent="0.2">
      <c r="J4807">
        <f t="shared" si="225"/>
        <v>4805</v>
      </c>
      <c r="K4807" t="str" cm="1">
        <f t="array" ref="K4807">IFERROR(INDEX(tblClientes[Cliente],INT($J4807/ROWS(tblConsorcios[Produto]))+1),"")</f>
        <v/>
      </c>
      <c r="L4807" t="str" cm="1">
        <f t="array" ref="L4807">IFERROR(INDEX(tblConsorcios[Produto],MOD($J4807,ROWS(tblConsorcios[Produto]))+1),"")</f>
        <v>Imóvel IE480 – 200m</v>
      </c>
      <c r="M4807" s="20" cm="1">
        <f t="array" ref="M4807">IFERROR(INDEX(tblConsorcios[Valor da Carta (R$)],MOD($J4807,ROWS(tblConsorcios[Produto]))+1),"")</f>
        <v>480000</v>
      </c>
      <c r="N4807" s="2" cm="1">
        <f t="array" ref="N4807">IFERROR(INDEX(tblConsorcios[Prazo (meses)],MOD($J4807,ROWS(tblConsorcios[Produto]))+1),"")</f>
        <v>200</v>
      </c>
      <c r="O4807" s="20" cm="1">
        <f t="array" ref="O4807">IFERROR(INDEX(tblConsorcios[Parcela Mensal (R$)],MOD($J4807,ROWS(tblConsorcios[Produto]))+1),"")</f>
        <v>3043.2</v>
      </c>
      <c r="P4807" s="20" t="str" cm="1">
        <f t="array" ref="P4807">IFERROR(INDEX(tblClientes[Dividendo Mensal (R$)],INT($J4807/ROWS(tblConsorcios[Produto]))+1),"")</f>
        <v/>
      </c>
      <c r="Q4807" s="20" t="str">
        <f t="shared" si="226"/>
        <v/>
      </c>
      <c r="R4807">
        <f t="shared" si="227"/>
        <v>0</v>
      </c>
    </row>
    <row r="4808" spans="10:18" x14ac:dyDescent="0.2">
      <c r="J4808">
        <f t="shared" si="225"/>
        <v>4806</v>
      </c>
      <c r="K4808" t="str" cm="1">
        <f t="array" ref="K4808">IFERROR(INDEX(tblClientes[Cliente],INT($J4808/ROWS(tblConsorcios[Produto]))+1),"")</f>
        <v/>
      </c>
      <c r="L4808" t="str" cm="1">
        <f t="array" ref="L4808">IFERROR(INDEX(tblConsorcios[Produto],MOD($J4808,ROWS(tblConsorcios[Produto]))+1),"")</f>
        <v>Imóvel IE450 – 240m</v>
      </c>
      <c r="M4808" s="20" cm="1">
        <f t="array" ref="M4808">IFERROR(INDEX(tblConsorcios[Valor da Carta (R$)],MOD($J4808,ROWS(tblConsorcios[Produto]))+1),"")</f>
        <v>450000</v>
      </c>
      <c r="N4808" s="2" cm="1">
        <f t="array" ref="N4808">IFERROR(INDEX(tblConsorcios[Prazo (meses)],MOD($J4808,ROWS(tblConsorcios[Produto]))+1),"")</f>
        <v>240</v>
      </c>
      <c r="O4808" s="20" cm="1">
        <f t="array" ref="O4808">IFERROR(INDEX(tblConsorcios[Parcela Mensal (R$)],MOD($J4808,ROWS(tblConsorcios[Produto]))+1),"")</f>
        <v>2415</v>
      </c>
      <c r="P4808" s="20" t="str" cm="1">
        <f t="array" ref="P4808">IFERROR(INDEX(tblClientes[Dividendo Mensal (R$)],INT($J4808/ROWS(tblConsorcios[Produto]))+1),"")</f>
        <v/>
      </c>
      <c r="Q4808" s="20" t="str">
        <f t="shared" si="226"/>
        <v/>
      </c>
      <c r="R4808">
        <f t="shared" si="227"/>
        <v>0</v>
      </c>
    </row>
    <row r="4809" spans="10:18" x14ac:dyDescent="0.2">
      <c r="J4809">
        <f t="shared" si="225"/>
        <v>4807</v>
      </c>
      <c r="K4809" t="str" cm="1">
        <f t="array" ref="K4809">IFERROR(INDEX(tblClientes[Cliente],INT($J4809/ROWS(tblConsorcios[Produto]))+1),"")</f>
        <v/>
      </c>
      <c r="L4809" t="str" cm="1">
        <f t="array" ref="L4809">IFERROR(INDEX(tblConsorcios[Produto],MOD($J4809,ROWS(tblConsorcios[Produto]))+1),"")</f>
        <v>Imóvel IE450 – 220m</v>
      </c>
      <c r="M4809" s="20" cm="1">
        <f t="array" ref="M4809">IFERROR(INDEX(tblConsorcios[Valor da Carta (R$)],MOD($J4809,ROWS(tblConsorcios[Produto]))+1),"")</f>
        <v>450000</v>
      </c>
      <c r="N4809" s="2" cm="1">
        <f t="array" ref="N4809">IFERROR(INDEX(tblConsorcios[Prazo (meses)],MOD($J4809,ROWS(tblConsorcios[Produto]))+1),"")</f>
        <v>220</v>
      </c>
      <c r="O4809" s="20" cm="1">
        <f t="array" ref="O4809">IFERROR(INDEX(tblConsorcios[Parcela Mensal (R$)],MOD($J4809,ROWS(tblConsorcios[Produto]))+1),"")</f>
        <v>2614.09</v>
      </c>
      <c r="P4809" s="20" t="str" cm="1">
        <f t="array" ref="P4809">IFERROR(INDEX(tblClientes[Dividendo Mensal (R$)],INT($J4809/ROWS(tblConsorcios[Produto]))+1),"")</f>
        <v/>
      </c>
      <c r="Q4809" s="20" t="str">
        <f t="shared" si="226"/>
        <v/>
      </c>
      <c r="R4809">
        <f t="shared" si="227"/>
        <v>0</v>
      </c>
    </row>
    <row r="4810" spans="10:18" x14ac:dyDescent="0.2">
      <c r="J4810">
        <f t="shared" si="225"/>
        <v>4808</v>
      </c>
      <c r="K4810" t="str" cm="1">
        <f t="array" ref="K4810">IFERROR(INDEX(tblClientes[Cliente],INT($J4810/ROWS(tblConsorcios[Produto]))+1),"")</f>
        <v/>
      </c>
      <c r="L4810" t="str" cm="1">
        <f t="array" ref="L4810">IFERROR(INDEX(tblConsorcios[Produto],MOD($J4810,ROWS(tblConsorcios[Produto]))+1),"")</f>
        <v>Imóvel IE450 – 200m</v>
      </c>
      <c r="M4810" s="20" cm="1">
        <f t="array" ref="M4810">IFERROR(INDEX(tblConsorcios[Valor da Carta (R$)],MOD($J4810,ROWS(tblConsorcios[Produto]))+1),"")</f>
        <v>450000</v>
      </c>
      <c r="N4810" s="2" cm="1">
        <f t="array" ref="N4810">IFERROR(INDEX(tblConsorcios[Prazo (meses)],MOD($J4810,ROWS(tblConsorcios[Produto]))+1),"")</f>
        <v>200</v>
      </c>
      <c r="O4810" s="20" cm="1">
        <f t="array" ref="O4810">IFERROR(INDEX(tblConsorcios[Parcela Mensal (R$)],MOD($J4810,ROWS(tblConsorcios[Produto]))+1),"")</f>
        <v>2853</v>
      </c>
      <c r="P4810" s="20" t="str" cm="1">
        <f t="array" ref="P4810">IFERROR(INDEX(tblClientes[Dividendo Mensal (R$)],INT($J4810/ROWS(tblConsorcios[Produto]))+1),"")</f>
        <v/>
      </c>
      <c r="Q4810" s="20" t="str">
        <f t="shared" si="226"/>
        <v/>
      </c>
      <c r="R4810">
        <f t="shared" si="227"/>
        <v>0</v>
      </c>
    </row>
    <row r="4811" spans="10:18" x14ac:dyDescent="0.2">
      <c r="J4811">
        <f t="shared" si="225"/>
        <v>4809</v>
      </c>
      <c r="K4811" t="str" cm="1">
        <f t="array" ref="K4811">IFERROR(INDEX(tblClientes[Cliente],INT($J4811/ROWS(tblConsorcios[Produto]))+1),"")</f>
        <v/>
      </c>
      <c r="L4811" t="str" cm="1">
        <f t="array" ref="L4811">IFERROR(INDEX(tblConsorcios[Produto],MOD($J4811,ROWS(tblConsorcios[Produto]))+1),"")</f>
        <v>Imóvel IE430 – 240m</v>
      </c>
      <c r="M4811" s="20" cm="1">
        <f t="array" ref="M4811">IFERROR(INDEX(tblConsorcios[Valor da Carta (R$)],MOD($J4811,ROWS(tblConsorcios[Produto]))+1),"")</f>
        <v>430000</v>
      </c>
      <c r="N4811" s="2" cm="1">
        <f t="array" ref="N4811">IFERROR(INDEX(tblConsorcios[Prazo (meses)],MOD($J4811,ROWS(tblConsorcios[Produto]))+1),"")</f>
        <v>240</v>
      </c>
      <c r="O4811" s="20" cm="1">
        <f t="array" ref="O4811">IFERROR(INDEX(tblConsorcios[Parcela Mensal (R$)],MOD($J4811,ROWS(tblConsorcios[Produto]))+1),"")</f>
        <v>2307.67</v>
      </c>
      <c r="P4811" s="20" t="str" cm="1">
        <f t="array" ref="P4811">IFERROR(INDEX(tblClientes[Dividendo Mensal (R$)],INT($J4811/ROWS(tblConsorcios[Produto]))+1),"")</f>
        <v/>
      </c>
      <c r="Q4811" s="20" t="str">
        <f t="shared" si="226"/>
        <v/>
      </c>
      <c r="R4811">
        <f t="shared" si="227"/>
        <v>0</v>
      </c>
    </row>
    <row r="4812" spans="10:18" x14ac:dyDescent="0.2">
      <c r="J4812">
        <f t="shared" si="225"/>
        <v>4810</v>
      </c>
      <c r="K4812" t="str" cm="1">
        <f t="array" ref="K4812">IFERROR(INDEX(tblClientes[Cliente],INT($J4812/ROWS(tblConsorcios[Produto]))+1),"")</f>
        <v/>
      </c>
      <c r="L4812" t="str" cm="1">
        <f t="array" ref="L4812">IFERROR(INDEX(tblConsorcios[Produto],MOD($J4812,ROWS(tblConsorcios[Produto]))+1),"")</f>
        <v>Imóvel IE430 – 220m</v>
      </c>
      <c r="M4812" s="20" cm="1">
        <f t="array" ref="M4812">IFERROR(INDEX(tblConsorcios[Valor da Carta (R$)],MOD($J4812,ROWS(tblConsorcios[Produto]))+1),"")</f>
        <v>430000</v>
      </c>
      <c r="N4812" s="2" cm="1">
        <f t="array" ref="N4812">IFERROR(INDEX(tblConsorcios[Prazo (meses)],MOD($J4812,ROWS(tblConsorcios[Produto]))+1),"")</f>
        <v>220</v>
      </c>
      <c r="O4812" s="20" cm="1">
        <f t="array" ref="O4812">IFERROR(INDEX(tblConsorcios[Parcela Mensal (R$)],MOD($J4812,ROWS(tblConsorcios[Produto]))+1),"")</f>
        <v>2497.91</v>
      </c>
      <c r="P4812" s="20" t="str" cm="1">
        <f t="array" ref="P4812">IFERROR(INDEX(tblClientes[Dividendo Mensal (R$)],INT($J4812/ROWS(tblConsorcios[Produto]))+1),"")</f>
        <v/>
      </c>
      <c r="Q4812" s="20" t="str">
        <f t="shared" si="226"/>
        <v/>
      </c>
      <c r="R4812">
        <f t="shared" si="227"/>
        <v>0</v>
      </c>
    </row>
    <row r="4813" spans="10:18" x14ac:dyDescent="0.2">
      <c r="J4813">
        <f t="shared" si="225"/>
        <v>4811</v>
      </c>
      <c r="K4813" t="str" cm="1">
        <f t="array" ref="K4813">IFERROR(INDEX(tblClientes[Cliente],INT($J4813/ROWS(tblConsorcios[Produto]))+1),"")</f>
        <v/>
      </c>
      <c r="L4813" t="str" cm="1">
        <f t="array" ref="L4813">IFERROR(INDEX(tblConsorcios[Produto],MOD($J4813,ROWS(tblConsorcios[Produto]))+1),"")</f>
        <v>Imóvel IE430 – 200m</v>
      </c>
      <c r="M4813" s="20" cm="1">
        <f t="array" ref="M4813">IFERROR(INDEX(tblConsorcios[Valor da Carta (R$)],MOD($J4813,ROWS(tblConsorcios[Produto]))+1),"")</f>
        <v>430000</v>
      </c>
      <c r="N4813" s="2" cm="1">
        <f t="array" ref="N4813">IFERROR(INDEX(tblConsorcios[Prazo (meses)],MOD($J4813,ROWS(tblConsorcios[Produto]))+1),"")</f>
        <v>200</v>
      </c>
      <c r="O4813" s="20" cm="1">
        <f t="array" ref="O4813">IFERROR(INDEX(tblConsorcios[Parcela Mensal (R$)],MOD($J4813,ROWS(tblConsorcios[Produto]))+1),"")</f>
        <v>2726.2</v>
      </c>
      <c r="P4813" s="20" t="str" cm="1">
        <f t="array" ref="P4813">IFERROR(INDEX(tblClientes[Dividendo Mensal (R$)],INT($J4813/ROWS(tblConsorcios[Produto]))+1),"")</f>
        <v/>
      </c>
      <c r="Q4813" s="20" t="str">
        <f t="shared" si="226"/>
        <v/>
      </c>
      <c r="R4813">
        <f t="shared" si="227"/>
        <v>0</v>
      </c>
    </row>
    <row r="4814" spans="10:18" x14ac:dyDescent="0.2">
      <c r="J4814">
        <f t="shared" si="225"/>
        <v>4812</v>
      </c>
      <c r="K4814" t="str" cm="1">
        <f t="array" ref="K4814">IFERROR(INDEX(tblClientes[Cliente],INT($J4814/ROWS(tblConsorcios[Produto]))+1),"")</f>
        <v/>
      </c>
      <c r="L4814" t="str" cm="1">
        <f t="array" ref="L4814">IFERROR(INDEX(tblConsorcios[Produto],MOD($J4814,ROWS(tblConsorcios[Produto]))+1),"")</f>
        <v>Imóvel IE400 – 240m</v>
      </c>
      <c r="M4814" s="20" cm="1">
        <f t="array" ref="M4814">IFERROR(INDEX(tblConsorcios[Valor da Carta (R$)],MOD($J4814,ROWS(tblConsorcios[Produto]))+1),"")</f>
        <v>400000</v>
      </c>
      <c r="N4814" s="2" cm="1">
        <f t="array" ref="N4814">IFERROR(INDEX(tblConsorcios[Prazo (meses)],MOD($J4814,ROWS(tblConsorcios[Produto]))+1),"")</f>
        <v>240</v>
      </c>
      <c r="O4814" s="20" cm="1">
        <f t="array" ref="O4814">IFERROR(INDEX(tblConsorcios[Parcela Mensal (R$)],MOD($J4814,ROWS(tblConsorcios[Produto]))+1),"")</f>
        <v>2146.67</v>
      </c>
      <c r="P4814" s="20" t="str" cm="1">
        <f t="array" ref="P4814">IFERROR(INDEX(tblClientes[Dividendo Mensal (R$)],INT($J4814/ROWS(tblConsorcios[Produto]))+1),"")</f>
        <v/>
      </c>
      <c r="Q4814" s="20" t="str">
        <f t="shared" si="226"/>
        <v/>
      </c>
      <c r="R4814">
        <f t="shared" si="227"/>
        <v>0</v>
      </c>
    </row>
    <row r="4815" spans="10:18" x14ac:dyDescent="0.2">
      <c r="J4815">
        <f t="shared" si="225"/>
        <v>4813</v>
      </c>
      <c r="K4815" t="str" cm="1">
        <f t="array" ref="K4815">IFERROR(INDEX(tblClientes[Cliente],INT($J4815/ROWS(tblConsorcios[Produto]))+1),"")</f>
        <v/>
      </c>
      <c r="L4815" t="str" cm="1">
        <f t="array" ref="L4815">IFERROR(INDEX(tblConsorcios[Produto],MOD($J4815,ROWS(tblConsorcios[Produto]))+1),"")</f>
        <v>Imóvel IE400 – 220m</v>
      </c>
      <c r="M4815" s="20" cm="1">
        <f t="array" ref="M4815">IFERROR(INDEX(tblConsorcios[Valor da Carta (R$)],MOD($J4815,ROWS(tblConsorcios[Produto]))+1),"")</f>
        <v>400000</v>
      </c>
      <c r="N4815" s="2" cm="1">
        <f t="array" ref="N4815">IFERROR(INDEX(tblConsorcios[Prazo (meses)],MOD($J4815,ROWS(tblConsorcios[Produto]))+1),"")</f>
        <v>220</v>
      </c>
      <c r="O4815" s="20" cm="1">
        <f t="array" ref="O4815">IFERROR(INDEX(tblConsorcios[Parcela Mensal (R$)],MOD($J4815,ROWS(tblConsorcios[Produto]))+1),"")</f>
        <v>2323.64</v>
      </c>
      <c r="P4815" s="20" t="str" cm="1">
        <f t="array" ref="P4815">IFERROR(INDEX(tblClientes[Dividendo Mensal (R$)],INT($J4815/ROWS(tblConsorcios[Produto]))+1),"")</f>
        <v/>
      </c>
      <c r="Q4815" s="20" t="str">
        <f t="shared" si="226"/>
        <v/>
      </c>
      <c r="R4815">
        <f t="shared" si="227"/>
        <v>0</v>
      </c>
    </row>
    <row r="4816" spans="10:18" x14ac:dyDescent="0.2">
      <c r="J4816">
        <f t="shared" si="225"/>
        <v>4814</v>
      </c>
      <c r="K4816" t="str" cm="1">
        <f t="array" ref="K4816">IFERROR(INDEX(tblClientes[Cliente],INT($J4816/ROWS(tblConsorcios[Produto]))+1),"")</f>
        <v/>
      </c>
      <c r="L4816" t="str" cm="1">
        <f t="array" ref="L4816">IFERROR(INDEX(tblConsorcios[Produto],MOD($J4816,ROWS(tblConsorcios[Produto]))+1),"")</f>
        <v>Imóvel IE400 – 200m</v>
      </c>
      <c r="M4816" s="20" cm="1">
        <f t="array" ref="M4816">IFERROR(INDEX(tblConsorcios[Valor da Carta (R$)],MOD($J4816,ROWS(tblConsorcios[Produto]))+1),"")</f>
        <v>400000</v>
      </c>
      <c r="N4816" s="2" cm="1">
        <f t="array" ref="N4816">IFERROR(INDEX(tblConsorcios[Prazo (meses)],MOD($J4816,ROWS(tblConsorcios[Produto]))+1),"")</f>
        <v>200</v>
      </c>
      <c r="O4816" s="20" cm="1">
        <f t="array" ref="O4816">IFERROR(INDEX(tblConsorcios[Parcela Mensal (R$)],MOD($J4816,ROWS(tblConsorcios[Produto]))+1),"")</f>
        <v>2536</v>
      </c>
      <c r="P4816" s="20" t="str" cm="1">
        <f t="array" ref="P4816">IFERROR(INDEX(tblClientes[Dividendo Mensal (R$)],INT($J4816/ROWS(tblConsorcios[Produto]))+1),"")</f>
        <v/>
      </c>
      <c r="Q4816" s="20" t="str">
        <f t="shared" si="226"/>
        <v/>
      </c>
      <c r="R4816">
        <f t="shared" si="227"/>
        <v>0</v>
      </c>
    </row>
    <row r="4817" spans="10:18" x14ac:dyDescent="0.2">
      <c r="J4817">
        <f t="shared" si="225"/>
        <v>4815</v>
      </c>
      <c r="K4817" t="str" cm="1">
        <f t="array" ref="K4817">IFERROR(INDEX(tblClientes[Cliente],INT($J4817/ROWS(tblConsorcios[Produto]))+1),"")</f>
        <v/>
      </c>
      <c r="L4817" t="str" cm="1">
        <f t="array" ref="L4817">IFERROR(INDEX(tblConsorcios[Produto],MOD($J4817,ROWS(tblConsorcios[Produto]))+1),"")</f>
        <v>Imóvel IE380 – 240m</v>
      </c>
      <c r="M4817" s="20" cm="1">
        <f t="array" ref="M4817">IFERROR(INDEX(tblConsorcios[Valor da Carta (R$)],MOD($J4817,ROWS(tblConsorcios[Produto]))+1),"")</f>
        <v>380000</v>
      </c>
      <c r="N4817" s="2" cm="1">
        <f t="array" ref="N4817">IFERROR(INDEX(tblConsorcios[Prazo (meses)],MOD($J4817,ROWS(tblConsorcios[Produto]))+1),"")</f>
        <v>240</v>
      </c>
      <c r="O4817" s="20" cm="1">
        <f t="array" ref="O4817">IFERROR(INDEX(tblConsorcios[Parcela Mensal (R$)],MOD($J4817,ROWS(tblConsorcios[Produto]))+1),"")</f>
        <v>2039.33</v>
      </c>
      <c r="P4817" s="20" t="str" cm="1">
        <f t="array" ref="P4817">IFERROR(INDEX(tblClientes[Dividendo Mensal (R$)],INT($J4817/ROWS(tblConsorcios[Produto]))+1),"")</f>
        <v/>
      </c>
      <c r="Q4817" s="20" t="str">
        <f t="shared" si="226"/>
        <v/>
      </c>
      <c r="R4817">
        <f t="shared" si="227"/>
        <v>0</v>
      </c>
    </row>
    <row r="4818" spans="10:18" x14ac:dyDescent="0.2">
      <c r="J4818">
        <f t="shared" si="225"/>
        <v>4816</v>
      </c>
      <c r="K4818" t="str" cm="1">
        <f t="array" ref="K4818">IFERROR(INDEX(tblClientes[Cliente],INT($J4818/ROWS(tblConsorcios[Produto]))+1),"")</f>
        <v/>
      </c>
      <c r="L4818" t="str" cm="1">
        <f t="array" ref="L4818">IFERROR(INDEX(tblConsorcios[Produto],MOD($J4818,ROWS(tblConsorcios[Produto]))+1),"")</f>
        <v>Imóvel IE380 – 220m</v>
      </c>
      <c r="M4818" s="20" cm="1">
        <f t="array" ref="M4818">IFERROR(INDEX(tblConsorcios[Valor da Carta (R$)],MOD($J4818,ROWS(tblConsorcios[Produto]))+1),"")</f>
        <v>380000</v>
      </c>
      <c r="N4818" s="2" cm="1">
        <f t="array" ref="N4818">IFERROR(INDEX(tblConsorcios[Prazo (meses)],MOD($J4818,ROWS(tblConsorcios[Produto]))+1),"")</f>
        <v>220</v>
      </c>
      <c r="O4818" s="20" cm="1">
        <f t="array" ref="O4818">IFERROR(INDEX(tblConsorcios[Parcela Mensal (R$)],MOD($J4818,ROWS(tblConsorcios[Produto]))+1),"")</f>
        <v>2207.4499999999998</v>
      </c>
      <c r="P4818" s="20" t="str" cm="1">
        <f t="array" ref="P4818">IFERROR(INDEX(tblClientes[Dividendo Mensal (R$)],INT($J4818/ROWS(tblConsorcios[Produto]))+1),"")</f>
        <v/>
      </c>
      <c r="Q4818" s="20" t="str">
        <f t="shared" si="226"/>
        <v/>
      </c>
      <c r="R4818">
        <f t="shared" si="227"/>
        <v>0</v>
      </c>
    </row>
    <row r="4819" spans="10:18" x14ac:dyDescent="0.2">
      <c r="J4819">
        <f t="shared" si="225"/>
        <v>4817</v>
      </c>
      <c r="K4819" t="str" cm="1">
        <f t="array" ref="K4819">IFERROR(INDEX(tblClientes[Cliente],INT($J4819/ROWS(tblConsorcios[Produto]))+1),"")</f>
        <v/>
      </c>
      <c r="L4819" t="str" cm="1">
        <f t="array" ref="L4819">IFERROR(INDEX(tblConsorcios[Produto],MOD($J4819,ROWS(tblConsorcios[Produto]))+1),"")</f>
        <v>Imóvel IE380 – 200m</v>
      </c>
      <c r="M4819" s="20" cm="1">
        <f t="array" ref="M4819">IFERROR(INDEX(tblConsorcios[Valor da Carta (R$)],MOD($J4819,ROWS(tblConsorcios[Produto]))+1),"")</f>
        <v>380000</v>
      </c>
      <c r="N4819" s="2" cm="1">
        <f t="array" ref="N4819">IFERROR(INDEX(tblConsorcios[Prazo (meses)],MOD($J4819,ROWS(tblConsorcios[Produto]))+1),"")</f>
        <v>200</v>
      </c>
      <c r="O4819" s="20" cm="1">
        <f t="array" ref="O4819">IFERROR(INDEX(tblConsorcios[Parcela Mensal (R$)],MOD($J4819,ROWS(tblConsorcios[Produto]))+1),"")</f>
        <v>2409.1999999999998</v>
      </c>
      <c r="P4819" s="20" t="str" cm="1">
        <f t="array" ref="P4819">IFERROR(INDEX(tblClientes[Dividendo Mensal (R$)],INT($J4819/ROWS(tblConsorcios[Produto]))+1),"")</f>
        <v/>
      </c>
      <c r="Q4819" s="20" t="str">
        <f t="shared" si="226"/>
        <v/>
      </c>
      <c r="R4819">
        <f t="shared" si="227"/>
        <v>0</v>
      </c>
    </row>
    <row r="4820" spans="10:18" x14ac:dyDescent="0.2">
      <c r="J4820">
        <f t="shared" si="225"/>
        <v>4818</v>
      </c>
      <c r="K4820" t="str" cm="1">
        <f t="array" ref="K4820">IFERROR(INDEX(tblClientes[Cliente],INT($J4820/ROWS(tblConsorcios[Produto]))+1),"")</f>
        <v/>
      </c>
      <c r="L4820" t="str" cm="1">
        <f t="array" ref="L4820">IFERROR(INDEX(tblConsorcios[Produto],MOD($J4820,ROWS(tblConsorcios[Produto]))+1),"")</f>
        <v>Imóvel IE350 – 240m</v>
      </c>
      <c r="M4820" s="20" cm="1">
        <f t="array" ref="M4820">IFERROR(INDEX(tblConsorcios[Valor da Carta (R$)],MOD($J4820,ROWS(tblConsorcios[Produto]))+1),"")</f>
        <v>350000</v>
      </c>
      <c r="N4820" s="2" cm="1">
        <f t="array" ref="N4820">IFERROR(INDEX(tblConsorcios[Prazo (meses)],MOD($J4820,ROWS(tblConsorcios[Produto]))+1),"")</f>
        <v>240</v>
      </c>
      <c r="O4820" s="20" cm="1">
        <f t="array" ref="O4820">IFERROR(INDEX(tblConsorcios[Parcela Mensal (R$)],MOD($J4820,ROWS(tblConsorcios[Produto]))+1),"")</f>
        <v>1878.33</v>
      </c>
      <c r="P4820" s="20" t="str" cm="1">
        <f t="array" ref="P4820">IFERROR(INDEX(tblClientes[Dividendo Mensal (R$)],INT($J4820/ROWS(tblConsorcios[Produto]))+1),"")</f>
        <v/>
      </c>
      <c r="Q4820" s="20" t="str">
        <f t="shared" si="226"/>
        <v/>
      </c>
      <c r="R4820">
        <f t="shared" si="227"/>
        <v>0</v>
      </c>
    </row>
    <row r="4821" spans="10:18" x14ac:dyDescent="0.2">
      <c r="J4821">
        <f t="shared" si="225"/>
        <v>4819</v>
      </c>
      <c r="K4821" t="str" cm="1">
        <f t="array" ref="K4821">IFERROR(INDEX(tblClientes[Cliente],INT($J4821/ROWS(tblConsorcios[Produto]))+1),"")</f>
        <v/>
      </c>
      <c r="L4821" t="str" cm="1">
        <f t="array" ref="L4821">IFERROR(INDEX(tblConsorcios[Produto],MOD($J4821,ROWS(tblConsorcios[Produto]))+1),"")</f>
        <v>Imóvel IE350 – 220m</v>
      </c>
      <c r="M4821" s="20" cm="1">
        <f t="array" ref="M4821">IFERROR(INDEX(tblConsorcios[Valor da Carta (R$)],MOD($J4821,ROWS(tblConsorcios[Produto]))+1),"")</f>
        <v>350000</v>
      </c>
      <c r="N4821" s="2" cm="1">
        <f t="array" ref="N4821">IFERROR(INDEX(tblConsorcios[Prazo (meses)],MOD($J4821,ROWS(tblConsorcios[Produto]))+1),"")</f>
        <v>220</v>
      </c>
      <c r="O4821" s="20" cm="1">
        <f t="array" ref="O4821">IFERROR(INDEX(tblConsorcios[Parcela Mensal (R$)],MOD($J4821,ROWS(tblConsorcios[Produto]))+1),"")</f>
        <v>2033.18</v>
      </c>
      <c r="P4821" s="20" t="str" cm="1">
        <f t="array" ref="P4821">IFERROR(INDEX(tblClientes[Dividendo Mensal (R$)],INT($J4821/ROWS(tblConsorcios[Produto]))+1),"")</f>
        <v/>
      </c>
      <c r="Q4821" s="20" t="str">
        <f t="shared" si="226"/>
        <v/>
      </c>
      <c r="R4821">
        <f t="shared" si="227"/>
        <v>0</v>
      </c>
    </row>
    <row r="4822" spans="10:18" x14ac:dyDescent="0.2">
      <c r="J4822">
        <f t="shared" si="225"/>
        <v>4820</v>
      </c>
      <c r="K4822" t="str" cm="1">
        <f t="array" ref="K4822">IFERROR(INDEX(tblClientes[Cliente],INT($J4822/ROWS(tblConsorcios[Produto]))+1),"")</f>
        <v/>
      </c>
      <c r="L4822" t="str" cm="1">
        <f t="array" ref="L4822">IFERROR(INDEX(tblConsorcios[Produto],MOD($J4822,ROWS(tblConsorcios[Produto]))+1),"")</f>
        <v>Imóvel IE350 – 200m</v>
      </c>
      <c r="M4822" s="20" cm="1">
        <f t="array" ref="M4822">IFERROR(INDEX(tblConsorcios[Valor da Carta (R$)],MOD($J4822,ROWS(tblConsorcios[Produto]))+1),"")</f>
        <v>350000</v>
      </c>
      <c r="N4822" s="2" cm="1">
        <f t="array" ref="N4822">IFERROR(INDEX(tblConsorcios[Prazo (meses)],MOD($J4822,ROWS(tblConsorcios[Produto]))+1),"")</f>
        <v>200</v>
      </c>
      <c r="O4822" s="20" cm="1">
        <f t="array" ref="O4822">IFERROR(INDEX(tblConsorcios[Parcela Mensal (R$)],MOD($J4822,ROWS(tblConsorcios[Produto]))+1),"")</f>
        <v>2219</v>
      </c>
      <c r="P4822" s="20" t="str" cm="1">
        <f t="array" ref="P4822">IFERROR(INDEX(tblClientes[Dividendo Mensal (R$)],INT($J4822/ROWS(tblConsorcios[Produto]))+1),"")</f>
        <v/>
      </c>
      <c r="Q4822" s="20" t="str">
        <f t="shared" si="226"/>
        <v/>
      </c>
      <c r="R4822">
        <f t="shared" si="227"/>
        <v>0</v>
      </c>
    </row>
    <row r="4823" spans="10:18" x14ac:dyDescent="0.2">
      <c r="J4823">
        <f t="shared" si="225"/>
        <v>4821</v>
      </c>
      <c r="K4823" t="str" cm="1">
        <f t="array" ref="K4823">IFERROR(INDEX(tblClientes[Cliente],INT($J4823/ROWS(tblConsorcios[Produto]))+1),"")</f>
        <v/>
      </c>
      <c r="L4823" t="str" cm="1">
        <f t="array" ref="L4823">IFERROR(INDEX(tblConsorcios[Produto],MOD($J4823,ROWS(tblConsorcios[Produto]))+1),"")</f>
        <v>Imóvel IE330 – 240m</v>
      </c>
      <c r="M4823" s="20" cm="1">
        <f t="array" ref="M4823">IFERROR(INDEX(tblConsorcios[Valor da Carta (R$)],MOD($J4823,ROWS(tblConsorcios[Produto]))+1),"")</f>
        <v>330000</v>
      </c>
      <c r="N4823" s="2" cm="1">
        <f t="array" ref="N4823">IFERROR(INDEX(tblConsorcios[Prazo (meses)],MOD($J4823,ROWS(tblConsorcios[Produto]))+1),"")</f>
        <v>240</v>
      </c>
      <c r="O4823" s="20" cm="1">
        <f t="array" ref="O4823">IFERROR(INDEX(tblConsorcios[Parcela Mensal (R$)],MOD($J4823,ROWS(tblConsorcios[Produto]))+1),"")</f>
        <v>1771</v>
      </c>
      <c r="P4823" s="20" t="str" cm="1">
        <f t="array" ref="P4823">IFERROR(INDEX(tblClientes[Dividendo Mensal (R$)],INT($J4823/ROWS(tblConsorcios[Produto]))+1),"")</f>
        <v/>
      </c>
      <c r="Q4823" s="20" t="str">
        <f t="shared" si="226"/>
        <v/>
      </c>
      <c r="R4823">
        <f t="shared" si="227"/>
        <v>0</v>
      </c>
    </row>
    <row r="4824" spans="10:18" x14ac:dyDescent="0.2">
      <c r="J4824">
        <f t="shared" si="225"/>
        <v>4822</v>
      </c>
      <c r="K4824" t="str" cm="1">
        <f t="array" ref="K4824">IFERROR(INDEX(tblClientes[Cliente],INT($J4824/ROWS(tblConsorcios[Produto]))+1),"")</f>
        <v/>
      </c>
      <c r="L4824" t="str" cm="1">
        <f t="array" ref="L4824">IFERROR(INDEX(tblConsorcios[Produto],MOD($J4824,ROWS(tblConsorcios[Produto]))+1),"")</f>
        <v>Imóvel IE330 – 220m</v>
      </c>
      <c r="M4824" s="20" cm="1">
        <f t="array" ref="M4824">IFERROR(INDEX(tblConsorcios[Valor da Carta (R$)],MOD($J4824,ROWS(tblConsorcios[Produto]))+1),"")</f>
        <v>330000</v>
      </c>
      <c r="N4824" s="2" cm="1">
        <f t="array" ref="N4824">IFERROR(INDEX(tblConsorcios[Prazo (meses)],MOD($J4824,ROWS(tblConsorcios[Produto]))+1),"")</f>
        <v>220</v>
      </c>
      <c r="O4824" s="20" cm="1">
        <f t="array" ref="O4824">IFERROR(INDEX(tblConsorcios[Parcela Mensal (R$)],MOD($J4824,ROWS(tblConsorcios[Produto]))+1),"")</f>
        <v>1917</v>
      </c>
      <c r="P4824" s="20" t="str" cm="1">
        <f t="array" ref="P4824">IFERROR(INDEX(tblClientes[Dividendo Mensal (R$)],INT($J4824/ROWS(tblConsorcios[Produto]))+1),"")</f>
        <v/>
      </c>
      <c r="Q4824" s="20" t="str">
        <f t="shared" si="226"/>
        <v/>
      </c>
      <c r="R4824">
        <f t="shared" si="227"/>
        <v>0</v>
      </c>
    </row>
    <row r="4825" spans="10:18" x14ac:dyDescent="0.2">
      <c r="J4825">
        <f t="shared" si="225"/>
        <v>4823</v>
      </c>
      <c r="K4825" t="str" cm="1">
        <f t="array" ref="K4825">IFERROR(INDEX(tblClientes[Cliente],INT($J4825/ROWS(tblConsorcios[Produto]))+1),"")</f>
        <v/>
      </c>
      <c r="L4825" t="str" cm="1">
        <f t="array" ref="L4825">IFERROR(INDEX(tblConsorcios[Produto],MOD($J4825,ROWS(tblConsorcios[Produto]))+1),"")</f>
        <v>Imóvel IE330 – 200m</v>
      </c>
      <c r="M4825" s="20" cm="1">
        <f t="array" ref="M4825">IFERROR(INDEX(tblConsorcios[Valor da Carta (R$)],MOD($J4825,ROWS(tblConsorcios[Produto]))+1),"")</f>
        <v>330000</v>
      </c>
      <c r="N4825" s="2" cm="1">
        <f t="array" ref="N4825">IFERROR(INDEX(tblConsorcios[Prazo (meses)],MOD($J4825,ROWS(tblConsorcios[Produto]))+1),"")</f>
        <v>200</v>
      </c>
      <c r="O4825" s="20" cm="1">
        <f t="array" ref="O4825">IFERROR(INDEX(tblConsorcios[Parcela Mensal (R$)],MOD($J4825,ROWS(tblConsorcios[Produto]))+1),"")</f>
        <v>2092.1999999999998</v>
      </c>
      <c r="P4825" s="20" t="str" cm="1">
        <f t="array" ref="P4825">IFERROR(INDEX(tblClientes[Dividendo Mensal (R$)],INT($J4825/ROWS(tblConsorcios[Produto]))+1),"")</f>
        <v/>
      </c>
      <c r="Q4825" s="20" t="str">
        <f t="shared" si="226"/>
        <v/>
      </c>
      <c r="R4825">
        <f t="shared" si="227"/>
        <v>0</v>
      </c>
    </row>
    <row r="4826" spans="10:18" x14ac:dyDescent="0.2">
      <c r="J4826">
        <f t="shared" si="225"/>
        <v>4824</v>
      </c>
      <c r="K4826" t="str" cm="1">
        <f t="array" ref="K4826">IFERROR(INDEX(tblClientes[Cliente],INT($J4826/ROWS(tblConsorcios[Produto]))+1),"")</f>
        <v/>
      </c>
      <c r="L4826" t="str" cm="1">
        <f t="array" ref="L4826">IFERROR(INDEX(tblConsorcios[Produto],MOD($J4826,ROWS(tblConsorcios[Produto]))+1),"")</f>
        <v>Imóvel IE300 – 240m</v>
      </c>
      <c r="M4826" s="20" cm="1">
        <f t="array" ref="M4826">IFERROR(INDEX(tblConsorcios[Valor da Carta (R$)],MOD($J4826,ROWS(tblConsorcios[Produto]))+1),"")</f>
        <v>300000</v>
      </c>
      <c r="N4826" s="2" cm="1">
        <f t="array" ref="N4826">IFERROR(INDEX(tblConsorcios[Prazo (meses)],MOD($J4826,ROWS(tblConsorcios[Produto]))+1),"")</f>
        <v>240</v>
      </c>
      <c r="O4826" s="20" cm="1">
        <f t="array" ref="O4826">IFERROR(INDEX(tblConsorcios[Parcela Mensal (R$)],MOD($J4826,ROWS(tblConsorcios[Produto]))+1),"")</f>
        <v>1610</v>
      </c>
      <c r="P4826" s="20" t="str" cm="1">
        <f t="array" ref="P4826">IFERROR(INDEX(tblClientes[Dividendo Mensal (R$)],INT($J4826/ROWS(tblConsorcios[Produto]))+1),"")</f>
        <v/>
      </c>
      <c r="Q4826" s="20" t="str">
        <f t="shared" si="226"/>
        <v/>
      </c>
      <c r="R4826">
        <f t="shared" si="227"/>
        <v>0</v>
      </c>
    </row>
    <row r="4827" spans="10:18" x14ac:dyDescent="0.2">
      <c r="J4827">
        <f t="shared" si="225"/>
        <v>4825</v>
      </c>
      <c r="K4827" t="str" cm="1">
        <f t="array" ref="K4827">IFERROR(INDEX(tblClientes[Cliente],INT($J4827/ROWS(tblConsorcios[Produto]))+1),"")</f>
        <v/>
      </c>
      <c r="L4827" t="str" cm="1">
        <f t="array" ref="L4827">IFERROR(INDEX(tblConsorcios[Produto],MOD($J4827,ROWS(tblConsorcios[Produto]))+1),"")</f>
        <v>Imóvel IE300 – 220m</v>
      </c>
      <c r="M4827" s="20" cm="1">
        <f t="array" ref="M4827">IFERROR(INDEX(tblConsorcios[Valor da Carta (R$)],MOD($J4827,ROWS(tblConsorcios[Produto]))+1),"")</f>
        <v>300000</v>
      </c>
      <c r="N4827" s="2" cm="1">
        <f t="array" ref="N4827">IFERROR(INDEX(tblConsorcios[Prazo (meses)],MOD($J4827,ROWS(tblConsorcios[Produto]))+1),"")</f>
        <v>220</v>
      </c>
      <c r="O4827" s="20" cm="1">
        <f t="array" ref="O4827">IFERROR(INDEX(tblConsorcios[Parcela Mensal (R$)],MOD($J4827,ROWS(tblConsorcios[Produto]))+1),"")</f>
        <v>1742.73</v>
      </c>
      <c r="P4827" s="20" t="str" cm="1">
        <f t="array" ref="P4827">IFERROR(INDEX(tblClientes[Dividendo Mensal (R$)],INT($J4827/ROWS(tblConsorcios[Produto]))+1),"")</f>
        <v/>
      </c>
      <c r="Q4827" s="20" t="str">
        <f t="shared" si="226"/>
        <v/>
      </c>
      <c r="R4827">
        <f t="shared" si="227"/>
        <v>0</v>
      </c>
    </row>
    <row r="4828" spans="10:18" x14ac:dyDescent="0.2">
      <c r="J4828">
        <f t="shared" si="225"/>
        <v>4826</v>
      </c>
      <c r="K4828" t="str" cm="1">
        <f t="array" ref="K4828">IFERROR(INDEX(tblClientes[Cliente],INT($J4828/ROWS(tblConsorcios[Produto]))+1),"")</f>
        <v/>
      </c>
      <c r="L4828" t="str" cm="1">
        <f t="array" ref="L4828">IFERROR(INDEX(tblConsorcios[Produto],MOD($J4828,ROWS(tblConsorcios[Produto]))+1),"")</f>
        <v>Imóvel IE300 – 200m</v>
      </c>
      <c r="M4828" s="20" cm="1">
        <f t="array" ref="M4828">IFERROR(INDEX(tblConsorcios[Valor da Carta (R$)],MOD($J4828,ROWS(tblConsorcios[Produto]))+1),"")</f>
        <v>300000</v>
      </c>
      <c r="N4828" s="2" cm="1">
        <f t="array" ref="N4828">IFERROR(INDEX(tblConsorcios[Prazo (meses)],MOD($J4828,ROWS(tblConsorcios[Produto]))+1),"")</f>
        <v>200</v>
      </c>
      <c r="O4828" s="20" cm="1">
        <f t="array" ref="O4828">IFERROR(INDEX(tblConsorcios[Parcela Mensal (R$)],MOD($J4828,ROWS(tblConsorcios[Produto]))+1),"")</f>
        <v>1902</v>
      </c>
      <c r="P4828" s="20" t="str" cm="1">
        <f t="array" ref="P4828">IFERROR(INDEX(tblClientes[Dividendo Mensal (R$)],INT($J4828/ROWS(tblConsorcios[Produto]))+1),"")</f>
        <v/>
      </c>
      <c r="Q4828" s="20" t="str">
        <f t="shared" si="226"/>
        <v/>
      </c>
      <c r="R4828">
        <f t="shared" si="227"/>
        <v>0</v>
      </c>
    </row>
    <row r="4829" spans="10:18" x14ac:dyDescent="0.2">
      <c r="J4829">
        <f t="shared" si="225"/>
        <v>4827</v>
      </c>
      <c r="K4829" t="str" cm="1">
        <f t="array" ref="K4829">IFERROR(INDEX(tblClientes[Cliente],INT($J4829/ROWS(tblConsorcios[Produto]))+1),"")</f>
        <v/>
      </c>
      <c r="L4829" t="str" cm="1">
        <f t="array" ref="L4829">IFERROR(INDEX(tblConsorcios[Produto],MOD($J4829,ROWS(tblConsorcios[Produto]))+1),"")</f>
        <v>Imóvel IE240 – 240m</v>
      </c>
      <c r="M4829" s="20" cm="1">
        <f t="array" ref="M4829">IFERROR(INDEX(tblConsorcios[Valor da Carta (R$)],MOD($J4829,ROWS(tblConsorcios[Produto]))+1),"")</f>
        <v>240000</v>
      </c>
      <c r="N4829" s="2" cm="1">
        <f t="array" ref="N4829">IFERROR(INDEX(tblConsorcios[Prazo (meses)],MOD($J4829,ROWS(tblConsorcios[Produto]))+1),"")</f>
        <v>240</v>
      </c>
      <c r="O4829" s="20" cm="1">
        <f t="array" ref="O4829">IFERROR(INDEX(tblConsorcios[Parcela Mensal (R$)],MOD($J4829,ROWS(tblConsorcios[Produto]))+1),"")</f>
        <v>1288</v>
      </c>
      <c r="P4829" s="20" t="str" cm="1">
        <f t="array" ref="P4829">IFERROR(INDEX(tblClientes[Dividendo Mensal (R$)],INT($J4829/ROWS(tblConsorcios[Produto]))+1),"")</f>
        <v/>
      </c>
      <c r="Q4829" s="20" t="str">
        <f t="shared" si="226"/>
        <v/>
      </c>
      <c r="R4829">
        <f t="shared" si="227"/>
        <v>0</v>
      </c>
    </row>
    <row r="4830" spans="10:18" x14ac:dyDescent="0.2">
      <c r="J4830">
        <f t="shared" si="225"/>
        <v>4828</v>
      </c>
      <c r="K4830" t="str" cm="1">
        <f t="array" ref="K4830">IFERROR(INDEX(tblClientes[Cliente],INT($J4830/ROWS(tblConsorcios[Produto]))+1),"")</f>
        <v/>
      </c>
      <c r="L4830" t="str" cm="1">
        <f t="array" ref="L4830">IFERROR(INDEX(tblConsorcios[Produto],MOD($J4830,ROWS(tblConsorcios[Produto]))+1),"")</f>
        <v>Imóvel IE240 – 220m</v>
      </c>
      <c r="M4830" s="20" cm="1">
        <f t="array" ref="M4830">IFERROR(INDEX(tblConsorcios[Valor da Carta (R$)],MOD($J4830,ROWS(tblConsorcios[Produto]))+1),"")</f>
        <v>240000</v>
      </c>
      <c r="N4830" s="2" cm="1">
        <f t="array" ref="N4830">IFERROR(INDEX(tblConsorcios[Prazo (meses)],MOD($J4830,ROWS(tblConsorcios[Produto]))+1),"")</f>
        <v>220</v>
      </c>
      <c r="O4830" s="20" cm="1">
        <f t="array" ref="O4830">IFERROR(INDEX(tblConsorcios[Parcela Mensal (R$)],MOD($J4830,ROWS(tblConsorcios[Produto]))+1),"")</f>
        <v>1394.18</v>
      </c>
      <c r="P4830" s="20" t="str" cm="1">
        <f t="array" ref="P4830">IFERROR(INDEX(tblClientes[Dividendo Mensal (R$)],INT($J4830/ROWS(tblConsorcios[Produto]))+1),"")</f>
        <v/>
      </c>
      <c r="Q4830" s="20" t="str">
        <f t="shared" si="226"/>
        <v/>
      </c>
      <c r="R4830">
        <f t="shared" si="227"/>
        <v>0</v>
      </c>
    </row>
    <row r="4831" spans="10:18" x14ac:dyDescent="0.2">
      <c r="J4831">
        <f t="shared" si="225"/>
        <v>4829</v>
      </c>
      <c r="K4831" t="str" cm="1">
        <f t="array" ref="K4831">IFERROR(INDEX(tblClientes[Cliente],INT($J4831/ROWS(tblConsorcios[Produto]))+1),"")</f>
        <v/>
      </c>
      <c r="L4831" t="str" cm="1">
        <f t="array" ref="L4831">IFERROR(INDEX(tblConsorcios[Produto],MOD($J4831,ROWS(tblConsorcios[Produto]))+1),"")</f>
        <v>Imóvel IE240 – 200m</v>
      </c>
      <c r="M4831" s="20" cm="1">
        <f t="array" ref="M4831">IFERROR(INDEX(tblConsorcios[Valor da Carta (R$)],MOD($J4831,ROWS(tblConsorcios[Produto]))+1),"")</f>
        <v>240000</v>
      </c>
      <c r="N4831" s="2" cm="1">
        <f t="array" ref="N4831">IFERROR(INDEX(tblConsorcios[Prazo (meses)],MOD($J4831,ROWS(tblConsorcios[Produto]))+1),"")</f>
        <v>200</v>
      </c>
      <c r="O4831" s="20" cm="1">
        <f t="array" ref="O4831">IFERROR(INDEX(tblConsorcios[Parcela Mensal (R$)],MOD($J4831,ROWS(tblConsorcios[Produto]))+1),"")</f>
        <v>1521.6</v>
      </c>
      <c r="P4831" s="20" t="str" cm="1">
        <f t="array" ref="P4831">IFERROR(INDEX(tblClientes[Dividendo Mensal (R$)],INT($J4831/ROWS(tblConsorcios[Produto]))+1),"")</f>
        <v/>
      </c>
      <c r="Q4831" s="20" t="str">
        <f t="shared" si="226"/>
        <v/>
      </c>
      <c r="R4831">
        <f t="shared" si="227"/>
        <v>0</v>
      </c>
    </row>
    <row r="4832" spans="10:18" x14ac:dyDescent="0.2">
      <c r="J4832">
        <f t="shared" si="225"/>
        <v>4830</v>
      </c>
      <c r="K4832" t="str" cm="1">
        <f t="array" ref="K4832">IFERROR(INDEX(tblClientes[Cliente],INT($J4832/ROWS(tblConsorcios[Produto]))+1),"")</f>
        <v/>
      </c>
      <c r="L4832" t="str" cm="1">
        <f t="array" ref="L4832">IFERROR(INDEX(tblConsorcios[Produto],MOD($J4832,ROWS(tblConsorcios[Produto]))+1),"")</f>
        <v>Imóvel IE230 – 240m</v>
      </c>
      <c r="M4832" s="20" cm="1">
        <f t="array" ref="M4832">IFERROR(INDEX(tblConsorcios[Valor da Carta (R$)],MOD($J4832,ROWS(tblConsorcios[Produto]))+1),"")</f>
        <v>230000</v>
      </c>
      <c r="N4832" s="2" cm="1">
        <f t="array" ref="N4832">IFERROR(INDEX(tblConsorcios[Prazo (meses)],MOD($J4832,ROWS(tblConsorcios[Produto]))+1),"")</f>
        <v>240</v>
      </c>
      <c r="O4832" s="20" cm="1">
        <f t="array" ref="O4832">IFERROR(INDEX(tblConsorcios[Parcela Mensal (R$)],MOD($J4832,ROWS(tblConsorcios[Produto]))+1),"")</f>
        <v>1234.33</v>
      </c>
      <c r="P4832" s="20" t="str" cm="1">
        <f t="array" ref="P4832">IFERROR(INDEX(tblClientes[Dividendo Mensal (R$)],INT($J4832/ROWS(tblConsorcios[Produto]))+1),"")</f>
        <v/>
      </c>
      <c r="Q4832" s="20" t="str">
        <f t="shared" si="226"/>
        <v/>
      </c>
      <c r="R4832">
        <f t="shared" si="227"/>
        <v>0</v>
      </c>
    </row>
    <row r="4833" spans="10:18" x14ac:dyDescent="0.2">
      <c r="J4833">
        <f t="shared" si="225"/>
        <v>4831</v>
      </c>
      <c r="K4833" t="str" cm="1">
        <f t="array" ref="K4833">IFERROR(INDEX(tblClientes[Cliente],INT($J4833/ROWS(tblConsorcios[Produto]))+1),"")</f>
        <v/>
      </c>
      <c r="L4833" t="str" cm="1">
        <f t="array" ref="L4833">IFERROR(INDEX(tblConsorcios[Produto],MOD($J4833,ROWS(tblConsorcios[Produto]))+1),"")</f>
        <v>Imóvel IE230 – 220m</v>
      </c>
      <c r="M4833" s="20" cm="1">
        <f t="array" ref="M4833">IFERROR(INDEX(tblConsorcios[Valor da Carta (R$)],MOD($J4833,ROWS(tblConsorcios[Produto]))+1),"")</f>
        <v>230000</v>
      </c>
      <c r="N4833" s="2" cm="1">
        <f t="array" ref="N4833">IFERROR(INDEX(tblConsorcios[Prazo (meses)],MOD($J4833,ROWS(tblConsorcios[Produto]))+1),"")</f>
        <v>220</v>
      </c>
      <c r="O4833" s="20" cm="1">
        <f t="array" ref="O4833">IFERROR(INDEX(tblConsorcios[Parcela Mensal (R$)],MOD($J4833,ROWS(tblConsorcios[Produto]))+1),"")</f>
        <v>1336.09</v>
      </c>
      <c r="P4833" s="20" t="str" cm="1">
        <f t="array" ref="P4833">IFERROR(INDEX(tblClientes[Dividendo Mensal (R$)],INT($J4833/ROWS(tblConsorcios[Produto]))+1),"")</f>
        <v/>
      </c>
      <c r="Q4833" s="20" t="str">
        <f t="shared" si="226"/>
        <v/>
      </c>
      <c r="R4833">
        <f t="shared" si="227"/>
        <v>0</v>
      </c>
    </row>
    <row r="4834" spans="10:18" x14ac:dyDescent="0.2">
      <c r="J4834">
        <f t="shared" si="225"/>
        <v>4832</v>
      </c>
      <c r="K4834" t="str" cm="1">
        <f t="array" ref="K4834">IFERROR(INDEX(tblClientes[Cliente],INT($J4834/ROWS(tblConsorcios[Produto]))+1),"")</f>
        <v/>
      </c>
      <c r="L4834" t="str" cm="1">
        <f t="array" ref="L4834">IFERROR(INDEX(tblConsorcios[Produto],MOD($J4834,ROWS(tblConsorcios[Produto]))+1),"")</f>
        <v>Imóvel IE230 – 200m</v>
      </c>
      <c r="M4834" s="20" cm="1">
        <f t="array" ref="M4834">IFERROR(INDEX(tblConsorcios[Valor da Carta (R$)],MOD($J4834,ROWS(tblConsorcios[Produto]))+1),"")</f>
        <v>230000</v>
      </c>
      <c r="N4834" s="2" cm="1">
        <f t="array" ref="N4834">IFERROR(INDEX(tblConsorcios[Prazo (meses)],MOD($J4834,ROWS(tblConsorcios[Produto]))+1),"")</f>
        <v>200</v>
      </c>
      <c r="O4834" s="20" cm="1">
        <f t="array" ref="O4834">IFERROR(INDEX(tblConsorcios[Parcela Mensal (R$)],MOD($J4834,ROWS(tblConsorcios[Produto]))+1),"")</f>
        <v>1458.2</v>
      </c>
      <c r="P4834" s="20" t="str" cm="1">
        <f t="array" ref="P4834">IFERROR(INDEX(tblClientes[Dividendo Mensal (R$)],INT($J4834/ROWS(tblConsorcios[Produto]))+1),"")</f>
        <v/>
      </c>
      <c r="Q4834" s="20" t="str">
        <f t="shared" si="226"/>
        <v/>
      </c>
      <c r="R4834">
        <f t="shared" si="227"/>
        <v>0</v>
      </c>
    </row>
    <row r="4835" spans="10:18" x14ac:dyDescent="0.2">
      <c r="J4835">
        <f t="shared" si="225"/>
        <v>4833</v>
      </c>
      <c r="K4835" t="str" cm="1">
        <f t="array" ref="K4835">IFERROR(INDEX(tblClientes[Cliente],INT($J4835/ROWS(tblConsorcios[Produto]))+1),"")</f>
        <v/>
      </c>
      <c r="L4835" t="str" cm="1">
        <f t="array" ref="L4835">IFERROR(INDEX(tblConsorcios[Produto],MOD($J4835,ROWS(tblConsorcios[Produto]))+1),"")</f>
        <v>Imóvel IE220 – 240m</v>
      </c>
      <c r="M4835" s="20" cm="1">
        <f t="array" ref="M4835">IFERROR(INDEX(tblConsorcios[Valor da Carta (R$)],MOD($J4835,ROWS(tblConsorcios[Produto]))+1),"")</f>
        <v>220000</v>
      </c>
      <c r="N4835" s="2" cm="1">
        <f t="array" ref="N4835">IFERROR(INDEX(tblConsorcios[Prazo (meses)],MOD($J4835,ROWS(tblConsorcios[Produto]))+1),"")</f>
        <v>240</v>
      </c>
      <c r="O4835" s="20" cm="1">
        <f t="array" ref="O4835">IFERROR(INDEX(tblConsorcios[Parcela Mensal (R$)],MOD($J4835,ROWS(tblConsorcios[Produto]))+1),"")</f>
        <v>1180.67</v>
      </c>
      <c r="P4835" s="20" t="str" cm="1">
        <f t="array" ref="P4835">IFERROR(INDEX(tblClientes[Dividendo Mensal (R$)],INT($J4835/ROWS(tblConsorcios[Produto]))+1),"")</f>
        <v/>
      </c>
      <c r="Q4835" s="20" t="str">
        <f t="shared" si="226"/>
        <v/>
      </c>
      <c r="R4835">
        <f t="shared" si="227"/>
        <v>0</v>
      </c>
    </row>
    <row r="4836" spans="10:18" x14ac:dyDescent="0.2">
      <c r="J4836">
        <f t="shared" si="225"/>
        <v>4834</v>
      </c>
      <c r="K4836" t="str" cm="1">
        <f t="array" ref="K4836">IFERROR(INDEX(tblClientes[Cliente],INT($J4836/ROWS(tblConsorcios[Produto]))+1),"")</f>
        <v/>
      </c>
      <c r="L4836" t="str" cm="1">
        <f t="array" ref="L4836">IFERROR(INDEX(tblConsorcios[Produto],MOD($J4836,ROWS(tblConsorcios[Produto]))+1),"")</f>
        <v>Imóvel IE220 – 220m</v>
      </c>
      <c r="M4836" s="20" cm="1">
        <f t="array" ref="M4836">IFERROR(INDEX(tblConsorcios[Valor da Carta (R$)],MOD($J4836,ROWS(tblConsorcios[Produto]))+1),"")</f>
        <v>220000</v>
      </c>
      <c r="N4836" s="2" cm="1">
        <f t="array" ref="N4836">IFERROR(INDEX(tblConsorcios[Prazo (meses)],MOD($J4836,ROWS(tblConsorcios[Produto]))+1),"")</f>
        <v>220</v>
      </c>
      <c r="O4836" s="20" cm="1">
        <f t="array" ref="O4836">IFERROR(INDEX(tblConsorcios[Parcela Mensal (R$)],MOD($J4836,ROWS(tblConsorcios[Produto]))+1),"")</f>
        <v>1278</v>
      </c>
      <c r="P4836" s="20" t="str" cm="1">
        <f t="array" ref="P4836">IFERROR(INDEX(tblClientes[Dividendo Mensal (R$)],INT($J4836/ROWS(tblConsorcios[Produto]))+1),"")</f>
        <v/>
      </c>
      <c r="Q4836" s="20" t="str">
        <f t="shared" si="226"/>
        <v/>
      </c>
      <c r="R4836">
        <f t="shared" si="227"/>
        <v>0</v>
      </c>
    </row>
    <row r="4837" spans="10:18" x14ac:dyDescent="0.2">
      <c r="J4837">
        <f t="shared" si="225"/>
        <v>4835</v>
      </c>
      <c r="K4837" t="str" cm="1">
        <f t="array" ref="K4837">IFERROR(INDEX(tblClientes[Cliente],INT($J4837/ROWS(tblConsorcios[Produto]))+1),"")</f>
        <v/>
      </c>
      <c r="L4837" t="str" cm="1">
        <f t="array" ref="L4837">IFERROR(INDEX(tblConsorcios[Produto],MOD($J4837,ROWS(tblConsorcios[Produto]))+1),"")</f>
        <v>Imóvel IE220 – 200m</v>
      </c>
      <c r="M4837" s="20" cm="1">
        <f t="array" ref="M4837">IFERROR(INDEX(tblConsorcios[Valor da Carta (R$)],MOD($J4837,ROWS(tblConsorcios[Produto]))+1),"")</f>
        <v>220000</v>
      </c>
      <c r="N4837" s="2" cm="1">
        <f t="array" ref="N4837">IFERROR(INDEX(tblConsorcios[Prazo (meses)],MOD($J4837,ROWS(tblConsorcios[Produto]))+1),"")</f>
        <v>200</v>
      </c>
      <c r="O4837" s="20" cm="1">
        <f t="array" ref="O4837">IFERROR(INDEX(tblConsorcios[Parcela Mensal (R$)],MOD($J4837,ROWS(tblConsorcios[Produto]))+1),"")</f>
        <v>1394.8</v>
      </c>
      <c r="P4837" s="20" t="str" cm="1">
        <f t="array" ref="P4837">IFERROR(INDEX(tblClientes[Dividendo Mensal (R$)],INT($J4837/ROWS(tblConsorcios[Produto]))+1),"")</f>
        <v/>
      </c>
      <c r="Q4837" s="20" t="str">
        <f t="shared" si="226"/>
        <v/>
      </c>
      <c r="R4837">
        <f t="shared" si="227"/>
        <v>0</v>
      </c>
    </row>
    <row r="4838" spans="10:18" x14ac:dyDescent="0.2">
      <c r="J4838">
        <f t="shared" si="225"/>
        <v>4836</v>
      </c>
      <c r="K4838" t="str" cm="1">
        <f t="array" ref="K4838">IFERROR(INDEX(tblClientes[Cliente],INT($J4838/ROWS(tblConsorcios[Produto]))+1),"")</f>
        <v/>
      </c>
      <c r="L4838" t="str" cm="1">
        <f t="array" ref="L4838">IFERROR(INDEX(tblConsorcios[Produto],MOD($J4838,ROWS(tblConsorcios[Produto]))+1),"")</f>
        <v>Imóvel IE200 – 240m</v>
      </c>
      <c r="M4838" s="20" cm="1">
        <f t="array" ref="M4838">IFERROR(INDEX(tblConsorcios[Valor da Carta (R$)],MOD($J4838,ROWS(tblConsorcios[Produto]))+1),"")</f>
        <v>200000</v>
      </c>
      <c r="N4838" s="2" cm="1">
        <f t="array" ref="N4838">IFERROR(INDEX(tblConsorcios[Prazo (meses)],MOD($J4838,ROWS(tblConsorcios[Produto]))+1),"")</f>
        <v>240</v>
      </c>
      <c r="O4838" s="20" cm="1">
        <f t="array" ref="O4838">IFERROR(INDEX(tblConsorcios[Parcela Mensal (R$)],MOD($J4838,ROWS(tblConsorcios[Produto]))+1),"")</f>
        <v>1073.33</v>
      </c>
      <c r="P4838" s="20" t="str" cm="1">
        <f t="array" ref="P4838">IFERROR(INDEX(tblClientes[Dividendo Mensal (R$)],INT($J4838/ROWS(tblConsorcios[Produto]))+1),"")</f>
        <v/>
      </c>
      <c r="Q4838" s="20" t="str">
        <f t="shared" si="226"/>
        <v/>
      </c>
      <c r="R4838">
        <f t="shared" si="227"/>
        <v>0</v>
      </c>
    </row>
    <row r="4839" spans="10:18" x14ac:dyDescent="0.2">
      <c r="J4839">
        <f t="shared" si="225"/>
        <v>4837</v>
      </c>
      <c r="K4839" t="str" cm="1">
        <f t="array" ref="K4839">IFERROR(INDEX(tblClientes[Cliente],INT($J4839/ROWS(tblConsorcios[Produto]))+1),"")</f>
        <v/>
      </c>
      <c r="L4839" t="str" cm="1">
        <f t="array" ref="L4839">IFERROR(INDEX(tblConsorcios[Produto],MOD($J4839,ROWS(tblConsorcios[Produto]))+1),"")</f>
        <v>Imóvel IE200 – 220m</v>
      </c>
      <c r="M4839" s="20" cm="1">
        <f t="array" ref="M4839">IFERROR(INDEX(tblConsorcios[Valor da Carta (R$)],MOD($J4839,ROWS(tblConsorcios[Produto]))+1),"")</f>
        <v>200000</v>
      </c>
      <c r="N4839" s="2" cm="1">
        <f t="array" ref="N4839">IFERROR(INDEX(tblConsorcios[Prazo (meses)],MOD($J4839,ROWS(tblConsorcios[Produto]))+1),"")</f>
        <v>220</v>
      </c>
      <c r="O4839" s="20" cm="1">
        <f t="array" ref="O4839">IFERROR(INDEX(tblConsorcios[Parcela Mensal (R$)],MOD($J4839,ROWS(tblConsorcios[Produto]))+1),"")</f>
        <v>1161.82</v>
      </c>
      <c r="P4839" s="20" t="str" cm="1">
        <f t="array" ref="P4839">IFERROR(INDEX(tblClientes[Dividendo Mensal (R$)],INT($J4839/ROWS(tblConsorcios[Produto]))+1),"")</f>
        <v/>
      </c>
      <c r="Q4839" s="20" t="str">
        <f t="shared" si="226"/>
        <v/>
      </c>
      <c r="R4839">
        <f t="shared" si="227"/>
        <v>0</v>
      </c>
    </row>
    <row r="4840" spans="10:18" x14ac:dyDescent="0.2">
      <c r="J4840">
        <f t="shared" si="225"/>
        <v>4838</v>
      </c>
      <c r="K4840" t="str" cm="1">
        <f t="array" ref="K4840">IFERROR(INDEX(tblClientes[Cliente],INT($J4840/ROWS(tblConsorcios[Produto]))+1),"")</f>
        <v/>
      </c>
      <c r="L4840" t="str" cm="1">
        <f t="array" ref="L4840">IFERROR(INDEX(tblConsorcios[Produto],MOD($J4840,ROWS(tblConsorcios[Produto]))+1),"")</f>
        <v>Imóvel IE200 – 200m</v>
      </c>
      <c r="M4840" s="20" cm="1">
        <f t="array" ref="M4840">IFERROR(INDEX(tblConsorcios[Valor da Carta (R$)],MOD($J4840,ROWS(tblConsorcios[Produto]))+1),"")</f>
        <v>200000</v>
      </c>
      <c r="N4840" s="2" cm="1">
        <f t="array" ref="N4840">IFERROR(INDEX(tblConsorcios[Prazo (meses)],MOD($J4840,ROWS(tblConsorcios[Produto]))+1),"")</f>
        <v>200</v>
      </c>
      <c r="O4840" s="20" cm="1">
        <f t="array" ref="O4840">IFERROR(INDEX(tblConsorcios[Parcela Mensal (R$)],MOD($J4840,ROWS(tblConsorcios[Produto]))+1),"")</f>
        <v>1268</v>
      </c>
      <c r="P4840" s="20" t="str" cm="1">
        <f t="array" ref="P4840">IFERROR(INDEX(tblClientes[Dividendo Mensal (R$)],INT($J4840/ROWS(tblConsorcios[Produto]))+1),"")</f>
        <v/>
      </c>
      <c r="Q4840" s="20" t="str">
        <f t="shared" si="226"/>
        <v/>
      </c>
      <c r="R4840">
        <f t="shared" si="227"/>
        <v>0</v>
      </c>
    </row>
    <row r="4841" spans="10:18" x14ac:dyDescent="0.2">
      <c r="J4841">
        <f t="shared" si="225"/>
        <v>4839</v>
      </c>
      <c r="K4841" t="str" cm="1">
        <f t="array" ref="K4841">IFERROR(INDEX(tblClientes[Cliente],INT($J4841/ROWS(tblConsorcios[Produto]))+1),"")</f>
        <v/>
      </c>
      <c r="L4841" t="str" cm="1">
        <f t="array" ref="L4841">IFERROR(INDEX(tblConsorcios[Produto],MOD($J4841,ROWS(tblConsorcios[Produto]))+1),"")</f>
        <v>Imóvel IE150 – 240m</v>
      </c>
      <c r="M4841" s="20" cm="1">
        <f t="array" ref="M4841">IFERROR(INDEX(tblConsorcios[Valor da Carta (R$)],MOD($J4841,ROWS(tblConsorcios[Produto]))+1),"")</f>
        <v>150000</v>
      </c>
      <c r="N4841" s="2" cm="1">
        <f t="array" ref="N4841">IFERROR(INDEX(tblConsorcios[Prazo (meses)],MOD($J4841,ROWS(tblConsorcios[Produto]))+1),"")</f>
        <v>240</v>
      </c>
      <c r="O4841" s="20" cm="1">
        <f t="array" ref="O4841">IFERROR(INDEX(tblConsorcios[Parcela Mensal (R$)],MOD($J4841,ROWS(tblConsorcios[Produto]))+1),"")</f>
        <v>805</v>
      </c>
      <c r="P4841" s="20" t="str" cm="1">
        <f t="array" ref="P4841">IFERROR(INDEX(tblClientes[Dividendo Mensal (R$)],INT($J4841/ROWS(tblConsorcios[Produto]))+1),"")</f>
        <v/>
      </c>
      <c r="Q4841" s="20" t="str">
        <f t="shared" si="226"/>
        <v/>
      </c>
      <c r="R4841">
        <f t="shared" si="227"/>
        <v>0</v>
      </c>
    </row>
    <row r="4842" spans="10:18" x14ac:dyDescent="0.2">
      <c r="J4842">
        <f t="shared" si="225"/>
        <v>4840</v>
      </c>
      <c r="K4842" t="str" cm="1">
        <f t="array" ref="K4842">IFERROR(INDEX(tblClientes[Cliente],INT($J4842/ROWS(tblConsorcios[Produto]))+1),"")</f>
        <v/>
      </c>
      <c r="L4842" t="str" cm="1">
        <f t="array" ref="L4842">IFERROR(INDEX(tblConsorcios[Produto],MOD($J4842,ROWS(tblConsorcios[Produto]))+1),"")</f>
        <v>Imóvel IE150 – 220m</v>
      </c>
      <c r="M4842" s="20" cm="1">
        <f t="array" ref="M4842">IFERROR(INDEX(tblConsorcios[Valor da Carta (R$)],MOD($J4842,ROWS(tblConsorcios[Produto]))+1),"")</f>
        <v>150000</v>
      </c>
      <c r="N4842" s="2" cm="1">
        <f t="array" ref="N4842">IFERROR(INDEX(tblConsorcios[Prazo (meses)],MOD($J4842,ROWS(tblConsorcios[Produto]))+1),"")</f>
        <v>220</v>
      </c>
      <c r="O4842" s="20" cm="1">
        <f t="array" ref="O4842">IFERROR(INDEX(tblConsorcios[Parcela Mensal (R$)],MOD($J4842,ROWS(tblConsorcios[Produto]))+1),"")</f>
        <v>871.36</v>
      </c>
      <c r="P4842" s="20" t="str" cm="1">
        <f t="array" ref="P4842">IFERROR(INDEX(tblClientes[Dividendo Mensal (R$)],INT($J4842/ROWS(tblConsorcios[Produto]))+1),"")</f>
        <v/>
      </c>
      <c r="Q4842" s="20" t="str">
        <f t="shared" si="226"/>
        <v/>
      </c>
      <c r="R4842">
        <f t="shared" si="227"/>
        <v>0</v>
      </c>
    </row>
    <row r="4843" spans="10:18" x14ac:dyDescent="0.2">
      <c r="J4843">
        <f t="shared" si="225"/>
        <v>4841</v>
      </c>
      <c r="K4843" t="str" cm="1">
        <f t="array" ref="K4843">IFERROR(INDEX(tblClientes[Cliente],INT($J4843/ROWS(tblConsorcios[Produto]))+1),"")</f>
        <v/>
      </c>
      <c r="L4843" t="str" cm="1">
        <f t="array" ref="L4843">IFERROR(INDEX(tblConsorcios[Produto],MOD($J4843,ROWS(tblConsorcios[Produto]))+1),"")</f>
        <v>Imóvel IE150 – 200m</v>
      </c>
      <c r="M4843" s="20" cm="1">
        <f t="array" ref="M4843">IFERROR(INDEX(tblConsorcios[Valor da Carta (R$)],MOD($J4843,ROWS(tblConsorcios[Produto]))+1),"")</f>
        <v>150000</v>
      </c>
      <c r="N4843" s="2" cm="1">
        <f t="array" ref="N4843">IFERROR(INDEX(tblConsorcios[Prazo (meses)],MOD($J4843,ROWS(tblConsorcios[Produto]))+1),"")</f>
        <v>200</v>
      </c>
      <c r="O4843" s="20" cm="1">
        <f t="array" ref="O4843">IFERROR(INDEX(tblConsorcios[Parcela Mensal (R$)],MOD($J4843,ROWS(tblConsorcios[Produto]))+1),"")</f>
        <v>951</v>
      </c>
      <c r="P4843" s="20" t="str" cm="1">
        <f t="array" ref="P4843">IFERROR(INDEX(tblClientes[Dividendo Mensal (R$)],INT($J4843/ROWS(tblConsorcios[Produto]))+1),"")</f>
        <v/>
      </c>
      <c r="Q4843" s="20" t="str">
        <f t="shared" si="226"/>
        <v/>
      </c>
      <c r="R4843">
        <f t="shared" si="227"/>
        <v>0</v>
      </c>
    </row>
    <row r="4844" spans="10:18" x14ac:dyDescent="0.2">
      <c r="J4844">
        <f t="shared" si="225"/>
        <v>4842</v>
      </c>
      <c r="K4844" t="str" cm="1">
        <f t="array" ref="K4844">IFERROR(INDEX(tblClientes[Cliente],INT($J4844/ROWS(tblConsorcios[Produto]))+1),"")</f>
        <v/>
      </c>
      <c r="L4844" t="str" cm="1">
        <f t="array" ref="L4844">IFERROR(INDEX(tblConsorcios[Produto],MOD($J4844,ROWS(tblConsorcios[Produto]))+1),"")</f>
        <v>Imóvel IE140 – 240m</v>
      </c>
      <c r="M4844" s="20" cm="1">
        <f t="array" ref="M4844">IFERROR(INDEX(tblConsorcios[Valor da Carta (R$)],MOD($J4844,ROWS(tblConsorcios[Produto]))+1),"")</f>
        <v>140000</v>
      </c>
      <c r="N4844" s="2" cm="1">
        <f t="array" ref="N4844">IFERROR(INDEX(tblConsorcios[Prazo (meses)],MOD($J4844,ROWS(tblConsorcios[Produto]))+1),"")</f>
        <v>240</v>
      </c>
      <c r="O4844" s="20" cm="1">
        <f t="array" ref="O4844">IFERROR(INDEX(tblConsorcios[Parcela Mensal (R$)],MOD($J4844,ROWS(tblConsorcios[Produto]))+1),"")</f>
        <v>751.33</v>
      </c>
      <c r="P4844" s="20" t="str" cm="1">
        <f t="array" ref="P4844">IFERROR(INDEX(tblClientes[Dividendo Mensal (R$)],INT($J4844/ROWS(tblConsorcios[Produto]))+1),"")</f>
        <v/>
      </c>
      <c r="Q4844" s="20" t="str">
        <f t="shared" si="226"/>
        <v/>
      </c>
      <c r="R4844">
        <f t="shared" si="227"/>
        <v>0</v>
      </c>
    </row>
    <row r="4845" spans="10:18" x14ac:dyDescent="0.2">
      <c r="J4845">
        <f t="shared" si="225"/>
        <v>4843</v>
      </c>
      <c r="K4845" t="str" cm="1">
        <f t="array" ref="K4845">IFERROR(INDEX(tblClientes[Cliente],INT($J4845/ROWS(tblConsorcios[Produto]))+1),"")</f>
        <v/>
      </c>
      <c r="L4845" t="str" cm="1">
        <f t="array" ref="L4845">IFERROR(INDEX(tblConsorcios[Produto],MOD($J4845,ROWS(tblConsorcios[Produto]))+1),"")</f>
        <v>Imóvel IE140 – 220m</v>
      </c>
      <c r="M4845" s="20" cm="1">
        <f t="array" ref="M4845">IFERROR(INDEX(tblConsorcios[Valor da Carta (R$)],MOD($J4845,ROWS(tblConsorcios[Produto]))+1),"")</f>
        <v>140000</v>
      </c>
      <c r="N4845" s="2" cm="1">
        <f t="array" ref="N4845">IFERROR(INDEX(tblConsorcios[Prazo (meses)],MOD($J4845,ROWS(tblConsorcios[Produto]))+1),"")</f>
        <v>220</v>
      </c>
      <c r="O4845" s="20" cm="1">
        <f t="array" ref="O4845">IFERROR(INDEX(tblConsorcios[Parcela Mensal (R$)],MOD($J4845,ROWS(tblConsorcios[Produto]))+1),"")</f>
        <v>813.27</v>
      </c>
      <c r="P4845" s="20" t="str" cm="1">
        <f t="array" ref="P4845">IFERROR(INDEX(tblClientes[Dividendo Mensal (R$)],INT($J4845/ROWS(tblConsorcios[Produto]))+1),"")</f>
        <v/>
      </c>
      <c r="Q4845" s="20" t="str">
        <f t="shared" si="226"/>
        <v/>
      </c>
      <c r="R4845">
        <f t="shared" si="227"/>
        <v>0</v>
      </c>
    </row>
    <row r="4846" spans="10:18" x14ac:dyDescent="0.2">
      <c r="J4846">
        <f t="shared" si="225"/>
        <v>4844</v>
      </c>
      <c r="K4846" t="str" cm="1">
        <f t="array" ref="K4846">IFERROR(INDEX(tblClientes[Cliente],INT($J4846/ROWS(tblConsorcios[Produto]))+1),"")</f>
        <v/>
      </c>
      <c r="L4846" t="str" cm="1">
        <f t="array" ref="L4846">IFERROR(INDEX(tblConsorcios[Produto],MOD($J4846,ROWS(tblConsorcios[Produto]))+1),"")</f>
        <v>Imóvel IE140 – 200m</v>
      </c>
      <c r="M4846" s="20" cm="1">
        <f t="array" ref="M4846">IFERROR(INDEX(tblConsorcios[Valor da Carta (R$)],MOD($J4846,ROWS(tblConsorcios[Produto]))+1),"")</f>
        <v>140000</v>
      </c>
      <c r="N4846" s="2" cm="1">
        <f t="array" ref="N4846">IFERROR(INDEX(tblConsorcios[Prazo (meses)],MOD($J4846,ROWS(tblConsorcios[Produto]))+1),"")</f>
        <v>200</v>
      </c>
      <c r="O4846" s="20" cm="1">
        <f t="array" ref="O4846">IFERROR(INDEX(tblConsorcios[Parcela Mensal (R$)],MOD($J4846,ROWS(tblConsorcios[Produto]))+1),"")</f>
        <v>887.6</v>
      </c>
      <c r="P4846" s="20" t="str" cm="1">
        <f t="array" ref="P4846">IFERROR(INDEX(tblClientes[Dividendo Mensal (R$)],INT($J4846/ROWS(tblConsorcios[Produto]))+1),"")</f>
        <v/>
      </c>
      <c r="Q4846" s="20" t="str">
        <f t="shared" si="226"/>
        <v/>
      </c>
      <c r="R4846">
        <f t="shared" si="227"/>
        <v>0</v>
      </c>
    </row>
    <row r="4847" spans="10:18" x14ac:dyDescent="0.2">
      <c r="J4847">
        <f t="shared" si="225"/>
        <v>4845</v>
      </c>
      <c r="K4847" t="str" cm="1">
        <f t="array" ref="K4847">IFERROR(INDEX(tblClientes[Cliente],INT($J4847/ROWS(tblConsorcios[Produto]))+1),"")</f>
        <v/>
      </c>
      <c r="L4847" t="str" cm="1">
        <f t="array" ref="L4847">IFERROR(INDEX(tblConsorcios[Produto],MOD($J4847,ROWS(tblConsorcios[Produto]))+1),"")</f>
        <v>Imóvel IE130 – 240m</v>
      </c>
      <c r="M4847" s="20" cm="1">
        <f t="array" ref="M4847">IFERROR(INDEX(tblConsorcios[Valor da Carta (R$)],MOD($J4847,ROWS(tblConsorcios[Produto]))+1),"")</f>
        <v>130000</v>
      </c>
      <c r="N4847" s="2" cm="1">
        <f t="array" ref="N4847">IFERROR(INDEX(tblConsorcios[Prazo (meses)],MOD($J4847,ROWS(tblConsorcios[Produto]))+1),"")</f>
        <v>240</v>
      </c>
      <c r="O4847" s="20" cm="1">
        <f t="array" ref="O4847">IFERROR(INDEX(tblConsorcios[Parcela Mensal (R$)],MOD($J4847,ROWS(tblConsorcios[Produto]))+1),"")</f>
        <v>697.67</v>
      </c>
      <c r="P4847" s="20" t="str" cm="1">
        <f t="array" ref="P4847">IFERROR(INDEX(tblClientes[Dividendo Mensal (R$)],INT($J4847/ROWS(tblConsorcios[Produto]))+1),"")</f>
        <v/>
      </c>
      <c r="Q4847" s="20" t="str">
        <f t="shared" si="226"/>
        <v/>
      </c>
      <c r="R4847">
        <f t="shared" si="227"/>
        <v>0</v>
      </c>
    </row>
    <row r="4848" spans="10:18" x14ac:dyDescent="0.2">
      <c r="J4848">
        <f t="shared" si="225"/>
        <v>4846</v>
      </c>
      <c r="K4848" t="str" cm="1">
        <f t="array" ref="K4848">IFERROR(INDEX(tblClientes[Cliente],INT($J4848/ROWS(tblConsorcios[Produto]))+1),"")</f>
        <v/>
      </c>
      <c r="L4848" t="str" cm="1">
        <f t="array" ref="L4848">IFERROR(INDEX(tblConsorcios[Produto],MOD($J4848,ROWS(tblConsorcios[Produto]))+1),"")</f>
        <v>Imóvel IE130 – 220m</v>
      </c>
      <c r="M4848" s="20" cm="1">
        <f t="array" ref="M4848">IFERROR(INDEX(tblConsorcios[Valor da Carta (R$)],MOD($J4848,ROWS(tblConsorcios[Produto]))+1),"")</f>
        <v>130000</v>
      </c>
      <c r="N4848" s="2" cm="1">
        <f t="array" ref="N4848">IFERROR(INDEX(tblConsorcios[Prazo (meses)],MOD($J4848,ROWS(tblConsorcios[Produto]))+1),"")</f>
        <v>220</v>
      </c>
      <c r="O4848" s="20" cm="1">
        <f t="array" ref="O4848">IFERROR(INDEX(tblConsorcios[Parcela Mensal (R$)],MOD($J4848,ROWS(tblConsorcios[Produto]))+1),"")</f>
        <v>755.18</v>
      </c>
      <c r="P4848" s="20" t="str" cm="1">
        <f t="array" ref="P4848">IFERROR(INDEX(tblClientes[Dividendo Mensal (R$)],INT($J4848/ROWS(tblConsorcios[Produto]))+1),"")</f>
        <v/>
      </c>
      <c r="Q4848" s="20" t="str">
        <f t="shared" si="226"/>
        <v/>
      </c>
      <c r="R4848">
        <f t="shared" si="227"/>
        <v>0</v>
      </c>
    </row>
    <row r="4849" spans="10:18" x14ac:dyDescent="0.2">
      <c r="J4849">
        <f t="shared" si="225"/>
        <v>4847</v>
      </c>
      <c r="K4849" t="str" cm="1">
        <f t="array" ref="K4849">IFERROR(INDEX(tblClientes[Cliente],INT($J4849/ROWS(tblConsorcios[Produto]))+1),"")</f>
        <v/>
      </c>
      <c r="L4849" t="str" cm="1">
        <f t="array" ref="L4849">IFERROR(INDEX(tblConsorcios[Produto],MOD($J4849,ROWS(tblConsorcios[Produto]))+1),"")</f>
        <v>Imóvel IE130 – 200m</v>
      </c>
      <c r="M4849" s="20" cm="1">
        <f t="array" ref="M4849">IFERROR(INDEX(tblConsorcios[Valor da Carta (R$)],MOD($J4849,ROWS(tblConsorcios[Produto]))+1),"")</f>
        <v>130000</v>
      </c>
      <c r="N4849" s="2" cm="1">
        <f t="array" ref="N4849">IFERROR(INDEX(tblConsorcios[Prazo (meses)],MOD($J4849,ROWS(tblConsorcios[Produto]))+1),"")</f>
        <v>200</v>
      </c>
      <c r="O4849" s="20" cm="1">
        <f t="array" ref="O4849">IFERROR(INDEX(tblConsorcios[Parcela Mensal (R$)],MOD($J4849,ROWS(tblConsorcios[Produto]))+1),"")</f>
        <v>824.2</v>
      </c>
      <c r="P4849" s="20" t="str" cm="1">
        <f t="array" ref="P4849">IFERROR(INDEX(tblClientes[Dividendo Mensal (R$)],INT($J4849/ROWS(tblConsorcios[Produto]))+1),"")</f>
        <v/>
      </c>
      <c r="Q4849" s="20" t="str">
        <f t="shared" si="226"/>
        <v/>
      </c>
      <c r="R4849">
        <f t="shared" si="227"/>
        <v>0</v>
      </c>
    </row>
    <row r="4850" spans="10:18" x14ac:dyDescent="0.2">
      <c r="J4850">
        <f t="shared" si="225"/>
        <v>4848</v>
      </c>
      <c r="K4850" t="str" cm="1">
        <f t="array" ref="K4850">IFERROR(INDEX(tblClientes[Cliente],INT($J4850/ROWS(tblConsorcios[Produto]))+1),"")</f>
        <v/>
      </c>
      <c r="L4850" t="str" cm="1">
        <f t="array" ref="L4850">IFERROR(INDEX(tblConsorcios[Produto],MOD($J4850,ROWS(tblConsorcios[Produto]))+1),"")</f>
        <v>Imóvel IE120 – 240m</v>
      </c>
      <c r="M4850" s="20" cm="1">
        <f t="array" ref="M4850">IFERROR(INDEX(tblConsorcios[Valor da Carta (R$)],MOD($J4850,ROWS(tblConsorcios[Produto]))+1),"")</f>
        <v>120000</v>
      </c>
      <c r="N4850" s="2" cm="1">
        <f t="array" ref="N4850">IFERROR(INDEX(tblConsorcios[Prazo (meses)],MOD($J4850,ROWS(tblConsorcios[Produto]))+1),"")</f>
        <v>240</v>
      </c>
      <c r="O4850" s="20" cm="1">
        <f t="array" ref="O4850">IFERROR(INDEX(tblConsorcios[Parcela Mensal (R$)],MOD($J4850,ROWS(tblConsorcios[Produto]))+1),"")</f>
        <v>644</v>
      </c>
      <c r="P4850" s="20" t="str" cm="1">
        <f t="array" ref="P4850">IFERROR(INDEX(tblClientes[Dividendo Mensal (R$)],INT($J4850/ROWS(tblConsorcios[Produto]))+1),"")</f>
        <v/>
      </c>
      <c r="Q4850" s="20" t="str">
        <f t="shared" si="226"/>
        <v/>
      </c>
      <c r="R4850">
        <f t="shared" si="227"/>
        <v>0</v>
      </c>
    </row>
    <row r="4851" spans="10:18" x14ac:dyDescent="0.2">
      <c r="J4851">
        <f t="shared" si="225"/>
        <v>4849</v>
      </c>
      <c r="K4851" t="str" cm="1">
        <f t="array" ref="K4851">IFERROR(INDEX(tblClientes[Cliente],INT($J4851/ROWS(tblConsorcios[Produto]))+1),"")</f>
        <v/>
      </c>
      <c r="L4851" t="str" cm="1">
        <f t="array" ref="L4851">IFERROR(INDEX(tblConsorcios[Produto],MOD($J4851,ROWS(tblConsorcios[Produto]))+1),"")</f>
        <v>Imóvel IE120 – 220m</v>
      </c>
      <c r="M4851" s="20" cm="1">
        <f t="array" ref="M4851">IFERROR(INDEX(tblConsorcios[Valor da Carta (R$)],MOD($J4851,ROWS(tblConsorcios[Produto]))+1),"")</f>
        <v>120000</v>
      </c>
      <c r="N4851" s="2" cm="1">
        <f t="array" ref="N4851">IFERROR(INDEX(tblConsorcios[Prazo (meses)],MOD($J4851,ROWS(tblConsorcios[Produto]))+1),"")</f>
        <v>220</v>
      </c>
      <c r="O4851" s="20" cm="1">
        <f t="array" ref="O4851">IFERROR(INDEX(tblConsorcios[Parcela Mensal (R$)],MOD($J4851,ROWS(tblConsorcios[Produto]))+1),"")</f>
        <v>697.09</v>
      </c>
      <c r="P4851" s="20" t="str" cm="1">
        <f t="array" ref="P4851">IFERROR(INDEX(tblClientes[Dividendo Mensal (R$)],INT($J4851/ROWS(tblConsorcios[Produto]))+1),"")</f>
        <v/>
      </c>
      <c r="Q4851" s="20" t="str">
        <f t="shared" si="226"/>
        <v/>
      </c>
      <c r="R4851">
        <f t="shared" si="227"/>
        <v>0</v>
      </c>
    </row>
    <row r="4852" spans="10:18" x14ac:dyDescent="0.2">
      <c r="J4852">
        <f t="shared" si="225"/>
        <v>4850</v>
      </c>
      <c r="K4852" t="str" cm="1">
        <f t="array" ref="K4852">IFERROR(INDEX(tblClientes[Cliente],INT($J4852/ROWS(tblConsorcios[Produto]))+1),"")</f>
        <v/>
      </c>
      <c r="L4852" t="str" cm="1">
        <f t="array" ref="L4852">IFERROR(INDEX(tblConsorcios[Produto],MOD($J4852,ROWS(tblConsorcios[Produto]))+1),"")</f>
        <v>Imóvel IE120 – 200m</v>
      </c>
      <c r="M4852" s="20" cm="1">
        <f t="array" ref="M4852">IFERROR(INDEX(tblConsorcios[Valor da Carta (R$)],MOD($J4852,ROWS(tblConsorcios[Produto]))+1),"")</f>
        <v>120000</v>
      </c>
      <c r="N4852" s="2" cm="1">
        <f t="array" ref="N4852">IFERROR(INDEX(tblConsorcios[Prazo (meses)],MOD($J4852,ROWS(tblConsorcios[Produto]))+1),"")</f>
        <v>200</v>
      </c>
      <c r="O4852" s="20" cm="1">
        <f t="array" ref="O4852">IFERROR(INDEX(tblConsorcios[Parcela Mensal (R$)],MOD($J4852,ROWS(tblConsorcios[Produto]))+1),"")</f>
        <v>760.8</v>
      </c>
      <c r="P4852" s="20" t="str" cm="1">
        <f t="array" ref="P4852">IFERROR(INDEX(tblClientes[Dividendo Mensal (R$)],INT($J4852/ROWS(tblConsorcios[Produto]))+1),"")</f>
        <v/>
      </c>
      <c r="Q4852" s="20" t="str">
        <f t="shared" si="226"/>
        <v/>
      </c>
      <c r="R4852">
        <f t="shared" si="227"/>
        <v>0</v>
      </c>
    </row>
    <row r="4853" spans="10:18" x14ac:dyDescent="0.2">
      <c r="J4853">
        <f t="shared" si="225"/>
        <v>4851</v>
      </c>
      <c r="K4853" t="str" cm="1">
        <f t="array" ref="K4853">IFERROR(INDEX(tblClientes[Cliente],INT($J4853/ROWS(tblConsorcios[Produto]))+1),"")</f>
        <v/>
      </c>
      <c r="L4853" t="str" cm="1">
        <f t="array" ref="L4853">IFERROR(INDEX(tblConsorcios[Produto],MOD($J4853,ROWS(tblConsorcios[Produto]))+1),"")</f>
        <v>Imóvel IE600 – 240m</v>
      </c>
      <c r="M4853" s="20" cm="1">
        <f t="array" ref="M4853">IFERROR(INDEX(tblConsorcios[Valor da Carta (R$)],MOD($J4853,ROWS(tblConsorcios[Produto]))+1),"")</f>
        <v>600000</v>
      </c>
      <c r="N4853" s="2" cm="1">
        <f t="array" ref="N4853">IFERROR(INDEX(tblConsorcios[Prazo (meses)],MOD($J4853,ROWS(tblConsorcios[Produto]))+1),"")</f>
        <v>240</v>
      </c>
      <c r="O4853" s="20" cm="1">
        <f t="array" ref="O4853">IFERROR(INDEX(tblConsorcios[Parcela Mensal (R$)],MOD($J4853,ROWS(tblConsorcios[Produto]))+1),"")</f>
        <v>3220</v>
      </c>
      <c r="P4853" s="20" t="str" cm="1">
        <f t="array" ref="P4853">IFERROR(INDEX(tblClientes[Dividendo Mensal (R$)],INT($J4853/ROWS(tblConsorcios[Produto]))+1),"")</f>
        <v/>
      </c>
      <c r="Q4853" s="20" t="str">
        <f t="shared" si="226"/>
        <v/>
      </c>
      <c r="R4853">
        <f t="shared" si="227"/>
        <v>0</v>
      </c>
    </row>
    <row r="4854" spans="10:18" x14ac:dyDescent="0.2">
      <c r="J4854">
        <f t="shared" si="225"/>
        <v>4852</v>
      </c>
      <c r="K4854" t="str" cm="1">
        <f t="array" ref="K4854">IFERROR(INDEX(tblClientes[Cliente],INT($J4854/ROWS(tblConsorcios[Produto]))+1),"")</f>
        <v/>
      </c>
      <c r="L4854" t="str" cm="1">
        <f t="array" ref="L4854">IFERROR(INDEX(tblConsorcios[Produto],MOD($J4854,ROWS(tblConsorcios[Produto]))+1),"")</f>
        <v>Imóvel IE600 – 220m</v>
      </c>
      <c r="M4854" s="20" cm="1">
        <f t="array" ref="M4854">IFERROR(INDEX(tblConsorcios[Valor da Carta (R$)],MOD($J4854,ROWS(tblConsorcios[Produto]))+1),"")</f>
        <v>600000</v>
      </c>
      <c r="N4854" s="2" cm="1">
        <f t="array" ref="N4854">IFERROR(INDEX(tblConsorcios[Prazo (meses)],MOD($J4854,ROWS(tblConsorcios[Produto]))+1),"")</f>
        <v>220</v>
      </c>
      <c r="O4854" s="20" cm="1">
        <f t="array" ref="O4854">IFERROR(INDEX(tblConsorcios[Parcela Mensal (R$)],MOD($J4854,ROWS(tblConsorcios[Produto]))+1),"")</f>
        <v>3485.45</v>
      </c>
      <c r="P4854" s="20" t="str" cm="1">
        <f t="array" ref="P4854">IFERROR(INDEX(tblClientes[Dividendo Mensal (R$)],INT($J4854/ROWS(tblConsorcios[Produto]))+1),"")</f>
        <v/>
      </c>
      <c r="Q4854" s="20" t="str">
        <f t="shared" si="226"/>
        <v/>
      </c>
      <c r="R4854">
        <f t="shared" si="227"/>
        <v>0</v>
      </c>
    </row>
    <row r="4855" spans="10:18" x14ac:dyDescent="0.2">
      <c r="J4855">
        <f t="shared" si="225"/>
        <v>4853</v>
      </c>
      <c r="K4855" t="str" cm="1">
        <f t="array" ref="K4855">IFERROR(INDEX(tblClientes[Cliente],INT($J4855/ROWS(tblConsorcios[Produto]))+1),"")</f>
        <v/>
      </c>
      <c r="L4855" t="str" cm="1">
        <f t="array" ref="L4855">IFERROR(INDEX(tblConsorcios[Produto],MOD($J4855,ROWS(tblConsorcios[Produto]))+1),"")</f>
        <v>Imóvel IE600 – 200m</v>
      </c>
      <c r="M4855" s="20" cm="1">
        <f t="array" ref="M4855">IFERROR(INDEX(tblConsorcios[Valor da Carta (R$)],MOD($J4855,ROWS(tblConsorcios[Produto]))+1),"")</f>
        <v>600000</v>
      </c>
      <c r="N4855" s="2" cm="1">
        <f t="array" ref="N4855">IFERROR(INDEX(tblConsorcios[Prazo (meses)],MOD($J4855,ROWS(tblConsorcios[Produto]))+1),"")</f>
        <v>200</v>
      </c>
      <c r="O4855" s="20" cm="1">
        <f t="array" ref="O4855">IFERROR(INDEX(tblConsorcios[Parcela Mensal (R$)],MOD($J4855,ROWS(tblConsorcios[Produto]))+1),"")</f>
        <v>3804</v>
      </c>
      <c r="P4855" s="20" t="str" cm="1">
        <f t="array" ref="P4855">IFERROR(INDEX(tblClientes[Dividendo Mensal (R$)],INT($J4855/ROWS(tblConsorcios[Produto]))+1),"")</f>
        <v/>
      </c>
      <c r="Q4855" s="20" t="str">
        <f t="shared" si="226"/>
        <v/>
      </c>
      <c r="R4855">
        <f t="shared" si="227"/>
        <v>0</v>
      </c>
    </row>
    <row r="4856" spans="10:18" x14ac:dyDescent="0.2">
      <c r="J4856">
        <f t="shared" si="225"/>
        <v>4854</v>
      </c>
      <c r="K4856" t="str" cm="1">
        <f t="array" ref="K4856">IFERROR(INDEX(tblClientes[Cliente],INT($J4856/ROWS(tblConsorcios[Produto]))+1),"")</f>
        <v/>
      </c>
      <c r="L4856" t="str" cm="1">
        <f t="array" ref="L4856">IFERROR(INDEX(tblConsorcios[Produto],MOD($J4856,ROWS(tblConsorcios[Produto]))+1),"")</f>
        <v>Imóvel IE580 – 240m</v>
      </c>
      <c r="M4856" s="20" cm="1">
        <f t="array" ref="M4856">IFERROR(INDEX(tblConsorcios[Valor da Carta (R$)],MOD($J4856,ROWS(tblConsorcios[Produto]))+1),"")</f>
        <v>580000</v>
      </c>
      <c r="N4856" s="2" cm="1">
        <f t="array" ref="N4856">IFERROR(INDEX(tblConsorcios[Prazo (meses)],MOD($J4856,ROWS(tblConsorcios[Produto]))+1),"")</f>
        <v>240</v>
      </c>
      <c r="O4856" s="20" cm="1">
        <f t="array" ref="O4856">IFERROR(INDEX(tblConsorcios[Parcela Mensal (R$)],MOD($J4856,ROWS(tblConsorcios[Produto]))+1),"")</f>
        <v>3112.67</v>
      </c>
      <c r="P4856" s="20" t="str" cm="1">
        <f t="array" ref="P4856">IFERROR(INDEX(tblClientes[Dividendo Mensal (R$)],INT($J4856/ROWS(tblConsorcios[Produto]))+1),"")</f>
        <v/>
      </c>
      <c r="Q4856" s="20" t="str">
        <f t="shared" si="226"/>
        <v/>
      </c>
      <c r="R4856">
        <f t="shared" si="227"/>
        <v>0</v>
      </c>
    </row>
    <row r="4857" spans="10:18" x14ac:dyDescent="0.2">
      <c r="J4857">
        <f t="shared" si="225"/>
        <v>4855</v>
      </c>
      <c r="K4857" t="str" cm="1">
        <f t="array" ref="K4857">IFERROR(INDEX(tblClientes[Cliente],INT($J4857/ROWS(tblConsorcios[Produto]))+1),"")</f>
        <v/>
      </c>
      <c r="L4857" t="str" cm="1">
        <f t="array" ref="L4857">IFERROR(INDEX(tblConsorcios[Produto],MOD($J4857,ROWS(tblConsorcios[Produto]))+1),"")</f>
        <v>Imóvel IE580 – 220m</v>
      </c>
      <c r="M4857" s="20" cm="1">
        <f t="array" ref="M4857">IFERROR(INDEX(tblConsorcios[Valor da Carta (R$)],MOD($J4857,ROWS(tblConsorcios[Produto]))+1),"")</f>
        <v>580000</v>
      </c>
      <c r="N4857" s="2" cm="1">
        <f t="array" ref="N4857">IFERROR(INDEX(tblConsorcios[Prazo (meses)],MOD($J4857,ROWS(tblConsorcios[Produto]))+1),"")</f>
        <v>220</v>
      </c>
      <c r="O4857" s="20" cm="1">
        <f t="array" ref="O4857">IFERROR(INDEX(tblConsorcios[Parcela Mensal (R$)],MOD($J4857,ROWS(tblConsorcios[Produto]))+1),"")</f>
        <v>3369.27</v>
      </c>
      <c r="P4857" s="20" t="str" cm="1">
        <f t="array" ref="P4857">IFERROR(INDEX(tblClientes[Dividendo Mensal (R$)],INT($J4857/ROWS(tblConsorcios[Produto]))+1),"")</f>
        <v/>
      </c>
      <c r="Q4857" s="20" t="str">
        <f t="shared" si="226"/>
        <v/>
      </c>
      <c r="R4857">
        <f t="shared" si="227"/>
        <v>0</v>
      </c>
    </row>
    <row r="4858" spans="10:18" x14ac:dyDescent="0.2">
      <c r="J4858">
        <f t="shared" si="225"/>
        <v>4856</v>
      </c>
      <c r="K4858" t="str" cm="1">
        <f t="array" ref="K4858">IFERROR(INDEX(tblClientes[Cliente],INT($J4858/ROWS(tblConsorcios[Produto]))+1),"")</f>
        <v/>
      </c>
      <c r="L4858" t="str" cm="1">
        <f t="array" ref="L4858">IFERROR(INDEX(tblConsorcios[Produto],MOD($J4858,ROWS(tblConsorcios[Produto]))+1),"")</f>
        <v>Imóvel IE580 – 200m</v>
      </c>
      <c r="M4858" s="20" cm="1">
        <f t="array" ref="M4858">IFERROR(INDEX(tblConsorcios[Valor da Carta (R$)],MOD($J4858,ROWS(tblConsorcios[Produto]))+1),"")</f>
        <v>580000</v>
      </c>
      <c r="N4858" s="2" cm="1">
        <f t="array" ref="N4858">IFERROR(INDEX(tblConsorcios[Prazo (meses)],MOD($J4858,ROWS(tblConsorcios[Produto]))+1),"")</f>
        <v>200</v>
      </c>
      <c r="O4858" s="20" cm="1">
        <f t="array" ref="O4858">IFERROR(INDEX(tblConsorcios[Parcela Mensal (R$)],MOD($J4858,ROWS(tblConsorcios[Produto]))+1),"")</f>
        <v>3677.2</v>
      </c>
      <c r="P4858" s="20" t="str" cm="1">
        <f t="array" ref="P4858">IFERROR(INDEX(tblClientes[Dividendo Mensal (R$)],INT($J4858/ROWS(tblConsorcios[Produto]))+1),"")</f>
        <v/>
      </c>
      <c r="Q4858" s="20" t="str">
        <f t="shared" si="226"/>
        <v/>
      </c>
      <c r="R4858">
        <f t="shared" si="227"/>
        <v>0</v>
      </c>
    </row>
    <row r="4859" spans="10:18" x14ac:dyDescent="0.2">
      <c r="J4859">
        <f t="shared" si="225"/>
        <v>4857</v>
      </c>
      <c r="K4859" t="str" cm="1">
        <f t="array" ref="K4859">IFERROR(INDEX(tblClientes[Cliente],INT($J4859/ROWS(tblConsorcios[Produto]))+1),"")</f>
        <v/>
      </c>
      <c r="L4859" t="str" cm="1">
        <f t="array" ref="L4859">IFERROR(INDEX(tblConsorcios[Produto],MOD($J4859,ROWS(tblConsorcios[Produto]))+1),"")</f>
        <v>Imóvel IE550 – 240m</v>
      </c>
      <c r="M4859" s="20" cm="1">
        <f t="array" ref="M4859">IFERROR(INDEX(tblConsorcios[Valor da Carta (R$)],MOD($J4859,ROWS(tblConsorcios[Produto]))+1),"")</f>
        <v>550000</v>
      </c>
      <c r="N4859" s="2" cm="1">
        <f t="array" ref="N4859">IFERROR(INDEX(tblConsorcios[Prazo (meses)],MOD($J4859,ROWS(tblConsorcios[Produto]))+1),"")</f>
        <v>240</v>
      </c>
      <c r="O4859" s="20" cm="1">
        <f t="array" ref="O4859">IFERROR(INDEX(tblConsorcios[Parcela Mensal (R$)],MOD($J4859,ROWS(tblConsorcios[Produto]))+1),"")</f>
        <v>2951.67</v>
      </c>
      <c r="P4859" s="20" t="str" cm="1">
        <f t="array" ref="P4859">IFERROR(INDEX(tblClientes[Dividendo Mensal (R$)],INT($J4859/ROWS(tblConsorcios[Produto]))+1),"")</f>
        <v/>
      </c>
      <c r="Q4859" s="20" t="str">
        <f t="shared" si="226"/>
        <v/>
      </c>
      <c r="R4859">
        <f t="shared" si="227"/>
        <v>0</v>
      </c>
    </row>
    <row r="4860" spans="10:18" x14ac:dyDescent="0.2">
      <c r="J4860">
        <f t="shared" si="225"/>
        <v>4858</v>
      </c>
      <c r="K4860" t="str" cm="1">
        <f t="array" ref="K4860">IFERROR(INDEX(tblClientes[Cliente],INT($J4860/ROWS(tblConsorcios[Produto]))+1),"")</f>
        <v/>
      </c>
      <c r="L4860" t="str" cm="1">
        <f t="array" ref="L4860">IFERROR(INDEX(tblConsorcios[Produto],MOD($J4860,ROWS(tblConsorcios[Produto]))+1),"")</f>
        <v>Imóvel IE550 – 220m</v>
      </c>
      <c r="M4860" s="20" cm="1">
        <f t="array" ref="M4860">IFERROR(INDEX(tblConsorcios[Valor da Carta (R$)],MOD($J4860,ROWS(tblConsorcios[Produto]))+1),"")</f>
        <v>550000</v>
      </c>
      <c r="N4860" s="2" cm="1">
        <f t="array" ref="N4860">IFERROR(INDEX(tblConsorcios[Prazo (meses)],MOD($J4860,ROWS(tblConsorcios[Produto]))+1),"")</f>
        <v>220</v>
      </c>
      <c r="O4860" s="20" cm="1">
        <f t="array" ref="O4860">IFERROR(INDEX(tblConsorcios[Parcela Mensal (R$)],MOD($J4860,ROWS(tblConsorcios[Produto]))+1),"")</f>
        <v>3195</v>
      </c>
      <c r="P4860" s="20" t="str" cm="1">
        <f t="array" ref="P4860">IFERROR(INDEX(tblClientes[Dividendo Mensal (R$)],INT($J4860/ROWS(tblConsorcios[Produto]))+1),"")</f>
        <v/>
      </c>
      <c r="Q4860" s="20" t="str">
        <f t="shared" si="226"/>
        <v/>
      </c>
      <c r="R4860">
        <f t="shared" si="227"/>
        <v>0</v>
      </c>
    </row>
    <row r="4861" spans="10:18" x14ac:dyDescent="0.2">
      <c r="J4861">
        <f t="shared" si="225"/>
        <v>4859</v>
      </c>
      <c r="K4861" t="str" cm="1">
        <f t="array" ref="K4861">IFERROR(INDEX(tblClientes[Cliente],INT($J4861/ROWS(tblConsorcios[Produto]))+1),"")</f>
        <v/>
      </c>
      <c r="L4861" t="str" cm="1">
        <f t="array" ref="L4861">IFERROR(INDEX(tblConsorcios[Produto],MOD($J4861,ROWS(tblConsorcios[Produto]))+1),"")</f>
        <v>Imóvel IE550 – 200m</v>
      </c>
      <c r="M4861" s="20" cm="1">
        <f t="array" ref="M4861">IFERROR(INDEX(tblConsorcios[Valor da Carta (R$)],MOD($J4861,ROWS(tblConsorcios[Produto]))+1),"")</f>
        <v>550000</v>
      </c>
      <c r="N4861" s="2" cm="1">
        <f t="array" ref="N4861">IFERROR(INDEX(tblConsorcios[Prazo (meses)],MOD($J4861,ROWS(tblConsorcios[Produto]))+1),"")</f>
        <v>200</v>
      </c>
      <c r="O4861" s="20" cm="1">
        <f t="array" ref="O4861">IFERROR(INDEX(tblConsorcios[Parcela Mensal (R$)],MOD($J4861,ROWS(tblConsorcios[Produto]))+1),"")</f>
        <v>3487</v>
      </c>
      <c r="P4861" s="20" t="str" cm="1">
        <f t="array" ref="P4861">IFERROR(INDEX(tblClientes[Dividendo Mensal (R$)],INT($J4861/ROWS(tblConsorcios[Produto]))+1),"")</f>
        <v/>
      </c>
      <c r="Q4861" s="20" t="str">
        <f t="shared" si="226"/>
        <v/>
      </c>
      <c r="R4861">
        <f t="shared" si="227"/>
        <v>0</v>
      </c>
    </row>
    <row r="4862" spans="10:18" x14ac:dyDescent="0.2">
      <c r="J4862">
        <f t="shared" si="225"/>
        <v>4860</v>
      </c>
      <c r="K4862" t="str" cm="1">
        <f t="array" ref="K4862">IFERROR(INDEX(tblClientes[Cliente],INT($J4862/ROWS(tblConsorcios[Produto]))+1),"")</f>
        <v/>
      </c>
      <c r="L4862" t="str" cm="1">
        <f t="array" ref="L4862">IFERROR(INDEX(tblConsorcios[Produto],MOD($J4862,ROWS(tblConsorcios[Produto]))+1),"")</f>
        <v>Imóvel IE530 – 240m</v>
      </c>
      <c r="M4862" s="20" cm="1">
        <f t="array" ref="M4862">IFERROR(INDEX(tblConsorcios[Valor da Carta (R$)],MOD($J4862,ROWS(tblConsorcios[Produto]))+1),"")</f>
        <v>530000</v>
      </c>
      <c r="N4862" s="2" cm="1">
        <f t="array" ref="N4862">IFERROR(INDEX(tblConsorcios[Prazo (meses)],MOD($J4862,ROWS(tblConsorcios[Produto]))+1),"")</f>
        <v>240</v>
      </c>
      <c r="O4862" s="20" cm="1">
        <f t="array" ref="O4862">IFERROR(INDEX(tblConsorcios[Parcela Mensal (R$)],MOD($J4862,ROWS(tblConsorcios[Produto]))+1),"")</f>
        <v>2844.33</v>
      </c>
      <c r="P4862" s="20" t="str" cm="1">
        <f t="array" ref="P4862">IFERROR(INDEX(tblClientes[Dividendo Mensal (R$)],INT($J4862/ROWS(tblConsorcios[Produto]))+1),"")</f>
        <v/>
      </c>
      <c r="Q4862" s="20" t="str">
        <f t="shared" si="226"/>
        <v/>
      </c>
      <c r="R4862">
        <f t="shared" si="227"/>
        <v>0</v>
      </c>
    </row>
    <row r="4863" spans="10:18" x14ac:dyDescent="0.2">
      <c r="J4863">
        <f t="shared" si="225"/>
        <v>4861</v>
      </c>
      <c r="K4863" t="str" cm="1">
        <f t="array" ref="K4863">IFERROR(INDEX(tblClientes[Cliente],INT($J4863/ROWS(tblConsorcios[Produto]))+1),"")</f>
        <v/>
      </c>
      <c r="L4863" t="str" cm="1">
        <f t="array" ref="L4863">IFERROR(INDEX(tblConsorcios[Produto],MOD($J4863,ROWS(tblConsorcios[Produto]))+1),"")</f>
        <v>Imóvel IE530 – 220m</v>
      </c>
      <c r="M4863" s="20" cm="1">
        <f t="array" ref="M4863">IFERROR(INDEX(tblConsorcios[Valor da Carta (R$)],MOD($J4863,ROWS(tblConsorcios[Produto]))+1),"")</f>
        <v>530000</v>
      </c>
      <c r="N4863" s="2" cm="1">
        <f t="array" ref="N4863">IFERROR(INDEX(tblConsorcios[Prazo (meses)],MOD($J4863,ROWS(tblConsorcios[Produto]))+1),"")</f>
        <v>220</v>
      </c>
      <c r="O4863" s="20" cm="1">
        <f t="array" ref="O4863">IFERROR(INDEX(tblConsorcios[Parcela Mensal (R$)],MOD($J4863,ROWS(tblConsorcios[Produto]))+1),"")</f>
        <v>3078.82</v>
      </c>
      <c r="P4863" s="20" t="str" cm="1">
        <f t="array" ref="P4863">IFERROR(INDEX(tblClientes[Dividendo Mensal (R$)],INT($J4863/ROWS(tblConsorcios[Produto]))+1),"")</f>
        <v/>
      </c>
      <c r="Q4863" s="20" t="str">
        <f t="shared" si="226"/>
        <v/>
      </c>
      <c r="R4863">
        <f t="shared" si="227"/>
        <v>0</v>
      </c>
    </row>
    <row r="4864" spans="10:18" x14ac:dyDescent="0.2">
      <c r="J4864">
        <f t="shared" si="225"/>
        <v>4862</v>
      </c>
      <c r="K4864" t="str" cm="1">
        <f t="array" ref="K4864">IFERROR(INDEX(tblClientes[Cliente],INT($J4864/ROWS(tblConsorcios[Produto]))+1),"")</f>
        <v/>
      </c>
      <c r="L4864" t="str" cm="1">
        <f t="array" ref="L4864">IFERROR(INDEX(tblConsorcios[Produto],MOD($J4864,ROWS(tblConsorcios[Produto]))+1),"")</f>
        <v>Imóvel IE530 – 200m</v>
      </c>
      <c r="M4864" s="20" cm="1">
        <f t="array" ref="M4864">IFERROR(INDEX(tblConsorcios[Valor da Carta (R$)],MOD($J4864,ROWS(tblConsorcios[Produto]))+1),"")</f>
        <v>530000</v>
      </c>
      <c r="N4864" s="2" cm="1">
        <f t="array" ref="N4864">IFERROR(INDEX(tblConsorcios[Prazo (meses)],MOD($J4864,ROWS(tblConsorcios[Produto]))+1),"")</f>
        <v>200</v>
      </c>
      <c r="O4864" s="20" cm="1">
        <f t="array" ref="O4864">IFERROR(INDEX(tblConsorcios[Parcela Mensal (R$)],MOD($J4864,ROWS(tblConsorcios[Produto]))+1),"")</f>
        <v>3360.2</v>
      </c>
      <c r="P4864" s="20" t="str" cm="1">
        <f t="array" ref="P4864">IFERROR(INDEX(tblClientes[Dividendo Mensal (R$)],INT($J4864/ROWS(tblConsorcios[Produto]))+1),"")</f>
        <v/>
      </c>
      <c r="Q4864" s="20" t="str">
        <f t="shared" si="226"/>
        <v/>
      </c>
      <c r="R4864">
        <f t="shared" si="227"/>
        <v>0</v>
      </c>
    </row>
    <row r="4865" spans="10:18" x14ac:dyDescent="0.2">
      <c r="J4865">
        <f t="shared" si="225"/>
        <v>4863</v>
      </c>
      <c r="K4865" t="str" cm="1">
        <f t="array" ref="K4865">IFERROR(INDEX(tblClientes[Cliente],INT($J4865/ROWS(tblConsorcios[Produto]))+1),"")</f>
        <v/>
      </c>
      <c r="L4865" t="str" cm="1">
        <f t="array" ref="L4865">IFERROR(INDEX(tblConsorcios[Produto],MOD($J4865,ROWS(tblConsorcios[Produto]))+1),"")</f>
        <v>Imóvel IE500 – 240m</v>
      </c>
      <c r="M4865" s="20" cm="1">
        <f t="array" ref="M4865">IFERROR(INDEX(tblConsorcios[Valor da Carta (R$)],MOD($J4865,ROWS(tblConsorcios[Produto]))+1),"")</f>
        <v>500000</v>
      </c>
      <c r="N4865" s="2" cm="1">
        <f t="array" ref="N4865">IFERROR(INDEX(tblConsorcios[Prazo (meses)],MOD($J4865,ROWS(tblConsorcios[Produto]))+1),"")</f>
        <v>240</v>
      </c>
      <c r="O4865" s="20" cm="1">
        <f t="array" ref="O4865">IFERROR(INDEX(tblConsorcios[Parcela Mensal (R$)],MOD($J4865,ROWS(tblConsorcios[Produto]))+1),"")</f>
        <v>2683.33</v>
      </c>
      <c r="P4865" s="20" t="str" cm="1">
        <f t="array" ref="P4865">IFERROR(INDEX(tblClientes[Dividendo Mensal (R$)],INT($J4865/ROWS(tblConsorcios[Produto]))+1),"")</f>
        <v/>
      </c>
      <c r="Q4865" s="20" t="str">
        <f t="shared" si="226"/>
        <v/>
      </c>
      <c r="R4865">
        <f t="shared" si="227"/>
        <v>0</v>
      </c>
    </row>
    <row r="4866" spans="10:18" x14ac:dyDescent="0.2">
      <c r="J4866">
        <f t="shared" si="225"/>
        <v>4864</v>
      </c>
      <c r="K4866" t="str" cm="1">
        <f t="array" ref="K4866">IFERROR(INDEX(tblClientes[Cliente],INT($J4866/ROWS(tblConsorcios[Produto]))+1),"")</f>
        <v/>
      </c>
      <c r="L4866" t="str" cm="1">
        <f t="array" ref="L4866">IFERROR(INDEX(tblConsorcios[Produto],MOD($J4866,ROWS(tblConsorcios[Produto]))+1),"")</f>
        <v>Imóvel IE500 – 220m</v>
      </c>
      <c r="M4866" s="20" cm="1">
        <f t="array" ref="M4866">IFERROR(INDEX(tblConsorcios[Valor da Carta (R$)],MOD($J4866,ROWS(tblConsorcios[Produto]))+1),"")</f>
        <v>500000</v>
      </c>
      <c r="N4866" s="2" cm="1">
        <f t="array" ref="N4866">IFERROR(INDEX(tblConsorcios[Prazo (meses)],MOD($J4866,ROWS(tblConsorcios[Produto]))+1),"")</f>
        <v>220</v>
      </c>
      <c r="O4866" s="20" cm="1">
        <f t="array" ref="O4866">IFERROR(INDEX(tblConsorcios[Parcela Mensal (R$)],MOD($J4866,ROWS(tblConsorcios[Produto]))+1),"")</f>
        <v>2904.55</v>
      </c>
      <c r="P4866" s="20" t="str" cm="1">
        <f t="array" ref="P4866">IFERROR(INDEX(tblClientes[Dividendo Mensal (R$)],INT($J4866/ROWS(tblConsorcios[Produto]))+1),"")</f>
        <v/>
      </c>
      <c r="Q4866" s="20" t="str">
        <f t="shared" si="226"/>
        <v/>
      </c>
      <c r="R4866">
        <f t="shared" si="227"/>
        <v>0</v>
      </c>
    </row>
    <row r="4867" spans="10:18" x14ac:dyDescent="0.2">
      <c r="J4867">
        <f t="shared" ref="J4867:J4930" si="228">ROW()-2</f>
        <v>4865</v>
      </c>
      <c r="K4867" t="str" cm="1">
        <f t="array" ref="K4867">IFERROR(INDEX(tblClientes[Cliente],INT($J4867/ROWS(tblConsorcios[Produto]))+1),"")</f>
        <v/>
      </c>
      <c r="L4867" t="str" cm="1">
        <f t="array" ref="L4867">IFERROR(INDEX(tblConsorcios[Produto],MOD($J4867,ROWS(tblConsorcios[Produto]))+1),"")</f>
        <v>Imóvel IE500 – 200m</v>
      </c>
      <c r="M4867" s="20" cm="1">
        <f t="array" ref="M4867">IFERROR(INDEX(tblConsorcios[Valor da Carta (R$)],MOD($J4867,ROWS(tblConsorcios[Produto]))+1),"")</f>
        <v>500000</v>
      </c>
      <c r="N4867" s="2" cm="1">
        <f t="array" ref="N4867">IFERROR(INDEX(tblConsorcios[Prazo (meses)],MOD($J4867,ROWS(tblConsorcios[Produto]))+1),"")</f>
        <v>200</v>
      </c>
      <c r="O4867" s="20" cm="1">
        <f t="array" ref="O4867">IFERROR(INDEX(tblConsorcios[Parcela Mensal (R$)],MOD($J4867,ROWS(tblConsorcios[Produto]))+1),"")</f>
        <v>3170</v>
      </c>
      <c r="P4867" s="20" t="str" cm="1">
        <f t="array" ref="P4867">IFERROR(INDEX(tblClientes[Dividendo Mensal (R$)],INT($J4867/ROWS(tblConsorcios[Produto]))+1),"")</f>
        <v/>
      </c>
      <c r="Q4867" s="20" t="str">
        <f t="shared" ref="Q4867:Q4930" si="229">IF(AND(ISNUMBER(O4867),ISNUMBER(P4867)),P4867-O4867,"")</f>
        <v/>
      </c>
      <c r="R4867">
        <f t="shared" ref="R4867:R4930" si="230">IF(AND(ISNUMBER(O4867),ISNUMBER(P4867),O4867&lt;=P4867),1,0)</f>
        <v>0</v>
      </c>
    </row>
    <row r="4868" spans="10:18" x14ac:dyDescent="0.2">
      <c r="J4868">
        <f t="shared" si="228"/>
        <v>4866</v>
      </c>
      <c r="K4868" t="str" cm="1">
        <f t="array" ref="K4868">IFERROR(INDEX(tblClientes[Cliente],INT($J4868/ROWS(tblConsorcios[Produto]))+1),"")</f>
        <v/>
      </c>
      <c r="L4868" t="str" cm="1">
        <f t="array" ref="L4868">IFERROR(INDEX(tblConsorcios[Produto],MOD($J4868,ROWS(tblConsorcios[Produto]))+1),"")</f>
        <v>Imóvel IE480 – 240m</v>
      </c>
      <c r="M4868" s="20" cm="1">
        <f t="array" ref="M4868">IFERROR(INDEX(tblConsorcios[Valor da Carta (R$)],MOD($J4868,ROWS(tblConsorcios[Produto]))+1),"")</f>
        <v>480000</v>
      </c>
      <c r="N4868" s="2" cm="1">
        <f t="array" ref="N4868">IFERROR(INDEX(tblConsorcios[Prazo (meses)],MOD($J4868,ROWS(tblConsorcios[Produto]))+1),"")</f>
        <v>240</v>
      </c>
      <c r="O4868" s="20" cm="1">
        <f t="array" ref="O4868">IFERROR(INDEX(tblConsorcios[Parcela Mensal (R$)],MOD($J4868,ROWS(tblConsorcios[Produto]))+1),"")</f>
        <v>2576</v>
      </c>
      <c r="P4868" s="20" t="str" cm="1">
        <f t="array" ref="P4868">IFERROR(INDEX(tblClientes[Dividendo Mensal (R$)],INT($J4868/ROWS(tblConsorcios[Produto]))+1),"")</f>
        <v/>
      </c>
      <c r="Q4868" s="20" t="str">
        <f t="shared" si="229"/>
        <v/>
      </c>
      <c r="R4868">
        <f t="shared" si="230"/>
        <v>0</v>
      </c>
    </row>
    <row r="4869" spans="10:18" x14ac:dyDescent="0.2">
      <c r="J4869">
        <f t="shared" si="228"/>
        <v>4867</v>
      </c>
      <c r="K4869" t="str" cm="1">
        <f t="array" ref="K4869">IFERROR(INDEX(tblClientes[Cliente],INT($J4869/ROWS(tblConsorcios[Produto]))+1),"")</f>
        <v/>
      </c>
      <c r="L4869" t="str" cm="1">
        <f t="array" ref="L4869">IFERROR(INDEX(tblConsorcios[Produto],MOD($J4869,ROWS(tblConsorcios[Produto]))+1),"")</f>
        <v>Imóvel IE480 – 220m</v>
      </c>
      <c r="M4869" s="20" cm="1">
        <f t="array" ref="M4869">IFERROR(INDEX(tblConsorcios[Valor da Carta (R$)],MOD($J4869,ROWS(tblConsorcios[Produto]))+1),"")</f>
        <v>480000</v>
      </c>
      <c r="N4869" s="2" cm="1">
        <f t="array" ref="N4869">IFERROR(INDEX(tblConsorcios[Prazo (meses)],MOD($J4869,ROWS(tblConsorcios[Produto]))+1),"")</f>
        <v>220</v>
      </c>
      <c r="O4869" s="20" cm="1">
        <f t="array" ref="O4869">IFERROR(INDEX(tblConsorcios[Parcela Mensal (R$)],MOD($J4869,ROWS(tblConsorcios[Produto]))+1),"")</f>
        <v>2788.36</v>
      </c>
      <c r="P4869" s="20" t="str" cm="1">
        <f t="array" ref="P4869">IFERROR(INDEX(tblClientes[Dividendo Mensal (R$)],INT($J4869/ROWS(tblConsorcios[Produto]))+1),"")</f>
        <v/>
      </c>
      <c r="Q4869" s="20" t="str">
        <f t="shared" si="229"/>
        <v/>
      </c>
      <c r="R4869">
        <f t="shared" si="230"/>
        <v>0</v>
      </c>
    </row>
    <row r="4870" spans="10:18" x14ac:dyDescent="0.2">
      <c r="J4870">
        <f t="shared" si="228"/>
        <v>4868</v>
      </c>
      <c r="K4870" t="str" cm="1">
        <f t="array" ref="K4870">IFERROR(INDEX(tblClientes[Cliente],INT($J4870/ROWS(tblConsorcios[Produto]))+1),"")</f>
        <v/>
      </c>
      <c r="L4870" t="str" cm="1">
        <f t="array" ref="L4870">IFERROR(INDEX(tblConsorcios[Produto],MOD($J4870,ROWS(tblConsorcios[Produto]))+1),"")</f>
        <v>Imóvel IE480 – 200m</v>
      </c>
      <c r="M4870" s="20" cm="1">
        <f t="array" ref="M4870">IFERROR(INDEX(tblConsorcios[Valor da Carta (R$)],MOD($J4870,ROWS(tblConsorcios[Produto]))+1),"")</f>
        <v>480000</v>
      </c>
      <c r="N4870" s="2" cm="1">
        <f t="array" ref="N4870">IFERROR(INDEX(tblConsorcios[Prazo (meses)],MOD($J4870,ROWS(tblConsorcios[Produto]))+1),"")</f>
        <v>200</v>
      </c>
      <c r="O4870" s="20" cm="1">
        <f t="array" ref="O4870">IFERROR(INDEX(tblConsorcios[Parcela Mensal (R$)],MOD($J4870,ROWS(tblConsorcios[Produto]))+1),"")</f>
        <v>3043.2</v>
      </c>
      <c r="P4870" s="20" t="str" cm="1">
        <f t="array" ref="P4870">IFERROR(INDEX(tblClientes[Dividendo Mensal (R$)],INT($J4870/ROWS(tblConsorcios[Produto]))+1),"")</f>
        <v/>
      </c>
      <c r="Q4870" s="20" t="str">
        <f t="shared" si="229"/>
        <v/>
      </c>
      <c r="R4870">
        <f t="shared" si="230"/>
        <v>0</v>
      </c>
    </row>
    <row r="4871" spans="10:18" x14ac:dyDescent="0.2">
      <c r="J4871">
        <f t="shared" si="228"/>
        <v>4869</v>
      </c>
      <c r="K4871" t="str" cm="1">
        <f t="array" ref="K4871">IFERROR(INDEX(tblClientes[Cliente],INT($J4871/ROWS(tblConsorcios[Produto]))+1),"")</f>
        <v/>
      </c>
      <c r="L4871" t="str" cm="1">
        <f t="array" ref="L4871">IFERROR(INDEX(tblConsorcios[Produto],MOD($J4871,ROWS(tblConsorcios[Produto]))+1),"")</f>
        <v>Imóvel IE450 – 240m</v>
      </c>
      <c r="M4871" s="20" cm="1">
        <f t="array" ref="M4871">IFERROR(INDEX(tblConsorcios[Valor da Carta (R$)],MOD($J4871,ROWS(tblConsorcios[Produto]))+1),"")</f>
        <v>450000</v>
      </c>
      <c r="N4871" s="2" cm="1">
        <f t="array" ref="N4871">IFERROR(INDEX(tblConsorcios[Prazo (meses)],MOD($J4871,ROWS(tblConsorcios[Produto]))+1),"")</f>
        <v>240</v>
      </c>
      <c r="O4871" s="20" cm="1">
        <f t="array" ref="O4871">IFERROR(INDEX(tblConsorcios[Parcela Mensal (R$)],MOD($J4871,ROWS(tblConsorcios[Produto]))+1),"")</f>
        <v>2415</v>
      </c>
      <c r="P4871" s="20" t="str" cm="1">
        <f t="array" ref="P4871">IFERROR(INDEX(tblClientes[Dividendo Mensal (R$)],INT($J4871/ROWS(tblConsorcios[Produto]))+1),"")</f>
        <v/>
      </c>
      <c r="Q4871" s="20" t="str">
        <f t="shared" si="229"/>
        <v/>
      </c>
      <c r="R4871">
        <f t="shared" si="230"/>
        <v>0</v>
      </c>
    </row>
    <row r="4872" spans="10:18" x14ac:dyDescent="0.2">
      <c r="J4872">
        <f t="shared" si="228"/>
        <v>4870</v>
      </c>
      <c r="K4872" t="str" cm="1">
        <f t="array" ref="K4872">IFERROR(INDEX(tblClientes[Cliente],INT($J4872/ROWS(tblConsorcios[Produto]))+1),"")</f>
        <v/>
      </c>
      <c r="L4872" t="str" cm="1">
        <f t="array" ref="L4872">IFERROR(INDEX(tblConsorcios[Produto],MOD($J4872,ROWS(tblConsorcios[Produto]))+1),"")</f>
        <v>Imóvel IE450 – 220m</v>
      </c>
      <c r="M4872" s="20" cm="1">
        <f t="array" ref="M4872">IFERROR(INDEX(tblConsorcios[Valor da Carta (R$)],MOD($J4872,ROWS(tblConsorcios[Produto]))+1),"")</f>
        <v>450000</v>
      </c>
      <c r="N4872" s="2" cm="1">
        <f t="array" ref="N4872">IFERROR(INDEX(tblConsorcios[Prazo (meses)],MOD($J4872,ROWS(tblConsorcios[Produto]))+1),"")</f>
        <v>220</v>
      </c>
      <c r="O4872" s="20" cm="1">
        <f t="array" ref="O4872">IFERROR(INDEX(tblConsorcios[Parcela Mensal (R$)],MOD($J4872,ROWS(tblConsorcios[Produto]))+1),"")</f>
        <v>2614.09</v>
      </c>
      <c r="P4872" s="20" t="str" cm="1">
        <f t="array" ref="P4872">IFERROR(INDEX(tblClientes[Dividendo Mensal (R$)],INT($J4872/ROWS(tblConsorcios[Produto]))+1),"")</f>
        <v/>
      </c>
      <c r="Q4872" s="20" t="str">
        <f t="shared" si="229"/>
        <v/>
      </c>
      <c r="R4872">
        <f t="shared" si="230"/>
        <v>0</v>
      </c>
    </row>
    <row r="4873" spans="10:18" x14ac:dyDescent="0.2">
      <c r="J4873">
        <f t="shared" si="228"/>
        <v>4871</v>
      </c>
      <c r="K4873" t="str" cm="1">
        <f t="array" ref="K4873">IFERROR(INDEX(tblClientes[Cliente],INT($J4873/ROWS(tblConsorcios[Produto]))+1),"")</f>
        <v/>
      </c>
      <c r="L4873" t="str" cm="1">
        <f t="array" ref="L4873">IFERROR(INDEX(tblConsorcios[Produto],MOD($J4873,ROWS(tblConsorcios[Produto]))+1),"")</f>
        <v>Imóvel IE450 – 200m</v>
      </c>
      <c r="M4873" s="20" cm="1">
        <f t="array" ref="M4873">IFERROR(INDEX(tblConsorcios[Valor da Carta (R$)],MOD($J4873,ROWS(tblConsorcios[Produto]))+1),"")</f>
        <v>450000</v>
      </c>
      <c r="N4873" s="2" cm="1">
        <f t="array" ref="N4873">IFERROR(INDEX(tblConsorcios[Prazo (meses)],MOD($J4873,ROWS(tblConsorcios[Produto]))+1),"")</f>
        <v>200</v>
      </c>
      <c r="O4873" s="20" cm="1">
        <f t="array" ref="O4873">IFERROR(INDEX(tblConsorcios[Parcela Mensal (R$)],MOD($J4873,ROWS(tblConsorcios[Produto]))+1),"")</f>
        <v>2853</v>
      </c>
      <c r="P4873" s="20" t="str" cm="1">
        <f t="array" ref="P4873">IFERROR(INDEX(tblClientes[Dividendo Mensal (R$)],INT($J4873/ROWS(tblConsorcios[Produto]))+1),"")</f>
        <v/>
      </c>
      <c r="Q4873" s="20" t="str">
        <f t="shared" si="229"/>
        <v/>
      </c>
      <c r="R4873">
        <f t="shared" si="230"/>
        <v>0</v>
      </c>
    </row>
    <row r="4874" spans="10:18" x14ac:dyDescent="0.2">
      <c r="J4874">
        <f t="shared" si="228"/>
        <v>4872</v>
      </c>
      <c r="K4874" t="str" cm="1">
        <f t="array" ref="K4874">IFERROR(INDEX(tblClientes[Cliente],INT($J4874/ROWS(tblConsorcios[Produto]))+1),"")</f>
        <v/>
      </c>
      <c r="L4874" t="str" cm="1">
        <f t="array" ref="L4874">IFERROR(INDEX(tblConsorcios[Produto],MOD($J4874,ROWS(tblConsorcios[Produto]))+1),"")</f>
        <v>Imóvel IE430 – 240m</v>
      </c>
      <c r="M4874" s="20" cm="1">
        <f t="array" ref="M4874">IFERROR(INDEX(tblConsorcios[Valor da Carta (R$)],MOD($J4874,ROWS(tblConsorcios[Produto]))+1),"")</f>
        <v>430000</v>
      </c>
      <c r="N4874" s="2" cm="1">
        <f t="array" ref="N4874">IFERROR(INDEX(tblConsorcios[Prazo (meses)],MOD($J4874,ROWS(tblConsorcios[Produto]))+1),"")</f>
        <v>240</v>
      </c>
      <c r="O4874" s="20" cm="1">
        <f t="array" ref="O4874">IFERROR(INDEX(tblConsorcios[Parcela Mensal (R$)],MOD($J4874,ROWS(tblConsorcios[Produto]))+1),"")</f>
        <v>2307.67</v>
      </c>
      <c r="P4874" s="20" t="str" cm="1">
        <f t="array" ref="P4874">IFERROR(INDEX(tblClientes[Dividendo Mensal (R$)],INT($J4874/ROWS(tblConsorcios[Produto]))+1),"")</f>
        <v/>
      </c>
      <c r="Q4874" s="20" t="str">
        <f t="shared" si="229"/>
        <v/>
      </c>
      <c r="R4874">
        <f t="shared" si="230"/>
        <v>0</v>
      </c>
    </row>
    <row r="4875" spans="10:18" x14ac:dyDescent="0.2">
      <c r="J4875">
        <f t="shared" si="228"/>
        <v>4873</v>
      </c>
      <c r="K4875" t="str" cm="1">
        <f t="array" ref="K4875">IFERROR(INDEX(tblClientes[Cliente],INT($J4875/ROWS(tblConsorcios[Produto]))+1),"")</f>
        <v/>
      </c>
      <c r="L4875" t="str" cm="1">
        <f t="array" ref="L4875">IFERROR(INDEX(tblConsorcios[Produto],MOD($J4875,ROWS(tblConsorcios[Produto]))+1),"")</f>
        <v>Imóvel IE430 – 220m</v>
      </c>
      <c r="M4875" s="20" cm="1">
        <f t="array" ref="M4875">IFERROR(INDEX(tblConsorcios[Valor da Carta (R$)],MOD($J4875,ROWS(tblConsorcios[Produto]))+1),"")</f>
        <v>430000</v>
      </c>
      <c r="N4875" s="2" cm="1">
        <f t="array" ref="N4875">IFERROR(INDEX(tblConsorcios[Prazo (meses)],MOD($J4875,ROWS(tblConsorcios[Produto]))+1),"")</f>
        <v>220</v>
      </c>
      <c r="O4875" s="20" cm="1">
        <f t="array" ref="O4875">IFERROR(INDEX(tblConsorcios[Parcela Mensal (R$)],MOD($J4875,ROWS(tblConsorcios[Produto]))+1),"")</f>
        <v>2497.91</v>
      </c>
      <c r="P4875" s="20" t="str" cm="1">
        <f t="array" ref="P4875">IFERROR(INDEX(tblClientes[Dividendo Mensal (R$)],INT($J4875/ROWS(tblConsorcios[Produto]))+1),"")</f>
        <v/>
      </c>
      <c r="Q4875" s="20" t="str">
        <f t="shared" si="229"/>
        <v/>
      </c>
      <c r="R4875">
        <f t="shared" si="230"/>
        <v>0</v>
      </c>
    </row>
    <row r="4876" spans="10:18" x14ac:dyDescent="0.2">
      <c r="J4876">
        <f t="shared" si="228"/>
        <v>4874</v>
      </c>
      <c r="K4876" t="str" cm="1">
        <f t="array" ref="K4876">IFERROR(INDEX(tblClientes[Cliente],INT($J4876/ROWS(tblConsorcios[Produto]))+1),"")</f>
        <v/>
      </c>
      <c r="L4876" t="str" cm="1">
        <f t="array" ref="L4876">IFERROR(INDEX(tblConsorcios[Produto],MOD($J4876,ROWS(tblConsorcios[Produto]))+1),"")</f>
        <v>Imóvel IE430 – 200m</v>
      </c>
      <c r="M4876" s="20" cm="1">
        <f t="array" ref="M4876">IFERROR(INDEX(tblConsorcios[Valor da Carta (R$)],MOD($J4876,ROWS(tblConsorcios[Produto]))+1),"")</f>
        <v>430000</v>
      </c>
      <c r="N4876" s="2" cm="1">
        <f t="array" ref="N4876">IFERROR(INDEX(tblConsorcios[Prazo (meses)],MOD($J4876,ROWS(tblConsorcios[Produto]))+1),"")</f>
        <v>200</v>
      </c>
      <c r="O4876" s="20" cm="1">
        <f t="array" ref="O4876">IFERROR(INDEX(tblConsorcios[Parcela Mensal (R$)],MOD($J4876,ROWS(tblConsorcios[Produto]))+1),"")</f>
        <v>2726.2</v>
      </c>
      <c r="P4876" s="20" t="str" cm="1">
        <f t="array" ref="P4876">IFERROR(INDEX(tblClientes[Dividendo Mensal (R$)],INT($J4876/ROWS(tblConsorcios[Produto]))+1),"")</f>
        <v/>
      </c>
      <c r="Q4876" s="20" t="str">
        <f t="shared" si="229"/>
        <v/>
      </c>
      <c r="R4876">
        <f t="shared" si="230"/>
        <v>0</v>
      </c>
    </row>
    <row r="4877" spans="10:18" x14ac:dyDescent="0.2">
      <c r="J4877">
        <f t="shared" si="228"/>
        <v>4875</v>
      </c>
      <c r="K4877" t="str" cm="1">
        <f t="array" ref="K4877">IFERROR(INDEX(tblClientes[Cliente],INT($J4877/ROWS(tblConsorcios[Produto]))+1),"")</f>
        <v/>
      </c>
      <c r="L4877" t="str" cm="1">
        <f t="array" ref="L4877">IFERROR(INDEX(tblConsorcios[Produto],MOD($J4877,ROWS(tblConsorcios[Produto]))+1),"")</f>
        <v>Imóvel IE400 – 240m</v>
      </c>
      <c r="M4877" s="20" cm="1">
        <f t="array" ref="M4877">IFERROR(INDEX(tblConsorcios[Valor da Carta (R$)],MOD($J4877,ROWS(tblConsorcios[Produto]))+1),"")</f>
        <v>400000</v>
      </c>
      <c r="N4877" s="2" cm="1">
        <f t="array" ref="N4877">IFERROR(INDEX(tblConsorcios[Prazo (meses)],MOD($J4877,ROWS(tblConsorcios[Produto]))+1),"")</f>
        <v>240</v>
      </c>
      <c r="O4877" s="20" cm="1">
        <f t="array" ref="O4877">IFERROR(INDEX(tblConsorcios[Parcela Mensal (R$)],MOD($J4877,ROWS(tblConsorcios[Produto]))+1),"")</f>
        <v>2146.67</v>
      </c>
      <c r="P4877" s="20" t="str" cm="1">
        <f t="array" ref="P4877">IFERROR(INDEX(tblClientes[Dividendo Mensal (R$)],INT($J4877/ROWS(tblConsorcios[Produto]))+1),"")</f>
        <v/>
      </c>
      <c r="Q4877" s="20" t="str">
        <f t="shared" si="229"/>
        <v/>
      </c>
      <c r="R4877">
        <f t="shared" si="230"/>
        <v>0</v>
      </c>
    </row>
    <row r="4878" spans="10:18" x14ac:dyDescent="0.2">
      <c r="J4878">
        <f t="shared" si="228"/>
        <v>4876</v>
      </c>
      <c r="K4878" t="str" cm="1">
        <f t="array" ref="K4878">IFERROR(INDEX(tblClientes[Cliente],INT($J4878/ROWS(tblConsorcios[Produto]))+1),"")</f>
        <v/>
      </c>
      <c r="L4878" t="str" cm="1">
        <f t="array" ref="L4878">IFERROR(INDEX(tblConsorcios[Produto],MOD($J4878,ROWS(tblConsorcios[Produto]))+1),"")</f>
        <v>Imóvel IE400 – 220m</v>
      </c>
      <c r="M4878" s="20" cm="1">
        <f t="array" ref="M4878">IFERROR(INDEX(tblConsorcios[Valor da Carta (R$)],MOD($J4878,ROWS(tblConsorcios[Produto]))+1),"")</f>
        <v>400000</v>
      </c>
      <c r="N4878" s="2" cm="1">
        <f t="array" ref="N4878">IFERROR(INDEX(tblConsorcios[Prazo (meses)],MOD($J4878,ROWS(tblConsorcios[Produto]))+1),"")</f>
        <v>220</v>
      </c>
      <c r="O4878" s="20" cm="1">
        <f t="array" ref="O4878">IFERROR(INDEX(tblConsorcios[Parcela Mensal (R$)],MOD($J4878,ROWS(tblConsorcios[Produto]))+1),"")</f>
        <v>2323.64</v>
      </c>
      <c r="P4878" s="20" t="str" cm="1">
        <f t="array" ref="P4878">IFERROR(INDEX(tblClientes[Dividendo Mensal (R$)],INT($J4878/ROWS(tblConsorcios[Produto]))+1),"")</f>
        <v/>
      </c>
      <c r="Q4878" s="20" t="str">
        <f t="shared" si="229"/>
        <v/>
      </c>
      <c r="R4878">
        <f t="shared" si="230"/>
        <v>0</v>
      </c>
    </row>
    <row r="4879" spans="10:18" x14ac:dyDescent="0.2">
      <c r="J4879">
        <f t="shared" si="228"/>
        <v>4877</v>
      </c>
      <c r="K4879" t="str" cm="1">
        <f t="array" ref="K4879">IFERROR(INDEX(tblClientes[Cliente],INT($J4879/ROWS(tblConsorcios[Produto]))+1),"")</f>
        <v/>
      </c>
      <c r="L4879" t="str" cm="1">
        <f t="array" ref="L4879">IFERROR(INDEX(tblConsorcios[Produto],MOD($J4879,ROWS(tblConsorcios[Produto]))+1),"")</f>
        <v>Imóvel IE400 – 200m</v>
      </c>
      <c r="M4879" s="20" cm="1">
        <f t="array" ref="M4879">IFERROR(INDEX(tblConsorcios[Valor da Carta (R$)],MOD($J4879,ROWS(tblConsorcios[Produto]))+1),"")</f>
        <v>400000</v>
      </c>
      <c r="N4879" s="2" cm="1">
        <f t="array" ref="N4879">IFERROR(INDEX(tblConsorcios[Prazo (meses)],MOD($J4879,ROWS(tblConsorcios[Produto]))+1),"")</f>
        <v>200</v>
      </c>
      <c r="O4879" s="20" cm="1">
        <f t="array" ref="O4879">IFERROR(INDEX(tblConsorcios[Parcela Mensal (R$)],MOD($J4879,ROWS(tblConsorcios[Produto]))+1),"")</f>
        <v>2536</v>
      </c>
      <c r="P4879" s="20" t="str" cm="1">
        <f t="array" ref="P4879">IFERROR(INDEX(tblClientes[Dividendo Mensal (R$)],INT($J4879/ROWS(tblConsorcios[Produto]))+1),"")</f>
        <v/>
      </c>
      <c r="Q4879" s="20" t="str">
        <f t="shared" si="229"/>
        <v/>
      </c>
      <c r="R4879">
        <f t="shared" si="230"/>
        <v>0</v>
      </c>
    </row>
    <row r="4880" spans="10:18" x14ac:dyDescent="0.2">
      <c r="J4880">
        <f t="shared" si="228"/>
        <v>4878</v>
      </c>
      <c r="K4880" t="str" cm="1">
        <f t="array" ref="K4880">IFERROR(INDEX(tblClientes[Cliente],INT($J4880/ROWS(tblConsorcios[Produto]))+1),"")</f>
        <v/>
      </c>
      <c r="L4880" t="str" cm="1">
        <f t="array" ref="L4880">IFERROR(INDEX(tblConsorcios[Produto],MOD($J4880,ROWS(tblConsorcios[Produto]))+1),"")</f>
        <v>Imóvel IE380 – 240m</v>
      </c>
      <c r="M4880" s="20" cm="1">
        <f t="array" ref="M4880">IFERROR(INDEX(tblConsorcios[Valor da Carta (R$)],MOD($J4880,ROWS(tblConsorcios[Produto]))+1),"")</f>
        <v>380000</v>
      </c>
      <c r="N4880" s="2" cm="1">
        <f t="array" ref="N4880">IFERROR(INDEX(tblConsorcios[Prazo (meses)],MOD($J4880,ROWS(tblConsorcios[Produto]))+1),"")</f>
        <v>240</v>
      </c>
      <c r="O4880" s="20" cm="1">
        <f t="array" ref="O4880">IFERROR(INDEX(tblConsorcios[Parcela Mensal (R$)],MOD($J4880,ROWS(tblConsorcios[Produto]))+1),"")</f>
        <v>2039.33</v>
      </c>
      <c r="P4880" s="20" t="str" cm="1">
        <f t="array" ref="P4880">IFERROR(INDEX(tblClientes[Dividendo Mensal (R$)],INT($J4880/ROWS(tblConsorcios[Produto]))+1),"")</f>
        <v/>
      </c>
      <c r="Q4880" s="20" t="str">
        <f t="shared" si="229"/>
        <v/>
      </c>
      <c r="R4880">
        <f t="shared" si="230"/>
        <v>0</v>
      </c>
    </row>
    <row r="4881" spans="10:18" x14ac:dyDescent="0.2">
      <c r="J4881">
        <f t="shared" si="228"/>
        <v>4879</v>
      </c>
      <c r="K4881" t="str" cm="1">
        <f t="array" ref="K4881">IFERROR(INDEX(tblClientes[Cliente],INT($J4881/ROWS(tblConsorcios[Produto]))+1),"")</f>
        <v/>
      </c>
      <c r="L4881" t="str" cm="1">
        <f t="array" ref="L4881">IFERROR(INDEX(tblConsorcios[Produto],MOD($J4881,ROWS(tblConsorcios[Produto]))+1),"")</f>
        <v>Imóvel IE380 – 220m</v>
      </c>
      <c r="M4881" s="20" cm="1">
        <f t="array" ref="M4881">IFERROR(INDEX(tblConsorcios[Valor da Carta (R$)],MOD($J4881,ROWS(tblConsorcios[Produto]))+1),"")</f>
        <v>380000</v>
      </c>
      <c r="N4881" s="2" cm="1">
        <f t="array" ref="N4881">IFERROR(INDEX(tblConsorcios[Prazo (meses)],MOD($J4881,ROWS(tblConsorcios[Produto]))+1),"")</f>
        <v>220</v>
      </c>
      <c r="O4881" s="20" cm="1">
        <f t="array" ref="O4881">IFERROR(INDEX(tblConsorcios[Parcela Mensal (R$)],MOD($J4881,ROWS(tblConsorcios[Produto]))+1),"")</f>
        <v>2207.4499999999998</v>
      </c>
      <c r="P4881" s="20" t="str" cm="1">
        <f t="array" ref="P4881">IFERROR(INDEX(tblClientes[Dividendo Mensal (R$)],INT($J4881/ROWS(tblConsorcios[Produto]))+1),"")</f>
        <v/>
      </c>
      <c r="Q4881" s="20" t="str">
        <f t="shared" si="229"/>
        <v/>
      </c>
      <c r="R4881">
        <f t="shared" si="230"/>
        <v>0</v>
      </c>
    </row>
    <row r="4882" spans="10:18" x14ac:dyDescent="0.2">
      <c r="J4882">
        <f t="shared" si="228"/>
        <v>4880</v>
      </c>
      <c r="K4882" t="str" cm="1">
        <f t="array" ref="K4882">IFERROR(INDEX(tblClientes[Cliente],INT($J4882/ROWS(tblConsorcios[Produto]))+1),"")</f>
        <v/>
      </c>
      <c r="L4882" t="str" cm="1">
        <f t="array" ref="L4882">IFERROR(INDEX(tblConsorcios[Produto],MOD($J4882,ROWS(tblConsorcios[Produto]))+1),"")</f>
        <v>Imóvel IE380 – 200m</v>
      </c>
      <c r="M4882" s="20" cm="1">
        <f t="array" ref="M4882">IFERROR(INDEX(tblConsorcios[Valor da Carta (R$)],MOD($J4882,ROWS(tblConsorcios[Produto]))+1),"")</f>
        <v>380000</v>
      </c>
      <c r="N4882" s="2" cm="1">
        <f t="array" ref="N4882">IFERROR(INDEX(tblConsorcios[Prazo (meses)],MOD($J4882,ROWS(tblConsorcios[Produto]))+1),"")</f>
        <v>200</v>
      </c>
      <c r="O4882" s="20" cm="1">
        <f t="array" ref="O4882">IFERROR(INDEX(tblConsorcios[Parcela Mensal (R$)],MOD($J4882,ROWS(tblConsorcios[Produto]))+1),"")</f>
        <v>2409.1999999999998</v>
      </c>
      <c r="P4882" s="20" t="str" cm="1">
        <f t="array" ref="P4882">IFERROR(INDEX(tblClientes[Dividendo Mensal (R$)],INT($J4882/ROWS(tblConsorcios[Produto]))+1),"")</f>
        <v/>
      </c>
      <c r="Q4882" s="20" t="str">
        <f t="shared" si="229"/>
        <v/>
      </c>
      <c r="R4882">
        <f t="shared" si="230"/>
        <v>0</v>
      </c>
    </row>
    <row r="4883" spans="10:18" x14ac:dyDescent="0.2">
      <c r="J4883">
        <f t="shared" si="228"/>
        <v>4881</v>
      </c>
      <c r="K4883" t="str" cm="1">
        <f t="array" ref="K4883">IFERROR(INDEX(tblClientes[Cliente],INT($J4883/ROWS(tblConsorcios[Produto]))+1),"")</f>
        <v/>
      </c>
      <c r="L4883" t="str" cm="1">
        <f t="array" ref="L4883">IFERROR(INDEX(tblConsorcios[Produto],MOD($J4883,ROWS(tblConsorcios[Produto]))+1),"")</f>
        <v>Imóvel IE350 – 240m</v>
      </c>
      <c r="M4883" s="20" cm="1">
        <f t="array" ref="M4883">IFERROR(INDEX(tblConsorcios[Valor da Carta (R$)],MOD($J4883,ROWS(tblConsorcios[Produto]))+1),"")</f>
        <v>350000</v>
      </c>
      <c r="N4883" s="2" cm="1">
        <f t="array" ref="N4883">IFERROR(INDEX(tblConsorcios[Prazo (meses)],MOD($J4883,ROWS(tblConsorcios[Produto]))+1),"")</f>
        <v>240</v>
      </c>
      <c r="O4883" s="20" cm="1">
        <f t="array" ref="O4883">IFERROR(INDEX(tblConsorcios[Parcela Mensal (R$)],MOD($J4883,ROWS(tblConsorcios[Produto]))+1),"")</f>
        <v>1878.33</v>
      </c>
      <c r="P4883" s="20" t="str" cm="1">
        <f t="array" ref="P4883">IFERROR(INDEX(tblClientes[Dividendo Mensal (R$)],INT($J4883/ROWS(tblConsorcios[Produto]))+1),"")</f>
        <v/>
      </c>
      <c r="Q4883" s="20" t="str">
        <f t="shared" si="229"/>
        <v/>
      </c>
      <c r="R4883">
        <f t="shared" si="230"/>
        <v>0</v>
      </c>
    </row>
    <row r="4884" spans="10:18" x14ac:dyDescent="0.2">
      <c r="J4884">
        <f t="shared" si="228"/>
        <v>4882</v>
      </c>
      <c r="K4884" t="str" cm="1">
        <f t="array" ref="K4884">IFERROR(INDEX(tblClientes[Cliente],INT($J4884/ROWS(tblConsorcios[Produto]))+1),"")</f>
        <v/>
      </c>
      <c r="L4884" t="str" cm="1">
        <f t="array" ref="L4884">IFERROR(INDEX(tblConsorcios[Produto],MOD($J4884,ROWS(tblConsorcios[Produto]))+1),"")</f>
        <v>Imóvel IE350 – 220m</v>
      </c>
      <c r="M4884" s="20" cm="1">
        <f t="array" ref="M4884">IFERROR(INDEX(tblConsorcios[Valor da Carta (R$)],MOD($J4884,ROWS(tblConsorcios[Produto]))+1),"")</f>
        <v>350000</v>
      </c>
      <c r="N4884" s="2" cm="1">
        <f t="array" ref="N4884">IFERROR(INDEX(tblConsorcios[Prazo (meses)],MOD($J4884,ROWS(tblConsorcios[Produto]))+1),"")</f>
        <v>220</v>
      </c>
      <c r="O4884" s="20" cm="1">
        <f t="array" ref="O4884">IFERROR(INDEX(tblConsorcios[Parcela Mensal (R$)],MOD($J4884,ROWS(tblConsorcios[Produto]))+1),"")</f>
        <v>2033.18</v>
      </c>
      <c r="P4884" s="20" t="str" cm="1">
        <f t="array" ref="P4884">IFERROR(INDEX(tblClientes[Dividendo Mensal (R$)],INT($J4884/ROWS(tblConsorcios[Produto]))+1),"")</f>
        <v/>
      </c>
      <c r="Q4884" s="20" t="str">
        <f t="shared" si="229"/>
        <v/>
      </c>
      <c r="R4884">
        <f t="shared" si="230"/>
        <v>0</v>
      </c>
    </row>
    <row r="4885" spans="10:18" x14ac:dyDescent="0.2">
      <c r="J4885">
        <f t="shared" si="228"/>
        <v>4883</v>
      </c>
      <c r="K4885" t="str" cm="1">
        <f t="array" ref="K4885">IFERROR(INDEX(tblClientes[Cliente],INT($J4885/ROWS(tblConsorcios[Produto]))+1),"")</f>
        <v/>
      </c>
      <c r="L4885" t="str" cm="1">
        <f t="array" ref="L4885">IFERROR(INDEX(tblConsorcios[Produto],MOD($J4885,ROWS(tblConsorcios[Produto]))+1),"")</f>
        <v>Imóvel IE350 – 200m</v>
      </c>
      <c r="M4885" s="20" cm="1">
        <f t="array" ref="M4885">IFERROR(INDEX(tblConsorcios[Valor da Carta (R$)],MOD($J4885,ROWS(tblConsorcios[Produto]))+1),"")</f>
        <v>350000</v>
      </c>
      <c r="N4885" s="2" cm="1">
        <f t="array" ref="N4885">IFERROR(INDEX(tblConsorcios[Prazo (meses)],MOD($J4885,ROWS(tblConsorcios[Produto]))+1),"")</f>
        <v>200</v>
      </c>
      <c r="O4885" s="20" cm="1">
        <f t="array" ref="O4885">IFERROR(INDEX(tblConsorcios[Parcela Mensal (R$)],MOD($J4885,ROWS(tblConsorcios[Produto]))+1),"")</f>
        <v>2219</v>
      </c>
      <c r="P4885" s="20" t="str" cm="1">
        <f t="array" ref="P4885">IFERROR(INDEX(tblClientes[Dividendo Mensal (R$)],INT($J4885/ROWS(tblConsorcios[Produto]))+1),"")</f>
        <v/>
      </c>
      <c r="Q4885" s="20" t="str">
        <f t="shared" si="229"/>
        <v/>
      </c>
      <c r="R4885">
        <f t="shared" si="230"/>
        <v>0</v>
      </c>
    </row>
    <row r="4886" spans="10:18" x14ac:dyDescent="0.2">
      <c r="J4886">
        <f t="shared" si="228"/>
        <v>4884</v>
      </c>
      <c r="K4886" t="str" cm="1">
        <f t="array" ref="K4886">IFERROR(INDEX(tblClientes[Cliente],INT($J4886/ROWS(tblConsorcios[Produto]))+1),"")</f>
        <v/>
      </c>
      <c r="L4886" t="str" cm="1">
        <f t="array" ref="L4886">IFERROR(INDEX(tblConsorcios[Produto],MOD($J4886,ROWS(tblConsorcios[Produto]))+1),"")</f>
        <v>Imóvel IE330 – 240m</v>
      </c>
      <c r="M4886" s="20" cm="1">
        <f t="array" ref="M4886">IFERROR(INDEX(tblConsorcios[Valor da Carta (R$)],MOD($J4886,ROWS(tblConsorcios[Produto]))+1),"")</f>
        <v>330000</v>
      </c>
      <c r="N4886" s="2" cm="1">
        <f t="array" ref="N4886">IFERROR(INDEX(tblConsorcios[Prazo (meses)],MOD($J4886,ROWS(tblConsorcios[Produto]))+1),"")</f>
        <v>240</v>
      </c>
      <c r="O4886" s="20" cm="1">
        <f t="array" ref="O4886">IFERROR(INDEX(tblConsorcios[Parcela Mensal (R$)],MOD($J4886,ROWS(tblConsorcios[Produto]))+1),"")</f>
        <v>1771</v>
      </c>
      <c r="P4886" s="20" t="str" cm="1">
        <f t="array" ref="P4886">IFERROR(INDEX(tblClientes[Dividendo Mensal (R$)],INT($J4886/ROWS(tblConsorcios[Produto]))+1),"")</f>
        <v/>
      </c>
      <c r="Q4886" s="20" t="str">
        <f t="shared" si="229"/>
        <v/>
      </c>
      <c r="R4886">
        <f t="shared" si="230"/>
        <v>0</v>
      </c>
    </row>
    <row r="4887" spans="10:18" x14ac:dyDescent="0.2">
      <c r="J4887">
        <f t="shared" si="228"/>
        <v>4885</v>
      </c>
      <c r="K4887" t="str" cm="1">
        <f t="array" ref="K4887">IFERROR(INDEX(tblClientes[Cliente],INT($J4887/ROWS(tblConsorcios[Produto]))+1),"")</f>
        <v/>
      </c>
      <c r="L4887" t="str" cm="1">
        <f t="array" ref="L4887">IFERROR(INDEX(tblConsorcios[Produto],MOD($J4887,ROWS(tblConsorcios[Produto]))+1),"")</f>
        <v>Imóvel IE330 – 220m</v>
      </c>
      <c r="M4887" s="20" cm="1">
        <f t="array" ref="M4887">IFERROR(INDEX(tblConsorcios[Valor da Carta (R$)],MOD($J4887,ROWS(tblConsorcios[Produto]))+1),"")</f>
        <v>330000</v>
      </c>
      <c r="N4887" s="2" cm="1">
        <f t="array" ref="N4887">IFERROR(INDEX(tblConsorcios[Prazo (meses)],MOD($J4887,ROWS(tblConsorcios[Produto]))+1),"")</f>
        <v>220</v>
      </c>
      <c r="O4887" s="20" cm="1">
        <f t="array" ref="O4887">IFERROR(INDEX(tblConsorcios[Parcela Mensal (R$)],MOD($J4887,ROWS(tblConsorcios[Produto]))+1),"")</f>
        <v>1917</v>
      </c>
      <c r="P4887" s="20" t="str" cm="1">
        <f t="array" ref="P4887">IFERROR(INDEX(tblClientes[Dividendo Mensal (R$)],INT($J4887/ROWS(tblConsorcios[Produto]))+1),"")</f>
        <v/>
      </c>
      <c r="Q4887" s="20" t="str">
        <f t="shared" si="229"/>
        <v/>
      </c>
      <c r="R4887">
        <f t="shared" si="230"/>
        <v>0</v>
      </c>
    </row>
    <row r="4888" spans="10:18" x14ac:dyDescent="0.2">
      <c r="J4888">
        <f t="shared" si="228"/>
        <v>4886</v>
      </c>
      <c r="K4888" t="str" cm="1">
        <f t="array" ref="K4888">IFERROR(INDEX(tblClientes[Cliente],INT($J4888/ROWS(tblConsorcios[Produto]))+1),"")</f>
        <v/>
      </c>
      <c r="L4888" t="str" cm="1">
        <f t="array" ref="L4888">IFERROR(INDEX(tblConsorcios[Produto],MOD($J4888,ROWS(tblConsorcios[Produto]))+1),"")</f>
        <v>Imóvel IE330 – 200m</v>
      </c>
      <c r="M4888" s="20" cm="1">
        <f t="array" ref="M4888">IFERROR(INDEX(tblConsorcios[Valor da Carta (R$)],MOD($J4888,ROWS(tblConsorcios[Produto]))+1),"")</f>
        <v>330000</v>
      </c>
      <c r="N4888" s="2" cm="1">
        <f t="array" ref="N4888">IFERROR(INDEX(tblConsorcios[Prazo (meses)],MOD($J4888,ROWS(tblConsorcios[Produto]))+1),"")</f>
        <v>200</v>
      </c>
      <c r="O4888" s="20" cm="1">
        <f t="array" ref="O4888">IFERROR(INDEX(tblConsorcios[Parcela Mensal (R$)],MOD($J4888,ROWS(tblConsorcios[Produto]))+1),"")</f>
        <v>2092.1999999999998</v>
      </c>
      <c r="P4888" s="20" t="str" cm="1">
        <f t="array" ref="P4888">IFERROR(INDEX(tblClientes[Dividendo Mensal (R$)],INT($J4888/ROWS(tblConsorcios[Produto]))+1),"")</f>
        <v/>
      </c>
      <c r="Q4888" s="20" t="str">
        <f t="shared" si="229"/>
        <v/>
      </c>
      <c r="R4888">
        <f t="shared" si="230"/>
        <v>0</v>
      </c>
    </row>
    <row r="4889" spans="10:18" x14ac:dyDescent="0.2">
      <c r="J4889">
        <f t="shared" si="228"/>
        <v>4887</v>
      </c>
      <c r="K4889" t="str" cm="1">
        <f t="array" ref="K4889">IFERROR(INDEX(tblClientes[Cliente],INT($J4889/ROWS(tblConsorcios[Produto]))+1),"")</f>
        <v/>
      </c>
      <c r="L4889" t="str" cm="1">
        <f t="array" ref="L4889">IFERROR(INDEX(tblConsorcios[Produto],MOD($J4889,ROWS(tblConsorcios[Produto]))+1),"")</f>
        <v>Imóvel IE300 – 240m</v>
      </c>
      <c r="M4889" s="20" cm="1">
        <f t="array" ref="M4889">IFERROR(INDEX(tblConsorcios[Valor da Carta (R$)],MOD($J4889,ROWS(tblConsorcios[Produto]))+1),"")</f>
        <v>300000</v>
      </c>
      <c r="N4889" s="2" cm="1">
        <f t="array" ref="N4889">IFERROR(INDEX(tblConsorcios[Prazo (meses)],MOD($J4889,ROWS(tblConsorcios[Produto]))+1),"")</f>
        <v>240</v>
      </c>
      <c r="O4889" s="20" cm="1">
        <f t="array" ref="O4889">IFERROR(INDEX(tblConsorcios[Parcela Mensal (R$)],MOD($J4889,ROWS(tblConsorcios[Produto]))+1),"")</f>
        <v>1610</v>
      </c>
      <c r="P4889" s="20" t="str" cm="1">
        <f t="array" ref="P4889">IFERROR(INDEX(tblClientes[Dividendo Mensal (R$)],INT($J4889/ROWS(tblConsorcios[Produto]))+1),"")</f>
        <v/>
      </c>
      <c r="Q4889" s="20" t="str">
        <f t="shared" si="229"/>
        <v/>
      </c>
      <c r="R4889">
        <f t="shared" si="230"/>
        <v>0</v>
      </c>
    </row>
    <row r="4890" spans="10:18" x14ac:dyDescent="0.2">
      <c r="J4890">
        <f t="shared" si="228"/>
        <v>4888</v>
      </c>
      <c r="K4890" t="str" cm="1">
        <f t="array" ref="K4890">IFERROR(INDEX(tblClientes[Cliente],INT($J4890/ROWS(tblConsorcios[Produto]))+1),"")</f>
        <v/>
      </c>
      <c r="L4890" t="str" cm="1">
        <f t="array" ref="L4890">IFERROR(INDEX(tblConsorcios[Produto],MOD($J4890,ROWS(tblConsorcios[Produto]))+1),"")</f>
        <v>Imóvel IE300 – 220m</v>
      </c>
      <c r="M4890" s="20" cm="1">
        <f t="array" ref="M4890">IFERROR(INDEX(tblConsorcios[Valor da Carta (R$)],MOD($J4890,ROWS(tblConsorcios[Produto]))+1),"")</f>
        <v>300000</v>
      </c>
      <c r="N4890" s="2" cm="1">
        <f t="array" ref="N4890">IFERROR(INDEX(tblConsorcios[Prazo (meses)],MOD($J4890,ROWS(tblConsorcios[Produto]))+1),"")</f>
        <v>220</v>
      </c>
      <c r="O4890" s="20" cm="1">
        <f t="array" ref="O4890">IFERROR(INDEX(tblConsorcios[Parcela Mensal (R$)],MOD($J4890,ROWS(tblConsorcios[Produto]))+1),"")</f>
        <v>1742.73</v>
      </c>
      <c r="P4890" s="20" t="str" cm="1">
        <f t="array" ref="P4890">IFERROR(INDEX(tblClientes[Dividendo Mensal (R$)],INT($J4890/ROWS(tblConsorcios[Produto]))+1),"")</f>
        <v/>
      </c>
      <c r="Q4890" s="20" t="str">
        <f t="shared" si="229"/>
        <v/>
      </c>
      <c r="R4890">
        <f t="shared" si="230"/>
        <v>0</v>
      </c>
    </row>
    <row r="4891" spans="10:18" x14ac:dyDescent="0.2">
      <c r="J4891">
        <f t="shared" si="228"/>
        <v>4889</v>
      </c>
      <c r="K4891" t="str" cm="1">
        <f t="array" ref="K4891">IFERROR(INDEX(tblClientes[Cliente],INT($J4891/ROWS(tblConsorcios[Produto]))+1),"")</f>
        <v/>
      </c>
      <c r="L4891" t="str" cm="1">
        <f t="array" ref="L4891">IFERROR(INDEX(tblConsorcios[Produto],MOD($J4891,ROWS(tblConsorcios[Produto]))+1),"")</f>
        <v>Imóvel IE300 – 200m</v>
      </c>
      <c r="M4891" s="20" cm="1">
        <f t="array" ref="M4891">IFERROR(INDEX(tblConsorcios[Valor da Carta (R$)],MOD($J4891,ROWS(tblConsorcios[Produto]))+1),"")</f>
        <v>300000</v>
      </c>
      <c r="N4891" s="2" cm="1">
        <f t="array" ref="N4891">IFERROR(INDEX(tblConsorcios[Prazo (meses)],MOD($J4891,ROWS(tblConsorcios[Produto]))+1),"")</f>
        <v>200</v>
      </c>
      <c r="O4891" s="20" cm="1">
        <f t="array" ref="O4891">IFERROR(INDEX(tblConsorcios[Parcela Mensal (R$)],MOD($J4891,ROWS(tblConsorcios[Produto]))+1),"")</f>
        <v>1902</v>
      </c>
      <c r="P4891" s="20" t="str" cm="1">
        <f t="array" ref="P4891">IFERROR(INDEX(tblClientes[Dividendo Mensal (R$)],INT($J4891/ROWS(tblConsorcios[Produto]))+1),"")</f>
        <v/>
      </c>
      <c r="Q4891" s="20" t="str">
        <f t="shared" si="229"/>
        <v/>
      </c>
      <c r="R4891">
        <f t="shared" si="230"/>
        <v>0</v>
      </c>
    </row>
    <row r="4892" spans="10:18" x14ac:dyDescent="0.2">
      <c r="J4892">
        <f t="shared" si="228"/>
        <v>4890</v>
      </c>
      <c r="K4892" t="str" cm="1">
        <f t="array" ref="K4892">IFERROR(INDEX(tblClientes[Cliente],INT($J4892/ROWS(tblConsorcios[Produto]))+1),"")</f>
        <v/>
      </c>
      <c r="L4892" t="str" cm="1">
        <f t="array" ref="L4892">IFERROR(INDEX(tblConsorcios[Produto],MOD($J4892,ROWS(tblConsorcios[Produto]))+1),"")</f>
        <v>Imóvel IE240 – 240m</v>
      </c>
      <c r="M4892" s="20" cm="1">
        <f t="array" ref="M4892">IFERROR(INDEX(tblConsorcios[Valor da Carta (R$)],MOD($J4892,ROWS(tblConsorcios[Produto]))+1),"")</f>
        <v>240000</v>
      </c>
      <c r="N4892" s="2" cm="1">
        <f t="array" ref="N4892">IFERROR(INDEX(tblConsorcios[Prazo (meses)],MOD($J4892,ROWS(tblConsorcios[Produto]))+1),"")</f>
        <v>240</v>
      </c>
      <c r="O4892" s="20" cm="1">
        <f t="array" ref="O4892">IFERROR(INDEX(tblConsorcios[Parcela Mensal (R$)],MOD($J4892,ROWS(tblConsorcios[Produto]))+1),"")</f>
        <v>1288</v>
      </c>
      <c r="P4892" s="20" t="str" cm="1">
        <f t="array" ref="P4892">IFERROR(INDEX(tblClientes[Dividendo Mensal (R$)],INT($J4892/ROWS(tblConsorcios[Produto]))+1),"")</f>
        <v/>
      </c>
      <c r="Q4892" s="20" t="str">
        <f t="shared" si="229"/>
        <v/>
      </c>
      <c r="R4892">
        <f t="shared" si="230"/>
        <v>0</v>
      </c>
    </row>
    <row r="4893" spans="10:18" x14ac:dyDescent="0.2">
      <c r="J4893">
        <f t="shared" si="228"/>
        <v>4891</v>
      </c>
      <c r="K4893" t="str" cm="1">
        <f t="array" ref="K4893">IFERROR(INDEX(tblClientes[Cliente],INT($J4893/ROWS(tblConsorcios[Produto]))+1),"")</f>
        <v/>
      </c>
      <c r="L4893" t="str" cm="1">
        <f t="array" ref="L4893">IFERROR(INDEX(tblConsorcios[Produto],MOD($J4893,ROWS(tblConsorcios[Produto]))+1),"")</f>
        <v>Imóvel IE240 – 220m</v>
      </c>
      <c r="M4893" s="20" cm="1">
        <f t="array" ref="M4893">IFERROR(INDEX(tblConsorcios[Valor da Carta (R$)],MOD($J4893,ROWS(tblConsorcios[Produto]))+1),"")</f>
        <v>240000</v>
      </c>
      <c r="N4893" s="2" cm="1">
        <f t="array" ref="N4893">IFERROR(INDEX(tblConsorcios[Prazo (meses)],MOD($J4893,ROWS(tblConsorcios[Produto]))+1),"")</f>
        <v>220</v>
      </c>
      <c r="O4893" s="20" cm="1">
        <f t="array" ref="O4893">IFERROR(INDEX(tblConsorcios[Parcela Mensal (R$)],MOD($J4893,ROWS(tblConsorcios[Produto]))+1),"")</f>
        <v>1394.18</v>
      </c>
      <c r="P4893" s="20" t="str" cm="1">
        <f t="array" ref="P4893">IFERROR(INDEX(tblClientes[Dividendo Mensal (R$)],INT($J4893/ROWS(tblConsorcios[Produto]))+1),"")</f>
        <v/>
      </c>
      <c r="Q4893" s="20" t="str">
        <f t="shared" si="229"/>
        <v/>
      </c>
      <c r="R4893">
        <f t="shared" si="230"/>
        <v>0</v>
      </c>
    </row>
    <row r="4894" spans="10:18" x14ac:dyDescent="0.2">
      <c r="J4894">
        <f t="shared" si="228"/>
        <v>4892</v>
      </c>
      <c r="K4894" t="str" cm="1">
        <f t="array" ref="K4894">IFERROR(INDEX(tblClientes[Cliente],INT($J4894/ROWS(tblConsorcios[Produto]))+1),"")</f>
        <v/>
      </c>
      <c r="L4894" t="str" cm="1">
        <f t="array" ref="L4894">IFERROR(INDEX(tblConsorcios[Produto],MOD($J4894,ROWS(tblConsorcios[Produto]))+1),"")</f>
        <v>Imóvel IE240 – 200m</v>
      </c>
      <c r="M4894" s="20" cm="1">
        <f t="array" ref="M4894">IFERROR(INDEX(tblConsorcios[Valor da Carta (R$)],MOD($J4894,ROWS(tblConsorcios[Produto]))+1),"")</f>
        <v>240000</v>
      </c>
      <c r="N4894" s="2" cm="1">
        <f t="array" ref="N4894">IFERROR(INDEX(tblConsorcios[Prazo (meses)],MOD($J4894,ROWS(tblConsorcios[Produto]))+1),"")</f>
        <v>200</v>
      </c>
      <c r="O4894" s="20" cm="1">
        <f t="array" ref="O4894">IFERROR(INDEX(tblConsorcios[Parcela Mensal (R$)],MOD($J4894,ROWS(tblConsorcios[Produto]))+1),"")</f>
        <v>1521.6</v>
      </c>
      <c r="P4894" s="20" t="str" cm="1">
        <f t="array" ref="P4894">IFERROR(INDEX(tblClientes[Dividendo Mensal (R$)],INT($J4894/ROWS(tblConsorcios[Produto]))+1),"")</f>
        <v/>
      </c>
      <c r="Q4894" s="20" t="str">
        <f t="shared" si="229"/>
        <v/>
      </c>
      <c r="R4894">
        <f t="shared" si="230"/>
        <v>0</v>
      </c>
    </row>
    <row r="4895" spans="10:18" x14ac:dyDescent="0.2">
      <c r="J4895">
        <f t="shared" si="228"/>
        <v>4893</v>
      </c>
      <c r="K4895" t="str" cm="1">
        <f t="array" ref="K4895">IFERROR(INDEX(tblClientes[Cliente],INT($J4895/ROWS(tblConsorcios[Produto]))+1),"")</f>
        <v/>
      </c>
      <c r="L4895" t="str" cm="1">
        <f t="array" ref="L4895">IFERROR(INDEX(tblConsorcios[Produto],MOD($J4895,ROWS(tblConsorcios[Produto]))+1),"")</f>
        <v>Imóvel IE230 – 240m</v>
      </c>
      <c r="M4895" s="20" cm="1">
        <f t="array" ref="M4895">IFERROR(INDEX(tblConsorcios[Valor da Carta (R$)],MOD($J4895,ROWS(tblConsorcios[Produto]))+1),"")</f>
        <v>230000</v>
      </c>
      <c r="N4895" s="2" cm="1">
        <f t="array" ref="N4895">IFERROR(INDEX(tblConsorcios[Prazo (meses)],MOD($J4895,ROWS(tblConsorcios[Produto]))+1),"")</f>
        <v>240</v>
      </c>
      <c r="O4895" s="20" cm="1">
        <f t="array" ref="O4895">IFERROR(INDEX(tblConsorcios[Parcela Mensal (R$)],MOD($J4895,ROWS(tblConsorcios[Produto]))+1),"")</f>
        <v>1234.33</v>
      </c>
      <c r="P4895" s="20" t="str" cm="1">
        <f t="array" ref="P4895">IFERROR(INDEX(tblClientes[Dividendo Mensal (R$)],INT($J4895/ROWS(tblConsorcios[Produto]))+1),"")</f>
        <v/>
      </c>
      <c r="Q4895" s="20" t="str">
        <f t="shared" si="229"/>
        <v/>
      </c>
      <c r="R4895">
        <f t="shared" si="230"/>
        <v>0</v>
      </c>
    </row>
    <row r="4896" spans="10:18" x14ac:dyDescent="0.2">
      <c r="J4896">
        <f t="shared" si="228"/>
        <v>4894</v>
      </c>
      <c r="K4896" t="str" cm="1">
        <f t="array" ref="K4896">IFERROR(INDEX(tblClientes[Cliente],INT($J4896/ROWS(tblConsorcios[Produto]))+1),"")</f>
        <v/>
      </c>
      <c r="L4896" t="str" cm="1">
        <f t="array" ref="L4896">IFERROR(INDEX(tblConsorcios[Produto],MOD($J4896,ROWS(tblConsorcios[Produto]))+1),"")</f>
        <v>Imóvel IE230 – 220m</v>
      </c>
      <c r="M4896" s="20" cm="1">
        <f t="array" ref="M4896">IFERROR(INDEX(tblConsorcios[Valor da Carta (R$)],MOD($J4896,ROWS(tblConsorcios[Produto]))+1),"")</f>
        <v>230000</v>
      </c>
      <c r="N4896" s="2" cm="1">
        <f t="array" ref="N4896">IFERROR(INDEX(tblConsorcios[Prazo (meses)],MOD($J4896,ROWS(tblConsorcios[Produto]))+1),"")</f>
        <v>220</v>
      </c>
      <c r="O4896" s="20" cm="1">
        <f t="array" ref="O4896">IFERROR(INDEX(tblConsorcios[Parcela Mensal (R$)],MOD($J4896,ROWS(tblConsorcios[Produto]))+1),"")</f>
        <v>1336.09</v>
      </c>
      <c r="P4896" s="20" t="str" cm="1">
        <f t="array" ref="P4896">IFERROR(INDEX(tblClientes[Dividendo Mensal (R$)],INT($J4896/ROWS(tblConsorcios[Produto]))+1),"")</f>
        <v/>
      </c>
      <c r="Q4896" s="20" t="str">
        <f t="shared" si="229"/>
        <v/>
      </c>
      <c r="R4896">
        <f t="shared" si="230"/>
        <v>0</v>
      </c>
    </row>
    <row r="4897" spans="10:18" x14ac:dyDescent="0.2">
      <c r="J4897">
        <f t="shared" si="228"/>
        <v>4895</v>
      </c>
      <c r="K4897" t="str" cm="1">
        <f t="array" ref="K4897">IFERROR(INDEX(tblClientes[Cliente],INT($J4897/ROWS(tblConsorcios[Produto]))+1),"")</f>
        <v/>
      </c>
      <c r="L4897" t="str" cm="1">
        <f t="array" ref="L4897">IFERROR(INDEX(tblConsorcios[Produto],MOD($J4897,ROWS(tblConsorcios[Produto]))+1),"")</f>
        <v>Imóvel IE230 – 200m</v>
      </c>
      <c r="M4897" s="20" cm="1">
        <f t="array" ref="M4897">IFERROR(INDEX(tblConsorcios[Valor da Carta (R$)],MOD($J4897,ROWS(tblConsorcios[Produto]))+1),"")</f>
        <v>230000</v>
      </c>
      <c r="N4897" s="2" cm="1">
        <f t="array" ref="N4897">IFERROR(INDEX(tblConsorcios[Prazo (meses)],MOD($J4897,ROWS(tblConsorcios[Produto]))+1),"")</f>
        <v>200</v>
      </c>
      <c r="O4897" s="20" cm="1">
        <f t="array" ref="O4897">IFERROR(INDEX(tblConsorcios[Parcela Mensal (R$)],MOD($J4897,ROWS(tblConsorcios[Produto]))+1),"")</f>
        <v>1458.2</v>
      </c>
      <c r="P4897" s="20" t="str" cm="1">
        <f t="array" ref="P4897">IFERROR(INDEX(tblClientes[Dividendo Mensal (R$)],INT($J4897/ROWS(tblConsorcios[Produto]))+1),"")</f>
        <v/>
      </c>
      <c r="Q4897" s="20" t="str">
        <f t="shared" si="229"/>
        <v/>
      </c>
      <c r="R4897">
        <f t="shared" si="230"/>
        <v>0</v>
      </c>
    </row>
    <row r="4898" spans="10:18" x14ac:dyDescent="0.2">
      <c r="J4898">
        <f t="shared" si="228"/>
        <v>4896</v>
      </c>
      <c r="K4898" t="str" cm="1">
        <f t="array" ref="K4898">IFERROR(INDEX(tblClientes[Cliente],INT($J4898/ROWS(tblConsorcios[Produto]))+1),"")</f>
        <v/>
      </c>
      <c r="L4898" t="str" cm="1">
        <f t="array" ref="L4898">IFERROR(INDEX(tblConsorcios[Produto],MOD($J4898,ROWS(tblConsorcios[Produto]))+1),"")</f>
        <v>Imóvel IE220 – 240m</v>
      </c>
      <c r="M4898" s="20" cm="1">
        <f t="array" ref="M4898">IFERROR(INDEX(tblConsorcios[Valor da Carta (R$)],MOD($J4898,ROWS(tblConsorcios[Produto]))+1),"")</f>
        <v>220000</v>
      </c>
      <c r="N4898" s="2" cm="1">
        <f t="array" ref="N4898">IFERROR(INDEX(tblConsorcios[Prazo (meses)],MOD($J4898,ROWS(tblConsorcios[Produto]))+1),"")</f>
        <v>240</v>
      </c>
      <c r="O4898" s="20" cm="1">
        <f t="array" ref="O4898">IFERROR(INDEX(tblConsorcios[Parcela Mensal (R$)],MOD($J4898,ROWS(tblConsorcios[Produto]))+1),"")</f>
        <v>1180.67</v>
      </c>
      <c r="P4898" s="20" t="str" cm="1">
        <f t="array" ref="P4898">IFERROR(INDEX(tblClientes[Dividendo Mensal (R$)],INT($J4898/ROWS(tblConsorcios[Produto]))+1),"")</f>
        <v/>
      </c>
      <c r="Q4898" s="20" t="str">
        <f t="shared" si="229"/>
        <v/>
      </c>
      <c r="R4898">
        <f t="shared" si="230"/>
        <v>0</v>
      </c>
    </row>
    <row r="4899" spans="10:18" x14ac:dyDescent="0.2">
      <c r="J4899">
        <f t="shared" si="228"/>
        <v>4897</v>
      </c>
      <c r="K4899" t="str" cm="1">
        <f t="array" ref="K4899">IFERROR(INDEX(tblClientes[Cliente],INT($J4899/ROWS(tblConsorcios[Produto]))+1),"")</f>
        <v/>
      </c>
      <c r="L4899" t="str" cm="1">
        <f t="array" ref="L4899">IFERROR(INDEX(tblConsorcios[Produto],MOD($J4899,ROWS(tblConsorcios[Produto]))+1),"")</f>
        <v>Imóvel IE220 – 220m</v>
      </c>
      <c r="M4899" s="20" cm="1">
        <f t="array" ref="M4899">IFERROR(INDEX(tblConsorcios[Valor da Carta (R$)],MOD($J4899,ROWS(tblConsorcios[Produto]))+1),"")</f>
        <v>220000</v>
      </c>
      <c r="N4899" s="2" cm="1">
        <f t="array" ref="N4899">IFERROR(INDEX(tblConsorcios[Prazo (meses)],MOD($J4899,ROWS(tblConsorcios[Produto]))+1),"")</f>
        <v>220</v>
      </c>
      <c r="O4899" s="20" cm="1">
        <f t="array" ref="O4899">IFERROR(INDEX(tblConsorcios[Parcela Mensal (R$)],MOD($J4899,ROWS(tblConsorcios[Produto]))+1),"")</f>
        <v>1278</v>
      </c>
      <c r="P4899" s="20" t="str" cm="1">
        <f t="array" ref="P4899">IFERROR(INDEX(tblClientes[Dividendo Mensal (R$)],INT($J4899/ROWS(tblConsorcios[Produto]))+1),"")</f>
        <v/>
      </c>
      <c r="Q4899" s="20" t="str">
        <f t="shared" si="229"/>
        <v/>
      </c>
      <c r="R4899">
        <f t="shared" si="230"/>
        <v>0</v>
      </c>
    </row>
    <row r="4900" spans="10:18" x14ac:dyDescent="0.2">
      <c r="J4900">
        <f t="shared" si="228"/>
        <v>4898</v>
      </c>
      <c r="K4900" t="str" cm="1">
        <f t="array" ref="K4900">IFERROR(INDEX(tblClientes[Cliente],INT($J4900/ROWS(tblConsorcios[Produto]))+1),"")</f>
        <v/>
      </c>
      <c r="L4900" t="str" cm="1">
        <f t="array" ref="L4900">IFERROR(INDEX(tblConsorcios[Produto],MOD($J4900,ROWS(tblConsorcios[Produto]))+1),"")</f>
        <v>Imóvel IE220 – 200m</v>
      </c>
      <c r="M4900" s="20" cm="1">
        <f t="array" ref="M4900">IFERROR(INDEX(tblConsorcios[Valor da Carta (R$)],MOD($J4900,ROWS(tblConsorcios[Produto]))+1),"")</f>
        <v>220000</v>
      </c>
      <c r="N4900" s="2" cm="1">
        <f t="array" ref="N4900">IFERROR(INDEX(tblConsorcios[Prazo (meses)],MOD($J4900,ROWS(tblConsorcios[Produto]))+1),"")</f>
        <v>200</v>
      </c>
      <c r="O4900" s="20" cm="1">
        <f t="array" ref="O4900">IFERROR(INDEX(tblConsorcios[Parcela Mensal (R$)],MOD($J4900,ROWS(tblConsorcios[Produto]))+1),"")</f>
        <v>1394.8</v>
      </c>
      <c r="P4900" s="20" t="str" cm="1">
        <f t="array" ref="P4900">IFERROR(INDEX(tblClientes[Dividendo Mensal (R$)],INT($J4900/ROWS(tblConsorcios[Produto]))+1),"")</f>
        <v/>
      </c>
      <c r="Q4900" s="20" t="str">
        <f t="shared" si="229"/>
        <v/>
      </c>
      <c r="R4900">
        <f t="shared" si="230"/>
        <v>0</v>
      </c>
    </row>
    <row r="4901" spans="10:18" x14ac:dyDescent="0.2">
      <c r="J4901">
        <f t="shared" si="228"/>
        <v>4899</v>
      </c>
      <c r="K4901" t="str" cm="1">
        <f t="array" ref="K4901">IFERROR(INDEX(tblClientes[Cliente],INT($J4901/ROWS(tblConsorcios[Produto]))+1),"")</f>
        <v/>
      </c>
      <c r="L4901" t="str" cm="1">
        <f t="array" ref="L4901">IFERROR(INDEX(tblConsorcios[Produto],MOD($J4901,ROWS(tblConsorcios[Produto]))+1),"")</f>
        <v>Imóvel IE200 – 240m</v>
      </c>
      <c r="M4901" s="20" cm="1">
        <f t="array" ref="M4901">IFERROR(INDEX(tblConsorcios[Valor da Carta (R$)],MOD($J4901,ROWS(tblConsorcios[Produto]))+1),"")</f>
        <v>200000</v>
      </c>
      <c r="N4901" s="2" cm="1">
        <f t="array" ref="N4901">IFERROR(INDEX(tblConsorcios[Prazo (meses)],MOD($J4901,ROWS(tblConsorcios[Produto]))+1),"")</f>
        <v>240</v>
      </c>
      <c r="O4901" s="20" cm="1">
        <f t="array" ref="O4901">IFERROR(INDEX(tblConsorcios[Parcela Mensal (R$)],MOD($J4901,ROWS(tblConsorcios[Produto]))+1),"")</f>
        <v>1073.33</v>
      </c>
      <c r="P4901" s="20" t="str" cm="1">
        <f t="array" ref="P4901">IFERROR(INDEX(tblClientes[Dividendo Mensal (R$)],INT($J4901/ROWS(tblConsorcios[Produto]))+1),"")</f>
        <v/>
      </c>
      <c r="Q4901" s="20" t="str">
        <f t="shared" si="229"/>
        <v/>
      </c>
      <c r="R4901">
        <f t="shared" si="230"/>
        <v>0</v>
      </c>
    </row>
    <row r="4902" spans="10:18" x14ac:dyDescent="0.2">
      <c r="J4902">
        <f t="shared" si="228"/>
        <v>4900</v>
      </c>
      <c r="K4902" t="str" cm="1">
        <f t="array" ref="K4902">IFERROR(INDEX(tblClientes[Cliente],INT($J4902/ROWS(tblConsorcios[Produto]))+1),"")</f>
        <v/>
      </c>
      <c r="L4902" t="str" cm="1">
        <f t="array" ref="L4902">IFERROR(INDEX(tblConsorcios[Produto],MOD($J4902,ROWS(tblConsorcios[Produto]))+1),"")</f>
        <v>Imóvel IE200 – 220m</v>
      </c>
      <c r="M4902" s="20" cm="1">
        <f t="array" ref="M4902">IFERROR(INDEX(tblConsorcios[Valor da Carta (R$)],MOD($J4902,ROWS(tblConsorcios[Produto]))+1),"")</f>
        <v>200000</v>
      </c>
      <c r="N4902" s="2" cm="1">
        <f t="array" ref="N4902">IFERROR(INDEX(tblConsorcios[Prazo (meses)],MOD($J4902,ROWS(tblConsorcios[Produto]))+1),"")</f>
        <v>220</v>
      </c>
      <c r="O4902" s="20" cm="1">
        <f t="array" ref="O4902">IFERROR(INDEX(tblConsorcios[Parcela Mensal (R$)],MOD($J4902,ROWS(tblConsorcios[Produto]))+1),"")</f>
        <v>1161.82</v>
      </c>
      <c r="P4902" s="20" t="str" cm="1">
        <f t="array" ref="P4902">IFERROR(INDEX(tblClientes[Dividendo Mensal (R$)],INT($J4902/ROWS(tblConsorcios[Produto]))+1),"")</f>
        <v/>
      </c>
      <c r="Q4902" s="20" t="str">
        <f t="shared" si="229"/>
        <v/>
      </c>
      <c r="R4902">
        <f t="shared" si="230"/>
        <v>0</v>
      </c>
    </row>
    <row r="4903" spans="10:18" x14ac:dyDescent="0.2">
      <c r="J4903">
        <f t="shared" si="228"/>
        <v>4901</v>
      </c>
      <c r="K4903" t="str" cm="1">
        <f t="array" ref="K4903">IFERROR(INDEX(tblClientes[Cliente],INT($J4903/ROWS(tblConsorcios[Produto]))+1),"")</f>
        <v/>
      </c>
      <c r="L4903" t="str" cm="1">
        <f t="array" ref="L4903">IFERROR(INDEX(tblConsorcios[Produto],MOD($J4903,ROWS(tblConsorcios[Produto]))+1),"")</f>
        <v>Imóvel IE200 – 200m</v>
      </c>
      <c r="M4903" s="20" cm="1">
        <f t="array" ref="M4903">IFERROR(INDEX(tblConsorcios[Valor da Carta (R$)],MOD($J4903,ROWS(tblConsorcios[Produto]))+1),"")</f>
        <v>200000</v>
      </c>
      <c r="N4903" s="2" cm="1">
        <f t="array" ref="N4903">IFERROR(INDEX(tblConsorcios[Prazo (meses)],MOD($J4903,ROWS(tblConsorcios[Produto]))+1),"")</f>
        <v>200</v>
      </c>
      <c r="O4903" s="20" cm="1">
        <f t="array" ref="O4903">IFERROR(INDEX(tblConsorcios[Parcela Mensal (R$)],MOD($J4903,ROWS(tblConsorcios[Produto]))+1),"")</f>
        <v>1268</v>
      </c>
      <c r="P4903" s="20" t="str" cm="1">
        <f t="array" ref="P4903">IFERROR(INDEX(tblClientes[Dividendo Mensal (R$)],INT($J4903/ROWS(tblConsorcios[Produto]))+1),"")</f>
        <v/>
      </c>
      <c r="Q4903" s="20" t="str">
        <f t="shared" si="229"/>
        <v/>
      </c>
      <c r="R4903">
        <f t="shared" si="230"/>
        <v>0</v>
      </c>
    </row>
    <row r="4904" spans="10:18" x14ac:dyDescent="0.2">
      <c r="J4904">
        <f t="shared" si="228"/>
        <v>4902</v>
      </c>
      <c r="K4904" t="str" cm="1">
        <f t="array" ref="K4904">IFERROR(INDEX(tblClientes[Cliente],INT($J4904/ROWS(tblConsorcios[Produto]))+1),"")</f>
        <v/>
      </c>
      <c r="L4904" t="str" cm="1">
        <f t="array" ref="L4904">IFERROR(INDEX(tblConsorcios[Produto],MOD($J4904,ROWS(tblConsorcios[Produto]))+1),"")</f>
        <v>Imóvel IE150 – 240m</v>
      </c>
      <c r="M4904" s="20" cm="1">
        <f t="array" ref="M4904">IFERROR(INDEX(tblConsorcios[Valor da Carta (R$)],MOD($J4904,ROWS(tblConsorcios[Produto]))+1),"")</f>
        <v>150000</v>
      </c>
      <c r="N4904" s="2" cm="1">
        <f t="array" ref="N4904">IFERROR(INDEX(tblConsorcios[Prazo (meses)],MOD($J4904,ROWS(tblConsorcios[Produto]))+1),"")</f>
        <v>240</v>
      </c>
      <c r="O4904" s="20" cm="1">
        <f t="array" ref="O4904">IFERROR(INDEX(tblConsorcios[Parcela Mensal (R$)],MOD($J4904,ROWS(tblConsorcios[Produto]))+1),"")</f>
        <v>805</v>
      </c>
      <c r="P4904" s="20" t="str" cm="1">
        <f t="array" ref="P4904">IFERROR(INDEX(tblClientes[Dividendo Mensal (R$)],INT($J4904/ROWS(tblConsorcios[Produto]))+1),"")</f>
        <v/>
      </c>
      <c r="Q4904" s="20" t="str">
        <f t="shared" si="229"/>
        <v/>
      </c>
      <c r="R4904">
        <f t="shared" si="230"/>
        <v>0</v>
      </c>
    </row>
    <row r="4905" spans="10:18" x14ac:dyDescent="0.2">
      <c r="J4905">
        <f t="shared" si="228"/>
        <v>4903</v>
      </c>
      <c r="K4905" t="str" cm="1">
        <f t="array" ref="K4905">IFERROR(INDEX(tblClientes[Cliente],INT($J4905/ROWS(tblConsorcios[Produto]))+1),"")</f>
        <v/>
      </c>
      <c r="L4905" t="str" cm="1">
        <f t="array" ref="L4905">IFERROR(INDEX(tblConsorcios[Produto],MOD($J4905,ROWS(tblConsorcios[Produto]))+1),"")</f>
        <v>Imóvel IE150 – 220m</v>
      </c>
      <c r="M4905" s="20" cm="1">
        <f t="array" ref="M4905">IFERROR(INDEX(tblConsorcios[Valor da Carta (R$)],MOD($J4905,ROWS(tblConsorcios[Produto]))+1),"")</f>
        <v>150000</v>
      </c>
      <c r="N4905" s="2" cm="1">
        <f t="array" ref="N4905">IFERROR(INDEX(tblConsorcios[Prazo (meses)],MOD($J4905,ROWS(tblConsorcios[Produto]))+1),"")</f>
        <v>220</v>
      </c>
      <c r="O4905" s="20" cm="1">
        <f t="array" ref="O4905">IFERROR(INDEX(tblConsorcios[Parcela Mensal (R$)],MOD($J4905,ROWS(tblConsorcios[Produto]))+1),"")</f>
        <v>871.36</v>
      </c>
      <c r="P4905" s="20" t="str" cm="1">
        <f t="array" ref="P4905">IFERROR(INDEX(tblClientes[Dividendo Mensal (R$)],INT($J4905/ROWS(tblConsorcios[Produto]))+1),"")</f>
        <v/>
      </c>
      <c r="Q4905" s="20" t="str">
        <f t="shared" si="229"/>
        <v/>
      </c>
      <c r="R4905">
        <f t="shared" si="230"/>
        <v>0</v>
      </c>
    </row>
    <row r="4906" spans="10:18" x14ac:dyDescent="0.2">
      <c r="J4906">
        <f t="shared" si="228"/>
        <v>4904</v>
      </c>
      <c r="K4906" t="str" cm="1">
        <f t="array" ref="K4906">IFERROR(INDEX(tblClientes[Cliente],INT($J4906/ROWS(tblConsorcios[Produto]))+1),"")</f>
        <v/>
      </c>
      <c r="L4906" t="str" cm="1">
        <f t="array" ref="L4906">IFERROR(INDEX(tblConsorcios[Produto],MOD($J4906,ROWS(tblConsorcios[Produto]))+1),"")</f>
        <v>Imóvel IE150 – 200m</v>
      </c>
      <c r="M4906" s="20" cm="1">
        <f t="array" ref="M4906">IFERROR(INDEX(tblConsorcios[Valor da Carta (R$)],MOD($J4906,ROWS(tblConsorcios[Produto]))+1),"")</f>
        <v>150000</v>
      </c>
      <c r="N4906" s="2" cm="1">
        <f t="array" ref="N4906">IFERROR(INDEX(tblConsorcios[Prazo (meses)],MOD($J4906,ROWS(tblConsorcios[Produto]))+1),"")</f>
        <v>200</v>
      </c>
      <c r="O4906" s="20" cm="1">
        <f t="array" ref="O4906">IFERROR(INDEX(tblConsorcios[Parcela Mensal (R$)],MOD($J4906,ROWS(tblConsorcios[Produto]))+1),"")</f>
        <v>951</v>
      </c>
      <c r="P4906" s="20" t="str" cm="1">
        <f t="array" ref="P4906">IFERROR(INDEX(tblClientes[Dividendo Mensal (R$)],INT($J4906/ROWS(tblConsorcios[Produto]))+1),"")</f>
        <v/>
      </c>
      <c r="Q4906" s="20" t="str">
        <f t="shared" si="229"/>
        <v/>
      </c>
      <c r="R4906">
        <f t="shared" si="230"/>
        <v>0</v>
      </c>
    </row>
    <row r="4907" spans="10:18" x14ac:dyDescent="0.2">
      <c r="J4907">
        <f t="shared" si="228"/>
        <v>4905</v>
      </c>
      <c r="K4907" t="str" cm="1">
        <f t="array" ref="K4907">IFERROR(INDEX(tblClientes[Cliente],INT($J4907/ROWS(tblConsorcios[Produto]))+1),"")</f>
        <v/>
      </c>
      <c r="L4907" t="str" cm="1">
        <f t="array" ref="L4907">IFERROR(INDEX(tblConsorcios[Produto],MOD($J4907,ROWS(tblConsorcios[Produto]))+1),"")</f>
        <v>Imóvel IE140 – 240m</v>
      </c>
      <c r="M4907" s="20" cm="1">
        <f t="array" ref="M4907">IFERROR(INDEX(tblConsorcios[Valor da Carta (R$)],MOD($J4907,ROWS(tblConsorcios[Produto]))+1),"")</f>
        <v>140000</v>
      </c>
      <c r="N4907" s="2" cm="1">
        <f t="array" ref="N4907">IFERROR(INDEX(tblConsorcios[Prazo (meses)],MOD($J4907,ROWS(tblConsorcios[Produto]))+1),"")</f>
        <v>240</v>
      </c>
      <c r="O4907" s="20" cm="1">
        <f t="array" ref="O4907">IFERROR(INDEX(tblConsorcios[Parcela Mensal (R$)],MOD($J4907,ROWS(tblConsorcios[Produto]))+1),"")</f>
        <v>751.33</v>
      </c>
      <c r="P4907" s="20" t="str" cm="1">
        <f t="array" ref="P4907">IFERROR(INDEX(tblClientes[Dividendo Mensal (R$)],INT($J4907/ROWS(tblConsorcios[Produto]))+1),"")</f>
        <v/>
      </c>
      <c r="Q4907" s="20" t="str">
        <f t="shared" si="229"/>
        <v/>
      </c>
      <c r="R4907">
        <f t="shared" si="230"/>
        <v>0</v>
      </c>
    </row>
    <row r="4908" spans="10:18" x14ac:dyDescent="0.2">
      <c r="J4908">
        <f t="shared" si="228"/>
        <v>4906</v>
      </c>
      <c r="K4908" t="str" cm="1">
        <f t="array" ref="K4908">IFERROR(INDEX(tblClientes[Cliente],INT($J4908/ROWS(tblConsorcios[Produto]))+1),"")</f>
        <v/>
      </c>
      <c r="L4908" t="str" cm="1">
        <f t="array" ref="L4908">IFERROR(INDEX(tblConsorcios[Produto],MOD($J4908,ROWS(tblConsorcios[Produto]))+1),"")</f>
        <v>Imóvel IE140 – 220m</v>
      </c>
      <c r="M4908" s="20" cm="1">
        <f t="array" ref="M4908">IFERROR(INDEX(tblConsorcios[Valor da Carta (R$)],MOD($J4908,ROWS(tblConsorcios[Produto]))+1),"")</f>
        <v>140000</v>
      </c>
      <c r="N4908" s="2" cm="1">
        <f t="array" ref="N4908">IFERROR(INDEX(tblConsorcios[Prazo (meses)],MOD($J4908,ROWS(tblConsorcios[Produto]))+1),"")</f>
        <v>220</v>
      </c>
      <c r="O4908" s="20" cm="1">
        <f t="array" ref="O4908">IFERROR(INDEX(tblConsorcios[Parcela Mensal (R$)],MOD($J4908,ROWS(tblConsorcios[Produto]))+1),"")</f>
        <v>813.27</v>
      </c>
      <c r="P4908" s="20" t="str" cm="1">
        <f t="array" ref="P4908">IFERROR(INDEX(tblClientes[Dividendo Mensal (R$)],INT($J4908/ROWS(tblConsorcios[Produto]))+1),"")</f>
        <v/>
      </c>
      <c r="Q4908" s="20" t="str">
        <f t="shared" si="229"/>
        <v/>
      </c>
      <c r="R4908">
        <f t="shared" si="230"/>
        <v>0</v>
      </c>
    </row>
    <row r="4909" spans="10:18" x14ac:dyDescent="0.2">
      <c r="J4909">
        <f t="shared" si="228"/>
        <v>4907</v>
      </c>
      <c r="K4909" t="str" cm="1">
        <f t="array" ref="K4909">IFERROR(INDEX(tblClientes[Cliente],INT($J4909/ROWS(tblConsorcios[Produto]))+1),"")</f>
        <v/>
      </c>
      <c r="L4909" t="str" cm="1">
        <f t="array" ref="L4909">IFERROR(INDEX(tblConsorcios[Produto],MOD($J4909,ROWS(tblConsorcios[Produto]))+1),"")</f>
        <v>Imóvel IE140 – 200m</v>
      </c>
      <c r="M4909" s="20" cm="1">
        <f t="array" ref="M4909">IFERROR(INDEX(tblConsorcios[Valor da Carta (R$)],MOD($J4909,ROWS(tblConsorcios[Produto]))+1),"")</f>
        <v>140000</v>
      </c>
      <c r="N4909" s="2" cm="1">
        <f t="array" ref="N4909">IFERROR(INDEX(tblConsorcios[Prazo (meses)],MOD($J4909,ROWS(tblConsorcios[Produto]))+1),"")</f>
        <v>200</v>
      </c>
      <c r="O4909" s="20" cm="1">
        <f t="array" ref="O4909">IFERROR(INDEX(tblConsorcios[Parcela Mensal (R$)],MOD($J4909,ROWS(tblConsorcios[Produto]))+1),"")</f>
        <v>887.6</v>
      </c>
      <c r="P4909" s="20" t="str" cm="1">
        <f t="array" ref="P4909">IFERROR(INDEX(tblClientes[Dividendo Mensal (R$)],INT($J4909/ROWS(tblConsorcios[Produto]))+1),"")</f>
        <v/>
      </c>
      <c r="Q4909" s="20" t="str">
        <f t="shared" si="229"/>
        <v/>
      </c>
      <c r="R4909">
        <f t="shared" si="230"/>
        <v>0</v>
      </c>
    </row>
    <row r="4910" spans="10:18" x14ac:dyDescent="0.2">
      <c r="J4910">
        <f t="shared" si="228"/>
        <v>4908</v>
      </c>
      <c r="K4910" t="str" cm="1">
        <f t="array" ref="K4910">IFERROR(INDEX(tblClientes[Cliente],INT($J4910/ROWS(tblConsorcios[Produto]))+1),"")</f>
        <v/>
      </c>
      <c r="L4910" t="str" cm="1">
        <f t="array" ref="L4910">IFERROR(INDEX(tblConsorcios[Produto],MOD($J4910,ROWS(tblConsorcios[Produto]))+1),"")</f>
        <v>Imóvel IE130 – 240m</v>
      </c>
      <c r="M4910" s="20" cm="1">
        <f t="array" ref="M4910">IFERROR(INDEX(tblConsorcios[Valor da Carta (R$)],MOD($J4910,ROWS(tblConsorcios[Produto]))+1),"")</f>
        <v>130000</v>
      </c>
      <c r="N4910" s="2" cm="1">
        <f t="array" ref="N4910">IFERROR(INDEX(tblConsorcios[Prazo (meses)],MOD($J4910,ROWS(tblConsorcios[Produto]))+1),"")</f>
        <v>240</v>
      </c>
      <c r="O4910" s="20" cm="1">
        <f t="array" ref="O4910">IFERROR(INDEX(tblConsorcios[Parcela Mensal (R$)],MOD($J4910,ROWS(tblConsorcios[Produto]))+1),"")</f>
        <v>697.67</v>
      </c>
      <c r="P4910" s="20" t="str" cm="1">
        <f t="array" ref="P4910">IFERROR(INDEX(tblClientes[Dividendo Mensal (R$)],INT($J4910/ROWS(tblConsorcios[Produto]))+1),"")</f>
        <v/>
      </c>
      <c r="Q4910" s="20" t="str">
        <f t="shared" si="229"/>
        <v/>
      </c>
      <c r="R4910">
        <f t="shared" si="230"/>
        <v>0</v>
      </c>
    </row>
    <row r="4911" spans="10:18" x14ac:dyDescent="0.2">
      <c r="J4911">
        <f t="shared" si="228"/>
        <v>4909</v>
      </c>
      <c r="K4911" t="str" cm="1">
        <f t="array" ref="K4911">IFERROR(INDEX(tblClientes[Cliente],INT($J4911/ROWS(tblConsorcios[Produto]))+1),"")</f>
        <v/>
      </c>
      <c r="L4911" t="str" cm="1">
        <f t="array" ref="L4911">IFERROR(INDEX(tblConsorcios[Produto],MOD($J4911,ROWS(tblConsorcios[Produto]))+1),"")</f>
        <v>Imóvel IE130 – 220m</v>
      </c>
      <c r="M4911" s="20" cm="1">
        <f t="array" ref="M4911">IFERROR(INDEX(tblConsorcios[Valor da Carta (R$)],MOD($J4911,ROWS(tblConsorcios[Produto]))+1),"")</f>
        <v>130000</v>
      </c>
      <c r="N4911" s="2" cm="1">
        <f t="array" ref="N4911">IFERROR(INDEX(tblConsorcios[Prazo (meses)],MOD($J4911,ROWS(tblConsorcios[Produto]))+1),"")</f>
        <v>220</v>
      </c>
      <c r="O4911" s="20" cm="1">
        <f t="array" ref="O4911">IFERROR(INDEX(tblConsorcios[Parcela Mensal (R$)],MOD($J4911,ROWS(tblConsorcios[Produto]))+1),"")</f>
        <v>755.18</v>
      </c>
      <c r="P4911" s="20" t="str" cm="1">
        <f t="array" ref="P4911">IFERROR(INDEX(tblClientes[Dividendo Mensal (R$)],INT($J4911/ROWS(tblConsorcios[Produto]))+1),"")</f>
        <v/>
      </c>
      <c r="Q4911" s="20" t="str">
        <f t="shared" si="229"/>
        <v/>
      </c>
      <c r="R4911">
        <f t="shared" si="230"/>
        <v>0</v>
      </c>
    </row>
    <row r="4912" spans="10:18" x14ac:dyDescent="0.2">
      <c r="J4912">
        <f t="shared" si="228"/>
        <v>4910</v>
      </c>
      <c r="K4912" t="str" cm="1">
        <f t="array" ref="K4912">IFERROR(INDEX(tblClientes[Cliente],INT($J4912/ROWS(tblConsorcios[Produto]))+1),"")</f>
        <v/>
      </c>
      <c r="L4912" t="str" cm="1">
        <f t="array" ref="L4912">IFERROR(INDEX(tblConsorcios[Produto],MOD($J4912,ROWS(tblConsorcios[Produto]))+1),"")</f>
        <v>Imóvel IE130 – 200m</v>
      </c>
      <c r="M4912" s="20" cm="1">
        <f t="array" ref="M4912">IFERROR(INDEX(tblConsorcios[Valor da Carta (R$)],MOD($J4912,ROWS(tblConsorcios[Produto]))+1),"")</f>
        <v>130000</v>
      </c>
      <c r="N4912" s="2" cm="1">
        <f t="array" ref="N4912">IFERROR(INDEX(tblConsorcios[Prazo (meses)],MOD($J4912,ROWS(tblConsorcios[Produto]))+1),"")</f>
        <v>200</v>
      </c>
      <c r="O4912" s="20" cm="1">
        <f t="array" ref="O4912">IFERROR(INDEX(tblConsorcios[Parcela Mensal (R$)],MOD($J4912,ROWS(tblConsorcios[Produto]))+1),"")</f>
        <v>824.2</v>
      </c>
      <c r="P4912" s="20" t="str" cm="1">
        <f t="array" ref="P4912">IFERROR(INDEX(tblClientes[Dividendo Mensal (R$)],INT($J4912/ROWS(tblConsorcios[Produto]))+1),"")</f>
        <v/>
      </c>
      <c r="Q4912" s="20" t="str">
        <f t="shared" si="229"/>
        <v/>
      </c>
      <c r="R4912">
        <f t="shared" si="230"/>
        <v>0</v>
      </c>
    </row>
    <row r="4913" spans="10:18" x14ac:dyDescent="0.2">
      <c r="J4913">
        <f t="shared" si="228"/>
        <v>4911</v>
      </c>
      <c r="K4913" t="str" cm="1">
        <f t="array" ref="K4913">IFERROR(INDEX(tblClientes[Cliente],INT($J4913/ROWS(tblConsorcios[Produto]))+1),"")</f>
        <v/>
      </c>
      <c r="L4913" t="str" cm="1">
        <f t="array" ref="L4913">IFERROR(INDEX(tblConsorcios[Produto],MOD($J4913,ROWS(tblConsorcios[Produto]))+1),"")</f>
        <v>Imóvel IE120 – 240m</v>
      </c>
      <c r="M4913" s="20" cm="1">
        <f t="array" ref="M4913">IFERROR(INDEX(tblConsorcios[Valor da Carta (R$)],MOD($J4913,ROWS(tblConsorcios[Produto]))+1),"")</f>
        <v>120000</v>
      </c>
      <c r="N4913" s="2" cm="1">
        <f t="array" ref="N4913">IFERROR(INDEX(tblConsorcios[Prazo (meses)],MOD($J4913,ROWS(tblConsorcios[Produto]))+1),"")</f>
        <v>240</v>
      </c>
      <c r="O4913" s="20" cm="1">
        <f t="array" ref="O4913">IFERROR(INDEX(tblConsorcios[Parcela Mensal (R$)],MOD($J4913,ROWS(tblConsorcios[Produto]))+1),"")</f>
        <v>644</v>
      </c>
      <c r="P4913" s="20" t="str" cm="1">
        <f t="array" ref="P4913">IFERROR(INDEX(tblClientes[Dividendo Mensal (R$)],INT($J4913/ROWS(tblConsorcios[Produto]))+1),"")</f>
        <v/>
      </c>
      <c r="Q4913" s="20" t="str">
        <f t="shared" si="229"/>
        <v/>
      </c>
      <c r="R4913">
        <f t="shared" si="230"/>
        <v>0</v>
      </c>
    </row>
    <row r="4914" spans="10:18" x14ac:dyDescent="0.2">
      <c r="J4914">
        <f t="shared" si="228"/>
        <v>4912</v>
      </c>
      <c r="K4914" t="str" cm="1">
        <f t="array" ref="K4914">IFERROR(INDEX(tblClientes[Cliente],INT($J4914/ROWS(tblConsorcios[Produto]))+1),"")</f>
        <v/>
      </c>
      <c r="L4914" t="str" cm="1">
        <f t="array" ref="L4914">IFERROR(INDEX(tblConsorcios[Produto],MOD($J4914,ROWS(tblConsorcios[Produto]))+1),"")</f>
        <v>Imóvel IE120 – 220m</v>
      </c>
      <c r="M4914" s="20" cm="1">
        <f t="array" ref="M4914">IFERROR(INDEX(tblConsorcios[Valor da Carta (R$)],MOD($J4914,ROWS(tblConsorcios[Produto]))+1),"")</f>
        <v>120000</v>
      </c>
      <c r="N4914" s="2" cm="1">
        <f t="array" ref="N4914">IFERROR(INDEX(tblConsorcios[Prazo (meses)],MOD($J4914,ROWS(tblConsorcios[Produto]))+1),"")</f>
        <v>220</v>
      </c>
      <c r="O4914" s="20" cm="1">
        <f t="array" ref="O4914">IFERROR(INDEX(tblConsorcios[Parcela Mensal (R$)],MOD($J4914,ROWS(tblConsorcios[Produto]))+1),"")</f>
        <v>697.09</v>
      </c>
      <c r="P4914" s="20" t="str" cm="1">
        <f t="array" ref="P4914">IFERROR(INDEX(tblClientes[Dividendo Mensal (R$)],INT($J4914/ROWS(tblConsorcios[Produto]))+1),"")</f>
        <v/>
      </c>
      <c r="Q4914" s="20" t="str">
        <f t="shared" si="229"/>
        <v/>
      </c>
      <c r="R4914">
        <f t="shared" si="230"/>
        <v>0</v>
      </c>
    </row>
    <row r="4915" spans="10:18" x14ac:dyDescent="0.2">
      <c r="J4915">
        <f t="shared" si="228"/>
        <v>4913</v>
      </c>
      <c r="K4915" t="str" cm="1">
        <f t="array" ref="K4915">IFERROR(INDEX(tblClientes[Cliente],INT($J4915/ROWS(tblConsorcios[Produto]))+1),"")</f>
        <v/>
      </c>
      <c r="L4915" t="str" cm="1">
        <f t="array" ref="L4915">IFERROR(INDEX(tblConsorcios[Produto],MOD($J4915,ROWS(tblConsorcios[Produto]))+1),"")</f>
        <v>Imóvel IE120 – 200m</v>
      </c>
      <c r="M4915" s="20" cm="1">
        <f t="array" ref="M4915">IFERROR(INDEX(tblConsorcios[Valor da Carta (R$)],MOD($J4915,ROWS(tblConsorcios[Produto]))+1),"")</f>
        <v>120000</v>
      </c>
      <c r="N4915" s="2" cm="1">
        <f t="array" ref="N4915">IFERROR(INDEX(tblConsorcios[Prazo (meses)],MOD($J4915,ROWS(tblConsorcios[Produto]))+1),"")</f>
        <v>200</v>
      </c>
      <c r="O4915" s="20" cm="1">
        <f t="array" ref="O4915">IFERROR(INDEX(tblConsorcios[Parcela Mensal (R$)],MOD($J4915,ROWS(tblConsorcios[Produto]))+1),"")</f>
        <v>760.8</v>
      </c>
      <c r="P4915" s="20" t="str" cm="1">
        <f t="array" ref="P4915">IFERROR(INDEX(tblClientes[Dividendo Mensal (R$)],INT($J4915/ROWS(tblConsorcios[Produto]))+1),"")</f>
        <v/>
      </c>
      <c r="Q4915" s="20" t="str">
        <f t="shared" si="229"/>
        <v/>
      </c>
      <c r="R4915">
        <f t="shared" si="230"/>
        <v>0</v>
      </c>
    </row>
    <row r="4916" spans="10:18" x14ac:dyDescent="0.2">
      <c r="J4916">
        <f t="shared" si="228"/>
        <v>4914</v>
      </c>
      <c r="K4916" t="str" cm="1">
        <f t="array" ref="K4916">IFERROR(INDEX(tblClientes[Cliente],INT($J4916/ROWS(tblConsorcios[Produto]))+1),"")</f>
        <v/>
      </c>
      <c r="L4916" t="str" cm="1">
        <f t="array" ref="L4916">IFERROR(INDEX(tblConsorcios[Produto],MOD($J4916,ROWS(tblConsorcios[Produto]))+1),"")</f>
        <v>Imóvel IE600 – 240m</v>
      </c>
      <c r="M4916" s="20" cm="1">
        <f t="array" ref="M4916">IFERROR(INDEX(tblConsorcios[Valor da Carta (R$)],MOD($J4916,ROWS(tblConsorcios[Produto]))+1),"")</f>
        <v>600000</v>
      </c>
      <c r="N4916" s="2" cm="1">
        <f t="array" ref="N4916">IFERROR(INDEX(tblConsorcios[Prazo (meses)],MOD($J4916,ROWS(tblConsorcios[Produto]))+1),"")</f>
        <v>240</v>
      </c>
      <c r="O4916" s="20" cm="1">
        <f t="array" ref="O4916">IFERROR(INDEX(tblConsorcios[Parcela Mensal (R$)],MOD($J4916,ROWS(tblConsorcios[Produto]))+1),"")</f>
        <v>3220</v>
      </c>
      <c r="P4916" s="20" t="str" cm="1">
        <f t="array" ref="P4916">IFERROR(INDEX(tblClientes[Dividendo Mensal (R$)],INT($J4916/ROWS(tblConsorcios[Produto]))+1),"")</f>
        <v/>
      </c>
      <c r="Q4916" s="20" t="str">
        <f t="shared" si="229"/>
        <v/>
      </c>
      <c r="R4916">
        <f t="shared" si="230"/>
        <v>0</v>
      </c>
    </row>
    <row r="4917" spans="10:18" x14ac:dyDescent="0.2">
      <c r="J4917">
        <f t="shared" si="228"/>
        <v>4915</v>
      </c>
      <c r="K4917" t="str" cm="1">
        <f t="array" ref="K4917">IFERROR(INDEX(tblClientes[Cliente],INT($J4917/ROWS(tblConsorcios[Produto]))+1),"")</f>
        <v/>
      </c>
      <c r="L4917" t="str" cm="1">
        <f t="array" ref="L4917">IFERROR(INDEX(tblConsorcios[Produto],MOD($J4917,ROWS(tblConsorcios[Produto]))+1),"")</f>
        <v>Imóvel IE600 – 220m</v>
      </c>
      <c r="M4917" s="20" cm="1">
        <f t="array" ref="M4917">IFERROR(INDEX(tblConsorcios[Valor da Carta (R$)],MOD($J4917,ROWS(tblConsorcios[Produto]))+1),"")</f>
        <v>600000</v>
      </c>
      <c r="N4917" s="2" cm="1">
        <f t="array" ref="N4917">IFERROR(INDEX(tblConsorcios[Prazo (meses)],MOD($J4917,ROWS(tblConsorcios[Produto]))+1),"")</f>
        <v>220</v>
      </c>
      <c r="O4917" s="20" cm="1">
        <f t="array" ref="O4917">IFERROR(INDEX(tblConsorcios[Parcela Mensal (R$)],MOD($J4917,ROWS(tblConsorcios[Produto]))+1),"")</f>
        <v>3485.45</v>
      </c>
      <c r="P4917" s="20" t="str" cm="1">
        <f t="array" ref="P4917">IFERROR(INDEX(tblClientes[Dividendo Mensal (R$)],INT($J4917/ROWS(tblConsorcios[Produto]))+1),"")</f>
        <v/>
      </c>
      <c r="Q4917" s="20" t="str">
        <f t="shared" si="229"/>
        <v/>
      </c>
      <c r="R4917">
        <f t="shared" si="230"/>
        <v>0</v>
      </c>
    </row>
    <row r="4918" spans="10:18" x14ac:dyDescent="0.2">
      <c r="J4918">
        <f t="shared" si="228"/>
        <v>4916</v>
      </c>
      <c r="K4918" t="str" cm="1">
        <f t="array" ref="K4918">IFERROR(INDEX(tblClientes[Cliente],INT($J4918/ROWS(tblConsorcios[Produto]))+1),"")</f>
        <v/>
      </c>
      <c r="L4918" t="str" cm="1">
        <f t="array" ref="L4918">IFERROR(INDEX(tblConsorcios[Produto],MOD($J4918,ROWS(tblConsorcios[Produto]))+1),"")</f>
        <v>Imóvel IE600 – 200m</v>
      </c>
      <c r="M4918" s="20" cm="1">
        <f t="array" ref="M4918">IFERROR(INDEX(tblConsorcios[Valor da Carta (R$)],MOD($J4918,ROWS(tblConsorcios[Produto]))+1),"")</f>
        <v>600000</v>
      </c>
      <c r="N4918" s="2" cm="1">
        <f t="array" ref="N4918">IFERROR(INDEX(tblConsorcios[Prazo (meses)],MOD($J4918,ROWS(tblConsorcios[Produto]))+1),"")</f>
        <v>200</v>
      </c>
      <c r="O4918" s="20" cm="1">
        <f t="array" ref="O4918">IFERROR(INDEX(tblConsorcios[Parcela Mensal (R$)],MOD($J4918,ROWS(tblConsorcios[Produto]))+1),"")</f>
        <v>3804</v>
      </c>
      <c r="P4918" s="20" t="str" cm="1">
        <f t="array" ref="P4918">IFERROR(INDEX(tblClientes[Dividendo Mensal (R$)],INT($J4918/ROWS(tblConsorcios[Produto]))+1),"")</f>
        <v/>
      </c>
      <c r="Q4918" s="20" t="str">
        <f t="shared" si="229"/>
        <v/>
      </c>
      <c r="R4918">
        <f t="shared" si="230"/>
        <v>0</v>
      </c>
    </row>
    <row r="4919" spans="10:18" x14ac:dyDescent="0.2">
      <c r="J4919">
        <f t="shared" si="228"/>
        <v>4917</v>
      </c>
      <c r="K4919" t="str" cm="1">
        <f t="array" ref="K4919">IFERROR(INDEX(tblClientes[Cliente],INT($J4919/ROWS(tblConsorcios[Produto]))+1),"")</f>
        <v/>
      </c>
      <c r="L4919" t="str" cm="1">
        <f t="array" ref="L4919">IFERROR(INDEX(tblConsorcios[Produto],MOD($J4919,ROWS(tblConsorcios[Produto]))+1),"")</f>
        <v>Imóvel IE580 – 240m</v>
      </c>
      <c r="M4919" s="20" cm="1">
        <f t="array" ref="M4919">IFERROR(INDEX(tblConsorcios[Valor da Carta (R$)],MOD($J4919,ROWS(tblConsorcios[Produto]))+1),"")</f>
        <v>580000</v>
      </c>
      <c r="N4919" s="2" cm="1">
        <f t="array" ref="N4919">IFERROR(INDEX(tblConsorcios[Prazo (meses)],MOD($J4919,ROWS(tblConsorcios[Produto]))+1),"")</f>
        <v>240</v>
      </c>
      <c r="O4919" s="20" cm="1">
        <f t="array" ref="O4919">IFERROR(INDEX(tblConsorcios[Parcela Mensal (R$)],MOD($J4919,ROWS(tblConsorcios[Produto]))+1),"")</f>
        <v>3112.67</v>
      </c>
      <c r="P4919" s="20" t="str" cm="1">
        <f t="array" ref="P4919">IFERROR(INDEX(tblClientes[Dividendo Mensal (R$)],INT($J4919/ROWS(tblConsorcios[Produto]))+1),"")</f>
        <v/>
      </c>
      <c r="Q4919" s="20" t="str">
        <f t="shared" si="229"/>
        <v/>
      </c>
      <c r="R4919">
        <f t="shared" si="230"/>
        <v>0</v>
      </c>
    </row>
    <row r="4920" spans="10:18" x14ac:dyDescent="0.2">
      <c r="J4920">
        <f t="shared" si="228"/>
        <v>4918</v>
      </c>
      <c r="K4920" t="str" cm="1">
        <f t="array" ref="K4920">IFERROR(INDEX(tblClientes[Cliente],INT($J4920/ROWS(tblConsorcios[Produto]))+1),"")</f>
        <v/>
      </c>
      <c r="L4920" t="str" cm="1">
        <f t="array" ref="L4920">IFERROR(INDEX(tblConsorcios[Produto],MOD($J4920,ROWS(tblConsorcios[Produto]))+1),"")</f>
        <v>Imóvel IE580 – 220m</v>
      </c>
      <c r="M4920" s="20" cm="1">
        <f t="array" ref="M4920">IFERROR(INDEX(tblConsorcios[Valor da Carta (R$)],MOD($J4920,ROWS(tblConsorcios[Produto]))+1),"")</f>
        <v>580000</v>
      </c>
      <c r="N4920" s="2" cm="1">
        <f t="array" ref="N4920">IFERROR(INDEX(tblConsorcios[Prazo (meses)],MOD($J4920,ROWS(tblConsorcios[Produto]))+1),"")</f>
        <v>220</v>
      </c>
      <c r="O4920" s="20" cm="1">
        <f t="array" ref="O4920">IFERROR(INDEX(tblConsorcios[Parcela Mensal (R$)],MOD($J4920,ROWS(tblConsorcios[Produto]))+1),"")</f>
        <v>3369.27</v>
      </c>
      <c r="P4920" s="20" t="str" cm="1">
        <f t="array" ref="P4920">IFERROR(INDEX(tblClientes[Dividendo Mensal (R$)],INT($J4920/ROWS(tblConsorcios[Produto]))+1),"")</f>
        <v/>
      </c>
      <c r="Q4920" s="20" t="str">
        <f t="shared" si="229"/>
        <v/>
      </c>
      <c r="R4920">
        <f t="shared" si="230"/>
        <v>0</v>
      </c>
    </row>
    <row r="4921" spans="10:18" x14ac:dyDescent="0.2">
      <c r="J4921">
        <f t="shared" si="228"/>
        <v>4919</v>
      </c>
      <c r="K4921" t="str" cm="1">
        <f t="array" ref="K4921">IFERROR(INDEX(tblClientes[Cliente],INT($J4921/ROWS(tblConsorcios[Produto]))+1),"")</f>
        <v/>
      </c>
      <c r="L4921" t="str" cm="1">
        <f t="array" ref="L4921">IFERROR(INDEX(tblConsorcios[Produto],MOD($J4921,ROWS(tblConsorcios[Produto]))+1),"")</f>
        <v>Imóvel IE580 – 200m</v>
      </c>
      <c r="M4921" s="20" cm="1">
        <f t="array" ref="M4921">IFERROR(INDEX(tblConsorcios[Valor da Carta (R$)],MOD($J4921,ROWS(tblConsorcios[Produto]))+1),"")</f>
        <v>580000</v>
      </c>
      <c r="N4921" s="2" cm="1">
        <f t="array" ref="N4921">IFERROR(INDEX(tblConsorcios[Prazo (meses)],MOD($J4921,ROWS(tblConsorcios[Produto]))+1),"")</f>
        <v>200</v>
      </c>
      <c r="O4921" s="20" cm="1">
        <f t="array" ref="O4921">IFERROR(INDEX(tblConsorcios[Parcela Mensal (R$)],MOD($J4921,ROWS(tblConsorcios[Produto]))+1),"")</f>
        <v>3677.2</v>
      </c>
      <c r="P4921" s="20" t="str" cm="1">
        <f t="array" ref="P4921">IFERROR(INDEX(tblClientes[Dividendo Mensal (R$)],INT($J4921/ROWS(tblConsorcios[Produto]))+1),"")</f>
        <v/>
      </c>
      <c r="Q4921" s="20" t="str">
        <f t="shared" si="229"/>
        <v/>
      </c>
      <c r="R4921">
        <f t="shared" si="230"/>
        <v>0</v>
      </c>
    </row>
    <row r="4922" spans="10:18" x14ac:dyDescent="0.2">
      <c r="J4922">
        <f t="shared" si="228"/>
        <v>4920</v>
      </c>
      <c r="K4922" t="str" cm="1">
        <f t="array" ref="K4922">IFERROR(INDEX(tblClientes[Cliente],INT($J4922/ROWS(tblConsorcios[Produto]))+1),"")</f>
        <v/>
      </c>
      <c r="L4922" t="str" cm="1">
        <f t="array" ref="L4922">IFERROR(INDEX(tblConsorcios[Produto],MOD($J4922,ROWS(tblConsorcios[Produto]))+1),"")</f>
        <v>Imóvel IE550 – 240m</v>
      </c>
      <c r="M4922" s="20" cm="1">
        <f t="array" ref="M4922">IFERROR(INDEX(tblConsorcios[Valor da Carta (R$)],MOD($J4922,ROWS(tblConsorcios[Produto]))+1),"")</f>
        <v>550000</v>
      </c>
      <c r="N4922" s="2" cm="1">
        <f t="array" ref="N4922">IFERROR(INDEX(tblConsorcios[Prazo (meses)],MOD($J4922,ROWS(tblConsorcios[Produto]))+1),"")</f>
        <v>240</v>
      </c>
      <c r="O4922" s="20" cm="1">
        <f t="array" ref="O4922">IFERROR(INDEX(tblConsorcios[Parcela Mensal (R$)],MOD($J4922,ROWS(tblConsorcios[Produto]))+1),"")</f>
        <v>2951.67</v>
      </c>
      <c r="P4922" s="20" t="str" cm="1">
        <f t="array" ref="P4922">IFERROR(INDEX(tblClientes[Dividendo Mensal (R$)],INT($J4922/ROWS(tblConsorcios[Produto]))+1),"")</f>
        <v/>
      </c>
      <c r="Q4922" s="20" t="str">
        <f t="shared" si="229"/>
        <v/>
      </c>
      <c r="R4922">
        <f t="shared" si="230"/>
        <v>0</v>
      </c>
    </row>
    <row r="4923" spans="10:18" x14ac:dyDescent="0.2">
      <c r="J4923">
        <f t="shared" si="228"/>
        <v>4921</v>
      </c>
      <c r="K4923" t="str" cm="1">
        <f t="array" ref="K4923">IFERROR(INDEX(tblClientes[Cliente],INT($J4923/ROWS(tblConsorcios[Produto]))+1),"")</f>
        <v/>
      </c>
      <c r="L4923" t="str" cm="1">
        <f t="array" ref="L4923">IFERROR(INDEX(tblConsorcios[Produto],MOD($J4923,ROWS(tblConsorcios[Produto]))+1),"")</f>
        <v>Imóvel IE550 – 220m</v>
      </c>
      <c r="M4923" s="20" cm="1">
        <f t="array" ref="M4923">IFERROR(INDEX(tblConsorcios[Valor da Carta (R$)],MOD($J4923,ROWS(tblConsorcios[Produto]))+1),"")</f>
        <v>550000</v>
      </c>
      <c r="N4923" s="2" cm="1">
        <f t="array" ref="N4923">IFERROR(INDEX(tblConsorcios[Prazo (meses)],MOD($J4923,ROWS(tblConsorcios[Produto]))+1),"")</f>
        <v>220</v>
      </c>
      <c r="O4923" s="20" cm="1">
        <f t="array" ref="O4923">IFERROR(INDEX(tblConsorcios[Parcela Mensal (R$)],MOD($J4923,ROWS(tblConsorcios[Produto]))+1),"")</f>
        <v>3195</v>
      </c>
      <c r="P4923" s="20" t="str" cm="1">
        <f t="array" ref="P4923">IFERROR(INDEX(tblClientes[Dividendo Mensal (R$)],INT($J4923/ROWS(tblConsorcios[Produto]))+1),"")</f>
        <v/>
      </c>
      <c r="Q4923" s="20" t="str">
        <f t="shared" si="229"/>
        <v/>
      </c>
      <c r="R4923">
        <f t="shared" si="230"/>
        <v>0</v>
      </c>
    </row>
    <row r="4924" spans="10:18" x14ac:dyDescent="0.2">
      <c r="J4924">
        <f t="shared" si="228"/>
        <v>4922</v>
      </c>
      <c r="K4924" t="str" cm="1">
        <f t="array" ref="K4924">IFERROR(INDEX(tblClientes[Cliente],INT($J4924/ROWS(tblConsorcios[Produto]))+1),"")</f>
        <v/>
      </c>
      <c r="L4924" t="str" cm="1">
        <f t="array" ref="L4924">IFERROR(INDEX(tblConsorcios[Produto],MOD($J4924,ROWS(tblConsorcios[Produto]))+1),"")</f>
        <v>Imóvel IE550 – 200m</v>
      </c>
      <c r="M4924" s="20" cm="1">
        <f t="array" ref="M4924">IFERROR(INDEX(tblConsorcios[Valor da Carta (R$)],MOD($J4924,ROWS(tblConsorcios[Produto]))+1),"")</f>
        <v>550000</v>
      </c>
      <c r="N4924" s="2" cm="1">
        <f t="array" ref="N4924">IFERROR(INDEX(tblConsorcios[Prazo (meses)],MOD($J4924,ROWS(tblConsorcios[Produto]))+1),"")</f>
        <v>200</v>
      </c>
      <c r="O4924" s="20" cm="1">
        <f t="array" ref="O4924">IFERROR(INDEX(tblConsorcios[Parcela Mensal (R$)],MOD($J4924,ROWS(tblConsorcios[Produto]))+1),"")</f>
        <v>3487</v>
      </c>
      <c r="P4924" s="20" t="str" cm="1">
        <f t="array" ref="P4924">IFERROR(INDEX(tblClientes[Dividendo Mensal (R$)],INT($J4924/ROWS(tblConsorcios[Produto]))+1),"")</f>
        <v/>
      </c>
      <c r="Q4924" s="20" t="str">
        <f t="shared" si="229"/>
        <v/>
      </c>
      <c r="R4924">
        <f t="shared" si="230"/>
        <v>0</v>
      </c>
    </row>
    <row r="4925" spans="10:18" x14ac:dyDescent="0.2">
      <c r="J4925">
        <f t="shared" si="228"/>
        <v>4923</v>
      </c>
      <c r="K4925" t="str" cm="1">
        <f t="array" ref="K4925">IFERROR(INDEX(tblClientes[Cliente],INT($J4925/ROWS(tblConsorcios[Produto]))+1),"")</f>
        <v/>
      </c>
      <c r="L4925" t="str" cm="1">
        <f t="array" ref="L4925">IFERROR(INDEX(tblConsorcios[Produto],MOD($J4925,ROWS(tblConsorcios[Produto]))+1),"")</f>
        <v>Imóvel IE530 – 240m</v>
      </c>
      <c r="M4925" s="20" cm="1">
        <f t="array" ref="M4925">IFERROR(INDEX(tblConsorcios[Valor da Carta (R$)],MOD($J4925,ROWS(tblConsorcios[Produto]))+1),"")</f>
        <v>530000</v>
      </c>
      <c r="N4925" s="2" cm="1">
        <f t="array" ref="N4925">IFERROR(INDEX(tblConsorcios[Prazo (meses)],MOD($J4925,ROWS(tblConsorcios[Produto]))+1),"")</f>
        <v>240</v>
      </c>
      <c r="O4925" s="20" cm="1">
        <f t="array" ref="O4925">IFERROR(INDEX(tblConsorcios[Parcela Mensal (R$)],MOD($J4925,ROWS(tblConsorcios[Produto]))+1),"")</f>
        <v>2844.33</v>
      </c>
      <c r="P4925" s="20" t="str" cm="1">
        <f t="array" ref="P4925">IFERROR(INDEX(tblClientes[Dividendo Mensal (R$)],INT($J4925/ROWS(tblConsorcios[Produto]))+1),"")</f>
        <v/>
      </c>
      <c r="Q4925" s="20" t="str">
        <f t="shared" si="229"/>
        <v/>
      </c>
      <c r="R4925">
        <f t="shared" si="230"/>
        <v>0</v>
      </c>
    </row>
    <row r="4926" spans="10:18" x14ac:dyDescent="0.2">
      <c r="J4926">
        <f t="shared" si="228"/>
        <v>4924</v>
      </c>
      <c r="K4926" t="str" cm="1">
        <f t="array" ref="K4926">IFERROR(INDEX(tblClientes[Cliente],INT($J4926/ROWS(tblConsorcios[Produto]))+1),"")</f>
        <v/>
      </c>
      <c r="L4926" t="str" cm="1">
        <f t="array" ref="L4926">IFERROR(INDEX(tblConsorcios[Produto],MOD($J4926,ROWS(tblConsorcios[Produto]))+1),"")</f>
        <v>Imóvel IE530 – 220m</v>
      </c>
      <c r="M4926" s="20" cm="1">
        <f t="array" ref="M4926">IFERROR(INDEX(tblConsorcios[Valor da Carta (R$)],MOD($J4926,ROWS(tblConsorcios[Produto]))+1),"")</f>
        <v>530000</v>
      </c>
      <c r="N4926" s="2" cm="1">
        <f t="array" ref="N4926">IFERROR(INDEX(tblConsorcios[Prazo (meses)],MOD($J4926,ROWS(tblConsorcios[Produto]))+1),"")</f>
        <v>220</v>
      </c>
      <c r="O4926" s="20" cm="1">
        <f t="array" ref="O4926">IFERROR(INDEX(tblConsorcios[Parcela Mensal (R$)],MOD($J4926,ROWS(tblConsorcios[Produto]))+1),"")</f>
        <v>3078.82</v>
      </c>
      <c r="P4926" s="20" t="str" cm="1">
        <f t="array" ref="P4926">IFERROR(INDEX(tblClientes[Dividendo Mensal (R$)],INT($J4926/ROWS(tblConsorcios[Produto]))+1),"")</f>
        <v/>
      </c>
      <c r="Q4926" s="20" t="str">
        <f t="shared" si="229"/>
        <v/>
      </c>
      <c r="R4926">
        <f t="shared" si="230"/>
        <v>0</v>
      </c>
    </row>
    <row r="4927" spans="10:18" x14ac:dyDescent="0.2">
      <c r="J4927">
        <f t="shared" si="228"/>
        <v>4925</v>
      </c>
      <c r="K4927" t="str" cm="1">
        <f t="array" ref="K4927">IFERROR(INDEX(tblClientes[Cliente],INT($J4927/ROWS(tblConsorcios[Produto]))+1),"")</f>
        <v/>
      </c>
      <c r="L4927" t="str" cm="1">
        <f t="array" ref="L4927">IFERROR(INDEX(tblConsorcios[Produto],MOD($J4927,ROWS(tblConsorcios[Produto]))+1),"")</f>
        <v>Imóvel IE530 – 200m</v>
      </c>
      <c r="M4927" s="20" cm="1">
        <f t="array" ref="M4927">IFERROR(INDEX(tblConsorcios[Valor da Carta (R$)],MOD($J4927,ROWS(tblConsorcios[Produto]))+1),"")</f>
        <v>530000</v>
      </c>
      <c r="N4927" s="2" cm="1">
        <f t="array" ref="N4927">IFERROR(INDEX(tblConsorcios[Prazo (meses)],MOD($J4927,ROWS(tblConsorcios[Produto]))+1),"")</f>
        <v>200</v>
      </c>
      <c r="O4927" s="20" cm="1">
        <f t="array" ref="O4927">IFERROR(INDEX(tblConsorcios[Parcela Mensal (R$)],MOD($J4927,ROWS(tblConsorcios[Produto]))+1),"")</f>
        <v>3360.2</v>
      </c>
      <c r="P4927" s="20" t="str" cm="1">
        <f t="array" ref="P4927">IFERROR(INDEX(tblClientes[Dividendo Mensal (R$)],INT($J4927/ROWS(tblConsorcios[Produto]))+1),"")</f>
        <v/>
      </c>
      <c r="Q4927" s="20" t="str">
        <f t="shared" si="229"/>
        <v/>
      </c>
      <c r="R4927">
        <f t="shared" si="230"/>
        <v>0</v>
      </c>
    </row>
    <row r="4928" spans="10:18" x14ac:dyDescent="0.2">
      <c r="J4928">
        <f t="shared" si="228"/>
        <v>4926</v>
      </c>
      <c r="K4928" t="str" cm="1">
        <f t="array" ref="K4928">IFERROR(INDEX(tblClientes[Cliente],INT($J4928/ROWS(tblConsorcios[Produto]))+1),"")</f>
        <v/>
      </c>
      <c r="L4928" t="str" cm="1">
        <f t="array" ref="L4928">IFERROR(INDEX(tblConsorcios[Produto],MOD($J4928,ROWS(tblConsorcios[Produto]))+1),"")</f>
        <v>Imóvel IE500 – 240m</v>
      </c>
      <c r="M4928" s="20" cm="1">
        <f t="array" ref="M4928">IFERROR(INDEX(tblConsorcios[Valor da Carta (R$)],MOD($J4928,ROWS(tblConsorcios[Produto]))+1),"")</f>
        <v>500000</v>
      </c>
      <c r="N4928" s="2" cm="1">
        <f t="array" ref="N4928">IFERROR(INDEX(tblConsorcios[Prazo (meses)],MOD($J4928,ROWS(tblConsorcios[Produto]))+1),"")</f>
        <v>240</v>
      </c>
      <c r="O4928" s="20" cm="1">
        <f t="array" ref="O4928">IFERROR(INDEX(tblConsorcios[Parcela Mensal (R$)],MOD($J4928,ROWS(tblConsorcios[Produto]))+1),"")</f>
        <v>2683.33</v>
      </c>
      <c r="P4928" s="20" t="str" cm="1">
        <f t="array" ref="P4928">IFERROR(INDEX(tblClientes[Dividendo Mensal (R$)],INT($J4928/ROWS(tblConsorcios[Produto]))+1),"")</f>
        <v/>
      </c>
      <c r="Q4928" s="20" t="str">
        <f t="shared" si="229"/>
        <v/>
      </c>
      <c r="R4928">
        <f t="shared" si="230"/>
        <v>0</v>
      </c>
    </row>
    <row r="4929" spans="10:18" x14ac:dyDescent="0.2">
      <c r="J4929">
        <f t="shared" si="228"/>
        <v>4927</v>
      </c>
      <c r="K4929" t="str" cm="1">
        <f t="array" ref="K4929">IFERROR(INDEX(tblClientes[Cliente],INT($J4929/ROWS(tblConsorcios[Produto]))+1),"")</f>
        <v/>
      </c>
      <c r="L4929" t="str" cm="1">
        <f t="array" ref="L4929">IFERROR(INDEX(tblConsorcios[Produto],MOD($J4929,ROWS(tblConsorcios[Produto]))+1),"")</f>
        <v>Imóvel IE500 – 220m</v>
      </c>
      <c r="M4929" s="20" cm="1">
        <f t="array" ref="M4929">IFERROR(INDEX(tblConsorcios[Valor da Carta (R$)],MOD($J4929,ROWS(tblConsorcios[Produto]))+1),"")</f>
        <v>500000</v>
      </c>
      <c r="N4929" s="2" cm="1">
        <f t="array" ref="N4929">IFERROR(INDEX(tblConsorcios[Prazo (meses)],MOD($J4929,ROWS(tblConsorcios[Produto]))+1),"")</f>
        <v>220</v>
      </c>
      <c r="O4929" s="20" cm="1">
        <f t="array" ref="O4929">IFERROR(INDEX(tblConsorcios[Parcela Mensal (R$)],MOD($J4929,ROWS(tblConsorcios[Produto]))+1),"")</f>
        <v>2904.55</v>
      </c>
      <c r="P4929" s="20" t="str" cm="1">
        <f t="array" ref="P4929">IFERROR(INDEX(tblClientes[Dividendo Mensal (R$)],INT($J4929/ROWS(tblConsorcios[Produto]))+1),"")</f>
        <v/>
      </c>
      <c r="Q4929" s="20" t="str">
        <f t="shared" si="229"/>
        <v/>
      </c>
      <c r="R4929">
        <f t="shared" si="230"/>
        <v>0</v>
      </c>
    </row>
    <row r="4930" spans="10:18" x14ac:dyDescent="0.2">
      <c r="J4930">
        <f t="shared" si="228"/>
        <v>4928</v>
      </c>
      <c r="K4930" t="str" cm="1">
        <f t="array" ref="K4930">IFERROR(INDEX(tblClientes[Cliente],INT($J4930/ROWS(tblConsorcios[Produto]))+1),"")</f>
        <v/>
      </c>
      <c r="L4930" t="str" cm="1">
        <f t="array" ref="L4930">IFERROR(INDEX(tblConsorcios[Produto],MOD($J4930,ROWS(tblConsorcios[Produto]))+1),"")</f>
        <v>Imóvel IE500 – 200m</v>
      </c>
      <c r="M4930" s="20" cm="1">
        <f t="array" ref="M4930">IFERROR(INDEX(tblConsorcios[Valor da Carta (R$)],MOD($J4930,ROWS(tblConsorcios[Produto]))+1),"")</f>
        <v>500000</v>
      </c>
      <c r="N4930" s="2" cm="1">
        <f t="array" ref="N4930">IFERROR(INDEX(tblConsorcios[Prazo (meses)],MOD($J4930,ROWS(tblConsorcios[Produto]))+1),"")</f>
        <v>200</v>
      </c>
      <c r="O4930" s="20" cm="1">
        <f t="array" ref="O4930">IFERROR(INDEX(tblConsorcios[Parcela Mensal (R$)],MOD($J4930,ROWS(tblConsorcios[Produto]))+1),"")</f>
        <v>3170</v>
      </c>
      <c r="P4930" s="20" t="str" cm="1">
        <f t="array" ref="P4930">IFERROR(INDEX(tblClientes[Dividendo Mensal (R$)],INT($J4930/ROWS(tblConsorcios[Produto]))+1),"")</f>
        <v/>
      </c>
      <c r="Q4930" s="20" t="str">
        <f t="shared" si="229"/>
        <v/>
      </c>
      <c r="R4930">
        <f t="shared" si="230"/>
        <v>0</v>
      </c>
    </row>
    <row r="4931" spans="10:18" x14ac:dyDescent="0.2">
      <c r="J4931">
        <f t="shared" ref="J4931:J4994" si="231">ROW()-2</f>
        <v>4929</v>
      </c>
      <c r="K4931" t="str" cm="1">
        <f t="array" ref="K4931">IFERROR(INDEX(tblClientes[Cliente],INT($J4931/ROWS(tblConsorcios[Produto]))+1),"")</f>
        <v/>
      </c>
      <c r="L4931" t="str" cm="1">
        <f t="array" ref="L4931">IFERROR(INDEX(tblConsorcios[Produto],MOD($J4931,ROWS(tblConsorcios[Produto]))+1),"")</f>
        <v>Imóvel IE480 – 240m</v>
      </c>
      <c r="M4931" s="20" cm="1">
        <f t="array" ref="M4931">IFERROR(INDEX(tblConsorcios[Valor da Carta (R$)],MOD($J4931,ROWS(tblConsorcios[Produto]))+1),"")</f>
        <v>480000</v>
      </c>
      <c r="N4931" s="2" cm="1">
        <f t="array" ref="N4931">IFERROR(INDEX(tblConsorcios[Prazo (meses)],MOD($J4931,ROWS(tblConsorcios[Produto]))+1),"")</f>
        <v>240</v>
      </c>
      <c r="O4931" s="20" cm="1">
        <f t="array" ref="O4931">IFERROR(INDEX(tblConsorcios[Parcela Mensal (R$)],MOD($J4931,ROWS(tblConsorcios[Produto]))+1),"")</f>
        <v>2576</v>
      </c>
      <c r="P4931" s="20" t="str" cm="1">
        <f t="array" ref="P4931">IFERROR(INDEX(tblClientes[Dividendo Mensal (R$)],INT($J4931/ROWS(tblConsorcios[Produto]))+1),"")</f>
        <v/>
      </c>
      <c r="Q4931" s="20" t="str">
        <f t="shared" ref="Q4931:Q4994" si="232">IF(AND(ISNUMBER(O4931),ISNUMBER(P4931)),P4931-O4931,"")</f>
        <v/>
      </c>
      <c r="R4931">
        <f t="shared" ref="R4931:R4994" si="233">IF(AND(ISNUMBER(O4931),ISNUMBER(P4931),O4931&lt;=P4931),1,0)</f>
        <v>0</v>
      </c>
    </row>
    <row r="4932" spans="10:18" x14ac:dyDescent="0.2">
      <c r="J4932">
        <f t="shared" si="231"/>
        <v>4930</v>
      </c>
      <c r="K4932" t="str" cm="1">
        <f t="array" ref="K4932">IFERROR(INDEX(tblClientes[Cliente],INT($J4932/ROWS(tblConsorcios[Produto]))+1),"")</f>
        <v/>
      </c>
      <c r="L4932" t="str" cm="1">
        <f t="array" ref="L4932">IFERROR(INDEX(tblConsorcios[Produto],MOD($J4932,ROWS(tblConsorcios[Produto]))+1),"")</f>
        <v>Imóvel IE480 – 220m</v>
      </c>
      <c r="M4932" s="20" cm="1">
        <f t="array" ref="M4932">IFERROR(INDEX(tblConsorcios[Valor da Carta (R$)],MOD($J4932,ROWS(tblConsorcios[Produto]))+1),"")</f>
        <v>480000</v>
      </c>
      <c r="N4932" s="2" cm="1">
        <f t="array" ref="N4932">IFERROR(INDEX(tblConsorcios[Prazo (meses)],MOD($J4932,ROWS(tblConsorcios[Produto]))+1),"")</f>
        <v>220</v>
      </c>
      <c r="O4932" s="20" cm="1">
        <f t="array" ref="O4932">IFERROR(INDEX(tblConsorcios[Parcela Mensal (R$)],MOD($J4932,ROWS(tblConsorcios[Produto]))+1),"")</f>
        <v>2788.36</v>
      </c>
      <c r="P4932" s="20" t="str" cm="1">
        <f t="array" ref="P4932">IFERROR(INDEX(tblClientes[Dividendo Mensal (R$)],INT($J4932/ROWS(tblConsorcios[Produto]))+1),"")</f>
        <v/>
      </c>
      <c r="Q4932" s="20" t="str">
        <f t="shared" si="232"/>
        <v/>
      </c>
      <c r="R4932">
        <f t="shared" si="233"/>
        <v>0</v>
      </c>
    </row>
    <row r="4933" spans="10:18" x14ac:dyDescent="0.2">
      <c r="J4933">
        <f t="shared" si="231"/>
        <v>4931</v>
      </c>
      <c r="K4933" t="str" cm="1">
        <f t="array" ref="K4933">IFERROR(INDEX(tblClientes[Cliente],INT($J4933/ROWS(tblConsorcios[Produto]))+1),"")</f>
        <v/>
      </c>
      <c r="L4933" t="str" cm="1">
        <f t="array" ref="L4933">IFERROR(INDEX(tblConsorcios[Produto],MOD($J4933,ROWS(tblConsorcios[Produto]))+1),"")</f>
        <v>Imóvel IE480 – 200m</v>
      </c>
      <c r="M4933" s="20" cm="1">
        <f t="array" ref="M4933">IFERROR(INDEX(tblConsorcios[Valor da Carta (R$)],MOD($J4933,ROWS(tblConsorcios[Produto]))+1),"")</f>
        <v>480000</v>
      </c>
      <c r="N4933" s="2" cm="1">
        <f t="array" ref="N4933">IFERROR(INDEX(tblConsorcios[Prazo (meses)],MOD($J4933,ROWS(tblConsorcios[Produto]))+1),"")</f>
        <v>200</v>
      </c>
      <c r="O4933" s="20" cm="1">
        <f t="array" ref="O4933">IFERROR(INDEX(tblConsorcios[Parcela Mensal (R$)],MOD($J4933,ROWS(tblConsorcios[Produto]))+1),"")</f>
        <v>3043.2</v>
      </c>
      <c r="P4933" s="20" t="str" cm="1">
        <f t="array" ref="P4933">IFERROR(INDEX(tblClientes[Dividendo Mensal (R$)],INT($J4933/ROWS(tblConsorcios[Produto]))+1),"")</f>
        <v/>
      </c>
      <c r="Q4933" s="20" t="str">
        <f t="shared" si="232"/>
        <v/>
      </c>
      <c r="R4933">
        <f t="shared" si="233"/>
        <v>0</v>
      </c>
    </row>
    <row r="4934" spans="10:18" x14ac:dyDescent="0.2">
      <c r="J4934">
        <f t="shared" si="231"/>
        <v>4932</v>
      </c>
      <c r="K4934" t="str" cm="1">
        <f t="array" ref="K4934">IFERROR(INDEX(tblClientes[Cliente],INT($J4934/ROWS(tblConsorcios[Produto]))+1),"")</f>
        <v/>
      </c>
      <c r="L4934" t="str" cm="1">
        <f t="array" ref="L4934">IFERROR(INDEX(tblConsorcios[Produto],MOD($J4934,ROWS(tblConsorcios[Produto]))+1),"")</f>
        <v>Imóvel IE450 – 240m</v>
      </c>
      <c r="M4934" s="20" cm="1">
        <f t="array" ref="M4934">IFERROR(INDEX(tblConsorcios[Valor da Carta (R$)],MOD($J4934,ROWS(tblConsorcios[Produto]))+1),"")</f>
        <v>450000</v>
      </c>
      <c r="N4934" s="2" cm="1">
        <f t="array" ref="N4934">IFERROR(INDEX(tblConsorcios[Prazo (meses)],MOD($J4934,ROWS(tblConsorcios[Produto]))+1),"")</f>
        <v>240</v>
      </c>
      <c r="O4934" s="20" cm="1">
        <f t="array" ref="O4934">IFERROR(INDEX(tblConsorcios[Parcela Mensal (R$)],MOD($J4934,ROWS(tblConsorcios[Produto]))+1),"")</f>
        <v>2415</v>
      </c>
      <c r="P4934" s="20" t="str" cm="1">
        <f t="array" ref="P4934">IFERROR(INDEX(tblClientes[Dividendo Mensal (R$)],INT($J4934/ROWS(tblConsorcios[Produto]))+1),"")</f>
        <v/>
      </c>
      <c r="Q4934" s="20" t="str">
        <f t="shared" si="232"/>
        <v/>
      </c>
      <c r="R4934">
        <f t="shared" si="233"/>
        <v>0</v>
      </c>
    </row>
    <row r="4935" spans="10:18" x14ac:dyDescent="0.2">
      <c r="J4935">
        <f t="shared" si="231"/>
        <v>4933</v>
      </c>
      <c r="K4935" t="str" cm="1">
        <f t="array" ref="K4935">IFERROR(INDEX(tblClientes[Cliente],INT($J4935/ROWS(tblConsorcios[Produto]))+1),"")</f>
        <v/>
      </c>
      <c r="L4935" t="str" cm="1">
        <f t="array" ref="L4935">IFERROR(INDEX(tblConsorcios[Produto],MOD($J4935,ROWS(tblConsorcios[Produto]))+1),"")</f>
        <v>Imóvel IE450 – 220m</v>
      </c>
      <c r="M4935" s="20" cm="1">
        <f t="array" ref="M4935">IFERROR(INDEX(tblConsorcios[Valor da Carta (R$)],MOD($J4935,ROWS(tblConsorcios[Produto]))+1),"")</f>
        <v>450000</v>
      </c>
      <c r="N4935" s="2" cm="1">
        <f t="array" ref="N4935">IFERROR(INDEX(tblConsorcios[Prazo (meses)],MOD($J4935,ROWS(tblConsorcios[Produto]))+1),"")</f>
        <v>220</v>
      </c>
      <c r="O4935" s="20" cm="1">
        <f t="array" ref="O4935">IFERROR(INDEX(tblConsorcios[Parcela Mensal (R$)],MOD($J4935,ROWS(tblConsorcios[Produto]))+1),"")</f>
        <v>2614.09</v>
      </c>
      <c r="P4935" s="20" t="str" cm="1">
        <f t="array" ref="P4935">IFERROR(INDEX(tblClientes[Dividendo Mensal (R$)],INT($J4935/ROWS(tblConsorcios[Produto]))+1),"")</f>
        <v/>
      </c>
      <c r="Q4935" s="20" t="str">
        <f t="shared" si="232"/>
        <v/>
      </c>
      <c r="R4935">
        <f t="shared" si="233"/>
        <v>0</v>
      </c>
    </row>
    <row r="4936" spans="10:18" x14ac:dyDescent="0.2">
      <c r="J4936">
        <f t="shared" si="231"/>
        <v>4934</v>
      </c>
      <c r="K4936" t="str" cm="1">
        <f t="array" ref="K4936">IFERROR(INDEX(tblClientes[Cliente],INT($J4936/ROWS(tblConsorcios[Produto]))+1),"")</f>
        <v/>
      </c>
      <c r="L4936" t="str" cm="1">
        <f t="array" ref="L4936">IFERROR(INDEX(tblConsorcios[Produto],MOD($J4936,ROWS(tblConsorcios[Produto]))+1),"")</f>
        <v>Imóvel IE450 – 200m</v>
      </c>
      <c r="M4936" s="20" cm="1">
        <f t="array" ref="M4936">IFERROR(INDEX(tblConsorcios[Valor da Carta (R$)],MOD($J4936,ROWS(tblConsorcios[Produto]))+1),"")</f>
        <v>450000</v>
      </c>
      <c r="N4936" s="2" cm="1">
        <f t="array" ref="N4936">IFERROR(INDEX(tblConsorcios[Prazo (meses)],MOD($J4936,ROWS(tblConsorcios[Produto]))+1),"")</f>
        <v>200</v>
      </c>
      <c r="O4936" s="20" cm="1">
        <f t="array" ref="O4936">IFERROR(INDEX(tblConsorcios[Parcela Mensal (R$)],MOD($J4936,ROWS(tblConsorcios[Produto]))+1),"")</f>
        <v>2853</v>
      </c>
      <c r="P4936" s="20" t="str" cm="1">
        <f t="array" ref="P4936">IFERROR(INDEX(tblClientes[Dividendo Mensal (R$)],INT($J4936/ROWS(tblConsorcios[Produto]))+1),"")</f>
        <v/>
      </c>
      <c r="Q4936" s="20" t="str">
        <f t="shared" si="232"/>
        <v/>
      </c>
      <c r="R4936">
        <f t="shared" si="233"/>
        <v>0</v>
      </c>
    </row>
    <row r="4937" spans="10:18" x14ac:dyDescent="0.2">
      <c r="J4937">
        <f t="shared" si="231"/>
        <v>4935</v>
      </c>
      <c r="K4937" t="str" cm="1">
        <f t="array" ref="K4937">IFERROR(INDEX(tblClientes[Cliente],INT($J4937/ROWS(tblConsorcios[Produto]))+1),"")</f>
        <v/>
      </c>
      <c r="L4937" t="str" cm="1">
        <f t="array" ref="L4937">IFERROR(INDEX(tblConsorcios[Produto],MOD($J4937,ROWS(tblConsorcios[Produto]))+1),"")</f>
        <v>Imóvel IE430 – 240m</v>
      </c>
      <c r="M4937" s="20" cm="1">
        <f t="array" ref="M4937">IFERROR(INDEX(tblConsorcios[Valor da Carta (R$)],MOD($J4937,ROWS(tblConsorcios[Produto]))+1),"")</f>
        <v>430000</v>
      </c>
      <c r="N4937" s="2" cm="1">
        <f t="array" ref="N4937">IFERROR(INDEX(tblConsorcios[Prazo (meses)],MOD($J4937,ROWS(tblConsorcios[Produto]))+1),"")</f>
        <v>240</v>
      </c>
      <c r="O4937" s="20" cm="1">
        <f t="array" ref="O4937">IFERROR(INDEX(tblConsorcios[Parcela Mensal (R$)],MOD($J4937,ROWS(tblConsorcios[Produto]))+1),"")</f>
        <v>2307.67</v>
      </c>
      <c r="P4937" s="20" t="str" cm="1">
        <f t="array" ref="P4937">IFERROR(INDEX(tblClientes[Dividendo Mensal (R$)],INT($J4937/ROWS(tblConsorcios[Produto]))+1),"")</f>
        <v/>
      </c>
      <c r="Q4937" s="20" t="str">
        <f t="shared" si="232"/>
        <v/>
      </c>
      <c r="R4937">
        <f t="shared" si="233"/>
        <v>0</v>
      </c>
    </row>
    <row r="4938" spans="10:18" x14ac:dyDescent="0.2">
      <c r="J4938">
        <f t="shared" si="231"/>
        <v>4936</v>
      </c>
      <c r="K4938" t="str" cm="1">
        <f t="array" ref="K4938">IFERROR(INDEX(tblClientes[Cliente],INT($J4938/ROWS(tblConsorcios[Produto]))+1),"")</f>
        <v/>
      </c>
      <c r="L4938" t="str" cm="1">
        <f t="array" ref="L4938">IFERROR(INDEX(tblConsorcios[Produto],MOD($J4938,ROWS(tblConsorcios[Produto]))+1),"")</f>
        <v>Imóvel IE430 – 220m</v>
      </c>
      <c r="M4938" s="20" cm="1">
        <f t="array" ref="M4938">IFERROR(INDEX(tblConsorcios[Valor da Carta (R$)],MOD($J4938,ROWS(tblConsorcios[Produto]))+1),"")</f>
        <v>430000</v>
      </c>
      <c r="N4938" s="2" cm="1">
        <f t="array" ref="N4938">IFERROR(INDEX(tblConsorcios[Prazo (meses)],MOD($J4938,ROWS(tblConsorcios[Produto]))+1),"")</f>
        <v>220</v>
      </c>
      <c r="O4938" s="20" cm="1">
        <f t="array" ref="O4938">IFERROR(INDEX(tblConsorcios[Parcela Mensal (R$)],MOD($J4938,ROWS(tblConsorcios[Produto]))+1),"")</f>
        <v>2497.91</v>
      </c>
      <c r="P4938" s="20" t="str" cm="1">
        <f t="array" ref="P4938">IFERROR(INDEX(tblClientes[Dividendo Mensal (R$)],INT($J4938/ROWS(tblConsorcios[Produto]))+1),"")</f>
        <v/>
      </c>
      <c r="Q4938" s="20" t="str">
        <f t="shared" si="232"/>
        <v/>
      </c>
      <c r="R4938">
        <f t="shared" si="233"/>
        <v>0</v>
      </c>
    </row>
    <row r="4939" spans="10:18" x14ac:dyDescent="0.2">
      <c r="J4939">
        <f t="shared" si="231"/>
        <v>4937</v>
      </c>
      <c r="K4939" t="str" cm="1">
        <f t="array" ref="K4939">IFERROR(INDEX(tblClientes[Cliente],INT($J4939/ROWS(tblConsorcios[Produto]))+1),"")</f>
        <v/>
      </c>
      <c r="L4939" t="str" cm="1">
        <f t="array" ref="L4939">IFERROR(INDEX(tblConsorcios[Produto],MOD($J4939,ROWS(tblConsorcios[Produto]))+1),"")</f>
        <v>Imóvel IE430 – 200m</v>
      </c>
      <c r="M4939" s="20" cm="1">
        <f t="array" ref="M4939">IFERROR(INDEX(tblConsorcios[Valor da Carta (R$)],MOD($J4939,ROWS(tblConsorcios[Produto]))+1),"")</f>
        <v>430000</v>
      </c>
      <c r="N4939" s="2" cm="1">
        <f t="array" ref="N4939">IFERROR(INDEX(tblConsorcios[Prazo (meses)],MOD($J4939,ROWS(tblConsorcios[Produto]))+1),"")</f>
        <v>200</v>
      </c>
      <c r="O4939" s="20" cm="1">
        <f t="array" ref="O4939">IFERROR(INDEX(tblConsorcios[Parcela Mensal (R$)],MOD($J4939,ROWS(tblConsorcios[Produto]))+1),"")</f>
        <v>2726.2</v>
      </c>
      <c r="P4939" s="20" t="str" cm="1">
        <f t="array" ref="P4939">IFERROR(INDEX(tblClientes[Dividendo Mensal (R$)],INT($J4939/ROWS(tblConsorcios[Produto]))+1),"")</f>
        <v/>
      </c>
      <c r="Q4939" s="20" t="str">
        <f t="shared" si="232"/>
        <v/>
      </c>
      <c r="R4939">
        <f t="shared" si="233"/>
        <v>0</v>
      </c>
    </row>
    <row r="4940" spans="10:18" x14ac:dyDescent="0.2">
      <c r="J4940">
        <f t="shared" si="231"/>
        <v>4938</v>
      </c>
      <c r="K4940" t="str" cm="1">
        <f t="array" ref="K4940">IFERROR(INDEX(tblClientes[Cliente],INT($J4940/ROWS(tblConsorcios[Produto]))+1),"")</f>
        <v/>
      </c>
      <c r="L4940" t="str" cm="1">
        <f t="array" ref="L4940">IFERROR(INDEX(tblConsorcios[Produto],MOD($J4940,ROWS(tblConsorcios[Produto]))+1),"")</f>
        <v>Imóvel IE400 – 240m</v>
      </c>
      <c r="M4940" s="20" cm="1">
        <f t="array" ref="M4940">IFERROR(INDEX(tblConsorcios[Valor da Carta (R$)],MOD($J4940,ROWS(tblConsorcios[Produto]))+1),"")</f>
        <v>400000</v>
      </c>
      <c r="N4940" s="2" cm="1">
        <f t="array" ref="N4940">IFERROR(INDEX(tblConsorcios[Prazo (meses)],MOD($J4940,ROWS(tblConsorcios[Produto]))+1),"")</f>
        <v>240</v>
      </c>
      <c r="O4940" s="20" cm="1">
        <f t="array" ref="O4940">IFERROR(INDEX(tblConsorcios[Parcela Mensal (R$)],MOD($J4940,ROWS(tblConsorcios[Produto]))+1),"")</f>
        <v>2146.67</v>
      </c>
      <c r="P4940" s="20" t="str" cm="1">
        <f t="array" ref="P4940">IFERROR(INDEX(tblClientes[Dividendo Mensal (R$)],INT($J4940/ROWS(tblConsorcios[Produto]))+1),"")</f>
        <v/>
      </c>
      <c r="Q4940" s="20" t="str">
        <f t="shared" si="232"/>
        <v/>
      </c>
      <c r="R4940">
        <f t="shared" si="233"/>
        <v>0</v>
      </c>
    </row>
    <row r="4941" spans="10:18" x14ac:dyDescent="0.2">
      <c r="J4941">
        <f t="shared" si="231"/>
        <v>4939</v>
      </c>
      <c r="K4941" t="str" cm="1">
        <f t="array" ref="K4941">IFERROR(INDEX(tblClientes[Cliente],INT($J4941/ROWS(tblConsorcios[Produto]))+1),"")</f>
        <v/>
      </c>
      <c r="L4941" t="str" cm="1">
        <f t="array" ref="L4941">IFERROR(INDEX(tblConsorcios[Produto],MOD($J4941,ROWS(tblConsorcios[Produto]))+1),"")</f>
        <v>Imóvel IE400 – 220m</v>
      </c>
      <c r="M4941" s="20" cm="1">
        <f t="array" ref="M4941">IFERROR(INDEX(tblConsorcios[Valor da Carta (R$)],MOD($J4941,ROWS(tblConsorcios[Produto]))+1),"")</f>
        <v>400000</v>
      </c>
      <c r="N4941" s="2" cm="1">
        <f t="array" ref="N4941">IFERROR(INDEX(tblConsorcios[Prazo (meses)],MOD($J4941,ROWS(tblConsorcios[Produto]))+1),"")</f>
        <v>220</v>
      </c>
      <c r="O4941" s="20" cm="1">
        <f t="array" ref="O4941">IFERROR(INDEX(tblConsorcios[Parcela Mensal (R$)],MOD($J4941,ROWS(tblConsorcios[Produto]))+1),"")</f>
        <v>2323.64</v>
      </c>
      <c r="P4941" s="20" t="str" cm="1">
        <f t="array" ref="P4941">IFERROR(INDEX(tblClientes[Dividendo Mensal (R$)],INT($J4941/ROWS(tblConsorcios[Produto]))+1),"")</f>
        <v/>
      </c>
      <c r="Q4941" s="20" t="str">
        <f t="shared" si="232"/>
        <v/>
      </c>
      <c r="R4941">
        <f t="shared" si="233"/>
        <v>0</v>
      </c>
    </row>
    <row r="4942" spans="10:18" x14ac:dyDescent="0.2">
      <c r="J4942">
        <f t="shared" si="231"/>
        <v>4940</v>
      </c>
      <c r="K4942" t="str" cm="1">
        <f t="array" ref="K4942">IFERROR(INDEX(tblClientes[Cliente],INT($J4942/ROWS(tblConsorcios[Produto]))+1),"")</f>
        <v/>
      </c>
      <c r="L4942" t="str" cm="1">
        <f t="array" ref="L4942">IFERROR(INDEX(tblConsorcios[Produto],MOD($J4942,ROWS(tblConsorcios[Produto]))+1),"")</f>
        <v>Imóvel IE400 – 200m</v>
      </c>
      <c r="M4942" s="20" cm="1">
        <f t="array" ref="M4942">IFERROR(INDEX(tblConsorcios[Valor da Carta (R$)],MOD($J4942,ROWS(tblConsorcios[Produto]))+1),"")</f>
        <v>400000</v>
      </c>
      <c r="N4942" s="2" cm="1">
        <f t="array" ref="N4942">IFERROR(INDEX(tblConsorcios[Prazo (meses)],MOD($J4942,ROWS(tblConsorcios[Produto]))+1),"")</f>
        <v>200</v>
      </c>
      <c r="O4942" s="20" cm="1">
        <f t="array" ref="O4942">IFERROR(INDEX(tblConsorcios[Parcela Mensal (R$)],MOD($J4942,ROWS(tblConsorcios[Produto]))+1),"")</f>
        <v>2536</v>
      </c>
      <c r="P4942" s="20" t="str" cm="1">
        <f t="array" ref="P4942">IFERROR(INDEX(tblClientes[Dividendo Mensal (R$)],INT($J4942/ROWS(tblConsorcios[Produto]))+1),"")</f>
        <v/>
      </c>
      <c r="Q4942" s="20" t="str">
        <f t="shared" si="232"/>
        <v/>
      </c>
      <c r="R4942">
        <f t="shared" si="233"/>
        <v>0</v>
      </c>
    </row>
    <row r="4943" spans="10:18" x14ac:dyDescent="0.2">
      <c r="J4943">
        <f t="shared" si="231"/>
        <v>4941</v>
      </c>
      <c r="K4943" t="str" cm="1">
        <f t="array" ref="K4943">IFERROR(INDEX(tblClientes[Cliente],INT($J4943/ROWS(tblConsorcios[Produto]))+1),"")</f>
        <v/>
      </c>
      <c r="L4943" t="str" cm="1">
        <f t="array" ref="L4943">IFERROR(INDEX(tblConsorcios[Produto],MOD($J4943,ROWS(tblConsorcios[Produto]))+1),"")</f>
        <v>Imóvel IE380 – 240m</v>
      </c>
      <c r="M4943" s="20" cm="1">
        <f t="array" ref="M4943">IFERROR(INDEX(tblConsorcios[Valor da Carta (R$)],MOD($J4943,ROWS(tblConsorcios[Produto]))+1),"")</f>
        <v>380000</v>
      </c>
      <c r="N4943" s="2" cm="1">
        <f t="array" ref="N4943">IFERROR(INDEX(tblConsorcios[Prazo (meses)],MOD($J4943,ROWS(tblConsorcios[Produto]))+1),"")</f>
        <v>240</v>
      </c>
      <c r="O4943" s="20" cm="1">
        <f t="array" ref="O4943">IFERROR(INDEX(tblConsorcios[Parcela Mensal (R$)],MOD($J4943,ROWS(tblConsorcios[Produto]))+1),"")</f>
        <v>2039.33</v>
      </c>
      <c r="P4943" s="20" t="str" cm="1">
        <f t="array" ref="P4943">IFERROR(INDEX(tblClientes[Dividendo Mensal (R$)],INT($J4943/ROWS(tblConsorcios[Produto]))+1),"")</f>
        <v/>
      </c>
      <c r="Q4943" s="20" t="str">
        <f t="shared" si="232"/>
        <v/>
      </c>
      <c r="R4943">
        <f t="shared" si="233"/>
        <v>0</v>
      </c>
    </row>
    <row r="4944" spans="10:18" x14ac:dyDescent="0.2">
      <c r="J4944">
        <f t="shared" si="231"/>
        <v>4942</v>
      </c>
      <c r="K4944" t="str" cm="1">
        <f t="array" ref="K4944">IFERROR(INDEX(tblClientes[Cliente],INT($J4944/ROWS(tblConsorcios[Produto]))+1),"")</f>
        <v/>
      </c>
      <c r="L4944" t="str" cm="1">
        <f t="array" ref="L4944">IFERROR(INDEX(tblConsorcios[Produto],MOD($J4944,ROWS(tblConsorcios[Produto]))+1),"")</f>
        <v>Imóvel IE380 – 220m</v>
      </c>
      <c r="M4944" s="20" cm="1">
        <f t="array" ref="M4944">IFERROR(INDEX(tblConsorcios[Valor da Carta (R$)],MOD($J4944,ROWS(tblConsorcios[Produto]))+1),"")</f>
        <v>380000</v>
      </c>
      <c r="N4944" s="2" cm="1">
        <f t="array" ref="N4944">IFERROR(INDEX(tblConsorcios[Prazo (meses)],MOD($J4944,ROWS(tblConsorcios[Produto]))+1),"")</f>
        <v>220</v>
      </c>
      <c r="O4944" s="20" cm="1">
        <f t="array" ref="O4944">IFERROR(INDEX(tblConsorcios[Parcela Mensal (R$)],MOD($J4944,ROWS(tblConsorcios[Produto]))+1),"")</f>
        <v>2207.4499999999998</v>
      </c>
      <c r="P4944" s="20" t="str" cm="1">
        <f t="array" ref="P4944">IFERROR(INDEX(tblClientes[Dividendo Mensal (R$)],INT($J4944/ROWS(tblConsorcios[Produto]))+1),"")</f>
        <v/>
      </c>
      <c r="Q4944" s="20" t="str">
        <f t="shared" si="232"/>
        <v/>
      </c>
      <c r="R4944">
        <f t="shared" si="233"/>
        <v>0</v>
      </c>
    </row>
    <row r="4945" spans="10:18" x14ac:dyDescent="0.2">
      <c r="J4945">
        <f t="shared" si="231"/>
        <v>4943</v>
      </c>
      <c r="K4945" t="str" cm="1">
        <f t="array" ref="K4945">IFERROR(INDEX(tblClientes[Cliente],INT($J4945/ROWS(tblConsorcios[Produto]))+1),"")</f>
        <v/>
      </c>
      <c r="L4945" t="str" cm="1">
        <f t="array" ref="L4945">IFERROR(INDEX(tblConsorcios[Produto],MOD($J4945,ROWS(tblConsorcios[Produto]))+1),"")</f>
        <v>Imóvel IE380 – 200m</v>
      </c>
      <c r="M4945" s="20" cm="1">
        <f t="array" ref="M4945">IFERROR(INDEX(tblConsorcios[Valor da Carta (R$)],MOD($J4945,ROWS(tblConsorcios[Produto]))+1),"")</f>
        <v>380000</v>
      </c>
      <c r="N4945" s="2" cm="1">
        <f t="array" ref="N4945">IFERROR(INDEX(tblConsorcios[Prazo (meses)],MOD($J4945,ROWS(tblConsorcios[Produto]))+1),"")</f>
        <v>200</v>
      </c>
      <c r="O4945" s="20" cm="1">
        <f t="array" ref="O4945">IFERROR(INDEX(tblConsorcios[Parcela Mensal (R$)],MOD($J4945,ROWS(tblConsorcios[Produto]))+1),"")</f>
        <v>2409.1999999999998</v>
      </c>
      <c r="P4945" s="20" t="str" cm="1">
        <f t="array" ref="P4945">IFERROR(INDEX(tblClientes[Dividendo Mensal (R$)],INT($J4945/ROWS(tblConsorcios[Produto]))+1),"")</f>
        <v/>
      </c>
      <c r="Q4945" s="20" t="str">
        <f t="shared" si="232"/>
        <v/>
      </c>
      <c r="R4945">
        <f t="shared" si="233"/>
        <v>0</v>
      </c>
    </row>
    <row r="4946" spans="10:18" x14ac:dyDescent="0.2">
      <c r="J4946">
        <f t="shared" si="231"/>
        <v>4944</v>
      </c>
      <c r="K4946" t="str" cm="1">
        <f t="array" ref="K4946">IFERROR(INDEX(tblClientes[Cliente],INT($J4946/ROWS(tblConsorcios[Produto]))+1),"")</f>
        <v/>
      </c>
      <c r="L4946" t="str" cm="1">
        <f t="array" ref="L4946">IFERROR(INDEX(tblConsorcios[Produto],MOD($J4946,ROWS(tblConsorcios[Produto]))+1),"")</f>
        <v>Imóvel IE350 – 240m</v>
      </c>
      <c r="M4946" s="20" cm="1">
        <f t="array" ref="M4946">IFERROR(INDEX(tblConsorcios[Valor da Carta (R$)],MOD($J4946,ROWS(tblConsorcios[Produto]))+1),"")</f>
        <v>350000</v>
      </c>
      <c r="N4946" s="2" cm="1">
        <f t="array" ref="N4946">IFERROR(INDEX(tblConsorcios[Prazo (meses)],MOD($J4946,ROWS(tblConsorcios[Produto]))+1),"")</f>
        <v>240</v>
      </c>
      <c r="O4946" s="20" cm="1">
        <f t="array" ref="O4946">IFERROR(INDEX(tblConsorcios[Parcela Mensal (R$)],MOD($J4946,ROWS(tblConsorcios[Produto]))+1),"")</f>
        <v>1878.33</v>
      </c>
      <c r="P4946" s="20" t="str" cm="1">
        <f t="array" ref="P4946">IFERROR(INDEX(tblClientes[Dividendo Mensal (R$)],INT($J4946/ROWS(tblConsorcios[Produto]))+1),"")</f>
        <v/>
      </c>
      <c r="Q4946" s="20" t="str">
        <f t="shared" si="232"/>
        <v/>
      </c>
      <c r="R4946">
        <f t="shared" si="233"/>
        <v>0</v>
      </c>
    </row>
    <row r="4947" spans="10:18" x14ac:dyDescent="0.2">
      <c r="J4947">
        <f t="shared" si="231"/>
        <v>4945</v>
      </c>
      <c r="K4947" t="str" cm="1">
        <f t="array" ref="K4947">IFERROR(INDEX(tblClientes[Cliente],INT($J4947/ROWS(tblConsorcios[Produto]))+1),"")</f>
        <v/>
      </c>
      <c r="L4947" t="str" cm="1">
        <f t="array" ref="L4947">IFERROR(INDEX(tblConsorcios[Produto],MOD($J4947,ROWS(tblConsorcios[Produto]))+1),"")</f>
        <v>Imóvel IE350 – 220m</v>
      </c>
      <c r="M4947" s="20" cm="1">
        <f t="array" ref="M4947">IFERROR(INDEX(tblConsorcios[Valor da Carta (R$)],MOD($J4947,ROWS(tblConsorcios[Produto]))+1),"")</f>
        <v>350000</v>
      </c>
      <c r="N4947" s="2" cm="1">
        <f t="array" ref="N4947">IFERROR(INDEX(tblConsorcios[Prazo (meses)],MOD($J4947,ROWS(tblConsorcios[Produto]))+1),"")</f>
        <v>220</v>
      </c>
      <c r="O4947" s="20" cm="1">
        <f t="array" ref="O4947">IFERROR(INDEX(tblConsorcios[Parcela Mensal (R$)],MOD($J4947,ROWS(tblConsorcios[Produto]))+1),"")</f>
        <v>2033.18</v>
      </c>
      <c r="P4947" s="20" t="str" cm="1">
        <f t="array" ref="P4947">IFERROR(INDEX(tblClientes[Dividendo Mensal (R$)],INT($J4947/ROWS(tblConsorcios[Produto]))+1),"")</f>
        <v/>
      </c>
      <c r="Q4947" s="20" t="str">
        <f t="shared" si="232"/>
        <v/>
      </c>
      <c r="R4947">
        <f t="shared" si="233"/>
        <v>0</v>
      </c>
    </row>
    <row r="4948" spans="10:18" x14ac:dyDescent="0.2">
      <c r="J4948">
        <f t="shared" si="231"/>
        <v>4946</v>
      </c>
      <c r="K4948" t="str" cm="1">
        <f t="array" ref="K4948">IFERROR(INDEX(tblClientes[Cliente],INT($J4948/ROWS(tblConsorcios[Produto]))+1),"")</f>
        <v/>
      </c>
      <c r="L4948" t="str" cm="1">
        <f t="array" ref="L4948">IFERROR(INDEX(tblConsorcios[Produto],MOD($J4948,ROWS(tblConsorcios[Produto]))+1),"")</f>
        <v>Imóvel IE350 – 200m</v>
      </c>
      <c r="M4948" s="20" cm="1">
        <f t="array" ref="M4948">IFERROR(INDEX(tblConsorcios[Valor da Carta (R$)],MOD($J4948,ROWS(tblConsorcios[Produto]))+1),"")</f>
        <v>350000</v>
      </c>
      <c r="N4948" s="2" cm="1">
        <f t="array" ref="N4948">IFERROR(INDEX(tblConsorcios[Prazo (meses)],MOD($J4948,ROWS(tblConsorcios[Produto]))+1),"")</f>
        <v>200</v>
      </c>
      <c r="O4948" s="20" cm="1">
        <f t="array" ref="O4948">IFERROR(INDEX(tblConsorcios[Parcela Mensal (R$)],MOD($J4948,ROWS(tblConsorcios[Produto]))+1),"")</f>
        <v>2219</v>
      </c>
      <c r="P4948" s="20" t="str" cm="1">
        <f t="array" ref="P4948">IFERROR(INDEX(tblClientes[Dividendo Mensal (R$)],INT($J4948/ROWS(tblConsorcios[Produto]))+1),"")</f>
        <v/>
      </c>
      <c r="Q4948" s="20" t="str">
        <f t="shared" si="232"/>
        <v/>
      </c>
      <c r="R4948">
        <f t="shared" si="233"/>
        <v>0</v>
      </c>
    </row>
    <row r="4949" spans="10:18" x14ac:dyDescent="0.2">
      <c r="J4949">
        <f t="shared" si="231"/>
        <v>4947</v>
      </c>
      <c r="K4949" t="str" cm="1">
        <f t="array" ref="K4949">IFERROR(INDEX(tblClientes[Cliente],INT($J4949/ROWS(tblConsorcios[Produto]))+1),"")</f>
        <v/>
      </c>
      <c r="L4949" t="str" cm="1">
        <f t="array" ref="L4949">IFERROR(INDEX(tblConsorcios[Produto],MOD($J4949,ROWS(tblConsorcios[Produto]))+1),"")</f>
        <v>Imóvel IE330 – 240m</v>
      </c>
      <c r="M4949" s="20" cm="1">
        <f t="array" ref="M4949">IFERROR(INDEX(tblConsorcios[Valor da Carta (R$)],MOD($J4949,ROWS(tblConsorcios[Produto]))+1),"")</f>
        <v>330000</v>
      </c>
      <c r="N4949" s="2" cm="1">
        <f t="array" ref="N4949">IFERROR(INDEX(tblConsorcios[Prazo (meses)],MOD($J4949,ROWS(tblConsorcios[Produto]))+1),"")</f>
        <v>240</v>
      </c>
      <c r="O4949" s="20" cm="1">
        <f t="array" ref="O4949">IFERROR(INDEX(tblConsorcios[Parcela Mensal (R$)],MOD($J4949,ROWS(tblConsorcios[Produto]))+1),"")</f>
        <v>1771</v>
      </c>
      <c r="P4949" s="20" t="str" cm="1">
        <f t="array" ref="P4949">IFERROR(INDEX(tblClientes[Dividendo Mensal (R$)],INT($J4949/ROWS(tblConsorcios[Produto]))+1),"")</f>
        <v/>
      </c>
      <c r="Q4949" s="20" t="str">
        <f t="shared" si="232"/>
        <v/>
      </c>
      <c r="R4949">
        <f t="shared" si="233"/>
        <v>0</v>
      </c>
    </row>
    <row r="4950" spans="10:18" x14ac:dyDescent="0.2">
      <c r="J4950">
        <f t="shared" si="231"/>
        <v>4948</v>
      </c>
      <c r="K4950" t="str" cm="1">
        <f t="array" ref="K4950">IFERROR(INDEX(tblClientes[Cliente],INT($J4950/ROWS(tblConsorcios[Produto]))+1),"")</f>
        <v/>
      </c>
      <c r="L4950" t="str" cm="1">
        <f t="array" ref="L4950">IFERROR(INDEX(tblConsorcios[Produto],MOD($J4950,ROWS(tblConsorcios[Produto]))+1),"")</f>
        <v>Imóvel IE330 – 220m</v>
      </c>
      <c r="M4950" s="20" cm="1">
        <f t="array" ref="M4950">IFERROR(INDEX(tblConsorcios[Valor da Carta (R$)],MOD($J4950,ROWS(tblConsorcios[Produto]))+1),"")</f>
        <v>330000</v>
      </c>
      <c r="N4950" s="2" cm="1">
        <f t="array" ref="N4950">IFERROR(INDEX(tblConsorcios[Prazo (meses)],MOD($J4950,ROWS(tblConsorcios[Produto]))+1),"")</f>
        <v>220</v>
      </c>
      <c r="O4950" s="20" cm="1">
        <f t="array" ref="O4950">IFERROR(INDEX(tblConsorcios[Parcela Mensal (R$)],MOD($J4950,ROWS(tblConsorcios[Produto]))+1),"")</f>
        <v>1917</v>
      </c>
      <c r="P4950" s="20" t="str" cm="1">
        <f t="array" ref="P4950">IFERROR(INDEX(tblClientes[Dividendo Mensal (R$)],INT($J4950/ROWS(tblConsorcios[Produto]))+1),"")</f>
        <v/>
      </c>
      <c r="Q4950" s="20" t="str">
        <f t="shared" si="232"/>
        <v/>
      </c>
      <c r="R4950">
        <f t="shared" si="233"/>
        <v>0</v>
      </c>
    </row>
    <row r="4951" spans="10:18" x14ac:dyDescent="0.2">
      <c r="J4951">
        <f t="shared" si="231"/>
        <v>4949</v>
      </c>
      <c r="K4951" t="str" cm="1">
        <f t="array" ref="K4951">IFERROR(INDEX(tblClientes[Cliente],INT($J4951/ROWS(tblConsorcios[Produto]))+1),"")</f>
        <v/>
      </c>
      <c r="L4951" t="str" cm="1">
        <f t="array" ref="L4951">IFERROR(INDEX(tblConsorcios[Produto],MOD($J4951,ROWS(tblConsorcios[Produto]))+1),"")</f>
        <v>Imóvel IE330 – 200m</v>
      </c>
      <c r="M4951" s="20" cm="1">
        <f t="array" ref="M4951">IFERROR(INDEX(tblConsorcios[Valor da Carta (R$)],MOD($J4951,ROWS(tblConsorcios[Produto]))+1),"")</f>
        <v>330000</v>
      </c>
      <c r="N4951" s="2" cm="1">
        <f t="array" ref="N4951">IFERROR(INDEX(tblConsorcios[Prazo (meses)],MOD($J4951,ROWS(tblConsorcios[Produto]))+1),"")</f>
        <v>200</v>
      </c>
      <c r="O4951" s="20" cm="1">
        <f t="array" ref="O4951">IFERROR(INDEX(tblConsorcios[Parcela Mensal (R$)],MOD($J4951,ROWS(tblConsorcios[Produto]))+1),"")</f>
        <v>2092.1999999999998</v>
      </c>
      <c r="P4951" s="20" t="str" cm="1">
        <f t="array" ref="P4951">IFERROR(INDEX(tblClientes[Dividendo Mensal (R$)],INT($J4951/ROWS(tblConsorcios[Produto]))+1),"")</f>
        <v/>
      </c>
      <c r="Q4951" s="20" t="str">
        <f t="shared" si="232"/>
        <v/>
      </c>
      <c r="R4951">
        <f t="shared" si="233"/>
        <v>0</v>
      </c>
    </row>
    <row r="4952" spans="10:18" x14ac:dyDescent="0.2">
      <c r="J4952">
        <f t="shared" si="231"/>
        <v>4950</v>
      </c>
      <c r="K4952" t="str" cm="1">
        <f t="array" ref="K4952">IFERROR(INDEX(tblClientes[Cliente],INT($J4952/ROWS(tblConsorcios[Produto]))+1),"")</f>
        <v/>
      </c>
      <c r="L4952" t="str" cm="1">
        <f t="array" ref="L4952">IFERROR(INDEX(tblConsorcios[Produto],MOD($J4952,ROWS(tblConsorcios[Produto]))+1),"")</f>
        <v>Imóvel IE300 – 240m</v>
      </c>
      <c r="M4952" s="20" cm="1">
        <f t="array" ref="M4952">IFERROR(INDEX(tblConsorcios[Valor da Carta (R$)],MOD($J4952,ROWS(tblConsorcios[Produto]))+1),"")</f>
        <v>300000</v>
      </c>
      <c r="N4952" s="2" cm="1">
        <f t="array" ref="N4952">IFERROR(INDEX(tblConsorcios[Prazo (meses)],MOD($J4952,ROWS(tblConsorcios[Produto]))+1),"")</f>
        <v>240</v>
      </c>
      <c r="O4952" s="20" cm="1">
        <f t="array" ref="O4952">IFERROR(INDEX(tblConsorcios[Parcela Mensal (R$)],MOD($J4952,ROWS(tblConsorcios[Produto]))+1),"")</f>
        <v>1610</v>
      </c>
      <c r="P4952" s="20" t="str" cm="1">
        <f t="array" ref="P4952">IFERROR(INDEX(tblClientes[Dividendo Mensal (R$)],INT($J4952/ROWS(tblConsorcios[Produto]))+1),"")</f>
        <v/>
      </c>
      <c r="Q4952" s="20" t="str">
        <f t="shared" si="232"/>
        <v/>
      </c>
      <c r="R4952">
        <f t="shared" si="233"/>
        <v>0</v>
      </c>
    </row>
    <row r="4953" spans="10:18" x14ac:dyDescent="0.2">
      <c r="J4953">
        <f t="shared" si="231"/>
        <v>4951</v>
      </c>
      <c r="K4953" t="str" cm="1">
        <f t="array" ref="K4953">IFERROR(INDEX(tblClientes[Cliente],INT($J4953/ROWS(tblConsorcios[Produto]))+1),"")</f>
        <v/>
      </c>
      <c r="L4953" t="str" cm="1">
        <f t="array" ref="L4953">IFERROR(INDEX(tblConsorcios[Produto],MOD($J4953,ROWS(tblConsorcios[Produto]))+1),"")</f>
        <v>Imóvel IE300 – 220m</v>
      </c>
      <c r="M4953" s="20" cm="1">
        <f t="array" ref="M4953">IFERROR(INDEX(tblConsorcios[Valor da Carta (R$)],MOD($J4953,ROWS(tblConsorcios[Produto]))+1),"")</f>
        <v>300000</v>
      </c>
      <c r="N4953" s="2" cm="1">
        <f t="array" ref="N4953">IFERROR(INDEX(tblConsorcios[Prazo (meses)],MOD($J4953,ROWS(tblConsorcios[Produto]))+1),"")</f>
        <v>220</v>
      </c>
      <c r="O4953" s="20" cm="1">
        <f t="array" ref="O4953">IFERROR(INDEX(tblConsorcios[Parcela Mensal (R$)],MOD($J4953,ROWS(tblConsorcios[Produto]))+1),"")</f>
        <v>1742.73</v>
      </c>
      <c r="P4953" s="20" t="str" cm="1">
        <f t="array" ref="P4953">IFERROR(INDEX(tblClientes[Dividendo Mensal (R$)],INT($J4953/ROWS(tblConsorcios[Produto]))+1),"")</f>
        <v/>
      </c>
      <c r="Q4953" s="20" t="str">
        <f t="shared" si="232"/>
        <v/>
      </c>
      <c r="R4953">
        <f t="shared" si="233"/>
        <v>0</v>
      </c>
    </row>
    <row r="4954" spans="10:18" x14ac:dyDescent="0.2">
      <c r="J4954">
        <f t="shared" si="231"/>
        <v>4952</v>
      </c>
      <c r="K4954" t="str" cm="1">
        <f t="array" ref="K4954">IFERROR(INDEX(tblClientes[Cliente],INT($J4954/ROWS(tblConsorcios[Produto]))+1),"")</f>
        <v/>
      </c>
      <c r="L4954" t="str" cm="1">
        <f t="array" ref="L4954">IFERROR(INDEX(tblConsorcios[Produto],MOD($J4954,ROWS(tblConsorcios[Produto]))+1),"")</f>
        <v>Imóvel IE300 – 200m</v>
      </c>
      <c r="M4954" s="20" cm="1">
        <f t="array" ref="M4954">IFERROR(INDEX(tblConsorcios[Valor da Carta (R$)],MOD($J4954,ROWS(tblConsorcios[Produto]))+1),"")</f>
        <v>300000</v>
      </c>
      <c r="N4954" s="2" cm="1">
        <f t="array" ref="N4954">IFERROR(INDEX(tblConsorcios[Prazo (meses)],MOD($J4954,ROWS(tblConsorcios[Produto]))+1),"")</f>
        <v>200</v>
      </c>
      <c r="O4954" s="20" cm="1">
        <f t="array" ref="O4954">IFERROR(INDEX(tblConsorcios[Parcela Mensal (R$)],MOD($J4954,ROWS(tblConsorcios[Produto]))+1),"")</f>
        <v>1902</v>
      </c>
      <c r="P4954" s="20" t="str" cm="1">
        <f t="array" ref="P4954">IFERROR(INDEX(tblClientes[Dividendo Mensal (R$)],INT($J4954/ROWS(tblConsorcios[Produto]))+1),"")</f>
        <v/>
      </c>
      <c r="Q4954" s="20" t="str">
        <f t="shared" si="232"/>
        <v/>
      </c>
      <c r="R4954">
        <f t="shared" si="233"/>
        <v>0</v>
      </c>
    </row>
    <row r="4955" spans="10:18" x14ac:dyDescent="0.2">
      <c r="J4955">
        <f t="shared" si="231"/>
        <v>4953</v>
      </c>
      <c r="K4955" t="str" cm="1">
        <f t="array" ref="K4955">IFERROR(INDEX(tblClientes[Cliente],INT($J4955/ROWS(tblConsorcios[Produto]))+1),"")</f>
        <v/>
      </c>
      <c r="L4955" t="str" cm="1">
        <f t="array" ref="L4955">IFERROR(INDEX(tblConsorcios[Produto],MOD($J4955,ROWS(tblConsorcios[Produto]))+1),"")</f>
        <v>Imóvel IE240 – 240m</v>
      </c>
      <c r="M4955" s="20" cm="1">
        <f t="array" ref="M4955">IFERROR(INDEX(tblConsorcios[Valor da Carta (R$)],MOD($J4955,ROWS(tblConsorcios[Produto]))+1),"")</f>
        <v>240000</v>
      </c>
      <c r="N4955" s="2" cm="1">
        <f t="array" ref="N4955">IFERROR(INDEX(tblConsorcios[Prazo (meses)],MOD($J4955,ROWS(tblConsorcios[Produto]))+1),"")</f>
        <v>240</v>
      </c>
      <c r="O4955" s="20" cm="1">
        <f t="array" ref="O4955">IFERROR(INDEX(tblConsorcios[Parcela Mensal (R$)],MOD($J4955,ROWS(tblConsorcios[Produto]))+1),"")</f>
        <v>1288</v>
      </c>
      <c r="P4955" s="20" t="str" cm="1">
        <f t="array" ref="P4955">IFERROR(INDEX(tblClientes[Dividendo Mensal (R$)],INT($J4955/ROWS(tblConsorcios[Produto]))+1),"")</f>
        <v/>
      </c>
      <c r="Q4955" s="20" t="str">
        <f t="shared" si="232"/>
        <v/>
      </c>
      <c r="R4955">
        <f t="shared" si="233"/>
        <v>0</v>
      </c>
    </row>
    <row r="4956" spans="10:18" x14ac:dyDescent="0.2">
      <c r="J4956">
        <f t="shared" si="231"/>
        <v>4954</v>
      </c>
      <c r="K4956" t="str" cm="1">
        <f t="array" ref="K4956">IFERROR(INDEX(tblClientes[Cliente],INT($J4956/ROWS(tblConsorcios[Produto]))+1),"")</f>
        <v/>
      </c>
      <c r="L4956" t="str" cm="1">
        <f t="array" ref="L4956">IFERROR(INDEX(tblConsorcios[Produto],MOD($J4956,ROWS(tblConsorcios[Produto]))+1),"")</f>
        <v>Imóvel IE240 – 220m</v>
      </c>
      <c r="M4956" s="20" cm="1">
        <f t="array" ref="M4956">IFERROR(INDEX(tblConsorcios[Valor da Carta (R$)],MOD($J4956,ROWS(tblConsorcios[Produto]))+1),"")</f>
        <v>240000</v>
      </c>
      <c r="N4956" s="2" cm="1">
        <f t="array" ref="N4956">IFERROR(INDEX(tblConsorcios[Prazo (meses)],MOD($J4956,ROWS(tblConsorcios[Produto]))+1),"")</f>
        <v>220</v>
      </c>
      <c r="O4956" s="20" cm="1">
        <f t="array" ref="O4956">IFERROR(INDEX(tblConsorcios[Parcela Mensal (R$)],MOD($J4956,ROWS(tblConsorcios[Produto]))+1),"")</f>
        <v>1394.18</v>
      </c>
      <c r="P4956" s="20" t="str" cm="1">
        <f t="array" ref="P4956">IFERROR(INDEX(tblClientes[Dividendo Mensal (R$)],INT($J4956/ROWS(tblConsorcios[Produto]))+1),"")</f>
        <v/>
      </c>
      <c r="Q4956" s="20" t="str">
        <f t="shared" si="232"/>
        <v/>
      </c>
      <c r="R4956">
        <f t="shared" si="233"/>
        <v>0</v>
      </c>
    </row>
    <row r="4957" spans="10:18" x14ac:dyDescent="0.2">
      <c r="J4957">
        <f t="shared" si="231"/>
        <v>4955</v>
      </c>
      <c r="K4957" t="str" cm="1">
        <f t="array" ref="K4957">IFERROR(INDEX(tblClientes[Cliente],INT($J4957/ROWS(tblConsorcios[Produto]))+1),"")</f>
        <v/>
      </c>
      <c r="L4957" t="str" cm="1">
        <f t="array" ref="L4957">IFERROR(INDEX(tblConsorcios[Produto],MOD($J4957,ROWS(tblConsorcios[Produto]))+1),"")</f>
        <v>Imóvel IE240 – 200m</v>
      </c>
      <c r="M4957" s="20" cm="1">
        <f t="array" ref="M4957">IFERROR(INDEX(tblConsorcios[Valor da Carta (R$)],MOD($J4957,ROWS(tblConsorcios[Produto]))+1),"")</f>
        <v>240000</v>
      </c>
      <c r="N4957" s="2" cm="1">
        <f t="array" ref="N4957">IFERROR(INDEX(tblConsorcios[Prazo (meses)],MOD($J4957,ROWS(tblConsorcios[Produto]))+1),"")</f>
        <v>200</v>
      </c>
      <c r="O4957" s="20" cm="1">
        <f t="array" ref="O4957">IFERROR(INDEX(tblConsorcios[Parcela Mensal (R$)],MOD($J4957,ROWS(tblConsorcios[Produto]))+1),"")</f>
        <v>1521.6</v>
      </c>
      <c r="P4957" s="20" t="str" cm="1">
        <f t="array" ref="P4957">IFERROR(INDEX(tblClientes[Dividendo Mensal (R$)],INT($J4957/ROWS(tblConsorcios[Produto]))+1),"")</f>
        <v/>
      </c>
      <c r="Q4957" s="20" t="str">
        <f t="shared" si="232"/>
        <v/>
      </c>
      <c r="R4957">
        <f t="shared" si="233"/>
        <v>0</v>
      </c>
    </row>
    <row r="4958" spans="10:18" x14ac:dyDescent="0.2">
      <c r="J4958">
        <f t="shared" si="231"/>
        <v>4956</v>
      </c>
      <c r="K4958" t="str" cm="1">
        <f t="array" ref="K4958">IFERROR(INDEX(tblClientes[Cliente],INT($J4958/ROWS(tblConsorcios[Produto]))+1),"")</f>
        <v/>
      </c>
      <c r="L4958" t="str" cm="1">
        <f t="array" ref="L4958">IFERROR(INDEX(tblConsorcios[Produto],MOD($J4958,ROWS(tblConsorcios[Produto]))+1),"")</f>
        <v>Imóvel IE230 – 240m</v>
      </c>
      <c r="M4958" s="20" cm="1">
        <f t="array" ref="M4958">IFERROR(INDEX(tblConsorcios[Valor da Carta (R$)],MOD($J4958,ROWS(tblConsorcios[Produto]))+1),"")</f>
        <v>230000</v>
      </c>
      <c r="N4958" s="2" cm="1">
        <f t="array" ref="N4958">IFERROR(INDEX(tblConsorcios[Prazo (meses)],MOD($J4958,ROWS(tblConsorcios[Produto]))+1),"")</f>
        <v>240</v>
      </c>
      <c r="O4958" s="20" cm="1">
        <f t="array" ref="O4958">IFERROR(INDEX(tblConsorcios[Parcela Mensal (R$)],MOD($J4958,ROWS(tblConsorcios[Produto]))+1),"")</f>
        <v>1234.33</v>
      </c>
      <c r="P4958" s="20" t="str" cm="1">
        <f t="array" ref="P4958">IFERROR(INDEX(tblClientes[Dividendo Mensal (R$)],INT($J4958/ROWS(tblConsorcios[Produto]))+1),"")</f>
        <v/>
      </c>
      <c r="Q4958" s="20" t="str">
        <f t="shared" si="232"/>
        <v/>
      </c>
      <c r="R4958">
        <f t="shared" si="233"/>
        <v>0</v>
      </c>
    </row>
    <row r="4959" spans="10:18" x14ac:dyDescent="0.2">
      <c r="J4959">
        <f t="shared" si="231"/>
        <v>4957</v>
      </c>
      <c r="K4959" t="str" cm="1">
        <f t="array" ref="K4959">IFERROR(INDEX(tblClientes[Cliente],INT($J4959/ROWS(tblConsorcios[Produto]))+1),"")</f>
        <v/>
      </c>
      <c r="L4959" t="str" cm="1">
        <f t="array" ref="L4959">IFERROR(INDEX(tblConsorcios[Produto],MOD($J4959,ROWS(tblConsorcios[Produto]))+1),"")</f>
        <v>Imóvel IE230 – 220m</v>
      </c>
      <c r="M4959" s="20" cm="1">
        <f t="array" ref="M4959">IFERROR(INDEX(tblConsorcios[Valor da Carta (R$)],MOD($J4959,ROWS(tblConsorcios[Produto]))+1),"")</f>
        <v>230000</v>
      </c>
      <c r="N4959" s="2" cm="1">
        <f t="array" ref="N4959">IFERROR(INDEX(tblConsorcios[Prazo (meses)],MOD($J4959,ROWS(tblConsorcios[Produto]))+1),"")</f>
        <v>220</v>
      </c>
      <c r="O4959" s="20" cm="1">
        <f t="array" ref="O4959">IFERROR(INDEX(tblConsorcios[Parcela Mensal (R$)],MOD($J4959,ROWS(tblConsorcios[Produto]))+1),"")</f>
        <v>1336.09</v>
      </c>
      <c r="P4959" s="20" t="str" cm="1">
        <f t="array" ref="P4959">IFERROR(INDEX(tblClientes[Dividendo Mensal (R$)],INT($J4959/ROWS(tblConsorcios[Produto]))+1),"")</f>
        <v/>
      </c>
      <c r="Q4959" s="20" t="str">
        <f t="shared" si="232"/>
        <v/>
      </c>
      <c r="R4959">
        <f t="shared" si="233"/>
        <v>0</v>
      </c>
    </row>
    <row r="4960" spans="10:18" x14ac:dyDescent="0.2">
      <c r="J4960">
        <f t="shared" si="231"/>
        <v>4958</v>
      </c>
      <c r="K4960" t="str" cm="1">
        <f t="array" ref="K4960">IFERROR(INDEX(tblClientes[Cliente],INT($J4960/ROWS(tblConsorcios[Produto]))+1),"")</f>
        <v/>
      </c>
      <c r="L4960" t="str" cm="1">
        <f t="array" ref="L4960">IFERROR(INDEX(tblConsorcios[Produto],MOD($J4960,ROWS(tblConsorcios[Produto]))+1),"")</f>
        <v>Imóvel IE230 – 200m</v>
      </c>
      <c r="M4960" s="20" cm="1">
        <f t="array" ref="M4960">IFERROR(INDEX(tblConsorcios[Valor da Carta (R$)],MOD($J4960,ROWS(tblConsorcios[Produto]))+1),"")</f>
        <v>230000</v>
      </c>
      <c r="N4960" s="2" cm="1">
        <f t="array" ref="N4960">IFERROR(INDEX(tblConsorcios[Prazo (meses)],MOD($J4960,ROWS(tblConsorcios[Produto]))+1),"")</f>
        <v>200</v>
      </c>
      <c r="O4960" s="20" cm="1">
        <f t="array" ref="O4960">IFERROR(INDEX(tblConsorcios[Parcela Mensal (R$)],MOD($J4960,ROWS(tblConsorcios[Produto]))+1),"")</f>
        <v>1458.2</v>
      </c>
      <c r="P4960" s="20" t="str" cm="1">
        <f t="array" ref="P4960">IFERROR(INDEX(tblClientes[Dividendo Mensal (R$)],INT($J4960/ROWS(tblConsorcios[Produto]))+1),"")</f>
        <v/>
      </c>
      <c r="Q4960" s="20" t="str">
        <f t="shared" si="232"/>
        <v/>
      </c>
      <c r="R4960">
        <f t="shared" si="233"/>
        <v>0</v>
      </c>
    </row>
    <row r="4961" spans="10:18" x14ac:dyDescent="0.2">
      <c r="J4961">
        <f t="shared" si="231"/>
        <v>4959</v>
      </c>
      <c r="K4961" t="str" cm="1">
        <f t="array" ref="K4961">IFERROR(INDEX(tblClientes[Cliente],INT($J4961/ROWS(tblConsorcios[Produto]))+1),"")</f>
        <v/>
      </c>
      <c r="L4961" t="str" cm="1">
        <f t="array" ref="L4961">IFERROR(INDEX(tblConsorcios[Produto],MOD($J4961,ROWS(tblConsorcios[Produto]))+1),"")</f>
        <v>Imóvel IE220 – 240m</v>
      </c>
      <c r="M4961" s="20" cm="1">
        <f t="array" ref="M4961">IFERROR(INDEX(tblConsorcios[Valor da Carta (R$)],MOD($J4961,ROWS(tblConsorcios[Produto]))+1),"")</f>
        <v>220000</v>
      </c>
      <c r="N4961" s="2" cm="1">
        <f t="array" ref="N4961">IFERROR(INDEX(tblConsorcios[Prazo (meses)],MOD($J4961,ROWS(tblConsorcios[Produto]))+1),"")</f>
        <v>240</v>
      </c>
      <c r="O4961" s="20" cm="1">
        <f t="array" ref="O4961">IFERROR(INDEX(tblConsorcios[Parcela Mensal (R$)],MOD($J4961,ROWS(tblConsorcios[Produto]))+1),"")</f>
        <v>1180.67</v>
      </c>
      <c r="P4961" s="20" t="str" cm="1">
        <f t="array" ref="P4961">IFERROR(INDEX(tblClientes[Dividendo Mensal (R$)],INT($J4961/ROWS(tblConsorcios[Produto]))+1),"")</f>
        <v/>
      </c>
      <c r="Q4961" s="20" t="str">
        <f t="shared" si="232"/>
        <v/>
      </c>
      <c r="R4961">
        <f t="shared" si="233"/>
        <v>0</v>
      </c>
    </row>
    <row r="4962" spans="10:18" x14ac:dyDescent="0.2">
      <c r="J4962">
        <f t="shared" si="231"/>
        <v>4960</v>
      </c>
      <c r="K4962" t="str" cm="1">
        <f t="array" ref="K4962">IFERROR(INDEX(tblClientes[Cliente],INT($J4962/ROWS(tblConsorcios[Produto]))+1),"")</f>
        <v/>
      </c>
      <c r="L4962" t="str" cm="1">
        <f t="array" ref="L4962">IFERROR(INDEX(tblConsorcios[Produto],MOD($J4962,ROWS(tblConsorcios[Produto]))+1),"")</f>
        <v>Imóvel IE220 – 220m</v>
      </c>
      <c r="M4962" s="20" cm="1">
        <f t="array" ref="M4962">IFERROR(INDEX(tblConsorcios[Valor da Carta (R$)],MOD($J4962,ROWS(tblConsorcios[Produto]))+1),"")</f>
        <v>220000</v>
      </c>
      <c r="N4962" s="2" cm="1">
        <f t="array" ref="N4962">IFERROR(INDEX(tblConsorcios[Prazo (meses)],MOD($J4962,ROWS(tblConsorcios[Produto]))+1),"")</f>
        <v>220</v>
      </c>
      <c r="O4962" s="20" cm="1">
        <f t="array" ref="O4962">IFERROR(INDEX(tblConsorcios[Parcela Mensal (R$)],MOD($J4962,ROWS(tblConsorcios[Produto]))+1),"")</f>
        <v>1278</v>
      </c>
      <c r="P4962" s="20" t="str" cm="1">
        <f t="array" ref="P4962">IFERROR(INDEX(tblClientes[Dividendo Mensal (R$)],INT($J4962/ROWS(tblConsorcios[Produto]))+1),"")</f>
        <v/>
      </c>
      <c r="Q4962" s="20" t="str">
        <f t="shared" si="232"/>
        <v/>
      </c>
      <c r="R4962">
        <f t="shared" si="233"/>
        <v>0</v>
      </c>
    </row>
    <row r="4963" spans="10:18" x14ac:dyDescent="0.2">
      <c r="J4963">
        <f t="shared" si="231"/>
        <v>4961</v>
      </c>
      <c r="K4963" t="str" cm="1">
        <f t="array" ref="K4963">IFERROR(INDEX(tblClientes[Cliente],INT($J4963/ROWS(tblConsorcios[Produto]))+1),"")</f>
        <v/>
      </c>
      <c r="L4963" t="str" cm="1">
        <f t="array" ref="L4963">IFERROR(INDEX(tblConsorcios[Produto],MOD($J4963,ROWS(tblConsorcios[Produto]))+1),"")</f>
        <v>Imóvel IE220 – 200m</v>
      </c>
      <c r="M4963" s="20" cm="1">
        <f t="array" ref="M4963">IFERROR(INDEX(tblConsorcios[Valor da Carta (R$)],MOD($J4963,ROWS(tblConsorcios[Produto]))+1),"")</f>
        <v>220000</v>
      </c>
      <c r="N4963" s="2" cm="1">
        <f t="array" ref="N4963">IFERROR(INDEX(tblConsorcios[Prazo (meses)],MOD($J4963,ROWS(tblConsorcios[Produto]))+1),"")</f>
        <v>200</v>
      </c>
      <c r="O4963" s="20" cm="1">
        <f t="array" ref="O4963">IFERROR(INDEX(tblConsorcios[Parcela Mensal (R$)],MOD($J4963,ROWS(tblConsorcios[Produto]))+1),"")</f>
        <v>1394.8</v>
      </c>
      <c r="P4963" s="20" t="str" cm="1">
        <f t="array" ref="P4963">IFERROR(INDEX(tblClientes[Dividendo Mensal (R$)],INT($J4963/ROWS(tblConsorcios[Produto]))+1),"")</f>
        <v/>
      </c>
      <c r="Q4963" s="20" t="str">
        <f t="shared" si="232"/>
        <v/>
      </c>
      <c r="R4963">
        <f t="shared" si="233"/>
        <v>0</v>
      </c>
    </row>
    <row r="4964" spans="10:18" x14ac:dyDescent="0.2">
      <c r="J4964">
        <f t="shared" si="231"/>
        <v>4962</v>
      </c>
      <c r="K4964" t="str" cm="1">
        <f t="array" ref="K4964">IFERROR(INDEX(tblClientes[Cliente],INT($J4964/ROWS(tblConsorcios[Produto]))+1),"")</f>
        <v/>
      </c>
      <c r="L4964" t="str" cm="1">
        <f t="array" ref="L4964">IFERROR(INDEX(tblConsorcios[Produto],MOD($J4964,ROWS(tblConsorcios[Produto]))+1),"")</f>
        <v>Imóvel IE200 – 240m</v>
      </c>
      <c r="M4964" s="20" cm="1">
        <f t="array" ref="M4964">IFERROR(INDEX(tblConsorcios[Valor da Carta (R$)],MOD($J4964,ROWS(tblConsorcios[Produto]))+1),"")</f>
        <v>200000</v>
      </c>
      <c r="N4964" s="2" cm="1">
        <f t="array" ref="N4964">IFERROR(INDEX(tblConsorcios[Prazo (meses)],MOD($J4964,ROWS(tblConsorcios[Produto]))+1),"")</f>
        <v>240</v>
      </c>
      <c r="O4964" s="20" cm="1">
        <f t="array" ref="O4964">IFERROR(INDEX(tblConsorcios[Parcela Mensal (R$)],MOD($J4964,ROWS(tblConsorcios[Produto]))+1),"")</f>
        <v>1073.33</v>
      </c>
      <c r="P4964" s="20" t="str" cm="1">
        <f t="array" ref="P4964">IFERROR(INDEX(tblClientes[Dividendo Mensal (R$)],INT($J4964/ROWS(tblConsorcios[Produto]))+1),"")</f>
        <v/>
      </c>
      <c r="Q4964" s="20" t="str">
        <f t="shared" si="232"/>
        <v/>
      </c>
      <c r="R4964">
        <f t="shared" si="233"/>
        <v>0</v>
      </c>
    </row>
    <row r="4965" spans="10:18" x14ac:dyDescent="0.2">
      <c r="J4965">
        <f t="shared" si="231"/>
        <v>4963</v>
      </c>
      <c r="K4965" t="str" cm="1">
        <f t="array" ref="K4965">IFERROR(INDEX(tblClientes[Cliente],INT($J4965/ROWS(tblConsorcios[Produto]))+1),"")</f>
        <v/>
      </c>
      <c r="L4965" t="str" cm="1">
        <f t="array" ref="L4965">IFERROR(INDEX(tblConsorcios[Produto],MOD($J4965,ROWS(tblConsorcios[Produto]))+1),"")</f>
        <v>Imóvel IE200 – 220m</v>
      </c>
      <c r="M4965" s="20" cm="1">
        <f t="array" ref="M4965">IFERROR(INDEX(tblConsorcios[Valor da Carta (R$)],MOD($J4965,ROWS(tblConsorcios[Produto]))+1),"")</f>
        <v>200000</v>
      </c>
      <c r="N4965" s="2" cm="1">
        <f t="array" ref="N4965">IFERROR(INDEX(tblConsorcios[Prazo (meses)],MOD($J4965,ROWS(tblConsorcios[Produto]))+1),"")</f>
        <v>220</v>
      </c>
      <c r="O4965" s="20" cm="1">
        <f t="array" ref="O4965">IFERROR(INDEX(tblConsorcios[Parcela Mensal (R$)],MOD($J4965,ROWS(tblConsorcios[Produto]))+1),"")</f>
        <v>1161.82</v>
      </c>
      <c r="P4965" s="20" t="str" cm="1">
        <f t="array" ref="P4965">IFERROR(INDEX(tblClientes[Dividendo Mensal (R$)],INT($J4965/ROWS(tblConsorcios[Produto]))+1),"")</f>
        <v/>
      </c>
      <c r="Q4965" s="20" t="str">
        <f t="shared" si="232"/>
        <v/>
      </c>
      <c r="R4965">
        <f t="shared" si="233"/>
        <v>0</v>
      </c>
    </row>
    <row r="4966" spans="10:18" x14ac:dyDescent="0.2">
      <c r="J4966">
        <f t="shared" si="231"/>
        <v>4964</v>
      </c>
      <c r="K4966" t="str" cm="1">
        <f t="array" ref="K4966">IFERROR(INDEX(tblClientes[Cliente],INT($J4966/ROWS(tblConsorcios[Produto]))+1),"")</f>
        <v/>
      </c>
      <c r="L4966" t="str" cm="1">
        <f t="array" ref="L4966">IFERROR(INDEX(tblConsorcios[Produto],MOD($J4966,ROWS(tblConsorcios[Produto]))+1),"")</f>
        <v>Imóvel IE200 – 200m</v>
      </c>
      <c r="M4966" s="20" cm="1">
        <f t="array" ref="M4966">IFERROR(INDEX(tblConsorcios[Valor da Carta (R$)],MOD($J4966,ROWS(tblConsorcios[Produto]))+1),"")</f>
        <v>200000</v>
      </c>
      <c r="N4966" s="2" cm="1">
        <f t="array" ref="N4966">IFERROR(INDEX(tblConsorcios[Prazo (meses)],MOD($J4966,ROWS(tblConsorcios[Produto]))+1),"")</f>
        <v>200</v>
      </c>
      <c r="O4966" s="20" cm="1">
        <f t="array" ref="O4966">IFERROR(INDEX(tblConsorcios[Parcela Mensal (R$)],MOD($J4966,ROWS(tblConsorcios[Produto]))+1),"")</f>
        <v>1268</v>
      </c>
      <c r="P4966" s="20" t="str" cm="1">
        <f t="array" ref="P4966">IFERROR(INDEX(tblClientes[Dividendo Mensal (R$)],INT($J4966/ROWS(tblConsorcios[Produto]))+1),"")</f>
        <v/>
      </c>
      <c r="Q4966" s="20" t="str">
        <f t="shared" si="232"/>
        <v/>
      </c>
      <c r="R4966">
        <f t="shared" si="233"/>
        <v>0</v>
      </c>
    </row>
    <row r="4967" spans="10:18" x14ac:dyDescent="0.2">
      <c r="J4967">
        <f t="shared" si="231"/>
        <v>4965</v>
      </c>
      <c r="K4967" t="str" cm="1">
        <f t="array" ref="K4967">IFERROR(INDEX(tblClientes[Cliente],INT($J4967/ROWS(tblConsorcios[Produto]))+1),"")</f>
        <v/>
      </c>
      <c r="L4967" t="str" cm="1">
        <f t="array" ref="L4967">IFERROR(INDEX(tblConsorcios[Produto],MOD($J4967,ROWS(tblConsorcios[Produto]))+1),"")</f>
        <v>Imóvel IE150 – 240m</v>
      </c>
      <c r="M4967" s="20" cm="1">
        <f t="array" ref="M4967">IFERROR(INDEX(tblConsorcios[Valor da Carta (R$)],MOD($J4967,ROWS(tblConsorcios[Produto]))+1),"")</f>
        <v>150000</v>
      </c>
      <c r="N4967" s="2" cm="1">
        <f t="array" ref="N4967">IFERROR(INDEX(tblConsorcios[Prazo (meses)],MOD($J4967,ROWS(tblConsorcios[Produto]))+1),"")</f>
        <v>240</v>
      </c>
      <c r="O4967" s="20" cm="1">
        <f t="array" ref="O4967">IFERROR(INDEX(tblConsorcios[Parcela Mensal (R$)],MOD($J4967,ROWS(tblConsorcios[Produto]))+1),"")</f>
        <v>805</v>
      </c>
      <c r="P4967" s="20" t="str" cm="1">
        <f t="array" ref="P4967">IFERROR(INDEX(tblClientes[Dividendo Mensal (R$)],INT($J4967/ROWS(tblConsorcios[Produto]))+1),"")</f>
        <v/>
      </c>
      <c r="Q4967" s="20" t="str">
        <f t="shared" si="232"/>
        <v/>
      </c>
      <c r="R4967">
        <f t="shared" si="233"/>
        <v>0</v>
      </c>
    </row>
    <row r="4968" spans="10:18" x14ac:dyDescent="0.2">
      <c r="J4968">
        <f t="shared" si="231"/>
        <v>4966</v>
      </c>
      <c r="K4968" t="str" cm="1">
        <f t="array" ref="K4968">IFERROR(INDEX(tblClientes[Cliente],INT($J4968/ROWS(tblConsorcios[Produto]))+1),"")</f>
        <v/>
      </c>
      <c r="L4968" t="str" cm="1">
        <f t="array" ref="L4968">IFERROR(INDEX(tblConsorcios[Produto],MOD($J4968,ROWS(tblConsorcios[Produto]))+1),"")</f>
        <v>Imóvel IE150 – 220m</v>
      </c>
      <c r="M4968" s="20" cm="1">
        <f t="array" ref="M4968">IFERROR(INDEX(tblConsorcios[Valor da Carta (R$)],MOD($J4968,ROWS(tblConsorcios[Produto]))+1),"")</f>
        <v>150000</v>
      </c>
      <c r="N4968" s="2" cm="1">
        <f t="array" ref="N4968">IFERROR(INDEX(tblConsorcios[Prazo (meses)],MOD($J4968,ROWS(tblConsorcios[Produto]))+1),"")</f>
        <v>220</v>
      </c>
      <c r="O4968" s="20" cm="1">
        <f t="array" ref="O4968">IFERROR(INDEX(tblConsorcios[Parcela Mensal (R$)],MOD($J4968,ROWS(tblConsorcios[Produto]))+1),"")</f>
        <v>871.36</v>
      </c>
      <c r="P4968" s="20" t="str" cm="1">
        <f t="array" ref="P4968">IFERROR(INDEX(tblClientes[Dividendo Mensal (R$)],INT($J4968/ROWS(tblConsorcios[Produto]))+1),"")</f>
        <v/>
      </c>
      <c r="Q4968" s="20" t="str">
        <f t="shared" si="232"/>
        <v/>
      </c>
      <c r="R4968">
        <f t="shared" si="233"/>
        <v>0</v>
      </c>
    </row>
    <row r="4969" spans="10:18" x14ac:dyDescent="0.2">
      <c r="J4969">
        <f t="shared" si="231"/>
        <v>4967</v>
      </c>
      <c r="K4969" t="str" cm="1">
        <f t="array" ref="K4969">IFERROR(INDEX(tblClientes[Cliente],INT($J4969/ROWS(tblConsorcios[Produto]))+1),"")</f>
        <v/>
      </c>
      <c r="L4969" t="str" cm="1">
        <f t="array" ref="L4969">IFERROR(INDEX(tblConsorcios[Produto],MOD($J4969,ROWS(tblConsorcios[Produto]))+1),"")</f>
        <v>Imóvel IE150 – 200m</v>
      </c>
      <c r="M4969" s="20" cm="1">
        <f t="array" ref="M4969">IFERROR(INDEX(tblConsorcios[Valor da Carta (R$)],MOD($J4969,ROWS(tblConsorcios[Produto]))+1),"")</f>
        <v>150000</v>
      </c>
      <c r="N4969" s="2" cm="1">
        <f t="array" ref="N4969">IFERROR(INDEX(tblConsorcios[Prazo (meses)],MOD($J4969,ROWS(tblConsorcios[Produto]))+1),"")</f>
        <v>200</v>
      </c>
      <c r="O4969" s="20" cm="1">
        <f t="array" ref="O4969">IFERROR(INDEX(tblConsorcios[Parcela Mensal (R$)],MOD($J4969,ROWS(tblConsorcios[Produto]))+1),"")</f>
        <v>951</v>
      </c>
      <c r="P4969" s="20" t="str" cm="1">
        <f t="array" ref="P4969">IFERROR(INDEX(tblClientes[Dividendo Mensal (R$)],INT($J4969/ROWS(tblConsorcios[Produto]))+1),"")</f>
        <v/>
      </c>
      <c r="Q4969" s="20" t="str">
        <f t="shared" si="232"/>
        <v/>
      </c>
      <c r="R4969">
        <f t="shared" si="233"/>
        <v>0</v>
      </c>
    </row>
    <row r="4970" spans="10:18" x14ac:dyDescent="0.2">
      <c r="J4970">
        <f t="shared" si="231"/>
        <v>4968</v>
      </c>
      <c r="K4970" t="str" cm="1">
        <f t="array" ref="K4970">IFERROR(INDEX(tblClientes[Cliente],INT($J4970/ROWS(tblConsorcios[Produto]))+1),"")</f>
        <v/>
      </c>
      <c r="L4970" t="str" cm="1">
        <f t="array" ref="L4970">IFERROR(INDEX(tblConsorcios[Produto],MOD($J4970,ROWS(tblConsorcios[Produto]))+1),"")</f>
        <v>Imóvel IE140 – 240m</v>
      </c>
      <c r="M4970" s="20" cm="1">
        <f t="array" ref="M4970">IFERROR(INDEX(tblConsorcios[Valor da Carta (R$)],MOD($J4970,ROWS(tblConsorcios[Produto]))+1),"")</f>
        <v>140000</v>
      </c>
      <c r="N4970" s="2" cm="1">
        <f t="array" ref="N4970">IFERROR(INDEX(tblConsorcios[Prazo (meses)],MOD($J4970,ROWS(tblConsorcios[Produto]))+1),"")</f>
        <v>240</v>
      </c>
      <c r="O4970" s="20" cm="1">
        <f t="array" ref="O4970">IFERROR(INDEX(tblConsorcios[Parcela Mensal (R$)],MOD($J4970,ROWS(tblConsorcios[Produto]))+1),"")</f>
        <v>751.33</v>
      </c>
      <c r="P4970" s="20" t="str" cm="1">
        <f t="array" ref="P4970">IFERROR(INDEX(tblClientes[Dividendo Mensal (R$)],INT($J4970/ROWS(tblConsorcios[Produto]))+1),"")</f>
        <v/>
      </c>
      <c r="Q4970" s="20" t="str">
        <f t="shared" si="232"/>
        <v/>
      </c>
      <c r="R4970">
        <f t="shared" si="233"/>
        <v>0</v>
      </c>
    </row>
    <row r="4971" spans="10:18" x14ac:dyDescent="0.2">
      <c r="J4971">
        <f t="shared" si="231"/>
        <v>4969</v>
      </c>
      <c r="K4971" t="str" cm="1">
        <f t="array" ref="K4971">IFERROR(INDEX(tblClientes[Cliente],INT($J4971/ROWS(tblConsorcios[Produto]))+1),"")</f>
        <v/>
      </c>
      <c r="L4971" t="str" cm="1">
        <f t="array" ref="L4971">IFERROR(INDEX(tblConsorcios[Produto],MOD($J4971,ROWS(tblConsorcios[Produto]))+1),"")</f>
        <v>Imóvel IE140 – 220m</v>
      </c>
      <c r="M4971" s="20" cm="1">
        <f t="array" ref="M4971">IFERROR(INDEX(tblConsorcios[Valor da Carta (R$)],MOD($J4971,ROWS(tblConsorcios[Produto]))+1),"")</f>
        <v>140000</v>
      </c>
      <c r="N4971" s="2" cm="1">
        <f t="array" ref="N4971">IFERROR(INDEX(tblConsorcios[Prazo (meses)],MOD($J4971,ROWS(tblConsorcios[Produto]))+1),"")</f>
        <v>220</v>
      </c>
      <c r="O4971" s="20" cm="1">
        <f t="array" ref="O4971">IFERROR(INDEX(tblConsorcios[Parcela Mensal (R$)],MOD($J4971,ROWS(tblConsorcios[Produto]))+1),"")</f>
        <v>813.27</v>
      </c>
      <c r="P4971" s="20" t="str" cm="1">
        <f t="array" ref="P4971">IFERROR(INDEX(tblClientes[Dividendo Mensal (R$)],INT($J4971/ROWS(tblConsorcios[Produto]))+1),"")</f>
        <v/>
      </c>
      <c r="Q4971" s="20" t="str">
        <f t="shared" si="232"/>
        <v/>
      </c>
      <c r="R4971">
        <f t="shared" si="233"/>
        <v>0</v>
      </c>
    </row>
    <row r="4972" spans="10:18" x14ac:dyDescent="0.2">
      <c r="J4972">
        <f t="shared" si="231"/>
        <v>4970</v>
      </c>
      <c r="K4972" t="str" cm="1">
        <f t="array" ref="K4972">IFERROR(INDEX(tblClientes[Cliente],INT($J4972/ROWS(tblConsorcios[Produto]))+1),"")</f>
        <v/>
      </c>
      <c r="L4972" t="str" cm="1">
        <f t="array" ref="L4972">IFERROR(INDEX(tblConsorcios[Produto],MOD($J4972,ROWS(tblConsorcios[Produto]))+1),"")</f>
        <v>Imóvel IE140 – 200m</v>
      </c>
      <c r="M4972" s="20" cm="1">
        <f t="array" ref="M4972">IFERROR(INDEX(tblConsorcios[Valor da Carta (R$)],MOD($J4972,ROWS(tblConsorcios[Produto]))+1),"")</f>
        <v>140000</v>
      </c>
      <c r="N4972" s="2" cm="1">
        <f t="array" ref="N4972">IFERROR(INDEX(tblConsorcios[Prazo (meses)],MOD($J4972,ROWS(tblConsorcios[Produto]))+1),"")</f>
        <v>200</v>
      </c>
      <c r="O4972" s="20" cm="1">
        <f t="array" ref="O4972">IFERROR(INDEX(tblConsorcios[Parcela Mensal (R$)],MOD($J4972,ROWS(tblConsorcios[Produto]))+1),"")</f>
        <v>887.6</v>
      </c>
      <c r="P4972" s="20" t="str" cm="1">
        <f t="array" ref="P4972">IFERROR(INDEX(tblClientes[Dividendo Mensal (R$)],INT($J4972/ROWS(tblConsorcios[Produto]))+1),"")</f>
        <v/>
      </c>
      <c r="Q4972" s="20" t="str">
        <f t="shared" si="232"/>
        <v/>
      </c>
      <c r="R4972">
        <f t="shared" si="233"/>
        <v>0</v>
      </c>
    </row>
    <row r="4973" spans="10:18" x14ac:dyDescent="0.2">
      <c r="J4973">
        <f t="shared" si="231"/>
        <v>4971</v>
      </c>
      <c r="K4973" t="str" cm="1">
        <f t="array" ref="K4973">IFERROR(INDEX(tblClientes[Cliente],INT($J4973/ROWS(tblConsorcios[Produto]))+1),"")</f>
        <v/>
      </c>
      <c r="L4973" t="str" cm="1">
        <f t="array" ref="L4973">IFERROR(INDEX(tblConsorcios[Produto],MOD($J4973,ROWS(tblConsorcios[Produto]))+1),"")</f>
        <v>Imóvel IE130 – 240m</v>
      </c>
      <c r="M4973" s="20" cm="1">
        <f t="array" ref="M4973">IFERROR(INDEX(tblConsorcios[Valor da Carta (R$)],MOD($J4973,ROWS(tblConsorcios[Produto]))+1),"")</f>
        <v>130000</v>
      </c>
      <c r="N4973" s="2" cm="1">
        <f t="array" ref="N4973">IFERROR(INDEX(tblConsorcios[Prazo (meses)],MOD($J4973,ROWS(tblConsorcios[Produto]))+1),"")</f>
        <v>240</v>
      </c>
      <c r="O4973" s="20" cm="1">
        <f t="array" ref="O4973">IFERROR(INDEX(tblConsorcios[Parcela Mensal (R$)],MOD($J4973,ROWS(tblConsorcios[Produto]))+1),"")</f>
        <v>697.67</v>
      </c>
      <c r="P4973" s="20" t="str" cm="1">
        <f t="array" ref="P4973">IFERROR(INDEX(tblClientes[Dividendo Mensal (R$)],INT($J4973/ROWS(tblConsorcios[Produto]))+1),"")</f>
        <v/>
      </c>
      <c r="Q4973" s="20" t="str">
        <f t="shared" si="232"/>
        <v/>
      </c>
      <c r="R4973">
        <f t="shared" si="233"/>
        <v>0</v>
      </c>
    </row>
    <row r="4974" spans="10:18" x14ac:dyDescent="0.2">
      <c r="J4974">
        <f t="shared" si="231"/>
        <v>4972</v>
      </c>
      <c r="K4974" t="str" cm="1">
        <f t="array" ref="K4974">IFERROR(INDEX(tblClientes[Cliente],INT($J4974/ROWS(tblConsorcios[Produto]))+1),"")</f>
        <v/>
      </c>
      <c r="L4974" t="str" cm="1">
        <f t="array" ref="L4974">IFERROR(INDEX(tblConsorcios[Produto],MOD($J4974,ROWS(tblConsorcios[Produto]))+1),"")</f>
        <v>Imóvel IE130 – 220m</v>
      </c>
      <c r="M4974" s="20" cm="1">
        <f t="array" ref="M4974">IFERROR(INDEX(tblConsorcios[Valor da Carta (R$)],MOD($J4974,ROWS(tblConsorcios[Produto]))+1),"")</f>
        <v>130000</v>
      </c>
      <c r="N4974" s="2" cm="1">
        <f t="array" ref="N4974">IFERROR(INDEX(tblConsorcios[Prazo (meses)],MOD($J4974,ROWS(tblConsorcios[Produto]))+1),"")</f>
        <v>220</v>
      </c>
      <c r="O4974" s="20" cm="1">
        <f t="array" ref="O4974">IFERROR(INDEX(tblConsorcios[Parcela Mensal (R$)],MOD($J4974,ROWS(tblConsorcios[Produto]))+1),"")</f>
        <v>755.18</v>
      </c>
      <c r="P4974" s="20" t="str" cm="1">
        <f t="array" ref="P4974">IFERROR(INDEX(tblClientes[Dividendo Mensal (R$)],INT($J4974/ROWS(tblConsorcios[Produto]))+1),"")</f>
        <v/>
      </c>
      <c r="Q4974" s="20" t="str">
        <f t="shared" si="232"/>
        <v/>
      </c>
      <c r="R4974">
        <f t="shared" si="233"/>
        <v>0</v>
      </c>
    </row>
    <row r="4975" spans="10:18" x14ac:dyDescent="0.2">
      <c r="J4975">
        <f t="shared" si="231"/>
        <v>4973</v>
      </c>
      <c r="K4975" t="str" cm="1">
        <f t="array" ref="K4975">IFERROR(INDEX(tblClientes[Cliente],INT($J4975/ROWS(tblConsorcios[Produto]))+1),"")</f>
        <v/>
      </c>
      <c r="L4975" t="str" cm="1">
        <f t="array" ref="L4975">IFERROR(INDEX(tblConsorcios[Produto],MOD($J4975,ROWS(tblConsorcios[Produto]))+1),"")</f>
        <v>Imóvel IE130 – 200m</v>
      </c>
      <c r="M4975" s="20" cm="1">
        <f t="array" ref="M4975">IFERROR(INDEX(tblConsorcios[Valor da Carta (R$)],MOD($J4975,ROWS(tblConsorcios[Produto]))+1),"")</f>
        <v>130000</v>
      </c>
      <c r="N4975" s="2" cm="1">
        <f t="array" ref="N4975">IFERROR(INDEX(tblConsorcios[Prazo (meses)],MOD($J4975,ROWS(tblConsorcios[Produto]))+1),"")</f>
        <v>200</v>
      </c>
      <c r="O4975" s="20" cm="1">
        <f t="array" ref="O4975">IFERROR(INDEX(tblConsorcios[Parcela Mensal (R$)],MOD($J4975,ROWS(tblConsorcios[Produto]))+1),"")</f>
        <v>824.2</v>
      </c>
      <c r="P4975" s="20" t="str" cm="1">
        <f t="array" ref="P4975">IFERROR(INDEX(tblClientes[Dividendo Mensal (R$)],INT($J4975/ROWS(tblConsorcios[Produto]))+1),"")</f>
        <v/>
      </c>
      <c r="Q4975" s="20" t="str">
        <f t="shared" si="232"/>
        <v/>
      </c>
      <c r="R4975">
        <f t="shared" si="233"/>
        <v>0</v>
      </c>
    </row>
    <row r="4976" spans="10:18" x14ac:dyDescent="0.2">
      <c r="J4976">
        <f t="shared" si="231"/>
        <v>4974</v>
      </c>
      <c r="K4976" t="str" cm="1">
        <f t="array" ref="K4976">IFERROR(INDEX(tblClientes[Cliente],INT($J4976/ROWS(tblConsorcios[Produto]))+1),"")</f>
        <v/>
      </c>
      <c r="L4976" t="str" cm="1">
        <f t="array" ref="L4976">IFERROR(INDEX(tblConsorcios[Produto],MOD($J4976,ROWS(tblConsorcios[Produto]))+1),"")</f>
        <v>Imóvel IE120 – 240m</v>
      </c>
      <c r="M4976" s="20" cm="1">
        <f t="array" ref="M4976">IFERROR(INDEX(tblConsorcios[Valor da Carta (R$)],MOD($J4976,ROWS(tblConsorcios[Produto]))+1),"")</f>
        <v>120000</v>
      </c>
      <c r="N4976" s="2" cm="1">
        <f t="array" ref="N4976">IFERROR(INDEX(tblConsorcios[Prazo (meses)],MOD($J4976,ROWS(tblConsorcios[Produto]))+1),"")</f>
        <v>240</v>
      </c>
      <c r="O4976" s="20" cm="1">
        <f t="array" ref="O4976">IFERROR(INDEX(tblConsorcios[Parcela Mensal (R$)],MOD($J4976,ROWS(tblConsorcios[Produto]))+1),"")</f>
        <v>644</v>
      </c>
      <c r="P4976" s="20" t="str" cm="1">
        <f t="array" ref="P4976">IFERROR(INDEX(tblClientes[Dividendo Mensal (R$)],INT($J4976/ROWS(tblConsorcios[Produto]))+1),"")</f>
        <v/>
      </c>
      <c r="Q4976" s="20" t="str">
        <f t="shared" si="232"/>
        <v/>
      </c>
      <c r="R4976">
        <f t="shared" si="233"/>
        <v>0</v>
      </c>
    </row>
    <row r="4977" spans="10:18" x14ac:dyDescent="0.2">
      <c r="J4977">
        <f t="shared" si="231"/>
        <v>4975</v>
      </c>
      <c r="K4977" t="str" cm="1">
        <f t="array" ref="K4977">IFERROR(INDEX(tblClientes[Cliente],INT($J4977/ROWS(tblConsorcios[Produto]))+1),"")</f>
        <v/>
      </c>
      <c r="L4977" t="str" cm="1">
        <f t="array" ref="L4977">IFERROR(INDEX(tblConsorcios[Produto],MOD($J4977,ROWS(tblConsorcios[Produto]))+1),"")</f>
        <v>Imóvel IE120 – 220m</v>
      </c>
      <c r="M4977" s="20" cm="1">
        <f t="array" ref="M4977">IFERROR(INDEX(tblConsorcios[Valor da Carta (R$)],MOD($J4977,ROWS(tblConsorcios[Produto]))+1),"")</f>
        <v>120000</v>
      </c>
      <c r="N4977" s="2" cm="1">
        <f t="array" ref="N4977">IFERROR(INDEX(tblConsorcios[Prazo (meses)],MOD($J4977,ROWS(tblConsorcios[Produto]))+1),"")</f>
        <v>220</v>
      </c>
      <c r="O4977" s="20" cm="1">
        <f t="array" ref="O4977">IFERROR(INDEX(tblConsorcios[Parcela Mensal (R$)],MOD($J4977,ROWS(tblConsorcios[Produto]))+1),"")</f>
        <v>697.09</v>
      </c>
      <c r="P4977" s="20" t="str" cm="1">
        <f t="array" ref="P4977">IFERROR(INDEX(tblClientes[Dividendo Mensal (R$)],INT($J4977/ROWS(tblConsorcios[Produto]))+1),"")</f>
        <v/>
      </c>
      <c r="Q4977" s="20" t="str">
        <f t="shared" si="232"/>
        <v/>
      </c>
      <c r="R4977">
        <f t="shared" si="233"/>
        <v>0</v>
      </c>
    </row>
    <row r="4978" spans="10:18" x14ac:dyDescent="0.2">
      <c r="J4978">
        <f t="shared" si="231"/>
        <v>4976</v>
      </c>
      <c r="K4978" t="str" cm="1">
        <f t="array" ref="K4978">IFERROR(INDEX(tblClientes[Cliente],INT($J4978/ROWS(tblConsorcios[Produto]))+1),"")</f>
        <v/>
      </c>
      <c r="L4978" t="str" cm="1">
        <f t="array" ref="L4978">IFERROR(INDEX(tblConsorcios[Produto],MOD($J4978,ROWS(tblConsorcios[Produto]))+1),"")</f>
        <v>Imóvel IE120 – 200m</v>
      </c>
      <c r="M4978" s="20" cm="1">
        <f t="array" ref="M4978">IFERROR(INDEX(tblConsorcios[Valor da Carta (R$)],MOD($J4978,ROWS(tblConsorcios[Produto]))+1),"")</f>
        <v>120000</v>
      </c>
      <c r="N4978" s="2" cm="1">
        <f t="array" ref="N4978">IFERROR(INDEX(tblConsorcios[Prazo (meses)],MOD($J4978,ROWS(tblConsorcios[Produto]))+1),"")</f>
        <v>200</v>
      </c>
      <c r="O4978" s="20" cm="1">
        <f t="array" ref="O4978">IFERROR(INDEX(tblConsorcios[Parcela Mensal (R$)],MOD($J4978,ROWS(tblConsorcios[Produto]))+1),"")</f>
        <v>760.8</v>
      </c>
      <c r="P4978" s="20" t="str" cm="1">
        <f t="array" ref="P4978">IFERROR(INDEX(tblClientes[Dividendo Mensal (R$)],INT($J4978/ROWS(tblConsorcios[Produto]))+1),"")</f>
        <v/>
      </c>
      <c r="Q4978" s="20" t="str">
        <f t="shared" si="232"/>
        <v/>
      </c>
      <c r="R4978">
        <f t="shared" si="233"/>
        <v>0</v>
      </c>
    </row>
    <row r="4979" spans="10:18" x14ac:dyDescent="0.2">
      <c r="J4979">
        <f t="shared" si="231"/>
        <v>4977</v>
      </c>
      <c r="K4979" t="str" cm="1">
        <f t="array" ref="K4979">IFERROR(INDEX(tblClientes[Cliente],INT($J4979/ROWS(tblConsorcios[Produto]))+1),"")</f>
        <v/>
      </c>
      <c r="L4979" t="str" cm="1">
        <f t="array" ref="L4979">IFERROR(INDEX(tblConsorcios[Produto],MOD($J4979,ROWS(tblConsorcios[Produto]))+1),"")</f>
        <v>Imóvel IE600 – 240m</v>
      </c>
      <c r="M4979" s="20" cm="1">
        <f t="array" ref="M4979">IFERROR(INDEX(tblConsorcios[Valor da Carta (R$)],MOD($J4979,ROWS(tblConsorcios[Produto]))+1),"")</f>
        <v>600000</v>
      </c>
      <c r="N4979" s="2" cm="1">
        <f t="array" ref="N4979">IFERROR(INDEX(tblConsorcios[Prazo (meses)],MOD($J4979,ROWS(tblConsorcios[Produto]))+1),"")</f>
        <v>240</v>
      </c>
      <c r="O4979" s="20" cm="1">
        <f t="array" ref="O4979">IFERROR(INDEX(tblConsorcios[Parcela Mensal (R$)],MOD($J4979,ROWS(tblConsorcios[Produto]))+1),"")</f>
        <v>3220</v>
      </c>
      <c r="P4979" s="20" t="str" cm="1">
        <f t="array" ref="P4979">IFERROR(INDEX(tblClientes[Dividendo Mensal (R$)],INT($J4979/ROWS(tblConsorcios[Produto]))+1),"")</f>
        <v/>
      </c>
      <c r="Q4979" s="20" t="str">
        <f t="shared" si="232"/>
        <v/>
      </c>
      <c r="R4979">
        <f t="shared" si="233"/>
        <v>0</v>
      </c>
    </row>
    <row r="4980" spans="10:18" x14ac:dyDescent="0.2">
      <c r="J4980">
        <f t="shared" si="231"/>
        <v>4978</v>
      </c>
      <c r="K4980" t="str" cm="1">
        <f t="array" ref="K4980">IFERROR(INDEX(tblClientes[Cliente],INT($J4980/ROWS(tblConsorcios[Produto]))+1),"")</f>
        <v/>
      </c>
      <c r="L4980" t="str" cm="1">
        <f t="array" ref="L4980">IFERROR(INDEX(tblConsorcios[Produto],MOD($J4980,ROWS(tblConsorcios[Produto]))+1),"")</f>
        <v>Imóvel IE600 – 220m</v>
      </c>
      <c r="M4980" s="20" cm="1">
        <f t="array" ref="M4980">IFERROR(INDEX(tblConsorcios[Valor da Carta (R$)],MOD($J4980,ROWS(tblConsorcios[Produto]))+1),"")</f>
        <v>600000</v>
      </c>
      <c r="N4980" s="2" cm="1">
        <f t="array" ref="N4980">IFERROR(INDEX(tblConsorcios[Prazo (meses)],MOD($J4980,ROWS(tblConsorcios[Produto]))+1),"")</f>
        <v>220</v>
      </c>
      <c r="O4980" s="20" cm="1">
        <f t="array" ref="O4980">IFERROR(INDEX(tblConsorcios[Parcela Mensal (R$)],MOD($J4980,ROWS(tblConsorcios[Produto]))+1),"")</f>
        <v>3485.45</v>
      </c>
      <c r="P4980" s="20" t="str" cm="1">
        <f t="array" ref="P4980">IFERROR(INDEX(tblClientes[Dividendo Mensal (R$)],INT($J4980/ROWS(tblConsorcios[Produto]))+1),"")</f>
        <v/>
      </c>
      <c r="Q4980" s="20" t="str">
        <f t="shared" si="232"/>
        <v/>
      </c>
      <c r="R4980">
        <f t="shared" si="233"/>
        <v>0</v>
      </c>
    </row>
    <row r="4981" spans="10:18" x14ac:dyDescent="0.2">
      <c r="J4981">
        <f t="shared" si="231"/>
        <v>4979</v>
      </c>
      <c r="K4981" t="str" cm="1">
        <f t="array" ref="K4981">IFERROR(INDEX(tblClientes[Cliente],INT($J4981/ROWS(tblConsorcios[Produto]))+1),"")</f>
        <v/>
      </c>
      <c r="L4981" t="str" cm="1">
        <f t="array" ref="L4981">IFERROR(INDEX(tblConsorcios[Produto],MOD($J4981,ROWS(tblConsorcios[Produto]))+1),"")</f>
        <v>Imóvel IE600 – 200m</v>
      </c>
      <c r="M4981" s="20" cm="1">
        <f t="array" ref="M4981">IFERROR(INDEX(tblConsorcios[Valor da Carta (R$)],MOD($J4981,ROWS(tblConsorcios[Produto]))+1),"")</f>
        <v>600000</v>
      </c>
      <c r="N4981" s="2" cm="1">
        <f t="array" ref="N4981">IFERROR(INDEX(tblConsorcios[Prazo (meses)],MOD($J4981,ROWS(tblConsorcios[Produto]))+1),"")</f>
        <v>200</v>
      </c>
      <c r="O4981" s="20" cm="1">
        <f t="array" ref="O4981">IFERROR(INDEX(tblConsorcios[Parcela Mensal (R$)],MOD($J4981,ROWS(tblConsorcios[Produto]))+1),"")</f>
        <v>3804</v>
      </c>
      <c r="P4981" s="20" t="str" cm="1">
        <f t="array" ref="P4981">IFERROR(INDEX(tblClientes[Dividendo Mensal (R$)],INT($J4981/ROWS(tblConsorcios[Produto]))+1),"")</f>
        <v/>
      </c>
      <c r="Q4981" s="20" t="str">
        <f t="shared" si="232"/>
        <v/>
      </c>
      <c r="R4981">
        <f t="shared" si="233"/>
        <v>0</v>
      </c>
    </row>
    <row r="4982" spans="10:18" x14ac:dyDescent="0.2">
      <c r="J4982">
        <f t="shared" si="231"/>
        <v>4980</v>
      </c>
      <c r="K4982" t="str" cm="1">
        <f t="array" ref="K4982">IFERROR(INDEX(tblClientes[Cliente],INT($J4982/ROWS(tblConsorcios[Produto]))+1),"")</f>
        <v/>
      </c>
      <c r="L4982" t="str" cm="1">
        <f t="array" ref="L4982">IFERROR(INDEX(tblConsorcios[Produto],MOD($J4982,ROWS(tblConsorcios[Produto]))+1),"")</f>
        <v>Imóvel IE580 – 240m</v>
      </c>
      <c r="M4982" s="20" cm="1">
        <f t="array" ref="M4982">IFERROR(INDEX(tblConsorcios[Valor da Carta (R$)],MOD($J4982,ROWS(tblConsorcios[Produto]))+1),"")</f>
        <v>580000</v>
      </c>
      <c r="N4982" s="2" cm="1">
        <f t="array" ref="N4982">IFERROR(INDEX(tblConsorcios[Prazo (meses)],MOD($J4982,ROWS(tblConsorcios[Produto]))+1),"")</f>
        <v>240</v>
      </c>
      <c r="O4982" s="20" cm="1">
        <f t="array" ref="O4982">IFERROR(INDEX(tblConsorcios[Parcela Mensal (R$)],MOD($J4982,ROWS(tblConsorcios[Produto]))+1),"")</f>
        <v>3112.67</v>
      </c>
      <c r="P4982" s="20" t="str" cm="1">
        <f t="array" ref="P4982">IFERROR(INDEX(tblClientes[Dividendo Mensal (R$)],INT($J4982/ROWS(tblConsorcios[Produto]))+1),"")</f>
        <v/>
      </c>
      <c r="Q4982" s="20" t="str">
        <f t="shared" si="232"/>
        <v/>
      </c>
      <c r="R4982">
        <f t="shared" si="233"/>
        <v>0</v>
      </c>
    </row>
    <row r="4983" spans="10:18" x14ac:dyDescent="0.2">
      <c r="J4983">
        <f t="shared" si="231"/>
        <v>4981</v>
      </c>
      <c r="K4983" t="str" cm="1">
        <f t="array" ref="K4983">IFERROR(INDEX(tblClientes[Cliente],INT($J4983/ROWS(tblConsorcios[Produto]))+1),"")</f>
        <v/>
      </c>
      <c r="L4983" t="str" cm="1">
        <f t="array" ref="L4983">IFERROR(INDEX(tblConsorcios[Produto],MOD($J4983,ROWS(tblConsorcios[Produto]))+1),"")</f>
        <v>Imóvel IE580 – 220m</v>
      </c>
      <c r="M4983" s="20" cm="1">
        <f t="array" ref="M4983">IFERROR(INDEX(tblConsorcios[Valor da Carta (R$)],MOD($J4983,ROWS(tblConsorcios[Produto]))+1),"")</f>
        <v>580000</v>
      </c>
      <c r="N4983" s="2" cm="1">
        <f t="array" ref="N4983">IFERROR(INDEX(tblConsorcios[Prazo (meses)],MOD($J4983,ROWS(tblConsorcios[Produto]))+1),"")</f>
        <v>220</v>
      </c>
      <c r="O4983" s="20" cm="1">
        <f t="array" ref="O4983">IFERROR(INDEX(tblConsorcios[Parcela Mensal (R$)],MOD($J4983,ROWS(tblConsorcios[Produto]))+1),"")</f>
        <v>3369.27</v>
      </c>
      <c r="P4983" s="20" t="str" cm="1">
        <f t="array" ref="P4983">IFERROR(INDEX(tblClientes[Dividendo Mensal (R$)],INT($J4983/ROWS(tblConsorcios[Produto]))+1),"")</f>
        <v/>
      </c>
      <c r="Q4983" s="20" t="str">
        <f t="shared" si="232"/>
        <v/>
      </c>
      <c r="R4983">
        <f t="shared" si="233"/>
        <v>0</v>
      </c>
    </row>
    <row r="4984" spans="10:18" x14ac:dyDescent="0.2">
      <c r="J4984">
        <f t="shared" si="231"/>
        <v>4982</v>
      </c>
      <c r="K4984" t="str" cm="1">
        <f t="array" ref="K4984">IFERROR(INDEX(tblClientes[Cliente],INT($J4984/ROWS(tblConsorcios[Produto]))+1),"")</f>
        <v/>
      </c>
      <c r="L4984" t="str" cm="1">
        <f t="array" ref="L4984">IFERROR(INDEX(tblConsorcios[Produto],MOD($J4984,ROWS(tblConsorcios[Produto]))+1),"")</f>
        <v>Imóvel IE580 – 200m</v>
      </c>
      <c r="M4984" s="20" cm="1">
        <f t="array" ref="M4984">IFERROR(INDEX(tblConsorcios[Valor da Carta (R$)],MOD($J4984,ROWS(tblConsorcios[Produto]))+1),"")</f>
        <v>580000</v>
      </c>
      <c r="N4984" s="2" cm="1">
        <f t="array" ref="N4984">IFERROR(INDEX(tblConsorcios[Prazo (meses)],MOD($J4984,ROWS(tblConsorcios[Produto]))+1),"")</f>
        <v>200</v>
      </c>
      <c r="O4984" s="20" cm="1">
        <f t="array" ref="O4984">IFERROR(INDEX(tblConsorcios[Parcela Mensal (R$)],MOD($J4984,ROWS(tblConsorcios[Produto]))+1),"")</f>
        <v>3677.2</v>
      </c>
      <c r="P4984" s="20" t="str" cm="1">
        <f t="array" ref="P4984">IFERROR(INDEX(tblClientes[Dividendo Mensal (R$)],INT($J4984/ROWS(tblConsorcios[Produto]))+1),"")</f>
        <v/>
      </c>
      <c r="Q4984" s="20" t="str">
        <f t="shared" si="232"/>
        <v/>
      </c>
      <c r="R4984">
        <f t="shared" si="233"/>
        <v>0</v>
      </c>
    </row>
    <row r="4985" spans="10:18" x14ac:dyDescent="0.2">
      <c r="J4985">
        <f t="shared" si="231"/>
        <v>4983</v>
      </c>
      <c r="K4985" t="str" cm="1">
        <f t="array" ref="K4985">IFERROR(INDEX(tblClientes[Cliente],INT($J4985/ROWS(tblConsorcios[Produto]))+1),"")</f>
        <v/>
      </c>
      <c r="L4985" t="str" cm="1">
        <f t="array" ref="L4985">IFERROR(INDEX(tblConsorcios[Produto],MOD($J4985,ROWS(tblConsorcios[Produto]))+1),"")</f>
        <v>Imóvel IE550 – 240m</v>
      </c>
      <c r="M4985" s="20" cm="1">
        <f t="array" ref="M4985">IFERROR(INDEX(tblConsorcios[Valor da Carta (R$)],MOD($J4985,ROWS(tblConsorcios[Produto]))+1),"")</f>
        <v>550000</v>
      </c>
      <c r="N4985" s="2" cm="1">
        <f t="array" ref="N4985">IFERROR(INDEX(tblConsorcios[Prazo (meses)],MOD($J4985,ROWS(tblConsorcios[Produto]))+1),"")</f>
        <v>240</v>
      </c>
      <c r="O4985" s="20" cm="1">
        <f t="array" ref="O4985">IFERROR(INDEX(tblConsorcios[Parcela Mensal (R$)],MOD($J4985,ROWS(tblConsorcios[Produto]))+1),"")</f>
        <v>2951.67</v>
      </c>
      <c r="P4985" s="20" t="str" cm="1">
        <f t="array" ref="P4985">IFERROR(INDEX(tblClientes[Dividendo Mensal (R$)],INT($J4985/ROWS(tblConsorcios[Produto]))+1),"")</f>
        <v/>
      </c>
      <c r="Q4985" s="20" t="str">
        <f t="shared" si="232"/>
        <v/>
      </c>
      <c r="R4985">
        <f t="shared" si="233"/>
        <v>0</v>
      </c>
    </row>
    <row r="4986" spans="10:18" x14ac:dyDescent="0.2">
      <c r="J4986">
        <f t="shared" si="231"/>
        <v>4984</v>
      </c>
      <c r="K4986" t="str" cm="1">
        <f t="array" ref="K4986">IFERROR(INDEX(tblClientes[Cliente],INT($J4986/ROWS(tblConsorcios[Produto]))+1),"")</f>
        <v/>
      </c>
      <c r="L4986" t="str" cm="1">
        <f t="array" ref="L4986">IFERROR(INDEX(tblConsorcios[Produto],MOD($J4986,ROWS(tblConsorcios[Produto]))+1),"")</f>
        <v>Imóvel IE550 – 220m</v>
      </c>
      <c r="M4986" s="20" cm="1">
        <f t="array" ref="M4986">IFERROR(INDEX(tblConsorcios[Valor da Carta (R$)],MOD($J4986,ROWS(tblConsorcios[Produto]))+1),"")</f>
        <v>550000</v>
      </c>
      <c r="N4986" s="2" cm="1">
        <f t="array" ref="N4986">IFERROR(INDEX(tblConsorcios[Prazo (meses)],MOD($J4986,ROWS(tblConsorcios[Produto]))+1),"")</f>
        <v>220</v>
      </c>
      <c r="O4986" s="20" cm="1">
        <f t="array" ref="O4986">IFERROR(INDEX(tblConsorcios[Parcela Mensal (R$)],MOD($J4986,ROWS(tblConsorcios[Produto]))+1),"")</f>
        <v>3195</v>
      </c>
      <c r="P4986" s="20" t="str" cm="1">
        <f t="array" ref="P4986">IFERROR(INDEX(tblClientes[Dividendo Mensal (R$)],INT($J4986/ROWS(tblConsorcios[Produto]))+1),"")</f>
        <v/>
      </c>
      <c r="Q4986" s="20" t="str">
        <f t="shared" si="232"/>
        <v/>
      </c>
      <c r="R4986">
        <f t="shared" si="233"/>
        <v>0</v>
      </c>
    </row>
    <row r="4987" spans="10:18" x14ac:dyDescent="0.2">
      <c r="J4987">
        <f t="shared" si="231"/>
        <v>4985</v>
      </c>
      <c r="K4987" t="str" cm="1">
        <f t="array" ref="K4987">IFERROR(INDEX(tblClientes[Cliente],INT($J4987/ROWS(tblConsorcios[Produto]))+1),"")</f>
        <v/>
      </c>
      <c r="L4987" t="str" cm="1">
        <f t="array" ref="L4987">IFERROR(INDEX(tblConsorcios[Produto],MOD($J4987,ROWS(tblConsorcios[Produto]))+1),"")</f>
        <v>Imóvel IE550 – 200m</v>
      </c>
      <c r="M4987" s="20" cm="1">
        <f t="array" ref="M4987">IFERROR(INDEX(tblConsorcios[Valor da Carta (R$)],MOD($J4987,ROWS(tblConsorcios[Produto]))+1),"")</f>
        <v>550000</v>
      </c>
      <c r="N4987" s="2" cm="1">
        <f t="array" ref="N4987">IFERROR(INDEX(tblConsorcios[Prazo (meses)],MOD($J4987,ROWS(tblConsorcios[Produto]))+1),"")</f>
        <v>200</v>
      </c>
      <c r="O4987" s="20" cm="1">
        <f t="array" ref="O4987">IFERROR(INDEX(tblConsorcios[Parcela Mensal (R$)],MOD($J4987,ROWS(tblConsorcios[Produto]))+1),"")</f>
        <v>3487</v>
      </c>
      <c r="P4987" s="20" t="str" cm="1">
        <f t="array" ref="P4987">IFERROR(INDEX(tblClientes[Dividendo Mensal (R$)],INT($J4987/ROWS(tblConsorcios[Produto]))+1),"")</f>
        <v/>
      </c>
      <c r="Q4987" s="20" t="str">
        <f t="shared" si="232"/>
        <v/>
      </c>
      <c r="R4987">
        <f t="shared" si="233"/>
        <v>0</v>
      </c>
    </row>
    <row r="4988" spans="10:18" x14ac:dyDescent="0.2">
      <c r="J4988">
        <f t="shared" si="231"/>
        <v>4986</v>
      </c>
      <c r="K4988" t="str" cm="1">
        <f t="array" ref="K4988">IFERROR(INDEX(tblClientes[Cliente],INT($J4988/ROWS(tblConsorcios[Produto]))+1),"")</f>
        <v/>
      </c>
      <c r="L4988" t="str" cm="1">
        <f t="array" ref="L4988">IFERROR(INDEX(tblConsorcios[Produto],MOD($J4988,ROWS(tblConsorcios[Produto]))+1),"")</f>
        <v>Imóvel IE530 – 240m</v>
      </c>
      <c r="M4988" s="20" cm="1">
        <f t="array" ref="M4988">IFERROR(INDEX(tblConsorcios[Valor da Carta (R$)],MOD($J4988,ROWS(tblConsorcios[Produto]))+1),"")</f>
        <v>530000</v>
      </c>
      <c r="N4988" s="2" cm="1">
        <f t="array" ref="N4988">IFERROR(INDEX(tblConsorcios[Prazo (meses)],MOD($J4988,ROWS(tblConsorcios[Produto]))+1),"")</f>
        <v>240</v>
      </c>
      <c r="O4988" s="20" cm="1">
        <f t="array" ref="O4988">IFERROR(INDEX(tblConsorcios[Parcela Mensal (R$)],MOD($J4988,ROWS(tblConsorcios[Produto]))+1),"")</f>
        <v>2844.33</v>
      </c>
      <c r="P4988" s="20" t="str" cm="1">
        <f t="array" ref="P4988">IFERROR(INDEX(tblClientes[Dividendo Mensal (R$)],INT($J4988/ROWS(tblConsorcios[Produto]))+1),"")</f>
        <v/>
      </c>
      <c r="Q4988" s="20" t="str">
        <f t="shared" si="232"/>
        <v/>
      </c>
      <c r="R4988">
        <f t="shared" si="233"/>
        <v>0</v>
      </c>
    </row>
    <row r="4989" spans="10:18" x14ac:dyDescent="0.2">
      <c r="J4989">
        <f t="shared" si="231"/>
        <v>4987</v>
      </c>
      <c r="K4989" t="str" cm="1">
        <f t="array" ref="K4989">IFERROR(INDEX(tblClientes[Cliente],INT($J4989/ROWS(tblConsorcios[Produto]))+1),"")</f>
        <v/>
      </c>
      <c r="L4989" t="str" cm="1">
        <f t="array" ref="L4989">IFERROR(INDEX(tblConsorcios[Produto],MOD($J4989,ROWS(tblConsorcios[Produto]))+1),"")</f>
        <v>Imóvel IE530 – 220m</v>
      </c>
      <c r="M4989" s="20" cm="1">
        <f t="array" ref="M4989">IFERROR(INDEX(tblConsorcios[Valor da Carta (R$)],MOD($J4989,ROWS(tblConsorcios[Produto]))+1),"")</f>
        <v>530000</v>
      </c>
      <c r="N4989" s="2" cm="1">
        <f t="array" ref="N4989">IFERROR(INDEX(tblConsorcios[Prazo (meses)],MOD($J4989,ROWS(tblConsorcios[Produto]))+1),"")</f>
        <v>220</v>
      </c>
      <c r="O4989" s="20" cm="1">
        <f t="array" ref="O4989">IFERROR(INDEX(tblConsorcios[Parcela Mensal (R$)],MOD($J4989,ROWS(tblConsorcios[Produto]))+1),"")</f>
        <v>3078.82</v>
      </c>
      <c r="P4989" s="20" t="str" cm="1">
        <f t="array" ref="P4989">IFERROR(INDEX(tblClientes[Dividendo Mensal (R$)],INT($J4989/ROWS(tblConsorcios[Produto]))+1),"")</f>
        <v/>
      </c>
      <c r="Q4989" s="20" t="str">
        <f t="shared" si="232"/>
        <v/>
      </c>
      <c r="R4989">
        <f t="shared" si="233"/>
        <v>0</v>
      </c>
    </row>
    <row r="4990" spans="10:18" x14ac:dyDescent="0.2">
      <c r="J4990">
        <f t="shared" si="231"/>
        <v>4988</v>
      </c>
      <c r="K4990" t="str" cm="1">
        <f t="array" ref="K4990">IFERROR(INDEX(tblClientes[Cliente],INT($J4990/ROWS(tblConsorcios[Produto]))+1),"")</f>
        <v/>
      </c>
      <c r="L4990" t="str" cm="1">
        <f t="array" ref="L4990">IFERROR(INDEX(tblConsorcios[Produto],MOD($J4990,ROWS(tblConsorcios[Produto]))+1),"")</f>
        <v>Imóvel IE530 – 200m</v>
      </c>
      <c r="M4990" s="20" cm="1">
        <f t="array" ref="M4990">IFERROR(INDEX(tblConsorcios[Valor da Carta (R$)],MOD($J4990,ROWS(tblConsorcios[Produto]))+1),"")</f>
        <v>530000</v>
      </c>
      <c r="N4990" s="2" cm="1">
        <f t="array" ref="N4990">IFERROR(INDEX(tblConsorcios[Prazo (meses)],MOD($J4990,ROWS(tblConsorcios[Produto]))+1),"")</f>
        <v>200</v>
      </c>
      <c r="O4990" s="20" cm="1">
        <f t="array" ref="O4990">IFERROR(INDEX(tblConsorcios[Parcela Mensal (R$)],MOD($J4990,ROWS(tblConsorcios[Produto]))+1),"")</f>
        <v>3360.2</v>
      </c>
      <c r="P4990" s="20" t="str" cm="1">
        <f t="array" ref="P4990">IFERROR(INDEX(tblClientes[Dividendo Mensal (R$)],INT($J4990/ROWS(tblConsorcios[Produto]))+1),"")</f>
        <v/>
      </c>
      <c r="Q4990" s="20" t="str">
        <f t="shared" si="232"/>
        <v/>
      </c>
      <c r="R4990">
        <f t="shared" si="233"/>
        <v>0</v>
      </c>
    </row>
    <row r="4991" spans="10:18" x14ac:dyDescent="0.2">
      <c r="J4991">
        <f t="shared" si="231"/>
        <v>4989</v>
      </c>
      <c r="K4991" t="str" cm="1">
        <f t="array" ref="K4991">IFERROR(INDEX(tblClientes[Cliente],INT($J4991/ROWS(tblConsorcios[Produto]))+1),"")</f>
        <v/>
      </c>
      <c r="L4991" t="str" cm="1">
        <f t="array" ref="L4991">IFERROR(INDEX(tblConsorcios[Produto],MOD($J4991,ROWS(tblConsorcios[Produto]))+1),"")</f>
        <v>Imóvel IE500 – 240m</v>
      </c>
      <c r="M4991" s="20" cm="1">
        <f t="array" ref="M4991">IFERROR(INDEX(tblConsorcios[Valor da Carta (R$)],MOD($J4991,ROWS(tblConsorcios[Produto]))+1),"")</f>
        <v>500000</v>
      </c>
      <c r="N4991" s="2" cm="1">
        <f t="array" ref="N4991">IFERROR(INDEX(tblConsorcios[Prazo (meses)],MOD($J4991,ROWS(tblConsorcios[Produto]))+1),"")</f>
        <v>240</v>
      </c>
      <c r="O4991" s="20" cm="1">
        <f t="array" ref="O4991">IFERROR(INDEX(tblConsorcios[Parcela Mensal (R$)],MOD($J4991,ROWS(tblConsorcios[Produto]))+1),"")</f>
        <v>2683.33</v>
      </c>
      <c r="P4991" s="20" t="str" cm="1">
        <f t="array" ref="P4991">IFERROR(INDEX(tblClientes[Dividendo Mensal (R$)],INT($J4991/ROWS(tblConsorcios[Produto]))+1),"")</f>
        <v/>
      </c>
      <c r="Q4991" s="20" t="str">
        <f t="shared" si="232"/>
        <v/>
      </c>
      <c r="R4991">
        <f t="shared" si="233"/>
        <v>0</v>
      </c>
    </row>
    <row r="4992" spans="10:18" x14ac:dyDescent="0.2">
      <c r="J4992">
        <f t="shared" si="231"/>
        <v>4990</v>
      </c>
      <c r="K4992" t="str" cm="1">
        <f t="array" ref="K4992">IFERROR(INDEX(tblClientes[Cliente],INT($J4992/ROWS(tblConsorcios[Produto]))+1),"")</f>
        <v/>
      </c>
      <c r="L4992" t="str" cm="1">
        <f t="array" ref="L4992">IFERROR(INDEX(tblConsorcios[Produto],MOD($J4992,ROWS(tblConsorcios[Produto]))+1),"")</f>
        <v>Imóvel IE500 – 220m</v>
      </c>
      <c r="M4992" s="20" cm="1">
        <f t="array" ref="M4992">IFERROR(INDEX(tblConsorcios[Valor da Carta (R$)],MOD($J4992,ROWS(tblConsorcios[Produto]))+1),"")</f>
        <v>500000</v>
      </c>
      <c r="N4992" s="2" cm="1">
        <f t="array" ref="N4992">IFERROR(INDEX(tblConsorcios[Prazo (meses)],MOD($J4992,ROWS(tblConsorcios[Produto]))+1),"")</f>
        <v>220</v>
      </c>
      <c r="O4992" s="20" cm="1">
        <f t="array" ref="O4992">IFERROR(INDEX(tblConsorcios[Parcela Mensal (R$)],MOD($J4992,ROWS(tblConsorcios[Produto]))+1),"")</f>
        <v>2904.55</v>
      </c>
      <c r="P4992" s="20" t="str" cm="1">
        <f t="array" ref="P4992">IFERROR(INDEX(tblClientes[Dividendo Mensal (R$)],INT($J4992/ROWS(tblConsorcios[Produto]))+1),"")</f>
        <v/>
      </c>
      <c r="Q4992" s="20" t="str">
        <f t="shared" si="232"/>
        <v/>
      </c>
      <c r="R4992">
        <f t="shared" si="233"/>
        <v>0</v>
      </c>
    </row>
    <row r="4993" spans="10:18" x14ac:dyDescent="0.2">
      <c r="J4993">
        <f t="shared" si="231"/>
        <v>4991</v>
      </c>
      <c r="K4993" t="str" cm="1">
        <f t="array" ref="K4993">IFERROR(INDEX(tblClientes[Cliente],INT($J4993/ROWS(tblConsorcios[Produto]))+1),"")</f>
        <v/>
      </c>
      <c r="L4993" t="str" cm="1">
        <f t="array" ref="L4993">IFERROR(INDEX(tblConsorcios[Produto],MOD($J4993,ROWS(tblConsorcios[Produto]))+1),"")</f>
        <v>Imóvel IE500 – 200m</v>
      </c>
      <c r="M4993" s="20" cm="1">
        <f t="array" ref="M4993">IFERROR(INDEX(tblConsorcios[Valor da Carta (R$)],MOD($J4993,ROWS(tblConsorcios[Produto]))+1),"")</f>
        <v>500000</v>
      </c>
      <c r="N4993" s="2" cm="1">
        <f t="array" ref="N4993">IFERROR(INDEX(tblConsorcios[Prazo (meses)],MOD($J4993,ROWS(tblConsorcios[Produto]))+1),"")</f>
        <v>200</v>
      </c>
      <c r="O4993" s="20" cm="1">
        <f t="array" ref="O4993">IFERROR(INDEX(tblConsorcios[Parcela Mensal (R$)],MOD($J4993,ROWS(tblConsorcios[Produto]))+1),"")</f>
        <v>3170</v>
      </c>
      <c r="P4993" s="20" t="str" cm="1">
        <f t="array" ref="P4993">IFERROR(INDEX(tblClientes[Dividendo Mensal (R$)],INT($J4993/ROWS(tblConsorcios[Produto]))+1),"")</f>
        <v/>
      </c>
      <c r="Q4993" s="20" t="str">
        <f t="shared" si="232"/>
        <v/>
      </c>
      <c r="R4993">
        <f t="shared" si="233"/>
        <v>0</v>
      </c>
    </row>
    <row r="4994" spans="10:18" x14ac:dyDescent="0.2">
      <c r="J4994">
        <f t="shared" si="231"/>
        <v>4992</v>
      </c>
      <c r="K4994" t="str" cm="1">
        <f t="array" ref="K4994">IFERROR(INDEX(tblClientes[Cliente],INT($J4994/ROWS(tblConsorcios[Produto]))+1),"")</f>
        <v/>
      </c>
      <c r="L4994" t="str" cm="1">
        <f t="array" ref="L4994">IFERROR(INDEX(tblConsorcios[Produto],MOD($J4994,ROWS(tblConsorcios[Produto]))+1),"")</f>
        <v>Imóvel IE480 – 240m</v>
      </c>
      <c r="M4994" s="20" cm="1">
        <f t="array" ref="M4994">IFERROR(INDEX(tblConsorcios[Valor da Carta (R$)],MOD($J4994,ROWS(tblConsorcios[Produto]))+1),"")</f>
        <v>480000</v>
      </c>
      <c r="N4994" s="2" cm="1">
        <f t="array" ref="N4994">IFERROR(INDEX(tblConsorcios[Prazo (meses)],MOD($J4994,ROWS(tblConsorcios[Produto]))+1),"")</f>
        <v>240</v>
      </c>
      <c r="O4994" s="20" cm="1">
        <f t="array" ref="O4994">IFERROR(INDEX(tblConsorcios[Parcela Mensal (R$)],MOD($J4994,ROWS(tblConsorcios[Produto]))+1),"")</f>
        <v>2576</v>
      </c>
      <c r="P4994" s="20" t="str" cm="1">
        <f t="array" ref="P4994">IFERROR(INDEX(tblClientes[Dividendo Mensal (R$)],INT($J4994/ROWS(tblConsorcios[Produto]))+1),"")</f>
        <v/>
      </c>
      <c r="Q4994" s="20" t="str">
        <f t="shared" si="232"/>
        <v/>
      </c>
      <c r="R4994">
        <f t="shared" si="233"/>
        <v>0</v>
      </c>
    </row>
    <row r="4995" spans="10:18" x14ac:dyDescent="0.2">
      <c r="J4995">
        <f t="shared" ref="J4995:J5058" si="234">ROW()-2</f>
        <v>4993</v>
      </c>
      <c r="K4995" t="str" cm="1">
        <f t="array" ref="K4995">IFERROR(INDEX(tblClientes[Cliente],INT($J4995/ROWS(tblConsorcios[Produto]))+1),"")</f>
        <v/>
      </c>
      <c r="L4995" t="str" cm="1">
        <f t="array" ref="L4995">IFERROR(INDEX(tblConsorcios[Produto],MOD($J4995,ROWS(tblConsorcios[Produto]))+1),"")</f>
        <v>Imóvel IE480 – 220m</v>
      </c>
      <c r="M4995" s="20" cm="1">
        <f t="array" ref="M4995">IFERROR(INDEX(tblConsorcios[Valor da Carta (R$)],MOD($J4995,ROWS(tblConsorcios[Produto]))+1),"")</f>
        <v>480000</v>
      </c>
      <c r="N4995" s="2" cm="1">
        <f t="array" ref="N4995">IFERROR(INDEX(tblConsorcios[Prazo (meses)],MOD($J4995,ROWS(tblConsorcios[Produto]))+1),"")</f>
        <v>220</v>
      </c>
      <c r="O4995" s="20" cm="1">
        <f t="array" ref="O4995">IFERROR(INDEX(tblConsorcios[Parcela Mensal (R$)],MOD($J4995,ROWS(tblConsorcios[Produto]))+1),"")</f>
        <v>2788.36</v>
      </c>
      <c r="P4995" s="20" t="str" cm="1">
        <f t="array" ref="P4995">IFERROR(INDEX(tblClientes[Dividendo Mensal (R$)],INT($J4995/ROWS(tblConsorcios[Produto]))+1),"")</f>
        <v/>
      </c>
      <c r="Q4995" s="20" t="str">
        <f t="shared" ref="Q4995:Q5058" si="235">IF(AND(ISNUMBER(O4995),ISNUMBER(P4995)),P4995-O4995,"")</f>
        <v/>
      </c>
      <c r="R4995">
        <f t="shared" ref="R4995:R5058" si="236">IF(AND(ISNUMBER(O4995),ISNUMBER(P4995),O4995&lt;=P4995),1,0)</f>
        <v>0</v>
      </c>
    </row>
    <row r="4996" spans="10:18" x14ac:dyDescent="0.2">
      <c r="J4996">
        <f t="shared" si="234"/>
        <v>4994</v>
      </c>
      <c r="K4996" t="str" cm="1">
        <f t="array" ref="K4996">IFERROR(INDEX(tblClientes[Cliente],INT($J4996/ROWS(tblConsorcios[Produto]))+1),"")</f>
        <v/>
      </c>
      <c r="L4996" t="str" cm="1">
        <f t="array" ref="L4996">IFERROR(INDEX(tblConsorcios[Produto],MOD($J4996,ROWS(tblConsorcios[Produto]))+1),"")</f>
        <v>Imóvel IE480 – 200m</v>
      </c>
      <c r="M4996" s="20" cm="1">
        <f t="array" ref="M4996">IFERROR(INDEX(tblConsorcios[Valor da Carta (R$)],MOD($J4996,ROWS(tblConsorcios[Produto]))+1),"")</f>
        <v>480000</v>
      </c>
      <c r="N4996" s="2" cm="1">
        <f t="array" ref="N4996">IFERROR(INDEX(tblConsorcios[Prazo (meses)],MOD($J4996,ROWS(tblConsorcios[Produto]))+1),"")</f>
        <v>200</v>
      </c>
      <c r="O4996" s="20" cm="1">
        <f t="array" ref="O4996">IFERROR(INDEX(tblConsorcios[Parcela Mensal (R$)],MOD($J4996,ROWS(tblConsorcios[Produto]))+1),"")</f>
        <v>3043.2</v>
      </c>
      <c r="P4996" s="20" t="str" cm="1">
        <f t="array" ref="P4996">IFERROR(INDEX(tblClientes[Dividendo Mensal (R$)],INT($J4996/ROWS(tblConsorcios[Produto]))+1),"")</f>
        <v/>
      </c>
      <c r="Q4996" s="20" t="str">
        <f t="shared" si="235"/>
        <v/>
      </c>
      <c r="R4996">
        <f t="shared" si="236"/>
        <v>0</v>
      </c>
    </row>
    <row r="4997" spans="10:18" x14ac:dyDescent="0.2">
      <c r="J4997">
        <f t="shared" si="234"/>
        <v>4995</v>
      </c>
      <c r="K4997" t="str" cm="1">
        <f t="array" ref="K4997">IFERROR(INDEX(tblClientes[Cliente],INT($J4997/ROWS(tblConsorcios[Produto]))+1),"")</f>
        <v/>
      </c>
      <c r="L4997" t="str" cm="1">
        <f t="array" ref="L4997">IFERROR(INDEX(tblConsorcios[Produto],MOD($J4997,ROWS(tblConsorcios[Produto]))+1),"")</f>
        <v>Imóvel IE450 – 240m</v>
      </c>
      <c r="M4997" s="20" cm="1">
        <f t="array" ref="M4997">IFERROR(INDEX(tblConsorcios[Valor da Carta (R$)],MOD($J4997,ROWS(tblConsorcios[Produto]))+1),"")</f>
        <v>450000</v>
      </c>
      <c r="N4997" s="2" cm="1">
        <f t="array" ref="N4997">IFERROR(INDEX(tblConsorcios[Prazo (meses)],MOD($J4997,ROWS(tblConsorcios[Produto]))+1),"")</f>
        <v>240</v>
      </c>
      <c r="O4997" s="20" cm="1">
        <f t="array" ref="O4997">IFERROR(INDEX(tblConsorcios[Parcela Mensal (R$)],MOD($J4997,ROWS(tblConsorcios[Produto]))+1),"")</f>
        <v>2415</v>
      </c>
      <c r="P4997" s="20" t="str" cm="1">
        <f t="array" ref="P4997">IFERROR(INDEX(tblClientes[Dividendo Mensal (R$)],INT($J4997/ROWS(tblConsorcios[Produto]))+1),"")</f>
        <v/>
      </c>
      <c r="Q4997" s="20" t="str">
        <f t="shared" si="235"/>
        <v/>
      </c>
      <c r="R4997">
        <f t="shared" si="236"/>
        <v>0</v>
      </c>
    </row>
    <row r="4998" spans="10:18" x14ac:dyDescent="0.2">
      <c r="J4998">
        <f t="shared" si="234"/>
        <v>4996</v>
      </c>
      <c r="K4998" t="str" cm="1">
        <f t="array" ref="K4998">IFERROR(INDEX(tblClientes[Cliente],INT($J4998/ROWS(tblConsorcios[Produto]))+1),"")</f>
        <v/>
      </c>
      <c r="L4998" t="str" cm="1">
        <f t="array" ref="L4998">IFERROR(INDEX(tblConsorcios[Produto],MOD($J4998,ROWS(tblConsorcios[Produto]))+1),"")</f>
        <v>Imóvel IE450 – 220m</v>
      </c>
      <c r="M4998" s="20" cm="1">
        <f t="array" ref="M4998">IFERROR(INDEX(tblConsorcios[Valor da Carta (R$)],MOD($J4998,ROWS(tblConsorcios[Produto]))+1),"")</f>
        <v>450000</v>
      </c>
      <c r="N4998" s="2" cm="1">
        <f t="array" ref="N4998">IFERROR(INDEX(tblConsorcios[Prazo (meses)],MOD($J4998,ROWS(tblConsorcios[Produto]))+1),"")</f>
        <v>220</v>
      </c>
      <c r="O4998" s="20" cm="1">
        <f t="array" ref="O4998">IFERROR(INDEX(tblConsorcios[Parcela Mensal (R$)],MOD($J4998,ROWS(tblConsorcios[Produto]))+1),"")</f>
        <v>2614.09</v>
      </c>
      <c r="P4998" s="20" t="str" cm="1">
        <f t="array" ref="P4998">IFERROR(INDEX(tblClientes[Dividendo Mensal (R$)],INT($J4998/ROWS(tblConsorcios[Produto]))+1),"")</f>
        <v/>
      </c>
      <c r="Q4998" s="20" t="str">
        <f t="shared" si="235"/>
        <v/>
      </c>
      <c r="R4998">
        <f t="shared" si="236"/>
        <v>0</v>
      </c>
    </row>
    <row r="4999" spans="10:18" x14ac:dyDescent="0.2">
      <c r="J4999">
        <f t="shared" si="234"/>
        <v>4997</v>
      </c>
      <c r="K4999" t="str" cm="1">
        <f t="array" ref="K4999">IFERROR(INDEX(tblClientes[Cliente],INT($J4999/ROWS(tblConsorcios[Produto]))+1),"")</f>
        <v/>
      </c>
      <c r="L4999" t="str" cm="1">
        <f t="array" ref="L4999">IFERROR(INDEX(tblConsorcios[Produto],MOD($J4999,ROWS(tblConsorcios[Produto]))+1),"")</f>
        <v>Imóvel IE450 – 200m</v>
      </c>
      <c r="M4999" s="20" cm="1">
        <f t="array" ref="M4999">IFERROR(INDEX(tblConsorcios[Valor da Carta (R$)],MOD($J4999,ROWS(tblConsorcios[Produto]))+1),"")</f>
        <v>450000</v>
      </c>
      <c r="N4999" s="2" cm="1">
        <f t="array" ref="N4999">IFERROR(INDEX(tblConsorcios[Prazo (meses)],MOD($J4999,ROWS(tblConsorcios[Produto]))+1),"")</f>
        <v>200</v>
      </c>
      <c r="O4999" s="20" cm="1">
        <f t="array" ref="O4999">IFERROR(INDEX(tblConsorcios[Parcela Mensal (R$)],MOD($J4999,ROWS(tblConsorcios[Produto]))+1),"")</f>
        <v>2853</v>
      </c>
      <c r="P4999" s="20" t="str" cm="1">
        <f t="array" ref="P4999">IFERROR(INDEX(tblClientes[Dividendo Mensal (R$)],INT($J4999/ROWS(tblConsorcios[Produto]))+1),"")</f>
        <v/>
      </c>
      <c r="Q4999" s="20" t="str">
        <f t="shared" si="235"/>
        <v/>
      </c>
      <c r="R4999">
        <f t="shared" si="236"/>
        <v>0</v>
      </c>
    </row>
    <row r="5000" spans="10:18" x14ac:dyDescent="0.2">
      <c r="J5000">
        <f t="shared" si="234"/>
        <v>4998</v>
      </c>
      <c r="K5000" t="str" cm="1">
        <f t="array" ref="K5000">IFERROR(INDEX(tblClientes[Cliente],INT($J5000/ROWS(tblConsorcios[Produto]))+1),"")</f>
        <v/>
      </c>
      <c r="L5000" t="str" cm="1">
        <f t="array" ref="L5000">IFERROR(INDEX(tblConsorcios[Produto],MOD($J5000,ROWS(tblConsorcios[Produto]))+1),"")</f>
        <v>Imóvel IE430 – 240m</v>
      </c>
      <c r="M5000" s="20" cm="1">
        <f t="array" ref="M5000">IFERROR(INDEX(tblConsorcios[Valor da Carta (R$)],MOD($J5000,ROWS(tblConsorcios[Produto]))+1),"")</f>
        <v>430000</v>
      </c>
      <c r="N5000" s="2" cm="1">
        <f t="array" ref="N5000">IFERROR(INDEX(tblConsorcios[Prazo (meses)],MOD($J5000,ROWS(tblConsorcios[Produto]))+1),"")</f>
        <v>240</v>
      </c>
      <c r="O5000" s="20" cm="1">
        <f t="array" ref="O5000">IFERROR(INDEX(tblConsorcios[Parcela Mensal (R$)],MOD($J5000,ROWS(tblConsorcios[Produto]))+1),"")</f>
        <v>2307.67</v>
      </c>
      <c r="P5000" s="20" t="str" cm="1">
        <f t="array" ref="P5000">IFERROR(INDEX(tblClientes[Dividendo Mensal (R$)],INT($J5000/ROWS(tblConsorcios[Produto]))+1),"")</f>
        <v/>
      </c>
      <c r="Q5000" s="20" t="str">
        <f t="shared" si="235"/>
        <v/>
      </c>
      <c r="R5000">
        <f t="shared" si="236"/>
        <v>0</v>
      </c>
    </row>
    <row r="5001" spans="10:18" x14ac:dyDescent="0.2">
      <c r="J5001">
        <f t="shared" si="234"/>
        <v>4999</v>
      </c>
      <c r="K5001" t="str" cm="1">
        <f t="array" ref="K5001">IFERROR(INDEX(tblClientes[Cliente],INT($J5001/ROWS(tblConsorcios[Produto]))+1),"")</f>
        <v/>
      </c>
      <c r="L5001" t="str" cm="1">
        <f t="array" ref="L5001">IFERROR(INDEX(tblConsorcios[Produto],MOD($J5001,ROWS(tblConsorcios[Produto]))+1),"")</f>
        <v>Imóvel IE430 – 220m</v>
      </c>
      <c r="M5001" s="20" cm="1">
        <f t="array" ref="M5001">IFERROR(INDEX(tblConsorcios[Valor da Carta (R$)],MOD($J5001,ROWS(tblConsorcios[Produto]))+1),"")</f>
        <v>430000</v>
      </c>
      <c r="N5001" s="2" cm="1">
        <f t="array" ref="N5001">IFERROR(INDEX(tblConsorcios[Prazo (meses)],MOD($J5001,ROWS(tblConsorcios[Produto]))+1),"")</f>
        <v>220</v>
      </c>
      <c r="O5001" s="20" cm="1">
        <f t="array" ref="O5001">IFERROR(INDEX(tblConsorcios[Parcela Mensal (R$)],MOD($J5001,ROWS(tblConsorcios[Produto]))+1),"")</f>
        <v>2497.91</v>
      </c>
      <c r="P5001" s="20" t="str" cm="1">
        <f t="array" ref="P5001">IFERROR(INDEX(tblClientes[Dividendo Mensal (R$)],INT($J5001/ROWS(tblConsorcios[Produto]))+1),"")</f>
        <v/>
      </c>
      <c r="Q5001" s="20" t="str">
        <f t="shared" si="235"/>
        <v/>
      </c>
      <c r="R5001">
        <f t="shared" si="236"/>
        <v>0</v>
      </c>
    </row>
    <row r="5002" spans="10:18" x14ac:dyDescent="0.2">
      <c r="J5002">
        <f t="shared" si="234"/>
        <v>5000</v>
      </c>
      <c r="K5002" t="str" cm="1">
        <f t="array" ref="K5002">IFERROR(INDEX(tblClientes[Cliente],INT($J5002/ROWS(tblConsorcios[Produto]))+1),"")</f>
        <v/>
      </c>
      <c r="L5002" t="str" cm="1">
        <f t="array" ref="L5002">IFERROR(INDEX(tblConsorcios[Produto],MOD($J5002,ROWS(tblConsorcios[Produto]))+1),"")</f>
        <v>Imóvel IE430 – 200m</v>
      </c>
      <c r="M5002" s="20" cm="1">
        <f t="array" ref="M5002">IFERROR(INDEX(tblConsorcios[Valor da Carta (R$)],MOD($J5002,ROWS(tblConsorcios[Produto]))+1),"")</f>
        <v>430000</v>
      </c>
      <c r="N5002" s="2" cm="1">
        <f t="array" ref="N5002">IFERROR(INDEX(tblConsorcios[Prazo (meses)],MOD($J5002,ROWS(tblConsorcios[Produto]))+1),"")</f>
        <v>200</v>
      </c>
      <c r="O5002" s="20" cm="1">
        <f t="array" ref="O5002">IFERROR(INDEX(tblConsorcios[Parcela Mensal (R$)],MOD($J5002,ROWS(tblConsorcios[Produto]))+1),"")</f>
        <v>2726.2</v>
      </c>
      <c r="P5002" s="20" t="str" cm="1">
        <f t="array" ref="P5002">IFERROR(INDEX(tblClientes[Dividendo Mensal (R$)],INT($J5002/ROWS(tblConsorcios[Produto]))+1),"")</f>
        <v/>
      </c>
      <c r="Q5002" s="20" t="str">
        <f t="shared" si="235"/>
        <v/>
      </c>
      <c r="R5002">
        <f t="shared" si="236"/>
        <v>0</v>
      </c>
    </row>
    <row r="5003" spans="10:18" x14ac:dyDescent="0.2">
      <c r="J5003">
        <f t="shared" si="234"/>
        <v>5001</v>
      </c>
      <c r="K5003" t="str" cm="1">
        <f t="array" ref="K5003">IFERROR(INDEX(tblClientes[Cliente],INT($J5003/ROWS(tblConsorcios[Produto]))+1),"")</f>
        <v/>
      </c>
      <c r="L5003" t="str" cm="1">
        <f t="array" ref="L5003">IFERROR(INDEX(tblConsorcios[Produto],MOD($J5003,ROWS(tblConsorcios[Produto]))+1),"")</f>
        <v>Imóvel IE400 – 240m</v>
      </c>
      <c r="M5003" s="20" cm="1">
        <f t="array" ref="M5003">IFERROR(INDEX(tblConsorcios[Valor da Carta (R$)],MOD($J5003,ROWS(tblConsorcios[Produto]))+1),"")</f>
        <v>400000</v>
      </c>
      <c r="N5003" s="2" cm="1">
        <f t="array" ref="N5003">IFERROR(INDEX(tblConsorcios[Prazo (meses)],MOD($J5003,ROWS(tblConsorcios[Produto]))+1),"")</f>
        <v>240</v>
      </c>
      <c r="O5003" s="20" cm="1">
        <f t="array" ref="O5003">IFERROR(INDEX(tblConsorcios[Parcela Mensal (R$)],MOD($J5003,ROWS(tblConsorcios[Produto]))+1),"")</f>
        <v>2146.67</v>
      </c>
      <c r="P5003" s="20" t="str" cm="1">
        <f t="array" ref="P5003">IFERROR(INDEX(tblClientes[Dividendo Mensal (R$)],INT($J5003/ROWS(tblConsorcios[Produto]))+1),"")</f>
        <v/>
      </c>
      <c r="Q5003" s="20" t="str">
        <f t="shared" si="235"/>
        <v/>
      </c>
      <c r="R5003">
        <f t="shared" si="236"/>
        <v>0</v>
      </c>
    </row>
    <row r="5004" spans="10:18" x14ac:dyDescent="0.2">
      <c r="J5004">
        <f t="shared" si="234"/>
        <v>5002</v>
      </c>
      <c r="K5004" t="str" cm="1">
        <f t="array" ref="K5004">IFERROR(INDEX(tblClientes[Cliente],INT($J5004/ROWS(tblConsorcios[Produto]))+1),"")</f>
        <v/>
      </c>
      <c r="L5004" t="str" cm="1">
        <f t="array" ref="L5004">IFERROR(INDEX(tblConsorcios[Produto],MOD($J5004,ROWS(tblConsorcios[Produto]))+1),"")</f>
        <v>Imóvel IE400 – 220m</v>
      </c>
      <c r="M5004" s="20" cm="1">
        <f t="array" ref="M5004">IFERROR(INDEX(tblConsorcios[Valor da Carta (R$)],MOD($J5004,ROWS(tblConsorcios[Produto]))+1),"")</f>
        <v>400000</v>
      </c>
      <c r="N5004" s="2" cm="1">
        <f t="array" ref="N5004">IFERROR(INDEX(tblConsorcios[Prazo (meses)],MOD($J5004,ROWS(tblConsorcios[Produto]))+1),"")</f>
        <v>220</v>
      </c>
      <c r="O5004" s="20" cm="1">
        <f t="array" ref="O5004">IFERROR(INDEX(tblConsorcios[Parcela Mensal (R$)],MOD($J5004,ROWS(tblConsorcios[Produto]))+1),"")</f>
        <v>2323.64</v>
      </c>
      <c r="P5004" s="20" t="str" cm="1">
        <f t="array" ref="P5004">IFERROR(INDEX(tblClientes[Dividendo Mensal (R$)],INT($J5004/ROWS(tblConsorcios[Produto]))+1),"")</f>
        <v/>
      </c>
      <c r="Q5004" s="20" t="str">
        <f t="shared" si="235"/>
        <v/>
      </c>
      <c r="R5004">
        <f t="shared" si="236"/>
        <v>0</v>
      </c>
    </row>
    <row r="5005" spans="10:18" x14ac:dyDescent="0.2">
      <c r="J5005">
        <f t="shared" si="234"/>
        <v>5003</v>
      </c>
      <c r="K5005" t="str" cm="1">
        <f t="array" ref="K5005">IFERROR(INDEX(tblClientes[Cliente],INT($J5005/ROWS(tblConsorcios[Produto]))+1),"")</f>
        <v/>
      </c>
      <c r="L5005" t="str" cm="1">
        <f t="array" ref="L5005">IFERROR(INDEX(tblConsorcios[Produto],MOD($J5005,ROWS(tblConsorcios[Produto]))+1),"")</f>
        <v>Imóvel IE400 – 200m</v>
      </c>
      <c r="M5005" s="20" cm="1">
        <f t="array" ref="M5005">IFERROR(INDEX(tblConsorcios[Valor da Carta (R$)],MOD($J5005,ROWS(tblConsorcios[Produto]))+1),"")</f>
        <v>400000</v>
      </c>
      <c r="N5005" s="2" cm="1">
        <f t="array" ref="N5005">IFERROR(INDEX(tblConsorcios[Prazo (meses)],MOD($J5005,ROWS(tblConsorcios[Produto]))+1),"")</f>
        <v>200</v>
      </c>
      <c r="O5005" s="20" cm="1">
        <f t="array" ref="O5005">IFERROR(INDEX(tblConsorcios[Parcela Mensal (R$)],MOD($J5005,ROWS(tblConsorcios[Produto]))+1),"")</f>
        <v>2536</v>
      </c>
      <c r="P5005" s="20" t="str" cm="1">
        <f t="array" ref="P5005">IFERROR(INDEX(tblClientes[Dividendo Mensal (R$)],INT($J5005/ROWS(tblConsorcios[Produto]))+1),"")</f>
        <v/>
      </c>
      <c r="Q5005" s="20" t="str">
        <f t="shared" si="235"/>
        <v/>
      </c>
      <c r="R5005">
        <f t="shared" si="236"/>
        <v>0</v>
      </c>
    </row>
    <row r="5006" spans="10:18" x14ac:dyDescent="0.2">
      <c r="J5006">
        <f t="shared" si="234"/>
        <v>5004</v>
      </c>
      <c r="K5006" t="str" cm="1">
        <f t="array" ref="K5006">IFERROR(INDEX(tblClientes[Cliente],INT($J5006/ROWS(tblConsorcios[Produto]))+1),"")</f>
        <v/>
      </c>
      <c r="L5006" t="str" cm="1">
        <f t="array" ref="L5006">IFERROR(INDEX(tblConsorcios[Produto],MOD($J5006,ROWS(tblConsorcios[Produto]))+1),"")</f>
        <v>Imóvel IE380 – 240m</v>
      </c>
      <c r="M5006" s="20" cm="1">
        <f t="array" ref="M5006">IFERROR(INDEX(tblConsorcios[Valor da Carta (R$)],MOD($J5006,ROWS(tblConsorcios[Produto]))+1),"")</f>
        <v>380000</v>
      </c>
      <c r="N5006" s="2" cm="1">
        <f t="array" ref="N5006">IFERROR(INDEX(tblConsorcios[Prazo (meses)],MOD($J5006,ROWS(tblConsorcios[Produto]))+1),"")</f>
        <v>240</v>
      </c>
      <c r="O5006" s="20" cm="1">
        <f t="array" ref="O5006">IFERROR(INDEX(tblConsorcios[Parcela Mensal (R$)],MOD($J5006,ROWS(tblConsorcios[Produto]))+1),"")</f>
        <v>2039.33</v>
      </c>
      <c r="P5006" s="20" t="str" cm="1">
        <f t="array" ref="P5006">IFERROR(INDEX(tblClientes[Dividendo Mensal (R$)],INT($J5006/ROWS(tblConsorcios[Produto]))+1),"")</f>
        <v/>
      </c>
      <c r="Q5006" s="20" t="str">
        <f t="shared" si="235"/>
        <v/>
      </c>
      <c r="R5006">
        <f t="shared" si="236"/>
        <v>0</v>
      </c>
    </row>
    <row r="5007" spans="10:18" x14ac:dyDescent="0.2">
      <c r="J5007">
        <f t="shared" si="234"/>
        <v>5005</v>
      </c>
      <c r="K5007" t="str" cm="1">
        <f t="array" ref="K5007">IFERROR(INDEX(tblClientes[Cliente],INT($J5007/ROWS(tblConsorcios[Produto]))+1),"")</f>
        <v/>
      </c>
      <c r="L5007" t="str" cm="1">
        <f t="array" ref="L5007">IFERROR(INDEX(tblConsorcios[Produto],MOD($J5007,ROWS(tblConsorcios[Produto]))+1),"")</f>
        <v>Imóvel IE380 – 220m</v>
      </c>
      <c r="M5007" s="20" cm="1">
        <f t="array" ref="M5007">IFERROR(INDEX(tblConsorcios[Valor da Carta (R$)],MOD($J5007,ROWS(tblConsorcios[Produto]))+1),"")</f>
        <v>380000</v>
      </c>
      <c r="N5007" s="2" cm="1">
        <f t="array" ref="N5007">IFERROR(INDEX(tblConsorcios[Prazo (meses)],MOD($J5007,ROWS(tblConsorcios[Produto]))+1),"")</f>
        <v>220</v>
      </c>
      <c r="O5007" s="20" cm="1">
        <f t="array" ref="O5007">IFERROR(INDEX(tblConsorcios[Parcela Mensal (R$)],MOD($J5007,ROWS(tblConsorcios[Produto]))+1),"")</f>
        <v>2207.4499999999998</v>
      </c>
      <c r="P5007" s="20" t="str" cm="1">
        <f t="array" ref="P5007">IFERROR(INDEX(tblClientes[Dividendo Mensal (R$)],INT($J5007/ROWS(tblConsorcios[Produto]))+1),"")</f>
        <v/>
      </c>
      <c r="Q5007" s="20" t="str">
        <f t="shared" si="235"/>
        <v/>
      </c>
      <c r="R5007">
        <f t="shared" si="236"/>
        <v>0</v>
      </c>
    </row>
    <row r="5008" spans="10:18" x14ac:dyDescent="0.2">
      <c r="J5008">
        <f t="shared" si="234"/>
        <v>5006</v>
      </c>
      <c r="K5008" t="str" cm="1">
        <f t="array" ref="K5008">IFERROR(INDEX(tblClientes[Cliente],INT($J5008/ROWS(tblConsorcios[Produto]))+1),"")</f>
        <v/>
      </c>
      <c r="L5008" t="str" cm="1">
        <f t="array" ref="L5008">IFERROR(INDEX(tblConsorcios[Produto],MOD($J5008,ROWS(tblConsorcios[Produto]))+1),"")</f>
        <v>Imóvel IE380 – 200m</v>
      </c>
      <c r="M5008" s="20" cm="1">
        <f t="array" ref="M5008">IFERROR(INDEX(tblConsorcios[Valor da Carta (R$)],MOD($J5008,ROWS(tblConsorcios[Produto]))+1),"")</f>
        <v>380000</v>
      </c>
      <c r="N5008" s="2" cm="1">
        <f t="array" ref="N5008">IFERROR(INDEX(tblConsorcios[Prazo (meses)],MOD($J5008,ROWS(tblConsorcios[Produto]))+1),"")</f>
        <v>200</v>
      </c>
      <c r="O5008" s="20" cm="1">
        <f t="array" ref="O5008">IFERROR(INDEX(tblConsorcios[Parcela Mensal (R$)],MOD($J5008,ROWS(tblConsorcios[Produto]))+1),"")</f>
        <v>2409.1999999999998</v>
      </c>
      <c r="P5008" s="20" t="str" cm="1">
        <f t="array" ref="P5008">IFERROR(INDEX(tblClientes[Dividendo Mensal (R$)],INT($J5008/ROWS(tblConsorcios[Produto]))+1),"")</f>
        <v/>
      </c>
      <c r="Q5008" s="20" t="str">
        <f t="shared" si="235"/>
        <v/>
      </c>
      <c r="R5008">
        <f t="shared" si="236"/>
        <v>0</v>
      </c>
    </row>
    <row r="5009" spans="10:18" x14ac:dyDescent="0.2">
      <c r="J5009">
        <f t="shared" si="234"/>
        <v>5007</v>
      </c>
      <c r="K5009" t="str" cm="1">
        <f t="array" ref="K5009">IFERROR(INDEX(tblClientes[Cliente],INT($J5009/ROWS(tblConsorcios[Produto]))+1),"")</f>
        <v/>
      </c>
      <c r="L5009" t="str" cm="1">
        <f t="array" ref="L5009">IFERROR(INDEX(tblConsorcios[Produto],MOD($J5009,ROWS(tblConsorcios[Produto]))+1),"")</f>
        <v>Imóvel IE350 – 240m</v>
      </c>
      <c r="M5009" s="20" cm="1">
        <f t="array" ref="M5009">IFERROR(INDEX(tblConsorcios[Valor da Carta (R$)],MOD($J5009,ROWS(tblConsorcios[Produto]))+1),"")</f>
        <v>350000</v>
      </c>
      <c r="N5009" s="2" cm="1">
        <f t="array" ref="N5009">IFERROR(INDEX(tblConsorcios[Prazo (meses)],MOD($J5009,ROWS(tblConsorcios[Produto]))+1),"")</f>
        <v>240</v>
      </c>
      <c r="O5009" s="20" cm="1">
        <f t="array" ref="O5009">IFERROR(INDEX(tblConsorcios[Parcela Mensal (R$)],MOD($J5009,ROWS(tblConsorcios[Produto]))+1),"")</f>
        <v>1878.33</v>
      </c>
      <c r="P5009" s="20" t="str" cm="1">
        <f t="array" ref="P5009">IFERROR(INDEX(tblClientes[Dividendo Mensal (R$)],INT($J5009/ROWS(tblConsorcios[Produto]))+1),"")</f>
        <v/>
      </c>
      <c r="Q5009" s="20" t="str">
        <f t="shared" si="235"/>
        <v/>
      </c>
      <c r="R5009">
        <f t="shared" si="236"/>
        <v>0</v>
      </c>
    </row>
    <row r="5010" spans="10:18" x14ac:dyDescent="0.2">
      <c r="J5010">
        <f t="shared" si="234"/>
        <v>5008</v>
      </c>
      <c r="K5010" t="str" cm="1">
        <f t="array" ref="K5010">IFERROR(INDEX(tblClientes[Cliente],INT($J5010/ROWS(tblConsorcios[Produto]))+1),"")</f>
        <v/>
      </c>
      <c r="L5010" t="str" cm="1">
        <f t="array" ref="L5010">IFERROR(INDEX(tblConsorcios[Produto],MOD($J5010,ROWS(tblConsorcios[Produto]))+1),"")</f>
        <v>Imóvel IE350 – 220m</v>
      </c>
      <c r="M5010" s="20" cm="1">
        <f t="array" ref="M5010">IFERROR(INDEX(tblConsorcios[Valor da Carta (R$)],MOD($J5010,ROWS(tblConsorcios[Produto]))+1),"")</f>
        <v>350000</v>
      </c>
      <c r="N5010" s="2" cm="1">
        <f t="array" ref="N5010">IFERROR(INDEX(tblConsorcios[Prazo (meses)],MOD($J5010,ROWS(tblConsorcios[Produto]))+1),"")</f>
        <v>220</v>
      </c>
      <c r="O5010" s="20" cm="1">
        <f t="array" ref="O5010">IFERROR(INDEX(tblConsorcios[Parcela Mensal (R$)],MOD($J5010,ROWS(tblConsorcios[Produto]))+1),"")</f>
        <v>2033.18</v>
      </c>
      <c r="P5010" s="20" t="str" cm="1">
        <f t="array" ref="P5010">IFERROR(INDEX(tblClientes[Dividendo Mensal (R$)],INT($J5010/ROWS(tblConsorcios[Produto]))+1),"")</f>
        <v/>
      </c>
      <c r="Q5010" s="20" t="str">
        <f t="shared" si="235"/>
        <v/>
      </c>
      <c r="R5010">
        <f t="shared" si="236"/>
        <v>0</v>
      </c>
    </row>
    <row r="5011" spans="10:18" x14ac:dyDescent="0.2">
      <c r="J5011">
        <f t="shared" si="234"/>
        <v>5009</v>
      </c>
      <c r="K5011" t="str" cm="1">
        <f t="array" ref="K5011">IFERROR(INDEX(tblClientes[Cliente],INT($J5011/ROWS(tblConsorcios[Produto]))+1),"")</f>
        <v/>
      </c>
      <c r="L5011" t="str" cm="1">
        <f t="array" ref="L5011">IFERROR(INDEX(tblConsorcios[Produto],MOD($J5011,ROWS(tblConsorcios[Produto]))+1),"")</f>
        <v>Imóvel IE350 – 200m</v>
      </c>
      <c r="M5011" s="20" cm="1">
        <f t="array" ref="M5011">IFERROR(INDEX(tblConsorcios[Valor da Carta (R$)],MOD($J5011,ROWS(tblConsorcios[Produto]))+1),"")</f>
        <v>350000</v>
      </c>
      <c r="N5011" s="2" cm="1">
        <f t="array" ref="N5011">IFERROR(INDEX(tblConsorcios[Prazo (meses)],MOD($J5011,ROWS(tblConsorcios[Produto]))+1),"")</f>
        <v>200</v>
      </c>
      <c r="O5011" s="20" cm="1">
        <f t="array" ref="O5011">IFERROR(INDEX(tblConsorcios[Parcela Mensal (R$)],MOD($J5011,ROWS(tblConsorcios[Produto]))+1),"")</f>
        <v>2219</v>
      </c>
      <c r="P5011" s="20" t="str" cm="1">
        <f t="array" ref="P5011">IFERROR(INDEX(tblClientes[Dividendo Mensal (R$)],INT($J5011/ROWS(tblConsorcios[Produto]))+1),"")</f>
        <v/>
      </c>
      <c r="Q5011" s="20" t="str">
        <f t="shared" si="235"/>
        <v/>
      </c>
      <c r="R5011">
        <f t="shared" si="236"/>
        <v>0</v>
      </c>
    </row>
    <row r="5012" spans="10:18" x14ac:dyDescent="0.2">
      <c r="J5012">
        <f t="shared" si="234"/>
        <v>5010</v>
      </c>
      <c r="K5012" t="str" cm="1">
        <f t="array" ref="K5012">IFERROR(INDEX(tblClientes[Cliente],INT($J5012/ROWS(tblConsorcios[Produto]))+1),"")</f>
        <v/>
      </c>
      <c r="L5012" t="str" cm="1">
        <f t="array" ref="L5012">IFERROR(INDEX(tblConsorcios[Produto],MOD($J5012,ROWS(tblConsorcios[Produto]))+1),"")</f>
        <v>Imóvel IE330 – 240m</v>
      </c>
      <c r="M5012" s="20" cm="1">
        <f t="array" ref="M5012">IFERROR(INDEX(tblConsorcios[Valor da Carta (R$)],MOD($J5012,ROWS(tblConsorcios[Produto]))+1),"")</f>
        <v>330000</v>
      </c>
      <c r="N5012" s="2" cm="1">
        <f t="array" ref="N5012">IFERROR(INDEX(tblConsorcios[Prazo (meses)],MOD($J5012,ROWS(tblConsorcios[Produto]))+1),"")</f>
        <v>240</v>
      </c>
      <c r="O5012" s="20" cm="1">
        <f t="array" ref="O5012">IFERROR(INDEX(tblConsorcios[Parcela Mensal (R$)],MOD($J5012,ROWS(tblConsorcios[Produto]))+1),"")</f>
        <v>1771</v>
      </c>
      <c r="P5012" s="20" t="str" cm="1">
        <f t="array" ref="P5012">IFERROR(INDEX(tblClientes[Dividendo Mensal (R$)],INT($J5012/ROWS(tblConsorcios[Produto]))+1),"")</f>
        <v/>
      </c>
      <c r="Q5012" s="20" t="str">
        <f t="shared" si="235"/>
        <v/>
      </c>
      <c r="R5012">
        <f t="shared" si="236"/>
        <v>0</v>
      </c>
    </row>
    <row r="5013" spans="10:18" x14ac:dyDescent="0.2">
      <c r="J5013">
        <f t="shared" si="234"/>
        <v>5011</v>
      </c>
      <c r="K5013" t="str" cm="1">
        <f t="array" ref="K5013">IFERROR(INDEX(tblClientes[Cliente],INT($J5013/ROWS(tblConsorcios[Produto]))+1),"")</f>
        <v/>
      </c>
      <c r="L5013" t="str" cm="1">
        <f t="array" ref="L5013">IFERROR(INDEX(tblConsorcios[Produto],MOD($J5013,ROWS(tblConsorcios[Produto]))+1),"")</f>
        <v>Imóvel IE330 – 220m</v>
      </c>
      <c r="M5013" s="20" cm="1">
        <f t="array" ref="M5013">IFERROR(INDEX(tblConsorcios[Valor da Carta (R$)],MOD($J5013,ROWS(tblConsorcios[Produto]))+1),"")</f>
        <v>330000</v>
      </c>
      <c r="N5013" s="2" cm="1">
        <f t="array" ref="N5013">IFERROR(INDEX(tblConsorcios[Prazo (meses)],MOD($J5013,ROWS(tblConsorcios[Produto]))+1),"")</f>
        <v>220</v>
      </c>
      <c r="O5013" s="20" cm="1">
        <f t="array" ref="O5013">IFERROR(INDEX(tblConsorcios[Parcela Mensal (R$)],MOD($J5013,ROWS(tblConsorcios[Produto]))+1),"")</f>
        <v>1917</v>
      </c>
      <c r="P5013" s="20" t="str" cm="1">
        <f t="array" ref="P5013">IFERROR(INDEX(tblClientes[Dividendo Mensal (R$)],INT($J5013/ROWS(tblConsorcios[Produto]))+1),"")</f>
        <v/>
      </c>
      <c r="Q5013" s="20" t="str">
        <f t="shared" si="235"/>
        <v/>
      </c>
      <c r="R5013">
        <f t="shared" si="236"/>
        <v>0</v>
      </c>
    </row>
    <row r="5014" spans="10:18" x14ac:dyDescent="0.2">
      <c r="J5014">
        <f t="shared" si="234"/>
        <v>5012</v>
      </c>
      <c r="K5014" t="str" cm="1">
        <f t="array" ref="K5014">IFERROR(INDEX(tblClientes[Cliente],INT($J5014/ROWS(tblConsorcios[Produto]))+1),"")</f>
        <v/>
      </c>
      <c r="L5014" t="str" cm="1">
        <f t="array" ref="L5014">IFERROR(INDEX(tblConsorcios[Produto],MOD($J5014,ROWS(tblConsorcios[Produto]))+1),"")</f>
        <v>Imóvel IE330 – 200m</v>
      </c>
      <c r="M5014" s="20" cm="1">
        <f t="array" ref="M5014">IFERROR(INDEX(tblConsorcios[Valor da Carta (R$)],MOD($J5014,ROWS(tblConsorcios[Produto]))+1),"")</f>
        <v>330000</v>
      </c>
      <c r="N5014" s="2" cm="1">
        <f t="array" ref="N5014">IFERROR(INDEX(tblConsorcios[Prazo (meses)],MOD($J5014,ROWS(tblConsorcios[Produto]))+1),"")</f>
        <v>200</v>
      </c>
      <c r="O5014" s="20" cm="1">
        <f t="array" ref="O5014">IFERROR(INDEX(tblConsorcios[Parcela Mensal (R$)],MOD($J5014,ROWS(tblConsorcios[Produto]))+1),"")</f>
        <v>2092.1999999999998</v>
      </c>
      <c r="P5014" s="20" t="str" cm="1">
        <f t="array" ref="P5014">IFERROR(INDEX(tblClientes[Dividendo Mensal (R$)],INT($J5014/ROWS(tblConsorcios[Produto]))+1),"")</f>
        <v/>
      </c>
      <c r="Q5014" s="20" t="str">
        <f t="shared" si="235"/>
        <v/>
      </c>
      <c r="R5014">
        <f t="shared" si="236"/>
        <v>0</v>
      </c>
    </row>
    <row r="5015" spans="10:18" x14ac:dyDescent="0.2">
      <c r="J5015">
        <f t="shared" si="234"/>
        <v>5013</v>
      </c>
      <c r="K5015" t="str" cm="1">
        <f t="array" ref="K5015">IFERROR(INDEX(tblClientes[Cliente],INT($J5015/ROWS(tblConsorcios[Produto]))+1),"")</f>
        <v/>
      </c>
      <c r="L5015" t="str" cm="1">
        <f t="array" ref="L5015">IFERROR(INDEX(tblConsorcios[Produto],MOD($J5015,ROWS(tblConsorcios[Produto]))+1),"")</f>
        <v>Imóvel IE300 – 240m</v>
      </c>
      <c r="M5015" s="20" cm="1">
        <f t="array" ref="M5015">IFERROR(INDEX(tblConsorcios[Valor da Carta (R$)],MOD($J5015,ROWS(tblConsorcios[Produto]))+1),"")</f>
        <v>300000</v>
      </c>
      <c r="N5015" s="2" cm="1">
        <f t="array" ref="N5015">IFERROR(INDEX(tblConsorcios[Prazo (meses)],MOD($J5015,ROWS(tblConsorcios[Produto]))+1),"")</f>
        <v>240</v>
      </c>
      <c r="O5015" s="20" cm="1">
        <f t="array" ref="O5015">IFERROR(INDEX(tblConsorcios[Parcela Mensal (R$)],MOD($J5015,ROWS(tblConsorcios[Produto]))+1),"")</f>
        <v>1610</v>
      </c>
      <c r="P5015" s="20" t="str" cm="1">
        <f t="array" ref="P5015">IFERROR(INDEX(tblClientes[Dividendo Mensal (R$)],INT($J5015/ROWS(tblConsorcios[Produto]))+1),"")</f>
        <v/>
      </c>
      <c r="Q5015" s="20" t="str">
        <f t="shared" si="235"/>
        <v/>
      </c>
      <c r="R5015">
        <f t="shared" si="236"/>
        <v>0</v>
      </c>
    </row>
    <row r="5016" spans="10:18" x14ac:dyDescent="0.2">
      <c r="J5016">
        <f t="shared" si="234"/>
        <v>5014</v>
      </c>
      <c r="K5016" t="str" cm="1">
        <f t="array" ref="K5016">IFERROR(INDEX(tblClientes[Cliente],INT($J5016/ROWS(tblConsorcios[Produto]))+1),"")</f>
        <v/>
      </c>
      <c r="L5016" t="str" cm="1">
        <f t="array" ref="L5016">IFERROR(INDEX(tblConsorcios[Produto],MOD($J5016,ROWS(tblConsorcios[Produto]))+1),"")</f>
        <v>Imóvel IE300 – 220m</v>
      </c>
      <c r="M5016" s="20" cm="1">
        <f t="array" ref="M5016">IFERROR(INDEX(tblConsorcios[Valor da Carta (R$)],MOD($J5016,ROWS(tblConsorcios[Produto]))+1),"")</f>
        <v>300000</v>
      </c>
      <c r="N5016" s="2" cm="1">
        <f t="array" ref="N5016">IFERROR(INDEX(tblConsorcios[Prazo (meses)],MOD($J5016,ROWS(tblConsorcios[Produto]))+1),"")</f>
        <v>220</v>
      </c>
      <c r="O5016" s="20" cm="1">
        <f t="array" ref="O5016">IFERROR(INDEX(tblConsorcios[Parcela Mensal (R$)],MOD($J5016,ROWS(tblConsorcios[Produto]))+1),"")</f>
        <v>1742.73</v>
      </c>
      <c r="P5016" s="20" t="str" cm="1">
        <f t="array" ref="P5016">IFERROR(INDEX(tblClientes[Dividendo Mensal (R$)],INT($J5016/ROWS(tblConsorcios[Produto]))+1),"")</f>
        <v/>
      </c>
      <c r="Q5016" s="20" t="str">
        <f t="shared" si="235"/>
        <v/>
      </c>
      <c r="R5016">
        <f t="shared" si="236"/>
        <v>0</v>
      </c>
    </row>
    <row r="5017" spans="10:18" x14ac:dyDescent="0.2">
      <c r="J5017">
        <f t="shared" si="234"/>
        <v>5015</v>
      </c>
      <c r="K5017" t="str" cm="1">
        <f t="array" ref="K5017">IFERROR(INDEX(tblClientes[Cliente],INT($J5017/ROWS(tblConsorcios[Produto]))+1),"")</f>
        <v/>
      </c>
      <c r="L5017" t="str" cm="1">
        <f t="array" ref="L5017">IFERROR(INDEX(tblConsorcios[Produto],MOD($J5017,ROWS(tblConsorcios[Produto]))+1),"")</f>
        <v>Imóvel IE300 – 200m</v>
      </c>
      <c r="M5017" s="20" cm="1">
        <f t="array" ref="M5017">IFERROR(INDEX(tblConsorcios[Valor da Carta (R$)],MOD($J5017,ROWS(tblConsorcios[Produto]))+1),"")</f>
        <v>300000</v>
      </c>
      <c r="N5017" s="2" cm="1">
        <f t="array" ref="N5017">IFERROR(INDEX(tblConsorcios[Prazo (meses)],MOD($J5017,ROWS(tblConsorcios[Produto]))+1),"")</f>
        <v>200</v>
      </c>
      <c r="O5017" s="20" cm="1">
        <f t="array" ref="O5017">IFERROR(INDEX(tblConsorcios[Parcela Mensal (R$)],MOD($J5017,ROWS(tblConsorcios[Produto]))+1),"")</f>
        <v>1902</v>
      </c>
      <c r="P5017" s="20" t="str" cm="1">
        <f t="array" ref="P5017">IFERROR(INDEX(tblClientes[Dividendo Mensal (R$)],INT($J5017/ROWS(tblConsorcios[Produto]))+1),"")</f>
        <v/>
      </c>
      <c r="Q5017" s="20" t="str">
        <f t="shared" si="235"/>
        <v/>
      </c>
      <c r="R5017">
        <f t="shared" si="236"/>
        <v>0</v>
      </c>
    </row>
    <row r="5018" spans="10:18" x14ac:dyDescent="0.2">
      <c r="J5018">
        <f t="shared" si="234"/>
        <v>5016</v>
      </c>
      <c r="K5018" t="str" cm="1">
        <f t="array" ref="K5018">IFERROR(INDEX(tblClientes[Cliente],INT($J5018/ROWS(tblConsorcios[Produto]))+1),"")</f>
        <v/>
      </c>
      <c r="L5018" t="str" cm="1">
        <f t="array" ref="L5018">IFERROR(INDEX(tblConsorcios[Produto],MOD($J5018,ROWS(tblConsorcios[Produto]))+1),"")</f>
        <v>Imóvel IE240 – 240m</v>
      </c>
      <c r="M5018" s="20" cm="1">
        <f t="array" ref="M5018">IFERROR(INDEX(tblConsorcios[Valor da Carta (R$)],MOD($J5018,ROWS(tblConsorcios[Produto]))+1),"")</f>
        <v>240000</v>
      </c>
      <c r="N5018" s="2" cm="1">
        <f t="array" ref="N5018">IFERROR(INDEX(tblConsorcios[Prazo (meses)],MOD($J5018,ROWS(tblConsorcios[Produto]))+1),"")</f>
        <v>240</v>
      </c>
      <c r="O5018" s="20" cm="1">
        <f t="array" ref="O5018">IFERROR(INDEX(tblConsorcios[Parcela Mensal (R$)],MOD($J5018,ROWS(tblConsorcios[Produto]))+1),"")</f>
        <v>1288</v>
      </c>
      <c r="P5018" s="20" t="str" cm="1">
        <f t="array" ref="P5018">IFERROR(INDEX(tblClientes[Dividendo Mensal (R$)],INT($J5018/ROWS(tblConsorcios[Produto]))+1),"")</f>
        <v/>
      </c>
      <c r="Q5018" s="20" t="str">
        <f t="shared" si="235"/>
        <v/>
      </c>
      <c r="R5018">
        <f t="shared" si="236"/>
        <v>0</v>
      </c>
    </row>
    <row r="5019" spans="10:18" x14ac:dyDescent="0.2">
      <c r="J5019">
        <f t="shared" si="234"/>
        <v>5017</v>
      </c>
      <c r="K5019" t="str" cm="1">
        <f t="array" ref="K5019">IFERROR(INDEX(tblClientes[Cliente],INT($J5019/ROWS(tblConsorcios[Produto]))+1),"")</f>
        <v/>
      </c>
      <c r="L5019" t="str" cm="1">
        <f t="array" ref="L5019">IFERROR(INDEX(tblConsorcios[Produto],MOD($J5019,ROWS(tblConsorcios[Produto]))+1),"")</f>
        <v>Imóvel IE240 – 220m</v>
      </c>
      <c r="M5019" s="20" cm="1">
        <f t="array" ref="M5019">IFERROR(INDEX(tblConsorcios[Valor da Carta (R$)],MOD($J5019,ROWS(tblConsorcios[Produto]))+1),"")</f>
        <v>240000</v>
      </c>
      <c r="N5019" s="2" cm="1">
        <f t="array" ref="N5019">IFERROR(INDEX(tblConsorcios[Prazo (meses)],MOD($J5019,ROWS(tblConsorcios[Produto]))+1),"")</f>
        <v>220</v>
      </c>
      <c r="O5019" s="20" cm="1">
        <f t="array" ref="O5019">IFERROR(INDEX(tblConsorcios[Parcela Mensal (R$)],MOD($J5019,ROWS(tblConsorcios[Produto]))+1),"")</f>
        <v>1394.18</v>
      </c>
      <c r="P5019" s="20" t="str" cm="1">
        <f t="array" ref="P5019">IFERROR(INDEX(tblClientes[Dividendo Mensal (R$)],INT($J5019/ROWS(tblConsorcios[Produto]))+1),"")</f>
        <v/>
      </c>
      <c r="Q5019" s="20" t="str">
        <f t="shared" si="235"/>
        <v/>
      </c>
      <c r="R5019">
        <f t="shared" si="236"/>
        <v>0</v>
      </c>
    </row>
    <row r="5020" spans="10:18" x14ac:dyDescent="0.2">
      <c r="J5020">
        <f t="shared" si="234"/>
        <v>5018</v>
      </c>
      <c r="K5020" t="str" cm="1">
        <f t="array" ref="K5020">IFERROR(INDEX(tblClientes[Cliente],INT($J5020/ROWS(tblConsorcios[Produto]))+1),"")</f>
        <v/>
      </c>
      <c r="L5020" t="str" cm="1">
        <f t="array" ref="L5020">IFERROR(INDEX(tblConsorcios[Produto],MOD($J5020,ROWS(tblConsorcios[Produto]))+1),"")</f>
        <v>Imóvel IE240 – 200m</v>
      </c>
      <c r="M5020" s="20" cm="1">
        <f t="array" ref="M5020">IFERROR(INDEX(tblConsorcios[Valor da Carta (R$)],MOD($J5020,ROWS(tblConsorcios[Produto]))+1),"")</f>
        <v>240000</v>
      </c>
      <c r="N5020" s="2" cm="1">
        <f t="array" ref="N5020">IFERROR(INDEX(tblConsorcios[Prazo (meses)],MOD($J5020,ROWS(tblConsorcios[Produto]))+1),"")</f>
        <v>200</v>
      </c>
      <c r="O5020" s="20" cm="1">
        <f t="array" ref="O5020">IFERROR(INDEX(tblConsorcios[Parcela Mensal (R$)],MOD($J5020,ROWS(tblConsorcios[Produto]))+1),"")</f>
        <v>1521.6</v>
      </c>
      <c r="P5020" s="20" t="str" cm="1">
        <f t="array" ref="P5020">IFERROR(INDEX(tblClientes[Dividendo Mensal (R$)],INT($J5020/ROWS(tblConsorcios[Produto]))+1),"")</f>
        <v/>
      </c>
      <c r="Q5020" s="20" t="str">
        <f t="shared" si="235"/>
        <v/>
      </c>
      <c r="R5020">
        <f t="shared" si="236"/>
        <v>0</v>
      </c>
    </row>
    <row r="5021" spans="10:18" x14ac:dyDescent="0.2">
      <c r="J5021">
        <f t="shared" si="234"/>
        <v>5019</v>
      </c>
      <c r="K5021" t="str" cm="1">
        <f t="array" ref="K5021">IFERROR(INDEX(tblClientes[Cliente],INT($J5021/ROWS(tblConsorcios[Produto]))+1),"")</f>
        <v/>
      </c>
      <c r="L5021" t="str" cm="1">
        <f t="array" ref="L5021">IFERROR(INDEX(tblConsorcios[Produto],MOD($J5021,ROWS(tblConsorcios[Produto]))+1),"")</f>
        <v>Imóvel IE230 – 240m</v>
      </c>
      <c r="M5021" s="20" cm="1">
        <f t="array" ref="M5021">IFERROR(INDEX(tblConsorcios[Valor da Carta (R$)],MOD($J5021,ROWS(tblConsorcios[Produto]))+1),"")</f>
        <v>230000</v>
      </c>
      <c r="N5021" s="2" cm="1">
        <f t="array" ref="N5021">IFERROR(INDEX(tblConsorcios[Prazo (meses)],MOD($J5021,ROWS(tblConsorcios[Produto]))+1),"")</f>
        <v>240</v>
      </c>
      <c r="O5021" s="20" cm="1">
        <f t="array" ref="O5021">IFERROR(INDEX(tblConsorcios[Parcela Mensal (R$)],MOD($J5021,ROWS(tblConsorcios[Produto]))+1),"")</f>
        <v>1234.33</v>
      </c>
      <c r="P5021" s="20" t="str" cm="1">
        <f t="array" ref="P5021">IFERROR(INDEX(tblClientes[Dividendo Mensal (R$)],INT($J5021/ROWS(tblConsorcios[Produto]))+1),"")</f>
        <v/>
      </c>
      <c r="Q5021" s="20" t="str">
        <f t="shared" si="235"/>
        <v/>
      </c>
      <c r="R5021">
        <f t="shared" si="236"/>
        <v>0</v>
      </c>
    </row>
    <row r="5022" spans="10:18" x14ac:dyDescent="0.2">
      <c r="J5022">
        <f t="shared" si="234"/>
        <v>5020</v>
      </c>
      <c r="K5022" t="str" cm="1">
        <f t="array" ref="K5022">IFERROR(INDEX(tblClientes[Cliente],INT($J5022/ROWS(tblConsorcios[Produto]))+1),"")</f>
        <v/>
      </c>
      <c r="L5022" t="str" cm="1">
        <f t="array" ref="L5022">IFERROR(INDEX(tblConsorcios[Produto],MOD($J5022,ROWS(tblConsorcios[Produto]))+1),"")</f>
        <v>Imóvel IE230 – 220m</v>
      </c>
      <c r="M5022" s="20" cm="1">
        <f t="array" ref="M5022">IFERROR(INDEX(tblConsorcios[Valor da Carta (R$)],MOD($J5022,ROWS(tblConsorcios[Produto]))+1),"")</f>
        <v>230000</v>
      </c>
      <c r="N5022" s="2" cm="1">
        <f t="array" ref="N5022">IFERROR(INDEX(tblConsorcios[Prazo (meses)],MOD($J5022,ROWS(tblConsorcios[Produto]))+1),"")</f>
        <v>220</v>
      </c>
      <c r="O5022" s="20" cm="1">
        <f t="array" ref="O5022">IFERROR(INDEX(tblConsorcios[Parcela Mensal (R$)],MOD($J5022,ROWS(tblConsorcios[Produto]))+1),"")</f>
        <v>1336.09</v>
      </c>
      <c r="P5022" s="20" t="str" cm="1">
        <f t="array" ref="P5022">IFERROR(INDEX(tblClientes[Dividendo Mensal (R$)],INT($J5022/ROWS(tblConsorcios[Produto]))+1),"")</f>
        <v/>
      </c>
      <c r="Q5022" s="20" t="str">
        <f t="shared" si="235"/>
        <v/>
      </c>
      <c r="R5022">
        <f t="shared" si="236"/>
        <v>0</v>
      </c>
    </row>
    <row r="5023" spans="10:18" x14ac:dyDescent="0.2">
      <c r="J5023">
        <f t="shared" si="234"/>
        <v>5021</v>
      </c>
      <c r="K5023" t="str" cm="1">
        <f t="array" ref="K5023">IFERROR(INDEX(tblClientes[Cliente],INT($J5023/ROWS(tblConsorcios[Produto]))+1),"")</f>
        <v/>
      </c>
      <c r="L5023" t="str" cm="1">
        <f t="array" ref="L5023">IFERROR(INDEX(tblConsorcios[Produto],MOD($J5023,ROWS(tblConsorcios[Produto]))+1),"")</f>
        <v>Imóvel IE230 – 200m</v>
      </c>
      <c r="M5023" s="20" cm="1">
        <f t="array" ref="M5023">IFERROR(INDEX(tblConsorcios[Valor da Carta (R$)],MOD($J5023,ROWS(tblConsorcios[Produto]))+1),"")</f>
        <v>230000</v>
      </c>
      <c r="N5023" s="2" cm="1">
        <f t="array" ref="N5023">IFERROR(INDEX(tblConsorcios[Prazo (meses)],MOD($J5023,ROWS(tblConsorcios[Produto]))+1),"")</f>
        <v>200</v>
      </c>
      <c r="O5023" s="20" cm="1">
        <f t="array" ref="O5023">IFERROR(INDEX(tblConsorcios[Parcela Mensal (R$)],MOD($J5023,ROWS(tblConsorcios[Produto]))+1),"")</f>
        <v>1458.2</v>
      </c>
      <c r="P5023" s="20" t="str" cm="1">
        <f t="array" ref="P5023">IFERROR(INDEX(tblClientes[Dividendo Mensal (R$)],INT($J5023/ROWS(tblConsorcios[Produto]))+1),"")</f>
        <v/>
      </c>
      <c r="Q5023" s="20" t="str">
        <f t="shared" si="235"/>
        <v/>
      </c>
      <c r="R5023">
        <f t="shared" si="236"/>
        <v>0</v>
      </c>
    </row>
    <row r="5024" spans="10:18" x14ac:dyDescent="0.2">
      <c r="J5024">
        <f t="shared" si="234"/>
        <v>5022</v>
      </c>
      <c r="K5024" t="str" cm="1">
        <f t="array" ref="K5024">IFERROR(INDEX(tblClientes[Cliente],INT($J5024/ROWS(tblConsorcios[Produto]))+1),"")</f>
        <v/>
      </c>
      <c r="L5024" t="str" cm="1">
        <f t="array" ref="L5024">IFERROR(INDEX(tblConsorcios[Produto],MOD($J5024,ROWS(tblConsorcios[Produto]))+1),"")</f>
        <v>Imóvel IE220 – 240m</v>
      </c>
      <c r="M5024" s="20" cm="1">
        <f t="array" ref="M5024">IFERROR(INDEX(tblConsorcios[Valor da Carta (R$)],MOD($J5024,ROWS(tblConsorcios[Produto]))+1),"")</f>
        <v>220000</v>
      </c>
      <c r="N5024" s="2" cm="1">
        <f t="array" ref="N5024">IFERROR(INDEX(tblConsorcios[Prazo (meses)],MOD($J5024,ROWS(tblConsorcios[Produto]))+1),"")</f>
        <v>240</v>
      </c>
      <c r="O5024" s="20" cm="1">
        <f t="array" ref="O5024">IFERROR(INDEX(tblConsorcios[Parcela Mensal (R$)],MOD($J5024,ROWS(tblConsorcios[Produto]))+1),"")</f>
        <v>1180.67</v>
      </c>
      <c r="P5024" s="20" t="str" cm="1">
        <f t="array" ref="P5024">IFERROR(INDEX(tblClientes[Dividendo Mensal (R$)],INT($J5024/ROWS(tblConsorcios[Produto]))+1),"")</f>
        <v/>
      </c>
      <c r="Q5024" s="20" t="str">
        <f t="shared" si="235"/>
        <v/>
      </c>
      <c r="R5024">
        <f t="shared" si="236"/>
        <v>0</v>
      </c>
    </row>
    <row r="5025" spans="10:18" x14ac:dyDescent="0.2">
      <c r="J5025">
        <f t="shared" si="234"/>
        <v>5023</v>
      </c>
      <c r="K5025" t="str" cm="1">
        <f t="array" ref="K5025">IFERROR(INDEX(tblClientes[Cliente],INT($J5025/ROWS(tblConsorcios[Produto]))+1),"")</f>
        <v/>
      </c>
      <c r="L5025" t="str" cm="1">
        <f t="array" ref="L5025">IFERROR(INDEX(tblConsorcios[Produto],MOD($J5025,ROWS(tblConsorcios[Produto]))+1),"")</f>
        <v>Imóvel IE220 – 220m</v>
      </c>
      <c r="M5025" s="20" cm="1">
        <f t="array" ref="M5025">IFERROR(INDEX(tblConsorcios[Valor da Carta (R$)],MOD($J5025,ROWS(tblConsorcios[Produto]))+1),"")</f>
        <v>220000</v>
      </c>
      <c r="N5025" s="2" cm="1">
        <f t="array" ref="N5025">IFERROR(INDEX(tblConsorcios[Prazo (meses)],MOD($J5025,ROWS(tblConsorcios[Produto]))+1),"")</f>
        <v>220</v>
      </c>
      <c r="O5025" s="20" cm="1">
        <f t="array" ref="O5025">IFERROR(INDEX(tblConsorcios[Parcela Mensal (R$)],MOD($J5025,ROWS(tblConsorcios[Produto]))+1),"")</f>
        <v>1278</v>
      </c>
      <c r="P5025" s="20" t="str" cm="1">
        <f t="array" ref="P5025">IFERROR(INDEX(tblClientes[Dividendo Mensal (R$)],INT($J5025/ROWS(tblConsorcios[Produto]))+1),"")</f>
        <v/>
      </c>
      <c r="Q5025" s="20" t="str">
        <f t="shared" si="235"/>
        <v/>
      </c>
      <c r="R5025">
        <f t="shared" si="236"/>
        <v>0</v>
      </c>
    </row>
    <row r="5026" spans="10:18" x14ac:dyDescent="0.2">
      <c r="J5026">
        <f t="shared" si="234"/>
        <v>5024</v>
      </c>
      <c r="K5026" t="str" cm="1">
        <f t="array" ref="K5026">IFERROR(INDEX(tblClientes[Cliente],INT($J5026/ROWS(tblConsorcios[Produto]))+1),"")</f>
        <v/>
      </c>
      <c r="L5026" t="str" cm="1">
        <f t="array" ref="L5026">IFERROR(INDEX(tblConsorcios[Produto],MOD($J5026,ROWS(tblConsorcios[Produto]))+1),"")</f>
        <v>Imóvel IE220 – 200m</v>
      </c>
      <c r="M5026" s="20" cm="1">
        <f t="array" ref="M5026">IFERROR(INDEX(tblConsorcios[Valor da Carta (R$)],MOD($J5026,ROWS(tblConsorcios[Produto]))+1),"")</f>
        <v>220000</v>
      </c>
      <c r="N5026" s="2" cm="1">
        <f t="array" ref="N5026">IFERROR(INDEX(tblConsorcios[Prazo (meses)],MOD($J5026,ROWS(tblConsorcios[Produto]))+1),"")</f>
        <v>200</v>
      </c>
      <c r="O5026" s="20" cm="1">
        <f t="array" ref="O5026">IFERROR(INDEX(tblConsorcios[Parcela Mensal (R$)],MOD($J5026,ROWS(tblConsorcios[Produto]))+1),"")</f>
        <v>1394.8</v>
      </c>
      <c r="P5026" s="20" t="str" cm="1">
        <f t="array" ref="P5026">IFERROR(INDEX(tblClientes[Dividendo Mensal (R$)],INT($J5026/ROWS(tblConsorcios[Produto]))+1),"")</f>
        <v/>
      </c>
      <c r="Q5026" s="20" t="str">
        <f t="shared" si="235"/>
        <v/>
      </c>
      <c r="R5026">
        <f t="shared" si="236"/>
        <v>0</v>
      </c>
    </row>
    <row r="5027" spans="10:18" x14ac:dyDescent="0.2">
      <c r="J5027">
        <f t="shared" si="234"/>
        <v>5025</v>
      </c>
      <c r="K5027" t="str" cm="1">
        <f t="array" ref="K5027">IFERROR(INDEX(tblClientes[Cliente],INT($J5027/ROWS(tblConsorcios[Produto]))+1),"")</f>
        <v/>
      </c>
      <c r="L5027" t="str" cm="1">
        <f t="array" ref="L5027">IFERROR(INDEX(tblConsorcios[Produto],MOD($J5027,ROWS(tblConsorcios[Produto]))+1),"")</f>
        <v>Imóvel IE200 – 240m</v>
      </c>
      <c r="M5027" s="20" cm="1">
        <f t="array" ref="M5027">IFERROR(INDEX(tblConsorcios[Valor da Carta (R$)],MOD($J5027,ROWS(tblConsorcios[Produto]))+1),"")</f>
        <v>200000</v>
      </c>
      <c r="N5027" s="2" cm="1">
        <f t="array" ref="N5027">IFERROR(INDEX(tblConsorcios[Prazo (meses)],MOD($J5027,ROWS(tblConsorcios[Produto]))+1),"")</f>
        <v>240</v>
      </c>
      <c r="O5027" s="20" cm="1">
        <f t="array" ref="O5027">IFERROR(INDEX(tblConsorcios[Parcela Mensal (R$)],MOD($J5027,ROWS(tblConsorcios[Produto]))+1),"")</f>
        <v>1073.33</v>
      </c>
      <c r="P5027" s="20" t="str" cm="1">
        <f t="array" ref="P5027">IFERROR(INDEX(tblClientes[Dividendo Mensal (R$)],INT($J5027/ROWS(tblConsorcios[Produto]))+1),"")</f>
        <v/>
      </c>
      <c r="Q5027" s="20" t="str">
        <f t="shared" si="235"/>
        <v/>
      </c>
      <c r="R5027">
        <f t="shared" si="236"/>
        <v>0</v>
      </c>
    </row>
    <row r="5028" spans="10:18" x14ac:dyDescent="0.2">
      <c r="J5028">
        <f t="shared" si="234"/>
        <v>5026</v>
      </c>
      <c r="K5028" t="str" cm="1">
        <f t="array" ref="K5028">IFERROR(INDEX(tblClientes[Cliente],INT($J5028/ROWS(tblConsorcios[Produto]))+1),"")</f>
        <v/>
      </c>
      <c r="L5028" t="str" cm="1">
        <f t="array" ref="L5028">IFERROR(INDEX(tblConsorcios[Produto],MOD($J5028,ROWS(tblConsorcios[Produto]))+1),"")</f>
        <v>Imóvel IE200 – 220m</v>
      </c>
      <c r="M5028" s="20" cm="1">
        <f t="array" ref="M5028">IFERROR(INDEX(tblConsorcios[Valor da Carta (R$)],MOD($J5028,ROWS(tblConsorcios[Produto]))+1),"")</f>
        <v>200000</v>
      </c>
      <c r="N5028" s="2" cm="1">
        <f t="array" ref="N5028">IFERROR(INDEX(tblConsorcios[Prazo (meses)],MOD($J5028,ROWS(tblConsorcios[Produto]))+1),"")</f>
        <v>220</v>
      </c>
      <c r="O5028" s="20" cm="1">
        <f t="array" ref="O5028">IFERROR(INDEX(tblConsorcios[Parcela Mensal (R$)],MOD($J5028,ROWS(tblConsorcios[Produto]))+1),"")</f>
        <v>1161.82</v>
      </c>
      <c r="P5028" s="20" t="str" cm="1">
        <f t="array" ref="P5028">IFERROR(INDEX(tblClientes[Dividendo Mensal (R$)],INT($J5028/ROWS(tblConsorcios[Produto]))+1),"")</f>
        <v/>
      </c>
      <c r="Q5028" s="20" t="str">
        <f t="shared" si="235"/>
        <v/>
      </c>
      <c r="R5028">
        <f t="shared" si="236"/>
        <v>0</v>
      </c>
    </row>
    <row r="5029" spans="10:18" x14ac:dyDescent="0.2">
      <c r="J5029">
        <f t="shared" si="234"/>
        <v>5027</v>
      </c>
      <c r="K5029" t="str" cm="1">
        <f t="array" ref="K5029">IFERROR(INDEX(tblClientes[Cliente],INT($J5029/ROWS(tblConsorcios[Produto]))+1),"")</f>
        <v/>
      </c>
      <c r="L5029" t="str" cm="1">
        <f t="array" ref="L5029">IFERROR(INDEX(tblConsorcios[Produto],MOD($J5029,ROWS(tblConsorcios[Produto]))+1),"")</f>
        <v>Imóvel IE200 – 200m</v>
      </c>
      <c r="M5029" s="20" cm="1">
        <f t="array" ref="M5029">IFERROR(INDEX(tblConsorcios[Valor da Carta (R$)],MOD($J5029,ROWS(tblConsorcios[Produto]))+1),"")</f>
        <v>200000</v>
      </c>
      <c r="N5029" s="2" cm="1">
        <f t="array" ref="N5029">IFERROR(INDEX(tblConsorcios[Prazo (meses)],MOD($J5029,ROWS(tblConsorcios[Produto]))+1),"")</f>
        <v>200</v>
      </c>
      <c r="O5029" s="20" cm="1">
        <f t="array" ref="O5029">IFERROR(INDEX(tblConsorcios[Parcela Mensal (R$)],MOD($J5029,ROWS(tblConsorcios[Produto]))+1),"")</f>
        <v>1268</v>
      </c>
      <c r="P5029" s="20" t="str" cm="1">
        <f t="array" ref="P5029">IFERROR(INDEX(tblClientes[Dividendo Mensal (R$)],INT($J5029/ROWS(tblConsorcios[Produto]))+1),"")</f>
        <v/>
      </c>
      <c r="Q5029" s="20" t="str">
        <f t="shared" si="235"/>
        <v/>
      </c>
      <c r="R5029">
        <f t="shared" si="236"/>
        <v>0</v>
      </c>
    </row>
    <row r="5030" spans="10:18" x14ac:dyDescent="0.2">
      <c r="J5030">
        <f t="shared" si="234"/>
        <v>5028</v>
      </c>
      <c r="K5030" t="str" cm="1">
        <f t="array" ref="K5030">IFERROR(INDEX(tblClientes[Cliente],INT($J5030/ROWS(tblConsorcios[Produto]))+1),"")</f>
        <v/>
      </c>
      <c r="L5030" t="str" cm="1">
        <f t="array" ref="L5030">IFERROR(INDEX(tblConsorcios[Produto],MOD($J5030,ROWS(tblConsorcios[Produto]))+1),"")</f>
        <v>Imóvel IE150 – 240m</v>
      </c>
      <c r="M5030" s="20" cm="1">
        <f t="array" ref="M5030">IFERROR(INDEX(tblConsorcios[Valor da Carta (R$)],MOD($J5030,ROWS(tblConsorcios[Produto]))+1),"")</f>
        <v>150000</v>
      </c>
      <c r="N5030" s="2" cm="1">
        <f t="array" ref="N5030">IFERROR(INDEX(tblConsorcios[Prazo (meses)],MOD($J5030,ROWS(tblConsorcios[Produto]))+1),"")</f>
        <v>240</v>
      </c>
      <c r="O5030" s="20" cm="1">
        <f t="array" ref="O5030">IFERROR(INDEX(tblConsorcios[Parcela Mensal (R$)],MOD($J5030,ROWS(tblConsorcios[Produto]))+1),"")</f>
        <v>805</v>
      </c>
      <c r="P5030" s="20" t="str" cm="1">
        <f t="array" ref="P5030">IFERROR(INDEX(tblClientes[Dividendo Mensal (R$)],INT($J5030/ROWS(tblConsorcios[Produto]))+1),"")</f>
        <v/>
      </c>
      <c r="Q5030" s="20" t="str">
        <f t="shared" si="235"/>
        <v/>
      </c>
      <c r="R5030">
        <f t="shared" si="236"/>
        <v>0</v>
      </c>
    </row>
    <row r="5031" spans="10:18" x14ac:dyDescent="0.2">
      <c r="J5031">
        <f t="shared" si="234"/>
        <v>5029</v>
      </c>
      <c r="K5031" t="str" cm="1">
        <f t="array" ref="K5031">IFERROR(INDEX(tblClientes[Cliente],INT($J5031/ROWS(tblConsorcios[Produto]))+1),"")</f>
        <v/>
      </c>
      <c r="L5031" t="str" cm="1">
        <f t="array" ref="L5031">IFERROR(INDEX(tblConsorcios[Produto],MOD($J5031,ROWS(tblConsorcios[Produto]))+1),"")</f>
        <v>Imóvel IE150 – 220m</v>
      </c>
      <c r="M5031" s="20" cm="1">
        <f t="array" ref="M5031">IFERROR(INDEX(tblConsorcios[Valor da Carta (R$)],MOD($J5031,ROWS(tblConsorcios[Produto]))+1),"")</f>
        <v>150000</v>
      </c>
      <c r="N5031" s="2" cm="1">
        <f t="array" ref="N5031">IFERROR(INDEX(tblConsorcios[Prazo (meses)],MOD($J5031,ROWS(tblConsorcios[Produto]))+1),"")</f>
        <v>220</v>
      </c>
      <c r="O5031" s="20" cm="1">
        <f t="array" ref="O5031">IFERROR(INDEX(tblConsorcios[Parcela Mensal (R$)],MOD($J5031,ROWS(tblConsorcios[Produto]))+1),"")</f>
        <v>871.36</v>
      </c>
      <c r="P5031" s="20" t="str" cm="1">
        <f t="array" ref="P5031">IFERROR(INDEX(tblClientes[Dividendo Mensal (R$)],INT($J5031/ROWS(tblConsorcios[Produto]))+1),"")</f>
        <v/>
      </c>
      <c r="Q5031" s="20" t="str">
        <f t="shared" si="235"/>
        <v/>
      </c>
      <c r="R5031">
        <f t="shared" si="236"/>
        <v>0</v>
      </c>
    </row>
    <row r="5032" spans="10:18" x14ac:dyDescent="0.2">
      <c r="J5032">
        <f t="shared" si="234"/>
        <v>5030</v>
      </c>
      <c r="K5032" t="str" cm="1">
        <f t="array" ref="K5032">IFERROR(INDEX(tblClientes[Cliente],INT($J5032/ROWS(tblConsorcios[Produto]))+1),"")</f>
        <v/>
      </c>
      <c r="L5032" t="str" cm="1">
        <f t="array" ref="L5032">IFERROR(INDEX(tblConsorcios[Produto],MOD($J5032,ROWS(tblConsorcios[Produto]))+1),"")</f>
        <v>Imóvel IE150 – 200m</v>
      </c>
      <c r="M5032" s="20" cm="1">
        <f t="array" ref="M5032">IFERROR(INDEX(tblConsorcios[Valor da Carta (R$)],MOD($J5032,ROWS(tblConsorcios[Produto]))+1),"")</f>
        <v>150000</v>
      </c>
      <c r="N5032" s="2" cm="1">
        <f t="array" ref="N5032">IFERROR(INDEX(tblConsorcios[Prazo (meses)],MOD($J5032,ROWS(tblConsorcios[Produto]))+1),"")</f>
        <v>200</v>
      </c>
      <c r="O5032" s="20" cm="1">
        <f t="array" ref="O5032">IFERROR(INDEX(tblConsorcios[Parcela Mensal (R$)],MOD($J5032,ROWS(tblConsorcios[Produto]))+1),"")</f>
        <v>951</v>
      </c>
      <c r="P5032" s="20" t="str" cm="1">
        <f t="array" ref="P5032">IFERROR(INDEX(tblClientes[Dividendo Mensal (R$)],INT($J5032/ROWS(tblConsorcios[Produto]))+1),"")</f>
        <v/>
      </c>
      <c r="Q5032" s="20" t="str">
        <f t="shared" si="235"/>
        <v/>
      </c>
      <c r="R5032">
        <f t="shared" si="236"/>
        <v>0</v>
      </c>
    </row>
    <row r="5033" spans="10:18" x14ac:dyDescent="0.2">
      <c r="J5033">
        <f t="shared" si="234"/>
        <v>5031</v>
      </c>
      <c r="K5033" t="str" cm="1">
        <f t="array" ref="K5033">IFERROR(INDEX(tblClientes[Cliente],INT($J5033/ROWS(tblConsorcios[Produto]))+1),"")</f>
        <v/>
      </c>
      <c r="L5033" t="str" cm="1">
        <f t="array" ref="L5033">IFERROR(INDEX(tblConsorcios[Produto],MOD($J5033,ROWS(tblConsorcios[Produto]))+1),"")</f>
        <v>Imóvel IE140 – 240m</v>
      </c>
      <c r="M5033" s="20" cm="1">
        <f t="array" ref="M5033">IFERROR(INDEX(tblConsorcios[Valor da Carta (R$)],MOD($J5033,ROWS(tblConsorcios[Produto]))+1),"")</f>
        <v>140000</v>
      </c>
      <c r="N5033" s="2" cm="1">
        <f t="array" ref="N5033">IFERROR(INDEX(tblConsorcios[Prazo (meses)],MOD($J5033,ROWS(tblConsorcios[Produto]))+1),"")</f>
        <v>240</v>
      </c>
      <c r="O5033" s="20" cm="1">
        <f t="array" ref="O5033">IFERROR(INDEX(tblConsorcios[Parcela Mensal (R$)],MOD($J5033,ROWS(tblConsorcios[Produto]))+1),"")</f>
        <v>751.33</v>
      </c>
      <c r="P5033" s="20" t="str" cm="1">
        <f t="array" ref="P5033">IFERROR(INDEX(tblClientes[Dividendo Mensal (R$)],INT($J5033/ROWS(tblConsorcios[Produto]))+1),"")</f>
        <v/>
      </c>
      <c r="Q5033" s="20" t="str">
        <f t="shared" si="235"/>
        <v/>
      </c>
      <c r="R5033">
        <f t="shared" si="236"/>
        <v>0</v>
      </c>
    </row>
    <row r="5034" spans="10:18" x14ac:dyDescent="0.2">
      <c r="J5034">
        <f t="shared" si="234"/>
        <v>5032</v>
      </c>
      <c r="K5034" t="str" cm="1">
        <f t="array" ref="K5034">IFERROR(INDEX(tblClientes[Cliente],INT($J5034/ROWS(tblConsorcios[Produto]))+1),"")</f>
        <v/>
      </c>
      <c r="L5034" t="str" cm="1">
        <f t="array" ref="L5034">IFERROR(INDEX(tblConsorcios[Produto],MOD($J5034,ROWS(tblConsorcios[Produto]))+1),"")</f>
        <v>Imóvel IE140 – 220m</v>
      </c>
      <c r="M5034" s="20" cm="1">
        <f t="array" ref="M5034">IFERROR(INDEX(tblConsorcios[Valor da Carta (R$)],MOD($J5034,ROWS(tblConsorcios[Produto]))+1),"")</f>
        <v>140000</v>
      </c>
      <c r="N5034" s="2" cm="1">
        <f t="array" ref="N5034">IFERROR(INDEX(tblConsorcios[Prazo (meses)],MOD($J5034,ROWS(tblConsorcios[Produto]))+1),"")</f>
        <v>220</v>
      </c>
      <c r="O5034" s="20" cm="1">
        <f t="array" ref="O5034">IFERROR(INDEX(tblConsorcios[Parcela Mensal (R$)],MOD($J5034,ROWS(tblConsorcios[Produto]))+1),"")</f>
        <v>813.27</v>
      </c>
      <c r="P5034" s="20" t="str" cm="1">
        <f t="array" ref="P5034">IFERROR(INDEX(tblClientes[Dividendo Mensal (R$)],INT($J5034/ROWS(tblConsorcios[Produto]))+1),"")</f>
        <v/>
      </c>
      <c r="Q5034" s="20" t="str">
        <f t="shared" si="235"/>
        <v/>
      </c>
      <c r="R5034">
        <f t="shared" si="236"/>
        <v>0</v>
      </c>
    </row>
    <row r="5035" spans="10:18" x14ac:dyDescent="0.2">
      <c r="J5035">
        <f t="shared" si="234"/>
        <v>5033</v>
      </c>
      <c r="K5035" t="str" cm="1">
        <f t="array" ref="K5035">IFERROR(INDEX(tblClientes[Cliente],INT($J5035/ROWS(tblConsorcios[Produto]))+1),"")</f>
        <v/>
      </c>
      <c r="L5035" t="str" cm="1">
        <f t="array" ref="L5035">IFERROR(INDEX(tblConsorcios[Produto],MOD($J5035,ROWS(tblConsorcios[Produto]))+1),"")</f>
        <v>Imóvel IE140 – 200m</v>
      </c>
      <c r="M5035" s="20" cm="1">
        <f t="array" ref="M5035">IFERROR(INDEX(tblConsorcios[Valor da Carta (R$)],MOD($J5035,ROWS(tblConsorcios[Produto]))+1),"")</f>
        <v>140000</v>
      </c>
      <c r="N5035" s="2" cm="1">
        <f t="array" ref="N5035">IFERROR(INDEX(tblConsorcios[Prazo (meses)],MOD($J5035,ROWS(tblConsorcios[Produto]))+1),"")</f>
        <v>200</v>
      </c>
      <c r="O5035" s="20" cm="1">
        <f t="array" ref="O5035">IFERROR(INDEX(tblConsorcios[Parcela Mensal (R$)],MOD($J5035,ROWS(tblConsorcios[Produto]))+1),"")</f>
        <v>887.6</v>
      </c>
      <c r="P5035" s="20" t="str" cm="1">
        <f t="array" ref="P5035">IFERROR(INDEX(tblClientes[Dividendo Mensal (R$)],INT($J5035/ROWS(tblConsorcios[Produto]))+1),"")</f>
        <v/>
      </c>
      <c r="Q5035" s="20" t="str">
        <f t="shared" si="235"/>
        <v/>
      </c>
      <c r="R5035">
        <f t="shared" si="236"/>
        <v>0</v>
      </c>
    </row>
    <row r="5036" spans="10:18" x14ac:dyDescent="0.2">
      <c r="J5036">
        <f t="shared" si="234"/>
        <v>5034</v>
      </c>
      <c r="K5036" t="str" cm="1">
        <f t="array" ref="K5036">IFERROR(INDEX(tblClientes[Cliente],INT($J5036/ROWS(tblConsorcios[Produto]))+1),"")</f>
        <v/>
      </c>
      <c r="L5036" t="str" cm="1">
        <f t="array" ref="L5036">IFERROR(INDEX(tblConsorcios[Produto],MOD($J5036,ROWS(tblConsorcios[Produto]))+1),"")</f>
        <v>Imóvel IE130 – 240m</v>
      </c>
      <c r="M5036" s="20" cm="1">
        <f t="array" ref="M5036">IFERROR(INDEX(tblConsorcios[Valor da Carta (R$)],MOD($J5036,ROWS(tblConsorcios[Produto]))+1),"")</f>
        <v>130000</v>
      </c>
      <c r="N5036" s="2" cm="1">
        <f t="array" ref="N5036">IFERROR(INDEX(tblConsorcios[Prazo (meses)],MOD($J5036,ROWS(tblConsorcios[Produto]))+1),"")</f>
        <v>240</v>
      </c>
      <c r="O5036" s="20" cm="1">
        <f t="array" ref="O5036">IFERROR(INDEX(tblConsorcios[Parcela Mensal (R$)],MOD($J5036,ROWS(tblConsorcios[Produto]))+1),"")</f>
        <v>697.67</v>
      </c>
      <c r="P5036" s="20" t="str" cm="1">
        <f t="array" ref="P5036">IFERROR(INDEX(tblClientes[Dividendo Mensal (R$)],INT($J5036/ROWS(tblConsorcios[Produto]))+1),"")</f>
        <v/>
      </c>
      <c r="Q5036" s="20" t="str">
        <f t="shared" si="235"/>
        <v/>
      </c>
      <c r="R5036">
        <f t="shared" si="236"/>
        <v>0</v>
      </c>
    </row>
    <row r="5037" spans="10:18" x14ac:dyDescent="0.2">
      <c r="J5037">
        <f t="shared" si="234"/>
        <v>5035</v>
      </c>
      <c r="K5037" t="str" cm="1">
        <f t="array" ref="K5037">IFERROR(INDEX(tblClientes[Cliente],INT($J5037/ROWS(tblConsorcios[Produto]))+1),"")</f>
        <v/>
      </c>
      <c r="L5037" t="str" cm="1">
        <f t="array" ref="L5037">IFERROR(INDEX(tblConsorcios[Produto],MOD($J5037,ROWS(tblConsorcios[Produto]))+1),"")</f>
        <v>Imóvel IE130 – 220m</v>
      </c>
      <c r="M5037" s="20" cm="1">
        <f t="array" ref="M5037">IFERROR(INDEX(tblConsorcios[Valor da Carta (R$)],MOD($J5037,ROWS(tblConsorcios[Produto]))+1),"")</f>
        <v>130000</v>
      </c>
      <c r="N5037" s="2" cm="1">
        <f t="array" ref="N5037">IFERROR(INDEX(tblConsorcios[Prazo (meses)],MOD($J5037,ROWS(tblConsorcios[Produto]))+1),"")</f>
        <v>220</v>
      </c>
      <c r="O5037" s="20" cm="1">
        <f t="array" ref="O5037">IFERROR(INDEX(tblConsorcios[Parcela Mensal (R$)],MOD($J5037,ROWS(tblConsorcios[Produto]))+1),"")</f>
        <v>755.18</v>
      </c>
      <c r="P5037" s="20" t="str" cm="1">
        <f t="array" ref="P5037">IFERROR(INDEX(tblClientes[Dividendo Mensal (R$)],INT($J5037/ROWS(tblConsorcios[Produto]))+1),"")</f>
        <v/>
      </c>
      <c r="Q5037" s="20" t="str">
        <f t="shared" si="235"/>
        <v/>
      </c>
      <c r="R5037">
        <f t="shared" si="236"/>
        <v>0</v>
      </c>
    </row>
    <row r="5038" spans="10:18" x14ac:dyDescent="0.2">
      <c r="J5038">
        <f t="shared" si="234"/>
        <v>5036</v>
      </c>
      <c r="K5038" t="str" cm="1">
        <f t="array" ref="K5038">IFERROR(INDEX(tblClientes[Cliente],INT($J5038/ROWS(tblConsorcios[Produto]))+1),"")</f>
        <v/>
      </c>
      <c r="L5038" t="str" cm="1">
        <f t="array" ref="L5038">IFERROR(INDEX(tblConsorcios[Produto],MOD($J5038,ROWS(tblConsorcios[Produto]))+1),"")</f>
        <v>Imóvel IE130 – 200m</v>
      </c>
      <c r="M5038" s="20" cm="1">
        <f t="array" ref="M5038">IFERROR(INDEX(tblConsorcios[Valor da Carta (R$)],MOD($J5038,ROWS(tblConsorcios[Produto]))+1),"")</f>
        <v>130000</v>
      </c>
      <c r="N5038" s="2" cm="1">
        <f t="array" ref="N5038">IFERROR(INDEX(tblConsorcios[Prazo (meses)],MOD($J5038,ROWS(tblConsorcios[Produto]))+1),"")</f>
        <v>200</v>
      </c>
      <c r="O5038" s="20" cm="1">
        <f t="array" ref="O5038">IFERROR(INDEX(tblConsorcios[Parcela Mensal (R$)],MOD($J5038,ROWS(tblConsorcios[Produto]))+1),"")</f>
        <v>824.2</v>
      </c>
      <c r="P5038" s="20" t="str" cm="1">
        <f t="array" ref="P5038">IFERROR(INDEX(tblClientes[Dividendo Mensal (R$)],INT($J5038/ROWS(tblConsorcios[Produto]))+1),"")</f>
        <v/>
      </c>
      <c r="Q5038" s="20" t="str">
        <f t="shared" si="235"/>
        <v/>
      </c>
      <c r="R5038">
        <f t="shared" si="236"/>
        <v>0</v>
      </c>
    </row>
    <row r="5039" spans="10:18" x14ac:dyDescent="0.2">
      <c r="J5039">
        <f t="shared" si="234"/>
        <v>5037</v>
      </c>
      <c r="K5039" t="str" cm="1">
        <f t="array" ref="K5039">IFERROR(INDEX(tblClientes[Cliente],INT($J5039/ROWS(tblConsorcios[Produto]))+1),"")</f>
        <v/>
      </c>
      <c r="L5039" t="str" cm="1">
        <f t="array" ref="L5039">IFERROR(INDEX(tblConsorcios[Produto],MOD($J5039,ROWS(tblConsorcios[Produto]))+1),"")</f>
        <v>Imóvel IE120 – 240m</v>
      </c>
      <c r="M5039" s="20" cm="1">
        <f t="array" ref="M5039">IFERROR(INDEX(tblConsorcios[Valor da Carta (R$)],MOD($J5039,ROWS(tblConsorcios[Produto]))+1),"")</f>
        <v>120000</v>
      </c>
      <c r="N5039" s="2" cm="1">
        <f t="array" ref="N5039">IFERROR(INDEX(tblConsorcios[Prazo (meses)],MOD($J5039,ROWS(tblConsorcios[Produto]))+1),"")</f>
        <v>240</v>
      </c>
      <c r="O5039" s="20" cm="1">
        <f t="array" ref="O5039">IFERROR(INDEX(tblConsorcios[Parcela Mensal (R$)],MOD($J5039,ROWS(tblConsorcios[Produto]))+1),"")</f>
        <v>644</v>
      </c>
      <c r="P5039" s="20" t="str" cm="1">
        <f t="array" ref="P5039">IFERROR(INDEX(tblClientes[Dividendo Mensal (R$)],INT($J5039/ROWS(tblConsorcios[Produto]))+1),"")</f>
        <v/>
      </c>
      <c r="Q5039" s="20" t="str">
        <f t="shared" si="235"/>
        <v/>
      </c>
      <c r="R5039">
        <f t="shared" si="236"/>
        <v>0</v>
      </c>
    </row>
    <row r="5040" spans="10:18" x14ac:dyDescent="0.2">
      <c r="J5040">
        <f t="shared" si="234"/>
        <v>5038</v>
      </c>
      <c r="K5040" t="str" cm="1">
        <f t="array" ref="K5040">IFERROR(INDEX(tblClientes[Cliente],INT($J5040/ROWS(tblConsorcios[Produto]))+1),"")</f>
        <v/>
      </c>
      <c r="L5040" t="str" cm="1">
        <f t="array" ref="L5040">IFERROR(INDEX(tblConsorcios[Produto],MOD($J5040,ROWS(tblConsorcios[Produto]))+1),"")</f>
        <v>Imóvel IE120 – 220m</v>
      </c>
      <c r="M5040" s="20" cm="1">
        <f t="array" ref="M5040">IFERROR(INDEX(tblConsorcios[Valor da Carta (R$)],MOD($J5040,ROWS(tblConsorcios[Produto]))+1),"")</f>
        <v>120000</v>
      </c>
      <c r="N5040" s="2" cm="1">
        <f t="array" ref="N5040">IFERROR(INDEX(tblConsorcios[Prazo (meses)],MOD($J5040,ROWS(tblConsorcios[Produto]))+1),"")</f>
        <v>220</v>
      </c>
      <c r="O5040" s="20" cm="1">
        <f t="array" ref="O5040">IFERROR(INDEX(tblConsorcios[Parcela Mensal (R$)],MOD($J5040,ROWS(tblConsorcios[Produto]))+1),"")</f>
        <v>697.09</v>
      </c>
      <c r="P5040" s="20" t="str" cm="1">
        <f t="array" ref="P5040">IFERROR(INDEX(tblClientes[Dividendo Mensal (R$)],INT($J5040/ROWS(tblConsorcios[Produto]))+1),"")</f>
        <v/>
      </c>
      <c r="Q5040" s="20" t="str">
        <f t="shared" si="235"/>
        <v/>
      </c>
      <c r="R5040">
        <f t="shared" si="236"/>
        <v>0</v>
      </c>
    </row>
    <row r="5041" spans="10:18" x14ac:dyDescent="0.2">
      <c r="J5041">
        <f t="shared" si="234"/>
        <v>5039</v>
      </c>
      <c r="K5041" t="str" cm="1">
        <f t="array" ref="K5041">IFERROR(INDEX(tblClientes[Cliente],INT($J5041/ROWS(tblConsorcios[Produto]))+1),"")</f>
        <v/>
      </c>
      <c r="L5041" t="str" cm="1">
        <f t="array" ref="L5041">IFERROR(INDEX(tblConsorcios[Produto],MOD($J5041,ROWS(tblConsorcios[Produto]))+1),"")</f>
        <v>Imóvel IE120 – 200m</v>
      </c>
      <c r="M5041" s="20" cm="1">
        <f t="array" ref="M5041">IFERROR(INDEX(tblConsorcios[Valor da Carta (R$)],MOD($J5041,ROWS(tblConsorcios[Produto]))+1),"")</f>
        <v>120000</v>
      </c>
      <c r="N5041" s="2" cm="1">
        <f t="array" ref="N5041">IFERROR(INDEX(tblConsorcios[Prazo (meses)],MOD($J5041,ROWS(tblConsorcios[Produto]))+1),"")</f>
        <v>200</v>
      </c>
      <c r="O5041" s="20" cm="1">
        <f t="array" ref="O5041">IFERROR(INDEX(tblConsorcios[Parcela Mensal (R$)],MOD($J5041,ROWS(tblConsorcios[Produto]))+1),"")</f>
        <v>760.8</v>
      </c>
      <c r="P5041" s="20" t="str" cm="1">
        <f t="array" ref="P5041">IFERROR(INDEX(tblClientes[Dividendo Mensal (R$)],INT($J5041/ROWS(tblConsorcios[Produto]))+1),"")</f>
        <v/>
      </c>
      <c r="Q5041" s="20" t="str">
        <f t="shared" si="235"/>
        <v/>
      </c>
      <c r="R5041">
        <f t="shared" si="236"/>
        <v>0</v>
      </c>
    </row>
    <row r="5042" spans="10:18" x14ac:dyDescent="0.2">
      <c r="J5042">
        <f t="shared" si="234"/>
        <v>5040</v>
      </c>
      <c r="K5042" t="str" cm="1">
        <f t="array" ref="K5042">IFERROR(INDEX(tblClientes[Cliente],INT($J5042/ROWS(tblConsorcios[Produto]))+1),"")</f>
        <v/>
      </c>
      <c r="L5042" t="str" cm="1">
        <f t="array" ref="L5042">IFERROR(INDEX(tblConsorcios[Produto],MOD($J5042,ROWS(tblConsorcios[Produto]))+1),"")</f>
        <v>Imóvel IE600 – 240m</v>
      </c>
      <c r="M5042" s="20" cm="1">
        <f t="array" ref="M5042">IFERROR(INDEX(tblConsorcios[Valor da Carta (R$)],MOD($J5042,ROWS(tblConsorcios[Produto]))+1),"")</f>
        <v>600000</v>
      </c>
      <c r="N5042" s="2" cm="1">
        <f t="array" ref="N5042">IFERROR(INDEX(tblConsorcios[Prazo (meses)],MOD($J5042,ROWS(tblConsorcios[Produto]))+1),"")</f>
        <v>240</v>
      </c>
      <c r="O5042" s="20" cm="1">
        <f t="array" ref="O5042">IFERROR(INDEX(tblConsorcios[Parcela Mensal (R$)],MOD($J5042,ROWS(tblConsorcios[Produto]))+1),"")</f>
        <v>3220</v>
      </c>
      <c r="P5042" s="20" t="str" cm="1">
        <f t="array" ref="P5042">IFERROR(INDEX(tblClientes[Dividendo Mensal (R$)],INT($J5042/ROWS(tblConsorcios[Produto]))+1),"")</f>
        <v/>
      </c>
      <c r="Q5042" s="20" t="str">
        <f t="shared" si="235"/>
        <v/>
      </c>
      <c r="R5042">
        <f t="shared" si="236"/>
        <v>0</v>
      </c>
    </row>
    <row r="5043" spans="10:18" x14ac:dyDescent="0.2">
      <c r="J5043">
        <f t="shared" si="234"/>
        <v>5041</v>
      </c>
      <c r="K5043" t="str" cm="1">
        <f t="array" ref="K5043">IFERROR(INDEX(tblClientes[Cliente],INT($J5043/ROWS(tblConsorcios[Produto]))+1),"")</f>
        <v/>
      </c>
      <c r="L5043" t="str" cm="1">
        <f t="array" ref="L5043">IFERROR(INDEX(tblConsorcios[Produto],MOD($J5043,ROWS(tblConsorcios[Produto]))+1),"")</f>
        <v>Imóvel IE600 – 220m</v>
      </c>
      <c r="M5043" s="20" cm="1">
        <f t="array" ref="M5043">IFERROR(INDEX(tblConsorcios[Valor da Carta (R$)],MOD($J5043,ROWS(tblConsorcios[Produto]))+1),"")</f>
        <v>600000</v>
      </c>
      <c r="N5043" s="2" cm="1">
        <f t="array" ref="N5043">IFERROR(INDEX(tblConsorcios[Prazo (meses)],MOD($J5043,ROWS(tblConsorcios[Produto]))+1),"")</f>
        <v>220</v>
      </c>
      <c r="O5043" s="20" cm="1">
        <f t="array" ref="O5043">IFERROR(INDEX(tblConsorcios[Parcela Mensal (R$)],MOD($J5043,ROWS(tblConsorcios[Produto]))+1),"")</f>
        <v>3485.45</v>
      </c>
      <c r="P5043" s="20" t="str" cm="1">
        <f t="array" ref="P5043">IFERROR(INDEX(tblClientes[Dividendo Mensal (R$)],INT($J5043/ROWS(tblConsorcios[Produto]))+1),"")</f>
        <v/>
      </c>
      <c r="Q5043" s="20" t="str">
        <f t="shared" si="235"/>
        <v/>
      </c>
      <c r="R5043">
        <f t="shared" si="236"/>
        <v>0</v>
      </c>
    </row>
    <row r="5044" spans="10:18" x14ac:dyDescent="0.2">
      <c r="J5044">
        <f t="shared" si="234"/>
        <v>5042</v>
      </c>
      <c r="K5044" t="str" cm="1">
        <f t="array" ref="K5044">IFERROR(INDEX(tblClientes[Cliente],INT($J5044/ROWS(tblConsorcios[Produto]))+1),"")</f>
        <v/>
      </c>
      <c r="L5044" t="str" cm="1">
        <f t="array" ref="L5044">IFERROR(INDEX(tblConsorcios[Produto],MOD($J5044,ROWS(tblConsorcios[Produto]))+1),"")</f>
        <v>Imóvel IE600 – 200m</v>
      </c>
      <c r="M5044" s="20" cm="1">
        <f t="array" ref="M5044">IFERROR(INDEX(tblConsorcios[Valor da Carta (R$)],MOD($J5044,ROWS(tblConsorcios[Produto]))+1),"")</f>
        <v>600000</v>
      </c>
      <c r="N5044" s="2" cm="1">
        <f t="array" ref="N5044">IFERROR(INDEX(tblConsorcios[Prazo (meses)],MOD($J5044,ROWS(tblConsorcios[Produto]))+1),"")</f>
        <v>200</v>
      </c>
      <c r="O5044" s="20" cm="1">
        <f t="array" ref="O5044">IFERROR(INDEX(tblConsorcios[Parcela Mensal (R$)],MOD($J5044,ROWS(tblConsorcios[Produto]))+1),"")</f>
        <v>3804</v>
      </c>
      <c r="P5044" s="20" t="str" cm="1">
        <f t="array" ref="P5044">IFERROR(INDEX(tblClientes[Dividendo Mensal (R$)],INT($J5044/ROWS(tblConsorcios[Produto]))+1),"")</f>
        <v/>
      </c>
      <c r="Q5044" s="20" t="str">
        <f t="shared" si="235"/>
        <v/>
      </c>
      <c r="R5044">
        <f t="shared" si="236"/>
        <v>0</v>
      </c>
    </row>
    <row r="5045" spans="10:18" x14ac:dyDescent="0.2">
      <c r="J5045">
        <f t="shared" si="234"/>
        <v>5043</v>
      </c>
      <c r="K5045" t="str" cm="1">
        <f t="array" ref="K5045">IFERROR(INDEX(tblClientes[Cliente],INT($J5045/ROWS(tblConsorcios[Produto]))+1),"")</f>
        <v/>
      </c>
      <c r="L5045" t="str" cm="1">
        <f t="array" ref="L5045">IFERROR(INDEX(tblConsorcios[Produto],MOD($J5045,ROWS(tblConsorcios[Produto]))+1),"")</f>
        <v>Imóvel IE580 – 240m</v>
      </c>
      <c r="M5045" s="20" cm="1">
        <f t="array" ref="M5045">IFERROR(INDEX(tblConsorcios[Valor da Carta (R$)],MOD($J5045,ROWS(tblConsorcios[Produto]))+1),"")</f>
        <v>580000</v>
      </c>
      <c r="N5045" s="2" cm="1">
        <f t="array" ref="N5045">IFERROR(INDEX(tblConsorcios[Prazo (meses)],MOD($J5045,ROWS(tblConsorcios[Produto]))+1),"")</f>
        <v>240</v>
      </c>
      <c r="O5045" s="20" cm="1">
        <f t="array" ref="O5045">IFERROR(INDEX(tblConsorcios[Parcela Mensal (R$)],MOD($J5045,ROWS(tblConsorcios[Produto]))+1),"")</f>
        <v>3112.67</v>
      </c>
      <c r="P5045" s="20" t="str" cm="1">
        <f t="array" ref="P5045">IFERROR(INDEX(tblClientes[Dividendo Mensal (R$)],INT($J5045/ROWS(tblConsorcios[Produto]))+1),"")</f>
        <v/>
      </c>
      <c r="Q5045" s="20" t="str">
        <f t="shared" si="235"/>
        <v/>
      </c>
      <c r="R5045">
        <f t="shared" si="236"/>
        <v>0</v>
      </c>
    </row>
    <row r="5046" spans="10:18" x14ac:dyDescent="0.2">
      <c r="J5046">
        <f t="shared" si="234"/>
        <v>5044</v>
      </c>
      <c r="K5046" t="str" cm="1">
        <f t="array" ref="K5046">IFERROR(INDEX(tblClientes[Cliente],INT($J5046/ROWS(tblConsorcios[Produto]))+1),"")</f>
        <v/>
      </c>
      <c r="L5046" t="str" cm="1">
        <f t="array" ref="L5046">IFERROR(INDEX(tblConsorcios[Produto],MOD($J5046,ROWS(tblConsorcios[Produto]))+1),"")</f>
        <v>Imóvel IE580 – 220m</v>
      </c>
      <c r="M5046" s="20" cm="1">
        <f t="array" ref="M5046">IFERROR(INDEX(tblConsorcios[Valor da Carta (R$)],MOD($J5046,ROWS(tblConsorcios[Produto]))+1),"")</f>
        <v>580000</v>
      </c>
      <c r="N5046" s="2" cm="1">
        <f t="array" ref="N5046">IFERROR(INDEX(tblConsorcios[Prazo (meses)],MOD($J5046,ROWS(tblConsorcios[Produto]))+1),"")</f>
        <v>220</v>
      </c>
      <c r="O5046" s="20" cm="1">
        <f t="array" ref="O5046">IFERROR(INDEX(tblConsorcios[Parcela Mensal (R$)],MOD($J5046,ROWS(tblConsorcios[Produto]))+1),"")</f>
        <v>3369.27</v>
      </c>
      <c r="P5046" s="20" t="str" cm="1">
        <f t="array" ref="P5046">IFERROR(INDEX(tblClientes[Dividendo Mensal (R$)],INT($J5046/ROWS(tblConsorcios[Produto]))+1),"")</f>
        <v/>
      </c>
      <c r="Q5046" s="20" t="str">
        <f t="shared" si="235"/>
        <v/>
      </c>
      <c r="R5046">
        <f t="shared" si="236"/>
        <v>0</v>
      </c>
    </row>
    <row r="5047" spans="10:18" x14ac:dyDescent="0.2">
      <c r="J5047">
        <f t="shared" si="234"/>
        <v>5045</v>
      </c>
      <c r="K5047" t="str" cm="1">
        <f t="array" ref="K5047">IFERROR(INDEX(tblClientes[Cliente],INT($J5047/ROWS(tblConsorcios[Produto]))+1),"")</f>
        <v/>
      </c>
      <c r="L5047" t="str" cm="1">
        <f t="array" ref="L5047">IFERROR(INDEX(tblConsorcios[Produto],MOD($J5047,ROWS(tblConsorcios[Produto]))+1),"")</f>
        <v>Imóvel IE580 – 200m</v>
      </c>
      <c r="M5047" s="20" cm="1">
        <f t="array" ref="M5047">IFERROR(INDEX(tblConsorcios[Valor da Carta (R$)],MOD($J5047,ROWS(tblConsorcios[Produto]))+1),"")</f>
        <v>580000</v>
      </c>
      <c r="N5047" s="2" cm="1">
        <f t="array" ref="N5047">IFERROR(INDEX(tblConsorcios[Prazo (meses)],MOD($J5047,ROWS(tblConsorcios[Produto]))+1),"")</f>
        <v>200</v>
      </c>
      <c r="O5047" s="20" cm="1">
        <f t="array" ref="O5047">IFERROR(INDEX(tblConsorcios[Parcela Mensal (R$)],MOD($J5047,ROWS(tblConsorcios[Produto]))+1),"")</f>
        <v>3677.2</v>
      </c>
      <c r="P5047" s="20" t="str" cm="1">
        <f t="array" ref="P5047">IFERROR(INDEX(tblClientes[Dividendo Mensal (R$)],INT($J5047/ROWS(tblConsorcios[Produto]))+1),"")</f>
        <v/>
      </c>
      <c r="Q5047" s="20" t="str">
        <f t="shared" si="235"/>
        <v/>
      </c>
      <c r="R5047">
        <f t="shared" si="236"/>
        <v>0</v>
      </c>
    </row>
    <row r="5048" spans="10:18" x14ac:dyDescent="0.2">
      <c r="J5048">
        <f t="shared" si="234"/>
        <v>5046</v>
      </c>
      <c r="K5048" t="str" cm="1">
        <f t="array" ref="K5048">IFERROR(INDEX(tblClientes[Cliente],INT($J5048/ROWS(tblConsorcios[Produto]))+1),"")</f>
        <v/>
      </c>
      <c r="L5048" t="str" cm="1">
        <f t="array" ref="L5048">IFERROR(INDEX(tblConsorcios[Produto],MOD($J5048,ROWS(tblConsorcios[Produto]))+1),"")</f>
        <v>Imóvel IE550 – 240m</v>
      </c>
      <c r="M5048" s="20" cm="1">
        <f t="array" ref="M5048">IFERROR(INDEX(tblConsorcios[Valor da Carta (R$)],MOD($J5048,ROWS(tblConsorcios[Produto]))+1),"")</f>
        <v>550000</v>
      </c>
      <c r="N5048" s="2" cm="1">
        <f t="array" ref="N5048">IFERROR(INDEX(tblConsorcios[Prazo (meses)],MOD($J5048,ROWS(tblConsorcios[Produto]))+1),"")</f>
        <v>240</v>
      </c>
      <c r="O5048" s="20" cm="1">
        <f t="array" ref="O5048">IFERROR(INDEX(tblConsorcios[Parcela Mensal (R$)],MOD($J5048,ROWS(tblConsorcios[Produto]))+1),"")</f>
        <v>2951.67</v>
      </c>
      <c r="P5048" s="20" t="str" cm="1">
        <f t="array" ref="P5048">IFERROR(INDEX(tblClientes[Dividendo Mensal (R$)],INT($J5048/ROWS(tblConsorcios[Produto]))+1),"")</f>
        <v/>
      </c>
      <c r="Q5048" s="20" t="str">
        <f t="shared" si="235"/>
        <v/>
      </c>
      <c r="R5048">
        <f t="shared" si="236"/>
        <v>0</v>
      </c>
    </row>
    <row r="5049" spans="10:18" x14ac:dyDescent="0.2">
      <c r="J5049">
        <f t="shared" si="234"/>
        <v>5047</v>
      </c>
      <c r="K5049" t="str" cm="1">
        <f t="array" ref="K5049">IFERROR(INDEX(tblClientes[Cliente],INT($J5049/ROWS(tblConsorcios[Produto]))+1),"")</f>
        <v/>
      </c>
      <c r="L5049" t="str" cm="1">
        <f t="array" ref="L5049">IFERROR(INDEX(tblConsorcios[Produto],MOD($J5049,ROWS(tblConsorcios[Produto]))+1),"")</f>
        <v>Imóvel IE550 – 220m</v>
      </c>
      <c r="M5049" s="20" cm="1">
        <f t="array" ref="M5049">IFERROR(INDEX(tblConsorcios[Valor da Carta (R$)],MOD($J5049,ROWS(tblConsorcios[Produto]))+1),"")</f>
        <v>550000</v>
      </c>
      <c r="N5049" s="2" cm="1">
        <f t="array" ref="N5049">IFERROR(INDEX(tblConsorcios[Prazo (meses)],MOD($J5049,ROWS(tblConsorcios[Produto]))+1),"")</f>
        <v>220</v>
      </c>
      <c r="O5049" s="20" cm="1">
        <f t="array" ref="O5049">IFERROR(INDEX(tblConsorcios[Parcela Mensal (R$)],MOD($J5049,ROWS(tblConsorcios[Produto]))+1),"")</f>
        <v>3195</v>
      </c>
      <c r="P5049" s="20" t="str" cm="1">
        <f t="array" ref="P5049">IFERROR(INDEX(tblClientes[Dividendo Mensal (R$)],INT($J5049/ROWS(tblConsorcios[Produto]))+1),"")</f>
        <v/>
      </c>
      <c r="Q5049" s="20" t="str">
        <f t="shared" si="235"/>
        <v/>
      </c>
      <c r="R5049">
        <f t="shared" si="236"/>
        <v>0</v>
      </c>
    </row>
    <row r="5050" spans="10:18" x14ac:dyDescent="0.2">
      <c r="J5050">
        <f t="shared" si="234"/>
        <v>5048</v>
      </c>
      <c r="K5050" t="str" cm="1">
        <f t="array" ref="K5050">IFERROR(INDEX(tblClientes[Cliente],INT($J5050/ROWS(tblConsorcios[Produto]))+1),"")</f>
        <v/>
      </c>
      <c r="L5050" t="str" cm="1">
        <f t="array" ref="L5050">IFERROR(INDEX(tblConsorcios[Produto],MOD($J5050,ROWS(tblConsorcios[Produto]))+1),"")</f>
        <v>Imóvel IE550 – 200m</v>
      </c>
      <c r="M5050" s="20" cm="1">
        <f t="array" ref="M5050">IFERROR(INDEX(tblConsorcios[Valor da Carta (R$)],MOD($J5050,ROWS(tblConsorcios[Produto]))+1),"")</f>
        <v>550000</v>
      </c>
      <c r="N5050" s="2" cm="1">
        <f t="array" ref="N5050">IFERROR(INDEX(tblConsorcios[Prazo (meses)],MOD($J5050,ROWS(tblConsorcios[Produto]))+1),"")</f>
        <v>200</v>
      </c>
      <c r="O5050" s="20" cm="1">
        <f t="array" ref="O5050">IFERROR(INDEX(tblConsorcios[Parcela Mensal (R$)],MOD($J5050,ROWS(tblConsorcios[Produto]))+1),"")</f>
        <v>3487</v>
      </c>
      <c r="P5050" s="20" t="str" cm="1">
        <f t="array" ref="P5050">IFERROR(INDEX(tblClientes[Dividendo Mensal (R$)],INT($J5050/ROWS(tblConsorcios[Produto]))+1),"")</f>
        <v/>
      </c>
      <c r="Q5050" s="20" t="str">
        <f t="shared" si="235"/>
        <v/>
      </c>
      <c r="R5050">
        <f t="shared" si="236"/>
        <v>0</v>
      </c>
    </row>
    <row r="5051" spans="10:18" x14ac:dyDescent="0.2">
      <c r="J5051">
        <f t="shared" si="234"/>
        <v>5049</v>
      </c>
      <c r="K5051" t="str" cm="1">
        <f t="array" ref="K5051">IFERROR(INDEX(tblClientes[Cliente],INT($J5051/ROWS(tblConsorcios[Produto]))+1),"")</f>
        <v/>
      </c>
      <c r="L5051" t="str" cm="1">
        <f t="array" ref="L5051">IFERROR(INDEX(tblConsorcios[Produto],MOD($J5051,ROWS(tblConsorcios[Produto]))+1),"")</f>
        <v>Imóvel IE530 – 240m</v>
      </c>
      <c r="M5051" s="20" cm="1">
        <f t="array" ref="M5051">IFERROR(INDEX(tblConsorcios[Valor da Carta (R$)],MOD($J5051,ROWS(tblConsorcios[Produto]))+1),"")</f>
        <v>530000</v>
      </c>
      <c r="N5051" s="2" cm="1">
        <f t="array" ref="N5051">IFERROR(INDEX(tblConsorcios[Prazo (meses)],MOD($J5051,ROWS(tblConsorcios[Produto]))+1),"")</f>
        <v>240</v>
      </c>
      <c r="O5051" s="20" cm="1">
        <f t="array" ref="O5051">IFERROR(INDEX(tblConsorcios[Parcela Mensal (R$)],MOD($J5051,ROWS(tblConsorcios[Produto]))+1),"")</f>
        <v>2844.33</v>
      </c>
      <c r="P5051" s="20" t="str" cm="1">
        <f t="array" ref="P5051">IFERROR(INDEX(tblClientes[Dividendo Mensal (R$)],INT($J5051/ROWS(tblConsorcios[Produto]))+1),"")</f>
        <v/>
      </c>
      <c r="Q5051" s="20" t="str">
        <f t="shared" si="235"/>
        <v/>
      </c>
      <c r="R5051">
        <f t="shared" si="236"/>
        <v>0</v>
      </c>
    </row>
    <row r="5052" spans="10:18" x14ac:dyDescent="0.2">
      <c r="J5052">
        <f t="shared" si="234"/>
        <v>5050</v>
      </c>
      <c r="K5052" t="str" cm="1">
        <f t="array" ref="K5052">IFERROR(INDEX(tblClientes[Cliente],INT($J5052/ROWS(tblConsorcios[Produto]))+1),"")</f>
        <v/>
      </c>
      <c r="L5052" t="str" cm="1">
        <f t="array" ref="L5052">IFERROR(INDEX(tblConsorcios[Produto],MOD($J5052,ROWS(tblConsorcios[Produto]))+1),"")</f>
        <v>Imóvel IE530 – 220m</v>
      </c>
      <c r="M5052" s="20" cm="1">
        <f t="array" ref="M5052">IFERROR(INDEX(tblConsorcios[Valor da Carta (R$)],MOD($J5052,ROWS(tblConsorcios[Produto]))+1),"")</f>
        <v>530000</v>
      </c>
      <c r="N5052" s="2" cm="1">
        <f t="array" ref="N5052">IFERROR(INDEX(tblConsorcios[Prazo (meses)],MOD($J5052,ROWS(tblConsorcios[Produto]))+1),"")</f>
        <v>220</v>
      </c>
      <c r="O5052" s="20" cm="1">
        <f t="array" ref="O5052">IFERROR(INDEX(tblConsorcios[Parcela Mensal (R$)],MOD($J5052,ROWS(tblConsorcios[Produto]))+1),"")</f>
        <v>3078.82</v>
      </c>
      <c r="P5052" s="20" t="str" cm="1">
        <f t="array" ref="P5052">IFERROR(INDEX(tblClientes[Dividendo Mensal (R$)],INT($J5052/ROWS(tblConsorcios[Produto]))+1),"")</f>
        <v/>
      </c>
      <c r="Q5052" s="20" t="str">
        <f t="shared" si="235"/>
        <v/>
      </c>
      <c r="R5052">
        <f t="shared" si="236"/>
        <v>0</v>
      </c>
    </row>
    <row r="5053" spans="10:18" x14ac:dyDescent="0.2">
      <c r="J5053">
        <f t="shared" si="234"/>
        <v>5051</v>
      </c>
      <c r="K5053" t="str" cm="1">
        <f t="array" ref="K5053">IFERROR(INDEX(tblClientes[Cliente],INT($J5053/ROWS(tblConsorcios[Produto]))+1),"")</f>
        <v/>
      </c>
      <c r="L5053" t="str" cm="1">
        <f t="array" ref="L5053">IFERROR(INDEX(tblConsorcios[Produto],MOD($J5053,ROWS(tblConsorcios[Produto]))+1),"")</f>
        <v>Imóvel IE530 – 200m</v>
      </c>
      <c r="M5053" s="20" cm="1">
        <f t="array" ref="M5053">IFERROR(INDEX(tblConsorcios[Valor da Carta (R$)],MOD($J5053,ROWS(tblConsorcios[Produto]))+1),"")</f>
        <v>530000</v>
      </c>
      <c r="N5053" s="2" cm="1">
        <f t="array" ref="N5053">IFERROR(INDEX(tblConsorcios[Prazo (meses)],MOD($J5053,ROWS(tblConsorcios[Produto]))+1),"")</f>
        <v>200</v>
      </c>
      <c r="O5053" s="20" cm="1">
        <f t="array" ref="O5053">IFERROR(INDEX(tblConsorcios[Parcela Mensal (R$)],MOD($J5053,ROWS(tblConsorcios[Produto]))+1),"")</f>
        <v>3360.2</v>
      </c>
      <c r="P5053" s="20" t="str" cm="1">
        <f t="array" ref="P5053">IFERROR(INDEX(tblClientes[Dividendo Mensal (R$)],INT($J5053/ROWS(tblConsorcios[Produto]))+1),"")</f>
        <v/>
      </c>
      <c r="Q5053" s="20" t="str">
        <f t="shared" si="235"/>
        <v/>
      </c>
      <c r="R5053">
        <f t="shared" si="236"/>
        <v>0</v>
      </c>
    </row>
    <row r="5054" spans="10:18" x14ac:dyDescent="0.2">
      <c r="J5054">
        <f t="shared" si="234"/>
        <v>5052</v>
      </c>
      <c r="K5054" t="str" cm="1">
        <f t="array" ref="K5054">IFERROR(INDEX(tblClientes[Cliente],INT($J5054/ROWS(tblConsorcios[Produto]))+1),"")</f>
        <v/>
      </c>
      <c r="L5054" t="str" cm="1">
        <f t="array" ref="L5054">IFERROR(INDEX(tblConsorcios[Produto],MOD($J5054,ROWS(tblConsorcios[Produto]))+1),"")</f>
        <v>Imóvel IE500 – 240m</v>
      </c>
      <c r="M5054" s="20" cm="1">
        <f t="array" ref="M5054">IFERROR(INDEX(tblConsorcios[Valor da Carta (R$)],MOD($J5054,ROWS(tblConsorcios[Produto]))+1),"")</f>
        <v>500000</v>
      </c>
      <c r="N5054" s="2" cm="1">
        <f t="array" ref="N5054">IFERROR(INDEX(tblConsorcios[Prazo (meses)],MOD($J5054,ROWS(tblConsorcios[Produto]))+1),"")</f>
        <v>240</v>
      </c>
      <c r="O5054" s="20" cm="1">
        <f t="array" ref="O5054">IFERROR(INDEX(tblConsorcios[Parcela Mensal (R$)],MOD($J5054,ROWS(tblConsorcios[Produto]))+1),"")</f>
        <v>2683.33</v>
      </c>
      <c r="P5054" s="20" t="str" cm="1">
        <f t="array" ref="P5054">IFERROR(INDEX(tblClientes[Dividendo Mensal (R$)],INT($J5054/ROWS(tblConsorcios[Produto]))+1),"")</f>
        <v/>
      </c>
      <c r="Q5054" s="20" t="str">
        <f t="shared" si="235"/>
        <v/>
      </c>
      <c r="R5054">
        <f t="shared" si="236"/>
        <v>0</v>
      </c>
    </row>
    <row r="5055" spans="10:18" x14ac:dyDescent="0.2">
      <c r="J5055">
        <f t="shared" si="234"/>
        <v>5053</v>
      </c>
      <c r="K5055" t="str" cm="1">
        <f t="array" ref="K5055">IFERROR(INDEX(tblClientes[Cliente],INT($J5055/ROWS(tblConsorcios[Produto]))+1),"")</f>
        <v/>
      </c>
      <c r="L5055" t="str" cm="1">
        <f t="array" ref="L5055">IFERROR(INDEX(tblConsorcios[Produto],MOD($J5055,ROWS(tblConsorcios[Produto]))+1),"")</f>
        <v>Imóvel IE500 – 220m</v>
      </c>
      <c r="M5055" s="20" cm="1">
        <f t="array" ref="M5055">IFERROR(INDEX(tblConsorcios[Valor da Carta (R$)],MOD($J5055,ROWS(tblConsorcios[Produto]))+1),"")</f>
        <v>500000</v>
      </c>
      <c r="N5055" s="2" cm="1">
        <f t="array" ref="N5055">IFERROR(INDEX(tblConsorcios[Prazo (meses)],MOD($J5055,ROWS(tblConsorcios[Produto]))+1),"")</f>
        <v>220</v>
      </c>
      <c r="O5055" s="20" cm="1">
        <f t="array" ref="O5055">IFERROR(INDEX(tblConsorcios[Parcela Mensal (R$)],MOD($J5055,ROWS(tblConsorcios[Produto]))+1),"")</f>
        <v>2904.55</v>
      </c>
      <c r="P5055" s="20" t="str" cm="1">
        <f t="array" ref="P5055">IFERROR(INDEX(tblClientes[Dividendo Mensal (R$)],INT($J5055/ROWS(tblConsorcios[Produto]))+1),"")</f>
        <v/>
      </c>
      <c r="Q5055" s="20" t="str">
        <f t="shared" si="235"/>
        <v/>
      </c>
      <c r="R5055">
        <f t="shared" si="236"/>
        <v>0</v>
      </c>
    </row>
    <row r="5056" spans="10:18" x14ac:dyDescent="0.2">
      <c r="J5056">
        <f t="shared" si="234"/>
        <v>5054</v>
      </c>
      <c r="K5056" t="str" cm="1">
        <f t="array" ref="K5056">IFERROR(INDEX(tblClientes[Cliente],INT($J5056/ROWS(tblConsorcios[Produto]))+1),"")</f>
        <v/>
      </c>
      <c r="L5056" t="str" cm="1">
        <f t="array" ref="L5056">IFERROR(INDEX(tblConsorcios[Produto],MOD($J5056,ROWS(tblConsorcios[Produto]))+1),"")</f>
        <v>Imóvel IE500 – 200m</v>
      </c>
      <c r="M5056" s="20" cm="1">
        <f t="array" ref="M5056">IFERROR(INDEX(tblConsorcios[Valor da Carta (R$)],MOD($J5056,ROWS(tblConsorcios[Produto]))+1),"")</f>
        <v>500000</v>
      </c>
      <c r="N5056" s="2" cm="1">
        <f t="array" ref="N5056">IFERROR(INDEX(tblConsorcios[Prazo (meses)],MOD($J5056,ROWS(tblConsorcios[Produto]))+1),"")</f>
        <v>200</v>
      </c>
      <c r="O5056" s="20" cm="1">
        <f t="array" ref="O5056">IFERROR(INDEX(tblConsorcios[Parcela Mensal (R$)],MOD($J5056,ROWS(tblConsorcios[Produto]))+1),"")</f>
        <v>3170</v>
      </c>
      <c r="P5056" s="20" t="str" cm="1">
        <f t="array" ref="P5056">IFERROR(INDEX(tblClientes[Dividendo Mensal (R$)],INT($J5056/ROWS(tblConsorcios[Produto]))+1),"")</f>
        <v/>
      </c>
      <c r="Q5056" s="20" t="str">
        <f t="shared" si="235"/>
        <v/>
      </c>
      <c r="R5056">
        <f t="shared" si="236"/>
        <v>0</v>
      </c>
    </row>
    <row r="5057" spans="10:18" x14ac:dyDescent="0.2">
      <c r="J5057">
        <f t="shared" si="234"/>
        <v>5055</v>
      </c>
      <c r="K5057" t="str" cm="1">
        <f t="array" ref="K5057">IFERROR(INDEX(tblClientes[Cliente],INT($J5057/ROWS(tblConsorcios[Produto]))+1),"")</f>
        <v/>
      </c>
      <c r="L5057" t="str" cm="1">
        <f t="array" ref="L5057">IFERROR(INDEX(tblConsorcios[Produto],MOD($J5057,ROWS(tblConsorcios[Produto]))+1),"")</f>
        <v>Imóvel IE480 – 240m</v>
      </c>
      <c r="M5057" s="20" cm="1">
        <f t="array" ref="M5057">IFERROR(INDEX(tblConsorcios[Valor da Carta (R$)],MOD($J5057,ROWS(tblConsorcios[Produto]))+1),"")</f>
        <v>480000</v>
      </c>
      <c r="N5057" s="2" cm="1">
        <f t="array" ref="N5057">IFERROR(INDEX(tblConsorcios[Prazo (meses)],MOD($J5057,ROWS(tblConsorcios[Produto]))+1),"")</f>
        <v>240</v>
      </c>
      <c r="O5057" s="20" cm="1">
        <f t="array" ref="O5057">IFERROR(INDEX(tblConsorcios[Parcela Mensal (R$)],MOD($J5057,ROWS(tblConsorcios[Produto]))+1),"")</f>
        <v>2576</v>
      </c>
      <c r="P5057" s="20" t="str" cm="1">
        <f t="array" ref="P5057">IFERROR(INDEX(tblClientes[Dividendo Mensal (R$)],INT($J5057/ROWS(tblConsorcios[Produto]))+1),"")</f>
        <v/>
      </c>
      <c r="Q5057" s="20" t="str">
        <f t="shared" si="235"/>
        <v/>
      </c>
      <c r="R5057">
        <f t="shared" si="236"/>
        <v>0</v>
      </c>
    </row>
    <row r="5058" spans="10:18" x14ac:dyDescent="0.2">
      <c r="J5058">
        <f t="shared" si="234"/>
        <v>5056</v>
      </c>
      <c r="K5058" t="str" cm="1">
        <f t="array" ref="K5058">IFERROR(INDEX(tblClientes[Cliente],INT($J5058/ROWS(tblConsorcios[Produto]))+1),"")</f>
        <v/>
      </c>
      <c r="L5058" t="str" cm="1">
        <f t="array" ref="L5058">IFERROR(INDEX(tblConsorcios[Produto],MOD($J5058,ROWS(tblConsorcios[Produto]))+1),"")</f>
        <v>Imóvel IE480 – 220m</v>
      </c>
      <c r="M5058" s="20" cm="1">
        <f t="array" ref="M5058">IFERROR(INDEX(tblConsorcios[Valor da Carta (R$)],MOD($J5058,ROWS(tblConsorcios[Produto]))+1),"")</f>
        <v>480000</v>
      </c>
      <c r="N5058" s="2" cm="1">
        <f t="array" ref="N5058">IFERROR(INDEX(tblConsorcios[Prazo (meses)],MOD($J5058,ROWS(tblConsorcios[Produto]))+1),"")</f>
        <v>220</v>
      </c>
      <c r="O5058" s="20" cm="1">
        <f t="array" ref="O5058">IFERROR(INDEX(tblConsorcios[Parcela Mensal (R$)],MOD($J5058,ROWS(tblConsorcios[Produto]))+1),"")</f>
        <v>2788.36</v>
      </c>
      <c r="P5058" s="20" t="str" cm="1">
        <f t="array" ref="P5058">IFERROR(INDEX(tblClientes[Dividendo Mensal (R$)],INT($J5058/ROWS(tblConsorcios[Produto]))+1),"")</f>
        <v/>
      </c>
      <c r="Q5058" s="20" t="str">
        <f t="shared" si="235"/>
        <v/>
      </c>
      <c r="R5058">
        <f t="shared" si="236"/>
        <v>0</v>
      </c>
    </row>
    <row r="5059" spans="10:18" x14ac:dyDescent="0.2">
      <c r="J5059">
        <f t="shared" ref="J5059:J5122" si="237">ROW()-2</f>
        <v>5057</v>
      </c>
      <c r="K5059" t="str" cm="1">
        <f t="array" ref="K5059">IFERROR(INDEX(tblClientes[Cliente],INT($J5059/ROWS(tblConsorcios[Produto]))+1),"")</f>
        <v/>
      </c>
      <c r="L5059" t="str" cm="1">
        <f t="array" ref="L5059">IFERROR(INDEX(tblConsorcios[Produto],MOD($J5059,ROWS(tblConsorcios[Produto]))+1),"")</f>
        <v>Imóvel IE480 – 200m</v>
      </c>
      <c r="M5059" s="20" cm="1">
        <f t="array" ref="M5059">IFERROR(INDEX(tblConsorcios[Valor da Carta (R$)],MOD($J5059,ROWS(tblConsorcios[Produto]))+1),"")</f>
        <v>480000</v>
      </c>
      <c r="N5059" s="2" cm="1">
        <f t="array" ref="N5059">IFERROR(INDEX(tblConsorcios[Prazo (meses)],MOD($J5059,ROWS(tblConsorcios[Produto]))+1),"")</f>
        <v>200</v>
      </c>
      <c r="O5059" s="20" cm="1">
        <f t="array" ref="O5059">IFERROR(INDEX(tblConsorcios[Parcela Mensal (R$)],MOD($J5059,ROWS(tblConsorcios[Produto]))+1),"")</f>
        <v>3043.2</v>
      </c>
      <c r="P5059" s="20" t="str" cm="1">
        <f t="array" ref="P5059">IFERROR(INDEX(tblClientes[Dividendo Mensal (R$)],INT($J5059/ROWS(tblConsorcios[Produto]))+1),"")</f>
        <v/>
      </c>
      <c r="Q5059" s="20" t="str">
        <f t="shared" ref="Q5059:Q5122" si="238">IF(AND(ISNUMBER(O5059),ISNUMBER(P5059)),P5059-O5059,"")</f>
        <v/>
      </c>
      <c r="R5059">
        <f t="shared" ref="R5059:R5122" si="239">IF(AND(ISNUMBER(O5059),ISNUMBER(P5059),O5059&lt;=P5059),1,0)</f>
        <v>0</v>
      </c>
    </row>
    <row r="5060" spans="10:18" x14ac:dyDescent="0.2">
      <c r="J5060">
        <f t="shared" si="237"/>
        <v>5058</v>
      </c>
      <c r="K5060" t="str" cm="1">
        <f t="array" ref="K5060">IFERROR(INDEX(tblClientes[Cliente],INT($J5060/ROWS(tblConsorcios[Produto]))+1),"")</f>
        <v/>
      </c>
      <c r="L5060" t="str" cm="1">
        <f t="array" ref="L5060">IFERROR(INDEX(tblConsorcios[Produto],MOD($J5060,ROWS(tblConsorcios[Produto]))+1),"")</f>
        <v>Imóvel IE450 – 240m</v>
      </c>
      <c r="M5060" s="20" cm="1">
        <f t="array" ref="M5060">IFERROR(INDEX(tblConsorcios[Valor da Carta (R$)],MOD($J5060,ROWS(tblConsorcios[Produto]))+1),"")</f>
        <v>450000</v>
      </c>
      <c r="N5060" s="2" cm="1">
        <f t="array" ref="N5060">IFERROR(INDEX(tblConsorcios[Prazo (meses)],MOD($J5060,ROWS(tblConsorcios[Produto]))+1),"")</f>
        <v>240</v>
      </c>
      <c r="O5060" s="20" cm="1">
        <f t="array" ref="O5060">IFERROR(INDEX(tblConsorcios[Parcela Mensal (R$)],MOD($J5060,ROWS(tblConsorcios[Produto]))+1),"")</f>
        <v>2415</v>
      </c>
      <c r="P5060" s="20" t="str" cm="1">
        <f t="array" ref="P5060">IFERROR(INDEX(tblClientes[Dividendo Mensal (R$)],INT($J5060/ROWS(tblConsorcios[Produto]))+1),"")</f>
        <v/>
      </c>
      <c r="Q5060" s="20" t="str">
        <f t="shared" si="238"/>
        <v/>
      </c>
      <c r="R5060">
        <f t="shared" si="239"/>
        <v>0</v>
      </c>
    </row>
    <row r="5061" spans="10:18" x14ac:dyDescent="0.2">
      <c r="J5061">
        <f t="shared" si="237"/>
        <v>5059</v>
      </c>
      <c r="K5061" t="str" cm="1">
        <f t="array" ref="K5061">IFERROR(INDEX(tblClientes[Cliente],INT($J5061/ROWS(tblConsorcios[Produto]))+1),"")</f>
        <v/>
      </c>
      <c r="L5061" t="str" cm="1">
        <f t="array" ref="L5061">IFERROR(INDEX(tblConsorcios[Produto],MOD($J5061,ROWS(tblConsorcios[Produto]))+1),"")</f>
        <v>Imóvel IE450 – 220m</v>
      </c>
      <c r="M5061" s="20" cm="1">
        <f t="array" ref="M5061">IFERROR(INDEX(tblConsorcios[Valor da Carta (R$)],MOD($J5061,ROWS(tblConsorcios[Produto]))+1),"")</f>
        <v>450000</v>
      </c>
      <c r="N5061" s="2" cm="1">
        <f t="array" ref="N5061">IFERROR(INDEX(tblConsorcios[Prazo (meses)],MOD($J5061,ROWS(tblConsorcios[Produto]))+1),"")</f>
        <v>220</v>
      </c>
      <c r="O5061" s="20" cm="1">
        <f t="array" ref="O5061">IFERROR(INDEX(tblConsorcios[Parcela Mensal (R$)],MOD($J5061,ROWS(tblConsorcios[Produto]))+1),"")</f>
        <v>2614.09</v>
      </c>
      <c r="P5061" s="20" t="str" cm="1">
        <f t="array" ref="P5061">IFERROR(INDEX(tblClientes[Dividendo Mensal (R$)],INT($J5061/ROWS(tblConsorcios[Produto]))+1),"")</f>
        <v/>
      </c>
      <c r="Q5061" s="20" t="str">
        <f t="shared" si="238"/>
        <v/>
      </c>
      <c r="R5061">
        <f t="shared" si="239"/>
        <v>0</v>
      </c>
    </row>
    <row r="5062" spans="10:18" x14ac:dyDescent="0.2">
      <c r="J5062">
        <f t="shared" si="237"/>
        <v>5060</v>
      </c>
      <c r="K5062" t="str" cm="1">
        <f t="array" ref="K5062">IFERROR(INDEX(tblClientes[Cliente],INT($J5062/ROWS(tblConsorcios[Produto]))+1),"")</f>
        <v/>
      </c>
      <c r="L5062" t="str" cm="1">
        <f t="array" ref="L5062">IFERROR(INDEX(tblConsorcios[Produto],MOD($J5062,ROWS(tblConsorcios[Produto]))+1),"")</f>
        <v>Imóvel IE450 – 200m</v>
      </c>
      <c r="M5062" s="20" cm="1">
        <f t="array" ref="M5062">IFERROR(INDEX(tblConsorcios[Valor da Carta (R$)],MOD($J5062,ROWS(tblConsorcios[Produto]))+1),"")</f>
        <v>450000</v>
      </c>
      <c r="N5062" s="2" cm="1">
        <f t="array" ref="N5062">IFERROR(INDEX(tblConsorcios[Prazo (meses)],MOD($J5062,ROWS(tblConsorcios[Produto]))+1),"")</f>
        <v>200</v>
      </c>
      <c r="O5062" s="20" cm="1">
        <f t="array" ref="O5062">IFERROR(INDEX(tblConsorcios[Parcela Mensal (R$)],MOD($J5062,ROWS(tblConsorcios[Produto]))+1),"")</f>
        <v>2853</v>
      </c>
      <c r="P5062" s="20" t="str" cm="1">
        <f t="array" ref="P5062">IFERROR(INDEX(tblClientes[Dividendo Mensal (R$)],INT($J5062/ROWS(tblConsorcios[Produto]))+1),"")</f>
        <v/>
      </c>
      <c r="Q5062" s="20" t="str">
        <f t="shared" si="238"/>
        <v/>
      </c>
      <c r="R5062">
        <f t="shared" si="239"/>
        <v>0</v>
      </c>
    </row>
    <row r="5063" spans="10:18" x14ac:dyDescent="0.2">
      <c r="J5063">
        <f t="shared" si="237"/>
        <v>5061</v>
      </c>
      <c r="K5063" t="str" cm="1">
        <f t="array" ref="K5063">IFERROR(INDEX(tblClientes[Cliente],INT($J5063/ROWS(tblConsorcios[Produto]))+1),"")</f>
        <v/>
      </c>
      <c r="L5063" t="str" cm="1">
        <f t="array" ref="L5063">IFERROR(INDEX(tblConsorcios[Produto],MOD($J5063,ROWS(tblConsorcios[Produto]))+1),"")</f>
        <v>Imóvel IE430 – 240m</v>
      </c>
      <c r="M5063" s="20" cm="1">
        <f t="array" ref="M5063">IFERROR(INDEX(tblConsorcios[Valor da Carta (R$)],MOD($J5063,ROWS(tblConsorcios[Produto]))+1),"")</f>
        <v>430000</v>
      </c>
      <c r="N5063" s="2" cm="1">
        <f t="array" ref="N5063">IFERROR(INDEX(tblConsorcios[Prazo (meses)],MOD($J5063,ROWS(tblConsorcios[Produto]))+1),"")</f>
        <v>240</v>
      </c>
      <c r="O5063" s="20" cm="1">
        <f t="array" ref="O5063">IFERROR(INDEX(tblConsorcios[Parcela Mensal (R$)],MOD($J5063,ROWS(tblConsorcios[Produto]))+1),"")</f>
        <v>2307.67</v>
      </c>
      <c r="P5063" s="20" t="str" cm="1">
        <f t="array" ref="P5063">IFERROR(INDEX(tblClientes[Dividendo Mensal (R$)],INT($J5063/ROWS(tblConsorcios[Produto]))+1),"")</f>
        <v/>
      </c>
      <c r="Q5063" s="20" t="str">
        <f t="shared" si="238"/>
        <v/>
      </c>
      <c r="R5063">
        <f t="shared" si="239"/>
        <v>0</v>
      </c>
    </row>
    <row r="5064" spans="10:18" x14ac:dyDescent="0.2">
      <c r="J5064">
        <f t="shared" si="237"/>
        <v>5062</v>
      </c>
      <c r="K5064" t="str" cm="1">
        <f t="array" ref="K5064">IFERROR(INDEX(tblClientes[Cliente],INT($J5064/ROWS(tblConsorcios[Produto]))+1),"")</f>
        <v/>
      </c>
      <c r="L5064" t="str" cm="1">
        <f t="array" ref="L5064">IFERROR(INDEX(tblConsorcios[Produto],MOD($J5064,ROWS(tblConsorcios[Produto]))+1),"")</f>
        <v>Imóvel IE430 – 220m</v>
      </c>
      <c r="M5064" s="20" cm="1">
        <f t="array" ref="M5064">IFERROR(INDEX(tblConsorcios[Valor da Carta (R$)],MOD($J5064,ROWS(tblConsorcios[Produto]))+1),"")</f>
        <v>430000</v>
      </c>
      <c r="N5064" s="2" cm="1">
        <f t="array" ref="N5064">IFERROR(INDEX(tblConsorcios[Prazo (meses)],MOD($J5064,ROWS(tblConsorcios[Produto]))+1),"")</f>
        <v>220</v>
      </c>
      <c r="O5064" s="20" cm="1">
        <f t="array" ref="O5064">IFERROR(INDEX(tblConsorcios[Parcela Mensal (R$)],MOD($J5064,ROWS(tblConsorcios[Produto]))+1),"")</f>
        <v>2497.91</v>
      </c>
      <c r="P5064" s="20" t="str" cm="1">
        <f t="array" ref="P5064">IFERROR(INDEX(tblClientes[Dividendo Mensal (R$)],INT($J5064/ROWS(tblConsorcios[Produto]))+1),"")</f>
        <v/>
      </c>
      <c r="Q5064" s="20" t="str">
        <f t="shared" si="238"/>
        <v/>
      </c>
      <c r="R5064">
        <f t="shared" si="239"/>
        <v>0</v>
      </c>
    </row>
    <row r="5065" spans="10:18" x14ac:dyDescent="0.2">
      <c r="J5065">
        <f t="shared" si="237"/>
        <v>5063</v>
      </c>
      <c r="K5065" t="str" cm="1">
        <f t="array" ref="K5065">IFERROR(INDEX(tblClientes[Cliente],INT($J5065/ROWS(tblConsorcios[Produto]))+1),"")</f>
        <v/>
      </c>
      <c r="L5065" t="str" cm="1">
        <f t="array" ref="L5065">IFERROR(INDEX(tblConsorcios[Produto],MOD($J5065,ROWS(tblConsorcios[Produto]))+1),"")</f>
        <v>Imóvel IE430 – 200m</v>
      </c>
      <c r="M5065" s="20" cm="1">
        <f t="array" ref="M5065">IFERROR(INDEX(tblConsorcios[Valor da Carta (R$)],MOD($J5065,ROWS(tblConsorcios[Produto]))+1),"")</f>
        <v>430000</v>
      </c>
      <c r="N5065" s="2" cm="1">
        <f t="array" ref="N5065">IFERROR(INDEX(tblConsorcios[Prazo (meses)],MOD($J5065,ROWS(tblConsorcios[Produto]))+1),"")</f>
        <v>200</v>
      </c>
      <c r="O5065" s="20" cm="1">
        <f t="array" ref="O5065">IFERROR(INDEX(tblConsorcios[Parcela Mensal (R$)],MOD($J5065,ROWS(tblConsorcios[Produto]))+1),"")</f>
        <v>2726.2</v>
      </c>
      <c r="P5065" s="20" t="str" cm="1">
        <f t="array" ref="P5065">IFERROR(INDEX(tblClientes[Dividendo Mensal (R$)],INT($J5065/ROWS(tblConsorcios[Produto]))+1),"")</f>
        <v/>
      </c>
      <c r="Q5065" s="20" t="str">
        <f t="shared" si="238"/>
        <v/>
      </c>
      <c r="R5065">
        <f t="shared" si="239"/>
        <v>0</v>
      </c>
    </row>
    <row r="5066" spans="10:18" x14ac:dyDescent="0.2">
      <c r="J5066">
        <f t="shared" si="237"/>
        <v>5064</v>
      </c>
      <c r="K5066" t="str" cm="1">
        <f t="array" ref="K5066">IFERROR(INDEX(tblClientes[Cliente],INT($J5066/ROWS(tblConsorcios[Produto]))+1),"")</f>
        <v/>
      </c>
      <c r="L5066" t="str" cm="1">
        <f t="array" ref="L5066">IFERROR(INDEX(tblConsorcios[Produto],MOD($J5066,ROWS(tblConsorcios[Produto]))+1),"")</f>
        <v>Imóvel IE400 – 240m</v>
      </c>
      <c r="M5066" s="20" cm="1">
        <f t="array" ref="M5066">IFERROR(INDEX(tblConsorcios[Valor da Carta (R$)],MOD($J5066,ROWS(tblConsorcios[Produto]))+1),"")</f>
        <v>400000</v>
      </c>
      <c r="N5066" s="2" cm="1">
        <f t="array" ref="N5066">IFERROR(INDEX(tblConsorcios[Prazo (meses)],MOD($J5066,ROWS(tblConsorcios[Produto]))+1),"")</f>
        <v>240</v>
      </c>
      <c r="O5066" s="20" cm="1">
        <f t="array" ref="O5066">IFERROR(INDEX(tblConsorcios[Parcela Mensal (R$)],MOD($J5066,ROWS(tblConsorcios[Produto]))+1),"")</f>
        <v>2146.67</v>
      </c>
      <c r="P5066" s="20" t="str" cm="1">
        <f t="array" ref="P5066">IFERROR(INDEX(tblClientes[Dividendo Mensal (R$)],INT($J5066/ROWS(tblConsorcios[Produto]))+1),"")</f>
        <v/>
      </c>
      <c r="Q5066" s="20" t="str">
        <f t="shared" si="238"/>
        <v/>
      </c>
      <c r="R5066">
        <f t="shared" si="239"/>
        <v>0</v>
      </c>
    </row>
    <row r="5067" spans="10:18" x14ac:dyDescent="0.2">
      <c r="J5067">
        <f t="shared" si="237"/>
        <v>5065</v>
      </c>
      <c r="K5067" t="str" cm="1">
        <f t="array" ref="K5067">IFERROR(INDEX(tblClientes[Cliente],INT($J5067/ROWS(tblConsorcios[Produto]))+1),"")</f>
        <v/>
      </c>
      <c r="L5067" t="str" cm="1">
        <f t="array" ref="L5067">IFERROR(INDEX(tblConsorcios[Produto],MOD($J5067,ROWS(tblConsorcios[Produto]))+1),"")</f>
        <v>Imóvel IE400 – 220m</v>
      </c>
      <c r="M5067" s="20" cm="1">
        <f t="array" ref="M5067">IFERROR(INDEX(tblConsorcios[Valor da Carta (R$)],MOD($J5067,ROWS(tblConsorcios[Produto]))+1),"")</f>
        <v>400000</v>
      </c>
      <c r="N5067" s="2" cm="1">
        <f t="array" ref="N5067">IFERROR(INDEX(tblConsorcios[Prazo (meses)],MOD($J5067,ROWS(tblConsorcios[Produto]))+1),"")</f>
        <v>220</v>
      </c>
      <c r="O5067" s="20" cm="1">
        <f t="array" ref="O5067">IFERROR(INDEX(tblConsorcios[Parcela Mensal (R$)],MOD($J5067,ROWS(tblConsorcios[Produto]))+1),"")</f>
        <v>2323.64</v>
      </c>
      <c r="P5067" s="20" t="str" cm="1">
        <f t="array" ref="P5067">IFERROR(INDEX(tblClientes[Dividendo Mensal (R$)],INT($J5067/ROWS(tblConsorcios[Produto]))+1),"")</f>
        <v/>
      </c>
      <c r="Q5067" s="20" t="str">
        <f t="shared" si="238"/>
        <v/>
      </c>
      <c r="R5067">
        <f t="shared" si="239"/>
        <v>0</v>
      </c>
    </row>
    <row r="5068" spans="10:18" x14ac:dyDescent="0.2">
      <c r="J5068">
        <f t="shared" si="237"/>
        <v>5066</v>
      </c>
      <c r="K5068" t="str" cm="1">
        <f t="array" ref="K5068">IFERROR(INDEX(tblClientes[Cliente],INT($J5068/ROWS(tblConsorcios[Produto]))+1),"")</f>
        <v/>
      </c>
      <c r="L5068" t="str" cm="1">
        <f t="array" ref="L5068">IFERROR(INDEX(tblConsorcios[Produto],MOD($J5068,ROWS(tblConsorcios[Produto]))+1),"")</f>
        <v>Imóvel IE400 – 200m</v>
      </c>
      <c r="M5068" s="20" cm="1">
        <f t="array" ref="M5068">IFERROR(INDEX(tblConsorcios[Valor da Carta (R$)],MOD($J5068,ROWS(tblConsorcios[Produto]))+1),"")</f>
        <v>400000</v>
      </c>
      <c r="N5068" s="2" cm="1">
        <f t="array" ref="N5068">IFERROR(INDEX(tblConsorcios[Prazo (meses)],MOD($J5068,ROWS(tblConsorcios[Produto]))+1),"")</f>
        <v>200</v>
      </c>
      <c r="O5068" s="20" cm="1">
        <f t="array" ref="O5068">IFERROR(INDEX(tblConsorcios[Parcela Mensal (R$)],MOD($J5068,ROWS(tblConsorcios[Produto]))+1),"")</f>
        <v>2536</v>
      </c>
      <c r="P5068" s="20" t="str" cm="1">
        <f t="array" ref="P5068">IFERROR(INDEX(tblClientes[Dividendo Mensal (R$)],INT($J5068/ROWS(tblConsorcios[Produto]))+1),"")</f>
        <v/>
      </c>
      <c r="Q5068" s="20" t="str">
        <f t="shared" si="238"/>
        <v/>
      </c>
      <c r="R5068">
        <f t="shared" si="239"/>
        <v>0</v>
      </c>
    </row>
    <row r="5069" spans="10:18" x14ac:dyDescent="0.2">
      <c r="J5069">
        <f t="shared" si="237"/>
        <v>5067</v>
      </c>
      <c r="K5069" t="str" cm="1">
        <f t="array" ref="K5069">IFERROR(INDEX(tblClientes[Cliente],INT($J5069/ROWS(tblConsorcios[Produto]))+1),"")</f>
        <v/>
      </c>
      <c r="L5069" t="str" cm="1">
        <f t="array" ref="L5069">IFERROR(INDEX(tblConsorcios[Produto],MOD($J5069,ROWS(tblConsorcios[Produto]))+1),"")</f>
        <v>Imóvel IE380 – 240m</v>
      </c>
      <c r="M5069" s="20" cm="1">
        <f t="array" ref="M5069">IFERROR(INDEX(tblConsorcios[Valor da Carta (R$)],MOD($J5069,ROWS(tblConsorcios[Produto]))+1),"")</f>
        <v>380000</v>
      </c>
      <c r="N5069" s="2" cm="1">
        <f t="array" ref="N5069">IFERROR(INDEX(tblConsorcios[Prazo (meses)],MOD($J5069,ROWS(tblConsorcios[Produto]))+1),"")</f>
        <v>240</v>
      </c>
      <c r="O5069" s="20" cm="1">
        <f t="array" ref="O5069">IFERROR(INDEX(tblConsorcios[Parcela Mensal (R$)],MOD($J5069,ROWS(tblConsorcios[Produto]))+1),"")</f>
        <v>2039.33</v>
      </c>
      <c r="P5069" s="20" t="str" cm="1">
        <f t="array" ref="P5069">IFERROR(INDEX(tblClientes[Dividendo Mensal (R$)],INT($J5069/ROWS(tblConsorcios[Produto]))+1),"")</f>
        <v/>
      </c>
      <c r="Q5069" s="20" t="str">
        <f t="shared" si="238"/>
        <v/>
      </c>
      <c r="R5069">
        <f t="shared" si="239"/>
        <v>0</v>
      </c>
    </row>
    <row r="5070" spans="10:18" x14ac:dyDescent="0.2">
      <c r="J5070">
        <f t="shared" si="237"/>
        <v>5068</v>
      </c>
      <c r="K5070" t="str" cm="1">
        <f t="array" ref="K5070">IFERROR(INDEX(tblClientes[Cliente],INT($J5070/ROWS(tblConsorcios[Produto]))+1),"")</f>
        <v/>
      </c>
      <c r="L5070" t="str" cm="1">
        <f t="array" ref="L5070">IFERROR(INDEX(tblConsorcios[Produto],MOD($J5070,ROWS(tblConsorcios[Produto]))+1),"")</f>
        <v>Imóvel IE380 – 220m</v>
      </c>
      <c r="M5070" s="20" cm="1">
        <f t="array" ref="M5070">IFERROR(INDEX(tblConsorcios[Valor da Carta (R$)],MOD($J5070,ROWS(tblConsorcios[Produto]))+1),"")</f>
        <v>380000</v>
      </c>
      <c r="N5070" s="2" cm="1">
        <f t="array" ref="N5070">IFERROR(INDEX(tblConsorcios[Prazo (meses)],MOD($J5070,ROWS(tblConsorcios[Produto]))+1),"")</f>
        <v>220</v>
      </c>
      <c r="O5070" s="20" cm="1">
        <f t="array" ref="O5070">IFERROR(INDEX(tblConsorcios[Parcela Mensal (R$)],MOD($J5070,ROWS(tblConsorcios[Produto]))+1),"")</f>
        <v>2207.4499999999998</v>
      </c>
      <c r="P5070" s="20" t="str" cm="1">
        <f t="array" ref="P5070">IFERROR(INDEX(tblClientes[Dividendo Mensal (R$)],INT($J5070/ROWS(tblConsorcios[Produto]))+1),"")</f>
        <v/>
      </c>
      <c r="Q5070" s="20" t="str">
        <f t="shared" si="238"/>
        <v/>
      </c>
      <c r="R5070">
        <f t="shared" si="239"/>
        <v>0</v>
      </c>
    </row>
    <row r="5071" spans="10:18" x14ac:dyDescent="0.2">
      <c r="J5071">
        <f t="shared" si="237"/>
        <v>5069</v>
      </c>
      <c r="K5071" t="str" cm="1">
        <f t="array" ref="K5071">IFERROR(INDEX(tblClientes[Cliente],INT($J5071/ROWS(tblConsorcios[Produto]))+1),"")</f>
        <v/>
      </c>
      <c r="L5071" t="str" cm="1">
        <f t="array" ref="L5071">IFERROR(INDEX(tblConsorcios[Produto],MOD($J5071,ROWS(tblConsorcios[Produto]))+1),"")</f>
        <v>Imóvel IE380 – 200m</v>
      </c>
      <c r="M5071" s="20" cm="1">
        <f t="array" ref="M5071">IFERROR(INDEX(tblConsorcios[Valor da Carta (R$)],MOD($J5071,ROWS(tblConsorcios[Produto]))+1),"")</f>
        <v>380000</v>
      </c>
      <c r="N5071" s="2" cm="1">
        <f t="array" ref="N5071">IFERROR(INDEX(tblConsorcios[Prazo (meses)],MOD($J5071,ROWS(tblConsorcios[Produto]))+1),"")</f>
        <v>200</v>
      </c>
      <c r="O5071" s="20" cm="1">
        <f t="array" ref="O5071">IFERROR(INDEX(tblConsorcios[Parcela Mensal (R$)],MOD($J5071,ROWS(tblConsorcios[Produto]))+1),"")</f>
        <v>2409.1999999999998</v>
      </c>
      <c r="P5071" s="20" t="str" cm="1">
        <f t="array" ref="P5071">IFERROR(INDEX(tblClientes[Dividendo Mensal (R$)],INT($J5071/ROWS(tblConsorcios[Produto]))+1),"")</f>
        <v/>
      </c>
      <c r="Q5071" s="20" t="str">
        <f t="shared" si="238"/>
        <v/>
      </c>
      <c r="R5071">
        <f t="shared" si="239"/>
        <v>0</v>
      </c>
    </row>
    <row r="5072" spans="10:18" x14ac:dyDescent="0.2">
      <c r="J5072">
        <f t="shared" si="237"/>
        <v>5070</v>
      </c>
      <c r="K5072" t="str" cm="1">
        <f t="array" ref="K5072">IFERROR(INDEX(tblClientes[Cliente],INT($J5072/ROWS(tblConsorcios[Produto]))+1),"")</f>
        <v/>
      </c>
      <c r="L5072" t="str" cm="1">
        <f t="array" ref="L5072">IFERROR(INDEX(tblConsorcios[Produto],MOD($J5072,ROWS(tblConsorcios[Produto]))+1),"")</f>
        <v>Imóvel IE350 – 240m</v>
      </c>
      <c r="M5072" s="20" cm="1">
        <f t="array" ref="M5072">IFERROR(INDEX(tblConsorcios[Valor da Carta (R$)],MOD($J5072,ROWS(tblConsorcios[Produto]))+1),"")</f>
        <v>350000</v>
      </c>
      <c r="N5072" s="2" cm="1">
        <f t="array" ref="N5072">IFERROR(INDEX(tblConsorcios[Prazo (meses)],MOD($J5072,ROWS(tblConsorcios[Produto]))+1),"")</f>
        <v>240</v>
      </c>
      <c r="O5072" s="20" cm="1">
        <f t="array" ref="O5072">IFERROR(INDEX(tblConsorcios[Parcela Mensal (R$)],MOD($J5072,ROWS(tblConsorcios[Produto]))+1),"")</f>
        <v>1878.33</v>
      </c>
      <c r="P5072" s="20" t="str" cm="1">
        <f t="array" ref="P5072">IFERROR(INDEX(tblClientes[Dividendo Mensal (R$)],INT($J5072/ROWS(tblConsorcios[Produto]))+1),"")</f>
        <v/>
      </c>
      <c r="Q5072" s="20" t="str">
        <f t="shared" si="238"/>
        <v/>
      </c>
      <c r="R5072">
        <f t="shared" si="239"/>
        <v>0</v>
      </c>
    </row>
    <row r="5073" spans="10:18" x14ac:dyDescent="0.2">
      <c r="J5073">
        <f t="shared" si="237"/>
        <v>5071</v>
      </c>
      <c r="K5073" t="str" cm="1">
        <f t="array" ref="K5073">IFERROR(INDEX(tblClientes[Cliente],INT($J5073/ROWS(tblConsorcios[Produto]))+1),"")</f>
        <v/>
      </c>
      <c r="L5073" t="str" cm="1">
        <f t="array" ref="L5073">IFERROR(INDEX(tblConsorcios[Produto],MOD($J5073,ROWS(tblConsorcios[Produto]))+1),"")</f>
        <v>Imóvel IE350 – 220m</v>
      </c>
      <c r="M5073" s="20" cm="1">
        <f t="array" ref="M5073">IFERROR(INDEX(tblConsorcios[Valor da Carta (R$)],MOD($J5073,ROWS(tblConsorcios[Produto]))+1),"")</f>
        <v>350000</v>
      </c>
      <c r="N5073" s="2" cm="1">
        <f t="array" ref="N5073">IFERROR(INDEX(tblConsorcios[Prazo (meses)],MOD($J5073,ROWS(tblConsorcios[Produto]))+1),"")</f>
        <v>220</v>
      </c>
      <c r="O5073" s="20" cm="1">
        <f t="array" ref="O5073">IFERROR(INDEX(tblConsorcios[Parcela Mensal (R$)],MOD($J5073,ROWS(tblConsorcios[Produto]))+1),"")</f>
        <v>2033.18</v>
      </c>
      <c r="P5073" s="20" t="str" cm="1">
        <f t="array" ref="P5073">IFERROR(INDEX(tblClientes[Dividendo Mensal (R$)],INT($J5073/ROWS(tblConsorcios[Produto]))+1),"")</f>
        <v/>
      </c>
      <c r="Q5073" s="20" t="str">
        <f t="shared" si="238"/>
        <v/>
      </c>
      <c r="R5073">
        <f t="shared" si="239"/>
        <v>0</v>
      </c>
    </row>
    <row r="5074" spans="10:18" x14ac:dyDescent="0.2">
      <c r="J5074">
        <f t="shared" si="237"/>
        <v>5072</v>
      </c>
      <c r="K5074" t="str" cm="1">
        <f t="array" ref="K5074">IFERROR(INDEX(tblClientes[Cliente],INT($J5074/ROWS(tblConsorcios[Produto]))+1),"")</f>
        <v/>
      </c>
      <c r="L5074" t="str" cm="1">
        <f t="array" ref="L5074">IFERROR(INDEX(tblConsorcios[Produto],MOD($J5074,ROWS(tblConsorcios[Produto]))+1),"")</f>
        <v>Imóvel IE350 – 200m</v>
      </c>
      <c r="M5074" s="20" cm="1">
        <f t="array" ref="M5074">IFERROR(INDEX(tblConsorcios[Valor da Carta (R$)],MOD($J5074,ROWS(tblConsorcios[Produto]))+1),"")</f>
        <v>350000</v>
      </c>
      <c r="N5074" s="2" cm="1">
        <f t="array" ref="N5074">IFERROR(INDEX(tblConsorcios[Prazo (meses)],MOD($J5074,ROWS(tblConsorcios[Produto]))+1),"")</f>
        <v>200</v>
      </c>
      <c r="O5074" s="20" cm="1">
        <f t="array" ref="O5074">IFERROR(INDEX(tblConsorcios[Parcela Mensal (R$)],MOD($J5074,ROWS(tblConsorcios[Produto]))+1),"")</f>
        <v>2219</v>
      </c>
      <c r="P5074" s="20" t="str" cm="1">
        <f t="array" ref="P5074">IFERROR(INDEX(tblClientes[Dividendo Mensal (R$)],INT($J5074/ROWS(tblConsorcios[Produto]))+1),"")</f>
        <v/>
      </c>
      <c r="Q5074" s="20" t="str">
        <f t="shared" si="238"/>
        <v/>
      </c>
      <c r="R5074">
        <f t="shared" si="239"/>
        <v>0</v>
      </c>
    </row>
    <row r="5075" spans="10:18" x14ac:dyDescent="0.2">
      <c r="J5075">
        <f t="shared" si="237"/>
        <v>5073</v>
      </c>
      <c r="K5075" t="str" cm="1">
        <f t="array" ref="K5075">IFERROR(INDEX(tblClientes[Cliente],INT($J5075/ROWS(tblConsorcios[Produto]))+1),"")</f>
        <v/>
      </c>
      <c r="L5075" t="str" cm="1">
        <f t="array" ref="L5075">IFERROR(INDEX(tblConsorcios[Produto],MOD($J5075,ROWS(tblConsorcios[Produto]))+1),"")</f>
        <v>Imóvel IE330 – 240m</v>
      </c>
      <c r="M5075" s="20" cm="1">
        <f t="array" ref="M5075">IFERROR(INDEX(tblConsorcios[Valor da Carta (R$)],MOD($J5075,ROWS(tblConsorcios[Produto]))+1),"")</f>
        <v>330000</v>
      </c>
      <c r="N5075" s="2" cm="1">
        <f t="array" ref="N5075">IFERROR(INDEX(tblConsorcios[Prazo (meses)],MOD($J5075,ROWS(tblConsorcios[Produto]))+1),"")</f>
        <v>240</v>
      </c>
      <c r="O5075" s="20" cm="1">
        <f t="array" ref="O5075">IFERROR(INDEX(tblConsorcios[Parcela Mensal (R$)],MOD($J5075,ROWS(tblConsorcios[Produto]))+1),"")</f>
        <v>1771</v>
      </c>
      <c r="P5075" s="20" t="str" cm="1">
        <f t="array" ref="P5075">IFERROR(INDEX(tblClientes[Dividendo Mensal (R$)],INT($J5075/ROWS(tblConsorcios[Produto]))+1),"")</f>
        <v/>
      </c>
      <c r="Q5075" s="20" t="str">
        <f t="shared" si="238"/>
        <v/>
      </c>
      <c r="R5075">
        <f t="shared" si="239"/>
        <v>0</v>
      </c>
    </row>
    <row r="5076" spans="10:18" x14ac:dyDescent="0.2">
      <c r="J5076">
        <f t="shared" si="237"/>
        <v>5074</v>
      </c>
      <c r="K5076" t="str" cm="1">
        <f t="array" ref="K5076">IFERROR(INDEX(tblClientes[Cliente],INT($J5076/ROWS(tblConsorcios[Produto]))+1),"")</f>
        <v/>
      </c>
      <c r="L5076" t="str" cm="1">
        <f t="array" ref="L5076">IFERROR(INDEX(tblConsorcios[Produto],MOD($J5076,ROWS(tblConsorcios[Produto]))+1),"")</f>
        <v>Imóvel IE330 – 220m</v>
      </c>
      <c r="M5076" s="20" cm="1">
        <f t="array" ref="M5076">IFERROR(INDEX(tblConsorcios[Valor da Carta (R$)],MOD($J5076,ROWS(tblConsorcios[Produto]))+1),"")</f>
        <v>330000</v>
      </c>
      <c r="N5076" s="2" cm="1">
        <f t="array" ref="N5076">IFERROR(INDEX(tblConsorcios[Prazo (meses)],MOD($J5076,ROWS(tblConsorcios[Produto]))+1),"")</f>
        <v>220</v>
      </c>
      <c r="O5076" s="20" cm="1">
        <f t="array" ref="O5076">IFERROR(INDEX(tblConsorcios[Parcela Mensal (R$)],MOD($J5076,ROWS(tblConsorcios[Produto]))+1),"")</f>
        <v>1917</v>
      </c>
      <c r="P5076" s="20" t="str" cm="1">
        <f t="array" ref="P5076">IFERROR(INDEX(tblClientes[Dividendo Mensal (R$)],INT($J5076/ROWS(tblConsorcios[Produto]))+1),"")</f>
        <v/>
      </c>
      <c r="Q5076" s="20" t="str">
        <f t="shared" si="238"/>
        <v/>
      </c>
      <c r="R5076">
        <f t="shared" si="239"/>
        <v>0</v>
      </c>
    </row>
    <row r="5077" spans="10:18" x14ac:dyDescent="0.2">
      <c r="J5077">
        <f t="shared" si="237"/>
        <v>5075</v>
      </c>
      <c r="K5077" t="str" cm="1">
        <f t="array" ref="K5077">IFERROR(INDEX(tblClientes[Cliente],INT($J5077/ROWS(tblConsorcios[Produto]))+1),"")</f>
        <v/>
      </c>
      <c r="L5077" t="str" cm="1">
        <f t="array" ref="L5077">IFERROR(INDEX(tblConsorcios[Produto],MOD($J5077,ROWS(tblConsorcios[Produto]))+1),"")</f>
        <v>Imóvel IE330 – 200m</v>
      </c>
      <c r="M5077" s="20" cm="1">
        <f t="array" ref="M5077">IFERROR(INDEX(tblConsorcios[Valor da Carta (R$)],MOD($J5077,ROWS(tblConsorcios[Produto]))+1),"")</f>
        <v>330000</v>
      </c>
      <c r="N5077" s="2" cm="1">
        <f t="array" ref="N5077">IFERROR(INDEX(tblConsorcios[Prazo (meses)],MOD($J5077,ROWS(tblConsorcios[Produto]))+1),"")</f>
        <v>200</v>
      </c>
      <c r="O5077" s="20" cm="1">
        <f t="array" ref="O5077">IFERROR(INDEX(tblConsorcios[Parcela Mensal (R$)],MOD($J5077,ROWS(tblConsorcios[Produto]))+1),"")</f>
        <v>2092.1999999999998</v>
      </c>
      <c r="P5077" s="20" t="str" cm="1">
        <f t="array" ref="P5077">IFERROR(INDEX(tblClientes[Dividendo Mensal (R$)],INT($J5077/ROWS(tblConsorcios[Produto]))+1),"")</f>
        <v/>
      </c>
      <c r="Q5077" s="20" t="str">
        <f t="shared" si="238"/>
        <v/>
      </c>
      <c r="R5077">
        <f t="shared" si="239"/>
        <v>0</v>
      </c>
    </row>
    <row r="5078" spans="10:18" x14ac:dyDescent="0.2">
      <c r="J5078">
        <f t="shared" si="237"/>
        <v>5076</v>
      </c>
      <c r="K5078" t="str" cm="1">
        <f t="array" ref="K5078">IFERROR(INDEX(tblClientes[Cliente],INT($J5078/ROWS(tblConsorcios[Produto]))+1),"")</f>
        <v/>
      </c>
      <c r="L5078" t="str" cm="1">
        <f t="array" ref="L5078">IFERROR(INDEX(tblConsorcios[Produto],MOD($J5078,ROWS(tblConsorcios[Produto]))+1),"")</f>
        <v>Imóvel IE300 – 240m</v>
      </c>
      <c r="M5078" s="20" cm="1">
        <f t="array" ref="M5078">IFERROR(INDEX(tblConsorcios[Valor da Carta (R$)],MOD($J5078,ROWS(tblConsorcios[Produto]))+1),"")</f>
        <v>300000</v>
      </c>
      <c r="N5078" s="2" cm="1">
        <f t="array" ref="N5078">IFERROR(INDEX(tblConsorcios[Prazo (meses)],MOD($J5078,ROWS(tblConsorcios[Produto]))+1),"")</f>
        <v>240</v>
      </c>
      <c r="O5078" s="20" cm="1">
        <f t="array" ref="O5078">IFERROR(INDEX(tblConsorcios[Parcela Mensal (R$)],MOD($J5078,ROWS(tblConsorcios[Produto]))+1),"")</f>
        <v>1610</v>
      </c>
      <c r="P5078" s="20" t="str" cm="1">
        <f t="array" ref="P5078">IFERROR(INDEX(tblClientes[Dividendo Mensal (R$)],INT($J5078/ROWS(tblConsorcios[Produto]))+1),"")</f>
        <v/>
      </c>
      <c r="Q5078" s="20" t="str">
        <f t="shared" si="238"/>
        <v/>
      </c>
      <c r="R5078">
        <f t="shared" si="239"/>
        <v>0</v>
      </c>
    </row>
    <row r="5079" spans="10:18" x14ac:dyDescent="0.2">
      <c r="J5079">
        <f t="shared" si="237"/>
        <v>5077</v>
      </c>
      <c r="K5079" t="str" cm="1">
        <f t="array" ref="K5079">IFERROR(INDEX(tblClientes[Cliente],INT($J5079/ROWS(tblConsorcios[Produto]))+1),"")</f>
        <v/>
      </c>
      <c r="L5079" t="str" cm="1">
        <f t="array" ref="L5079">IFERROR(INDEX(tblConsorcios[Produto],MOD($J5079,ROWS(tblConsorcios[Produto]))+1),"")</f>
        <v>Imóvel IE300 – 220m</v>
      </c>
      <c r="M5079" s="20" cm="1">
        <f t="array" ref="M5079">IFERROR(INDEX(tblConsorcios[Valor da Carta (R$)],MOD($J5079,ROWS(tblConsorcios[Produto]))+1),"")</f>
        <v>300000</v>
      </c>
      <c r="N5079" s="2" cm="1">
        <f t="array" ref="N5079">IFERROR(INDEX(tblConsorcios[Prazo (meses)],MOD($J5079,ROWS(tblConsorcios[Produto]))+1),"")</f>
        <v>220</v>
      </c>
      <c r="O5079" s="20" cm="1">
        <f t="array" ref="O5079">IFERROR(INDEX(tblConsorcios[Parcela Mensal (R$)],MOD($J5079,ROWS(tblConsorcios[Produto]))+1),"")</f>
        <v>1742.73</v>
      </c>
      <c r="P5079" s="20" t="str" cm="1">
        <f t="array" ref="P5079">IFERROR(INDEX(tblClientes[Dividendo Mensal (R$)],INT($J5079/ROWS(tblConsorcios[Produto]))+1),"")</f>
        <v/>
      </c>
      <c r="Q5079" s="20" t="str">
        <f t="shared" si="238"/>
        <v/>
      </c>
      <c r="R5079">
        <f t="shared" si="239"/>
        <v>0</v>
      </c>
    </row>
    <row r="5080" spans="10:18" x14ac:dyDescent="0.2">
      <c r="J5080">
        <f t="shared" si="237"/>
        <v>5078</v>
      </c>
      <c r="K5080" t="str" cm="1">
        <f t="array" ref="K5080">IFERROR(INDEX(tblClientes[Cliente],INT($J5080/ROWS(tblConsorcios[Produto]))+1),"")</f>
        <v/>
      </c>
      <c r="L5080" t="str" cm="1">
        <f t="array" ref="L5080">IFERROR(INDEX(tblConsorcios[Produto],MOD($J5080,ROWS(tblConsorcios[Produto]))+1),"")</f>
        <v>Imóvel IE300 – 200m</v>
      </c>
      <c r="M5080" s="20" cm="1">
        <f t="array" ref="M5080">IFERROR(INDEX(tblConsorcios[Valor da Carta (R$)],MOD($J5080,ROWS(tblConsorcios[Produto]))+1),"")</f>
        <v>300000</v>
      </c>
      <c r="N5080" s="2" cm="1">
        <f t="array" ref="N5080">IFERROR(INDEX(tblConsorcios[Prazo (meses)],MOD($J5080,ROWS(tblConsorcios[Produto]))+1),"")</f>
        <v>200</v>
      </c>
      <c r="O5080" s="20" cm="1">
        <f t="array" ref="O5080">IFERROR(INDEX(tblConsorcios[Parcela Mensal (R$)],MOD($J5080,ROWS(tblConsorcios[Produto]))+1),"")</f>
        <v>1902</v>
      </c>
      <c r="P5080" s="20" t="str" cm="1">
        <f t="array" ref="P5080">IFERROR(INDEX(tblClientes[Dividendo Mensal (R$)],INT($J5080/ROWS(tblConsorcios[Produto]))+1),"")</f>
        <v/>
      </c>
      <c r="Q5080" s="20" t="str">
        <f t="shared" si="238"/>
        <v/>
      </c>
      <c r="R5080">
        <f t="shared" si="239"/>
        <v>0</v>
      </c>
    </row>
    <row r="5081" spans="10:18" x14ac:dyDescent="0.2">
      <c r="J5081">
        <f t="shared" si="237"/>
        <v>5079</v>
      </c>
      <c r="K5081" t="str" cm="1">
        <f t="array" ref="K5081">IFERROR(INDEX(tblClientes[Cliente],INT($J5081/ROWS(tblConsorcios[Produto]))+1),"")</f>
        <v/>
      </c>
      <c r="L5081" t="str" cm="1">
        <f t="array" ref="L5081">IFERROR(INDEX(tblConsorcios[Produto],MOD($J5081,ROWS(tblConsorcios[Produto]))+1),"")</f>
        <v>Imóvel IE240 – 240m</v>
      </c>
      <c r="M5081" s="20" cm="1">
        <f t="array" ref="M5081">IFERROR(INDEX(tblConsorcios[Valor da Carta (R$)],MOD($J5081,ROWS(tblConsorcios[Produto]))+1),"")</f>
        <v>240000</v>
      </c>
      <c r="N5081" s="2" cm="1">
        <f t="array" ref="N5081">IFERROR(INDEX(tblConsorcios[Prazo (meses)],MOD($J5081,ROWS(tblConsorcios[Produto]))+1),"")</f>
        <v>240</v>
      </c>
      <c r="O5081" s="20" cm="1">
        <f t="array" ref="O5081">IFERROR(INDEX(tblConsorcios[Parcela Mensal (R$)],MOD($J5081,ROWS(tblConsorcios[Produto]))+1),"")</f>
        <v>1288</v>
      </c>
      <c r="P5081" s="20" t="str" cm="1">
        <f t="array" ref="P5081">IFERROR(INDEX(tblClientes[Dividendo Mensal (R$)],INT($J5081/ROWS(tblConsorcios[Produto]))+1),"")</f>
        <v/>
      </c>
      <c r="Q5081" s="20" t="str">
        <f t="shared" si="238"/>
        <v/>
      </c>
      <c r="R5081">
        <f t="shared" si="239"/>
        <v>0</v>
      </c>
    </row>
    <row r="5082" spans="10:18" x14ac:dyDescent="0.2">
      <c r="J5082">
        <f t="shared" si="237"/>
        <v>5080</v>
      </c>
      <c r="K5082" t="str" cm="1">
        <f t="array" ref="K5082">IFERROR(INDEX(tblClientes[Cliente],INT($J5082/ROWS(tblConsorcios[Produto]))+1),"")</f>
        <v/>
      </c>
      <c r="L5082" t="str" cm="1">
        <f t="array" ref="L5082">IFERROR(INDEX(tblConsorcios[Produto],MOD($J5082,ROWS(tblConsorcios[Produto]))+1),"")</f>
        <v>Imóvel IE240 – 220m</v>
      </c>
      <c r="M5082" s="20" cm="1">
        <f t="array" ref="M5082">IFERROR(INDEX(tblConsorcios[Valor da Carta (R$)],MOD($J5082,ROWS(tblConsorcios[Produto]))+1),"")</f>
        <v>240000</v>
      </c>
      <c r="N5082" s="2" cm="1">
        <f t="array" ref="N5082">IFERROR(INDEX(tblConsorcios[Prazo (meses)],MOD($J5082,ROWS(tblConsorcios[Produto]))+1),"")</f>
        <v>220</v>
      </c>
      <c r="O5082" s="20" cm="1">
        <f t="array" ref="O5082">IFERROR(INDEX(tblConsorcios[Parcela Mensal (R$)],MOD($J5082,ROWS(tblConsorcios[Produto]))+1),"")</f>
        <v>1394.18</v>
      </c>
      <c r="P5082" s="20" t="str" cm="1">
        <f t="array" ref="P5082">IFERROR(INDEX(tblClientes[Dividendo Mensal (R$)],INT($J5082/ROWS(tblConsorcios[Produto]))+1),"")</f>
        <v/>
      </c>
      <c r="Q5082" s="20" t="str">
        <f t="shared" si="238"/>
        <v/>
      </c>
      <c r="R5082">
        <f t="shared" si="239"/>
        <v>0</v>
      </c>
    </row>
    <row r="5083" spans="10:18" x14ac:dyDescent="0.2">
      <c r="J5083">
        <f t="shared" si="237"/>
        <v>5081</v>
      </c>
      <c r="K5083" t="str" cm="1">
        <f t="array" ref="K5083">IFERROR(INDEX(tblClientes[Cliente],INT($J5083/ROWS(tblConsorcios[Produto]))+1),"")</f>
        <v/>
      </c>
      <c r="L5083" t="str" cm="1">
        <f t="array" ref="L5083">IFERROR(INDEX(tblConsorcios[Produto],MOD($J5083,ROWS(tblConsorcios[Produto]))+1),"")</f>
        <v>Imóvel IE240 – 200m</v>
      </c>
      <c r="M5083" s="20" cm="1">
        <f t="array" ref="M5083">IFERROR(INDEX(tblConsorcios[Valor da Carta (R$)],MOD($J5083,ROWS(tblConsorcios[Produto]))+1),"")</f>
        <v>240000</v>
      </c>
      <c r="N5083" s="2" cm="1">
        <f t="array" ref="N5083">IFERROR(INDEX(tblConsorcios[Prazo (meses)],MOD($J5083,ROWS(tblConsorcios[Produto]))+1),"")</f>
        <v>200</v>
      </c>
      <c r="O5083" s="20" cm="1">
        <f t="array" ref="O5083">IFERROR(INDEX(tblConsorcios[Parcela Mensal (R$)],MOD($J5083,ROWS(tblConsorcios[Produto]))+1),"")</f>
        <v>1521.6</v>
      </c>
      <c r="P5083" s="20" t="str" cm="1">
        <f t="array" ref="P5083">IFERROR(INDEX(tblClientes[Dividendo Mensal (R$)],INT($J5083/ROWS(tblConsorcios[Produto]))+1),"")</f>
        <v/>
      </c>
      <c r="Q5083" s="20" t="str">
        <f t="shared" si="238"/>
        <v/>
      </c>
      <c r="R5083">
        <f t="shared" si="239"/>
        <v>0</v>
      </c>
    </row>
    <row r="5084" spans="10:18" x14ac:dyDescent="0.2">
      <c r="J5084">
        <f t="shared" si="237"/>
        <v>5082</v>
      </c>
      <c r="K5084" t="str" cm="1">
        <f t="array" ref="K5084">IFERROR(INDEX(tblClientes[Cliente],INT($J5084/ROWS(tblConsorcios[Produto]))+1),"")</f>
        <v/>
      </c>
      <c r="L5084" t="str" cm="1">
        <f t="array" ref="L5084">IFERROR(INDEX(tblConsorcios[Produto],MOD($J5084,ROWS(tblConsorcios[Produto]))+1),"")</f>
        <v>Imóvel IE230 – 240m</v>
      </c>
      <c r="M5084" s="20" cm="1">
        <f t="array" ref="M5084">IFERROR(INDEX(tblConsorcios[Valor da Carta (R$)],MOD($J5084,ROWS(tblConsorcios[Produto]))+1),"")</f>
        <v>230000</v>
      </c>
      <c r="N5084" s="2" cm="1">
        <f t="array" ref="N5084">IFERROR(INDEX(tblConsorcios[Prazo (meses)],MOD($J5084,ROWS(tblConsorcios[Produto]))+1),"")</f>
        <v>240</v>
      </c>
      <c r="O5084" s="20" cm="1">
        <f t="array" ref="O5084">IFERROR(INDEX(tblConsorcios[Parcela Mensal (R$)],MOD($J5084,ROWS(tblConsorcios[Produto]))+1),"")</f>
        <v>1234.33</v>
      </c>
      <c r="P5084" s="20" t="str" cm="1">
        <f t="array" ref="P5084">IFERROR(INDEX(tblClientes[Dividendo Mensal (R$)],INT($J5084/ROWS(tblConsorcios[Produto]))+1),"")</f>
        <v/>
      </c>
      <c r="Q5084" s="20" t="str">
        <f t="shared" si="238"/>
        <v/>
      </c>
      <c r="R5084">
        <f t="shared" si="239"/>
        <v>0</v>
      </c>
    </row>
    <row r="5085" spans="10:18" x14ac:dyDescent="0.2">
      <c r="J5085">
        <f t="shared" si="237"/>
        <v>5083</v>
      </c>
      <c r="K5085" t="str" cm="1">
        <f t="array" ref="K5085">IFERROR(INDEX(tblClientes[Cliente],INT($J5085/ROWS(tblConsorcios[Produto]))+1),"")</f>
        <v/>
      </c>
      <c r="L5085" t="str" cm="1">
        <f t="array" ref="L5085">IFERROR(INDEX(tblConsorcios[Produto],MOD($J5085,ROWS(tblConsorcios[Produto]))+1),"")</f>
        <v>Imóvel IE230 – 220m</v>
      </c>
      <c r="M5085" s="20" cm="1">
        <f t="array" ref="M5085">IFERROR(INDEX(tblConsorcios[Valor da Carta (R$)],MOD($J5085,ROWS(tblConsorcios[Produto]))+1),"")</f>
        <v>230000</v>
      </c>
      <c r="N5085" s="2" cm="1">
        <f t="array" ref="N5085">IFERROR(INDEX(tblConsorcios[Prazo (meses)],MOD($J5085,ROWS(tblConsorcios[Produto]))+1),"")</f>
        <v>220</v>
      </c>
      <c r="O5085" s="20" cm="1">
        <f t="array" ref="O5085">IFERROR(INDEX(tblConsorcios[Parcela Mensal (R$)],MOD($J5085,ROWS(tblConsorcios[Produto]))+1),"")</f>
        <v>1336.09</v>
      </c>
      <c r="P5085" s="20" t="str" cm="1">
        <f t="array" ref="P5085">IFERROR(INDEX(tblClientes[Dividendo Mensal (R$)],INT($J5085/ROWS(tblConsorcios[Produto]))+1),"")</f>
        <v/>
      </c>
      <c r="Q5085" s="20" t="str">
        <f t="shared" si="238"/>
        <v/>
      </c>
      <c r="R5085">
        <f t="shared" si="239"/>
        <v>0</v>
      </c>
    </row>
    <row r="5086" spans="10:18" x14ac:dyDescent="0.2">
      <c r="J5086">
        <f t="shared" si="237"/>
        <v>5084</v>
      </c>
      <c r="K5086" t="str" cm="1">
        <f t="array" ref="K5086">IFERROR(INDEX(tblClientes[Cliente],INT($J5086/ROWS(tblConsorcios[Produto]))+1),"")</f>
        <v/>
      </c>
      <c r="L5086" t="str" cm="1">
        <f t="array" ref="L5086">IFERROR(INDEX(tblConsorcios[Produto],MOD($J5086,ROWS(tblConsorcios[Produto]))+1),"")</f>
        <v>Imóvel IE230 – 200m</v>
      </c>
      <c r="M5086" s="20" cm="1">
        <f t="array" ref="M5086">IFERROR(INDEX(tblConsorcios[Valor da Carta (R$)],MOD($J5086,ROWS(tblConsorcios[Produto]))+1),"")</f>
        <v>230000</v>
      </c>
      <c r="N5086" s="2" cm="1">
        <f t="array" ref="N5086">IFERROR(INDEX(tblConsorcios[Prazo (meses)],MOD($J5086,ROWS(tblConsorcios[Produto]))+1),"")</f>
        <v>200</v>
      </c>
      <c r="O5086" s="20" cm="1">
        <f t="array" ref="O5086">IFERROR(INDEX(tblConsorcios[Parcela Mensal (R$)],MOD($J5086,ROWS(tblConsorcios[Produto]))+1),"")</f>
        <v>1458.2</v>
      </c>
      <c r="P5086" s="20" t="str" cm="1">
        <f t="array" ref="P5086">IFERROR(INDEX(tblClientes[Dividendo Mensal (R$)],INT($J5086/ROWS(tblConsorcios[Produto]))+1),"")</f>
        <v/>
      </c>
      <c r="Q5086" s="20" t="str">
        <f t="shared" si="238"/>
        <v/>
      </c>
      <c r="R5086">
        <f t="shared" si="239"/>
        <v>0</v>
      </c>
    </row>
    <row r="5087" spans="10:18" x14ac:dyDescent="0.2">
      <c r="J5087">
        <f t="shared" si="237"/>
        <v>5085</v>
      </c>
      <c r="K5087" t="str" cm="1">
        <f t="array" ref="K5087">IFERROR(INDEX(tblClientes[Cliente],INT($J5087/ROWS(tblConsorcios[Produto]))+1),"")</f>
        <v/>
      </c>
      <c r="L5087" t="str" cm="1">
        <f t="array" ref="L5087">IFERROR(INDEX(tblConsorcios[Produto],MOD($J5087,ROWS(tblConsorcios[Produto]))+1),"")</f>
        <v>Imóvel IE220 – 240m</v>
      </c>
      <c r="M5087" s="20" cm="1">
        <f t="array" ref="M5087">IFERROR(INDEX(tblConsorcios[Valor da Carta (R$)],MOD($J5087,ROWS(tblConsorcios[Produto]))+1),"")</f>
        <v>220000</v>
      </c>
      <c r="N5087" s="2" cm="1">
        <f t="array" ref="N5087">IFERROR(INDEX(tblConsorcios[Prazo (meses)],MOD($J5087,ROWS(tblConsorcios[Produto]))+1),"")</f>
        <v>240</v>
      </c>
      <c r="O5087" s="20" cm="1">
        <f t="array" ref="O5087">IFERROR(INDEX(tblConsorcios[Parcela Mensal (R$)],MOD($J5087,ROWS(tblConsorcios[Produto]))+1),"")</f>
        <v>1180.67</v>
      </c>
      <c r="P5087" s="20" t="str" cm="1">
        <f t="array" ref="P5087">IFERROR(INDEX(tblClientes[Dividendo Mensal (R$)],INT($J5087/ROWS(tblConsorcios[Produto]))+1),"")</f>
        <v/>
      </c>
      <c r="Q5087" s="20" t="str">
        <f t="shared" si="238"/>
        <v/>
      </c>
      <c r="R5087">
        <f t="shared" si="239"/>
        <v>0</v>
      </c>
    </row>
    <row r="5088" spans="10:18" x14ac:dyDescent="0.2">
      <c r="J5088">
        <f t="shared" si="237"/>
        <v>5086</v>
      </c>
      <c r="K5088" t="str" cm="1">
        <f t="array" ref="K5088">IFERROR(INDEX(tblClientes[Cliente],INT($J5088/ROWS(tblConsorcios[Produto]))+1),"")</f>
        <v/>
      </c>
      <c r="L5088" t="str" cm="1">
        <f t="array" ref="L5088">IFERROR(INDEX(tblConsorcios[Produto],MOD($J5088,ROWS(tblConsorcios[Produto]))+1),"")</f>
        <v>Imóvel IE220 – 220m</v>
      </c>
      <c r="M5088" s="20" cm="1">
        <f t="array" ref="M5088">IFERROR(INDEX(tblConsorcios[Valor da Carta (R$)],MOD($J5088,ROWS(tblConsorcios[Produto]))+1),"")</f>
        <v>220000</v>
      </c>
      <c r="N5088" s="2" cm="1">
        <f t="array" ref="N5088">IFERROR(INDEX(tblConsorcios[Prazo (meses)],MOD($J5088,ROWS(tblConsorcios[Produto]))+1),"")</f>
        <v>220</v>
      </c>
      <c r="O5088" s="20" cm="1">
        <f t="array" ref="O5088">IFERROR(INDEX(tblConsorcios[Parcela Mensal (R$)],MOD($J5088,ROWS(tblConsorcios[Produto]))+1),"")</f>
        <v>1278</v>
      </c>
      <c r="P5088" s="20" t="str" cm="1">
        <f t="array" ref="P5088">IFERROR(INDEX(tblClientes[Dividendo Mensal (R$)],INT($J5088/ROWS(tblConsorcios[Produto]))+1),"")</f>
        <v/>
      </c>
      <c r="Q5088" s="20" t="str">
        <f t="shared" si="238"/>
        <v/>
      </c>
      <c r="R5088">
        <f t="shared" si="239"/>
        <v>0</v>
      </c>
    </row>
    <row r="5089" spans="10:18" x14ac:dyDescent="0.2">
      <c r="J5089">
        <f t="shared" si="237"/>
        <v>5087</v>
      </c>
      <c r="K5089" t="str" cm="1">
        <f t="array" ref="K5089">IFERROR(INDEX(tblClientes[Cliente],INT($J5089/ROWS(tblConsorcios[Produto]))+1),"")</f>
        <v/>
      </c>
      <c r="L5089" t="str" cm="1">
        <f t="array" ref="L5089">IFERROR(INDEX(tblConsorcios[Produto],MOD($J5089,ROWS(tblConsorcios[Produto]))+1),"")</f>
        <v>Imóvel IE220 – 200m</v>
      </c>
      <c r="M5089" s="20" cm="1">
        <f t="array" ref="M5089">IFERROR(INDEX(tblConsorcios[Valor da Carta (R$)],MOD($J5089,ROWS(tblConsorcios[Produto]))+1),"")</f>
        <v>220000</v>
      </c>
      <c r="N5089" s="2" cm="1">
        <f t="array" ref="N5089">IFERROR(INDEX(tblConsorcios[Prazo (meses)],MOD($J5089,ROWS(tblConsorcios[Produto]))+1),"")</f>
        <v>200</v>
      </c>
      <c r="O5089" s="20" cm="1">
        <f t="array" ref="O5089">IFERROR(INDEX(tblConsorcios[Parcela Mensal (R$)],MOD($J5089,ROWS(tblConsorcios[Produto]))+1),"")</f>
        <v>1394.8</v>
      </c>
      <c r="P5089" s="20" t="str" cm="1">
        <f t="array" ref="P5089">IFERROR(INDEX(tblClientes[Dividendo Mensal (R$)],INT($J5089/ROWS(tblConsorcios[Produto]))+1),"")</f>
        <v/>
      </c>
      <c r="Q5089" s="20" t="str">
        <f t="shared" si="238"/>
        <v/>
      </c>
      <c r="R5089">
        <f t="shared" si="239"/>
        <v>0</v>
      </c>
    </row>
    <row r="5090" spans="10:18" x14ac:dyDescent="0.2">
      <c r="J5090">
        <f t="shared" si="237"/>
        <v>5088</v>
      </c>
      <c r="K5090" t="str" cm="1">
        <f t="array" ref="K5090">IFERROR(INDEX(tblClientes[Cliente],INT($J5090/ROWS(tblConsorcios[Produto]))+1),"")</f>
        <v/>
      </c>
      <c r="L5090" t="str" cm="1">
        <f t="array" ref="L5090">IFERROR(INDEX(tblConsorcios[Produto],MOD($J5090,ROWS(tblConsorcios[Produto]))+1),"")</f>
        <v>Imóvel IE200 – 240m</v>
      </c>
      <c r="M5090" s="20" cm="1">
        <f t="array" ref="M5090">IFERROR(INDEX(tblConsorcios[Valor da Carta (R$)],MOD($J5090,ROWS(tblConsorcios[Produto]))+1),"")</f>
        <v>200000</v>
      </c>
      <c r="N5090" s="2" cm="1">
        <f t="array" ref="N5090">IFERROR(INDEX(tblConsorcios[Prazo (meses)],MOD($J5090,ROWS(tblConsorcios[Produto]))+1),"")</f>
        <v>240</v>
      </c>
      <c r="O5090" s="20" cm="1">
        <f t="array" ref="O5090">IFERROR(INDEX(tblConsorcios[Parcela Mensal (R$)],MOD($J5090,ROWS(tblConsorcios[Produto]))+1),"")</f>
        <v>1073.33</v>
      </c>
      <c r="P5090" s="20" t="str" cm="1">
        <f t="array" ref="P5090">IFERROR(INDEX(tblClientes[Dividendo Mensal (R$)],INT($J5090/ROWS(tblConsorcios[Produto]))+1),"")</f>
        <v/>
      </c>
      <c r="Q5090" s="20" t="str">
        <f t="shared" si="238"/>
        <v/>
      </c>
      <c r="R5090">
        <f t="shared" si="239"/>
        <v>0</v>
      </c>
    </row>
    <row r="5091" spans="10:18" x14ac:dyDescent="0.2">
      <c r="J5091">
        <f t="shared" si="237"/>
        <v>5089</v>
      </c>
      <c r="K5091" t="str" cm="1">
        <f t="array" ref="K5091">IFERROR(INDEX(tblClientes[Cliente],INT($J5091/ROWS(tblConsorcios[Produto]))+1),"")</f>
        <v/>
      </c>
      <c r="L5091" t="str" cm="1">
        <f t="array" ref="L5091">IFERROR(INDEX(tblConsorcios[Produto],MOD($J5091,ROWS(tblConsorcios[Produto]))+1),"")</f>
        <v>Imóvel IE200 – 220m</v>
      </c>
      <c r="M5091" s="20" cm="1">
        <f t="array" ref="M5091">IFERROR(INDEX(tblConsorcios[Valor da Carta (R$)],MOD($J5091,ROWS(tblConsorcios[Produto]))+1),"")</f>
        <v>200000</v>
      </c>
      <c r="N5091" s="2" cm="1">
        <f t="array" ref="N5091">IFERROR(INDEX(tblConsorcios[Prazo (meses)],MOD($J5091,ROWS(tblConsorcios[Produto]))+1),"")</f>
        <v>220</v>
      </c>
      <c r="O5091" s="20" cm="1">
        <f t="array" ref="O5091">IFERROR(INDEX(tblConsorcios[Parcela Mensal (R$)],MOD($J5091,ROWS(tblConsorcios[Produto]))+1),"")</f>
        <v>1161.82</v>
      </c>
      <c r="P5091" s="20" t="str" cm="1">
        <f t="array" ref="P5091">IFERROR(INDEX(tblClientes[Dividendo Mensal (R$)],INT($J5091/ROWS(tblConsorcios[Produto]))+1),"")</f>
        <v/>
      </c>
      <c r="Q5091" s="20" t="str">
        <f t="shared" si="238"/>
        <v/>
      </c>
      <c r="R5091">
        <f t="shared" si="239"/>
        <v>0</v>
      </c>
    </row>
    <row r="5092" spans="10:18" x14ac:dyDescent="0.2">
      <c r="J5092">
        <f t="shared" si="237"/>
        <v>5090</v>
      </c>
      <c r="K5092" t="str" cm="1">
        <f t="array" ref="K5092">IFERROR(INDEX(tblClientes[Cliente],INT($J5092/ROWS(tblConsorcios[Produto]))+1),"")</f>
        <v/>
      </c>
      <c r="L5092" t="str" cm="1">
        <f t="array" ref="L5092">IFERROR(INDEX(tblConsorcios[Produto],MOD($J5092,ROWS(tblConsorcios[Produto]))+1),"")</f>
        <v>Imóvel IE200 – 200m</v>
      </c>
      <c r="M5092" s="20" cm="1">
        <f t="array" ref="M5092">IFERROR(INDEX(tblConsorcios[Valor da Carta (R$)],MOD($J5092,ROWS(tblConsorcios[Produto]))+1),"")</f>
        <v>200000</v>
      </c>
      <c r="N5092" s="2" cm="1">
        <f t="array" ref="N5092">IFERROR(INDEX(tblConsorcios[Prazo (meses)],MOD($J5092,ROWS(tblConsorcios[Produto]))+1),"")</f>
        <v>200</v>
      </c>
      <c r="O5092" s="20" cm="1">
        <f t="array" ref="O5092">IFERROR(INDEX(tblConsorcios[Parcela Mensal (R$)],MOD($J5092,ROWS(tblConsorcios[Produto]))+1),"")</f>
        <v>1268</v>
      </c>
      <c r="P5092" s="20" t="str" cm="1">
        <f t="array" ref="P5092">IFERROR(INDEX(tblClientes[Dividendo Mensal (R$)],INT($J5092/ROWS(tblConsorcios[Produto]))+1),"")</f>
        <v/>
      </c>
      <c r="Q5092" s="20" t="str">
        <f t="shared" si="238"/>
        <v/>
      </c>
      <c r="R5092">
        <f t="shared" si="239"/>
        <v>0</v>
      </c>
    </row>
    <row r="5093" spans="10:18" x14ac:dyDescent="0.2">
      <c r="J5093">
        <f t="shared" si="237"/>
        <v>5091</v>
      </c>
      <c r="K5093" t="str" cm="1">
        <f t="array" ref="K5093">IFERROR(INDEX(tblClientes[Cliente],INT($J5093/ROWS(tblConsorcios[Produto]))+1),"")</f>
        <v/>
      </c>
      <c r="L5093" t="str" cm="1">
        <f t="array" ref="L5093">IFERROR(INDEX(tblConsorcios[Produto],MOD($J5093,ROWS(tblConsorcios[Produto]))+1),"")</f>
        <v>Imóvel IE150 – 240m</v>
      </c>
      <c r="M5093" s="20" cm="1">
        <f t="array" ref="M5093">IFERROR(INDEX(tblConsorcios[Valor da Carta (R$)],MOD($J5093,ROWS(tblConsorcios[Produto]))+1),"")</f>
        <v>150000</v>
      </c>
      <c r="N5093" s="2" cm="1">
        <f t="array" ref="N5093">IFERROR(INDEX(tblConsorcios[Prazo (meses)],MOD($J5093,ROWS(tblConsorcios[Produto]))+1),"")</f>
        <v>240</v>
      </c>
      <c r="O5093" s="20" cm="1">
        <f t="array" ref="O5093">IFERROR(INDEX(tblConsorcios[Parcela Mensal (R$)],MOD($J5093,ROWS(tblConsorcios[Produto]))+1),"")</f>
        <v>805</v>
      </c>
      <c r="P5093" s="20" t="str" cm="1">
        <f t="array" ref="P5093">IFERROR(INDEX(tblClientes[Dividendo Mensal (R$)],INT($J5093/ROWS(tblConsorcios[Produto]))+1),"")</f>
        <v/>
      </c>
      <c r="Q5093" s="20" t="str">
        <f t="shared" si="238"/>
        <v/>
      </c>
      <c r="R5093">
        <f t="shared" si="239"/>
        <v>0</v>
      </c>
    </row>
    <row r="5094" spans="10:18" x14ac:dyDescent="0.2">
      <c r="J5094">
        <f t="shared" si="237"/>
        <v>5092</v>
      </c>
      <c r="K5094" t="str" cm="1">
        <f t="array" ref="K5094">IFERROR(INDEX(tblClientes[Cliente],INT($J5094/ROWS(tblConsorcios[Produto]))+1),"")</f>
        <v/>
      </c>
      <c r="L5094" t="str" cm="1">
        <f t="array" ref="L5094">IFERROR(INDEX(tblConsorcios[Produto],MOD($J5094,ROWS(tblConsorcios[Produto]))+1),"")</f>
        <v>Imóvel IE150 – 220m</v>
      </c>
      <c r="M5094" s="20" cm="1">
        <f t="array" ref="M5094">IFERROR(INDEX(tblConsorcios[Valor da Carta (R$)],MOD($J5094,ROWS(tblConsorcios[Produto]))+1),"")</f>
        <v>150000</v>
      </c>
      <c r="N5094" s="2" cm="1">
        <f t="array" ref="N5094">IFERROR(INDEX(tblConsorcios[Prazo (meses)],MOD($J5094,ROWS(tblConsorcios[Produto]))+1),"")</f>
        <v>220</v>
      </c>
      <c r="O5094" s="20" cm="1">
        <f t="array" ref="O5094">IFERROR(INDEX(tblConsorcios[Parcela Mensal (R$)],MOD($J5094,ROWS(tblConsorcios[Produto]))+1),"")</f>
        <v>871.36</v>
      </c>
      <c r="P5094" s="20" t="str" cm="1">
        <f t="array" ref="P5094">IFERROR(INDEX(tblClientes[Dividendo Mensal (R$)],INT($J5094/ROWS(tblConsorcios[Produto]))+1),"")</f>
        <v/>
      </c>
      <c r="Q5094" s="20" t="str">
        <f t="shared" si="238"/>
        <v/>
      </c>
      <c r="R5094">
        <f t="shared" si="239"/>
        <v>0</v>
      </c>
    </row>
    <row r="5095" spans="10:18" x14ac:dyDescent="0.2">
      <c r="J5095">
        <f t="shared" si="237"/>
        <v>5093</v>
      </c>
      <c r="K5095" t="str" cm="1">
        <f t="array" ref="K5095">IFERROR(INDEX(tblClientes[Cliente],INT($J5095/ROWS(tblConsorcios[Produto]))+1),"")</f>
        <v/>
      </c>
      <c r="L5095" t="str" cm="1">
        <f t="array" ref="L5095">IFERROR(INDEX(tblConsorcios[Produto],MOD($J5095,ROWS(tblConsorcios[Produto]))+1),"")</f>
        <v>Imóvel IE150 – 200m</v>
      </c>
      <c r="M5095" s="20" cm="1">
        <f t="array" ref="M5095">IFERROR(INDEX(tblConsorcios[Valor da Carta (R$)],MOD($J5095,ROWS(tblConsorcios[Produto]))+1),"")</f>
        <v>150000</v>
      </c>
      <c r="N5095" s="2" cm="1">
        <f t="array" ref="N5095">IFERROR(INDEX(tblConsorcios[Prazo (meses)],MOD($J5095,ROWS(tblConsorcios[Produto]))+1),"")</f>
        <v>200</v>
      </c>
      <c r="O5095" s="20" cm="1">
        <f t="array" ref="O5095">IFERROR(INDEX(tblConsorcios[Parcela Mensal (R$)],MOD($J5095,ROWS(tblConsorcios[Produto]))+1),"")</f>
        <v>951</v>
      </c>
      <c r="P5095" s="20" t="str" cm="1">
        <f t="array" ref="P5095">IFERROR(INDEX(tblClientes[Dividendo Mensal (R$)],INT($J5095/ROWS(tblConsorcios[Produto]))+1),"")</f>
        <v/>
      </c>
      <c r="Q5095" s="20" t="str">
        <f t="shared" si="238"/>
        <v/>
      </c>
      <c r="R5095">
        <f t="shared" si="239"/>
        <v>0</v>
      </c>
    </row>
    <row r="5096" spans="10:18" x14ac:dyDescent="0.2">
      <c r="J5096">
        <f t="shared" si="237"/>
        <v>5094</v>
      </c>
      <c r="K5096" t="str" cm="1">
        <f t="array" ref="K5096">IFERROR(INDEX(tblClientes[Cliente],INT($J5096/ROWS(tblConsorcios[Produto]))+1),"")</f>
        <v/>
      </c>
      <c r="L5096" t="str" cm="1">
        <f t="array" ref="L5096">IFERROR(INDEX(tblConsorcios[Produto],MOD($J5096,ROWS(tblConsorcios[Produto]))+1),"")</f>
        <v>Imóvel IE140 – 240m</v>
      </c>
      <c r="M5096" s="20" cm="1">
        <f t="array" ref="M5096">IFERROR(INDEX(tblConsorcios[Valor da Carta (R$)],MOD($J5096,ROWS(tblConsorcios[Produto]))+1),"")</f>
        <v>140000</v>
      </c>
      <c r="N5096" s="2" cm="1">
        <f t="array" ref="N5096">IFERROR(INDEX(tblConsorcios[Prazo (meses)],MOD($J5096,ROWS(tblConsorcios[Produto]))+1),"")</f>
        <v>240</v>
      </c>
      <c r="O5096" s="20" cm="1">
        <f t="array" ref="O5096">IFERROR(INDEX(tblConsorcios[Parcela Mensal (R$)],MOD($J5096,ROWS(tblConsorcios[Produto]))+1),"")</f>
        <v>751.33</v>
      </c>
      <c r="P5096" s="20" t="str" cm="1">
        <f t="array" ref="P5096">IFERROR(INDEX(tblClientes[Dividendo Mensal (R$)],INT($J5096/ROWS(tblConsorcios[Produto]))+1),"")</f>
        <v/>
      </c>
      <c r="Q5096" s="20" t="str">
        <f t="shared" si="238"/>
        <v/>
      </c>
      <c r="R5096">
        <f t="shared" si="239"/>
        <v>0</v>
      </c>
    </row>
    <row r="5097" spans="10:18" x14ac:dyDescent="0.2">
      <c r="J5097">
        <f t="shared" si="237"/>
        <v>5095</v>
      </c>
      <c r="K5097" t="str" cm="1">
        <f t="array" ref="K5097">IFERROR(INDEX(tblClientes[Cliente],INT($J5097/ROWS(tblConsorcios[Produto]))+1),"")</f>
        <v/>
      </c>
      <c r="L5097" t="str" cm="1">
        <f t="array" ref="L5097">IFERROR(INDEX(tblConsorcios[Produto],MOD($J5097,ROWS(tblConsorcios[Produto]))+1),"")</f>
        <v>Imóvel IE140 – 220m</v>
      </c>
      <c r="M5097" s="20" cm="1">
        <f t="array" ref="M5097">IFERROR(INDEX(tblConsorcios[Valor da Carta (R$)],MOD($J5097,ROWS(tblConsorcios[Produto]))+1),"")</f>
        <v>140000</v>
      </c>
      <c r="N5097" s="2" cm="1">
        <f t="array" ref="N5097">IFERROR(INDEX(tblConsorcios[Prazo (meses)],MOD($J5097,ROWS(tblConsorcios[Produto]))+1),"")</f>
        <v>220</v>
      </c>
      <c r="O5097" s="20" cm="1">
        <f t="array" ref="O5097">IFERROR(INDEX(tblConsorcios[Parcela Mensal (R$)],MOD($J5097,ROWS(tblConsorcios[Produto]))+1),"")</f>
        <v>813.27</v>
      </c>
      <c r="P5097" s="20" t="str" cm="1">
        <f t="array" ref="P5097">IFERROR(INDEX(tblClientes[Dividendo Mensal (R$)],INT($J5097/ROWS(tblConsorcios[Produto]))+1),"")</f>
        <v/>
      </c>
      <c r="Q5097" s="20" t="str">
        <f t="shared" si="238"/>
        <v/>
      </c>
      <c r="R5097">
        <f t="shared" si="239"/>
        <v>0</v>
      </c>
    </row>
    <row r="5098" spans="10:18" x14ac:dyDescent="0.2">
      <c r="J5098">
        <f t="shared" si="237"/>
        <v>5096</v>
      </c>
      <c r="K5098" t="str" cm="1">
        <f t="array" ref="K5098">IFERROR(INDEX(tblClientes[Cliente],INT($J5098/ROWS(tblConsorcios[Produto]))+1),"")</f>
        <v/>
      </c>
      <c r="L5098" t="str" cm="1">
        <f t="array" ref="L5098">IFERROR(INDEX(tblConsorcios[Produto],MOD($J5098,ROWS(tblConsorcios[Produto]))+1),"")</f>
        <v>Imóvel IE140 – 200m</v>
      </c>
      <c r="M5098" s="20" cm="1">
        <f t="array" ref="M5098">IFERROR(INDEX(tblConsorcios[Valor da Carta (R$)],MOD($J5098,ROWS(tblConsorcios[Produto]))+1),"")</f>
        <v>140000</v>
      </c>
      <c r="N5098" s="2" cm="1">
        <f t="array" ref="N5098">IFERROR(INDEX(tblConsorcios[Prazo (meses)],MOD($J5098,ROWS(tblConsorcios[Produto]))+1),"")</f>
        <v>200</v>
      </c>
      <c r="O5098" s="20" cm="1">
        <f t="array" ref="O5098">IFERROR(INDEX(tblConsorcios[Parcela Mensal (R$)],MOD($J5098,ROWS(tblConsorcios[Produto]))+1),"")</f>
        <v>887.6</v>
      </c>
      <c r="P5098" s="20" t="str" cm="1">
        <f t="array" ref="P5098">IFERROR(INDEX(tblClientes[Dividendo Mensal (R$)],INT($J5098/ROWS(tblConsorcios[Produto]))+1),"")</f>
        <v/>
      </c>
      <c r="Q5098" s="20" t="str">
        <f t="shared" si="238"/>
        <v/>
      </c>
      <c r="R5098">
        <f t="shared" si="239"/>
        <v>0</v>
      </c>
    </row>
    <row r="5099" spans="10:18" x14ac:dyDescent="0.2">
      <c r="J5099">
        <f t="shared" si="237"/>
        <v>5097</v>
      </c>
      <c r="K5099" t="str" cm="1">
        <f t="array" ref="K5099">IFERROR(INDEX(tblClientes[Cliente],INT($J5099/ROWS(tblConsorcios[Produto]))+1),"")</f>
        <v/>
      </c>
      <c r="L5099" t="str" cm="1">
        <f t="array" ref="L5099">IFERROR(INDEX(tblConsorcios[Produto],MOD($J5099,ROWS(tblConsorcios[Produto]))+1),"")</f>
        <v>Imóvel IE130 – 240m</v>
      </c>
      <c r="M5099" s="20" cm="1">
        <f t="array" ref="M5099">IFERROR(INDEX(tblConsorcios[Valor da Carta (R$)],MOD($J5099,ROWS(tblConsorcios[Produto]))+1),"")</f>
        <v>130000</v>
      </c>
      <c r="N5099" s="2" cm="1">
        <f t="array" ref="N5099">IFERROR(INDEX(tblConsorcios[Prazo (meses)],MOD($J5099,ROWS(tblConsorcios[Produto]))+1),"")</f>
        <v>240</v>
      </c>
      <c r="O5099" s="20" cm="1">
        <f t="array" ref="O5099">IFERROR(INDEX(tblConsorcios[Parcela Mensal (R$)],MOD($J5099,ROWS(tblConsorcios[Produto]))+1),"")</f>
        <v>697.67</v>
      </c>
      <c r="P5099" s="20" t="str" cm="1">
        <f t="array" ref="P5099">IFERROR(INDEX(tblClientes[Dividendo Mensal (R$)],INT($J5099/ROWS(tblConsorcios[Produto]))+1),"")</f>
        <v/>
      </c>
      <c r="Q5099" s="20" t="str">
        <f t="shared" si="238"/>
        <v/>
      </c>
      <c r="R5099">
        <f t="shared" si="239"/>
        <v>0</v>
      </c>
    </row>
    <row r="5100" spans="10:18" x14ac:dyDescent="0.2">
      <c r="J5100">
        <f t="shared" si="237"/>
        <v>5098</v>
      </c>
      <c r="K5100" t="str" cm="1">
        <f t="array" ref="K5100">IFERROR(INDEX(tblClientes[Cliente],INT($J5100/ROWS(tblConsorcios[Produto]))+1),"")</f>
        <v/>
      </c>
      <c r="L5100" t="str" cm="1">
        <f t="array" ref="L5100">IFERROR(INDEX(tblConsorcios[Produto],MOD($J5100,ROWS(tblConsorcios[Produto]))+1),"")</f>
        <v>Imóvel IE130 – 220m</v>
      </c>
      <c r="M5100" s="20" cm="1">
        <f t="array" ref="M5100">IFERROR(INDEX(tblConsorcios[Valor da Carta (R$)],MOD($J5100,ROWS(tblConsorcios[Produto]))+1),"")</f>
        <v>130000</v>
      </c>
      <c r="N5100" s="2" cm="1">
        <f t="array" ref="N5100">IFERROR(INDEX(tblConsorcios[Prazo (meses)],MOD($J5100,ROWS(tblConsorcios[Produto]))+1),"")</f>
        <v>220</v>
      </c>
      <c r="O5100" s="20" cm="1">
        <f t="array" ref="O5100">IFERROR(INDEX(tblConsorcios[Parcela Mensal (R$)],MOD($J5100,ROWS(tblConsorcios[Produto]))+1),"")</f>
        <v>755.18</v>
      </c>
      <c r="P5100" s="20" t="str" cm="1">
        <f t="array" ref="P5100">IFERROR(INDEX(tblClientes[Dividendo Mensal (R$)],INT($J5100/ROWS(tblConsorcios[Produto]))+1),"")</f>
        <v/>
      </c>
      <c r="Q5100" s="20" t="str">
        <f t="shared" si="238"/>
        <v/>
      </c>
      <c r="R5100">
        <f t="shared" si="239"/>
        <v>0</v>
      </c>
    </row>
    <row r="5101" spans="10:18" x14ac:dyDescent="0.2">
      <c r="J5101">
        <f t="shared" si="237"/>
        <v>5099</v>
      </c>
      <c r="K5101" t="str" cm="1">
        <f t="array" ref="K5101">IFERROR(INDEX(tblClientes[Cliente],INT($J5101/ROWS(tblConsorcios[Produto]))+1),"")</f>
        <v/>
      </c>
      <c r="L5101" t="str" cm="1">
        <f t="array" ref="L5101">IFERROR(INDEX(tblConsorcios[Produto],MOD($J5101,ROWS(tblConsorcios[Produto]))+1),"")</f>
        <v>Imóvel IE130 – 200m</v>
      </c>
      <c r="M5101" s="20" cm="1">
        <f t="array" ref="M5101">IFERROR(INDEX(tblConsorcios[Valor da Carta (R$)],MOD($J5101,ROWS(tblConsorcios[Produto]))+1),"")</f>
        <v>130000</v>
      </c>
      <c r="N5101" s="2" cm="1">
        <f t="array" ref="N5101">IFERROR(INDEX(tblConsorcios[Prazo (meses)],MOD($J5101,ROWS(tblConsorcios[Produto]))+1),"")</f>
        <v>200</v>
      </c>
      <c r="O5101" s="20" cm="1">
        <f t="array" ref="O5101">IFERROR(INDEX(tblConsorcios[Parcela Mensal (R$)],MOD($J5101,ROWS(tblConsorcios[Produto]))+1),"")</f>
        <v>824.2</v>
      </c>
      <c r="P5101" s="20" t="str" cm="1">
        <f t="array" ref="P5101">IFERROR(INDEX(tblClientes[Dividendo Mensal (R$)],INT($J5101/ROWS(tblConsorcios[Produto]))+1),"")</f>
        <v/>
      </c>
      <c r="Q5101" s="20" t="str">
        <f t="shared" si="238"/>
        <v/>
      </c>
      <c r="R5101">
        <f t="shared" si="239"/>
        <v>0</v>
      </c>
    </row>
    <row r="5102" spans="10:18" x14ac:dyDescent="0.2">
      <c r="J5102">
        <f t="shared" si="237"/>
        <v>5100</v>
      </c>
      <c r="K5102" t="str" cm="1">
        <f t="array" ref="K5102">IFERROR(INDEX(tblClientes[Cliente],INT($J5102/ROWS(tblConsorcios[Produto]))+1),"")</f>
        <v/>
      </c>
      <c r="L5102" t="str" cm="1">
        <f t="array" ref="L5102">IFERROR(INDEX(tblConsorcios[Produto],MOD($J5102,ROWS(tblConsorcios[Produto]))+1),"")</f>
        <v>Imóvel IE120 – 240m</v>
      </c>
      <c r="M5102" s="20" cm="1">
        <f t="array" ref="M5102">IFERROR(INDEX(tblConsorcios[Valor da Carta (R$)],MOD($J5102,ROWS(tblConsorcios[Produto]))+1),"")</f>
        <v>120000</v>
      </c>
      <c r="N5102" s="2" cm="1">
        <f t="array" ref="N5102">IFERROR(INDEX(tblConsorcios[Prazo (meses)],MOD($J5102,ROWS(tblConsorcios[Produto]))+1),"")</f>
        <v>240</v>
      </c>
      <c r="O5102" s="20" cm="1">
        <f t="array" ref="O5102">IFERROR(INDEX(tblConsorcios[Parcela Mensal (R$)],MOD($J5102,ROWS(tblConsorcios[Produto]))+1),"")</f>
        <v>644</v>
      </c>
      <c r="P5102" s="20" t="str" cm="1">
        <f t="array" ref="P5102">IFERROR(INDEX(tblClientes[Dividendo Mensal (R$)],INT($J5102/ROWS(tblConsorcios[Produto]))+1),"")</f>
        <v/>
      </c>
      <c r="Q5102" s="20" t="str">
        <f t="shared" si="238"/>
        <v/>
      </c>
      <c r="R5102">
        <f t="shared" si="239"/>
        <v>0</v>
      </c>
    </row>
    <row r="5103" spans="10:18" x14ac:dyDescent="0.2">
      <c r="J5103">
        <f t="shared" si="237"/>
        <v>5101</v>
      </c>
      <c r="K5103" t="str" cm="1">
        <f t="array" ref="K5103">IFERROR(INDEX(tblClientes[Cliente],INT($J5103/ROWS(tblConsorcios[Produto]))+1),"")</f>
        <v/>
      </c>
      <c r="L5103" t="str" cm="1">
        <f t="array" ref="L5103">IFERROR(INDEX(tblConsorcios[Produto],MOD($J5103,ROWS(tblConsorcios[Produto]))+1),"")</f>
        <v>Imóvel IE120 – 220m</v>
      </c>
      <c r="M5103" s="20" cm="1">
        <f t="array" ref="M5103">IFERROR(INDEX(tblConsorcios[Valor da Carta (R$)],MOD($J5103,ROWS(tblConsorcios[Produto]))+1),"")</f>
        <v>120000</v>
      </c>
      <c r="N5103" s="2" cm="1">
        <f t="array" ref="N5103">IFERROR(INDEX(tblConsorcios[Prazo (meses)],MOD($J5103,ROWS(tblConsorcios[Produto]))+1),"")</f>
        <v>220</v>
      </c>
      <c r="O5103" s="20" cm="1">
        <f t="array" ref="O5103">IFERROR(INDEX(tblConsorcios[Parcela Mensal (R$)],MOD($J5103,ROWS(tblConsorcios[Produto]))+1),"")</f>
        <v>697.09</v>
      </c>
      <c r="P5103" s="20" t="str" cm="1">
        <f t="array" ref="P5103">IFERROR(INDEX(tblClientes[Dividendo Mensal (R$)],INT($J5103/ROWS(tblConsorcios[Produto]))+1),"")</f>
        <v/>
      </c>
      <c r="Q5103" s="20" t="str">
        <f t="shared" si="238"/>
        <v/>
      </c>
      <c r="R5103">
        <f t="shared" si="239"/>
        <v>0</v>
      </c>
    </row>
    <row r="5104" spans="10:18" x14ac:dyDescent="0.2">
      <c r="J5104">
        <f t="shared" si="237"/>
        <v>5102</v>
      </c>
      <c r="K5104" t="str" cm="1">
        <f t="array" ref="K5104">IFERROR(INDEX(tblClientes[Cliente],INT($J5104/ROWS(tblConsorcios[Produto]))+1),"")</f>
        <v/>
      </c>
      <c r="L5104" t="str" cm="1">
        <f t="array" ref="L5104">IFERROR(INDEX(tblConsorcios[Produto],MOD($J5104,ROWS(tblConsorcios[Produto]))+1),"")</f>
        <v>Imóvel IE120 – 200m</v>
      </c>
      <c r="M5104" s="20" cm="1">
        <f t="array" ref="M5104">IFERROR(INDEX(tblConsorcios[Valor da Carta (R$)],MOD($J5104,ROWS(tblConsorcios[Produto]))+1),"")</f>
        <v>120000</v>
      </c>
      <c r="N5104" s="2" cm="1">
        <f t="array" ref="N5104">IFERROR(INDEX(tblConsorcios[Prazo (meses)],MOD($J5104,ROWS(tblConsorcios[Produto]))+1),"")</f>
        <v>200</v>
      </c>
      <c r="O5104" s="20" cm="1">
        <f t="array" ref="O5104">IFERROR(INDEX(tblConsorcios[Parcela Mensal (R$)],MOD($J5104,ROWS(tblConsorcios[Produto]))+1),"")</f>
        <v>760.8</v>
      </c>
      <c r="P5104" s="20" t="str" cm="1">
        <f t="array" ref="P5104">IFERROR(INDEX(tblClientes[Dividendo Mensal (R$)],INT($J5104/ROWS(tblConsorcios[Produto]))+1),"")</f>
        <v/>
      </c>
      <c r="Q5104" s="20" t="str">
        <f t="shared" si="238"/>
        <v/>
      </c>
      <c r="R5104">
        <f t="shared" si="239"/>
        <v>0</v>
      </c>
    </row>
    <row r="5105" spans="10:18" x14ac:dyDescent="0.2">
      <c r="J5105">
        <f t="shared" si="237"/>
        <v>5103</v>
      </c>
      <c r="K5105" t="str" cm="1">
        <f t="array" ref="K5105">IFERROR(INDEX(tblClientes[Cliente],INT($J5105/ROWS(tblConsorcios[Produto]))+1),"")</f>
        <v/>
      </c>
      <c r="L5105" t="str" cm="1">
        <f t="array" ref="L5105">IFERROR(INDEX(tblConsorcios[Produto],MOD($J5105,ROWS(tblConsorcios[Produto]))+1),"")</f>
        <v>Imóvel IE600 – 240m</v>
      </c>
      <c r="M5105" s="20" cm="1">
        <f t="array" ref="M5105">IFERROR(INDEX(tblConsorcios[Valor da Carta (R$)],MOD($J5105,ROWS(tblConsorcios[Produto]))+1),"")</f>
        <v>600000</v>
      </c>
      <c r="N5105" s="2" cm="1">
        <f t="array" ref="N5105">IFERROR(INDEX(tblConsorcios[Prazo (meses)],MOD($J5105,ROWS(tblConsorcios[Produto]))+1),"")</f>
        <v>240</v>
      </c>
      <c r="O5105" s="20" cm="1">
        <f t="array" ref="O5105">IFERROR(INDEX(tblConsorcios[Parcela Mensal (R$)],MOD($J5105,ROWS(tblConsorcios[Produto]))+1),"")</f>
        <v>3220</v>
      </c>
      <c r="P5105" s="20" t="str" cm="1">
        <f t="array" ref="P5105">IFERROR(INDEX(tblClientes[Dividendo Mensal (R$)],INT($J5105/ROWS(tblConsorcios[Produto]))+1),"")</f>
        <v/>
      </c>
      <c r="Q5105" s="20" t="str">
        <f t="shared" si="238"/>
        <v/>
      </c>
      <c r="R5105">
        <f t="shared" si="239"/>
        <v>0</v>
      </c>
    </row>
    <row r="5106" spans="10:18" x14ac:dyDescent="0.2">
      <c r="J5106">
        <f t="shared" si="237"/>
        <v>5104</v>
      </c>
      <c r="K5106" t="str" cm="1">
        <f t="array" ref="K5106">IFERROR(INDEX(tblClientes[Cliente],INT($J5106/ROWS(tblConsorcios[Produto]))+1),"")</f>
        <v/>
      </c>
      <c r="L5106" t="str" cm="1">
        <f t="array" ref="L5106">IFERROR(INDEX(tblConsorcios[Produto],MOD($J5106,ROWS(tblConsorcios[Produto]))+1),"")</f>
        <v>Imóvel IE600 – 220m</v>
      </c>
      <c r="M5106" s="20" cm="1">
        <f t="array" ref="M5106">IFERROR(INDEX(tblConsorcios[Valor da Carta (R$)],MOD($J5106,ROWS(tblConsorcios[Produto]))+1),"")</f>
        <v>600000</v>
      </c>
      <c r="N5106" s="2" cm="1">
        <f t="array" ref="N5106">IFERROR(INDEX(tblConsorcios[Prazo (meses)],MOD($J5106,ROWS(tblConsorcios[Produto]))+1),"")</f>
        <v>220</v>
      </c>
      <c r="O5106" s="20" cm="1">
        <f t="array" ref="O5106">IFERROR(INDEX(tblConsorcios[Parcela Mensal (R$)],MOD($J5106,ROWS(tblConsorcios[Produto]))+1),"")</f>
        <v>3485.45</v>
      </c>
      <c r="P5106" s="20" t="str" cm="1">
        <f t="array" ref="P5106">IFERROR(INDEX(tblClientes[Dividendo Mensal (R$)],INT($J5106/ROWS(tblConsorcios[Produto]))+1),"")</f>
        <v/>
      </c>
      <c r="Q5106" s="20" t="str">
        <f t="shared" si="238"/>
        <v/>
      </c>
      <c r="R5106">
        <f t="shared" si="239"/>
        <v>0</v>
      </c>
    </row>
    <row r="5107" spans="10:18" x14ac:dyDescent="0.2">
      <c r="J5107">
        <f t="shared" si="237"/>
        <v>5105</v>
      </c>
      <c r="K5107" t="str" cm="1">
        <f t="array" ref="K5107">IFERROR(INDEX(tblClientes[Cliente],INT($J5107/ROWS(tblConsorcios[Produto]))+1),"")</f>
        <v/>
      </c>
      <c r="L5107" t="str" cm="1">
        <f t="array" ref="L5107">IFERROR(INDEX(tblConsorcios[Produto],MOD($J5107,ROWS(tblConsorcios[Produto]))+1),"")</f>
        <v>Imóvel IE600 – 200m</v>
      </c>
      <c r="M5107" s="20" cm="1">
        <f t="array" ref="M5107">IFERROR(INDEX(tblConsorcios[Valor da Carta (R$)],MOD($J5107,ROWS(tblConsorcios[Produto]))+1),"")</f>
        <v>600000</v>
      </c>
      <c r="N5107" s="2" cm="1">
        <f t="array" ref="N5107">IFERROR(INDEX(tblConsorcios[Prazo (meses)],MOD($J5107,ROWS(tblConsorcios[Produto]))+1),"")</f>
        <v>200</v>
      </c>
      <c r="O5107" s="20" cm="1">
        <f t="array" ref="O5107">IFERROR(INDEX(tblConsorcios[Parcela Mensal (R$)],MOD($J5107,ROWS(tblConsorcios[Produto]))+1),"")</f>
        <v>3804</v>
      </c>
      <c r="P5107" s="20" t="str" cm="1">
        <f t="array" ref="P5107">IFERROR(INDEX(tblClientes[Dividendo Mensal (R$)],INT($J5107/ROWS(tblConsorcios[Produto]))+1),"")</f>
        <v/>
      </c>
      <c r="Q5107" s="20" t="str">
        <f t="shared" si="238"/>
        <v/>
      </c>
      <c r="R5107">
        <f t="shared" si="239"/>
        <v>0</v>
      </c>
    </row>
    <row r="5108" spans="10:18" x14ac:dyDescent="0.2">
      <c r="J5108">
        <f t="shared" si="237"/>
        <v>5106</v>
      </c>
      <c r="K5108" t="str" cm="1">
        <f t="array" ref="K5108">IFERROR(INDEX(tblClientes[Cliente],INT($J5108/ROWS(tblConsorcios[Produto]))+1),"")</f>
        <v/>
      </c>
      <c r="L5108" t="str" cm="1">
        <f t="array" ref="L5108">IFERROR(INDEX(tblConsorcios[Produto],MOD($J5108,ROWS(tblConsorcios[Produto]))+1),"")</f>
        <v>Imóvel IE580 – 240m</v>
      </c>
      <c r="M5108" s="20" cm="1">
        <f t="array" ref="M5108">IFERROR(INDEX(tblConsorcios[Valor da Carta (R$)],MOD($J5108,ROWS(tblConsorcios[Produto]))+1),"")</f>
        <v>580000</v>
      </c>
      <c r="N5108" s="2" cm="1">
        <f t="array" ref="N5108">IFERROR(INDEX(tblConsorcios[Prazo (meses)],MOD($J5108,ROWS(tblConsorcios[Produto]))+1),"")</f>
        <v>240</v>
      </c>
      <c r="O5108" s="20" cm="1">
        <f t="array" ref="O5108">IFERROR(INDEX(tblConsorcios[Parcela Mensal (R$)],MOD($J5108,ROWS(tblConsorcios[Produto]))+1),"")</f>
        <v>3112.67</v>
      </c>
      <c r="P5108" s="20" t="str" cm="1">
        <f t="array" ref="P5108">IFERROR(INDEX(tblClientes[Dividendo Mensal (R$)],INT($J5108/ROWS(tblConsorcios[Produto]))+1),"")</f>
        <v/>
      </c>
      <c r="Q5108" s="20" t="str">
        <f t="shared" si="238"/>
        <v/>
      </c>
      <c r="R5108">
        <f t="shared" si="239"/>
        <v>0</v>
      </c>
    </row>
    <row r="5109" spans="10:18" x14ac:dyDescent="0.2">
      <c r="J5109">
        <f t="shared" si="237"/>
        <v>5107</v>
      </c>
      <c r="K5109" t="str" cm="1">
        <f t="array" ref="K5109">IFERROR(INDEX(tblClientes[Cliente],INT($J5109/ROWS(tblConsorcios[Produto]))+1),"")</f>
        <v/>
      </c>
      <c r="L5109" t="str" cm="1">
        <f t="array" ref="L5109">IFERROR(INDEX(tblConsorcios[Produto],MOD($J5109,ROWS(tblConsorcios[Produto]))+1),"")</f>
        <v>Imóvel IE580 – 220m</v>
      </c>
      <c r="M5109" s="20" cm="1">
        <f t="array" ref="M5109">IFERROR(INDEX(tblConsorcios[Valor da Carta (R$)],MOD($J5109,ROWS(tblConsorcios[Produto]))+1),"")</f>
        <v>580000</v>
      </c>
      <c r="N5109" s="2" cm="1">
        <f t="array" ref="N5109">IFERROR(INDEX(tblConsorcios[Prazo (meses)],MOD($J5109,ROWS(tblConsorcios[Produto]))+1),"")</f>
        <v>220</v>
      </c>
      <c r="O5109" s="20" cm="1">
        <f t="array" ref="O5109">IFERROR(INDEX(tblConsorcios[Parcela Mensal (R$)],MOD($J5109,ROWS(tblConsorcios[Produto]))+1),"")</f>
        <v>3369.27</v>
      </c>
      <c r="P5109" s="20" t="str" cm="1">
        <f t="array" ref="P5109">IFERROR(INDEX(tblClientes[Dividendo Mensal (R$)],INT($J5109/ROWS(tblConsorcios[Produto]))+1),"")</f>
        <v/>
      </c>
      <c r="Q5109" s="20" t="str">
        <f t="shared" si="238"/>
        <v/>
      </c>
      <c r="R5109">
        <f t="shared" si="239"/>
        <v>0</v>
      </c>
    </row>
    <row r="5110" spans="10:18" x14ac:dyDescent="0.2">
      <c r="J5110">
        <f t="shared" si="237"/>
        <v>5108</v>
      </c>
      <c r="K5110" t="str" cm="1">
        <f t="array" ref="K5110">IFERROR(INDEX(tblClientes[Cliente],INT($J5110/ROWS(tblConsorcios[Produto]))+1),"")</f>
        <v/>
      </c>
      <c r="L5110" t="str" cm="1">
        <f t="array" ref="L5110">IFERROR(INDEX(tblConsorcios[Produto],MOD($J5110,ROWS(tblConsorcios[Produto]))+1),"")</f>
        <v>Imóvel IE580 – 200m</v>
      </c>
      <c r="M5110" s="20" cm="1">
        <f t="array" ref="M5110">IFERROR(INDEX(tblConsorcios[Valor da Carta (R$)],MOD($J5110,ROWS(tblConsorcios[Produto]))+1),"")</f>
        <v>580000</v>
      </c>
      <c r="N5110" s="2" cm="1">
        <f t="array" ref="N5110">IFERROR(INDEX(tblConsorcios[Prazo (meses)],MOD($J5110,ROWS(tblConsorcios[Produto]))+1),"")</f>
        <v>200</v>
      </c>
      <c r="O5110" s="20" cm="1">
        <f t="array" ref="O5110">IFERROR(INDEX(tblConsorcios[Parcela Mensal (R$)],MOD($J5110,ROWS(tblConsorcios[Produto]))+1),"")</f>
        <v>3677.2</v>
      </c>
      <c r="P5110" s="20" t="str" cm="1">
        <f t="array" ref="P5110">IFERROR(INDEX(tblClientes[Dividendo Mensal (R$)],INT($J5110/ROWS(tblConsorcios[Produto]))+1),"")</f>
        <v/>
      </c>
      <c r="Q5110" s="20" t="str">
        <f t="shared" si="238"/>
        <v/>
      </c>
      <c r="R5110">
        <f t="shared" si="239"/>
        <v>0</v>
      </c>
    </row>
    <row r="5111" spans="10:18" x14ac:dyDescent="0.2">
      <c r="J5111">
        <f t="shared" si="237"/>
        <v>5109</v>
      </c>
      <c r="K5111" t="str" cm="1">
        <f t="array" ref="K5111">IFERROR(INDEX(tblClientes[Cliente],INT($J5111/ROWS(tblConsorcios[Produto]))+1),"")</f>
        <v/>
      </c>
      <c r="L5111" t="str" cm="1">
        <f t="array" ref="L5111">IFERROR(INDEX(tblConsorcios[Produto],MOD($J5111,ROWS(tblConsorcios[Produto]))+1),"")</f>
        <v>Imóvel IE550 – 240m</v>
      </c>
      <c r="M5111" s="20" cm="1">
        <f t="array" ref="M5111">IFERROR(INDEX(tblConsorcios[Valor da Carta (R$)],MOD($J5111,ROWS(tblConsorcios[Produto]))+1),"")</f>
        <v>550000</v>
      </c>
      <c r="N5111" s="2" cm="1">
        <f t="array" ref="N5111">IFERROR(INDEX(tblConsorcios[Prazo (meses)],MOD($J5111,ROWS(tblConsorcios[Produto]))+1),"")</f>
        <v>240</v>
      </c>
      <c r="O5111" s="20" cm="1">
        <f t="array" ref="O5111">IFERROR(INDEX(tblConsorcios[Parcela Mensal (R$)],MOD($J5111,ROWS(tblConsorcios[Produto]))+1),"")</f>
        <v>2951.67</v>
      </c>
      <c r="P5111" s="20" t="str" cm="1">
        <f t="array" ref="P5111">IFERROR(INDEX(tblClientes[Dividendo Mensal (R$)],INT($J5111/ROWS(tblConsorcios[Produto]))+1),"")</f>
        <v/>
      </c>
      <c r="Q5111" s="20" t="str">
        <f t="shared" si="238"/>
        <v/>
      </c>
      <c r="R5111">
        <f t="shared" si="239"/>
        <v>0</v>
      </c>
    </row>
    <row r="5112" spans="10:18" x14ac:dyDescent="0.2">
      <c r="J5112">
        <f t="shared" si="237"/>
        <v>5110</v>
      </c>
      <c r="K5112" t="str" cm="1">
        <f t="array" ref="K5112">IFERROR(INDEX(tblClientes[Cliente],INT($J5112/ROWS(tblConsorcios[Produto]))+1),"")</f>
        <v/>
      </c>
      <c r="L5112" t="str" cm="1">
        <f t="array" ref="L5112">IFERROR(INDEX(tblConsorcios[Produto],MOD($J5112,ROWS(tblConsorcios[Produto]))+1),"")</f>
        <v>Imóvel IE550 – 220m</v>
      </c>
      <c r="M5112" s="20" cm="1">
        <f t="array" ref="M5112">IFERROR(INDEX(tblConsorcios[Valor da Carta (R$)],MOD($J5112,ROWS(tblConsorcios[Produto]))+1),"")</f>
        <v>550000</v>
      </c>
      <c r="N5112" s="2" cm="1">
        <f t="array" ref="N5112">IFERROR(INDEX(tblConsorcios[Prazo (meses)],MOD($J5112,ROWS(tblConsorcios[Produto]))+1),"")</f>
        <v>220</v>
      </c>
      <c r="O5112" s="20" cm="1">
        <f t="array" ref="O5112">IFERROR(INDEX(tblConsorcios[Parcela Mensal (R$)],MOD($J5112,ROWS(tblConsorcios[Produto]))+1),"")</f>
        <v>3195</v>
      </c>
      <c r="P5112" s="20" t="str" cm="1">
        <f t="array" ref="P5112">IFERROR(INDEX(tblClientes[Dividendo Mensal (R$)],INT($J5112/ROWS(tblConsorcios[Produto]))+1),"")</f>
        <v/>
      </c>
      <c r="Q5112" s="20" t="str">
        <f t="shared" si="238"/>
        <v/>
      </c>
      <c r="R5112">
        <f t="shared" si="239"/>
        <v>0</v>
      </c>
    </row>
    <row r="5113" spans="10:18" x14ac:dyDescent="0.2">
      <c r="J5113">
        <f t="shared" si="237"/>
        <v>5111</v>
      </c>
      <c r="K5113" t="str" cm="1">
        <f t="array" ref="K5113">IFERROR(INDEX(tblClientes[Cliente],INT($J5113/ROWS(tblConsorcios[Produto]))+1),"")</f>
        <v/>
      </c>
      <c r="L5113" t="str" cm="1">
        <f t="array" ref="L5113">IFERROR(INDEX(tblConsorcios[Produto],MOD($J5113,ROWS(tblConsorcios[Produto]))+1),"")</f>
        <v>Imóvel IE550 – 200m</v>
      </c>
      <c r="M5113" s="20" cm="1">
        <f t="array" ref="M5113">IFERROR(INDEX(tblConsorcios[Valor da Carta (R$)],MOD($J5113,ROWS(tblConsorcios[Produto]))+1),"")</f>
        <v>550000</v>
      </c>
      <c r="N5113" s="2" cm="1">
        <f t="array" ref="N5113">IFERROR(INDEX(tblConsorcios[Prazo (meses)],MOD($J5113,ROWS(tblConsorcios[Produto]))+1),"")</f>
        <v>200</v>
      </c>
      <c r="O5113" s="20" cm="1">
        <f t="array" ref="O5113">IFERROR(INDEX(tblConsorcios[Parcela Mensal (R$)],MOD($J5113,ROWS(tblConsorcios[Produto]))+1),"")</f>
        <v>3487</v>
      </c>
      <c r="P5113" s="20" t="str" cm="1">
        <f t="array" ref="P5113">IFERROR(INDEX(tblClientes[Dividendo Mensal (R$)],INT($J5113/ROWS(tblConsorcios[Produto]))+1),"")</f>
        <v/>
      </c>
      <c r="Q5113" s="20" t="str">
        <f t="shared" si="238"/>
        <v/>
      </c>
      <c r="R5113">
        <f t="shared" si="239"/>
        <v>0</v>
      </c>
    </row>
    <row r="5114" spans="10:18" x14ac:dyDescent="0.2">
      <c r="J5114">
        <f t="shared" si="237"/>
        <v>5112</v>
      </c>
      <c r="K5114" t="str" cm="1">
        <f t="array" ref="K5114">IFERROR(INDEX(tblClientes[Cliente],INT($J5114/ROWS(tblConsorcios[Produto]))+1),"")</f>
        <v/>
      </c>
      <c r="L5114" t="str" cm="1">
        <f t="array" ref="L5114">IFERROR(INDEX(tblConsorcios[Produto],MOD($J5114,ROWS(tblConsorcios[Produto]))+1),"")</f>
        <v>Imóvel IE530 – 240m</v>
      </c>
      <c r="M5114" s="20" cm="1">
        <f t="array" ref="M5114">IFERROR(INDEX(tblConsorcios[Valor da Carta (R$)],MOD($J5114,ROWS(tblConsorcios[Produto]))+1),"")</f>
        <v>530000</v>
      </c>
      <c r="N5114" s="2" cm="1">
        <f t="array" ref="N5114">IFERROR(INDEX(tblConsorcios[Prazo (meses)],MOD($J5114,ROWS(tblConsorcios[Produto]))+1),"")</f>
        <v>240</v>
      </c>
      <c r="O5114" s="20" cm="1">
        <f t="array" ref="O5114">IFERROR(INDEX(tblConsorcios[Parcela Mensal (R$)],MOD($J5114,ROWS(tblConsorcios[Produto]))+1),"")</f>
        <v>2844.33</v>
      </c>
      <c r="P5114" s="20" t="str" cm="1">
        <f t="array" ref="P5114">IFERROR(INDEX(tblClientes[Dividendo Mensal (R$)],INT($J5114/ROWS(tblConsorcios[Produto]))+1),"")</f>
        <v/>
      </c>
      <c r="Q5114" s="20" t="str">
        <f t="shared" si="238"/>
        <v/>
      </c>
      <c r="R5114">
        <f t="shared" si="239"/>
        <v>0</v>
      </c>
    </row>
    <row r="5115" spans="10:18" x14ac:dyDescent="0.2">
      <c r="J5115">
        <f t="shared" si="237"/>
        <v>5113</v>
      </c>
      <c r="K5115" t="str" cm="1">
        <f t="array" ref="K5115">IFERROR(INDEX(tblClientes[Cliente],INT($J5115/ROWS(tblConsorcios[Produto]))+1),"")</f>
        <v/>
      </c>
      <c r="L5115" t="str" cm="1">
        <f t="array" ref="L5115">IFERROR(INDEX(tblConsorcios[Produto],MOD($J5115,ROWS(tblConsorcios[Produto]))+1),"")</f>
        <v>Imóvel IE530 – 220m</v>
      </c>
      <c r="M5115" s="20" cm="1">
        <f t="array" ref="M5115">IFERROR(INDEX(tblConsorcios[Valor da Carta (R$)],MOD($J5115,ROWS(tblConsorcios[Produto]))+1),"")</f>
        <v>530000</v>
      </c>
      <c r="N5115" s="2" cm="1">
        <f t="array" ref="N5115">IFERROR(INDEX(tblConsorcios[Prazo (meses)],MOD($J5115,ROWS(tblConsorcios[Produto]))+1),"")</f>
        <v>220</v>
      </c>
      <c r="O5115" s="20" cm="1">
        <f t="array" ref="O5115">IFERROR(INDEX(tblConsorcios[Parcela Mensal (R$)],MOD($J5115,ROWS(tblConsorcios[Produto]))+1),"")</f>
        <v>3078.82</v>
      </c>
      <c r="P5115" s="20" t="str" cm="1">
        <f t="array" ref="P5115">IFERROR(INDEX(tblClientes[Dividendo Mensal (R$)],INT($J5115/ROWS(tblConsorcios[Produto]))+1),"")</f>
        <v/>
      </c>
      <c r="Q5115" s="20" t="str">
        <f t="shared" si="238"/>
        <v/>
      </c>
      <c r="R5115">
        <f t="shared" si="239"/>
        <v>0</v>
      </c>
    </row>
    <row r="5116" spans="10:18" x14ac:dyDescent="0.2">
      <c r="J5116">
        <f t="shared" si="237"/>
        <v>5114</v>
      </c>
      <c r="K5116" t="str" cm="1">
        <f t="array" ref="K5116">IFERROR(INDEX(tblClientes[Cliente],INT($J5116/ROWS(tblConsorcios[Produto]))+1),"")</f>
        <v/>
      </c>
      <c r="L5116" t="str" cm="1">
        <f t="array" ref="L5116">IFERROR(INDEX(tblConsorcios[Produto],MOD($J5116,ROWS(tblConsorcios[Produto]))+1),"")</f>
        <v>Imóvel IE530 – 200m</v>
      </c>
      <c r="M5116" s="20" cm="1">
        <f t="array" ref="M5116">IFERROR(INDEX(tblConsorcios[Valor da Carta (R$)],MOD($J5116,ROWS(tblConsorcios[Produto]))+1),"")</f>
        <v>530000</v>
      </c>
      <c r="N5116" s="2" cm="1">
        <f t="array" ref="N5116">IFERROR(INDEX(tblConsorcios[Prazo (meses)],MOD($J5116,ROWS(tblConsorcios[Produto]))+1),"")</f>
        <v>200</v>
      </c>
      <c r="O5116" s="20" cm="1">
        <f t="array" ref="O5116">IFERROR(INDEX(tblConsorcios[Parcela Mensal (R$)],MOD($J5116,ROWS(tblConsorcios[Produto]))+1),"")</f>
        <v>3360.2</v>
      </c>
      <c r="P5116" s="20" t="str" cm="1">
        <f t="array" ref="P5116">IFERROR(INDEX(tblClientes[Dividendo Mensal (R$)],INT($J5116/ROWS(tblConsorcios[Produto]))+1),"")</f>
        <v/>
      </c>
      <c r="Q5116" s="20" t="str">
        <f t="shared" si="238"/>
        <v/>
      </c>
      <c r="R5116">
        <f t="shared" si="239"/>
        <v>0</v>
      </c>
    </row>
    <row r="5117" spans="10:18" x14ac:dyDescent="0.2">
      <c r="J5117">
        <f t="shared" si="237"/>
        <v>5115</v>
      </c>
      <c r="K5117" t="str" cm="1">
        <f t="array" ref="K5117">IFERROR(INDEX(tblClientes[Cliente],INT($J5117/ROWS(tblConsorcios[Produto]))+1),"")</f>
        <v/>
      </c>
      <c r="L5117" t="str" cm="1">
        <f t="array" ref="L5117">IFERROR(INDEX(tblConsorcios[Produto],MOD($J5117,ROWS(tblConsorcios[Produto]))+1),"")</f>
        <v>Imóvel IE500 – 240m</v>
      </c>
      <c r="M5117" s="20" cm="1">
        <f t="array" ref="M5117">IFERROR(INDEX(tblConsorcios[Valor da Carta (R$)],MOD($J5117,ROWS(tblConsorcios[Produto]))+1),"")</f>
        <v>500000</v>
      </c>
      <c r="N5117" s="2" cm="1">
        <f t="array" ref="N5117">IFERROR(INDEX(tblConsorcios[Prazo (meses)],MOD($J5117,ROWS(tblConsorcios[Produto]))+1),"")</f>
        <v>240</v>
      </c>
      <c r="O5117" s="20" cm="1">
        <f t="array" ref="O5117">IFERROR(INDEX(tblConsorcios[Parcela Mensal (R$)],MOD($J5117,ROWS(tblConsorcios[Produto]))+1),"")</f>
        <v>2683.33</v>
      </c>
      <c r="P5117" s="20" t="str" cm="1">
        <f t="array" ref="P5117">IFERROR(INDEX(tblClientes[Dividendo Mensal (R$)],INT($J5117/ROWS(tblConsorcios[Produto]))+1),"")</f>
        <v/>
      </c>
      <c r="Q5117" s="20" t="str">
        <f t="shared" si="238"/>
        <v/>
      </c>
      <c r="R5117">
        <f t="shared" si="239"/>
        <v>0</v>
      </c>
    </row>
    <row r="5118" spans="10:18" x14ac:dyDescent="0.2">
      <c r="J5118">
        <f t="shared" si="237"/>
        <v>5116</v>
      </c>
      <c r="K5118" t="str" cm="1">
        <f t="array" ref="K5118">IFERROR(INDEX(tblClientes[Cliente],INT($J5118/ROWS(tblConsorcios[Produto]))+1),"")</f>
        <v/>
      </c>
      <c r="L5118" t="str" cm="1">
        <f t="array" ref="L5118">IFERROR(INDEX(tblConsorcios[Produto],MOD($J5118,ROWS(tblConsorcios[Produto]))+1),"")</f>
        <v>Imóvel IE500 – 220m</v>
      </c>
      <c r="M5118" s="20" cm="1">
        <f t="array" ref="M5118">IFERROR(INDEX(tblConsorcios[Valor da Carta (R$)],MOD($J5118,ROWS(tblConsorcios[Produto]))+1),"")</f>
        <v>500000</v>
      </c>
      <c r="N5118" s="2" cm="1">
        <f t="array" ref="N5118">IFERROR(INDEX(tblConsorcios[Prazo (meses)],MOD($J5118,ROWS(tblConsorcios[Produto]))+1),"")</f>
        <v>220</v>
      </c>
      <c r="O5118" s="20" cm="1">
        <f t="array" ref="O5118">IFERROR(INDEX(tblConsorcios[Parcela Mensal (R$)],MOD($J5118,ROWS(tblConsorcios[Produto]))+1),"")</f>
        <v>2904.55</v>
      </c>
      <c r="P5118" s="20" t="str" cm="1">
        <f t="array" ref="P5118">IFERROR(INDEX(tblClientes[Dividendo Mensal (R$)],INT($J5118/ROWS(tblConsorcios[Produto]))+1),"")</f>
        <v/>
      </c>
      <c r="Q5118" s="20" t="str">
        <f t="shared" si="238"/>
        <v/>
      </c>
      <c r="R5118">
        <f t="shared" si="239"/>
        <v>0</v>
      </c>
    </row>
    <row r="5119" spans="10:18" x14ac:dyDescent="0.2">
      <c r="J5119">
        <f t="shared" si="237"/>
        <v>5117</v>
      </c>
      <c r="K5119" t="str" cm="1">
        <f t="array" ref="K5119">IFERROR(INDEX(tblClientes[Cliente],INT($J5119/ROWS(tblConsorcios[Produto]))+1),"")</f>
        <v/>
      </c>
      <c r="L5119" t="str" cm="1">
        <f t="array" ref="L5119">IFERROR(INDEX(tblConsorcios[Produto],MOD($J5119,ROWS(tblConsorcios[Produto]))+1),"")</f>
        <v>Imóvel IE500 – 200m</v>
      </c>
      <c r="M5119" s="20" cm="1">
        <f t="array" ref="M5119">IFERROR(INDEX(tblConsorcios[Valor da Carta (R$)],MOD($J5119,ROWS(tblConsorcios[Produto]))+1),"")</f>
        <v>500000</v>
      </c>
      <c r="N5119" s="2" cm="1">
        <f t="array" ref="N5119">IFERROR(INDEX(tblConsorcios[Prazo (meses)],MOD($J5119,ROWS(tblConsorcios[Produto]))+1),"")</f>
        <v>200</v>
      </c>
      <c r="O5119" s="20" cm="1">
        <f t="array" ref="O5119">IFERROR(INDEX(tblConsorcios[Parcela Mensal (R$)],MOD($J5119,ROWS(tblConsorcios[Produto]))+1),"")</f>
        <v>3170</v>
      </c>
      <c r="P5119" s="20" t="str" cm="1">
        <f t="array" ref="P5119">IFERROR(INDEX(tblClientes[Dividendo Mensal (R$)],INT($J5119/ROWS(tblConsorcios[Produto]))+1),"")</f>
        <v/>
      </c>
      <c r="Q5119" s="20" t="str">
        <f t="shared" si="238"/>
        <v/>
      </c>
      <c r="R5119">
        <f t="shared" si="239"/>
        <v>0</v>
      </c>
    </row>
    <row r="5120" spans="10:18" x14ac:dyDescent="0.2">
      <c r="J5120">
        <f t="shared" si="237"/>
        <v>5118</v>
      </c>
      <c r="K5120" t="str" cm="1">
        <f t="array" ref="K5120">IFERROR(INDEX(tblClientes[Cliente],INT($J5120/ROWS(tblConsorcios[Produto]))+1),"")</f>
        <v/>
      </c>
      <c r="L5120" t="str" cm="1">
        <f t="array" ref="L5120">IFERROR(INDEX(tblConsorcios[Produto],MOD($J5120,ROWS(tblConsorcios[Produto]))+1),"")</f>
        <v>Imóvel IE480 – 240m</v>
      </c>
      <c r="M5120" s="20" cm="1">
        <f t="array" ref="M5120">IFERROR(INDEX(tblConsorcios[Valor da Carta (R$)],MOD($J5120,ROWS(tblConsorcios[Produto]))+1),"")</f>
        <v>480000</v>
      </c>
      <c r="N5120" s="2" cm="1">
        <f t="array" ref="N5120">IFERROR(INDEX(tblConsorcios[Prazo (meses)],MOD($J5120,ROWS(tblConsorcios[Produto]))+1),"")</f>
        <v>240</v>
      </c>
      <c r="O5120" s="20" cm="1">
        <f t="array" ref="O5120">IFERROR(INDEX(tblConsorcios[Parcela Mensal (R$)],MOD($J5120,ROWS(tblConsorcios[Produto]))+1),"")</f>
        <v>2576</v>
      </c>
      <c r="P5120" s="20" t="str" cm="1">
        <f t="array" ref="P5120">IFERROR(INDEX(tblClientes[Dividendo Mensal (R$)],INT($J5120/ROWS(tblConsorcios[Produto]))+1),"")</f>
        <v/>
      </c>
      <c r="Q5120" s="20" t="str">
        <f t="shared" si="238"/>
        <v/>
      </c>
      <c r="R5120">
        <f t="shared" si="239"/>
        <v>0</v>
      </c>
    </row>
    <row r="5121" spans="10:18" x14ac:dyDescent="0.2">
      <c r="J5121">
        <f t="shared" si="237"/>
        <v>5119</v>
      </c>
      <c r="K5121" t="str" cm="1">
        <f t="array" ref="K5121">IFERROR(INDEX(tblClientes[Cliente],INT($J5121/ROWS(tblConsorcios[Produto]))+1),"")</f>
        <v/>
      </c>
      <c r="L5121" t="str" cm="1">
        <f t="array" ref="L5121">IFERROR(INDEX(tblConsorcios[Produto],MOD($J5121,ROWS(tblConsorcios[Produto]))+1),"")</f>
        <v>Imóvel IE480 – 220m</v>
      </c>
      <c r="M5121" s="20" cm="1">
        <f t="array" ref="M5121">IFERROR(INDEX(tblConsorcios[Valor da Carta (R$)],MOD($J5121,ROWS(tblConsorcios[Produto]))+1),"")</f>
        <v>480000</v>
      </c>
      <c r="N5121" s="2" cm="1">
        <f t="array" ref="N5121">IFERROR(INDEX(tblConsorcios[Prazo (meses)],MOD($J5121,ROWS(tblConsorcios[Produto]))+1),"")</f>
        <v>220</v>
      </c>
      <c r="O5121" s="20" cm="1">
        <f t="array" ref="O5121">IFERROR(INDEX(tblConsorcios[Parcela Mensal (R$)],MOD($J5121,ROWS(tblConsorcios[Produto]))+1),"")</f>
        <v>2788.36</v>
      </c>
      <c r="P5121" s="20" t="str" cm="1">
        <f t="array" ref="P5121">IFERROR(INDEX(tblClientes[Dividendo Mensal (R$)],INT($J5121/ROWS(tblConsorcios[Produto]))+1),"")</f>
        <v/>
      </c>
      <c r="Q5121" s="20" t="str">
        <f t="shared" si="238"/>
        <v/>
      </c>
      <c r="R5121">
        <f t="shared" si="239"/>
        <v>0</v>
      </c>
    </row>
    <row r="5122" spans="10:18" x14ac:dyDescent="0.2">
      <c r="J5122">
        <f t="shared" si="237"/>
        <v>5120</v>
      </c>
      <c r="K5122" t="str" cm="1">
        <f t="array" ref="K5122">IFERROR(INDEX(tblClientes[Cliente],INT($J5122/ROWS(tblConsorcios[Produto]))+1),"")</f>
        <v/>
      </c>
      <c r="L5122" t="str" cm="1">
        <f t="array" ref="L5122">IFERROR(INDEX(tblConsorcios[Produto],MOD($J5122,ROWS(tblConsorcios[Produto]))+1),"")</f>
        <v>Imóvel IE480 – 200m</v>
      </c>
      <c r="M5122" s="20" cm="1">
        <f t="array" ref="M5122">IFERROR(INDEX(tblConsorcios[Valor da Carta (R$)],MOD($J5122,ROWS(tblConsorcios[Produto]))+1),"")</f>
        <v>480000</v>
      </c>
      <c r="N5122" s="2" cm="1">
        <f t="array" ref="N5122">IFERROR(INDEX(tblConsorcios[Prazo (meses)],MOD($J5122,ROWS(tblConsorcios[Produto]))+1),"")</f>
        <v>200</v>
      </c>
      <c r="O5122" s="20" cm="1">
        <f t="array" ref="O5122">IFERROR(INDEX(tblConsorcios[Parcela Mensal (R$)],MOD($J5122,ROWS(tblConsorcios[Produto]))+1),"")</f>
        <v>3043.2</v>
      </c>
      <c r="P5122" s="20" t="str" cm="1">
        <f t="array" ref="P5122">IFERROR(INDEX(tblClientes[Dividendo Mensal (R$)],INT($J5122/ROWS(tblConsorcios[Produto]))+1),"")</f>
        <v/>
      </c>
      <c r="Q5122" s="20" t="str">
        <f t="shared" si="238"/>
        <v/>
      </c>
      <c r="R5122">
        <f t="shared" si="239"/>
        <v>0</v>
      </c>
    </row>
    <row r="5123" spans="10:18" x14ac:dyDescent="0.2">
      <c r="J5123">
        <f t="shared" ref="J5123:J5186" si="240">ROW()-2</f>
        <v>5121</v>
      </c>
      <c r="K5123" t="str" cm="1">
        <f t="array" ref="K5123">IFERROR(INDEX(tblClientes[Cliente],INT($J5123/ROWS(tblConsorcios[Produto]))+1),"")</f>
        <v/>
      </c>
      <c r="L5123" t="str" cm="1">
        <f t="array" ref="L5123">IFERROR(INDEX(tblConsorcios[Produto],MOD($J5123,ROWS(tblConsorcios[Produto]))+1),"")</f>
        <v>Imóvel IE450 – 240m</v>
      </c>
      <c r="M5123" s="20" cm="1">
        <f t="array" ref="M5123">IFERROR(INDEX(tblConsorcios[Valor da Carta (R$)],MOD($J5123,ROWS(tblConsorcios[Produto]))+1),"")</f>
        <v>450000</v>
      </c>
      <c r="N5123" s="2" cm="1">
        <f t="array" ref="N5123">IFERROR(INDEX(tblConsorcios[Prazo (meses)],MOD($J5123,ROWS(tblConsorcios[Produto]))+1),"")</f>
        <v>240</v>
      </c>
      <c r="O5123" s="20" cm="1">
        <f t="array" ref="O5123">IFERROR(INDEX(tblConsorcios[Parcela Mensal (R$)],MOD($J5123,ROWS(tblConsorcios[Produto]))+1),"")</f>
        <v>2415</v>
      </c>
      <c r="P5123" s="20" t="str" cm="1">
        <f t="array" ref="P5123">IFERROR(INDEX(tblClientes[Dividendo Mensal (R$)],INT($J5123/ROWS(tblConsorcios[Produto]))+1),"")</f>
        <v/>
      </c>
      <c r="Q5123" s="20" t="str">
        <f t="shared" ref="Q5123:Q5186" si="241">IF(AND(ISNUMBER(O5123),ISNUMBER(P5123)),P5123-O5123,"")</f>
        <v/>
      </c>
      <c r="R5123">
        <f t="shared" ref="R5123:R5186" si="242">IF(AND(ISNUMBER(O5123),ISNUMBER(P5123),O5123&lt;=P5123),1,0)</f>
        <v>0</v>
      </c>
    </row>
    <row r="5124" spans="10:18" x14ac:dyDescent="0.2">
      <c r="J5124">
        <f t="shared" si="240"/>
        <v>5122</v>
      </c>
      <c r="K5124" t="str" cm="1">
        <f t="array" ref="K5124">IFERROR(INDEX(tblClientes[Cliente],INT($J5124/ROWS(tblConsorcios[Produto]))+1),"")</f>
        <v/>
      </c>
      <c r="L5124" t="str" cm="1">
        <f t="array" ref="L5124">IFERROR(INDEX(tblConsorcios[Produto],MOD($J5124,ROWS(tblConsorcios[Produto]))+1),"")</f>
        <v>Imóvel IE450 – 220m</v>
      </c>
      <c r="M5124" s="20" cm="1">
        <f t="array" ref="M5124">IFERROR(INDEX(tblConsorcios[Valor da Carta (R$)],MOD($J5124,ROWS(tblConsorcios[Produto]))+1),"")</f>
        <v>450000</v>
      </c>
      <c r="N5124" s="2" cm="1">
        <f t="array" ref="N5124">IFERROR(INDEX(tblConsorcios[Prazo (meses)],MOD($J5124,ROWS(tblConsorcios[Produto]))+1),"")</f>
        <v>220</v>
      </c>
      <c r="O5124" s="20" cm="1">
        <f t="array" ref="O5124">IFERROR(INDEX(tblConsorcios[Parcela Mensal (R$)],MOD($J5124,ROWS(tblConsorcios[Produto]))+1),"")</f>
        <v>2614.09</v>
      </c>
      <c r="P5124" s="20" t="str" cm="1">
        <f t="array" ref="P5124">IFERROR(INDEX(tblClientes[Dividendo Mensal (R$)],INT($J5124/ROWS(tblConsorcios[Produto]))+1),"")</f>
        <v/>
      </c>
      <c r="Q5124" s="20" t="str">
        <f t="shared" si="241"/>
        <v/>
      </c>
      <c r="R5124">
        <f t="shared" si="242"/>
        <v>0</v>
      </c>
    </row>
    <row r="5125" spans="10:18" x14ac:dyDescent="0.2">
      <c r="J5125">
        <f t="shared" si="240"/>
        <v>5123</v>
      </c>
      <c r="K5125" t="str" cm="1">
        <f t="array" ref="K5125">IFERROR(INDEX(tblClientes[Cliente],INT($J5125/ROWS(tblConsorcios[Produto]))+1),"")</f>
        <v/>
      </c>
      <c r="L5125" t="str" cm="1">
        <f t="array" ref="L5125">IFERROR(INDEX(tblConsorcios[Produto],MOD($J5125,ROWS(tblConsorcios[Produto]))+1),"")</f>
        <v>Imóvel IE450 – 200m</v>
      </c>
      <c r="M5125" s="20" cm="1">
        <f t="array" ref="M5125">IFERROR(INDEX(tblConsorcios[Valor da Carta (R$)],MOD($J5125,ROWS(tblConsorcios[Produto]))+1),"")</f>
        <v>450000</v>
      </c>
      <c r="N5125" s="2" cm="1">
        <f t="array" ref="N5125">IFERROR(INDEX(tblConsorcios[Prazo (meses)],MOD($J5125,ROWS(tblConsorcios[Produto]))+1),"")</f>
        <v>200</v>
      </c>
      <c r="O5125" s="20" cm="1">
        <f t="array" ref="O5125">IFERROR(INDEX(tblConsorcios[Parcela Mensal (R$)],MOD($J5125,ROWS(tblConsorcios[Produto]))+1),"")</f>
        <v>2853</v>
      </c>
      <c r="P5125" s="20" t="str" cm="1">
        <f t="array" ref="P5125">IFERROR(INDEX(tblClientes[Dividendo Mensal (R$)],INT($J5125/ROWS(tblConsorcios[Produto]))+1),"")</f>
        <v/>
      </c>
      <c r="Q5125" s="20" t="str">
        <f t="shared" si="241"/>
        <v/>
      </c>
      <c r="R5125">
        <f t="shared" si="242"/>
        <v>0</v>
      </c>
    </row>
    <row r="5126" spans="10:18" x14ac:dyDescent="0.2">
      <c r="J5126">
        <f t="shared" si="240"/>
        <v>5124</v>
      </c>
      <c r="K5126" t="str" cm="1">
        <f t="array" ref="K5126">IFERROR(INDEX(tblClientes[Cliente],INT($J5126/ROWS(tblConsorcios[Produto]))+1),"")</f>
        <v/>
      </c>
      <c r="L5126" t="str" cm="1">
        <f t="array" ref="L5126">IFERROR(INDEX(tblConsorcios[Produto],MOD($J5126,ROWS(tblConsorcios[Produto]))+1),"")</f>
        <v>Imóvel IE430 – 240m</v>
      </c>
      <c r="M5126" s="20" cm="1">
        <f t="array" ref="M5126">IFERROR(INDEX(tblConsorcios[Valor da Carta (R$)],MOD($J5126,ROWS(tblConsorcios[Produto]))+1),"")</f>
        <v>430000</v>
      </c>
      <c r="N5126" s="2" cm="1">
        <f t="array" ref="N5126">IFERROR(INDEX(tblConsorcios[Prazo (meses)],MOD($J5126,ROWS(tblConsorcios[Produto]))+1),"")</f>
        <v>240</v>
      </c>
      <c r="O5126" s="20" cm="1">
        <f t="array" ref="O5126">IFERROR(INDEX(tblConsorcios[Parcela Mensal (R$)],MOD($J5126,ROWS(tblConsorcios[Produto]))+1),"")</f>
        <v>2307.67</v>
      </c>
      <c r="P5126" s="20" t="str" cm="1">
        <f t="array" ref="P5126">IFERROR(INDEX(tblClientes[Dividendo Mensal (R$)],INT($J5126/ROWS(tblConsorcios[Produto]))+1),"")</f>
        <v/>
      </c>
      <c r="Q5126" s="20" t="str">
        <f t="shared" si="241"/>
        <v/>
      </c>
      <c r="R5126">
        <f t="shared" si="242"/>
        <v>0</v>
      </c>
    </row>
    <row r="5127" spans="10:18" x14ac:dyDescent="0.2">
      <c r="J5127">
        <f t="shared" si="240"/>
        <v>5125</v>
      </c>
      <c r="K5127" t="str" cm="1">
        <f t="array" ref="K5127">IFERROR(INDEX(tblClientes[Cliente],INT($J5127/ROWS(tblConsorcios[Produto]))+1),"")</f>
        <v/>
      </c>
      <c r="L5127" t="str" cm="1">
        <f t="array" ref="L5127">IFERROR(INDEX(tblConsorcios[Produto],MOD($J5127,ROWS(tblConsorcios[Produto]))+1),"")</f>
        <v>Imóvel IE430 – 220m</v>
      </c>
      <c r="M5127" s="20" cm="1">
        <f t="array" ref="M5127">IFERROR(INDEX(tblConsorcios[Valor da Carta (R$)],MOD($J5127,ROWS(tblConsorcios[Produto]))+1),"")</f>
        <v>430000</v>
      </c>
      <c r="N5127" s="2" cm="1">
        <f t="array" ref="N5127">IFERROR(INDEX(tblConsorcios[Prazo (meses)],MOD($J5127,ROWS(tblConsorcios[Produto]))+1),"")</f>
        <v>220</v>
      </c>
      <c r="O5127" s="20" cm="1">
        <f t="array" ref="O5127">IFERROR(INDEX(tblConsorcios[Parcela Mensal (R$)],MOD($J5127,ROWS(tblConsorcios[Produto]))+1),"")</f>
        <v>2497.91</v>
      </c>
      <c r="P5127" s="20" t="str" cm="1">
        <f t="array" ref="P5127">IFERROR(INDEX(tblClientes[Dividendo Mensal (R$)],INT($J5127/ROWS(tblConsorcios[Produto]))+1),"")</f>
        <v/>
      </c>
      <c r="Q5127" s="20" t="str">
        <f t="shared" si="241"/>
        <v/>
      </c>
      <c r="R5127">
        <f t="shared" si="242"/>
        <v>0</v>
      </c>
    </row>
    <row r="5128" spans="10:18" x14ac:dyDescent="0.2">
      <c r="J5128">
        <f t="shared" si="240"/>
        <v>5126</v>
      </c>
      <c r="K5128" t="str" cm="1">
        <f t="array" ref="K5128">IFERROR(INDEX(tblClientes[Cliente],INT($J5128/ROWS(tblConsorcios[Produto]))+1),"")</f>
        <v/>
      </c>
      <c r="L5128" t="str" cm="1">
        <f t="array" ref="L5128">IFERROR(INDEX(tblConsorcios[Produto],MOD($J5128,ROWS(tblConsorcios[Produto]))+1),"")</f>
        <v>Imóvel IE430 – 200m</v>
      </c>
      <c r="M5128" s="20" cm="1">
        <f t="array" ref="M5128">IFERROR(INDEX(tblConsorcios[Valor da Carta (R$)],MOD($J5128,ROWS(tblConsorcios[Produto]))+1),"")</f>
        <v>430000</v>
      </c>
      <c r="N5128" s="2" cm="1">
        <f t="array" ref="N5128">IFERROR(INDEX(tblConsorcios[Prazo (meses)],MOD($J5128,ROWS(tblConsorcios[Produto]))+1),"")</f>
        <v>200</v>
      </c>
      <c r="O5128" s="20" cm="1">
        <f t="array" ref="O5128">IFERROR(INDEX(tblConsorcios[Parcela Mensal (R$)],MOD($J5128,ROWS(tblConsorcios[Produto]))+1),"")</f>
        <v>2726.2</v>
      </c>
      <c r="P5128" s="20" t="str" cm="1">
        <f t="array" ref="P5128">IFERROR(INDEX(tblClientes[Dividendo Mensal (R$)],INT($J5128/ROWS(tblConsorcios[Produto]))+1),"")</f>
        <v/>
      </c>
      <c r="Q5128" s="20" t="str">
        <f t="shared" si="241"/>
        <v/>
      </c>
      <c r="R5128">
        <f t="shared" si="242"/>
        <v>0</v>
      </c>
    </row>
    <row r="5129" spans="10:18" x14ac:dyDescent="0.2">
      <c r="J5129">
        <f t="shared" si="240"/>
        <v>5127</v>
      </c>
      <c r="K5129" t="str" cm="1">
        <f t="array" ref="K5129">IFERROR(INDEX(tblClientes[Cliente],INT($J5129/ROWS(tblConsorcios[Produto]))+1),"")</f>
        <v/>
      </c>
      <c r="L5129" t="str" cm="1">
        <f t="array" ref="L5129">IFERROR(INDEX(tblConsorcios[Produto],MOD($J5129,ROWS(tblConsorcios[Produto]))+1),"")</f>
        <v>Imóvel IE400 – 240m</v>
      </c>
      <c r="M5129" s="20" cm="1">
        <f t="array" ref="M5129">IFERROR(INDEX(tblConsorcios[Valor da Carta (R$)],MOD($J5129,ROWS(tblConsorcios[Produto]))+1),"")</f>
        <v>400000</v>
      </c>
      <c r="N5129" s="2" cm="1">
        <f t="array" ref="N5129">IFERROR(INDEX(tblConsorcios[Prazo (meses)],MOD($J5129,ROWS(tblConsorcios[Produto]))+1),"")</f>
        <v>240</v>
      </c>
      <c r="O5129" s="20" cm="1">
        <f t="array" ref="O5129">IFERROR(INDEX(tblConsorcios[Parcela Mensal (R$)],MOD($J5129,ROWS(tblConsorcios[Produto]))+1),"")</f>
        <v>2146.67</v>
      </c>
      <c r="P5129" s="20" t="str" cm="1">
        <f t="array" ref="P5129">IFERROR(INDEX(tblClientes[Dividendo Mensal (R$)],INT($J5129/ROWS(tblConsorcios[Produto]))+1),"")</f>
        <v/>
      </c>
      <c r="Q5129" s="20" t="str">
        <f t="shared" si="241"/>
        <v/>
      </c>
      <c r="R5129">
        <f t="shared" si="242"/>
        <v>0</v>
      </c>
    </row>
    <row r="5130" spans="10:18" x14ac:dyDescent="0.2">
      <c r="J5130">
        <f t="shared" si="240"/>
        <v>5128</v>
      </c>
      <c r="K5130" t="str" cm="1">
        <f t="array" ref="K5130">IFERROR(INDEX(tblClientes[Cliente],INT($J5130/ROWS(tblConsorcios[Produto]))+1),"")</f>
        <v/>
      </c>
      <c r="L5130" t="str" cm="1">
        <f t="array" ref="L5130">IFERROR(INDEX(tblConsorcios[Produto],MOD($J5130,ROWS(tblConsorcios[Produto]))+1),"")</f>
        <v>Imóvel IE400 – 220m</v>
      </c>
      <c r="M5130" s="20" cm="1">
        <f t="array" ref="M5130">IFERROR(INDEX(tblConsorcios[Valor da Carta (R$)],MOD($J5130,ROWS(tblConsorcios[Produto]))+1),"")</f>
        <v>400000</v>
      </c>
      <c r="N5130" s="2" cm="1">
        <f t="array" ref="N5130">IFERROR(INDEX(tblConsorcios[Prazo (meses)],MOD($J5130,ROWS(tblConsorcios[Produto]))+1),"")</f>
        <v>220</v>
      </c>
      <c r="O5130" s="20" cm="1">
        <f t="array" ref="O5130">IFERROR(INDEX(tblConsorcios[Parcela Mensal (R$)],MOD($J5130,ROWS(tblConsorcios[Produto]))+1),"")</f>
        <v>2323.64</v>
      </c>
      <c r="P5130" s="20" t="str" cm="1">
        <f t="array" ref="P5130">IFERROR(INDEX(tblClientes[Dividendo Mensal (R$)],INT($J5130/ROWS(tblConsorcios[Produto]))+1),"")</f>
        <v/>
      </c>
      <c r="Q5130" s="20" t="str">
        <f t="shared" si="241"/>
        <v/>
      </c>
      <c r="R5130">
        <f t="shared" si="242"/>
        <v>0</v>
      </c>
    </row>
    <row r="5131" spans="10:18" x14ac:dyDescent="0.2">
      <c r="J5131">
        <f t="shared" si="240"/>
        <v>5129</v>
      </c>
      <c r="K5131" t="str" cm="1">
        <f t="array" ref="K5131">IFERROR(INDEX(tblClientes[Cliente],INT($J5131/ROWS(tblConsorcios[Produto]))+1),"")</f>
        <v/>
      </c>
      <c r="L5131" t="str" cm="1">
        <f t="array" ref="L5131">IFERROR(INDEX(tblConsorcios[Produto],MOD($J5131,ROWS(tblConsorcios[Produto]))+1),"")</f>
        <v>Imóvel IE400 – 200m</v>
      </c>
      <c r="M5131" s="20" cm="1">
        <f t="array" ref="M5131">IFERROR(INDEX(tblConsorcios[Valor da Carta (R$)],MOD($J5131,ROWS(tblConsorcios[Produto]))+1),"")</f>
        <v>400000</v>
      </c>
      <c r="N5131" s="2" cm="1">
        <f t="array" ref="N5131">IFERROR(INDEX(tblConsorcios[Prazo (meses)],MOD($J5131,ROWS(tblConsorcios[Produto]))+1),"")</f>
        <v>200</v>
      </c>
      <c r="O5131" s="20" cm="1">
        <f t="array" ref="O5131">IFERROR(INDEX(tblConsorcios[Parcela Mensal (R$)],MOD($J5131,ROWS(tblConsorcios[Produto]))+1),"")</f>
        <v>2536</v>
      </c>
      <c r="P5131" s="20" t="str" cm="1">
        <f t="array" ref="P5131">IFERROR(INDEX(tblClientes[Dividendo Mensal (R$)],INT($J5131/ROWS(tblConsorcios[Produto]))+1),"")</f>
        <v/>
      </c>
      <c r="Q5131" s="20" t="str">
        <f t="shared" si="241"/>
        <v/>
      </c>
      <c r="R5131">
        <f t="shared" si="242"/>
        <v>0</v>
      </c>
    </row>
    <row r="5132" spans="10:18" x14ac:dyDescent="0.2">
      <c r="J5132">
        <f t="shared" si="240"/>
        <v>5130</v>
      </c>
      <c r="K5132" t="str" cm="1">
        <f t="array" ref="K5132">IFERROR(INDEX(tblClientes[Cliente],INT($J5132/ROWS(tblConsorcios[Produto]))+1),"")</f>
        <v/>
      </c>
      <c r="L5132" t="str" cm="1">
        <f t="array" ref="L5132">IFERROR(INDEX(tblConsorcios[Produto],MOD($J5132,ROWS(tblConsorcios[Produto]))+1),"")</f>
        <v>Imóvel IE380 – 240m</v>
      </c>
      <c r="M5132" s="20" cm="1">
        <f t="array" ref="M5132">IFERROR(INDEX(tblConsorcios[Valor da Carta (R$)],MOD($J5132,ROWS(tblConsorcios[Produto]))+1),"")</f>
        <v>380000</v>
      </c>
      <c r="N5132" s="2" cm="1">
        <f t="array" ref="N5132">IFERROR(INDEX(tblConsorcios[Prazo (meses)],MOD($J5132,ROWS(tblConsorcios[Produto]))+1),"")</f>
        <v>240</v>
      </c>
      <c r="O5132" s="20" cm="1">
        <f t="array" ref="O5132">IFERROR(INDEX(tblConsorcios[Parcela Mensal (R$)],MOD($J5132,ROWS(tblConsorcios[Produto]))+1),"")</f>
        <v>2039.33</v>
      </c>
      <c r="P5132" s="20" t="str" cm="1">
        <f t="array" ref="P5132">IFERROR(INDEX(tblClientes[Dividendo Mensal (R$)],INT($J5132/ROWS(tblConsorcios[Produto]))+1),"")</f>
        <v/>
      </c>
      <c r="Q5132" s="20" t="str">
        <f t="shared" si="241"/>
        <v/>
      </c>
      <c r="R5132">
        <f t="shared" si="242"/>
        <v>0</v>
      </c>
    </row>
    <row r="5133" spans="10:18" x14ac:dyDescent="0.2">
      <c r="J5133">
        <f t="shared" si="240"/>
        <v>5131</v>
      </c>
      <c r="K5133" t="str" cm="1">
        <f t="array" ref="K5133">IFERROR(INDEX(tblClientes[Cliente],INT($J5133/ROWS(tblConsorcios[Produto]))+1),"")</f>
        <v/>
      </c>
      <c r="L5133" t="str" cm="1">
        <f t="array" ref="L5133">IFERROR(INDEX(tblConsorcios[Produto],MOD($J5133,ROWS(tblConsorcios[Produto]))+1),"")</f>
        <v>Imóvel IE380 – 220m</v>
      </c>
      <c r="M5133" s="20" cm="1">
        <f t="array" ref="M5133">IFERROR(INDEX(tblConsorcios[Valor da Carta (R$)],MOD($J5133,ROWS(tblConsorcios[Produto]))+1),"")</f>
        <v>380000</v>
      </c>
      <c r="N5133" s="2" cm="1">
        <f t="array" ref="N5133">IFERROR(INDEX(tblConsorcios[Prazo (meses)],MOD($J5133,ROWS(tblConsorcios[Produto]))+1),"")</f>
        <v>220</v>
      </c>
      <c r="O5133" s="20" cm="1">
        <f t="array" ref="O5133">IFERROR(INDEX(tblConsorcios[Parcela Mensal (R$)],MOD($J5133,ROWS(tblConsorcios[Produto]))+1),"")</f>
        <v>2207.4499999999998</v>
      </c>
      <c r="P5133" s="20" t="str" cm="1">
        <f t="array" ref="P5133">IFERROR(INDEX(tblClientes[Dividendo Mensal (R$)],INT($J5133/ROWS(tblConsorcios[Produto]))+1),"")</f>
        <v/>
      </c>
      <c r="Q5133" s="20" t="str">
        <f t="shared" si="241"/>
        <v/>
      </c>
      <c r="R5133">
        <f t="shared" si="242"/>
        <v>0</v>
      </c>
    </row>
    <row r="5134" spans="10:18" x14ac:dyDescent="0.2">
      <c r="J5134">
        <f t="shared" si="240"/>
        <v>5132</v>
      </c>
      <c r="K5134" t="str" cm="1">
        <f t="array" ref="K5134">IFERROR(INDEX(tblClientes[Cliente],INT($J5134/ROWS(tblConsorcios[Produto]))+1),"")</f>
        <v/>
      </c>
      <c r="L5134" t="str" cm="1">
        <f t="array" ref="L5134">IFERROR(INDEX(tblConsorcios[Produto],MOD($J5134,ROWS(tblConsorcios[Produto]))+1),"")</f>
        <v>Imóvel IE380 – 200m</v>
      </c>
      <c r="M5134" s="20" cm="1">
        <f t="array" ref="M5134">IFERROR(INDEX(tblConsorcios[Valor da Carta (R$)],MOD($J5134,ROWS(tblConsorcios[Produto]))+1),"")</f>
        <v>380000</v>
      </c>
      <c r="N5134" s="2" cm="1">
        <f t="array" ref="N5134">IFERROR(INDEX(tblConsorcios[Prazo (meses)],MOD($J5134,ROWS(tblConsorcios[Produto]))+1),"")</f>
        <v>200</v>
      </c>
      <c r="O5134" s="20" cm="1">
        <f t="array" ref="O5134">IFERROR(INDEX(tblConsorcios[Parcela Mensal (R$)],MOD($J5134,ROWS(tblConsorcios[Produto]))+1),"")</f>
        <v>2409.1999999999998</v>
      </c>
      <c r="P5134" s="20" t="str" cm="1">
        <f t="array" ref="P5134">IFERROR(INDEX(tblClientes[Dividendo Mensal (R$)],INT($J5134/ROWS(tblConsorcios[Produto]))+1),"")</f>
        <v/>
      </c>
      <c r="Q5134" s="20" t="str">
        <f t="shared" si="241"/>
        <v/>
      </c>
      <c r="R5134">
        <f t="shared" si="242"/>
        <v>0</v>
      </c>
    </row>
    <row r="5135" spans="10:18" x14ac:dyDescent="0.2">
      <c r="J5135">
        <f t="shared" si="240"/>
        <v>5133</v>
      </c>
      <c r="K5135" t="str" cm="1">
        <f t="array" ref="K5135">IFERROR(INDEX(tblClientes[Cliente],INT($J5135/ROWS(tblConsorcios[Produto]))+1),"")</f>
        <v/>
      </c>
      <c r="L5135" t="str" cm="1">
        <f t="array" ref="L5135">IFERROR(INDEX(tblConsorcios[Produto],MOD($J5135,ROWS(tblConsorcios[Produto]))+1),"")</f>
        <v>Imóvel IE350 – 240m</v>
      </c>
      <c r="M5135" s="20" cm="1">
        <f t="array" ref="M5135">IFERROR(INDEX(tblConsorcios[Valor da Carta (R$)],MOD($J5135,ROWS(tblConsorcios[Produto]))+1),"")</f>
        <v>350000</v>
      </c>
      <c r="N5135" s="2" cm="1">
        <f t="array" ref="N5135">IFERROR(INDEX(tblConsorcios[Prazo (meses)],MOD($J5135,ROWS(tblConsorcios[Produto]))+1),"")</f>
        <v>240</v>
      </c>
      <c r="O5135" s="20" cm="1">
        <f t="array" ref="O5135">IFERROR(INDEX(tblConsorcios[Parcela Mensal (R$)],MOD($J5135,ROWS(tblConsorcios[Produto]))+1),"")</f>
        <v>1878.33</v>
      </c>
      <c r="P5135" s="20" t="str" cm="1">
        <f t="array" ref="P5135">IFERROR(INDEX(tblClientes[Dividendo Mensal (R$)],INT($J5135/ROWS(tblConsorcios[Produto]))+1),"")</f>
        <v/>
      </c>
      <c r="Q5135" s="20" t="str">
        <f t="shared" si="241"/>
        <v/>
      </c>
      <c r="R5135">
        <f t="shared" si="242"/>
        <v>0</v>
      </c>
    </row>
    <row r="5136" spans="10:18" x14ac:dyDescent="0.2">
      <c r="J5136">
        <f t="shared" si="240"/>
        <v>5134</v>
      </c>
      <c r="K5136" t="str" cm="1">
        <f t="array" ref="K5136">IFERROR(INDEX(tblClientes[Cliente],INT($J5136/ROWS(tblConsorcios[Produto]))+1),"")</f>
        <v/>
      </c>
      <c r="L5136" t="str" cm="1">
        <f t="array" ref="L5136">IFERROR(INDEX(tblConsorcios[Produto],MOD($J5136,ROWS(tblConsorcios[Produto]))+1),"")</f>
        <v>Imóvel IE350 – 220m</v>
      </c>
      <c r="M5136" s="20" cm="1">
        <f t="array" ref="M5136">IFERROR(INDEX(tblConsorcios[Valor da Carta (R$)],MOD($J5136,ROWS(tblConsorcios[Produto]))+1),"")</f>
        <v>350000</v>
      </c>
      <c r="N5136" s="2" cm="1">
        <f t="array" ref="N5136">IFERROR(INDEX(tblConsorcios[Prazo (meses)],MOD($J5136,ROWS(tblConsorcios[Produto]))+1),"")</f>
        <v>220</v>
      </c>
      <c r="O5136" s="20" cm="1">
        <f t="array" ref="O5136">IFERROR(INDEX(tblConsorcios[Parcela Mensal (R$)],MOD($J5136,ROWS(tblConsorcios[Produto]))+1),"")</f>
        <v>2033.18</v>
      </c>
      <c r="P5136" s="20" t="str" cm="1">
        <f t="array" ref="P5136">IFERROR(INDEX(tblClientes[Dividendo Mensal (R$)],INT($J5136/ROWS(tblConsorcios[Produto]))+1),"")</f>
        <v/>
      </c>
      <c r="Q5136" s="20" t="str">
        <f t="shared" si="241"/>
        <v/>
      </c>
      <c r="R5136">
        <f t="shared" si="242"/>
        <v>0</v>
      </c>
    </row>
    <row r="5137" spans="10:18" x14ac:dyDescent="0.2">
      <c r="J5137">
        <f t="shared" si="240"/>
        <v>5135</v>
      </c>
      <c r="K5137" t="str" cm="1">
        <f t="array" ref="K5137">IFERROR(INDEX(tblClientes[Cliente],INT($J5137/ROWS(tblConsorcios[Produto]))+1),"")</f>
        <v/>
      </c>
      <c r="L5137" t="str" cm="1">
        <f t="array" ref="L5137">IFERROR(INDEX(tblConsorcios[Produto],MOD($J5137,ROWS(tblConsorcios[Produto]))+1),"")</f>
        <v>Imóvel IE350 – 200m</v>
      </c>
      <c r="M5137" s="20" cm="1">
        <f t="array" ref="M5137">IFERROR(INDEX(tblConsorcios[Valor da Carta (R$)],MOD($J5137,ROWS(tblConsorcios[Produto]))+1),"")</f>
        <v>350000</v>
      </c>
      <c r="N5137" s="2" cm="1">
        <f t="array" ref="N5137">IFERROR(INDEX(tblConsorcios[Prazo (meses)],MOD($J5137,ROWS(tblConsorcios[Produto]))+1),"")</f>
        <v>200</v>
      </c>
      <c r="O5137" s="20" cm="1">
        <f t="array" ref="O5137">IFERROR(INDEX(tblConsorcios[Parcela Mensal (R$)],MOD($J5137,ROWS(tblConsorcios[Produto]))+1),"")</f>
        <v>2219</v>
      </c>
      <c r="P5137" s="20" t="str" cm="1">
        <f t="array" ref="P5137">IFERROR(INDEX(tblClientes[Dividendo Mensal (R$)],INT($J5137/ROWS(tblConsorcios[Produto]))+1),"")</f>
        <v/>
      </c>
      <c r="Q5137" s="20" t="str">
        <f t="shared" si="241"/>
        <v/>
      </c>
      <c r="R5137">
        <f t="shared" si="242"/>
        <v>0</v>
      </c>
    </row>
    <row r="5138" spans="10:18" x14ac:dyDescent="0.2">
      <c r="J5138">
        <f t="shared" si="240"/>
        <v>5136</v>
      </c>
      <c r="K5138" t="str" cm="1">
        <f t="array" ref="K5138">IFERROR(INDEX(tblClientes[Cliente],INT($J5138/ROWS(tblConsorcios[Produto]))+1),"")</f>
        <v/>
      </c>
      <c r="L5138" t="str" cm="1">
        <f t="array" ref="L5138">IFERROR(INDEX(tblConsorcios[Produto],MOD($J5138,ROWS(tblConsorcios[Produto]))+1),"")</f>
        <v>Imóvel IE330 – 240m</v>
      </c>
      <c r="M5138" s="20" cm="1">
        <f t="array" ref="M5138">IFERROR(INDEX(tblConsorcios[Valor da Carta (R$)],MOD($J5138,ROWS(tblConsorcios[Produto]))+1),"")</f>
        <v>330000</v>
      </c>
      <c r="N5138" s="2" cm="1">
        <f t="array" ref="N5138">IFERROR(INDEX(tblConsorcios[Prazo (meses)],MOD($J5138,ROWS(tblConsorcios[Produto]))+1),"")</f>
        <v>240</v>
      </c>
      <c r="O5138" s="20" cm="1">
        <f t="array" ref="O5138">IFERROR(INDEX(tblConsorcios[Parcela Mensal (R$)],MOD($J5138,ROWS(tblConsorcios[Produto]))+1),"")</f>
        <v>1771</v>
      </c>
      <c r="P5138" s="20" t="str" cm="1">
        <f t="array" ref="P5138">IFERROR(INDEX(tblClientes[Dividendo Mensal (R$)],INT($J5138/ROWS(tblConsorcios[Produto]))+1),"")</f>
        <v/>
      </c>
      <c r="Q5138" s="20" t="str">
        <f t="shared" si="241"/>
        <v/>
      </c>
      <c r="R5138">
        <f t="shared" si="242"/>
        <v>0</v>
      </c>
    </row>
    <row r="5139" spans="10:18" x14ac:dyDescent="0.2">
      <c r="J5139">
        <f t="shared" si="240"/>
        <v>5137</v>
      </c>
      <c r="K5139" t="str" cm="1">
        <f t="array" ref="K5139">IFERROR(INDEX(tblClientes[Cliente],INT($J5139/ROWS(tblConsorcios[Produto]))+1),"")</f>
        <v/>
      </c>
      <c r="L5139" t="str" cm="1">
        <f t="array" ref="L5139">IFERROR(INDEX(tblConsorcios[Produto],MOD($J5139,ROWS(tblConsorcios[Produto]))+1),"")</f>
        <v>Imóvel IE330 – 220m</v>
      </c>
      <c r="M5139" s="20" cm="1">
        <f t="array" ref="M5139">IFERROR(INDEX(tblConsorcios[Valor da Carta (R$)],MOD($J5139,ROWS(tblConsorcios[Produto]))+1),"")</f>
        <v>330000</v>
      </c>
      <c r="N5139" s="2" cm="1">
        <f t="array" ref="N5139">IFERROR(INDEX(tblConsorcios[Prazo (meses)],MOD($J5139,ROWS(tblConsorcios[Produto]))+1),"")</f>
        <v>220</v>
      </c>
      <c r="O5139" s="20" cm="1">
        <f t="array" ref="O5139">IFERROR(INDEX(tblConsorcios[Parcela Mensal (R$)],MOD($J5139,ROWS(tblConsorcios[Produto]))+1),"")</f>
        <v>1917</v>
      </c>
      <c r="P5139" s="20" t="str" cm="1">
        <f t="array" ref="P5139">IFERROR(INDEX(tblClientes[Dividendo Mensal (R$)],INT($J5139/ROWS(tblConsorcios[Produto]))+1),"")</f>
        <v/>
      </c>
      <c r="Q5139" s="20" t="str">
        <f t="shared" si="241"/>
        <v/>
      </c>
      <c r="R5139">
        <f t="shared" si="242"/>
        <v>0</v>
      </c>
    </row>
    <row r="5140" spans="10:18" x14ac:dyDescent="0.2">
      <c r="J5140">
        <f t="shared" si="240"/>
        <v>5138</v>
      </c>
      <c r="K5140" t="str" cm="1">
        <f t="array" ref="K5140">IFERROR(INDEX(tblClientes[Cliente],INT($J5140/ROWS(tblConsorcios[Produto]))+1),"")</f>
        <v/>
      </c>
      <c r="L5140" t="str" cm="1">
        <f t="array" ref="L5140">IFERROR(INDEX(tblConsorcios[Produto],MOD($J5140,ROWS(tblConsorcios[Produto]))+1),"")</f>
        <v>Imóvel IE330 – 200m</v>
      </c>
      <c r="M5140" s="20" cm="1">
        <f t="array" ref="M5140">IFERROR(INDEX(tblConsorcios[Valor da Carta (R$)],MOD($J5140,ROWS(tblConsorcios[Produto]))+1),"")</f>
        <v>330000</v>
      </c>
      <c r="N5140" s="2" cm="1">
        <f t="array" ref="N5140">IFERROR(INDEX(tblConsorcios[Prazo (meses)],MOD($J5140,ROWS(tblConsorcios[Produto]))+1),"")</f>
        <v>200</v>
      </c>
      <c r="O5140" s="20" cm="1">
        <f t="array" ref="O5140">IFERROR(INDEX(tblConsorcios[Parcela Mensal (R$)],MOD($J5140,ROWS(tblConsorcios[Produto]))+1),"")</f>
        <v>2092.1999999999998</v>
      </c>
      <c r="P5140" s="20" t="str" cm="1">
        <f t="array" ref="P5140">IFERROR(INDEX(tblClientes[Dividendo Mensal (R$)],INT($J5140/ROWS(tblConsorcios[Produto]))+1),"")</f>
        <v/>
      </c>
      <c r="Q5140" s="20" t="str">
        <f t="shared" si="241"/>
        <v/>
      </c>
      <c r="R5140">
        <f t="shared" si="242"/>
        <v>0</v>
      </c>
    </row>
    <row r="5141" spans="10:18" x14ac:dyDescent="0.2">
      <c r="J5141">
        <f t="shared" si="240"/>
        <v>5139</v>
      </c>
      <c r="K5141" t="str" cm="1">
        <f t="array" ref="K5141">IFERROR(INDEX(tblClientes[Cliente],INT($J5141/ROWS(tblConsorcios[Produto]))+1),"")</f>
        <v/>
      </c>
      <c r="L5141" t="str" cm="1">
        <f t="array" ref="L5141">IFERROR(INDEX(tblConsorcios[Produto],MOD($J5141,ROWS(tblConsorcios[Produto]))+1),"")</f>
        <v>Imóvel IE300 – 240m</v>
      </c>
      <c r="M5141" s="20" cm="1">
        <f t="array" ref="M5141">IFERROR(INDEX(tblConsorcios[Valor da Carta (R$)],MOD($J5141,ROWS(tblConsorcios[Produto]))+1),"")</f>
        <v>300000</v>
      </c>
      <c r="N5141" s="2" cm="1">
        <f t="array" ref="N5141">IFERROR(INDEX(tblConsorcios[Prazo (meses)],MOD($J5141,ROWS(tblConsorcios[Produto]))+1),"")</f>
        <v>240</v>
      </c>
      <c r="O5141" s="20" cm="1">
        <f t="array" ref="O5141">IFERROR(INDEX(tblConsorcios[Parcela Mensal (R$)],MOD($J5141,ROWS(tblConsorcios[Produto]))+1),"")</f>
        <v>1610</v>
      </c>
      <c r="P5141" s="20" t="str" cm="1">
        <f t="array" ref="P5141">IFERROR(INDEX(tblClientes[Dividendo Mensal (R$)],INT($J5141/ROWS(tblConsorcios[Produto]))+1),"")</f>
        <v/>
      </c>
      <c r="Q5141" s="20" t="str">
        <f t="shared" si="241"/>
        <v/>
      </c>
      <c r="R5141">
        <f t="shared" si="242"/>
        <v>0</v>
      </c>
    </row>
    <row r="5142" spans="10:18" x14ac:dyDescent="0.2">
      <c r="J5142">
        <f t="shared" si="240"/>
        <v>5140</v>
      </c>
      <c r="K5142" t="str" cm="1">
        <f t="array" ref="K5142">IFERROR(INDEX(tblClientes[Cliente],INT($J5142/ROWS(tblConsorcios[Produto]))+1),"")</f>
        <v/>
      </c>
      <c r="L5142" t="str" cm="1">
        <f t="array" ref="L5142">IFERROR(INDEX(tblConsorcios[Produto],MOD($J5142,ROWS(tblConsorcios[Produto]))+1),"")</f>
        <v>Imóvel IE300 – 220m</v>
      </c>
      <c r="M5142" s="20" cm="1">
        <f t="array" ref="M5142">IFERROR(INDEX(tblConsorcios[Valor da Carta (R$)],MOD($J5142,ROWS(tblConsorcios[Produto]))+1),"")</f>
        <v>300000</v>
      </c>
      <c r="N5142" s="2" cm="1">
        <f t="array" ref="N5142">IFERROR(INDEX(tblConsorcios[Prazo (meses)],MOD($J5142,ROWS(tblConsorcios[Produto]))+1),"")</f>
        <v>220</v>
      </c>
      <c r="O5142" s="20" cm="1">
        <f t="array" ref="O5142">IFERROR(INDEX(tblConsorcios[Parcela Mensal (R$)],MOD($J5142,ROWS(tblConsorcios[Produto]))+1),"")</f>
        <v>1742.73</v>
      </c>
      <c r="P5142" s="20" t="str" cm="1">
        <f t="array" ref="P5142">IFERROR(INDEX(tblClientes[Dividendo Mensal (R$)],INT($J5142/ROWS(tblConsorcios[Produto]))+1),"")</f>
        <v/>
      </c>
      <c r="Q5142" s="20" t="str">
        <f t="shared" si="241"/>
        <v/>
      </c>
      <c r="R5142">
        <f t="shared" si="242"/>
        <v>0</v>
      </c>
    </row>
    <row r="5143" spans="10:18" x14ac:dyDescent="0.2">
      <c r="J5143">
        <f t="shared" si="240"/>
        <v>5141</v>
      </c>
      <c r="K5143" t="str" cm="1">
        <f t="array" ref="K5143">IFERROR(INDEX(tblClientes[Cliente],INT($J5143/ROWS(tblConsorcios[Produto]))+1),"")</f>
        <v/>
      </c>
      <c r="L5143" t="str" cm="1">
        <f t="array" ref="L5143">IFERROR(INDEX(tblConsorcios[Produto],MOD($J5143,ROWS(tblConsorcios[Produto]))+1),"")</f>
        <v>Imóvel IE300 – 200m</v>
      </c>
      <c r="M5143" s="20" cm="1">
        <f t="array" ref="M5143">IFERROR(INDEX(tblConsorcios[Valor da Carta (R$)],MOD($J5143,ROWS(tblConsorcios[Produto]))+1),"")</f>
        <v>300000</v>
      </c>
      <c r="N5143" s="2" cm="1">
        <f t="array" ref="N5143">IFERROR(INDEX(tblConsorcios[Prazo (meses)],MOD($J5143,ROWS(tblConsorcios[Produto]))+1),"")</f>
        <v>200</v>
      </c>
      <c r="O5143" s="20" cm="1">
        <f t="array" ref="O5143">IFERROR(INDEX(tblConsorcios[Parcela Mensal (R$)],MOD($J5143,ROWS(tblConsorcios[Produto]))+1),"")</f>
        <v>1902</v>
      </c>
      <c r="P5143" s="20" t="str" cm="1">
        <f t="array" ref="P5143">IFERROR(INDEX(tblClientes[Dividendo Mensal (R$)],INT($J5143/ROWS(tblConsorcios[Produto]))+1),"")</f>
        <v/>
      </c>
      <c r="Q5143" s="20" t="str">
        <f t="shared" si="241"/>
        <v/>
      </c>
      <c r="R5143">
        <f t="shared" si="242"/>
        <v>0</v>
      </c>
    </row>
    <row r="5144" spans="10:18" x14ac:dyDescent="0.2">
      <c r="J5144">
        <f t="shared" si="240"/>
        <v>5142</v>
      </c>
      <c r="K5144" t="str" cm="1">
        <f t="array" ref="K5144">IFERROR(INDEX(tblClientes[Cliente],INT($J5144/ROWS(tblConsorcios[Produto]))+1),"")</f>
        <v/>
      </c>
      <c r="L5144" t="str" cm="1">
        <f t="array" ref="L5144">IFERROR(INDEX(tblConsorcios[Produto],MOD($J5144,ROWS(tblConsorcios[Produto]))+1),"")</f>
        <v>Imóvel IE240 – 240m</v>
      </c>
      <c r="M5144" s="20" cm="1">
        <f t="array" ref="M5144">IFERROR(INDEX(tblConsorcios[Valor da Carta (R$)],MOD($J5144,ROWS(tblConsorcios[Produto]))+1),"")</f>
        <v>240000</v>
      </c>
      <c r="N5144" s="2" cm="1">
        <f t="array" ref="N5144">IFERROR(INDEX(tblConsorcios[Prazo (meses)],MOD($J5144,ROWS(tblConsorcios[Produto]))+1),"")</f>
        <v>240</v>
      </c>
      <c r="O5144" s="20" cm="1">
        <f t="array" ref="O5144">IFERROR(INDEX(tblConsorcios[Parcela Mensal (R$)],MOD($J5144,ROWS(tblConsorcios[Produto]))+1),"")</f>
        <v>1288</v>
      </c>
      <c r="P5144" s="20" t="str" cm="1">
        <f t="array" ref="P5144">IFERROR(INDEX(tblClientes[Dividendo Mensal (R$)],INT($J5144/ROWS(tblConsorcios[Produto]))+1),"")</f>
        <v/>
      </c>
      <c r="Q5144" s="20" t="str">
        <f t="shared" si="241"/>
        <v/>
      </c>
      <c r="R5144">
        <f t="shared" si="242"/>
        <v>0</v>
      </c>
    </row>
    <row r="5145" spans="10:18" x14ac:dyDescent="0.2">
      <c r="J5145">
        <f t="shared" si="240"/>
        <v>5143</v>
      </c>
      <c r="K5145" t="str" cm="1">
        <f t="array" ref="K5145">IFERROR(INDEX(tblClientes[Cliente],INT($J5145/ROWS(tblConsorcios[Produto]))+1),"")</f>
        <v/>
      </c>
      <c r="L5145" t="str" cm="1">
        <f t="array" ref="L5145">IFERROR(INDEX(tblConsorcios[Produto],MOD($J5145,ROWS(tblConsorcios[Produto]))+1),"")</f>
        <v>Imóvel IE240 – 220m</v>
      </c>
      <c r="M5145" s="20" cm="1">
        <f t="array" ref="M5145">IFERROR(INDEX(tblConsorcios[Valor da Carta (R$)],MOD($J5145,ROWS(tblConsorcios[Produto]))+1),"")</f>
        <v>240000</v>
      </c>
      <c r="N5145" s="2" cm="1">
        <f t="array" ref="N5145">IFERROR(INDEX(tblConsorcios[Prazo (meses)],MOD($J5145,ROWS(tblConsorcios[Produto]))+1),"")</f>
        <v>220</v>
      </c>
      <c r="O5145" s="20" cm="1">
        <f t="array" ref="O5145">IFERROR(INDEX(tblConsorcios[Parcela Mensal (R$)],MOD($J5145,ROWS(tblConsorcios[Produto]))+1),"")</f>
        <v>1394.18</v>
      </c>
      <c r="P5145" s="20" t="str" cm="1">
        <f t="array" ref="P5145">IFERROR(INDEX(tblClientes[Dividendo Mensal (R$)],INT($J5145/ROWS(tblConsorcios[Produto]))+1),"")</f>
        <v/>
      </c>
      <c r="Q5145" s="20" t="str">
        <f t="shared" si="241"/>
        <v/>
      </c>
      <c r="R5145">
        <f t="shared" si="242"/>
        <v>0</v>
      </c>
    </row>
    <row r="5146" spans="10:18" x14ac:dyDescent="0.2">
      <c r="J5146">
        <f t="shared" si="240"/>
        <v>5144</v>
      </c>
      <c r="K5146" t="str" cm="1">
        <f t="array" ref="K5146">IFERROR(INDEX(tblClientes[Cliente],INT($J5146/ROWS(tblConsorcios[Produto]))+1),"")</f>
        <v/>
      </c>
      <c r="L5146" t="str" cm="1">
        <f t="array" ref="L5146">IFERROR(INDEX(tblConsorcios[Produto],MOD($J5146,ROWS(tblConsorcios[Produto]))+1),"")</f>
        <v>Imóvel IE240 – 200m</v>
      </c>
      <c r="M5146" s="20" cm="1">
        <f t="array" ref="M5146">IFERROR(INDEX(tblConsorcios[Valor da Carta (R$)],MOD($J5146,ROWS(tblConsorcios[Produto]))+1),"")</f>
        <v>240000</v>
      </c>
      <c r="N5146" s="2" cm="1">
        <f t="array" ref="N5146">IFERROR(INDEX(tblConsorcios[Prazo (meses)],MOD($J5146,ROWS(tblConsorcios[Produto]))+1),"")</f>
        <v>200</v>
      </c>
      <c r="O5146" s="20" cm="1">
        <f t="array" ref="O5146">IFERROR(INDEX(tblConsorcios[Parcela Mensal (R$)],MOD($J5146,ROWS(tblConsorcios[Produto]))+1),"")</f>
        <v>1521.6</v>
      </c>
      <c r="P5146" s="20" t="str" cm="1">
        <f t="array" ref="P5146">IFERROR(INDEX(tblClientes[Dividendo Mensal (R$)],INT($J5146/ROWS(tblConsorcios[Produto]))+1),"")</f>
        <v/>
      </c>
      <c r="Q5146" s="20" t="str">
        <f t="shared" si="241"/>
        <v/>
      </c>
      <c r="R5146">
        <f t="shared" si="242"/>
        <v>0</v>
      </c>
    </row>
    <row r="5147" spans="10:18" x14ac:dyDescent="0.2">
      <c r="J5147">
        <f t="shared" si="240"/>
        <v>5145</v>
      </c>
      <c r="K5147" t="str" cm="1">
        <f t="array" ref="K5147">IFERROR(INDEX(tblClientes[Cliente],INT($J5147/ROWS(tblConsorcios[Produto]))+1),"")</f>
        <v/>
      </c>
      <c r="L5147" t="str" cm="1">
        <f t="array" ref="L5147">IFERROR(INDEX(tblConsorcios[Produto],MOD($J5147,ROWS(tblConsorcios[Produto]))+1),"")</f>
        <v>Imóvel IE230 – 240m</v>
      </c>
      <c r="M5147" s="20" cm="1">
        <f t="array" ref="M5147">IFERROR(INDEX(tblConsorcios[Valor da Carta (R$)],MOD($J5147,ROWS(tblConsorcios[Produto]))+1),"")</f>
        <v>230000</v>
      </c>
      <c r="N5147" s="2" cm="1">
        <f t="array" ref="N5147">IFERROR(INDEX(tblConsorcios[Prazo (meses)],MOD($J5147,ROWS(tblConsorcios[Produto]))+1),"")</f>
        <v>240</v>
      </c>
      <c r="O5147" s="20" cm="1">
        <f t="array" ref="O5147">IFERROR(INDEX(tblConsorcios[Parcela Mensal (R$)],MOD($J5147,ROWS(tblConsorcios[Produto]))+1),"")</f>
        <v>1234.33</v>
      </c>
      <c r="P5147" s="20" t="str" cm="1">
        <f t="array" ref="P5147">IFERROR(INDEX(tblClientes[Dividendo Mensal (R$)],INT($J5147/ROWS(tblConsorcios[Produto]))+1),"")</f>
        <v/>
      </c>
      <c r="Q5147" s="20" t="str">
        <f t="shared" si="241"/>
        <v/>
      </c>
      <c r="R5147">
        <f t="shared" si="242"/>
        <v>0</v>
      </c>
    </row>
    <row r="5148" spans="10:18" x14ac:dyDescent="0.2">
      <c r="J5148">
        <f t="shared" si="240"/>
        <v>5146</v>
      </c>
      <c r="K5148" t="str" cm="1">
        <f t="array" ref="K5148">IFERROR(INDEX(tblClientes[Cliente],INT($J5148/ROWS(tblConsorcios[Produto]))+1),"")</f>
        <v/>
      </c>
      <c r="L5148" t="str" cm="1">
        <f t="array" ref="L5148">IFERROR(INDEX(tblConsorcios[Produto],MOD($J5148,ROWS(tblConsorcios[Produto]))+1),"")</f>
        <v>Imóvel IE230 – 220m</v>
      </c>
      <c r="M5148" s="20" cm="1">
        <f t="array" ref="M5148">IFERROR(INDEX(tblConsorcios[Valor da Carta (R$)],MOD($J5148,ROWS(tblConsorcios[Produto]))+1),"")</f>
        <v>230000</v>
      </c>
      <c r="N5148" s="2" cm="1">
        <f t="array" ref="N5148">IFERROR(INDEX(tblConsorcios[Prazo (meses)],MOD($J5148,ROWS(tblConsorcios[Produto]))+1),"")</f>
        <v>220</v>
      </c>
      <c r="O5148" s="20" cm="1">
        <f t="array" ref="O5148">IFERROR(INDEX(tblConsorcios[Parcela Mensal (R$)],MOD($J5148,ROWS(tblConsorcios[Produto]))+1),"")</f>
        <v>1336.09</v>
      </c>
      <c r="P5148" s="20" t="str" cm="1">
        <f t="array" ref="P5148">IFERROR(INDEX(tblClientes[Dividendo Mensal (R$)],INT($J5148/ROWS(tblConsorcios[Produto]))+1),"")</f>
        <v/>
      </c>
      <c r="Q5148" s="20" t="str">
        <f t="shared" si="241"/>
        <v/>
      </c>
      <c r="R5148">
        <f t="shared" si="242"/>
        <v>0</v>
      </c>
    </row>
    <row r="5149" spans="10:18" x14ac:dyDescent="0.2">
      <c r="J5149">
        <f t="shared" si="240"/>
        <v>5147</v>
      </c>
      <c r="K5149" t="str" cm="1">
        <f t="array" ref="K5149">IFERROR(INDEX(tblClientes[Cliente],INT($J5149/ROWS(tblConsorcios[Produto]))+1),"")</f>
        <v/>
      </c>
      <c r="L5149" t="str" cm="1">
        <f t="array" ref="L5149">IFERROR(INDEX(tblConsorcios[Produto],MOD($J5149,ROWS(tblConsorcios[Produto]))+1),"")</f>
        <v>Imóvel IE230 – 200m</v>
      </c>
      <c r="M5149" s="20" cm="1">
        <f t="array" ref="M5149">IFERROR(INDEX(tblConsorcios[Valor da Carta (R$)],MOD($J5149,ROWS(tblConsorcios[Produto]))+1),"")</f>
        <v>230000</v>
      </c>
      <c r="N5149" s="2" cm="1">
        <f t="array" ref="N5149">IFERROR(INDEX(tblConsorcios[Prazo (meses)],MOD($J5149,ROWS(tblConsorcios[Produto]))+1),"")</f>
        <v>200</v>
      </c>
      <c r="O5149" s="20" cm="1">
        <f t="array" ref="O5149">IFERROR(INDEX(tblConsorcios[Parcela Mensal (R$)],MOD($J5149,ROWS(tblConsorcios[Produto]))+1),"")</f>
        <v>1458.2</v>
      </c>
      <c r="P5149" s="20" t="str" cm="1">
        <f t="array" ref="P5149">IFERROR(INDEX(tblClientes[Dividendo Mensal (R$)],INT($J5149/ROWS(tblConsorcios[Produto]))+1),"")</f>
        <v/>
      </c>
      <c r="Q5149" s="20" t="str">
        <f t="shared" si="241"/>
        <v/>
      </c>
      <c r="R5149">
        <f t="shared" si="242"/>
        <v>0</v>
      </c>
    </row>
    <row r="5150" spans="10:18" x14ac:dyDescent="0.2">
      <c r="J5150">
        <f t="shared" si="240"/>
        <v>5148</v>
      </c>
      <c r="K5150" t="str" cm="1">
        <f t="array" ref="K5150">IFERROR(INDEX(tblClientes[Cliente],INT($J5150/ROWS(tblConsorcios[Produto]))+1),"")</f>
        <v/>
      </c>
      <c r="L5150" t="str" cm="1">
        <f t="array" ref="L5150">IFERROR(INDEX(tblConsorcios[Produto],MOD($J5150,ROWS(tblConsorcios[Produto]))+1),"")</f>
        <v>Imóvel IE220 – 240m</v>
      </c>
      <c r="M5150" s="20" cm="1">
        <f t="array" ref="M5150">IFERROR(INDEX(tblConsorcios[Valor da Carta (R$)],MOD($J5150,ROWS(tblConsorcios[Produto]))+1),"")</f>
        <v>220000</v>
      </c>
      <c r="N5150" s="2" cm="1">
        <f t="array" ref="N5150">IFERROR(INDEX(tblConsorcios[Prazo (meses)],MOD($J5150,ROWS(tblConsorcios[Produto]))+1),"")</f>
        <v>240</v>
      </c>
      <c r="O5150" s="20" cm="1">
        <f t="array" ref="O5150">IFERROR(INDEX(tblConsorcios[Parcela Mensal (R$)],MOD($J5150,ROWS(tblConsorcios[Produto]))+1),"")</f>
        <v>1180.67</v>
      </c>
      <c r="P5150" s="20" t="str" cm="1">
        <f t="array" ref="P5150">IFERROR(INDEX(tblClientes[Dividendo Mensal (R$)],INT($J5150/ROWS(tblConsorcios[Produto]))+1),"")</f>
        <v/>
      </c>
      <c r="Q5150" s="20" t="str">
        <f t="shared" si="241"/>
        <v/>
      </c>
      <c r="R5150">
        <f t="shared" si="242"/>
        <v>0</v>
      </c>
    </row>
    <row r="5151" spans="10:18" x14ac:dyDescent="0.2">
      <c r="J5151">
        <f t="shared" si="240"/>
        <v>5149</v>
      </c>
      <c r="K5151" t="str" cm="1">
        <f t="array" ref="K5151">IFERROR(INDEX(tblClientes[Cliente],INT($J5151/ROWS(tblConsorcios[Produto]))+1),"")</f>
        <v/>
      </c>
      <c r="L5151" t="str" cm="1">
        <f t="array" ref="L5151">IFERROR(INDEX(tblConsorcios[Produto],MOD($J5151,ROWS(tblConsorcios[Produto]))+1),"")</f>
        <v>Imóvel IE220 – 220m</v>
      </c>
      <c r="M5151" s="20" cm="1">
        <f t="array" ref="M5151">IFERROR(INDEX(tblConsorcios[Valor da Carta (R$)],MOD($J5151,ROWS(tblConsorcios[Produto]))+1),"")</f>
        <v>220000</v>
      </c>
      <c r="N5151" s="2" cm="1">
        <f t="array" ref="N5151">IFERROR(INDEX(tblConsorcios[Prazo (meses)],MOD($J5151,ROWS(tblConsorcios[Produto]))+1),"")</f>
        <v>220</v>
      </c>
      <c r="O5151" s="20" cm="1">
        <f t="array" ref="O5151">IFERROR(INDEX(tblConsorcios[Parcela Mensal (R$)],MOD($J5151,ROWS(tblConsorcios[Produto]))+1),"")</f>
        <v>1278</v>
      </c>
      <c r="P5151" s="20" t="str" cm="1">
        <f t="array" ref="P5151">IFERROR(INDEX(tblClientes[Dividendo Mensal (R$)],INT($J5151/ROWS(tblConsorcios[Produto]))+1),"")</f>
        <v/>
      </c>
      <c r="Q5151" s="20" t="str">
        <f t="shared" si="241"/>
        <v/>
      </c>
      <c r="R5151">
        <f t="shared" si="242"/>
        <v>0</v>
      </c>
    </row>
    <row r="5152" spans="10:18" x14ac:dyDescent="0.2">
      <c r="J5152">
        <f t="shared" si="240"/>
        <v>5150</v>
      </c>
      <c r="K5152" t="str" cm="1">
        <f t="array" ref="K5152">IFERROR(INDEX(tblClientes[Cliente],INT($J5152/ROWS(tblConsorcios[Produto]))+1),"")</f>
        <v/>
      </c>
      <c r="L5152" t="str" cm="1">
        <f t="array" ref="L5152">IFERROR(INDEX(tblConsorcios[Produto],MOD($J5152,ROWS(tblConsorcios[Produto]))+1),"")</f>
        <v>Imóvel IE220 – 200m</v>
      </c>
      <c r="M5152" s="20" cm="1">
        <f t="array" ref="M5152">IFERROR(INDEX(tblConsorcios[Valor da Carta (R$)],MOD($J5152,ROWS(tblConsorcios[Produto]))+1),"")</f>
        <v>220000</v>
      </c>
      <c r="N5152" s="2" cm="1">
        <f t="array" ref="N5152">IFERROR(INDEX(tblConsorcios[Prazo (meses)],MOD($J5152,ROWS(tblConsorcios[Produto]))+1),"")</f>
        <v>200</v>
      </c>
      <c r="O5152" s="20" cm="1">
        <f t="array" ref="O5152">IFERROR(INDEX(tblConsorcios[Parcela Mensal (R$)],MOD($J5152,ROWS(tblConsorcios[Produto]))+1),"")</f>
        <v>1394.8</v>
      </c>
      <c r="P5152" s="20" t="str" cm="1">
        <f t="array" ref="P5152">IFERROR(INDEX(tblClientes[Dividendo Mensal (R$)],INT($J5152/ROWS(tblConsorcios[Produto]))+1),"")</f>
        <v/>
      </c>
      <c r="Q5152" s="20" t="str">
        <f t="shared" si="241"/>
        <v/>
      </c>
      <c r="R5152">
        <f t="shared" si="242"/>
        <v>0</v>
      </c>
    </row>
    <row r="5153" spans="10:18" x14ac:dyDescent="0.2">
      <c r="J5153">
        <f t="shared" si="240"/>
        <v>5151</v>
      </c>
      <c r="K5153" t="str" cm="1">
        <f t="array" ref="K5153">IFERROR(INDEX(tblClientes[Cliente],INT($J5153/ROWS(tblConsorcios[Produto]))+1),"")</f>
        <v/>
      </c>
      <c r="L5153" t="str" cm="1">
        <f t="array" ref="L5153">IFERROR(INDEX(tblConsorcios[Produto],MOD($J5153,ROWS(tblConsorcios[Produto]))+1),"")</f>
        <v>Imóvel IE200 – 240m</v>
      </c>
      <c r="M5153" s="20" cm="1">
        <f t="array" ref="M5153">IFERROR(INDEX(tblConsorcios[Valor da Carta (R$)],MOD($J5153,ROWS(tblConsorcios[Produto]))+1),"")</f>
        <v>200000</v>
      </c>
      <c r="N5153" s="2" cm="1">
        <f t="array" ref="N5153">IFERROR(INDEX(tblConsorcios[Prazo (meses)],MOD($J5153,ROWS(tblConsorcios[Produto]))+1),"")</f>
        <v>240</v>
      </c>
      <c r="O5153" s="20" cm="1">
        <f t="array" ref="O5153">IFERROR(INDEX(tblConsorcios[Parcela Mensal (R$)],MOD($J5153,ROWS(tblConsorcios[Produto]))+1),"")</f>
        <v>1073.33</v>
      </c>
      <c r="P5153" s="20" t="str" cm="1">
        <f t="array" ref="P5153">IFERROR(INDEX(tblClientes[Dividendo Mensal (R$)],INT($J5153/ROWS(tblConsorcios[Produto]))+1),"")</f>
        <v/>
      </c>
      <c r="Q5153" s="20" t="str">
        <f t="shared" si="241"/>
        <v/>
      </c>
      <c r="R5153">
        <f t="shared" si="242"/>
        <v>0</v>
      </c>
    </row>
    <row r="5154" spans="10:18" x14ac:dyDescent="0.2">
      <c r="J5154">
        <f t="shared" si="240"/>
        <v>5152</v>
      </c>
      <c r="K5154" t="str" cm="1">
        <f t="array" ref="K5154">IFERROR(INDEX(tblClientes[Cliente],INT($J5154/ROWS(tblConsorcios[Produto]))+1),"")</f>
        <v/>
      </c>
      <c r="L5154" t="str" cm="1">
        <f t="array" ref="L5154">IFERROR(INDEX(tblConsorcios[Produto],MOD($J5154,ROWS(tblConsorcios[Produto]))+1),"")</f>
        <v>Imóvel IE200 – 220m</v>
      </c>
      <c r="M5154" s="20" cm="1">
        <f t="array" ref="M5154">IFERROR(INDEX(tblConsorcios[Valor da Carta (R$)],MOD($J5154,ROWS(tblConsorcios[Produto]))+1),"")</f>
        <v>200000</v>
      </c>
      <c r="N5154" s="2" cm="1">
        <f t="array" ref="N5154">IFERROR(INDEX(tblConsorcios[Prazo (meses)],MOD($J5154,ROWS(tblConsorcios[Produto]))+1),"")</f>
        <v>220</v>
      </c>
      <c r="O5154" s="20" cm="1">
        <f t="array" ref="O5154">IFERROR(INDEX(tblConsorcios[Parcela Mensal (R$)],MOD($J5154,ROWS(tblConsorcios[Produto]))+1),"")</f>
        <v>1161.82</v>
      </c>
      <c r="P5154" s="20" t="str" cm="1">
        <f t="array" ref="P5154">IFERROR(INDEX(tblClientes[Dividendo Mensal (R$)],INT($J5154/ROWS(tblConsorcios[Produto]))+1),"")</f>
        <v/>
      </c>
      <c r="Q5154" s="20" t="str">
        <f t="shared" si="241"/>
        <v/>
      </c>
      <c r="R5154">
        <f t="shared" si="242"/>
        <v>0</v>
      </c>
    </row>
    <row r="5155" spans="10:18" x14ac:dyDescent="0.2">
      <c r="J5155">
        <f t="shared" si="240"/>
        <v>5153</v>
      </c>
      <c r="K5155" t="str" cm="1">
        <f t="array" ref="K5155">IFERROR(INDEX(tblClientes[Cliente],INT($J5155/ROWS(tblConsorcios[Produto]))+1),"")</f>
        <v/>
      </c>
      <c r="L5155" t="str" cm="1">
        <f t="array" ref="L5155">IFERROR(INDEX(tblConsorcios[Produto],MOD($J5155,ROWS(tblConsorcios[Produto]))+1),"")</f>
        <v>Imóvel IE200 – 200m</v>
      </c>
      <c r="M5155" s="20" cm="1">
        <f t="array" ref="M5155">IFERROR(INDEX(tblConsorcios[Valor da Carta (R$)],MOD($J5155,ROWS(tblConsorcios[Produto]))+1),"")</f>
        <v>200000</v>
      </c>
      <c r="N5155" s="2" cm="1">
        <f t="array" ref="N5155">IFERROR(INDEX(tblConsorcios[Prazo (meses)],MOD($J5155,ROWS(tblConsorcios[Produto]))+1),"")</f>
        <v>200</v>
      </c>
      <c r="O5155" s="20" cm="1">
        <f t="array" ref="O5155">IFERROR(INDEX(tblConsorcios[Parcela Mensal (R$)],MOD($J5155,ROWS(tblConsorcios[Produto]))+1),"")</f>
        <v>1268</v>
      </c>
      <c r="P5155" s="20" t="str" cm="1">
        <f t="array" ref="P5155">IFERROR(INDEX(tblClientes[Dividendo Mensal (R$)],INT($J5155/ROWS(tblConsorcios[Produto]))+1),"")</f>
        <v/>
      </c>
      <c r="Q5155" s="20" t="str">
        <f t="shared" si="241"/>
        <v/>
      </c>
      <c r="R5155">
        <f t="shared" si="242"/>
        <v>0</v>
      </c>
    </row>
    <row r="5156" spans="10:18" x14ac:dyDescent="0.2">
      <c r="J5156">
        <f t="shared" si="240"/>
        <v>5154</v>
      </c>
      <c r="K5156" t="str" cm="1">
        <f t="array" ref="K5156">IFERROR(INDEX(tblClientes[Cliente],INT($J5156/ROWS(tblConsorcios[Produto]))+1),"")</f>
        <v/>
      </c>
      <c r="L5156" t="str" cm="1">
        <f t="array" ref="L5156">IFERROR(INDEX(tblConsorcios[Produto],MOD($J5156,ROWS(tblConsorcios[Produto]))+1),"")</f>
        <v>Imóvel IE150 – 240m</v>
      </c>
      <c r="M5156" s="20" cm="1">
        <f t="array" ref="M5156">IFERROR(INDEX(tblConsorcios[Valor da Carta (R$)],MOD($J5156,ROWS(tblConsorcios[Produto]))+1),"")</f>
        <v>150000</v>
      </c>
      <c r="N5156" s="2" cm="1">
        <f t="array" ref="N5156">IFERROR(INDEX(tblConsorcios[Prazo (meses)],MOD($J5156,ROWS(tblConsorcios[Produto]))+1),"")</f>
        <v>240</v>
      </c>
      <c r="O5156" s="20" cm="1">
        <f t="array" ref="O5156">IFERROR(INDEX(tblConsorcios[Parcela Mensal (R$)],MOD($J5156,ROWS(tblConsorcios[Produto]))+1),"")</f>
        <v>805</v>
      </c>
      <c r="P5156" s="20" t="str" cm="1">
        <f t="array" ref="P5156">IFERROR(INDEX(tblClientes[Dividendo Mensal (R$)],INT($J5156/ROWS(tblConsorcios[Produto]))+1),"")</f>
        <v/>
      </c>
      <c r="Q5156" s="20" t="str">
        <f t="shared" si="241"/>
        <v/>
      </c>
      <c r="R5156">
        <f t="shared" si="242"/>
        <v>0</v>
      </c>
    </row>
    <row r="5157" spans="10:18" x14ac:dyDescent="0.2">
      <c r="J5157">
        <f t="shared" si="240"/>
        <v>5155</v>
      </c>
      <c r="K5157" t="str" cm="1">
        <f t="array" ref="K5157">IFERROR(INDEX(tblClientes[Cliente],INT($J5157/ROWS(tblConsorcios[Produto]))+1),"")</f>
        <v/>
      </c>
      <c r="L5157" t="str" cm="1">
        <f t="array" ref="L5157">IFERROR(INDEX(tblConsorcios[Produto],MOD($J5157,ROWS(tblConsorcios[Produto]))+1),"")</f>
        <v>Imóvel IE150 – 220m</v>
      </c>
      <c r="M5157" s="20" cm="1">
        <f t="array" ref="M5157">IFERROR(INDEX(tblConsorcios[Valor da Carta (R$)],MOD($J5157,ROWS(tblConsorcios[Produto]))+1),"")</f>
        <v>150000</v>
      </c>
      <c r="N5157" s="2" cm="1">
        <f t="array" ref="N5157">IFERROR(INDEX(tblConsorcios[Prazo (meses)],MOD($J5157,ROWS(tblConsorcios[Produto]))+1),"")</f>
        <v>220</v>
      </c>
      <c r="O5157" s="20" cm="1">
        <f t="array" ref="O5157">IFERROR(INDEX(tblConsorcios[Parcela Mensal (R$)],MOD($J5157,ROWS(tblConsorcios[Produto]))+1),"")</f>
        <v>871.36</v>
      </c>
      <c r="P5157" s="20" t="str" cm="1">
        <f t="array" ref="P5157">IFERROR(INDEX(tblClientes[Dividendo Mensal (R$)],INT($J5157/ROWS(tblConsorcios[Produto]))+1),"")</f>
        <v/>
      </c>
      <c r="Q5157" s="20" t="str">
        <f t="shared" si="241"/>
        <v/>
      </c>
      <c r="R5157">
        <f t="shared" si="242"/>
        <v>0</v>
      </c>
    </row>
    <row r="5158" spans="10:18" x14ac:dyDescent="0.2">
      <c r="J5158">
        <f t="shared" si="240"/>
        <v>5156</v>
      </c>
      <c r="K5158" t="str" cm="1">
        <f t="array" ref="K5158">IFERROR(INDEX(tblClientes[Cliente],INT($J5158/ROWS(tblConsorcios[Produto]))+1),"")</f>
        <v/>
      </c>
      <c r="L5158" t="str" cm="1">
        <f t="array" ref="L5158">IFERROR(INDEX(tblConsorcios[Produto],MOD($J5158,ROWS(tblConsorcios[Produto]))+1),"")</f>
        <v>Imóvel IE150 – 200m</v>
      </c>
      <c r="M5158" s="20" cm="1">
        <f t="array" ref="M5158">IFERROR(INDEX(tblConsorcios[Valor da Carta (R$)],MOD($J5158,ROWS(tblConsorcios[Produto]))+1),"")</f>
        <v>150000</v>
      </c>
      <c r="N5158" s="2" cm="1">
        <f t="array" ref="N5158">IFERROR(INDEX(tblConsorcios[Prazo (meses)],MOD($J5158,ROWS(tblConsorcios[Produto]))+1),"")</f>
        <v>200</v>
      </c>
      <c r="O5158" s="20" cm="1">
        <f t="array" ref="O5158">IFERROR(INDEX(tblConsorcios[Parcela Mensal (R$)],MOD($J5158,ROWS(tblConsorcios[Produto]))+1),"")</f>
        <v>951</v>
      </c>
      <c r="P5158" s="20" t="str" cm="1">
        <f t="array" ref="P5158">IFERROR(INDEX(tblClientes[Dividendo Mensal (R$)],INT($J5158/ROWS(tblConsorcios[Produto]))+1),"")</f>
        <v/>
      </c>
      <c r="Q5158" s="20" t="str">
        <f t="shared" si="241"/>
        <v/>
      </c>
      <c r="R5158">
        <f t="shared" si="242"/>
        <v>0</v>
      </c>
    </row>
    <row r="5159" spans="10:18" x14ac:dyDescent="0.2">
      <c r="J5159">
        <f t="shared" si="240"/>
        <v>5157</v>
      </c>
      <c r="K5159" t="str" cm="1">
        <f t="array" ref="K5159">IFERROR(INDEX(tblClientes[Cliente],INT($J5159/ROWS(tblConsorcios[Produto]))+1),"")</f>
        <v/>
      </c>
      <c r="L5159" t="str" cm="1">
        <f t="array" ref="L5159">IFERROR(INDEX(tblConsorcios[Produto],MOD($J5159,ROWS(tblConsorcios[Produto]))+1),"")</f>
        <v>Imóvel IE140 – 240m</v>
      </c>
      <c r="M5159" s="20" cm="1">
        <f t="array" ref="M5159">IFERROR(INDEX(tblConsorcios[Valor da Carta (R$)],MOD($J5159,ROWS(tblConsorcios[Produto]))+1),"")</f>
        <v>140000</v>
      </c>
      <c r="N5159" s="2" cm="1">
        <f t="array" ref="N5159">IFERROR(INDEX(tblConsorcios[Prazo (meses)],MOD($J5159,ROWS(tblConsorcios[Produto]))+1),"")</f>
        <v>240</v>
      </c>
      <c r="O5159" s="20" cm="1">
        <f t="array" ref="O5159">IFERROR(INDEX(tblConsorcios[Parcela Mensal (R$)],MOD($J5159,ROWS(tblConsorcios[Produto]))+1),"")</f>
        <v>751.33</v>
      </c>
      <c r="P5159" s="20" t="str" cm="1">
        <f t="array" ref="P5159">IFERROR(INDEX(tblClientes[Dividendo Mensal (R$)],INT($J5159/ROWS(tblConsorcios[Produto]))+1),"")</f>
        <v/>
      </c>
      <c r="Q5159" s="20" t="str">
        <f t="shared" si="241"/>
        <v/>
      </c>
      <c r="R5159">
        <f t="shared" si="242"/>
        <v>0</v>
      </c>
    </row>
    <row r="5160" spans="10:18" x14ac:dyDescent="0.2">
      <c r="J5160">
        <f t="shared" si="240"/>
        <v>5158</v>
      </c>
      <c r="K5160" t="str" cm="1">
        <f t="array" ref="K5160">IFERROR(INDEX(tblClientes[Cliente],INT($J5160/ROWS(tblConsorcios[Produto]))+1),"")</f>
        <v/>
      </c>
      <c r="L5160" t="str" cm="1">
        <f t="array" ref="L5160">IFERROR(INDEX(tblConsorcios[Produto],MOD($J5160,ROWS(tblConsorcios[Produto]))+1),"")</f>
        <v>Imóvel IE140 – 220m</v>
      </c>
      <c r="M5160" s="20" cm="1">
        <f t="array" ref="M5160">IFERROR(INDEX(tblConsorcios[Valor da Carta (R$)],MOD($J5160,ROWS(tblConsorcios[Produto]))+1),"")</f>
        <v>140000</v>
      </c>
      <c r="N5160" s="2" cm="1">
        <f t="array" ref="N5160">IFERROR(INDEX(tblConsorcios[Prazo (meses)],MOD($J5160,ROWS(tblConsorcios[Produto]))+1),"")</f>
        <v>220</v>
      </c>
      <c r="O5160" s="20" cm="1">
        <f t="array" ref="O5160">IFERROR(INDEX(tblConsorcios[Parcela Mensal (R$)],MOD($J5160,ROWS(tblConsorcios[Produto]))+1),"")</f>
        <v>813.27</v>
      </c>
      <c r="P5160" s="20" t="str" cm="1">
        <f t="array" ref="P5160">IFERROR(INDEX(tblClientes[Dividendo Mensal (R$)],INT($J5160/ROWS(tblConsorcios[Produto]))+1),"")</f>
        <v/>
      </c>
      <c r="Q5160" s="20" t="str">
        <f t="shared" si="241"/>
        <v/>
      </c>
      <c r="R5160">
        <f t="shared" si="242"/>
        <v>0</v>
      </c>
    </row>
    <row r="5161" spans="10:18" x14ac:dyDescent="0.2">
      <c r="J5161">
        <f t="shared" si="240"/>
        <v>5159</v>
      </c>
      <c r="K5161" t="str" cm="1">
        <f t="array" ref="K5161">IFERROR(INDEX(tblClientes[Cliente],INT($J5161/ROWS(tblConsorcios[Produto]))+1),"")</f>
        <v/>
      </c>
      <c r="L5161" t="str" cm="1">
        <f t="array" ref="L5161">IFERROR(INDEX(tblConsorcios[Produto],MOD($J5161,ROWS(tblConsorcios[Produto]))+1),"")</f>
        <v>Imóvel IE140 – 200m</v>
      </c>
      <c r="M5161" s="20" cm="1">
        <f t="array" ref="M5161">IFERROR(INDEX(tblConsorcios[Valor da Carta (R$)],MOD($J5161,ROWS(tblConsorcios[Produto]))+1),"")</f>
        <v>140000</v>
      </c>
      <c r="N5161" s="2" cm="1">
        <f t="array" ref="N5161">IFERROR(INDEX(tblConsorcios[Prazo (meses)],MOD($J5161,ROWS(tblConsorcios[Produto]))+1),"")</f>
        <v>200</v>
      </c>
      <c r="O5161" s="20" cm="1">
        <f t="array" ref="O5161">IFERROR(INDEX(tblConsorcios[Parcela Mensal (R$)],MOD($J5161,ROWS(tblConsorcios[Produto]))+1),"")</f>
        <v>887.6</v>
      </c>
      <c r="P5161" s="20" t="str" cm="1">
        <f t="array" ref="P5161">IFERROR(INDEX(tblClientes[Dividendo Mensal (R$)],INT($J5161/ROWS(tblConsorcios[Produto]))+1),"")</f>
        <v/>
      </c>
      <c r="Q5161" s="20" t="str">
        <f t="shared" si="241"/>
        <v/>
      </c>
      <c r="R5161">
        <f t="shared" si="242"/>
        <v>0</v>
      </c>
    </row>
    <row r="5162" spans="10:18" x14ac:dyDescent="0.2">
      <c r="J5162">
        <f t="shared" si="240"/>
        <v>5160</v>
      </c>
      <c r="K5162" t="str" cm="1">
        <f t="array" ref="K5162">IFERROR(INDEX(tblClientes[Cliente],INT($J5162/ROWS(tblConsorcios[Produto]))+1),"")</f>
        <v/>
      </c>
      <c r="L5162" t="str" cm="1">
        <f t="array" ref="L5162">IFERROR(INDEX(tblConsorcios[Produto],MOD($J5162,ROWS(tblConsorcios[Produto]))+1),"")</f>
        <v>Imóvel IE130 – 240m</v>
      </c>
      <c r="M5162" s="20" cm="1">
        <f t="array" ref="M5162">IFERROR(INDEX(tblConsorcios[Valor da Carta (R$)],MOD($J5162,ROWS(tblConsorcios[Produto]))+1),"")</f>
        <v>130000</v>
      </c>
      <c r="N5162" s="2" cm="1">
        <f t="array" ref="N5162">IFERROR(INDEX(tblConsorcios[Prazo (meses)],MOD($J5162,ROWS(tblConsorcios[Produto]))+1),"")</f>
        <v>240</v>
      </c>
      <c r="O5162" s="20" cm="1">
        <f t="array" ref="O5162">IFERROR(INDEX(tblConsorcios[Parcela Mensal (R$)],MOD($J5162,ROWS(tblConsorcios[Produto]))+1),"")</f>
        <v>697.67</v>
      </c>
      <c r="P5162" s="20" t="str" cm="1">
        <f t="array" ref="P5162">IFERROR(INDEX(tblClientes[Dividendo Mensal (R$)],INT($J5162/ROWS(tblConsorcios[Produto]))+1),"")</f>
        <v/>
      </c>
      <c r="Q5162" s="20" t="str">
        <f t="shared" si="241"/>
        <v/>
      </c>
      <c r="R5162">
        <f t="shared" si="242"/>
        <v>0</v>
      </c>
    </row>
    <row r="5163" spans="10:18" x14ac:dyDescent="0.2">
      <c r="J5163">
        <f t="shared" si="240"/>
        <v>5161</v>
      </c>
      <c r="K5163" t="str" cm="1">
        <f t="array" ref="K5163">IFERROR(INDEX(tblClientes[Cliente],INT($J5163/ROWS(tblConsorcios[Produto]))+1),"")</f>
        <v/>
      </c>
      <c r="L5163" t="str" cm="1">
        <f t="array" ref="L5163">IFERROR(INDEX(tblConsorcios[Produto],MOD($J5163,ROWS(tblConsorcios[Produto]))+1),"")</f>
        <v>Imóvel IE130 – 220m</v>
      </c>
      <c r="M5163" s="20" cm="1">
        <f t="array" ref="M5163">IFERROR(INDEX(tblConsorcios[Valor da Carta (R$)],MOD($J5163,ROWS(tblConsorcios[Produto]))+1),"")</f>
        <v>130000</v>
      </c>
      <c r="N5163" s="2" cm="1">
        <f t="array" ref="N5163">IFERROR(INDEX(tblConsorcios[Prazo (meses)],MOD($J5163,ROWS(tblConsorcios[Produto]))+1),"")</f>
        <v>220</v>
      </c>
      <c r="O5163" s="20" cm="1">
        <f t="array" ref="O5163">IFERROR(INDEX(tblConsorcios[Parcela Mensal (R$)],MOD($J5163,ROWS(tblConsorcios[Produto]))+1),"")</f>
        <v>755.18</v>
      </c>
      <c r="P5163" s="20" t="str" cm="1">
        <f t="array" ref="P5163">IFERROR(INDEX(tblClientes[Dividendo Mensal (R$)],INT($J5163/ROWS(tblConsorcios[Produto]))+1),"")</f>
        <v/>
      </c>
      <c r="Q5163" s="20" t="str">
        <f t="shared" si="241"/>
        <v/>
      </c>
      <c r="R5163">
        <f t="shared" si="242"/>
        <v>0</v>
      </c>
    </row>
    <row r="5164" spans="10:18" x14ac:dyDescent="0.2">
      <c r="J5164">
        <f t="shared" si="240"/>
        <v>5162</v>
      </c>
      <c r="K5164" t="str" cm="1">
        <f t="array" ref="K5164">IFERROR(INDEX(tblClientes[Cliente],INT($J5164/ROWS(tblConsorcios[Produto]))+1),"")</f>
        <v/>
      </c>
      <c r="L5164" t="str" cm="1">
        <f t="array" ref="L5164">IFERROR(INDEX(tblConsorcios[Produto],MOD($J5164,ROWS(tblConsorcios[Produto]))+1),"")</f>
        <v>Imóvel IE130 – 200m</v>
      </c>
      <c r="M5164" s="20" cm="1">
        <f t="array" ref="M5164">IFERROR(INDEX(tblConsorcios[Valor da Carta (R$)],MOD($J5164,ROWS(tblConsorcios[Produto]))+1),"")</f>
        <v>130000</v>
      </c>
      <c r="N5164" s="2" cm="1">
        <f t="array" ref="N5164">IFERROR(INDEX(tblConsorcios[Prazo (meses)],MOD($J5164,ROWS(tblConsorcios[Produto]))+1),"")</f>
        <v>200</v>
      </c>
      <c r="O5164" s="20" cm="1">
        <f t="array" ref="O5164">IFERROR(INDEX(tblConsorcios[Parcela Mensal (R$)],MOD($J5164,ROWS(tblConsorcios[Produto]))+1),"")</f>
        <v>824.2</v>
      </c>
      <c r="P5164" s="20" t="str" cm="1">
        <f t="array" ref="P5164">IFERROR(INDEX(tblClientes[Dividendo Mensal (R$)],INT($J5164/ROWS(tblConsorcios[Produto]))+1),"")</f>
        <v/>
      </c>
      <c r="Q5164" s="20" t="str">
        <f t="shared" si="241"/>
        <v/>
      </c>
      <c r="R5164">
        <f t="shared" si="242"/>
        <v>0</v>
      </c>
    </row>
    <row r="5165" spans="10:18" x14ac:dyDescent="0.2">
      <c r="J5165">
        <f t="shared" si="240"/>
        <v>5163</v>
      </c>
      <c r="K5165" t="str" cm="1">
        <f t="array" ref="K5165">IFERROR(INDEX(tblClientes[Cliente],INT($J5165/ROWS(tblConsorcios[Produto]))+1),"")</f>
        <v/>
      </c>
      <c r="L5165" t="str" cm="1">
        <f t="array" ref="L5165">IFERROR(INDEX(tblConsorcios[Produto],MOD($J5165,ROWS(tblConsorcios[Produto]))+1),"")</f>
        <v>Imóvel IE120 – 240m</v>
      </c>
      <c r="M5165" s="20" cm="1">
        <f t="array" ref="M5165">IFERROR(INDEX(tblConsorcios[Valor da Carta (R$)],MOD($J5165,ROWS(tblConsorcios[Produto]))+1),"")</f>
        <v>120000</v>
      </c>
      <c r="N5165" s="2" cm="1">
        <f t="array" ref="N5165">IFERROR(INDEX(tblConsorcios[Prazo (meses)],MOD($J5165,ROWS(tblConsorcios[Produto]))+1),"")</f>
        <v>240</v>
      </c>
      <c r="O5165" s="20" cm="1">
        <f t="array" ref="O5165">IFERROR(INDEX(tblConsorcios[Parcela Mensal (R$)],MOD($J5165,ROWS(tblConsorcios[Produto]))+1),"")</f>
        <v>644</v>
      </c>
      <c r="P5165" s="20" t="str" cm="1">
        <f t="array" ref="P5165">IFERROR(INDEX(tblClientes[Dividendo Mensal (R$)],INT($J5165/ROWS(tblConsorcios[Produto]))+1),"")</f>
        <v/>
      </c>
      <c r="Q5165" s="20" t="str">
        <f t="shared" si="241"/>
        <v/>
      </c>
      <c r="R5165">
        <f t="shared" si="242"/>
        <v>0</v>
      </c>
    </row>
    <row r="5166" spans="10:18" x14ac:dyDescent="0.2">
      <c r="J5166">
        <f t="shared" si="240"/>
        <v>5164</v>
      </c>
      <c r="K5166" t="str" cm="1">
        <f t="array" ref="K5166">IFERROR(INDEX(tblClientes[Cliente],INT($J5166/ROWS(tblConsorcios[Produto]))+1),"")</f>
        <v/>
      </c>
      <c r="L5166" t="str" cm="1">
        <f t="array" ref="L5166">IFERROR(INDEX(tblConsorcios[Produto],MOD($J5166,ROWS(tblConsorcios[Produto]))+1),"")</f>
        <v>Imóvel IE120 – 220m</v>
      </c>
      <c r="M5166" s="20" cm="1">
        <f t="array" ref="M5166">IFERROR(INDEX(tblConsorcios[Valor da Carta (R$)],MOD($J5166,ROWS(tblConsorcios[Produto]))+1),"")</f>
        <v>120000</v>
      </c>
      <c r="N5166" s="2" cm="1">
        <f t="array" ref="N5166">IFERROR(INDEX(tblConsorcios[Prazo (meses)],MOD($J5166,ROWS(tblConsorcios[Produto]))+1),"")</f>
        <v>220</v>
      </c>
      <c r="O5166" s="20" cm="1">
        <f t="array" ref="O5166">IFERROR(INDEX(tblConsorcios[Parcela Mensal (R$)],MOD($J5166,ROWS(tblConsorcios[Produto]))+1),"")</f>
        <v>697.09</v>
      </c>
      <c r="P5166" s="20" t="str" cm="1">
        <f t="array" ref="P5166">IFERROR(INDEX(tblClientes[Dividendo Mensal (R$)],INT($J5166/ROWS(tblConsorcios[Produto]))+1),"")</f>
        <v/>
      </c>
      <c r="Q5166" s="20" t="str">
        <f t="shared" si="241"/>
        <v/>
      </c>
      <c r="R5166">
        <f t="shared" si="242"/>
        <v>0</v>
      </c>
    </row>
    <row r="5167" spans="10:18" x14ac:dyDescent="0.2">
      <c r="J5167">
        <f t="shared" si="240"/>
        <v>5165</v>
      </c>
      <c r="K5167" t="str" cm="1">
        <f t="array" ref="K5167">IFERROR(INDEX(tblClientes[Cliente],INT($J5167/ROWS(tblConsorcios[Produto]))+1),"")</f>
        <v/>
      </c>
      <c r="L5167" t="str" cm="1">
        <f t="array" ref="L5167">IFERROR(INDEX(tblConsorcios[Produto],MOD($J5167,ROWS(tblConsorcios[Produto]))+1),"")</f>
        <v>Imóvel IE120 – 200m</v>
      </c>
      <c r="M5167" s="20" cm="1">
        <f t="array" ref="M5167">IFERROR(INDEX(tblConsorcios[Valor da Carta (R$)],MOD($J5167,ROWS(tblConsorcios[Produto]))+1),"")</f>
        <v>120000</v>
      </c>
      <c r="N5167" s="2" cm="1">
        <f t="array" ref="N5167">IFERROR(INDEX(tblConsorcios[Prazo (meses)],MOD($J5167,ROWS(tblConsorcios[Produto]))+1),"")</f>
        <v>200</v>
      </c>
      <c r="O5167" s="20" cm="1">
        <f t="array" ref="O5167">IFERROR(INDEX(tblConsorcios[Parcela Mensal (R$)],MOD($J5167,ROWS(tblConsorcios[Produto]))+1),"")</f>
        <v>760.8</v>
      </c>
      <c r="P5167" s="20" t="str" cm="1">
        <f t="array" ref="P5167">IFERROR(INDEX(tblClientes[Dividendo Mensal (R$)],INT($J5167/ROWS(tblConsorcios[Produto]))+1),"")</f>
        <v/>
      </c>
      <c r="Q5167" s="20" t="str">
        <f t="shared" si="241"/>
        <v/>
      </c>
      <c r="R5167">
        <f t="shared" si="242"/>
        <v>0</v>
      </c>
    </row>
    <row r="5168" spans="10:18" x14ac:dyDescent="0.2">
      <c r="J5168">
        <f t="shared" si="240"/>
        <v>5166</v>
      </c>
      <c r="K5168" t="str" cm="1">
        <f t="array" ref="K5168">IFERROR(INDEX(tblClientes[Cliente],INT($J5168/ROWS(tblConsorcios[Produto]))+1),"")</f>
        <v/>
      </c>
      <c r="L5168" t="str" cm="1">
        <f t="array" ref="L5168">IFERROR(INDEX(tblConsorcios[Produto],MOD($J5168,ROWS(tblConsorcios[Produto]))+1),"")</f>
        <v>Imóvel IE600 – 240m</v>
      </c>
      <c r="M5168" s="20" cm="1">
        <f t="array" ref="M5168">IFERROR(INDEX(tblConsorcios[Valor da Carta (R$)],MOD($J5168,ROWS(tblConsorcios[Produto]))+1),"")</f>
        <v>600000</v>
      </c>
      <c r="N5168" s="2" cm="1">
        <f t="array" ref="N5168">IFERROR(INDEX(tblConsorcios[Prazo (meses)],MOD($J5168,ROWS(tblConsorcios[Produto]))+1),"")</f>
        <v>240</v>
      </c>
      <c r="O5168" s="20" cm="1">
        <f t="array" ref="O5168">IFERROR(INDEX(tblConsorcios[Parcela Mensal (R$)],MOD($J5168,ROWS(tblConsorcios[Produto]))+1),"")</f>
        <v>3220</v>
      </c>
      <c r="P5168" s="20" t="str" cm="1">
        <f t="array" ref="P5168">IFERROR(INDEX(tblClientes[Dividendo Mensal (R$)],INT($J5168/ROWS(tblConsorcios[Produto]))+1),"")</f>
        <v/>
      </c>
      <c r="Q5168" s="20" t="str">
        <f t="shared" si="241"/>
        <v/>
      </c>
      <c r="R5168">
        <f t="shared" si="242"/>
        <v>0</v>
      </c>
    </row>
    <row r="5169" spans="10:18" x14ac:dyDescent="0.2">
      <c r="J5169">
        <f t="shared" si="240"/>
        <v>5167</v>
      </c>
      <c r="K5169" t="str" cm="1">
        <f t="array" ref="K5169">IFERROR(INDEX(tblClientes[Cliente],INT($J5169/ROWS(tblConsorcios[Produto]))+1),"")</f>
        <v/>
      </c>
      <c r="L5169" t="str" cm="1">
        <f t="array" ref="L5169">IFERROR(INDEX(tblConsorcios[Produto],MOD($J5169,ROWS(tblConsorcios[Produto]))+1),"")</f>
        <v>Imóvel IE600 – 220m</v>
      </c>
      <c r="M5169" s="20" cm="1">
        <f t="array" ref="M5169">IFERROR(INDEX(tblConsorcios[Valor da Carta (R$)],MOD($J5169,ROWS(tblConsorcios[Produto]))+1),"")</f>
        <v>600000</v>
      </c>
      <c r="N5169" s="2" cm="1">
        <f t="array" ref="N5169">IFERROR(INDEX(tblConsorcios[Prazo (meses)],MOD($J5169,ROWS(tblConsorcios[Produto]))+1),"")</f>
        <v>220</v>
      </c>
      <c r="O5169" s="20" cm="1">
        <f t="array" ref="O5169">IFERROR(INDEX(tblConsorcios[Parcela Mensal (R$)],MOD($J5169,ROWS(tblConsorcios[Produto]))+1),"")</f>
        <v>3485.45</v>
      </c>
      <c r="P5169" s="20" t="str" cm="1">
        <f t="array" ref="P5169">IFERROR(INDEX(tblClientes[Dividendo Mensal (R$)],INT($J5169/ROWS(tblConsorcios[Produto]))+1),"")</f>
        <v/>
      </c>
      <c r="Q5169" s="20" t="str">
        <f t="shared" si="241"/>
        <v/>
      </c>
      <c r="R5169">
        <f t="shared" si="242"/>
        <v>0</v>
      </c>
    </row>
    <row r="5170" spans="10:18" x14ac:dyDescent="0.2">
      <c r="J5170">
        <f t="shared" si="240"/>
        <v>5168</v>
      </c>
      <c r="K5170" t="str" cm="1">
        <f t="array" ref="K5170">IFERROR(INDEX(tblClientes[Cliente],INT($J5170/ROWS(tblConsorcios[Produto]))+1),"")</f>
        <v/>
      </c>
      <c r="L5170" t="str" cm="1">
        <f t="array" ref="L5170">IFERROR(INDEX(tblConsorcios[Produto],MOD($J5170,ROWS(tblConsorcios[Produto]))+1),"")</f>
        <v>Imóvel IE600 – 200m</v>
      </c>
      <c r="M5170" s="20" cm="1">
        <f t="array" ref="M5170">IFERROR(INDEX(tblConsorcios[Valor da Carta (R$)],MOD($J5170,ROWS(tblConsorcios[Produto]))+1),"")</f>
        <v>600000</v>
      </c>
      <c r="N5170" s="2" cm="1">
        <f t="array" ref="N5170">IFERROR(INDEX(tblConsorcios[Prazo (meses)],MOD($J5170,ROWS(tblConsorcios[Produto]))+1),"")</f>
        <v>200</v>
      </c>
      <c r="O5170" s="20" cm="1">
        <f t="array" ref="O5170">IFERROR(INDEX(tblConsorcios[Parcela Mensal (R$)],MOD($J5170,ROWS(tblConsorcios[Produto]))+1),"")</f>
        <v>3804</v>
      </c>
      <c r="P5170" s="20" t="str" cm="1">
        <f t="array" ref="P5170">IFERROR(INDEX(tblClientes[Dividendo Mensal (R$)],INT($J5170/ROWS(tblConsorcios[Produto]))+1),"")</f>
        <v/>
      </c>
      <c r="Q5170" s="20" t="str">
        <f t="shared" si="241"/>
        <v/>
      </c>
      <c r="R5170">
        <f t="shared" si="242"/>
        <v>0</v>
      </c>
    </row>
    <row r="5171" spans="10:18" x14ac:dyDescent="0.2">
      <c r="J5171">
        <f t="shared" si="240"/>
        <v>5169</v>
      </c>
      <c r="K5171" t="str" cm="1">
        <f t="array" ref="K5171">IFERROR(INDEX(tblClientes[Cliente],INT($J5171/ROWS(tblConsorcios[Produto]))+1),"")</f>
        <v/>
      </c>
      <c r="L5171" t="str" cm="1">
        <f t="array" ref="L5171">IFERROR(INDEX(tblConsorcios[Produto],MOD($J5171,ROWS(tblConsorcios[Produto]))+1),"")</f>
        <v>Imóvel IE580 – 240m</v>
      </c>
      <c r="M5171" s="20" cm="1">
        <f t="array" ref="M5171">IFERROR(INDEX(tblConsorcios[Valor da Carta (R$)],MOD($J5171,ROWS(tblConsorcios[Produto]))+1),"")</f>
        <v>580000</v>
      </c>
      <c r="N5171" s="2" cm="1">
        <f t="array" ref="N5171">IFERROR(INDEX(tblConsorcios[Prazo (meses)],MOD($J5171,ROWS(tblConsorcios[Produto]))+1),"")</f>
        <v>240</v>
      </c>
      <c r="O5171" s="20" cm="1">
        <f t="array" ref="O5171">IFERROR(INDEX(tblConsorcios[Parcela Mensal (R$)],MOD($J5171,ROWS(tblConsorcios[Produto]))+1),"")</f>
        <v>3112.67</v>
      </c>
      <c r="P5171" s="20" t="str" cm="1">
        <f t="array" ref="P5171">IFERROR(INDEX(tblClientes[Dividendo Mensal (R$)],INT($J5171/ROWS(tblConsorcios[Produto]))+1),"")</f>
        <v/>
      </c>
      <c r="Q5171" s="20" t="str">
        <f t="shared" si="241"/>
        <v/>
      </c>
      <c r="R5171">
        <f t="shared" si="242"/>
        <v>0</v>
      </c>
    </row>
    <row r="5172" spans="10:18" x14ac:dyDescent="0.2">
      <c r="J5172">
        <f t="shared" si="240"/>
        <v>5170</v>
      </c>
      <c r="K5172" t="str" cm="1">
        <f t="array" ref="K5172">IFERROR(INDEX(tblClientes[Cliente],INT($J5172/ROWS(tblConsorcios[Produto]))+1),"")</f>
        <v/>
      </c>
      <c r="L5172" t="str" cm="1">
        <f t="array" ref="L5172">IFERROR(INDEX(tblConsorcios[Produto],MOD($J5172,ROWS(tblConsorcios[Produto]))+1),"")</f>
        <v>Imóvel IE580 – 220m</v>
      </c>
      <c r="M5172" s="20" cm="1">
        <f t="array" ref="M5172">IFERROR(INDEX(tblConsorcios[Valor da Carta (R$)],MOD($J5172,ROWS(tblConsorcios[Produto]))+1),"")</f>
        <v>580000</v>
      </c>
      <c r="N5172" s="2" cm="1">
        <f t="array" ref="N5172">IFERROR(INDEX(tblConsorcios[Prazo (meses)],MOD($J5172,ROWS(tblConsorcios[Produto]))+1),"")</f>
        <v>220</v>
      </c>
      <c r="O5172" s="20" cm="1">
        <f t="array" ref="O5172">IFERROR(INDEX(tblConsorcios[Parcela Mensal (R$)],MOD($J5172,ROWS(tblConsorcios[Produto]))+1),"")</f>
        <v>3369.27</v>
      </c>
      <c r="P5172" s="20" t="str" cm="1">
        <f t="array" ref="P5172">IFERROR(INDEX(tblClientes[Dividendo Mensal (R$)],INT($J5172/ROWS(tblConsorcios[Produto]))+1),"")</f>
        <v/>
      </c>
      <c r="Q5172" s="20" t="str">
        <f t="shared" si="241"/>
        <v/>
      </c>
      <c r="R5172">
        <f t="shared" si="242"/>
        <v>0</v>
      </c>
    </row>
    <row r="5173" spans="10:18" x14ac:dyDescent="0.2">
      <c r="J5173">
        <f t="shared" si="240"/>
        <v>5171</v>
      </c>
      <c r="K5173" t="str" cm="1">
        <f t="array" ref="K5173">IFERROR(INDEX(tblClientes[Cliente],INT($J5173/ROWS(tblConsorcios[Produto]))+1),"")</f>
        <v/>
      </c>
      <c r="L5173" t="str" cm="1">
        <f t="array" ref="L5173">IFERROR(INDEX(tblConsorcios[Produto],MOD($J5173,ROWS(tblConsorcios[Produto]))+1),"")</f>
        <v>Imóvel IE580 – 200m</v>
      </c>
      <c r="M5173" s="20" cm="1">
        <f t="array" ref="M5173">IFERROR(INDEX(tblConsorcios[Valor da Carta (R$)],MOD($J5173,ROWS(tblConsorcios[Produto]))+1),"")</f>
        <v>580000</v>
      </c>
      <c r="N5173" s="2" cm="1">
        <f t="array" ref="N5173">IFERROR(INDEX(tblConsorcios[Prazo (meses)],MOD($J5173,ROWS(tblConsorcios[Produto]))+1),"")</f>
        <v>200</v>
      </c>
      <c r="O5173" s="20" cm="1">
        <f t="array" ref="O5173">IFERROR(INDEX(tblConsorcios[Parcela Mensal (R$)],MOD($J5173,ROWS(tblConsorcios[Produto]))+1),"")</f>
        <v>3677.2</v>
      </c>
      <c r="P5173" s="20" t="str" cm="1">
        <f t="array" ref="P5173">IFERROR(INDEX(tblClientes[Dividendo Mensal (R$)],INT($J5173/ROWS(tblConsorcios[Produto]))+1),"")</f>
        <v/>
      </c>
      <c r="Q5173" s="20" t="str">
        <f t="shared" si="241"/>
        <v/>
      </c>
      <c r="R5173">
        <f t="shared" si="242"/>
        <v>0</v>
      </c>
    </row>
    <row r="5174" spans="10:18" x14ac:dyDescent="0.2">
      <c r="J5174">
        <f t="shared" si="240"/>
        <v>5172</v>
      </c>
      <c r="K5174" t="str" cm="1">
        <f t="array" ref="K5174">IFERROR(INDEX(tblClientes[Cliente],INT($J5174/ROWS(tblConsorcios[Produto]))+1),"")</f>
        <v/>
      </c>
      <c r="L5174" t="str" cm="1">
        <f t="array" ref="L5174">IFERROR(INDEX(tblConsorcios[Produto],MOD($J5174,ROWS(tblConsorcios[Produto]))+1),"")</f>
        <v>Imóvel IE550 – 240m</v>
      </c>
      <c r="M5174" s="20" cm="1">
        <f t="array" ref="M5174">IFERROR(INDEX(tblConsorcios[Valor da Carta (R$)],MOD($J5174,ROWS(tblConsorcios[Produto]))+1),"")</f>
        <v>550000</v>
      </c>
      <c r="N5174" s="2" cm="1">
        <f t="array" ref="N5174">IFERROR(INDEX(tblConsorcios[Prazo (meses)],MOD($J5174,ROWS(tblConsorcios[Produto]))+1),"")</f>
        <v>240</v>
      </c>
      <c r="O5174" s="20" cm="1">
        <f t="array" ref="O5174">IFERROR(INDEX(tblConsorcios[Parcela Mensal (R$)],MOD($J5174,ROWS(tblConsorcios[Produto]))+1),"")</f>
        <v>2951.67</v>
      </c>
      <c r="P5174" s="20" t="str" cm="1">
        <f t="array" ref="P5174">IFERROR(INDEX(tblClientes[Dividendo Mensal (R$)],INT($J5174/ROWS(tblConsorcios[Produto]))+1),"")</f>
        <v/>
      </c>
      <c r="Q5174" s="20" t="str">
        <f t="shared" si="241"/>
        <v/>
      </c>
      <c r="R5174">
        <f t="shared" si="242"/>
        <v>0</v>
      </c>
    </row>
    <row r="5175" spans="10:18" x14ac:dyDescent="0.2">
      <c r="J5175">
        <f t="shared" si="240"/>
        <v>5173</v>
      </c>
      <c r="K5175" t="str" cm="1">
        <f t="array" ref="K5175">IFERROR(INDEX(tblClientes[Cliente],INT($J5175/ROWS(tblConsorcios[Produto]))+1),"")</f>
        <v/>
      </c>
      <c r="L5175" t="str" cm="1">
        <f t="array" ref="L5175">IFERROR(INDEX(tblConsorcios[Produto],MOD($J5175,ROWS(tblConsorcios[Produto]))+1),"")</f>
        <v>Imóvel IE550 – 220m</v>
      </c>
      <c r="M5175" s="20" cm="1">
        <f t="array" ref="M5175">IFERROR(INDEX(tblConsorcios[Valor da Carta (R$)],MOD($J5175,ROWS(tblConsorcios[Produto]))+1),"")</f>
        <v>550000</v>
      </c>
      <c r="N5175" s="2" cm="1">
        <f t="array" ref="N5175">IFERROR(INDEX(tblConsorcios[Prazo (meses)],MOD($J5175,ROWS(tblConsorcios[Produto]))+1),"")</f>
        <v>220</v>
      </c>
      <c r="O5175" s="20" cm="1">
        <f t="array" ref="O5175">IFERROR(INDEX(tblConsorcios[Parcela Mensal (R$)],MOD($J5175,ROWS(tblConsorcios[Produto]))+1),"")</f>
        <v>3195</v>
      </c>
      <c r="P5175" s="20" t="str" cm="1">
        <f t="array" ref="P5175">IFERROR(INDEX(tblClientes[Dividendo Mensal (R$)],INT($J5175/ROWS(tblConsorcios[Produto]))+1),"")</f>
        <v/>
      </c>
      <c r="Q5175" s="20" t="str">
        <f t="shared" si="241"/>
        <v/>
      </c>
      <c r="R5175">
        <f t="shared" si="242"/>
        <v>0</v>
      </c>
    </row>
    <row r="5176" spans="10:18" x14ac:dyDescent="0.2">
      <c r="J5176">
        <f t="shared" si="240"/>
        <v>5174</v>
      </c>
      <c r="K5176" t="str" cm="1">
        <f t="array" ref="K5176">IFERROR(INDEX(tblClientes[Cliente],INT($J5176/ROWS(tblConsorcios[Produto]))+1),"")</f>
        <v/>
      </c>
      <c r="L5176" t="str" cm="1">
        <f t="array" ref="L5176">IFERROR(INDEX(tblConsorcios[Produto],MOD($J5176,ROWS(tblConsorcios[Produto]))+1),"")</f>
        <v>Imóvel IE550 – 200m</v>
      </c>
      <c r="M5176" s="20" cm="1">
        <f t="array" ref="M5176">IFERROR(INDEX(tblConsorcios[Valor da Carta (R$)],MOD($J5176,ROWS(tblConsorcios[Produto]))+1),"")</f>
        <v>550000</v>
      </c>
      <c r="N5176" s="2" cm="1">
        <f t="array" ref="N5176">IFERROR(INDEX(tblConsorcios[Prazo (meses)],MOD($J5176,ROWS(tblConsorcios[Produto]))+1),"")</f>
        <v>200</v>
      </c>
      <c r="O5176" s="20" cm="1">
        <f t="array" ref="O5176">IFERROR(INDEX(tblConsorcios[Parcela Mensal (R$)],MOD($J5176,ROWS(tblConsorcios[Produto]))+1),"")</f>
        <v>3487</v>
      </c>
      <c r="P5176" s="20" t="str" cm="1">
        <f t="array" ref="P5176">IFERROR(INDEX(tblClientes[Dividendo Mensal (R$)],INT($J5176/ROWS(tblConsorcios[Produto]))+1),"")</f>
        <v/>
      </c>
      <c r="Q5176" s="20" t="str">
        <f t="shared" si="241"/>
        <v/>
      </c>
      <c r="R5176">
        <f t="shared" si="242"/>
        <v>0</v>
      </c>
    </row>
    <row r="5177" spans="10:18" x14ac:dyDescent="0.2">
      <c r="J5177">
        <f t="shared" si="240"/>
        <v>5175</v>
      </c>
      <c r="K5177" t="str" cm="1">
        <f t="array" ref="K5177">IFERROR(INDEX(tblClientes[Cliente],INT($J5177/ROWS(tblConsorcios[Produto]))+1),"")</f>
        <v/>
      </c>
      <c r="L5177" t="str" cm="1">
        <f t="array" ref="L5177">IFERROR(INDEX(tblConsorcios[Produto],MOD($J5177,ROWS(tblConsorcios[Produto]))+1),"")</f>
        <v>Imóvel IE530 – 240m</v>
      </c>
      <c r="M5177" s="20" cm="1">
        <f t="array" ref="M5177">IFERROR(INDEX(tblConsorcios[Valor da Carta (R$)],MOD($J5177,ROWS(tblConsorcios[Produto]))+1),"")</f>
        <v>530000</v>
      </c>
      <c r="N5177" s="2" cm="1">
        <f t="array" ref="N5177">IFERROR(INDEX(tblConsorcios[Prazo (meses)],MOD($J5177,ROWS(tblConsorcios[Produto]))+1),"")</f>
        <v>240</v>
      </c>
      <c r="O5177" s="20" cm="1">
        <f t="array" ref="O5177">IFERROR(INDEX(tblConsorcios[Parcela Mensal (R$)],MOD($J5177,ROWS(tblConsorcios[Produto]))+1),"")</f>
        <v>2844.33</v>
      </c>
      <c r="P5177" s="20" t="str" cm="1">
        <f t="array" ref="P5177">IFERROR(INDEX(tblClientes[Dividendo Mensal (R$)],INT($J5177/ROWS(tblConsorcios[Produto]))+1),"")</f>
        <v/>
      </c>
      <c r="Q5177" s="20" t="str">
        <f t="shared" si="241"/>
        <v/>
      </c>
      <c r="R5177">
        <f t="shared" si="242"/>
        <v>0</v>
      </c>
    </row>
    <row r="5178" spans="10:18" x14ac:dyDescent="0.2">
      <c r="J5178">
        <f t="shared" si="240"/>
        <v>5176</v>
      </c>
      <c r="K5178" t="str" cm="1">
        <f t="array" ref="K5178">IFERROR(INDEX(tblClientes[Cliente],INT($J5178/ROWS(tblConsorcios[Produto]))+1),"")</f>
        <v/>
      </c>
      <c r="L5178" t="str" cm="1">
        <f t="array" ref="L5178">IFERROR(INDEX(tblConsorcios[Produto],MOD($J5178,ROWS(tblConsorcios[Produto]))+1),"")</f>
        <v>Imóvel IE530 – 220m</v>
      </c>
      <c r="M5178" s="20" cm="1">
        <f t="array" ref="M5178">IFERROR(INDEX(tblConsorcios[Valor da Carta (R$)],MOD($J5178,ROWS(tblConsorcios[Produto]))+1),"")</f>
        <v>530000</v>
      </c>
      <c r="N5178" s="2" cm="1">
        <f t="array" ref="N5178">IFERROR(INDEX(tblConsorcios[Prazo (meses)],MOD($J5178,ROWS(tblConsorcios[Produto]))+1),"")</f>
        <v>220</v>
      </c>
      <c r="O5178" s="20" cm="1">
        <f t="array" ref="O5178">IFERROR(INDEX(tblConsorcios[Parcela Mensal (R$)],MOD($J5178,ROWS(tblConsorcios[Produto]))+1),"")</f>
        <v>3078.82</v>
      </c>
      <c r="P5178" s="20" t="str" cm="1">
        <f t="array" ref="P5178">IFERROR(INDEX(tblClientes[Dividendo Mensal (R$)],INT($J5178/ROWS(tblConsorcios[Produto]))+1),"")</f>
        <v/>
      </c>
      <c r="Q5178" s="20" t="str">
        <f t="shared" si="241"/>
        <v/>
      </c>
      <c r="R5178">
        <f t="shared" si="242"/>
        <v>0</v>
      </c>
    </row>
    <row r="5179" spans="10:18" x14ac:dyDescent="0.2">
      <c r="J5179">
        <f t="shared" si="240"/>
        <v>5177</v>
      </c>
      <c r="K5179" t="str" cm="1">
        <f t="array" ref="K5179">IFERROR(INDEX(tblClientes[Cliente],INT($J5179/ROWS(tblConsorcios[Produto]))+1),"")</f>
        <v/>
      </c>
      <c r="L5179" t="str" cm="1">
        <f t="array" ref="L5179">IFERROR(INDEX(tblConsorcios[Produto],MOD($J5179,ROWS(tblConsorcios[Produto]))+1),"")</f>
        <v>Imóvel IE530 – 200m</v>
      </c>
      <c r="M5179" s="20" cm="1">
        <f t="array" ref="M5179">IFERROR(INDEX(tblConsorcios[Valor da Carta (R$)],MOD($J5179,ROWS(tblConsorcios[Produto]))+1),"")</f>
        <v>530000</v>
      </c>
      <c r="N5179" s="2" cm="1">
        <f t="array" ref="N5179">IFERROR(INDEX(tblConsorcios[Prazo (meses)],MOD($J5179,ROWS(tblConsorcios[Produto]))+1),"")</f>
        <v>200</v>
      </c>
      <c r="O5179" s="20" cm="1">
        <f t="array" ref="O5179">IFERROR(INDEX(tblConsorcios[Parcela Mensal (R$)],MOD($J5179,ROWS(tblConsorcios[Produto]))+1),"")</f>
        <v>3360.2</v>
      </c>
      <c r="P5179" s="20" t="str" cm="1">
        <f t="array" ref="P5179">IFERROR(INDEX(tblClientes[Dividendo Mensal (R$)],INT($J5179/ROWS(tblConsorcios[Produto]))+1),"")</f>
        <v/>
      </c>
      <c r="Q5179" s="20" t="str">
        <f t="shared" si="241"/>
        <v/>
      </c>
      <c r="R5179">
        <f t="shared" si="242"/>
        <v>0</v>
      </c>
    </row>
    <row r="5180" spans="10:18" x14ac:dyDescent="0.2">
      <c r="J5180">
        <f t="shared" si="240"/>
        <v>5178</v>
      </c>
      <c r="K5180" t="str" cm="1">
        <f t="array" ref="K5180">IFERROR(INDEX(tblClientes[Cliente],INT($J5180/ROWS(tblConsorcios[Produto]))+1),"")</f>
        <v/>
      </c>
      <c r="L5180" t="str" cm="1">
        <f t="array" ref="L5180">IFERROR(INDEX(tblConsorcios[Produto],MOD($J5180,ROWS(tblConsorcios[Produto]))+1),"")</f>
        <v>Imóvel IE500 – 240m</v>
      </c>
      <c r="M5180" s="20" cm="1">
        <f t="array" ref="M5180">IFERROR(INDEX(tblConsorcios[Valor da Carta (R$)],MOD($J5180,ROWS(tblConsorcios[Produto]))+1),"")</f>
        <v>500000</v>
      </c>
      <c r="N5180" s="2" cm="1">
        <f t="array" ref="N5180">IFERROR(INDEX(tblConsorcios[Prazo (meses)],MOD($J5180,ROWS(tblConsorcios[Produto]))+1),"")</f>
        <v>240</v>
      </c>
      <c r="O5180" s="20" cm="1">
        <f t="array" ref="O5180">IFERROR(INDEX(tblConsorcios[Parcela Mensal (R$)],MOD($J5180,ROWS(tblConsorcios[Produto]))+1),"")</f>
        <v>2683.33</v>
      </c>
      <c r="P5180" s="20" t="str" cm="1">
        <f t="array" ref="P5180">IFERROR(INDEX(tblClientes[Dividendo Mensal (R$)],INT($J5180/ROWS(tblConsorcios[Produto]))+1),"")</f>
        <v/>
      </c>
      <c r="Q5180" s="20" t="str">
        <f t="shared" si="241"/>
        <v/>
      </c>
      <c r="R5180">
        <f t="shared" si="242"/>
        <v>0</v>
      </c>
    </row>
    <row r="5181" spans="10:18" x14ac:dyDescent="0.2">
      <c r="J5181">
        <f t="shared" si="240"/>
        <v>5179</v>
      </c>
      <c r="K5181" t="str" cm="1">
        <f t="array" ref="K5181">IFERROR(INDEX(tblClientes[Cliente],INT($J5181/ROWS(tblConsorcios[Produto]))+1),"")</f>
        <v/>
      </c>
      <c r="L5181" t="str" cm="1">
        <f t="array" ref="L5181">IFERROR(INDEX(tblConsorcios[Produto],MOD($J5181,ROWS(tblConsorcios[Produto]))+1),"")</f>
        <v>Imóvel IE500 – 220m</v>
      </c>
      <c r="M5181" s="20" cm="1">
        <f t="array" ref="M5181">IFERROR(INDEX(tblConsorcios[Valor da Carta (R$)],MOD($J5181,ROWS(tblConsorcios[Produto]))+1),"")</f>
        <v>500000</v>
      </c>
      <c r="N5181" s="2" cm="1">
        <f t="array" ref="N5181">IFERROR(INDEX(tblConsorcios[Prazo (meses)],MOD($J5181,ROWS(tblConsorcios[Produto]))+1),"")</f>
        <v>220</v>
      </c>
      <c r="O5181" s="20" cm="1">
        <f t="array" ref="O5181">IFERROR(INDEX(tblConsorcios[Parcela Mensal (R$)],MOD($J5181,ROWS(tblConsorcios[Produto]))+1),"")</f>
        <v>2904.55</v>
      </c>
      <c r="P5181" s="20" t="str" cm="1">
        <f t="array" ref="P5181">IFERROR(INDEX(tblClientes[Dividendo Mensal (R$)],INT($J5181/ROWS(tblConsorcios[Produto]))+1),"")</f>
        <v/>
      </c>
      <c r="Q5181" s="20" t="str">
        <f t="shared" si="241"/>
        <v/>
      </c>
      <c r="R5181">
        <f t="shared" si="242"/>
        <v>0</v>
      </c>
    </row>
    <row r="5182" spans="10:18" x14ac:dyDescent="0.2">
      <c r="J5182">
        <f t="shared" si="240"/>
        <v>5180</v>
      </c>
      <c r="K5182" t="str" cm="1">
        <f t="array" ref="K5182">IFERROR(INDEX(tblClientes[Cliente],INT($J5182/ROWS(tblConsorcios[Produto]))+1),"")</f>
        <v/>
      </c>
      <c r="L5182" t="str" cm="1">
        <f t="array" ref="L5182">IFERROR(INDEX(tblConsorcios[Produto],MOD($J5182,ROWS(tblConsorcios[Produto]))+1),"")</f>
        <v>Imóvel IE500 – 200m</v>
      </c>
      <c r="M5182" s="20" cm="1">
        <f t="array" ref="M5182">IFERROR(INDEX(tblConsorcios[Valor da Carta (R$)],MOD($J5182,ROWS(tblConsorcios[Produto]))+1),"")</f>
        <v>500000</v>
      </c>
      <c r="N5182" s="2" cm="1">
        <f t="array" ref="N5182">IFERROR(INDEX(tblConsorcios[Prazo (meses)],MOD($J5182,ROWS(tblConsorcios[Produto]))+1),"")</f>
        <v>200</v>
      </c>
      <c r="O5182" s="20" cm="1">
        <f t="array" ref="O5182">IFERROR(INDEX(tblConsorcios[Parcela Mensal (R$)],MOD($J5182,ROWS(tblConsorcios[Produto]))+1),"")</f>
        <v>3170</v>
      </c>
      <c r="P5182" s="20" t="str" cm="1">
        <f t="array" ref="P5182">IFERROR(INDEX(tblClientes[Dividendo Mensal (R$)],INT($J5182/ROWS(tblConsorcios[Produto]))+1),"")</f>
        <v/>
      </c>
      <c r="Q5182" s="20" t="str">
        <f t="shared" si="241"/>
        <v/>
      </c>
      <c r="R5182">
        <f t="shared" si="242"/>
        <v>0</v>
      </c>
    </row>
    <row r="5183" spans="10:18" x14ac:dyDescent="0.2">
      <c r="J5183">
        <f t="shared" si="240"/>
        <v>5181</v>
      </c>
      <c r="K5183" t="str" cm="1">
        <f t="array" ref="K5183">IFERROR(INDEX(tblClientes[Cliente],INT($J5183/ROWS(tblConsorcios[Produto]))+1),"")</f>
        <v/>
      </c>
      <c r="L5183" t="str" cm="1">
        <f t="array" ref="L5183">IFERROR(INDEX(tblConsorcios[Produto],MOD($J5183,ROWS(tblConsorcios[Produto]))+1),"")</f>
        <v>Imóvel IE480 – 240m</v>
      </c>
      <c r="M5183" s="20" cm="1">
        <f t="array" ref="M5183">IFERROR(INDEX(tblConsorcios[Valor da Carta (R$)],MOD($J5183,ROWS(tblConsorcios[Produto]))+1),"")</f>
        <v>480000</v>
      </c>
      <c r="N5183" s="2" cm="1">
        <f t="array" ref="N5183">IFERROR(INDEX(tblConsorcios[Prazo (meses)],MOD($J5183,ROWS(tblConsorcios[Produto]))+1),"")</f>
        <v>240</v>
      </c>
      <c r="O5183" s="20" cm="1">
        <f t="array" ref="O5183">IFERROR(INDEX(tblConsorcios[Parcela Mensal (R$)],MOD($J5183,ROWS(tblConsorcios[Produto]))+1),"")</f>
        <v>2576</v>
      </c>
      <c r="P5183" s="20" t="str" cm="1">
        <f t="array" ref="P5183">IFERROR(INDEX(tblClientes[Dividendo Mensal (R$)],INT($J5183/ROWS(tblConsorcios[Produto]))+1),"")</f>
        <v/>
      </c>
      <c r="Q5183" s="20" t="str">
        <f t="shared" si="241"/>
        <v/>
      </c>
      <c r="R5183">
        <f t="shared" si="242"/>
        <v>0</v>
      </c>
    </row>
    <row r="5184" spans="10:18" x14ac:dyDescent="0.2">
      <c r="J5184">
        <f t="shared" si="240"/>
        <v>5182</v>
      </c>
      <c r="K5184" t="str" cm="1">
        <f t="array" ref="K5184">IFERROR(INDEX(tblClientes[Cliente],INT($J5184/ROWS(tblConsorcios[Produto]))+1),"")</f>
        <v/>
      </c>
      <c r="L5184" t="str" cm="1">
        <f t="array" ref="L5184">IFERROR(INDEX(tblConsorcios[Produto],MOD($J5184,ROWS(tblConsorcios[Produto]))+1),"")</f>
        <v>Imóvel IE480 – 220m</v>
      </c>
      <c r="M5184" s="20" cm="1">
        <f t="array" ref="M5184">IFERROR(INDEX(tblConsorcios[Valor da Carta (R$)],MOD($J5184,ROWS(tblConsorcios[Produto]))+1),"")</f>
        <v>480000</v>
      </c>
      <c r="N5184" s="2" cm="1">
        <f t="array" ref="N5184">IFERROR(INDEX(tblConsorcios[Prazo (meses)],MOD($J5184,ROWS(tblConsorcios[Produto]))+1),"")</f>
        <v>220</v>
      </c>
      <c r="O5184" s="20" cm="1">
        <f t="array" ref="O5184">IFERROR(INDEX(tblConsorcios[Parcela Mensal (R$)],MOD($J5184,ROWS(tblConsorcios[Produto]))+1),"")</f>
        <v>2788.36</v>
      </c>
      <c r="P5184" s="20" t="str" cm="1">
        <f t="array" ref="P5184">IFERROR(INDEX(tblClientes[Dividendo Mensal (R$)],INT($J5184/ROWS(tblConsorcios[Produto]))+1),"")</f>
        <v/>
      </c>
      <c r="Q5184" s="20" t="str">
        <f t="shared" si="241"/>
        <v/>
      </c>
      <c r="R5184">
        <f t="shared" si="242"/>
        <v>0</v>
      </c>
    </row>
    <row r="5185" spans="10:18" x14ac:dyDescent="0.2">
      <c r="J5185">
        <f t="shared" si="240"/>
        <v>5183</v>
      </c>
      <c r="K5185" t="str" cm="1">
        <f t="array" ref="K5185">IFERROR(INDEX(tblClientes[Cliente],INT($J5185/ROWS(tblConsorcios[Produto]))+1),"")</f>
        <v/>
      </c>
      <c r="L5185" t="str" cm="1">
        <f t="array" ref="L5185">IFERROR(INDEX(tblConsorcios[Produto],MOD($J5185,ROWS(tblConsorcios[Produto]))+1),"")</f>
        <v>Imóvel IE480 – 200m</v>
      </c>
      <c r="M5185" s="20" cm="1">
        <f t="array" ref="M5185">IFERROR(INDEX(tblConsorcios[Valor da Carta (R$)],MOD($J5185,ROWS(tblConsorcios[Produto]))+1),"")</f>
        <v>480000</v>
      </c>
      <c r="N5185" s="2" cm="1">
        <f t="array" ref="N5185">IFERROR(INDEX(tblConsorcios[Prazo (meses)],MOD($J5185,ROWS(tblConsorcios[Produto]))+1),"")</f>
        <v>200</v>
      </c>
      <c r="O5185" s="20" cm="1">
        <f t="array" ref="O5185">IFERROR(INDEX(tblConsorcios[Parcela Mensal (R$)],MOD($J5185,ROWS(tblConsorcios[Produto]))+1),"")</f>
        <v>3043.2</v>
      </c>
      <c r="P5185" s="20" t="str" cm="1">
        <f t="array" ref="P5185">IFERROR(INDEX(tblClientes[Dividendo Mensal (R$)],INT($J5185/ROWS(tblConsorcios[Produto]))+1),"")</f>
        <v/>
      </c>
      <c r="Q5185" s="20" t="str">
        <f t="shared" si="241"/>
        <v/>
      </c>
      <c r="R5185">
        <f t="shared" si="242"/>
        <v>0</v>
      </c>
    </row>
    <row r="5186" spans="10:18" x14ac:dyDescent="0.2">
      <c r="J5186">
        <f t="shared" si="240"/>
        <v>5184</v>
      </c>
      <c r="K5186" t="str" cm="1">
        <f t="array" ref="K5186">IFERROR(INDEX(tblClientes[Cliente],INT($J5186/ROWS(tblConsorcios[Produto]))+1),"")</f>
        <v/>
      </c>
      <c r="L5186" t="str" cm="1">
        <f t="array" ref="L5186">IFERROR(INDEX(tblConsorcios[Produto],MOD($J5186,ROWS(tblConsorcios[Produto]))+1),"")</f>
        <v>Imóvel IE450 – 240m</v>
      </c>
      <c r="M5186" s="20" cm="1">
        <f t="array" ref="M5186">IFERROR(INDEX(tblConsorcios[Valor da Carta (R$)],MOD($J5186,ROWS(tblConsorcios[Produto]))+1),"")</f>
        <v>450000</v>
      </c>
      <c r="N5186" s="2" cm="1">
        <f t="array" ref="N5186">IFERROR(INDEX(tblConsorcios[Prazo (meses)],MOD($J5186,ROWS(tblConsorcios[Produto]))+1),"")</f>
        <v>240</v>
      </c>
      <c r="O5186" s="20" cm="1">
        <f t="array" ref="O5186">IFERROR(INDEX(tblConsorcios[Parcela Mensal (R$)],MOD($J5186,ROWS(tblConsorcios[Produto]))+1),"")</f>
        <v>2415</v>
      </c>
      <c r="P5186" s="20" t="str" cm="1">
        <f t="array" ref="P5186">IFERROR(INDEX(tblClientes[Dividendo Mensal (R$)],INT($J5186/ROWS(tblConsorcios[Produto]))+1),"")</f>
        <v/>
      </c>
      <c r="Q5186" s="20" t="str">
        <f t="shared" si="241"/>
        <v/>
      </c>
      <c r="R5186">
        <f t="shared" si="242"/>
        <v>0</v>
      </c>
    </row>
    <row r="5187" spans="10:18" x14ac:dyDescent="0.2">
      <c r="J5187">
        <f t="shared" ref="J5187:J5250" si="243">ROW()-2</f>
        <v>5185</v>
      </c>
      <c r="K5187" t="str" cm="1">
        <f t="array" ref="K5187">IFERROR(INDEX(tblClientes[Cliente],INT($J5187/ROWS(tblConsorcios[Produto]))+1),"")</f>
        <v/>
      </c>
      <c r="L5187" t="str" cm="1">
        <f t="array" ref="L5187">IFERROR(INDEX(tblConsorcios[Produto],MOD($J5187,ROWS(tblConsorcios[Produto]))+1),"")</f>
        <v>Imóvel IE450 – 220m</v>
      </c>
      <c r="M5187" s="20" cm="1">
        <f t="array" ref="M5187">IFERROR(INDEX(tblConsorcios[Valor da Carta (R$)],MOD($J5187,ROWS(tblConsorcios[Produto]))+1),"")</f>
        <v>450000</v>
      </c>
      <c r="N5187" s="2" cm="1">
        <f t="array" ref="N5187">IFERROR(INDEX(tblConsorcios[Prazo (meses)],MOD($J5187,ROWS(tblConsorcios[Produto]))+1),"")</f>
        <v>220</v>
      </c>
      <c r="O5187" s="20" cm="1">
        <f t="array" ref="O5187">IFERROR(INDEX(tblConsorcios[Parcela Mensal (R$)],MOD($J5187,ROWS(tblConsorcios[Produto]))+1),"")</f>
        <v>2614.09</v>
      </c>
      <c r="P5187" s="20" t="str" cm="1">
        <f t="array" ref="P5187">IFERROR(INDEX(tblClientes[Dividendo Mensal (R$)],INT($J5187/ROWS(tblConsorcios[Produto]))+1),"")</f>
        <v/>
      </c>
      <c r="Q5187" s="20" t="str">
        <f t="shared" ref="Q5187:Q5250" si="244">IF(AND(ISNUMBER(O5187),ISNUMBER(P5187)),P5187-O5187,"")</f>
        <v/>
      </c>
      <c r="R5187">
        <f t="shared" ref="R5187:R5250" si="245">IF(AND(ISNUMBER(O5187),ISNUMBER(P5187),O5187&lt;=P5187),1,0)</f>
        <v>0</v>
      </c>
    </row>
    <row r="5188" spans="10:18" x14ac:dyDescent="0.2">
      <c r="J5188">
        <f t="shared" si="243"/>
        <v>5186</v>
      </c>
      <c r="K5188" t="str" cm="1">
        <f t="array" ref="K5188">IFERROR(INDEX(tblClientes[Cliente],INT($J5188/ROWS(tblConsorcios[Produto]))+1),"")</f>
        <v/>
      </c>
      <c r="L5188" t="str" cm="1">
        <f t="array" ref="L5188">IFERROR(INDEX(tblConsorcios[Produto],MOD($J5188,ROWS(tblConsorcios[Produto]))+1),"")</f>
        <v>Imóvel IE450 – 200m</v>
      </c>
      <c r="M5188" s="20" cm="1">
        <f t="array" ref="M5188">IFERROR(INDEX(tblConsorcios[Valor da Carta (R$)],MOD($J5188,ROWS(tblConsorcios[Produto]))+1),"")</f>
        <v>450000</v>
      </c>
      <c r="N5188" s="2" cm="1">
        <f t="array" ref="N5188">IFERROR(INDEX(tblConsorcios[Prazo (meses)],MOD($J5188,ROWS(tblConsorcios[Produto]))+1),"")</f>
        <v>200</v>
      </c>
      <c r="O5188" s="20" cm="1">
        <f t="array" ref="O5188">IFERROR(INDEX(tblConsorcios[Parcela Mensal (R$)],MOD($J5188,ROWS(tblConsorcios[Produto]))+1),"")</f>
        <v>2853</v>
      </c>
      <c r="P5188" s="20" t="str" cm="1">
        <f t="array" ref="P5188">IFERROR(INDEX(tblClientes[Dividendo Mensal (R$)],INT($J5188/ROWS(tblConsorcios[Produto]))+1),"")</f>
        <v/>
      </c>
      <c r="Q5188" s="20" t="str">
        <f t="shared" si="244"/>
        <v/>
      </c>
      <c r="R5188">
        <f t="shared" si="245"/>
        <v>0</v>
      </c>
    </row>
    <row r="5189" spans="10:18" x14ac:dyDescent="0.2">
      <c r="J5189">
        <f t="shared" si="243"/>
        <v>5187</v>
      </c>
      <c r="K5189" t="str" cm="1">
        <f t="array" ref="K5189">IFERROR(INDEX(tblClientes[Cliente],INT($J5189/ROWS(tblConsorcios[Produto]))+1),"")</f>
        <v/>
      </c>
      <c r="L5189" t="str" cm="1">
        <f t="array" ref="L5189">IFERROR(INDEX(tblConsorcios[Produto],MOD($J5189,ROWS(tblConsorcios[Produto]))+1),"")</f>
        <v>Imóvel IE430 – 240m</v>
      </c>
      <c r="M5189" s="20" cm="1">
        <f t="array" ref="M5189">IFERROR(INDEX(tblConsorcios[Valor da Carta (R$)],MOD($J5189,ROWS(tblConsorcios[Produto]))+1),"")</f>
        <v>430000</v>
      </c>
      <c r="N5189" s="2" cm="1">
        <f t="array" ref="N5189">IFERROR(INDEX(tblConsorcios[Prazo (meses)],MOD($J5189,ROWS(tblConsorcios[Produto]))+1),"")</f>
        <v>240</v>
      </c>
      <c r="O5189" s="20" cm="1">
        <f t="array" ref="O5189">IFERROR(INDEX(tblConsorcios[Parcela Mensal (R$)],MOD($J5189,ROWS(tblConsorcios[Produto]))+1),"")</f>
        <v>2307.67</v>
      </c>
      <c r="P5189" s="20" t="str" cm="1">
        <f t="array" ref="P5189">IFERROR(INDEX(tblClientes[Dividendo Mensal (R$)],INT($J5189/ROWS(tblConsorcios[Produto]))+1),"")</f>
        <v/>
      </c>
      <c r="Q5189" s="20" t="str">
        <f t="shared" si="244"/>
        <v/>
      </c>
      <c r="R5189">
        <f t="shared" si="245"/>
        <v>0</v>
      </c>
    </row>
    <row r="5190" spans="10:18" x14ac:dyDescent="0.2">
      <c r="J5190">
        <f t="shared" si="243"/>
        <v>5188</v>
      </c>
      <c r="K5190" t="str" cm="1">
        <f t="array" ref="K5190">IFERROR(INDEX(tblClientes[Cliente],INT($J5190/ROWS(tblConsorcios[Produto]))+1),"")</f>
        <v/>
      </c>
      <c r="L5190" t="str" cm="1">
        <f t="array" ref="L5190">IFERROR(INDEX(tblConsorcios[Produto],MOD($J5190,ROWS(tblConsorcios[Produto]))+1),"")</f>
        <v>Imóvel IE430 – 220m</v>
      </c>
      <c r="M5190" s="20" cm="1">
        <f t="array" ref="M5190">IFERROR(INDEX(tblConsorcios[Valor da Carta (R$)],MOD($J5190,ROWS(tblConsorcios[Produto]))+1),"")</f>
        <v>430000</v>
      </c>
      <c r="N5190" s="2" cm="1">
        <f t="array" ref="N5190">IFERROR(INDEX(tblConsorcios[Prazo (meses)],MOD($J5190,ROWS(tblConsorcios[Produto]))+1),"")</f>
        <v>220</v>
      </c>
      <c r="O5190" s="20" cm="1">
        <f t="array" ref="O5190">IFERROR(INDEX(tblConsorcios[Parcela Mensal (R$)],MOD($J5190,ROWS(tblConsorcios[Produto]))+1),"")</f>
        <v>2497.91</v>
      </c>
      <c r="P5190" s="20" t="str" cm="1">
        <f t="array" ref="P5190">IFERROR(INDEX(tblClientes[Dividendo Mensal (R$)],INT($J5190/ROWS(tblConsorcios[Produto]))+1),"")</f>
        <v/>
      </c>
      <c r="Q5190" s="20" t="str">
        <f t="shared" si="244"/>
        <v/>
      </c>
      <c r="R5190">
        <f t="shared" si="245"/>
        <v>0</v>
      </c>
    </row>
    <row r="5191" spans="10:18" x14ac:dyDescent="0.2">
      <c r="J5191">
        <f t="shared" si="243"/>
        <v>5189</v>
      </c>
      <c r="K5191" t="str" cm="1">
        <f t="array" ref="K5191">IFERROR(INDEX(tblClientes[Cliente],INT($J5191/ROWS(tblConsorcios[Produto]))+1),"")</f>
        <v/>
      </c>
      <c r="L5191" t="str" cm="1">
        <f t="array" ref="L5191">IFERROR(INDEX(tblConsorcios[Produto],MOD($J5191,ROWS(tblConsorcios[Produto]))+1),"")</f>
        <v>Imóvel IE430 – 200m</v>
      </c>
      <c r="M5191" s="20" cm="1">
        <f t="array" ref="M5191">IFERROR(INDEX(tblConsorcios[Valor da Carta (R$)],MOD($J5191,ROWS(tblConsorcios[Produto]))+1),"")</f>
        <v>430000</v>
      </c>
      <c r="N5191" s="2" cm="1">
        <f t="array" ref="N5191">IFERROR(INDEX(tblConsorcios[Prazo (meses)],MOD($J5191,ROWS(tblConsorcios[Produto]))+1),"")</f>
        <v>200</v>
      </c>
      <c r="O5191" s="20" cm="1">
        <f t="array" ref="O5191">IFERROR(INDEX(tblConsorcios[Parcela Mensal (R$)],MOD($J5191,ROWS(tblConsorcios[Produto]))+1),"")</f>
        <v>2726.2</v>
      </c>
      <c r="P5191" s="20" t="str" cm="1">
        <f t="array" ref="P5191">IFERROR(INDEX(tblClientes[Dividendo Mensal (R$)],INT($J5191/ROWS(tblConsorcios[Produto]))+1),"")</f>
        <v/>
      </c>
      <c r="Q5191" s="20" t="str">
        <f t="shared" si="244"/>
        <v/>
      </c>
      <c r="R5191">
        <f t="shared" si="245"/>
        <v>0</v>
      </c>
    </row>
    <row r="5192" spans="10:18" x14ac:dyDescent="0.2">
      <c r="J5192">
        <f t="shared" si="243"/>
        <v>5190</v>
      </c>
      <c r="K5192" t="str" cm="1">
        <f t="array" ref="K5192">IFERROR(INDEX(tblClientes[Cliente],INT($J5192/ROWS(tblConsorcios[Produto]))+1),"")</f>
        <v/>
      </c>
      <c r="L5192" t="str" cm="1">
        <f t="array" ref="L5192">IFERROR(INDEX(tblConsorcios[Produto],MOD($J5192,ROWS(tblConsorcios[Produto]))+1),"")</f>
        <v>Imóvel IE400 – 240m</v>
      </c>
      <c r="M5192" s="20" cm="1">
        <f t="array" ref="M5192">IFERROR(INDEX(tblConsorcios[Valor da Carta (R$)],MOD($J5192,ROWS(tblConsorcios[Produto]))+1),"")</f>
        <v>400000</v>
      </c>
      <c r="N5192" s="2" cm="1">
        <f t="array" ref="N5192">IFERROR(INDEX(tblConsorcios[Prazo (meses)],MOD($J5192,ROWS(tblConsorcios[Produto]))+1),"")</f>
        <v>240</v>
      </c>
      <c r="O5192" s="20" cm="1">
        <f t="array" ref="O5192">IFERROR(INDEX(tblConsorcios[Parcela Mensal (R$)],MOD($J5192,ROWS(tblConsorcios[Produto]))+1),"")</f>
        <v>2146.67</v>
      </c>
      <c r="P5192" s="20" t="str" cm="1">
        <f t="array" ref="P5192">IFERROR(INDEX(tblClientes[Dividendo Mensal (R$)],INT($J5192/ROWS(tblConsorcios[Produto]))+1),"")</f>
        <v/>
      </c>
      <c r="Q5192" s="20" t="str">
        <f t="shared" si="244"/>
        <v/>
      </c>
      <c r="R5192">
        <f t="shared" si="245"/>
        <v>0</v>
      </c>
    </row>
    <row r="5193" spans="10:18" x14ac:dyDescent="0.2">
      <c r="J5193">
        <f t="shared" si="243"/>
        <v>5191</v>
      </c>
      <c r="K5193" t="str" cm="1">
        <f t="array" ref="K5193">IFERROR(INDEX(tblClientes[Cliente],INT($J5193/ROWS(tblConsorcios[Produto]))+1),"")</f>
        <v/>
      </c>
      <c r="L5193" t="str" cm="1">
        <f t="array" ref="L5193">IFERROR(INDEX(tblConsorcios[Produto],MOD($J5193,ROWS(tblConsorcios[Produto]))+1),"")</f>
        <v>Imóvel IE400 – 220m</v>
      </c>
      <c r="M5193" s="20" cm="1">
        <f t="array" ref="M5193">IFERROR(INDEX(tblConsorcios[Valor da Carta (R$)],MOD($J5193,ROWS(tblConsorcios[Produto]))+1),"")</f>
        <v>400000</v>
      </c>
      <c r="N5193" s="2" cm="1">
        <f t="array" ref="N5193">IFERROR(INDEX(tblConsorcios[Prazo (meses)],MOD($J5193,ROWS(tblConsorcios[Produto]))+1),"")</f>
        <v>220</v>
      </c>
      <c r="O5193" s="20" cm="1">
        <f t="array" ref="O5193">IFERROR(INDEX(tblConsorcios[Parcela Mensal (R$)],MOD($J5193,ROWS(tblConsorcios[Produto]))+1),"")</f>
        <v>2323.64</v>
      </c>
      <c r="P5193" s="20" t="str" cm="1">
        <f t="array" ref="P5193">IFERROR(INDEX(tblClientes[Dividendo Mensal (R$)],INT($J5193/ROWS(tblConsorcios[Produto]))+1),"")</f>
        <v/>
      </c>
      <c r="Q5193" s="20" t="str">
        <f t="shared" si="244"/>
        <v/>
      </c>
      <c r="R5193">
        <f t="shared" si="245"/>
        <v>0</v>
      </c>
    </row>
    <row r="5194" spans="10:18" x14ac:dyDescent="0.2">
      <c r="J5194">
        <f t="shared" si="243"/>
        <v>5192</v>
      </c>
      <c r="K5194" t="str" cm="1">
        <f t="array" ref="K5194">IFERROR(INDEX(tblClientes[Cliente],INT($J5194/ROWS(tblConsorcios[Produto]))+1),"")</f>
        <v/>
      </c>
      <c r="L5194" t="str" cm="1">
        <f t="array" ref="L5194">IFERROR(INDEX(tblConsorcios[Produto],MOD($J5194,ROWS(tblConsorcios[Produto]))+1),"")</f>
        <v>Imóvel IE400 – 200m</v>
      </c>
      <c r="M5194" s="20" cm="1">
        <f t="array" ref="M5194">IFERROR(INDEX(tblConsorcios[Valor da Carta (R$)],MOD($J5194,ROWS(tblConsorcios[Produto]))+1),"")</f>
        <v>400000</v>
      </c>
      <c r="N5194" s="2" cm="1">
        <f t="array" ref="N5194">IFERROR(INDEX(tblConsorcios[Prazo (meses)],MOD($J5194,ROWS(tblConsorcios[Produto]))+1),"")</f>
        <v>200</v>
      </c>
      <c r="O5194" s="20" cm="1">
        <f t="array" ref="O5194">IFERROR(INDEX(tblConsorcios[Parcela Mensal (R$)],MOD($J5194,ROWS(tblConsorcios[Produto]))+1),"")</f>
        <v>2536</v>
      </c>
      <c r="P5194" s="20" t="str" cm="1">
        <f t="array" ref="P5194">IFERROR(INDEX(tblClientes[Dividendo Mensal (R$)],INT($J5194/ROWS(tblConsorcios[Produto]))+1),"")</f>
        <v/>
      </c>
      <c r="Q5194" s="20" t="str">
        <f t="shared" si="244"/>
        <v/>
      </c>
      <c r="R5194">
        <f t="shared" si="245"/>
        <v>0</v>
      </c>
    </row>
    <row r="5195" spans="10:18" x14ac:dyDescent="0.2">
      <c r="J5195">
        <f t="shared" si="243"/>
        <v>5193</v>
      </c>
      <c r="K5195" t="str" cm="1">
        <f t="array" ref="K5195">IFERROR(INDEX(tblClientes[Cliente],INT($J5195/ROWS(tblConsorcios[Produto]))+1),"")</f>
        <v/>
      </c>
      <c r="L5195" t="str" cm="1">
        <f t="array" ref="L5195">IFERROR(INDEX(tblConsorcios[Produto],MOD($J5195,ROWS(tblConsorcios[Produto]))+1),"")</f>
        <v>Imóvel IE380 – 240m</v>
      </c>
      <c r="M5195" s="20" cm="1">
        <f t="array" ref="M5195">IFERROR(INDEX(tblConsorcios[Valor da Carta (R$)],MOD($J5195,ROWS(tblConsorcios[Produto]))+1),"")</f>
        <v>380000</v>
      </c>
      <c r="N5195" s="2" cm="1">
        <f t="array" ref="N5195">IFERROR(INDEX(tblConsorcios[Prazo (meses)],MOD($J5195,ROWS(tblConsorcios[Produto]))+1),"")</f>
        <v>240</v>
      </c>
      <c r="O5195" s="20" cm="1">
        <f t="array" ref="O5195">IFERROR(INDEX(tblConsorcios[Parcela Mensal (R$)],MOD($J5195,ROWS(tblConsorcios[Produto]))+1),"")</f>
        <v>2039.33</v>
      </c>
      <c r="P5195" s="20" t="str" cm="1">
        <f t="array" ref="P5195">IFERROR(INDEX(tblClientes[Dividendo Mensal (R$)],INT($J5195/ROWS(tblConsorcios[Produto]))+1),"")</f>
        <v/>
      </c>
      <c r="Q5195" s="20" t="str">
        <f t="shared" si="244"/>
        <v/>
      </c>
      <c r="R5195">
        <f t="shared" si="245"/>
        <v>0</v>
      </c>
    </row>
    <row r="5196" spans="10:18" x14ac:dyDescent="0.2">
      <c r="J5196">
        <f t="shared" si="243"/>
        <v>5194</v>
      </c>
      <c r="K5196" t="str" cm="1">
        <f t="array" ref="K5196">IFERROR(INDEX(tblClientes[Cliente],INT($J5196/ROWS(tblConsorcios[Produto]))+1),"")</f>
        <v/>
      </c>
      <c r="L5196" t="str" cm="1">
        <f t="array" ref="L5196">IFERROR(INDEX(tblConsorcios[Produto],MOD($J5196,ROWS(tblConsorcios[Produto]))+1),"")</f>
        <v>Imóvel IE380 – 220m</v>
      </c>
      <c r="M5196" s="20" cm="1">
        <f t="array" ref="M5196">IFERROR(INDEX(tblConsorcios[Valor da Carta (R$)],MOD($J5196,ROWS(tblConsorcios[Produto]))+1),"")</f>
        <v>380000</v>
      </c>
      <c r="N5196" s="2" cm="1">
        <f t="array" ref="N5196">IFERROR(INDEX(tblConsorcios[Prazo (meses)],MOD($J5196,ROWS(tblConsorcios[Produto]))+1),"")</f>
        <v>220</v>
      </c>
      <c r="O5196" s="20" cm="1">
        <f t="array" ref="O5196">IFERROR(INDEX(tblConsorcios[Parcela Mensal (R$)],MOD($J5196,ROWS(tblConsorcios[Produto]))+1),"")</f>
        <v>2207.4499999999998</v>
      </c>
      <c r="P5196" s="20" t="str" cm="1">
        <f t="array" ref="P5196">IFERROR(INDEX(tblClientes[Dividendo Mensal (R$)],INT($J5196/ROWS(tblConsorcios[Produto]))+1),"")</f>
        <v/>
      </c>
      <c r="Q5196" s="20" t="str">
        <f t="shared" si="244"/>
        <v/>
      </c>
      <c r="R5196">
        <f t="shared" si="245"/>
        <v>0</v>
      </c>
    </row>
    <row r="5197" spans="10:18" x14ac:dyDescent="0.2">
      <c r="J5197">
        <f t="shared" si="243"/>
        <v>5195</v>
      </c>
      <c r="K5197" t="str" cm="1">
        <f t="array" ref="K5197">IFERROR(INDEX(tblClientes[Cliente],INT($J5197/ROWS(tblConsorcios[Produto]))+1),"")</f>
        <v/>
      </c>
      <c r="L5197" t="str" cm="1">
        <f t="array" ref="L5197">IFERROR(INDEX(tblConsorcios[Produto],MOD($J5197,ROWS(tblConsorcios[Produto]))+1),"")</f>
        <v>Imóvel IE380 – 200m</v>
      </c>
      <c r="M5197" s="20" cm="1">
        <f t="array" ref="M5197">IFERROR(INDEX(tblConsorcios[Valor da Carta (R$)],MOD($J5197,ROWS(tblConsorcios[Produto]))+1),"")</f>
        <v>380000</v>
      </c>
      <c r="N5197" s="2" cm="1">
        <f t="array" ref="N5197">IFERROR(INDEX(tblConsorcios[Prazo (meses)],MOD($J5197,ROWS(tblConsorcios[Produto]))+1),"")</f>
        <v>200</v>
      </c>
      <c r="O5197" s="20" cm="1">
        <f t="array" ref="O5197">IFERROR(INDEX(tblConsorcios[Parcela Mensal (R$)],MOD($J5197,ROWS(tblConsorcios[Produto]))+1),"")</f>
        <v>2409.1999999999998</v>
      </c>
      <c r="P5197" s="20" t="str" cm="1">
        <f t="array" ref="P5197">IFERROR(INDEX(tblClientes[Dividendo Mensal (R$)],INT($J5197/ROWS(tblConsorcios[Produto]))+1),"")</f>
        <v/>
      </c>
      <c r="Q5197" s="20" t="str">
        <f t="shared" si="244"/>
        <v/>
      </c>
      <c r="R5197">
        <f t="shared" si="245"/>
        <v>0</v>
      </c>
    </row>
    <row r="5198" spans="10:18" x14ac:dyDescent="0.2">
      <c r="J5198">
        <f t="shared" si="243"/>
        <v>5196</v>
      </c>
      <c r="K5198" t="str" cm="1">
        <f t="array" ref="K5198">IFERROR(INDEX(tblClientes[Cliente],INT($J5198/ROWS(tblConsorcios[Produto]))+1),"")</f>
        <v/>
      </c>
      <c r="L5198" t="str" cm="1">
        <f t="array" ref="L5198">IFERROR(INDEX(tblConsorcios[Produto],MOD($J5198,ROWS(tblConsorcios[Produto]))+1),"")</f>
        <v>Imóvel IE350 – 240m</v>
      </c>
      <c r="M5198" s="20" cm="1">
        <f t="array" ref="M5198">IFERROR(INDEX(tblConsorcios[Valor da Carta (R$)],MOD($J5198,ROWS(tblConsorcios[Produto]))+1),"")</f>
        <v>350000</v>
      </c>
      <c r="N5198" s="2" cm="1">
        <f t="array" ref="N5198">IFERROR(INDEX(tblConsorcios[Prazo (meses)],MOD($J5198,ROWS(tblConsorcios[Produto]))+1),"")</f>
        <v>240</v>
      </c>
      <c r="O5198" s="20" cm="1">
        <f t="array" ref="O5198">IFERROR(INDEX(tblConsorcios[Parcela Mensal (R$)],MOD($J5198,ROWS(tblConsorcios[Produto]))+1),"")</f>
        <v>1878.33</v>
      </c>
      <c r="P5198" s="20" t="str" cm="1">
        <f t="array" ref="P5198">IFERROR(INDEX(tblClientes[Dividendo Mensal (R$)],INT($J5198/ROWS(tblConsorcios[Produto]))+1),"")</f>
        <v/>
      </c>
      <c r="Q5198" s="20" t="str">
        <f t="shared" si="244"/>
        <v/>
      </c>
      <c r="R5198">
        <f t="shared" si="245"/>
        <v>0</v>
      </c>
    </row>
    <row r="5199" spans="10:18" x14ac:dyDescent="0.2">
      <c r="J5199">
        <f t="shared" si="243"/>
        <v>5197</v>
      </c>
      <c r="K5199" t="str" cm="1">
        <f t="array" ref="K5199">IFERROR(INDEX(tblClientes[Cliente],INT($J5199/ROWS(tblConsorcios[Produto]))+1),"")</f>
        <v/>
      </c>
      <c r="L5199" t="str" cm="1">
        <f t="array" ref="L5199">IFERROR(INDEX(tblConsorcios[Produto],MOD($J5199,ROWS(tblConsorcios[Produto]))+1),"")</f>
        <v>Imóvel IE350 – 220m</v>
      </c>
      <c r="M5199" s="20" cm="1">
        <f t="array" ref="M5199">IFERROR(INDEX(tblConsorcios[Valor da Carta (R$)],MOD($J5199,ROWS(tblConsorcios[Produto]))+1),"")</f>
        <v>350000</v>
      </c>
      <c r="N5199" s="2" cm="1">
        <f t="array" ref="N5199">IFERROR(INDEX(tblConsorcios[Prazo (meses)],MOD($J5199,ROWS(tblConsorcios[Produto]))+1),"")</f>
        <v>220</v>
      </c>
      <c r="O5199" s="20" cm="1">
        <f t="array" ref="O5199">IFERROR(INDEX(tblConsorcios[Parcela Mensal (R$)],MOD($J5199,ROWS(tblConsorcios[Produto]))+1),"")</f>
        <v>2033.18</v>
      </c>
      <c r="P5199" s="20" t="str" cm="1">
        <f t="array" ref="P5199">IFERROR(INDEX(tblClientes[Dividendo Mensal (R$)],INT($J5199/ROWS(tblConsorcios[Produto]))+1),"")</f>
        <v/>
      </c>
      <c r="Q5199" s="20" t="str">
        <f t="shared" si="244"/>
        <v/>
      </c>
      <c r="R5199">
        <f t="shared" si="245"/>
        <v>0</v>
      </c>
    </row>
    <row r="5200" spans="10:18" x14ac:dyDescent="0.2">
      <c r="J5200">
        <f t="shared" si="243"/>
        <v>5198</v>
      </c>
      <c r="K5200" t="str" cm="1">
        <f t="array" ref="K5200">IFERROR(INDEX(tblClientes[Cliente],INT($J5200/ROWS(tblConsorcios[Produto]))+1),"")</f>
        <v/>
      </c>
      <c r="L5200" t="str" cm="1">
        <f t="array" ref="L5200">IFERROR(INDEX(tblConsorcios[Produto],MOD($J5200,ROWS(tblConsorcios[Produto]))+1),"")</f>
        <v>Imóvel IE350 – 200m</v>
      </c>
      <c r="M5200" s="20" cm="1">
        <f t="array" ref="M5200">IFERROR(INDEX(tblConsorcios[Valor da Carta (R$)],MOD($J5200,ROWS(tblConsorcios[Produto]))+1),"")</f>
        <v>350000</v>
      </c>
      <c r="N5200" s="2" cm="1">
        <f t="array" ref="N5200">IFERROR(INDEX(tblConsorcios[Prazo (meses)],MOD($J5200,ROWS(tblConsorcios[Produto]))+1),"")</f>
        <v>200</v>
      </c>
      <c r="O5200" s="20" cm="1">
        <f t="array" ref="O5200">IFERROR(INDEX(tblConsorcios[Parcela Mensal (R$)],MOD($J5200,ROWS(tblConsorcios[Produto]))+1),"")</f>
        <v>2219</v>
      </c>
      <c r="P5200" s="20" t="str" cm="1">
        <f t="array" ref="P5200">IFERROR(INDEX(tblClientes[Dividendo Mensal (R$)],INT($J5200/ROWS(tblConsorcios[Produto]))+1),"")</f>
        <v/>
      </c>
      <c r="Q5200" s="20" t="str">
        <f t="shared" si="244"/>
        <v/>
      </c>
      <c r="R5200">
        <f t="shared" si="245"/>
        <v>0</v>
      </c>
    </row>
    <row r="5201" spans="10:18" x14ac:dyDescent="0.2">
      <c r="J5201">
        <f t="shared" si="243"/>
        <v>5199</v>
      </c>
      <c r="K5201" t="str" cm="1">
        <f t="array" ref="K5201">IFERROR(INDEX(tblClientes[Cliente],INT($J5201/ROWS(tblConsorcios[Produto]))+1),"")</f>
        <v/>
      </c>
      <c r="L5201" t="str" cm="1">
        <f t="array" ref="L5201">IFERROR(INDEX(tblConsorcios[Produto],MOD($J5201,ROWS(tblConsorcios[Produto]))+1),"")</f>
        <v>Imóvel IE330 – 240m</v>
      </c>
      <c r="M5201" s="20" cm="1">
        <f t="array" ref="M5201">IFERROR(INDEX(tblConsorcios[Valor da Carta (R$)],MOD($J5201,ROWS(tblConsorcios[Produto]))+1),"")</f>
        <v>330000</v>
      </c>
      <c r="N5201" s="2" cm="1">
        <f t="array" ref="N5201">IFERROR(INDEX(tblConsorcios[Prazo (meses)],MOD($J5201,ROWS(tblConsorcios[Produto]))+1),"")</f>
        <v>240</v>
      </c>
      <c r="O5201" s="20" cm="1">
        <f t="array" ref="O5201">IFERROR(INDEX(tblConsorcios[Parcela Mensal (R$)],MOD($J5201,ROWS(tblConsorcios[Produto]))+1),"")</f>
        <v>1771</v>
      </c>
      <c r="P5201" s="20" t="str" cm="1">
        <f t="array" ref="P5201">IFERROR(INDEX(tblClientes[Dividendo Mensal (R$)],INT($J5201/ROWS(tblConsorcios[Produto]))+1),"")</f>
        <v/>
      </c>
      <c r="Q5201" s="20" t="str">
        <f t="shared" si="244"/>
        <v/>
      </c>
      <c r="R5201">
        <f t="shared" si="245"/>
        <v>0</v>
      </c>
    </row>
    <row r="5202" spans="10:18" x14ac:dyDescent="0.2">
      <c r="J5202">
        <f t="shared" si="243"/>
        <v>5200</v>
      </c>
      <c r="K5202" t="str" cm="1">
        <f t="array" ref="K5202">IFERROR(INDEX(tblClientes[Cliente],INT($J5202/ROWS(tblConsorcios[Produto]))+1),"")</f>
        <v/>
      </c>
      <c r="L5202" t="str" cm="1">
        <f t="array" ref="L5202">IFERROR(INDEX(tblConsorcios[Produto],MOD($J5202,ROWS(tblConsorcios[Produto]))+1),"")</f>
        <v>Imóvel IE330 – 220m</v>
      </c>
      <c r="M5202" s="20" cm="1">
        <f t="array" ref="M5202">IFERROR(INDEX(tblConsorcios[Valor da Carta (R$)],MOD($J5202,ROWS(tblConsorcios[Produto]))+1),"")</f>
        <v>330000</v>
      </c>
      <c r="N5202" s="2" cm="1">
        <f t="array" ref="N5202">IFERROR(INDEX(tblConsorcios[Prazo (meses)],MOD($J5202,ROWS(tblConsorcios[Produto]))+1),"")</f>
        <v>220</v>
      </c>
      <c r="O5202" s="20" cm="1">
        <f t="array" ref="O5202">IFERROR(INDEX(tblConsorcios[Parcela Mensal (R$)],MOD($J5202,ROWS(tblConsorcios[Produto]))+1),"")</f>
        <v>1917</v>
      </c>
      <c r="P5202" s="20" t="str" cm="1">
        <f t="array" ref="P5202">IFERROR(INDEX(tblClientes[Dividendo Mensal (R$)],INT($J5202/ROWS(tblConsorcios[Produto]))+1),"")</f>
        <v/>
      </c>
      <c r="Q5202" s="20" t="str">
        <f t="shared" si="244"/>
        <v/>
      </c>
      <c r="R5202">
        <f t="shared" si="245"/>
        <v>0</v>
      </c>
    </row>
    <row r="5203" spans="10:18" x14ac:dyDescent="0.2">
      <c r="J5203">
        <f t="shared" si="243"/>
        <v>5201</v>
      </c>
      <c r="K5203" t="str" cm="1">
        <f t="array" ref="K5203">IFERROR(INDEX(tblClientes[Cliente],INT($J5203/ROWS(tblConsorcios[Produto]))+1),"")</f>
        <v/>
      </c>
      <c r="L5203" t="str" cm="1">
        <f t="array" ref="L5203">IFERROR(INDEX(tblConsorcios[Produto],MOD($J5203,ROWS(tblConsorcios[Produto]))+1),"")</f>
        <v>Imóvel IE330 – 200m</v>
      </c>
      <c r="M5203" s="20" cm="1">
        <f t="array" ref="M5203">IFERROR(INDEX(tblConsorcios[Valor da Carta (R$)],MOD($J5203,ROWS(tblConsorcios[Produto]))+1),"")</f>
        <v>330000</v>
      </c>
      <c r="N5203" s="2" cm="1">
        <f t="array" ref="N5203">IFERROR(INDEX(tblConsorcios[Prazo (meses)],MOD($J5203,ROWS(tblConsorcios[Produto]))+1),"")</f>
        <v>200</v>
      </c>
      <c r="O5203" s="20" cm="1">
        <f t="array" ref="O5203">IFERROR(INDEX(tblConsorcios[Parcela Mensal (R$)],MOD($J5203,ROWS(tblConsorcios[Produto]))+1),"")</f>
        <v>2092.1999999999998</v>
      </c>
      <c r="P5203" s="20" t="str" cm="1">
        <f t="array" ref="P5203">IFERROR(INDEX(tblClientes[Dividendo Mensal (R$)],INT($J5203/ROWS(tblConsorcios[Produto]))+1),"")</f>
        <v/>
      </c>
      <c r="Q5203" s="20" t="str">
        <f t="shared" si="244"/>
        <v/>
      </c>
      <c r="R5203">
        <f t="shared" si="245"/>
        <v>0</v>
      </c>
    </row>
    <row r="5204" spans="10:18" x14ac:dyDescent="0.2">
      <c r="J5204">
        <f t="shared" si="243"/>
        <v>5202</v>
      </c>
      <c r="K5204" t="str" cm="1">
        <f t="array" ref="K5204">IFERROR(INDEX(tblClientes[Cliente],INT($J5204/ROWS(tblConsorcios[Produto]))+1),"")</f>
        <v/>
      </c>
      <c r="L5204" t="str" cm="1">
        <f t="array" ref="L5204">IFERROR(INDEX(tblConsorcios[Produto],MOD($J5204,ROWS(tblConsorcios[Produto]))+1),"")</f>
        <v>Imóvel IE300 – 240m</v>
      </c>
      <c r="M5204" s="20" cm="1">
        <f t="array" ref="M5204">IFERROR(INDEX(tblConsorcios[Valor da Carta (R$)],MOD($J5204,ROWS(tblConsorcios[Produto]))+1),"")</f>
        <v>300000</v>
      </c>
      <c r="N5204" s="2" cm="1">
        <f t="array" ref="N5204">IFERROR(INDEX(tblConsorcios[Prazo (meses)],MOD($J5204,ROWS(tblConsorcios[Produto]))+1),"")</f>
        <v>240</v>
      </c>
      <c r="O5204" s="20" cm="1">
        <f t="array" ref="O5204">IFERROR(INDEX(tblConsorcios[Parcela Mensal (R$)],MOD($J5204,ROWS(tblConsorcios[Produto]))+1),"")</f>
        <v>1610</v>
      </c>
      <c r="P5204" s="20" t="str" cm="1">
        <f t="array" ref="P5204">IFERROR(INDEX(tblClientes[Dividendo Mensal (R$)],INT($J5204/ROWS(tblConsorcios[Produto]))+1),"")</f>
        <v/>
      </c>
      <c r="Q5204" s="20" t="str">
        <f t="shared" si="244"/>
        <v/>
      </c>
      <c r="R5204">
        <f t="shared" si="245"/>
        <v>0</v>
      </c>
    </row>
    <row r="5205" spans="10:18" x14ac:dyDescent="0.2">
      <c r="J5205">
        <f t="shared" si="243"/>
        <v>5203</v>
      </c>
      <c r="K5205" t="str" cm="1">
        <f t="array" ref="K5205">IFERROR(INDEX(tblClientes[Cliente],INT($J5205/ROWS(tblConsorcios[Produto]))+1),"")</f>
        <v/>
      </c>
      <c r="L5205" t="str" cm="1">
        <f t="array" ref="L5205">IFERROR(INDEX(tblConsorcios[Produto],MOD($J5205,ROWS(tblConsorcios[Produto]))+1),"")</f>
        <v>Imóvel IE300 – 220m</v>
      </c>
      <c r="M5205" s="20" cm="1">
        <f t="array" ref="M5205">IFERROR(INDEX(tblConsorcios[Valor da Carta (R$)],MOD($J5205,ROWS(tblConsorcios[Produto]))+1),"")</f>
        <v>300000</v>
      </c>
      <c r="N5205" s="2" cm="1">
        <f t="array" ref="N5205">IFERROR(INDEX(tblConsorcios[Prazo (meses)],MOD($J5205,ROWS(tblConsorcios[Produto]))+1),"")</f>
        <v>220</v>
      </c>
      <c r="O5205" s="20" cm="1">
        <f t="array" ref="O5205">IFERROR(INDEX(tblConsorcios[Parcela Mensal (R$)],MOD($J5205,ROWS(tblConsorcios[Produto]))+1),"")</f>
        <v>1742.73</v>
      </c>
      <c r="P5205" s="20" t="str" cm="1">
        <f t="array" ref="P5205">IFERROR(INDEX(tblClientes[Dividendo Mensal (R$)],INT($J5205/ROWS(tblConsorcios[Produto]))+1),"")</f>
        <v/>
      </c>
      <c r="Q5205" s="20" t="str">
        <f t="shared" si="244"/>
        <v/>
      </c>
      <c r="R5205">
        <f t="shared" si="245"/>
        <v>0</v>
      </c>
    </row>
    <row r="5206" spans="10:18" x14ac:dyDescent="0.2">
      <c r="J5206">
        <f t="shared" si="243"/>
        <v>5204</v>
      </c>
      <c r="K5206" t="str" cm="1">
        <f t="array" ref="K5206">IFERROR(INDEX(tblClientes[Cliente],INT($J5206/ROWS(tblConsorcios[Produto]))+1),"")</f>
        <v/>
      </c>
      <c r="L5206" t="str" cm="1">
        <f t="array" ref="L5206">IFERROR(INDEX(tblConsorcios[Produto],MOD($J5206,ROWS(tblConsorcios[Produto]))+1),"")</f>
        <v>Imóvel IE300 – 200m</v>
      </c>
      <c r="M5206" s="20" cm="1">
        <f t="array" ref="M5206">IFERROR(INDEX(tblConsorcios[Valor da Carta (R$)],MOD($J5206,ROWS(tblConsorcios[Produto]))+1),"")</f>
        <v>300000</v>
      </c>
      <c r="N5206" s="2" cm="1">
        <f t="array" ref="N5206">IFERROR(INDEX(tblConsorcios[Prazo (meses)],MOD($J5206,ROWS(tblConsorcios[Produto]))+1),"")</f>
        <v>200</v>
      </c>
      <c r="O5206" s="20" cm="1">
        <f t="array" ref="O5206">IFERROR(INDEX(tblConsorcios[Parcela Mensal (R$)],MOD($J5206,ROWS(tblConsorcios[Produto]))+1),"")</f>
        <v>1902</v>
      </c>
      <c r="P5206" s="20" t="str" cm="1">
        <f t="array" ref="P5206">IFERROR(INDEX(tblClientes[Dividendo Mensal (R$)],INT($J5206/ROWS(tblConsorcios[Produto]))+1),"")</f>
        <v/>
      </c>
      <c r="Q5206" s="20" t="str">
        <f t="shared" si="244"/>
        <v/>
      </c>
      <c r="R5206">
        <f t="shared" si="245"/>
        <v>0</v>
      </c>
    </row>
    <row r="5207" spans="10:18" x14ac:dyDescent="0.2">
      <c r="J5207">
        <f t="shared" si="243"/>
        <v>5205</v>
      </c>
      <c r="K5207" t="str" cm="1">
        <f t="array" ref="K5207">IFERROR(INDEX(tblClientes[Cliente],INT($J5207/ROWS(tblConsorcios[Produto]))+1),"")</f>
        <v/>
      </c>
      <c r="L5207" t="str" cm="1">
        <f t="array" ref="L5207">IFERROR(INDEX(tblConsorcios[Produto],MOD($J5207,ROWS(tblConsorcios[Produto]))+1),"")</f>
        <v>Imóvel IE240 – 240m</v>
      </c>
      <c r="M5207" s="20" cm="1">
        <f t="array" ref="M5207">IFERROR(INDEX(tblConsorcios[Valor da Carta (R$)],MOD($J5207,ROWS(tblConsorcios[Produto]))+1),"")</f>
        <v>240000</v>
      </c>
      <c r="N5207" s="2" cm="1">
        <f t="array" ref="N5207">IFERROR(INDEX(tblConsorcios[Prazo (meses)],MOD($J5207,ROWS(tblConsorcios[Produto]))+1),"")</f>
        <v>240</v>
      </c>
      <c r="O5207" s="20" cm="1">
        <f t="array" ref="O5207">IFERROR(INDEX(tblConsorcios[Parcela Mensal (R$)],MOD($J5207,ROWS(tblConsorcios[Produto]))+1),"")</f>
        <v>1288</v>
      </c>
      <c r="P5207" s="20" t="str" cm="1">
        <f t="array" ref="P5207">IFERROR(INDEX(tblClientes[Dividendo Mensal (R$)],INT($J5207/ROWS(tblConsorcios[Produto]))+1),"")</f>
        <v/>
      </c>
      <c r="Q5207" s="20" t="str">
        <f t="shared" si="244"/>
        <v/>
      </c>
      <c r="R5207">
        <f t="shared" si="245"/>
        <v>0</v>
      </c>
    </row>
    <row r="5208" spans="10:18" x14ac:dyDescent="0.2">
      <c r="J5208">
        <f t="shared" si="243"/>
        <v>5206</v>
      </c>
      <c r="K5208" t="str" cm="1">
        <f t="array" ref="K5208">IFERROR(INDEX(tblClientes[Cliente],INT($J5208/ROWS(tblConsorcios[Produto]))+1),"")</f>
        <v/>
      </c>
      <c r="L5208" t="str" cm="1">
        <f t="array" ref="L5208">IFERROR(INDEX(tblConsorcios[Produto],MOD($J5208,ROWS(tblConsorcios[Produto]))+1),"")</f>
        <v>Imóvel IE240 – 220m</v>
      </c>
      <c r="M5208" s="20" cm="1">
        <f t="array" ref="M5208">IFERROR(INDEX(tblConsorcios[Valor da Carta (R$)],MOD($J5208,ROWS(tblConsorcios[Produto]))+1),"")</f>
        <v>240000</v>
      </c>
      <c r="N5208" s="2" cm="1">
        <f t="array" ref="N5208">IFERROR(INDEX(tblConsorcios[Prazo (meses)],MOD($J5208,ROWS(tblConsorcios[Produto]))+1),"")</f>
        <v>220</v>
      </c>
      <c r="O5208" s="20" cm="1">
        <f t="array" ref="O5208">IFERROR(INDEX(tblConsorcios[Parcela Mensal (R$)],MOD($J5208,ROWS(tblConsorcios[Produto]))+1),"")</f>
        <v>1394.18</v>
      </c>
      <c r="P5208" s="20" t="str" cm="1">
        <f t="array" ref="P5208">IFERROR(INDEX(tblClientes[Dividendo Mensal (R$)],INT($J5208/ROWS(tblConsorcios[Produto]))+1),"")</f>
        <v/>
      </c>
      <c r="Q5208" s="20" t="str">
        <f t="shared" si="244"/>
        <v/>
      </c>
      <c r="R5208">
        <f t="shared" si="245"/>
        <v>0</v>
      </c>
    </row>
    <row r="5209" spans="10:18" x14ac:dyDescent="0.2">
      <c r="J5209">
        <f t="shared" si="243"/>
        <v>5207</v>
      </c>
      <c r="K5209" t="str" cm="1">
        <f t="array" ref="K5209">IFERROR(INDEX(tblClientes[Cliente],INT($J5209/ROWS(tblConsorcios[Produto]))+1),"")</f>
        <v/>
      </c>
      <c r="L5209" t="str" cm="1">
        <f t="array" ref="L5209">IFERROR(INDEX(tblConsorcios[Produto],MOD($J5209,ROWS(tblConsorcios[Produto]))+1),"")</f>
        <v>Imóvel IE240 – 200m</v>
      </c>
      <c r="M5209" s="20" cm="1">
        <f t="array" ref="M5209">IFERROR(INDEX(tblConsorcios[Valor da Carta (R$)],MOD($J5209,ROWS(tblConsorcios[Produto]))+1),"")</f>
        <v>240000</v>
      </c>
      <c r="N5209" s="2" cm="1">
        <f t="array" ref="N5209">IFERROR(INDEX(tblConsorcios[Prazo (meses)],MOD($J5209,ROWS(tblConsorcios[Produto]))+1),"")</f>
        <v>200</v>
      </c>
      <c r="O5209" s="20" cm="1">
        <f t="array" ref="O5209">IFERROR(INDEX(tblConsorcios[Parcela Mensal (R$)],MOD($J5209,ROWS(tblConsorcios[Produto]))+1),"")</f>
        <v>1521.6</v>
      </c>
      <c r="P5209" s="20" t="str" cm="1">
        <f t="array" ref="P5209">IFERROR(INDEX(tblClientes[Dividendo Mensal (R$)],INT($J5209/ROWS(tblConsorcios[Produto]))+1),"")</f>
        <v/>
      </c>
      <c r="Q5209" s="20" t="str">
        <f t="shared" si="244"/>
        <v/>
      </c>
      <c r="R5209">
        <f t="shared" si="245"/>
        <v>0</v>
      </c>
    </row>
    <row r="5210" spans="10:18" x14ac:dyDescent="0.2">
      <c r="J5210">
        <f t="shared" si="243"/>
        <v>5208</v>
      </c>
      <c r="K5210" t="str" cm="1">
        <f t="array" ref="K5210">IFERROR(INDEX(tblClientes[Cliente],INT($J5210/ROWS(tblConsorcios[Produto]))+1),"")</f>
        <v/>
      </c>
      <c r="L5210" t="str" cm="1">
        <f t="array" ref="L5210">IFERROR(INDEX(tblConsorcios[Produto],MOD($J5210,ROWS(tblConsorcios[Produto]))+1),"")</f>
        <v>Imóvel IE230 – 240m</v>
      </c>
      <c r="M5210" s="20" cm="1">
        <f t="array" ref="M5210">IFERROR(INDEX(tblConsorcios[Valor da Carta (R$)],MOD($J5210,ROWS(tblConsorcios[Produto]))+1),"")</f>
        <v>230000</v>
      </c>
      <c r="N5210" s="2" cm="1">
        <f t="array" ref="N5210">IFERROR(INDEX(tblConsorcios[Prazo (meses)],MOD($J5210,ROWS(tblConsorcios[Produto]))+1),"")</f>
        <v>240</v>
      </c>
      <c r="O5210" s="20" cm="1">
        <f t="array" ref="O5210">IFERROR(INDEX(tblConsorcios[Parcela Mensal (R$)],MOD($J5210,ROWS(tblConsorcios[Produto]))+1),"")</f>
        <v>1234.33</v>
      </c>
      <c r="P5210" s="20" t="str" cm="1">
        <f t="array" ref="P5210">IFERROR(INDEX(tblClientes[Dividendo Mensal (R$)],INT($J5210/ROWS(tblConsorcios[Produto]))+1),"")</f>
        <v/>
      </c>
      <c r="Q5210" s="20" t="str">
        <f t="shared" si="244"/>
        <v/>
      </c>
      <c r="R5210">
        <f t="shared" si="245"/>
        <v>0</v>
      </c>
    </row>
    <row r="5211" spans="10:18" x14ac:dyDescent="0.2">
      <c r="J5211">
        <f t="shared" si="243"/>
        <v>5209</v>
      </c>
      <c r="K5211" t="str" cm="1">
        <f t="array" ref="K5211">IFERROR(INDEX(tblClientes[Cliente],INT($J5211/ROWS(tblConsorcios[Produto]))+1),"")</f>
        <v/>
      </c>
      <c r="L5211" t="str" cm="1">
        <f t="array" ref="L5211">IFERROR(INDEX(tblConsorcios[Produto],MOD($J5211,ROWS(tblConsorcios[Produto]))+1),"")</f>
        <v>Imóvel IE230 – 220m</v>
      </c>
      <c r="M5211" s="20" cm="1">
        <f t="array" ref="M5211">IFERROR(INDEX(tblConsorcios[Valor da Carta (R$)],MOD($J5211,ROWS(tblConsorcios[Produto]))+1),"")</f>
        <v>230000</v>
      </c>
      <c r="N5211" s="2" cm="1">
        <f t="array" ref="N5211">IFERROR(INDEX(tblConsorcios[Prazo (meses)],MOD($J5211,ROWS(tblConsorcios[Produto]))+1),"")</f>
        <v>220</v>
      </c>
      <c r="O5211" s="20" cm="1">
        <f t="array" ref="O5211">IFERROR(INDEX(tblConsorcios[Parcela Mensal (R$)],MOD($J5211,ROWS(tblConsorcios[Produto]))+1),"")</f>
        <v>1336.09</v>
      </c>
      <c r="P5211" s="20" t="str" cm="1">
        <f t="array" ref="P5211">IFERROR(INDEX(tblClientes[Dividendo Mensal (R$)],INT($J5211/ROWS(tblConsorcios[Produto]))+1),"")</f>
        <v/>
      </c>
      <c r="Q5211" s="20" t="str">
        <f t="shared" si="244"/>
        <v/>
      </c>
      <c r="R5211">
        <f t="shared" si="245"/>
        <v>0</v>
      </c>
    </row>
    <row r="5212" spans="10:18" x14ac:dyDescent="0.2">
      <c r="J5212">
        <f t="shared" si="243"/>
        <v>5210</v>
      </c>
      <c r="K5212" t="str" cm="1">
        <f t="array" ref="K5212">IFERROR(INDEX(tblClientes[Cliente],INT($J5212/ROWS(tblConsorcios[Produto]))+1),"")</f>
        <v/>
      </c>
      <c r="L5212" t="str" cm="1">
        <f t="array" ref="L5212">IFERROR(INDEX(tblConsorcios[Produto],MOD($J5212,ROWS(tblConsorcios[Produto]))+1),"")</f>
        <v>Imóvel IE230 – 200m</v>
      </c>
      <c r="M5212" s="20" cm="1">
        <f t="array" ref="M5212">IFERROR(INDEX(tblConsorcios[Valor da Carta (R$)],MOD($J5212,ROWS(tblConsorcios[Produto]))+1),"")</f>
        <v>230000</v>
      </c>
      <c r="N5212" s="2" cm="1">
        <f t="array" ref="N5212">IFERROR(INDEX(tblConsorcios[Prazo (meses)],MOD($J5212,ROWS(tblConsorcios[Produto]))+1),"")</f>
        <v>200</v>
      </c>
      <c r="O5212" s="20" cm="1">
        <f t="array" ref="O5212">IFERROR(INDEX(tblConsorcios[Parcela Mensal (R$)],MOD($J5212,ROWS(tblConsorcios[Produto]))+1),"")</f>
        <v>1458.2</v>
      </c>
      <c r="P5212" s="20" t="str" cm="1">
        <f t="array" ref="P5212">IFERROR(INDEX(tblClientes[Dividendo Mensal (R$)],INT($J5212/ROWS(tblConsorcios[Produto]))+1),"")</f>
        <v/>
      </c>
      <c r="Q5212" s="20" t="str">
        <f t="shared" si="244"/>
        <v/>
      </c>
      <c r="R5212">
        <f t="shared" si="245"/>
        <v>0</v>
      </c>
    </row>
    <row r="5213" spans="10:18" x14ac:dyDescent="0.2">
      <c r="J5213">
        <f t="shared" si="243"/>
        <v>5211</v>
      </c>
      <c r="K5213" t="str" cm="1">
        <f t="array" ref="K5213">IFERROR(INDEX(tblClientes[Cliente],INT($J5213/ROWS(tblConsorcios[Produto]))+1),"")</f>
        <v/>
      </c>
      <c r="L5213" t="str" cm="1">
        <f t="array" ref="L5213">IFERROR(INDEX(tblConsorcios[Produto],MOD($J5213,ROWS(tblConsorcios[Produto]))+1),"")</f>
        <v>Imóvel IE220 – 240m</v>
      </c>
      <c r="M5213" s="20" cm="1">
        <f t="array" ref="M5213">IFERROR(INDEX(tblConsorcios[Valor da Carta (R$)],MOD($J5213,ROWS(tblConsorcios[Produto]))+1),"")</f>
        <v>220000</v>
      </c>
      <c r="N5213" s="2" cm="1">
        <f t="array" ref="N5213">IFERROR(INDEX(tblConsorcios[Prazo (meses)],MOD($J5213,ROWS(tblConsorcios[Produto]))+1),"")</f>
        <v>240</v>
      </c>
      <c r="O5213" s="20" cm="1">
        <f t="array" ref="O5213">IFERROR(INDEX(tblConsorcios[Parcela Mensal (R$)],MOD($J5213,ROWS(tblConsorcios[Produto]))+1),"")</f>
        <v>1180.67</v>
      </c>
      <c r="P5213" s="20" t="str" cm="1">
        <f t="array" ref="P5213">IFERROR(INDEX(tblClientes[Dividendo Mensal (R$)],INT($J5213/ROWS(tblConsorcios[Produto]))+1),"")</f>
        <v/>
      </c>
      <c r="Q5213" s="20" t="str">
        <f t="shared" si="244"/>
        <v/>
      </c>
      <c r="R5213">
        <f t="shared" si="245"/>
        <v>0</v>
      </c>
    </row>
    <row r="5214" spans="10:18" x14ac:dyDescent="0.2">
      <c r="J5214">
        <f t="shared" si="243"/>
        <v>5212</v>
      </c>
      <c r="K5214" t="str" cm="1">
        <f t="array" ref="K5214">IFERROR(INDEX(tblClientes[Cliente],INT($J5214/ROWS(tblConsorcios[Produto]))+1),"")</f>
        <v/>
      </c>
      <c r="L5214" t="str" cm="1">
        <f t="array" ref="L5214">IFERROR(INDEX(tblConsorcios[Produto],MOD($J5214,ROWS(tblConsorcios[Produto]))+1),"")</f>
        <v>Imóvel IE220 – 220m</v>
      </c>
      <c r="M5214" s="20" cm="1">
        <f t="array" ref="M5214">IFERROR(INDEX(tblConsorcios[Valor da Carta (R$)],MOD($J5214,ROWS(tblConsorcios[Produto]))+1),"")</f>
        <v>220000</v>
      </c>
      <c r="N5214" s="2" cm="1">
        <f t="array" ref="N5214">IFERROR(INDEX(tblConsorcios[Prazo (meses)],MOD($J5214,ROWS(tblConsorcios[Produto]))+1),"")</f>
        <v>220</v>
      </c>
      <c r="O5214" s="20" cm="1">
        <f t="array" ref="O5214">IFERROR(INDEX(tblConsorcios[Parcela Mensal (R$)],MOD($J5214,ROWS(tblConsorcios[Produto]))+1),"")</f>
        <v>1278</v>
      </c>
      <c r="P5214" s="20" t="str" cm="1">
        <f t="array" ref="P5214">IFERROR(INDEX(tblClientes[Dividendo Mensal (R$)],INT($J5214/ROWS(tblConsorcios[Produto]))+1),"")</f>
        <v/>
      </c>
      <c r="Q5214" s="20" t="str">
        <f t="shared" si="244"/>
        <v/>
      </c>
      <c r="R5214">
        <f t="shared" si="245"/>
        <v>0</v>
      </c>
    </row>
    <row r="5215" spans="10:18" x14ac:dyDescent="0.2">
      <c r="J5215">
        <f t="shared" si="243"/>
        <v>5213</v>
      </c>
      <c r="K5215" t="str" cm="1">
        <f t="array" ref="K5215">IFERROR(INDEX(tblClientes[Cliente],INT($J5215/ROWS(tblConsorcios[Produto]))+1),"")</f>
        <v/>
      </c>
      <c r="L5215" t="str" cm="1">
        <f t="array" ref="L5215">IFERROR(INDEX(tblConsorcios[Produto],MOD($J5215,ROWS(tblConsorcios[Produto]))+1),"")</f>
        <v>Imóvel IE220 – 200m</v>
      </c>
      <c r="M5215" s="20" cm="1">
        <f t="array" ref="M5215">IFERROR(INDEX(tblConsorcios[Valor da Carta (R$)],MOD($J5215,ROWS(tblConsorcios[Produto]))+1),"")</f>
        <v>220000</v>
      </c>
      <c r="N5215" s="2" cm="1">
        <f t="array" ref="N5215">IFERROR(INDEX(tblConsorcios[Prazo (meses)],MOD($J5215,ROWS(tblConsorcios[Produto]))+1),"")</f>
        <v>200</v>
      </c>
      <c r="O5215" s="20" cm="1">
        <f t="array" ref="O5215">IFERROR(INDEX(tblConsorcios[Parcela Mensal (R$)],MOD($J5215,ROWS(tblConsorcios[Produto]))+1),"")</f>
        <v>1394.8</v>
      </c>
      <c r="P5215" s="20" t="str" cm="1">
        <f t="array" ref="P5215">IFERROR(INDEX(tblClientes[Dividendo Mensal (R$)],INT($J5215/ROWS(tblConsorcios[Produto]))+1),"")</f>
        <v/>
      </c>
      <c r="Q5215" s="20" t="str">
        <f t="shared" si="244"/>
        <v/>
      </c>
      <c r="R5215">
        <f t="shared" si="245"/>
        <v>0</v>
      </c>
    </row>
    <row r="5216" spans="10:18" x14ac:dyDescent="0.2">
      <c r="J5216">
        <f t="shared" si="243"/>
        <v>5214</v>
      </c>
      <c r="K5216" t="str" cm="1">
        <f t="array" ref="K5216">IFERROR(INDEX(tblClientes[Cliente],INT($J5216/ROWS(tblConsorcios[Produto]))+1),"")</f>
        <v/>
      </c>
      <c r="L5216" t="str" cm="1">
        <f t="array" ref="L5216">IFERROR(INDEX(tblConsorcios[Produto],MOD($J5216,ROWS(tblConsorcios[Produto]))+1),"")</f>
        <v>Imóvel IE200 – 240m</v>
      </c>
      <c r="M5216" s="20" cm="1">
        <f t="array" ref="M5216">IFERROR(INDEX(tblConsorcios[Valor da Carta (R$)],MOD($J5216,ROWS(tblConsorcios[Produto]))+1),"")</f>
        <v>200000</v>
      </c>
      <c r="N5216" s="2" cm="1">
        <f t="array" ref="N5216">IFERROR(INDEX(tblConsorcios[Prazo (meses)],MOD($J5216,ROWS(tblConsorcios[Produto]))+1),"")</f>
        <v>240</v>
      </c>
      <c r="O5216" s="20" cm="1">
        <f t="array" ref="O5216">IFERROR(INDEX(tblConsorcios[Parcela Mensal (R$)],MOD($J5216,ROWS(tblConsorcios[Produto]))+1),"")</f>
        <v>1073.33</v>
      </c>
      <c r="P5216" s="20" t="str" cm="1">
        <f t="array" ref="P5216">IFERROR(INDEX(tblClientes[Dividendo Mensal (R$)],INT($J5216/ROWS(tblConsorcios[Produto]))+1),"")</f>
        <v/>
      </c>
      <c r="Q5216" s="20" t="str">
        <f t="shared" si="244"/>
        <v/>
      </c>
      <c r="R5216">
        <f t="shared" si="245"/>
        <v>0</v>
      </c>
    </row>
    <row r="5217" spans="10:18" x14ac:dyDescent="0.2">
      <c r="J5217">
        <f t="shared" si="243"/>
        <v>5215</v>
      </c>
      <c r="K5217" t="str" cm="1">
        <f t="array" ref="K5217">IFERROR(INDEX(tblClientes[Cliente],INT($J5217/ROWS(tblConsorcios[Produto]))+1),"")</f>
        <v/>
      </c>
      <c r="L5217" t="str" cm="1">
        <f t="array" ref="L5217">IFERROR(INDEX(tblConsorcios[Produto],MOD($J5217,ROWS(tblConsorcios[Produto]))+1),"")</f>
        <v>Imóvel IE200 – 220m</v>
      </c>
      <c r="M5217" s="20" cm="1">
        <f t="array" ref="M5217">IFERROR(INDEX(tblConsorcios[Valor da Carta (R$)],MOD($J5217,ROWS(tblConsorcios[Produto]))+1),"")</f>
        <v>200000</v>
      </c>
      <c r="N5217" s="2" cm="1">
        <f t="array" ref="N5217">IFERROR(INDEX(tblConsorcios[Prazo (meses)],MOD($J5217,ROWS(tblConsorcios[Produto]))+1),"")</f>
        <v>220</v>
      </c>
      <c r="O5217" s="20" cm="1">
        <f t="array" ref="O5217">IFERROR(INDEX(tblConsorcios[Parcela Mensal (R$)],MOD($J5217,ROWS(tblConsorcios[Produto]))+1),"")</f>
        <v>1161.82</v>
      </c>
      <c r="P5217" s="20" t="str" cm="1">
        <f t="array" ref="P5217">IFERROR(INDEX(tblClientes[Dividendo Mensal (R$)],INT($J5217/ROWS(tblConsorcios[Produto]))+1),"")</f>
        <v/>
      </c>
      <c r="Q5217" s="20" t="str">
        <f t="shared" si="244"/>
        <v/>
      </c>
      <c r="R5217">
        <f t="shared" si="245"/>
        <v>0</v>
      </c>
    </row>
    <row r="5218" spans="10:18" x14ac:dyDescent="0.2">
      <c r="J5218">
        <f t="shared" si="243"/>
        <v>5216</v>
      </c>
      <c r="K5218" t="str" cm="1">
        <f t="array" ref="K5218">IFERROR(INDEX(tblClientes[Cliente],INT($J5218/ROWS(tblConsorcios[Produto]))+1),"")</f>
        <v/>
      </c>
      <c r="L5218" t="str" cm="1">
        <f t="array" ref="L5218">IFERROR(INDEX(tblConsorcios[Produto],MOD($J5218,ROWS(tblConsorcios[Produto]))+1),"")</f>
        <v>Imóvel IE200 – 200m</v>
      </c>
      <c r="M5218" s="20" cm="1">
        <f t="array" ref="M5218">IFERROR(INDEX(tblConsorcios[Valor da Carta (R$)],MOD($J5218,ROWS(tblConsorcios[Produto]))+1),"")</f>
        <v>200000</v>
      </c>
      <c r="N5218" s="2" cm="1">
        <f t="array" ref="N5218">IFERROR(INDEX(tblConsorcios[Prazo (meses)],MOD($J5218,ROWS(tblConsorcios[Produto]))+1),"")</f>
        <v>200</v>
      </c>
      <c r="O5218" s="20" cm="1">
        <f t="array" ref="O5218">IFERROR(INDEX(tblConsorcios[Parcela Mensal (R$)],MOD($J5218,ROWS(tblConsorcios[Produto]))+1),"")</f>
        <v>1268</v>
      </c>
      <c r="P5218" s="20" t="str" cm="1">
        <f t="array" ref="P5218">IFERROR(INDEX(tblClientes[Dividendo Mensal (R$)],INT($J5218/ROWS(tblConsorcios[Produto]))+1),"")</f>
        <v/>
      </c>
      <c r="Q5218" s="20" t="str">
        <f t="shared" si="244"/>
        <v/>
      </c>
      <c r="R5218">
        <f t="shared" si="245"/>
        <v>0</v>
      </c>
    </row>
    <row r="5219" spans="10:18" x14ac:dyDescent="0.2">
      <c r="J5219">
        <f t="shared" si="243"/>
        <v>5217</v>
      </c>
      <c r="K5219" t="str" cm="1">
        <f t="array" ref="K5219">IFERROR(INDEX(tblClientes[Cliente],INT($J5219/ROWS(tblConsorcios[Produto]))+1),"")</f>
        <v/>
      </c>
      <c r="L5219" t="str" cm="1">
        <f t="array" ref="L5219">IFERROR(INDEX(tblConsorcios[Produto],MOD($J5219,ROWS(tblConsorcios[Produto]))+1),"")</f>
        <v>Imóvel IE150 – 240m</v>
      </c>
      <c r="M5219" s="20" cm="1">
        <f t="array" ref="M5219">IFERROR(INDEX(tblConsorcios[Valor da Carta (R$)],MOD($J5219,ROWS(tblConsorcios[Produto]))+1),"")</f>
        <v>150000</v>
      </c>
      <c r="N5219" s="2" cm="1">
        <f t="array" ref="N5219">IFERROR(INDEX(tblConsorcios[Prazo (meses)],MOD($J5219,ROWS(tblConsorcios[Produto]))+1),"")</f>
        <v>240</v>
      </c>
      <c r="O5219" s="20" cm="1">
        <f t="array" ref="O5219">IFERROR(INDEX(tblConsorcios[Parcela Mensal (R$)],MOD($J5219,ROWS(tblConsorcios[Produto]))+1),"")</f>
        <v>805</v>
      </c>
      <c r="P5219" s="20" t="str" cm="1">
        <f t="array" ref="P5219">IFERROR(INDEX(tblClientes[Dividendo Mensal (R$)],INT($J5219/ROWS(tblConsorcios[Produto]))+1),"")</f>
        <v/>
      </c>
      <c r="Q5219" s="20" t="str">
        <f t="shared" si="244"/>
        <v/>
      </c>
      <c r="R5219">
        <f t="shared" si="245"/>
        <v>0</v>
      </c>
    </row>
    <row r="5220" spans="10:18" x14ac:dyDescent="0.2">
      <c r="J5220">
        <f t="shared" si="243"/>
        <v>5218</v>
      </c>
      <c r="K5220" t="str" cm="1">
        <f t="array" ref="K5220">IFERROR(INDEX(tblClientes[Cliente],INT($J5220/ROWS(tblConsorcios[Produto]))+1),"")</f>
        <v/>
      </c>
      <c r="L5220" t="str" cm="1">
        <f t="array" ref="L5220">IFERROR(INDEX(tblConsorcios[Produto],MOD($J5220,ROWS(tblConsorcios[Produto]))+1),"")</f>
        <v>Imóvel IE150 – 220m</v>
      </c>
      <c r="M5220" s="20" cm="1">
        <f t="array" ref="M5220">IFERROR(INDEX(tblConsorcios[Valor da Carta (R$)],MOD($J5220,ROWS(tblConsorcios[Produto]))+1),"")</f>
        <v>150000</v>
      </c>
      <c r="N5220" s="2" cm="1">
        <f t="array" ref="N5220">IFERROR(INDEX(tblConsorcios[Prazo (meses)],MOD($J5220,ROWS(tblConsorcios[Produto]))+1),"")</f>
        <v>220</v>
      </c>
      <c r="O5220" s="20" cm="1">
        <f t="array" ref="O5220">IFERROR(INDEX(tblConsorcios[Parcela Mensal (R$)],MOD($J5220,ROWS(tblConsorcios[Produto]))+1),"")</f>
        <v>871.36</v>
      </c>
      <c r="P5220" s="20" t="str" cm="1">
        <f t="array" ref="P5220">IFERROR(INDEX(tblClientes[Dividendo Mensal (R$)],INT($J5220/ROWS(tblConsorcios[Produto]))+1),"")</f>
        <v/>
      </c>
      <c r="Q5220" s="20" t="str">
        <f t="shared" si="244"/>
        <v/>
      </c>
      <c r="R5220">
        <f t="shared" si="245"/>
        <v>0</v>
      </c>
    </row>
    <row r="5221" spans="10:18" x14ac:dyDescent="0.2">
      <c r="J5221">
        <f t="shared" si="243"/>
        <v>5219</v>
      </c>
      <c r="K5221" t="str" cm="1">
        <f t="array" ref="K5221">IFERROR(INDEX(tblClientes[Cliente],INT($J5221/ROWS(tblConsorcios[Produto]))+1),"")</f>
        <v/>
      </c>
      <c r="L5221" t="str" cm="1">
        <f t="array" ref="L5221">IFERROR(INDEX(tblConsorcios[Produto],MOD($J5221,ROWS(tblConsorcios[Produto]))+1),"")</f>
        <v>Imóvel IE150 – 200m</v>
      </c>
      <c r="M5221" s="20" cm="1">
        <f t="array" ref="M5221">IFERROR(INDEX(tblConsorcios[Valor da Carta (R$)],MOD($J5221,ROWS(tblConsorcios[Produto]))+1),"")</f>
        <v>150000</v>
      </c>
      <c r="N5221" s="2" cm="1">
        <f t="array" ref="N5221">IFERROR(INDEX(tblConsorcios[Prazo (meses)],MOD($J5221,ROWS(tblConsorcios[Produto]))+1),"")</f>
        <v>200</v>
      </c>
      <c r="O5221" s="20" cm="1">
        <f t="array" ref="O5221">IFERROR(INDEX(tblConsorcios[Parcela Mensal (R$)],MOD($J5221,ROWS(tblConsorcios[Produto]))+1),"")</f>
        <v>951</v>
      </c>
      <c r="P5221" s="20" t="str" cm="1">
        <f t="array" ref="P5221">IFERROR(INDEX(tblClientes[Dividendo Mensal (R$)],INT($J5221/ROWS(tblConsorcios[Produto]))+1),"")</f>
        <v/>
      </c>
      <c r="Q5221" s="20" t="str">
        <f t="shared" si="244"/>
        <v/>
      </c>
      <c r="R5221">
        <f t="shared" si="245"/>
        <v>0</v>
      </c>
    </row>
    <row r="5222" spans="10:18" x14ac:dyDescent="0.2">
      <c r="J5222">
        <f t="shared" si="243"/>
        <v>5220</v>
      </c>
      <c r="K5222" t="str" cm="1">
        <f t="array" ref="K5222">IFERROR(INDEX(tblClientes[Cliente],INT($J5222/ROWS(tblConsorcios[Produto]))+1),"")</f>
        <v/>
      </c>
      <c r="L5222" t="str" cm="1">
        <f t="array" ref="L5222">IFERROR(INDEX(tblConsorcios[Produto],MOD($J5222,ROWS(tblConsorcios[Produto]))+1),"")</f>
        <v>Imóvel IE140 – 240m</v>
      </c>
      <c r="M5222" s="20" cm="1">
        <f t="array" ref="M5222">IFERROR(INDEX(tblConsorcios[Valor da Carta (R$)],MOD($J5222,ROWS(tblConsorcios[Produto]))+1),"")</f>
        <v>140000</v>
      </c>
      <c r="N5222" s="2" cm="1">
        <f t="array" ref="N5222">IFERROR(INDEX(tblConsorcios[Prazo (meses)],MOD($J5222,ROWS(tblConsorcios[Produto]))+1),"")</f>
        <v>240</v>
      </c>
      <c r="O5222" s="20" cm="1">
        <f t="array" ref="O5222">IFERROR(INDEX(tblConsorcios[Parcela Mensal (R$)],MOD($J5222,ROWS(tblConsorcios[Produto]))+1),"")</f>
        <v>751.33</v>
      </c>
      <c r="P5222" s="20" t="str" cm="1">
        <f t="array" ref="P5222">IFERROR(INDEX(tblClientes[Dividendo Mensal (R$)],INT($J5222/ROWS(tblConsorcios[Produto]))+1),"")</f>
        <v/>
      </c>
      <c r="Q5222" s="20" t="str">
        <f t="shared" si="244"/>
        <v/>
      </c>
      <c r="R5222">
        <f t="shared" si="245"/>
        <v>0</v>
      </c>
    </row>
    <row r="5223" spans="10:18" x14ac:dyDescent="0.2">
      <c r="J5223">
        <f t="shared" si="243"/>
        <v>5221</v>
      </c>
      <c r="K5223" t="str" cm="1">
        <f t="array" ref="K5223">IFERROR(INDEX(tblClientes[Cliente],INT($J5223/ROWS(tblConsorcios[Produto]))+1),"")</f>
        <v/>
      </c>
      <c r="L5223" t="str" cm="1">
        <f t="array" ref="L5223">IFERROR(INDEX(tblConsorcios[Produto],MOD($J5223,ROWS(tblConsorcios[Produto]))+1),"")</f>
        <v>Imóvel IE140 – 220m</v>
      </c>
      <c r="M5223" s="20" cm="1">
        <f t="array" ref="M5223">IFERROR(INDEX(tblConsorcios[Valor da Carta (R$)],MOD($J5223,ROWS(tblConsorcios[Produto]))+1),"")</f>
        <v>140000</v>
      </c>
      <c r="N5223" s="2" cm="1">
        <f t="array" ref="N5223">IFERROR(INDEX(tblConsorcios[Prazo (meses)],MOD($J5223,ROWS(tblConsorcios[Produto]))+1),"")</f>
        <v>220</v>
      </c>
      <c r="O5223" s="20" cm="1">
        <f t="array" ref="O5223">IFERROR(INDEX(tblConsorcios[Parcela Mensal (R$)],MOD($J5223,ROWS(tblConsorcios[Produto]))+1),"")</f>
        <v>813.27</v>
      </c>
      <c r="P5223" s="20" t="str" cm="1">
        <f t="array" ref="P5223">IFERROR(INDEX(tblClientes[Dividendo Mensal (R$)],INT($J5223/ROWS(tblConsorcios[Produto]))+1),"")</f>
        <v/>
      </c>
      <c r="Q5223" s="20" t="str">
        <f t="shared" si="244"/>
        <v/>
      </c>
      <c r="R5223">
        <f t="shared" si="245"/>
        <v>0</v>
      </c>
    </row>
    <row r="5224" spans="10:18" x14ac:dyDescent="0.2">
      <c r="J5224">
        <f t="shared" si="243"/>
        <v>5222</v>
      </c>
      <c r="K5224" t="str" cm="1">
        <f t="array" ref="K5224">IFERROR(INDEX(tblClientes[Cliente],INT($J5224/ROWS(tblConsorcios[Produto]))+1),"")</f>
        <v/>
      </c>
      <c r="L5224" t="str" cm="1">
        <f t="array" ref="L5224">IFERROR(INDEX(tblConsorcios[Produto],MOD($J5224,ROWS(tblConsorcios[Produto]))+1),"")</f>
        <v>Imóvel IE140 – 200m</v>
      </c>
      <c r="M5224" s="20" cm="1">
        <f t="array" ref="M5224">IFERROR(INDEX(tblConsorcios[Valor da Carta (R$)],MOD($J5224,ROWS(tblConsorcios[Produto]))+1),"")</f>
        <v>140000</v>
      </c>
      <c r="N5224" s="2" cm="1">
        <f t="array" ref="N5224">IFERROR(INDEX(tblConsorcios[Prazo (meses)],MOD($J5224,ROWS(tblConsorcios[Produto]))+1),"")</f>
        <v>200</v>
      </c>
      <c r="O5224" s="20" cm="1">
        <f t="array" ref="O5224">IFERROR(INDEX(tblConsorcios[Parcela Mensal (R$)],MOD($J5224,ROWS(tblConsorcios[Produto]))+1),"")</f>
        <v>887.6</v>
      </c>
      <c r="P5224" s="20" t="str" cm="1">
        <f t="array" ref="P5224">IFERROR(INDEX(tblClientes[Dividendo Mensal (R$)],INT($J5224/ROWS(tblConsorcios[Produto]))+1),"")</f>
        <v/>
      </c>
      <c r="Q5224" s="20" t="str">
        <f t="shared" si="244"/>
        <v/>
      </c>
      <c r="R5224">
        <f t="shared" si="245"/>
        <v>0</v>
      </c>
    </row>
    <row r="5225" spans="10:18" x14ac:dyDescent="0.2">
      <c r="J5225">
        <f t="shared" si="243"/>
        <v>5223</v>
      </c>
      <c r="K5225" t="str" cm="1">
        <f t="array" ref="K5225">IFERROR(INDEX(tblClientes[Cliente],INT($J5225/ROWS(tblConsorcios[Produto]))+1),"")</f>
        <v/>
      </c>
      <c r="L5225" t="str" cm="1">
        <f t="array" ref="L5225">IFERROR(INDEX(tblConsorcios[Produto],MOD($J5225,ROWS(tblConsorcios[Produto]))+1),"")</f>
        <v>Imóvel IE130 – 240m</v>
      </c>
      <c r="M5225" s="20" cm="1">
        <f t="array" ref="M5225">IFERROR(INDEX(tblConsorcios[Valor da Carta (R$)],MOD($J5225,ROWS(tblConsorcios[Produto]))+1),"")</f>
        <v>130000</v>
      </c>
      <c r="N5225" s="2" cm="1">
        <f t="array" ref="N5225">IFERROR(INDEX(tblConsorcios[Prazo (meses)],MOD($J5225,ROWS(tblConsorcios[Produto]))+1),"")</f>
        <v>240</v>
      </c>
      <c r="O5225" s="20" cm="1">
        <f t="array" ref="O5225">IFERROR(INDEX(tblConsorcios[Parcela Mensal (R$)],MOD($J5225,ROWS(tblConsorcios[Produto]))+1),"")</f>
        <v>697.67</v>
      </c>
      <c r="P5225" s="20" t="str" cm="1">
        <f t="array" ref="P5225">IFERROR(INDEX(tblClientes[Dividendo Mensal (R$)],INT($J5225/ROWS(tblConsorcios[Produto]))+1),"")</f>
        <v/>
      </c>
      <c r="Q5225" s="20" t="str">
        <f t="shared" si="244"/>
        <v/>
      </c>
      <c r="R5225">
        <f t="shared" si="245"/>
        <v>0</v>
      </c>
    </row>
    <row r="5226" spans="10:18" x14ac:dyDescent="0.2">
      <c r="J5226">
        <f t="shared" si="243"/>
        <v>5224</v>
      </c>
      <c r="K5226" t="str" cm="1">
        <f t="array" ref="K5226">IFERROR(INDEX(tblClientes[Cliente],INT($J5226/ROWS(tblConsorcios[Produto]))+1),"")</f>
        <v/>
      </c>
      <c r="L5226" t="str" cm="1">
        <f t="array" ref="L5226">IFERROR(INDEX(tblConsorcios[Produto],MOD($J5226,ROWS(tblConsorcios[Produto]))+1),"")</f>
        <v>Imóvel IE130 – 220m</v>
      </c>
      <c r="M5226" s="20" cm="1">
        <f t="array" ref="M5226">IFERROR(INDEX(tblConsorcios[Valor da Carta (R$)],MOD($J5226,ROWS(tblConsorcios[Produto]))+1),"")</f>
        <v>130000</v>
      </c>
      <c r="N5226" s="2" cm="1">
        <f t="array" ref="N5226">IFERROR(INDEX(tblConsorcios[Prazo (meses)],MOD($J5226,ROWS(tblConsorcios[Produto]))+1),"")</f>
        <v>220</v>
      </c>
      <c r="O5226" s="20" cm="1">
        <f t="array" ref="O5226">IFERROR(INDEX(tblConsorcios[Parcela Mensal (R$)],MOD($J5226,ROWS(tblConsorcios[Produto]))+1),"")</f>
        <v>755.18</v>
      </c>
      <c r="P5226" s="20" t="str" cm="1">
        <f t="array" ref="P5226">IFERROR(INDEX(tblClientes[Dividendo Mensal (R$)],INT($J5226/ROWS(tblConsorcios[Produto]))+1),"")</f>
        <v/>
      </c>
      <c r="Q5226" s="20" t="str">
        <f t="shared" si="244"/>
        <v/>
      </c>
      <c r="R5226">
        <f t="shared" si="245"/>
        <v>0</v>
      </c>
    </row>
    <row r="5227" spans="10:18" x14ac:dyDescent="0.2">
      <c r="J5227">
        <f t="shared" si="243"/>
        <v>5225</v>
      </c>
      <c r="K5227" t="str" cm="1">
        <f t="array" ref="K5227">IFERROR(INDEX(tblClientes[Cliente],INT($J5227/ROWS(tblConsorcios[Produto]))+1),"")</f>
        <v/>
      </c>
      <c r="L5227" t="str" cm="1">
        <f t="array" ref="L5227">IFERROR(INDEX(tblConsorcios[Produto],MOD($J5227,ROWS(tblConsorcios[Produto]))+1),"")</f>
        <v>Imóvel IE130 – 200m</v>
      </c>
      <c r="M5227" s="20" cm="1">
        <f t="array" ref="M5227">IFERROR(INDEX(tblConsorcios[Valor da Carta (R$)],MOD($J5227,ROWS(tblConsorcios[Produto]))+1),"")</f>
        <v>130000</v>
      </c>
      <c r="N5227" s="2" cm="1">
        <f t="array" ref="N5227">IFERROR(INDEX(tblConsorcios[Prazo (meses)],MOD($J5227,ROWS(tblConsorcios[Produto]))+1),"")</f>
        <v>200</v>
      </c>
      <c r="O5227" s="20" cm="1">
        <f t="array" ref="O5227">IFERROR(INDEX(tblConsorcios[Parcela Mensal (R$)],MOD($J5227,ROWS(tblConsorcios[Produto]))+1),"")</f>
        <v>824.2</v>
      </c>
      <c r="P5227" s="20" t="str" cm="1">
        <f t="array" ref="P5227">IFERROR(INDEX(tblClientes[Dividendo Mensal (R$)],INT($J5227/ROWS(tblConsorcios[Produto]))+1),"")</f>
        <v/>
      </c>
      <c r="Q5227" s="20" t="str">
        <f t="shared" si="244"/>
        <v/>
      </c>
      <c r="R5227">
        <f t="shared" si="245"/>
        <v>0</v>
      </c>
    </row>
    <row r="5228" spans="10:18" x14ac:dyDescent="0.2">
      <c r="J5228">
        <f t="shared" si="243"/>
        <v>5226</v>
      </c>
      <c r="K5228" t="str" cm="1">
        <f t="array" ref="K5228">IFERROR(INDEX(tblClientes[Cliente],INT($J5228/ROWS(tblConsorcios[Produto]))+1),"")</f>
        <v/>
      </c>
      <c r="L5228" t="str" cm="1">
        <f t="array" ref="L5228">IFERROR(INDEX(tblConsorcios[Produto],MOD($J5228,ROWS(tblConsorcios[Produto]))+1),"")</f>
        <v>Imóvel IE120 – 240m</v>
      </c>
      <c r="M5228" s="20" cm="1">
        <f t="array" ref="M5228">IFERROR(INDEX(tblConsorcios[Valor da Carta (R$)],MOD($J5228,ROWS(tblConsorcios[Produto]))+1),"")</f>
        <v>120000</v>
      </c>
      <c r="N5228" s="2" cm="1">
        <f t="array" ref="N5228">IFERROR(INDEX(tblConsorcios[Prazo (meses)],MOD($J5228,ROWS(tblConsorcios[Produto]))+1),"")</f>
        <v>240</v>
      </c>
      <c r="O5228" s="20" cm="1">
        <f t="array" ref="O5228">IFERROR(INDEX(tblConsorcios[Parcela Mensal (R$)],MOD($J5228,ROWS(tblConsorcios[Produto]))+1),"")</f>
        <v>644</v>
      </c>
      <c r="P5228" s="20" t="str" cm="1">
        <f t="array" ref="P5228">IFERROR(INDEX(tblClientes[Dividendo Mensal (R$)],INT($J5228/ROWS(tblConsorcios[Produto]))+1),"")</f>
        <v/>
      </c>
      <c r="Q5228" s="20" t="str">
        <f t="shared" si="244"/>
        <v/>
      </c>
      <c r="R5228">
        <f t="shared" si="245"/>
        <v>0</v>
      </c>
    </row>
    <row r="5229" spans="10:18" x14ac:dyDescent="0.2">
      <c r="J5229">
        <f t="shared" si="243"/>
        <v>5227</v>
      </c>
      <c r="K5229" t="str" cm="1">
        <f t="array" ref="K5229">IFERROR(INDEX(tblClientes[Cliente],INT($J5229/ROWS(tblConsorcios[Produto]))+1),"")</f>
        <v/>
      </c>
      <c r="L5229" t="str" cm="1">
        <f t="array" ref="L5229">IFERROR(INDEX(tblConsorcios[Produto],MOD($J5229,ROWS(tblConsorcios[Produto]))+1),"")</f>
        <v>Imóvel IE120 – 220m</v>
      </c>
      <c r="M5229" s="20" cm="1">
        <f t="array" ref="M5229">IFERROR(INDEX(tblConsorcios[Valor da Carta (R$)],MOD($J5229,ROWS(tblConsorcios[Produto]))+1),"")</f>
        <v>120000</v>
      </c>
      <c r="N5229" s="2" cm="1">
        <f t="array" ref="N5229">IFERROR(INDEX(tblConsorcios[Prazo (meses)],MOD($J5229,ROWS(tblConsorcios[Produto]))+1),"")</f>
        <v>220</v>
      </c>
      <c r="O5229" s="20" cm="1">
        <f t="array" ref="O5229">IFERROR(INDEX(tblConsorcios[Parcela Mensal (R$)],MOD($J5229,ROWS(tblConsorcios[Produto]))+1),"")</f>
        <v>697.09</v>
      </c>
      <c r="P5229" s="20" t="str" cm="1">
        <f t="array" ref="P5229">IFERROR(INDEX(tblClientes[Dividendo Mensal (R$)],INT($J5229/ROWS(tblConsorcios[Produto]))+1),"")</f>
        <v/>
      </c>
      <c r="Q5229" s="20" t="str">
        <f t="shared" si="244"/>
        <v/>
      </c>
      <c r="R5229">
        <f t="shared" si="245"/>
        <v>0</v>
      </c>
    </row>
    <row r="5230" spans="10:18" x14ac:dyDescent="0.2">
      <c r="J5230">
        <f t="shared" si="243"/>
        <v>5228</v>
      </c>
      <c r="K5230" t="str" cm="1">
        <f t="array" ref="K5230">IFERROR(INDEX(tblClientes[Cliente],INT($J5230/ROWS(tblConsorcios[Produto]))+1),"")</f>
        <v/>
      </c>
      <c r="L5230" t="str" cm="1">
        <f t="array" ref="L5230">IFERROR(INDEX(tblConsorcios[Produto],MOD($J5230,ROWS(tblConsorcios[Produto]))+1),"")</f>
        <v>Imóvel IE120 – 200m</v>
      </c>
      <c r="M5230" s="20" cm="1">
        <f t="array" ref="M5230">IFERROR(INDEX(tblConsorcios[Valor da Carta (R$)],MOD($J5230,ROWS(tblConsorcios[Produto]))+1),"")</f>
        <v>120000</v>
      </c>
      <c r="N5230" s="2" cm="1">
        <f t="array" ref="N5230">IFERROR(INDEX(tblConsorcios[Prazo (meses)],MOD($J5230,ROWS(tblConsorcios[Produto]))+1),"")</f>
        <v>200</v>
      </c>
      <c r="O5230" s="20" cm="1">
        <f t="array" ref="O5230">IFERROR(INDEX(tblConsorcios[Parcela Mensal (R$)],MOD($J5230,ROWS(tblConsorcios[Produto]))+1),"")</f>
        <v>760.8</v>
      </c>
      <c r="P5230" s="20" t="str" cm="1">
        <f t="array" ref="P5230">IFERROR(INDEX(tblClientes[Dividendo Mensal (R$)],INT($J5230/ROWS(tblConsorcios[Produto]))+1),"")</f>
        <v/>
      </c>
      <c r="Q5230" s="20" t="str">
        <f t="shared" si="244"/>
        <v/>
      </c>
      <c r="R5230">
        <f t="shared" si="245"/>
        <v>0</v>
      </c>
    </row>
    <row r="5231" spans="10:18" x14ac:dyDescent="0.2">
      <c r="J5231">
        <f t="shared" si="243"/>
        <v>5229</v>
      </c>
      <c r="K5231" t="str" cm="1">
        <f t="array" ref="K5231">IFERROR(INDEX(tblClientes[Cliente],INT($J5231/ROWS(tblConsorcios[Produto]))+1),"")</f>
        <v/>
      </c>
      <c r="L5231" t="str" cm="1">
        <f t="array" ref="L5231">IFERROR(INDEX(tblConsorcios[Produto],MOD($J5231,ROWS(tblConsorcios[Produto]))+1),"")</f>
        <v>Imóvel IE600 – 240m</v>
      </c>
      <c r="M5231" s="20" cm="1">
        <f t="array" ref="M5231">IFERROR(INDEX(tblConsorcios[Valor da Carta (R$)],MOD($J5231,ROWS(tblConsorcios[Produto]))+1),"")</f>
        <v>600000</v>
      </c>
      <c r="N5231" s="2" cm="1">
        <f t="array" ref="N5231">IFERROR(INDEX(tblConsorcios[Prazo (meses)],MOD($J5231,ROWS(tblConsorcios[Produto]))+1),"")</f>
        <v>240</v>
      </c>
      <c r="O5231" s="20" cm="1">
        <f t="array" ref="O5231">IFERROR(INDEX(tblConsorcios[Parcela Mensal (R$)],MOD($J5231,ROWS(tblConsorcios[Produto]))+1),"")</f>
        <v>3220</v>
      </c>
      <c r="P5231" s="20" t="str" cm="1">
        <f t="array" ref="P5231">IFERROR(INDEX(tblClientes[Dividendo Mensal (R$)],INT($J5231/ROWS(tblConsorcios[Produto]))+1),"")</f>
        <v/>
      </c>
      <c r="Q5231" s="20" t="str">
        <f t="shared" si="244"/>
        <v/>
      </c>
      <c r="R5231">
        <f t="shared" si="245"/>
        <v>0</v>
      </c>
    </row>
    <row r="5232" spans="10:18" x14ac:dyDescent="0.2">
      <c r="J5232">
        <f t="shared" si="243"/>
        <v>5230</v>
      </c>
      <c r="K5232" t="str" cm="1">
        <f t="array" ref="K5232">IFERROR(INDEX(tblClientes[Cliente],INT($J5232/ROWS(tblConsorcios[Produto]))+1),"")</f>
        <v/>
      </c>
      <c r="L5232" t="str" cm="1">
        <f t="array" ref="L5232">IFERROR(INDEX(tblConsorcios[Produto],MOD($J5232,ROWS(tblConsorcios[Produto]))+1),"")</f>
        <v>Imóvel IE600 – 220m</v>
      </c>
      <c r="M5232" s="20" cm="1">
        <f t="array" ref="M5232">IFERROR(INDEX(tblConsorcios[Valor da Carta (R$)],MOD($J5232,ROWS(tblConsorcios[Produto]))+1),"")</f>
        <v>600000</v>
      </c>
      <c r="N5232" s="2" cm="1">
        <f t="array" ref="N5232">IFERROR(INDEX(tblConsorcios[Prazo (meses)],MOD($J5232,ROWS(tblConsorcios[Produto]))+1),"")</f>
        <v>220</v>
      </c>
      <c r="O5232" s="20" cm="1">
        <f t="array" ref="O5232">IFERROR(INDEX(tblConsorcios[Parcela Mensal (R$)],MOD($J5232,ROWS(tblConsorcios[Produto]))+1),"")</f>
        <v>3485.45</v>
      </c>
      <c r="P5232" s="20" t="str" cm="1">
        <f t="array" ref="P5232">IFERROR(INDEX(tblClientes[Dividendo Mensal (R$)],INT($J5232/ROWS(tblConsorcios[Produto]))+1),"")</f>
        <v/>
      </c>
      <c r="Q5232" s="20" t="str">
        <f t="shared" si="244"/>
        <v/>
      </c>
      <c r="R5232">
        <f t="shared" si="245"/>
        <v>0</v>
      </c>
    </row>
    <row r="5233" spans="10:18" x14ac:dyDescent="0.2">
      <c r="J5233">
        <f t="shared" si="243"/>
        <v>5231</v>
      </c>
      <c r="K5233" t="str" cm="1">
        <f t="array" ref="K5233">IFERROR(INDEX(tblClientes[Cliente],INT($J5233/ROWS(tblConsorcios[Produto]))+1),"")</f>
        <v/>
      </c>
      <c r="L5233" t="str" cm="1">
        <f t="array" ref="L5233">IFERROR(INDEX(tblConsorcios[Produto],MOD($J5233,ROWS(tblConsorcios[Produto]))+1),"")</f>
        <v>Imóvel IE600 – 200m</v>
      </c>
      <c r="M5233" s="20" cm="1">
        <f t="array" ref="M5233">IFERROR(INDEX(tblConsorcios[Valor da Carta (R$)],MOD($J5233,ROWS(tblConsorcios[Produto]))+1),"")</f>
        <v>600000</v>
      </c>
      <c r="N5233" s="2" cm="1">
        <f t="array" ref="N5233">IFERROR(INDEX(tblConsorcios[Prazo (meses)],MOD($J5233,ROWS(tblConsorcios[Produto]))+1),"")</f>
        <v>200</v>
      </c>
      <c r="O5233" s="20" cm="1">
        <f t="array" ref="O5233">IFERROR(INDEX(tblConsorcios[Parcela Mensal (R$)],MOD($J5233,ROWS(tblConsorcios[Produto]))+1),"")</f>
        <v>3804</v>
      </c>
      <c r="P5233" s="20" t="str" cm="1">
        <f t="array" ref="P5233">IFERROR(INDEX(tblClientes[Dividendo Mensal (R$)],INT($J5233/ROWS(tblConsorcios[Produto]))+1),"")</f>
        <v/>
      </c>
      <c r="Q5233" s="20" t="str">
        <f t="shared" si="244"/>
        <v/>
      </c>
      <c r="R5233">
        <f t="shared" si="245"/>
        <v>0</v>
      </c>
    </row>
    <row r="5234" spans="10:18" x14ac:dyDescent="0.2">
      <c r="J5234">
        <f t="shared" si="243"/>
        <v>5232</v>
      </c>
      <c r="K5234" t="str" cm="1">
        <f t="array" ref="K5234">IFERROR(INDEX(tblClientes[Cliente],INT($J5234/ROWS(tblConsorcios[Produto]))+1),"")</f>
        <v/>
      </c>
      <c r="L5234" t="str" cm="1">
        <f t="array" ref="L5234">IFERROR(INDEX(tblConsorcios[Produto],MOD($J5234,ROWS(tblConsorcios[Produto]))+1),"")</f>
        <v>Imóvel IE580 – 240m</v>
      </c>
      <c r="M5234" s="20" cm="1">
        <f t="array" ref="M5234">IFERROR(INDEX(tblConsorcios[Valor da Carta (R$)],MOD($J5234,ROWS(tblConsorcios[Produto]))+1),"")</f>
        <v>580000</v>
      </c>
      <c r="N5234" s="2" cm="1">
        <f t="array" ref="N5234">IFERROR(INDEX(tblConsorcios[Prazo (meses)],MOD($J5234,ROWS(tblConsorcios[Produto]))+1),"")</f>
        <v>240</v>
      </c>
      <c r="O5234" s="20" cm="1">
        <f t="array" ref="O5234">IFERROR(INDEX(tblConsorcios[Parcela Mensal (R$)],MOD($J5234,ROWS(tblConsorcios[Produto]))+1),"")</f>
        <v>3112.67</v>
      </c>
      <c r="P5234" s="20" t="str" cm="1">
        <f t="array" ref="P5234">IFERROR(INDEX(tblClientes[Dividendo Mensal (R$)],INT($J5234/ROWS(tblConsorcios[Produto]))+1),"")</f>
        <v/>
      </c>
      <c r="Q5234" s="20" t="str">
        <f t="shared" si="244"/>
        <v/>
      </c>
      <c r="R5234">
        <f t="shared" si="245"/>
        <v>0</v>
      </c>
    </row>
    <row r="5235" spans="10:18" x14ac:dyDescent="0.2">
      <c r="J5235">
        <f t="shared" si="243"/>
        <v>5233</v>
      </c>
      <c r="K5235" t="str" cm="1">
        <f t="array" ref="K5235">IFERROR(INDEX(tblClientes[Cliente],INT($J5235/ROWS(tblConsorcios[Produto]))+1),"")</f>
        <v/>
      </c>
      <c r="L5235" t="str" cm="1">
        <f t="array" ref="L5235">IFERROR(INDEX(tblConsorcios[Produto],MOD($J5235,ROWS(tblConsorcios[Produto]))+1),"")</f>
        <v>Imóvel IE580 – 220m</v>
      </c>
      <c r="M5235" s="20" cm="1">
        <f t="array" ref="M5235">IFERROR(INDEX(tblConsorcios[Valor da Carta (R$)],MOD($J5235,ROWS(tblConsorcios[Produto]))+1),"")</f>
        <v>580000</v>
      </c>
      <c r="N5235" s="2" cm="1">
        <f t="array" ref="N5235">IFERROR(INDEX(tblConsorcios[Prazo (meses)],MOD($J5235,ROWS(tblConsorcios[Produto]))+1),"")</f>
        <v>220</v>
      </c>
      <c r="O5235" s="20" cm="1">
        <f t="array" ref="O5235">IFERROR(INDEX(tblConsorcios[Parcela Mensal (R$)],MOD($J5235,ROWS(tblConsorcios[Produto]))+1),"")</f>
        <v>3369.27</v>
      </c>
      <c r="P5235" s="20" t="str" cm="1">
        <f t="array" ref="P5235">IFERROR(INDEX(tblClientes[Dividendo Mensal (R$)],INT($J5235/ROWS(tblConsorcios[Produto]))+1),"")</f>
        <v/>
      </c>
      <c r="Q5235" s="20" t="str">
        <f t="shared" si="244"/>
        <v/>
      </c>
      <c r="R5235">
        <f t="shared" si="245"/>
        <v>0</v>
      </c>
    </row>
    <row r="5236" spans="10:18" x14ac:dyDescent="0.2">
      <c r="J5236">
        <f t="shared" si="243"/>
        <v>5234</v>
      </c>
      <c r="K5236" t="str" cm="1">
        <f t="array" ref="K5236">IFERROR(INDEX(tblClientes[Cliente],INT($J5236/ROWS(tblConsorcios[Produto]))+1),"")</f>
        <v/>
      </c>
      <c r="L5236" t="str" cm="1">
        <f t="array" ref="L5236">IFERROR(INDEX(tblConsorcios[Produto],MOD($J5236,ROWS(tblConsorcios[Produto]))+1),"")</f>
        <v>Imóvel IE580 – 200m</v>
      </c>
      <c r="M5236" s="20" cm="1">
        <f t="array" ref="M5236">IFERROR(INDEX(tblConsorcios[Valor da Carta (R$)],MOD($J5236,ROWS(tblConsorcios[Produto]))+1),"")</f>
        <v>580000</v>
      </c>
      <c r="N5236" s="2" cm="1">
        <f t="array" ref="N5236">IFERROR(INDEX(tblConsorcios[Prazo (meses)],MOD($J5236,ROWS(tblConsorcios[Produto]))+1),"")</f>
        <v>200</v>
      </c>
      <c r="O5236" s="20" cm="1">
        <f t="array" ref="O5236">IFERROR(INDEX(tblConsorcios[Parcela Mensal (R$)],MOD($J5236,ROWS(tblConsorcios[Produto]))+1),"")</f>
        <v>3677.2</v>
      </c>
      <c r="P5236" s="20" t="str" cm="1">
        <f t="array" ref="P5236">IFERROR(INDEX(tblClientes[Dividendo Mensal (R$)],INT($J5236/ROWS(tblConsorcios[Produto]))+1),"")</f>
        <v/>
      </c>
      <c r="Q5236" s="20" t="str">
        <f t="shared" si="244"/>
        <v/>
      </c>
      <c r="R5236">
        <f t="shared" si="245"/>
        <v>0</v>
      </c>
    </row>
    <row r="5237" spans="10:18" x14ac:dyDescent="0.2">
      <c r="J5237">
        <f t="shared" si="243"/>
        <v>5235</v>
      </c>
      <c r="K5237" t="str" cm="1">
        <f t="array" ref="K5237">IFERROR(INDEX(tblClientes[Cliente],INT($J5237/ROWS(tblConsorcios[Produto]))+1),"")</f>
        <v/>
      </c>
      <c r="L5237" t="str" cm="1">
        <f t="array" ref="L5237">IFERROR(INDEX(tblConsorcios[Produto],MOD($J5237,ROWS(tblConsorcios[Produto]))+1),"")</f>
        <v>Imóvel IE550 – 240m</v>
      </c>
      <c r="M5237" s="20" cm="1">
        <f t="array" ref="M5237">IFERROR(INDEX(tblConsorcios[Valor da Carta (R$)],MOD($J5237,ROWS(tblConsorcios[Produto]))+1),"")</f>
        <v>550000</v>
      </c>
      <c r="N5237" s="2" cm="1">
        <f t="array" ref="N5237">IFERROR(INDEX(tblConsorcios[Prazo (meses)],MOD($J5237,ROWS(tblConsorcios[Produto]))+1),"")</f>
        <v>240</v>
      </c>
      <c r="O5237" s="20" cm="1">
        <f t="array" ref="O5237">IFERROR(INDEX(tblConsorcios[Parcela Mensal (R$)],MOD($J5237,ROWS(tblConsorcios[Produto]))+1),"")</f>
        <v>2951.67</v>
      </c>
      <c r="P5237" s="20" t="str" cm="1">
        <f t="array" ref="P5237">IFERROR(INDEX(tblClientes[Dividendo Mensal (R$)],INT($J5237/ROWS(tblConsorcios[Produto]))+1),"")</f>
        <v/>
      </c>
      <c r="Q5237" s="20" t="str">
        <f t="shared" si="244"/>
        <v/>
      </c>
      <c r="R5237">
        <f t="shared" si="245"/>
        <v>0</v>
      </c>
    </row>
    <row r="5238" spans="10:18" x14ac:dyDescent="0.2">
      <c r="J5238">
        <f t="shared" si="243"/>
        <v>5236</v>
      </c>
      <c r="K5238" t="str" cm="1">
        <f t="array" ref="K5238">IFERROR(INDEX(tblClientes[Cliente],INT($J5238/ROWS(tblConsorcios[Produto]))+1),"")</f>
        <v/>
      </c>
      <c r="L5238" t="str" cm="1">
        <f t="array" ref="L5238">IFERROR(INDEX(tblConsorcios[Produto],MOD($J5238,ROWS(tblConsorcios[Produto]))+1),"")</f>
        <v>Imóvel IE550 – 220m</v>
      </c>
      <c r="M5238" s="20" cm="1">
        <f t="array" ref="M5238">IFERROR(INDEX(tblConsorcios[Valor da Carta (R$)],MOD($J5238,ROWS(tblConsorcios[Produto]))+1),"")</f>
        <v>550000</v>
      </c>
      <c r="N5238" s="2" cm="1">
        <f t="array" ref="N5238">IFERROR(INDEX(tblConsorcios[Prazo (meses)],MOD($J5238,ROWS(tblConsorcios[Produto]))+1),"")</f>
        <v>220</v>
      </c>
      <c r="O5238" s="20" cm="1">
        <f t="array" ref="O5238">IFERROR(INDEX(tblConsorcios[Parcela Mensal (R$)],MOD($J5238,ROWS(tblConsorcios[Produto]))+1),"")</f>
        <v>3195</v>
      </c>
      <c r="P5238" s="20" t="str" cm="1">
        <f t="array" ref="P5238">IFERROR(INDEX(tblClientes[Dividendo Mensal (R$)],INT($J5238/ROWS(tblConsorcios[Produto]))+1),"")</f>
        <v/>
      </c>
      <c r="Q5238" s="20" t="str">
        <f t="shared" si="244"/>
        <v/>
      </c>
      <c r="R5238">
        <f t="shared" si="245"/>
        <v>0</v>
      </c>
    </row>
    <row r="5239" spans="10:18" x14ac:dyDescent="0.2">
      <c r="J5239">
        <f t="shared" si="243"/>
        <v>5237</v>
      </c>
      <c r="K5239" t="str" cm="1">
        <f t="array" ref="K5239">IFERROR(INDEX(tblClientes[Cliente],INT($J5239/ROWS(tblConsorcios[Produto]))+1),"")</f>
        <v/>
      </c>
      <c r="L5239" t="str" cm="1">
        <f t="array" ref="L5239">IFERROR(INDEX(tblConsorcios[Produto],MOD($J5239,ROWS(tblConsorcios[Produto]))+1),"")</f>
        <v>Imóvel IE550 – 200m</v>
      </c>
      <c r="M5239" s="20" cm="1">
        <f t="array" ref="M5239">IFERROR(INDEX(tblConsorcios[Valor da Carta (R$)],MOD($J5239,ROWS(tblConsorcios[Produto]))+1),"")</f>
        <v>550000</v>
      </c>
      <c r="N5239" s="2" cm="1">
        <f t="array" ref="N5239">IFERROR(INDEX(tblConsorcios[Prazo (meses)],MOD($J5239,ROWS(tblConsorcios[Produto]))+1),"")</f>
        <v>200</v>
      </c>
      <c r="O5239" s="20" cm="1">
        <f t="array" ref="O5239">IFERROR(INDEX(tblConsorcios[Parcela Mensal (R$)],MOD($J5239,ROWS(tblConsorcios[Produto]))+1),"")</f>
        <v>3487</v>
      </c>
      <c r="P5239" s="20" t="str" cm="1">
        <f t="array" ref="P5239">IFERROR(INDEX(tblClientes[Dividendo Mensal (R$)],INT($J5239/ROWS(tblConsorcios[Produto]))+1),"")</f>
        <v/>
      </c>
      <c r="Q5239" s="20" t="str">
        <f t="shared" si="244"/>
        <v/>
      </c>
      <c r="R5239">
        <f t="shared" si="245"/>
        <v>0</v>
      </c>
    </row>
    <row r="5240" spans="10:18" x14ac:dyDescent="0.2">
      <c r="J5240">
        <f t="shared" si="243"/>
        <v>5238</v>
      </c>
      <c r="K5240" t="str" cm="1">
        <f t="array" ref="K5240">IFERROR(INDEX(tblClientes[Cliente],INT($J5240/ROWS(tblConsorcios[Produto]))+1),"")</f>
        <v/>
      </c>
      <c r="L5240" t="str" cm="1">
        <f t="array" ref="L5240">IFERROR(INDEX(tblConsorcios[Produto],MOD($J5240,ROWS(tblConsorcios[Produto]))+1),"")</f>
        <v>Imóvel IE530 – 240m</v>
      </c>
      <c r="M5240" s="20" cm="1">
        <f t="array" ref="M5240">IFERROR(INDEX(tblConsorcios[Valor da Carta (R$)],MOD($J5240,ROWS(tblConsorcios[Produto]))+1),"")</f>
        <v>530000</v>
      </c>
      <c r="N5240" s="2" cm="1">
        <f t="array" ref="N5240">IFERROR(INDEX(tblConsorcios[Prazo (meses)],MOD($J5240,ROWS(tblConsorcios[Produto]))+1),"")</f>
        <v>240</v>
      </c>
      <c r="O5240" s="20" cm="1">
        <f t="array" ref="O5240">IFERROR(INDEX(tblConsorcios[Parcela Mensal (R$)],MOD($J5240,ROWS(tblConsorcios[Produto]))+1),"")</f>
        <v>2844.33</v>
      </c>
      <c r="P5240" s="20" t="str" cm="1">
        <f t="array" ref="P5240">IFERROR(INDEX(tblClientes[Dividendo Mensal (R$)],INT($J5240/ROWS(tblConsorcios[Produto]))+1),"")</f>
        <v/>
      </c>
      <c r="Q5240" s="20" t="str">
        <f t="shared" si="244"/>
        <v/>
      </c>
      <c r="R5240">
        <f t="shared" si="245"/>
        <v>0</v>
      </c>
    </row>
    <row r="5241" spans="10:18" x14ac:dyDescent="0.2">
      <c r="J5241">
        <f t="shared" si="243"/>
        <v>5239</v>
      </c>
      <c r="K5241" t="str" cm="1">
        <f t="array" ref="K5241">IFERROR(INDEX(tblClientes[Cliente],INT($J5241/ROWS(tblConsorcios[Produto]))+1),"")</f>
        <v/>
      </c>
      <c r="L5241" t="str" cm="1">
        <f t="array" ref="L5241">IFERROR(INDEX(tblConsorcios[Produto],MOD($J5241,ROWS(tblConsorcios[Produto]))+1),"")</f>
        <v>Imóvel IE530 – 220m</v>
      </c>
      <c r="M5241" s="20" cm="1">
        <f t="array" ref="M5241">IFERROR(INDEX(tblConsorcios[Valor da Carta (R$)],MOD($J5241,ROWS(tblConsorcios[Produto]))+1),"")</f>
        <v>530000</v>
      </c>
      <c r="N5241" s="2" cm="1">
        <f t="array" ref="N5241">IFERROR(INDEX(tblConsorcios[Prazo (meses)],MOD($J5241,ROWS(tblConsorcios[Produto]))+1),"")</f>
        <v>220</v>
      </c>
      <c r="O5241" s="20" cm="1">
        <f t="array" ref="O5241">IFERROR(INDEX(tblConsorcios[Parcela Mensal (R$)],MOD($J5241,ROWS(tblConsorcios[Produto]))+1),"")</f>
        <v>3078.82</v>
      </c>
      <c r="P5241" s="20" t="str" cm="1">
        <f t="array" ref="P5241">IFERROR(INDEX(tblClientes[Dividendo Mensal (R$)],INT($J5241/ROWS(tblConsorcios[Produto]))+1),"")</f>
        <v/>
      </c>
      <c r="Q5241" s="20" t="str">
        <f t="shared" si="244"/>
        <v/>
      </c>
      <c r="R5241">
        <f t="shared" si="245"/>
        <v>0</v>
      </c>
    </row>
    <row r="5242" spans="10:18" x14ac:dyDescent="0.2">
      <c r="J5242">
        <f t="shared" si="243"/>
        <v>5240</v>
      </c>
      <c r="K5242" t="str" cm="1">
        <f t="array" ref="K5242">IFERROR(INDEX(tblClientes[Cliente],INT($J5242/ROWS(tblConsorcios[Produto]))+1),"")</f>
        <v/>
      </c>
      <c r="L5242" t="str" cm="1">
        <f t="array" ref="L5242">IFERROR(INDEX(tblConsorcios[Produto],MOD($J5242,ROWS(tblConsorcios[Produto]))+1),"")</f>
        <v>Imóvel IE530 – 200m</v>
      </c>
      <c r="M5242" s="20" cm="1">
        <f t="array" ref="M5242">IFERROR(INDEX(tblConsorcios[Valor da Carta (R$)],MOD($J5242,ROWS(tblConsorcios[Produto]))+1),"")</f>
        <v>530000</v>
      </c>
      <c r="N5242" s="2" cm="1">
        <f t="array" ref="N5242">IFERROR(INDEX(tblConsorcios[Prazo (meses)],MOD($J5242,ROWS(tblConsorcios[Produto]))+1),"")</f>
        <v>200</v>
      </c>
      <c r="O5242" s="20" cm="1">
        <f t="array" ref="O5242">IFERROR(INDEX(tblConsorcios[Parcela Mensal (R$)],MOD($J5242,ROWS(tblConsorcios[Produto]))+1),"")</f>
        <v>3360.2</v>
      </c>
      <c r="P5242" s="20" t="str" cm="1">
        <f t="array" ref="P5242">IFERROR(INDEX(tblClientes[Dividendo Mensal (R$)],INT($J5242/ROWS(tblConsorcios[Produto]))+1),"")</f>
        <v/>
      </c>
      <c r="Q5242" s="20" t="str">
        <f t="shared" si="244"/>
        <v/>
      </c>
      <c r="R5242">
        <f t="shared" si="245"/>
        <v>0</v>
      </c>
    </row>
    <row r="5243" spans="10:18" x14ac:dyDescent="0.2">
      <c r="J5243">
        <f t="shared" si="243"/>
        <v>5241</v>
      </c>
      <c r="K5243" t="str" cm="1">
        <f t="array" ref="K5243">IFERROR(INDEX(tblClientes[Cliente],INT($J5243/ROWS(tblConsorcios[Produto]))+1),"")</f>
        <v/>
      </c>
      <c r="L5243" t="str" cm="1">
        <f t="array" ref="L5243">IFERROR(INDEX(tblConsorcios[Produto],MOD($J5243,ROWS(tblConsorcios[Produto]))+1),"")</f>
        <v>Imóvel IE500 – 240m</v>
      </c>
      <c r="M5243" s="20" cm="1">
        <f t="array" ref="M5243">IFERROR(INDEX(tblConsorcios[Valor da Carta (R$)],MOD($J5243,ROWS(tblConsorcios[Produto]))+1),"")</f>
        <v>500000</v>
      </c>
      <c r="N5243" s="2" cm="1">
        <f t="array" ref="N5243">IFERROR(INDEX(tblConsorcios[Prazo (meses)],MOD($J5243,ROWS(tblConsorcios[Produto]))+1),"")</f>
        <v>240</v>
      </c>
      <c r="O5243" s="20" cm="1">
        <f t="array" ref="O5243">IFERROR(INDEX(tblConsorcios[Parcela Mensal (R$)],MOD($J5243,ROWS(tblConsorcios[Produto]))+1),"")</f>
        <v>2683.33</v>
      </c>
      <c r="P5243" s="20" t="str" cm="1">
        <f t="array" ref="P5243">IFERROR(INDEX(tblClientes[Dividendo Mensal (R$)],INT($J5243/ROWS(tblConsorcios[Produto]))+1),"")</f>
        <v/>
      </c>
      <c r="Q5243" s="20" t="str">
        <f t="shared" si="244"/>
        <v/>
      </c>
      <c r="R5243">
        <f t="shared" si="245"/>
        <v>0</v>
      </c>
    </row>
    <row r="5244" spans="10:18" x14ac:dyDescent="0.2">
      <c r="J5244">
        <f t="shared" si="243"/>
        <v>5242</v>
      </c>
      <c r="K5244" t="str" cm="1">
        <f t="array" ref="K5244">IFERROR(INDEX(tblClientes[Cliente],INT($J5244/ROWS(tblConsorcios[Produto]))+1),"")</f>
        <v/>
      </c>
      <c r="L5244" t="str" cm="1">
        <f t="array" ref="L5244">IFERROR(INDEX(tblConsorcios[Produto],MOD($J5244,ROWS(tblConsorcios[Produto]))+1),"")</f>
        <v>Imóvel IE500 – 220m</v>
      </c>
      <c r="M5244" s="20" cm="1">
        <f t="array" ref="M5244">IFERROR(INDEX(tblConsorcios[Valor da Carta (R$)],MOD($J5244,ROWS(tblConsorcios[Produto]))+1),"")</f>
        <v>500000</v>
      </c>
      <c r="N5244" s="2" cm="1">
        <f t="array" ref="N5244">IFERROR(INDEX(tblConsorcios[Prazo (meses)],MOD($J5244,ROWS(tblConsorcios[Produto]))+1),"")</f>
        <v>220</v>
      </c>
      <c r="O5244" s="20" cm="1">
        <f t="array" ref="O5244">IFERROR(INDEX(tblConsorcios[Parcela Mensal (R$)],MOD($J5244,ROWS(tblConsorcios[Produto]))+1),"")</f>
        <v>2904.55</v>
      </c>
      <c r="P5244" s="20" t="str" cm="1">
        <f t="array" ref="P5244">IFERROR(INDEX(tblClientes[Dividendo Mensal (R$)],INT($J5244/ROWS(tblConsorcios[Produto]))+1),"")</f>
        <v/>
      </c>
      <c r="Q5244" s="20" t="str">
        <f t="shared" si="244"/>
        <v/>
      </c>
      <c r="R5244">
        <f t="shared" si="245"/>
        <v>0</v>
      </c>
    </row>
    <row r="5245" spans="10:18" x14ac:dyDescent="0.2">
      <c r="J5245">
        <f t="shared" si="243"/>
        <v>5243</v>
      </c>
      <c r="K5245" t="str" cm="1">
        <f t="array" ref="K5245">IFERROR(INDEX(tblClientes[Cliente],INT($J5245/ROWS(tblConsorcios[Produto]))+1),"")</f>
        <v/>
      </c>
      <c r="L5245" t="str" cm="1">
        <f t="array" ref="L5245">IFERROR(INDEX(tblConsorcios[Produto],MOD($J5245,ROWS(tblConsorcios[Produto]))+1),"")</f>
        <v>Imóvel IE500 – 200m</v>
      </c>
      <c r="M5245" s="20" cm="1">
        <f t="array" ref="M5245">IFERROR(INDEX(tblConsorcios[Valor da Carta (R$)],MOD($J5245,ROWS(tblConsorcios[Produto]))+1),"")</f>
        <v>500000</v>
      </c>
      <c r="N5245" s="2" cm="1">
        <f t="array" ref="N5245">IFERROR(INDEX(tblConsorcios[Prazo (meses)],MOD($J5245,ROWS(tblConsorcios[Produto]))+1),"")</f>
        <v>200</v>
      </c>
      <c r="O5245" s="20" cm="1">
        <f t="array" ref="O5245">IFERROR(INDEX(tblConsorcios[Parcela Mensal (R$)],MOD($J5245,ROWS(tblConsorcios[Produto]))+1),"")</f>
        <v>3170</v>
      </c>
      <c r="P5245" s="20" t="str" cm="1">
        <f t="array" ref="P5245">IFERROR(INDEX(tblClientes[Dividendo Mensal (R$)],INT($J5245/ROWS(tblConsorcios[Produto]))+1),"")</f>
        <v/>
      </c>
      <c r="Q5245" s="20" t="str">
        <f t="shared" si="244"/>
        <v/>
      </c>
      <c r="R5245">
        <f t="shared" si="245"/>
        <v>0</v>
      </c>
    </row>
    <row r="5246" spans="10:18" x14ac:dyDescent="0.2">
      <c r="J5246">
        <f t="shared" si="243"/>
        <v>5244</v>
      </c>
      <c r="K5246" t="str" cm="1">
        <f t="array" ref="K5246">IFERROR(INDEX(tblClientes[Cliente],INT($J5246/ROWS(tblConsorcios[Produto]))+1),"")</f>
        <v/>
      </c>
      <c r="L5246" t="str" cm="1">
        <f t="array" ref="L5246">IFERROR(INDEX(tblConsorcios[Produto],MOD($J5246,ROWS(tblConsorcios[Produto]))+1),"")</f>
        <v>Imóvel IE480 – 240m</v>
      </c>
      <c r="M5246" s="20" cm="1">
        <f t="array" ref="M5246">IFERROR(INDEX(tblConsorcios[Valor da Carta (R$)],MOD($J5246,ROWS(tblConsorcios[Produto]))+1),"")</f>
        <v>480000</v>
      </c>
      <c r="N5246" s="2" cm="1">
        <f t="array" ref="N5246">IFERROR(INDEX(tblConsorcios[Prazo (meses)],MOD($J5246,ROWS(tblConsorcios[Produto]))+1),"")</f>
        <v>240</v>
      </c>
      <c r="O5246" s="20" cm="1">
        <f t="array" ref="O5246">IFERROR(INDEX(tblConsorcios[Parcela Mensal (R$)],MOD($J5246,ROWS(tblConsorcios[Produto]))+1),"")</f>
        <v>2576</v>
      </c>
      <c r="P5246" s="20" t="str" cm="1">
        <f t="array" ref="P5246">IFERROR(INDEX(tblClientes[Dividendo Mensal (R$)],INT($J5246/ROWS(tblConsorcios[Produto]))+1),"")</f>
        <v/>
      </c>
      <c r="Q5246" s="20" t="str">
        <f t="shared" si="244"/>
        <v/>
      </c>
      <c r="R5246">
        <f t="shared" si="245"/>
        <v>0</v>
      </c>
    </row>
    <row r="5247" spans="10:18" x14ac:dyDescent="0.2">
      <c r="J5247">
        <f t="shared" si="243"/>
        <v>5245</v>
      </c>
      <c r="K5247" t="str" cm="1">
        <f t="array" ref="K5247">IFERROR(INDEX(tblClientes[Cliente],INT($J5247/ROWS(tblConsorcios[Produto]))+1),"")</f>
        <v/>
      </c>
      <c r="L5247" t="str" cm="1">
        <f t="array" ref="L5247">IFERROR(INDEX(tblConsorcios[Produto],MOD($J5247,ROWS(tblConsorcios[Produto]))+1),"")</f>
        <v>Imóvel IE480 – 220m</v>
      </c>
      <c r="M5247" s="20" cm="1">
        <f t="array" ref="M5247">IFERROR(INDEX(tblConsorcios[Valor da Carta (R$)],MOD($J5247,ROWS(tblConsorcios[Produto]))+1),"")</f>
        <v>480000</v>
      </c>
      <c r="N5247" s="2" cm="1">
        <f t="array" ref="N5247">IFERROR(INDEX(tblConsorcios[Prazo (meses)],MOD($J5247,ROWS(tblConsorcios[Produto]))+1),"")</f>
        <v>220</v>
      </c>
      <c r="O5247" s="20" cm="1">
        <f t="array" ref="O5247">IFERROR(INDEX(tblConsorcios[Parcela Mensal (R$)],MOD($J5247,ROWS(tblConsorcios[Produto]))+1),"")</f>
        <v>2788.36</v>
      </c>
      <c r="P5247" s="20" t="str" cm="1">
        <f t="array" ref="P5247">IFERROR(INDEX(tblClientes[Dividendo Mensal (R$)],INT($J5247/ROWS(tblConsorcios[Produto]))+1),"")</f>
        <v/>
      </c>
      <c r="Q5247" s="20" t="str">
        <f t="shared" si="244"/>
        <v/>
      </c>
      <c r="R5247">
        <f t="shared" si="245"/>
        <v>0</v>
      </c>
    </row>
    <row r="5248" spans="10:18" x14ac:dyDescent="0.2">
      <c r="J5248">
        <f t="shared" si="243"/>
        <v>5246</v>
      </c>
      <c r="K5248" t="str" cm="1">
        <f t="array" ref="K5248">IFERROR(INDEX(tblClientes[Cliente],INT($J5248/ROWS(tblConsorcios[Produto]))+1),"")</f>
        <v/>
      </c>
      <c r="L5248" t="str" cm="1">
        <f t="array" ref="L5248">IFERROR(INDEX(tblConsorcios[Produto],MOD($J5248,ROWS(tblConsorcios[Produto]))+1),"")</f>
        <v>Imóvel IE480 – 200m</v>
      </c>
      <c r="M5248" s="20" cm="1">
        <f t="array" ref="M5248">IFERROR(INDEX(tblConsorcios[Valor da Carta (R$)],MOD($J5248,ROWS(tblConsorcios[Produto]))+1),"")</f>
        <v>480000</v>
      </c>
      <c r="N5248" s="2" cm="1">
        <f t="array" ref="N5248">IFERROR(INDEX(tblConsorcios[Prazo (meses)],MOD($J5248,ROWS(tblConsorcios[Produto]))+1),"")</f>
        <v>200</v>
      </c>
      <c r="O5248" s="20" cm="1">
        <f t="array" ref="O5248">IFERROR(INDEX(tblConsorcios[Parcela Mensal (R$)],MOD($J5248,ROWS(tblConsorcios[Produto]))+1),"")</f>
        <v>3043.2</v>
      </c>
      <c r="P5248" s="20" t="str" cm="1">
        <f t="array" ref="P5248">IFERROR(INDEX(tblClientes[Dividendo Mensal (R$)],INT($J5248/ROWS(tblConsorcios[Produto]))+1),"")</f>
        <v/>
      </c>
      <c r="Q5248" s="20" t="str">
        <f t="shared" si="244"/>
        <v/>
      </c>
      <c r="R5248">
        <f t="shared" si="245"/>
        <v>0</v>
      </c>
    </row>
    <row r="5249" spans="10:18" x14ac:dyDescent="0.2">
      <c r="J5249">
        <f t="shared" si="243"/>
        <v>5247</v>
      </c>
      <c r="K5249" t="str" cm="1">
        <f t="array" ref="K5249">IFERROR(INDEX(tblClientes[Cliente],INT($J5249/ROWS(tblConsorcios[Produto]))+1),"")</f>
        <v/>
      </c>
      <c r="L5249" t="str" cm="1">
        <f t="array" ref="L5249">IFERROR(INDEX(tblConsorcios[Produto],MOD($J5249,ROWS(tblConsorcios[Produto]))+1),"")</f>
        <v>Imóvel IE450 – 240m</v>
      </c>
      <c r="M5249" s="20" cm="1">
        <f t="array" ref="M5249">IFERROR(INDEX(tblConsorcios[Valor da Carta (R$)],MOD($J5249,ROWS(tblConsorcios[Produto]))+1),"")</f>
        <v>450000</v>
      </c>
      <c r="N5249" s="2" cm="1">
        <f t="array" ref="N5249">IFERROR(INDEX(tblConsorcios[Prazo (meses)],MOD($J5249,ROWS(tblConsorcios[Produto]))+1),"")</f>
        <v>240</v>
      </c>
      <c r="O5249" s="20" cm="1">
        <f t="array" ref="O5249">IFERROR(INDEX(tblConsorcios[Parcela Mensal (R$)],MOD($J5249,ROWS(tblConsorcios[Produto]))+1),"")</f>
        <v>2415</v>
      </c>
      <c r="P5249" s="20" t="str" cm="1">
        <f t="array" ref="P5249">IFERROR(INDEX(tblClientes[Dividendo Mensal (R$)],INT($J5249/ROWS(tblConsorcios[Produto]))+1),"")</f>
        <v/>
      </c>
      <c r="Q5249" s="20" t="str">
        <f t="shared" si="244"/>
        <v/>
      </c>
      <c r="R5249">
        <f t="shared" si="245"/>
        <v>0</v>
      </c>
    </row>
    <row r="5250" spans="10:18" x14ac:dyDescent="0.2">
      <c r="J5250">
        <f t="shared" si="243"/>
        <v>5248</v>
      </c>
      <c r="K5250" t="str" cm="1">
        <f t="array" ref="K5250">IFERROR(INDEX(tblClientes[Cliente],INT($J5250/ROWS(tblConsorcios[Produto]))+1),"")</f>
        <v/>
      </c>
      <c r="L5250" t="str" cm="1">
        <f t="array" ref="L5250">IFERROR(INDEX(tblConsorcios[Produto],MOD($J5250,ROWS(tblConsorcios[Produto]))+1),"")</f>
        <v>Imóvel IE450 – 220m</v>
      </c>
      <c r="M5250" s="20" cm="1">
        <f t="array" ref="M5250">IFERROR(INDEX(tblConsorcios[Valor da Carta (R$)],MOD($J5250,ROWS(tblConsorcios[Produto]))+1),"")</f>
        <v>450000</v>
      </c>
      <c r="N5250" s="2" cm="1">
        <f t="array" ref="N5250">IFERROR(INDEX(tblConsorcios[Prazo (meses)],MOD($J5250,ROWS(tblConsorcios[Produto]))+1),"")</f>
        <v>220</v>
      </c>
      <c r="O5250" s="20" cm="1">
        <f t="array" ref="O5250">IFERROR(INDEX(tblConsorcios[Parcela Mensal (R$)],MOD($J5250,ROWS(tblConsorcios[Produto]))+1),"")</f>
        <v>2614.09</v>
      </c>
      <c r="P5250" s="20" t="str" cm="1">
        <f t="array" ref="P5250">IFERROR(INDEX(tblClientes[Dividendo Mensal (R$)],INT($J5250/ROWS(tblConsorcios[Produto]))+1),"")</f>
        <v/>
      </c>
      <c r="Q5250" s="20" t="str">
        <f t="shared" si="244"/>
        <v/>
      </c>
      <c r="R5250">
        <f t="shared" si="245"/>
        <v>0</v>
      </c>
    </row>
    <row r="5251" spans="10:18" x14ac:dyDescent="0.2">
      <c r="J5251">
        <f t="shared" ref="J5251:J5314" si="246">ROW()-2</f>
        <v>5249</v>
      </c>
      <c r="K5251" t="str" cm="1">
        <f t="array" ref="K5251">IFERROR(INDEX(tblClientes[Cliente],INT($J5251/ROWS(tblConsorcios[Produto]))+1),"")</f>
        <v/>
      </c>
      <c r="L5251" t="str" cm="1">
        <f t="array" ref="L5251">IFERROR(INDEX(tblConsorcios[Produto],MOD($J5251,ROWS(tblConsorcios[Produto]))+1),"")</f>
        <v>Imóvel IE450 – 200m</v>
      </c>
      <c r="M5251" s="20" cm="1">
        <f t="array" ref="M5251">IFERROR(INDEX(tblConsorcios[Valor da Carta (R$)],MOD($J5251,ROWS(tblConsorcios[Produto]))+1),"")</f>
        <v>450000</v>
      </c>
      <c r="N5251" s="2" cm="1">
        <f t="array" ref="N5251">IFERROR(INDEX(tblConsorcios[Prazo (meses)],MOD($J5251,ROWS(tblConsorcios[Produto]))+1),"")</f>
        <v>200</v>
      </c>
      <c r="O5251" s="20" cm="1">
        <f t="array" ref="O5251">IFERROR(INDEX(tblConsorcios[Parcela Mensal (R$)],MOD($J5251,ROWS(tblConsorcios[Produto]))+1),"")</f>
        <v>2853</v>
      </c>
      <c r="P5251" s="20" t="str" cm="1">
        <f t="array" ref="P5251">IFERROR(INDEX(tblClientes[Dividendo Mensal (R$)],INT($J5251/ROWS(tblConsorcios[Produto]))+1),"")</f>
        <v/>
      </c>
      <c r="Q5251" s="20" t="str">
        <f t="shared" ref="Q5251:Q5314" si="247">IF(AND(ISNUMBER(O5251),ISNUMBER(P5251)),P5251-O5251,"")</f>
        <v/>
      </c>
      <c r="R5251">
        <f t="shared" ref="R5251:R5314" si="248">IF(AND(ISNUMBER(O5251),ISNUMBER(P5251),O5251&lt;=P5251),1,0)</f>
        <v>0</v>
      </c>
    </row>
    <row r="5252" spans="10:18" x14ac:dyDescent="0.2">
      <c r="J5252">
        <f t="shared" si="246"/>
        <v>5250</v>
      </c>
      <c r="K5252" t="str" cm="1">
        <f t="array" ref="K5252">IFERROR(INDEX(tblClientes[Cliente],INT($J5252/ROWS(tblConsorcios[Produto]))+1),"")</f>
        <v/>
      </c>
      <c r="L5252" t="str" cm="1">
        <f t="array" ref="L5252">IFERROR(INDEX(tblConsorcios[Produto],MOD($J5252,ROWS(tblConsorcios[Produto]))+1),"")</f>
        <v>Imóvel IE430 – 240m</v>
      </c>
      <c r="M5252" s="20" cm="1">
        <f t="array" ref="M5252">IFERROR(INDEX(tblConsorcios[Valor da Carta (R$)],MOD($J5252,ROWS(tblConsorcios[Produto]))+1),"")</f>
        <v>430000</v>
      </c>
      <c r="N5252" s="2" cm="1">
        <f t="array" ref="N5252">IFERROR(INDEX(tblConsorcios[Prazo (meses)],MOD($J5252,ROWS(tblConsorcios[Produto]))+1),"")</f>
        <v>240</v>
      </c>
      <c r="O5252" s="20" cm="1">
        <f t="array" ref="O5252">IFERROR(INDEX(tblConsorcios[Parcela Mensal (R$)],MOD($J5252,ROWS(tblConsorcios[Produto]))+1),"")</f>
        <v>2307.67</v>
      </c>
      <c r="P5252" s="20" t="str" cm="1">
        <f t="array" ref="P5252">IFERROR(INDEX(tblClientes[Dividendo Mensal (R$)],INT($J5252/ROWS(tblConsorcios[Produto]))+1),"")</f>
        <v/>
      </c>
      <c r="Q5252" s="20" t="str">
        <f t="shared" si="247"/>
        <v/>
      </c>
      <c r="R5252">
        <f t="shared" si="248"/>
        <v>0</v>
      </c>
    </row>
    <row r="5253" spans="10:18" x14ac:dyDescent="0.2">
      <c r="J5253">
        <f t="shared" si="246"/>
        <v>5251</v>
      </c>
      <c r="K5253" t="str" cm="1">
        <f t="array" ref="K5253">IFERROR(INDEX(tblClientes[Cliente],INT($J5253/ROWS(tblConsorcios[Produto]))+1),"")</f>
        <v/>
      </c>
      <c r="L5253" t="str" cm="1">
        <f t="array" ref="L5253">IFERROR(INDEX(tblConsorcios[Produto],MOD($J5253,ROWS(tblConsorcios[Produto]))+1),"")</f>
        <v>Imóvel IE430 – 220m</v>
      </c>
      <c r="M5253" s="20" cm="1">
        <f t="array" ref="M5253">IFERROR(INDEX(tblConsorcios[Valor da Carta (R$)],MOD($J5253,ROWS(tblConsorcios[Produto]))+1),"")</f>
        <v>430000</v>
      </c>
      <c r="N5253" s="2" cm="1">
        <f t="array" ref="N5253">IFERROR(INDEX(tblConsorcios[Prazo (meses)],MOD($J5253,ROWS(tblConsorcios[Produto]))+1),"")</f>
        <v>220</v>
      </c>
      <c r="O5253" s="20" cm="1">
        <f t="array" ref="O5253">IFERROR(INDEX(tblConsorcios[Parcela Mensal (R$)],MOD($J5253,ROWS(tblConsorcios[Produto]))+1),"")</f>
        <v>2497.91</v>
      </c>
      <c r="P5253" s="20" t="str" cm="1">
        <f t="array" ref="P5253">IFERROR(INDEX(tblClientes[Dividendo Mensal (R$)],INT($J5253/ROWS(tblConsorcios[Produto]))+1),"")</f>
        <v/>
      </c>
      <c r="Q5253" s="20" t="str">
        <f t="shared" si="247"/>
        <v/>
      </c>
      <c r="R5253">
        <f t="shared" si="248"/>
        <v>0</v>
      </c>
    </row>
    <row r="5254" spans="10:18" x14ac:dyDescent="0.2">
      <c r="J5254">
        <f t="shared" si="246"/>
        <v>5252</v>
      </c>
      <c r="K5254" t="str" cm="1">
        <f t="array" ref="K5254">IFERROR(INDEX(tblClientes[Cliente],INT($J5254/ROWS(tblConsorcios[Produto]))+1),"")</f>
        <v/>
      </c>
      <c r="L5254" t="str" cm="1">
        <f t="array" ref="L5254">IFERROR(INDEX(tblConsorcios[Produto],MOD($J5254,ROWS(tblConsorcios[Produto]))+1),"")</f>
        <v>Imóvel IE430 – 200m</v>
      </c>
      <c r="M5254" s="20" cm="1">
        <f t="array" ref="M5254">IFERROR(INDEX(tblConsorcios[Valor da Carta (R$)],MOD($J5254,ROWS(tblConsorcios[Produto]))+1),"")</f>
        <v>430000</v>
      </c>
      <c r="N5254" s="2" cm="1">
        <f t="array" ref="N5254">IFERROR(INDEX(tblConsorcios[Prazo (meses)],MOD($J5254,ROWS(tblConsorcios[Produto]))+1),"")</f>
        <v>200</v>
      </c>
      <c r="O5254" s="20" cm="1">
        <f t="array" ref="O5254">IFERROR(INDEX(tblConsorcios[Parcela Mensal (R$)],MOD($J5254,ROWS(tblConsorcios[Produto]))+1),"")</f>
        <v>2726.2</v>
      </c>
      <c r="P5254" s="20" t="str" cm="1">
        <f t="array" ref="P5254">IFERROR(INDEX(tblClientes[Dividendo Mensal (R$)],INT($J5254/ROWS(tblConsorcios[Produto]))+1),"")</f>
        <v/>
      </c>
      <c r="Q5254" s="20" t="str">
        <f t="shared" si="247"/>
        <v/>
      </c>
      <c r="R5254">
        <f t="shared" si="248"/>
        <v>0</v>
      </c>
    </row>
    <row r="5255" spans="10:18" x14ac:dyDescent="0.2">
      <c r="J5255">
        <f t="shared" si="246"/>
        <v>5253</v>
      </c>
      <c r="K5255" t="str" cm="1">
        <f t="array" ref="K5255">IFERROR(INDEX(tblClientes[Cliente],INT($J5255/ROWS(tblConsorcios[Produto]))+1),"")</f>
        <v/>
      </c>
      <c r="L5255" t="str" cm="1">
        <f t="array" ref="L5255">IFERROR(INDEX(tblConsorcios[Produto],MOD($J5255,ROWS(tblConsorcios[Produto]))+1),"")</f>
        <v>Imóvel IE400 – 240m</v>
      </c>
      <c r="M5255" s="20" cm="1">
        <f t="array" ref="M5255">IFERROR(INDEX(tblConsorcios[Valor da Carta (R$)],MOD($J5255,ROWS(tblConsorcios[Produto]))+1),"")</f>
        <v>400000</v>
      </c>
      <c r="N5255" s="2" cm="1">
        <f t="array" ref="N5255">IFERROR(INDEX(tblConsorcios[Prazo (meses)],MOD($J5255,ROWS(tblConsorcios[Produto]))+1),"")</f>
        <v>240</v>
      </c>
      <c r="O5255" s="20" cm="1">
        <f t="array" ref="O5255">IFERROR(INDEX(tblConsorcios[Parcela Mensal (R$)],MOD($J5255,ROWS(tblConsorcios[Produto]))+1),"")</f>
        <v>2146.67</v>
      </c>
      <c r="P5255" s="20" t="str" cm="1">
        <f t="array" ref="P5255">IFERROR(INDEX(tblClientes[Dividendo Mensal (R$)],INT($J5255/ROWS(tblConsorcios[Produto]))+1),"")</f>
        <v/>
      </c>
      <c r="Q5255" s="20" t="str">
        <f t="shared" si="247"/>
        <v/>
      </c>
      <c r="R5255">
        <f t="shared" si="248"/>
        <v>0</v>
      </c>
    </row>
    <row r="5256" spans="10:18" x14ac:dyDescent="0.2">
      <c r="J5256">
        <f t="shared" si="246"/>
        <v>5254</v>
      </c>
      <c r="K5256" t="str" cm="1">
        <f t="array" ref="K5256">IFERROR(INDEX(tblClientes[Cliente],INT($J5256/ROWS(tblConsorcios[Produto]))+1),"")</f>
        <v/>
      </c>
      <c r="L5256" t="str" cm="1">
        <f t="array" ref="L5256">IFERROR(INDEX(tblConsorcios[Produto],MOD($J5256,ROWS(tblConsorcios[Produto]))+1),"")</f>
        <v>Imóvel IE400 – 220m</v>
      </c>
      <c r="M5256" s="20" cm="1">
        <f t="array" ref="M5256">IFERROR(INDEX(tblConsorcios[Valor da Carta (R$)],MOD($J5256,ROWS(tblConsorcios[Produto]))+1),"")</f>
        <v>400000</v>
      </c>
      <c r="N5256" s="2" cm="1">
        <f t="array" ref="N5256">IFERROR(INDEX(tblConsorcios[Prazo (meses)],MOD($J5256,ROWS(tblConsorcios[Produto]))+1),"")</f>
        <v>220</v>
      </c>
      <c r="O5256" s="20" cm="1">
        <f t="array" ref="O5256">IFERROR(INDEX(tblConsorcios[Parcela Mensal (R$)],MOD($J5256,ROWS(tblConsorcios[Produto]))+1),"")</f>
        <v>2323.64</v>
      </c>
      <c r="P5256" s="20" t="str" cm="1">
        <f t="array" ref="P5256">IFERROR(INDEX(tblClientes[Dividendo Mensal (R$)],INT($J5256/ROWS(tblConsorcios[Produto]))+1),"")</f>
        <v/>
      </c>
      <c r="Q5256" s="20" t="str">
        <f t="shared" si="247"/>
        <v/>
      </c>
      <c r="R5256">
        <f t="shared" si="248"/>
        <v>0</v>
      </c>
    </row>
    <row r="5257" spans="10:18" x14ac:dyDescent="0.2">
      <c r="J5257">
        <f t="shared" si="246"/>
        <v>5255</v>
      </c>
      <c r="K5257" t="str" cm="1">
        <f t="array" ref="K5257">IFERROR(INDEX(tblClientes[Cliente],INT($J5257/ROWS(tblConsorcios[Produto]))+1),"")</f>
        <v/>
      </c>
      <c r="L5257" t="str" cm="1">
        <f t="array" ref="L5257">IFERROR(INDEX(tblConsorcios[Produto],MOD($J5257,ROWS(tblConsorcios[Produto]))+1),"")</f>
        <v>Imóvel IE400 – 200m</v>
      </c>
      <c r="M5257" s="20" cm="1">
        <f t="array" ref="M5257">IFERROR(INDEX(tblConsorcios[Valor da Carta (R$)],MOD($J5257,ROWS(tblConsorcios[Produto]))+1),"")</f>
        <v>400000</v>
      </c>
      <c r="N5257" s="2" cm="1">
        <f t="array" ref="N5257">IFERROR(INDEX(tblConsorcios[Prazo (meses)],MOD($J5257,ROWS(tblConsorcios[Produto]))+1),"")</f>
        <v>200</v>
      </c>
      <c r="O5257" s="20" cm="1">
        <f t="array" ref="O5257">IFERROR(INDEX(tblConsorcios[Parcela Mensal (R$)],MOD($J5257,ROWS(tblConsorcios[Produto]))+1),"")</f>
        <v>2536</v>
      </c>
      <c r="P5257" s="20" t="str" cm="1">
        <f t="array" ref="P5257">IFERROR(INDEX(tblClientes[Dividendo Mensal (R$)],INT($J5257/ROWS(tblConsorcios[Produto]))+1),"")</f>
        <v/>
      </c>
      <c r="Q5257" s="20" t="str">
        <f t="shared" si="247"/>
        <v/>
      </c>
      <c r="R5257">
        <f t="shared" si="248"/>
        <v>0</v>
      </c>
    </row>
    <row r="5258" spans="10:18" x14ac:dyDescent="0.2">
      <c r="J5258">
        <f t="shared" si="246"/>
        <v>5256</v>
      </c>
      <c r="K5258" t="str" cm="1">
        <f t="array" ref="K5258">IFERROR(INDEX(tblClientes[Cliente],INT($J5258/ROWS(tblConsorcios[Produto]))+1),"")</f>
        <v/>
      </c>
      <c r="L5258" t="str" cm="1">
        <f t="array" ref="L5258">IFERROR(INDEX(tblConsorcios[Produto],MOD($J5258,ROWS(tblConsorcios[Produto]))+1),"")</f>
        <v>Imóvel IE380 – 240m</v>
      </c>
      <c r="M5258" s="20" cm="1">
        <f t="array" ref="M5258">IFERROR(INDEX(tblConsorcios[Valor da Carta (R$)],MOD($J5258,ROWS(tblConsorcios[Produto]))+1),"")</f>
        <v>380000</v>
      </c>
      <c r="N5258" s="2" cm="1">
        <f t="array" ref="N5258">IFERROR(INDEX(tblConsorcios[Prazo (meses)],MOD($J5258,ROWS(tblConsorcios[Produto]))+1),"")</f>
        <v>240</v>
      </c>
      <c r="O5258" s="20" cm="1">
        <f t="array" ref="O5258">IFERROR(INDEX(tblConsorcios[Parcela Mensal (R$)],MOD($J5258,ROWS(tblConsorcios[Produto]))+1),"")</f>
        <v>2039.33</v>
      </c>
      <c r="P5258" s="20" t="str" cm="1">
        <f t="array" ref="P5258">IFERROR(INDEX(tblClientes[Dividendo Mensal (R$)],INT($J5258/ROWS(tblConsorcios[Produto]))+1),"")</f>
        <v/>
      </c>
      <c r="Q5258" s="20" t="str">
        <f t="shared" si="247"/>
        <v/>
      </c>
      <c r="R5258">
        <f t="shared" si="248"/>
        <v>0</v>
      </c>
    </row>
    <row r="5259" spans="10:18" x14ac:dyDescent="0.2">
      <c r="J5259">
        <f t="shared" si="246"/>
        <v>5257</v>
      </c>
      <c r="K5259" t="str" cm="1">
        <f t="array" ref="K5259">IFERROR(INDEX(tblClientes[Cliente],INT($J5259/ROWS(tblConsorcios[Produto]))+1),"")</f>
        <v/>
      </c>
      <c r="L5259" t="str" cm="1">
        <f t="array" ref="L5259">IFERROR(INDEX(tblConsorcios[Produto],MOD($J5259,ROWS(tblConsorcios[Produto]))+1),"")</f>
        <v>Imóvel IE380 – 220m</v>
      </c>
      <c r="M5259" s="20" cm="1">
        <f t="array" ref="M5259">IFERROR(INDEX(tblConsorcios[Valor da Carta (R$)],MOD($J5259,ROWS(tblConsorcios[Produto]))+1),"")</f>
        <v>380000</v>
      </c>
      <c r="N5259" s="2" cm="1">
        <f t="array" ref="N5259">IFERROR(INDEX(tblConsorcios[Prazo (meses)],MOD($J5259,ROWS(tblConsorcios[Produto]))+1),"")</f>
        <v>220</v>
      </c>
      <c r="O5259" s="20" cm="1">
        <f t="array" ref="O5259">IFERROR(INDEX(tblConsorcios[Parcela Mensal (R$)],MOD($J5259,ROWS(tblConsorcios[Produto]))+1),"")</f>
        <v>2207.4499999999998</v>
      </c>
      <c r="P5259" s="20" t="str" cm="1">
        <f t="array" ref="P5259">IFERROR(INDEX(tblClientes[Dividendo Mensal (R$)],INT($J5259/ROWS(tblConsorcios[Produto]))+1),"")</f>
        <v/>
      </c>
      <c r="Q5259" s="20" t="str">
        <f t="shared" si="247"/>
        <v/>
      </c>
      <c r="R5259">
        <f t="shared" si="248"/>
        <v>0</v>
      </c>
    </row>
    <row r="5260" spans="10:18" x14ac:dyDescent="0.2">
      <c r="J5260">
        <f t="shared" si="246"/>
        <v>5258</v>
      </c>
      <c r="K5260" t="str" cm="1">
        <f t="array" ref="K5260">IFERROR(INDEX(tblClientes[Cliente],INT($J5260/ROWS(tblConsorcios[Produto]))+1),"")</f>
        <v/>
      </c>
      <c r="L5260" t="str" cm="1">
        <f t="array" ref="L5260">IFERROR(INDEX(tblConsorcios[Produto],MOD($J5260,ROWS(tblConsorcios[Produto]))+1),"")</f>
        <v>Imóvel IE380 – 200m</v>
      </c>
      <c r="M5260" s="20" cm="1">
        <f t="array" ref="M5260">IFERROR(INDEX(tblConsorcios[Valor da Carta (R$)],MOD($J5260,ROWS(tblConsorcios[Produto]))+1),"")</f>
        <v>380000</v>
      </c>
      <c r="N5260" s="2" cm="1">
        <f t="array" ref="N5260">IFERROR(INDEX(tblConsorcios[Prazo (meses)],MOD($J5260,ROWS(tblConsorcios[Produto]))+1),"")</f>
        <v>200</v>
      </c>
      <c r="O5260" s="20" cm="1">
        <f t="array" ref="O5260">IFERROR(INDEX(tblConsorcios[Parcela Mensal (R$)],MOD($J5260,ROWS(tblConsorcios[Produto]))+1),"")</f>
        <v>2409.1999999999998</v>
      </c>
      <c r="P5260" s="20" t="str" cm="1">
        <f t="array" ref="P5260">IFERROR(INDEX(tblClientes[Dividendo Mensal (R$)],INT($J5260/ROWS(tblConsorcios[Produto]))+1),"")</f>
        <v/>
      </c>
      <c r="Q5260" s="20" t="str">
        <f t="shared" si="247"/>
        <v/>
      </c>
      <c r="R5260">
        <f t="shared" si="248"/>
        <v>0</v>
      </c>
    </row>
    <row r="5261" spans="10:18" x14ac:dyDescent="0.2">
      <c r="J5261">
        <f t="shared" si="246"/>
        <v>5259</v>
      </c>
      <c r="K5261" t="str" cm="1">
        <f t="array" ref="K5261">IFERROR(INDEX(tblClientes[Cliente],INT($J5261/ROWS(tblConsorcios[Produto]))+1),"")</f>
        <v/>
      </c>
      <c r="L5261" t="str" cm="1">
        <f t="array" ref="L5261">IFERROR(INDEX(tblConsorcios[Produto],MOD($J5261,ROWS(tblConsorcios[Produto]))+1),"")</f>
        <v>Imóvel IE350 – 240m</v>
      </c>
      <c r="M5261" s="20" cm="1">
        <f t="array" ref="M5261">IFERROR(INDEX(tblConsorcios[Valor da Carta (R$)],MOD($J5261,ROWS(tblConsorcios[Produto]))+1),"")</f>
        <v>350000</v>
      </c>
      <c r="N5261" s="2" cm="1">
        <f t="array" ref="N5261">IFERROR(INDEX(tblConsorcios[Prazo (meses)],MOD($J5261,ROWS(tblConsorcios[Produto]))+1),"")</f>
        <v>240</v>
      </c>
      <c r="O5261" s="20" cm="1">
        <f t="array" ref="O5261">IFERROR(INDEX(tblConsorcios[Parcela Mensal (R$)],MOD($J5261,ROWS(tblConsorcios[Produto]))+1),"")</f>
        <v>1878.33</v>
      </c>
      <c r="P5261" s="20" t="str" cm="1">
        <f t="array" ref="P5261">IFERROR(INDEX(tblClientes[Dividendo Mensal (R$)],INT($J5261/ROWS(tblConsorcios[Produto]))+1),"")</f>
        <v/>
      </c>
      <c r="Q5261" s="20" t="str">
        <f t="shared" si="247"/>
        <v/>
      </c>
      <c r="R5261">
        <f t="shared" si="248"/>
        <v>0</v>
      </c>
    </row>
    <row r="5262" spans="10:18" x14ac:dyDescent="0.2">
      <c r="J5262">
        <f t="shared" si="246"/>
        <v>5260</v>
      </c>
      <c r="K5262" t="str" cm="1">
        <f t="array" ref="K5262">IFERROR(INDEX(tblClientes[Cliente],INT($J5262/ROWS(tblConsorcios[Produto]))+1),"")</f>
        <v/>
      </c>
      <c r="L5262" t="str" cm="1">
        <f t="array" ref="L5262">IFERROR(INDEX(tblConsorcios[Produto],MOD($J5262,ROWS(tblConsorcios[Produto]))+1),"")</f>
        <v>Imóvel IE350 – 220m</v>
      </c>
      <c r="M5262" s="20" cm="1">
        <f t="array" ref="M5262">IFERROR(INDEX(tblConsorcios[Valor da Carta (R$)],MOD($J5262,ROWS(tblConsorcios[Produto]))+1),"")</f>
        <v>350000</v>
      </c>
      <c r="N5262" s="2" cm="1">
        <f t="array" ref="N5262">IFERROR(INDEX(tblConsorcios[Prazo (meses)],MOD($J5262,ROWS(tblConsorcios[Produto]))+1),"")</f>
        <v>220</v>
      </c>
      <c r="O5262" s="20" cm="1">
        <f t="array" ref="O5262">IFERROR(INDEX(tblConsorcios[Parcela Mensal (R$)],MOD($J5262,ROWS(tblConsorcios[Produto]))+1),"")</f>
        <v>2033.18</v>
      </c>
      <c r="P5262" s="20" t="str" cm="1">
        <f t="array" ref="P5262">IFERROR(INDEX(tblClientes[Dividendo Mensal (R$)],INT($J5262/ROWS(tblConsorcios[Produto]))+1),"")</f>
        <v/>
      </c>
      <c r="Q5262" s="20" t="str">
        <f t="shared" si="247"/>
        <v/>
      </c>
      <c r="R5262">
        <f t="shared" si="248"/>
        <v>0</v>
      </c>
    </row>
    <row r="5263" spans="10:18" x14ac:dyDescent="0.2">
      <c r="J5263">
        <f t="shared" si="246"/>
        <v>5261</v>
      </c>
      <c r="K5263" t="str" cm="1">
        <f t="array" ref="K5263">IFERROR(INDEX(tblClientes[Cliente],INT($J5263/ROWS(tblConsorcios[Produto]))+1),"")</f>
        <v/>
      </c>
      <c r="L5263" t="str" cm="1">
        <f t="array" ref="L5263">IFERROR(INDEX(tblConsorcios[Produto],MOD($J5263,ROWS(tblConsorcios[Produto]))+1),"")</f>
        <v>Imóvel IE350 – 200m</v>
      </c>
      <c r="M5263" s="20" cm="1">
        <f t="array" ref="M5263">IFERROR(INDEX(tblConsorcios[Valor da Carta (R$)],MOD($J5263,ROWS(tblConsorcios[Produto]))+1),"")</f>
        <v>350000</v>
      </c>
      <c r="N5263" s="2" cm="1">
        <f t="array" ref="N5263">IFERROR(INDEX(tblConsorcios[Prazo (meses)],MOD($J5263,ROWS(tblConsorcios[Produto]))+1),"")</f>
        <v>200</v>
      </c>
      <c r="O5263" s="20" cm="1">
        <f t="array" ref="O5263">IFERROR(INDEX(tblConsorcios[Parcela Mensal (R$)],MOD($J5263,ROWS(tblConsorcios[Produto]))+1),"")</f>
        <v>2219</v>
      </c>
      <c r="P5263" s="20" t="str" cm="1">
        <f t="array" ref="P5263">IFERROR(INDEX(tblClientes[Dividendo Mensal (R$)],INT($J5263/ROWS(tblConsorcios[Produto]))+1),"")</f>
        <v/>
      </c>
      <c r="Q5263" s="20" t="str">
        <f t="shared" si="247"/>
        <v/>
      </c>
      <c r="R5263">
        <f t="shared" si="248"/>
        <v>0</v>
      </c>
    </row>
    <row r="5264" spans="10:18" x14ac:dyDescent="0.2">
      <c r="J5264">
        <f t="shared" si="246"/>
        <v>5262</v>
      </c>
      <c r="K5264" t="str" cm="1">
        <f t="array" ref="K5264">IFERROR(INDEX(tblClientes[Cliente],INT($J5264/ROWS(tblConsorcios[Produto]))+1),"")</f>
        <v/>
      </c>
      <c r="L5264" t="str" cm="1">
        <f t="array" ref="L5264">IFERROR(INDEX(tblConsorcios[Produto],MOD($J5264,ROWS(tblConsorcios[Produto]))+1),"")</f>
        <v>Imóvel IE330 – 240m</v>
      </c>
      <c r="M5264" s="20" cm="1">
        <f t="array" ref="M5264">IFERROR(INDEX(tblConsorcios[Valor da Carta (R$)],MOD($J5264,ROWS(tblConsorcios[Produto]))+1),"")</f>
        <v>330000</v>
      </c>
      <c r="N5264" s="2" cm="1">
        <f t="array" ref="N5264">IFERROR(INDEX(tblConsorcios[Prazo (meses)],MOD($J5264,ROWS(tblConsorcios[Produto]))+1),"")</f>
        <v>240</v>
      </c>
      <c r="O5264" s="20" cm="1">
        <f t="array" ref="O5264">IFERROR(INDEX(tblConsorcios[Parcela Mensal (R$)],MOD($J5264,ROWS(tblConsorcios[Produto]))+1),"")</f>
        <v>1771</v>
      </c>
      <c r="P5264" s="20" t="str" cm="1">
        <f t="array" ref="P5264">IFERROR(INDEX(tblClientes[Dividendo Mensal (R$)],INT($J5264/ROWS(tblConsorcios[Produto]))+1),"")</f>
        <v/>
      </c>
      <c r="Q5264" s="20" t="str">
        <f t="shared" si="247"/>
        <v/>
      </c>
      <c r="R5264">
        <f t="shared" si="248"/>
        <v>0</v>
      </c>
    </row>
    <row r="5265" spans="10:18" x14ac:dyDescent="0.2">
      <c r="J5265">
        <f t="shared" si="246"/>
        <v>5263</v>
      </c>
      <c r="K5265" t="str" cm="1">
        <f t="array" ref="K5265">IFERROR(INDEX(tblClientes[Cliente],INT($J5265/ROWS(tblConsorcios[Produto]))+1),"")</f>
        <v/>
      </c>
      <c r="L5265" t="str" cm="1">
        <f t="array" ref="L5265">IFERROR(INDEX(tblConsorcios[Produto],MOD($J5265,ROWS(tblConsorcios[Produto]))+1),"")</f>
        <v>Imóvel IE330 – 220m</v>
      </c>
      <c r="M5265" s="20" cm="1">
        <f t="array" ref="M5265">IFERROR(INDEX(tblConsorcios[Valor da Carta (R$)],MOD($J5265,ROWS(tblConsorcios[Produto]))+1),"")</f>
        <v>330000</v>
      </c>
      <c r="N5265" s="2" cm="1">
        <f t="array" ref="N5265">IFERROR(INDEX(tblConsorcios[Prazo (meses)],MOD($J5265,ROWS(tblConsorcios[Produto]))+1),"")</f>
        <v>220</v>
      </c>
      <c r="O5265" s="20" cm="1">
        <f t="array" ref="O5265">IFERROR(INDEX(tblConsorcios[Parcela Mensal (R$)],MOD($J5265,ROWS(tblConsorcios[Produto]))+1),"")</f>
        <v>1917</v>
      </c>
      <c r="P5265" s="20" t="str" cm="1">
        <f t="array" ref="P5265">IFERROR(INDEX(tblClientes[Dividendo Mensal (R$)],INT($J5265/ROWS(tblConsorcios[Produto]))+1),"")</f>
        <v/>
      </c>
      <c r="Q5265" s="20" t="str">
        <f t="shared" si="247"/>
        <v/>
      </c>
      <c r="R5265">
        <f t="shared" si="248"/>
        <v>0</v>
      </c>
    </row>
    <row r="5266" spans="10:18" x14ac:dyDescent="0.2">
      <c r="J5266">
        <f t="shared" si="246"/>
        <v>5264</v>
      </c>
      <c r="K5266" t="str" cm="1">
        <f t="array" ref="K5266">IFERROR(INDEX(tblClientes[Cliente],INT($J5266/ROWS(tblConsorcios[Produto]))+1),"")</f>
        <v/>
      </c>
      <c r="L5266" t="str" cm="1">
        <f t="array" ref="L5266">IFERROR(INDEX(tblConsorcios[Produto],MOD($J5266,ROWS(tblConsorcios[Produto]))+1),"")</f>
        <v>Imóvel IE330 – 200m</v>
      </c>
      <c r="M5266" s="20" cm="1">
        <f t="array" ref="M5266">IFERROR(INDEX(tblConsorcios[Valor da Carta (R$)],MOD($J5266,ROWS(tblConsorcios[Produto]))+1),"")</f>
        <v>330000</v>
      </c>
      <c r="N5266" s="2" cm="1">
        <f t="array" ref="N5266">IFERROR(INDEX(tblConsorcios[Prazo (meses)],MOD($J5266,ROWS(tblConsorcios[Produto]))+1),"")</f>
        <v>200</v>
      </c>
      <c r="O5266" s="20" cm="1">
        <f t="array" ref="O5266">IFERROR(INDEX(tblConsorcios[Parcela Mensal (R$)],MOD($J5266,ROWS(tblConsorcios[Produto]))+1),"")</f>
        <v>2092.1999999999998</v>
      </c>
      <c r="P5266" s="20" t="str" cm="1">
        <f t="array" ref="P5266">IFERROR(INDEX(tblClientes[Dividendo Mensal (R$)],INT($J5266/ROWS(tblConsorcios[Produto]))+1),"")</f>
        <v/>
      </c>
      <c r="Q5266" s="20" t="str">
        <f t="shared" si="247"/>
        <v/>
      </c>
      <c r="R5266">
        <f t="shared" si="248"/>
        <v>0</v>
      </c>
    </row>
    <row r="5267" spans="10:18" x14ac:dyDescent="0.2">
      <c r="J5267">
        <f t="shared" si="246"/>
        <v>5265</v>
      </c>
      <c r="K5267" t="str" cm="1">
        <f t="array" ref="K5267">IFERROR(INDEX(tblClientes[Cliente],INT($J5267/ROWS(tblConsorcios[Produto]))+1),"")</f>
        <v/>
      </c>
      <c r="L5267" t="str" cm="1">
        <f t="array" ref="L5267">IFERROR(INDEX(tblConsorcios[Produto],MOD($J5267,ROWS(tblConsorcios[Produto]))+1),"")</f>
        <v>Imóvel IE300 – 240m</v>
      </c>
      <c r="M5267" s="20" cm="1">
        <f t="array" ref="M5267">IFERROR(INDEX(tblConsorcios[Valor da Carta (R$)],MOD($J5267,ROWS(tblConsorcios[Produto]))+1),"")</f>
        <v>300000</v>
      </c>
      <c r="N5267" s="2" cm="1">
        <f t="array" ref="N5267">IFERROR(INDEX(tblConsorcios[Prazo (meses)],MOD($J5267,ROWS(tblConsorcios[Produto]))+1),"")</f>
        <v>240</v>
      </c>
      <c r="O5267" s="20" cm="1">
        <f t="array" ref="O5267">IFERROR(INDEX(tblConsorcios[Parcela Mensal (R$)],MOD($J5267,ROWS(tblConsorcios[Produto]))+1),"")</f>
        <v>1610</v>
      </c>
      <c r="P5267" s="20" t="str" cm="1">
        <f t="array" ref="P5267">IFERROR(INDEX(tblClientes[Dividendo Mensal (R$)],INT($J5267/ROWS(tblConsorcios[Produto]))+1),"")</f>
        <v/>
      </c>
      <c r="Q5267" s="20" t="str">
        <f t="shared" si="247"/>
        <v/>
      </c>
      <c r="R5267">
        <f t="shared" si="248"/>
        <v>0</v>
      </c>
    </row>
    <row r="5268" spans="10:18" x14ac:dyDescent="0.2">
      <c r="J5268">
        <f t="shared" si="246"/>
        <v>5266</v>
      </c>
      <c r="K5268" t="str" cm="1">
        <f t="array" ref="K5268">IFERROR(INDEX(tblClientes[Cliente],INT($J5268/ROWS(tblConsorcios[Produto]))+1),"")</f>
        <v/>
      </c>
      <c r="L5268" t="str" cm="1">
        <f t="array" ref="L5268">IFERROR(INDEX(tblConsorcios[Produto],MOD($J5268,ROWS(tblConsorcios[Produto]))+1),"")</f>
        <v>Imóvel IE300 – 220m</v>
      </c>
      <c r="M5268" s="20" cm="1">
        <f t="array" ref="M5268">IFERROR(INDEX(tblConsorcios[Valor da Carta (R$)],MOD($J5268,ROWS(tblConsorcios[Produto]))+1),"")</f>
        <v>300000</v>
      </c>
      <c r="N5268" s="2" cm="1">
        <f t="array" ref="N5268">IFERROR(INDEX(tblConsorcios[Prazo (meses)],MOD($J5268,ROWS(tblConsorcios[Produto]))+1),"")</f>
        <v>220</v>
      </c>
      <c r="O5268" s="20" cm="1">
        <f t="array" ref="O5268">IFERROR(INDEX(tblConsorcios[Parcela Mensal (R$)],MOD($J5268,ROWS(tblConsorcios[Produto]))+1),"")</f>
        <v>1742.73</v>
      </c>
      <c r="P5268" s="20" t="str" cm="1">
        <f t="array" ref="P5268">IFERROR(INDEX(tblClientes[Dividendo Mensal (R$)],INT($J5268/ROWS(tblConsorcios[Produto]))+1),"")</f>
        <v/>
      </c>
      <c r="Q5268" s="20" t="str">
        <f t="shared" si="247"/>
        <v/>
      </c>
      <c r="R5268">
        <f t="shared" si="248"/>
        <v>0</v>
      </c>
    </row>
    <row r="5269" spans="10:18" x14ac:dyDescent="0.2">
      <c r="J5269">
        <f t="shared" si="246"/>
        <v>5267</v>
      </c>
      <c r="K5269" t="str" cm="1">
        <f t="array" ref="K5269">IFERROR(INDEX(tblClientes[Cliente],INT($J5269/ROWS(tblConsorcios[Produto]))+1),"")</f>
        <v/>
      </c>
      <c r="L5269" t="str" cm="1">
        <f t="array" ref="L5269">IFERROR(INDEX(tblConsorcios[Produto],MOD($J5269,ROWS(tblConsorcios[Produto]))+1),"")</f>
        <v>Imóvel IE300 – 200m</v>
      </c>
      <c r="M5269" s="20" cm="1">
        <f t="array" ref="M5269">IFERROR(INDEX(tblConsorcios[Valor da Carta (R$)],MOD($J5269,ROWS(tblConsorcios[Produto]))+1),"")</f>
        <v>300000</v>
      </c>
      <c r="N5269" s="2" cm="1">
        <f t="array" ref="N5269">IFERROR(INDEX(tblConsorcios[Prazo (meses)],MOD($J5269,ROWS(tblConsorcios[Produto]))+1),"")</f>
        <v>200</v>
      </c>
      <c r="O5269" s="20" cm="1">
        <f t="array" ref="O5269">IFERROR(INDEX(tblConsorcios[Parcela Mensal (R$)],MOD($J5269,ROWS(tblConsorcios[Produto]))+1),"")</f>
        <v>1902</v>
      </c>
      <c r="P5269" s="20" t="str" cm="1">
        <f t="array" ref="P5269">IFERROR(INDEX(tblClientes[Dividendo Mensal (R$)],INT($J5269/ROWS(tblConsorcios[Produto]))+1),"")</f>
        <v/>
      </c>
      <c r="Q5269" s="20" t="str">
        <f t="shared" si="247"/>
        <v/>
      </c>
      <c r="R5269">
        <f t="shared" si="248"/>
        <v>0</v>
      </c>
    </row>
    <row r="5270" spans="10:18" x14ac:dyDescent="0.2">
      <c r="J5270">
        <f t="shared" si="246"/>
        <v>5268</v>
      </c>
      <c r="K5270" t="str" cm="1">
        <f t="array" ref="K5270">IFERROR(INDEX(tblClientes[Cliente],INT($J5270/ROWS(tblConsorcios[Produto]))+1),"")</f>
        <v/>
      </c>
      <c r="L5270" t="str" cm="1">
        <f t="array" ref="L5270">IFERROR(INDEX(tblConsorcios[Produto],MOD($J5270,ROWS(tblConsorcios[Produto]))+1),"")</f>
        <v>Imóvel IE240 – 240m</v>
      </c>
      <c r="M5270" s="20" cm="1">
        <f t="array" ref="M5270">IFERROR(INDEX(tblConsorcios[Valor da Carta (R$)],MOD($J5270,ROWS(tblConsorcios[Produto]))+1),"")</f>
        <v>240000</v>
      </c>
      <c r="N5270" s="2" cm="1">
        <f t="array" ref="N5270">IFERROR(INDEX(tblConsorcios[Prazo (meses)],MOD($J5270,ROWS(tblConsorcios[Produto]))+1),"")</f>
        <v>240</v>
      </c>
      <c r="O5270" s="20" cm="1">
        <f t="array" ref="O5270">IFERROR(INDEX(tblConsorcios[Parcela Mensal (R$)],MOD($J5270,ROWS(tblConsorcios[Produto]))+1),"")</f>
        <v>1288</v>
      </c>
      <c r="P5270" s="20" t="str" cm="1">
        <f t="array" ref="P5270">IFERROR(INDEX(tblClientes[Dividendo Mensal (R$)],INT($J5270/ROWS(tblConsorcios[Produto]))+1),"")</f>
        <v/>
      </c>
      <c r="Q5270" s="20" t="str">
        <f t="shared" si="247"/>
        <v/>
      </c>
      <c r="R5270">
        <f t="shared" si="248"/>
        <v>0</v>
      </c>
    </row>
    <row r="5271" spans="10:18" x14ac:dyDescent="0.2">
      <c r="J5271">
        <f t="shared" si="246"/>
        <v>5269</v>
      </c>
      <c r="K5271" t="str" cm="1">
        <f t="array" ref="K5271">IFERROR(INDEX(tblClientes[Cliente],INT($J5271/ROWS(tblConsorcios[Produto]))+1),"")</f>
        <v/>
      </c>
      <c r="L5271" t="str" cm="1">
        <f t="array" ref="L5271">IFERROR(INDEX(tblConsorcios[Produto],MOD($J5271,ROWS(tblConsorcios[Produto]))+1),"")</f>
        <v>Imóvel IE240 – 220m</v>
      </c>
      <c r="M5271" s="20" cm="1">
        <f t="array" ref="M5271">IFERROR(INDEX(tblConsorcios[Valor da Carta (R$)],MOD($J5271,ROWS(tblConsorcios[Produto]))+1),"")</f>
        <v>240000</v>
      </c>
      <c r="N5271" s="2" cm="1">
        <f t="array" ref="N5271">IFERROR(INDEX(tblConsorcios[Prazo (meses)],MOD($J5271,ROWS(tblConsorcios[Produto]))+1),"")</f>
        <v>220</v>
      </c>
      <c r="O5271" s="20" cm="1">
        <f t="array" ref="O5271">IFERROR(INDEX(tblConsorcios[Parcela Mensal (R$)],MOD($J5271,ROWS(tblConsorcios[Produto]))+1),"")</f>
        <v>1394.18</v>
      </c>
      <c r="P5271" s="20" t="str" cm="1">
        <f t="array" ref="P5271">IFERROR(INDEX(tblClientes[Dividendo Mensal (R$)],INT($J5271/ROWS(tblConsorcios[Produto]))+1),"")</f>
        <v/>
      </c>
      <c r="Q5271" s="20" t="str">
        <f t="shared" si="247"/>
        <v/>
      </c>
      <c r="R5271">
        <f t="shared" si="248"/>
        <v>0</v>
      </c>
    </row>
    <row r="5272" spans="10:18" x14ac:dyDescent="0.2">
      <c r="J5272">
        <f t="shared" si="246"/>
        <v>5270</v>
      </c>
      <c r="K5272" t="str" cm="1">
        <f t="array" ref="K5272">IFERROR(INDEX(tblClientes[Cliente],INT($J5272/ROWS(tblConsorcios[Produto]))+1),"")</f>
        <v/>
      </c>
      <c r="L5272" t="str" cm="1">
        <f t="array" ref="L5272">IFERROR(INDEX(tblConsorcios[Produto],MOD($J5272,ROWS(tblConsorcios[Produto]))+1),"")</f>
        <v>Imóvel IE240 – 200m</v>
      </c>
      <c r="M5272" s="20" cm="1">
        <f t="array" ref="M5272">IFERROR(INDEX(tblConsorcios[Valor da Carta (R$)],MOD($J5272,ROWS(tblConsorcios[Produto]))+1),"")</f>
        <v>240000</v>
      </c>
      <c r="N5272" s="2" cm="1">
        <f t="array" ref="N5272">IFERROR(INDEX(tblConsorcios[Prazo (meses)],MOD($J5272,ROWS(tblConsorcios[Produto]))+1),"")</f>
        <v>200</v>
      </c>
      <c r="O5272" s="20" cm="1">
        <f t="array" ref="O5272">IFERROR(INDEX(tblConsorcios[Parcela Mensal (R$)],MOD($J5272,ROWS(tblConsorcios[Produto]))+1),"")</f>
        <v>1521.6</v>
      </c>
      <c r="P5272" s="20" t="str" cm="1">
        <f t="array" ref="P5272">IFERROR(INDEX(tblClientes[Dividendo Mensal (R$)],INT($J5272/ROWS(tblConsorcios[Produto]))+1),"")</f>
        <v/>
      </c>
      <c r="Q5272" s="20" t="str">
        <f t="shared" si="247"/>
        <v/>
      </c>
      <c r="R5272">
        <f t="shared" si="248"/>
        <v>0</v>
      </c>
    </row>
    <row r="5273" spans="10:18" x14ac:dyDescent="0.2">
      <c r="J5273">
        <f t="shared" si="246"/>
        <v>5271</v>
      </c>
      <c r="K5273" t="str" cm="1">
        <f t="array" ref="K5273">IFERROR(INDEX(tblClientes[Cliente],INT($J5273/ROWS(tblConsorcios[Produto]))+1),"")</f>
        <v/>
      </c>
      <c r="L5273" t="str" cm="1">
        <f t="array" ref="L5273">IFERROR(INDEX(tblConsorcios[Produto],MOD($J5273,ROWS(tblConsorcios[Produto]))+1),"")</f>
        <v>Imóvel IE230 – 240m</v>
      </c>
      <c r="M5273" s="20" cm="1">
        <f t="array" ref="M5273">IFERROR(INDEX(tblConsorcios[Valor da Carta (R$)],MOD($J5273,ROWS(tblConsorcios[Produto]))+1),"")</f>
        <v>230000</v>
      </c>
      <c r="N5273" s="2" cm="1">
        <f t="array" ref="N5273">IFERROR(INDEX(tblConsorcios[Prazo (meses)],MOD($J5273,ROWS(tblConsorcios[Produto]))+1),"")</f>
        <v>240</v>
      </c>
      <c r="O5273" s="20" cm="1">
        <f t="array" ref="O5273">IFERROR(INDEX(tblConsorcios[Parcela Mensal (R$)],MOD($J5273,ROWS(tblConsorcios[Produto]))+1),"")</f>
        <v>1234.33</v>
      </c>
      <c r="P5273" s="20" t="str" cm="1">
        <f t="array" ref="P5273">IFERROR(INDEX(tblClientes[Dividendo Mensal (R$)],INT($J5273/ROWS(tblConsorcios[Produto]))+1),"")</f>
        <v/>
      </c>
      <c r="Q5273" s="20" t="str">
        <f t="shared" si="247"/>
        <v/>
      </c>
      <c r="R5273">
        <f t="shared" si="248"/>
        <v>0</v>
      </c>
    </row>
    <row r="5274" spans="10:18" x14ac:dyDescent="0.2">
      <c r="J5274">
        <f t="shared" si="246"/>
        <v>5272</v>
      </c>
      <c r="K5274" t="str" cm="1">
        <f t="array" ref="K5274">IFERROR(INDEX(tblClientes[Cliente],INT($J5274/ROWS(tblConsorcios[Produto]))+1),"")</f>
        <v/>
      </c>
      <c r="L5274" t="str" cm="1">
        <f t="array" ref="L5274">IFERROR(INDEX(tblConsorcios[Produto],MOD($J5274,ROWS(tblConsorcios[Produto]))+1),"")</f>
        <v>Imóvel IE230 – 220m</v>
      </c>
      <c r="M5274" s="20" cm="1">
        <f t="array" ref="M5274">IFERROR(INDEX(tblConsorcios[Valor da Carta (R$)],MOD($J5274,ROWS(tblConsorcios[Produto]))+1),"")</f>
        <v>230000</v>
      </c>
      <c r="N5274" s="2" cm="1">
        <f t="array" ref="N5274">IFERROR(INDEX(tblConsorcios[Prazo (meses)],MOD($J5274,ROWS(tblConsorcios[Produto]))+1),"")</f>
        <v>220</v>
      </c>
      <c r="O5274" s="20" cm="1">
        <f t="array" ref="O5274">IFERROR(INDEX(tblConsorcios[Parcela Mensal (R$)],MOD($J5274,ROWS(tblConsorcios[Produto]))+1),"")</f>
        <v>1336.09</v>
      </c>
      <c r="P5274" s="20" t="str" cm="1">
        <f t="array" ref="P5274">IFERROR(INDEX(tblClientes[Dividendo Mensal (R$)],INT($J5274/ROWS(tblConsorcios[Produto]))+1),"")</f>
        <v/>
      </c>
      <c r="Q5274" s="20" t="str">
        <f t="shared" si="247"/>
        <v/>
      </c>
      <c r="R5274">
        <f t="shared" si="248"/>
        <v>0</v>
      </c>
    </row>
    <row r="5275" spans="10:18" x14ac:dyDescent="0.2">
      <c r="J5275">
        <f t="shared" si="246"/>
        <v>5273</v>
      </c>
      <c r="K5275" t="str" cm="1">
        <f t="array" ref="K5275">IFERROR(INDEX(tblClientes[Cliente],INT($J5275/ROWS(tblConsorcios[Produto]))+1),"")</f>
        <v/>
      </c>
      <c r="L5275" t="str" cm="1">
        <f t="array" ref="L5275">IFERROR(INDEX(tblConsorcios[Produto],MOD($J5275,ROWS(tblConsorcios[Produto]))+1),"")</f>
        <v>Imóvel IE230 – 200m</v>
      </c>
      <c r="M5275" s="20" cm="1">
        <f t="array" ref="M5275">IFERROR(INDEX(tblConsorcios[Valor da Carta (R$)],MOD($J5275,ROWS(tblConsorcios[Produto]))+1),"")</f>
        <v>230000</v>
      </c>
      <c r="N5275" s="2" cm="1">
        <f t="array" ref="N5275">IFERROR(INDEX(tblConsorcios[Prazo (meses)],MOD($J5275,ROWS(tblConsorcios[Produto]))+1),"")</f>
        <v>200</v>
      </c>
      <c r="O5275" s="20" cm="1">
        <f t="array" ref="O5275">IFERROR(INDEX(tblConsorcios[Parcela Mensal (R$)],MOD($J5275,ROWS(tblConsorcios[Produto]))+1),"")</f>
        <v>1458.2</v>
      </c>
      <c r="P5275" s="20" t="str" cm="1">
        <f t="array" ref="P5275">IFERROR(INDEX(tblClientes[Dividendo Mensal (R$)],INT($J5275/ROWS(tblConsorcios[Produto]))+1),"")</f>
        <v/>
      </c>
      <c r="Q5275" s="20" t="str">
        <f t="shared" si="247"/>
        <v/>
      </c>
      <c r="R5275">
        <f t="shared" si="248"/>
        <v>0</v>
      </c>
    </row>
    <row r="5276" spans="10:18" x14ac:dyDescent="0.2">
      <c r="J5276">
        <f t="shared" si="246"/>
        <v>5274</v>
      </c>
      <c r="K5276" t="str" cm="1">
        <f t="array" ref="K5276">IFERROR(INDEX(tblClientes[Cliente],INT($J5276/ROWS(tblConsorcios[Produto]))+1),"")</f>
        <v/>
      </c>
      <c r="L5276" t="str" cm="1">
        <f t="array" ref="L5276">IFERROR(INDEX(tblConsorcios[Produto],MOD($J5276,ROWS(tblConsorcios[Produto]))+1),"")</f>
        <v>Imóvel IE220 – 240m</v>
      </c>
      <c r="M5276" s="20" cm="1">
        <f t="array" ref="M5276">IFERROR(INDEX(tblConsorcios[Valor da Carta (R$)],MOD($J5276,ROWS(tblConsorcios[Produto]))+1),"")</f>
        <v>220000</v>
      </c>
      <c r="N5276" s="2" cm="1">
        <f t="array" ref="N5276">IFERROR(INDEX(tblConsorcios[Prazo (meses)],MOD($J5276,ROWS(tblConsorcios[Produto]))+1),"")</f>
        <v>240</v>
      </c>
      <c r="O5276" s="20" cm="1">
        <f t="array" ref="O5276">IFERROR(INDEX(tblConsorcios[Parcela Mensal (R$)],MOD($J5276,ROWS(tblConsorcios[Produto]))+1),"")</f>
        <v>1180.67</v>
      </c>
      <c r="P5276" s="20" t="str" cm="1">
        <f t="array" ref="P5276">IFERROR(INDEX(tblClientes[Dividendo Mensal (R$)],INT($J5276/ROWS(tblConsorcios[Produto]))+1),"")</f>
        <v/>
      </c>
      <c r="Q5276" s="20" t="str">
        <f t="shared" si="247"/>
        <v/>
      </c>
      <c r="R5276">
        <f t="shared" si="248"/>
        <v>0</v>
      </c>
    </row>
    <row r="5277" spans="10:18" x14ac:dyDescent="0.2">
      <c r="J5277">
        <f t="shared" si="246"/>
        <v>5275</v>
      </c>
      <c r="K5277" t="str" cm="1">
        <f t="array" ref="K5277">IFERROR(INDEX(tblClientes[Cliente],INT($J5277/ROWS(tblConsorcios[Produto]))+1),"")</f>
        <v/>
      </c>
      <c r="L5277" t="str" cm="1">
        <f t="array" ref="L5277">IFERROR(INDEX(tblConsorcios[Produto],MOD($J5277,ROWS(tblConsorcios[Produto]))+1),"")</f>
        <v>Imóvel IE220 – 220m</v>
      </c>
      <c r="M5277" s="20" cm="1">
        <f t="array" ref="M5277">IFERROR(INDEX(tblConsorcios[Valor da Carta (R$)],MOD($J5277,ROWS(tblConsorcios[Produto]))+1),"")</f>
        <v>220000</v>
      </c>
      <c r="N5277" s="2" cm="1">
        <f t="array" ref="N5277">IFERROR(INDEX(tblConsorcios[Prazo (meses)],MOD($J5277,ROWS(tblConsorcios[Produto]))+1),"")</f>
        <v>220</v>
      </c>
      <c r="O5277" s="20" cm="1">
        <f t="array" ref="O5277">IFERROR(INDEX(tblConsorcios[Parcela Mensal (R$)],MOD($J5277,ROWS(tblConsorcios[Produto]))+1),"")</f>
        <v>1278</v>
      </c>
      <c r="P5277" s="20" t="str" cm="1">
        <f t="array" ref="P5277">IFERROR(INDEX(tblClientes[Dividendo Mensal (R$)],INT($J5277/ROWS(tblConsorcios[Produto]))+1),"")</f>
        <v/>
      </c>
      <c r="Q5277" s="20" t="str">
        <f t="shared" si="247"/>
        <v/>
      </c>
      <c r="R5277">
        <f t="shared" si="248"/>
        <v>0</v>
      </c>
    </row>
    <row r="5278" spans="10:18" x14ac:dyDescent="0.2">
      <c r="J5278">
        <f t="shared" si="246"/>
        <v>5276</v>
      </c>
      <c r="K5278" t="str" cm="1">
        <f t="array" ref="K5278">IFERROR(INDEX(tblClientes[Cliente],INT($J5278/ROWS(tblConsorcios[Produto]))+1),"")</f>
        <v/>
      </c>
      <c r="L5278" t="str" cm="1">
        <f t="array" ref="L5278">IFERROR(INDEX(tblConsorcios[Produto],MOD($J5278,ROWS(tblConsorcios[Produto]))+1),"")</f>
        <v>Imóvel IE220 – 200m</v>
      </c>
      <c r="M5278" s="20" cm="1">
        <f t="array" ref="M5278">IFERROR(INDEX(tblConsorcios[Valor da Carta (R$)],MOD($J5278,ROWS(tblConsorcios[Produto]))+1),"")</f>
        <v>220000</v>
      </c>
      <c r="N5278" s="2" cm="1">
        <f t="array" ref="N5278">IFERROR(INDEX(tblConsorcios[Prazo (meses)],MOD($J5278,ROWS(tblConsorcios[Produto]))+1),"")</f>
        <v>200</v>
      </c>
      <c r="O5278" s="20" cm="1">
        <f t="array" ref="O5278">IFERROR(INDEX(tblConsorcios[Parcela Mensal (R$)],MOD($J5278,ROWS(tblConsorcios[Produto]))+1),"")</f>
        <v>1394.8</v>
      </c>
      <c r="P5278" s="20" t="str" cm="1">
        <f t="array" ref="P5278">IFERROR(INDEX(tblClientes[Dividendo Mensal (R$)],INT($J5278/ROWS(tblConsorcios[Produto]))+1),"")</f>
        <v/>
      </c>
      <c r="Q5278" s="20" t="str">
        <f t="shared" si="247"/>
        <v/>
      </c>
      <c r="R5278">
        <f t="shared" si="248"/>
        <v>0</v>
      </c>
    </row>
    <row r="5279" spans="10:18" x14ac:dyDescent="0.2">
      <c r="J5279">
        <f t="shared" si="246"/>
        <v>5277</v>
      </c>
      <c r="K5279" t="str" cm="1">
        <f t="array" ref="K5279">IFERROR(INDEX(tblClientes[Cliente],INT($J5279/ROWS(tblConsorcios[Produto]))+1),"")</f>
        <v/>
      </c>
      <c r="L5279" t="str" cm="1">
        <f t="array" ref="L5279">IFERROR(INDEX(tblConsorcios[Produto],MOD($J5279,ROWS(tblConsorcios[Produto]))+1),"")</f>
        <v>Imóvel IE200 – 240m</v>
      </c>
      <c r="M5279" s="20" cm="1">
        <f t="array" ref="M5279">IFERROR(INDEX(tblConsorcios[Valor da Carta (R$)],MOD($J5279,ROWS(tblConsorcios[Produto]))+1),"")</f>
        <v>200000</v>
      </c>
      <c r="N5279" s="2" cm="1">
        <f t="array" ref="N5279">IFERROR(INDEX(tblConsorcios[Prazo (meses)],MOD($J5279,ROWS(tblConsorcios[Produto]))+1),"")</f>
        <v>240</v>
      </c>
      <c r="O5279" s="20" cm="1">
        <f t="array" ref="O5279">IFERROR(INDEX(tblConsorcios[Parcela Mensal (R$)],MOD($J5279,ROWS(tblConsorcios[Produto]))+1),"")</f>
        <v>1073.33</v>
      </c>
      <c r="P5279" s="20" t="str" cm="1">
        <f t="array" ref="P5279">IFERROR(INDEX(tblClientes[Dividendo Mensal (R$)],INT($J5279/ROWS(tblConsorcios[Produto]))+1),"")</f>
        <v/>
      </c>
      <c r="Q5279" s="20" t="str">
        <f t="shared" si="247"/>
        <v/>
      </c>
      <c r="R5279">
        <f t="shared" si="248"/>
        <v>0</v>
      </c>
    </row>
    <row r="5280" spans="10:18" x14ac:dyDescent="0.2">
      <c r="J5280">
        <f t="shared" si="246"/>
        <v>5278</v>
      </c>
      <c r="K5280" t="str" cm="1">
        <f t="array" ref="K5280">IFERROR(INDEX(tblClientes[Cliente],INT($J5280/ROWS(tblConsorcios[Produto]))+1),"")</f>
        <v/>
      </c>
      <c r="L5280" t="str" cm="1">
        <f t="array" ref="L5280">IFERROR(INDEX(tblConsorcios[Produto],MOD($J5280,ROWS(tblConsorcios[Produto]))+1),"")</f>
        <v>Imóvel IE200 – 220m</v>
      </c>
      <c r="M5280" s="20" cm="1">
        <f t="array" ref="M5280">IFERROR(INDEX(tblConsorcios[Valor da Carta (R$)],MOD($J5280,ROWS(tblConsorcios[Produto]))+1),"")</f>
        <v>200000</v>
      </c>
      <c r="N5280" s="2" cm="1">
        <f t="array" ref="N5280">IFERROR(INDEX(tblConsorcios[Prazo (meses)],MOD($J5280,ROWS(tblConsorcios[Produto]))+1),"")</f>
        <v>220</v>
      </c>
      <c r="O5280" s="20" cm="1">
        <f t="array" ref="O5280">IFERROR(INDEX(tblConsorcios[Parcela Mensal (R$)],MOD($J5280,ROWS(tblConsorcios[Produto]))+1),"")</f>
        <v>1161.82</v>
      </c>
      <c r="P5280" s="20" t="str" cm="1">
        <f t="array" ref="P5280">IFERROR(INDEX(tblClientes[Dividendo Mensal (R$)],INT($J5280/ROWS(tblConsorcios[Produto]))+1),"")</f>
        <v/>
      </c>
      <c r="Q5280" s="20" t="str">
        <f t="shared" si="247"/>
        <v/>
      </c>
      <c r="R5280">
        <f t="shared" si="248"/>
        <v>0</v>
      </c>
    </row>
    <row r="5281" spans="10:18" x14ac:dyDescent="0.2">
      <c r="J5281">
        <f t="shared" si="246"/>
        <v>5279</v>
      </c>
      <c r="K5281" t="str" cm="1">
        <f t="array" ref="K5281">IFERROR(INDEX(tblClientes[Cliente],INT($J5281/ROWS(tblConsorcios[Produto]))+1),"")</f>
        <v/>
      </c>
      <c r="L5281" t="str" cm="1">
        <f t="array" ref="L5281">IFERROR(INDEX(tblConsorcios[Produto],MOD($J5281,ROWS(tblConsorcios[Produto]))+1),"")</f>
        <v>Imóvel IE200 – 200m</v>
      </c>
      <c r="M5281" s="20" cm="1">
        <f t="array" ref="M5281">IFERROR(INDEX(tblConsorcios[Valor da Carta (R$)],MOD($J5281,ROWS(tblConsorcios[Produto]))+1),"")</f>
        <v>200000</v>
      </c>
      <c r="N5281" s="2" cm="1">
        <f t="array" ref="N5281">IFERROR(INDEX(tblConsorcios[Prazo (meses)],MOD($J5281,ROWS(tblConsorcios[Produto]))+1),"")</f>
        <v>200</v>
      </c>
      <c r="O5281" s="20" cm="1">
        <f t="array" ref="O5281">IFERROR(INDEX(tblConsorcios[Parcela Mensal (R$)],MOD($J5281,ROWS(tblConsorcios[Produto]))+1),"")</f>
        <v>1268</v>
      </c>
      <c r="P5281" s="20" t="str" cm="1">
        <f t="array" ref="P5281">IFERROR(INDEX(tblClientes[Dividendo Mensal (R$)],INT($J5281/ROWS(tblConsorcios[Produto]))+1),"")</f>
        <v/>
      </c>
      <c r="Q5281" s="20" t="str">
        <f t="shared" si="247"/>
        <v/>
      </c>
      <c r="R5281">
        <f t="shared" si="248"/>
        <v>0</v>
      </c>
    </row>
    <row r="5282" spans="10:18" x14ac:dyDescent="0.2">
      <c r="J5282">
        <f t="shared" si="246"/>
        <v>5280</v>
      </c>
      <c r="K5282" t="str" cm="1">
        <f t="array" ref="K5282">IFERROR(INDEX(tblClientes[Cliente],INT($J5282/ROWS(tblConsorcios[Produto]))+1),"")</f>
        <v/>
      </c>
      <c r="L5282" t="str" cm="1">
        <f t="array" ref="L5282">IFERROR(INDEX(tblConsorcios[Produto],MOD($J5282,ROWS(tblConsorcios[Produto]))+1),"")</f>
        <v>Imóvel IE150 – 240m</v>
      </c>
      <c r="M5282" s="20" cm="1">
        <f t="array" ref="M5282">IFERROR(INDEX(tblConsorcios[Valor da Carta (R$)],MOD($J5282,ROWS(tblConsorcios[Produto]))+1),"")</f>
        <v>150000</v>
      </c>
      <c r="N5282" s="2" cm="1">
        <f t="array" ref="N5282">IFERROR(INDEX(tblConsorcios[Prazo (meses)],MOD($J5282,ROWS(tblConsorcios[Produto]))+1),"")</f>
        <v>240</v>
      </c>
      <c r="O5282" s="20" cm="1">
        <f t="array" ref="O5282">IFERROR(INDEX(tblConsorcios[Parcela Mensal (R$)],MOD($J5282,ROWS(tblConsorcios[Produto]))+1),"")</f>
        <v>805</v>
      </c>
      <c r="P5282" s="20" t="str" cm="1">
        <f t="array" ref="P5282">IFERROR(INDEX(tblClientes[Dividendo Mensal (R$)],INT($J5282/ROWS(tblConsorcios[Produto]))+1),"")</f>
        <v/>
      </c>
      <c r="Q5282" s="20" t="str">
        <f t="shared" si="247"/>
        <v/>
      </c>
      <c r="R5282">
        <f t="shared" si="248"/>
        <v>0</v>
      </c>
    </row>
    <row r="5283" spans="10:18" x14ac:dyDescent="0.2">
      <c r="J5283">
        <f t="shared" si="246"/>
        <v>5281</v>
      </c>
      <c r="K5283" t="str" cm="1">
        <f t="array" ref="K5283">IFERROR(INDEX(tblClientes[Cliente],INT($J5283/ROWS(tblConsorcios[Produto]))+1),"")</f>
        <v/>
      </c>
      <c r="L5283" t="str" cm="1">
        <f t="array" ref="L5283">IFERROR(INDEX(tblConsorcios[Produto],MOD($J5283,ROWS(tblConsorcios[Produto]))+1),"")</f>
        <v>Imóvel IE150 – 220m</v>
      </c>
      <c r="M5283" s="20" cm="1">
        <f t="array" ref="M5283">IFERROR(INDEX(tblConsorcios[Valor da Carta (R$)],MOD($J5283,ROWS(tblConsorcios[Produto]))+1),"")</f>
        <v>150000</v>
      </c>
      <c r="N5283" s="2" cm="1">
        <f t="array" ref="N5283">IFERROR(INDEX(tblConsorcios[Prazo (meses)],MOD($J5283,ROWS(tblConsorcios[Produto]))+1),"")</f>
        <v>220</v>
      </c>
      <c r="O5283" s="20" cm="1">
        <f t="array" ref="O5283">IFERROR(INDEX(tblConsorcios[Parcela Mensal (R$)],MOD($J5283,ROWS(tblConsorcios[Produto]))+1),"")</f>
        <v>871.36</v>
      </c>
      <c r="P5283" s="20" t="str" cm="1">
        <f t="array" ref="P5283">IFERROR(INDEX(tblClientes[Dividendo Mensal (R$)],INT($J5283/ROWS(tblConsorcios[Produto]))+1),"")</f>
        <v/>
      </c>
      <c r="Q5283" s="20" t="str">
        <f t="shared" si="247"/>
        <v/>
      </c>
      <c r="R5283">
        <f t="shared" si="248"/>
        <v>0</v>
      </c>
    </row>
    <row r="5284" spans="10:18" x14ac:dyDescent="0.2">
      <c r="J5284">
        <f t="shared" si="246"/>
        <v>5282</v>
      </c>
      <c r="K5284" t="str" cm="1">
        <f t="array" ref="K5284">IFERROR(INDEX(tblClientes[Cliente],INT($J5284/ROWS(tblConsorcios[Produto]))+1),"")</f>
        <v/>
      </c>
      <c r="L5284" t="str" cm="1">
        <f t="array" ref="L5284">IFERROR(INDEX(tblConsorcios[Produto],MOD($J5284,ROWS(tblConsorcios[Produto]))+1),"")</f>
        <v>Imóvel IE150 – 200m</v>
      </c>
      <c r="M5284" s="20" cm="1">
        <f t="array" ref="M5284">IFERROR(INDEX(tblConsorcios[Valor da Carta (R$)],MOD($J5284,ROWS(tblConsorcios[Produto]))+1),"")</f>
        <v>150000</v>
      </c>
      <c r="N5284" s="2" cm="1">
        <f t="array" ref="N5284">IFERROR(INDEX(tblConsorcios[Prazo (meses)],MOD($J5284,ROWS(tblConsorcios[Produto]))+1),"")</f>
        <v>200</v>
      </c>
      <c r="O5284" s="20" cm="1">
        <f t="array" ref="O5284">IFERROR(INDEX(tblConsorcios[Parcela Mensal (R$)],MOD($J5284,ROWS(tblConsorcios[Produto]))+1),"")</f>
        <v>951</v>
      </c>
      <c r="P5284" s="20" t="str" cm="1">
        <f t="array" ref="P5284">IFERROR(INDEX(tblClientes[Dividendo Mensal (R$)],INT($J5284/ROWS(tblConsorcios[Produto]))+1),"")</f>
        <v/>
      </c>
      <c r="Q5284" s="20" t="str">
        <f t="shared" si="247"/>
        <v/>
      </c>
      <c r="R5284">
        <f t="shared" si="248"/>
        <v>0</v>
      </c>
    </row>
    <row r="5285" spans="10:18" x14ac:dyDescent="0.2">
      <c r="J5285">
        <f t="shared" si="246"/>
        <v>5283</v>
      </c>
      <c r="K5285" t="str" cm="1">
        <f t="array" ref="K5285">IFERROR(INDEX(tblClientes[Cliente],INT($J5285/ROWS(tblConsorcios[Produto]))+1),"")</f>
        <v/>
      </c>
      <c r="L5285" t="str" cm="1">
        <f t="array" ref="L5285">IFERROR(INDEX(tblConsorcios[Produto],MOD($J5285,ROWS(tblConsorcios[Produto]))+1),"")</f>
        <v>Imóvel IE140 – 240m</v>
      </c>
      <c r="M5285" s="20" cm="1">
        <f t="array" ref="M5285">IFERROR(INDEX(tblConsorcios[Valor da Carta (R$)],MOD($J5285,ROWS(tblConsorcios[Produto]))+1),"")</f>
        <v>140000</v>
      </c>
      <c r="N5285" s="2" cm="1">
        <f t="array" ref="N5285">IFERROR(INDEX(tblConsorcios[Prazo (meses)],MOD($J5285,ROWS(tblConsorcios[Produto]))+1),"")</f>
        <v>240</v>
      </c>
      <c r="O5285" s="20" cm="1">
        <f t="array" ref="O5285">IFERROR(INDEX(tblConsorcios[Parcela Mensal (R$)],MOD($J5285,ROWS(tblConsorcios[Produto]))+1),"")</f>
        <v>751.33</v>
      </c>
      <c r="P5285" s="20" t="str" cm="1">
        <f t="array" ref="P5285">IFERROR(INDEX(tblClientes[Dividendo Mensal (R$)],INT($J5285/ROWS(tblConsorcios[Produto]))+1),"")</f>
        <v/>
      </c>
      <c r="Q5285" s="20" t="str">
        <f t="shared" si="247"/>
        <v/>
      </c>
      <c r="R5285">
        <f t="shared" si="248"/>
        <v>0</v>
      </c>
    </row>
    <row r="5286" spans="10:18" x14ac:dyDescent="0.2">
      <c r="J5286">
        <f t="shared" si="246"/>
        <v>5284</v>
      </c>
      <c r="K5286" t="str" cm="1">
        <f t="array" ref="K5286">IFERROR(INDEX(tblClientes[Cliente],INT($J5286/ROWS(tblConsorcios[Produto]))+1),"")</f>
        <v/>
      </c>
      <c r="L5286" t="str" cm="1">
        <f t="array" ref="L5286">IFERROR(INDEX(tblConsorcios[Produto],MOD($J5286,ROWS(tblConsorcios[Produto]))+1),"")</f>
        <v>Imóvel IE140 – 220m</v>
      </c>
      <c r="M5286" s="20" cm="1">
        <f t="array" ref="M5286">IFERROR(INDEX(tblConsorcios[Valor da Carta (R$)],MOD($J5286,ROWS(tblConsorcios[Produto]))+1),"")</f>
        <v>140000</v>
      </c>
      <c r="N5286" s="2" cm="1">
        <f t="array" ref="N5286">IFERROR(INDEX(tblConsorcios[Prazo (meses)],MOD($J5286,ROWS(tblConsorcios[Produto]))+1),"")</f>
        <v>220</v>
      </c>
      <c r="O5286" s="20" cm="1">
        <f t="array" ref="O5286">IFERROR(INDEX(tblConsorcios[Parcela Mensal (R$)],MOD($J5286,ROWS(tblConsorcios[Produto]))+1),"")</f>
        <v>813.27</v>
      </c>
      <c r="P5286" s="20" t="str" cm="1">
        <f t="array" ref="P5286">IFERROR(INDEX(tblClientes[Dividendo Mensal (R$)],INT($J5286/ROWS(tblConsorcios[Produto]))+1),"")</f>
        <v/>
      </c>
      <c r="Q5286" s="20" t="str">
        <f t="shared" si="247"/>
        <v/>
      </c>
      <c r="R5286">
        <f t="shared" si="248"/>
        <v>0</v>
      </c>
    </row>
    <row r="5287" spans="10:18" x14ac:dyDescent="0.2">
      <c r="J5287">
        <f t="shared" si="246"/>
        <v>5285</v>
      </c>
      <c r="K5287" t="str" cm="1">
        <f t="array" ref="K5287">IFERROR(INDEX(tblClientes[Cliente],INT($J5287/ROWS(tblConsorcios[Produto]))+1),"")</f>
        <v/>
      </c>
      <c r="L5287" t="str" cm="1">
        <f t="array" ref="L5287">IFERROR(INDEX(tblConsorcios[Produto],MOD($J5287,ROWS(tblConsorcios[Produto]))+1),"")</f>
        <v>Imóvel IE140 – 200m</v>
      </c>
      <c r="M5287" s="20" cm="1">
        <f t="array" ref="M5287">IFERROR(INDEX(tblConsorcios[Valor da Carta (R$)],MOD($J5287,ROWS(tblConsorcios[Produto]))+1),"")</f>
        <v>140000</v>
      </c>
      <c r="N5287" s="2" cm="1">
        <f t="array" ref="N5287">IFERROR(INDEX(tblConsorcios[Prazo (meses)],MOD($J5287,ROWS(tblConsorcios[Produto]))+1),"")</f>
        <v>200</v>
      </c>
      <c r="O5287" s="20" cm="1">
        <f t="array" ref="O5287">IFERROR(INDEX(tblConsorcios[Parcela Mensal (R$)],MOD($J5287,ROWS(tblConsorcios[Produto]))+1),"")</f>
        <v>887.6</v>
      </c>
      <c r="P5287" s="20" t="str" cm="1">
        <f t="array" ref="P5287">IFERROR(INDEX(tblClientes[Dividendo Mensal (R$)],INT($J5287/ROWS(tblConsorcios[Produto]))+1),"")</f>
        <v/>
      </c>
      <c r="Q5287" s="20" t="str">
        <f t="shared" si="247"/>
        <v/>
      </c>
      <c r="R5287">
        <f t="shared" si="248"/>
        <v>0</v>
      </c>
    </row>
    <row r="5288" spans="10:18" x14ac:dyDescent="0.2">
      <c r="J5288">
        <f t="shared" si="246"/>
        <v>5286</v>
      </c>
      <c r="K5288" t="str" cm="1">
        <f t="array" ref="K5288">IFERROR(INDEX(tblClientes[Cliente],INT($J5288/ROWS(tblConsorcios[Produto]))+1),"")</f>
        <v/>
      </c>
      <c r="L5288" t="str" cm="1">
        <f t="array" ref="L5288">IFERROR(INDEX(tblConsorcios[Produto],MOD($J5288,ROWS(tblConsorcios[Produto]))+1),"")</f>
        <v>Imóvel IE130 – 240m</v>
      </c>
      <c r="M5288" s="20" cm="1">
        <f t="array" ref="M5288">IFERROR(INDEX(tblConsorcios[Valor da Carta (R$)],MOD($J5288,ROWS(tblConsorcios[Produto]))+1),"")</f>
        <v>130000</v>
      </c>
      <c r="N5288" s="2" cm="1">
        <f t="array" ref="N5288">IFERROR(INDEX(tblConsorcios[Prazo (meses)],MOD($J5288,ROWS(tblConsorcios[Produto]))+1),"")</f>
        <v>240</v>
      </c>
      <c r="O5288" s="20" cm="1">
        <f t="array" ref="O5288">IFERROR(INDEX(tblConsorcios[Parcela Mensal (R$)],MOD($J5288,ROWS(tblConsorcios[Produto]))+1),"")</f>
        <v>697.67</v>
      </c>
      <c r="P5288" s="20" t="str" cm="1">
        <f t="array" ref="P5288">IFERROR(INDEX(tblClientes[Dividendo Mensal (R$)],INT($J5288/ROWS(tblConsorcios[Produto]))+1),"")</f>
        <v/>
      </c>
      <c r="Q5288" s="20" t="str">
        <f t="shared" si="247"/>
        <v/>
      </c>
      <c r="R5288">
        <f t="shared" si="248"/>
        <v>0</v>
      </c>
    </row>
    <row r="5289" spans="10:18" x14ac:dyDescent="0.2">
      <c r="J5289">
        <f t="shared" si="246"/>
        <v>5287</v>
      </c>
      <c r="K5289" t="str" cm="1">
        <f t="array" ref="K5289">IFERROR(INDEX(tblClientes[Cliente],INT($J5289/ROWS(tblConsorcios[Produto]))+1),"")</f>
        <v/>
      </c>
      <c r="L5289" t="str" cm="1">
        <f t="array" ref="L5289">IFERROR(INDEX(tblConsorcios[Produto],MOD($J5289,ROWS(tblConsorcios[Produto]))+1),"")</f>
        <v>Imóvel IE130 – 220m</v>
      </c>
      <c r="M5289" s="20" cm="1">
        <f t="array" ref="M5289">IFERROR(INDEX(tblConsorcios[Valor da Carta (R$)],MOD($J5289,ROWS(tblConsorcios[Produto]))+1),"")</f>
        <v>130000</v>
      </c>
      <c r="N5289" s="2" cm="1">
        <f t="array" ref="N5289">IFERROR(INDEX(tblConsorcios[Prazo (meses)],MOD($J5289,ROWS(tblConsorcios[Produto]))+1),"")</f>
        <v>220</v>
      </c>
      <c r="O5289" s="20" cm="1">
        <f t="array" ref="O5289">IFERROR(INDEX(tblConsorcios[Parcela Mensal (R$)],MOD($J5289,ROWS(tblConsorcios[Produto]))+1),"")</f>
        <v>755.18</v>
      </c>
      <c r="P5289" s="20" t="str" cm="1">
        <f t="array" ref="P5289">IFERROR(INDEX(tblClientes[Dividendo Mensal (R$)],INT($J5289/ROWS(tblConsorcios[Produto]))+1),"")</f>
        <v/>
      </c>
      <c r="Q5289" s="20" t="str">
        <f t="shared" si="247"/>
        <v/>
      </c>
      <c r="R5289">
        <f t="shared" si="248"/>
        <v>0</v>
      </c>
    </row>
    <row r="5290" spans="10:18" x14ac:dyDescent="0.2">
      <c r="J5290">
        <f t="shared" si="246"/>
        <v>5288</v>
      </c>
      <c r="K5290" t="str" cm="1">
        <f t="array" ref="K5290">IFERROR(INDEX(tblClientes[Cliente],INT($J5290/ROWS(tblConsorcios[Produto]))+1),"")</f>
        <v/>
      </c>
      <c r="L5290" t="str" cm="1">
        <f t="array" ref="L5290">IFERROR(INDEX(tblConsorcios[Produto],MOD($J5290,ROWS(tblConsorcios[Produto]))+1),"")</f>
        <v>Imóvel IE130 – 200m</v>
      </c>
      <c r="M5290" s="20" cm="1">
        <f t="array" ref="M5290">IFERROR(INDEX(tblConsorcios[Valor da Carta (R$)],MOD($J5290,ROWS(tblConsorcios[Produto]))+1),"")</f>
        <v>130000</v>
      </c>
      <c r="N5290" s="2" cm="1">
        <f t="array" ref="N5290">IFERROR(INDEX(tblConsorcios[Prazo (meses)],MOD($J5290,ROWS(tblConsorcios[Produto]))+1),"")</f>
        <v>200</v>
      </c>
      <c r="O5290" s="20" cm="1">
        <f t="array" ref="O5290">IFERROR(INDEX(tblConsorcios[Parcela Mensal (R$)],MOD($J5290,ROWS(tblConsorcios[Produto]))+1),"")</f>
        <v>824.2</v>
      </c>
      <c r="P5290" s="20" t="str" cm="1">
        <f t="array" ref="P5290">IFERROR(INDEX(tblClientes[Dividendo Mensal (R$)],INT($J5290/ROWS(tblConsorcios[Produto]))+1),"")</f>
        <v/>
      </c>
      <c r="Q5290" s="20" t="str">
        <f t="shared" si="247"/>
        <v/>
      </c>
      <c r="R5290">
        <f t="shared" si="248"/>
        <v>0</v>
      </c>
    </row>
    <row r="5291" spans="10:18" x14ac:dyDescent="0.2">
      <c r="J5291">
        <f t="shared" si="246"/>
        <v>5289</v>
      </c>
      <c r="K5291" t="str" cm="1">
        <f t="array" ref="K5291">IFERROR(INDEX(tblClientes[Cliente],INT($J5291/ROWS(tblConsorcios[Produto]))+1),"")</f>
        <v/>
      </c>
      <c r="L5291" t="str" cm="1">
        <f t="array" ref="L5291">IFERROR(INDEX(tblConsorcios[Produto],MOD($J5291,ROWS(tblConsorcios[Produto]))+1),"")</f>
        <v>Imóvel IE120 – 240m</v>
      </c>
      <c r="M5291" s="20" cm="1">
        <f t="array" ref="M5291">IFERROR(INDEX(tblConsorcios[Valor da Carta (R$)],MOD($J5291,ROWS(tblConsorcios[Produto]))+1),"")</f>
        <v>120000</v>
      </c>
      <c r="N5291" s="2" cm="1">
        <f t="array" ref="N5291">IFERROR(INDEX(tblConsorcios[Prazo (meses)],MOD($J5291,ROWS(tblConsorcios[Produto]))+1),"")</f>
        <v>240</v>
      </c>
      <c r="O5291" s="20" cm="1">
        <f t="array" ref="O5291">IFERROR(INDEX(tblConsorcios[Parcela Mensal (R$)],MOD($J5291,ROWS(tblConsorcios[Produto]))+1),"")</f>
        <v>644</v>
      </c>
      <c r="P5291" s="20" t="str" cm="1">
        <f t="array" ref="P5291">IFERROR(INDEX(tblClientes[Dividendo Mensal (R$)],INT($J5291/ROWS(tblConsorcios[Produto]))+1),"")</f>
        <v/>
      </c>
      <c r="Q5291" s="20" t="str">
        <f t="shared" si="247"/>
        <v/>
      </c>
      <c r="R5291">
        <f t="shared" si="248"/>
        <v>0</v>
      </c>
    </row>
    <row r="5292" spans="10:18" x14ac:dyDescent="0.2">
      <c r="J5292">
        <f t="shared" si="246"/>
        <v>5290</v>
      </c>
      <c r="K5292" t="str" cm="1">
        <f t="array" ref="K5292">IFERROR(INDEX(tblClientes[Cliente],INT($J5292/ROWS(tblConsorcios[Produto]))+1),"")</f>
        <v/>
      </c>
      <c r="L5292" t="str" cm="1">
        <f t="array" ref="L5292">IFERROR(INDEX(tblConsorcios[Produto],MOD($J5292,ROWS(tblConsorcios[Produto]))+1),"")</f>
        <v>Imóvel IE120 – 220m</v>
      </c>
      <c r="M5292" s="20" cm="1">
        <f t="array" ref="M5292">IFERROR(INDEX(tblConsorcios[Valor da Carta (R$)],MOD($J5292,ROWS(tblConsorcios[Produto]))+1),"")</f>
        <v>120000</v>
      </c>
      <c r="N5292" s="2" cm="1">
        <f t="array" ref="N5292">IFERROR(INDEX(tblConsorcios[Prazo (meses)],MOD($J5292,ROWS(tblConsorcios[Produto]))+1),"")</f>
        <v>220</v>
      </c>
      <c r="O5292" s="20" cm="1">
        <f t="array" ref="O5292">IFERROR(INDEX(tblConsorcios[Parcela Mensal (R$)],MOD($J5292,ROWS(tblConsorcios[Produto]))+1),"")</f>
        <v>697.09</v>
      </c>
      <c r="P5292" s="20" t="str" cm="1">
        <f t="array" ref="P5292">IFERROR(INDEX(tblClientes[Dividendo Mensal (R$)],INT($J5292/ROWS(tblConsorcios[Produto]))+1),"")</f>
        <v/>
      </c>
      <c r="Q5292" s="20" t="str">
        <f t="shared" si="247"/>
        <v/>
      </c>
      <c r="R5292">
        <f t="shared" si="248"/>
        <v>0</v>
      </c>
    </row>
    <row r="5293" spans="10:18" x14ac:dyDescent="0.2">
      <c r="J5293">
        <f t="shared" si="246"/>
        <v>5291</v>
      </c>
      <c r="K5293" t="str" cm="1">
        <f t="array" ref="K5293">IFERROR(INDEX(tblClientes[Cliente],INT($J5293/ROWS(tblConsorcios[Produto]))+1),"")</f>
        <v/>
      </c>
      <c r="L5293" t="str" cm="1">
        <f t="array" ref="L5293">IFERROR(INDEX(tblConsorcios[Produto],MOD($J5293,ROWS(tblConsorcios[Produto]))+1),"")</f>
        <v>Imóvel IE120 – 200m</v>
      </c>
      <c r="M5293" s="20" cm="1">
        <f t="array" ref="M5293">IFERROR(INDEX(tblConsorcios[Valor da Carta (R$)],MOD($J5293,ROWS(tblConsorcios[Produto]))+1),"")</f>
        <v>120000</v>
      </c>
      <c r="N5293" s="2" cm="1">
        <f t="array" ref="N5293">IFERROR(INDEX(tblConsorcios[Prazo (meses)],MOD($J5293,ROWS(tblConsorcios[Produto]))+1),"")</f>
        <v>200</v>
      </c>
      <c r="O5293" s="20" cm="1">
        <f t="array" ref="O5293">IFERROR(INDEX(tblConsorcios[Parcela Mensal (R$)],MOD($J5293,ROWS(tblConsorcios[Produto]))+1),"")</f>
        <v>760.8</v>
      </c>
      <c r="P5293" s="20" t="str" cm="1">
        <f t="array" ref="P5293">IFERROR(INDEX(tblClientes[Dividendo Mensal (R$)],INT($J5293/ROWS(tblConsorcios[Produto]))+1),"")</f>
        <v/>
      </c>
      <c r="Q5293" s="20" t="str">
        <f t="shared" si="247"/>
        <v/>
      </c>
      <c r="R5293">
        <f t="shared" si="248"/>
        <v>0</v>
      </c>
    </row>
    <row r="5294" spans="10:18" x14ac:dyDescent="0.2">
      <c r="J5294">
        <f t="shared" si="246"/>
        <v>5292</v>
      </c>
      <c r="K5294" t="str" cm="1">
        <f t="array" ref="K5294">IFERROR(INDEX(tblClientes[Cliente],INT($J5294/ROWS(tblConsorcios[Produto]))+1),"")</f>
        <v/>
      </c>
      <c r="L5294" t="str" cm="1">
        <f t="array" ref="L5294">IFERROR(INDEX(tblConsorcios[Produto],MOD($J5294,ROWS(tblConsorcios[Produto]))+1),"")</f>
        <v>Imóvel IE600 – 240m</v>
      </c>
      <c r="M5294" s="20" cm="1">
        <f t="array" ref="M5294">IFERROR(INDEX(tblConsorcios[Valor da Carta (R$)],MOD($J5294,ROWS(tblConsorcios[Produto]))+1),"")</f>
        <v>600000</v>
      </c>
      <c r="N5294" s="2" cm="1">
        <f t="array" ref="N5294">IFERROR(INDEX(tblConsorcios[Prazo (meses)],MOD($J5294,ROWS(tblConsorcios[Produto]))+1),"")</f>
        <v>240</v>
      </c>
      <c r="O5294" s="20" cm="1">
        <f t="array" ref="O5294">IFERROR(INDEX(tblConsorcios[Parcela Mensal (R$)],MOD($J5294,ROWS(tblConsorcios[Produto]))+1),"")</f>
        <v>3220</v>
      </c>
      <c r="P5294" s="20" t="str" cm="1">
        <f t="array" ref="P5294">IFERROR(INDEX(tblClientes[Dividendo Mensal (R$)],INT($J5294/ROWS(tblConsorcios[Produto]))+1),"")</f>
        <v/>
      </c>
      <c r="Q5294" s="20" t="str">
        <f t="shared" si="247"/>
        <v/>
      </c>
      <c r="R5294">
        <f t="shared" si="248"/>
        <v>0</v>
      </c>
    </row>
    <row r="5295" spans="10:18" x14ac:dyDescent="0.2">
      <c r="J5295">
        <f t="shared" si="246"/>
        <v>5293</v>
      </c>
      <c r="K5295" t="str" cm="1">
        <f t="array" ref="K5295">IFERROR(INDEX(tblClientes[Cliente],INT($J5295/ROWS(tblConsorcios[Produto]))+1),"")</f>
        <v/>
      </c>
      <c r="L5295" t="str" cm="1">
        <f t="array" ref="L5295">IFERROR(INDEX(tblConsorcios[Produto],MOD($J5295,ROWS(tblConsorcios[Produto]))+1),"")</f>
        <v>Imóvel IE600 – 220m</v>
      </c>
      <c r="M5295" s="20" cm="1">
        <f t="array" ref="M5295">IFERROR(INDEX(tblConsorcios[Valor da Carta (R$)],MOD($J5295,ROWS(tblConsorcios[Produto]))+1),"")</f>
        <v>600000</v>
      </c>
      <c r="N5295" s="2" cm="1">
        <f t="array" ref="N5295">IFERROR(INDEX(tblConsorcios[Prazo (meses)],MOD($J5295,ROWS(tblConsorcios[Produto]))+1),"")</f>
        <v>220</v>
      </c>
      <c r="O5295" s="20" cm="1">
        <f t="array" ref="O5295">IFERROR(INDEX(tblConsorcios[Parcela Mensal (R$)],MOD($J5295,ROWS(tblConsorcios[Produto]))+1),"")</f>
        <v>3485.45</v>
      </c>
      <c r="P5295" s="20" t="str" cm="1">
        <f t="array" ref="P5295">IFERROR(INDEX(tblClientes[Dividendo Mensal (R$)],INT($J5295/ROWS(tblConsorcios[Produto]))+1),"")</f>
        <v/>
      </c>
      <c r="Q5295" s="20" t="str">
        <f t="shared" si="247"/>
        <v/>
      </c>
      <c r="R5295">
        <f t="shared" si="248"/>
        <v>0</v>
      </c>
    </row>
    <row r="5296" spans="10:18" x14ac:dyDescent="0.2">
      <c r="J5296">
        <f t="shared" si="246"/>
        <v>5294</v>
      </c>
      <c r="K5296" t="str" cm="1">
        <f t="array" ref="K5296">IFERROR(INDEX(tblClientes[Cliente],INT($J5296/ROWS(tblConsorcios[Produto]))+1),"")</f>
        <v/>
      </c>
      <c r="L5296" t="str" cm="1">
        <f t="array" ref="L5296">IFERROR(INDEX(tblConsorcios[Produto],MOD($J5296,ROWS(tblConsorcios[Produto]))+1),"")</f>
        <v>Imóvel IE600 – 200m</v>
      </c>
      <c r="M5296" s="20" cm="1">
        <f t="array" ref="M5296">IFERROR(INDEX(tblConsorcios[Valor da Carta (R$)],MOD($J5296,ROWS(tblConsorcios[Produto]))+1),"")</f>
        <v>600000</v>
      </c>
      <c r="N5296" s="2" cm="1">
        <f t="array" ref="N5296">IFERROR(INDEX(tblConsorcios[Prazo (meses)],MOD($J5296,ROWS(tblConsorcios[Produto]))+1),"")</f>
        <v>200</v>
      </c>
      <c r="O5296" s="20" cm="1">
        <f t="array" ref="O5296">IFERROR(INDEX(tblConsorcios[Parcela Mensal (R$)],MOD($J5296,ROWS(tblConsorcios[Produto]))+1),"")</f>
        <v>3804</v>
      </c>
      <c r="P5296" s="20" t="str" cm="1">
        <f t="array" ref="P5296">IFERROR(INDEX(tblClientes[Dividendo Mensal (R$)],INT($J5296/ROWS(tblConsorcios[Produto]))+1),"")</f>
        <v/>
      </c>
      <c r="Q5296" s="20" t="str">
        <f t="shared" si="247"/>
        <v/>
      </c>
      <c r="R5296">
        <f t="shared" si="248"/>
        <v>0</v>
      </c>
    </row>
    <row r="5297" spans="10:18" x14ac:dyDescent="0.2">
      <c r="J5297">
        <f t="shared" si="246"/>
        <v>5295</v>
      </c>
      <c r="K5297" t="str" cm="1">
        <f t="array" ref="K5297">IFERROR(INDEX(tblClientes[Cliente],INT($J5297/ROWS(tblConsorcios[Produto]))+1),"")</f>
        <v/>
      </c>
      <c r="L5297" t="str" cm="1">
        <f t="array" ref="L5297">IFERROR(INDEX(tblConsorcios[Produto],MOD($J5297,ROWS(tblConsorcios[Produto]))+1),"")</f>
        <v>Imóvel IE580 – 240m</v>
      </c>
      <c r="M5297" s="20" cm="1">
        <f t="array" ref="M5297">IFERROR(INDEX(tblConsorcios[Valor da Carta (R$)],MOD($J5297,ROWS(tblConsorcios[Produto]))+1),"")</f>
        <v>580000</v>
      </c>
      <c r="N5297" s="2" cm="1">
        <f t="array" ref="N5297">IFERROR(INDEX(tblConsorcios[Prazo (meses)],MOD($J5297,ROWS(tblConsorcios[Produto]))+1),"")</f>
        <v>240</v>
      </c>
      <c r="O5297" s="20" cm="1">
        <f t="array" ref="O5297">IFERROR(INDEX(tblConsorcios[Parcela Mensal (R$)],MOD($J5297,ROWS(tblConsorcios[Produto]))+1),"")</f>
        <v>3112.67</v>
      </c>
      <c r="P5297" s="20" t="str" cm="1">
        <f t="array" ref="P5297">IFERROR(INDEX(tblClientes[Dividendo Mensal (R$)],INT($J5297/ROWS(tblConsorcios[Produto]))+1),"")</f>
        <v/>
      </c>
      <c r="Q5297" s="20" t="str">
        <f t="shared" si="247"/>
        <v/>
      </c>
      <c r="R5297">
        <f t="shared" si="248"/>
        <v>0</v>
      </c>
    </row>
    <row r="5298" spans="10:18" x14ac:dyDescent="0.2">
      <c r="J5298">
        <f t="shared" si="246"/>
        <v>5296</v>
      </c>
      <c r="K5298" t="str" cm="1">
        <f t="array" ref="K5298">IFERROR(INDEX(tblClientes[Cliente],INT($J5298/ROWS(tblConsorcios[Produto]))+1),"")</f>
        <v/>
      </c>
      <c r="L5298" t="str" cm="1">
        <f t="array" ref="L5298">IFERROR(INDEX(tblConsorcios[Produto],MOD($J5298,ROWS(tblConsorcios[Produto]))+1),"")</f>
        <v>Imóvel IE580 – 220m</v>
      </c>
      <c r="M5298" s="20" cm="1">
        <f t="array" ref="M5298">IFERROR(INDEX(tblConsorcios[Valor da Carta (R$)],MOD($J5298,ROWS(tblConsorcios[Produto]))+1),"")</f>
        <v>580000</v>
      </c>
      <c r="N5298" s="2" cm="1">
        <f t="array" ref="N5298">IFERROR(INDEX(tblConsorcios[Prazo (meses)],MOD($J5298,ROWS(tblConsorcios[Produto]))+1),"")</f>
        <v>220</v>
      </c>
      <c r="O5298" s="20" cm="1">
        <f t="array" ref="O5298">IFERROR(INDEX(tblConsorcios[Parcela Mensal (R$)],MOD($J5298,ROWS(tblConsorcios[Produto]))+1),"")</f>
        <v>3369.27</v>
      </c>
      <c r="P5298" s="20" t="str" cm="1">
        <f t="array" ref="P5298">IFERROR(INDEX(tblClientes[Dividendo Mensal (R$)],INT($J5298/ROWS(tblConsorcios[Produto]))+1),"")</f>
        <v/>
      </c>
      <c r="Q5298" s="20" t="str">
        <f t="shared" si="247"/>
        <v/>
      </c>
      <c r="R5298">
        <f t="shared" si="248"/>
        <v>0</v>
      </c>
    </row>
    <row r="5299" spans="10:18" x14ac:dyDescent="0.2">
      <c r="J5299">
        <f t="shared" si="246"/>
        <v>5297</v>
      </c>
      <c r="K5299" t="str" cm="1">
        <f t="array" ref="K5299">IFERROR(INDEX(tblClientes[Cliente],INT($J5299/ROWS(tblConsorcios[Produto]))+1),"")</f>
        <v/>
      </c>
      <c r="L5299" t="str" cm="1">
        <f t="array" ref="L5299">IFERROR(INDEX(tblConsorcios[Produto],MOD($J5299,ROWS(tblConsorcios[Produto]))+1),"")</f>
        <v>Imóvel IE580 – 200m</v>
      </c>
      <c r="M5299" s="20" cm="1">
        <f t="array" ref="M5299">IFERROR(INDEX(tblConsorcios[Valor da Carta (R$)],MOD($J5299,ROWS(tblConsorcios[Produto]))+1),"")</f>
        <v>580000</v>
      </c>
      <c r="N5299" s="2" cm="1">
        <f t="array" ref="N5299">IFERROR(INDEX(tblConsorcios[Prazo (meses)],MOD($J5299,ROWS(tblConsorcios[Produto]))+1),"")</f>
        <v>200</v>
      </c>
      <c r="O5299" s="20" cm="1">
        <f t="array" ref="O5299">IFERROR(INDEX(tblConsorcios[Parcela Mensal (R$)],MOD($J5299,ROWS(tblConsorcios[Produto]))+1),"")</f>
        <v>3677.2</v>
      </c>
      <c r="P5299" s="20" t="str" cm="1">
        <f t="array" ref="P5299">IFERROR(INDEX(tblClientes[Dividendo Mensal (R$)],INT($J5299/ROWS(tblConsorcios[Produto]))+1),"")</f>
        <v/>
      </c>
      <c r="Q5299" s="20" t="str">
        <f t="shared" si="247"/>
        <v/>
      </c>
      <c r="R5299">
        <f t="shared" si="248"/>
        <v>0</v>
      </c>
    </row>
    <row r="5300" spans="10:18" x14ac:dyDescent="0.2">
      <c r="J5300">
        <f t="shared" si="246"/>
        <v>5298</v>
      </c>
      <c r="K5300" t="str" cm="1">
        <f t="array" ref="K5300">IFERROR(INDEX(tblClientes[Cliente],INT($J5300/ROWS(tblConsorcios[Produto]))+1),"")</f>
        <v/>
      </c>
      <c r="L5300" t="str" cm="1">
        <f t="array" ref="L5300">IFERROR(INDEX(tblConsorcios[Produto],MOD($J5300,ROWS(tblConsorcios[Produto]))+1),"")</f>
        <v>Imóvel IE550 – 240m</v>
      </c>
      <c r="M5300" s="20" cm="1">
        <f t="array" ref="M5300">IFERROR(INDEX(tblConsorcios[Valor da Carta (R$)],MOD($J5300,ROWS(tblConsorcios[Produto]))+1),"")</f>
        <v>550000</v>
      </c>
      <c r="N5300" s="2" cm="1">
        <f t="array" ref="N5300">IFERROR(INDEX(tblConsorcios[Prazo (meses)],MOD($J5300,ROWS(tblConsorcios[Produto]))+1),"")</f>
        <v>240</v>
      </c>
      <c r="O5300" s="20" cm="1">
        <f t="array" ref="O5300">IFERROR(INDEX(tblConsorcios[Parcela Mensal (R$)],MOD($J5300,ROWS(tblConsorcios[Produto]))+1),"")</f>
        <v>2951.67</v>
      </c>
      <c r="P5300" s="20" t="str" cm="1">
        <f t="array" ref="P5300">IFERROR(INDEX(tblClientes[Dividendo Mensal (R$)],INT($J5300/ROWS(tblConsorcios[Produto]))+1),"")</f>
        <v/>
      </c>
      <c r="Q5300" s="20" t="str">
        <f t="shared" si="247"/>
        <v/>
      </c>
      <c r="R5300">
        <f t="shared" si="248"/>
        <v>0</v>
      </c>
    </row>
    <row r="5301" spans="10:18" x14ac:dyDescent="0.2">
      <c r="J5301">
        <f t="shared" si="246"/>
        <v>5299</v>
      </c>
      <c r="K5301" t="str" cm="1">
        <f t="array" ref="K5301">IFERROR(INDEX(tblClientes[Cliente],INT($J5301/ROWS(tblConsorcios[Produto]))+1),"")</f>
        <v/>
      </c>
      <c r="L5301" t="str" cm="1">
        <f t="array" ref="L5301">IFERROR(INDEX(tblConsorcios[Produto],MOD($J5301,ROWS(tblConsorcios[Produto]))+1),"")</f>
        <v>Imóvel IE550 – 220m</v>
      </c>
      <c r="M5301" s="20" cm="1">
        <f t="array" ref="M5301">IFERROR(INDEX(tblConsorcios[Valor da Carta (R$)],MOD($J5301,ROWS(tblConsorcios[Produto]))+1),"")</f>
        <v>550000</v>
      </c>
      <c r="N5301" s="2" cm="1">
        <f t="array" ref="N5301">IFERROR(INDEX(tblConsorcios[Prazo (meses)],MOD($J5301,ROWS(tblConsorcios[Produto]))+1),"")</f>
        <v>220</v>
      </c>
      <c r="O5301" s="20" cm="1">
        <f t="array" ref="O5301">IFERROR(INDEX(tblConsorcios[Parcela Mensal (R$)],MOD($J5301,ROWS(tblConsorcios[Produto]))+1),"")</f>
        <v>3195</v>
      </c>
      <c r="P5301" s="20" t="str" cm="1">
        <f t="array" ref="P5301">IFERROR(INDEX(tblClientes[Dividendo Mensal (R$)],INT($J5301/ROWS(tblConsorcios[Produto]))+1),"")</f>
        <v/>
      </c>
      <c r="Q5301" s="20" t="str">
        <f t="shared" si="247"/>
        <v/>
      </c>
      <c r="R5301">
        <f t="shared" si="248"/>
        <v>0</v>
      </c>
    </row>
    <row r="5302" spans="10:18" x14ac:dyDescent="0.2">
      <c r="J5302">
        <f t="shared" si="246"/>
        <v>5300</v>
      </c>
      <c r="K5302" t="str" cm="1">
        <f t="array" ref="K5302">IFERROR(INDEX(tblClientes[Cliente],INT($J5302/ROWS(tblConsorcios[Produto]))+1),"")</f>
        <v/>
      </c>
      <c r="L5302" t="str" cm="1">
        <f t="array" ref="L5302">IFERROR(INDEX(tblConsorcios[Produto],MOD($J5302,ROWS(tblConsorcios[Produto]))+1),"")</f>
        <v>Imóvel IE550 – 200m</v>
      </c>
      <c r="M5302" s="20" cm="1">
        <f t="array" ref="M5302">IFERROR(INDEX(tblConsorcios[Valor da Carta (R$)],MOD($J5302,ROWS(tblConsorcios[Produto]))+1),"")</f>
        <v>550000</v>
      </c>
      <c r="N5302" s="2" cm="1">
        <f t="array" ref="N5302">IFERROR(INDEX(tblConsorcios[Prazo (meses)],MOD($J5302,ROWS(tblConsorcios[Produto]))+1),"")</f>
        <v>200</v>
      </c>
      <c r="O5302" s="20" cm="1">
        <f t="array" ref="O5302">IFERROR(INDEX(tblConsorcios[Parcela Mensal (R$)],MOD($J5302,ROWS(tblConsorcios[Produto]))+1),"")</f>
        <v>3487</v>
      </c>
      <c r="P5302" s="20" t="str" cm="1">
        <f t="array" ref="P5302">IFERROR(INDEX(tblClientes[Dividendo Mensal (R$)],INT($J5302/ROWS(tblConsorcios[Produto]))+1),"")</f>
        <v/>
      </c>
      <c r="Q5302" s="20" t="str">
        <f t="shared" si="247"/>
        <v/>
      </c>
      <c r="R5302">
        <f t="shared" si="248"/>
        <v>0</v>
      </c>
    </row>
    <row r="5303" spans="10:18" x14ac:dyDescent="0.2">
      <c r="J5303">
        <f t="shared" si="246"/>
        <v>5301</v>
      </c>
      <c r="K5303" t="str" cm="1">
        <f t="array" ref="K5303">IFERROR(INDEX(tblClientes[Cliente],INT($J5303/ROWS(tblConsorcios[Produto]))+1),"")</f>
        <v/>
      </c>
      <c r="L5303" t="str" cm="1">
        <f t="array" ref="L5303">IFERROR(INDEX(tblConsorcios[Produto],MOD($J5303,ROWS(tblConsorcios[Produto]))+1),"")</f>
        <v>Imóvel IE530 – 240m</v>
      </c>
      <c r="M5303" s="20" cm="1">
        <f t="array" ref="M5303">IFERROR(INDEX(tblConsorcios[Valor da Carta (R$)],MOD($J5303,ROWS(tblConsorcios[Produto]))+1),"")</f>
        <v>530000</v>
      </c>
      <c r="N5303" s="2" cm="1">
        <f t="array" ref="N5303">IFERROR(INDEX(tblConsorcios[Prazo (meses)],MOD($J5303,ROWS(tblConsorcios[Produto]))+1),"")</f>
        <v>240</v>
      </c>
      <c r="O5303" s="20" cm="1">
        <f t="array" ref="O5303">IFERROR(INDEX(tblConsorcios[Parcela Mensal (R$)],MOD($J5303,ROWS(tblConsorcios[Produto]))+1),"")</f>
        <v>2844.33</v>
      </c>
      <c r="P5303" s="20" t="str" cm="1">
        <f t="array" ref="P5303">IFERROR(INDEX(tblClientes[Dividendo Mensal (R$)],INT($J5303/ROWS(tblConsorcios[Produto]))+1),"")</f>
        <v/>
      </c>
      <c r="Q5303" s="20" t="str">
        <f t="shared" si="247"/>
        <v/>
      </c>
      <c r="R5303">
        <f t="shared" si="248"/>
        <v>0</v>
      </c>
    </row>
    <row r="5304" spans="10:18" x14ac:dyDescent="0.2">
      <c r="J5304">
        <f t="shared" si="246"/>
        <v>5302</v>
      </c>
      <c r="K5304" t="str" cm="1">
        <f t="array" ref="K5304">IFERROR(INDEX(tblClientes[Cliente],INT($J5304/ROWS(tblConsorcios[Produto]))+1),"")</f>
        <v/>
      </c>
      <c r="L5304" t="str" cm="1">
        <f t="array" ref="L5304">IFERROR(INDEX(tblConsorcios[Produto],MOD($J5304,ROWS(tblConsorcios[Produto]))+1),"")</f>
        <v>Imóvel IE530 – 220m</v>
      </c>
      <c r="M5304" s="20" cm="1">
        <f t="array" ref="M5304">IFERROR(INDEX(tblConsorcios[Valor da Carta (R$)],MOD($J5304,ROWS(tblConsorcios[Produto]))+1),"")</f>
        <v>530000</v>
      </c>
      <c r="N5304" s="2" cm="1">
        <f t="array" ref="N5304">IFERROR(INDEX(tblConsorcios[Prazo (meses)],MOD($J5304,ROWS(tblConsorcios[Produto]))+1),"")</f>
        <v>220</v>
      </c>
      <c r="O5304" s="20" cm="1">
        <f t="array" ref="O5304">IFERROR(INDEX(tblConsorcios[Parcela Mensal (R$)],MOD($J5304,ROWS(tblConsorcios[Produto]))+1),"")</f>
        <v>3078.82</v>
      </c>
      <c r="P5304" s="20" t="str" cm="1">
        <f t="array" ref="P5304">IFERROR(INDEX(tblClientes[Dividendo Mensal (R$)],INT($J5304/ROWS(tblConsorcios[Produto]))+1),"")</f>
        <v/>
      </c>
      <c r="Q5304" s="20" t="str">
        <f t="shared" si="247"/>
        <v/>
      </c>
      <c r="R5304">
        <f t="shared" si="248"/>
        <v>0</v>
      </c>
    </row>
    <row r="5305" spans="10:18" x14ac:dyDescent="0.2">
      <c r="J5305">
        <f t="shared" si="246"/>
        <v>5303</v>
      </c>
      <c r="K5305" t="str" cm="1">
        <f t="array" ref="K5305">IFERROR(INDEX(tblClientes[Cliente],INT($J5305/ROWS(tblConsorcios[Produto]))+1),"")</f>
        <v/>
      </c>
      <c r="L5305" t="str" cm="1">
        <f t="array" ref="L5305">IFERROR(INDEX(tblConsorcios[Produto],MOD($J5305,ROWS(tblConsorcios[Produto]))+1),"")</f>
        <v>Imóvel IE530 – 200m</v>
      </c>
      <c r="M5305" s="20" cm="1">
        <f t="array" ref="M5305">IFERROR(INDEX(tblConsorcios[Valor da Carta (R$)],MOD($J5305,ROWS(tblConsorcios[Produto]))+1),"")</f>
        <v>530000</v>
      </c>
      <c r="N5305" s="2" cm="1">
        <f t="array" ref="N5305">IFERROR(INDEX(tblConsorcios[Prazo (meses)],MOD($J5305,ROWS(tblConsorcios[Produto]))+1),"")</f>
        <v>200</v>
      </c>
      <c r="O5305" s="20" cm="1">
        <f t="array" ref="O5305">IFERROR(INDEX(tblConsorcios[Parcela Mensal (R$)],MOD($J5305,ROWS(tblConsorcios[Produto]))+1),"")</f>
        <v>3360.2</v>
      </c>
      <c r="P5305" s="20" t="str" cm="1">
        <f t="array" ref="P5305">IFERROR(INDEX(tblClientes[Dividendo Mensal (R$)],INT($J5305/ROWS(tblConsorcios[Produto]))+1),"")</f>
        <v/>
      </c>
      <c r="Q5305" s="20" t="str">
        <f t="shared" si="247"/>
        <v/>
      </c>
      <c r="R5305">
        <f t="shared" si="248"/>
        <v>0</v>
      </c>
    </row>
    <row r="5306" spans="10:18" x14ac:dyDescent="0.2">
      <c r="J5306">
        <f t="shared" si="246"/>
        <v>5304</v>
      </c>
      <c r="K5306" t="str" cm="1">
        <f t="array" ref="K5306">IFERROR(INDEX(tblClientes[Cliente],INT($J5306/ROWS(tblConsorcios[Produto]))+1),"")</f>
        <v/>
      </c>
      <c r="L5306" t="str" cm="1">
        <f t="array" ref="L5306">IFERROR(INDEX(tblConsorcios[Produto],MOD($J5306,ROWS(tblConsorcios[Produto]))+1),"")</f>
        <v>Imóvel IE500 – 240m</v>
      </c>
      <c r="M5306" s="20" cm="1">
        <f t="array" ref="M5306">IFERROR(INDEX(tblConsorcios[Valor da Carta (R$)],MOD($J5306,ROWS(tblConsorcios[Produto]))+1),"")</f>
        <v>500000</v>
      </c>
      <c r="N5306" s="2" cm="1">
        <f t="array" ref="N5306">IFERROR(INDEX(tblConsorcios[Prazo (meses)],MOD($J5306,ROWS(tblConsorcios[Produto]))+1),"")</f>
        <v>240</v>
      </c>
      <c r="O5306" s="20" cm="1">
        <f t="array" ref="O5306">IFERROR(INDEX(tblConsorcios[Parcela Mensal (R$)],MOD($J5306,ROWS(tblConsorcios[Produto]))+1),"")</f>
        <v>2683.33</v>
      </c>
      <c r="P5306" s="20" t="str" cm="1">
        <f t="array" ref="P5306">IFERROR(INDEX(tblClientes[Dividendo Mensal (R$)],INT($J5306/ROWS(tblConsorcios[Produto]))+1),"")</f>
        <v/>
      </c>
      <c r="Q5306" s="20" t="str">
        <f t="shared" si="247"/>
        <v/>
      </c>
      <c r="R5306">
        <f t="shared" si="248"/>
        <v>0</v>
      </c>
    </row>
    <row r="5307" spans="10:18" x14ac:dyDescent="0.2">
      <c r="J5307">
        <f t="shared" si="246"/>
        <v>5305</v>
      </c>
      <c r="K5307" t="str" cm="1">
        <f t="array" ref="K5307">IFERROR(INDEX(tblClientes[Cliente],INT($J5307/ROWS(tblConsorcios[Produto]))+1),"")</f>
        <v/>
      </c>
      <c r="L5307" t="str" cm="1">
        <f t="array" ref="L5307">IFERROR(INDEX(tblConsorcios[Produto],MOD($J5307,ROWS(tblConsorcios[Produto]))+1),"")</f>
        <v>Imóvel IE500 – 220m</v>
      </c>
      <c r="M5307" s="20" cm="1">
        <f t="array" ref="M5307">IFERROR(INDEX(tblConsorcios[Valor da Carta (R$)],MOD($J5307,ROWS(tblConsorcios[Produto]))+1),"")</f>
        <v>500000</v>
      </c>
      <c r="N5307" s="2" cm="1">
        <f t="array" ref="N5307">IFERROR(INDEX(tblConsorcios[Prazo (meses)],MOD($J5307,ROWS(tblConsorcios[Produto]))+1),"")</f>
        <v>220</v>
      </c>
      <c r="O5307" s="20" cm="1">
        <f t="array" ref="O5307">IFERROR(INDEX(tblConsorcios[Parcela Mensal (R$)],MOD($J5307,ROWS(tblConsorcios[Produto]))+1),"")</f>
        <v>2904.55</v>
      </c>
      <c r="P5307" s="20" t="str" cm="1">
        <f t="array" ref="P5307">IFERROR(INDEX(tblClientes[Dividendo Mensal (R$)],INT($J5307/ROWS(tblConsorcios[Produto]))+1),"")</f>
        <v/>
      </c>
      <c r="Q5307" s="20" t="str">
        <f t="shared" si="247"/>
        <v/>
      </c>
      <c r="R5307">
        <f t="shared" si="248"/>
        <v>0</v>
      </c>
    </row>
    <row r="5308" spans="10:18" x14ac:dyDescent="0.2">
      <c r="J5308">
        <f t="shared" si="246"/>
        <v>5306</v>
      </c>
      <c r="K5308" t="str" cm="1">
        <f t="array" ref="K5308">IFERROR(INDEX(tblClientes[Cliente],INT($J5308/ROWS(tblConsorcios[Produto]))+1),"")</f>
        <v/>
      </c>
      <c r="L5308" t="str" cm="1">
        <f t="array" ref="L5308">IFERROR(INDEX(tblConsorcios[Produto],MOD($J5308,ROWS(tblConsorcios[Produto]))+1),"")</f>
        <v>Imóvel IE500 – 200m</v>
      </c>
      <c r="M5308" s="20" cm="1">
        <f t="array" ref="M5308">IFERROR(INDEX(tblConsorcios[Valor da Carta (R$)],MOD($J5308,ROWS(tblConsorcios[Produto]))+1),"")</f>
        <v>500000</v>
      </c>
      <c r="N5308" s="2" cm="1">
        <f t="array" ref="N5308">IFERROR(INDEX(tblConsorcios[Prazo (meses)],MOD($J5308,ROWS(tblConsorcios[Produto]))+1),"")</f>
        <v>200</v>
      </c>
      <c r="O5308" s="20" cm="1">
        <f t="array" ref="O5308">IFERROR(INDEX(tblConsorcios[Parcela Mensal (R$)],MOD($J5308,ROWS(tblConsorcios[Produto]))+1),"")</f>
        <v>3170</v>
      </c>
      <c r="P5308" s="20" t="str" cm="1">
        <f t="array" ref="P5308">IFERROR(INDEX(tblClientes[Dividendo Mensal (R$)],INT($J5308/ROWS(tblConsorcios[Produto]))+1),"")</f>
        <v/>
      </c>
      <c r="Q5308" s="20" t="str">
        <f t="shared" si="247"/>
        <v/>
      </c>
      <c r="R5308">
        <f t="shared" si="248"/>
        <v>0</v>
      </c>
    </row>
    <row r="5309" spans="10:18" x14ac:dyDescent="0.2">
      <c r="J5309">
        <f t="shared" si="246"/>
        <v>5307</v>
      </c>
      <c r="K5309" t="str" cm="1">
        <f t="array" ref="K5309">IFERROR(INDEX(tblClientes[Cliente],INT($J5309/ROWS(tblConsorcios[Produto]))+1),"")</f>
        <v/>
      </c>
      <c r="L5309" t="str" cm="1">
        <f t="array" ref="L5309">IFERROR(INDEX(tblConsorcios[Produto],MOD($J5309,ROWS(tblConsorcios[Produto]))+1),"")</f>
        <v>Imóvel IE480 – 240m</v>
      </c>
      <c r="M5309" s="20" cm="1">
        <f t="array" ref="M5309">IFERROR(INDEX(tblConsorcios[Valor da Carta (R$)],MOD($J5309,ROWS(tblConsorcios[Produto]))+1),"")</f>
        <v>480000</v>
      </c>
      <c r="N5309" s="2" cm="1">
        <f t="array" ref="N5309">IFERROR(INDEX(tblConsorcios[Prazo (meses)],MOD($J5309,ROWS(tblConsorcios[Produto]))+1),"")</f>
        <v>240</v>
      </c>
      <c r="O5309" s="20" cm="1">
        <f t="array" ref="O5309">IFERROR(INDEX(tblConsorcios[Parcela Mensal (R$)],MOD($J5309,ROWS(tblConsorcios[Produto]))+1),"")</f>
        <v>2576</v>
      </c>
      <c r="P5309" s="20" t="str" cm="1">
        <f t="array" ref="P5309">IFERROR(INDEX(tblClientes[Dividendo Mensal (R$)],INT($J5309/ROWS(tblConsorcios[Produto]))+1),"")</f>
        <v/>
      </c>
      <c r="Q5309" s="20" t="str">
        <f t="shared" si="247"/>
        <v/>
      </c>
      <c r="R5309">
        <f t="shared" si="248"/>
        <v>0</v>
      </c>
    </row>
    <row r="5310" spans="10:18" x14ac:dyDescent="0.2">
      <c r="J5310">
        <f t="shared" si="246"/>
        <v>5308</v>
      </c>
      <c r="K5310" t="str" cm="1">
        <f t="array" ref="K5310">IFERROR(INDEX(tblClientes[Cliente],INT($J5310/ROWS(tblConsorcios[Produto]))+1),"")</f>
        <v/>
      </c>
      <c r="L5310" t="str" cm="1">
        <f t="array" ref="L5310">IFERROR(INDEX(tblConsorcios[Produto],MOD($J5310,ROWS(tblConsorcios[Produto]))+1),"")</f>
        <v>Imóvel IE480 – 220m</v>
      </c>
      <c r="M5310" s="20" cm="1">
        <f t="array" ref="M5310">IFERROR(INDEX(tblConsorcios[Valor da Carta (R$)],MOD($J5310,ROWS(tblConsorcios[Produto]))+1),"")</f>
        <v>480000</v>
      </c>
      <c r="N5310" s="2" cm="1">
        <f t="array" ref="N5310">IFERROR(INDEX(tblConsorcios[Prazo (meses)],MOD($J5310,ROWS(tblConsorcios[Produto]))+1),"")</f>
        <v>220</v>
      </c>
      <c r="O5310" s="20" cm="1">
        <f t="array" ref="O5310">IFERROR(INDEX(tblConsorcios[Parcela Mensal (R$)],MOD($J5310,ROWS(tblConsorcios[Produto]))+1),"")</f>
        <v>2788.36</v>
      </c>
      <c r="P5310" s="20" t="str" cm="1">
        <f t="array" ref="P5310">IFERROR(INDEX(tblClientes[Dividendo Mensal (R$)],INT($J5310/ROWS(tblConsorcios[Produto]))+1),"")</f>
        <v/>
      </c>
      <c r="Q5310" s="20" t="str">
        <f t="shared" si="247"/>
        <v/>
      </c>
      <c r="R5310">
        <f t="shared" si="248"/>
        <v>0</v>
      </c>
    </row>
    <row r="5311" spans="10:18" x14ac:dyDescent="0.2">
      <c r="J5311">
        <f t="shared" si="246"/>
        <v>5309</v>
      </c>
      <c r="K5311" t="str" cm="1">
        <f t="array" ref="K5311">IFERROR(INDEX(tblClientes[Cliente],INT($J5311/ROWS(tblConsorcios[Produto]))+1),"")</f>
        <v/>
      </c>
      <c r="L5311" t="str" cm="1">
        <f t="array" ref="L5311">IFERROR(INDEX(tblConsorcios[Produto],MOD($J5311,ROWS(tblConsorcios[Produto]))+1),"")</f>
        <v>Imóvel IE480 – 200m</v>
      </c>
      <c r="M5311" s="20" cm="1">
        <f t="array" ref="M5311">IFERROR(INDEX(tblConsorcios[Valor da Carta (R$)],MOD($J5311,ROWS(tblConsorcios[Produto]))+1),"")</f>
        <v>480000</v>
      </c>
      <c r="N5311" s="2" cm="1">
        <f t="array" ref="N5311">IFERROR(INDEX(tblConsorcios[Prazo (meses)],MOD($J5311,ROWS(tblConsorcios[Produto]))+1),"")</f>
        <v>200</v>
      </c>
      <c r="O5311" s="20" cm="1">
        <f t="array" ref="O5311">IFERROR(INDEX(tblConsorcios[Parcela Mensal (R$)],MOD($J5311,ROWS(tblConsorcios[Produto]))+1),"")</f>
        <v>3043.2</v>
      </c>
      <c r="P5311" s="20" t="str" cm="1">
        <f t="array" ref="P5311">IFERROR(INDEX(tblClientes[Dividendo Mensal (R$)],INT($J5311/ROWS(tblConsorcios[Produto]))+1),"")</f>
        <v/>
      </c>
      <c r="Q5311" s="20" t="str">
        <f t="shared" si="247"/>
        <v/>
      </c>
      <c r="R5311">
        <f t="shared" si="248"/>
        <v>0</v>
      </c>
    </row>
    <row r="5312" spans="10:18" x14ac:dyDescent="0.2">
      <c r="J5312">
        <f t="shared" si="246"/>
        <v>5310</v>
      </c>
      <c r="K5312" t="str" cm="1">
        <f t="array" ref="K5312">IFERROR(INDEX(tblClientes[Cliente],INT($J5312/ROWS(tblConsorcios[Produto]))+1),"")</f>
        <v/>
      </c>
      <c r="L5312" t="str" cm="1">
        <f t="array" ref="L5312">IFERROR(INDEX(tblConsorcios[Produto],MOD($J5312,ROWS(tblConsorcios[Produto]))+1),"")</f>
        <v>Imóvel IE450 – 240m</v>
      </c>
      <c r="M5312" s="20" cm="1">
        <f t="array" ref="M5312">IFERROR(INDEX(tblConsorcios[Valor da Carta (R$)],MOD($J5312,ROWS(tblConsorcios[Produto]))+1),"")</f>
        <v>450000</v>
      </c>
      <c r="N5312" s="2" cm="1">
        <f t="array" ref="N5312">IFERROR(INDEX(tblConsorcios[Prazo (meses)],MOD($J5312,ROWS(tblConsorcios[Produto]))+1),"")</f>
        <v>240</v>
      </c>
      <c r="O5312" s="20" cm="1">
        <f t="array" ref="O5312">IFERROR(INDEX(tblConsorcios[Parcela Mensal (R$)],MOD($J5312,ROWS(tblConsorcios[Produto]))+1),"")</f>
        <v>2415</v>
      </c>
      <c r="P5312" s="20" t="str" cm="1">
        <f t="array" ref="P5312">IFERROR(INDEX(tblClientes[Dividendo Mensal (R$)],INT($J5312/ROWS(tblConsorcios[Produto]))+1),"")</f>
        <v/>
      </c>
      <c r="Q5312" s="20" t="str">
        <f t="shared" si="247"/>
        <v/>
      </c>
      <c r="R5312">
        <f t="shared" si="248"/>
        <v>0</v>
      </c>
    </row>
    <row r="5313" spans="10:18" x14ac:dyDescent="0.2">
      <c r="J5313">
        <f t="shared" si="246"/>
        <v>5311</v>
      </c>
      <c r="K5313" t="str" cm="1">
        <f t="array" ref="K5313">IFERROR(INDEX(tblClientes[Cliente],INT($J5313/ROWS(tblConsorcios[Produto]))+1),"")</f>
        <v/>
      </c>
      <c r="L5313" t="str" cm="1">
        <f t="array" ref="L5313">IFERROR(INDEX(tblConsorcios[Produto],MOD($J5313,ROWS(tblConsorcios[Produto]))+1),"")</f>
        <v>Imóvel IE450 – 220m</v>
      </c>
      <c r="M5313" s="20" cm="1">
        <f t="array" ref="M5313">IFERROR(INDEX(tblConsorcios[Valor da Carta (R$)],MOD($J5313,ROWS(tblConsorcios[Produto]))+1),"")</f>
        <v>450000</v>
      </c>
      <c r="N5313" s="2" cm="1">
        <f t="array" ref="N5313">IFERROR(INDEX(tblConsorcios[Prazo (meses)],MOD($J5313,ROWS(tblConsorcios[Produto]))+1),"")</f>
        <v>220</v>
      </c>
      <c r="O5313" s="20" cm="1">
        <f t="array" ref="O5313">IFERROR(INDEX(tblConsorcios[Parcela Mensal (R$)],MOD($J5313,ROWS(tblConsorcios[Produto]))+1),"")</f>
        <v>2614.09</v>
      </c>
      <c r="P5313" s="20" t="str" cm="1">
        <f t="array" ref="P5313">IFERROR(INDEX(tblClientes[Dividendo Mensal (R$)],INT($J5313/ROWS(tblConsorcios[Produto]))+1),"")</f>
        <v/>
      </c>
      <c r="Q5313" s="20" t="str">
        <f t="shared" si="247"/>
        <v/>
      </c>
      <c r="R5313">
        <f t="shared" si="248"/>
        <v>0</v>
      </c>
    </row>
    <row r="5314" spans="10:18" x14ac:dyDescent="0.2">
      <c r="J5314">
        <f t="shared" si="246"/>
        <v>5312</v>
      </c>
      <c r="K5314" t="str" cm="1">
        <f t="array" ref="K5314">IFERROR(INDEX(tblClientes[Cliente],INT($J5314/ROWS(tblConsorcios[Produto]))+1),"")</f>
        <v/>
      </c>
      <c r="L5314" t="str" cm="1">
        <f t="array" ref="L5314">IFERROR(INDEX(tblConsorcios[Produto],MOD($J5314,ROWS(tblConsorcios[Produto]))+1),"")</f>
        <v>Imóvel IE450 – 200m</v>
      </c>
      <c r="M5314" s="20" cm="1">
        <f t="array" ref="M5314">IFERROR(INDEX(tblConsorcios[Valor da Carta (R$)],MOD($J5314,ROWS(tblConsorcios[Produto]))+1),"")</f>
        <v>450000</v>
      </c>
      <c r="N5314" s="2" cm="1">
        <f t="array" ref="N5314">IFERROR(INDEX(tblConsorcios[Prazo (meses)],MOD($J5314,ROWS(tblConsorcios[Produto]))+1),"")</f>
        <v>200</v>
      </c>
      <c r="O5314" s="20" cm="1">
        <f t="array" ref="O5314">IFERROR(INDEX(tblConsorcios[Parcela Mensal (R$)],MOD($J5314,ROWS(tblConsorcios[Produto]))+1),"")</f>
        <v>2853</v>
      </c>
      <c r="P5314" s="20" t="str" cm="1">
        <f t="array" ref="P5314">IFERROR(INDEX(tblClientes[Dividendo Mensal (R$)],INT($J5314/ROWS(tblConsorcios[Produto]))+1),"")</f>
        <v/>
      </c>
      <c r="Q5314" s="20" t="str">
        <f t="shared" si="247"/>
        <v/>
      </c>
      <c r="R5314">
        <f t="shared" si="248"/>
        <v>0</v>
      </c>
    </row>
    <row r="5315" spans="10:18" x14ac:dyDescent="0.2">
      <c r="J5315">
        <f t="shared" ref="J5315:J5378" si="249">ROW()-2</f>
        <v>5313</v>
      </c>
      <c r="K5315" t="str" cm="1">
        <f t="array" ref="K5315">IFERROR(INDEX(tblClientes[Cliente],INT($J5315/ROWS(tblConsorcios[Produto]))+1),"")</f>
        <v/>
      </c>
      <c r="L5315" t="str" cm="1">
        <f t="array" ref="L5315">IFERROR(INDEX(tblConsorcios[Produto],MOD($J5315,ROWS(tblConsorcios[Produto]))+1),"")</f>
        <v>Imóvel IE430 – 240m</v>
      </c>
      <c r="M5315" s="20" cm="1">
        <f t="array" ref="M5315">IFERROR(INDEX(tblConsorcios[Valor da Carta (R$)],MOD($J5315,ROWS(tblConsorcios[Produto]))+1),"")</f>
        <v>430000</v>
      </c>
      <c r="N5315" s="2" cm="1">
        <f t="array" ref="N5315">IFERROR(INDEX(tblConsorcios[Prazo (meses)],MOD($J5315,ROWS(tblConsorcios[Produto]))+1),"")</f>
        <v>240</v>
      </c>
      <c r="O5315" s="20" cm="1">
        <f t="array" ref="O5315">IFERROR(INDEX(tblConsorcios[Parcela Mensal (R$)],MOD($J5315,ROWS(tblConsorcios[Produto]))+1),"")</f>
        <v>2307.67</v>
      </c>
      <c r="P5315" s="20" t="str" cm="1">
        <f t="array" ref="P5315">IFERROR(INDEX(tblClientes[Dividendo Mensal (R$)],INT($J5315/ROWS(tblConsorcios[Produto]))+1),"")</f>
        <v/>
      </c>
      <c r="Q5315" s="20" t="str">
        <f t="shared" ref="Q5315:Q5378" si="250">IF(AND(ISNUMBER(O5315),ISNUMBER(P5315)),P5315-O5315,"")</f>
        <v/>
      </c>
      <c r="R5315">
        <f t="shared" ref="R5315:R5378" si="251">IF(AND(ISNUMBER(O5315),ISNUMBER(P5315),O5315&lt;=P5315),1,0)</f>
        <v>0</v>
      </c>
    </row>
    <row r="5316" spans="10:18" x14ac:dyDescent="0.2">
      <c r="J5316">
        <f t="shared" si="249"/>
        <v>5314</v>
      </c>
      <c r="K5316" t="str" cm="1">
        <f t="array" ref="K5316">IFERROR(INDEX(tblClientes[Cliente],INT($J5316/ROWS(tblConsorcios[Produto]))+1),"")</f>
        <v/>
      </c>
      <c r="L5316" t="str" cm="1">
        <f t="array" ref="L5316">IFERROR(INDEX(tblConsorcios[Produto],MOD($J5316,ROWS(tblConsorcios[Produto]))+1),"")</f>
        <v>Imóvel IE430 – 220m</v>
      </c>
      <c r="M5316" s="20" cm="1">
        <f t="array" ref="M5316">IFERROR(INDEX(tblConsorcios[Valor da Carta (R$)],MOD($J5316,ROWS(tblConsorcios[Produto]))+1),"")</f>
        <v>430000</v>
      </c>
      <c r="N5316" s="2" cm="1">
        <f t="array" ref="N5316">IFERROR(INDEX(tblConsorcios[Prazo (meses)],MOD($J5316,ROWS(tblConsorcios[Produto]))+1),"")</f>
        <v>220</v>
      </c>
      <c r="O5316" s="20" cm="1">
        <f t="array" ref="O5316">IFERROR(INDEX(tblConsorcios[Parcela Mensal (R$)],MOD($J5316,ROWS(tblConsorcios[Produto]))+1),"")</f>
        <v>2497.91</v>
      </c>
      <c r="P5316" s="20" t="str" cm="1">
        <f t="array" ref="P5316">IFERROR(INDEX(tblClientes[Dividendo Mensal (R$)],INT($J5316/ROWS(tblConsorcios[Produto]))+1),"")</f>
        <v/>
      </c>
      <c r="Q5316" s="20" t="str">
        <f t="shared" si="250"/>
        <v/>
      </c>
      <c r="R5316">
        <f t="shared" si="251"/>
        <v>0</v>
      </c>
    </row>
    <row r="5317" spans="10:18" x14ac:dyDescent="0.2">
      <c r="J5317">
        <f t="shared" si="249"/>
        <v>5315</v>
      </c>
      <c r="K5317" t="str" cm="1">
        <f t="array" ref="K5317">IFERROR(INDEX(tblClientes[Cliente],INT($J5317/ROWS(tblConsorcios[Produto]))+1),"")</f>
        <v/>
      </c>
      <c r="L5317" t="str" cm="1">
        <f t="array" ref="L5317">IFERROR(INDEX(tblConsorcios[Produto],MOD($J5317,ROWS(tblConsorcios[Produto]))+1),"")</f>
        <v>Imóvel IE430 – 200m</v>
      </c>
      <c r="M5317" s="20" cm="1">
        <f t="array" ref="M5317">IFERROR(INDEX(tblConsorcios[Valor da Carta (R$)],MOD($J5317,ROWS(tblConsorcios[Produto]))+1),"")</f>
        <v>430000</v>
      </c>
      <c r="N5317" s="2" cm="1">
        <f t="array" ref="N5317">IFERROR(INDEX(tblConsorcios[Prazo (meses)],MOD($J5317,ROWS(tblConsorcios[Produto]))+1),"")</f>
        <v>200</v>
      </c>
      <c r="O5317" s="20" cm="1">
        <f t="array" ref="O5317">IFERROR(INDEX(tblConsorcios[Parcela Mensal (R$)],MOD($J5317,ROWS(tblConsorcios[Produto]))+1),"")</f>
        <v>2726.2</v>
      </c>
      <c r="P5317" s="20" t="str" cm="1">
        <f t="array" ref="P5317">IFERROR(INDEX(tblClientes[Dividendo Mensal (R$)],INT($J5317/ROWS(tblConsorcios[Produto]))+1),"")</f>
        <v/>
      </c>
      <c r="Q5317" s="20" t="str">
        <f t="shared" si="250"/>
        <v/>
      </c>
      <c r="R5317">
        <f t="shared" si="251"/>
        <v>0</v>
      </c>
    </row>
    <row r="5318" spans="10:18" x14ac:dyDescent="0.2">
      <c r="J5318">
        <f t="shared" si="249"/>
        <v>5316</v>
      </c>
      <c r="K5318" t="str" cm="1">
        <f t="array" ref="K5318">IFERROR(INDEX(tblClientes[Cliente],INT($J5318/ROWS(tblConsorcios[Produto]))+1),"")</f>
        <v/>
      </c>
      <c r="L5318" t="str" cm="1">
        <f t="array" ref="L5318">IFERROR(INDEX(tblConsorcios[Produto],MOD($J5318,ROWS(tblConsorcios[Produto]))+1),"")</f>
        <v>Imóvel IE400 – 240m</v>
      </c>
      <c r="M5318" s="20" cm="1">
        <f t="array" ref="M5318">IFERROR(INDEX(tblConsorcios[Valor da Carta (R$)],MOD($J5318,ROWS(tblConsorcios[Produto]))+1),"")</f>
        <v>400000</v>
      </c>
      <c r="N5318" s="2" cm="1">
        <f t="array" ref="N5318">IFERROR(INDEX(tblConsorcios[Prazo (meses)],MOD($J5318,ROWS(tblConsorcios[Produto]))+1),"")</f>
        <v>240</v>
      </c>
      <c r="O5318" s="20" cm="1">
        <f t="array" ref="O5318">IFERROR(INDEX(tblConsorcios[Parcela Mensal (R$)],MOD($J5318,ROWS(tblConsorcios[Produto]))+1),"")</f>
        <v>2146.67</v>
      </c>
      <c r="P5318" s="20" t="str" cm="1">
        <f t="array" ref="P5318">IFERROR(INDEX(tblClientes[Dividendo Mensal (R$)],INT($J5318/ROWS(tblConsorcios[Produto]))+1),"")</f>
        <v/>
      </c>
      <c r="Q5318" s="20" t="str">
        <f t="shared" si="250"/>
        <v/>
      </c>
      <c r="R5318">
        <f t="shared" si="251"/>
        <v>0</v>
      </c>
    </row>
    <row r="5319" spans="10:18" x14ac:dyDescent="0.2">
      <c r="J5319">
        <f t="shared" si="249"/>
        <v>5317</v>
      </c>
      <c r="K5319" t="str" cm="1">
        <f t="array" ref="K5319">IFERROR(INDEX(tblClientes[Cliente],INT($J5319/ROWS(tblConsorcios[Produto]))+1),"")</f>
        <v/>
      </c>
      <c r="L5319" t="str" cm="1">
        <f t="array" ref="L5319">IFERROR(INDEX(tblConsorcios[Produto],MOD($J5319,ROWS(tblConsorcios[Produto]))+1),"")</f>
        <v>Imóvel IE400 – 220m</v>
      </c>
      <c r="M5319" s="20" cm="1">
        <f t="array" ref="M5319">IFERROR(INDEX(tblConsorcios[Valor da Carta (R$)],MOD($J5319,ROWS(tblConsorcios[Produto]))+1),"")</f>
        <v>400000</v>
      </c>
      <c r="N5319" s="2" cm="1">
        <f t="array" ref="N5319">IFERROR(INDEX(tblConsorcios[Prazo (meses)],MOD($J5319,ROWS(tblConsorcios[Produto]))+1),"")</f>
        <v>220</v>
      </c>
      <c r="O5319" s="20" cm="1">
        <f t="array" ref="O5319">IFERROR(INDEX(tblConsorcios[Parcela Mensal (R$)],MOD($J5319,ROWS(tblConsorcios[Produto]))+1),"")</f>
        <v>2323.64</v>
      </c>
      <c r="P5319" s="20" t="str" cm="1">
        <f t="array" ref="P5319">IFERROR(INDEX(tblClientes[Dividendo Mensal (R$)],INT($J5319/ROWS(tblConsorcios[Produto]))+1),"")</f>
        <v/>
      </c>
      <c r="Q5319" s="20" t="str">
        <f t="shared" si="250"/>
        <v/>
      </c>
      <c r="R5319">
        <f t="shared" si="251"/>
        <v>0</v>
      </c>
    </row>
    <row r="5320" spans="10:18" x14ac:dyDescent="0.2">
      <c r="J5320">
        <f t="shared" si="249"/>
        <v>5318</v>
      </c>
      <c r="K5320" t="str" cm="1">
        <f t="array" ref="K5320">IFERROR(INDEX(tblClientes[Cliente],INT($J5320/ROWS(tblConsorcios[Produto]))+1),"")</f>
        <v/>
      </c>
      <c r="L5320" t="str" cm="1">
        <f t="array" ref="L5320">IFERROR(INDEX(tblConsorcios[Produto],MOD($J5320,ROWS(tblConsorcios[Produto]))+1),"")</f>
        <v>Imóvel IE400 – 200m</v>
      </c>
      <c r="M5320" s="20" cm="1">
        <f t="array" ref="M5320">IFERROR(INDEX(tblConsorcios[Valor da Carta (R$)],MOD($J5320,ROWS(tblConsorcios[Produto]))+1),"")</f>
        <v>400000</v>
      </c>
      <c r="N5320" s="2" cm="1">
        <f t="array" ref="N5320">IFERROR(INDEX(tblConsorcios[Prazo (meses)],MOD($J5320,ROWS(tblConsorcios[Produto]))+1),"")</f>
        <v>200</v>
      </c>
      <c r="O5320" s="20" cm="1">
        <f t="array" ref="O5320">IFERROR(INDEX(tblConsorcios[Parcela Mensal (R$)],MOD($J5320,ROWS(tblConsorcios[Produto]))+1),"")</f>
        <v>2536</v>
      </c>
      <c r="P5320" s="20" t="str" cm="1">
        <f t="array" ref="P5320">IFERROR(INDEX(tblClientes[Dividendo Mensal (R$)],INT($J5320/ROWS(tblConsorcios[Produto]))+1),"")</f>
        <v/>
      </c>
      <c r="Q5320" s="20" t="str">
        <f t="shared" si="250"/>
        <v/>
      </c>
      <c r="R5320">
        <f t="shared" si="251"/>
        <v>0</v>
      </c>
    </row>
    <row r="5321" spans="10:18" x14ac:dyDescent="0.2">
      <c r="J5321">
        <f t="shared" si="249"/>
        <v>5319</v>
      </c>
      <c r="K5321" t="str" cm="1">
        <f t="array" ref="K5321">IFERROR(INDEX(tblClientes[Cliente],INT($J5321/ROWS(tblConsorcios[Produto]))+1),"")</f>
        <v/>
      </c>
      <c r="L5321" t="str" cm="1">
        <f t="array" ref="L5321">IFERROR(INDEX(tblConsorcios[Produto],MOD($J5321,ROWS(tblConsorcios[Produto]))+1),"")</f>
        <v>Imóvel IE380 – 240m</v>
      </c>
      <c r="M5321" s="20" cm="1">
        <f t="array" ref="M5321">IFERROR(INDEX(tblConsorcios[Valor da Carta (R$)],MOD($J5321,ROWS(tblConsorcios[Produto]))+1),"")</f>
        <v>380000</v>
      </c>
      <c r="N5321" s="2" cm="1">
        <f t="array" ref="N5321">IFERROR(INDEX(tblConsorcios[Prazo (meses)],MOD($J5321,ROWS(tblConsorcios[Produto]))+1),"")</f>
        <v>240</v>
      </c>
      <c r="O5321" s="20" cm="1">
        <f t="array" ref="O5321">IFERROR(INDEX(tblConsorcios[Parcela Mensal (R$)],MOD($J5321,ROWS(tblConsorcios[Produto]))+1),"")</f>
        <v>2039.33</v>
      </c>
      <c r="P5321" s="20" t="str" cm="1">
        <f t="array" ref="P5321">IFERROR(INDEX(tblClientes[Dividendo Mensal (R$)],INT($J5321/ROWS(tblConsorcios[Produto]))+1),"")</f>
        <v/>
      </c>
      <c r="Q5321" s="20" t="str">
        <f t="shared" si="250"/>
        <v/>
      </c>
      <c r="R5321">
        <f t="shared" si="251"/>
        <v>0</v>
      </c>
    </row>
    <row r="5322" spans="10:18" x14ac:dyDescent="0.2">
      <c r="J5322">
        <f t="shared" si="249"/>
        <v>5320</v>
      </c>
      <c r="K5322" t="str" cm="1">
        <f t="array" ref="K5322">IFERROR(INDEX(tblClientes[Cliente],INT($J5322/ROWS(tblConsorcios[Produto]))+1),"")</f>
        <v/>
      </c>
      <c r="L5322" t="str" cm="1">
        <f t="array" ref="L5322">IFERROR(INDEX(tblConsorcios[Produto],MOD($J5322,ROWS(tblConsorcios[Produto]))+1),"")</f>
        <v>Imóvel IE380 – 220m</v>
      </c>
      <c r="M5322" s="20" cm="1">
        <f t="array" ref="M5322">IFERROR(INDEX(tblConsorcios[Valor da Carta (R$)],MOD($J5322,ROWS(tblConsorcios[Produto]))+1),"")</f>
        <v>380000</v>
      </c>
      <c r="N5322" s="2" cm="1">
        <f t="array" ref="N5322">IFERROR(INDEX(tblConsorcios[Prazo (meses)],MOD($J5322,ROWS(tblConsorcios[Produto]))+1),"")</f>
        <v>220</v>
      </c>
      <c r="O5322" s="20" cm="1">
        <f t="array" ref="O5322">IFERROR(INDEX(tblConsorcios[Parcela Mensal (R$)],MOD($J5322,ROWS(tblConsorcios[Produto]))+1),"")</f>
        <v>2207.4499999999998</v>
      </c>
      <c r="P5322" s="20" t="str" cm="1">
        <f t="array" ref="P5322">IFERROR(INDEX(tblClientes[Dividendo Mensal (R$)],INT($J5322/ROWS(tblConsorcios[Produto]))+1),"")</f>
        <v/>
      </c>
      <c r="Q5322" s="20" t="str">
        <f t="shared" si="250"/>
        <v/>
      </c>
      <c r="R5322">
        <f t="shared" si="251"/>
        <v>0</v>
      </c>
    </row>
    <row r="5323" spans="10:18" x14ac:dyDescent="0.2">
      <c r="J5323">
        <f t="shared" si="249"/>
        <v>5321</v>
      </c>
      <c r="K5323" t="str" cm="1">
        <f t="array" ref="K5323">IFERROR(INDEX(tblClientes[Cliente],INT($J5323/ROWS(tblConsorcios[Produto]))+1),"")</f>
        <v/>
      </c>
      <c r="L5323" t="str" cm="1">
        <f t="array" ref="L5323">IFERROR(INDEX(tblConsorcios[Produto],MOD($J5323,ROWS(tblConsorcios[Produto]))+1),"")</f>
        <v>Imóvel IE380 – 200m</v>
      </c>
      <c r="M5323" s="20" cm="1">
        <f t="array" ref="M5323">IFERROR(INDEX(tblConsorcios[Valor da Carta (R$)],MOD($J5323,ROWS(tblConsorcios[Produto]))+1),"")</f>
        <v>380000</v>
      </c>
      <c r="N5323" s="2" cm="1">
        <f t="array" ref="N5323">IFERROR(INDEX(tblConsorcios[Prazo (meses)],MOD($J5323,ROWS(tblConsorcios[Produto]))+1),"")</f>
        <v>200</v>
      </c>
      <c r="O5323" s="20" cm="1">
        <f t="array" ref="O5323">IFERROR(INDEX(tblConsorcios[Parcela Mensal (R$)],MOD($J5323,ROWS(tblConsorcios[Produto]))+1),"")</f>
        <v>2409.1999999999998</v>
      </c>
      <c r="P5323" s="20" t="str" cm="1">
        <f t="array" ref="P5323">IFERROR(INDEX(tblClientes[Dividendo Mensal (R$)],INT($J5323/ROWS(tblConsorcios[Produto]))+1),"")</f>
        <v/>
      </c>
      <c r="Q5323" s="20" t="str">
        <f t="shared" si="250"/>
        <v/>
      </c>
      <c r="R5323">
        <f t="shared" si="251"/>
        <v>0</v>
      </c>
    </row>
    <row r="5324" spans="10:18" x14ac:dyDescent="0.2">
      <c r="J5324">
        <f t="shared" si="249"/>
        <v>5322</v>
      </c>
      <c r="K5324" t="str" cm="1">
        <f t="array" ref="K5324">IFERROR(INDEX(tblClientes[Cliente],INT($J5324/ROWS(tblConsorcios[Produto]))+1),"")</f>
        <v/>
      </c>
      <c r="L5324" t="str" cm="1">
        <f t="array" ref="L5324">IFERROR(INDEX(tblConsorcios[Produto],MOD($J5324,ROWS(tblConsorcios[Produto]))+1),"")</f>
        <v>Imóvel IE350 – 240m</v>
      </c>
      <c r="M5324" s="20" cm="1">
        <f t="array" ref="M5324">IFERROR(INDEX(tblConsorcios[Valor da Carta (R$)],MOD($J5324,ROWS(tblConsorcios[Produto]))+1),"")</f>
        <v>350000</v>
      </c>
      <c r="N5324" s="2" cm="1">
        <f t="array" ref="N5324">IFERROR(INDEX(tblConsorcios[Prazo (meses)],MOD($J5324,ROWS(tblConsorcios[Produto]))+1),"")</f>
        <v>240</v>
      </c>
      <c r="O5324" s="20" cm="1">
        <f t="array" ref="O5324">IFERROR(INDEX(tblConsorcios[Parcela Mensal (R$)],MOD($J5324,ROWS(tblConsorcios[Produto]))+1),"")</f>
        <v>1878.33</v>
      </c>
      <c r="P5324" s="20" t="str" cm="1">
        <f t="array" ref="P5324">IFERROR(INDEX(tblClientes[Dividendo Mensal (R$)],INT($J5324/ROWS(tblConsorcios[Produto]))+1),"")</f>
        <v/>
      </c>
      <c r="Q5324" s="20" t="str">
        <f t="shared" si="250"/>
        <v/>
      </c>
      <c r="R5324">
        <f t="shared" si="251"/>
        <v>0</v>
      </c>
    </row>
    <row r="5325" spans="10:18" x14ac:dyDescent="0.2">
      <c r="J5325">
        <f t="shared" si="249"/>
        <v>5323</v>
      </c>
      <c r="K5325" t="str" cm="1">
        <f t="array" ref="K5325">IFERROR(INDEX(tblClientes[Cliente],INT($J5325/ROWS(tblConsorcios[Produto]))+1),"")</f>
        <v/>
      </c>
      <c r="L5325" t="str" cm="1">
        <f t="array" ref="L5325">IFERROR(INDEX(tblConsorcios[Produto],MOD($J5325,ROWS(tblConsorcios[Produto]))+1),"")</f>
        <v>Imóvel IE350 – 220m</v>
      </c>
      <c r="M5325" s="20" cm="1">
        <f t="array" ref="M5325">IFERROR(INDEX(tblConsorcios[Valor da Carta (R$)],MOD($J5325,ROWS(tblConsorcios[Produto]))+1),"")</f>
        <v>350000</v>
      </c>
      <c r="N5325" s="2" cm="1">
        <f t="array" ref="N5325">IFERROR(INDEX(tblConsorcios[Prazo (meses)],MOD($J5325,ROWS(tblConsorcios[Produto]))+1),"")</f>
        <v>220</v>
      </c>
      <c r="O5325" s="20" cm="1">
        <f t="array" ref="O5325">IFERROR(INDEX(tblConsorcios[Parcela Mensal (R$)],MOD($J5325,ROWS(tblConsorcios[Produto]))+1),"")</f>
        <v>2033.18</v>
      </c>
      <c r="P5325" s="20" t="str" cm="1">
        <f t="array" ref="P5325">IFERROR(INDEX(tblClientes[Dividendo Mensal (R$)],INT($J5325/ROWS(tblConsorcios[Produto]))+1),"")</f>
        <v/>
      </c>
      <c r="Q5325" s="20" t="str">
        <f t="shared" si="250"/>
        <v/>
      </c>
      <c r="R5325">
        <f t="shared" si="251"/>
        <v>0</v>
      </c>
    </row>
    <row r="5326" spans="10:18" x14ac:dyDescent="0.2">
      <c r="J5326">
        <f t="shared" si="249"/>
        <v>5324</v>
      </c>
      <c r="K5326" t="str" cm="1">
        <f t="array" ref="K5326">IFERROR(INDEX(tblClientes[Cliente],INT($J5326/ROWS(tblConsorcios[Produto]))+1),"")</f>
        <v/>
      </c>
      <c r="L5326" t="str" cm="1">
        <f t="array" ref="L5326">IFERROR(INDEX(tblConsorcios[Produto],MOD($J5326,ROWS(tblConsorcios[Produto]))+1),"")</f>
        <v>Imóvel IE350 – 200m</v>
      </c>
      <c r="M5326" s="20" cm="1">
        <f t="array" ref="M5326">IFERROR(INDEX(tblConsorcios[Valor da Carta (R$)],MOD($J5326,ROWS(tblConsorcios[Produto]))+1),"")</f>
        <v>350000</v>
      </c>
      <c r="N5326" s="2" cm="1">
        <f t="array" ref="N5326">IFERROR(INDEX(tblConsorcios[Prazo (meses)],MOD($J5326,ROWS(tblConsorcios[Produto]))+1),"")</f>
        <v>200</v>
      </c>
      <c r="O5326" s="20" cm="1">
        <f t="array" ref="O5326">IFERROR(INDEX(tblConsorcios[Parcela Mensal (R$)],MOD($J5326,ROWS(tblConsorcios[Produto]))+1),"")</f>
        <v>2219</v>
      </c>
      <c r="P5326" s="20" t="str" cm="1">
        <f t="array" ref="P5326">IFERROR(INDEX(tblClientes[Dividendo Mensal (R$)],INT($J5326/ROWS(tblConsorcios[Produto]))+1),"")</f>
        <v/>
      </c>
      <c r="Q5326" s="20" t="str">
        <f t="shared" si="250"/>
        <v/>
      </c>
      <c r="R5326">
        <f t="shared" si="251"/>
        <v>0</v>
      </c>
    </row>
    <row r="5327" spans="10:18" x14ac:dyDescent="0.2">
      <c r="J5327">
        <f t="shared" si="249"/>
        <v>5325</v>
      </c>
      <c r="K5327" t="str" cm="1">
        <f t="array" ref="K5327">IFERROR(INDEX(tblClientes[Cliente],INT($J5327/ROWS(tblConsorcios[Produto]))+1),"")</f>
        <v/>
      </c>
      <c r="L5327" t="str" cm="1">
        <f t="array" ref="L5327">IFERROR(INDEX(tblConsorcios[Produto],MOD($J5327,ROWS(tblConsorcios[Produto]))+1),"")</f>
        <v>Imóvel IE330 – 240m</v>
      </c>
      <c r="M5327" s="20" cm="1">
        <f t="array" ref="M5327">IFERROR(INDEX(tblConsorcios[Valor da Carta (R$)],MOD($J5327,ROWS(tblConsorcios[Produto]))+1),"")</f>
        <v>330000</v>
      </c>
      <c r="N5327" s="2" cm="1">
        <f t="array" ref="N5327">IFERROR(INDEX(tblConsorcios[Prazo (meses)],MOD($J5327,ROWS(tblConsorcios[Produto]))+1),"")</f>
        <v>240</v>
      </c>
      <c r="O5327" s="20" cm="1">
        <f t="array" ref="O5327">IFERROR(INDEX(tblConsorcios[Parcela Mensal (R$)],MOD($J5327,ROWS(tblConsorcios[Produto]))+1),"")</f>
        <v>1771</v>
      </c>
      <c r="P5327" s="20" t="str" cm="1">
        <f t="array" ref="P5327">IFERROR(INDEX(tblClientes[Dividendo Mensal (R$)],INT($J5327/ROWS(tblConsorcios[Produto]))+1),"")</f>
        <v/>
      </c>
      <c r="Q5327" s="20" t="str">
        <f t="shared" si="250"/>
        <v/>
      </c>
      <c r="R5327">
        <f t="shared" si="251"/>
        <v>0</v>
      </c>
    </row>
    <row r="5328" spans="10:18" x14ac:dyDescent="0.2">
      <c r="J5328">
        <f t="shared" si="249"/>
        <v>5326</v>
      </c>
      <c r="K5328" t="str" cm="1">
        <f t="array" ref="K5328">IFERROR(INDEX(tblClientes[Cliente],INT($J5328/ROWS(tblConsorcios[Produto]))+1),"")</f>
        <v/>
      </c>
      <c r="L5328" t="str" cm="1">
        <f t="array" ref="L5328">IFERROR(INDEX(tblConsorcios[Produto],MOD($J5328,ROWS(tblConsorcios[Produto]))+1),"")</f>
        <v>Imóvel IE330 – 220m</v>
      </c>
      <c r="M5328" s="20" cm="1">
        <f t="array" ref="M5328">IFERROR(INDEX(tblConsorcios[Valor da Carta (R$)],MOD($J5328,ROWS(tblConsorcios[Produto]))+1),"")</f>
        <v>330000</v>
      </c>
      <c r="N5328" s="2" cm="1">
        <f t="array" ref="N5328">IFERROR(INDEX(tblConsorcios[Prazo (meses)],MOD($J5328,ROWS(tblConsorcios[Produto]))+1),"")</f>
        <v>220</v>
      </c>
      <c r="O5328" s="20" cm="1">
        <f t="array" ref="O5328">IFERROR(INDEX(tblConsorcios[Parcela Mensal (R$)],MOD($J5328,ROWS(tblConsorcios[Produto]))+1),"")</f>
        <v>1917</v>
      </c>
      <c r="P5328" s="20" t="str" cm="1">
        <f t="array" ref="P5328">IFERROR(INDEX(tblClientes[Dividendo Mensal (R$)],INT($J5328/ROWS(tblConsorcios[Produto]))+1),"")</f>
        <v/>
      </c>
      <c r="Q5328" s="20" t="str">
        <f t="shared" si="250"/>
        <v/>
      </c>
      <c r="R5328">
        <f t="shared" si="251"/>
        <v>0</v>
      </c>
    </row>
    <row r="5329" spans="10:18" x14ac:dyDescent="0.2">
      <c r="J5329">
        <f t="shared" si="249"/>
        <v>5327</v>
      </c>
      <c r="K5329" t="str" cm="1">
        <f t="array" ref="K5329">IFERROR(INDEX(tblClientes[Cliente],INT($J5329/ROWS(tblConsorcios[Produto]))+1),"")</f>
        <v/>
      </c>
      <c r="L5329" t="str" cm="1">
        <f t="array" ref="L5329">IFERROR(INDEX(tblConsorcios[Produto],MOD($J5329,ROWS(tblConsorcios[Produto]))+1),"")</f>
        <v>Imóvel IE330 – 200m</v>
      </c>
      <c r="M5329" s="20" cm="1">
        <f t="array" ref="M5329">IFERROR(INDEX(tblConsorcios[Valor da Carta (R$)],MOD($J5329,ROWS(tblConsorcios[Produto]))+1),"")</f>
        <v>330000</v>
      </c>
      <c r="N5329" s="2" cm="1">
        <f t="array" ref="N5329">IFERROR(INDEX(tblConsorcios[Prazo (meses)],MOD($J5329,ROWS(tblConsorcios[Produto]))+1),"")</f>
        <v>200</v>
      </c>
      <c r="O5329" s="20" cm="1">
        <f t="array" ref="O5329">IFERROR(INDEX(tblConsorcios[Parcela Mensal (R$)],MOD($J5329,ROWS(tblConsorcios[Produto]))+1),"")</f>
        <v>2092.1999999999998</v>
      </c>
      <c r="P5329" s="20" t="str" cm="1">
        <f t="array" ref="P5329">IFERROR(INDEX(tblClientes[Dividendo Mensal (R$)],INT($J5329/ROWS(tblConsorcios[Produto]))+1),"")</f>
        <v/>
      </c>
      <c r="Q5329" s="20" t="str">
        <f t="shared" si="250"/>
        <v/>
      </c>
      <c r="R5329">
        <f t="shared" si="251"/>
        <v>0</v>
      </c>
    </row>
    <row r="5330" spans="10:18" x14ac:dyDescent="0.2">
      <c r="J5330">
        <f t="shared" si="249"/>
        <v>5328</v>
      </c>
      <c r="K5330" t="str" cm="1">
        <f t="array" ref="K5330">IFERROR(INDEX(tblClientes[Cliente],INT($J5330/ROWS(tblConsorcios[Produto]))+1),"")</f>
        <v/>
      </c>
      <c r="L5330" t="str" cm="1">
        <f t="array" ref="L5330">IFERROR(INDEX(tblConsorcios[Produto],MOD($J5330,ROWS(tblConsorcios[Produto]))+1),"")</f>
        <v>Imóvel IE300 – 240m</v>
      </c>
      <c r="M5330" s="20" cm="1">
        <f t="array" ref="M5330">IFERROR(INDEX(tblConsorcios[Valor da Carta (R$)],MOD($J5330,ROWS(tblConsorcios[Produto]))+1),"")</f>
        <v>300000</v>
      </c>
      <c r="N5330" s="2" cm="1">
        <f t="array" ref="N5330">IFERROR(INDEX(tblConsorcios[Prazo (meses)],MOD($J5330,ROWS(tblConsorcios[Produto]))+1),"")</f>
        <v>240</v>
      </c>
      <c r="O5330" s="20" cm="1">
        <f t="array" ref="O5330">IFERROR(INDEX(tblConsorcios[Parcela Mensal (R$)],MOD($J5330,ROWS(tblConsorcios[Produto]))+1),"")</f>
        <v>1610</v>
      </c>
      <c r="P5330" s="20" t="str" cm="1">
        <f t="array" ref="P5330">IFERROR(INDEX(tblClientes[Dividendo Mensal (R$)],INT($J5330/ROWS(tblConsorcios[Produto]))+1),"")</f>
        <v/>
      </c>
      <c r="Q5330" s="20" t="str">
        <f t="shared" si="250"/>
        <v/>
      </c>
      <c r="R5330">
        <f t="shared" si="251"/>
        <v>0</v>
      </c>
    </row>
    <row r="5331" spans="10:18" x14ac:dyDescent="0.2">
      <c r="J5331">
        <f t="shared" si="249"/>
        <v>5329</v>
      </c>
      <c r="K5331" t="str" cm="1">
        <f t="array" ref="K5331">IFERROR(INDEX(tblClientes[Cliente],INT($J5331/ROWS(tblConsorcios[Produto]))+1),"")</f>
        <v/>
      </c>
      <c r="L5331" t="str" cm="1">
        <f t="array" ref="L5331">IFERROR(INDEX(tblConsorcios[Produto],MOD($J5331,ROWS(tblConsorcios[Produto]))+1),"")</f>
        <v>Imóvel IE300 – 220m</v>
      </c>
      <c r="M5331" s="20" cm="1">
        <f t="array" ref="M5331">IFERROR(INDEX(tblConsorcios[Valor da Carta (R$)],MOD($J5331,ROWS(tblConsorcios[Produto]))+1),"")</f>
        <v>300000</v>
      </c>
      <c r="N5331" s="2" cm="1">
        <f t="array" ref="N5331">IFERROR(INDEX(tblConsorcios[Prazo (meses)],MOD($J5331,ROWS(tblConsorcios[Produto]))+1),"")</f>
        <v>220</v>
      </c>
      <c r="O5331" s="20" cm="1">
        <f t="array" ref="O5331">IFERROR(INDEX(tblConsorcios[Parcela Mensal (R$)],MOD($J5331,ROWS(tblConsorcios[Produto]))+1),"")</f>
        <v>1742.73</v>
      </c>
      <c r="P5331" s="20" t="str" cm="1">
        <f t="array" ref="P5331">IFERROR(INDEX(tblClientes[Dividendo Mensal (R$)],INT($J5331/ROWS(tblConsorcios[Produto]))+1),"")</f>
        <v/>
      </c>
      <c r="Q5331" s="20" t="str">
        <f t="shared" si="250"/>
        <v/>
      </c>
      <c r="R5331">
        <f t="shared" si="251"/>
        <v>0</v>
      </c>
    </row>
    <row r="5332" spans="10:18" x14ac:dyDescent="0.2">
      <c r="J5332">
        <f t="shared" si="249"/>
        <v>5330</v>
      </c>
      <c r="K5332" t="str" cm="1">
        <f t="array" ref="K5332">IFERROR(INDEX(tblClientes[Cliente],INT($J5332/ROWS(tblConsorcios[Produto]))+1),"")</f>
        <v/>
      </c>
      <c r="L5332" t="str" cm="1">
        <f t="array" ref="L5332">IFERROR(INDEX(tblConsorcios[Produto],MOD($J5332,ROWS(tblConsorcios[Produto]))+1),"")</f>
        <v>Imóvel IE300 – 200m</v>
      </c>
      <c r="M5332" s="20" cm="1">
        <f t="array" ref="M5332">IFERROR(INDEX(tblConsorcios[Valor da Carta (R$)],MOD($J5332,ROWS(tblConsorcios[Produto]))+1),"")</f>
        <v>300000</v>
      </c>
      <c r="N5332" s="2" cm="1">
        <f t="array" ref="N5332">IFERROR(INDEX(tblConsorcios[Prazo (meses)],MOD($J5332,ROWS(tblConsorcios[Produto]))+1),"")</f>
        <v>200</v>
      </c>
      <c r="O5332" s="20" cm="1">
        <f t="array" ref="O5332">IFERROR(INDEX(tblConsorcios[Parcela Mensal (R$)],MOD($J5332,ROWS(tblConsorcios[Produto]))+1),"")</f>
        <v>1902</v>
      </c>
      <c r="P5332" s="20" t="str" cm="1">
        <f t="array" ref="P5332">IFERROR(INDEX(tblClientes[Dividendo Mensal (R$)],INT($J5332/ROWS(tblConsorcios[Produto]))+1),"")</f>
        <v/>
      </c>
      <c r="Q5332" s="20" t="str">
        <f t="shared" si="250"/>
        <v/>
      </c>
      <c r="R5332">
        <f t="shared" si="251"/>
        <v>0</v>
      </c>
    </row>
    <row r="5333" spans="10:18" x14ac:dyDescent="0.2">
      <c r="J5333">
        <f t="shared" si="249"/>
        <v>5331</v>
      </c>
      <c r="K5333" t="str" cm="1">
        <f t="array" ref="K5333">IFERROR(INDEX(tblClientes[Cliente],INT($J5333/ROWS(tblConsorcios[Produto]))+1),"")</f>
        <v/>
      </c>
      <c r="L5333" t="str" cm="1">
        <f t="array" ref="L5333">IFERROR(INDEX(tblConsorcios[Produto],MOD($J5333,ROWS(tblConsorcios[Produto]))+1),"")</f>
        <v>Imóvel IE240 – 240m</v>
      </c>
      <c r="M5333" s="20" cm="1">
        <f t="array" ref="M5333">IFERROR(INDEX(tblConsorcios[Valor da Carta (R$)],MOD($J5333,ROWS(tblConsorcios[Produto]))+1),"")</f>
        <v>240000</v>
      </c>
      <c r="N5333" s="2" cm="1">
        <f t="array" ref="N5333">IFERROR(INDEX(tblConsorcios[Prazo (meses)],MOD($J5333,ROWS(tblConsorcios[Produto]))+1),"")</f>
        <v>240</v>
      </c>
      <c r="O5333" s="20" cm="1">
        <f t="array" ref="O5333">IFERROR(INDEX(tblConsorcios[Parcela Mensal (R$)],MOD($J5333,ROWS(tblConsorcios[Produto]))+1),"")</f>
        <v>1288</v>
      </c>
      <c r="P5333" s="20" t="str" cm="1">
        <f t="array" ref="P5333">IFERROR(INDEX(tblClientes[Dividendo Mensal (R$)],INT($J5333/ROWS(tblConsorcios[Produto]))+1),"")</f>
        <v/>
      </c>
      <c r="Q5333" s="20" t="str">
        <f t="shared" si="250"/>
        <v/>
      </c>
      <c r="R5333">
        <f t="shared" si="251"/>
        <v>0</v>
      </c>
    </row>
    <row r="5334" spans="10:18" x14ac:dyDescent="0.2">
      <c r="J5334">
        <f t="shared" si="249"/>
        <v>5332</v>
      </c>
      <c r="K5334" t="str" cm="1">
        <f t="array" ref="K5334">IFERROR(INDEX(tblClientes[Cliente],INT($J5334/ROWS(tblConsorcios[Produto]))+1),"")</f>
        <v/>
      </c>
      <c r="L5334" t="str" cm="1">
        <f t="array" ref="L5334">IFERROR(INDEX(tblConsorcios[Produto],MOD($J5334,ROWS(tblConsorcios[Produto]))+1),"")</f>
        <v>Imóvel IE240 – 220m</v>
      </c>
      <c r="M5334" s="20" cm="1">
        <f t="array" ref="M5334">IFERROR(INDEX(tblConsorcios[Valor da Carta (R$)],MOD($J5334,ROWS(tblConsorcios[Produto]))+1),"")</f>
        <v>240000</v>
      </c>
      <c r="N5334" s="2" cm="1">
        <f t="array" ref="N5334">IFERROR(INDEX(tblConsorcios[Prazo (meses)],MOD($J5334,ROWS(tblConsorcios[Produto]))+1),"")</f>
        <v>220</v>
      </c>
      <c r="O5334" s="20" cm="1">
        <f t="array" ref="O5334">IFERROR(INDEX(tblConsorcios[Parcela Mensal (R$)],MOD($J5334,ROWS(tblConsorcios[Produto]))+1),"")</f>
        <v>1394.18</v>
      </c>
      <c r="P5334" s="20" t="str" cm="1">
        <f t="array" ref="P5334">IFERROR(INDEX(tblClientes[Dividendo Mensal (R$)],INT($J5334/ROWS(tblConsorcios[Produto]))+1),"")</f>
        <v/>
      </c>
      <c r="Q5334" s="20" t="str">
        <f t="shared" si="250"/>
        <v/>
      </c>
      <c r="R5334">
        <f t="shared" si="251"/>
        <v>0</v>
      </c>
    </row>
    <row r="5335" spans="10:18" x14ac:dyDescent="0.2">
      <c r="J5335">
        <f t="shared" si="249"/>
        <v>5333</v>
      </c>
      <c r="K5335" t="str" cm="1">
        <f t="array" ref="K5335">IFERROR(INDEX(tblClientes[Cliente],INT($J5335/ROWS(tblConsorcios[Produto]))+1),"")</f>
        <v/>
      </c>
      <c r="L5335" t="str" cm="1">
        <f t="array" ref="L5335">IFERROR(INDEX(tblConsorcios[Produto],MOD($J5335,ROWS(tblConsorcios[Produto]))+1),"")</f>
        <v>Imóvel IE240 – 200m</v>
      </c>
      <c r="M5335" s="20" cm="1">
        <f t="array" ref="M5335">IFERROR(INDEX(tblConsorcios[Valor da Carta (R$)],MOD($J5335,ROWS(tblConsorcios[Produto]))+1),"")</f>
        <v>240000</v>
      </c>
      <c r="N5335" s="2" cm="1">
        <f t="array" ref="N5335">IFERROR(INDEX(tblConsorcios[Prazo (meses)],MOD($J5335,ROWS(tblConsorcios[Produto]))+1),"")</f>
        <v>200</v>
      </c>
      <c r="O5335" s="20" cm="1">
        <f t="array" ref="O5335">IFERROR(INDEX(tblConsorcios[Parcela Mensal (R$)],MOD($J5335,ROWS(tblConsorcios[Produto]))+1),"")</f>
        <v>1521.6</v>
      </c>
      <c r="P5335" s="20" t="str" cm="1">
        <f t="array" ref="P5335">IFERROR(INDEX(tblClientes[Dividendo Mensal (R$)],INT($J5335/ROWS(tblConsorcios[Produto]))+1),"")</f>
        <v/>
      </c>
      <c r="Q5335" s="20" t="str">
        <f t="shared" si="250"/>
        <v/>
      </c>
      <c r="R5335">
        <f t="shared" si="251"/>
        <v>0</v>
      </c>
    </row>
    <row r="5336" spans="10:18" x14ac:dyDescent="0.2">
      <c r="J5336">
        <f t="shared" si="249"/>
        <v>5334</v>
      </c>
      <c r="K5336" t="str" cm="1">
        <f t="array" ref="K5336">IFERROR(INDEX(tblClientes[Cliente],INT($J5336/ROWS(tblConsorcios[Produto]))+1),"")</f>
        <v/>
      </c>
      <c r="L5336" t="str" cm="1">
        <f t="array" ref="L5336">IFERROR(INDEX(tblConsorcios[Produto],MOD($J5336,ROWS(tblConsorcios[Produto]))+1),"")</f>
        <v>Imóvel IE230 – 240m</v>
      </c>
      <c r="M5336" s="20" cm="1">
        <f t="array" ref="M5336">IFERROR(INDEX(tblConsorcios[Valor da Carta (R$)],MOD($J5336,ROWS(tblConsorcios[Produto]))+1),"")</f>
        <v>230000</v>
      </c>
      <c r="N5336" s="2" cm="1">
        <f t="array" ref="N5336">IFERROR(INDEX(tblConsorcios[Prazo (meses)],MOD($J5336,ROWS(tblConsorcios[Produto]))+1),"")</f>
        <v>240</v>
      </c>
      <c r="O5336" s="20" cm="1">
        <f t="array" ref="O5336">IFERROR(INDEX(tblConsorcios[Parcela Mensal (R$)],MOD($J5336,ROWS(tblConsorcios[Produto]))+1),"")</f>
        <v>1234.33</v>
      </c>
      <c r="P5336" s="20" t="str" cm="1">
        <f t="array" ref="P5336">IFERROR(INDEX(tblClientes[Dividendo Mensal (R$)],INT($J5336/ROWS(tblConsorcios[Produto]))+1),"")</f>
        <v/>
      </c>
      <c r="Q5336" s="20" t="str">
        <f t="shared" si="250"/>
        <v/>
      </c>
      <c r="R5336">
        <f t="shared" si="251"/>
        <v>0</v>
      </c>
    </row>
    <row r="5337" spans="10:18" x14ac:dyDescent="0.2">
      <c r="J5337">
        <f t="shared" si="249"/>
        <v>5335</v>
      </c>
      <c r="K5337" t="str" cm="1">
        <f t="array" ref="K5337">IFERROR(INDEX(tblClientes[Cliente],INT($J5337/ROWS(tblConsorcios[Produto]))+1),"")</f>
        <v/>
      </c>
      <c r="L5337" t="str" cm="1">
        <f t="array" ref="L5337">IFERROR(INDEX(tblConsorcios[Produto],MOD($J5337,ROWS(tblConsorcios[Produto]))+1),"")</f>
        <v>Imóvel IE230 – 220m</v>
      </c>
      <c r="M5337" s="20" cm="1">
        <f t="array" ref="M5337">IFERROR(INDEX(tblConsorcios[Valor da Carta (R$)],MOD($J5337,ROWS(tblConsorcios[Produto]))+1),"")</f>
        <v>230000</v>
      </c>
      <c r="N5337" s="2" cm="1">
        <f t="array" ref="N5337">IFERROR(INDEX(tblConsorcios[Prazo (meses)],MOD($J5337,ROWS(tblConsorcios[Produto]))+1),"")</f>
        <v>220</v>
      </c>
      <c r="O5337" s="20" cm="1">
        <f t="array" ref="O5337">IFERROR(INDEX(tblConsorcios[Parcela Mensal (R$)],MOD($J5337,ROWS(tblConsorcios[Produto]))+1),"")</f>
        <v>1336.09</v>
      </c>
      <c r="P5337" s="20" t="str" cm="1">
        <f t="array" ref="P5337">IFERROR(INDEX(tblClientes[Dividendo Mensal (R$)],INT($J5337/ROWS(tblConsorcios[Produto]))+1),"")</f>
        <v/>
      </c>
      <c r="Q5337" s="20" t="str">
        <f t="shared" si="250"/>
        <v/>
      </c>
      <c r="R5337">
        <f t="shared" si="251"/>
        <v>0</v>
      </c>
    </row>
    <row r="5338" spans="10:18" x14ac:dyDescent="0.2">
      <c r="J5338">
        <f t="shared" si="249"/>
        <v>5336</v>
      </c>
      <c r="K5338" t="str" cm="1">
        <f t="array" ref="K5338">IFERROR(INDEX(tblClientes[Cliente],INT($J5338/ROWS(tblConsorcios[Produto]))+1),"")</f>
        <v/>
      </c>
      <c r="L5338" t="str" cm="1">
        <f t="array" ref="L5338">IFERROR(INDEX(tblConsorcios[Produto],MOD($J5338,ROWS(tblConsorcios[Produto]))+1),"")</f>
        <v>Imóvel IE230 – 200m</v>
      </c>
      <c r="M5338" s="20" cm="1">
        <f t="array" ref="M5338">IFERROR(INDEX(tblConsorcios[Valor da Carta (R$)],MOD($J5338,ROWS(tblConsorcios[Produto]))+1),"")</f>
        <v>230000</v>
      </c>
      <c r="N5338" s="2" cm="1">
        <f t="array" ref="N5338">IFERROR(INDEX(tblConsorcios[Prazo (meses)],MOD($J5338,ROWS(tblConsorcios[Produto]))+1),"")</f>
        <v>200</v>
      </c>
      <c r="O5338" s="20" cm="1">
        <f t="array" ref="O5338">IFERROR(INDEX(tblConsorcios[Parcela Mensal (R$)],MOD($J5338,ROWS(tblConsorcios[Produto]))+1),"")</f>
        <v>1458.2</v>
      </c>
      <c r="P5338" s="20" t="str" cm="1">
        <f t="array" ref="P5338">IFERROR(INDEX(tblClientes[Dividendo Mensal (R$)],INT($J5338/ROWS(tblConsorcios[Produto]))+1),"")</f>
        <v/>
      </c>
      <c r="Q5338" s="20" t="str">
        <f t="shared" si="250"/>
        <v/>
      </c>
      <c r="R5338">
        <f t="shared" si="251"/>
        <v>0</v>
      </c>
    </row>
    <row r="5339" spans="10:18" x14ac:dyDescent="0.2">
      <c r="J5339">
        <f t="shared" si="249"/>
        <v>5337</v>
      </c>
      <c r="K5339" t="str" cm="1">
        <f t="array" ref="K5339">IFERROR(INDEX(tblClientes[Cliente],INT($J5339/ROWS(tblConsorcios[Produto]))+1),"")</f>
        <v/>
      </c>
      <c r="L5339" t="str" cm="1">
        <f t="array" ref="L5339">IFERROR(INDEX(tblConsorcios[Produto],MOD($J5339,ROWS(tblConsorcios[Produto]))+1),"")</f>
        <v>Imóvel IE220 – 240m</v>
      </c>
      <c r="M5339" s="20" cm="1">
        <f t="array" ref="M5339">IFERROR(INDEX(tblConsorcios[Valor da Carta (R$)],MOD($J5339,ROWS(tblConsorcios[Produto]))+1),"")</f>
        <v>220000</v>
      </c>
      <c r="N5339" s="2" cm="1">
        <f t="array" ref="N5339">IFERROR(INDEX(tblConsorcios[Prazo (meses)],MOD($J5339,ROWS(tblConsorcios[Produto]))+1),"")</f>
        <v>240</v>
      </c>
      <c r="O5339" s="20" cm="1">
        <f t="array" ref="O5339">IFERROR(INDEX(tblConsorcios[Parcela Mensal (R$)],MOD($J5339,ROWS(tblConsorcios[Produto]))+1),"")</f>
        <v>1180.67</v>
      </c>
      <c r="P5339" s="20" t="str" cm="1">
        <f t="array" ref="P5339">IFERROR(INDEX(tblClientes[Dividendo Mensal (R$)],INT($J5339/ROWS(tblConsorcios[Produto]))+1),"")</f>
        <v/>
      </c>
      <c r="Q5339" s="20" t="str">
        <f t="shared" si="250"/>
        <v/>
      </c>
      <c r="R5339">
        <f t="shared" si="251"/>
        <v>0</v>
      </c>
    </row>
    <row r="5340" spans="10:18" x14ac:dyDescent="0.2">
      <c r="J5340">
        <f t="shared" si="249"/>
        <v>5338</v>
      </c>
      <c r="K5340" t="str" cm="1">
        <f t="array" ref="K5340">IFERROR(INDEX(tblClientes[Cliente],INT($J5340/ROWS(tblConsorcios[Produto]))+1),"")</f>
        <v/>
      </c>
      <c r="L5340" t="str" cm="1">
        <f t="array" ref="L5340">IFERROR(INDEX(tblConsorcios[Produto],MOD($J5340,ROWS(tblConsorcios[Produto]))+1),"")</f>
        <v>Imóvel IE220 – 220m</v>
      </c>
      <c r="M5340" s="20" cm="1">
        <f t="array" ref="M5340">IFERROR(INDEX(tblConsorcios[Valor da Carta (R$)],MOD($J5340,ROWS(tblConsorcios[Produto]))+1),"")</f>
        <v>220000</v>
      </c>
      <c r="N5340" s="2" cm="1">
        <f t="array" ref="N5340">IFERROR(INDEX(tblConsorcios[Prazo (meses)],MOD($J5340,ROWS(tblConsorcios[Produto]))+1),"")</f>
        <v>220</v>
      </c>
      <c r="O5340" s="20" cm="1">
        <f t="array" ref="O5340">IFERROR(INDEX(tblConsorcios[Parcela Mensal (R$)],MOD($J5340,ROWS(tblConsorcios[Produto]))+1),"")</f>
        <v>1278</v>
      </c>
      <c r="P5340" s="20" t="str" cm="1">
        <f t="array" ref="P5340">IFERROR(INDEX(tblClientes[Dividendo Mensal (R$)],INT($J5340/ROWS(tblConsorcios[Produto]))+1),"")</f>
        <v/>
      </c>
      <c r="Q5340" s="20" t="str">
        <f t="shared" si="250"/>
        <v/>
      </c>
      <c r="R5340">
        <f t="shared" si="251"/>
        <v>0</v>
      </c>
    </row>
    <row r="5341" spans="10:18" x14ac:dyDescent="0.2">
      <c r="J5341">
        <f t="shared" si="249"/>
        <v>5339</v>
      </c>
      <c r="K5341" t="str" cm="1">
        <f t="array" ref="K5341">IFERROR(INDEX(tblClientes[Cliente],INT($J5341/ROWS(tblConsorcios[Produto]))+1),"")</f>
        <v/>
      </c>
      <c r="L5341" t="str" cm="1">
        <f t="array" ref="L5341">IFERROR(INDEX(tblConsorcios[Produto],MOD($J5341,ROWS(tblConsorcios[Produto]))+1),"")</f>
        <v>Imóvel IE220 – 200m</v>
      </c>
      <c r="M5341" s="20" cm="1">
        <f t="array" ref="M5341">IFERROR(INDEX(tblConsorcios[Valor da Carta (R$)],MOD($J5341,ROWS(tblConsorcios[Produto]))+1),"")</f>
        <v>220000</v>
      </c>
      <c r="N5341" s="2" cm="1">
        <f t="array" ref="N5341">IFERROR(INDEX(tblConsorcios[Prazo (meses)],MOD($J5341,ROWS(tblConsorcios[Produto]))+1),"")</f>
        <v>200</v>
      </c>
      <c r="O5341" s="20" cm="1">
        <f t="array" ref="O5341">IFERROR(INDEX(tblConsorcios[Parcela Mensal (R$)],MOD($J5341,ROWS(tblConsorcios[Produto]))+1),"")</f>
        <v>1394.8</v>
      </c>
      <c r="P5341" s="20" t="str" cm="1">
        <f t="array" ref="P5341">IFERROR(INDEX(tblClientes[Dividendo Mensal (R$)],INT($J5341/ROWS(tblConsorcios[Produto]))+1),"")</f>
        <v/>
      </c>
      <c r="Q5341" s="20" t="str">
        <f t="shared" si="250"/>
        <v/>
      </c>
      <c r="R5341">
        <f t="shared" si="251"/>
        <v>0</v>
      </c>
    </row>
    <row r="5342" spans="10:18" x14ac:dyDescent="0.2">
      <c r="J5342">
        <f t="shared" si="249"/>
        <v>5340</v>
      </c>
      <c r="K5342" t="str" cm="1">
        <f t="array" ref="K5342">IFERROR(INDEX(tblClientes[Cliente],INT($J5342/ROWS(tblConsorcios[Produto]))+1),"")</f>
        <v/>
      </c>
      <c r="L5342" t="str" cm="1">
        <f t="array" ref="L5342">IFERROR(INDEX(tblConsorcios[Produto],MOD($J5342,ROWS(tblConsorcios[Produto]))+1),"")</f>
        <v>Imóvel IE200 – 240m</v>
      </c>
      <c r="M5342" s="20" cm="1">
        <f t="array" ref="M5342">IFERROR(INDEX(tblConsorcios[Valor da Carta (R$)],MOD($J5342,ROWS(tblConsorcios[Produto]))+1),"")</f>
        <v>200000</v>
      </c>
      <c r="N5342" s="2" cm="1">
        <f t="array" ref="N5342">IFERROR(INDEX(tblConsorcios[Prazo (meses)],MOD($J5342,ROWS(tblConsorcios[Produto]))+1),"")</f>
        <v>240</v>
      </c>
      <c r="O5342" s="20" cm="1">
        <f t="array" ref="O5342">IFERROR(INDEX(tblConsorcios[Parcela Mensal (R$)],MOD($J5342,ROWS(tblConsorcios[Produto]))+1),"")</f>
        <v>1073.33</v>
      </c>
      <c r="P5342" s="20" t="str" cm="1">
        <f t="array" ref="P5342">IFERROR(INDEX(tblClientes[Dividendo Mensal (R$)],INT($J5342/ROWS(tblConsorcios[Produto]))+1),"")</f>
        <v/>
      </c>
      <c r="Q5342" s="20" t="str">
        <f t="shared" si="250"/>
        <v/>
      </c>
      <c r="R5342">
        <f t="shared" si="251"/>
        <v>0</v>
      </c>
    </row>
    <row r="5343" spans="10:18" x14ac:dyDescent="0.2">
      <c r="J5343">
        <f t="shared" si="249"/>
        <v>5341</v>
      </c>
      <c r="K5343" t="str" cm="1">
        <f t="array" ref="K5343">IFERROR(INDEX(tblClientes[Cliente],INT($J5343/ROWS(tblConsorcios[Produto]))+1),"")</f>
        <v/>
      </c>
      <c r="L5343" t="str" cm="1">
        <f t="array" ref="L5343">IFERROR(INDEX(tblConsorcios[Produto],MOD($J5343,ROWS(tblConsorcios[Produto]))+1),"")</f>
        <v>Imóvel IE200 – 220m</v>
      </c>
      <c r="M5343" s="20" cm="1">
        <f t="array" ref="M5343">IFERROR(INDEX(tblConsorcios[Valor da Carta (R$)],MOD($J5343,ROWS(tblConsorcios[Produto]))+1),"")</f>
        <v>200000</v>
      </c>
      <c r="N5343" s="2" cm="1">
        <f t="array" ref="N5343">IFERROR(INDEX(tblConsorcios[Prazo (meses)],MOD($J5343,ROWS(tblConsorcios[Produto]))+1),"")</f>
        <v>220</v>
      </c>
      <c r="O5343" s="20" cm="1">
        <f t="array" ref="O5343">IFERROR(INDEX(tblConsorcios[Parcela Mensal (R$)],MOD($J5343,ROWS(tblConsorcios[Produto]))+1),"")</f>
        <v>1161.82</v>
      </c>
      <c r="P5343" s="20" t="str" cm="1">
        <f t="array" ref="P5343">IFERROR(INDEX(tblClientes[Dividendo Mensal (R$)],INT($J5343/ROWS(tblConsorcios[Produto]))+1),"")</f>
        <v/>
      </c>
      <c r="Q5343" s="20" t="str">
        <f t="shared" si="250"/>
        <v/>
      </c>
      <c r="R5343">
        <f t="shared" si="251"/>
        <v>0</v>
      </c>
    </row>
    <row r="5344" spans="10:18" x14ac:dyDescent="0.2">
      <c r="J5344">
        <f t="shared" si="249"/>
        <v>5342</v>
      </c>
      <c r="K5344" t="str" cm="1">
        <f t="array" ref="K5344">IFERROR(INDEX(tblClientes[Cliente],INT($J5344/ROWS(tblConsorcios[Produto]))+1),"")</f>
        <v/>
      </c>
      <c r="L5344" t="str" cm="1">
        <f t="array" ref="L5344">IFERROR(INDEX(tblConsorcios[Produto],MOD($J5344,ROWS(tblConsorcios[Produto]))+1),"")</f>
        <v>Imóvel IE200 – 200m</v>
      </c>
      <c r="M5344" s="20" cm="1">
        <f t="array" ref="M5344">IFERROR(INDEX(tblConsorcios[Valor da Carta (R$)],MOD($J5344,ROWS(tblConsorcios[Produto]))+1),"")</f>
        <v>200000</v>
      </c>
      <c r="N5344" s="2" cm="1">
        <f t="array" ref="N5344">IFERROR(INDEX(tblConsorcios[Prazo (meses)],MOD($J5344,ROWS(tblConsorcios[Produto]))+1),"")</f>
        <v>200</v>
      </c>
      <c r="O5344" s="20" cm="1">
        <f t="array" ref="O5344">IFERROR(INDEX(tblConsorcios[Parcela Mensal (R$)],MOD($J5344,ROWS(tblConsorcios[Produto]))+1),"")</f>
        <v>1268</v>
      </c>
      <c r="P5344" s="20" t="str" cm="1">
        <f t="array" ref="P5344">IFERROR(INDEX(tblClientes[Dividendo Mensal (R$)],INT($J5344/ROWS(tblConsorcios[Produto]))+1),"")</f>
        <v/>
      </c>
      <c r="Q5344" s="20" t="str">
        <f t="shared" si="250"/>
        <v/>
      </c>
      <c r="R5344">
        <f t="shared" si="251"/>
        <v>0</v>
      </c>
    </row>
    <row r="5345" spans="10:18" x14ac:dyDescent="0.2">
      <c r="J5345">
        <f t="shared" si="249"/>
        <v>5343</v>
      </c>
      <c r="K5345" t="str" cm="1">
        <f t="array" ref="K5345">IFERROR(INDEX(tblClientes[Cliente],INT($J5345/ROWS(tblConsorcios[Produto]))+1),"")</f>
        <v/>
      </c>
      <c r="L5345" t="str" cm="1">
        <f t="array" ref="L5345">IFERROR(INDEX(tblConsorcios[Produto],MOD($J5345,ROWS(tblConsorcios[Produto]))+1),"")</f>
        <v>Imóvel IE150 – 240m</v>
      </c>
      <c r="M5345" s="20" cm="1">
        <f t="array" ref="M5345">IFERROR(INDEX(tblConsorcios[Valor da Carta (R$)],MOD($J5345,ROWS(tblConsorcios[Produto]))+1),"")</f>
        <v>150000</v>
      </c>
      <c r="N5345" s="2" cm="1">
        <f t="array" ref="N5345">IFERROR(INDEX(tblConsorcios[Prazo (meses)],MOD($J5345,ROWS(tblConsorcios[Produto]))+1),"")</f>
        <v>240</v>
      </c>
      <c r="O5345" s="20" cm="1">
        <f t="array" ref="O5345">IFERROR(INDEX(tblConsorcios[Parcela Mensal (R$)],MOD($J5345,ROWS(tblConsorcios[Produto]))+1),"")</f>
        <v>805</v>
      </c>
      <c r="P5345" s="20" t="str" cm="1">
        <f t="array" ref="P5345">IFERROR(INDEX(tblClientes[Dividendo Mensal (R$)],INT($J5345/ROWS(tblConsorcios[Produto]))+1),"")</f>
        <v/>
      </c>
      <c r="Q5345" s="20" t="str">
        <f t="shared" si="250"/>
        <v/>
      </c>
      <c r="R5345">
        <f t="shared" si="251"/>
        <v>0</v>
      </c>
    </row>
    <row r="5346" spans="10:18" x14ac:dyDescent="0.2">
      <c r="J5346">
        <f t="shared" si="249"/>
        <v>5344</v>
      </c>
      <c r="K5346" t="str" cm="1">
        <f t="array" ref="K5346">IFERROR(INDEX(tblClientes[Cliente],INT($J5346/ROWS(tblConsorcios[Produto]))+1),"")</f>
        <v/>
      </c>
      <c r="L5346" t="str" cm="1">
        <f t="array" ref="L5346">IFERROR(INDEX(tblConsorcios[Produto],MOD($J5346,ROWS(tblConsorcios[Produto]))+1),"")</f>
        <v>Imóvel IE150 – 220m</v>
      </c>
      <c r="M5346" s="20" cm="1">
        <f t="array" ref="M5346">IFERROR(INDEX(tblConsorcios[Valor da Carta (R$)],MOD($J5346,ROWS(tblConsorcios[Produto]))+1),"")</f>
        <v>150000</v>
      </c>
      <c r="N5346" s="2" cm="1">
        <f t="array" ref="N5346">IFERROR(INDEX(tblConsorcios[Prazo (meses)],MOD($J5346,ROWS(tblConsorcios[Produto]))+1),"")</f>
        <v>220</v>
      </c>
      <c r="O5346" s="20" cm="1">
        <f t="array" ref="O5346">IFERROR(INDEX(tblConsorcios[Parcela Mensal (R$)],MOD($J5346,ROWS(tblConsorcios[Produto]))+1),"")</f>
        <v>871.36</v>
      </c>
      <c r="P5346" s="20" t="str" cm="1">
        <f t="array" ref="P5346">IFERROR(INDEX(tblClientes[Dividendo Mensal (R$)],INT($J5346/ROWS(tblConsorcios[Produto]))+1),"")</f>
        <v/>
      </c>
      <c r="Q5346" s="20" t="str">
        <f t="shared" si="250"/>
        <v/>
      </c>
      <c r="R5346">
        <f t="shared" si="251"/>
        <v>0</v>
      </c>
    </row>
    <row r="5347" spans="10:18" x14ac:dyDescent="0.2">
      <c r="J5347">
        <f t="shared" si="249"/>
        <v>5345</v>
      </c>
      <c r="K5347" t="str" cm="1">
        <f t="array" ref="K5347">IFERROR(INDEX(tblClientes[Cliente],INT($J5347/ROWS(tblConsorcios[Produto]))+1),"")</f>
        <v/>
      </c>
      <c r="L5347" t="str" cm="1">
        <f t="array" ref="L5347">IFERROR(INDEX(tblConsorcios[Produto],MOD($J5347,ROWS(tblConsorcios[Produto]))+1),"")</f>
        <v>Imóvel IE150 – 200m</v>
      </c>
      <c r="M5347" s="20" cm="1">
        <f t="array" ref="M5347">IFERROR(INDEX(tblConsorcios[Valor da Carta (R$)],MOD($J5347,ROWS(tblConsorcios[Produto]))+1),"")</f>
        <v>150000</v>
      </c>
      <c r="N5347" s="2" cm="1">
        <f t="array" ref="N5347">IFERROR(INDEX(tblConsorcios[Prazo (meses)],MOD($J5347,ROWS(tblConsorcios[Produto]))+1),"")</f>
        <v>200</v>
      </c>
      <c r="O5347" s="20" cm="1">
        <f t="array" ref="O5347">IFERROR(INDEX(tblConsorcios[Parcela Mensal (R$)],MOD($J5347,ROWS(tblConsorcios[Produto]))+1),"")</f>
        <v>951</v>
      </c>
      <c r="P5347" s="20" t="str" cm="1">
        <f t="array" ref="P5347">IFERROR(INDEX(tblClientes[Dividendo Mensal (R$)],INT($J5347/ROWS(tblConsorcios[Produto]))+1),"")</f>
        <v/>
      </c>
      <c r="Q5347" s="20" t="str">
        <f t="shared" si="250"/>
        <v/>
      </c>
      <c r="R5347">
        <f t="shared" si="251"/>
        <v>0</v>
      </c>
    </row>
    <row r="5348" spans="10:18" x14ac:dyDescent="0.2">
      <c r="J5348">
        <f t="shared" si="249"/>
        <v>5346</v>
      </c>
      <c r="K5348" t="str" cm="1">
        <f t="array" ref="K5348">IFERROR(INDEX(tblClientes[Cliente],INT($J5348/ROWS(tblConsorcios[Produto]))+1),"")</f>
        <v/>
      </c>
      <c r="L5348" t="str" cm="1">
        <f t="array" ref="L5348">IFERROR(INDEX(tblConsorcios[Produto],MOD($J5348,ROWS(tblConsorcios[Produto]))+1),"")</f>
        <v>Imóvel IE140 – 240m</v>
      </c>
      <c r="M5348" s="20" cm="1">
        <f t="array" ref="M5348">IFERROR(INDEX(tblConsorcios[Valor da Carta (R$)],MOD($J5348,ROWS(tblConsorcios[Produto]))+1),"")</f>
        <v>140000</v>
      </c>
      <c r="N5348" s="2" cm="1">
        <f t="array" ref="N5348">IFERROR(INDEX(tblConsorcios[Prazo (meses)],MOD($J5348,ROWS(tblConsorcios[Produto]))+1),"")</f>
        <v>240</v>
      </c>
      <c r="O5348" s="20" cm="1">
        <f t="array" ref="O5348">IFERROR(INDEX(tblConsorcios[Parcela Mensal (R$)],MOD($J5348,ROWS(tblConsorcios[Produto]))+1),"")</f>
        <v>751.33</v>
      </c>
      <c r="P5348" s="20" t="str" cm="1">
        <f t="array" ref="P5348">IFERROR(INDEX(tblClientes[Dividendo Mensal (R$)],INT($J5348/ROWS(tblConsorcios[Produto]))+1),"")</f>
        <v/>
      </c>
      <c r="Q5348" s="20" t="str">
        <f t="shared" si="250"/>
        <v/>
      </c>
      <c r="R5348">
        <f t="shared" si="251"/>
        <v>0</v>
      </c>
    </row>
    <row r="5349" spans="10:18" x14ac:dyDescent="0.2">
      <c r="J5349">
        <f t="shared" si="249"/>
        <v>5347</v>
      </c>
      <c r="K5349" t="str" cm="1">
        <f t="array" ref="K5349">IFERROR(INDEX(tblClientes[Cliente],INT($J5349/ROWS(tblConsorcios[Produto]))+1),"")</f>
        <v/>
      </c>
      <c r="L5349" t="str" cm="1">
        <f t="array" ref="L5349">IFERROR(INDEX(tblConsorcios[Produto],MOD($J5349,ROWS(tblConsorcios[Produto]))+1),"")</f>
        <v>Imóvel IE140 – 220m</v>
      </c>
      <c r="M5349" s="20" cm="1">
        <f t="array" ref="M5349">IFERROR(INDEX(tblConsorcios[Valor da Carta (R$)],MOD($J5349,ROWS(tblConsorcios[Produto]))+1),"")</f>
        <v>140000</v>
      </c>
      <c r="N5349" s="2" cm="1">
        <f t="array" ref="N5349">IFERROR(INDEX(tblConsorcios[Prazo (meses)],MOD($J5349,ROWS(tblConsorcios[Produto]))+1),"")</f>
        <v>220</v>
      </c>
      <c r="O5349" s="20" cm="1">
        <f t="array" ref="O5349">IFERROR(INDEX(tblConsorcios[Parcela Mensal (R$)],MOD($J5349,ROWS(tblConsorcios[Produto]))+1),"")</f>
        <v>813.27</v>
      </c>
      <c r="P5349" s="20" t="str" cm="1">
        <f t="array" ref="P5349">IFERROR(INDEX(tblClientes[Dividendo Mensal (R$)],INT($J5349/ROWS(tblConsorcios[Produto]))+1),"")</f>
        <v/>
      </c>
      <c r="Q5349" s="20" t="str">
        <f t="shared" si="250"/>
        <v/>
      </c>
      <c r="R5349">
        <f t="shared" si="251"/>
        <v>0</v>
      </c>
    </row>
    <row r="5350" spans="10:18" x14ac:dyDescent="0.2">
      <c r="J5350">
        <f t="shared" si="249"/>
        <v>5348</v>
      </c>
      <c r="K5350" t="str" cm="1">
        <f t="array" ref="K5350">IFERROR(INDEX(tblClientes[Cliente],INT($J5350/ROWS(tblConsorcios[Produto]))+1),"")</f>
        <v/>
      </c>
      <c r="L5350" t="str" cm="1">
        <f t="array" ref="L5350">IFERROR(INDEX(tblConsorcios[Produto],MOD($J5350,ROWS(tblConsorcios[Produto]))+1),"")</f>
        <v>Imóvel IE140 – 200m</v>
      </c>
      <c r="M5350" s="20" cm="1">
        <f t="array" ref="M5350">IFERROR(INDEX(tblConsorcios[Valor da Carta (R$)],MOD($J5350,ROWS(tblConsorcios[Produto]))+1),"")</f>
        <v>140000</v>
      </c>
      <c r="N5350" s="2" cm="1">
        <f t="array" ref="N5350">IFERROR(INDEX(tblConsorcios[Prazo (meses)],MOD($J5350,ROWS(tblConsorcios[Produto]))+1),"")</f>
        <v>200</v>
      </c>
      <c r="O5350" s="20" cm="1">
        <f t="array" ref="O5350">IFERROR(INDEX(tblConsorcios[Parcela Mensal (R$)],MOD($J5350,ROWS(tblConsorcios[Produto]))+1),"")</f>
        <v>887.6</v>
      </c>
      <c r="P5350" s="20" t="str" cm="1">
        <f t="array" ref="P5350">IFERROR(INDEX(tblClientes[Dividendo Mensal (R$)],INT($J5350/ROWS(tblConsorcios[Produto]))+1),"")</f>
        <v/>
      </c>
      <c r="Q5350" s="20" t="str">
        <f t="shared" si="250"/>
        <v/>
      </c>
      <c r="R5350">
        <f t="shared" si="251"/>
        <v>0</v>
      </c>
    </row>
    <row r="5351" spans="10:18" x14ac:dyDescent="0.2">
      <c r="J5351">
        <f t="shared" si="249"/>
        <v>5349</v>
      </c>
      <c r="K5351" t="str" cm="1">
        <f t="array" ref="K5351">IFERROR(INDEX(tblClientes[Cliente],INT($J5351/ROWS(tblConsorcios[Produto]))+1),"")</f>
        <v/>
      </c>
      <c r="L5351" t="str" cm="1">
        <f t="array" ref="L5351">IFERROR(INDEX(tblConsorcios[Produto],MOD($J5351,ROWS(tblConsorcios[Produto]))+1),"")</f>
        <v>Imóvel IE130 – 240m</v>
      </c>
      <c r="M5351" s="20" cm="1">
        <f t="array" ref="M5351">IFERROR(INDEX(tblConsorcios[Valor da Carta (R$)],MOD($J5351,ROWS(tblConsorcios[Produto]))+1),"")</f>
        <v>130000</v>
      </c>
      <c r="N5351" s="2" cm="1">
        <f t="array" ref="N5351">IFERROR(INDEX(tblConsorcios[Prazo (meses)],MOD($J5351,ROWS(tblConsorcios[Produto]))+1),"")</f>
        <v>240</v>
      </c>
      <c r="O5351" s="20" cm="1">
        <f t="array" ref="O5351">IFERROR(INDEX(tblConsorcios[Parcela Mensal (R$)],MOD($J5351,ROWS(tblConsorcios[Produto]))+1),"")</f>
        <v>697.67</v>
      </c>
      <c r="P5351" s="20" t="str" cm="1">
        <f t="array" ref="P5351">IFERROR(INDEX(tblClientes[Dividendo Mensal (R$)],INT($J5351/ROWS(tblConsorcios[Produto]))+1),"")</f>
        <v/>
      </c>
      <c r="Q5351" s="20" t="str">
        <f t="shared" si="250"/>
        <v/>
      </c>
      <c r="R5351">
        <f t="shared" si="251"/>
        <v>0</v>
      </c>
    </row>
    <row r="5352" spans="10:18" x14ac:dyDescent="0.2">
      <c r="J5352">
        <f t="shared" si="249"/>
        <v>5350</v>
      </c>
      <c r="K5352" t="str" cm="1">
        <f t="array" ref="K5352">IFERROR(INDEX(tblClientes[Cliente],INT($J5352/ROWS(tblConsorcios[Produto]))+1),"")</f>
        <v/>
      </c>
      <c r="L5352" t="str" cm="1">
        <f t="array" ref="L5352">IFERROR(INDEX(tblConsorcios[Produto],MOD($J5352,ROWS(tblConsorcios[Produto]))+1),"")</f>
        <v>Imóvel IE130 – 220m</v>
      </c>
      <c r="M5352" s="20" cm="1">
        <f t="array" ref="M5352">IFERROR(INDEX(tblConsorcios[Valor da Carta (R$)],MOD($J5352,ROWS(tblConsorcios[Produto]))+1),"")</f>
        <v>130000</v>
      </c>
      <c r="N5352" s="2" cm="1">
        <f t="array" ref="N5352">IFERROR(INDEX(tblConsorcios[Prazo (meses)],MOD($J5352,ROWS(tblConsorcios[Produto]))+1),"")</f>
        <v>220</v>
      </c>
      <c r="O5352" s="20" cm="1">
        <f t="array" ref="O5352">IFERROR(INDEX(tblConsorcios[Parcela Mensal (R$)],MOD($J5352,ROWS(tblConsorcios[Produto]))+1),"")</f>
        <v>755.18</v>
      </c>
      <c r="P5352" s="20" t="str" cm="1">
        <f t="array" ref="P5352">IFERROR(INDEX(tblClientes[Dividendo Mensal (R$)],INT($J5352/ROWS(tblConsorcios[Produto]))+1),"")</f>
        <v/>
      </c>
      <c r="Q5352" s="20" t="str">
        <f t="shared" si="250"/>
        <v/>
      </c>
      <c r="R5352">
        <f t="shared" si="251"/>
        <v>0</v>
      </c>
    </row>
    <row r="5353" spans="10:18" x14ac:dyDescent="0.2">
      <c r="J5353">
        <f t="shared" si="249"/>
        <v>5351</v>
      </c>
      <c r="K5353" t="str" cm="1">
        <f t="array" ref="K5353">IFERROR(INDEX(tblClientes[Cliente],INT($J5353/ROWS(tblConsorcios[Produto]))+1),"")</f>
        <v/>
      </c>
      <c r="L5353" t="str" cm="1">
        <f t="array" ref="L5353">IFERROR(INDEX(tblConsorcios[Produto],MOD($J5353,ROWS(tblConsorcios[Produto]))+1),"")</f>
        <v>Imóvel IE130 – 200m</v>
      </c>
      <c r="M5353" s="20" cm="1">
        <f t="array" ref="M5353">IFERROR(INDEX(tblConsorcios[Valor da Carta (R$)],MOD($J5353,ROWS(tblConsorcios[Produto]))+1),"")</f>
        <v>130000</v>
      </c>
      <c r="N5353" s="2" cm="1">
        <f t="array" ref="N5353">IFERROR(INDEX(tblConsorcios[Prazo (meses)],MOD($J5353,ROWS(tblConsorcios[Produto]))+1),"")</f>
        <v>200</v>
      </c>
      <c r="O5353" s="20" cm="1">
        <f t="array" ref="O5353">IFERROR(INDEX(tblConsorcios[Parcela Mensal (R$)],MOD($J5353,ROWS(tblConsorcios[Produto]))+1),"")</f>
        <v>824.2</v>
      </c>
      <c r="P5353" s="20" t="str" cm="1">
        <f t="array" ref="P5353">IFERROR(INDEX(tblClientes[Dividendo Mensal (R$)],INT($J5353/ROWS(tblConsorcios[Produto]))+1),"")</f>
        <v/>
      </c>
      <c r="Q5353" s="20" t="str">
        <f t="shared" si="250"/>
        <v/>
      </c>
      <c r="R5353">
        <f t="shared" si="251"/>
        <v>0</v>
      </c>
    </row>
    <row r="5354" spans="10:18" x14ac:dyDescent="0.2">
      <c r="J5354">
        <f t="shared" si="249"/>
        <v>5352</v>
      </c>
      <c r="K5354" t="str" cm="1">
        <f t="array" ref="K5354">IFERROR(INDEX(tblClientes[Cliente],INT($J5354/ROWS(tblConsorcios[Produto]))+1),"")</f>
        <v/>
      </c>
      <c r="L5354" t="str" cm="1">
        <f t="array" ref="L5354">IFERROR(INDEX(tblConsorcios[Produto],MOD($J5354,ROWS(tblConsorcios[Produto]))+1),"")</f>
        <v>Imóvel IE120 – 240m</v>
      </c>
      <c r="M5354" s="20" cm="1">
        <f t="array" ref="M5354">IFERROR(INDEX(tblConsorcios[Valor da Carta (R$)],MOD($J5354,ROWS(tblConsorcios[Produto]))+1),"")</f>
        <v>120000</v>
      </c>
      <c r="N5354" s="2" cm="1">
        <f t="array" ref="N5354">IFERROR(INDEX(tblConsorcios[Prazo (meses)],MOD($J5354,ROWS(tblConsorcios[Produto]))+1),"")</f>
        <v>240</v>
      </c>
      <c r="O5354" s="20" cm="1">
        <f t="array" ref="O5354">IFERROR(INDEX(tblConsorcios[Parcela Mensal (R$)],MOD($J5354,ROWS(tblConsorcios[Produto]))+1),"")</f>
        <v>644</v>
      </c>
      <c r="P5354" s="20" t="str" cm="1">
        <f t="array" ref="P5354">IFERROR(INDEX(tblClientes[Dividendo Mensal (R$)],INT($J5354/ROWS(tblConsorcios[Produto]))+1),"")</f>
        <v/>
      </c>
      <c r="Q5354" s="20" t="str">
        <f t="shared" si="250"/>
        <v/>
      </c>
      <c r="R5354">
        <f t="shared" si="251"/>
        <v>0</v>
      </c>
    </row>
    <row r="5355" spans="10:18" x14ac:dyDescent="0.2">
      <c r="J5355">
        <f t="shared" si="249"/>
        <v>5353</v>
      </c>
      <c r="K5355" t="str" cm="1">
        <f t="array" ref="K5355">IFERROR(INDEX(tblClientes[Cliente],INT($J5355/ROWS(tblConsorcios[Produto]))+1),"")</f>
        <v/>
      </c>
      <c r="L5355" t="str" cm="1">
        <f t="array" ref="L5355">IFERROR(INDEX(tblConsorcios[Produto],MOD($J5355,ROWS(tblConsorcios[Produto]))+1),"")</f>
        <v>Imóvel IE120 – 220m</v>
      </c>
      <c r="M5355" s="20" cm="1">
        <f t="array" ref="M5355">IFERROR(INDEX(tblConsorcios[Valor da Carta (R$)],MOD($J5355,ROWS(tblConsorcios[Produto]))+1),"")</f>
        <v>120000</v>
      </c>
      <c r="N5355" s="2" cm="1">
        <f t="array" ref="N5355">IFERROR(INDEX(tblConsorcios[Prazo (meses)],MOD($J5355,ROWS(tblConsorcios[Produto]))+1),"")</f>
        <v>220</v>
      </c>
      <c r="O5355" s="20" cm="1">
        <f t="array" ref="O5355">IFERROR(INDEX(tblConsorcios[Parcela Mensal (R$)],MOD($J5355,ROWS(tblConsorcios[Produto]))+1),"")</f>
        <v>697.09</v>
      </c>
      <c r="P5355" s="20" t="str" cm="1">
        <f t="array" ref="P5355">IFERROR(INDEX(tblClientes[Dividendo Mensal (R$)],INT($J5355/ROWS(tblConsorcios[Produto]))+1),"")</f>
        <v/>
      </c>
      <c r="Q5355" s="20" t="str">
        <f t="shared" si="250"/>
        <v/>
      </c>
      <c r="R5355">
        <f t="shared" si="251"/>
        <v>0</v>
      </c>
    </row>
    <row r="5356" spans="10:18" x14ac:dyDescent="0.2">
      <c r="J5356">
        <f t="shared" si="249"/>
        <v>5354</v>
      </c>
      <c r="K5356" t="str" cm="1">
        <f t="array" ref="K5356">IFERROR(INDEX(tblClientes[Cliente],INT($J5356/ROWS(tblConsorcios[Produto]))+1),"")</f>
        <v/>
      </c>
      <c r="L5356" t="str" cm="1">
        <f t="array" ref="L5356">IFERROR(INDEX(tblConsorcios[Produto],MOD($J5356,ROWS(tblConsorcios[Produto]))+1),"")</f>
        <v>Imóvel IE120 – 200m</v>
      </c>
      <c r="M5356" s="20" cm="1">
        <f t="array" ref="M5356">IFERROR(INDEX(tblConsorcios[Valor da Carta (R$)],MOD($J5356,ROWS(tblConsorcios[Produto]))+1),"")</f>
        <v>120000</v>
      </c>
      <c r="N5356" s="2" cm="1">
        <f t="array" ref="N5356">IFERROR(INDEX(tblConsorcios[Prazo (meses)],MOD($J5356,ROWS(tblConsorcios[Produto]))+1),"")</f>
        <v>200</v>
      </c>
      <c r="O5356" s="20" cm="1">
        <f t="array" ref="O5356">IFERROR(INDEX(tblConsorcios[Parcela Mensal (R$)],MOD($J5356,ROWS(tblConsorcios[Produto]))+1),"")</f>
        <v>760.8</v>
      </c>
      <c r="P5356" s="20" t="str" cm="1">
        <f t="array" ref="P5356">IFERROR(INDEX(tblClientes[Dividendo Mensal (R$)],INT($J5356/ROWS(tblConsorcios[Produto]))+1),"")</f>
        <v/>
      </c>
      <c r="Q5356" s="20" t="str">
        <f t="shared" si="250"/>
        <v/>
      </c>
      <c r="R5356">
        <f t="shared" si="251"/>
        <v>0</v>
      </c>
    </row>
    <row r="5357" spans="10:18" x14ac:dyDescent="0.2">
      <c r="J5357">
        <f t="shared" si="249"/>
        <v>5355</v>
      </c>
      <c r="K5357" t="str" cm="1">
        <f t="array" ref="K5357">IFERROR(INDEX(tblClientes[Cliente],INT($J5357/ROWS(tblConsorcios[Produto]))+1),"")</f>
        <v/>
      </c>
      <c r="L5357" t="str" cm="1">
        <f t="array" ref="L5357">IFERROR(INDEX(tblConsorcios[Produto],MOD($J5357,ROWS(tblConsorcios[Produto]))+1),"")</f>
        <v>Imóvel IE600 – 240m</v>
      </c>
      <c r="M5357" s="20" cm="1">
        <f t="array" ref="M5357">IFERROR(INDEX(tblConsorcios[Valor da Carta (R$)],MOD($J5357,ROWS(tblConsorcios[Produto]))+1),"")</f>
        <v>600000</v>
      </c>
      <c r="N5357" s="2" cm="1">
        <f t="array" ref="N5357">IFERROR(INDEX(tblConsorcios[Prazo (meses)],MOD($J5357,ROWS(tblConsorcios[Produto]))+1),"")</f>
        <v>240</v>
      </c>
      <c r="O5357" s="20" cm="1">
        <f t="array" ref="O5357">IFERROR(INDEX(tblConsorcios[Parcela Mensal (R$)],MOD($J5357,ROWS(tblConsorcios[Produto]))+1),"")</f>
        <v>3220</v>
      </c>
      <c r="P5357" s="20" t="str" cm="1">
        <f t="array" ref="P5357">IFERROR(INDEX(tblClientes[Dividendo Mensal (R$)],INT($J5357/ROWS(tblConsorcios[Produto]))+1),"")</f>
        <v/>
      </c>
      <c r="Q5357" s="20" t="str">
        <f t="shared" si="250"/>
        <v/>
      </c>
      <c r="R5357">
        <f t="shared" si="251"/>
        <v>0</v>
      </c>
    </row>
    <row r="5358" spans="10:18" x14ac:dyDescent="0.2">
      <c r="J5358">
        <f t="shared" si="249"/>
        <v>5356</v>
      </c>
      <c r="K5358" t="str" cm="1">
        <f t="array" ref="K5358">IFERROR(INDEX(tblClientes[Cliente],INT($J5358/ROWS(tblConsorcios[Produto]))+1),"")</f>
        <v/>
      </c>
      <c r="L5358" t="str" cm="1">
        <f t="array" ref="L5358">IFERROR(INDEX(tblConsorcios[Produto],MOD($J5358,ROWS(tblConsorcios[Produto]))+1),"")</f>
        <v>Imóvel IE600 – 220m</v>
      </c>
      <c r="M5358" s="20" cm="1">
        <f t="array" ref="M5358">IFERROR(INDEX(tblConsorcios[Valor da Carta (R$)],MOD($J5358,ROWS(tblConsorcios[Produto]))+1),"")</f>
        <v>600000</v>
      </c>
      <c r="N5358" s="2" cm="1">
        <f t="array" ref="N5358">IFERROR(INDEX(tblConsorcios[Prazo (meses)],MOD($J5358,ROWS(tblConsorcios[Produto]))+1),"")</f>
        <v>220</v>
      </c>
      <c r="O5358" s="20" cm="1">
        <f t="array" ref="O5358">IFERROR(INDEX(tblConsorcios[Parcela Mensal (R$)],MOD($J5358,ROWS(tblConsorcios[Produto]))+1),"")</f>
        <v>3485.45</v>
      </c>
      <c r="P5358" s="20" t="str" cm="1">
        <f t="array" ref="P5358">IFERROR(INDEX(tblClientes[Dividendo Mensal (R$)],INT($J5358/ROWS(tblConsorcios[Produto]))+1),"")</f>
        <v/>
      </c>
      <c r="Q5358" s="20" t="str">
        <f t="shared" si="250"/>
        <v/>
      </c>
      <c r="R5358">
        <f t="shared" si="251"/>
        <v>0</v>
      </c>
    </row>
    <row r="5359" spans="10:18" x14ac:dyDescent="0.2">
      <c r="J5359">
        <f t="shared" si="249"/>
        <v>5357</v>
      </c>
      <c r="K5359" t="str" cm="1">
        <f t="array" ref="K5359">IFERROR(INDEX(tblClientes[Cliente],INT($J5359/ROWS(tblConsorcios[Produto]))+1),"")</f>
        <v/>
      </c>
      <c r="L5359" t="str" cm="1">
        <f t="array" ref="L5359">IFERROR(INDEX(tblConsorcios[Produto],MOD($J5359,ROWS(tblConsorcios[Produto]))+1),"")</f>
        <v>Imóvel IE600 – 200m</v>
      </c>
      <c r="M5359" s="20" cm="1">
        <f t="array" ref="M5359">IFERROR(INDEX(tblConsorcios[Valor da Carta (R$)],MOD($J5359,ROWS(tblConsorcios[Produto]))+1),"")</f>
        <v>600000</v>
      </c>
      <c r="N5359" s="2" cm="1">
        <f t="array" ref="N5359">IFERROR(INDEX(tblConsorcios[Prazo (meses)],MOD($J5359,ROWS(tblConsorcios[Produto]))+1),"")</f>
        <v>200</v>
      </c>
      <c r="O5359" s="20" cm="1">
        <f t="array" ref="O5359">IFERROR(INDEX(tblConsorcios[Parcela Mensal (R$)],MOD($J5359,ROWS(tblConsorcios[Produto]))+1),"")</f>
        <v>3804</v>
      </c>
      <c r="P5359" s="20" t="str" cm="1">
        <f t="array" ref="P5359">IFERROR(INDEX(tblClientes[Dividendo Mensal (R$)],INT($J5359/ROWS(tblConsorcios[Produto]))+1),"")</f>
        <v/>
      </c>
      <c r="Q5359" s="20" t="str">
        <f t="shared" si="250"/>
        <v/>
      </c>
      <c r="R5359">
        <f t="shared" si="251"/>
        <v>0</v>
      </c>
    </row>
    <row r="5360" spans="10:18" x14ac:dyDescent="0.2">
      <c r="J5360">
        <f t="shared" si="249"/>
        <v>5358</v>
      </c>
      <c r="K5360" t="str" cm="1">
        <f t="array" ref="K5360">IFERROR(INDEX(tblClientes[Cliente],INT($J5360/ROWS(tblConsorcios[Produto]))+1),"")</f>
        <v/>
      </c>
      <c r="L5360" t="str" cm="1">
        <f t="array" ref="L5360">IFERROR(INDEX(tblConsorcios[Produto],MOD($J5360,ROWS(tblConsorcios[Produto]))+1),"")</f>
        <v>Imóvel IE580 – 240m</v>
      </c>
      <c r="M5360" s="20" cm="1">
        <f t="array" ref="M5360">IFERROR(INDEX(tblConsorcios[Valor da Carta (R$)],MOD($J5360,ROWS(tblConsorcios[Produto]))+1),"")</f>
        <v>580000</v>
      </c>
      <c r="N5360" s="2" cm="1">
        <f t="array" ref="N5360">IFERROR(INDEX(tblConsorcios[Prazo (meses)],MOD($J5360,ROWS(tblConsorcios[Produto]))+1),"")</f>
        <v>240</v>
      </c>
      <c r="O5360" s="20" cm="1">
        <f t="array" ref="O5360">IFERROR(INDEX(tblConsorcios[Parcela Mensal (R$)],MOD($J5360,ROWS(tblConsorcios[Produto]))+1),"")</f>
        <v>3112.67</v>
      </c>
      <c r="P5360" s="20" t="str" cm="1">
        <f t="array" ref="P5360">IFERROR(INDEX(tblClientes[Dividendo Mensal (R$)],INT($J5360/ROWS(tblConsorcios[Produto]))+1),"")</f>
        <v/>
      </c>
      <c r="Q5360" s="20" t="str">
        <f t="shared" si="250"/>
        <v/>
      </c>
      <c r="R5360">
        <f t="shared" si="251"/>
        <v>0</v>
      </c>
    </row>
    <row r="5361" spans="10:18" x14ac:dyDescent="0.2">
      <c r="J5361">
        <f t="shared" si="249"/>
        <v>5359</v>
      </c>
      <c r="K5361" t="str" cm="1">
        <f t="array" ref="K5361">IFERROR(INDEX(tblClientes[Cliente],INT($J5361/ROWS(tblConsorcios[Produto]))+1),"")</f>
        <v/>
      </c>
      <c r="L5361" t="str" cm="1">
        <f t="array" ref="L5361">IFERROR(INDEX(tblConsorcios[Produto],MOD($J5361,ROWS(tblConsorcios[Produto]))+1),"")</f>
        <v>Imóvel IE580 – 220m</v>
      </c>
      <c r="M5361" s="20" cm="1">
        <f t="array" ref="M5361">IFERROR(INDEX(tblConsorcios[Valor da Carta (R$)],MOD($J5361,ROWS(tblConsorcios[Produto]))+1),"")</f>
        <v>580000</v>
      </c>
      <c r="N5361" s="2" cm="1">
        <f t="array" ref="N5361">IFERROR(INDEX(tblConsorcios[Prazo (meses)],MOD($J5361,ROWS(tblConsorcios[Produto]))+1),"")</f>
        <v>220</v>
      </c>
      <c r="O5361" s="20" cm="1">
        <f t="array" ref="O5361">IFERROR(INDEX(tblConsorcios[Parcela Mensal (R$)],MOD($J5361,ROWS(tblConsorcios[Produto]))+1),"")</f>
        <v>3369.27</v>
      </c>
      <c r="P5361" s="20" t="str" cm="1">
        <f t="array" ref="P5361">IFERROR(INDEX(tblClientes[Dividendo Mensal (R$)],INT($J5361/ROWS(tblConsorcios[Produto]))+1),"")</f>
        <v/>
      </c>
      <c r="Q5361" s="20" t="str">
        <f t="shared" si="250"/>
        <v/>
      </c>
      <c r="R5361">
        <f t="shared" si="251"/>
        <v>0</v>
      </c>
    </row>
    <row r="5362" spans="10:18" x14ac:dyDescent="0.2">
      <c r="J5362">
        <f t="shared" si="249"/>
        <v>5360</v>
      </c>
      <c r="K5362" t="str" cm="1">
        <f t="array" ref="K5362">IFERROR(INDEX(tblClientes[Cliente],INT($J5362/ROWS(tblConsorcios[Produto]))+1),"")</f>
        <v/>
      </c>
      <c r="L5362" t="str" cm="1">
        <f t="array" ref="L5362">IFERROR(INDEX(tblConsorcios[Produto],MOD($J5362,ROWS(tblConsorcios[Produto]))+1),"")</f>
        <v>Imóvel IE580 – 200m</v>
      </c>
      <c r="M5362" s="20" cm="1">
        <f t="array" ref="M5362">IFERROR(INDEX(tblConsorcios[Valor da Carta (R$)],MOD($J5362,ROWS(tblConsorcios[Produto]))+1),"")</f>
        <v>580000</v>
      </c>
      <c r="N5362" s="2" cm="1">
        <f t="array" ref="N5362">IFERROR(INDEX(tblConsorcios[Prazo (meses)],MOD($J5362,ROWS(tblConsorcios[Produto]))+1),"")</f>
        <v>200</v>
      </c>
      <c r="O5362" s="20" cm="1">
        <f t="array" ref="O5362">IFERROR(INDEX(tblConsorcios[Parcela Mensal (R$)],MOD($J5362,ROWS(tblConsorcios[Produto]))+1),"")</f>
        <v>3677.2</v>
      </c>
      <c r="P5362" s="20" t="str" cm="1">
        <f t="array" ref="P5362">IFERROR(INDEX(tblClientes[Dividendo Mensal (R$)],INT($J5362/ROWS(tblConsorcios[Produto]))+1),"")</f>
        <v/>
      </c>
      <c r="Q5362" s="20" t="str">
        <f t="shared" si="250"/>
        <v/>
      </c>
      <c r="R5362">
        <f t="shared" si="251"/>
        <v>0</v>
      </c>
    </row>
    <row r="5363" spans="10:18" x14ac:dyDescent="0.2">
      <c r="J5363">
        <f t="shared" si="249"/>
        <v>5361</v>
      </c>
      <c r="K5363" t="str" cm="1">
        <f t="array" ref="K5363">IFERROR(INDEX(tblClientes[Cliente],INT($J5363/ROWS(tblConsorcios[Produto]))+1),"")</f>
        <v/>
      </c>
      <c r="L5363" t="str" cm="1">
        <f t="array" ref="L5363">IFERROR(INDEX(tblConsorcios[Produto],MOD($J5363,ROWS(tblConsorcios[Produto]))+1),"")</f>
        <v>Imóvel IE550 – 240m</v>
      </c>
      <c r="M5363" s="20" cm="1">
        <f t="array" ref="M5363">IFERROR(INDEX(tblConsorcios[Valor da Carta (R$)],MOD($J5363,ROWS(tblConsorcios[Produto]))+1),"")</f>
        <v>550000</v>
      </c>
      <c r="N5363" s="2" cm="1">
        <f t="array" ref="N5363">IFERROR(INDEX(tblConsorcios[Prazo (meses)],MOD($J5363,ROWS(tblConsorcios[Produto]))+1),"")</f>
        <v>240</v>
      </c>
      <c r="O5363" s="20" cm="1">
        <f t="array" ref="O5363">IFERROR(INDEX(tblConsorcios[Parcela Mensal (R$)],MOD($J5363,ROWS(tblConsorcios[Produto]))+1),"")</f>
        <v>2951.67</v>
      </c>
      <c r="P5363" s="20" t="str" cm="1">
        <f t="array" ref="P5363">IFERROR(INDEX(tblClientes[Dividendo Mensal (R$)],INT($J5363/ROWS(tblConsorcios[Produto]))+1),"")</f>
        <v/>
      </c>
      <c r="Q5363" s="20" t="str">
        <f t="shared" si="250"/>
        <v/>
      </c>
      <c r="R5363">
        <f t="shared" si="251"/>
        <v>0</v>
      </c>
    </row>
    <row r="5364" spans="10:18" x14ac:dyDescent="0.2">
      <c r="J5364">
        <f t="shared" si="249"/>
        <v>5362</v>
      </c>
      <c r="K5364" t="str" cm="1">
        <f t="array" ref="K5364">IFERROR(INDEX(tblClientes[Cliente],INT($J5364/ROWS(tblConsorcios[Produto]))+1),"")</f>
        <v/>
      </c>
      <c r="L5364" t="str" cm="1">
        <f t="array" ref="L5364">IFERROR(INDEX(tblConsorcios[Produto],MOD($J5364,ROWS(tblConsorcios[Produto]))+1),"")</f>
        <v>Imóvel IE550 – 220m</v>
      </c>
      <c r="M5364" s="20" cm="1">
        <f t="array" ref="M5364">IFERROR(INDEX(tblConsorcios[Valor da Carta (R$)],MOD($J5364,ROWS(tblConsorcios[Produto]))+1),"")</f>
        <v>550000</v>
      </c>
      <c r="N5364" s="2" cm="1">
        <f t="array" ref="N5364">IFERROR(INDEX(tblConsorcios[Prazo (meses)],MOD($J5364,ROWS(tblConsorcios[Produto]))+1),"")</f>
        <v>220</v>
      </c>
      <c r="O5364" s="20" cm="1">
        <f t="array" ref="O5364">IFERROR(INDEX(tblConsorcios[Parcela Mensal (R$)],MOD($J5364,ROWS(tblConsorcios[Produto]))+1),"")</f>
        <v>3195</v>
      </c>
      <c r="P5364" s="20" t="str" cm="1">
        <f t="array" ref="P5364">IFERROR(INDEX(tblClientes[Dividendo Mensal (R$)],INT($J5364/ROWS(tblConsorcios[Produto]))+1),"")</f>
        <v/>
      </c>
      <c r="Q5364" s="20" t="str">
        <f t="shared" si="250"/>
        <v/>
      </c>
      <c r="R5364">
        <f t="shared" si="251"/>
        <v>0</v>
      </c>
    </row>
    <row r="5365" spans="10:18" x14ac:dyDescent="0.2">
      <c r="J5365">
        <f t="shared" si="249"/>
        <v>5363</v>
      </c>
      <c r="K5365" t="str" cm="1">
        <f t="array" ref="K5365">IFERROR(INDEX(tblClientes[Cliente],INT($J5365/ROWS(tblConsorcios[Produto]))+1),"")</f>
        <v/>
      </c>
      <c r="L5365" t="str" cm="1">
        <f t="array" ref="L5365">IFERROR(INDEX(tblConsorcios[Produto],MOD($J5365,ROWS(tblConsorcios[Produto]))+1),"")</f>
        <v>Imóvel IE550 – 200m</v>
      </c>
      <c r="M5365" s="20" cm="1">
        <f t="array" ref="M5365">IFERROR(INDEX(tblConsorcios[Valor da Carta (R$)],MOD($J5365,ROWS(tblConsorcios[Produto]))+1),"")</f>
        <v>550000</v>
      </c>
      <c r="N5365" s="2" cm="1">
        <f t="array" ref="N5365">IFERROR(INDEX(tblConsorcios[Prazo (meses)],MOD($J5365,ROWS(tblConsorcios[Produto]))+1),"")</f>
        <v>200</v>
      </c>
      <c r="O5365" s="20" cm="1">
        <f t="array" ref="O5365">IFERROR(INDEX(tblConsorcios[Parcela Mensal (R$)],MOD($J5365,ROWS(tblConsorcios[Produto]))+1),"")</f>
        <v>3487</v>
      </c>
      <c r="P5365" s="20" t="str" cm="1">
        <f t="array" ref="P5365">IFERROR(INDEX(tblClientes[Dividendo Mensal (R$)],INT($J5365/ROWS(tblConsorcios[Produto]))+1),"")</f>
        <v/>
      </c>
      <c r="Q5365" s="20" t="str">
        <f t="shared" si="250"/>
        <v/>
      </c>
      <c r="R5365">
        <f t="shared" si="251"/>
        <v>0</v>
      </c>
    </row>
    <row r="5366" spans="10:18" x14ac:dyDescent="0.2">
      <c r="J5366">
        <f t="shared" si="249"/>
        <v>5364</v>
      </c>
      <c r="K5366" t="str" cm="1">
        <f t="array" ref="K5366">IFERROR(INDEX(tblClientes[Cliente],INT($J5366/ROWS(tblConsorcios[Produto]))+1),"")</f>
        <v/>
      </c>
      <c r="L5366" t="str" cm="1">
        <f t="array" ref="L5366">IFERROR(INDEX(tblConsorcios[Produto],MOD($J5366,ROWS(tblConsorcios[Produto]))+1),"")</f>
        <v>Imóvel IE530 – 240m</v>
      </c>
      <c r="M5366" s="20" cm="1">
        <f t="array" ref="M5366">IFERROR(INDEX(tblConsorcios[Valor da Carta (R$)],MOD($J5366,ROWS(tblConsorcios[Produto]))+1),"")</f>
        <v>530000</v>
      </c>
      <c r="N5366" s="2" cm="1">
        <f t="array" ref="N5366">IFERROR(INDEX(tblConsorcios[Prazo (meses)],MOD($J5366,ROWS(tblConsorcios[Produto]))+1),"")</f>
        <v>240</v>
      </c>
      <c r="O5366" s="20" cm="1">
        <f t="array" ref="O5366">IFERROR(INDEX(tblConsorcios[Parcela Mensal (R$)],MOD($J5366,ROWS(tblConsorcios[Produto]))+1),"")</f>
        <v>2844.33</v>
      </c>
      <c r="P5366" s="20" t="str" cm="1">
        <f t="array" ref="P5366">IFERROR(INDEX(tblClientes[Dividendo Mensal (R$)],INT($J5366/ROWS(tblConsorcios[Produto]))+1),"")</f>
        <v/>
      </c>
      <c r="Q5366" s="20" t="str">
        <f t="shared" si="250"/>
        <v/>
      </c>
      <c r="R5366">
        <f t="shared" si="251"/>
        <v>0</v>
      </c>
    </row>
    <row r="5367" spans="10:18" x14ac:dyDescent="0.2">
      <c r="J5367">
        <f t="shared" si="249"/>
        <v>5365</v>
      </c>
      <c r="K5367" t="str" cm="1">
        <f t="array" ref="K5367">IFERROR(INDEX(tblClientes[Cliente],INT($J5367/ROWS(tblConsorcios[Produto]))+1),"")</f>
        <v/>
      </c>
      <c r="L5367" t="str" cm="1">
        <f t="array" ref="L5367">IFERROR(INDEX(tblConsorcios[Produto],MOD($J5367,ROWS(tblConsorcios[Produto]))+1),"")</f>
        <v>Imóvel IE530 – 220m</v>
      </c>
      <c r="M5367" s="20" cm="1">
        <f t="array" ref="M5367">IFERROR(INDEX(tblConsorcios[Valor da Carta (R$)],MOD($J5367,ROWS(tblConsorcios[Produto]))+1),"")</f>
        <v>530000</v>
      </c>
      <c r="N5367" s="2" cm="1">
        <f t="array" ref="N5367">IFERROR(INDEX(tblConsorcios[Prazo (meses)],MOD($J5367,ROWS(tblConsorcios[Produto]))+1),"")</f>
        <v>220</v>
      </c>
      <c r="O5367" s="20" cm="1">
        <f t="array" ref="O5367">IFERROR(INDEX(tblConsorcios[Parcela Mensal (R$)],MOD($J5367,ROWS(tblConsorcios[Produto]))+1),"")</f>
        <v>3078.82</v>
      </c>
      <c r="P5367" s="20" t="str" cm="1">
        <f t="array" ref="P5367">IFERROR(INDEX(tblClientes[Dividendo Mensal (R$)],INT($J5367/ROWS(tblConsorcios[Produto]))+1),"")</f>
        <v/>
      </c>
      <c r="Q5367" s="20" t="str">
        <f t="shared" si="250"/>
        <v/>
      </c>
      <c r="R5367">
        <f t="shared" si="251"/>
        <v>0</v>
      </c>
    </row>
    <row r="5368" spans="10:18" x14ac:dyDescent="0.2">
      <c r="J5368">
        <f t="shared" si="249"/>
        <v>5366</v>
      </c>
      <c r="K5368" t="str" cm="1">
        <f t="array" ref="K5368">IFERROR(INDEX(tblClientes[Cliente],INT($J5368/ROWS(tblConsorcios[Produto]))+1),"")</f>
        <v/>
      </c>
      <c r="L5368" t="str" cm="1">
        <f t="array" ref="L5368">IFERROR(INDEX(tblConsorcios[Produto],MOD($J5368,ROWS(tblConsorcios[Produto]))+1),"")</f>
        <v>Imóvel IE530 – 200m</v>
      </c>
      <c r="M5368" s="20" cm="1">
        <f t="array" ref="M5368">IFERROR(INDEX(tblConsorcios[Valor da Carta (R$)],MOD($J5368,ROWS(tblConsorcios[Produto]))+1),"")</f>
        <v>530000</v>
      </c>
      <c r="N5368" s="2" cm="1">
        <f t="array" ref="N5368">IFERROR(INDEX(tblConsorcios[Prazo (meses)],MOD($J5368,ROWS(tblConsorcios[Produto]))+1),"")</f>
        <v>200</v>
      </c>
      <c r="O5368" s="20" cm="1">
        <f t="array" ref="O5368">IFERROR(INDEX(tblConsorcios[Parcela Mensal (R$)],MOD($J5368,ROWS(tblConsorcios[Produto]))+1),"")</f>
        <v>3360.2</v>
      </c>
      <c r="P5368" s="20" t="str" cm="1">
        <f t="array" ref="P5368">IFERROR(INDEX(tblClientes[Dividendo Mensal (R$)],INT($J5368/ROWS(tblConsorcios[Produto]))+1),"")</f>
        <v/>
      </c>
      <c r="Q5368" s="20" t="str">
        <f t="shared" si="250"/>
        <v/>
      </c>
      <c r="R5368">
        <f t="shared" si="251"/>
        <v>0</v>
      </c>
    </row>
    <row r="5369" spans="10:18" x14ac:dyDescent="0.2">
      <c r="J5369">
        <f t="shared" si="249"/>
        <v>5367</v>
      </c>
      <c r="K5369" t="str" cm="1">
        <f t="array" ref="K5369">IFERROR(INDEX(tblClientes[Cliente],INT($J5369/ROWS(tblConsorcios[Produto]))+1),"")</f>
        <v/>
      </c>
      <c r="L5369" t="str" cm="1">
        <f t="array" ref="L5369">IFERROR(INDEX(tblConsorcios[Produto],MOD($J5369,ROWS(tblConsorcios[Produto]))+1),"")</f>
        <v>Imóvel IE500 – 240m</v>
      </c>
      <c r="M5369" s="20" cm="1">
        <f t="array" ref="M5369">IFERROR(INDEX(tblConsorcios[Valor da Carta (R$)],MOD($J5369,ROWS(tblConsorcios[Produto]))+1),"")</f>
        <v>500000</v>
      </c>
      <c r="N5369" s="2" cm="1">
        <f t="array" ref="N5369">IFERROR(INDEX(tblConsorcios[Prazo (meses)],MOD($J5369,ROWS(tblConsorcios[Produto]))+1),"")</f>
        <v>240</v>
      </c>
      <c r="O5369" s="20" cm="1">
        <f t="array" ref="O5369">IFERROR(INDEX(tblConsorcios[Parcela Mensal (R$)],MOD($J5369,ROWS(tblConsorcios[Produto]))+1),"")</f>
        <v>2683.33</v>
      </c>
      <c r="P5369" s="20" t="str" cm="1">
        <f t="array" ref="P5369">IFERROR(INDEX(tblClientes[Dividendo Mensal (R$)],INT($J5369/ROWS(tblConsorcios[Produto]))+1),"")</f>
        <v/>
      </c>
      <c r="Q5369" s="20" t="str">
        <f t="shared" si="250"/>
        <v/>
      </c>
      <c r="R5369">
        <f t="shared" si="251"/>
        <v>0</v>
      </c>
    </row>
    <row r="5370" spans="10:18" x14ac:dyDescent="0.2">
      <c r="J5370">
        <f t="shared" si="249"/>
        <v>5368</v>
      </c>
      <c r="K5370" t="str" cm="1">
        <f t="array" ref="K5370">IFERROR(INDEX(tblClientes[Cliente],INT($J5370/ROWS(tblConsorcios[Produto]))+1),"")</f>
        <v/>
      </c>
      <c r="L5370" t="str" cm="1">
        <f t="array" ref="L5370">IFERROR(INDEX(tblConsorcios[Produto],MOD($J5370,ROWS(tblConsorcios[Produto]))+1),"")</f>
        <v>Imóvel IE500 – 220m</v>
      </c>
      <c r="M5370" s="20" cm="1">
        <f t="array" ref="M5370">IFERROR(INDEX(tblConsorcios[Valor da Carta (R$)],MOD($J5370,ROWS(tblConsorcios[Produto]))+1),"")</f>
        <v>500000</v>
      </c>
      <c r="N5370" s="2" cm="1">
        <f t="array" ref="N5370">IFERROR(INDEX(tblConsorcios[Prazo (meses)],MOD($J5370,ROWS(tblConsorcios[Produto]))+1),"")</f>
        <v>220</v>
      </c>
      <c r="O5370" s="20" cm="1">
        <f t="array" ref="O5370">IFERROR(INDEX(tblConsorcios[Parcela Mensal (R$)],MOD($J5370,ROWS(tblConsorcios[Produto]))+1),"")</f>
        <v>2904.55</v>
      </c>
      <c r="P5370" s="20" t="str" cm="1">
        <f t="array" ref="P5370">IFERROR(INDEX(tblClientes[Dividendo Mensal (R$)],INT($J5370/ROWS(tblConsorcios[Produto]))+1),"")</f>
        <v/>
      </c>
      <c r="Q5370" s="20" t="str">
        <f t="shared" si="250"/>
        <v/>
      </c>
      <c r="R5370">
        <f t="shared" si="251"/>
        <v>0</v>
      </c>
    </row>
    <row r="5371" spans="10:18" x14ac:dyDescent="0.2">
      <c r="J5371">
        <f t="shared" si="249"/>
        <v>5369</v>
      </c>
      <c r="K5371" t="str" cm="1">
        <f t="array" ref="K5371">IFERROR(INDEX(tblClientes[Cliente],INT($J5371/ROWS(tblConsorcios[Produto]))+1),"")</f>
        <v/>
      </c>
      <c r="L5371" t="str" cm="1">
        <f t="array" ref="L5371">IFERROR(INDEX(tblConsorcios[Produto],MOD($J5371,ROWS(tblConsorcios[Produto]))+1),"")</f>
        <v>Imóvel IE500 – 200m</v>
      </c>
      <c r="M5371" s="20" cm="1">
        <f t="array" ref="M5371">IFERROR(INDEX(tblConsorcios[Valor da Carta (R$)],MOD($J5371,ROWS(tblConsorcios[Produto]))+1),"")</f>
        <v>500000</v>
      </c>
      <c r="N5371" s="2" cm="1">
        <f t="array" ref="N5371">IFERROR(INDEX(tblConsorcios[Prazo (meses)],MOD($J5371,ROWS(tblConsorcios[Produto]))+1),"")</f>
        <v>200</v>
      </c>
      <c r="O5371" s="20" cm="1">
        <f t="array" ref="O5371">IFERROR(INDEX(tblConsorcios[Parcela Mensal (R$)],MOD($J5371,ROWS(tblConsorcios[Produto]))+1),"")</f>
        <v>3170</v>
      </c>
      <c r="P5371" s="20" t="str" cm="1">
        <f t="array" ref="P5371">IFERROR(INDEX(tblClientes[Dividendo Mensal (R$)],INT($J5371/ROWS(tblConsorcios[Produto]))+1),"")</f>
        <v/>
      </c>
      <c r="Q5371" s="20" t="str">
        <f t="shared" si="250"/>
        <v/>
      </c>
      <c r="R5371">
        <f t="shared" si="251"/>
        <v>0</v>
      </c>
    </row>
    <row r="5372" spans="10:18" x14ac:dyDescent="0.2">
      <c r="J5372">
        <f t="shared" si="249"/>
        <v>5370</v>
      </c>
      <c r="K5372" t="str" cm="1">
        <f t="array" ref="K5372">IFERROR(INDEX(tblClientes[Cliente],INT($J5372/ROWS(tblConsorcios[Produto]))+1),"")</f>
        <v/>
      </c>
      <c r="L5372" t="str" cm="1">
        <f t="array" ref="L5372">IFERROR(INDEX(tblConsorcios[Produto],MOD($J5372,ROWS(tblConsorcios[Produto]))+1),"")</f>
        <v>Imóvel IE480 – 240m</v>
      </c>
      <c r="M5372" s="20" cm="1">
        <f t="array" ref="M5372">IFERROR(INDEX(tblConsorcios[Valor da Carta (R$)],MOD($J5372,ROWS(tblConsorcios[Produto]))+1),"")</f>
        <v>480000</v>
      </c>
      <c r="N5372" s="2" cm="1">
        <f t="array" ref="N5372">IFERROR(INDEX(tblConsorcios[Prazo (meses)],MOD($J5372,ROWS(tblConsorcios[Produto]))+1),"")</f>
        <v>240</v>
      </c>
      <c r="O5372" s="20" cm="1">
        <f t="array" ref="O5372">IFERROR(INDEX(tblConsorcios[Parcela Mensal (R$)],MOD($J5372,ROWS(tblConsorcios[Produto]))+1),"")</f>
        <v>2576</v>
      </c>
      <c r="P5372" s="20" t="str" cm="1">
        <f t="array" ref="P5372">IFERROR(INDEX(tblClientes[Dividendo Mensal (R$)],INT($J5372/ROWS(tblConsorcios[Produto]))+1),"")</f>
        <v/>
      </c>
      <c r="Q5372" s="20" t="str">
        <f t="shared" si="250"/>
        <v/>
      </c>
      <c r="R5372">
        <f t="shared" si="251"/>
        <v>0</v>
      </c>
    </row>
    <row r="5373" spans="10:18" x14ac:dyDescent="0.2">
      <c r="J5373">
        <f t="shared" si="249"/>
        <v>5371</v>
      </c>
      <c r="K5373" t="str" cm="1">
        <f t="array" ref="K5373">IFERROR(INDEX(tblClientes[Cliente],INT($J5373/ROWS(tblConsorcios[Produto]))+1),"")</f>
        <v/>
      </c>
      <c r="L5373" t="str" cm="1">
        <f t="array" ref="L5373">IFERROR(INDEX(tblConsorcios[Produto],MOD($J5373,ROWS(tblConsorcios[Produto]))+1),"")</f>
        <v>Imóvel IE480 – 220m</v>
      </c>
      <c r="M5373" s="20" cm="1">
        <f t="array" ref="M5373">IFERROR(INDEX(tblConsorcios[Valor da Carta (R$)],MOD($J5373,ROWS(tblConsorcios[Produto]))+1),"")</f>
        <v>480000</v>
      </c>
      <c r="N5373" s="2" cm="1">
        <f t="array" ref="N5373">IFERROR(INDEX(tblConsorcios[Prazo (meses)],MOD($J5373,ROWS(tblConsorcios[Produto]))+1),"")</f>
        <v>220</v>
      </c>
      <c r="O5373" s="20" cm="1">
        <f t="array" ref="O5373">IFERROR(INDEX(tblConsorcios[Parcela Mensal (R$)],MOD($J5373,ROWS(tblConsorcios[Produto]))+1),"")</f>
        <v>2788.36</v>
      </c>
      <c r="P5373" s="20" t="str" cm="1">
        <f t="array" ref="P5373">IFERROR(INDEX(tblClientes[Dividendo Mensal (R$)],INT($J5373/ROWS(tblConsorcios[Produto]))+1),"")</f>
        <v/>
      </c>
      <c r="Q5373" s="20" t="str">
        <f t="shared" si="250"/>
        <v/>
      </c>
      <c r="R5373">
        <f t="shared" si="251"/>
        <v>0</v>
      </c>
    </row>
    <row r="5374" spans="10:18" x14ac:dyDescent="0.2">
      <c r="J5374">
        <f t="shared" si="249"/>
        <v>5372</v>
      </c>
      <c r="K5374" t="str" cm="1">
        <f t="array" ref="K5374">IFERROR(INDEX(tblClientes[Cliente],INT($J5374/ROWS(tblConsorcios[Produto]))+1),"")</f>
        <v/>
      </c>
      <c r="L5374" t="str" cm="1">
        <f t="array" ref="L5374">IFERROR(INDEX(tblConsorcios[Produto],MOD($J5374,ROWS(tblConsorcios[Produto]))+1),"")</f>
        <v>Imóvel IE480 – 200m</v>
      </c>
      <c r="M5374" s="20" cm="1">
        <f t="array" ref="M5374">IFERROR(INDEX(tblConsorcios[Valor da Carta (R$)],MOD($J5374,ROWS(tblConsorcios[Produto]))+1),"")</f>
        <v>480000</v>
      </c>
      <c r="N5374" s="2" cm="1">
        <f t="array" ref="N5374">IFERROR(INDEX(tblConsorcios[Prazo (meses)],MOD($J5374,ROWS(tblConsorcios[Produto]))+1),"")</f>
        <v>200</v>
      </c>
      <c r="O5374" s="20" cm="1">
        <f t="array" ref="O5374">IFERROR(INDEX(tblConsorcios[Parcela Mensal (R$)],MOD($J5374,ROWS(tblConsorcios[Produto]))+1),"")</f>
        <v>3043.2</v>
      </c>
      <c r="P5374" s="20" t="str" cm="1">
        <f t="array" ref="P5374">IFERROR(INDEX(tblClientes[Dividendo Mensal (R$)],INT($J5374/ROWS(tblConsorcios[Produto]))+1),"")</f>
        <v/>
      </c>
      <c r="Q5374" s="20" t="str">
        <f t="shared" si="250"/>
        <v/>
      </c>
      <c r="R5374">
        <f t="shared" si="251"/>
        <v>0</v>
      </c>
    </row>
    <row r="5375" spans="10:18" x14ac:dyDescent="0.2">
      <c r="J5375">
        <f t="shared" si="249"/>
        <v>5373</v>
      </c>
      <c r="K5375" t="str" cm="1">
        <f t="array" ref="K5375">IFERROR(INDEX(tblClientes[Cliente],INT($J5375/ROWS(tblConsorcios[Produto]))+1),"")</f>
        <v/>
      </c>
      <c r="L5375" t="str" cm="1">
        <f t="array" ref="L5375">IFERROR(INDEX(tblConsorcios[Produto],MOD($J5375,ROWS(tblConsorcios[Produto]))+1),"")</f>
        <v>Imóvel IE450 – 240m</v>
      </c>
      <c r="M5375" s="20" cm="1">
        <f t="array" ref="M5375">IFERROR(INDEX(tblConsorcios[Valor da Carta (R$)],MOD($J5375,ROWS(tblConsorcios[Produto]))+1),"")</f>
        <v>450000</v>
      </c>
      <c r="N5375" s="2" cm="1">
        <f t="array" ref="N5375">IFERROR(INDEX(tblConsorcios[Prazo (meses)],MOD($J5375,ROWS(tblConsorcios[Produto]))+1),"")</f>
        <v>240</v>
      </c>
      <c r="O5375" s="20" cm="1">
        <f t="array" ref="O5375">IFERROR(INDEX(tblConsorcios[Parcela Mensal (R$)],MOD($J5375,ROWS(tblConsorcios[Produto]))+1),"")</f>
        <v>2415</v>
      </c>
      <c r="P5375" s="20" t="str" cm="1">
        <f t="array" ref="P5375">IFERROR(INDEX(tblClientes[Dividendo Mensal (R$)],INT($J5375/ROWS(tblConsorcios[Produto]))+1),"")</f>
        <v/>
      </c>
      <c r="Q5375" s="20" t="str">
        <f t="shared" si="250"/>
        <v/>
      </c>
      <c r="R5375">
        <f t="shared" si="251"/>
        <v>0</v>
      </c>
    </row>
    <row r="5376" spans="10:18" x14ac:dyDescent="0.2">
      <c r="J5376">
        <f t="shared" si="249"/>
        <v>5374</v>
      </c>
      <c r="K5376" t="str" cm="1">
        <f t="array" ref="K5376">IFERROR(INDEX(tblClientes[Cliente],INT($J5376/ROWS(tblConsorcios[Produto]))+1),"")</f>
        <v/>
      </c>
      <c r="L5376" t="str" cm="1">
        <f t="array" ref="L5376">IFERROR(INDEX(tblConsorcios[Produto],MOD($J5376,ROWS(tblConsorcios[Produto]))+1),"")</f>
        <v>Imóvel IE450 – 220m</v>
      </c>
      <c r="M5376" s="20" cm="1">
        <f t="array" ref="M5376">IFERROR(INDEX(tblConsorcios[Valor da Carta (R$)],MOD($J5376,ROWS(tblConsorcios[Produto]))+1),"")</f>
        <v>450000</v>
      </c>
      <c r="N5376" s="2" cm="1">
        <f t="array" ref="N5376">IFERROR(INDEX(tblConsorcios[Prazo (meses)],MOD($J5376,ROWS(tblConsorcios[Produto]))+1),"")</f>
        <v>220</v>
      </c>
      <c r="O5376" s="20" cm="1">
        <f t="array" ref="O5376">IFERROR(INDEX(tblConsorcios[Parcela Mensal (R$)],MOD($J5376,ROWS(tblConsorcios[Produto]))+1),"")</f>
        <v>2614.09</v>
      </c>
      <c r="P5376" s="20" t="str" cm="1">
        <f t="array" ref="P5376">IFERROR(INDEX(tblClientes[Dividendo Mensal (R$)],INT($J5376/ROWS(tblConsorcios[Produto]))+1),"")</f>
        <v/>
      </c>
      <c r="Q5376" s="20" t="str">
        <f t="shared" si="250"/>
        <v/>
      </c>
      <c r="R5376">
        <f t="shared" si="251"/>
        <v>0</v>
      </c>
    </row>
    <row r="5377" spans="10:18" x14ac:dyDescent="0.2">
      <c r="J5377">
        <f t="shared" si="249"/>
        <v>5375</v>
      </c>
      <c r="K5377" t="str" cm="1">
        <f t="array" ref="K5377">IFERROR(INDEX(tblClientes[Cliente],INT($J5377/ROWS(tblConsorcios[Produto]))+1),"")</f>
        <v/>
      </c>
      <c r="L5377" t="str" cm="1">
        <f t="array" ref="L5377">IFERROR(INDEX(tblConsorcios[Produto],MOD($J5377,ROWS(tblConsorcios[Produto]))+1),"")</f>
        <v>Imóvel IE450 – 200m</v>
      </c>
      <c r="M5377" s="20" cm="1">
        <f t="array" ref="M5377">IFERROR(INDEX(tblConsorcios[Valor da Carta (R$)],MOD($J5377,ROWS(tblConsorcios[Produto]))+1),"")</f>
        <v>450000</v>
      </c>
      <c r="N5377" s="2" cm="1">
        <f t="array" ref="N5377">IFERROR(INDEX(tblConsorcios[Prazo (meses)],MOD($J5377,ROWS(tblConsorcios[Produto]))+1),"")</f>
        <v>200</v>
      </c>
      <c r="O5377" s="20" cm="1">
        <f t="array" ref="O5377">IFERROR(INDEX(tblConsorcios[Parcela Mensal (R$)],MOD($J5377,ROWS(tblConsorcios[Produto]))+1),"")</f>
        <v>2853</v>
      </c>
      <c r="P5377" s="20" t="str" cm="1">
        <f t="array" ref="P5377">IFERROR(INDEX(tblClientes[Dividendo Mensal (R$)],INT($J5377/ROWS(tblConsorcios[Produto]))+1),"")</f>
        <v/>
      </c>
      <c r="Q5377" s="20" t="str">
        <f t="shared" si="250"/>
        <v/>
      </c>
      <c r="R5377">
        <f t="shared" si="251"/>
        <v>0</v>
      </c>
    </row>
    <row r="5378" spans="10:18" x14ac:dyDescent="0.2">
      <c r="J5378">
        <f t="shared" si="249"/>
        <v>5376</v>
      </c>
      <c r="K5378" t="str" cm="1">
        <f t="array" ref="K5378">IFERROR(INDEX(tblClientes[Cliente],INT($J5378/ROWS(tblConsorcios[Produto]))+1),"")</f>
        <v/>
      </c>
      <c r="L5378" t="str" cm="1">
        <f t="array" ref="L5378">IFERROR(INDEX(tblConsorcios[Produto],MOD($J5378,ROWS(tblConsorcios[Produto]))+1),"")</f>
        <v>Imóvel IE430 – 240m</v>
      </c>
      <c r="M5378" s="20" cm="1">
        <f t="array" ref="M5378">IFERROR(INDEX(tblConsorcios[Valor da Carta (R$)],MOD($J5378,ROWS(tblConsorcios[Produto]))+1),"")</f>
        <v>430000</v>
      </c>
      <c r="N5378" s="2" cm="1">
        <f t="array" ref="N5378">IFERROR(INDEX(tblConsorcios[Prazo (meses)],MOD($J5378,ROWS(tblConsorcios[Produto]))+1),"")</f>
        <v>240</v>
      </c>
      <c r="O5378" s="20" cm="1">
        <f t="array" ref="O5378">IFERROR(INDEX(tblConsorcios[Parcela Mensal (R$)],MOD($J5378,ROWS(tblConsorcios[Produto]))+1),"")</f>
        <v>2307.67</v>
      </c>
      <c r="P5378" s="20" t="str" cm="1">
        <f t="array" ref="P5378">IFERROR(INDEX(tblClientes[Dividendo Mensal (R$)],INT($J5378/ROWS(tblConsorcios[Produto]))+1),"")</f>
        <v/>
      </c>
      <c r="Q5378" s="20" t="str">
        <f t="shared" si="250"/>
        <v/>
      </c>
      <c r="R5378">
        <f t="shared" si="251"/>
        <v>0</v>
      </c>
    </row>
    <row r="5379" spans="10:18" x14ac:dyDescent="0.2">
      <c r="J5379">
        <f t="shared" ref="J5379:J5442" si="252">ROW()-2</f>
        <v>5377</v>
      </c>
      <c r="K5379" t="str" cm="1">
        <f t="array" ref="K5379">IFERROR(INDEX(tblClientes[Cliente],INT($J5379/ROWS(tblConsorcios[Produto]))+1),"")</f>
        <v/>
      </c>
      <c r="L5379" t="str" cm="1">
        <f t="array" ref="L5379">IFERROR(INDEX(tblConsorcios[Produto],MOD($J5379,ROWS(tblConsorcios[Produto]))+1),"")</f>
        <v>Imóvel IE430 – 220m</v>
      </c>
      <c r="M5379" s="20" cm="1">
        <f t="array" ref="M5379">IFERROR(INDEX(tblConsorcios[Valor da Carta (R$)],MOD($J5379,ROWS(tblConsorcios[Produto]))+1),"")</f>
        <v>430000</v>
      </c>
      <c r="N5379" s="2" cm="1">
        <f t="array" ref="N5379">IFERROR(INDEX(tblConsorcios[Prazo (meses)],MOD($J5379,ROWS(tblConsorcios[Produto]))+1),"")</f>
        <v>220</v>
      </c>
      <c r="O5379" s="20" cm="1">
        <f t="array" ref="O5379">IFERROR(INDEX(tblConsorcios[Parcela Mensal (R$)],MOD($J5379,ROWS(tblConsorcios[Produto]))+1),"")</f>
        <v>2497.91</v>
      </c>
      <c r="P5379" s="20" t="str" cm="1">
        <f t="array" ref="P5379">IFERROR(INDEX(tblClientes[Dividendo Mensal (R$)],INT($J5379/ROWS(tblConsorcios[Produto]))+1),"")</f>
        <v/>
      </c>
      <c r="Q5379" s="20" t="str">
        <f t="shared" ref="Q5379:Q5442" si="253">IF(AND(ISNUMBER(O5379),ISNUMBER(P5379)),P5379-O5379,"")</f>
        <v/>
      </c>
      <c r="R5379">
        <f t="shared" ref="R5379:R5442" si="254">IF(AND(ISNUMBER(O5379),ISNUMBER(P5379),O5379&lt;=P5379),1,0)</f>
        <v>0</v>
      </c>
    </row>
    <row r="5380" spans="10:18" x14ac:dyDescent="0.2">
      <c r="J5380">
        <f t="shared" si="252"/>
        <v>5378</v>
      </c>
      <c r="K5380" t="str" cm="1">
        <f t="array" ref="K5380">IFERROR(INDEX(tblClientes[Cliente],INT($J5380/ROWS(tblConsorcios[Produto]))+1),"")</f>
        <v/>
      </c>
      <c r="L5380" t="str" cm="1">
        <f t="array" ref="L5380">IFERROR(INDEX(tblConsorcios[Produto],MOD($J5380,ROWS(tblConsorcios[Produto]))+1),"")</f>
        <v>Imóvel IE430 – 200m</v>
      </c>
      <c r="M5380" s="20" cm="1">
        <f t="array" ref="M5380">IFERROR(INDEX(tblConsorcios[Valor da Carta (R$)],MOD($J5380,ROWS(tblConsorcios[Produto]))+1),"")</f>
        <v>430000</v>
      </c>
      <c r="N5380" s="2" cm="1">
        <f t="array" ref="N5380">IFERROR(INDEX(tblConsorcios[Prazo (meses)],MOD($J5380,ROWS(tblConsorcios[Produto]))+1),"")</f>
        <v>200</v>
      </c>
      <c r="O5380" s="20" cm="1">
        <f t="array" ref="O5380">IFERROR(INDEX(tblConsorcios[Parcela Mensal (R$)],MOD($J5380,ROWS(tblConsorcios[Produto]))+1),"")</f>
        <v>2726.2</v>
      </c>
      <c r="P5380" s="20" t="str" cm="1">
        <f t="array" ref="P5380">IFERROR(INDEX(tblClientes[Dividendo Mensal (R$)],INT($J5380/ROWS(tblConsorcios[Produto]))+1),"")</f>
        <v/>
      </c>
      <c r="Q5380" s="20" t="str">
        <f t="shared" si="253"/>
        <v/>
      </c>
      <c r="R5380">
        <f t="shared" si="254"/>
        <v>0</v>
      </c>
    </row>
    <row r="5381" spans="10:18" x14ac:dyDescent="0.2">
      <c r="J5381">
        <f t="shared" si="252"/>
        <v>5379</v>
      </c>
      <c r="K5381" t="str" cm="1">
        <f t="array" ref="K5381">IFERROR(INDEX(tblClientes[Cliente],INT($J5381/ROWS(tblConsorcios[Produto]))+1),"")</f>
        <v/>
      </c>
      <c r="L5381" t="str" cm="1">
        <f t="array" ref="L5381">IFERROR(INDEX(tblConsorcios[Produto],MOD($J5381,ROWS(tblConsorcios[Produto]))+1),"")</f>
        <v>Imóvel IE400 – 240m</v>
      </c>
      <c r="M5381" s="20" cm="1">
        <f t="array" ref="M5381">IFERROR(INDEX(tblConsorcios[Valor da Carta (R$)],MOD($J5381,ROWS(tblConsorcios[Produto]))+1),"")</f>
        <v>400000</v>
      </c>
      <c r="N5381" s="2" cm="1">
        <f t="array" ref="N5381">IFERROR(INDEX(tblConsorcios[Prazo (meses)],MOD($J5381,ROWS(tblConsorcios[Produto]))+1),"")</f>
        <v>240</v>
      </c>
      <c r="O5381" s="20" cm="1">
        <f t="array" ref="O5381">IFERROR(INDEX(tblConsorcios[Parcela Mensal (R$)],MOD($J5381,ROWS(tblConsorcios[Produto]))+1),"")</f>
        <v>2146.67</v>
      </c>
      <c r="P5381" s="20" t="str" cm="1">
        <f t="array" ref="P5381">IFERROR(INDEX(tblClientes[Dividendo Mensal (R$)],INT($J5381/ROWS(tblConsorcios[Produto]))+1),"")</f>
        <v/>
      </c>
      <c r="Q5381" s="20" t="str">
        <f t="shared" si="253"/>
        <v/>
      </c>
      <c r="R5381">
        <f t="shared" si="254"/>
        <v>0</v>
      </c>
    </row>
    <row r="5382" spans="10:18" x14ac:dyDescent="0.2">
      <c r="J5382">
        <f t="shared" si="252"/>
        <v>5380</v>
      </c>
      <c r="K5382" t="str" cm="1">
        <f t="array" ref="K5382">IFERROR(INDEX(tblClientes[Cliente],INT($J5382/ROWS(tblConsorcios[Produto]))+1),"")</f>
        <v/>
      </c>
      <c r="L5382" t="str" cm="1">
        <f t="array" ref="L5382">IFERROR(INDEX(tblConsorcios[Produto],MOD($J5382,ROWS(tblConsorcios[Produto]))+1),"")</f>
        <v>Imóvel IE400 – 220m</v>
      </c>
      <c r="M5382" s="20" cm="1">
        <f t="array" ref="M5382">IFERROR(INDEX(tblConsorcios[Valor da Carta (R$)],MOD($J5382,ROWS(tblConsorcios[Produto]))+1),"")</f>
        <v>400000</v>
      </c>
      <c r="N5382" s="2" cm="1">
        <f t="array" ref="N5382">IFERROR(INDEX(tblConsorcios[Prazo (meses)],MOD($J5382,ROWS(tblConsorcios[Produto]))+1),"")</f>
        <v>220</v>
      </c>
      <c r="O5382" s="20" cm="1">
        <f t="array" ref="O5382">IFERROR(INDEX(tblConsorcios[Parcela Mensal (R$)],MOD($J5382,ROWS(tblConsorcios[Produto]))+1),"")</f>
        <v>2323.64</v>
      </c>
      <c r="P5382" s="20" t="str" cm="1">
        <f t="array" ref="P5382">IFERROR(INDEX(tblClientes[Dividendo Mensal (R$)],INT($J5382/ROWS(tblConsorcios[Produto]))+1),"")</f>
        <v/>
      </c>
      <c r="Q5382" s="20" t="str">
        <f t="shared" si="253"/>
        <v/>
      </c>
      <c r="R5382">
        <f t="shared" si="254"/>
        <v>0</v>
      </c>
    </row>
    <row r="5383" spans="10:18" x14ac:dyDescent="0.2">
      <c r="J5383">
        <f t="shared" si="252"/>
        <v>5381</v>
      </c>
      <c r="K5383" t="str" cm="1">
        <f t="array" ref="K5383">IFERROR(INDEX(tblClientes[Cliente],INT($J5383/ROWS(tblConsorcios[Produto]))+1),"")</f>
        <v/>
      </c>
      <c r="L5383" t="str" cm="1">
        <f t="array" ref="L5383">IFERROR(INDEX(tblConsorcios[Produto],MOD($J5383,ROWS(tblConsorcios[Produto]))+1),"")</f>
        <v>Imóvel IE400 – 200m</v>
      </c>
      <c r="M5383" s="20" cm="1">
        <f t="array" ref="M5383">IFERROR(INDEX(tblConsorcios[Valor da Carta (R$)],MOD($J5383,ROWS(tblConsorcios[Produto]))+1),"")</f>
        <v>400000</v>
      </c>
      <c r="N5383" s="2" cm="1">
        <f t="array" ref="N5383">IFERROR(INDEX(tblConsorcios[Prazo (meses)],MOD($J5383,ROWS(tblConsorcios[Produto]))+1),"")</f>
        <v>200</v>
      </c>
      <c r="O5383" s="20" cm="1">
        <f t="array" ref="O5383">IFERROR(INDEX(tblConsorcios[Parcela Mensal (R$)],MOD($J5383,ROWS(tblConsorcios[Produto]))+1),"")</f>
        <v>2536</v>
      </c>
      <c r="P5383" s="20" t="str" cm="1">
        <f t="array" ref="P5383">IFERROR(INDEX(tblClientes[Dividendo Mensal (R$)],INT($J5383/ROWS(tblConsorcios[Produto]))+1),"")</f>
        <v/>
      </c>
      <c r="Q5383" s="20" t="str">
        <f t="shared" si="253"/>
        <v/>
      </c>
      <c r="R5383">
        <f t="shared" si="254"/>
        <v>0</v>
      </c>
    </row>
    <row r="5384" spans="10:18" x14ac:dyDescent="0.2">
      <c r="J5384">
        <f t="shared" si="252"/>
        <v>5382</v>
      </c>
      <c r="K5384" t="str" cm="1">
        <f t="array" ref="K5384">IFERROR(INDEX(tblClientes[Cliente],INT($J5384/ROWS(tblConsorcios[Produto]))+1),"")</f>
        <v/>
      </c>
      <c r="L5384" t="str" cm="1">
        <f t="array" ref="L5384">IFERROR(INDEX(tblConsorcios[Produto],MOD($J5384,ROWS(tblConsorcios[Produto]))+1),"")</f>
        <v>Imóvel IE380 – 240m</v>
      </c>
      <c r="M5384" s="20" cm="1">
        <f t="array" ref="M5384">IFERROR(INDEX(tblConsorcios[Valor da Carta (R$)],MOD($J5384,ROWS(tblConsorcios[Produto]))+1),"")</f>
        <v>380000</v>
      </c>
      <c r="N5384" s="2" cm="1">
        <f t="array" ref="N5384">IFERROR(INDEX(tblConsorcios[Prazo (meses)],MOD($J5384,ROWS(tblConsorcios[Produto]))+1),"")</f>
        <v>240</v>
      </c>
      <c r="O5384" s="20" cm="1">
        <f t="array" ref="O5384">IFERROR(INDEX(tblConsorcios[Parcela Mensal (R$)],MOD($J5384,ROWS(tblConsorcios[Produto]))+1),"")</f>
        <v>2039.33</v>
      </c>
      <c r="P5384" s="20" t="str" cm="1">
        <f t="array" ref="P5384">IFERROR(INDEX(tblClientes[Dividendo Mensal (R$)],INT($J5384/ROWS(tblConsorcios[Produto]))+1),"")</f>
        <v/>
      </c>
      <c r="Q5384" s="20" t="str">
        <f t="shared" si="253"/>
        <v/>
      </c>
      <c r="R5384">
        <f t="shared" si="254"/>
        <v>0</v>
      </c>
    </row>
    <row r="5385" spans="10:18" x14ac:dyDescent="0.2">
      <c r="J5385">
        <f t="shared" si="252"/>
        <v>5383</v>
      </c>
      <c r="K5385" t="str" cm="1">
        <f t="array" ref="K5385">IFERROR(INDEX(tblClientes[Cliente],INT($J5385/ROWS(tblConsorcios[Produto]))+1),"")</f>
        <v/>
      </c>
      <c r="L5385" t="str" cm="1">
        <f t="array" ref="L5385">IFERROR(INDEX(tblConsorcios[Produto],MOD($J5385,ROWS(tblConsorcios[Produto]))+1),"")</f>
        <v>Imóvel IE380 – 220m</v>
      </c>
      <c r="M5385" s="20" cm="1">
        <f t="array" ref="M5385">IFERROR(INDEX(tblConsorcios[Valor da Carta (R$)],MOD($J5385,ROWS(tblConsorcios[Produto]))+1),"")</f>
        <v>380000</v>
      </c>
      <c r="N5385" s="2" cm="1">
        <f t="array" ref="N5385">IFERROR(INDEX(tblConsorcios[Prazo (meses)],MOD($J5385,ROWS(tblConsorcios[Produto]))+1),"")</f>
        <v>220</v>
      </c>
      <c r="O5385" s="20" cm="1">
        <f t="array" ref="O5385">IFERROR(INDEX(tblConsorcios[Parcela Mensal (R$)],MOD($J5385,ROWS(tblConsorcios[Produto]))+1),"")</f>
        <v>2207.4499999999998</v>
      </c>
      <c r="P5385" s="20" t="str" cm="1">
        <f t="array" ref="P5385">IFERROR(INDEX(tblClientes[Dividendo Mensal (R$)],INT($J5385/ROWS(tblConsorcios[Produto]))+1),"")</f>
        <v/>
      </c>
      <c r="Q5385" s="20" t="str">
        <f t="shared" si="253"/>
        <v/>
      </c>
      <c r="R5385">
        <f t="shared" si="254"/>
        <v>0</v>
      </c>
    </row>
    <row r="5386" spans="10:18" x14ac:dyDescent="0.2">
      <c r="J5386">
        <f t="shared" si="252"/>
        <v>5384</v>
      </c>
      <c r="K5386" t="str" cm="1">
        <f t="array" ref="K5386">IFERROR(INDEX(tblClientes[Cliente],INT($J5386/ROWS(tblConsorcios[Produto]))+1),"")</f>
        <v/>
      </c>
      <c r="L5386" t="str" cm="1">
        <f t="array" ref="L5386">IFERROR(INDEX(tblConsorcios[Produto],MOD($J5386,ROWS(tblConsorcios[Produto]))+1),"")</f>
        <v>Imóvel IE380 – 200m</v>
      </c>
      <c r="M5386" s="20" cm="1">
        <f t="array" ref="M5386">IFERROR(INDEX(tblConsorcios[Valor da Carta (R$)],MOD($J5386,ROWS(tblConsorcios[Produto]))+1),"")</f>
        <v>380000</v>
      </c>
      <c r="N5386" s="2" cm="1">
        <f t="array" ref="N5386">IFERROR(INDEX(tblConsorcios[Prazo (meses)],MOD($J5386,ROWS(tblConsorcios[Produto]))+1),"")</f>
        <v>200</v>
      </c>
      <c r="O5386" s="20" cm="1">
        <f t="array" ref="O5386">IFERROR(INDEX(tblConsorcios[Parcela Mensal (R$)],MOD($J5386,ROWS(tblConsorcios[Produto]))+1),"")</f>
        <v>2409.1999999999998</v>
      </c>
      <c r="P5386" s="20" t="str" cm="1">
        <f t="array" ref="P5386">IFERROR(INDEX(tblClientes[Dividendo Mensal (R$)],INT($J5386/ROWS(tblConsorcios[Produto]))+1),"")</f>
        <v/>
      </c>
      <c r="Q5386" s="20" t="str">
        <f t="shared" si="253"/>
        <v/>
      </c>
      <c r="R5386">
        <f t="shared" si="254"/>
        <v>0</v>
      </c>
    </row>
    <row r="5387" spans="10:18" x14ac:dyDescent="0.2">
      <c r="J5387">
        <f t="shared" si="252"/>
        <v>5385</v>
      </c>
      <c r="K5387" t="str" cm="1">
        <f t="array" ref="K5387">IFERROR(INDEX(tblClientes[Cliente],INT($J5387/ROWS(tblConsorcios[Produto]))+1),"")</f>
        <v/>
      </c>
      <c r="L5387" t="str" cm="1">
        <f t="array" ref="L5387">IFERROR(INDEX(tblConsorcios[Produto],MOD($J5387,ROWS(tblConsorcios[Produto]))+1),"")</f>
        <v>Imóvel IE350 – 240m</v>
      </c>
      <c r="M5387" s="20" cm="1">
        <f t="array" ref="M5387">IFERROR(INDEX(tblConsorcios[Valor da Carta (R$)],MOD($J5387,ROWS(tblConsorcios[Produto]))+1),"")</f>
        <v>350000</v>
      </c>
      <c r="N5387" s="2" cm="1">
        <f t="array" ref="N5387">IFERROR(INDEX(tblConsorcios[Prazo (meses)],MOD($J5387,ROWS(tblConsorcios[Produto]))+1),"")</f>
        <v>240</v>
      </c>
      <c r="O5387" s="20" cm="1">
        <f t="array" ref="O5387">IFERROR(INDEX(tblConsorcios[Parcela Mensal (R$)],MOD($J5387,ROWS(tblConsorcios[Produto]))+1),"")</f>
        <v>1878.33</v>
      </c>
      <c r="P5387" s="20" t="str" cm="1">
        <f t="array" ref="P5387">IFERROR(INDEX(tblClientes[Dividendo Mensal (R$)],INT($J5387/ROWS(tblConsorcios[Produto]))+1),"")</f>
        <v/>
      </c>
      <c r="Q5387" s="20" t="str">
        <f t="shared" si="253"/>
        <v/>
      </c>
      <c r="R5387">
        <f t="shared" si="254"/>
        <v>0</v>
      </c>
    </row>
    <row r="5388" spans="10:18" x14ac:dyDescent="0.2">
      <c r="J5388">
        <f t="shared" si="252"/>
        <v>5386</v>
      </c>
      <c r="K5388" t="str" cm="1">
        <f t="array" ref="K5388">IFERROR(INDEX(tblClientes[Cliente],INT($J5388/ROWS(tblConsorcios[Produto]))+1),"")</f>
        <v/>
      </c>
      <c r="L5388" t="str" cm="1">
        <f t="array" ref="L5388">IFERROR(INDEX(tblConsorcios[Produto],MOD($J5388,ROWS(tblConsorcios[Produto]))+1),"")</f>
        <v>Imóvel IE350 – 220m</v>
      </c>
      <c r="M5388" s="20" cm="1">
        <f t="array" ref="M5388">IFERROR(INDEX(tblConsorcios[Valor da Carta (R$)],MOD($J5388,ROWS(tblConsorcios[Produto]))+1),"")</f>
        <v>350000</v>
      </c>
      <c r="N5388" s="2" cm="1">
        <f t="array" ref="N5388">IFERROR(INDEX(tblConsorcios[Prazo (meses)],MOD($J5388,ROWS(tblConsorcios[Produto]))+1),"")</f>
        <v>220</v>
      </c>
      <c r="O5388" s="20" cm="1">
        <f t="array" ref="O5388">IFERROR(INDEX(tblConsorcios[Parcela Mensal (R$)],MOD($J5388,ROWS(tblConsorcios[Produto]))+1),"")</f>
        <v>2033.18</v>
      </c>
      <c r="P5388" s="20" t="str" cm="1">
        <f t="array" ref="P5388">IFERROR(INDEX(tblClientes[Dividendo Mensal (R$)],INT($J5388/ROWS(tblConsorcios[Produto]))+1),"")</f>
        <v/>
      </c>
      <c r="Q5388" s="20" t="str">
        <f t="shared" si="253"/>
        <v/>
      </c>
      <c r="R5388">
        <f t="shared" si="254"/>
        <v>0</v>
      </c>
    </row>
    <row r="5389" spans="10:18" x14ac:dyDescent="0.2">
      <c r="J5389">
        <f t="shared" si="252"/>
        <v>5387</v>
      </c>
      <c r="K5389" t="str" cm="1">
        <f t="array" ref="K5389">IFERROR(INDEX(tblClientes[Cliente],INT($J5389/ROWS(tblConsorcios[Produto]))+1),"")</f>
        <v/>
      </c>
      <c r="L5389" t="str" cm="1">
        <f t="array" ref="L5389">IFERROR(INDEX(tblConsorcios[Produto],MOD($J5389,ROWS(tblConsorcios[Produto]))+1),"")</f>
        <v>Imóvel IE350 – 200m</v>
      </c>
      <c r="M5389" s="20" cm="1">
        <f t="array" ref="M5389">IFERROR(INDEX(tblConsorcios[Valor da Carta (R$)],MOD($J5389,ROWS(tblConsorcios[Produto]))+1),"")</f>
        <v>350000</v>
      </c>
      <c r="N5389" s="2" cm="1">
        <f t="array" ref="N5389">IFERROR(INDEX(tblConsorcios[Prazo (meses)],MOD($J5389,ROWS(tblConsorcios[Produto]))+1),"")</f>
        <v>200</v>
      </c>
      <c r="O5389" s="20" cm="1">
        <f t="array" ref="O5389">IFERROR(INDEX(tblConsorcios[Parcela Mensal (R$)],MOD($J5389,ROWS(tblConsorcios[Produto]))+1),"")</f>
        <v>2219</v>
      </c>
      <c r="P5389" s="20" t="str" cm="1">
        <f t="array" ref="P5389">IFERROR(INDEX(tblClientes[Dividendo Mensal (R$)],INT($J5389/ROWS(tblConsorcios[Produto]))+1),"")</f>
        <v/>
      </c>
      <c r="Q5389" s="20" t="str">
        <f t="shared" si="253"/>
        <v/>
      </c>
      <c r="R5389">
        <f t="shared" si="254"/>
        <v>0</v>
      </c>
    </row>
    <row r="5390" spans="10:18" x14ac:dyDescent="0.2">
      <c r="J5390">
        <f t="shared" si="252"/>
        <v>5388</v>
      </c>
      <c r="K5390" t="str" cm="1">
        <f t="array" ref="K5390">IFERROR(INDEX(tblClientes[Cliente],INT($J5390/ROWS(tblConsorcios[Produto]))+1),"")</f>
        <v/>
      </c>
      <c r="L5390" t="str" cm="1">
        <f t="array" ref="L5390">IFERROR(INDEX(tblConsorcios[Produto],MOD($J5390,ROWS(tblConsorcios[Produto]))+1),"")</f>
        <v>Imóvel IE330 – 240m</v>
      </c>
      <c r="M5390" s="20" cm="1">
        <f t="array" ref="M5390">IFERROR(INDEX(tblConsorcios[Valor da Carta (R$)],MOD($J5390,ROWS(tblConsorcios[Produto]))+1),"")</f>
        <v>330000</v>
      </c>
      <c r="N5390" s="2" cm="1">
        <f t="array" ref="N5390">IFERROR(INDEX(tblConsorcios[Prazo (meses)],MOD($J5390,ROWS(tblConsorcios[Produto]))+1),"")</f>
        <v>240</v>
      </c>
      <c r="O5390" s="20" cm="1">
        <f t="array" ref="O5390">IFERROR(INDEX(tblConsorcios[Parcela Mensal (R$)],MOD($J5390,ROWS(tblConsorcios[Produto]))+1),"")</f>
        <v>1771</v>
      </c>
      <c r="P5390" s="20" t="str" cm="1">
        <f t="array" ref="P5390">IFERROR(INDEX(tblClientes[Dividendo Mensal (R$)],INT($J5390/ROWS(tblConsorcios[Produto]))+1),"")</f>
        <v/>
      </c>
      <c r="Q5390" s="20" t="str">
        <f t="shared" si="253"/>
        <v/>
      </c>
      <c r="R5390">
        <f t="shared" si="254"/>
        <v>0</v>
      </c>
    </row>
    <row r="5391" spans="10:18" x14ac:dyDescent="0.2">
      <c r="J5391">
        <f t="shared" si="252"/>
        <v>5389</v>
      </c>
      <c r="K5391" t="str" cm="1">
        <f t="array" ref="K5391">IFERROR(INDEX(tblClientes[Cliente],INT($J5391/ROWS(tblConsorcios[Produto]))+1),"")</f>
        <v/>
      </c>
      <c r="L5391" t="str" cm="1">
        <f t="array" ref="L5391">IFERROR(INDEX(tblConsorcios[Produto],MOD($J5391,ROWS(tblConsorcios[Produto]))+1),"")</f>
        <v>Imóvel IE330 – 220m</v>
      </c>
      <c r="M5391" s="20" cm="1">
        <f t="array" ref="M5391">IFERROR(INDEX(tblConsorcios[Valor da Carta (R$)],MOD($J5391,ROWS(tblConsorcios[Produto]))+1),"")</f>
        <v>330000</v>
      </c>
      <c r="N5391" s="2" cm="1">
        <f t="array" ref="N5391">IFERROR(INDEX(tblConsorcios[Prazo (meses)],MOD($J5391,ROWS(tblConsorcios[Produto]))+1),"")</f>
        <v>220</v>
      </c>
      <c r="O5391" s="20" cm="1">
        <f t="array" ref="O5391">IFERROR(INDEX(tblConsorcios[Parcela Mensal (R$)],MOD($J5391,ROWS(tblConsorcios[Produto]))+1),"")</f>
        <v>1917</v>
      </c>
      <c r="P5391" s="20" t="str" cm="1">
        <f t="array" ref="P5391">IFERROR(INDEX(tblClientes[Dividendo Mensal (R$)],INT($J5391/ROWS(tblConsorcios[Produto]))+1),"")</f>
        <v/>
      </c>
      <c r="Q5391" s="20" t="str">
        <f t="shared" si="253"/>
        <v/>
      </c>
      <c r="R5391">
        <f t="shared" si="254"/>
        <v>0</v>
      </c>
    </row>
    <row r="5392" spans="10:18" x14ac:dyDescent="0.2">
      <c r="J5392">
        <f t="shared" si="252"/>
        <v>5390</v>
      </c>
      <c r="K5392" t="str" cm="1">
        <f t="array" ref="K5392">IFERROR(INDEX(tblClientes[Cliente],INT($J5392/ROWS(tblConsorcios[Produto]))+1),"")</f>
        <v/>
      </c>
      <c r="L5392" t="str" cm="1">
        <f t="array" ref="L5392">IFERROR(INDEX(tblConsorcios[Produto],MOD($J5392,ROWS(tblConsorcios[Produto]))+1),"")</f>
        <v>Imóvel IE330 – 200m</v>
      </c>
      <c r="M5392" s="20" cm="1">
        <f t="array" ref="M5392">IFERROR(INDEX(tblConsorcios[Valor da Carta (R$)],MOD($J5392,ROWS(tblConsorcios[Produto]))+1),"")</f>
        <v>330000</v>
      </c>
      <c r="N5392" s="2" cm="1">
        <f t="array" ref="N5392">IFERROR(INDEX(tblConsorcios[Prazo (meses)],MOD($J5392,ROWS(tblConsorcios[Produto]))+1),"")</f>
        <v>200</v>
      </c>
      <c r="O5392" s="20" cm="1">
        <f t="array" ref="O5392">IFERROR(INDEX(tblConsorcios[Parcela Mensal (R$)],MOD($J5392,ROWS(tblConsorcios[Produto]))+1),"")</f>
        <v>2092.1999999999998</v>
      </c>
      <c r="P5392" s="20" t="str" cm="1">
        <f t="array" ref="P5392">IFERROR(INDEX(tblClientes[Dividendo Mensal (R$)],INT($J5392/ROWS(tblConsorcios[Produto]))+1),"")</f>
        <v/>
      </c>
      <c r="Q5392" s="20" t="str">
        <f t="shared" si="253"/>
        <v/>
      </c>
      <c r="R5392">
        <f t="shared" si="254"/>
        <v>0</v>
      </c>
    </row>
    <row r="5393" spans="10:18" x14ac:dyDescent="0.2">
      <c r="J5393">
        <f t="shared" si="252"/>
        <v>5391</v>
      </c>
      <c r="K5393" t="str" cm="1">
        <f t="array" ref="K5393">IFERROR(INDEX(tblClientes[Cliente],INT($J5393/ROWS(tblConsorcios[Produto]))+1),"")</f>
        <v/>
      </c>
      <c r="L5393" t="str" cm="1">
        <f t="array" ref="L5393">IFERROR(INDEX(tblConsorcios[Produto],MOD($J5393,ROWS(tblConsorcios[Produto]))+1),"")</f>
        <v>Imóvel IE300 – 240m</v>
      </c>
      <c r="M5393" s="20" cm="1">
        <f t="array" ref="M5393">IFERROR(INDEX(tblConsorcios[Valor da Carta (R$)],MOD($J5393,ROWS(tblConsorcios[Produto]))+1),"")</f>
        <v>300000</v>
      </c>
      <c r="N5393" s="2" cm="1">
        <f t="array" ref="N5393">IFERROR(INDEX(tblConsorcios[Prazo (meses)],MOD($J5393,ROWS(tblConsorcios[Produto]))+1),"")</f>
        <v>240</v>
      </c>
      <c r="O5393" s="20" cm="1">
        <f t="array" ref="O5393">IFERROR(INDEX(tblConsorcios[Parcela Mensal (R$)],MOD($J5393,ROWS(tblConsorcios[Produto]))+1),"")</f>
        <v>1610</v>
      </c>
      <c r="P5393" s="20" t="str" cm="1">
        <f t="array" ref="P5393">IFERROR(INDEX(tblClientes[Dividendo Mensal (R$)],INT($J5393/ROWS(tblConsorcios[Produto]))+1),"")</f>
        <v/>
      </c>
      <c r="Q5393" s="20" t="str">
        <f t="shared" si="253"/>
        <v/>
      </c>
      <c r="R5393">
        <f t="shared" si="254"/>
        <v>0</v>
      </c>
    </row>
    <row r="5394" spans="10:18" x14ac:dyDescent="0.2">
      <c r="J5394">
        <f t="shared" si="252"/>
        <v>5392</v>
      </c>
      <c r="K5394" t="str" cm="1">
        <f t="array" ref="K5394">IFERROR(INDEX(tblClientes[Cliente],INT($J5394/ROWS(tblConsorcios[Produto]))+1),"")</f>
        <v/>
      </c>
      <c r="L5394" t="str" cm="1">
        <f t="array" ref="L5394">IFERROR(INDEX(tblConsorcios[Produto],MOD($J5394,ROWS(tblConsorcios[Produto]))+1),"")</f>
        <v>Imóvel IE300 – 220m</v>
      </c>
      <c r="M5394" s="20" cm="1">
        <f t="array" ref="M5394">IFERROR(INDEX(tblConsorcios[Valor da Carta (R$)],MOD($J5394,ROWS(tblConsorcios[Produto]))+1),"")</f>
        <v>300000</v>
      </c>
      <c r="N5394" s="2" cm="1">
        <f t="array" ref="N5394">IFERROR(INDEX(tblConsorcios[Prazo (meses)],MOD($J5394,ROWS(tblConsorcios[Produto]))+1),"")</f>
        <v>220</v>
      </c>
      <c r="O5394" s="20" cm="1">
        <f t="array" ref="O5394">IFERROR(INDEX(tblConsorcios[Parcela Mensal (R$)],MOD($J5394,ROWS(tblConsorcios[Produto]))+1),"")</f>
        <v>1742.73</v>
      </c>
      <c r="P5394" s="20" t="str" cm="1">
        <f t="array" ref="P5394">IFERROR(INDEX(tblClientes[Dividendo Mensal (R$)],INT($J5394/ROWS(tblConsorcios[Produto]))+1),"")</f>
        <v/>
      </c>
      <c r="Q5394" s="20" t="str">
        <f t="shared" si="253"/>
        <v/>
      </c>
      <c r="R5394">
        <f t="shared" si="254"/>
        <v>0</v>
      </c>
    </row>
    <row r="5395" spans="10:18" x14ac:dyDescent="0.2">
      <c r="J5395">
        <f t="shared" si="252"/>
        <v>5393</v>
      </c>
      <c r="K5395" t="str" cm="1">
        <f t="array" ref="K5395">IFERROR(INDEX(tblClientes[Cliente],INT($J5395/ROWS(tblConsorcios[Produto]))+1),"")</f>
        <v/>
      </c>
      <c r="L5395" t="str" cm="1">
        <f t="array" ref="L5395">IFERROR(INDEX(tblConsorcios[Produto],MOD($J5395,ROWS(tblConsorcios[Produto]))+1),"")</f>
        <v>Imóvel IE300 – 200m</v>
      </c>
      <c r="M5395" s="20" cm="1">
        <f t="array" ref="M5395">IFERROR(INDEX(tblConsorcios[Valor da Carta (R$)],MOD($J5395,ROWS(tblConsorcios[Produto]))+1),"")</f>
        <v>300000</v>
      </c>
      <c r="N5395" s="2" cm="1">
        <f t="array" ref="N5395">IFERROR(INDEX(tblConsorcios[Prazo (meses)],MOD($J5395,ROWS(tblConsorcios[Produto]))+1),"")</f>
        <v>200</v>
      </c>
      <c r="O5395" s="20" cm="1">
        <f t="array" ref="O5395">IFERROR(INDEX(tblConsorcios[Parcela Mensal (R$)],MOD($J5395,ROWS(tblConsorcios[Produto]))+1),"")</f>
        <v>1902</v>
      </c>
      <c r="P5395" s="20" t="str" cm="1">
        <f t="array" ref="P5395">IFERROR(INDEX(tblClientes[Dividendo Mensal (R$)],INT($J5395/ROWS(tblConsorcios[Produto]))+1),"")</f>
        <v/>
      </c>
      <c r="Q5395" s="20" t="str">
        <f t="shared" si="253"/>
        <v/>
      </c>
      <c r="R5395">
        <f t="shared" si="254"/>
        <v>0</v>
      </c>
    </row>
    <row r="5396" spans="10:18" x14ac:dyDescent="0.2">
      <c r="J5396">
        <f t="shared" si="252"/>
        <v>5394</v>
      </c>
      <c r="K5396" t="str" cm="1">
        <f t="array" ref="K5396">IFERROR(INDEX(tblClientes[Cliente],INT($J5396/ROWS(tblConsorcios[Produto]))+1),"")</f>
        <v/>
      </c>
      <c r="L5396" t="str" cm="1">
        <f t="array" ref="L5396">IFERROR(INDEX(tblConsorcios[Produto],MOD($J5396,ROWS(tblConsorcios[Produto]))+1),"")</f>
        <v>Imóvel IE240 – 240m</v>
      </c>
      <c r="M5396" s="20" cm="1">
        <f t="array" ref="M5396">IFERROR(INDEX(tblConsorcios[Valor da Carta (R$)],MOD($J5396,ROWS(tblConsorcios[Produto]))+1),"")</f>
        <v>240000</v>
      </c>
      <c r="N5396" s="2" cm="1">
        <f t="array" ref="N5396">IFERROR(INDEX(tblConsorcios[Prazo (meses)],MOD($J5396,ROWS(tblConsorcios[Produto]))+1),"")</f>
        <v>240</v>
      </c>
      <c r="O5396" s="20" cm="1">
        <f t="array" ref="O5396">IFERROR(INDEX(tblConsorcios[Parcela Mensal (R$)],MOD($J5396,ROWS(tblConsorcios[Produto]))+1),"")</f>
        <v>1288</v>
      </c>
      <c r="P5396" s="20" t="str" cm="1">
        <f t="array" ref="P5396">IFERROR(INDEX(tblClientes[Dividendo Mensal (R$)],INT($J5396/ROWS(tblConsorcios[Produto]))+1),"")</f>
        <v/>
      </c>
      <c r="Q5396" s="20" t="str">
        <f t="shared" si="253"/>
        <v/>
      </c>
      <c r="R5396">
        <f t="shared" si="254"/>
        <v>0</v>
      </c>
    </row>
    <row r="5397" spans="10:18" x14ac:dyDescent="0.2">
      <c r="J5397">
        <f t="shared" si="252"/>
        <v>5395</v>
      </c>
      <c r="K5397" t="str" cm="1">
        <f t="array" ref="K5397">IFERROR(INDEX(tblClientes[Cliente],INT($J5397/ROWS(tblConsorcios[Produto]))+1),"")</f>
        <v/>
      </c>
      <c r="L5397" t="str" cm="1">
        <f t="array" ref="L5397">IFERROR(INDEX(tblConsorcios[Produto],MOD($J5397,ROWS(tblConsorcios[Produto]))+1),"")</f>
        <v>Imóvel IE240 – 220m</v>
      </c>
      <c r="M5397" s="20" cm="1">
        <f t="array" ref="M5397">IFERROR(INDEX(tblConsorcios[Valor da Carta (R$)],MOD($J5397,ROWS(tblConsorcios[Produto]))+1),"")</f>
        <v>240000</v>
      </c>
      <c r="N5397" s="2" cm="1">
        <f t="array" ref="N5397">IFERROR(INDEX(tblConsorcios[Prazo (meses)],MOD($J5397,ROWS(tblConsorcios[Produto]))+1),"")</f>
        <v>220</v>
      </c>
      <c r="O5397" s="20" cm="1">
        <f t="array" ref="O5397">IFERROR(INDEX(tblConsorcios[Parcela Mensal (R$)],MOD($J5397,ROWS(tblConsorcios[Produto]))+1),"")</f>
        <v>1394.18</v>
      </c>
      <c r="P5397" s="20" t="str" cm="1">
        <f t="array" ref="P5397">IFERROR(INDEX(tblClientes[Dividendo Mensal (R$)],INT($J5397/ROWS(tblConsorcios[Produto]))+1),"")</f>
        <v/>
      </c>
      <c r="Q5397" s="20" t="str">
        <f t="shared" si="253"/>
        <v/>
      </c>
      <c r="R5397">
        <f t="shared" si="254"/>
        <v>0</v>
      </c>
    </row>
    <row r="5398" spans="10:18" x14ac:dyDescent="0.2">
      <c r="J5398">
        <f t="shared" si="252"/>
        <v>5396</v>
      </c>
      <c r="K5398" t="str" cm="1">
        <f t="array" ref="K5398">IFERROR(INDEX(tblClientes[Cliente],INT($J5398/ROWS(tblConsorcios[Produto]))+1),"")</f>
        <v/>
      </c>
      <c r="L5398" t="str" cm="1">
        <f t="array" ref="L5398">IFERROR(INDEX(tblConsorcios[Produto],MOD($J5398,ROWS(tblConsorcios[Produto]))+1),"")</f>
        <v>Imóvel IE240 – 200m</v>
      </c>
      <c r="M5398" s="20" cm="1">
        <f t="array" ref="M5398">IFERROR(INDEX(tblConsorcios[Valor da Carta (R$)],MOD($J5398,ROWS(tblConsorcios[Produto]))+1),"")</f>
        <v>240000</v>
      </c>
      <c r="N5398" s="2" cm="1">
        <f t="array" ref="N5398">IFERROR(INDEX(tblConsorcios[Prazo (meses)],MOD($J5398,ROWS(tblConsorcios[Produto]))+1),"")</f>
        <v>200</v>
      </c>
      <c r="O5398" s="20" cm="1">
        <f t="array" ref="O5398">IFERROR(INDEX(tblConsorcios[Parcela Mensal (R$)],MOD($J5398,ROWS(tblConsorcios[Produto]))+1),"")</f>
        <v>1521.6</v>
      </c>
      <c r="P5398" s="20" t="str" cm="1">
        <f t="array" ref="P5398">IFERROR(INDEX(tblClientes[Dividendo Mensal (R$)],INT($J5398/ROWS(tblConsorcios[Produto]))+1),"")</f>
        <v/>
      </c>
      <c r="Q5398" s="20" t="str">
        <f t="shared" si="253"/>
        <v/>
      </c>
      <c r="R5398">
        <f t="shared" si="254"/>
        <v>0</v>
      </c>
    </row>
    <row r="5399" spans="10:18" x14ac:dyDescent="0.2">
      <c r="J5399">
        <f t="shared" si="252"/>
        <v>5397</v>
      </c>
      <c r="K5399" t="str" cm="1">
        <f t="array" ref="K5399">IFERROR(INDEX(tblClientes[Cliente],INT($J5399/ROWS(tblConsorcios[Produto]))+1),"")</f>
        <v/>
      </c>
      <c r="L5399" t="str" cm="1">
        <f t="array" ref="L5399">IFERROR(INDEX(tblConsorcios[Produto],MOD($J5399,ROWS(tblConsorcios[Produto]))+1),"")</f>
        <v>Imóvel IE230 – 240m</v>
      </c>
      <c r="M5399" s="20" cm="1">
        <f t="array" ref="M5399">IFERROR(INDEX(tblConsorcios[Valor da Carta (R$)],MOD($J5399,ROWS(tblConsorcios[Produto]))+1),"")</f>
        <v>230000</v>
      </c>
      <c r="N5399" s="2" cm="1">
        <f t="array" ref="N5399">IFERROR(INDEX(tblConsorcios[Prazo (meses)],MOD($J5399,ROWS(tblConsorcios[Produto]))+1),"")</f>
        <v>240</v>
      </c>
      <c r="O5399" s="20" cm="1">
        <f t="array" ref="O5399">IFERROR(INDEX(tblConsorcios[Parcela Mensal (R$)],MOD($J5399,ROWS(tblConsorcios[Produto]))+1),"")</f>
        <v>1234.33</v>
      </c>
      <c r="P5399" s="20" t="str" cm="1">
        <f t="array" ref="P5399">IFERROR(INDEX(tblClientes[Dividendo Mensal (R$)],INT($J5399/ROWS(tblConsorcios[Produto]))+1),"")</f>
        <v/>
      </c>
      <c r="Q5399" s="20" t="str">
        <f t="shared" si="253"/>
        <v/>
      </c>
      <c r="R5399">
        <f t="shared" si="254"/>
        <v>0</v>
      </c>
    </row>
    <row r="5400" spans="10:18" x14ac:dyDescent="0.2">
      <c r="J5400">
        <f t="shared" si="252"/>
        <v>5398</v>
      </c>
      <c r="K5400" t="str" cm="1">
        <f t="array" ref="K5400">IFERROR(INDEX(tblClientes[Cliente],INT($J5400/ROWS(tblConsorcios[Produto]))+1),"")</f>
        <v/>
      </c>
      <c r="L5400" t="str" cm="1">
        <f t="array" ref="L5400">IFERROR(INDEX(tblConsorcios[Produto],MOD($J5400,ROWS(tblConsorcios[Produto]))+1),"")</f>
        <v>Imóvel IE230 – 220m</v>
      </c>
      <c r="M5400" s="20" cm="1">
        <f t="array" ref="M5400">IFERROR(INDEX(tblConsorcios[Valor da Carta (R$)],MOD($J5400,ROWS(tblConsorcios[Produto]))+1),"")</f>
        <v>230000</v>
      </c>
      <c r="N5400" s="2" cm="1">
        <f t="array" ref="N5400">IFERROR(INDEX(tblConsorcios[Prazo (meses)],MOD($J5400,ROWS(tblConsorcios[Produto]))+1),"")</f>
        <v>220</v>
      </c>
      <c r="O5400" s="20" cm="1">
        <f t="array" ref="O5400">IFERROR(INDEX(tblConsorcios[Parcela Mensal (R$)],MOD($J5400,ROWS(tblConsorcios[Produto]))+1),"")</f>
        <v>1336.09</v>
      </c>
      <c r="P5400" s="20" t="str" cm="1">
        <f t="array" ref="P5400">IFERROR(INDEX(tblClientes[Dividendo Mensal (R$)],INT($J5400/ROWS(tblConsorcios[Produto]))+1),"")</f>
        <v/>
      </c>
      <c r="Q5400" s="20" t="str">
        <f t="shared" si="253"/>
        <v/>
      </c>
      <c r="R5400">
        <f t="shared" si="254"/>
        <v>0</v>
      </c>
    </row>
    <row r="5401" spans="10:18" x14ac:dyDescent="0.2">
      <c r="J5401">
        <f t="shared" si="252"/>
        <v>5399</v>
      </c>
      <c r="K5401" t="str" cm="1">
        <f t="array" ref="K5401">IFERROR(INDEX(tblClientes[Cliente],INT($J5401/ROWS(tblConsorcios[Produto]))+1),"")</f>
        <v/>
      </c>
      <c r="L5401" t="str" cm="1">
        <f t="array" ref="L5401">IFERROR(INDEX(tblConsorcios[Produto],MOD($J5401,ROWS(tblConsorcios[Produto]))+1),"")</f>
        <v>Imóvel IE230 – 200m</v>
      </c>
      <c r="M5401" s="20" cm="1">
        <f t="array" ref="M5401">IFERROR(INDEX(tblConsorcios[Valor da Carta (R$)],MOD($J5401,ROWS(tblConsorcios[Produto]))+1),"")</f>
        <v>230000</v>
      </c>
      <c r="N5401" s="2" cm="1">
        <f t="array" ref="N5401">IFERROR(INDEX(tblConsorcios[Prazo (meses)],MOD($J5401,ROWS(tblConsorcios[Produto]))+1),"")</f>
        <v>200</v>
      </c>
      <c r="O5401" s="20" cm="1">
        <f t="array" ref="O5401">IFERROR(INDEX(tblConsorcios[Parcela Mensal (R$)],MOD($J5401,ROWS(tblConsorcios[Produto]))+1),"")</f>
        <v>1458.2</v>
      </c>
      <c r="P5401" s="20" t="str" cm="1">
        <f t="array" ref="P5401">IFERROR(INDEX(tblClientes[Dividendo Mensal (R$)],INT($J5401/ROWS(tblConsorcios[Produto]))+1),"")</f>
        <v/>
      </c>
      <c r="Q5401" s="20" t="str">
        <f t="shared" si="253"/>
        <v/>
      </c>
      <c r="R5401">
        <f t="shared" si="254"/>
        <v>0</v>
      </c>
    </row>
    <row r="5402" spans="10:18" x14ac:dyDescent="0.2">
      <c r="J5402">
        <f t="shared" si="252"/>
        <v>5400</v>
      </c>
      <c r="K5402" t="str" cm="1">
        <f t="array" ref="K5402">IFERROR(INDEX(tblClientes[Cliente],INT($J5402/ROWS(tblConsorcios[Produto]))+1),"")</f>
        <v/>
      </c>
      <c r="L5402" t="str" cm="1">
        <f t="array" ref="L5402">IFERROR(INDEX(tblConsorcios[Produto],MOD($J5402,ROWS(tblConsorcios[Produto]))+1),"")</f>
        <v>Imóvel IE220 – 240m</v>
      </c>
      <c r="M5402" s="20" cm="1">
        <f t="array" ref="M5402">IFERROR(INDEX(tblConsorcios[Valor da Carta (R$)],MOD($J5402,ROWS(tblConsorcios[Produto]))+1),"")</f>
        <v>220000</v>
      </c>
      <c r="N5402" s="2" cm="1">
        <f t="array" ref="N5402">IFERROR(INDEX(tblConsorcios[Prazo (meses)],MOD($J5402,ROWS(tblConsorcios[Produto]))+1),"")</f>
        <v>240</v>
      </c>
      <c r="O5402" s="20" cm="1">
        <f t="array" ref="O5402">IFERROR(INDEX(tblConsorcios[Parcela Mensal (R$)],MOD($J5402,ROWS(tblConsorcios[Produto]))+1),"")</f>
        <v>1180.67</v>
      </c>
      <c r="P5402" s="20" t="str" cm="1">
        <f t="array" ref="P5402">IFERROR(INDEX(tblClientes[Dividendo Mensal (R$)],INT($J5402/ROWS(tblConsorcios[Produto]))+1),"")</f>
        <v/>
      </c>
      <c r="Q5402" s="20" t="str">
        <f t="shared" si="253"/>
        <v/>
      </c>
      <c r="R5402">
        <f t="shared" si="254"/>
        <v>0</v>
      </c>
    </row>
    <row r="5403" spans="10:18" x14ac:dyDescent="0.2">
      <c r="J5403">
        <f t="shared" si="252"/>
        <v>5401</v>
      </c>
      <c r="K5403" t="str" cm="1">
        <f t="array" ref="K5403">IFERROR(INDEX(tblClientes[Cliente],INT($J5403/ROWS(tblConsorcios[Produto]))+1),"")</f>
        <v/>
      </c>
      <c r="L5403" t="str" cm="1">
        <f t="array" ref="L5403">IFERROR(INDEX(tblConsorcios[Produto],MOD($J5403,ROWS(tblConsorcios[Produto]))+1),"")</f>
        <v>Imóvel IE220 – 220m</v>
      </c>
      <c r="M5403" s="20" cm="1">
        <f t="array" ref="M5403">IFERROR(INDEX(tblConsorcios[Valor da Carta (R$)],MOD($J5403,ROWS(tblConsorcios[Produto]))+1),"")</f>
        <v>220000</v>
      </c>
      <c r="N5403" s="2" cm="1">
        <f t="array" ref="N5403">IFERROR(INDEX(tblConsorcios[Prazo (meses)],MOD($J5403,ROWS(tblConsorcios[Produto]))+1),"")</f>
        <v>220</v>
      </c>
      <c r="O5403" s="20" cm="1">
        <f t="array" ref="O5403">IFERROR(INDEX(tblConsorcios[Parcela Mensal (R$)],MOD($J5403,ROWS(tblConsorcios[Produto]))+1),"")</f>
        <v>1278</v>
      </c>
      <c r="P5403" s="20" t="str" cm="1">
        <f t="array" ref="P5403">IFERROR(INDEX(tblClientes[Dividendo Mensal (R$)],INT($J5403/ROWS(tblConsorcios[Produto]))+1),"")</f>
        <v/>
      </c>
      <c r="Q5403" s="20" t="str">
        <f t="shared" si="253"/>
        <v/>
      </c>
      <c r="R5403">
        <f t="shared" si="254"/>
        <v>0</v>
      </c>
    </row>
    <row r="5404" spans="10:18" x14ac:dyDescent="0.2">
      <c r="J5404">
        <f t="shared" si="252"/>
        <v>5402</v>
      </c>
      <c r="K5404" t="str" cm="1">
        <f t="array" ref="K5404">IFERROR(INDEX(tblClientes[Cliente],INT($J5404/ROWS(tblConsorcios[Produto]))+1),"")</f>
        <v/>
      </c>
      <c r="L5404" t="str" cm="1">
        <f t="array" ref="L5404">IFERROR(INDEX(tblConsorcios[Produto],MOD($J5404,ROWS(tblConsorcios[Produto]))+1),"")</f>
        <v>Imóvel IE220 – 200m</v>
      </c>
      <c r="M5404" s="20" cm="1">
        <f t="array" ref="M5404">IFERROR(INDEX(tblConsorcios[Valor da Carta (R$)],MOD($J5404,ROWS(tblConsorcios[Produto]))+1),"")</f>
        <v>220000</v>
      </c>
      <c r="N5404" s="2" cm="1">
        <f t="array" ref="N5404">IFERROR(INDEX(tblConsorcios[Prazo (meses)],MOD($J5404,ROWS(tblConsorcios[Produto]))+1),"")</f>
        <v>200</v>
      </c>
      <c r="O5404" s="20" cm="1">
        <f t="array" ref="O5404">IFERROR(INDEX(tblConsorcios[Parcela Mensal (R$)],MOD($J5404,ROWS(tblConsorcios[Produto]))+1),"")</f>
        <v>1394.8</v>
      </c>
      <c r="P5404" s="20" t="str" cm="1">
        <f t="array" ref="P5404">IFERROR(INDEX(tblClientes[Dividendo Mensal (R$)],INT($J5404/ROWS(tblConsorcios[Produto]))+1),"")</f>
        <v/>
      </c>
      <c r="Q5404" s="20" t="str">
        <f t="shared" si="253"/>
        <v/>
      </c>
      <c r="R5404">
        <f t="shared" si="254"/>
        <v>0</v>
      </c>
    </row>
    <row r="5405" spans="10:18" x14ac:dyDescent="0.2">
      <c r="J5405">
        <f t="shared" si="252"/>
        <v>5403</v>
      </c>
      <c r="K5405" t="str" cm="1">
        <f t="array" ref="K5405">IFERROR(INDEX(tblClientes[Cliente],INT($J5405/ROWS(tblConsorcios[Produto]))+1),"")</f>
        <v/>
      </c>
      <c r="L5405" t="str" cm="1">
        <f t="array" ref="L5405">IFERROR(INDEX(tblConsorcios[Produto],MOD($J5405,ROWS(tblConsorcios[Produto]))+1),"")</f>
        <v>Imóvel IE200 – 240m</v>
      </c>
      <c r="M5405" s="20" cm="1">
        <f t="array" ref="M5405">IFERROR(INDEX(tblConsorcios[Valor da Carta (R$)],MOD($J5405,ROWS(tblConsorcios[Produto]))+1),"")</f>
        <v>200000</v>
      </c>
      <c r="N5405" s="2" cm="1">
        <f t="array" ref="N5405">IFERROR(INDEX(tblConsorcios[Prazo (meses)],MOD($J5405,ROWS(tblConsorcios[Produto]))+1),"")</f>
        <v>240</v>
      </c>
      <c r="O5405" s="20" cm="1">
        <f t="array" ref="O5405">IFERROR(INDEX(tblConsorcios[Parcela Mensal (R$)],MOD($J5405,ROWS(tblConsorcios[Produto]))+1),"")</f>
        <v>1073.33</v>
      </c>
      <c r="P5405" s="20" t="str" cm="1">
        <f t="array" ref="P5405">IFERROR(INDEX(tblClientes[Dividendo Mensal (R$)],INT($J5405/ROWS(tblConsorcios[Produto]))+1),"")</f>
        <v/>
      </c>
      <c r="Q5405" s="20" t="str">
        <f t="shared" si="253"/>
        <v/>
      </c>
      <c r="R5405">
        <f t="shared" si="254"/>
        <v>0</v>
      </c>
    </row>
    <row r="5406" spans="10:18" x14ac:dyDescent="0.2">
      <c r="J5406">
        <f t="shared" si="252"/>
        <v>5404</v>
      </c>
      <c r="K5406" t="str" cm="1">
        <f t="array" ref="K5406">IFERROR(INDEX(tblClientes[Cliente],INT($J5406/ROWS(tblConsorcios[Produto]))+1),"")</f>
        <v/>
      </c>
      <c r="L5406" t="str" cm="1">
        <f t="array" ref="L5406">IFERROR(INDEX(tblConsorcios[Produto],MOD($J5406,ROWS(tblConsorcios[Produto]))+1),"")</f>
        <v>Imóvel IE200 – 220m</v>
      </c>
      <c r="M5406" s="20" cm="1">
        <f t="array" ref="M5406">IFERROR(INDEX(tblConsorcios[Valor da Carta (R$)],MOD($J5406,ROWS(tblConsorcios[Produto]))+1),"")</f>
        <v>200000</v>
      </c>
      <c r="N5406" s="2" cm="1">
        <f t="array" ref="N5406">IFERROR(INDEX(tblConsorcios[Prazo (meses)],MOD($J5406,ROWS(tblConsorcios[Produto]))+1),"")</f>
        <v>220</v>
      </c>
      <c r="O5406" s="20" cm="1">
        <f t="array" ref="O5406">IFERROR(INDEX(tblConsorcios[Parcela Mensal (R$)],MOD($J5406,ROWS(tblConsorcios[Produto]))+1),"")</f>
        <v>1161.82</v>
      </c>
      <c r="P5406" s="20" t="str" cm="1">
        <f t="array" ref="P5406">IFERROR(INDEX(tblClientes[Dividendo Mensal (R$)],INT($J5406/ROWS(tblConsorcios[Produto]))+1),"")</f>
        <v/>
      </c>
      <c r="Q5406" s="20" t="str">
        <f t="shared" si="253"/>
        <v/>
      </c>
      <c r="R5406">
        <f t="shared" si="254"/>
        <v>0</v>
      </c>
    </row>
    <row r="5407" spans="10:18" x14ac:dyDescent="0.2">
      <c r="J5407">
        <f t="shared" si="252"/>
        <v>5405</v>
      </c>
      <c r="K5407" t="str" cm="1">
        <f t="array" ref="K5407">IFERROR(INDEX(tblClientes[Cliente],INT($J5407/ROWS(tblConsorcios[Produto]))+1),"")</f>
        <v/>
      </c>
      <c r="L5407" t="str" cm="1">
        <f t="array" ref="L5407">IFERROR(INDEX(tblConsorcios[Produto],MOD($J5407,ROWS(tblConsorcios[Produto]))+1),"")</f>
        <v>Imóvel IE200 – 200m</v>
      </c>
      <c r="M5407" s="20" cm="1">
        <f t="array" ref="M5407">IFERROR(INDEX(tblConsorcios[Valor da Carta (R$)],MOD($J5407,ROWS(tblConsorcios[Produto]))+1),"")</f>
        <v>200000</v>
      </c>
      <c r="N5407" s="2" cm="1">
        <f t="array" ref="N5407">IFERROR(INDEX(tblConsorcios[Prazo (meses)],MOD($J5407,ROWS(tblConsorcios[Produto]))+1),"")</f>
        <v>200</v>
      </c>
      <c r="O5407" s="20" cm="1">
        <f t="array" ref="O5407">IFERROR(INDEX(tblConsorcios[Parcela Mensal (R$)],MOD($J5407,ROWS(tblConsorcios[Produto]))+1),"")</f>
        <v>1268</v>
      </c>
      <c r="P5407" s="20" t="str" cm="1">
        <f t="array" ref="P5407">IFERROR(INDEX(tblClientes[Dividendo Mensal (R$)],INT($J5407/ROWS(tblConsorcios[Produto]))+1),"")</f>
        <v/>
      </c>
      <c r="Q5407" s="20" t="str">
        <f t="shared" si="253"/>
        <v/>
      </c>
      <c r="R5407">
        <f t="shared" si="254"/>
        <v>0</v>
      </c>
    </row>
    <row r="5408" spans="10:18" x14ac:dyDescent="0.2">
      <c r="J5408">
        <f t="shared" si="252"/>
        <v>5406</v>
      </c>
      <c r="K5408" t="str" cm="1">
        <f t="array" ref="K5408">IFERROR(INDEX(tblClientes[Cliente],INT($J5408/ROWS(tblConsorcios[Produto]))+1),"")</f>
        <v/>
      </c>
      <c r="L5408" t="str" cm="1">
        <f t="array" ref="L5408">IFERROR(INDEX(tblConsorcios[Produto],MOD($J5408,ROWS(tblConsorcios[Produto]))+1),"")</f>
        <v>Imóvel IE150 – 240m</v>
      </c>
      <c r="M5408" s="20" cm="1">
        <f t="array" ref="M5408">IFERROR(INDEX(tblConsorcios[Valor da Carta (R$)],MOD($J5408,ROWS(tblConsorcios[Produto]))+1),"")</f>
        <v>150000</v>
      </c>
      <c r="N5408" s="2" cm="1">
        <f t="array" ref="N5408">IFERROR(INDEX(tblConsorcios[Prazo (meses)],MOD($J5408,ROWS(tblConsorcios[Produto]))+1),"")</f>
        <v>240</v>
      </c>
      <c r="O5408" s="20" cm="1">
        <f t="array" ref="O5408">IFERROR(INDEX(tblConsorcios[Parcela Mensal (R$)],MOD($J5408,ROWS(tblConsorcios[Produto]))+1),"")</f>
        <v>805</v>
      </c>
      <c r="P5408" s="20" t="str" cm="1">
        <f t="array" ref="P5408">IFERROR(INDEX(tblClientes[Dividendo Mensal (R$)],INT($J5408/ROWS(tblConsorcios[Produto]))+1),"")</f>
        <v/>
      </c>
      <c r="Q5408" s="20" t="str">
        <f t="shared" si="253"/>
        <v/>
      </c>
      <c r="R5408">
        <f t="shared" si="254"/>
        <v>0</v>
      </c>
    </row>
    <row r="5409" spans="10:18" x14ac:dyDescent="0.2">
      <c r="J5409">
        <f t="shared" si="252"/>
        <v>5407</v>
      </c>
      <c r="K5409" t="str" cm="1">
        <f t="array" ref="K5409">IFERROR(INDEX(tblClientes[Cliente],INT($J5409/ROWS(tblConsorcios[Produto]))+1),"")</f>
        <v/>
      </c>
      <c r="L5409" t="str" cm="1">
        <f t="array" ref="L5409">IFERROR(INDEX(tblConsorcios[Produto],MOD($J5409,ROWS(tblConsorcios[Produto]))+1),"")</f>
        <v>Imóvel IE150 – 220m</v>
      </c>
      <c r="M5409" s="20" cm="1">
        <f t="array" ref="M5409">IFERROR(INDEX(tblConsorcios[Valor da Carta (R$)],MOD($J5409,ROWS(tblConsorcios[Produto]))+1),"")</f>
        <v>150000</v>
      </c>
      <c r="N5409" s="2" cm="1">
        <f t="array" ref="N5409">IFERROR(INDEX(tblConsorcios[Prazo (meses)],MOD($J5409,ROWS(tblConsorcios[Produto]))+1),"")</f>
        <v>220</v>
      </c>
      <c r="O5409" s="20" cm="1">
        <f t="array" ref="O5409">IFERROR(INDEX(tblConsorcios[Parcela Mensal (R$)],MOD($J5409,ROWS(tblConsorcios[Produto]))+1),"")</f>
        <v>871.36</v>
      </c>
      <c r="P5409" s="20" t="str" cm="1">
        <f t="array" ref="P5409">IFERROR(INDEX(tblClientes[Dividendo Mensal (R$)],INT($J5409/ROWS(tblConsorcios[Produto]))+1),"")</f>
        <v/>
      </c>
      <c r="Q5409" s="20" t="str">
        <f t="shared" si="253"/>
        <v/>
      </c>
      <c r="R5409">
        <f t="shared" si="254"/>
        <v>0</v>
      </c>
    </row>
    <row r="5410" spans="10:18" x14ac:dyDescent="0.2">
      <c r="J5410">
        <f t="shared" si="252"/>
        <v>5408</v>
      </c>
      <c r="K5410" t="str" cm="1">
        <f t="array" ref="K5410">IFERROR(INDEX(tblClientes[Cliente],INT($J5410/ROWS(tblConsorcios[Produto]))+1),"")</f>
        <v/>
      </c>
      <c r="L5410" t="str" cm="1">
        <f t="array" ref="L5410">IFERROR(INDEX(tblConsorcios[Produto],MOD($J5410,ROWS(tblConsorcios[Produto]))+1),"")</f>
        <v>Imóvel IE150 – 200m</v>
      </c>
      <c r="M5410" s="20" cm="1">
        <f t="array" ref="M5410">IFERROR(INDEX(tblConsorcios[Valor da Carta (R$)],MOD($J5410,ROWS(tblConsorcios[Produto]))+1),"")</f>
        <v>150000</v>
      </c>
      <c r="N5410" s="2" cm="1">
        <f t="array" ref="N5410">IFERROR(INDEX(tblConsorcios[Prazo (meses)],MOD($J5410,ROWS(tblConsorcios[Produto]))+1),"")</f>
        <v>200</v>
      </c>
      <c r="O5410" s="20" cm="1">
        <f t="array" ref="O5410">IFERROR(INDEX(tblConsorcios[Parcela Mensal (R$)],MOD($J5410,ROWS(tblConsorcios[Produto]))+1),"")</f>
        <v>951</v>
      </c>
      <c r="P5410" s="20" t="str" cm="1">
        <f t="array" ref="P5410">IFERROR(INDEX(tblClientes[Dividendo Mensal (R$)],INT($J5410/ROWS(tblConsorcios[Produto]))+1),"")</f>
        <v/>
      </c>
      <c r="Q5410" s="20" t="str">
        <f t="shared" si="253"/>
        <v/>
      </c>
      <c r="R5410">
        <f t="shared" si="254"/>
        <v>0</v>
      </c>
    </row>
    <row r="5411" spans="10:18" x14ac:dyDescent="0.2">
      <c r="J5411">
        <f t="shared" si="252"/>
        <v>5409</v>
      </c>
      <c r="K5411" t="str" cm="1">
        <f t="array" ref="K5411">IFERROR(INDEX(tblClientes[Cliente],INT($J5411/ROWS(tblConsorcios[Produto]))+1),"")</f>
        <v/>
      </c>
      <c r="L5411" t="str" cm="1">
        <f t="array" ref="L5411">IFERROR(INDEX(tblConsorcios[Produto],MOD($J5411,ROWS(tblConsorcios[Produto]))+1),"")</f>
        <v>Imóvel IE140 – 240m</v>
      </c>
      <c r="M5411" s="20" cm="1">
        <f t="array" ref="M5411">IFERROR(INDEX(tblConsorcios[Valor da Carta (R$)],MOD($J5411,ROWS(tblConsorcios[Produto]))+1),"")</f>
        <v>140000</v>
      </c>
      <c r="N5411" s="2" cm="1">
        <f t="array" ref="N5411">IFERROR(INDEX(tblConsorcios[Prazo (meses)],MOD($J5411,ROWS(tblConsorcios[Produto]))+1),"")</f>
        <v>240</v>
      </c>
      <c r="O5411" s="20" cm="1">
        <f t="array" ref="O5411">IFERROR(INDEX(tblConsorcios[Parcela Mensal (R$)],MOD($J5411,ROWS(tblConsorcios[Produto]))+1),"")</f>
        <v>751.33</v>
      </c>
      <c r="P5411" s="20" t="str" cm="1">
        <f t="array" ref="P5411">IFERROR(INDEX(tblClientes[Dividendo Mensal (R$)],INT($J5411/ROWS(tblConsorcios[Produto]))+1),"")</f>
        <v/>
      </c>
      <c r="Q5411" s="20" t="str">
        <f t="shared" si="253"/>
        <v/>
      </c>
      <c r="R5411">
        <f t="shared" si="254"/>
        <v>0</v>
      </c>
    </row>
    <row r="5412" spans="10:18" x14ac:dyDescent="0.2">
      <c r="J5412">
        <f t="shared" si="252"/>
        <v>5410</v>
      </c>
      <c r="K5412" t="str" cm="1">
        <f t="array" ref="K5412">IFERROR(INDEX(tblClientes[Cliente],INT($J5412/ROWS(tblConsorcios[Produto]))+1),"")</f>
        <v/>
      </c>
      <c r="L5412" t="str" cm="1">
        <f t="array" ref="L5412">IFERROR(INDEX(tblConsorcios[Produto],MOD($J5412,ROWS(tblConsorcios[Produto]))+1),"")</f>
        <v>Imóvel IE140 – 220m</v>
      </c>
      <c r="M5412" s="20" cm="1">
        <f t="array" ref="M5412">IFERROR(INDEX(tblConsorcios[Valor da Carta (R$)],MOD($J5412,ROWS(tblConsorcios[Produto]))+1),"")</f>
        <v>140000</v>
      </c>
      <c r="N5412" s="2" cm="1">
        <f t="array" ref="N5412">IFERROR(INDEX(tblConsorcios[Prazo (meses)],MOD($J5412,ROWS(tblConsorcios[Produto]))+1),"")</f>
        <v>220</v>
      </c>
      <c r="O5412" s="20" cm="1">
        <f t="array" ref="O5412">IFERROR(INDEX(tblConsorcios[Parcela Mensal (R$)],MOD($J5412,ROWS(tblConsorcios[Produto]))+1),"")</f>
        <v>813.27</v>
      </c>
      <c r="P5412" s="20" t="str" cm="1">
        <f t="array" ref="P5412">IFERROR(INDEX(tblClientes[Dividendo Mensal (R$)],INT($J5412/ROWS(tblConsorcios[Produto]))+1),"")</f>
        <v/>
      </c>
      <c r="Q5412" s="20" t="str">
        <f t="shared" si="253"/>
        <v/>
      </c>
      <c r="R5412">
        <f t="shared" si="254"/>
        <v>0</v>
      </c>
    </row>
    <row r="5413" spans="10:18" x14ac:dyDescent="0.2">
      <c r="J5413">
        <f t="shared" si="252"/>
        <v>5411</v>
      </c>
      <c r="K5413" t="str" cm="1">
        <f t="array" ref="K5413">IFERROR(INDEX(tblClientes[Cliente],INT($J5413/ROWS(tblConsorcios[Produto]))+1),"")</f>
        <v/>
      </c>
      <c r="L5413" t="str" cm="1">
        <f t="array" ref="L5413">IFERROR(INDEX(tblConsorcios[Produto],MOD($J5413,ROWS(tblConsorcios[Produto]))+1),"")</f>
        <v>Imóvel IE140 – 200m</v>
      </c>
      <c r="M5413" s="20" cm="1">
        <f t="array" ref="M5413">IFERROR(INDEX(tblConsorcios[Valor da Carta (R$)],MOD($J5413,ROWS(tblConsorcios[Produto]))+1),"")</f>
        <v>140000</v>
      </c>
      <c r="N5413" s="2" cm="1">
        <f t="array" ref="N5413">IFERROR(INDEX(tblConsorcios[Prazo (meses)],MOD($J5413,ROWS(tblConsorcios[Produto]))+1),"")</f>
        <v>200</v>
      </c>
      <c r="O5413" s="20" cm="1">
        <f t="array" ref="O5413">IFERROR(INDEX(tblConsorcios[Parcela Mensal (R$)],MOD($J5413,ROWS(tblConsorcios[Produto]))+1),"")</f>
        <v>887.6</v>
      </c>
      <c r="P5413" s="20" t="str" cm="1">
        <f t="array" ref="P5413">IFERROR(INDEX(tblClientes[Dividendo Mensal (R$)],INT($J5413/ROWS(tblConsorcios[Produto]))+1),"")</f>
        <v/>
      </c>
      <c r="Q5413" s="20" t="str">
        <f t="shared" si="253"/>
        <v/>
      </c>
      <c r="R5413">
        <f t="shared" si="254"/>
        <v>0</v>
      </c>
    </row>
    <row r="5414" spans="10:18" x14ac:dyDescent="0.2">
      <c r="J5414">
        <f t="shared" si="252"/>
        <v>5412</v>
      </c>
      <c r="K5414" t="str" cm="1">
        <f t="array" ref="K5414">IFERROR(INDEX(tblClientes[Cliente],INT($J5414/ROWS(tblConsorcios[Produto]))+1),"")</f>
        <v/>
      </c>
      <c r="L5414" t="str" cm="1">
        <f t="array" ref="L5414">IFERROR(INDEX(tblConsorcios[Produto],MOD($J5414,ROWS(tblConsorcios[Produto]))+1),"")</f>
        <v>Imóvel IE130 – 240m</v>
      </c>
      <c r="M5414" s="20" cm="1">
        <f t="array" ref="M5414">IFERROR(INDEX(tblConsorcios[Valor da Carta (R$)],MOD($J5414,ROWS(tblConsorcios[Produto]))+1),"")</f>
        <v>130000</v>
      </c>
      <c r="N5414" s="2" cm="1">
        <f t="array" ref="N5414">IFERROR(INDEX(tblConsorcios[Prazo (meses)],MOD($J5414,ROWS(tblConsorcios[Produto]))+1),"")</f>
        <v>240</v>
      </c>
      <c r="O5414" s="20" cm="1">
        <f t="array" ref="O5414">IFERROR(INDEX(tblConsorcios[Parcela Mensal (R$)],MOD($J5414,ROWS(tblConsorcios[Produto]))+1),"")</f>
        <v>697.67</v>
      </c>
      <c r="P5414" s="20" t="str" cm="1">
        <f t="array" ref="P5414">IFERROR(INDEX(tblClientes[Dividendo Mensal (R$)],INT($J5414/ROWS(tblConsorcios[Produto]))+1),"")</f>
        <v/>
      </c>
      <c r="Q5414" s="20" t="str">
        <f t="shared" si="253"/>
        <v/>
      </c>
      <c r="R5414">
        <f t="shared" si="254"/>
        <v>0</v>
      </c>
    </row>
    <row r="5415" spans="10:18" x14ac:dyDescent="0.2">
      <c r="J5415">
        <f t="shared" si="252"/>
        <v>5413</v>
      </c>
      <c r="K5415" t="str" cm="1">
        <f t="array" ref="K5415">IFERROR(INDEX(tblClientes[Cliente],INT($J5415/ROWS(tblConsorcios[Produto]))+1),"")</f>
        <v/>
      </c>
      <c r="L5415" t="str" cm="1">
        <f t="array" ref="L5415">IFERROR(INDEX(tblConsorcios[Produto],MOD($J5415,ROWS(tblConsorcios[Produto]))+1),"")</f>
        <v>Imóvel IE130 – 220m</v>
      </c>
      <c r="M5415" s="20" cm="1">
        <f t="array" ref="M5415">IFERROR(INDEX(tblConsorcios[Valor da Carta (R$)],MOD($J5415,ROWS(tblConsorcios[Produto]))+1),"")</f>
        <v>130000</v>
      </c>
      <c r="N5415" s="2" cm="1">
        <f t="array" ref="N5415">IFERROR(INDEX(tblConsorcios[Prazo (meses)],MOD($J5415,ROWS(tblConsorcios[Produto]))+1),"")</f>
        <v>220</v>
      </c>
      <c r="O5415" s="20" cm="1">
        <f t="array" ref="O5415">IFERROR(INDEX(tblConsorcios[Parcela Mensal (R$)],MOD($J5415,ROWS(tblConsorcios[Produto]))+1),"")</f>
        <v>755.18</v>
      </c>
      <c r="P5415" s="20" t="str" cm="1">
        <f t="array" ref="P5415">IFERROR(INDEX(tblClientes[Dividendo Mensal (R$)],INT($J5415/ROWS(tblConsorcios[Produto]))+1),"")</f>
        <v/>
      </c>
      <c r="Q5415" s="20" t="str">
        <f t="shared" si="253"/>
        <v/>
      </c>
      <c r="R5415">
        <f t="shared" si="254"/>
        <v>0</v>
      </c>
    </row>
    <row r="5416" spans="10:18" x14ac:dyDescent="0.2">
      <c r="J5416">
        <f t="shared" si="252"/>
        <v>5414</v>
      </c>
      <c r="K5416" t="str" cm="1">
        <f t="array" ref="K5416">IFERROR(INDEX(tblClientes[Cliente],INT($J5416/ROWS(tblConsorcios[Produto]))+1),"")</f>
        <v/>
      </c>
      <c r="L5416" t="str" cm="1">
        <f t="array" ref="L5416">IFERROR(INDEX(tblConsorcios[Produto],MOD($J5416,ROWS(tblConsorcios[Produto]))+1),"")</f>
        <v>Imóvel IE130 – 200m</v>
      </c>
      <c r="M5416" s="20" cm="1">
        <f t="array" ref="M5416">IFERROR(INDEX(tblConsorcios[Valor da Carta (R$)],MOD($J5416,ROWS(tblConsorcios[Produto]))+1),"")</f>
        <v>130000</v>
      </c>
      <c r="N5416" s="2" cm="1">
        <f t="array" ref="N5416">IFERROR(INDEX(tblConsorcios[Prazo (meses)],MOD($J5416,ROWS(tblConsorcios[Produto]))+1),"")</f>
        <v>200</v>
      </c>
      <c r="O5416" s="20" cm="1">
        <f t="array" ref="O5416">IFERROR(INDEX(tblConsorcios[Parcela Mensal (R$)],MOD($J5416,ROWS(tblConsorcios[Produto]))+1),"")</f>
        <v>824.2</v>
      </c>
      <c r="P5416" s="20" t="str" cm="1">
        <f t="array" ref="P5416">IFERROR(INDEX(tblClientes[Dividendo Mensal (R$)],INT($J5416/ROWS(tblConsorcios[Produto]))+1),"")</f>
        <v/>
      </c>
      <c r="Q5416" s="20" t="str">
        <f t="shared" si="253"/>
        <v/>
      </c>
      <c r="R5416">
        <f t="shared" si="254"/>
        <v>0</v>
      </c>
    </row>
    <row r="5417" spans="10:18" x14ac:dyDescent="0.2">
      <c r="J5417">
        <f t="shared" si="252"/>
        <v>5415</v>
      </c>
      <c r="K5417" t="str" cm="1">
        <f t="array" ref="K5417">IFERROR(INDEX(tblClientes[Cliente],INT($J5417/ROWS(tblConsorcios[Produto]))+1),"")</f>
        <v/>
      </c>
      <c r="L5417" t="str" cm="1">
        <f t="array" ref="L5417">IFERROR(INDEX(tblConsorcios[Produto],MOD($J5417,ROWS(tblConsorcios[Produto]))+1),"")</f>
        <v>Imóvel IE120 – 240m</v>
      </c>
      <c r="M5417" s="20" cm="1">
        <f t="array" ref="M5417">IFERROR(INDEX(tblConsorcios[Valor da Carta (R$)],MOD($J5417,ROWS(tblConsorcios[Produto]))+1),"")</f>
        <v>120000</v>
      </c>
      <c r="N5417" s="2" cm="1">
        <f t="array" ref="N5417">IFERROR(INDEX(tblConsorcios[Prazo (meses)],MOD($J5417,ROWS(tblConsorcios[Produto]))+1),"")</f>
        <v>240</v>
      </c>
      <c r="O5417" s="20" cm="1">
        <f t="array" ref="O5417">IFERROR(INDEX(tblConsorcios[Parcela Mensal (R$)],MOD($J5417,ROWS(tblConsorcios[Produto]))+1),"")</f>
        <v>644</v>
      </c>
      <c r="P5417" s="20" t="str" cm="1">
        <f t="array" ref="P5417">IFERROR(INDEX(tblClientes[Dividendo Mensal (R$)],INT($J5417/ROWS(tblConsorcios[Produto]))+1),"")</f>
        <v/>
      </c>
      <c r="Q5417" s="20" t="str">
        <f t="shared" si="253"/>
        <v/>
      </c>
      <c r="R5417">
        <f t="shared" si="254"/>
        <v>0</v>
      </c>
    </row>
    <row r="5418" spans="10:18" x14ac:dyDescent="0.2">
      <c r="J5418">
        <f t="shared" si="252"/>
        <v>5416</v>
      </c>
      <c r="K5418" t="str" cm="1">
        <f t="array" ref="K5418">IFERROR(INDEX(tblClientes[Cliente],INT($J5418/ROWS(tblConsorcios[Produto]))+1),"")</f>
        <v/>
      </c>
      <c r="L5418" t="str" cm="1">
        <f t="array" ref="L5418">IFERROR(INDEX(tblConsorcios[Produto],MOD($J5418,ROWS(tblConsorcios[Produto]))+1),"")</f>
        <v>Imóvel IE120 – 220m</v>
      </c>
      <c r="M5418" s="20" cm="1">
        <f t="array" ref="M5418">IFERROR(INDEX(tblConsorcios[Valor da Carta (R$)],MOD($J5418,ROWS(tblConsorcios[Produto]))+1),"")</f>
        <v>120000</v>
      </c>
      <c r="N5418" s="2" cm="1">
        <f t="array" ref="N5418">IFERROR(INDEX(tblConsorcios[Prazo (meses)],MOD($J5418,ROWS(tblConsorcios[Produto]))+1),"")</f>
        <v>220</v>
      </c>
      <c r="O5418" s="20" cm="1">
        <f t="array" ref="O5418">IFERROR(INDEX(tblConsorcios[Parcela Mensal (R$)],MOD($J5418,ROWS(tblConsorcios[Produto]))+1),"")</f>
        <v>697.09</v>
      </c>
      <c r="P5418" s="20" t="str" cm="1">
        <f t="array" ref="P5418">IFERROR(INDEX(tblClientes[Dividendo Mensal (R$)],INT($J5418/ROWS(tblConsorcios[Produto]))+1),"")</f>
        <v/>
      </c>
      <c r="Q5418" s="20" t="str">
        <f t="shared" si="253"/>
        <v/>
      </c>
      <c r="R5418">
        <f t="shared" si="254"/>
        <v>0</v>
      </c>
    </row>
    <row r="5419" spans="10:18" x14ac:dyDescent="0.2">
      <c r="J5419">
        <f t="shared" si="252"/>
        <v>5417</v>
      </c>
      <c r="K5419" t="str" cm="1">
        <f t="array" ref="K5419">IFERROR(INDEX(tblClientes[Cliente],INT($J5419/ROWS(tblConsorcios[Produto]))+1),"")</f>
        <v/>
      </c>
      <c r="L5419" t="str" cm="1">
        <f t="array" ref="L5419">IFERROR(INDEX(tblConsorcios[Produto],MOD($J5419,ROWS(tblConsorcios[Produto]))+1),"")</f>
        <v>Imóvel IE120 – 200m</v>
      </c>
      <c r="M5419" s="20" cm="1">
        <f t="array" ref="M5419">IFERROR(INDEX(tblConsorcios[Valor da Carta (R$)],MOD($J5419,ROWS(tblConsorcios[Produto]))+1),"")</f>
        <v>120000</v>
      </c>
      <c r="N5419" s="2" cm="1">
        <f t="array" ref="N5419">IFERROR(INDEX(tblConsorcios[Prazo (meses)],MOD($J5419,ROWS(tblConsorcios[Produto]))+1),"")</f>
        <v>200</v>
      </c>
      <c r="O5419" s="20" cm="1">
        <f t="array" ref="O5419">IFERROR(INDEX(tblConsorcios[Parcela Mensal (R$)],MOD($J5419,ROWS(tblConsorcios[Produto]))+1),"")</f>
        <v>760.8</v>
      </c>
      <c r="P5419" s="20" t="str" cm="1">
        <f t="array" ref="P5419">IFERROR(INDEX(tblClientes[Dividendo Mensal (R$)],INT($J5419/ROWS(tblConsorcios[Produto]))+1),"")</f>
        <v/>
      </c>
      <c r="Q5419" s="20" t="str">
        <f t="shared" si="253"/>
        <v/>
      </c>
      <c r="R5419">
        <f t="shared" si="254"/>
        <v>0</v>
      </c>
    </row>
    <row r="5420" spans="10:18" x14ac:dyDescent="0.2">
      <c r="J5420">
        <f t="shared" si="252"/>
        <v>5418</v>
      </c>
      <c r="K5420" t="str" cm="1">
        <f t="array" ref="K5420">IFERROR(INDEX(tblClientes[Cliente],INT($J5420/ROWS(tblConsorcios[Produto]))+1),"")</f>
        <v/>
      </c>
      <c r="L5420" t="str" cm="1">
        <f t="array" ref="L5420">IFERROR(INDEX(tblConsorcios[Produto],MOD($J5420,ROWS(tblConsorcios[Produto]))+1),"")</f>
        <v>Imóvel IE600 – 240m</v>
      </c>
      <c r="M5420" s="20" cm="1">
        <f t="array" ref="M5420">IFERROR(INDEX(tblConsorcios[Valor da Carta (R$)],MOD($J5420,ROWS(tblConsorcios[Produto]))+1),"")</f>
        <v>600000</v>
      </c>
      <c r="N5420" s="2" cm="1">
        <f t="array" ref="N5420">IFERROR(INDEX(tblConsorcios[Prazo (meses)],MOD($J5420,ROWS(tblConsorcios[Produto]))+1),"")</f>
        <v>240</v>
      </c>
      <c r="O5420" s="20" cm="1">
        <f t="array" ref="O5420">IFERROR(INDEX(tblConsorcios[Parcela Mensal (R$)],MOD($J5420,ROWS(tblConsorcios[Produto]))+1),"")</f>
        <v>3220</v>
      </c>
      <c r="P5420" s="20" t="str" cm="1">
        <f t="array" ref="P5420">IFERROR(INDEX(tblClientes[Dividendo Mensal (R$)],INT($J5420/ROWS(tblConsorcios[Produto]))+1),"")</f>
        <v/>
      </c>
      <c r="Q5420" s="20" t="str">
        <f t="shared" si="253"/>
        <v/>
      </c>
      <c r="R5420">
        <f t="shared" si="254"/>
        <v>0</v>
      </c>
    </row>
    <row r="5421" spans="10:18" x14ac:dyDescent="0.2">
      <c r="J5421">
        <f t="shared" si="252"/>
        <v>5419</v>
      </c>
      <c r="K5421" t="str" cm="1">
        <f t="array" ref="K5421">IFERROR(INDEX(tblClientes[Cliente],INT($J5421/ROWS(tblConsorcios[Produto]))+1),"")</f>
        <v/>
      </c>
      <c r="L5421" t="str" cm="1">
        <f t="array" ref="L5421">IFERROR(INDEX(tblConsorcios[Produto],MOD($J5421,ROWS(tblConsorcios[Produto]))+1),"")</f>
        <v>Imóvel IE600 – 220m</v>
      </c>
      <c r="M5421" s="20" cm="1">
        <f t="array" ref="M5421">IFERROR(INDEX(tblConsorcios[Valor da Carta (R$)],MOD($J5421,ROWS(tblConsorcios[Produto]))+1),"")</f>
        <v>600000</v>
      </c>
      <c r="N5421" s="2" cm="1">
        <f t="array" ref="N5421">IFERROR(INDEX(tblConsorcios[Prazo (meses)],MOD($J5421,ROWS(tblConsorcios[Produto]))+1),"")</f>
        <v>220</v>
      </c>
      <c r="O5421" s="20" cm="1">
        <f t="array" ref="O5421">IFERROR(INDEX(tblConsorcios[Parcela Mensal (R$)],MOD($J5421,ROWS(tblConsorcios[Produto]))+1),"")</f>
        <v>3485.45</v>
      </c>
      <c r="P5421" s="20" t="str" cm="1">
        <f t="array" ref="P5421">IFERROR(INDEX(tblClientes[Dividendo Mensal (R$)],INT($J5421/ROWS(tblConsorcios[Produto]))+1),"")</f>
        <v/>
      </c>
      <c r="Q5421" s="20" t="str">
        <f t="shared" si="253"/>
        <v/>
      </c>
      <c r="R5421">
        <f t="shared" si="254"/>
        <v>0</v>
      </c>
    </row>
    <row r="5422" spans="10:18" x14ac:dyDescent="0.2">
      <c r="J5422">
        <f t="shared" si="252"/>
        <v>5420</v>
      </c>
      <c r="K5422" t="str" cm="1">
        <f t="array" ref="K5422">IFERROR(INDEX(tblClientes[Cliente],INT($J5422/ROWS(tblConsorcios[Produto]))+1),"")</f>
        <v/>
      </c>
      <c r="L5422" t="str" cm="1">
        <f t="array" ref="L5422">IFERROR(INDEX(tblConsorcios[Produto],MOD($J5422,ROWS(tblConsorcios[Produto]))+1),"")</f>
        <v>Imóvel IE600 – 200m</v>
      </c>
      <c r="M5422" s="20" cm="1">
        <f t="array" ref="M5422">IFERROR(INDEX(tblConsorcios[Valor da Carta (R$)],MOD($J5422,ROWS(tblConsorcios[Produto]))+1),"")</f>
        <v>600000</v>
      </c>
      <c r="N5422" s="2" cm="1">
        <f t="array" ref="N5422">IFERROR(INDEX(tblConsorcios[Prazo (meses)],MOD($J5422,ROWS(tblConsorcios[Produto]))+1),"")</f>
        <v>200</v>
      </c>
      <c r="O5422" s="20" cm="1">
        <f t="array" ref="O5422">IFERROR(INDEX(tblConsorcios[Parcela Mensal (R$)],MOD($J5422,ROWS(tblConsorcios[Produto]))+1),"")</f>
        <v>3804</v>
      </c>
      <c r="P5422" s="20" t="str" cm="1">
        <f t="array" ref="P5422">IFERROR(INDEX(tblClientes[Dividendo Mensal (R$)],INT($J5422/ROWS(tblConsorcios[Produto]))+1),"")</f>
        <v/>
      </c>
      <c r="Q5422" s="20" t="str">
        <f t="shared" si="253"/>
        <v/>
      </c>
      <c r="R5422">
        <f t="shared" si="254"/>
        <v>0</v>
      </c>
    </row>
    <row r="5423" spans="10:18" x14ac:dyDescent="0.2">
      <c r="J5423">
        <f t="shared" si="252"/>
        <v>5421</v>
      </c>
      <c r="K5423" t="str" cm="1">
        <f t="array" ref="K5423">IFERROR(INDEX(tblClientes[Cliente],INT($J5423/ROWS(tblConsorcios[Produto]))+1),"")</f>
        <v/>
      </c>
      <c r="L5423" t="str" cm="1">
        <f t="array" ref="L5423">IFERROR(INDEX(tblConsorcios[Produto],MOD($J5423,ROWS(tblConsorcios[Produto]))+1),"")</f>
        <v>Imóvel IE580 – 240m</v>
      </c>
      <c r="M5423" s="20" cm="1">
        <f t="array" ref="M5423">IFERROR(INDEX(tblConsorcios[Valor da Carta (R$)],MOD($J5423,ROWS(tblConsorcios[Produto]))+1),"")</f>
        <v>580000</v>
      </c>
      <c r="N5423" s="2" cm="1">
        <f t="array" ref="N5423">IFERROR(INDEX(tblConsorcios[Prazo (meses)],MOD($J5423,ROWS(tblConsorcios[Produto]))+1),"")</f>
        <v>240</v>
      </c>
      <c r="O5423" s="20" cm="1">
        <f t="array" ref="O5423">IFERROR(INDEX(tblConsorcios[Parcela Mensal (R$)],MOD($J5423,ROWS(tblConsorcios[Produto]))+1),"")</f>
        <v>3112.67</v>
      </c>
      <c r="P5423" s="20" t="str" cm="1">
        <f t="array" ref="P5423">IFERROR(INDEX(tblClientes[Dividendo Mensal (R$)],INT($J5423/ROWS(tblConsorcios[Produto]))+1),"")</f>
        <v/>
      </c>
      <c r="Q5423" s="20" t="str">
        <f t="shared" si="253"/>
        <v/>
      </c>
      <c r="R5423">
        <f t="shared" si="254"/>
        <v>0</v>
      </c>
    </row>
    <row r="5424" spans="10:18" x14ac:dyDescent="0.2">
      <c r="J5424">
        <f t="shared" si="252"/>
        <v>5422</v>
      </c>
      <c r="K5424" t="str" cm="1">
        <f t="array" ref="K5424">IFERROR(INDEX(tblClientes[Cliente],INT($J5424/ROWS(tblConsorcios[Produto]))+1),"")</f>
        <v/>
      </c>
      <c r="L5424" t="str" cm="1">
        <f t="array" ref="L5424">IFERROR(INDEX(tblConsorcios[Produto],MOD($J5424,ROWS(tblConsorcios[Produto]))+1),"")</f>
        <v>Imóvel IE580 – 220m</v>
      </c>
      <c r="M5424" s="20" cm="1">
        <f t="array" ref="M5424">IFERROR(INDEX(tblConsorcios[Valor da Carta (R$)],MOD($J5424,ROWS(tblConsorcios[Produto]))+1),"")</f>
        <v>580000</v>
      </c>
      <c r="N5424" s="2" cm="1">
        <f t="array" ref="N5424">IFERROR(INDEX(tblConsorcios[Prazo (meses)],MOD($J5424,ROWS(tblConsorcios[Produto]))+1),"")</f>
        <v>220</v>
      </c>
      <c r="O5424" s="20" cm="1">
        <f t="array" ref="O5424">IFERROR(INDEX(tblConsorcios[Parcela Mensal (R$)],MOD($J5424,ROWS(tblConsorcios[Produto]))+1),"")</f>
        <v>3369.27</v>
      </c>
      <c r="P5424" s="20" t="str" cm="1">
        <f t="array" ref="P5424">IFERROR(INDEX(tblClientes[Dividendo Mensal (R$)],INT($J5424/ROWS(tblConsorcios[Produto]))+1),"")</f>
        <v/>
      </c>
      <c r="Q5424" s="20" t="str">
        <f t="shared" si="253"/>
        <v/>
      </c>
      <c r="R5424">
        <f t="shared" si="254"/>
        <v>0</v>
      </c>
    </row>
    <row r="5425" spans="10:18" x14ac:dyDescent="0.2">
      <c r="J5425">
        <f t="shared" si="252"/>
        <v>5423</v>
      </c>
      <c r="K5425" t="str" cm="1">
        <f t="array" ref="K5425">IFERROR(INDEX(tblClientes[Cliente],INT($J5425/ROWS(tblConsorcios[Produto]))+1),"")</f>
        <v/>
      </c>
      <c r="L5425" t="str" cm="1">
        <f t="array" ref="L5425">IFERROR(INDEX(tblConsorcios[Produto],MOD($J5425,ROWS(tblConsorcios[Produto]))+1),"")</f>
        <v>Imóvel IE580 – 200m</v>
      </c>
      <c r="M5425" s="20" cm="1">
        <f t="array" ref="M5425">IFERROR(INDEX(tblConsorcios[Valor da Carta (R$)],MOD($J5425,ROWS(tblConsorcios[Produto]))+1),"")</f>
        <v>580000</v>
      </c>
      <c r="N5425" s="2" cm="1">
        <f t="array" ref="N5425">IFERROR(INDEX(tblConsorcios[Prazo (meses)],MOD($J5425,ROWS(tblConsorcios[Produto]))+1),"")</f>
        <v>200</v>
      </c>
      <c r="O5425" s="20" cm="1">
        <f t="array" ref="O5425">IFERROR(INDEX(tblConsorcios[Parcela Mensal (R$)],MOD($J5425,ROWS(tblConsorcios[Produto]))+1),"")</f>
        <v>3677.2</v>
      </c>
      <c r="P5425" s="20" t="str" cm="1">
        <f t="array" ref="P5425">IFERROR(INDEX(tblClientes[Dividendo Mensal (R$)],INT($J5425/ROWS(tblConsorcios[Produto]))+1),"")</f>
        <v/>
      </c>
      <c r="Q5425" s="20" t="str">
        <f t="shared" si="253"/>
        <v/>
      </c>
      <c r="R5425">
        <f t="shared" si="254"/>
        <v>0</v>
      </c>
    </row>
    <row r="5426" spans="10:18" x14ac:dyDescent="0.2">
      <c r="J5426">
        <f t="shared" si="252"/>
        <v>5424</v>
      </c>
      <c r="K5426" t="str" cm="1">
        <f t="array" ref="K5426">IFERROR(INDEX(tblClientes[Cliente],INT($J5426/ROWS(tblConsorcios[Produto]))+1),"")</f>
        <v/>
      </c>
      <c r="L5426" t="str" cm="1">
        <f t="array" ref="L5426">IFERROR(INDEX(tblConsorcios[Produto],MOD($J5426,ROWS(tblConsorcios[Produto]))+1),"")</f>
        <v>Imóvel IE550 – 240m</v>
      </c>
      <c r="M5426" s="20" cm="1">
        <f t="array" ref="M5426">IFERROR(INDEX(tblConsorcios[Valor da Carta (R$)],MOD($J5426,ROWS(tblConsorcios[Produto]))+1),"")</f>
        <v>550000</v>
      </c>
      <c r="N5426" s="2" cm="1">
        <f t="array" ref="N5426">IFERROR(INDEX(tblConsorcios[Prazo (meses)],MOD($J5426,ROWS(tblConsorcios[Produto]))+1),"")</f>
        <v>240</v>
      </c>
      <c r="O5426" s="20" cm="1">
        <f t="array" ref="O5426">IFERROR(INDEX(tblConsorcios[Parcela Mensal (R$)],MOD($J5426,ROWS(tblConsorcios[Produto]))+1),"")</f>
        <v>2951.67</v>
      </c>
      <c r="P5426" s="20" t="str" cm="1">
        <f t="array" ref="P5426">IFERROR(INDEX(tblClientes[Dividendo Mensal (R$)],INT($J5426/ROWS(tblConsorcios[Produto]))+1),"")</f>
        <v/>
      </c>
      <c r="Q5426" s="20" t="str">
        <f t="shared" si="253"/>
        <v/>
      </c>
      <c r="R5426">
        <f t="shared" si="254"/>
        <v>0</v>
      </c>
    </row>
    <row r="5427" spans="10:18" x14ac:dyDescent="0.2">
      <c r="J5427">
        <f t="shared" si="252"/>
        <v>5425</v>
      </c>
      <c r="K5427" t="str" cm="1">
        <f t="array" ref="K5427">IFERROR(INDEX(tblClientes[Cliente],INT($J5427/ROWS(tblConsorcios[Produto]))+1),"")</f>
        <v/>
      </c>
      <c r="L5427" t="str" cm="1">
        <f t="array" ref="L5427">IFERROR(INDEX(tblConsorcios[Produto],MOD($J5427,ROWS(tblConsorcios[Produto]))+1),"")</f>
        <v>Imóvel IE550 – 220m</v>
      </c>
      <c r="M5427" s="20" cm="1">
        <f t="array" ref="M5427">IFERROR(INDEX(tblConsorcios[Valor da Carta (R$)],MOD($J5427,ROWS(tblConsorcios[Produto]))+1),"")</f>
        <v>550000</v>
      </c>
      <c r="N5427" s="2" cm="1">
        <f t="array" ref="N5427">IFERROR(INDEX(tblConsorcios[Prazo (meses)],MOD($J5427,ROWS(tblConsorcios[Produto]))+1),"")</f>
        <v>220</v>
      </c>
      <c r="O5427" s="20" cm="1">
        <f t="array" ref="O5427">IFERROR(INDEX(tblConsorcios[Parcela Mensal (R$)],MOD($J5427,ROWS(tblConsorcios[Produto]))+1),"")</f>
        <v>3195</v>
      </c>
      <c r="P5427" s="20" t="str" cm="1">
        <f t="array" ref="P5427">IFERROR(INDEX(tblClientes[Dividendo Mensal (R$)],INT($J5427/ROWS(tblConsorcios[Produto]))+1),"")</f>
        <v/>
      </c>
      <c r="Q5427" s="20" t="str">
        <f t="shared" si="253"/>
        <v/>
      </c>
      <c r="R5427">
        <f t="shared" si="254"/>
        <v>0</v>
      </c>
    </row>
    <row r="5428" spans="10:18" x14ac:dyDescent="0.2">
      <c r="J5428">
        <f t="shared" si="252"/>
        <v>5426</v>
      </c>
      <c r="K5428" t="str" cm="1">
        <f t="array" ref="K5428">IFERROR(INDEX(tblClientes[Cliente],INT($J5428/ROWS(tblConsorcios[Produto]))+1),"")</f>
        <v/>
      </c>
      <c r="L5428" t="str" cm="1">
        <f t="array" ref="L5428">IFERROR(INDEX(tblConsorcios[Produto],MOD($J5428,ROWS(tblConsorcios[Produto]))+1),"")</f>
        <v>Imóvel IE550 – 200m</v>
      </c>
      <c r="M5428" s="20" cm="1">
        <f t="array" ref="M5428">IFERROR(INDEX(tblConsorcios[Valor da Carta (R$)],MOD($J5428,ROWS(tblConsorcios[Produto]))+1),"")</f>
        <v>550000</v>
      </c>
      <c r="N5428" s="2" cm="1">
        <f t="array" ref="N5428">IFERROR(INDEX(tblConsorcios[Prazo (meses)],MOD($J5428,ROWS(tblConsorcios[Produto]))+1),"")</f>
        <v>200</v>
      </c>
      <c r="O5428" s="20" cm="1">
        <f t="array" ref="O5428">IFERROR(INDEX(tblConsorcios[Parcela Mensal (R$)],MOD($J5428,ROWS(tblConsorcios[Produto]))+1),"")</f>
        <v>3487</v>
      </c>
      <c r="P5428" s="20" t="str" cm="1">
        <f t="array" ref="P5428">IFERROR(INDEX(tblClientes[Dividendo Mensal (R$)],INT($J5428/ROWS(tblConsorcios[Produto]))+1),"")</f>
        <v/>
      </c>
      <c r="Q5428" s="20" t="str">
        <f t="shared" si="253"/>
        <v/>
      </c>
      <c r="R5428">
        <f t="shared" si="254"/>
        <v>0</v>
      </c>
    </row>
    <row r="5429" spans="10:18" x14ac:dyDescent="0.2">
      <c r="J5429">
        <f t="shared" si="252"/>
        <v>5427</v>
      </c>
      <c r="K5429" t="str" cm="1">
        <f t="array" ref="K5429">IFERROR(INDEX(tblClientes[Cliente],INT($J5429/ROWS(tblConsorcios[Produto]))+1),"")</f>
        <v/>
      </c>
      <c r="L5429" t="str" cm="1">
        <f t="array" ref="L5429">IFERROR(INDEX(tblConsorcios[Produto],MOD($J5429,ROWS(tblConsorcios[Produto]))+1),"")</f>
        <v>Imóvel IE530 – 240m</v>
      </c>
      <c r="M5429" s="20" cm="1">
        <f t="array" ref="M5429">IFERROR(INDEX(tblConsorcios[Valor da Carta (R$)],MOD($J5429,ROWS(tblConsorcios[Produto]))+1),"")</f>
        <v>530000</v>
      </c>
      <c r="N5429" s="2" cm="1">
        <f t="array" ref="N5429">IFERROR(INDEX(tblConsorcios[Prazo (meses)],MOD($J5429,ROWS(tblConsorcios[Produto]))+1),"")</f>
        <v>240</v>
      </c>
      <c r="O5429" s="20" cm="1">
        <f t="array" ref="O5429">IFERROR(INDEX(tblConsorcios[Parcela Mensal (R$)],MOD($J5429,ROWS(tblConsorcios[Produto]))+1),"")</f>
        <v>2844.33</v>
      </c>
      <c r="P5429" s="20" t="str" cm="1">
        <f t="array" ref="P5429">IFERROR(INDEX(tblClientes[Dividendo Mensal (R$)],INT($J5429/ROWS(tblConsorcios[Produto]))+1),"")</f>
        <v/>
      </c>
      <c r="Q5429" s="20" t="str">
        <f t="shared" si="253"/>
        <v/>
      </c>
      <c r="R5429">
        <f t="shared" si="254"/>
        <v>0</v>
      </c>
    </row>
    <row r="5430" spans="10:18" x14ac:dyDescent="0.2">
      <c r="J5430">
        <f t="shared" si="252"/>
        <v>5428</v>
      </c>
      <c r="K5430" t="str" cm="1">
        <f t="array" ref="K5430">IFERROR(INDEX(tblClientes[Cliente],INT($J5430/ROWS(tblConsorcios[Produto]))+1),"")</f>
        <v/>
      </c>
      <c r="L5430" t="str" cm="1">
        <f t="array" ref="L5430">IFERROR(INDEX(tblConsorcios[Produto],MOD($J5430,ROWS(tblConsorcios[Produto]))+1),"")</f>
        <v>Imóvel IE530 – 220m</v>
      </c>
      <c r="M5430" s="20" cm="1">
        <f t="array" ref="M5430">IFERROR(INDEX(tblConsorcios[Valor da Carta (R$)],MOD($J5430,ROWS(tblConsorcios[Produto]))+1),"")</f>
        <v>530000</v>
      </c>
      <c r="N5430" s="2" cm="1">
        <f t="array" ref="N5430">IFERROR(INDEX(tblConsorcios[Prazo (meses)],MOD($J5430,ROWS(tblConsorcios[Produto]))+1),"")</f>
        <v>220</v>
      </c>
      <c r="O5430" s="20" cm="1">
        <f t="array" ref="O5430">IFERROR(INDEX(tblConsorcios[Parcela Mensal (R$)],MOD($J5430,ROWS(tblConsorcios[Produto]))+1),"")</f>
        <v>3078.82</v>
      </c>
      <c r="P5430" s="20" t="str" cm="1">
        <f t="array" ref="P5430">IFERROR(INDEX(tblClientes[Dividendo Mensal (R$)],INT($J5430/ROWS(tblConsorcios[Produto]))+1),"")</f>
        <v/>
      </c>
      <c r="Q5430" s="20" t="str">
        <f t="shared" si="253"/>
        <v/>
      </c>
      <c r="R5430">
        <f t="shared" si="254"/>
        <v>0</v>
      </c>
    </row>
    <row r="5431" spans="10:18" x14ac:dyDescent="0.2">
      <c r="J5431">
        <f t="shared" si="252"/>
        <v>5429</v>
      </c>
      <c r="K5431" t="str" cm="1">
        <f t="array" ref="K5431">IFERROR(INDEX(tblClientes[Cliente],INT($J5431/ROWS(tblConsorcios[Produto]))+1),"")</f>
        <v/>
      </c>
      <c r="L5431" t="str" cm="1">
        <f t="array" ref="L5431">IFERROR(INDEX(tblConsorcios[Produto],MOD($J5431,ROWS(tblConsorcios[Produto]))+1),"")</f>
        <v>Imóvel IE530 – 200m</v>
      </c>
      <c r="M5431" s="20" cm="1">
        <f t="array" ref="M5431">IFERROR(INDEX(tblConsorcios[Valor da Carta (R$)],MOD($J5431,ROWS(tblConsorcios[Produto]))+1),"")</f>
        <v>530000</v>
      </c>
      <c r="N5431" s="2" cm="1">
        <f t="array" ref="N5431">IFERROR(INDEX(tblConsorcios[Prazo (meses)],MOD($J5431,ROWS(tblConsorcios[Produto]))+1),"")</f>
        <v>200</v>
      </c>
      <c r="O5431" s="20" cm="1">
        <f t="array" ref="O5431">IFERROR(INDEX(tblConsorcios[Parcela Mensal (R$)],MOD($J5431,ROWS(tblConsorcios[Produto]))+1),"")</f>
        <v>3360.2</v>
      </c>
      <c r="P5431" s="20" t="str" cm="1">
        <f t="array" ref="P5431">IFERROR(INDEX(tblClientes[Dividendo Mensal (R$)],INT($J5431/ROWS(tblConsorcios[Produto]))+1),"")</f>
        <v/>
      </c>
      <c r="Q5431" s="20" t="str">
        <f t="shared" si="253"/>
        <v/>
      </c>
      <c r="R5431">
        <f t="shared" si="254"/>
        <v>0</v>
      </c>
    </row>
    <row r="5432" spans="10:18" x14ac:dyDescent="0.2">
      <c r="J5432">
        <f t="shared" si="252"/>
        <v>5430</v>
      </c>
      <c r="K5432" t="str" cm="1">
        <f t="array" ref="K5432">IFERROR(INDEX(tblClientes[Cliente],INT($J5432/ROWS(tblConsorcios[Produto]))+1),"")</f>
        <v/>
      </c>
      <c r="L5432" t="str" cm="1">
        <f t="array" ref="L5432">IFERROR(INDEX(tblConsorcios[Produto],MOD($J5432,ROWS(tblConsorcios[Produto]))+1),"")</f>
        <v>Imóvel IE500 – 240m</v>
      </c>
      <c r="M5432" s="20" cm="1">
        <f t="array" ref="M5432">IFERROR(INDEX(tblConsorcios[Valor da Carta (R$)],MOD($J5432,ROWS(tblConsorcios[Produto]))+1),"")</f>
        <v>500000</v>
      </c>
      <c r="N5432" s="2" cm="1">
        <f t="array" ref="N5432">IFERROR(INDEX(tblConsorcios[Prazo (meses)],MOD($J5432,ROWS(tblConsorcios[Produto]))+1),"")</f>
        <v>240</v>
      </c>
      <c r="O5432" s="20" cm="1">
        <f t="array" ref="O5432">IFERROR(INDEX(tblConsorcios[Parcela Mensal (R$)],MOD($J5432,ROWS(tblConsorcios[Produto]))+1),"")</f>
        <v>2683.33</v>
      </c>
      <c r="P5432" s="20" t="str" cm="1">
        <f t="array" ref="P5432">IFERROR(INDEX(tblClientes[Dividendo Mensal (R$)],INT($J5432/ROWS(tblConsorcios[Produto]))+1),"")</f>
        <v/>
      </c>
      <c r="Q5432" s="20" t="str">
        <f t="shared" si="253"/>
        <v/>
      </c>
      <c r="R5432">
        <f t="shared" si="254"/>
        <v>0</v>
      </c>
    </row>
    <row r="5433" spans="10:18" x14ac:dyDescent="0.2">
      <c r="J5433">
        <f t="shared" si="252"/>
        <v>5431</v>
      </c>
      <c r="K5433" t="str" cm="1">
        <f t="array" ref="K5433">IFERROR(INDEX(tblClientes[Cliente],INT($J5433/ROWS(tblConsorcios[Produto]))+1),"")</f>
        <v/>
      </c>
      <c r="L5433" t="str" cm="1">
        <f t="array" ref="L5433">IFERROR(INDEX(tblConsorcios[Produto],MOD($J5433,ROWS(tblConsorcios[Produto]))+1),"")</f>
        <v>Imóvel IE500 – 220m</v>
      </c>
      <c r="M5433" s="20" cm="1">
        <f t="array" ref="M5433">IFERROR(INDEX(tblConsorcios[Valor da Carta (R$)],MOD($J5433,ROWS(tblConsorcios[Produto]))+1),"")</f>
        <v>500000</v>
      </c>
      <c r="N5433" s="2" cm="1">
        <f t="array" ref="N5433">IFERROR(INDEX(tblConsorcios[Prazo (meses)],MOD($J5433,ROWS(tblConsorcios[Produto]))+1),"")</f>
        <v>220</v>
      </c>
      <c r="O5433" s="20" cm="1">
        <f t="array" ref="O5433">IFERROR(INDEX(tblConsorcios[Parcela Mensal (R$)],MOD($J5433,ROWS(tblConsorcios[Produto]))+1),"")</f>
        <v>2904.55</v>
      </c>
      <c r="P5433" s="20" t="str" cm="1">
        <f t="array" ref="P5433">IFERROR(INDEX(tblClientes[Dividendo Mensal (R$)],INT($J5433/ROWS(tblConsorcios[Produto]))+1),"")</f>
        <v/>
      </c>
      <c r="Q5433" s="20" t="str">
        <f t="shared" si="253"/>
        <v/>
      </c>
      <c r="R5433">
        <f t="shared" si="254"/>
        <v>0</v>
      </c>
    </row>
    <row r="5434" spans="10:18" x14ac:dyDescent="0.2">
      <c r="J5434">
        <f t="shared" si="252"/>
        <v>5432</v>
      </c>
      <c r="K5434" t="str" cm="1">
        <f t="array" ref="K5434">IFERROR(INDEX(tblClientes[Cliente],INT($J5434/ROWS(tblConsorcios[Produto]))+1),"")</f>
        <v/>
      </c>
      <c r="L5434" t="str" cm="1">
        <f t="array" ref="L5434">IFERROR(INDEX(tblConsorcios[Produto],MOD($J5434,ROWS(tblConsorcios[Produto]))+1),"")</f>
        <v>Imóvel IE500 – 200m</v>
      </c>
      <c r="M5434" s="20" cm="1">
        <f t="array" ref="M5434">IFERROR(INDEX(tblConsorcios[Valor da Carta (R$)],MOD($J5434,ROWS(tblConsorcios[Produto]))+1),"")</f>
        <v>500000</v>
      </c>
      <c r="N5434" s="2" cm="1">
        <f t="array" ref="N5434">IFERROR(INDEX(tblConsorcios[Prazo (meses)],MOD($J5434,ROWS(tblConsorcios[Produto]))+1),"")</f>
        <v>200</v>
      </c>
      <c r="O5434" s="20" cm="1">
        <f t="array" ref="O5434">IFERROR(INDEX(tblConsorcios[Parcela Mensal (R$)],MOD($J5434,ROWS(tblConsorcios[Produto]))+1),"")</f>
        <v>3170</v>
      </c>
      <c r="P5434" s="20" t="str" cm="1">
        <f t="array" ref="P5434">IFERROR(INDEX(tblClientes[Dividendo Mensal (R$)],INT($J5434/ROWS(tblConsorcios[Produto]))+1),"")</f>
        <v/>
      </c>
      <c r="Q5434" s="20" t="str">
        <f t="shared" si="253"/>
        <v/>
      </c>
      <c r="R5434">
        <f t="shared" si="254"/>
        <v>0</v>
      </c>
    </row>
    <row r="5435" spans="10:18" x14ac:dyDescent="0.2">
      <c r="J5435">
        <f t="shared" si="252"/>
        <v>5433</v>
      </c>
      <c r="K5435" t="str" cm="1">
        <f t="array" ref="K5435">IFERROR(INDEX(tblClientes[Cliente],INT($J5435/ROWS(tblConsorcios[Produto]))+1),"")</f>
        <v/>
      </c>
      <c r="L5435" t="str" cm="1">
        <f t="array" ref="L5435">IFERROR(INDEX(tblConsorcios[Produto],MOD($J5435,ROWS(tblConsorcios[Produto]))+1),"")</f>
        <v>Imóvel IE480 – 240m</v>
      </c>
      <c r="M5435" s="20" cm="1">
        <f t="array" ref="M5435">IFERROR(INDEX(tblConsorcios[Valor da Carta (R$)],MOD($J5435,ROWS(tblConsorcios[Produto]))+1),"")</f>
        <v>480000</v>
      </c>
      <c r="N5435" s="2" cm="1">
        <f t="array" ref="N5435">IFERROR(INDEX(tblConsorcios[Prazo (meses)],MOD($J5435,ROWS(tblConsorcios[Produto]))+1),"")</f>
        <v>240</v>
      </c>
      <c r="O5435" s="20" cm="1">
        <f t="array" ref="O5435">IFERROR(INDEX(tblConsorcios[Parcela Mensal (R$)],MOD($J5435,ROWS(tblConsorcios[Produto]))+1),"")</f>
        <v>2576</v>
      </c>
      <c r="P5435" s="20" t="str" cm="1">
        <f t="array" ref="P5435">IFERROR(INDEX(tblClientes[Dividendo Mensal (R$)],INT($J5435/ROWS(tblConsorcios[Produto]))+1),"")</f>
        <v/>
      </c>
      <c r="Q5435" s="20" t="str">
        <f t="shared" si="253"/>
        <v/>
      </c>
      <c r="R5435">
        <f t="shared" si="254"/>
        <v>0</v>
      </c>
    </row>
    <row r="5436" spans="10:18" x14ac:dyDescent="0.2">
      <c r="J5436">
        <f t="shared" si="252"/>
        <v>5434</v>
      </c>
      <c r="K5436" t="str" cm="1">
        <f t="array" ref="K5436">IFERROR(INDEX(tblClientes[Cliente],INT($J5436/ROWS(tblConsorcios[Produto]))+1),"")</f>
        <v/>
      </c>
      <c r="L5436" t="str" cm="1">
        <f t="array" ref="L5436">IFERROR(INDEX(tblConsorcios[Produto],MOD($J5436,ROWS(tblConsorcios[Produto]))+1),"")</f>
        <v>Imóvel IE480 – 220m</v>
      </c>
      <c r="M5436" s="20" cm="1">
        <f t="array" ref="M5436">IFERROR(INDEX(tblConsorcios[Valor da Carta (R$)],MOD($J5436,ROWS(tblConsorcios[Produto]))+1),"")</f>
        <v>480000</v>
      </c>
      <c r="N5436" s="2" cm="1">
        <f t="array" ref="N5436">IFERROR(INDEX(tblConsorcios[Prazo (meses)],MOD($J5436,ROWS(tblConsorcios[Produto]))+1),"")</f>
        <v>220</v>
      </c>
      <c r="O5436" s="20" cm="1">
        <f t="array" ref="O5436">IFERROR(INDEX(tblConsorcios[Parcela Mensal (R$)],MOD($J5436,ROWS(tblConsorcios[Produto]))+1),"")</f>
        <v>2788.36</v>
      </c>
      <c r="P5436" s="20" t="str" cm="1">
        <f t="array" ref="P5436">IFERROR(INDEX(tblClientes[Dividendo Mensal (R$)],INT($J5436/ROWS(tblConsorcios[Produto]))+1),"")</f>
        <v/>
      </c>
      <c r="Q5436" s="20" t="str">
        <f t="shared" si="253"/>
        <v/>
      </c>
      <c r="R5436">
        <f t="shared" si="254"/>
        <v>0</v>
      </c>
    </row>
    <row r="5437" spans="10:18" x14ac:dyDescent="0.2">
      <c r="J5437">
        <f t="shared" si="252"/>
        <v>5435</v>
      </c>
      <c r="K5437" t="str" cm="1">
        <f t="array" ref="K5437">IFERROR(INDEX(tblClientes[Cliente],INT($J5437/ROWS(tblConsorcios[Produto]))+1),"")</f>
        <v/>
      </c>
      <c r="L5437" t="str" cm="1">
        <f t="array" ref="L5437">IFERROR(INDEX(tblConsorcios[Produto],MOD($J5437,ROWS(tblConsorcios[Produto]))+1),"")</f>
        <v>Imóvel IE480 – 200m</v>
      </c>
      <c r="M5437" s="20" cm="1">
        <f t="array" ref="M5437">IFERROR(INDEX(tblConsorcios[Valor da Carta (R$)],MOD($J5437,ROWS(tblConsorcios[Produto]))+1),"")</f>
        <v>480000</v>
      </c>
      <c r="N5437" s="2" cm="1">
        <f t="array" ref="N5437">IFERROR(INDEX(tblConsorcios[Prazo (meses)],MOD($J5437,ROWS(tblConsorcios[Produto]))+1),"")</f>
        <v>200</v>
      </c>
      <c r="O5437" s="20" cm="1">
        <f t="array" ref="O5437">IFERROR(INDEX(tblConsorcios[Parcela Mensal (R$)],MOD($J5437,ROWS(tblConsorcios[Produto]))+1),"")</f>
        <v>3043.2</v>
      </c>
      <c r="P5437" s="20" t="str" cm="1">
        <f t="array" ref="P5437">IFERROR(INDEX(tblClientes[Dividendo Mensal (R$)],INT($J5437/ROWS(tblConsorcios[Produto]))+1),"")</f>
        <v/>
      </c>
      <c r="Q5437" s="20" t="str">
        <f t="shared" si="253"/>
        <v/>
      </c>
      <c r="R5437">
        <f t="shared" si="254"/>
        <v>0</v>
      </c>
    </row>
    <row r="5438" spans="10:18" x14ac:dyDescent="0.2">
      <c r="J5438">
        <f t="shared" si="252"/>
        <v>5436</v>
      </c>
      <c r="K5438" t="str" cm="1">
        <f t="array" ref="K5438">IFERROR(INDEX(tblClientes[Cliente],INT($J5438/ROWS(tblConsorcios[Produto]))+1),"")</f>
        <v/>
      </c>
      <c r="L5438" t="str" cm="1">
        <f t="array" ref="L5438">IFERROR(INDEX(tblConsorcios[Produto],MOD($J5438,ROWS(tblConsorcios[Produto]))+1),"")</f>
        <v>Imóvel IE450 – 240m</v>
      </c>
      <c r="M5438" s="20" cm="1">
        <f t="array" ref="M5438">IFERROR(INDEX(tblConsorcios[Valor da Carta (R$)],MOD($J5438,ROWS(tblConsorcios[Produto]))+1),"")</f>
        <v>450000</v>
      </c>
      <c r="N5438" s="2" cm="1">
        <f t="array" ref="N5438">IFERROR(INDEX(tblConsorcios[Prazo (meses)],MOD($J5438,ROWS(tblConsorcios[Produto]))+1),"")</f>
        <v>240</v>
      </c>
      <c r="O5438" s="20" cm="1">
        <f t="array" ref="O5438">IFERROR(INDEX(tblConsorcios[Parcela Mensal (R$)],MOD($J5438,ROWS(tblConsorcios[Produto]))+1),"")</f>
        <v>2415</v>
      </c>
      <c r="P5438" s="20" t="str" cm="1">
        <f t="array" ref="P5438">IFERROR(INDEX(tblClientes[Dividendo Mensal (R$)],INT($J5438/ROWS(tblConsorcios[Produto]))+1),"")</f>
        <v/>
      </c>
      <c r="Q5438" s="20" t="str">
        <f t="shared" si="253"/>
        <v/>
      </c>
      <c r="R5438">
        <f t="shared" si="254"/>
        <v>0</v>
      </c>
    </row>
    <row r="5439" spans="10:18" x14ac:dyDescent="0.2">
      <c r="J5439">
        <f t="shared" si="252"/>
        <v>5437</v>
      </c>
      <c r="K5439" t="str" cm="1">
        <f t="array" ref="K5439">IFERROR(INDEX(tblClientes[Cliente],INT($J5439/ROWS(tblConsorcios[Produto]))+1),"")</f>
        <v/>
      </c>
      <c r="L5439" t="str" cm="1">
        <f t="array" ref="L5439">IFERROR(INDEX(tblConsorcios[Produto],MOD($J5439,ROWS(tblConsorcios[Produto]))+1),"")</f>
        <v>Imóvel IE450 – 220m</v>
      </c>
      <c r="M5439" s="20" cm="1">
        <f t="array" ref="M5439">IFERROR(INDEX(tblConsorcios[Valor da Carta (R$)],MOD($J5439,ROWS(tblConsorcios[Produto]))+1),"")</f>
        <v>450000</v>
      </c>
      <c r="N5439" s="2" cm="1">
        <f t="array" ref="N5439">IFERROR(INDEX(tblConsorcios[Prazo (meses)],MOD($J5439,ROWS(tblConsorcios[Produto]))+1),"")</f>
        <v>220</v>
      </c>
      <c r="O5439" s="20" cm="1">
        <f t="array" ref="O5439">IFERROR(INDEX(tblConsorcios[Parcela Mensal (R$)],MOD($J5439,ROWS(tblConsorcios[Produto]))+1),"")</f>
        <v>2614.09</v>
      </c>
      <c r="P5439" s="20" t="str" cm="1">
        <f t="array" ref="P5439">IFERROR(INDEX(tblClientes[Dividendo Mensal (R$)],INT($J5439/ROWS(tblConsorcios[Produto]))+1),"")</f>
        <v/>
      </c>
      <c r="Q5439" s="20" t="str">
        <f t="shared" si="253"/>
        <v/>
      </c>
      <c r="R5439">
        <f t="shared" si="254"/>
        <v>0</v>
      </c>
    </row>
    <row r="5440" spans="10:18" x14ac:dyDescent="0.2">
      <c r="J5440">
        <f t="shared" si="252"/>
        <v>5438</v>
      </c>
      <c r="K5440" t="str" cm="1">
        <f t="array" ref="K5440">IFERROR(INDEX(tblClientes[Cliente],INT($J5440/ROWS(tblConsorcios[Produto]))+1),"")</f>
        <v/>
      </c>
      <c r="L5440" t="str" cm="1">
        <f t="array" ref="L5440">IFERROR(INDEX(tblConsorcios[Produto],MOD($J5440,ROWS(tblConsorcios[Produto]))+1),"")</f>
        <v>Imóvel IE450 – 200m</v>
      </c>
      <c r="M5440" s="20" cm="1">
        <f t="array" ref="M5440">IFERROR(INDEX(tblConsorcios[Valor da Carta (R$)],MOD($J5440,ROWS(tblConsorcios[Produto]))+1),"")</f>
        <v>450000</v>
      </c>
      <c r="N5440" s="2" cm="1">
        <f t="array" ref="N5440">IFERROR(INDEX(tblConsorcios[Prazo (meses)],MOD($J5440,ROWS(tblConsorcios[Produto]))+1),"")</f>
        <v>200</v>
      </c>
      <c r="O5440" s="20" cm="1">
        <f t="array" ref="O5440">IFERROR(INDEX(tblConsorcios[Parcela Mensal (R$)],MOD($J5440,ROWS(tblConsorcios[Produto]))+1),"")</f>
        <v>2853</v>
      </c>
      <c r="P5440" s="20" t="str" cm="1">
        <f t="array" ref="P5440">IFERROR(INDEX(tblClientes[Dividendo Mensal (R$)],INT($J5440/ROWS(tblConsorcios[Produto]))+1),"")</f>
        <v/>
      </c>
      <c r="Q5440" s="20" t="str">
        <f t="shared" si="253"/>
        <v/>
      </c>
      <c r="R5440">
        <f t="shared" si="254"/>
        <v>0</v>
      </c>
    </row>
    <row r="5441" spans="10:18" x14ac:dyDescent="0.2">
      <c r="J5441">
        <f t="shared" si="252"/>
        <v>5439</v>
      </c>
      <c r="K5441" t="str" cm="1">
        <f t="array" ref="K5441">IFERROR(INDEX(tblClientes[Cliente],INT($J5441/ROWS(tblConsorcios[Produto]))+1),"")</f>
        <v/>
      </c>
      <c r="L5441" t="str" cm="1">
        <f t="array" ref="L5441">IFERROR(INDEX(tblConsorcios[Produto],MOD($J5441,ROWS(tblConsorcios[Produto]))+1),"")</f>
        <v>Imóvel IE430 – 240m</v>
      </c>
      <c r="M5441" s="20" cm="1">
        <f t="array" ref="M5441">IFERROR(INDEX(tblConsorcios[Valor da Carta (R$)],MOD($J5441,ROWS(tblConsorcios[Produto]))+1),"")</f>
        <v>430000</v>
      </c>
      <c r="N5441" s="2" cm="1">
        <f t="array" ref="N5441">IFERROR(INDEX(tblConsorcios[Prazo (meses)],MOD($J5441,ROWS(tblConsorcios[Produto]))+1),"")</f>
        <v>240</v>
      </c>
      <c r="O5441" s="20" cm="1">
        <f t="array" ref="O5441">IFERROR(INDEX(tblConsorcios[Parcela Mensal (R$)],MOD($J5441,ROWS(tblConsorcios[Produto]))+1),"")</f>
        <v>2307.67</v>
      </c>
      <c r="P5441" s="20" t="str" cm="1">
        <f t="array" ref="P5441">IFERROR(INDEX(tblClientes[Dividendo Mensal (R$)],INT($J5441/ROWS(tblConsorcios[Produto]))+1),"")</f>
        <v/>
      </c>
      <c r="Q5441" s="20" t="str">
        <f t="shared" si="253"/>
        <v/>
      </c>
      <c r="R5441">
        <f t="shared" si="254"/>
        <v>0</v>
      </c>
    </row>
    <row r="5442" spans="10:18" x14ac:dyDescent="0.2">
      <c r="J5442">
        <f t="shared" si="252"/>
        <v>5440</v>
      </c>
      <c r="K5442" t="str" cm="1">
        <f t="array" ref="K5442">IFERROR(INDEX(tblClientes[Cliente],INT($J5442/ROWS(tblConsorcios[Produto]))+1),"")</f>
        <v/>
      </c>
      <c r="L5442" t="str" cm="1">
        <f t="array" ref="L5442">IFERROR(INDEX(tblConsorcios[Produto],MOD($J5442,ROWS(tblConsorcios[Produto]))+1),"")</f>
        <v>Imóvel IE430 – 220m</v>
      </c>
      <c r="M5442" s="20" cm="1">
        <f t="array" ref="M5442">IFERROR(INDEX(tblConsorcios[Valor da Carta (R$)],MOD($J5442,ROWS(tblConsorcios[Produto]))+1),"")</f>
        <v>430000</v>
      </c>
      <c r="N5442" s="2" cm="1">
        <f t="array" ref="N5442">IFERROR(INDEX(tblConsorcios[Prazo (meses)],MOD($J5442,ROWS(tblConsorcios[Produto]))+1),"")</f>
        <v>220</v>
      </c>
      <c r="O5442" s="20" cm="1">
        <f t="array" ref="O5442">IFERROR(INDEX(tblConsorcios[Parcela Mensal (R$)],MOD($J5442,ROWS(tblConsorcios[Produto]))+1),"")</f>
        <v>2497.91</v>
      </c>
      <c r="P5442" s="20" t="str" cm="1">
        <f t="array" ref="P5442">IFERROR(INDEX(tblClientes[Dividendo Mensal (R$)],INT($J5442/ROWS(tblConsorcios[Produto]))+1),"")</f>
        <v/>
      </c>
      <c r="Q5442" s="20" t="str">
        <f t="shared" si="253"/>
        <v/>
      </c>
      <c r="R5442">
        <f t="shared" si="254"/>
        <v>0</v>
      </c>
    </row>
    <row r="5443" spans="10:18" x14ac:dyDescent="0.2">
      <c r="J5443">
        <f t="shared" ref="J5443:J5506" si="255">ROW()-2</f>
        <v>5441</v>
      </c>
      <c r="K5443" t="str" cm="1">
        <f t="array" ref="K5443">IFERROR(INDEX(tblClientes[Cliente],INT($J5443/ROWS(tblConsorcios[Produto]))+1),"")</f>
        <v/>
      </c>
      <c r="L5443" t="str" cm="1">
        <f t="array" ref="L5443">IFERROR(INDEX(tblConsorcios[Produto],MOD($J5443,ROWS(tblConsorcios[Produto]))+1),"")</f>
        <v>Imóvel IE430 – 200m</v>
      </c>
      <c r="M5443" s="20" cm="1">
        <f t="array" ref="M5443">IFERROR(INDEX(tblConsorcios[Valor da Carta (R$)],MOD($J5443,ROWS(tblConsorcios[Produto]))+1),"")</f>
        <v>430000</v>
      </c>
      <c r="N5443" s="2" cm="1">
        <f t="array" ref="N5443">IFERROR(INDEX(tblConsorcios[Prazo (meses)],MOD($J5443,ROWS(tblConsorcios[Produto]))+1),"")</f>
        <v>200</v>
      </c>
      <c r="O5443" s="20" cm="1">
        <f t="array" ref="O5443">IFERROR(INDEX(tblConsorcios[Parcela Mensal (R$)],MOD($J5443,ROWS(tblConsorcios[Produto]))+1),"")</f>
        <v>2726.2</v>
      </c>
      <c r="P5443" s="20" t="str" cm="1">
        <f t="array" ref="P5443">IFERROR(INDEX(tblClientes[Dividendo Mensal (R$)],INT($J5443/ROWS(tblConsorcios[Produto]))+1),"")</f>
        <v/>
      </c>
      <c r="Q5443" s="20" t="str">
        <f t="shared" ref="Q5443:Q5506" si="256">IF(AND(ISNUMBER(O5443),ISNUMBER(P5443)),P5443-O5443,"")</f>
        <v/>
      </c>
      <c r="R5443">
        <f t="shared" ref="R5443:R5506" si="257">IF(AND(ISNUMBER(O5443),ISNUMBER(P5443),O5443&lt;=P5443),1,0)</f>
        <v>0</v>
      </c>
    </row>
    <row r="5444" spans="10:18" x14ac:dyDescent="0.2">
      <c r="J5444">
        <f t="shared" si="255"/>
        <v>5442</v>
      </c>
      <c r="K5444" t="str" cm="1">
        <f t="array" ref="K5444">IFERROR(INDEX(tblClientes[Cliente],INT($J5444/ROWS(tblConsorcios[Produto]))+1),"")</f>
        <v/>
      </c>
      <c r="L5444" t="str" cm="1">
        <f t="array" ref="L5444">IFERROR(INDEX(tblConsorcios[Produto],MOD($J5444,ROWS(tblConsorcios[Produto]))+1),"")</f>
        <v>Imóvel IE400 – 240m</v>
      </c>
      <c r="M5444" s="20" cm="1">
        <f t="array" ref="M5444">IFERROR(INDEX(tblConsorcios[Valor da Carta (R$)],MOD($J5444,ROWS(tblConsorcios[Produto]))+1),"")</f>
        <v>400000</v>
      </c>
      <c r="N5444" s="2" cm="1">
        <f t="array" ref="N5444">IFERROR(INDEX(tblConsorcios[Prazo (meses)],MOD($J5444,ROWS(tblConsorcios[Produto]))+1),"")</f>
        <v>240</v>
      </c>
      <c r="O5444" s="20" cm="1">
        <f t="array" ref="O5444">IFERROR(INDEX(tblConsorcios[Parcela Mensal (R$)],MOD($J5444,ROWS(tblConsorcios[Produto]))+1),"")</f>
        <v>2146.67</v>
      </c>
      <c r="P5444" s="20" t="str" cm="1">
        <f t="array" ref="P5444">IFERROR(INDEX(tblClientes[Dividendo Mensal (R$)],INT($J5444/ROWS(tblConsorcios[Produto]))+1),"")</f>
        <v/>
      </c>
      <c r="Q5444" s="20" t="str">
        <f t="shared" si="256"/>
        <v/>
      </c>
      <c r="R5444">
        <f t="shared" si="257"/>
        <v>0</v>
      </c>
    </row>
    <row r="5445" spans="10:18" x14ac:dyDescent="0.2">
      <c r="J5445">
        <f t="shared" si="255"/>
        <v>5443</v>
      </c>
      <c r="K5445" t="str" cm="1">
        <f t="array" ref="K5445">IFERROR(INDEX(tblClientes[Cliente],INT($J5445/ROWS(tblConsorcios[Produto]))+1),"")</f>
        <v/>
      </c>
      <c r="L5445" t="str" cm="1">
        <f t="array" ref="L5445">IFERROR(INDEX(tblConsorcios[Produto],MOD($J5445,ROWS(tblConsorcios[Produto]))+1),"")</f>
        <v>Imóvel IE400 – 220m</v>
      </c>
      <c r="M5445" s="20" cm="1">
        <f t="array" ref="M5445">IFERROR(INDEX(tblConsorcios[Valor da Carta (R$)],MOD($J5445,ROWS(tblConsorcios[Produto]))+1),"")</f>
        <v>400000</v>
      </c>
      <c r="N5445" s="2" cm="1">
        <f t="array" ref="N5445">IFERROR(INDEX(tblConsorcios[Prazo (meses)],MOD($J5445,ROWS(tblConsorcios[Produto]))+1),"")</f>
        <v>220</v>
      </c>
      <c r="O5445" s="20" cm="1">
        <f t="array" ref="O5445">IFERROR(INDEX(tblConsorcios[Parcela Mensal (R$)],MOD($J5445,ROWS(tblConsorcios[Produto]))+1),"")</f>
        <v>2323.64</v>
      </c>
      <c r="P5445" s="20" t="str" cm="1">
        <f t="array" ref="P5445">IFERROR(INDEX(tblClientes[Dividendo Mensal (R$)],INT($J5445/ROWS(tblConsorcios[Produto]))+1),"")</f>
        <v/>
      </c>
      <c r="Q5445" s="20" t="str">
        <f t="shared" si="256"/>
        <v/>
      </c>
      <c r="R5445">
        <f t="shared" si="257"/>
        <v>0</v>
      </c>
    </row>
    <row r="5446" spans="10:18" x14ac:dyDescent="0.2">
      <c r="J5446">
        <f t="shared" si="255"/>
        <v>5444</v>
      </c>
      <c r="K5446" t="str" cm="1">
        <f t="array" ref="K5446">IFERROR(INDEX(tblClientes[Cliente],INT($J5446/ROWS(tblConsorcios[Produto]))+1),"")</f>
        <v/>
      </c>
      <c r="L5446" t="str" cm="1">
        <f t="array" ref="L5446">IFERROR(INDEX(tblConsorcios[Produto],MOD($J5446,ROWS(tblConsorcios[Produto]))+1),"")</f>
        <v>Imóvel IE400 – 200m</v>
      </c>
      <c r="M5446" s="20" cm="1">
        <f t="array" ref="M5446">IFERROR(INDEX(tblConsorcios[Valor da Carta (R$)],MOD($J5446,ROWS(tblConsorcios[Produto]))+1),"")</f>
        <v>400000</v>
      </c>
      <c r="N5446" s="2" cm="1">
        <f t="array" ref="N5446">IFERROR(INDEX(tblConsorcios[Prazo (meses)],MOD($J5446,ROWS(tblConsorcios[Produto]))+1),"")</f>
        <v>200</v>
      </c>
      <c r="O5446" s="20" cm="1">
        <f t="array" ref="O5446">IFERROR(INDEX(tblConsorcios[Parcela Mensal (R$)],MOD($J5446,ROWS(tblConsorcios[Produto]))+1),"")</f>
        <v>2536</v>
      </c>
      <c r="P5446" s="20" t="str" cm="1">
        <f t="array" ref="P5446">IFERROR(INDEX(tblClientes[Dividendo Mensal (R$)],INT($J5446/ROWS(tblConsorcios[Produto]))+1),"")</f>
        <v/>
      </c>
      <c r="Q5446" s="20" t="str">
        <f t="shared" si="256"/>
        <v/>
      </c>
      <c r="R5446">
        <f t="shared" si="257"/>
        <v>0</v>
      </c>
    </row>
    <row r="5447" spans="10:18" x14ac:dyDescent="0.2">
      <c r="J5447">
        <f t="shared" si="255"/>
        <v>5445</v>
      </c>
      <c r="K5447" t="str" cm="1">
        <f t="array" ref="K5447">IFERROR(INDEX(tblClientes[Cliente],INT($J5447/ROWS(tblConsorcios[Produto]))+1),"")</f>
        <v/>
      </c>
      <c r="L5447" t="str" cm="1">
        <f t="array" ref="L5447">IFERROR(INDEX(tblConsorcios[Produto],MOD($J5447,ROWS(tblConsorcios[Produto]))+1),"")</f>
        <v>Imóvel IE380 – 240m</v>
      </c>
      <c r="M5447" s="20" cm="1">
        <f t="array" ref="M5447">IFERROR(INDEX(tblConsorcios[Valor da Carta (R$)],MOD($J5447,ROWS(tblConsorcios[Produto]))+1),"")</f>
        <v>380000</v>
      </c>
      <c r="N5447" s="2" cm="1">
        <f t="array" ref="N5447">IFERROR(INDEX(tblConsorcios[Prazo (meses)],MOD($J5447,ROWS(tblConsorcios[Produto]))+1),"")</f>
        <v>240</v>
      </c>
      <c r="O5447" s="20" cm="1">
        <f t="array" ref="O5447">IFERROR(INDEX(tblConsorcios[Parcela Mensal (R$)],MOD($J5447,ROWS(tblConsorcios[Produto]))+1),"")</f>
        <v>2039.33</v>
      </c>
      <c r="P5447" s="20" t="str" cm="1">
        <f t="array" ref="P5447">IFERROR(INDEX(tblClientes[Dividendo Mensal (R$)],INT($J5447/ROWS(tblConsorcios[Produto]))+1),"")</f>
        <v/>
      </c>
      <c r="Q5447" s="20" t="str">
        <f t="shared" si="256"/>
        <v/>
      </c>
      <c r="R5447">
        <f t="shared" si="257"/>
        <v>0</v>
      </c>
    </row>
    <row r="5448" spans="10:18" x14ac:dyDescent="0.2">
      <c r="J5448">
        <f t="shared" si="255"/>
        <v>5446</v>
      </c>
      <c r="K5448" t="str" cm="1">
        <f t="array" ref="K5448">IFERROR(INDEX(tblClientes[Cliente],INT($J5448/ROWS(tblConsorcios[Produto]))+1),"")</f>
        <v/>
      </c>
      <c r="L5448" t="str" cm="1">
        <f t="array" ref="L5448">IFERROR(INDEX(tblConsorcios[Produto],MOD($J5448,ROWS(tblConsorcios[Produto]))+1),"")</f>
        <v>Imóvel IE380 – 220m</v>
      </c>
      <c r="M5448" s="20" cm="1">
        <f t="array" ref="M5448">IFERROR(INDEX(tblConsorcios[Valor da Carta (R$)],MOD($J5448,ROWS(tblConsorcios[Produto]))+1),"")</f>
        <v>380000</v>
      </c>
      <c r="N5448" s="2" cm="1">
        <f t="array" ref="N5448">IFERROR(INDEX(tblConsorcios[Prazo (meses)],MOD($J5448,ROWS(tblConsorcios[Produto]))+1),"")</f>
        <v>220</v>
      </c>
      <c r="O5448" s="20" cm="1">
        <f t="array" ref="O5448">IFERROR(INDEX(tblConsorcios[Parcela Mensal (R$)],MOD($J5448,ROWS(tblConsorcios[Produto]))+1),"")</f>
        <v>2207.4499999999998</v>
      </c>
      <c r="P5448" s="20" t="str" cm="1">
        <f t="array" ref="P5448">IFERROR(INDEX(tblClientes[Dividendo Mensal (R$)],INT($J5448/ROWS(tblConsorcios[Produto]))+1),"")</f>
        <v/>
      </c>
      <c r="Q5448" s="20" t="str">
        <f t="shared" si="256"/>
        <v/>
      </c>
      <c r="R5448">
        <f t="shared" si="257"/>
        <v>0</v>
      </c>
    </row>
    <row r="5449" spans="10:18" x14ac:dyDescent="0.2">
      <c r="J5449">
        <f t="shared" si="255"/>
        <v>5447</v>
      </c>
      <c r="K5449" t="str" cm="1">
        <f t="array" ref="K5449">IFERROR(INDEX(tblClientes[Cliente],INT($J5449/ROWS(tblConsorcios[Produto]))+1),"")</f>
        <v/>
      </c>
      <c r="L5449" t="str" cm="1">
        <f t="array" ref="L5449">IFERROR(INDEX(tblConsorcios[Produto],MOD($J5449,ROWS(tblConsorcios[Produto]))+1),"")</f>
        <v>Imóvel IE380 – 200m</v>
      </c>
      <c r="M5449" s="20" cm="1">
        <f t="array" ref="M5449">IFERROR(INDEX(tblConsorcios[Valor da Carta (R$)],MOD($J5449,ROWS(tblConsorcios[Produto]))+1),"")</f>
        <v>380000</v>
      </c>
      <c r="N5449" s="2" cm="1">
        <f t="array" ref="N5449">IFERROR(INDEX(tblConsorcios[Prazo (meses)],MOD($J5449,ROWS(tblConsorcios[Produto]))+1),"")</f>
        <v>200</v>
      </c>
      <c r="O5449" s="20" cm="1">
        <f t="array" ref="O5449">IFERROR(INDEX(tblConsorcios[Parcela Mensal (R$)],MOD($J5449,ROWS(tblConsorcios[Produto]))+1),"")</f>
        <v>2409.1999999999998</v>
      </c>
      <c r="P5449" s="20" t="str" cm="1">
        <f t="array" ref="P5449">IFERROR(INDEX(tblClientes[Dividendo Mensal (R$)],INT($J5449/ROWS(tblConsorcios[Produto]))+1),"")</f>
        <v/>
      </c>
      <c r="Q5449" s="20" t="str">
        <f t="shared" si="256"/>
        <v/>
      </c>
      <c r="R5449">
        <f t="shared" si="257"/>
        <v>0</v>
      </c>
    </row>
    <row r="5450" spans="10:18" x14ac:dyDescent="0.2">
      <c r="J5450">
        <f t="shared" si="255"/>
        <v>5448</v>
      </c>
      <c r="K5450" t="str" cm="1">
        <f t="array" ref="K5450">IFERROR(INDEX(tblClientes[Cliente],INT($J5450/ROWS(tblConsorcios[Produto]))+1),"")</f>
        <v/>
      </c>
      <c r="L5450" t="str" cm="1">
        <f t="array" ref="L5450">IFERROR(INDEX(tblConsorcios[Produto],MOD($J5450,ROWS(tblConsorcios[Produto]))+1),"")</f>
        <v>Imóvel IE350 – 240m</v>
      </c>
      <c r="M5450" s="20" cm="1">
        <f t="array" ref="M5450">IFERROR(INDEX(tblConsorcios[Valor da Carta (R$)],MOD($J5450,ROWS(tblConsorcios[Produto]))+1),"")</f>
        <v>350000</v>
      </c>
      <c r="N5450" s="2" cm="1">
        <f t="array" ref="N5450">IFERROR(INDEX(tblConsorcios[Prazo (meses)],MOD($J5450,ROWS(tblConsorcios[Produto]))+1),"")</f>
        <v>240</v>
      </c>
      <c r="O5450" s="20" cm="1">
        <f t="array" ref="O5450">IFERROR(INDEX(tblConsorcios[Parcela Mensal (R$)],MOD($J5450,ROWS(tblConsorcios[Produto]))+1),"")</f>
        <v>1878.33</v>
      </c>
      <c r="P5450" s="20" t="str" cm="1">
        <f t="array" ref="P5450">IFERROR(INDEX(tblClientes[Dividendo Mensal (R$)],INT($J5450/ROWS(tblConsorcios[Produto]))+1),"")</f>
        <v/>
      </c>
      <c r="Q5450" s="20" t="str">
        <f t="shared" si="256"/>
        <v/>
      </c>
      <c r="R5450">
        <f t="shared" si="257"/>
        <v>0</v>
      </c>
    </row>
    <row r="5451" spans="10:18" x14ac:dyDescent="0.2">
      <c r="J5451">
        <f t="shared" si="255"/>
        <v>5449</v>
      </c>
      <c r="K5451" t="str" cm="1">
        <f t="array" ref="K5451">IFERROR(INDEX(tblClientes[Cliente],INT($J5451/ROWS(tblConsorcios[Produto]))+1),"")</f>
        <v/>
      </c>
      <c r="L5451" t="str" cm="1">
        <f t="array" ref="L5451">IFERROR(INDEX(tblConsorcios[Produto],MOD($J5451,ROWS(tblConsorcios[Produto]))+1),"")</f>
        <v>Imóvel IE350 – 220m</v>
      </c>
      <c r="M5451" s="20" cm="1">
        <f t="array" ref="M5451">IFERROR(INDEX(tblConsorcios[Valor da Carta (R$)],MOD($J5451,ROWS(tblConsorcios[Produto]))+1),"")</f>
        <v>350000</v>
      </c>
      <c r="N5451" s="2" cm="1">
        <f t="array" ref="N5451">IFERROR(INDEX(tblConsorcios[Prazo (meses)],MOD($J5451,ROWS(tblConsorcios[Produto]))+1),"")</f>
        <v>220</v>
      </c>
      <c r="O5451" s="20" cm="1">
        <f t="array" ref="O5451">IFERROR(INDEX(tblConsorcios[Parcela Mensal (R$)],MOD($J5451,ROWS(tblConsorcios[Produto]))+1),"")</f>
        <v>2033.18</v>
      </c>
      <c r="P5451" s="20" t="str" cm="1">
        <f t="array" ref="P5451">IFERROR(INDEX(tblClientes[Dividendo Mensal (R$)],INT($J5451/ROWS(tblConsorcios[Produto]))+1),"")</f>
        <v/>
      </c>
      <c r="Q5451" s="20" t="str">
        <f t="shared" si="256"/>
        <v/>
      </c>
      <c r="R5451">
        <f t="shared" si="257"/>
        <v>0</v>
      </c>
    </row>
    <row r="5452" spans="10:18" x14ac:dyDescent="0.2">
      <c r="J5452">
        <f t="shared" si="255"/>
        <v>5450</v>
      </c>
      <c r="K5452" t="str" cm="1">
        <f t="array" ref="K5452">IFERROR(INDEX(tblClientes[Cliente],INT($J5452/ROWS(tblConsorcios[Produto]))+1),"")</f>
        <v/>
      </c>
      <c r="L5452" t="str" cm="1">
        <f t="array" ref="L5452">IFERROR(INDEX(tblConsorcios[Produto],MOD($J5452,ROWS(tblConsorcios[Produto]))+1),"")</f>
        <v>Imóvel IE350 – 200m</v>
      </c>
      <c r="M5452" s="20" cm="1">
        <f t="array" ref="M5452">IFERROR(INDEX(tblConsorcios[Valor da Carta (R$)],MOD($J5452,ROWS(tblConsorcios[Produto]))+1),"")</f>
        <v>350000</v>
      </c>
      <c r="N5452" s="2" cm="1">
        <f t="array" ref="N5452">IFERROR(INDEX(tblConsorcios[Prazo (meses)],MOD($J5452,ROWS(tblConsorcios[Produto]))+1),"")</f>
        <v>200</v>
      </c>
      <c r="O5452" s="20" cm="1">
        <f t="array" ref="O5452">IFERROR(INDEX(tblConsorcios[Parcela Mensal (R$)],MOD($J5452,ROWS(tblConsorcios[Produto]))+1),"")</f>
        <v>2219</v>
      </c>
      <c r="P5452" s="20" t="str" cm="1">
        <f t="array" ref="P5452">IFERROR(INDEX(tblClientes[Dividendo Mensal (R$)],INT($J5452/ROWS(tblConsorcios[Produto]))+1),"")</f>
        <v/>
      </c>
      <c r="Q5452" s="20" t="str">
        <f t="shared" si="256"/>
        <v/>
      </c>
      <c r="R5452">
        <f t="shared" si="257"/>
        <v>0</v>
      </c>
    </row>
    <row r="5453" spans="10:18" x14ac:dyDescent="0.2">
      <c r="J5453">
        <f t="shared" si="255"/>
        <v>5451</v>
      </c>
      <c r="K5453" t="str" cm="1">
        <f t="array" ref="K5453">IFERROR(INDEX(tblClientes[Cliente],INT($J5453/ROWS(tblConsorcios[Produto]))+1),"")</f>
        <v/>
      </c>
      <c r="L5453" t="str" cm="1">
        <f t="array" ref="L5453">IFERROR(INDEX(tblConsorcios[Produto],MOD($J5453,ROWS(tblConsorcios[Produto]))+1),"")</f>
        <v>Imóvel IE330 – 240m</v>
      </c>
      <c r="M5453" s="20" cm="1">
        <f t="array" ref="M5453">IFERROR(INDEX(tblConsorcios[Valor da Carta (R$)],MOD($J5453,ROWS(tblConsorcios[Produto]))+1),"")</f>
        <v>330000</v>
      </c>
      <c r="N5453" s="2" cm="1">
        <f t="array" ref="N5453">IFERROR(INDEX(tblConsorcios[Prazo (meses)],MOD($J5453,ROWS(tblConsorcios[Produto]))+1),"")</f>
        <v>240</v>
      </c>
      <c r="O5453" s="20" cm="1">
        <f t="array" ref="O5453">IFERROR(INDEX(tblConsorcios[Parcela Mensal (R$)],MOD($J5453,ROWS(tblConsorcios[Produto]))+1),"")</f>
        <v>1771</v>
      </c>
      <c r="P5453" s="20" t="str" cm="1">
        <f t="array" ref="P5453">IFERROR(INDEX(tblClientes[Dividendo Mensal (R$)],INT($J5453/ROWS(tblConsorcios[Produto]))+1),"")</f>
        <v/>
      </c>
      <c r="Q5453" s="20" t="str">
        <f t="shared" si="256"/>
        <v/>
      </c>
      <c r="R5453">
        <f t="shared" si="257"/>
        <v>0</v>
      </c>
    </row>
    <row r="5454" spans="10:18" x14ac:dyDescent="0.2">
      <c r="J5454">
        <f t="shared" si="255"/>
        <v>5452</v>
      </c>
      <c r="K5454" t="str" cm="1">
        <f t="array" ref="K5454">IFERROR(INDEX(tblClientes[Cliente],INT($J5454/ROWS(tblConsorcios[Produto]))+1),"")</f>
        <v/>
      </c>
      <c r="L5454" t="str" cm="1">
        <f t="array" ref="L5454">IFERROR(INDEX(tblConsorcios[Produto],MOD($J5454,ROWS(tblConsorcios[Produto]))+1),"")</f>
        <v>Imóvel IE330 – 220m</v>
      </c>
      <c r="M5454" s="20" cm="1">
        <f t="array" ref="M5454">IFERROR(INDEX(tblConsorcios[Valor da Carta (R$)],MOD($J5454,ROWS(tblConsorcios[Produto]))+1),"")</f>
        <v>330000</v>
      </c>
      <c r="N5454" s="2" cm="1">
        <f t="array" ref="N5454">IFERROR(INDEX(tblConsorcios[Prazo (meses)],MOD($J5454,ROWS(tblConsorcios[Produto]))+1),"")</f>
        <v>220</v>
      </c>
      <c r="O5454" s="20" cm="1">
        <f t="array" ref="O5454">IFERROR(INDEX(tblConsorcios[Parcela Mensal (R$)],MOD($J5454,ROWS(tblConsorcios[Produto]))+1),"")</f>
        <v>1917</v>
      </c>
      <c r="P5454" s="20" t="str" cm="1">
        <f t="array" ref="P5454">IFERROR(INDEX(tblClientes[Dividendo Mensal (R$)],INT($J5454/ROWS(tblConsorcios[Produto]))+1),"")</f>
        <v/>
      </c>
      <c r="Q5454" s="20" t="str">
        <f t="shared" si="256"/>
        <v/>
      </c>
      <c r="R5454">
        <f t="shared" si="257"/>
        <v>0</v>
      </c>
    </row>
    <row r="5455" spans="10:18" x14ac:dyDescent="0.2">
      <c r="J5455">
        <f t="shared" si="255"/>
        <v>5453</v>
      </c>
      <c r="K5455" t="str" cm="1">
        <f t="array" ref="K5455">IFERROR(INDEX(tblClientes[Cliente],INT($J5455/ROWS(tblConsorcios[Produto]))+1),"")</f>
        <v/>
      </c>
      <c r="L5455" t="str" cm="1">
        <f t="array" ref="L5455">IFERROR(INDEX(tblConsorcios[Produto],MOD($J5455,ROWS(tblConsorcios[Produto]))+1),"")</f>
        <v>Imóvel IE330 – 200m</v>
      </c>
      <c r="M5455" s="20" cm="1">
        <f t="array" ref="M5455">IFERROR(INDEX(tblConsorcios[Valor da Carta (R$)],MOD($J5455,ROWS(tblConsorcios[Produto]))+1),"")</f>
        <v>330000</v>
      </c>
      <c r="N5455" s="2" cm="1">
        <f t="array" ref="N5455">IFERROR(INDEX(tblConsorcios[Prazo (meses)],MOD($J5455,ROWS(tblConsorcios[Produto]))+1),"")</f>
        <v>200</v>
      </c>
      <c r="O5455" s="20" cm="1">
        <f t="array" ref="O5455">IFERROR(INDEX(tblConsorcios[Parcela Mensal (R$)],MOD($J5455,ROWS(tblConsorcios[Produto]))+1),"")</f>
        <v>2092.1999999999998</v>
      </c>
      <c r="P5455" s="20" t="str" cm="1">
        <f t="array" ref="P5455">IFERROR(INDEX(tblClientes[Dividendo Mensal (R$)],INT($J5455/ROWS(tblConsorcios[Produto]))+1),"")</f>
        <v/>
      </c>
      <c r="Q5455" s="20" t="str">
        <f t="shared" si="256"/>
        <v/>
      </c>
      <c r="R5455">
        <f t="shared" si="257"/>
        <v>0</v>
      </c>
    </row>
    <row r="5456" spans="10:18" x14ac:dyDescent="0.2">
      <c r="J5456">
        <f t="shared" si="255"/>
        <v>5454</v>
      </c>
      <c r="K5456" t="str" cm="1">
        <f t="array" ref="K5456">IFERROR(INDEX(tblClientes[Cliente],INT($J5456/ROWS(tblConsorcios[Produto]))+1),"")</f>
        <v/>
      </c>
      <c r="L5456" t="str" cm="1">
        <f t="array" ref="L5456">IFERROR(INDEX(tblConsorcios[Produto],MOD($J5456,ROWS(tblConsorcios[Produto]))+1),"")</f>
        <v>Imóvel IE300 – 240m</v>
      </c>
      <c r="M5456" s="20" cm="1">
        <f t="array" ref="M5456">IFERROR(INDEX(tblConsorcios[Valor da Carta (R$)],MOD($J5456,ROWS(tblConsorcios[Produto]))+1),"")</f>
        <v>300000</v>
      </c>
      <c r="N5456" s="2" cm="1">
        <f t="array" ref="N5456">IFERROR(INDEX(tblConsorcios[Prazo (meses)],MOD($J5456,ROWS(tblConsorcios[Produto]))+1),"")</f>
        <v>240</v>
      </c>
      <c r="O5456" s="20" cm="1">
        <f t="array" ref="O5456">IFERROR(INDEX(tblConsorcios[Parcela Mensal (R$)],MOD($J5456,ROWS(tblConsorcios[Produto]))+1),"")</f>
        <v>1610</v>
      </c>
      <c r="P5456" s="20" t="str" cm="1">
        <f t="array" ref="P5456">IFERROR(INDEX(tblClientes[Dividendo Mensal (R$)],INT($J5456/ROWS(tblConsorcios[Produto]))+1),"")</f>
        <v/>
      </c>
      <c r="Q5456" s="20" t="str">
        <f t="shared" si="256"/>
        <v/>
      </c>
      <c r="R5456">
        <f t="shared" si="257"/>
        <v>0</v>
      </c>
    </row>
    <row r="5457" spans="10:18" x14ac:dyDescent="0.2">
      <c r="J5457">
        <f t="shared" si="255"/>
        <v>5455</v>
      </c>
      <c r="K5457" t="str" cm="1">
        <f t="array" ref="K5457">IFERROR(INDEX(tblClientes[Cliente],INT($J5457/ROWS(tblConsorcios[Produto]))+1),"")</f>
        <v/>
      </c>
      <c r="L5457" t="str" cm="1">
        <f t="array" ref="L5457">IFERROR(INDEX(tblConsorcios[Produto],MOD($J5457,ROWS(tblConsorcios[Produto]))+1),"")</f>
        <v>Imóvel IE300 – 220m</v>
      </c>
      <c r="M5457" s="20" cm="1">
        <f t="array" ref="M5457">IFERROR(INDEX(tblConsorcios[Valor da Carta (R$)],MOD($J5457,ROWS(tblConsorcios[Produto]))+1),"")</f>
        <v>300000</v>
      </c>
      <c r="N5457" s="2" cm="1">
        <f t="array" ref="N5457">IFERROR(INDEX(tblConsorcios[Prazo (meses)],MOD($J5457,ROWS(tblConsorcios[Produto]))+1),"")</f>
        <v>220</v>
      </c>
      <c r="O5457" s="20" cm="1">
        <f t="array" ref="O5457">IFERROR(INDEX(tblConsorcios[Parcela Mensal (R$)],MOD($J5457,ROWS(tblConsorcios[Produto]))+1),"")</f>
        <v>1742.73</v>
      </c>
      <c r="P5457" s="20" t="str" cm="1">
        <f t="array" ref="P5457">IFERROR(INDEX(tblClientes[Dividendo Mensal (R$)],INT($J5457/ROWS(tblConsorcios[Produto]))+1),"")</f>
        <v/>
      </c>
      <c r="Q5457" s="20" t="str">
        <f t="shared" si="256"/>
        <v/>
      </c>
      <c r="R5457">
        <f t="shared" si="257"/>
        <v>0</v>
      </c>
    </row>
    <row r="5458" spans="10:18" x14ac:dyDescent="0.2">
      <c r="J5458">
        <f t="shared" si="255"/>
        <v>5456</v>
      </c>
      <c r="K5458" t="str" cm="1">
        <f t="array" ref="K5458">IFERROR(INDEX(tblClientes[Cliente],INT($J5458/ROWS(tblConsorcios[Produto]))+1),"")</f>
        <v/>
      </c>
      <c r="L5458" t="str" cm="1">
        <f t="array" ref="L5458">IFERROR(INDEX(tblConsorcios[Produto],MOD($J5458,ROWS(tblConsorcios[Produto]))+1),"")</f>
        <v>Imóvel IE300 – 200m</v>
      </c>
      <c r="M5458" s="20" cm="1">
        <f t="array" ref="M5458">IFERROR(INDEX(tblConsorcios[Valor da Carta (R$)],MOD($J5458,ROWS(tblConsorcios[Produto]))+1),"")</f>
        <v>300000</v>
      </c>
      <c r="N5458" s="2" cm="1">
        <f t="array" ref="N5458">IFERROR(INDEX(tblConsorcios[Prazo (meses)],MOD($J5458,ROWS(tblConsorcios[Produto]))+1),"")</f>
        <v>200</v>
      </c>
      <c r="O5458" s="20" cm="1">
        <f t="array" ref="O5458">IFERROR(INDEX(tblConsorcios[Parcela Mensal (R$)],MOD($J5458,ROWS(tblConsorcios[Produto]))+1),"")</f>
        <v>1902</v>
      </c>
      <c r="P5458" s="20" t="str" cm="1">
        <f t="array" ref="P5458">IFERROR(INDEX(tblClientes[Dividendo Mensal (R$)],INT($J5458/ROWS(tblConsorcios[Produto]))+1),"")</f>
        <v/>
      </c>
      <c r="Q5458" s="20" t="str">
        <f t="shared" si="256"/>
        <v/>
      </c>
      <c r="R5458">
        <f t="shared" si="257"/>
        <v>0</v>
      </c>
    </row>
    <row r="5459" spans="10:18" x14ac:dyDescent="0.2">
      <c r="J5459">
        <f t="shared" si="255"/>
        <v>5457</v>
      </c>
      <c r="K5459" t="str" cm="1">
        <f t="array" ref="K5459">IFERROR(INDEX(tblClientes[Cliente],INT($J5459/ROWS(tblConsorcios[Produto]))+1),"")</f>
        <v/>
      </c>
      <c r="L5459" t="str" cm="1">
        <f t="array" ref="L5459">IFERROR(INDEX(tblConsorcios[Produto],MOD($J5459,ROWS(tblConsorcios[Produto]))+1),"")</f>
        <v>Imóvel IE240 – 240m</v>
      </c>
      <c r="M5459" s="20" cm="1">
        <f t="array" ref="M5459">IFERROR(INDEX(tblConsorcios[Valor da Carta (R$)],MOD($J5459,ROWS(tblConsorcios[Produto]))+1),"")</f>
        <v>240000</v>
      </c>
      <c r="N5459" s="2" cm="1">
        <f t="array" ref="N5459">IFERROR(INDEX(tblConsorcios[Prazo (meses)],MOD($J5459,ROWS(tblConsorcios[Produto]))+1),"")</f>
        <v>240</v>
      </c>
      <c r="O5459" s="20" cm="1">
        <f t="array" ref="O5459">IFERROR(INDEX(tblConsorcios[Parcela Mensal (R$)],MOD($J5459,ROWS(tblConsorcios[Produto]))+1),"")</f>
        <v>1288</v>
      </c>
      <c r="P5459" s="20" t="str" cm="1">
        <f t="array" ref="P5459">IFERROR(INDEX(tblClientes[Dividendo Mensal (R$)],INT($J5459/ROWS(tblConsorcios[Produto]))+1),"")</f>
        <v/>
      </c>
      <c r="Q5459" s="20" t="str">
        <f t="shared" si="256"/>
        <v/>
      </c>
      <c r="R5459">
        <f t="shared" si="257"/>
        <v>0</v>
      </c>
    </row>
    <row r="5460" spans="10:18" x14ac:dyDescent="0.2">
      <c r="J5460">
        <f t="shared" si="255"/>
        <v>5458</v>
      </c>
      <c r="K5460" t="str" cm="1">
        <f t="array" ref="K5460">IFERROR(INDEX(tblClientes[Cliente],INT($J5460/ROWS(tblConsorcios[Produto]))+1),"")</f>
        <v/>
      </c>
      <c r="L5460" t="str" cm="1">
        <f t="array" ref="L5460">IFERROR(INDEX(tblConsorcios[Produto],MOD($J5460,ROWS(tblConsorcios[Produto]))+1),"")</f>
        <v>Imóvel IE240 – 220m</v>
      </c>
      <c r="M5460" s="20" cm="1">
        <f t="array" ref="M5460">IFERROR(INDEX(tblConsorcios[Valor da Carta (R$)],MOD($J5460,ROWS(tblConsorcios[Produto]))+1),"")</f>
        <v>240000</v>
      </c>
      <c r="N5460" s="2" cm="1">
        <f t="array" ref="N5460">IFERROR(INDEX(tblConsorcios[Prazo (meses)],MOD($J5460,ROWS(tblConsorcios[Produto]))+1),"")</f>
        <v>220</v>
      </c>
      <c r="O5460" s="20" cm="1">
        <f t="array" ref="O5460">IFERROR(INDEX(tblConsorcios[Parcela Mensal (R$)],MOD($J5460,ROWS(tblConsorcios[Produto]))+1),"")</f>
        <v>1394.18</v>
      </c>
      <c r="P5460" s="20" t="str" cm="1">
        <f t="array" ref="P5460">IFERROR(INDEX(tblClientes[Dividendo Mensal (R$)],INT($J5460/ROWS(tblConsorcios[Produto]))+1),"")</f>
        <v/>
      </c>
      <c r="Q5460" s="20" t="str">
        <f t="shared" si="256"/>
        <v/>
      </c>
      <c r="R5460">
        <f t="shared" si="257"/>
        <v>0</v>
      </c>
    </row>
    <row r="5461" spans="10:18" x14ac:dyDescent="0.2">
      <c r="J5461">
        <f t="shared" si="255"/>
        <v>5459</v>
      </c>
      <c r="K5461" t="str" cm="1">
        <f t="array" ref="K5461">IFERROR(INDEX(tblClientes[Cliente],INT($J5461/ROWS(tblConsorcios[Produto]))+1),"")</f>
        <v/>
      </c>
      <c r="L5461" t="str" cm="1">
        <f t="array" ref="L5461">IFERROR(INDEX(tblConsorcios[Produto],MOD($J5461,ROWS(tblConsorcios[Produto]))+1),"")</f>
        <v>Imóvel IE240 – 200m</v>
      </c>
      <c r="M5461" s="20" cm="1">
        <f t="array" ref="M5461">IFERROR(INDEX(tblConsorcios[Valor da Carta (R$)],MOD($J5461,ROWS(tblConsorcios[Produto]))+1),"")</f>
        <v>240000</v>
      </c>
      <c r="N5461" s="2" cm="1">
        <f t="array" ref="N5461">IFERROR(INDEX(tblConsorcios[Prazo (meses)],MOD($J5461,ROWS(tblConsorcios[Produto]))+1),"")</f>
        <v>200</v>
      </c>
      <c r="O5461" s="20" cm="1">
        <f t="array" ref="O5461">IFERROR(INDEX(tblConsorcios[Parcela Mensal (R$)],MOD($J5461,ROWS(tblConsorcios[Produto]))+1),"")</f>
        <v>1521.6</v>
      </c>
      <c r="P5461" s="20" t="str" cm="1">
        <f t="array" ref="P5461">IFERROR(INDEX(tblClientes[Dividendo Mensal (R$)],INT($J5461/ROWS(tblConsorcios[Produto]))+1),"")</f>
        <v/>
      </c>
      <c r="Q5461" s="20" t="str">
        <f t="shared" si="256"/>
        <v/>
      </c>
      <c r="R5461">
        <f t="shared" si="257"/>
        <v>0</v>
      </c>
    </row>
    <row r="5462" spans="10:18" x14ac:dyDescent="0.2">
      <c r="J5462">
        <f t="shared" si="255"/>
        <v>5460</v>
      </c>
      <c r="K5462" t="str" cm="1">
        <f t="array" ref="K5462">IFERROR(INDEX(tblClientes[Cliente],INT($J5462/ROWS(tblConsorcios[Produto]))+1),"")</f>
        <v/>
      </c>
      <c r="L5462" t="str" cm="1">
        <f t="array" ref="L5462">IFERROR(INDEX(tblConsorcios[Produto],MOD($J5462,ROWS(tblConsorcios[Produto]))+1),"")</f>
        <v>Imóvel IE230 – 240m</v>
      </c>
      <c r="M5462" s="20" cm="1">
        <f t="array" ref="M5462">IFERROR(INDEX(tblConsorcios[Valor da Carta (R$)],MOD($J5462,ROWS(tblConsorcios[Produto]))+1),"")</f>
        <v>230000</v>
      </c>
      <c r="N5462" s="2" cm="1">
        <f t="array" ref="N5462">IFERROR(INDEX(tblConsorcios[Prazo (meses)],MOD($J5462,ROWS(tblConsorcios[Produto]))+1),"")</f>
        <v>240</v>
      </c>
      <c r="O5462" s="20" cm="1">
        <f t="array" ref="O5462">IFERROR(INDEX(tblConsorcios[Parcela Mensal (R$)],MOD($J5462,ROWS(tblConsorcios[Produto]))+1),"")</f>
        <v>1234.33</v>
      </c>
      <c r="P5462" s="20" t="str" cm="1">
        <f t="array" ref="P5462">IFERROR(INDEX(tblClientes[Dividendo Mensal (R$)],INT($J5462/ROWS(tblConsorcios[Produto]))+1),"")</f>
        <v/>
      </c>
      <c r="Q5462" s="20" t="str">
        <f t="shared" si="256"/>
        <v/>
      </c>
      <c r="R5462">
        <f t="shared" si="257"/>
        <v>0</v>
      </c>
    </row>
    <row r="5463" spans="10:18" x14ac:dyDescent="0.2">
      <c r="J5463">
        <f t="shared" si="255"/>
        <v>5461</v>
      </c>
      <c r="K5463" t="str" cm="1">
        <f t="array" ref="K5463">IFERROR(INDEX(tblClientes[Cliente],INT($J5463/ROWS(tblConsorcios[Produto]))+1),"")</f>
        <v/>
      </c>
      <c r="L5463" t="str" cm="1">
        <f t="array" ref="L5463">IFERROR(INDEX(tblConsorcios[Produto],MOD($J5463,ROWS(tblConsorcios[Produto]))+1),"")</f>
        <v>Imóvel IE230 – 220m</v>
      </c>
      <c r="M5463" s="20" cm="1">
        <f t="array" ref="M5463">IFERROR(INDEX(tblConsorcios[Valor da Carta (R$)],MOD($J5463,ROWS(tblConsorcios[Produto]))+1),"")</f>
        <v>230000</v>
      </c>
      <c r="N5463" s="2" cm="1">
        <f t="array" ref="N5463">IFERROR(INDEX(tblConsorcios[Prazo (meses)],MOD($J5463,ROWS(tblConsorcios[Produto]))+1),"")</f>
        <v>220</v>
      </c>
      <c r="O5463" s="20" cm="1">
        <f t="array" ref="O5463">IFERROR(INDEX(tblConsorcios[Parcela Mensal (R$)],MOD($J5463,ROWS(tblConsorcios[Produto]))+1),"")</f>
        <v>1336.09</v>
      </c>
      <c r="P5463" s="20" t="str" cm="1">
        <f t="array" ref="P5463">IFERROR(INDEX(tblClientes[Dividendo Mensal (R$)],INT($J5463/ROWS(tblConsorcios[Produto]))+1),"")</f>
        <v/>
      </c>
      <c r="Q5463" s="20" t="str">
        <f t="shared" si="256"/>
        <v/>
      </c>
      <c r="R5463">
        <f t="shared" si="257"/>
        <v>0</v>
      </c>
    </row>
    <row r="5464" spans="10:18" x14ac:dyDescent="0.2">
      <c r="J5464">
        <f t="shared" si="255"/>
        <v>5462</v>
      </c>
      <c r="K5464" t="str" cm="1">
        <f t="array" ref="K5464">IFERROR(INDEX(tblClientes[Cliente],INT($J5464/ROWS(tblConsorcios[Produto]))+1),"")</f>
        <v/>
      </c>
      <c r="L5464" t="str" cm="1">
        <f t="array" ref="L5464">IFERROR(INDEX(tblConsorcios[Produto],MOD($J5464,ROWS(tblConsorcios[Produto]))+1),"")</f>
        <v>Imóvel IE230 – 200m</v>
      </c>
      <c r="M5464" s="20" cm="1">
        <f t="array" ref="M5464">IFERROR(INDEX(tblConsorcios[Valor da Carta (R$)],MOD($J5464,ROWS(tblConsorcios[Produto]))+1),"")</f>
        <v>230000</v>
      </c>
      <c r="N5464" s="2" cm="1">
        <f t="array" ref="N5464">IFERROR(INDEX(tblConsorcios[Prazo (meses)],MOD($J5464,ROWS(tblConsorcios[Produto]))+1),"")</f>
        <v>200</v>
      </c>
      <c r="O5464" s="20" cm="1">
        <f t="array" ref="O5464">IFERROR(INDEX(tblConsorcios[Parcela Mensal (R$)],MOD($J5464,ROWS(tblConsorcios[Produto]))+1),"")</f>
        <v>1458.2</v>
      </c>
      <c r="P5464" s="20" t="str" cm="1">
        <f t="array" ref="P5464">IFERROR(INDEX(tblClientes[Dividendo Mensal (R$)],INT($J5464/ROWS(tblConsorcios[Produto]))+1),"")</f>
        <v/>
      </c>
      <c r="Q5464" s="20" t="str">
        <f t="shared" si="256"/>
        <v/>
      </c>
      <c r="R5464">
        <f t="shared" si="257"/>
        <v>0</v>
      </c>
    </row>
    <row r="5465" spans="10:18" x14ac:dyDescent="0.2">
      <c r="J5465">
        <f t="shared" si="255"/>
        <v>5463</v>
      </c>
      <c r="K5465" t="str" cm="1">
        <f t="array" ref="K5465">IFERROR(INDEX(tblClientes[Cliente],INT($J5465/ROWS(tblConsorcios[Produto]))+1),"")</f>
        <v/>
      </c>
      <c r="L5465" t="str" cm="1">
        <f t="array" ref="L5465">IFERROR(INDEX(tblConsorcios[Produto],MOD($J5465,ROWS(tblConsorcios[Produto]))+1),"")</f>
        <v>Imóvel IE220 – 240m</v>
      </c>
      <c r="M5465" s="20" cm="1">
        <f t="array" ref="M5465">IFERROR(INDEX(tblConsorcios[Valor da Carta (R$)],MOD($J5465,ROWS(tblConsorcios[Produto]))+1),"")</f>
        <v>220000</v>
      </c>
      <c r="N5465" s="2" cm="1">
        <f t="array" ref="N5465">IFERROR(INDEX(tblConsorcios[Prazo (meses)],MOD($J5465,ROWS(tblConsorcios[Produto]))+1),"")</f>
        <v>240</v>
      </c>
      <c r="O5465" s="20" cm="1">
        <f t="array" ref="O5465">IFERROR(INDEX(tblConsorcios[Parcela Mensal (R$)],MOD($J5465,ROWS(tblConsorcios[Produto]))+1),"")</f>
        <v>1180.67</v>
      </c>
      <c r="P5465" s="20" t="str" cm="1">
        <f t="array" ref="P5465">IFERROR(INDEX(tblClientes[Dividendo Mensal (R$)],INT($J5465/ROWS(tblConsorcios[Produto]))+1),"")</f>
        <v/>
      </c>
      <c r="Q5465" s="20" t="str">
        <f t="shared" si="256"/>
        <v/>
      </c>
      <c r="R5465">
        <f t="shared" si="257"/>
        <v>0</v>
      </c>
    </row>
    <row r="5466" spans="10:18" x14ac:dyDescent="0.2">
      <c r="J5466">
        <f t="shared" si="255"/>
        <v>5464</v>
      </c>
      <c r="K5466" t="str" cm="1">
        <f t="array" ref="K5466">IFERROR(INDEX(tblClientes[Cliente],INT($J5466/ROWS(tblConsorcios[Produto]))+1),"")</f>
        <v/>
      </c>
      <c r="L5466" t="str" cm="1">
        <f t="array" ref="L5466">IFERROR(INDEX(tblConsorcios[Produto],MOD($J5466,ROWS(tblConsorcios[Produto]))+1),"")</f>
        <v>Imóvel IE220 – 220m</v>
      </c>
      <c r="M5466" s="20" cm="1">
        <f t="array" ref="M5466">IFERROR(INDEX(tblConsorcios[Valor da Carta (R$)],MOD($J5466,ROWS(tblConsorcios[Produto]))+1),"")</f>
        <v>220000</v>
      </c>
      <c r="N5466" s="2" cm="1">
        <f t="array" ref="N5466">IFERROR(INDEX(tblConsorcios[Prazo (meses)],MOD($J5466,ROWS(tblConsorcios[Produto]))+1),"")</f>
        <v>220</v>
      </c>
      <c r="O5466" s="20" cm="1">
        <f t="array" ref="O5466">IFERROR(INDEX(tblConsorcios[Parcela Mensal (R$)],MOD($J5466,ROWS(tblConsorcios[Produto]))+1),"")</f>
        <v>1278</v>
      </c>
      <c r="P5466" s="20" t="str" cm="1">
        <f t="array" ref="P5466">IFERROR(INDEX(tblClientes[Dividendo Mensal (R$)],INT($J5466/ROWS(tblConsorcios[Produto]))+1),"")</f>
        <v/>
      </c>
      <c r="Q5466" s="20" t="str">
        <f t="shared" si="256"/>
        <v/>
      </c>
      <c r="R5466">
        <f t="shared" si="257"/>
        <v>0</v>
      </c>
    </row>
    <row r="5467" spans="10:18" x14ac:dyDescent="0.2">
      <c r="J5467">
        <f t="shared" si="255"/>
        <v>5465</v>
      </c>
      <c r="K5467" t="str" cm="1">
        <f t="array" ref="K5467">IFERROR(INDEX(tblClientes[Cliente],INT($J5467/ROWS(tblConsorcios[Produto]))+1),"")</f>
        <v/>
      </c>
      <c r="L5467" t="str" cm="1">
        <f t="array" ref="L5467">IFERROR(INDEX(tblConsorcios[Produto],MOD($J5467,ROWS(tblConsorcios[Produto]))+1),"")</f>
        <v>Imóvel IE220 – 200m</v>
      </c>
      <c r="M5467" s="20" cm="1">
        <f t="array" ref="M5467">IFERROR(INDEX(tblConsorcios[Valor da Carta (R$)],MOD($J5467,ROWS(tblConsorcios[Produto]))+1),"")</f>
        <v>220000</v>
      </c>
      <c r="N5467" s="2" cm="1">
        <f t="array" ref="N5467">IFERROR(INDEX(tblConsorcios[Prazo (meses)],MOD($J5467,ROWS(tblConsorcios[Produto]))+1),"")</f>
        <v>200</v>
      </c>
      <c r="O5467" s="20" cm="1">
        <f t="array" ref="O5467">IFERROR(INDEX(tblConsorcios[Parcela Mensal (R$)],MOD($J5467,ROWS(tblConsorcios[Produto]))+1),"")</f>
        <v>1394.8</v>
      </c>
      <c r="P5467" s="20" t="str" cm="1">
        <f t="array" ref="P5467">IFERROR(INDEX(tblClientes[Dividendo Mensal (R$)],INT($J5467/ROWS(tblConsorcios[Produto]))+1),"")</f>
        <v/>
      </c>
      <c r="Q5467" s="20" t="str">
        <f t="shared" si="256"/>
        <v/>
      </c>
      <c r="R5467">
        <f t="shared" si="257"/>
        <v>0</v>
      </c>
    </row>
    <row r="5468" spans="10:18" x14ac:dyDescent="0.2">
      <c r="J5468">
        <f t="shared" si="255"/>
        <v>5466</v>
      </c>
      <c r="K5468" t="str" cm="1">
        <f t="array" ref="K5468">IFERROR(INDEX(tblClientes[Cliente],INT($J5468/ROWS(tblConsorcios[Produto]))+1),"")</f>
        <v/>
      </c>
      <c r="L5468" t="str" cm="1">
        <f t="array" ref="L5468">IFERROR(INDEX(tblConsorcios[Produto],MOD($J5468,ROWS(tblConsorcios[Produto]))+1),"")</f>
        <v>Imóvel IE200 – 240m</v>
      </c>
      <c r="M5468" s="20" cm="1">
        <f t="array" ref="M5468">IFERROR(INDEX(tblConsorcios[Valor da Carta (R$)],MOD($J5468,ROWS(tblConsorcios[Produto]))+1),"")</f>
        <v>200000</v>
      </c>
      <c r="N5468" s="2" cm="1">
        <f t="array" ref="N5468">IFERROR(INDEX(tblConsorcios[Prazo (meses)],MOD($J5468,ROWS(tblConsorcios[Produto]))+1),"")</f>
        <v>240</v>
      </c>
      <c r="O5468" s="20" cm="1">
        <f t="array" ref="O5468">IFERROR(INDEX(tblConsorcios[Parcela Mensal (R$)],MOD($J5468,ROWS(tblConsorcios[Produto]))+1),"")</f>
        <v>1073.33</v>
      </c>
      <c r="P5468" s="20" t="str" cm="1">
        <f t="array" ref="P5468">IFERROR(INDEX(tblClientes[Dividendo Mensal (R$)],INT($J5468/ROWS(tblConsorcios[Produto]))+1),"")</f>
        <v/>
      </c>
      <c r="Q5468" s="20" t="str">
        <f t="shared" si="256"/>
        <v/>
      </c>
      <c r="R5468">
        <f t="shared" si="257"/>
        <v>0</v>
      </c>
    </row>
    <row r="5469" spans="10:18" x14ac:dyDescent="0.2">
      <c r="J5469">
        <f t="shared" si="255"/>
        <v>5467</v>
      </c>
      <c r="K5469" t="str" cm="1">
        <f t="array" ref="K5469">IFERROR(INDEX(tblClientes[Cliente],INT($J5469/ROWS(tblConsorcios[Produto]))+1),"")</f>
        <v/>
      </c>
      <c r="L5469" t="str" cm="1">
        <f t="array" ref="L5469">IFERROR(INDEX(tblConsorcios[Produto],MOD($J5469,ROWS(tblConsorcios[Produto]))+1),"")</f>
        <v>Imóvel IE200 – 220m</v>
      </c>
      <c r="M5469" s="20" cm="1">
        <f t="array" ref="M5469">IFERROR(INDEX(tblConsorcios[Valor da Carta (R$)],MOD($J5469,ROWS(tblConsorcios[Produto]))+1),"")</f>
        <v>200000</v>
      </c>
      <c r="N5469" s="2" cm="1">
        <f t="array" ref="N5469">IFERROR(INDEX(tblConsorcios[Prazo (meses)],MOD($J5469,ROWS(tblConsorcios[Produto]))+1),"")</f>
        <v>220</v>
      </c>
      <c r="O5469" s="20" cm="1">
        <f t="array" ref="O5469">IFERROR(INDEX(tblConsorcios[Parcela Mensal (R$)],MOD($J5469,ROWS(tblConsorcios[Produto]))+1),"")</f>
        <v>1161.82</v>
      </c>
      <c r="P5469" s="20" t="str" cm="1">
        <f t="array" ref="P5469">IFERROR(INDEX(tblClientes[Dividendo Mensal (R$)],INT($J5469/ROWS(tblConsorcios[Produto]))+1),"")</f>
        <v/>
      </c>
      <c r="Q5469" s="20" t="str">
        <f t="shared" si="256"/>
        <v/>
      </c>
      <c r="R5469">
        <f t="shared" si="257"/>
        <v>0</v>
      </c>
    </row>
    <row r="5470" spans="10:18" x14ac:dyDescent="0.2">
      <c r="J5470">
        <f t="shared" si="255"/>
        <v>5468</v>
      </c>
      <c r="K5470" t="str" cm="1">
        <f t="array" ref="K5470">IFERROR(INDEX(tblClientes[Cliente],INT($J5470/ROWS(tblConsorcios[Produto]))+1),"")</f>
        <v/>
      </c>
      <c r="L5470" t="str" cm="1">
        <f t="array" ref="L5470">IFERROR(INDEX(tblConsorcios[Produto],MOD($J5470,ROWS(tblConsorcios[Produto]))+1),"")</f>
        <v>Imóvel IE200 – 200m</v>
      </c>
      <c r="M5470" s="20" cm="1">
        <f t="array" ref="M5470">IFERROR(INDEX(tblConsorcios[Valor da Carta (R$)],MOD($J5470,ROWS(tblConsorcios[Produto]))+1),"")</f>
        <v>200000</v>
      </c>
      <c r="N5470" s="2" cm="1">
        <f t="array" ref="N5470">IFERROR(INDEX(tblConsorcios[Prazo (meses)],MOD($J5470,ROWS(tblConsorcios[Produto]))+1),"")</f>
        <v>200</v>
      </c>
      <c r="O5470" s="20" cm="1">
        <f t="array" ref="O5470">IFERROR(INDEX(tblConsorcios[Parcela Mensal (R$)],MOD($J5470,ROWS(tblConsorcios[Produto]))+1),"")</f>
        <v>1268</v>
      </c>
      <c r="P5470" s="20" t="str" cm="1">
        <f t="array" ref="P5470">IFERROR(INDEX(tblClientes[Dividendo Mensal (R$)],INT($J5470/ROWS(tblConsorcios[Produto]))+1),"")</f>
        <v/>
      </c>
      <c r="Q5470" s="20" t="str">
        <f t="shared" si="256"/>
        <v/>
      </c>
      <c r="R5470">
        <f t="shared" si="257"/>
        <v>0</v>
      </c>
    </row>
    <row r="5471" spans="10:18" x14ac:dyDescent="0.2">
      <c r="J5471">
        <f t="shared" si="255"/>
        <v>5469</v>
      </c>
      <c r="K5471" t="str" cm="1">
        <f t="array" ref="K5471">IFERROR(INDEX(tblClientes[Cliente],INT($J5471/ROWS(tblConsorcios[Produto]))+1),"")</f>
        <v/>
      </c>
      <c r="L5471" t="str" cm="1">
        <f t="array" ref="L5471">IFERROR(INDEX(tblConsorcios[Produto],MOD($J5471,ROWS(tblConsorcios[Produto]))+1),"")</f>
        <v>Imóvel IE150 – 240m</v>
      </c>
      <c r="M5471" s="20" cm="1">
        <f t="array" ref="M5471">IFERROR(INDEX(tblConsorcios[Valor da Carta (R$)],MOD($J5471,ROWS(tblConsorcios[Produto]))+1),"")</f>
        <v>150000</v>
      </c>
      <c r="N5471" s="2" cm="1">
        <f t="array" ref="N5471">IFERROR(INDEX(tblConsorcios[Prazo (meses)],MOD($J5471,ROWS(tblConsorcios[Produto]))+1),"")</f>
        <v>240</v>
      </c>
      <c r="O5471" s="20" cm="1">
        <f t="array" ref="O5471">IFERROR(INDEX(tblConsorcios[Parcela Mensal (R$)],MOD($J5471,ROWS(tblConsorcios[Produto]))+1),"")</f>
        <v>805</v>
      </c>
      <c r="P5471" s="20" t="str" cm="1">
        <f t="array" ref="P5471">IFERROR(INDEX(tblClientes[Dividendo Mensal (R$)],INT($J5471/ROWS(tblConsorcios[Produto]))+1),"")</f>
        <v/>
      </c>
      <c r="Q5471" s="20" t="str">
        <f t="shared" si="256"/>
        <v/>
      </c>
      <c r="R5471">
        <f t="shared" si="257"/>
        <v>0</v>
      </c>
    </row>
    <row r="5472" spans="10:18" x14ac:dyDescent="0.2">
      <c r="J5472">
        <f t="shared" si="255"/>
        <v>5470</v>
      </c>
      <c r="K5472" t="str" cm="1">
        <f t="array" ref="K5472">IFERROR(INDEX(tblClientes[Cliente],INT($J5472/ROWS(tblConsorcios[Produto]))+1),"")</f>
        <v/>
      </c>
      <c r="L5472" t="str" cm="1">
        <f t="array" ref="L5472">IFERROR(INDEX(tblConsorcios[Produto],MOD($J5472,ROWS(tblConsorcios[Produto]))+1),"")</f>
        <v>Imóvel IE150 – 220m</v>
      </c>
      <c r="M5472" s="20" cm="1">
        <f t="array" ref="M5472">IFERROR(INDEX(tblConsorcios[Valor da Carta (R$)],MOD($J5472,ROWS(tblConsorcios[Produto]))+1),"")</f>
        <v>150000</v>
      </c>
      <c r="N5472" s="2" cm="1">
        <f t="array" ref="N5472">IFERROR(INDEX(tblConsorcios[Prazo (meses)],MOD($J5472,ROWS(tblConsorcios[Produto]))+1),"")</f>
        <v>220</v>
      </c>
      <c r="O5472" s="20" cm="1">
        <f t="array" ref="O5472">IFERROR(INDEX(tblConsorcios[Parcela Mensal (R$)],MOD($J5472,ROWS(tblConsorcios[Produto]))+1),"")</f>
        <v>871.36</v>
      </c>
      <c r="P5472" s="20" t="str" cm="1">
        <f t="array" ref="P5472">IFERROR(INDEX(tblClientes[Dividendo Mensal (R$)],INT($J5472/ROWS(tblConsorcios[Produto]))+1),"")</f>
        <v/>
      </c>
      <c r="Q5472" s="20" t="str">
        <f t="shared" si="256"/>
        <v/>
      </c>
      <c r="R5472">
        <f t="shared" si="257"/>
        <v>0</v>
      </c>
    </row>
    <row r="5473" spans="10:18" x14ac:dyDescent="0.2">
      <c r="J5473">
        <f t="shared" si="255"/>
        <v>5471</v>
      </c>
      <c r="K5473" t="str" cm="1">
        <f t="array" ref="K5473">IFERROR(INDEX(tblClientes[Cliente],INT($J5473/ROWS(tblConsorcios[Produto]))+1),"")</f>
        <v/>
      </c>
      <c r="L5473" t="str" cm="1">
        <f t="array" ref="L5473">IFERROR(INDEX(tblConsorcios[Produto],MOD($J5473,ROWS(tblConsorcios[Produto]))+1),"")</f>
        <v>Imóvel IE150 – 200m</v>
      </c>
      <c r="M5473" s="20" cm="1">
        <f t="array" ref="M5473">IFERROR(INDEX(tblConsorcios[Valor da Carta (R$)],MOD($J5473,ROWS(tblConsorcios[Produto]))+1),"")</f>
        <v>150000</v>
      </c>
      <c r="N5473" s="2" cm="1">
        <f t="array" ref="N5473">IFERROR(INDEX(tblConsorcios[Prazo (meses)],MOD($J5473,ROWS(tblConsorcios[Produto]))+1),"")</f>
        <v>200</v>
      </c>
      <c r="O5473" s="20" cm="1">
        <f t="array" ref="O5473">IFERROR(INDEX(tblConsorcios[Parcela Mensal (R$)],MOD($J5473,ROWS(tblConsorcios[Produto]))+1),"")</f>
        <v>951</v>
      </c>
      <c r="P5473" s="20" t="str" cm="1">
        <f t="array" ref="P5473">IFERROR(INDEX(tblClientes[Dividendo Mensal (R$)],INT($J5473/ROWS(tblConsorcios[Produto]))+1),"")</f>
        <v/>
      </c>
      <c r="Q5473" s="20" t="str">
        <f t="shared" si="256"/>
        <v/>
      </c>
      <c r="R5473">
        <f t="shared" si="257"/>
        <v>0</v>
      </c>
    </row>
    <row r="5474" spans="10:18" x14ac:dyDescent="0.2">
      <c r="J5474">
        <f t="shared" si="255"/>
        <v>5472</v>
      </c>
      <c r="K5474" t="str" cm="1">
        <f t="array" ref="K5474">IFERROR(INDEX(tblClientes[Cliente],INT($J5474/ROWS(tblConsorcios[Produto]))+1),"")</f>
        <v/>
      </c>
      <c r="L5474" t="str" cm="1">
        <f t="array" ref="L5474">IFERROR(INDEX(tblConsorcios[Produto],MOD($J5474,ROWS(tblConsorcios[Produto]))+1),"")</f>
        <v>Imóvel IE140 – 240m</v>
      </c>
      <c r="M5474" s="20" cm="1">
        <f t="array" ref="M5474">IFERROR(INDEX(tblConsorcios[Valor da Carta (R$)],MOD($J5474,ROWS(tblConsorcios[Produto]))+1),"")</f>
        <v>140000</v>
      </c>
      <c r="N5474" s="2" cm="1">
        <f t="array" ref="N5474">IFERROR(INDEX(tblConsorcios[Prazo (meses)],MOD($J5474,ROWS(tblConsorcios[Produto]))+1),"")</f>
        <v>240</v>
      </c>
      <c r="O5474" s="20" cm="1">
        <f t="array" ref="O5474">IFERROR(INDEX(tblConsorcios[Parcela Mensal (R$)],MOD($J5474,ROWS(tblConsorcios[Produto]))+1),"")</f>
        <v>751.33</v>
      </c>
      <c r="P5474" s="20" t="str" cm="1">
        <f t="array" ref="P5474">IFERROR(INDEX(tblClientes[Dividendo Mensal (R$)],INT($J5474/ROWS(tblConsorcios[Produto]))+1),"")</f>
        <v/>
      </c>
      <c r="Q5474" s="20" t="str">
        <f t="shared" si="256"/>
        <v/>
      </c>
      <c r="R5474">
        <f t="shared" si="257"/>
        <v>0</v>
      </c>
    </row>
    <row r="5475" spans="10:18" x14ac:dyDescent="0.2">
      <c r="J5475">
        <f t="shared" si="255"/>
        <v>5473</v>
      </c>
      <c r="K5475" t="str" cm="1">
        <f t="array" ref="K5475">IFERROR(INDEX(tblClientes[Cliente],INT($J5475/ROWS(tblConsorcios[Produto]))+1),"")</f>
        <v/>
      </c>
      <c r="L5475" t="str" cm="1">
        <f t="array" ref="L5475">IFERROR(INDEX(tblConsorcios[Produto],MOD($J5475,ROWS(tblConsorcios[Produto]))+1),"")</f>
        <v>Imóvel IE140 – 220m</v>
      </c>
      <c r="M5475" s="20" cm="1">
        <f t="array" ref="M5475">IFERROR(INDEX(tblConsorcios[Valor da Carta (R$)],MOD($J5475,ROWS(tblConsorcios[Produto]))+1),"")</f>
        <v>140000</v>
      </c>
      <c r="N5475" s="2" cm="1">
        <f t="array" ref="N5475">IFERROR(INDEX(tblConsorcios[Prazo (meses)],MOD($J5475,ROWS(tblConsorcios[Produto]))+1),"")</f>
        <v>220</v>
      </c>
      <c r="O5475" s="20" cm="1">
        <f t="array" ref="O5475">IFERROR(INDEX(tblConsorcios[Parcela Mensal (R$)],MOD($J5475,ROWS(tblConsorcios[Produto]))+1),"")</f>
        <v>813.27</v>
      </c>
      <c r="P5475" s="20" t="str" cm="1">
        <f t="array" ref="P5475">IFERROR(INDEX(tblClientes[Dividendo Mensal (R$)],INT($J5475/ROWS(tblConsorcios[Produto]))+1),"")</f>
        <v/>
      </c>
      <c r="Q5475" s="20" t="str">
        <f t="shared" si="256"/>
        <v/>
      </c>
      <c r="R5475">
        <f t="shared" si="257"/>
        <v>0</v>
      </c>
    </row>
    <row r="5476" spans="10:18" x14ac:dyDescent="0.2">
      <c r="J5476">
        <f t="shared" si="255"/>
        <v>5474</v>
      </c>
      <c r="K5476" t="str" cm="1">
        <f t="array" ref="K5476">IFERROR(INDEX(tblClientes[Cliente],INT($J5476/ROWS(tblConsorcios[Produto]))+1),"")</f>
        <v/>
      </c>
      <c r="L5476" t="str" cm="1">
        <f t="array" ref="L5476">IFERROR(INDEX(tblConsorcios[Produto],MOD($J5476,ROWS(tblConsorcios[Produto]))+1),"")</f>
        <v>Imóvel IE140 – 200m</v>
      </c>
      <c r="M5476" s="20" cm="1">
        <f t="array" ref="M5476">IFERROR(INDEX(tblConsorcios[Valor da Carta (R$)],MOD($J5476,ROWS(tblConsorcios[Produto]))+1),"")</f>
        <v>140000</v>
      </c>
      <c r="N5476" s="2" cm="1">
        <f t="array" ref="N5476">IFERROR(INDEX(tblConsorcios[Prazo (meses)],MOD($J5476,ROWS(tblConsorcios[Produto]))+1),"")</f>
        <v>200</v>
      </c>
      <c r="O5476" s="20" cm="1">
        <f t="array" ref="O5476">IFERROR(INDEX(tblConsorcios[Parcela Mensal (R$)],MOD($J5476,ROWS(tblConsorcios[Produto]))+1),"")</f>
        <v>887.6</v>
      </c>
      <c r="P5476" s="20" t="str" cm="1">
        <f t="array" ref="P5476">IFERROR(INDEX(tblClientes[Dividendo Mensal (R$)],INT($J5476/ROWS(tblConsorcios[Produto]))+1),"")</f>
        <v/>
      </c>
      <c r="Q5476" s="20" t="str">
        <f t="shared" si="256"/>
        <v/>
      </c>
      <c r="R5476">
        <f t="shared" si="257"/>
        <v>0</v>
      </c>
    </row>
    <row r="5477" spans="10:18" x14ac:dyDescent="0.2">
      <c r="J5477">
        <f t="shared" si="255"/>
        <v>5475</v>
      </c>
      <c r="K5477" t="str" cm="1">
        <f t="array" ref="K5477">IFERROR(INDEX(tblClientes[Cliente],INT($J5477/ROWS(tblConsorcios[Produto]))+1),"")</f>
        <v/>
      </c>
      <c r="L5477" t="str" cm="1">
        <f t="array" ref="L5477">IFERROR(INDEX(tblConsorcios[Produto],MOD($J5477,ROWS(tblConsorcios[Produto]))+1),"")</f>
        <v>Imóvel IE130 – 240m</v>
      </c>
      <c r="M5477" s="20" cm="1">
        <f t="array" ref="M5477">IFERROR(INDEX(tblConsorcios[Valor da Carta (R$)],MOD($J5477,ROWS(tblConsorcios[Produto]))+1),"")</f>
        <v>130000</v>
      </c>
      <c r="N5477" s="2" cm="1">
        <f t="array" ref="N5477">IFERROR(INDEX(tblConsorcios[Prazo (meses)],MOD($J5477,ROWS(tblConsorcios[Produto]))+1),"")</f>
        <v>240</v>
      </c>
      <c r="O5477" s="20" cm="1">
        <f t="array" ref="O5477">IFERROR(INDEX(tblConsorcios[Parcela Mensal (R$)],MOD($J5477,ROWS(tblConsorcios[Produto]))+1),"")</f>
        <v>697.67</v>
      </c>
      <c r="P5477" s="20" t="str" cm="1">
        <f t="array" ref="P5477">IFERROR(INDEX(tblClientes[Dividendo Mensal (R$)],INT($J5477/ROWS(tblConsorcios[Produto]))+1),"")</f>
        <v/>
      </c>
      <c r="Q5477" s="20" t="str">
        <f t="shared" si="256"/>
        <v/>
      </c>
      <c r="R5477">
        <f t="shared" si="257"/>
        <v>0</v>
      </c>
    </row>
    <row r="5478" spans="10:18" x14ac:dyDescent="0.2">
      <c r="J5478">
        <f t="shared" si="255"/>
        <v>5476</v>
      </c>
      <c r="K5478" t="str" cm="1">
        <f t="array" ref="K5478">IFERROR(INDEX(tblClientes[Cliente],INT($J5478/ROWS(tblConsorcios[Produto]))+1),"")</f>
        <v/>
      </c>
      <c r="L5478" t="str" cm="1">
        <f t="array" ref="L5478">IFERROR(INDEX(tblConsorcios[Produto],MOD($J5478,ROWS(tblConsorcios[Produto]))+1),"")</f>
        <v>Imóvel IE130 – 220m</v>
      </c>
      <c r="M5478" s="20" cm="1">
        <f t="array" ref="M5478">IFERROR(INDEX(tblConsorcios[Valor da Carta (R$)],MOD($J5478,ROWS(tblConsorcios[Produto]))+1),"")</f>
        <v>130000</v>
      </c>
      <c r="N5478" s="2" cm="1">
        <f t="array" ref="N5478">IFERROR(INDEX(tblConsorcios[Prazo (meses)],MOD($J5478,ROWS(tblConsorcios[Produto]))+1),"")</f>
        <v>220</v>
      </c>
      <c r="O5478" s="20" cm="1">
        <f t="array" ref="O5478">IFERROR(INDEX(tblConsorcios[Parcela Mensal (R$)],MOD($J5478,ROWS(tblConsorcios[Produto]))+1),"")</f>
        <v>755.18</v>
      </c>
      <c r="P5478" s="20" t="str" cm="1">
        <f t="array" ref="P5478">IFERROR(INDEX(tblClientes[Dividendo Mensal (R$)],INT($J5478/ROWS(tblConsorcios[Produto]))+1),"")</f>
        <v/>
      </c>
      <c r="Q5478" s="20" t="str">
        <f t="shared" si="256"/>
        <v/>
      </c>
      <c r="R5478">
        <f t="shared" si="257"/>
        <v>0</v>
      </c>
    </row>
    <row r="5479" spans="10:18" x14ac:dyDescent="0.2">
      <c r="J5479">
        <f t="shared" si="255"/>
        <v>5477</v>
      </c>
      <c r="K5479" t="str" cm="1">
        <f t="array" ref="K5479">IFERROR(INDEX(tblClientes[Cliente],INT($J5479/ROWS(tblConsorcios[Produto]))+1),"")</f>
        <v/>
      </c>
      <c r="L5479" t="str" cm="1">
        <f t="array" ref="L5479">IFERROR(INDEX(tblConsorcios[Produto],MOD($J5479,ROWS(tblConsorcios[Produto]))+1),"")</f>
        <v>Imóvel IE130 – 200m</v>
      </c>
      <c r="M5479" s="20" cm="1">
        <f t="array" ref="M5479">IFERROR(INDEX(tblConsorcios[Valor da Carta (R$)],MOD($J5479,ROWS(tblConsorcios[Produto]))+1),"")</f>
        <v>130000</v>
      </c>
      <c r="N5479" s="2" cm="1">
        <f t="array" ref="N5479">IFERROR(INDEX(tblConsorcios[Prazo (meses)],MOD($J5479,ROWS(tblConsorcios[Produto]))+1),"")</f>
        <v>200</v>
      </c>
      <c r="O5479" s="20" cm="1">
        <f t="array" ref="O5479">IFERROR(INDEX(tblConsorcios[Parcela Mensal (R$)],MOD($J5479,ROWS(tblConsorcios[Produto]))+1),"")</f>
        <v>824.2</v>
      </c>
      <c r="P5479" s="20" t="str" cm="1">
        <f t="array" ref="P5479">IFERROR(INDEX(tblClientes[Dividendo Mensal (R$)],INT($J5479/ROWS(tblConsorcios[Produto]))+1),"")</f>
        <v/>
      </c>
      <c r="Q5479" s="20" t="str">
        <f t="shared" si="256"/>
        <v/>
      </c>
      <c r="R5479">
        <f t="shared" si="257"/>
        <v>0</v>
      </c>
    </row>
    <row r="5480" spans="10:18" x14ac:dyDescent="0.2">
      <c r="J5480">
        <f t="shared" si="255"/>
        <v>5478</v>
      </c>
      <c r="K5480" t="str" cm="1">
        <f t="array" ref="K5480">IFERROR(INDEX(tblClientes[Cliente],INT($J5480/ROWS(tblConsorcios[Produto]))+1),"")</f>
        <v/>
      </c>
      <c r="L5480" t="str" cm="1">
        <f t="array" ref="L5480">IFERROR(INDEX(tblConsorcios[Produto],MOD($J5480,ROWS(tblConsorcios[Produto]))+1),"")</f>
        <v>Imóvel IE120 – 240m</v>
      </c>
      <c r="M5480" s="20" cm="1">
        <f t="array" ref="M5480">IFERROR(INDEX(tblConsorcios[Valor da Carta (R$)],MOD($J5480,ROWS(tblConsorcios[Produto]))+1),"")</f>
        <v>120000</v>
      </c>
      <c r="N5480" s="2" cm="1">
        <f t="array" ref="N5480">IFERROR(INDEX(tblConsorcios[Prazo (meses)],MOD($J5480,ROWS(tblConsorcios[Produto]))+1),"")</f>
        <v>240</v>
      </c>
      <c r="O5480" s="20" cm="1">
        <f t="array" ref="O5480">IFERROR(INDEX(tblConsorcios[Parcela Mensal (R$)],MOD($J5480,ROWS(tblConsorcios[Produto]))+1),"")</f>
        <v>644</v>
      </c>
      <c r="P5480" s="20" t="str" cm="1">
        <f t="array" ref="P5480">IFERROR(INDEX(tblClientes[Dividendo Mensal (R$)],INT($J5480/ROWS(tblConsorcios[Produto]))+1),"")</f>
        <v/>
      </c>
      <c r="Q5480" s="20" t="str">
        <f t="shared" si="256"/>
        <v/>
      </c>
      <c r="R5480">
        <f t="shared" si="257"/>
        <v>0</v>
      </c>
    </row>
    <row r="5481" spans="10:18" x14ac:dyDescent="0.2">
      <c r="J5481">
        <f t="shared" si="255"/>
        <v>5479</v>
      </c>
      <c r="K5481" t="str" cm="1">
        <f t="array" ref="K5481">IFERROR(INDEX(tblClientes[Cliente],INT($J5481/ROWS(tblConsorcios[Produto]))+1),"")</f>
        <v/>
      </c>
      <c r="L5481" t="str" cm="1">
        <f t="array" ref="L5481">IFERROR(INDEX(tblConsorcios[Produto],MOD($J5481,ROWS(tblConsorcios[Produto]))+1),"")</f>
        <v>Imóvel IE120 – 220m</v>
      </c>
      <c r="M5481" s="20" cm="1">
        <f t="array" ref="M5481">IFERROR(INDEX(tblConsorcios[Valor da Carta (R$)],MOD($J5481,ROWS(tblConsorcios[Produto]))+1),"")</f>
        <v>120000</v>
      </c>
      <c r="N5481" s="2" cm="1">
        <f t="array" ref="N5481">IFERROR(INDEX(tblConsorcios[Prazo (meses)],MOD($J5481,ROWS(tblConsorcios[Produto]))+1),"")</f>
        <v>220</v>
      </c>
      <c r="O5481" s="20" cm="1">
        <f t="array" ref="O5481">IFERROR(INDEX(tblConsorcios[Parcela Mensal (R$)],MOD($J5481,ROWS(tblConsorcios[Produto]))+1),"")</f>
        <v>697.09</v>
      </c>
      <c r="P5481" s="20" t="str" cm="1">
        <f t="array" ref="P5481">IFERROR(INDEX(tblClientes[Dividendo Mensal (R$)],INT($J5481/ROWS(tblConsorcios[Produto]))+1),"")</f>
        <v/>
      </c>
      <c r="Q5481" s="20" t="str">
        <f t="shared" si="256"/>
        <v/>
      </c>
      <c r="R5481">
        <f t="shared" si="257"/>
        <v>0</v>
      </c>
    </row>
    <row r="5482" spans="10:18" x14ac:dyDescent="0.2">
      <c r="J5482">
        <f t="shared" si="255"/>
        <v>5480</v>
      </c>
      <c r="K5482" t="str" cm="1">
        <f t="array" ref="K5482">IFERROR(INDEX(tblClientes[Cliente],INT($J5482/ROWS(tblConsorcios[Produto]))+1),"")</f>
        <v/>
      </c>
      <c r="L5482" t="str" cm="1">
        <f t="array" ref="L5482">IFERROR(INDEX(tblConsorcios[Produto],MOD($J5482,ROWS(tblConsorcios[Produto]))+1),"")</f>
        <v>Imóvel IE120 – 200m</v>
      </c>
      <c r="M5482" s="20" cm="1">
        <f t="array" ref="M5482">IFERROR(INDEX(tblConsorcios[Valor da Carta (R$)],MOD($J5482,ROWS(tblConsorcios[Produto]))+1),"")</f>
        <v>120000</v>
      </c>
      <c r="N5482" s="2" cm="1">
        <f t="array" ref="N5482">IFERROR(INDEX(tblConsorcios[Prazo (meses)],MOD($J5482,ROWS(tblConsorcios[Produto]))+1),"")</f>
        <v>200</v>
      </c>
      <c r="O5482" s="20" cm="1">
        <f t="array" ref="O5482">IFERROR(INDEX(tblConsorcios[Parcela Mensal (R$)],MOD($J5482,ROWS(tblConsorcios[Produto]))+1),"")</f>
        <v>760.8</v>
      </c>
      <c r="P5482" s="20" t="str" cm="1">
        <f t="array" ref="P5482">IFERROR(INDEX(tblClientes[Dividendo Mensal (R$)],INT($J5482/ROWS(tblConsorcios[Produto]))+1),"")</f>
        <v/>
      </c>
      <c r="Q5482" s="20" t="str">
        <f t="shared" si="256"/>
        <v/>
      </c>
      <c r="R5482">
        <f t="shared" si="257"/>
        <v>0</v>
      </c>
    </row>
    <row r="5483" spans="10:18" x14ac:dyDescent="0.2">
      <c r="J5483">
        <f t="shared" si="255"/>
        <v>5481</v>
      </c>
      <c r="K5483" t="str" cm="1">
        <f t="array" ref="K5483">IFERROR(INDEX(tblClientes[Cliente],INT($J5483/ROWS(tblConsorcios[Produto]))+1),"")</f>
        <v/>
      </c>
      <c r="L5483" t="str" cm="1">
        <f t="array" ref="L5483">IFERROR(INDEX(tblConsorcios[Produto],MOD($J5483,ROWS(tblConsorcios[Produto]))+1),"")</f>
        <v>Imóvel IE600 – 240m</v>
      </c>
      <c r="M5483" s="20" cm="1">
        <f t="array" ref="M5483">IFERROR(INDEX(tblConsorcios[Valor da Carta (R$)],MOD($J5483,ROWS(tblConsorcios[Produto]))+1),"")</f>
        <v>600000</v>
      </c>
      <c r="N5483" s="2" cm="1">
        <f t="array" ref="N5483">IFERROR(INDEX(tblConsorcios[Prazo (meses)],MOD($J5483,ROWS(tblConsorcios[Produto]))+1),"")</f>
        <v>240</v>
      </c>
      <c r="O5483" s="20" cm="1">
        <f t="array" ref="O5483">IFERROR(INDEX(tblConsorcios[Parcela Mensal (R$)],MOD($J5483,ROWS(tblConsorcios[Produto]))+1),"")</f>
        <v>3220</v>
      </c>
      <c r="P5483" s="20" t="str" cm="1">
        <f t="array" ref="P5483">IFERROR(INDEX(tblClientes[Dividendo Mensal (R$)],INT($J5483/ROWS(tblConsorcios[Produto]))+1),"")</f>
        <v/>
      </c>
      <c r="Q5483" s="20" t="str">
        <f t="shared" si="256"/>
        <v/>
      </c>
      <c r="R5483">
        <f t="shared" si="257"/>
        <v>0</v>
      </c>
    </row>
    <row r="5484" spans="10:18" x14ac:dyDescent="0.2">
      <c r="J5484">
        <f t="shared" si="255"/>
        <v>5482</v>
      </c>
      <c r="K5484" t="str" cm="1">
        <f t="array" ref="K5484">IFERROR(INDEX(tblClientes[Cliente],INT($J5484/ROWS(tblConsorcios[Produto]))+1),"")</f>
        <v/>
      </c>
      <c r="L5484" t="str" cm="1">
        <f t="array" ref="L5484">IFERROR(INDEX(tblConsorcios[Produto],MOD($J5484,ROWS(tblConsorcios[Produto]))+1),"")</f>
        <v>Imóvel IE600 – 220m</v>
      </c>
      <c r="M5484" s="20" cm="1">
        <f t="array" ref="M5484">IFERROR(INDEX(tblConsorcios[Valor da Carta (R$)],MOD($J5484,ROWS(tblConsorcios[Produto]))+1),"")</f>
        <v>600000</v>
      </c>
      <c r="N5484" s="2" cm="1">
        <f t="array" ref="N5484">IFERROR(INDEX(tblConsorcios[Prazo (meses)],MOD($J5484,ROWS(tblConsorcios[Produto]))+1),"")</f>
        <v>220</v>
      </c>
      <c r="O5484" s="20" cm="1">
        <f t="array" ref="O5484">IFERROR(INDEX(tblConsorcios[Parcela Mensal (R$)],MOD($J5484,ROWS(tblConsorcios[Produto]))+1),"")</f>
        <v>3485.45</v>
      </c>
      <c r="P5484" s="20" t="str" cm="1">
        <f t="array" ref="P5484">IFERROR(INDEX(tblClientes[Dividendo Mensal (R$)],INT($J5484/ROWS(tblConsorcios[Produto]))+1),"")</f>
        <v/>
      </c>
      <c r="Q5484" s="20" t="str">
        <f t="shared" si="256"/>
        <v/>
      </c>
      <c r="R5484">
        <f t="shared" si="257"/>
        <v>0</v>
      </c>
    </row>
    <row r="5485" spans="10:18" x14ac:dyDescent="0.2">
      <c r="J5485">
        <f t="shared" si="255"/>
        <v>5483</v>
      </c>
      <c r="K5485" t="str" cm="1">
        <f t="array" ref="K5485">IFERROR(INDEX(tblClientes[Cliente],INT($J5485/ROWS(tblConsorcios[Produto]))+1),"")</f>
        <v/>
      </c>
      <c r="L5485" t="str" cm="1">
        <f t="array" ref="L5485">IFERROR(INDEX(tblConsorcios[Produto],MOD($J5485,ROWS(tblConsorcios[Produto]))+1),"")</f>
        <v>Imóvel IE600 – 200m</v>
      </c>
      <c r="M5485" s="20" cm="1">
        <f t="array" ref="M5485">IFERROR(INDEX(tblConsorcios[Valor da Carta (R$)],MOD($J5485,ROWS(tblConsorcios[Produto]))+1),"")</f>
        <v>600000</v>
      </c>
      <c r="N5485" s="2" cm="1">
        <f t="array" ref="N5485">IFERROR(INDEX(tblConsorcios[Prazo (meses)],MOD($J5485,ROWS(tblConsorcios[Produto]))+1),"")</f>
        <v>200</v>
      </c>
      <c r="O5485" s="20" cm="1">
        <f t="array" ref="O5485">IFERROR(INDEX(tblConsorcios[Parcela Mensal (R$)],MOD($J5485,ROWS(tblConsorcios[Produto]))+1),"")</f>
        <v>3804</v>
      </c>
      <c r="P5485" s="20" t="str" cm="1">
        <f t="array" ref="P5485">IFERROR(INDEX(tblClientes[Dividendo Mensal (R$)],INT($J5485/ROWS(tblConsorcios[Produto]))+1),"")</f>
        <v/>
      </c>
      <c r="Q5485" s="20" t="str">
        <f t="shared" si="256"/>
        <v/>
      </c>
      <c r="R5485">
        <f t="shared" si="257"/>
        <v>0</v>
      </c>
    </row>
    <row r="5486" spans="10:18" x14ac:dyDescent="0.2">
      <c r="J5486">
        <f t="shared" si="255"/>
        <v>5484</v>
      </c>
      <c r="K5486" t="str" cm="1">
        <f t="array" ref="K5486">IFERROR(INDEX(tblClientes[Cliente],INT($J5486/ROWS(tblConsorcios[Produto]))+1),"")</f>
        <v/>
      </c>
      <c r="L5486" t="str" cm="1">
        <f t="array" ref="L5486">IFERROR(INDEX(tblConsorcios[Produto],MOD($J5486,ROWS(tblConsorcios[Produto]))+1),"")</f>
        <v>Imóvel IE580 – 240m</v>
      </c>
      <c r="M5486" s="20" cm="1">
        <f t="array" ref="M5486">IFERROR(INDEX(tblConsorcios[Valor da Carta (R$)],MOD($J5486,ROWS(tblConsorcios[Produto]))+1),"")</f>
        <v>580000</v>
      </c>
      <c r="N5486" s="2" cm="1">
        <f t="array" ref="N5486">IFERROR(INDEX(tblConsorcios[Prazo (meses)],MOD($J5486,ROWS(tblConsorcios[Produto]))+1),"")</f>
        <v>240</v>
      </c>
      <c r="O5486" s="20" cm="1">
        <f t="array" ref="O5486">IFERROR(INDEX(tblConsorcios[Parcela Mensal (R$)],MOD($J5486,ROWS(tblConsorcios[Produto]))+1),"")</f>
        <v>3112.67</v>
      </c>
      <c r="P5486" s="20" t="str" cm="1">
        <f t="array" ref="P5486">IFERROR(INDEX(tblClientes[Dividendo Mensal (R$)],INT($J5486/ROWS(tblConsorcios[Produto]))+1),"")</f>
        <v/>
      </c>
      <c r="Q5486" s="20" t="str">
        <f t="shared" si="256"/>
        <v/>
      </c>
      <c r="R5486">
        <f t="shared" si="257"/>
        <v>0</v>
      </c>
    </row>
    <row r="5487" spans="10:18" x14ac:dyDescent="0.2">
      <c r="J5487">
        <f t="shared" si="255"/>
        <v>5485</v>
      </c>
      <c r="K5487" t="str" cm="1">
        <f t="array" ref="K5487">IFERROR(INDEX(tblClientes[Cliente],INT($J5487/ROWS(tblConsorcios[Produto]))+1),"")</f>
        <v/>
      </c>
      <c r="L5487" t="str" cm="1">
        <f t="array" ref="L5487">IFERROR(INDEX(tblConsorcios[Produto],MOD($J5487,ROWS(tblConsorcios[Produto]))+1),"")</f>
        <v>Imóvel IE580 – 220m</v>
      </c>
      <c r="M5487" s="20" cm="1">
        <f t="array" ref="M5487">IFERROR(INDEX(tblConsorcios[Valor da Carta (R$)],MOD($J5487,ROWS(tblConsorcios[Produto]))+1),"")</f>
        <v>580000</v>
      </c>
      <c r="N5487" s="2" cm="1">
        <f t="array" ref="N5487">IFERROR(INDEX(tblConsorcios[Prazo (meses)],MOD($J5487,ROWS(tblConsorcios[Produto]))+1),"")</f>
        <v>220</v>
      </c>
      <c r="O5487" s="20" cm="1">
        <f t="array" ref="O5487">IFERROR(INDEX(tblConsorcios[Parcela Mensal (R$)],MOD($J5487,ROWS(tblConsorcios[Produto]))+1),"")</f>
        <v>3369.27</v>
      </c>
      <c r="P5487" s="20" t="str" cm="1">
        <f t="array" ref="P5487">IFERROR(INDEX(tblClientes[Dividendo Mensal (R$)],INT($J5487/ROWS(tblConsorcios[Produto]))+1),"")</f>
        <v/>
      </c>
      <c r="Q5487" s="20" t="str">
        <f t="shared" si="256"/>
        <v/>
      </c>
      <c r="R5487">
        <f t="shared" si="257"/>
        <v>0</v>
      </c>
    </row>
    <row r="5488" spans="10:18" x14ac:dyDescent="0.2">
      <c r="J5488">
        <f t="shared" si="255"/>
        <v>5486</v>
      </c>
      <c r="K5488" t="str" cm="1">
        <f t="array" ref="K5488">IFERROR(INDEX(tblClientes[Cliente],INT($J5488/ROWS(tblConsorcios[Produto]))+1),"")</f>
        <v/>
      </c>
      <c r="L5488" t="str" cm="1">
        <f t="array" ref="L5488">IFERROR(INDEX(tblConsorcios[Produto],MOD($J5488,ROWS(tblConsorcios[Produto]))+1),"")</f>
        <v>Imóvel IE580 – 200m</v>
      </c>
      <c r="M5488" s="20" cm="1">
        <f t="array" ref="M5488">IFERROR(INDEX(tblConsorcios[Valor da Carta (R$)],MOD($J5488,ROWS(tblConsorcios[Produto]))+1),"")</f>
        <v>580000</v>
      </c>
      <c r="N5488" s="2" cm="1">
        <f t="array" ref="N5488">IFERROR(INDEX(tblConsorcios[Prazo (meses)],MOD($J5488,ROWS(tblConsorcios[Produto]))+1),"")</f>
        <v>200</v>
      </c>
      <c r="O5488" s="20" cm="1">
        <f t="array" ref="O5488">IFERROR(INDEX(tblConsorcios[Parcela Mensal (R$)],MOD($J5488,ROWS(tblConsorcios[Produto]))+1),"")</f>
        <v>3677.2</v>
      </c>
      <c r="P5488" s="20" t="str" cm="1">
        <f t="array" ref="P5488">IFERROR(INDEX(tblClientes[Dividendo Mensal (R$)],INT($J5488/ROWS(tblConsorcios[Produto]))+1),"")</f>
        <v/>
      </c>
      <c r="Q5488" s="20" t="str">
        <f t="shared" si="256"/>
        <v/>
      </c>
      <c r="R5488">
        <f t="shared" si="257"/>
        <v>0</v>
      </c>
    </row>
    <row r="5489" spans="10:18" x14ac:dyDescent="0.2">
      <c r="J5489">
        <f t="shared" si="255"/>
        <v>5487</v>
      </c>
      <c r="K5489" t="str" cm="1">
        <f t="array" ref="K5489">IFERROR(INDEX(tblClientes[Cliente],INT($J5489/ROWS(tblConsorcios[Produto]))+1),"")</f>
        <v/>
      </c>
      <c r="L5489" t="str" cm="1">
        <f t="array" ref="L5489">IFERROR(INDEX(tblConsorcios[Produto],MOD($J5489,ROWS(tblConsorcios[Produto]))+1),"")</f>
        <v>Imóvel IE550 – 240m</v>
      </c>
      <c r="M5489" s="20" cm="1">
        <f t="array" ref="M5489">IFERROR(INDEX(tblConsorcios[Valor da Carta (R$)],MOD($J5489,ROWS(tblConsorcios[Produto]))+1),"")</f>
        <v>550000</v>
      </c>
      <c r="N5489" s="2" cm="1">
        <f t="array" ref="N5489">IFERROR(INDEX(tblConsorcios[Prazo (meses)],MOD($J5489,ROWS(tblConsorcios[Produto]))+1),"")</f>
        <v>240</v>
      </c>
      <c r="O5489" s="20" cm="1">
        <f t="array" ref="O5489">IFERROR(INDEX(tblConsorcios[Parcela Mensal (R$)],MOD($J5489,ROWS(tblConsorcios[Produto]))+1),"")</f>
        <v>2951.67</v>
      </c>
      <c r="P5489" s="20" t="str" cm="1">
        <f t="array" ref="P5489">IFERROR(INDEX(tblClientes[Dividendo Mensal (R$)],INT($J5489/ROWS(tblConsorcios[Produto]))+1),"")</f>
        <v/>
      </c>
      <c r="Q5489" s="20" t="str">
        <f t="shared" si="256"/>
        <v/>
      </c>
      <c r="R5489">
        <f t="shared" si="257"/>
        <v>0</v>
      </c>
    </row>
    <row r="5490" spans="10:18" x14ac:dyDescent="0.2">
      <c r="J5490">
        <f t="shared" si="255"/>
        <v>5488</v>
      </c>
      <c r="K5490" t="str" cm="1">
        <f t="array" ref="K5490">IFERROR(INDEX(tblClientes[Cliente],INT($J5490/ROWS(tblConsorcios[Produto]))+1),"")</f>
        <v/>
      </c>
      <c r="L5490" t="str" cm="1">
        <f t="array" ref="L5490">IFERROR(INDEX(tblConsorcios[Produto],MOD($J5490,ROWS(tblConsorcios[Produto]))+1),"")</f>
        <v>Imóvel IE550 – 220m</v>
      </c>
      <c r="M5490" s="20" cm="1">
        <f t="array" ref="M5490">IFERROR(INDEX(tblConsorcios[Valor da Carta (R$)],MOD($J5490,ROWS(tblConsorcios[Produto]))+1),"")</f>
        <v>550000</v>
      </c>
      <c r="N5490" s="2" cm="1">
        <f t="array" ref="N5490">IFERROR(INDEX(tblConsorcios[Prazo (meses)],MOD($J5490,ROWS(tblConsorcios[Produto]))+1),"")</f>
        <v>220</v>
      </c>
      <c r="O5490" s="20" cm="1">
        <f t="array" ref="O5490">IFERROR(INDEX(tblConsorcios[Parcela Mensal (R$)],MOD($J5490,ROWS(tblConsorcios[Produto]))+1),"")</f>
        <v>3195</v>
      </c>
      <c r="P5490" s="20" t="str" cm="1">
        <f t="array" ref="P5490">IFERROR(INDEX(tblClientes[Dividendo Mensal (R$)],INT($J5490/ROWS(tblConsorcios[Produto]))+1),"")</f>
        <v/>
      </c>
      <c r="Q5490" s="20" t="str">
        <f t="shared" si="256"/>
        <v/>
      </c>
      <c r="R5490">
        <f t="shared" si="257"/>
        <v>0</v>
      </c>
    </row>
    <row r="5491" spans="10:18" x14ac:dyDescent="0.2">
      <c r="J5491">
        <f t="shared" si="255"/>
        <v>5489</v>
      </c>
      <c r="K5491" t="str" cm="1">
        <f t="array" ref="K5491">IFERROR(INDEX(tblClientes[Cliente],INT($J5491/ROWS(tblConsorcios[Produto]))+1),"")</f>
        <v/>
      </c>
      <c r="L5491" t="str" cm="1">
        <f t="array" ref="L5491">IFERROR(INDEX(tblConsorcios[Produto],MOD($J5491,ROWS(tblConsorcios[Produto]))+1),"")</f>
        <v>Imóvel IE550 – 200m</v>
      </c>
      <c r="M5491" s="20" cm="1">
        <f t="array" ref="M5491">IFERROR(INDEX(tblConsorcios[Valor da Carta (R$)],MOD($J5491,ROWS(tblConsorcios[Produto]))+1),"")</f>
        <v>550000</v>
      </c>
      <c r="N5491" s="2" cm="1">
        <f t="array" ref="N5491">IFERROR(INDEX(tblConsorcios[Prazo (meses)],MOD($J5491,ROWS(tblConsorcios[Produto]))+1),"")</f>
        <v>200</v>
      </c>
      <c r="O5491" s="20" cm="1">
        <f t="array" ref="O5491">IFERROR(INDEX(tblConsorcios[Parcela Mensal (R$)],MOD($J5491,ROWS(tblConsorcios[Produto]))+1),"")</f>
        <v>3487</v>
      </c>
      <c r="P5491" s="20" t="str" cm="1">
        <f t="array" ref="P5491">IFERROR(INDEX(tblClientes[Dividendo Mensal (R$)],INT($J5491/ROWS(tblConsorcios[Produto]))+1),"")</f>
        <v/>
      </c>
      <c r="Q5491" s="20" t="str">
        <f t="shared" si="256"/>
        <v/>
      </c>
      <c r="R5491">
        <f t="shared" si="257"/>
        <v>0</v>
      </c>
    </row>
    <row r="5492" spans="10:18" x14ac:dyDescent="0.2">
      <c r="J5492">
        <f t="shared" si="255"/>
        <v>5490</v>
      </c>
      <c r="K5492" t="str" cm="1">
        <f t="array" ref="K5492">IFERROR(INDEX(tblClientes[Cliente],INT($J5492/ROWS(tblConsorcios[Produto]))+1),"")</f>
        <v/>
      </c>
      <c r="L5492" t="str" cm="1">
        <f t="array" ref="L5492">IFERROR(INDEX(tblConsorcios[Produto],MOD($J5492,ROWS(tblConsorcios[Produto]))+1),"")</f>
        <v>Imóvel IE530 – 240m</v>
      </c>
      <c r="M5492" s="20" cm="1">
        <f t="array" ref="M5492">IFERROR(INDEX(tblConsorcios[Valor da Carta (R$)],MOD($J5492,ROWS(tblConsorcios[Produto]))+1),"")</f>
        <v>530000</v>
      </c>
      <c r="N5492" s="2" cm="1">
        <f t="array" ref="N5492">IFERROR(INDEX(tblConsorcios[Prazo (meses)],MOD($J5492,ROWS(tblConsorcios[Produto]))+1),"")</f>
        <v>240</v>
      </c>
      <c r="O5492" s="20" cm="1">
        <f t="array" ref="O5492">IFERROR(INDEX(tblConsorcios[Parcela Mensal (R$)],MOD($J5492,ROWS(tblConsorcios[Produto]))+1),"")</f>
        <v>2844.33</v>
      </c>
      <c r="P5492" s="20" t="str" cm="1">
        <f t="array" ref="P5492">IFERROR(INDEX(tblClientes[Dividendo Mensal (R$)],INT($J5492/ROWS(tblConsorcios[Produto]))+1),"")</f>
        <v/>
      </c>
      <c r="Q5492" s="20" t="str">
        <f t="shared" si="256"/>
        <v/>
      </c>
      <c r="R5492">
        <f t="shared" si="257"/>
        <v>0</v>
      </c>
    </row>
    <row r="5493" spans="10:18" x14ac:dyDescent="0.2">
      <c r="J5493">
        <f t="shared" si="255"/>
        <v>5491</v>
      </c>
      <c r="K5493" t="str" cm="1">
        <f t="array" ref="K5493">IFERROR(INDEX(tblClientes[Cliente],INT($J5493/ROWS(tblConsorcios[Produto]))+1),"")</f>
        <v/>
      </c>
      <c r="L5493" t="str" cm="1">
        <f t="array" ref="L5493">IFERROR(INDEX(tblConsorcios[Produto],MOD($J5493,ROWS(tblConsorcios[Produto]))+1),"")</f>
        <v>Imóvel IE530 – 220m</v>
      </c>
      <c r="M5493" s="20" cm="1">
        <f t="array" ref="M5493">IFERROR(INDEX(tblConsorcios[Valor da Carta (R$)],MOD($J5493,ROWS(tblConsorcios[Produto]))+1),"")</f>
        <v>530000</v>
      </c>
      <c r="N5493" s="2" cm="1">
        <f t="array" ref="N5493">IFERROR(INDEX(tblConsorcios[Prazo (meses)],MOD($J5493,ROWS(tblConsorcios[Produto]))+1),"")</f>
        <v>220</v>
      </c>
      <c r="O5493" s="20" cm="1">
        <f t="array" ref="O5493">IFERROR(INDEX(tblConsorcios[Parcela Mensal (R$)],MOD($J5493,ROWS(tblConsorcios[Produto]))+1),"")</f>
        <v>3078.82</v>
      </c>
      <c r="P5493" s="20" t="str" cm="1">
        <f t="array" ref="P5493">IFERROR(INDEX(tblClientes[Dividendo Mensal (R$)],INT($J5493/ROWS(tblConsorcios[Produto]))+1),"")</f>
        <v/>
      </c>
      <c r="Q5493" s="20" t="str">
        <f t="shared" si="256"/>
        <v/>
      </c>
      <c r="R5493">
        <f t="shared" si="257"/>
        <v>0</v>
      </c>
    </row>
    <row r="5494" spans="10:18" x14ac:dyDescent="0.2">
      <c r="J5494">
        <f t="shared" si="255"/>
        <v>5492</v>
      </c>
      <c r="K5494" t="str" cm="1">
        <f t="array" ref="K5494">IFERROR(INDEX(tblClientes[Cliente],INT($J5494/ROWS(tblConsorcios[Produto]))+1),"")</f>
        <v/>
      </c>
      <c r="L5494" t="str" cm="1">
        <f t="array" ref="L5494">IFERROR(INDEX(tblConsorcios[Produto],MOD($J5494,ROWS(tblConsorcios[Produto]))+1),"")</f>
        <v>Imóvel IE530 – 200m</v>
      </c>
      <c r="M5494" s="20" cm="1">
        <f t="array" ref="M5494">IFERROR(INDEX(tblConsorcios[Valor da Carta (R$)],MOD($J5494,ROWS(tblConsorcios[Produto]))+1),"")</f>
        <v>530000</v>
      </c>
      <c r="N5494" s="2" cm="1">
        <f t="array" ref="N5494">IFERROR(INDEX(tblConsorcios[Prazo (meses)],MOD($J5494,ROWS(tblConsorcios[Produto]))+1),"")</f>
        <v>200</v>
      </c>
      <c r="O5494" s="20" cm="1">
        <f t="array" ref="O5494">IFERROR(INDEX(tblConsorcios[Parcela Mensal (R$)],MOD($J5494,ROWS(tblConsorcios[Produto]))+1),"")</f>
        <v>3360.2</v>
      </c>
      <c r="P5494" s="20" t="str" cm="1">
        <f t="array" ref="P5494">IFERROR(INDEX(tblClientes[Dividendo Mensal (R$)],INT($J5494/ROWS(tblConsorcios[Produto]))+1),"")</f>
        <v/>
      </c>
      <c r="Q5494" s="20" t="str">
        <f t="shared" si="256"/>
        <v/>
      </c>
      <c r="R5494">
        <f t="shared" si="257"/>
        <v>0</v>
      </c>
    </row>
    <row r="5495" spans="10:18" x14ac:dyDescent="0.2">
      <c r="J5495">
        <f t="shared" si="255"/>
        <v>5493</v>
      </c>
      <c r="K5495" t="str" cm="1">
        <f t="array" ref="K5495">IFERROR(INDEX(tblClientes[Cliente],INT($J5495/ROWS(tblConsorcios[Produto]))+1),"")</f>
        <v/>
      </c>
      <c r="L5495" t="str" cm="1">
        <f t="array" ref="L5495">IFERROR(INDEX(tblConsorcios[Produto],MOD($J5495,ROWS(tblConsorcios[Produto]))+1),"")</f>
        <v>Imóvel IE500 – 240m</v>
      </c>
      <c r="M5495" s="20" cm="1">
        <f t="array" ref="M5495">IFERROR(INDEX(tblConsorcios[Valor da Carta (R$)],MOD($J5495,ROWS(tblConsorcios[Produto]))+1),"")</f>
        <v>500000</v>
      </c>
      <c r="N5495" s="2" cm="1">
        <f t="array" ref="N5495">IFERROR(INDEX(tblConsorcios[Prazo (meses)],MOD($J5495,ROWS(tblConsorcios[Produto]))+1),"")</f>
        <v>240</v>
      </c>
      <c r="O5495" s="20" cm="1">
        <f t="array" ref="O5495">IFERROR(INDEX(tblConsorcios[Parcela Mensal (R$)],MOD($J5495,ROWS(tblConsorcios[Produto]))+1),"")</f>
        <v>2683.33</v>
      </c>
      <c r="P5495" s="20" t="str" cm="1">
        <f t="array" ref="P5495">IFERROR(INDEX(tblClientes[Dividendo Mensal (R$)],INT($J5495/ROWS(tblConsorcios[Produto]))+1),"")</f>
        <v/>
      </c>
      <c r="Q5495" s="20" t="str">
        <f t="shared" si="256"/>
        <v/>
      </c>
      <c r="R5495">
        <f t="shared" si="257"/>
        <v>0</v>
      </c>
    </row>
    <row r="5496" spans="10:18" x14ac:dyDescent="0.2">
      <c r="J5496">
        <f t="shared" si="255"/>
        <v>5494</v>
      </c>
      <c r="K5496" t="str" cm="1">
        <f t="array" ref="K5496">IFERROR(INDEX(tblClientes[Cliente],INT($J5496/ROWS(tblConsorcios[Produto]))+1),"")</f>
        <v/>
      </c>
      <c r="L5496" t="str" cm="1">
        <f t="array" ref="L5496">IFERROR(INDEX(tblConsorcios[Produto],MOD($J5496,ROWS(tblConsorcios[Produto]))+1),"")</f>
        <v>Imóvel IE500 – 220m</v>
      </c>
      <c r="M5496" s="20" cm="1">
        <f t="array" ref="M5496">IFERROR(INDEX(tblConsorcios[Valor da Carta (R$)],MOD($J5496,ROWS(tblConsorcios[Produto]))+1),"")</f>
        <v>500000</v>
      </c>
      <c r="N5496" s="2" cm="1">
        <f t="array" ref="N5496">IFERROR(INDEX(tblConsorcios[Prazo (meses)],MOD($J5496,ROWS(tblConsorcios[Produto]))+1),"")</f>
        <v>220</v>
      </c>
      <c r="O5496" s="20" cm="1">
        <f t="array" ref="O5496">IFERROR(INDEX(tblConsorcios[Parcela Mensal (R$)],MOD($J5496,ROWS(tblConsorcios[Produto]))+1),"")</f>
        <v>2904.55</v>
      </c>
      <c r="P5496" s="20" t="str" cm="1">
        <f t="array" ref="P5496">IFERROR(INDEX(tblClientes[Dividendo Mensal (R$)],INT($J5496/ROWS(tblConsorcios[Produto]))+1),"")</f>
        <v/>
      </c>
      <c r="Q5496" s="20" t="str">
        <f t="shared" si="256"/>
        <v/>
      </c>
      <c r="R5496">
        <f t="shared" si="257"/>
        <v>0</v>
      </c>
    </row>
    <row r="5497" spans="10:18" x14ac:dyDescent="0.2">
      <c r="J5497">
        <f t="shared" si="255"/>
        <v>5495</v>
      </c>
      <c r="K5497" t="str" cm="1">
        <f t="array" ref="K5497">IFERROR(INDEX(tblClientes[Cliente],INT($J5497/ROWS(tblConsorcios[Produto]))+1),"")</f>
        <v/>
      </c>
      <c r="L5497" t="str" cm="1">
        <f t="array" ref="L5497">IFERROR(INDEX(tblConsorcios[Produto],MOD($J5497,ROWS(tblConsorcios[Produto]))+1),"")</f>
        <v>Imóvel IE500 – 200m</v>
      </c>
      <c r="M5497" s="20" cm="1">
        <f t="array" ref="M5497">IFERROR(INDEX(tblConsorcios[Valor da Carta (R$)],MOD($J5497,ROWS(tblConsorcios[Produto]))+1),"")</f>
        <v>500000</v>
      </c>
      <c r="N5497" s="2" cm="1">
        <f t="array" ref="N5497">IFERROR(INDEX(tblConsorcios[Prazo (meses)],MOD($J5497,ROWS(tblConsorcios[Produto]))+1),"")</f>
        <v>200</v>
      </c>
      <c r="O5497" s="20" cm="1">
        <f t="array" ref="O5497">IFERROR(INDEX(tblConsorcios[Parcela Mensal (R$)],MOD($J5497,ROWS(tblConsorcios[Produto]))+1),"")</f>
        <v>3170</v>
      </c>
      <c r="P5497" s="20" t="str" cm="1">
        <f t="array" ref="P5497">IFERROR(INDEX(tblClientes[Dividendo Mensal (R$)],INT($J5497/ROWS(tblConsorcios[Produto]))+1),"")</f>
        <v/>
      </c>
      <c r="Q5497" s="20" t="str">
        <f t="shared" si="256"/>
        <v/>
      </c>
      <c r="R5497">
        <f t="shared" si="257"/>
        <v>0</v>
      </c>
    </row>
    <row r="5498" spans="10:18" x14ac:dyDescent="0.2">
      <c r="J5498">
        <f t="shared" si="255"/>
        <v>5496</v>
      </c>
      <c r="K5498" t="str" cm="1">
        <f t="array" ref="K5498">IFERROR(INDEX(tblClientes[Cliente],INT($J5498/ROWS(tblConsorcios[Produto]))+1),"")</f>
        <v/>
      </c>
      <c r="L5498" t="str" cm="1">
        <f t="array" ref="L5498">IFERROR(INDEX(tblConsorcios[Produto],MOD($J5498,ROWS(tblConsorcios[Produto]))+1),"")</f>
        <v>Imóvel IE480 – 240m</v>
      </c>
      <c r="M5498" s="20" cm="1">
        <f t="array" ref="M5498">IFERROR(INDEX(tblConsorcios[Valor da Carta (R$)],MOD($J5498,ROWS(tblConsorcios[Produto]))+1),"")</f>
        <v>480000</v>
      </c>
      <c r="N5498" s="2" cm="1">
        <f t="array" ref="N5498">IFERROR(INDEX(tblConsorcios[Prazo (meses)],MOD($J5498,ROWS(tblConsorcios[Produto]))+1),"")</f>
        <v>240</v>
      </c>
      <c r="O5498" s="20" cm="1">
        <f t="array" ref="O5498">IFERROR(INDEX(tblConsorcios[Parcela Mensal (R$)],MOD($J5498,ROWS(tblConsorcios[Produto]))+1),"")</f>
        <v>2576</v>
      </c>
      <c r="P5498" s="20" t="str" cm="1">
        <f t="array" ref="P5498">IFERROR(INDEX(tblClientes[Dividendo Mensal (R$)],INT($J5498/ROWS(tblConsorcios[Produto]))+1),"")</f>
        <v/>
      </c>
      <c r="Q5498" s="20" t="str">
        <f t="shared" si="256"/>
        <v/>
      </c>
      <c r="R5498">
        <f t="shared" si="257"/>
        <v>0</v>
      </c>
    </row>
    <row r="5499" spans="10:18" x14ac:dyDescent="0.2">
      <c r="J5499">
        <f t="shared" si="255"/>
        <v>5497</v>
      </c>
      <c r="K5499" t="str" cm="1">
        <f t="array" ref="K5499">IFERROR(INDEX(tblClientes[Cliente],INT($J5499/ROWS(tblConsorcios[Produto]))+1),"")</f>
        <v/>
      </c>
      <c r="L5499" t="str" cm="1">
        <f t="array" ref="L5499">IFERROR(INDEX(tblConsorcios[Produto],MOD($J5499,ROWS(tblConsorcios[Produto]))+1),"")</f>
        <v>Imóvel IE480 – 220m</v>
      </c>
      <c r="M5499" s="20" cm="1">
        <f t="array" ref="M5499">IFERROR(INDEX(tblConsorcios[Valor da Carta (R$)],MOD($J5499,ROWS(tblConsorcios[Produto]))+1),"")</f>
        <v>480000</v>
      </c>
      <c r="N5499" s="2" cm="1">
        <f t="array" ref="N5499">IFERROR(INDEX(tblConsorcios[Prazo (meses)],MOD($J5499,ROWS(tblConsorcios[Produto]))+1),"")</f>
        <v>220</v>
      </c>
      <c r="O5499" s="20" cm="1">
        <f t="array" ref="O5499">IFERROR(INDEX(tblConsorcios[Parcela Mensal (R$)],MOD($J5499,ROWS(tblConsorcios[Produto]))+1),"")</f>
        <v>2788.36</v>
      </c>
      <c r="P5499" s="20" t="str" cm="1">
        <f t="array" ref="P5499">IFERROR(INDEX(tblClientes[Dividendo Mensal (R$)],INT($J5499/ROWS(tblConsorcios[Produto]))+1),"")</f>
        <v/>
      </c>
      <c r="Q5499" s="20" t="str">
        <f t="shared" si="256"/>
        <v/>
      </c>
      <c r="R5499">
        <f t="shared" si="257"/>
        <v>0</v>
      </c>
    </row>
    <row r="5500" spans="10:18" x14ac:dyDescent="0.2">
      <c r="J5500">
        <f t="shared" si="255"/>
        <v>5498</v>
      </c>
      <c r="K5500" t="str" cm="1">
        <f t="array" ref="K5500">IFERROR(INDEX(tblClientes[Cliente],INT($J5500/ROWS(tblConsorcios[Produto]))+1),"")</f>
        <v/>
      </c>
      <c r="L5500" t="str" cm="1">
        <f t="array" ref="L5500">IFERROR(INDEX(tblConsorcios[Produto],MOD($J5500,ROWS(tblConsorcios[Produto]))+1),"")</f>
        <v>Imóvel IE480 – 200m</v>
      </c>
      <c r="M5500" s="20" cm="1">
        <f t="array" ref="M5500">IFERROR(INDEX(tblConsorcios[Valor da Carta (R$)],MOD($J5500,ROWS(tblConsorcios[Produto]))+1),"")</f>
        <v>480000</v>
      </c>
      <c r="N5500" s="2" cm="1">
        <f t="array" ref="N5500">IFERROR(INDEX(tblConsorcios[Prazo (meses)],MOD($J5500,ROWS(tblConsorcios[Produto]))+1),"")</f>
        <v>200</v>
      </c>
      <c r="O5500" s="20" cm="1">
        <f t="array" ref="O5500">IFERROR(INDEX(tblConsorcios[Parcela Mensal (R$)],MOD($J5500,ROWS(tblConsorcios[Produto]))+1),"")</f>
        <v>3043.2</v>
      </c>
      <c r="P5500" s="20" t="str" cm="1">
        <f t="array" ref="P5500">IFERROR(INDEX(tblClientes[Dividendo Mensal (R$)],INT($J5500/ROWS(tblConsorcios[Produto]))+1),"")</f>
        <v/>
      </c>
      <c r="Q5500" s="20" t="str">
        <f t="shared" si="256"/>
        <v/>
      </c>
      <c r="R5500">
        <f t="shared" si="257"/>
        <v>0</v>
      </c>
    </row>
    <row r="5501" spans="10:18" x14ac:dyDescent="0.2">
      <c r="J5501">
        <f t="shared" si="255"/>
        <v>5499</v>
      </c>
      <c r="K5501" t="str" cm="1">
        <f t="array" ref="K5501">IFERROR(INDEX(tblClientes[Cliente],INT($J5501/ROWS(tblConsorcios[Produto]))+1),"")</f>
        <v/>
      </c>
      <c r="L5501" t="str" cm="1">
        <f t="array" ref="L5501">IFERROR(INDEX(tblConsorcios[Produto],MOD($J5501,ROWS(tblConsorcios[Produto]))+1),"")</f>
        <v>Imóvel IE450 – 240m</v>
      </c>
      <c r="M5501" s="20" cm="1">
        <f t="array" ref="M5501">IFERROR(INDEX(tblConsorcios[Valor da Carta (R$)],MOD($J5501,ROWS(tblConsorcios[Produto]))+1),"")</f>
        <v>450000</v>
      </c>
      <c r="N5501" s="2" cm="1">
        <f t="array" ref="N5501">IFERROR(INDEX(tblConsorcios[Prazo (meses)],MOD($J5501,ROWS(tblConsorcios[Produto]))+1),"")</f>
        <v>240</v>
      </c>
      <c r="O5501" s="20" cm="1">
        <f t="array" ref="O5501">IFERROR(INDEX(tblConsorcios[Parcela Mensal (R$)],MOD($J5501,ROWS(tblConsorcios[Produto]))+1),"")</f>
        <v>2415</v>
      </c>
      <c r="P5501" s="20" t="str" cm="1">
        <f t="array" ref="P5501">IFERROR(INDEX(tblClientes[Dividendo Mensal (R$)],INT($J5501/ROWS(tblConsorcios[Produto]))+1),"")</f>
        <v/>
      </c>
      <c r="Q5501" s="20" t="str">
        <f t="shared" si="256"/>
        <v/>
      </c>
      <c r="R5501">
        <f t="shared" si="257"/>
        <v>0</v>
      </c>
    </row>
    <row r="5502" spans="10:18" x14ac:dyDescent="0.2">
      <c r="J5502">
        <f t="shared" si="255"/>
        <v>5500</v>
      </c>
      <c r="K5502" t="str" cm="1">
        <f t="array" ref="K5502">IFERROR(INDEX(tblClientes[Cliente],INT($J5502/ROWS(tblConsorcios[Produto]))+1),"")</f>
        <v/>
      </c>
      <c r="L5502" t="str" cm="1">
        <f t="array" ref="L5502">IFERROR(INDEX(tblConsorcios[Produto],MOD($J5502,ROWS(tblConsorcios[Produto]))+1),"")</f>
        <v>Imóvel IE450 – 220m</v>
      </c>
      <c r="M5502" s="20" cm="1">
        <f t="array" ref="M5502">IFERROR(INDEX(tblConsorcios[Valor da Carta (R$)],MOD($J5502,ROWS(tblConsorcios[Produto]))+1),"")</f>
        <v>450000</v>
      </c>
      <c r="N5502" s="2" cm="1">
        <f t="array" ref="N5502">IFERROR(INDEX(tblConsorcios[Prazo (meses)],MOD($J5502,ROWS(tblConsorcios[Produto]))+1),"")</f>
        <v>220</v>
      </c>
      <c r="O5502" s="20" cm="1">
        <f t="array" ref="O5502">IFERROR(INDEX(tblConsorcios[Parcela Mensal (R$)],MOD($J5502,ROWS(tblConsorcios[Produto]))+1),"")</f>
        <v>2614.09</v>
      </c>
      <c r="P5502" s="20" t="str" cm="1">
        <f t="array" ref="P5502">IFERROR(INDEX(tblClientes[Dividendo Mensal (R$)],INT($J5502/ROWS(tblConsorcios[Produto]))+1),"")</f>
        <v/>
      </c>
      <c r="Q5502" s="20" t="str">
        <f t="shared" si="256"/>
        <v/>
      </c>
      <c r="R5502">
        <f t="shared" si="257"/>
        <v>0</v>
      </c>
    </row>
    <row r="5503" spans="10:18" x14ac:dyDescent="0.2">
      <c r="J5503">
        <f t="shared" si="255"/>
        <v>5501</v>
      </c>
      <c r="K5503" t="str" cm="1">
        <f t="array" ref="K5503">IFERROR(INDEX(tblClientes[Cliente],INT($J5503/ROWS(tblConsorcios[Produto]))+1),"")</f>
        <v/>
      </c>
      <c r="L5503" t="str" cm="1">
        <f t="array" ref="L5503">IFERROR(INDEX(tblConsorcios[Produto],MOD($J5503,ROWS(tblConsorcios[Produto]))+1),"")</f>
        <v>Imóvel IE450 – 200m</v>
      </c>
      <c r="M5503" s="20" cm="1">
        <f t="array" ref="M5503">IFERROR(INDEX(tblConsorcios[Valor da Carta (R$)],MOD($J5503,ROWS(tblConsorcios[Produto]))+1),"")</f>
        <v>450000</v>
      </c>
      <c r="N5503" s="2" cm="1">
        <f t="array" ref="N5503">IFERROR(INDEX(tblConsorcios[Prazo (meses)],MOD($J5503,ROWS(tblConsorcios[Produto]))+1),"")</f>
        <v>200</v>
      </c>
      <c r="O5503" s="20" cm="1">
        <f t="array" ref="O5503">IFERROR(INDEX(tblConsorcios[Parcela Mensal (R$)],MOD($J5503,ROWS(tblConsorcios[Produto]))+1),"")</f>
        <v>2853</v>
      </c>
      <c r="P5503" s="20" t="str" cm="1">
        <f t="array" ref="P5503">IFERROR(INDEX(tblClientes[Dividendo Mensal (R$)],INT($J5503/ROWS(tblConsorcios[Produto]))+1),"")</f>
        <v/>
      </c>
      <c r="Q5503" s="20" t="str">
        <f t="shared" si="256"/>
        <v/>
      </c>
      <c r="R5503">
        <f t="shared" si="257"/>
        <v>0</v>
      </c>
    </row>
    <row r="5504" spans="10:18" x14ac:dyDescent="0.2">
      <c r="J5504">
        <f t="shared" si="255"/>
        <v>5502</v>
      </c>
      <c r="K5504" t="str" cm="1">
        <f t="array" ref="K5504">IFERROR(INDEX(tblClientes[Cliente],INT($J5504/ROWS(tblConsorcios[Produto]))+1),"")</f>
        <v/>
      </c>
      <c r="L5504" t="str" cm="1">
        <f t="array" ref="L5504">IFERROR(INDEX(tblConsorcios[Produto],MOD($J5504,ROWS(tblConsorcios[Produto]))+1),"")</f>
        <v>Imóvel IE430 – 240m</v>
      </c>
      <c r="M5504" s="20" cm="1">
        <f t="array" ref="M5504">IFERROR(INDEX(tblConsorcios[Valor da Carta (R$)],MOD($J5504,ROWS(tblConsorcios[Produto]))+1),"")</f>
        <v>430000</v>
      </c>
      <c r="N5504" s="2" cm="1">
        <f t="array" ref="N5504">IFERROR(INDEX(tblConsorcios[Prazo (meses)],MOD($J5504,ROWS(tblConsorcios[Produto]))+1),"")</f>
        <v>240</v>
      </c>
      <c r="O5504" s="20" cm="1">
        <f t="array" ref="O5504">IFERROR(INDEX(tblConsorcios[Parcela Mensal (R$)],MOD($J5504,ROWS(tblConsorcios[Produto]))+1),"")</f>
        <v>2307.67</v>
      </c>
      <c r="P5504" s="20" t="str" cm="1">
        <f t="array" ref="P5504">IFERROR(INDEX(tblClientes[Dividendo Mensal (R$)],INT($J5504/ROWS(tblConsorcios[Produto]))+1),"")</f>
        <v/>
      </c>
      <c r="Q5504" s="20" t="str">
        <f t="shared" si="256"/>
        <v/>
      </c>
      <c r="R5504">
        <f t="shared" si="257"/>
        <v>0</v>
      </c>
    </row>
    <row r="5505" spans="10:18" x14ac:dyDescent="0.2">
      <c r="J5505">
        <f t="shared" si="255"/>
        <v>5503</v>
      </c>
      <c r="K5505" t="str" cm="1">
        <f t="array" ref="K5505">IFERROR(INDEX(tblClientes[Cliente],INT($J5505/ROWS(tblConsorcios[Produto]))+1),"")</f>
        <v/>
      </c>
      <c r="L5505" t="str" cm="1">
        <f t="array" ref="L5505">IFERROR(INDEX(tblConsorcios[Produto],MOD($J5505,ROWS(tblConsorcios[Produto]))+1),"")</f>
        <v>Imóvel IE430 – 220m</v>
      </c>
      <c r="M5505" s="20" cm="1">
        <f t="array" ref="M5505">IFERROR(INDEX(tblConsorcios[Valor da Carta (R$)],MOD($J5505,ROWS(tblConsorcios[Produto]))+1),"")</f>
        <v>430000</v>
      </c>
      <c r="N5505" s="2" cm="1">
        <f t="array" ref="N5505">IFERROR(INDEX(tblConsorcios[Prazo (meses)],MOD($J5505,ROWS(tblConsorcios[Produto]))+1),"")</f>
        <v>220</v>
      </c>
      <c r="O5505" s="20" cm="1">
        <f t="array" ref="O5505">IFERROR(INDEX(tblConsorcios[Parcela Mensal (R$)],MOD($J5505,ROWS(tblConsorcios[Produto]))+1),"")</f>
        <v>2497.91</v>
      </c>
      <c r="P5505" s="20" t="str" cm="1">
        <f t="array" ref="P5505">IFERROR(INDEX(tblClientes[Dividendo Mensal (R$)],INT($J5505/ROWS(tblConsorcios[Produto]))+1),"")</f>
        <v/>
      </c>
      <c r="Q5505" s="20" t="str">
        <f t="shared" si="256"/>
        <v/>
      </c>
      <c r="R5505">
        <f t="shared" si="257"/>
        <v>0</v>
      </c>
    </row>
    <row r="5506" spans="10:18" x14ac:dyDescent="0.2">
      <c r="J5506">
        <f t="shared" si="255"/>
        <v>5504</v>
      </c>
      <c r="K5506" t="str" cm="1">
        <f t="array" ref="K5506">IFERROR(INDEX(tblClientes[Cliente],INT($J5506/ROWS(tblConsorcios[Produto]))+1),"")</f>
        <v/>
      </c>
      <c r="L5506" t="str" cm="1">
        <f t="array" ref="L5506">IFERROR(INDEX(tblConsorcios[Produto],MOD($J5506,ROWS(tblConsorcios[Produto]))+1),"")</f>
        <v>Imóvel IE430 – 200m</v>
      </c>
      <c r="M5506" s="20" cm="1">
        <f t="array" ref="M5506">IFERROR(INDEX(tblConsorcios[Valor da Carta (R$)],MOD($J5506,ROWS(tblConsorcios[Produto]))+1),"")</f>
        <v>430000</v>
      </c>
      <c r="N5506" s="2" cm="1">
        <f t="array" ref="N5506">IFERROR(INDEX(tblConsorcios[Prazo (meses)],MOD($J5506,ROWS(tblConsorcios[Produto]))+1),"")</f>
        <v>200</v>
      </c>
      <c r="O5506" s="20" cm="1">
        <f t="array" ref="O5506">IFERROR(INDEX(tblConsorcios[Parcela Mensal (R$)],MOD($J5506,ROWS(tblConsorcios[Produto]))+1),"")</f>
        <v>2726.2</v>
      </c>
      <c r="P5506" s="20" t="str" cm="1">
        <f t="array" ref="P5506">IFERROR(INDEX(tblClientes[Dividendo Mensal (R$)],INT($J5506/ROWS(tblConsorcios[Produto]))+1),"")</f>
        <v/>
      </c>
      <c r="Q5506" s="20" t="str">
        <f t="shared" si="256"/>
        <v/>
      </c>
      <c r="R5506">
        <f t="shared" si="257"/>
        <v>0</v>
      </c>
    </row>
    <row r="5507" spans="10:18" x14ac:dyDescent="0.2">
      <c r="J5507">
        <f t="shared" ref="J5507:J5570" si="258">ROW()-2</f>
        <v>5505</v>
      </c>
      <c r="K5507" t="str" cm="1">
        <f t="array" ref="K5507">IFERROR(INDEX(tblClientes[Cliente],INT($J5507/ROWS(tblConsorcios[Produto]))+1),"")</f>
        <v/>
      </c>
      <c r="L5507" t="str" cm="1">
        <f t="array" ref="L5507">IFERROR(INDEX(tblConsorcios[Produto],MOD($J5507,ROWS(tblConsorcios[Produto]))+1),"")</f>
        <v>Imóvel IE400 – 240m</v>
      </c>
      <c r="M5507" s="20" cm="1">
        <f t="array" ref="M5507">IFERROR(INDEX(tblConsorcios[Valor da Carta (R$)],MOD($J5507,ROWS(tblConsorcios[Produto]))+1),"")</f>
        <v>400000</v>
      </c>
      <c r="N5507" s="2" cm="1">
        <f t="array" ref="N5507">IFERROR(INDEX(tblConsorcios[Prazo (meses)],MOD($J5507,ROWS(tblConsorcios[Produto]))+1),"")</f>
        <v>240</v>
      </c>
      <c r="O5507" s="20" cm="1">
        <f t="array" ref="O5507">IFERROR(INDEX(tblConsorcios[Parcela Mensal (R$)],MOD($J5507,ROWS(tblConsorcios[Produto]))+1),"")</f>
        <v>2146.67</v>
      </c>
      <c r="P5507" s="20" t="str" cm="1">
        <f t="array" ref="P5507">IFERROR(INDEX(tblClientes[Dividendo Mensal (R$)],INT($J5507/ROWS(tblConsorcios[Produto]))+1),"")</f>
        <v/>
      </c>
      <c r="Q5507" s="20" t="str">
        <f t="shared" ref="Q5507:Q5570" si="259">IF(AND(ISNUMBER(O5507),ISNUMBER(P5507)),P5507-O5507,"")</f>
        <v/>
      </c>
      <c r="R5507">
        <f t="shared" ref="R5507:R5570" si="260">IF(AND(ISNUMBER(O5507),ISNUMBER(P5507),O5507&lt;=P5507),1,0)</f>
        <v>0</v>
      </c>
    </row>
    <row r="5508" spans="10:18" x14ac:dyDescent="0.2">
      <c r="J5508">
        <f t="shared" si="258"/>
        <v>5506</v>
      </c>
      <c r="K5508" t="str" cm="1">
        <f t="array" ref="K5508">IFERROR(INDEX(tblClientes[Cliente],INT($J5508/ROWS(tblConsorcios[Produto]))+1),"")</f>
        <v/>
      </c>
      <c r="L5508" t="str" cm="1">
        <f t="array" ref="L5508">IFERROR(INDEX(tblConsorcios[Produto],MOD($J5508,ROWS(tblConsorcios[Produto]))+1),"")</f>
        <v>Imóvel IE400 – 220m</v>
      </c>
      <c r="M5508" s="20" cm="1">
        <f t="array" ref="M5508">IFERROR(INDEX(tblConsorcios[Valor da Carta (R$)],MOD($J5508,ROWS(tblConsorcios[Produto]))+1),"")</f>
        <v>400000</v>
      </c>
      <c r="N5508" s="2" cm="1">
        <f t="array" ref="N5508">IFERROR(INDEX(tblConsorcios[Prazo (meses)],MOD($J5508,ROWS(tblConsorcios[Produto]))+1),"")</f>
        <v>220</v>
      </c>
      <c r="O5508" s="20" cm="1">
        <f t="array" ref="O5508">IFERROR(INDEX(tblConsorcios[Parcela Mensal (R$)],MOD($J5508,ROWS(tblConsorcios[Produto]))+1),"")</f>
        <v>2323.64</v>
      </c>
      <c r="P5508" s="20" t="str" cm="1">
        <f t="array" ref="P5508">IFERROR(INDEX(tblClientes[Dividendo Mensal (R$)],INT($J5508/ROWS(tblConsorcios[Produto]))+1),"")</f>
        <v/>
      </c>
      <c r="Q5508" s="20" t="str">
        <f t="shared" si="259"/>
        <v/>
      </c>
      <c r="R5508">
        <f t="shared" si="260"/>
        <v>0</v>
      </c>
    </row>
    <row r="5509" spans="10:18" x14ac:dyDescent="0.2">
      <c r="J5509">
        <f t="shared" si="258"/>
        <v>5507</v>
      </c>
      <c r="K5509" t="str" cm="1">
        <f t="array" ref="K5509">IFERROR(INDEX(tblClientes[Cliente],INT($J5509/ROWS(tblConsorcios[Produto]))+1),"")</f>
        <v/>
      </c>
      <c r="L5509" t="str" cm="1">
        <f t="array" ref="L5509">IFERROR(INDEX(tblConsorcios[Produto],MOD($J5509,ROWS(tblConsorcios[Produto]))+1),"")</f>
        <v>Imóvel IE400 – 200m</v>
      </c>
      <c r="M5509" s="20" cm="1">
        <f t="array" ref="M5509">IFERROR(INDEX(tblConsorcios[Valor da Carta (R$)],MOD($J5509,ROWS(tblConsorcios[Produto]))+1),"")</f>
        <v>400000</v>
      </c>
      <c r="N5509" s="2" cm="1">
        <f t="array" ref="N5509">IFERROR(INDEX(tblConsorcios[Prazo (meses)],MOD($J5509,ROWS(tblConsorcios[Produto]))+1),"")</f>
        <v>200</v>
      </c>
      <c r="O5509" s="20" cm="1">
        <f t="array" ref="O5509">IFERROR(INDEX(tblConsorcios[Parcela Mensal (R$)],MOD($J5509,ROWS(tblConsorcios[Produto]))+1),"")</f>
        <v>2536</v>
      </c>
      <c r="P5509" s="20" t="str" cm="1">
        <f t="array" ref="P5509">IFERROR(INDEX(tblClientes[Dividendo Mensal (R$)],INT($J5509/ROWS(tblConsorcios[Produto]))+1),"")</f>
        <v/>
      </c>
      <c r="Q5509" s="20" t="str">
        <f t="shared" si="259"/>
        <v/>
      </c>
      <c r="R5509">
        <f t="shared" si="260"/>
        <v>0</v>
      </c>
    </row>
    <row r="5510" spans="10:18" x14ac:dyDescent="0.2">
      <c r="J5510">
        <f t="shared" si="258"/>
        <v>5508</v>
      </c>
      <c r="K5510" t="str" cm="1">
        <f t="array" ref="K5510">IFERROR(INDEX(tblClientes[Cliente],INT($J5510/ROWS(tblConsorcios[Produto]))+1),"")</f>
        <v/>
      </c>
      <c r="L5510" t="str" cm="1">
        <f t="array" ref="L5510">IFERROR(INDEX(tblConsorcios[Produto],MOD($J5510,ROWS(tblConsorcios[Produto]))+1),"")</f>
        <v>Imóvel IE380 – 240m</v>
      </c>
      <c r="M5510" s="20" cm="1">
        <f t="array" ref="M5510">IFERROR(INDEX(tblConsorcios[Valor da Carta (R$)],MOD($J5510,ROWS(tblConsorcios[Produto]))+1),"")</f>
        <v>380000</v>
      </c>
      <c r="N5510" s="2" cm="1">
        <f t="array" ref="N5510">IFERROR(INDEX(tblConsorcios[Prazo (meses)],MOD($J5510,ROWS(tblConsorcios[Produto]))+1),"")</f>
        <v>240</v>
      </c>
      <c r="O5510" s="20" cm="1">
        <f t="array" ref="O5510">IFERROR(INDEX(tblConsorcios[Parcela Mensal (R$)],MOD($J5510,ROWS(tblConsorcios[Produto]))+1),"")</f>
        <v>2039.33</v>
      </c>
      <c r="P5510" s="20" t="str" cm="1">
        <f t="array" ref="P5510">IFERROR(INDEX(tblClientes[Dividendo Mensal (R$)],INT($J5510/ROWS(tblConsorcios[Produto]))+1),"")</f>
        <v/>
      </c>
      <c r="Q5510" s="20" t="str">
        <f t="shared" si="259"/>
        <v/>
      </c>
      <c r="R5510">
        <f t="shared" si="260"/>
        <v>0</v>
      </c>
    </row>
    <row r="5511" spans="10:18" x14ac:dyDescent="0.2">
      <c r="J5511">
        <f t="shared" si="258"/>
        <v>5509</v>
      </c>
      <c r="K5511" t="str" cm="1">
        <f t="array" ref="K5511">IFERROR(INDEX(tblClientes[Cliente],INT($J5511/ROWS(tblConsorcios[Produto]))+1),"")</f>
        <v/>
      </c>
      <c r="L5511" t="str" cm="1">
        <f t="array" ref="L5511">IFERROR(INDEX(tblConsorcios[Produto],MOD($J5511,ROWS(tblConsorcios[Produto]))+1),"")</f>
        <v>Imóvel IE380 – 220m</v>
      </c>
      <c r="M5511" s="20" cm="1">
        <f t="array" ref="M5511">IFERROR(INDEX(tblConsorcios[Valor da Carta (R$)],MOD($J5511,ROWS(tblConsorcios[Produto]))+1),"")</f>
        <v>380000</v>
      </c>
      <c r="N5511" s="2" cm="1">
        <f t="array" ref="N5511">IFERROR(INDEX(tblConsorcios[Prazo (meses)],MOD($J5511,ROWS(tblConsorcios[Produto]))+1),"")</f>
        <v>220</v>
      </c>
      <c r="O5511" s="20" cm="1">
        <f t="array" ref="O5511">IFERROR(INDEX(tblConsorcios[Parcela Mensal (R$)],MOD($J5511,ROWS(tblConsorcios[Produto]))+1),"")</f>
        <v>2207.4499999999998</v>
      </c>
      <c r="P5511" s="20" t="str" cm="1">
        <f t="array" ref="P5511">IFERROR(INDEX(tblClientes[Dividendo Mensal (R$)],INT($J5511/ROWS(tblConsorcios[Produto]))+1),"")</f>
        <v/>
      </c>
      <c r="Q5511" s="20" t="str">
        <f t="shared" si="259"/>
        <v/>
      </c>
      <c r="R5511">
        <f t="shared" si="260"/>
        <v>0</v>
      </c>
    </row>
    <row r="5512" spans="10:18" x14ac:dyDescent="0.2">
      <c r="J5512">
        <f t="shared" si="258"/>
        <v>5510</v>
      </c>
      <c r="K5512" t="str" cm="1">
        <f t="array" ref="K5512">IFERROR(INDEX(tblClientes[Cliente],INT($J5512/ROWS(tblConsorcios[Produto]))+1),"")</f>
        <v/>
      </c>
      <c r="L5512" t="str" cm="1">
        <f t="array" ref="L5512">IFERROR(INDEX(tblConsorcios[Produto],MOD($J5512,ROWS(tblConsorcios[Produto]))+1),"")</f>
        <v>Imóvel IE380 – 200m</v>
      </c>
      <c r="M5512" s="20" cm="1">
        <f t="array" ref="M5512">IFERROR(INDEX(tblConsorcios[Valor da Carta (R$)],MOD($J5512,ROWS(tblConsorcios[Produto]))+1),"")</f>
        <v>380000</v>
      </c>
      <c r="N5512" s="2" cm="1">
        <f t="array" ref="N5512">IFERROR(INDEX(tblConsorcios[Prazo (meses)],MOD($J5512,ROWS(tblConsorcios[Produto]))+1),"")</f>
        <v>200</v>
      </c>
      <c r="O5512" s="20" cm="1">
        <f t="array" ref="O5512">IFERROR(INDEX(tblConsorcios[Parcela Mensal (R$)],MOD($J5512,ROWS(tblConsorcios[Produto]))+1),"")</f>
        <v>2409.1999999999998</v>
      </c>
      <c r="P5512" s="20" t="str" cm="1">
        <f t="array" ref="P5512">IFERROR(INDEX(tblClientes[Dividendo Mensal (R$)],INT($J5512/ROWS(tblConsorcios[Produto]))+1),"")</f>
        <v/>
      </c>
      <c r="Q5512" s="20" t="str">
        <f t="shared" si="259"/>
        <v/>
      </c>
      <c r="R5512">
        <f t="shared" si="260"/>
        <v>0</v>
      </c>
    </row>
    <row r="5513" spans="10:18" x14ac:dyDescent="0.2">
      <c r="J5513">
        <f t="shared" si="258"/>
        <v>5511</v>
      </c>
      <c r="K5513" t="str" cm="1">
        <f t="array" ref="K5513">IFERROR(INDEX(tblClientes[Cliente],INT($J5513/ROWS(tblConsorcios[Produto]))+1),"")</f>
        <v/>
      </c>
      <c r="L5513" t="str" cm="1">
        <f t="array" ref="L5513">IFERROR(INDEX(tblConsorcios[Produto],MOD($J5513,ROWS(tblConsorcios[Produto]))+1),"")</f>
        <v>Imóvel IE350 – 240m</v>
      </c>
      <c r="M5513" s="20" cm="1">
        <f t="array" ref="M5513">IFERROR(INDEX(tblConsorcios[Valor da Carta (R$)],MOD($J5513,ROWS(tblConsorcios[Produto]))+1),"")</f>
        <v>350000</v>
      </c>
      <c r="N5513" s="2" cm="1">
        <f t="array" ref="N5513">IFERROR(INDEX(tblConsorcios[Prazo (meses)],MOD($J5513,ROWS(tblConsorcios[Produto]))+1),"")</f>
        <v>240</v>
      </c>
      <c r="O5513" s="20" cm="1">
        <f t="array" ref="O5513">IFERROR(INDEX(tblConsorcios[Parcela Mensal (R$)],MOD($J5513,ROWS(tblConsorcios[Produto]))+1),"")</f>
        <v>1878.33</v>
      </c>
      <c r="P5513" s="20" t="str" cm="1">
        <f t="array" ref="P5513">IFERROR(INDEX(tblClientes[Dividendo Mensal (R$)],INT($J5513/ROWS(tblConsorcios[Produto]))+1),"")</f>
        <v/>
      </c>
      <c r="Q5513" s="20" t="str">
        <f t="shared" si="259"/>
        <v/>
      </c>
      <c r="R5513">
        <f t="shared" si="260"/>
        <v>0</v>
      </c>
    </row>
    <row r="5514" spans="10:18" x14ac:dyDescent="0.2">
      <c r="J5514">
        <f t="shared" si="258"/>
        <v>5512</v>
      </c>
      <c r="K5514" t="str" cm="1">
        <f t="array" ref="K5514">IFERROR(INDEX(tblClientes[Cliente],INT($J5514/ROWS(tblConsorcios[Produto]))+1),"")</f>
        <v/>
      </c>
      <c r="L5514" t="str" cm="1">
        <f t="array" ref="L5514">IFERROR(INDEX(tblConsorcios[Produto],MOD($J5514,ROWS(tblConsorcios[Produto]))+1),"")</f>
        <v>Imóvel IE350 – 220m</v>
      </c>
      <c r="M5514" s="20" cm="1">
        <f t="array" ref="M5514">IFERROR(INDEX(tblConsorcios[Valor da Carta (R$)],MOD($J5514,ROWS(tblConsorcios[Produto]))+1),"")</f>
        <v>350000</v>
      </c>
      <c r="N5514" s="2" cm="1">
        <f t="array" ref="N5514">IFERROR(INDEX(tblConsorcios[Prazo (meses)],MOD($J5514,ROWS(tblConsorcios[Produto]))+1),"")</f>
        <v>220</v>
      </c>
      <c r="O5514" s="20" cm="1">
        <f t="array" ref="O5514">IFERROR(INDEX(tblConsorcios[Parcela Mensal (R$)],MOD($J5514,ROWS(tblConsorcios[Produto]))+1),"")</f>
        <v>2033.18</v>
      </c>
      <c r="P5514" s="20" t="str" cm="1">
        <f t="array" ref="P5514">IFERROR(INDEX(tblClientes[Dividendo Mensal (R$)],INT($J5514/ROWS(tblConsorcios[Produto]))+1),"")</f>
        <v/>
      </c>
      <c r="Q5514" s="20" t="str">
        <f t="shared" si="259"/>
        <v/>
      </c>
      <c r="R5514">
        <f t="shared" si="260"/>
        <v>0</v>
      </c>
    </row>
    <row r="5515" spans="10:18" x14ac:dyDescent="0.2">
      <c r="J5515">
        <f t="shared" si="258"/>
        <v>5513</v>
      </c>
      <c r="K5515" t="str" cm="1">
        <f t="array" ref="K5515">IFERROR(INDEX(tblClientes[Cliente],INT($J5515/ROWS(tblConsorcios[Produto]))+1),"")</f>
        <v/>
      </c>
      <c r="L5515" t="str" cm="1">
        <f t="array" ref="L5515">IFERROR(INDEX(tblConsorcios[Produto],MOD($J5515,ROWS(tblConsorcios[Produto]))+1),"")</f>
        <v>Imóvel IE350 – 200m</v>
      </c>
      <c r="M5515" s="20" cm="1">
        <f t="array" ref="M5515">IFERROR(INDEX(tblConsorcios[Valor da Carta (R$)],MOD($J5515,ROWS(tblConsorcios[Produto]))+1),"")</f>
        <v>350000</v>
      </c>
      <c r="N5515" s="2" cm="1">
        <f t="array" ref="N5515">IFERROR(INDEX(tblConsorcios[Prazo (meses)],MOD($J5515,ROWS(tblConsorcios[Produto]))+1),"")</f>
        <v>200</v>
      </c>
      <c r="O5515" s="20" cm="1">
        <f t="array" ref="O5515">IFERROR(INDEX(tblConsorcios[Parcela Mensal (R$)],MOD($J5515,ROWS(tblConsorcios[Produto]))+1),"")</f>
        <v>2219</v>
      </c>
      <c r="P5515" s="20" t="str" cm="1">
        <f t="array" ref="P5515">IFERROR(INDEX(tblClientes[Dividendo Mensal (R$)],INT($J5515/ROWS(tblConsorcios[Produto]))+1),"")</f>
        <v/>
      </c>
      <c r="Q5515" s="20" t="str">
        <f t="shared" si="259"/>
        <v/>
      </c>
      <c r="R5515">
        <f t="shared" si="260"/>
        <v>0</v>
      </c>
    </row>
    <row r="5516" spans="10:18" x14ac:dyDescent="0.2">
      <c r="J5516">
        <f t="shared" si="258"/>
        <v>5514</v>
      </c>
      <c r="K5516" t="str" cm="1">
        <f t="array" ref="K5516">IFERROR(INDEX(tblClientes[Cliente],INT($J5516/ROWS(tblConsorcios[Produto]))+1),"")</f>
        <v/>
      </c>
      <c r="L5516" t="str" cm="1">
        <f t="array" ref="L5516">IFERROR(INDEX(tblConsorcios[Produto],MOD($J5516,ROWS(tblConsorcios[Produto]))+1),"")</f>
        <v>Imóvel IE330 – 240m</v>
      </c>
      <c r="M5516" s="20" cm="1">
        <f t="array" ref="M5516">IFERROR(INDEX(tblConsorcios[Valor da Carta (R$)],MOD($J5516,ROWS(tblConsorcios[Produto]))+1),"")</f>
        <v>330000</v>
      </c>
      <c r="N5516" s="2" cm="1">
        <f t="array" ref="N5516">IFERROR(INDEX(tblConsorcios[Prazo (meses)],MOD($J5516,ROWS(tblConsorcios[Produto]))+1),"")</f>
        <v>240</v>
      </c>
      <c r="O5516" s="20" cm="1">
        <f t="array" ref="O5516">IFERROR(INDEX(tblConsorcios[Parcela Mensal (R$)],MOD($J5516,ROWS(tblConsorcios[Produto]))+1),"")</f>
        <v>1771</v>
      </c>
      <c r="P5516" s="20" t="str" cm="1">
        <f t="array" ref="P5516">IFERROR(INDEX(tblClientes[Dividendo Mensal (R$)],INT($J5516/ROWS(tblConsorcios[Produto]))+1),"")</f>
        <v/>
      </c>
      <c r="Q5516" s="20" t="str">
        <f t="shared" si="259"/>
        <v/>
      </c>
      <c r="R5516">
        <f t="shared" si="260"/>
        <v>0</v>
      </c>
    </row>
    <row r="5517" spans="10:18" x14ac:dyDescent="0.2">
      <c r="J5517">
        <f t="shared" si="258"/>
        <v>5515</v>
      </c>
      <c r="K5517" t="str" cm="1">
        <f t="array" ref="K5517">IFERROR(INDEX(tblClientes[Cliente],INT($J5517/ROWS(tblConsorcios[Produto]))+1),"")</f>
        <v/>
      </c>
      <c r="L5517" t="str" cm="1">
        <f t="array" ref="L5517">IFERROR(INDEX(tblConsorcios[Produto],MOD($J5517,ROWS(tblConsorcios[Produto]))+1),"")</f>
        <v>Imóvel IE330 – 220m</v>
      </c>
      <c r="M5517" s="20" cm="1">
        <f t="array" ref="M5517">IFERROR(INDEX(tblConsorcios[Valor da Carta (R$)],MOD($J5517,ROWS(tblConsorcios[Produto]))+1),"")</f>
        <v>330000</v>
      </c>
      <c r="N5517" s="2" cm="1">
        <f t="array" ref="N5517">IFERROR(INDEX(tblConsorcios[Prazo (meses)],MOD($J5517,ROWS(tblConsorcios[Produto]))+1),"")</f>
        <v>220</v>
      </c>
      <c r="O5517" s="20" cm="1">
        <f t="array" ref="O5517">IFERROR(INDEX(tblConsorcios[Parcela Mensal (R$)],MOD($J5517,ROWS(tblConsorcios[Produto]))+1),"")</f>
        <v>1917</v>
      </c>
      <c r="P5517" s="20" t="str" cm="1">
        <f t="array" ref="P5517">IFERROR(INDEX(tblClientes[Dividendo Mensal (R$)],INT($J5517/ROWS(tblConsorcios[Produto]))+1),"")</f>
        <v/>
      </c>
      <c r="Q5517" s="20" t="str">
        <f t="shared" si="259"/>
        <v/>
      </c>
      <c r="R5517">
        <f t="shared" si="260"/>
        <v>0</v>
      </c>
    </row>
    <row r="5518" spans="10:18" x14ac:dyDescent="0.2">
      <c r="J5518">
        <f t="shared" si="258"/>
        <v>5516</v>
      </c>
      <c r="K5518" t="str" cm="1">
        <f t="array" ref="K5518">IFERROR(INDEX(tblClientes[Cliente],INT($J5518/ROWS(tblConsorcios[Produto]))+1),"")</f>
        <v/>
      </c>
      <c r="L5518" t="str" cm="1">
        <f t="array" ref="L5518">IFERROR(INDEX(tblConsorcios[Produto],MOD($J5518,ROWS(tblConsorcios[Produto]))+1),"")</f>
        <v>Imóvel IE330 – 200m</v>
      </c>
      <c r="M5518" s="20" cm="1">
        <f t="array" ref="M5518">IFERROR(INDEX(tblConsorcios[Valor da Carta (R$)],MOD($J5518,ROWS(tblConsorcios[Produto]))+1),"")</f>
        <v>330000</v>
      </c>
      <c r="N5518" s="2" cm="1">
        <f t="array" ref="N5518">IFERROR(INDEX(tblConsorcios[Prazo (meses)],MOD($J5518,ROWS(tblConsorcios[Produto]))+1),"")</f>
        <v>200</v>
      </c>
      <c r="O5518" s="20" cm="1">
        <f t="array" ref="O5518">IFERROR(INDEX(tblConsorcios[Parcela Mensal (R$)],MOD($J5518,ROWS(tblConsorcios[Produto]))+1),"")</f>
        <v>2092.1999999999998</v>
      </c>
      <c r="P5518" s="20" t="str" cm="1">
        <f t="array" ref="P5518">IFERROR(INDEX(tblClientes[Dividendo Mensal (R$)],INT($J5518/ROWS(tblConsorcios[Produto]))+1),"")</f>
        <v/>
      </c>
      <c r="Q5518" s="20" t="str">
        <f t="shared" si="259"/>
        <v/>
      </c>
      <c r="R5518">
        <f t="shared" si="260"/>
        <v>0</v>
      </c>
    </row>
    <row r="5519" spans="10:18" x14ac:dyDescent="0.2">
      <c r="J5519">
        <f t="shared" si="258"/>
        <v>5517</v>
      </c>
      <c r="K5519" t="str" cm="1">
        <f t="array" ref="K5519">IFERROR(INDEX(tblClientes[Cliente],INT($J5519/ROWS(tblConsorcios[Produto]))+1),"")</f>
        <v/>
      </c>
      <c r="L5519" t="str" cm="1">
        <f t="array" ref="L5519">IFERROR(INDEX(tblConsorcios[Produto],MOD($J5519,ROWS(tblConsorcios[Produto]))+1),"")</f>
        <v>Imóvel IE300 – 240m</v>
      </c>
      <c r="M5519" s="20" cm="1">
        <f t="array" ref="M5519">IFERROR(INDEX(tblConsorcios[Valor da Carta (R$)],MOD($J5519,ROWS(tblConsorcios[Produto]))+1),"")</f>
        <v>300000</v>
      </c>
      <c r="N5519" s="2" cm="1">
        <f t="array" ref="N5519">IFERROR(INDEX(tblConsorcios[Prazo (meses)],MOD($J5519,ROWS(tblConsorcios[Produto]))+1),"")</f>
        <v>240</v>
      </c>
      <c r="O5519" s="20" cm="1">
        <f t="array" ref="O5519">IFERROR(INDEX(tblConsorcios[Parcela Mensal (R$)],MOD($J5519,ROWS(tblConsorcios[Produto]))+1),"")</f>
        <v>1610</v>
      </c>
      <c r="P5519" s="20" t="str" cm="1">
        <f t="array" ref="P5519">IFERROR(INDEX(tblClientes[Dividendo Mensal (R$)],INT($J5519/ROWS(tblConsorcios[Produto]))+1),"")</f>
        <v/>
      </c>
      <c r="Q5519" s="20" t="str">
        <f t="shared" si="259"/>
        <v/>
      </c>
      <c r="R5519">
        <f t="shared" si="260"/>
        <v>0</v>
      </c>
    </row>
    <row r="5520" spans="10:18" x14ac:dyDescent="0.2">
      <c r="J5520">
        <f t="shared" si="258"/>
        <v>5518</v>
      </c>
      <c r="K5520" t="str" cm="1">
        <f t="array" ref="K5520">IFERROR(INDEX(tblClientes[Cliente],INT($J5520/ROWS(tblConsorcios[Produto]))+1),"")</f>
        <v/>
      </c>
      <c r="L5520" t="str" cm="1">
        <f t="array" ref="L5520">IFERROR(INDEX(tblConsorcios[Produto],MOD($J5520,ROWS(tblConsorcios[Produto]))+1),"")</f>
        <v>Imóvel IE300 – 220m</v>
      </c>
      <c r="M5520" s="20" cm="1">
        <f t="array" ref="M5520">IFERROR(INDEX(tblConsorcios[Valor da Carta (R$)],MOD($J5520,ROWS(tblConsorcios[Produto]))+1),"")</f>
        <v>300000</v>
      </c>
      <c r="N5520" s="2" cm="1">
        <f t="array" ref="N5520">IFERROR(INDEX(tblConsorcios[Prazo (meses)],MOD($J5520,ROWS(tblConsorcios[Produto]))+1),"")</f>
        <v>220</v>
      </c>
      <c r="O5520" s="20" cm="1">
        <f t="array" ref="O5520">IFERROR(INDEX(tblConsorcios[Parcela Mensal (R$)],MOD($J5520,ROWS(tblConsorcios[Produto]))+1),"")</f>
        <v>1742.73</v>
      </c>
      <c r="P5520" s="20" t="str" cm="1">
        <f t="array" ref="P5520">IFERROR(INDEX(tblClientes[Dividendo Mensal (R$)],INT($J5520/ROWS(tblConsorcios[Produto]))+1),"")</f>
        <v/>
      </c>
      <c r="Q5520" s="20" t="str">
        <f t="shared" si="259"/>
        <v/>
      </c>
      <c r="R5520">
        <f t="shared" si="260"/>
        <v>0</v>
      </c>
    </row>
    <row r="5521" spans="10:18" x14ac:dyDescent="0.2">
      <c r="J5521">
        <f t="shared" si="258"/>
        <v>5519</v>
      </c>
      <c r="K5521" t="str" cm="1">
        <f t="array" ref="K5521">IFERROR(INDEX(tblClientes[Cliente],INT($J5521/ROWS(tblConsorcios[Produto]))+1),"")</f>
        <v/>
      </c>
      <c r="L5521" t="str" cm="1">
        <f t="array" ref="L5521">IFERROR(INDEX(tblConsorcios[Produto],MOD($J5521,ROWS(tblConsorcios[Produto]))+1),"")</f>
        <v>Imóvel IE300 – 200m</v>
      </c>
      <c r="M5521" s="20" cm="1">
        <f t="array" ref="M5521">IFERROR(INDEX(tblConsorcios[Valor da Carta (R$)],MOD($J5521,ROWS(tblConsorcios[Produto]))+1),"")</f>
        <v>300000</v>
      </c>
      <c r="N5521" s="2" cm="1">
        <f t="array" ref="N5521">IFERROR(INDEX(tblConsorcios[Prazo (meses)],MOD($J5521,ROWS(tblConsorcios[Produto]))+1),"")</f>
        <v>200</v>
      </c>
      <c r="O5521" s="20" cm="1">
        <f t="array" ref="O5521">IFERROR(INDEX(tblConsorcios[Parcela Mensal (R$)],MOD($J5521,ROWS(tblConsorcios[Produto]))+1),"")</f>
        <v>1902</v>
      </c>
      <c r="P5521" s="20" t="str" cm="1">
        <f t="array" ref="P5521">IFERROR(INDEX(tblClientes[Dividendo Mensal (R$)],INT($J5521/ROWS(tblConsorcios[Produto]))+1),"")</f>
        <v/>
      </c>
      <c r="Q5521" s="20" t="str">
        <f t="shared" si="259"/>
        <v/>
      </c>
      <c r="R5521">
        <f t="shared" si="260"/>
        <v>0</v>
      </c>
    </row>
    <row r="5522" spans="10:18" x14ac:dyDescent="0.2">
      <c r="J5522">
        <f t="shared" si="258"/>
        <v>5520</v>
      </c>
      <c r="K5522" t="str" cm="1">
        <f t="array" ref="K5522">IFERROR(INDEX(tblClientes[Cliente],INT($J5522/ROWS(tblConsorcios[Produto]))+1),"")</f>
        <v/>
      </c>
      <c r="L5522" t="str" cm="1">
        <f t="array" ref="L5522">IFERROR(INDEX(tblConsorcios[Produto],MOD($J5522,ROWS(tblConsorcios[Produto]))+1),"")</f>
        <v>Imóvel IE240 – 240m</v>
      </c>
      <c r="M5522" s="20" cm="1">
        <f t="array" ref="M5522">IFERROR(INDEX(tblConsorcios[Valor da Carta (R$)],MOD($J5522,ROWS(tblConsorcios[Produto]))+1),"")</f>
        <v>240000</v>
      </c>
      <c r="N5522" s="2" cm="1">
        <f t="array" ref="N5522">IFERROR(INDEX(tblConsorcios[Prazo (meses)],MOD($J5522,ROWS(tblConsorcios[Produto]))+1),"")</f>
        <v>240</v>
      </c>
      <c r="O5522" s="20" cm="1">
        <f t="array" ref="O5522">IFERROR(INDEX(tblConsorcios[Parcela Mensal (R$)],MOD($J5522,ROWS(tblConsorcios[Produto]))+1),"")</f>
        <v>1288</v>
      </c>
      <c r="P5522" s="20" t="str" cm="1">
        <f t="array" ref="P5522">IFERROR(INDEX(tblClientes[Dividendo Mensal (R$)],INT($J5522/ROWS(tblConsorcios[Produto]))+1),"")</f>
        <v/>
      </c>
      <c r="Q5522" s="20" t="str">
        <f t="shared" si="259"/>
        <v/>
      </c>
      <c r="R5522">
        <f t="shared" si="260"/>
        <v>0</v>
      </c>
    </row>
    <row r="5523" spans="10:18" x14ac:dyDescent="0.2">
      <c r="J5523">
        <f t="shared" si="258"/>
        <v>5521</v>
      </c>
      <c r="K5523" t="str" cm="1">
        <f t="array" ref="K5523">IFERROR(INDEX(tblClientes[Cliente],INT($J5523/ROWS(tblConsorcios[Produto]))+1),"")</f>
        <v/>
      </c>
      <c r="L5523" t="str" cm="1">
        <f t="array" ref="L5523">IFERROR(INDEX(tblConsorcios[Produto],MOD($J5523,ROWS(tblConsorcios[Produto]))+1),"")</f>
        <v>Imóvel IE240 – 220m</v>
      </c>
      <c r="M5523" s="20" cm="1">
        <f t="array" ref="M5523">IFERROR(INDEX(tblConsorcios[Valor da Carta (R$)],MOD($J5523,ROWS(tblConsorcios[Produto]))+1),"")</f>
        <v>240000</v>
      </c>
      <c r="N5523" s="2" cm="1">
        <f t="array" ref="N5523">IFERROR(INDEX(tblConsorcios[Prazo (meses)],MOD($J5523,ROWS(tblConsorcios[Produto]))+1),"")</f>
        <v>220</v>
      </c>
      <c r="O5523" s="20" cm="1">
        <f t="array" ref="O5523">IFERROR(INDEX(tblConsorcios[Parcela Mensal (R$)],MOD($J5523,ROWS(tblConsorcios[Produto]))+1),"")</f>
        <v>1394.18</v>
      </c>
      <c r="P5523" s="20" t="str" cm="1">
        <f t="array" ref="P5523">IFERROR(INDEX(tblClientes[Dividendo Mensal (R$)],INT($J5523/ROWS(tblConsorcios[Produto]))+1),"")</f>
        <v/>
      </c>
      <c r="Q5523" s="20" t="str">
        <f t="shared" si="259"/>
        <v/>
      </c>
      <c r="R5523">
        <f t="shared" si="260"/>
        <v>0</v>
      </c>
    </row>
    <row r="5524" spans="10:18" x14ac:dyDescent="0.2">
      <c r="J5524">
        <f t="shared" si="258"/>
        <v>5522</v>
      </c>
      <c r="K5524" t="str" cm="1">
        <f t="array" ref="K5524">IFERROR(INDEX(tblClientes[Cliente],INT($J5524/ROWS(tblConsorcios[Produto]))+1),"")</f>
        <v/>
      </c>
      <c r="L5524" t="str" cm="1">
        <f t="array" ref="L5524">IFERROR(INDEX(tblConsorcios[Produto],MOD($J5524,ROWS(tblConsorcios[Produto]))+1),"")</f>
        <v>Imóvel IE240 – 200m</v>
      </c>
      <c r="M5524" s="20" cm="1">
        <f t="array" ref="M5524">IFERROR(INDEX(tblConsorcios[Valor da Carta (R$)],MOD($J5524,ROWS(tblConsorcios[Produto]))+1),"")</f>
        <v>240000</v>
      </c>
      <c r="N5524" s="2" cm="1">
        <f t="array" ref="N5524">IFERROR(INDEX(tblConsorcios[Prazo (meses)],MOD($J5524,ROWS(tblConsorcios[Produto]))+1),"")</f>
        <v>200</v>
      </c>
      <c r="O5524" s="20" cm="1">
        <f t="array" ref="O5524">IFERROR(INDEX(tblConsorcios[Parcela Mensal (R$)],MOD($J5524,ROWS(tblConsorcios[Produto]))+1),"")</f>
        <v>1521.6</v>
      </c>
      <c r="P5524" s="20" t="str" cm="1">
        <f t="array" ref="P5524">IFERROR(INDEX(tblClientes[Dividendo Mensal (R$)],INT($J5524/ROWS(tblConsorcios[Produto]))+1),"")</f>
        <v/>
      </c>
      <c r="Q5524" s="20" t="str">
        <f t="shared" si="259"/>
        <v/>
      </c>
      <c r="R5524">
        <f t="shared" si="260"/>
        <v>0</v>
      </c>
    </row>
    <row r="5525" spans="10:18" x14ac:dyDescent="0.2">
      <c r="J5525">
        <f t="shared" si="258"/>
        <v>5523</v>
      </c>
      <c r="K5525" t="str" cm="1">
        <f t="array" ref="K5525">IFERROR(INDEX(tblClientes[Cliente],INT($J5525/ROWS(tblConsorcios[Produto]))+1),"")</f>
        <v/>
      </c>
      <c r="L5525" t="str" cm="1">
        <f t="array" ref="L5525">IFERROR(INDEX(tblConsorcios[Produto],MOD($J5525,ROWS(tblConsorcios[Produto]))+1),"")</f>
        <v>Imóvel IE230 – 240m</v>
      </c>
      <c r="M5525" s="20" cm="1">
        <f t="array" ref="M5525">IFERROR(INDEX(tblConsorcios[Valor da Carta (R$)],MOD($J5525,ROWS(tblConsorcios[Produto]))+1),"")</f>
        <v>230000</v>
      </c>
      <c r="N5525" s="2" cm="1">
        <f t="array" ref="N5525">IFERROR(INDEX(tblConsorcios[Prazo (meses)],MOD($J5525,ROWS(tblConsorcios[Produto]))+1),"")</f>
        <v>240</v>
      </c>
      <c r="O5525" s="20" cm="1">
        <f t="array" ref="O5525">IFERROR(INDEX(tblConsorcios[Parcela Mensal (R$)],MOD($J5525,ROWS(tblConsorcios[Produto]))+1),"")</f>
        <v>1234.33</v>
      </c>
      <c r="P5525" s="20" t="str" cm="1">
        <f t="array" ref="P5525">IFERROR(INDEX(tblClientes[Dividendo Mensal (R$)],INT($J5525/ROWS(tblConsorcios[Produto]))+1),"")</f>
        <v/>
      </c>
      <c r="Q5525" s="20" t="str">
        <f t="shared" si="259"/>
        <v/>
      </c>
      <c r="R5525">
        <f t="shared" si="260"/>
        <v>0</v>
      </c>
    </row>
    <row r="5526" spans="10:18" x14ac:dyDescent="0.2">
      <c r="J5526">
        <f t="shared" si="258"/>
        <v>5524</v>
      </c>
      <c r="K5526" t="str" cm="1">
        <f t="array" ref="K5526">IFERROR(INDEX(tblClientes[Cliente],INT($J5526/ROWS(tblConsorcios[Produto]))+1),"")</f>
        <v/>
      </c>
      <c r="L5526" t="str" cm="1">
        <f t="array" ref="L5526">IFERROR(INDEX(tblConsorcios[Produto],MOD($J5526,ROWS(tblConsorcios[Produto]))+1),"")</f>
        <v>Imóvel IE230 – 220m</v>
      </c>
      <c r="M5526" s="20" cm="1">
        <f t="array" ref="M5526">IFERROR(INDEX(tblConsorcios[Valor da Carta (R$)],MOD($J5526,ROWS(tblConsorcios[Produto]))+1),"")</f>
        <v>230000</v>
      </c>
      <c r="N5526" s="2" cm="1">
        <f t="array" ref="N5526">IFERROR(INDEX(tblConsorcios[Prazo (meses)],MOD($J5526,ROWS(tblConsorcios[Produto]))+1),"")</f>
        <v>220</v>
      </c>
      <c r="O5526" s="20" cm="1">
        <f t="array" ref="O5526">IFERROR(INDEX(tblConsorcios[Parcela Mensal (R$)],MOD($J5526,ROWS(tblConsorcios[Produto]))+1),"")</f>
        <v>1336.09</v>
      </c>
      <c r="P5526" s="20" t="str" cm="1">
        <f t="array" ref="P5526">IFERROR(INDEX(tblClientes[Dividendo Mensal (R$)],INT($J5526/ROWS(tblConsorcios[Produto]))+1),"")</f>
        <v/>
      </c>
      <c r="Q5526" s="20" t="str">
        <f t="shared" si="259"/>
        <v/>
      </c>
      <c r="R5526">
        <f t="shared" si="260"/>
        <v>0</v>
      </c>
    </row>
    <row r="5527" spans="10:18" x14ac:dyDescent="0.2">
      <c r="J5527">
        <f t="shared" si="258"/>
        <v>5525</v>
      </c>
      <c r="K5527" t="str" cm="1">
        <f t="array" ref="K5527">IFERROR(INDEX(tblClientes[Cliente],INT($J5527/ROWS(tblConsorcios[Produto]))+1),"")</f>
        <v/>
      </c>
      <c r="L5527" t="str" cm="1">
        <f t="array" ref="L5527">IFERROR(INDEX(tblConsorcios[Produto],MOD($J5527,ROWS(tblConsorcios[Produto]))+1),"")</f>
        <v>Imóvel IE230 – 200m</v>
      </c>
      <c r="M5527" s="20" cm="1">
        <f t="array" ref="M5527">IFERROR(INDEX(tblConsorcios[Valor da Carta (R$)],MOD($J5527,ROWS(tblConsorcios[Produto]))+1),"")</f>
        <v>230000</v>
      </c>
      <c r="N5527" s="2" cm="1">
        <f t="array" ref="N5527">IFERROR(INDEX(tblConsorcios[Prazo (meses)],MOD($J5527,ROWS(tblConsorcios[Produto]))+1),"")</f>
        <v>200</v>
      </c>
      <c r="O5527" s="20" cm="1">
        <f t="array" ref="O5527">IFERROR(INDEX(tblConsorcios[Parcela Mensal (R$)],MOD($J5527,ROWS(tblConsorcios[Produto]))+1),"")</f>
        <v>1458.2</v>
      </c>
      <c r="P5527" s="20" t="str" cm="1">
        <f t="array" ref="P5527">IFERROR(INDEX(tblClientes[Dividendo Mensal (R$)],INT($J5527/ROWS(tblConsorcios[Produto]))+1),"")</f>
        <v/>
      </c>
      <c r="Q5527" s="20" t="str">
        <f t="shared" si="259"/>
        <v/>
      </c>
      <c r="R5527">
        <f t="shared" si="260"/>
        <v>0</v>
      </c>
    </row>
    <row r="5528" spans="10:18" x14ac:dyDescent="0.2">
      <c r="J5528">
        <f t="shared" si="258"/>
        <v>5526</v>
      </c>
      <c r="K5528" t="str" cm="1">
        <f t="array" ref="K5528">IFERROR(INDEX(tblClientes[Cliente],INT($J5528/ROWS(tblConsorcios[Produto]))+1),"")</f>
        <v/>
      </c>
      <c r="L5528" t="str" cm="1">
        <f t="array" ref="L5528">IFERROR(INDEX(tblConsorcios[Produto],MOD($J5528,ROWS(tblConsorcios[Produto]))+1),"")</f>
        <v>Imóvel IE220 – 240m</v>
      </c>
      <c r="M5528" s="20" cm="1">
        <f t="array" ref="M5528">IFERROR(INDEX(tblConsorcios[Valor da Carta (R$)],MOD($J5528,ROWS(tblConsorcios[Produto]))+1),"")</f>
        <v>220000</v>
      </c>
      <c r="N5528" s="2" cm="1">
        <f t="array" ref="N5528">IFERROR(INDEX(tblConsorcios[Prazo (meses)],MOD($J5528,ROWS(tblConsorcios[Produto]))+1),"")</f>
        <v>240</v>
      </c>
      <c r="O5528" s="20" cm="1">
        <f t="array" ref="O5528">IFERROR(INDEX(tblConsorcios[Parcela Mensal (R$)],MOD($J5528,ROWS(tblConsorcios[Produto]))+1),"")</f>
        <v>1180.67</v>
      </c>
      <c r="P5528" s="20" t="str" cm="1">
        <f t="array" ref="P5528">IFERROR(INDEX(tblClientes[Dividendo Mensal (R$)],INT($J5528/ROWS(tblConsorcios[Produto]))+1),"")</f>
        <v/>
      </c>
      <c r="Q5528" s="20" t="str">
        <f t="shared" si="259"/>
        <v/>
      </c>
      <c r="R5528">
        <f t="shared" si="260"/>
        <v>0</v>
      </c>
    </row>
    <row r="5529" spans="10:18" x14ac:dyDescent="0.2">
      <c r="J5529">
        <f t="shared" si="258"/>
        <v>5527</v>
      </c>
      <c r="K5529" t="str" cm="1">
        <f t="array" ref="K5529">IFERROR(INDEX(tblClientes[Cliente],INT($J5529/ROWS(tblConsorcios[Produto]))+1),"")</f>
        <v/>
      </c>
      <c r="L5529" t="str" cm="1">
        <f t="array" ref="L5529">IFERROR(INDEX(tblConsorcios[Produto],MOD($J5529,ROWS(tblConsorcios[Produto]))+1),"")</f>
        <v>Imóvel IE220 – 220m</v>
      </c>
      <c r="M5529" s="20" cm="1">
        <f t="array" ref="M5529">IFERROR(INDEX(tblConsorcios[Valor da Carta (R$)],MOD($J5529,ROWS(tblConsorcios[Produto]))+1),"")</f>
        <v>220000</v>
      </c>
      <c r="N5529" s="2" cm="1">
        <f t="array" ref="N5529">IFERROR(INDEX(tblConsorcios[Prazo (meses)],MOD($J5529,ROWS(tblConsorcios[Produto]))+1),"")</f>
        <v>220</v>
      </c>
      <c r="O5529" s="20" cm="1">
        <f t="array" ref="O5529">IFERROR(INDEX(tblConsorcios[Parcela Mensal (R$)],MOD($J5529,ROWS(tblConsorcios[Produto]))+1),"")</f>
        <v>1278</v>
      </c>
      <c r="P5529" s="20" t="str" cm="1">
        <f t="array" ref="P5529">IFERROR(INDEX(tblClientes[Dividendo Mensal (R$)],INT($J5529/ROWS(tblConsorcios[Produto]))+1),"")</f>
        <v/>
      </c>
      <c r="Q5529" s="20" t="str">
        <f t="shared" si="259"/>
        <v/>
      </c>
      <c r="R5529">
        <f t="shared" si="260"/>
        <v>0</v>
      </c>
    </row>
    <row r="5530" spans="10:18" x14ac:dyDescent="0.2">
      <c r="J5530">
        <f t="shared" si="258"/>
        <v>5528</v>
      </c>
      <c r="K5530" t="str" cm="1">
        <f t="array" ref="K5530">IFERROR(INDEX(tblClientes[Cliente],INT($J5530/ROWS(tblConsorcios[Produto]))+1),"")</f>
        <v/>
      </c>
      <c r="L5530" t="str" cm="1">
        <f t="array" ref="L5530">IFERROR(INDEX(tblConsorcios[Produto],MOD($J5530,ROWS(tblConsorcios[Produto]))+1),"")</f>
        <v>Imóvel IE220 – 200m</v>
      </c>
      <c r="M5530" s="20" cm="1">
        <f t="array" ref="M5530">IFERROR(INDEX(tblConsorcios[Valor da Carta (R$)],MOD($J5530,ROWS(tblConsorcios[Produto]))+1),"")</f>
        <v>220000</v>
      </c>
      <c r="N5530" s="2" cm="1">
        <f t="array" ref="N5530">IFERROR(INDEX(tblConsorcios[Prazo (meses)],MOD($J5530,ROWS(tblConsorcios[Produto]))+1),"")</f>
        <v>200</v>
      </c>
      <c r="O5530" s="20" cm="1">
        <f t="array" ref="O5530">IFERROR(INDEX(tblConsorcios[Parcela Mensal (R$)],MOD($J5530,ROWS(tblConsorcios[Produto]))+1),"")</f>
        <v>1394.8</v>
      </c>
      <c r="P5530" s="20" t="str" cm="1">
        <f t="array" ref="P5530">IFERROR(INDEX(tblClientes[Dividendo Mensal (R$)],INT($J5530/ROWS(tblConsorcios[Produto]))+1),"")</f>
        <v/>
      </c>
      <c r="Q5530" s="20" t="str">
        <f t="shared" si="259"/>
        <v/>
      </c>
      <c r="R5530">
        <f t="shared" si="260"/>
        <v>0</v>
      </c>
    </row>
    <row r="5531" spans="10:18" x14ac:dyDescent="0.2">
      <c r="J5531">
        <f t="shared" si="258"/>
        <v>5529</v>
      </c>
      <c r="K5531" t="str" cm="1">
        <f t="array" ref="K5531">IFERROR(INDEX(tblClientes[Cliente],INT($J5531/ROWS(tblConsorcios[Produto]))+1),"")</f>
        <v/>
      </c>
      <c r="L5531" t="str" cm="1">
        <f t="array" ref="L5531">IFERROR(INDEX(tblConsorcios[Produto],MOD($J5531,ROWS(tblConsorcios[Produto]))+1),"")</f>
        <v>Imóvel IE200 – 240m</v>
      </c>
      <c r="M5531" s="20" cm="1">
        <f t="array" ref="M5531">IFERROR(INDEX(tblConsorcios[Valor da Carta (R$)],MOD($J5531,ROWS(tblConsorcios[Produto]))+1),"")</f>
        <v>200000</v>
      </c>
      <c r="N5531" s="2" cm="1">
        <f t="array" ref="N5531">IFERROR(INDEX(tblConsorcios[Prazo (meses)],MOD($J5531,ROWS(tblConsorcios[Produto]))+1),"")</f>
        <v>240</v>
      </c>
      <c r="O5531" s="20" cm="1">
        <f t="array" ref="O5531">IFERROR(INDEX(tblConsorcios[Parcela Mensal (R$)],MOD($J5531,ROWS(tblConsorcios[Produto]))+1),"")</f>
        <v>1073.33</v>
      </c>
      <c r="P5531" s="20" t="str" cm="1">
        <f t="array" ref="P5531">IFERROR(INDEX(tblClientes[Dividendo Mensal (R$)],INT($J5531/ROWS(tblConsorcios[Produto]))+1),"")</f>
        <v/>
      </c>
      <c r="Q5531" s="20" t="str">
        <f t="shared" si="259"/>
        <v/>
      </c>
      <c r="R5531">
        <f t="shared" si="260"/>
        <v>0</v>
      </c>
    </row>
    <row r="5532" spans="10:18" x14ac:dyDescent="0.2">
      <c r="J5532">
        <f t="shared" si="258"/>
        <v>5530</v>
      </c>
      <c r="K5532" t="str" cm="1">
        <f t="array" ref="K5532">IFERROR(INDEX(tblClientes[Cliente],INT($J5532/ROWS(tblConsorcios[Produto]))+1),"")</f>
        <v/>
      </c>
      <c r="L5532" t="str" cm="1">
        <f t="array" ref="L5532">IFERROR(INDEX(tblConsorcios[Produto],MOD($J5532,ROWS(tblConsorcios[Produto]))+1),"")</f>
        <v>Imóvel IE200 – 220m</v>
      </c>
      <c r="M5532" s="20" cm="1">
        <f t="array" ref="M5532">IFERROR(INDEX(tblConsorcios[Valor da Carta (R$)],MOD($J5532,ROWS(tblConsorcios[Produto]))+1),"")</f>
        <v>200000</v>
      </c>
      <c r="N5532" s="2" cm="1">
        <f t="array" ref="N5532">IFERROR(INDEX(tblConsorcios[Prazo (meses)],MOD($J5532,ROWS(tblConsorcios[Produto]))+1),"")</f>
        <v>220</v>
      </c>
      <c r="O5532" s="20" cm="1">
        <f t="array" ref="O5532">IFERROR(INDEX(tblConsorcios[Parcela Mensal (R$)],MOD($J5532,ROWS(tblConsorcios[Produto]))+1),"")</f>
        <v>1161.82</v>
      </c>
      <c r="P5532" s="20" t="str" cm="1">
        <f t="array" ref="P5532">IFERROR(INDEX(tblClientes[Dividendo Mensal (R$)],INT($J5532/ROWS(tblConsorcios[Produto]))+1),"")</f>
        <v/>
      </c>
      <c r="Q5532" s="20" t="str">
        <f t="shared" si="259"/>
        <v/>
      </c>
      <c r="R5532">
        <f t="shared" si="260"/>
        <v>0</v>
      </c>
    </row>
    <row r="5533" spans="10:18" x14ac:dyDescent="0.2">
      <c r="J5533">
        <f t="shared" si="258"/>
        <v>5531</v>
      </c>
      <c r="K5533" t="str" cm="1">
        <f t="array" ref="K5533">IFERROR(INDEX(tblClientes[Cliente],INT($J5533/ROWS(tblConsorcios[Produto]))+1),"")</f>
        <v/>
      </c>
      <c r="L5533" t="str" cm="1">
        <f t="array" ref="L5533">IFERROR(INDEX(tblConsorcios[Produto],MOD($J5533,ROWS(tblConsorcios[Produto]))+1),"")</f>
        <v>Imóvel IE200 – 200m</v>
      </c>
      <c r="M5533" s="20" cm="1">
        <f t="array" ref="M5533">IFERROR(INDEX(tblConsorcios[Valor da Carta (R$)],MOD($J5533,ROWS(tblConsorcios[Produto]))+1),"")</f>
        <v>200000</v>
      </c>
      <c r="N5533" s="2" cm="1">
        <f t="array" ref="N5533">IFERROR(INDEX(tblConsorcios[Prazo (meses)],MOD($J5533,ROWS(tblConsorcios[Produto]))+1),"")</f>
        <v>200</v>
      </c>
      <c r="O5533" s="20" cm="1">
        <f t="array" ref="O5533">IFERROR(INDEX(tblConsorcios[Parcela Mensal (R$)],MOD($J5533,ROWS(tblConsorcios[Produto]))+1),"")</f>
        <v>1268</v>
      </c>
      <c r="P5533" s="20" t="str" cm="1">
        <f t="array" ref="P5533">IFERROR(INDEX(tblClientes[Dividendo Mensal (R$)],INT($J5533/ROWS(tblConsorcios[Produto]))+1),"")</f>
        <v/>
      </c>
      <c r="Q5533" s="20" t="str">
        <f t="shared" si="259"/>
        <v/>
      </c>
      <c r="R5533">
        <f t="shared" si="260"/>
        <v>0</v>
      </c>
    </row>
    <row r="5534" spans="10:18" x14ac:dyDescent="0.2">
      <c r="J5534">
        <f t="shared" si="258"/>
        <v>5532</v>
      </c>
      <c r="K5534" t="str" cm="1">
        <f t="array" ref="K5534">IFERROR(INDEX(tblClientes[Cliente],INT($J5534/ROWS(tblConsorcios[Produto]))+1),"")</f>
        <v/>
      </c>
      <c r="L5534" t="str" cm="1">
        <f t="array" ref="L5534">IFERROR(INDEX(tblConsorcios[Produto],MOD($J5534,ROWS(tblConsorcios[Produto]))+1),"")</f>
        <v>Imóvel IE150 – 240m</v>
      </c>
      <c r="M5534" s="20" cm="1">
        <f t="array" ref="M5534">IFERROR(INDEX(tblConsorcios[Valor da Carta (R$)],MOD($J5534,ROWS(tblConsorcios[Produto]))+1),"")</f>
        <v>150000</v>
      </c>
      <c r="N5534" s="2" cm="1">
        <f t="array" ref="N5534">IFERROR(INDEX(tblConsorcios[Prazo (meses)],MOD($J5534,ROWS(tblConsorcios[Produto]))+1),"")</f>
        <v>240</v>
      </c>
      <c r="O5534" s="20" cm="1">
        <f t="array" ref="O5534">IFERROR(INDEX(tblConsorcios[Parcela Mensal (R$)],MOD($J5534,ROWS(tblConsorcios[Produto]))+1),"")</f>
        <v>805</v>
      </c>
      <c r="P5534" s="20" t="str" cm="1">
        <f t="array" ref="P5534">IFERROR(INDEX(tblClientes[Dividendo Mensal (R$)],INT($J5534/ROWS(tblConsorcios[Produto]))+1),"")</f>
        <v/>
      </c>
      <c r="Q5534" s="20" t="str">
        <f t="shared" si="259"/>
        <v/>
      </c>
      <c r="R5534">
        <f t="shared" si="260"/>
        <v>0</v>
      </c>
    </row>
    <row r="5535" spans="10:18" x14ac:dyDescent="0.2">
      <c r="J5535">
        <f t="shared" si="258"/>
        <v>5533</v>
      </c>
      <c r="K5535" t="str" cm="1">
        <f t="array" ref="K5535">IFERROR(INDEX(tblClientes[Cliente],INT($J5535/ROWS(tblConsorcios[Produto]))+1),"")</f>
        <v/>
      </c>
      <c r="L5535" t="str" cm="1">
        <f t="array" ref="L5535">IFERROR(INDEX(tblConsorcios[Produto],MOD($J5535,ROWS(tblConsorcios[Produto]))+1),"")</f>
        <v>Imóvel IE150 – 220m</v>
      </c>
      <c r="M5535" s="20" cm="1">
        <f t="array" ref="M5535">IFERROR(INDEX(tblConsorcios[Valor da Carta (R$)],MOD($J5535,ROWS(tblConsorcios[Produto]))+1),"")</f>
        <v>150000</v>
      </c>
      <c r="N5535" s="2" cm="1">
        <f t="array" ref="N5535">IFERROR(INDEX(tblConsorcios[Prazo (meses)],MOD($J5535,ROWS(tblConsorcios[Produto]))+1),"")</f>
        <v>220</v>
      </c>
      <c r="O5535" s="20" cm="1">
        <f t="array" ref="O5535">IFERROR(INDEX(tblConsorcios[Parcela Mensal (R$)],MOD($J5535,ROWS(tblConsorcios[Produto]))+1),"")</f>
        <v>871.36</v>
      </c>
      <c r="P5535" s="20" t="str" cm="1">
        <f t="array" ref="P5535">IFERROR(INDEX(tblClientes[Dividendo Mensal (R$)],INT($J5535/ROWS(tblConsorcios[Produto]))+1),"")</f>
        <v/>
      </c>
      <c r="Q5535" s="20" t="str">
        <f t="shared" si="259"/>
        <v/>
      </c>
      <c r="R5535">
        <f t="shared" si="260"/>
        <v>0</v>
      </c>
    </row>
    <row r="5536" spans="10:18" x14ac:dyDescent="0.2">
      <c r="J5536">
        <f t="shared" si="258"/>
        <v>5534</v>
      </c>
      <c r="K5536" t="str" cm="1">
        <f t="array" ref="K5536">IFERROR(INDEX(tblClientes[Cliente],INT($J5536/ROWS(tblConsorcios[Produto]))+1),"")</f>
        <v/>
      </c>
      <c r="L5536" t="str" cm="1">
        <f t="array" ref="L5536">IFERROR(INDEX(tblConsorcios[Produto],MOD($J5536,ROWS(tblConsorcios[Produto]))+1),"")</f>
        <v>Imóvel IE150 – 200m</v>
      </c>
      <c r="M5536" s="20" cm="1">
        <f t="array" ref="M5536">IFERROR(INDEX(tblConsorcios[Valor da Carta (R$)],MOD($J5536,ROWS(tblConsorcios[Produto]))+1),"")</f>
        <v>150000</v>
      </c>
      <c r="N5536" s="2" cm="1">
        <f t="array" ref="N5536">IFERROR(INDEX(tblConsorcios[Prazo (meses)],MOD($J5536,ROWS(tblConsorcios[Produto]))+1),"")</f>
        <v>200</v>
      </c>
      <c r="O5536" s="20" cm="1">
        <f t="array" ref="O5536">IFERROR(INDEX(tblConsorcios[Parcela Mensal (R$)],MOD($J5536,ROWS(tblConsorcios[Produto]))+1),"")</f>
        <v>951</v>
      </c>
      <c r="P5536" s="20" t="str" cm="1">
        <f t="array" ref="P5536">IFERROR(INDEX(tblClientes[Dividendo Mensal (R$)],INT($J5536/ROWS(tblConsorcios[Produto]))+1),"")</f>
        <v/>
      </c>
      <c r="Q5536" s="20" t="str">
        <f t="shared" si="259"/>
        <v/>
      </c>
      <c r="R5536">
        <f t="shared" si="260"/>
        <v>0</v>
      </c>
    </row>
    <row r="5537" spans="10:18" x14ac:dyDescent="0.2">
      <c r="J5537">
        <f t="shared" si="258"/>
        <v>5535</v>
      </c>
      <c r="K5537" t="str" cm="1">
        <f t="array" ref="K5537">IFERROR(INDEX(tblClientes[Cliente],INT($J5537/ROWS(tblConsorcios[Produto]))+1),"")</f>
        <v/>
      </c>
      <c r="L5537" t="str" cm="1">
        <f t="array" ref="L5537">IFERROR(INDEX(tblConsorcios[Produto],MOD($J5537,ROWS(tblConsorcios[Produto]))+1),"")</f>
        <v>Imóvel IE140 – 240m</v>
      </c>
      <c r="M5537" s="20" cm="1">
        <f t="array" ref="M5537">IFERROR(INDEX(tblConsorcios[Valor da Carta (R$)],MOD($J5537,ROWS(tblConsorcios[Produto]))+1),"")</f>
        <v>140000</v>
      </c>
      <c r="N5537" s="2" cm="1">
        <f t="array" ref="N5537">IFERROR(INDEX(tblConsorcios[Prazo (meses)],MOD($J5537,ROWS(tblConsorcios[Produto]))+1),"")</f>
        <v>240</v>
      </c>
      <c r="O5537" s="20" cm="1">
        <f t="array" ref="O5537">IFERROR(INDEX(tblConsorcios[Parcela Mensal (R$)],MOD($J5537,ROWS(tblConsorcios[Produto]))+1),"")</f>
        <v>751.33</v>
      </c>
      <c r="P5537" s="20" t="str" cm="1">
        <f t="array" ref="P5537">IFERROR(INDEX(tblClientes[Dividendo Mensal (R$)],INT($J5537/ROWS(tblConsorcios[Produto]))+1),"")</f>
        <v/>
      </c>
      <c r="Q5537" s="20" t="str">
        <f t="shared" si="259"/>
        <v/>
      </c>
      <c r="R5537">
        <f t="shared" si="260"/>
        <v>0</v>
      </c>
    </row>
    <row r="5538" spans="10:18" x14ac:dyDescent="0.2">
      <c r="J5538">
        <f t="shared" si="258"/>
        <v>5536</v>
      </c>
      <c r="K5538" t="str" cm="1">
        <f t="array" ref="K5538">IFERROR(INDEX(tblClientes[Cliente],INT($J5538/ROWS(tblConsorcios[Produto]))+1),"")</f>
        <v/>
      </c>
      <c r="L5538" t="str" cm="1">
        <f t="array" ref="L5538">IFERROR(INDEX(tblConsorcios[Produto],MOD($J5538,ROWS(tblConsorcios[Produto]))+1),"")</f>
        <v>Imóvel IE140 – 220m</v>
      </c>
      <c r="M5538" s="20" cm="1">
        <f t="array" ref="M5538">IFERROR(INDEX(tblConsorcios[Valor da Carta (R$)],MOD($J5538,ROWS(tblConsorcios[Produto]))+1),"")</f>
        <v>140000</v>
      </c>
      <c r="N5538" s="2" cm="1">
        <f t="array" ref="N5538">IFERROR(INDEX(tblConsorcios[Prazo (meses)],MOD($J5538,ROWS(tblConsorcios[Produto]))+1),"")</f>
        <v>220</v>
      </c>
      <c r="O5538" s="20" cm="1">
        <f t="array" ref="O5538">IFERROR(INDEX(tblConsorcios[Parcela Mensal (R$)],MOD($J5538,ROWS(tblConsorcios[Produto]))+1),"")</f>
        <v>813.27</v>
      </c>
      <c r="P5538" s="20" t="str" cm="1">
        <f t="array" ref="P5538">IFERROR(INDEX(tblClientes[Dividendo Mensal (R$)],INT($J5538/ROWS(tblConsorcios[Produto]))+1),"")</f>
        <v/>
      </c>
      <c r="Q5538" s="20" t="str">
        <f t="shared" si="259"/>
        <v/>
      </c>
      <c r="R5538">
        <f t="shared" si="260"/>
        <v>0</v>
      </c>
    </row>
    <row r="5539" spans="10:18" x14ac:dyDescent="0.2">
      <c r="J5539">
        <f t="shared" si="258"/>
        <v>5537</v>
      </c>
      <c r="K5539" t="str" cm="1">
        <f t="array" ref="K5539">IFERROR(INDEX(tblClientes[Cliente],INT($J5539/ROWS(tblConsorcios[Produto]))+1),"")</f>
        <v/>
      </c>
      <c r="L5539" t="str" cm="1">
        <f t="array" ref="L5539">IFERROR(INDEX(tblConsorcios[Produto],MOD($J5539,ROWS(tblConsorcios[Produto]))+1),"")</f>
        <v>Imóvel IE140 – 200m</v>
      </c>
      <c r="M5539" s="20" cm="1">
        <f t="array" ref="M5539">IFERROR(INDEX(tblConsorcios[Valor da Carta (R$)],MOD($J5539,ROWS(tblConsorcios[Produto]))+1),"")</f>
        <v>140000</v>
      </c>
      <c r="N5539" s="2" cm="1">
        <f t="array" ref="N5539">IFERROR(INDEX(tblConsorcios[Prazo (meses)],MOD($J5539,ROWS(tblConsorcios[Produto]))+1),"")</f>
        <v>200</v>
      </c>
      <c r="O5539" s="20" cm="1">
        <f t="array" ref="O5539">IFERROR(INDEX(tblConsorcios[Parcela Mensal (R$)],MOD($J5539,ROWS(tblConsorcios[Produto]))+1),"")</f>
        <v>887.6</v>
      </c>
      <c r="P5539" s="20" t="str" cm="1">
        <f t="array" ref="P5539">IFERROR(INDEX(tblClientes[Dividendo Mensal (R$)],INT($J5539/ROWS(tblConsorcios[Produto]))+1),"")</f>
        <v/>
      </c>
      <c r="Q5539" s="20" t="str">
        <f t="shared" si="259"/>
        <v/>
      </c>
      <c r="R5539">
        <f t="shared" si="260"/>
        <v>0</v>
      </c>
    </row>
    <row r="5540" spans="10:18" x14ac:dyDescent="0.2">
      <c r="J5540">
        <f t="shared" si="258"/>
        <v>5538</v>
      </c>
      <c r="K5540" t="str" cm="1">
        <f t="array" ref="K5540">IFERROR(INDEX(tblClientes[Cliente],INT($J5540/ROWS(tblConsorcios[Produto]))+1),"")</f>
        <v/>
      </c>
      <c r="L5540" t="str" cm="1">
        <f t="array" ref="L5540">IFERROR(INDEX(tblConsorcios[Produto],MOD($J5540,ROWS(tblConsorcios[Produto]))+1),"")</f>
        <v>Imóvel IE130 – 240m</v>
      </c>
      <c r="M5540" s="20" cm="1">
        <f t="array" ref="M5540">IFERROR(INDEX(tblConsorcios[Valor da Carta (R$)],MOD($J5540,ROWS(tblConsorcios[Produto]))+1),"")</f>
        <v>130000</v>
      </c>
      <c r="N5540" s="2" cm="1">
        <f t="array" ref="N5540">IFERROR(INDEX(tblConsorcios[Prazo (meses)],MOD($J5540,ROWS(tblConsorcios[Produto]))+1),"")</f>
        <v>240</v>
      </c>
      <c r="O5540" s="20" cm="1">
        <f t="array" ref="O5540">IFERROR(INDEX(tblConsorcios[Parcela Mensal (R$)],MOD($J5540,ROWS(tblConsorcios[Produto]))+1),"")</f>
        <v>697.67</v>
      </c>
      <c r="P5540" s="20" t="str" cm="1">
        <f t="array" ref="P5540">IFERROR(INDEX(tblClientes[Dividendo Mensal (R$)],INT($J5540/ROWS(tblConsorcios[Produto]))+1),"")</f>
        <v/>
      </c>
      <c r="Q5540" s="20" t="str">
        <f t="shared" si="259"/>
        <v/>
      </c>
      <c r="R5540">
        <f t="shared" si="260"/>
        <v>0</v>
      </c>
    </row>
    <row r="5541" spans="10:18" x14ac:dyDescent="0.2">
      <c r="J5541">
        <f t="shared" si="258"/>
        <v>5539</v>
      </c>
      <c r="K5541" t="str" cm="1">
        <f t="array" ref="K5541">IFERROR(INDEX(tblClientes[Cliente],INT($J5541/ROWS(tblConsorcios[Produto]))+1),"")</f>
        <v/>
      </c>
      <c r="L5541" t="str" cm="1">
        <f t="array" ref="L5541">IFERROR(INDEX(tblConsorcios[Produto],MOD($J5541,ROWS(tblConsorcios[Produto]))+1),"")</f>
        <v>Imóvel IE130 – 220m</v>
      </c>
      <c r="M5541" s="20" cm="1">
        <f t="array" ref="M5541">IFERROR(INDEX(tblConsorcios[Valor da Carta (R$)],MOD($J5541,ROWS(tblConsorcios[Produto]))+1),"")</f>
        <v>130000</v>
      </c>
      <c r="N5541" s="2" cm="1">
        <f t="array" ref="N5541">IFERROR(INDEX(tblConsorcios[Prazo (meses)],MOD($J5541,ROWS(tblConsorcios[Produto]))+1),"")</f>
        <v>220</v>
      </c>
      <c r="O5541" s="20" cm="1">
        <f t="array" ref="O5541">IFERROR(INDEX(tblConsorcios[Parcela Mensal (R$)],MOD($J5541,ROWS(tblConsorcios[Produto]))+1),"")</f>
        <v>755.18</v>
      </c>
      <c r="P5541" s="20" t="str" cm="1">
        <f t="array" ref="P5541">IFERROR(INDEX(tblClientes[Dividendo Mensal (R$)],INT($J5541/ROWS(tblConsorcios[Produto]))+1),"")</f>
        <v/>
      </c>
      <c r="Q5541" s="20" t="str">
        <f t="shared" si="259"/>
        <v/>
      </c>
      <c r="R5541">
        <f t="shared" si="260"/>
        <v>0</v>
      </c>
    </row>
    <row r="5542" spans="10:18" x14ac:dyDescent="0.2">
      <c r="J5542">
        <f t="shared" si="258"/>
        <v>5540</v>
      </c>
      <c r="K5542" t="str" cm="1">
        <f t="array" ref="K5542">IFERROR(INDEX(tblClientes[Cliente],INT($J5542/ROWS(tblConsorcios[Produto]))+1),"")</f>
        <v/>
      </c>
      <c r="L5542" t="str" cm="1">
        <f t="array" ref="L5542">IFERROR(INDEX(tblConsorcios[Produto],MOD($J5542,ROWS(tblConsorcios[Produto]))+1),"")</f>
        <v>Imóvel IE130 – 200m</v>
      </c>
      <c r="M5542" s="20" cm="1">
        <f t="array" ref="M5542">IFERROR(INDEX(tblConsorcios[Valor da Carta (R$)],MOD($J5542,ROWS(tblConsorcios[Produto]))+1),"")</f>
        <v>130000</v>
      </c>
      <c r="N5542" s="2" cm="1">
        <f t="array" ref="N5542">IFERROR(INDEX(tblConsorcios[Prazo (meses)],MOD($J5542,ROWS(tblConsorcios[Produto]))+1),"")</f>
        <v>200</v>
      </c>
      <c r="O5542" s="20" cm="1">
        <f t="array" ref="O5542">IFERROR(INDEX(tblConsorcios[Parcela Mensal (R$)],MOD($J5542,ROWS(tblConsorcios[Produto]))+1),"")</f>
        <v>824.2</v>
      </c>
      <c r="P5542" s="20" t="str" cm="1">
        <f t="array" ref="P5542">IFERROR(INDEX(tblClientes[Dividendo Mensal (R$)],INT($J5542/ROWS(tblConsorcios[Produto]))+1),"")</f>
        <v/>
      </c>
      <c r="Q5542" s="20" t="str">
        <f t="shared" si="259"/>
        <v/>
      </c>
      <c r="R5542">
        <f t="shared" si="260"/>
        <v>0</v>
      </c>
    </row>
    <row r="5543" spans="10:18" x14ac:dyDescent="0.2">
      <c r="J5543">
        <f t="shared" si="258"/>
        <v>5541</v>
      </c>
      <c r="K5543" t="str" cm="1">
        <f t="array" ref="K5543">IFERROR(INDEX(tblClientes[Cliente],INT($J5543/ROWS(tblConsorcios[Produto]))+1),"")</f>
        <v/>
      </c>
      <c r="L5543" t="str" cm="1">
        <f t="array" ref="L5543">IFERROR(INDEX(tblConsorcios[Produto],MOD($J5543,ROWS(tblConsorcios[Produto]))+1),"")</f>
        <v>Imóvel IE120 – 240m</v>
      </c>
      <c r="M5543" s="20" cm="1">
        <f t="array" ref="M5543">IFERROR(INDEX(tblConsorcios[Valor da Carta (R$)],MOD($J5543,ROWS(tblConsorcios[Produto]))+1),"")</f>
        <v>120000</v>
      </c>
      <c r="N5543" s="2" cm="1">
        <f t="array" ref="N5543">IFERROR(INDEX(tblConsorcios[Prazo (meses)],MOD($J5543,ROWS(tblConsorcios[Produto]))+1),"")</f>
        <v>240</v>
      </c>
      <c r="O5543" s="20" cm="1">
        <f t="array" ref="O5543">IFERROR(INDEX(tblConsorcios[Parcela Mensal (R$)],MOD($J5543,ROWS(tblConsorcios[Produto]))+1),"")</f>
        <v>644</v>
      </c>
      <c r="P5543" s="20" t="str" cm="1">
        <f t="array" ref="P5543">IFERROR(INDEX(tblClientes[Dividendo Mensal (R$)],INT($J5543/ROWS(tblConsorcios[Produto]))+1),"")</f>
        <v/>
      </c>
      <c r="Q5543" s="20" t="str">
        <f t="shared" si="259"/>
        <v/>
      </c>
      <c r="R5543">
        <f t="shared" si="260"/>
        <v>0</v>
      </c>
    </row>
    <row r="5544" spans="10:18" x14ac:dyDescent="0.2">
      <c r="J5544">
        <f t="shared" si="258"/>
        <v>5542</v>
      </c>
      <c r="K5544" t="str" cm="1">
        <f t="array" ref="K5544">IFERROR(INDEX(tblClientes[Cliente],INT($J5544/ROWS(tblConsorcios[Produto]))+1),"")</f>
        <v/>
      </c>
      <c r="L5544" t="str" cm="1">
        <f t="array" ref="L5544">IFERROR(INDEX(tblConsorcios[Produto],MOD($J5544,ROWS(tblConsorcios[Produto]))+1),"")</f>
        <v>Imóvel IE120 – 220m</v>
      </c>
      <c r="M5544" s="20" cm="1">
        <f t="array" ref="M5544">IFERROR(INDEX(tblConsorcios[Valor da Carta (R$)],MOD($J5544,ROWS(tblConsorcios[Produto]))+1),"")</f>
        <v>120000</v>
      </c>
      <c r="N5544" s="2" cm="1">
        <f t="array" ref="N5544">IFERROR(INDEX(tblConsorcios[Prazo (meses)],MOD($J5544,ROWS(tblConsorcios[Produto]))+1),"")</f>
        <v>220</v>
      </c>
      <c r="O5544" s="20" cm="1">
        <f t="array" ref="O5544">IFERROR(INDEX(tblConsorcios[Parcela Mensal (R$)],MOD($J5544,ROWS(tblConsorcios[Produto]))+1),"")</f>
        <v>697.09</v>
      </c>
      <c r="P5544" s="20" t="str" cm="1">
        <f t="array" ref="P5544">IFERROR(INDEX(tblClientes[Dividendo Mensal (R$)],INT($J5544/ROWS(tblConsorcios[Produto]))+1),"")</f>
        <v/>
      </c>
      <c r="Q5544" s="20" t="str">
        <f t="shared" si="259"/>
        <v/>
      </c>
      <c r="R5544">
        <f t="shared" si="260"/>
        <v>0</v>
      </c>
    </row>
    <row r="5545" spans="10:18" x14ac:dyDescent="0.2">
      <c r="J5545">
        <f t="shared" si="258"/>
        <v>5543</v>
      </c>
      <c r="K5545" t="str" cm="1">
        <f t="array" ref="K5545">IFERROR(INDEX(tblClientes[Cliente],INT($J5545/ROWS(tblConsorcios[Produto]))+1),"")</f>
        <v/>
      </c>
      <c r="L5545" t="str" cm="1">
        <f t="array" ref="L5545">IFERROR(INDEX(tblConsorcios[Produto],MOD($J5545,ROWS(tblConsorcios[Produto]))+1),"")</f>
        <v>Imóvel IE120 – 200m</v>
      </c>
      <c r="M5545" s="20" cm="1">
        <f t="array" ref="M5545">IFERROR(INDEX(tblConsorcios[Valor da Carta (R$)],MOD($J5545,ROWS(tblConsorcios[Produto]))+1),"")</f>
        <v>120000</v>
      </c>
      <c r="N5545" s="2" cm="1">
        <f t="array" ref="N5545">IFERROR(INDEX(tblConsorcios[Prazo (meses)],MOD($J5545,ROWS(tblConsorcios[Produto]))+1),"")</f>
        <v>200</v>
      </c>
      <c r="O5545" s="20" cm="1">
        <f t="array" ref="O5545">IFERROR(INDEX(tblConsorcios[Parcela Mensal (R$)],MOD($J5545,ROWS(tblConsorcios[Produto]))+1),"")</f>
        <v>760.8</v>
      </c>
      <c r="P5545" s="20" t="str" cm="1">
        <f t="array" ref="P5545">IFERROR(INDEX(tblClientes[Dividendo Mensal (R$)],INT($J5545/ROWS(tblConsorcios[Produto]))+1),"")</f>
        <v/>
      </c>
      <c r="Q5545" s="20" t="str">
        <f t="shared" si="259"/>
        <v/>
      </c>
      <c r="R5545">
        <f t="shared" si="260"/>
        <v>0</v>
      </c>
    </row>
    <row r="5546" spans="10:18" x14ac:dyDescent="0.2">
      <c r="J5546">
        <f t="shared" si="258"/>
        <v>5544</v>
      </c>
      <c r="K5546" t="str" cm="1">
        <f t="array" ref="K5546">IFERROR(INDEX(tblClientes[Cliente],INT($J5546/ROWS(tblConsorcios[Produto]))+1),"")</f>
        <v/>
      </c>
      <c r="L5546" t="str" cm="1">
        <f t="array" ref="L5546">IFERROR(INDEX(tblConsorcios[Produto],MOD($J5546,ROWS(tblConsorcios[Produto]))+1),"")</f>
        <v>Imóvel IE600 – 240m</v>
      </c>
      <c r="M5546" s="20" cm="1">
        <f t="array" ref="M5546">IFERROR(INDEX(tblConsorcios[Valor da Carta (R$)],MOD($J5546,ROWS(tblConsorcios[Produto]))+1),"")</f>
        <v>600000</v>
      </c>
      <c r="N5546" s="2" cm="1">
        <f t="array" ref="N5546">IFERROR(INDEX(tblConsorcios[Prazo (meses)],MOD($J5546,ROWS(tblConsorcios[Produto]))+1),"")</f>
        <v>240</v>
      </c>
      <c r="O5546" s="20" cm="1">
        <f t="array" ref="O5546">IFERROR(INDEX(tblConsorcios[Parcela Mensal (R$)],MOD($J5546,ROWS(tblConsorcios[Produto]))+1),"")</f>
        <v>3220</v>
      </c>
      <c r="P5546" s="20" t="str" cm="1">
        <f t="array" ref="P5546">IFERROR(INDEX(tblClientes[Dividendo Mensal (R$)],INT($J5546/ROWS(tblConsorcios[Produto]))+1),"")</f>
        <v/>
      </c>
      <c r="Q5546" s="20" t="str">
        <f t="shared" si="259"/>
        <v/>
      </c>
      <c r="R5546">
        <f t="shared" si="260"/>
        <v>0</v>
      </c>
    </row>
    <row r="5547" spans="10:18" x14ac:dyDescent="0.2">
      <c r="J5547">
        <f t="shared" si="258"/>
        <v>5545</v>
      </c>
      <c r="K5547" t="str" cm="1">
        <f t="array" ref="K5547">IFERROR(INDEX(tblClientes[Cliente],INT($J5547/ROWS(tblConsorcios[Produto]))+1),"")</f>
        <v/>
      </c>
      <c r="L5547" t="str" cm="1">
        <f t="array" ref="L5547">IFERROR(INDEX(tblConsorcios[Produto],MOD($J5547,ROWS(tblConsorcios[Produto]))+1),"")</f>
        <v>Imóvel IE600 – 220m</v>
      </c>
      <c r="M5547" s="20" cm="1">
        <f t="array" ref="M5547">IFERROR(INDEX(tblConsorcios[Valor da Carta (R$)],MOD($J5547,ROWS(tblConsorcios[Produto]))+1),"")</f>
        <v>600000</v>
      </c>
      <c r="N5547" s="2" cm="1">
        <f t="array" ref="N5547">IFERROR(INDEX(tblConsorcios[Prazo (meses)],MOD($J5547,ROWS(tblConsorcios[Produto]))+1),"")</f>
        <v>220</v>
      </c>
      <c r="O5547" s="20" cm="1">
        <f t="array" ref="O5547">IFERROR(INDEX(tblConsorcios[Parcela Mensal (R$)],MOD($J5547,ROWS(tblConsorcios[Produto]))+1),"")</f>
        <v>3485.45</v>
      </c>
      <c r="P5547" s="20" t="str" cm="1">
        <f t="array" ref="P5547">IFERROR(INDEX(tblClientes[Dividendo Mensal (R$)],INT($J5547/ROWS(tblConsorcios[Produto]))+1),"")</f>
        <v/>
      </c>
      <c r="Q5547" s="20" t="str">
        <f t="shared" si="259"/>
        <v/>
      </c>
      <c r="R5547">
        <f t="shared" si="260"/>
        <v>0</v>
      </c>
    </row>
    <row r="5548" spans="10:18" x14ac:dyDescent="0.2">
      <c r="J5548">
        <f t="shared" si="258"/>
        <v>5546</v>
      </c>
      <c r="K5548" t="str" cm="1">
        <f t="array" ref="K5548">IFERROR(INDEX(tblClientes[Cliente],INT($J5548/ROWS(tblConsorcios[Produto]))+1),"")</f>
        <v/>
      </c>
      <c r="L5548" t="str" cm="1">
        <f t="array" ref="L5548">IFERROR(INDEX(tblConsorcios[Produto],MOD($J5548,ROWS(tblConsorcios[Produto]))+1),"")</f>
        <v>Imóvel IE600 – 200m</v>
      </c>
      <c r="M5548" s="20" cm="1">
        <f t="array" ref="M5548">IFERROR(INDEX(tblConsorcios[Valor da Carta (R$)],MOD($J5548,ROWS(tblConsorcios[Produto]))+1),"")</f>
        <v>600000</v>
      </c>
      <c r="N5548" s="2" cm="1">
        <f t="array" ref="N5548">IFERROR(INDEX(tblConsorcios[Prazo (meses)],MOD($J5548,ROWS(tblConsorcios[Produto]))+1),"")</f>
        <v>200</v>
      </c>
      <c r="O5548" s="20" cm="1">
        <f t="array" ref="O5548">IFERROR(INDEX(tblConsorcios[Parcela Mensal (R$)],MOD($J5548,ROWS(tblConsorcios[Produto]))+1),"")</f>
        <v>3804</v>
      </c>
      <c r="P5548" s="20" t="str" cm="1">
        <f t="array" ref="P5548">IFERROR(INDEX(tblClientes[Dividendo Mensal (R$)],INT($J5548/ROWS(tblConsorcios[Produto]))+1),"")</f>
        <v/>
      </c>
      <c r="Q5548" s="20" t="str">
        <f t="shared" si="259"/>
        <v/>
      </c>
      <c r="R5548">
        <f t="shared" si="260"/>
        <v>0</v>
      </c>
    </row>
    <row r="5549" spans="10:18" x14ac:dyDescent="0.2">
      <c r="J5549">
        <f t="shared" si="258"/>
        <v>5547</v>
      </c>
      <c r="K5549" t="str" cm="1">
        <f t="array" ref="K5549">IFERROR(INDEX(tblClientes[Cliente],INT($J5549/ROWS(tblConsorcios[Produto]))+1),"")</f>
        <v/>
      </c>
      <c r="L5549" t="str" cm="1">
        <f t="array" ref="L5549">IFERROR(INDEX(tblConsorcios[Produto],MOD($J5549,ROWS(tblConsorcios[Produto]))+1),"")</f>
        <v>Imóvel IE580 – 240m</v>
      </c>
      <c r="M5549" s="20" cm="1">
        <f t="array" ref="M5549">IFERROR(INDEX(tblConsorcios[Valor da Carta (R$)],MOD($J5549,ROWS(tblConsorcios[Produto]))+1),"")</f>
        <v>580000</v>
      </c>
      <c r="N5549" s="2" cm="1">
        <f t="array" ref="N5549">IFERROR(INDEX(tblConsorcios[Prazo (meses)],MOD($J5549,ROWS(tblConsorcios[Produto]))+1),"")</f>
        <v>240</v>
      </c>
      <c r="O5549" s="20" cm="1">
        <f t="array" ref="O5549">IFERROR(INDEX(tblConsorcios[Parcela Mensal (R$)],MOD($J5549,ROWS(tblConsorcios[Produto]))+1),"")</f>
        <v>3112.67</v>
      </c>
      <c r="P5549" s="20" t="str" cm="1">
        <f t="array" ref="P5549">IFERROR(INDEX(tblClientes[Dividendo Mensal (R$)],INT($J5549/ROWS(tblConsorcios[Produto]))+1),"")</f>
        <v/>
      </c>
      <c r="Q5549" s="20" t="str">
        <f t="shared" si="259"/>
        <v/>
      </c>
      <c r="R5549">
        <f t="shared" si="260"/>
        <v>0</v>
      </c>
    </row>
    <row r="5550" spans="10:18" x14ac:dyDescent="0.2">
      <c r="J5550">
        <f t="shared" si="258"/>
        <v>5548</v>
      </c>
      <c r="K5550" t="str" cm="1">
        <f t="array" ref="K5550">IFERROR(INDEX(tblClientes[Cliente],INT($J5550/ROWS(tblConsorcios[Produto]))+1),"")</f>
        <v/>
      </c>
      <c r="L5550" t="str" cm="1">
        <f t="array" ref="L5550">IFERROR(INDEX(tblConsorcios[Produto],MOD($J5550,ROWS(tblConsorcios[Produto]))+1),"")</f>
        <v>Imóvel IE580 – 220m</v>
      </c>
      <c r="M5550" s="20" cm="1">
        <f t="array" ref="M5550">IFERROR(INDEX(tblConsorcios[Valor da Carta (R$)],MOD($J5550,ROWS(tblConsorcios[Produto]))+1),"")</f>
        <v>580000</v>
      </c>
      <c r="N5550" s="2" cm="1">
        <f t="array" ref="N5550">IFERROR(INDEX(tblConsorcios[Prazo (meses)],MOD($J5550,ROWS(tblConsorcios[Produto]))+1),"")</f>
        <v>220</v>
      </c>
      <c r="O5550" s="20" cm="1">
        <f t="array" ref="O5550">IFERROR(INDEX(tblConsorcios[Parcela Mensal (R$)],MOD($J5550,ROWS(tblConsorcios[Produto]))+1),"")</f>
        <v>3369.27</v>
      </c>
      <c r="P5550" s="20" t="str" cm="1">
        <f t="array" ref="P5550">IFERROR(INDEX(tblClientes[Dividendo Mensal (R$)],INT($J5550/ROWS(tblConsorcios[Produto]))+1),"")</f>
        <v/>
      </c>
      <c r="Q5550" s="20" t="str">
        <f t="shared" si="259"/>
        <v/>
      </c>
      <c r="R5550">
        <f t="shared" si="260"/>
        <v>0</v>
      </c>
    </row>
    <row r="5551" spans="10:18" x14ac:dyDescent="0.2">
      <c r="J5551">
        <f t="shared" si="258"/>
        <v>5549</v>
      </c>
      <c r="K5551" t="str" cm="1">
        <f t="array" ref="K5551">IFERROR(INDEX(tblClientes[Cliente],INT($J5551/ROWS(tblConsorcios[Produto]))+1),"")</f>
        <v/>
      </c>
      <c r="L5551" t="str" cm="1">
        <f t="array" ref="L5551">IFERROR(INDEX(tblConsorcios[Produto],MOD($J5551,ROWS(tblConsorcios[Produto]))+1),"")</f>
        <v>Imóvel IE580 – 200m</v>
      </c>
      <c r="M5551" s="20" cm="1">
        <f t="array" ref="M5551">IFERROR(INDEX(tblConsorcios[Valor da Carta (R$)],MOD($J5551,ROWS(tblConsorcios[Produto]))+1),"")</f>
        <v>580000</v>
      </c>
      <c r="N5551" s="2" cm="1">
        <f t="array" ref="N5551">IFERROR(INDEX(tblConsorcios[Prazo (meses)],MOD($J5551,ROWS(tblConsorcios[Produto]))+1),"")</f>
        <v>200</v>
      </c>
      <c r="O5551" s="20" cm="1">
        <f t="array" ref="O5551">IFERROR(INDEX(tblConsorcios[Parcela Mensal (R$)],MOD($J5551,ROWS(tblConsorcios[Produto]))+1),"")</f>
        <v>3677.2</v>
      </c>
      <c r="P5551" s="20" t="str" cm="1">
        <f t="array" ref="P5551">IFERROR(INDEX(tblClientes[Dividendo Mensal (R$)],INT($J5551/ROWS(tblConsorcios[Produto]))+1),"")</f>
        <v/>
      </c>
      <c r="Q5551" s="20" t="str">
        <f t="shared" si="259"/>
        <v/>
      </c>
      <c r="R5551">
        <f t="shared" si="260"/>
        <v>0</v>
      </c>
    </row>
    <row r="5552" spans="10:18" x14ac:dyDescent="0.2">
      <c r="J5552">
        <f t="shared" si="258"/>
        <v>5550</v>
      </c>
      <c r="K5552" t="str" cm="1">
        <f t="array" ref="K5552">IFERROR(INDEX(tblClientes[Cliente],INT($J5552/ROWS(tblConsorcios[Produto]))+1),"")</f>
        <v/>
      </c>
      <c r="L5552" t="str" cm="1">
        <f t="array" ref="L5552">IFERROR(INDEX(tblConsorcios[Produto],MOD($J5552,ROWS(tblConsorcios[Produto]))+1),"")</f>
        <v>Imóvel IE550 – 240m</v>
      </c>
      <c r="M5552" s="20" cm="1">
        <f t="array" ref="M5552">IFERROR(INDEX(tblConsorcios[Valor da Carta (R$)],MOD($J5552,ROWS(tblConsorcios[Produto]))+1),"")</f>
        <v>550000</v>
      </c>
      <c r="N5552" s="2" cm="1">
        <f t="array" ref="N5552">IFERROR(INDEX(tblConsorcios[Prazo (meses)],MOD($J5552,ROWS(tblConsorcios[Produto]))+1),"")</f>
        <v>240</v>
      </c>
      <c r="O5552" s="20" cm="1">
        <f t="array" ref="O5552">IFERROR(INDEX(tblConsorcios[Parcela Mensal (R$)],MOD($J5552,ROWS(tblConsorcios[Produto]))+1),"")</f>
        <v>2951.67</v>
      </c>
      <c r="P5552" s="20" t="str" cm="1">
        <f t="array" ref="P5552">IFERROR(INDEX(tblClientes[Dividendo Mensal (R$)],INT($J5552/ROWS(tblConsorcios[Produto]))+1),"")</f>
        <v/>
      </c>
      <c r="Q5552" s="20" t="str">
        <f t="shared" si="259"/>
        <v/>
      </c>
      <c r="R5552">
        <f t="shared" si="260"/>
        <v>0</v>
      </c>
    </row>
    <row r="5553" spans="10:18" x14ac:dyDescent="0.2">
      <c r="J5553">
        <f t="shared" si="258"/>
        <v>5551</v>
      </c>
      <c r="K5553" t="str" cm="1">
        <f t="array" ref="K5553">IFERROR(INDEX(tblClientes[Cliente],INT($J5553/ROWS(tblConsorcios[Produto]))+1),"")</f>
        <v/>
      </c>
      <c r="L5553" t="str" cm="1">
        <f t="array" ref="L5553">IFERROR(INDEX(tblConsorcios[Produto],MOD($J5553,ROWS(tblConsorcios[Produto]))+1),"")</f>
        <v>Imóvel IE550 – 220m</v>
      </c>
      <c r="M5553" s="20" cm="1">
        <f t="array" ref="M5553">IFERROR(INDEX(tblConsorcios[Valor da Carta (R$)],MOD($J5553,ROWS(tblConsorcios[Produto]))+1),"")</f>
        <v>550000</v>
      </c>
      <c r="N5553" s="2" cm="1">
        <f t="array" ref="N5553">IFERROR(INDEX(tblConsorcios[Prazo (meses)],MOD($J5553,ROWS(tblConsorcios[Produto]))+1),"")</f>
        <v>220</v>
      </c>
      <c r="O5553" s="20" cm="1">
        <f t="array" ref="O5553">IFERROR(INDEX(tblConsorcios[Parcela Mensal (R$)],MOD($J5553,ROWS(tblConsorcios[Produto]))+1),"")</f>
        <v>3195</v>
      </c>
      <c r="P5553" s="20" t="str" cm="1">
        <f t="array" ref="P5553">IFERROR(INDEX(tblClientes[Dividendo Mensal (R$)],INT($J5553/ROWS(tblConsorcios[Produto]))+1),"")</f>
        <v/>
      </c>
      <c r="Q5553" s="20" t="str">
        <f t="shared" si="259"/>
        <v/>
      </c>
      <c r="R5553">
        <f t="shared" si="260"/>
        <v>0</v>
      </c>
    </row>
    <row r="5554" spans="10:18" x14ac:dyDescent="0.2">
      <c r="J5554">
        <f t="shared" si="258"/>
        <v>5552</v>
      </c>
      <c r="K5554" t="str" cm="1">
        <f t="array" ref="K5554">IFERROR(INDEX(tblClientes[Cliente],INT($J5554/ROWS(tblConsorcios[Produto]))+1),"")</f>
        <v/>
      </c>
      <c r="L5554" t="str" cm="1">
        <f t="array" ref="L5554">IFERROR(INDEX(tblConsorcios[Produto],MOD($J5554,ROWS(tblConsorcios[Produto]))+1),"")</f>
        <v>Imóvel IE550 – 200m</v>
      </c>
      <c r="M5554" s="20" cm="1">
        <f t="array" ref="M5554">IFERROR(INDEX(tblConsorcios[Valor da Carta (R$)],MOD($J5554,ROWS(tblConsorcios[Produto]))+1),"")</f>
        <v>550000</v>
      </c>
      <c r="N5554" s="2" cm="1">
        <f t="array" ref="N5554">IFERROR(INDEX(tblConsorcios[Prazo (meses)],MOD($J5554,ROWS(tblConsorcios[Produto]))+1),"")</f>
        <v>200</v>
      </c>
      <c r="O5554" s="20" cm="1">
        <f t="array" ref="O5554">IFERROR(INDEX(tblConsorcios[Parcela Mensal (R$)],MOD($J5554,ROWS(tblConsorcios[Produto]))+1),"")</f>
        <v>3487</v>
      </c>
      <c r="P5554" s="20" t="str" cm="1">
        <f t="array" ref="P5554">IFERROR(INDEX(tblClientes[Dividendo Mensal (R$)],INT($J5554/ROWS(tblConsorcios[Produto]))+1),"")</f>
        <v/>
      </c>
      <c r="Q5554" s="20" t="str">
        <f t="shared" si="259"/>
        <v/>
      </c>
      <c r="R5554">
        <f t="shared" si="260"/>
        <v>0</v>
      </c>
    </row>
    <row r="5555" spans="10:18" x14ac:dyDescent="0.2">
      <c r="J5555">
        <f t="shared" si="258"/>
        <v>5553</v>
      </c>
      <c r="K5555" t="str" cm="1">
        <f t="array" ref="K5555">IFERROR(INDEX(tblClientes[Cliente],INT($J5555/ROWS(tblConsorcios[Produto]))+1),"")</f>
        <v/>
      </c>
      <c r="L5555" t="str" cm="1">
        <f t="array" ref="L5555">IFERROR(INDEX(tblConsorcios[Produto],MOD($J5555,ROWS(tblConsorcios[Produto]))+1),"")</f>
        <v>Imóvel IE530 – 240m</v>
      </c>
      <c r="M5555" s="20" cm="1">
        <f t="array" ref="M5555">IFERROR(INDEX(tblConsorcios[Valor da Carta (R$)],MOD($J5555,ROWS(tblConsorcios[Produto]))+1),"")</f>
        <v>530000</v>
      </c>
      <c r="N5555" s="2" cm="1">
        <f t="array" ref="N5555">IFERROR(INDEX(tblConsorcios[Prazo (meses)],MOD($J5555,ROWS(tblConsorcios[Produto]))+1),"")</f>
        <v>240</v>
      </c>
      <c r="O5555" s="20" cm="1">
        <f t="array" ref="O5555">IFERROR(INDEX(tblConsorcios[Parcela Mensal (R$)],MOD($J5555,ROWS(tblConsorcios[Produto]))+1),"")</f>
        <v>2844.33</v>
      </c>
      <c r="P5555" s="20" t="str" cm="1">
        <f t="array" ref="P5555">IFERROR(INDEX(tblClientes[Dividendo Mensal (R$)],INT($J5555/ROWS(tblConsorcios[Produto]))+1),"")</f>
        <v/>
      </c>
      <c r="Q5555" s="20" t="str">
        <f t="shared" si="259"/>
        <v/>
      </c>
      <c r="R5555">
        <f t="shared" si="260"/>
        <v>0</v>
      </c>
    </row>
    <row r="5556" spans="10:18" x14ac:dyDescent="0.2">
      <c r="J5556">
        <f t="shared" si="258"/>
        <v>5554</v>
      </c>
      <c r="K5556" t="str" cm="1">
        <f t="array" ref="K5556">IFERROR(INDEX(tblClientes[Cliente],INT($J5556/ROWS(tblConsorcios[Produto]))+1),"")</f>
        <v/>
      </c>
      <c r="L5556" t="str" cm="1">
        <f t="array" ref="L5556">IFERROR(INDEX(tblConsorcios[Produto],MOD($J5556,ROWS(tblConsorcios[Produto]))+1),"")</f>
        <v>Imóvel IE530 – 220m</v>
      </c>
      <c r="M5556" s="20" cm="1">
        <f t="array" ref="M5556">IFERROR(INDEX(tblConsorcios[Valor da Carta (R$)],MOD($J5556,ROWS(tblConsorcios[Produto]))+1),"")</f>
        <v>530000</v>
      </c>
      <c r="N5556" s="2" cm="1">
        <f t="array" ref="N5556">IFERROR(INDEX(tblConsorcios[Prazo (meses)],MOD($J5556,ROWS(tblConsorcios[Produto]))+1),"")</f>
        <v>220</v>
      </c>
      <c r="O5556" s="20" cm="1">
        <f t="array" ref="O5556">IFERROR(INDEX(tblConsorcios[Parcela Mensal (R$)],MOD($J5556,ROWS(tblConsorcios[Produto]))+1),"")</f>
        <v>3078.82</v>
      </c>
      <c r="P5556" s="20" t="str" cm="1">
        <f t="array" ref="P5556">IFERROR(INDEX(tblClientes[Dividendo Mensal (R$)],INT($J5556/ROWS(tblConsorcios[Produto]))+1),"")</f>
        <v/>
      </c>
      <c r="Q5556" s="20" t="str">
        <f t="shared" si="259"/>
        <v/>
      </c>
      <c r="R5556">
        <f t="shared" si="260"/>
        <v>0</v>
      </c>
    </row>
    <row r="5557" spans="10:18" x14ac:dyDescent="0.2">
      <c r="J5557">
        <f t="shared" si="258"/>
        <v>5555</v>
      </c>
      <c r="K5557" t="str" cm="1">
        <f t="array" ref="K5557">IFERROR(INDEX(tblClientes[Cliente],INT($J5557/ROWS(tblConsorcios[Produto]))+1),"")</f>
        <v/>
      </c>
      <c r="L5557" t="str" cm="1">
        <f t="array" ref="L5557">IFERROR(INDEX(tblConsorcios[Produto],MOD($J5557,ROWS(tblConsorcios[Produto]))+1),"")</f>
        <v>Imóvel IE530 – 200m</v>
      </c>
      <c r="M5557" s="20" cm="1">
        <f t="array" ref="M5557">IFERROR(INDEX(tblConsorcios[Valor da Carta (R$)],MOD($J5557,ROWS(tblConsorcios[Produto]))+1),"")</f>
        <v>530000</v>
      </c>
      <c r="N5557" s="2" cm="1">
        <f t="array" ref="N5557">IFERROR(INDEX(tblConsorcios[Prazo (meses)],MOD($J5557,ROWS(tblConsorcios[Produto]))+1),"")</f>
        <v>200</v>
      </c>
      <c r="O5557" s="20" cm="1">
        <f t="array" ref="O5557">IFERROR(INDEX(tblConsorcios[Parcela Mensal (R$)],MOD($J5557,ROWS(tblConsorcios[Produto]))+1),"")</f>
        <v>3360.2</v>
      </c>
      <c r="P5557" s="20" t="str" cm="1">
        <f t="array" ref="P5557">IFERROR(INDEX(tblClientes[Dividendo Mensal (R$)],INT($J5557/ROWS(tblConsorcios[Produto]))+1),"")</f>
        <v/>
      </c>
      <c r="Q5557" s="20" t="str">
        <f t="shared" si="259"/>
        <v/>
      </c>
      <c r="R5557">
        <f t="shared" si="260"/>
        <v>0</v>
      </c>
    </row>
    <row r="5558" spans="10:18" x14ac:dyDescent="0.2">
      <c r="J5558">
        <f t="shared" si="258"/>
        <v>5556</v>
      </c>
      <c r="K5558" t="str" cm="1">
        <f t="array" ref="K5558">IFERROR(INDEX(tblClientes[Cliente],INT($J5558/ROWS(tblConsorcios[Produto]))+1),"")</f>
        <v/>
      </c>
      <c r="L5558" t="str" cm="1">
        <f t="array" ref="L5558">IFERROR(INDEX(tblConsorcios[Produto],MOD($J5558,ROWS(tblConsorcios[Produto]))+1),"")</f>
        <v>Imóvel IE500 – 240m</v>
      </c>
      <c r="M5558" s="20" cm="1">
        <f t="array" ref="M5558">IFERROR(INDEX(tblConsorcios[Valor da Carta (R$)],MOD($J5558,ROWS(tblConsorcios[Produto]))+1),"")</f>
        <v>500000</v>
      </c>
      <c r="N5558" s="2" cm="1">
        <f t="array" ref="N5558">IFERROR(INDEX(tblConsorcios[Prazo (meses)],MOD($J5558,ROWS(tblConsorcios[Produto]))+1),"")</f>
        <v>240</v>
      </c>
      <c r="O5558" s="20" cm="1">
        <f t="array" ref="O5558">IFERROR(INDEX(tblConsorcios[Parcela Mensal (R$)],MOD($J5558,ROWS(tblConsorcios[Produto]))+1),"")</f>
        <v>2683.33</v>
      </c>
      <c r="P5558" s="20" t="str" cm="1">
        <f t="array" ref="P5558">IFERROR(INDEX(tblClientes[Dividendo Mensal (R$)],INT($J5558/ROWS(tblConsorcios[Produto]))+1),"")</f>
        <v/>
      </c>
      <c r="Q5558" s="20" t="str">
        <f t="shared" si="259"/>
        <v/>
      </c>
      <c r="R5558">
        <f t="shared" si="260"/>
        <v>0</v>
      </c>
    </row>
    <row r="5559" spans="10:18" x14ac:dyDescent="0.2">
      <c r="J5559">
        <f t="shared" si="258"/>
        <v>5557</v>
      </c>
      <c r="K5559" t="str" cm="1">
        <f t="array" ref="K5559">IFERROR(INDEX(tblClientes[Cliente],INT($J5559/ROWS(tblConsorcios[Produto]))+1),"")</f>
        <v/>
      </c>
      <c r="L5559" t="str" cm="1">
        <f t="array" ref="L5559">IFERROR(INDEX(tblConsorcios[Produto],MOD($J5559,ROWS(tblConsorcios[Produto]))+1),"")</f>
        <v>Imóvel IE500 – 220m</v>
      </c>
      <c r="M5559" s="20" cm="1">
        <f t="array" ref="M5559">IFERROR(INDEX(tblConsorcios[Valor da Carta (R$)],MOD($J5559,ROWS(tblConsorcios[Produto]))+1),"")</f>
        <v>500000</v>
      </c>
      <c r="N5559" s="2" cm="1">
        <f t="array" ref="N5559">IFERROR(INDEX(tblConsorcios[Prazo (meses)],MOD($J5559,ROWS(tblConsorcios[Produto]))+1),"")</f>
        <v>220</v>
      </c>
      <c r="O5559" s="20" cm="1">
        <f t="array" ref="O5559">IFERROR(INDEX(tblConsorcios[Parcela Mensal (R$)],MOD($J5559,ROWS(tblConsorcios[Produto]))+1),"")</f>
        <v>2904.55</v>
      </c>
      <c r="P5559" s="20" t="str" cm="1">
        <f t="array" ref="P5559">IFERROR(INDEX(tblClientes[Dividendo Mensal (R$)],INT($J5559/ROWS(tblConsorcios[Produto]))+1),"")</f>
        <v/>
      </c>
      <c r="Q5559" s="20" t="str">
        <f t="shared" si="259"/>
        <v/>
      </c>
      <c r="R5559">
        <f t="shared" si="260"/>
        <v>0</v>
      </c>
    </row>
    <row r="5560" spans="10:18" x14ac:dyDescent="0.2">
      <c r="J5560">
        <f t="shared" si="258"/>
        <v>5558</v>
      </c>
      <c r="K5560" t="str" cm="1">
        <f t="array" ref="K5560">IFERROR(INDEX(tblClientes[Cliente],INT($J5560/ROWS(tblConsorcios[Produto]))+1),"")</f>
        <v/>
      </c>
      <c r="L5560" t="str" cm="1">
        <f t="array" ref="L5560">IFERROR(INDEX(tblConsorcios[Produto],MOD($J5560,ROWS(tblConsorcios[Produto]))+1),"")</f>
        <v>Imóvel IE500 – 200m</v>
      </c>
      <c r="M5560" s="20" cm="1">
        <f t="array" ref="M5560">IFERROR(INDEX(tblConsorcios[Valor da Carta (R$)],MOD($J5560,ROWS(tblConsorcios[Produto]))+1),"")</f>
        <v>500000</v>
      </c>
      <c r="N5560" s="2" cm="1">
        <f t="array" ref="N5560">IFERROR(INDEX(tblConsorcios[Prazo (meses)],MOD($J5560,ROWS(tblConsorcios[Produto]))+1),"")</f>
        <v>200</v>
      </c>
      <c r="O5560" s="20" cm="1">
        <f t="array" ref="O5560">IFERROR(INDEX(tblConsorcios[Parcela Mensal (R$)],MOD($J5560,ROWS(tblConsorcios[Produto]))+1),"")</f>
        <v>3170</v>
      </c>
      <c r="P5560" s="20" t="str" cm="1">
        <f t="array" ref="P5560">IFERROR(INDEX(tblClientes[Dividendo Mensal (R$)],INT($J5560/ROWS(tblConsorcios[Produto]))+1),"")</f>
        <v/>
      </c>
      <c r="Q5560" s="20" t="str">
        <f t="shared" si="259"/>
        <v/>
      </c>
      <c r="R5560">
        <f t="shared" si="260"/>
        <v>0</v>
      </c>
    </row>
    <row r="5561" spans="10:18" x14ac:dyDescent="0.2">
      <c r="J5561">
        <f t="shared" si="258"/>
        <v>5559</v>
      </c>
      <c r="K5561" t="str" cm="1">
        <f t="array" ref="K5561">IFERROR(INDEX(tblClientes[Cliente],INT($J5561/ROWS(tblConsorcios[Produto]))+1),"")</f>
        <v/>
      </c>
      <c r="L5561" t="str" cm="1">
        <f t="array" ref="L5561">IFERROR(INDEX(tblConsorcios[Produto],MOD($J5561,ROWS(tblConsorcios[Produto]))+1),"")</f>
        <v>Imóvel IE480 – 240m</v>
      </c>
      <c r="M5561" s="20" cm="1">
        <f t="array" ref="M5561">IFERROR(INDEX(tblConsorcios[Valor da Carta (R$)],MOD($J5561,ROWS(tblConsorcios[Produto]))+1),"")</f>
        <v>480000</v>
      </c>
      <c r="N5561" s="2" cm="1">
        <f t="array" ref="N5561">IFERROR(INDEX(tblConsorcios[Prazo (meses)],MOD($J5561,ROWS(tblConsorcios[Produto]))+1),"")</f>
        <v>240</v>
      </c>
      <c r="O5561" s="20" cm="1">
        <f t="array" ref="O5561">IFERROR(INDEX(tblConsorcios[Parcela Mensal (R$)],MOD($J5561,ROWS(tblConsorcios[Produto]))+1),"")</f>
        <v>2576</v>
      </c>
      <c r="P5561" s="20" t="str" cm="1">
        <f t="array" ref="P5561">IFERROR(INDEX(tblClientes[Dividendo Mensal (R$)],INT($J5561/ROWS(tblConsorcios[Produto]))+1),"")</f>
        <v/>
      </c>
      <c r="Q5561" s="20" t="str">
        <f t="shared" si="259"/>
        <v/>
      </c>
      <c r="R5561">
        <f t="shared" si="260"/>
        <v>0</v>
      </c>
    </row>
    <row r="5562" spans="10:18" x14ac:dyDescent="0.2">
      <c r="J5562">
        <f t="shared" si="258"/>
        <v>5560</v>
      </c>
      <c r="K5562" t="str" cm="1">
        <f t="array" ref="K5562">IFERROR(INDEX(tblClientes[Cliente],INT($J5562/ROWS(tblConsorcios[Produto]))+1),"")</f>
        <v/>
      </c>
      <c r="L5562" t="str" cm="1">
        <f t="array" ref="L5562">IFERROR(INDEX(tblConsorcios[Produto],MOD($J5562,ROWS(tblConsorcios[Produto]))+1),"")</f>
        <v>Imóvel IE480 – 220m</v>
      </c>
      <c r="M5562" s="20" cm="1">
        <f t="array" ref="M5562">IFERROR(INDEX(tblConsorcios[Valor da Carta (R$)],MOD($J5562,ROWS(tblConsorcios[Produto]))+1),"")</f>
        <v>480000</v>
      </c>
      <c r="N5562" s="2" cm="1">
        <f t="array" ref="N5562">IFERROR(INDEX(tblConsorcios[Prazo (meses)],MOD($J5562,ROWS(tblConsorcios[Produto]))+1),"")</f>
        <v>220</v>
      </c>
      <c r="O5562" s="20" cm="1">
        <f t="array" ref="O5562">IFERROR(INDEX(tblConsorcios[Parcela Mensal (R$)],MOD($J5562,ROWS(tblConsorcios[Produto]))+1),"")</f>
        <v>2788.36</v>
      </c>
      <c r="P5562" s="20" t="str" cm="1">
        <f t="array" ref="P5562">IFERROR(INDEX(tblClientes[Dividendo Mensal (R$)],INT($J5562/ROWS(tblConsorcios[Produto]))+1),"")</f>
        <v/>
      </c>
      <c r="Q5562" s="20" t="str">
        <f t="shared" si="259"/>
        <v/>
      </c>
      <c r="R5562">
        <f t="shared" si="260"/>
        <v>0</v>
      </c>
    </row>
    <row r="5563" spans="10:18" x14ac:dyDescent="0.2">
      <c r="J5563">
        <f t="shared" si="258"/>
        <v>5561</v>
      </c>
      <c r="K5563" t="str" cm="1">
        <f t="array" ref="K5563">IFERROR(INDEX(tblClientes[Cliente],INT($J5563/ROWS(tblConsorcios[Produto]))+1),"")</f>
        <v/>
      </c>
      <c r="L5563" t="str" cm="1">
        <f t="array" ref="L5563">IFERROR(INDEX(tblConsorcios[Produto],MOD($J5563,ROWS(tblConsorcios[Produto]))+1),"")</f>
        <v>Imóvel IE480 – 200m</v>
      </c>
      <c r="M5563" s="20" cm="1">
        <f t="array" ref="M5563">IFERROR(INDEX(tblConsorcios[Valor da Carta (R$)],MOD($J5563,ROWS(tblConsorcios[Produto]))+1),"")</f>
        <v>480000</v>
      </c>
      <c r="N5563" s="2" cm="1">
        <f t="array" ref="N5563">IFERROR(INDEX(tblConsorcios[Prazo (meses)],MOD($J5563,ROWS(tblConsorcios[Produto]))+1),"")</f>
        <v>200</v>
      </c>
      <c r="O5563" s="20" cm="1">
        <f t="array" ref="O5563">IFERROR(INDEX(tblConsorcios[Parcela Mensal (R$)],MOD($J5563,ROWS(tblConsorcios[Produto]))+1),"")</f>
        <v>3043.2</v>
      </c>
      <c r="P5563" s="20" t="str" cm="1">
        <f t="array" ref="P5563">IFERROR(INDEX(tblClientes[Dividendo Mensal (R$)],INT($J5563/ROWS(tblConsorcios[Produto]))+1),"")</f>
        <v/>
      </c>
      <c r="Q5563" s="20" t="str">
        <f t="shared" si="259"/>
        <v/>
      </c>
      <c r="R5563">
        <f t="shared" si="260"/>
        <v>0</v>
      </c>
    </row>
    <row r="5564" spans="10:18" x14ac:dyDescent="0.2">
      <c r="J5564">
        <f t="shared" si="258"/>
        <v>5562</v>
      </c>
      <c r="K5564" t="str" cm="1">
        <f t="array" ref="K5564">IFERROR(INDEX(tblClientes[Cliente],INT($J5564/ROWS(tblConsorcios[Produto]))+1),"")</f>
        <v/>
      </c>
      <c r="L5564" t="str" cm="1">
        <f t="array" ref="L5564">IFERROR(INDEX(tblConsorcios[Produto],MOD($J5564,ROWS(tblConsorcios[Produto]))+1),"")</f>
        <v>Imóvel IE450 – 240m</v>
      </c>
      <c r="M5564" s="20" cm="1">
        <f t="array" ref="M5564">IFERROR(INDEX(tblConsorcios[Valor da Carta (R$)],MOD($J5564,ROWS(tblConsorcios[Produto]))+1),"")</f>
        <v>450000</v>
      </c>
      <c r="N5564" s="2" cm="1">
        <f t="array" ref="N5564">IFERROR(INDEX(tblConsorcios[Prazo (meses)],MOD($J5564,ROWS(tblConsorcios[Produto]))+1),"")</f>
        <v>240</v>
      </c>
      <c r="O5564" s="20" cm="1">
        <f t="array" ref="O5564">IFERROR(INDEX(tblConsorcios[Parcela Mensal (R$)],MOD($J5564,ROWS(tblConsorcios[Produto]))+1),"")</f>
        <v>2415</v>
      </c>
      <c r="P5564" s="20" t="str" cm="1">
        <f t="array" ref="P5564">IFERROR(INDEX(tblClientes[Dividendo Mensal (R$)],INT($J5564/ROWS(tblConsorcios[Produto]))+1),"")</f>
        <v/>
      </c>
      <c r="Q5564" s="20" t="str">
        <f t="shared" si="259"/>
        <v/>
      </c>
      <c r="R5564">
        <f t="shared" si="260"/>
        <v>0</v>
      </c>
    </row>
    <row r="5565" spans="10:18" x14ac:dyDescent="0.2">
      <c r="J5565">
        <f t="shared" si="258"/>
        <v>5563</v>
      </c>
      <c r="K5565" t="str" cm="1">
        <f t="array" ref="K5565">IFERROR(INDEX(tblClientes[Cliente],INT($J5565/ROWS(tblConsorcios[Produto]))+1),"")</f>
        <v/>
      </c>
      <c r="L5565" t="str" cm="1">
        <f t="array" ref="L5565">IFERROR(INDEX(tblConsorcios[Produto],MOD($J5565,ROWS(tblConsorcios[Produto]))+1),"")</f>
        <v>Imóvel IE450 – 220m</v>
      </c>
      <c r="M5565" s="20" cm="1">
        <f t="array" ref="M5565">IFERROR(INDEX(tblConsorcios[Valor da Carta (R$)],MOD($J5565,ROWS(tblConsorcios[Produto]))+1),"")</f>
        <v>450000</v>
      </c>
      <c r="N5565" s="2" cm="1">
        <f t="array" ref="N5565">IFERROR(INDEX(tblConsorcios[Prazo (meses)],MOD($J5565,ROWS(tblConsorcios[Produto]))+1),"")</f>
        <v>220</v>
      </c>
      <c r="O5565" s="20" cm="1">
        <f t="array" ref="O5565">IFERROR(INDEX(tblConsorcios[Parcela Mensal (R$)],MOD($J5565,ROWS(tblConsorcios[Produto]))+1),"")</f>
        <v>2614.09</v>
      </c>
      <c r="P5565" s="20" t="str" cm="1">
        <f t="array" ref="P5565">IFERROR(INDEX(tblClientes[Dividendo Mensal (R$)],INT($J5565/ROWS(tblConsorcios[Produto]))+1),"")</f>
        <v/>
      </c>
      <c r="Q5565" s="20" t="str">
        <f t="shared" si="259"/>
        <v/>
      </c>
      <c r="R5565">
        <f t="shared" si="260"/>
        <v>0</v>
      </c>
    </row>
    <row r="5566" spans="10:18" x14ac:dyDescent="0.2">
      <c r="J5566">
        <f t="shared" si="258"/>
        <v>5564</v>
      </c>
      <c r="K5566" t="str" cm="1">
        <f t="array" ref="K5566">IFERROR(INDEX(tblClientes[Cliente],INT($J5566/ROWS(tblConsorcios[Produto]))+1),"")</f>
        <v/>
      </c>
      <c r="L5566" t="str" cm="1">
        <f t="array" ref="L5566">IFERROR(INDEX(tblConsorcios[Produto],MOD($J5566,ROWS(tblConsorcios[Produto]))+1),"")</f>
        <v>Imóvel IE450 – 200m</v>
      </c>
      <c r="M5566" s="20" cm="1">
        <f t="array" ref="M5566">IFERROR(INDEX(tblConsorcios[Valor da Carta (R$)],MOD($J5566,ROWS(tblConsorcios[Produto]))+1),"")</f>
        <v>450000</v>
      </c>
      <c r="N5566" s="2" cm="1">
        <f t="array" ref="N5566">IFERROR(INDEX(tblConsorcios[Prazo (meses)],MOD($J5566,ROWS(tblConsorcios[Produto]))+1),"")</f>
        <v>200</v>
      </c>
      <c r="O5566" s="20" cm="1">
        <f t="array" ref="O5566">IFERROR(INDEX(tblConsorcios[Parcela Mensal (R$)],MOD($J5566,ROWS(tblConsorcios[Produto]))+1),"")</f>
        <v>2853</v>
      </c>
      <c r="P5566" s="20" t="str" cm="1">
        <f t="array" ref="P5566">IFERROR(INDEX(tblClientes[Dividendo Mensal (R$)],INT($J5566/ROWS(tblConsorcios[Produto]))+1),"")</f>
        <v/>
      </c>
      <c r="Q5566" s="20" t="str">
        <f t="shared" si="259"/>
        <v/>
      </c>
      <c r="R5566">
        <f t="shared" si="260"/>
        <v>0</v>
      </c>
    </row>
    <row r="5567" spans="10:18" x14ac:dyDescent="0.2">
      <c r="J5567">
        <f t="shared" si="258"/>
        <v>5565</v>
      </c>
      <c r="K5567" t="str" cm="1">
        <f t="array" ref="K5567">IFERROR(INDEX(tblClientes[Cliente],INT($J5567/ROWS(tblConsorcios[Produto]))+1),"")</f>
        <v/>
      </c>
      <c r="L5567" t="str" cm="1">
        <f t="array" ref="L5567">IFERROR(INDEX(tblConsorcios[Produto],MOD($J5567,ROWS(tblConsorcios[Produto]))+1),"")</f>
        <v>Imóvel IE430 – 240m</v>
      </c>
      <c r="M5567" s="20" cm="1">
        <f t="array" ref="M5567">IFERROR(INDEX(tblConsorcios[Valor da Carta (R$)],MOD($J5567,ROWS(tblConsorcios[Produto]))+1),"")</f>
        <v>430000</v>
      </c>
      <c r="N5567" s="2" cm="1">
        <f t="array" ref="N5567">IFERROR(INDEX(tblConsorcios[Prazo (meses)],MOD($J5567,ROWS(tblConsorcios[Produto]))+1),"")</f>
        <v>240</v>
      </c>
      <c r="O5567" s="20" cm="1">
        <f t="array" ref="O5567">IFERROR(INDEX(tblConsorcios[Parcela Mensal (R$)],MOD($J5567,ROWS(tblConsorcios[Produto]))+1),"")</f>
        <v>2307.67</v>
      </c>
      <c r="P5567" s="20" t="str" cm="1">
        <f t="array" ref="P5567">IFERROR(INDEX(tblClientes[Dividendo Mensal (R$)],INT($J5567/ROWS(tblConsorcios[Produto]))+1),"")</f>
        <v/>
      </c>
      <c r="Q5567" s="20" t="str">
        <f t="shared" si="259"/>
        <v/>
      </c>
      <c r="R5567">
        <f t="shared" si="260"/>
        <v>0</v>
      </c>
    </row>
    <row r="5568" spans="10:18" x14ac:dyDescent="0.2">
      <c r="J5568">
        <f t="shared" si="258"/>
        <v>5566</v>
      </c>
      <c r="K5568" t="str" cm="1">
        <f t="array" ref="K5568">IFERROR(INDEX(tblClientes[Cliente],INT($J5568/ROWS(tblConsorcios[Produto]))+1),"")</f>
        <v/>
      </c>
      <c r="L5568" t="str" cm="1">
        <f t="array" ref="L5568">IFERROR(INDEX(tblConsorcios[Produto],MOD($J5568,ROWS(tblConsorcios[Produto]))+1),"")</f>
        <v>Imóvel IE430 – 220m</v>
      </c>
      <c r="M5568" s="20" cm="1">
        <f t="array" ref="M5568">IFERROR(INDEX(tblConsorcios[Valor da Carta (R$)],MOD($J5568,ROWS(tblConsorcios[Produto]))+1),"")</f>
        <v>430000</v>
      </c>
      <c r="N5568" s="2" cm="1">
        <f t="array" ref="N5568">IFERROR(INDEX(tblConsorcios[Prazo (meses)],MOD($J5568,ROWS(tblConsorcios[Produto]))+1),"")</f>
        <v>220</v>
      </c>
      <c r="O5568" s="20" cm="1">
        <f t="array" ref="O5568">IFERROR(INDEX(tblConsorcios[Parcela Mensal (R$)],MOD($J5568,ROWS(tblConsorcios[Produto]))+1),"")</f>
        <v>2497.91</v>
      </c>
      <c r="P5568" s="20" t="str" cm="1">
        <f t="array" ref="P5568">IFERROR(INDEX(tblClientes[Dividendo Mensal (R$)],INT($J5568/ROWS(tblConsorcios[Produto]))+1),"")</f>
        <v/>
      </c>
      <c r="Q5568" s="20" t="str">
        <f t="shared" si="259"/>
        <v/>
      </c>
      <c r="R5568">
        <f t="shared" si="260"/>
        <v>0</v>
      </c>
    </row>
    <row r="5569" spans="10:18" x14ac:dyDescent="0.2">
      <c r="J5569">
        <f t="shared" si="258"/>
        <v>5567</v>
      </c>
      <c r="K5569" t="str" cm="1">
        <f t="array" ref="K5569">IFERROR(INDEX(tblClientes[Cliente],INT($J5569/ROWS(tblConsorcios[Produto]))+1),"")</f>
        <v/>
      </c>
      <c r="L5569" t="str" cm="1">
        <f t="array" ref="L5569">IFERROR(INDEX(tblConsorcios[Produto],MOD($J5569,ROWS(tblConsorcios[Produto]))+1),"")</f>
        <v>Imóvel IE430 – 200m</v>
      </c>
      <c r="M5569" s="20" cm="1">
        <f t="array" ref="M5569">IFERROR(INDEX(tblConsorcios[Valor da Carta (R$)],MOD($J5569,ROWS(tblConsorcios[Produto]))+1),"")</f>
        <v>430000</v>
      </c>
      <c r="N5569" s="2" cm="1">
        <f t="array" ref="N5569">IFERROR(INDEX(tblConsorcios[Prazo (meses)],MOD($J5569,ROWS(tblConsorcios[Produto]))+1),"")</f>
        <v>200</v>
      </c>
      <c r="O5569" s="20" cm="1">
        <f t="array" ref="O5569">IFERROR(INDEX(tblConsorcios[Parcela Mensal (R$)],MOD($J5569,ROWS(tblConsorcios[Produto]))+1),"")</f>
        <v>2726.2</v>
      </c>
      <c r="P5569" s="20" t="str" cm="1">
        <f t="array" ref="P5569">IFERROR(INDEX(tblClientes[Dividendo Mensal (R$)],INT($J5569/ROWS(tblConsorcios[Produto]))+1),"")</f>
        <v/>
      </c>
      <c r="Q5569" s="20" t="str">
        <f t="shared" si="259"/>
        <v/>
      </c>
      <c r="R5569">
        <f t="shared" si="260"/>
        <v>0</v>
      </c>
    </row>
    <row r="5570" spans="10:18" x14ac:dyDescent="0.2">
      <c r="J5570">
        <f t="shared" si="258"/>
        <v>5568</v>
      </c>
      <c r="K5570" t="str" cm="1">
        <f t="array" ref="K5570">IFERROR(INDEX(tblClientes[Cliente],INT($J5570/ROWS(tblConsorcios[Produto]))+1),"")</f>
        <v/>
      </c>
      <c r="L5570" t="str" cm="1">
        <f t="array" ref="L5570">IFERROR(INDEX(tblConsorcios[Produto],MOD($J5570,ROWS(tblConsorcios[Produto]))+1),"")</f>
        <v>Imóvel IE400 – 240m</v>
      </c>
      <c r="M5570" s="20" cm="1">
        <f t="array" ref="M5570">IFERROR(INDEX(tblConsorcios[Valor da Carta (R$)],MOD($J5570,ROWS(tblConsorcios[Produto]))+1),"")</f>
        <v>400000</v>
      </c>
      <c r="N5570" s="2" cm="1">
        <f t="array" ref="N5570">IFERROR(INDEX(tblConsorcios[Prazo (meses)],MOD($J5570,ROWS(tblConsorcios[Produto]))+1),"")</f>
        <v>240</v>
      </c>
      <c r="O5570" s="20" cm="1">
        <f t="array" ref="O5570">IFERROR(INDEX(tblConsorcios[Parcela Mensal (R$)],MOD($J5570,ROWS(tblConsorcios[Produto]))+1),"")</f>
        <v>2146.67</v>
      </c>
      <c r="P5570" s="20" t="str" cm="1">
        <f t="array" ref="P5570">IFERROR(INDEX(tblClientes[Dividendo Mensal (R$)],INT($J5570/ROWS(tblConsorcios[Produto]))+1),"")</f>
        <v/>
      </c>
      <c r="Q5570" s="20" t="str">
        <f t="shared" si="259"/>
        <v/>
      </c>
      <c r="R5570">
        <f t="shared" si="260"/>
        <v>0</v>
      </c>
    </row>
    <row r="5571" spans="10:18" x14ac:dyDescent="0.2">
      <c r="J5571">
        <f t="shared" ref="J5571:J5634" si="261">ROW()-2</f>
        <v>5569</v>
      </c>
      <c r="K5571" t="str" cm="1">
        <f t="array" ref="K5571">IFERROR(INDEX(tblClientes[Cliente],INT($J5571/ROWS(tblConsorcios[Produto]))+1),"")</f>
        <v/>
      </c>
      <c r="L5571" t="str" cm="1">
        <f t="array" ref="L5571">IFERROR(INDEX(tblConsorcios[Produto],MOD($J5571,ROWS(tblConsorcios[Produto]))+1),"")</f>
        <v>Imóvel IE400 – 220m</v>
      </c>
      <c r="M5571" s="20" cm="1">
        <f t="array" ref="M5571">IFERROR(INDEX(tblConsorcios[Valor da Carta (R$)],MOD($J5571,ROWS(tblConsorcios[Produto]))+1),"")</f>
        <v>400000</v>
      </c>
      <c r="N5571" s="2" cm="1">
        <f t="array" ref="N5571">IFERROR(INDEX(tblConsorcios[Prazo (meses)],MOD($J5571,ROWS(tblConsorcios[Produto]))+1),"")</f>
        <v>220</v>
      </c>
      <c r="O5571" s="20" cm="1">
        <f t="array" ref="O5571">IFERROR(INDEX(tblConsorcios[Parcela Mensal (R$)],MOD($J5571,ROWS(tblConsorcios[Produto]))+1),"")</f>
        <v>2323.64</v>
      </c>
      <c r="P5571" s="20" t="str" cm="1">
        <f t="array" ref="P5571">IFERROR(INDEX(tblClientes[Dividendo Mensal (R$)],INT($J5571/ROWS(tblConsorcios[Produto]))+1),"")</f>
        <v/>
      </c>
      <c r="Q5571" s="20" t="str">
        <f t="shared" ref="Q5571:Q5634" si="262">IF(AND(ISNUMBER(O5571),ISNUMBER(P5571)),P5571-O5571,"")</f>
        <v/>
      </c>
      <c r="R5571">
        <f t="shared" ref="R5571:R5634" si="263">IF(AND(ISNUMBER(O5571),ISNUMBER(P5571),O5571&lt;=P5571),1,0)</f>
        <v>0</v>
      </c>
    </row>
    <row r="5572" spans="10:18" x14ac:dyDescent="0.2">
      <c r="J5572">
        <f t="shared" si="261"/>
        <v>5570</v>
      </c>
      <c r="K5572" t="str" cm="1">
        <f t="array" ref="K5572">IFERROR(INDEX(tblClientes[Cliente],INT($J5572/ROWS(tblConsorcios[Produto]))+1),"")</f>
        <v/>
      </c>
      <c r="L5572" t="str" cm="1">
        <f t="array" ref="L5572">IFERROR(INDEX(tblConsorcios[Produto],MOD($J5572,ROWS(tblConsorcios[Produto]))+1),"")</f>
        <v>Imóvel IE400 – 200m</v>
      </c>
      <c r="M5572" s="20" cm="1">
        <f t="array" ref="M5572">IFERROR(INDEX(tblConsorcios[Valor da Carta (R$)],MOD($J5572,ROWS(tblConsorcios[Produto]))+1),"")</f>
        <v>400000</v>
      </c>
      <c r="N5572" s="2" cm="1">
        <f t="array" ref="N5572">IFERROR(INDEX(tblConsorcios[Prazo (meses)],MOD($J5572,ROWS(tblConsorcios[Produto]))+1),"")</f>
        <v>200</v>
      </c>
      <c r="O5572" s="20" cm="1">
        <f t="array" ref="O5572">IFERROR(INDEX(tblConsorcios[Parcela Mensal (R$)],MOD($J5572,ROWS(tblConsorcios[Produto]))+1),"")</f>
        <v>2536</v>
      </c>
      <c r="P5572" s="20" t="str" cm="1">
        <f t="array" ref="P5572">IFERROR(INDEX(tblClientes[Dividendo Mensal (R$)],INT($J5572/ROWS(tblConsorcios[Produto]))+1),"")</f>
        <v/>
      </c>
      <c r="Q5572" s="20" t="str">
        <f t="shared" si="262"/>
        <v/>
      </c>
      <c r="R5572">
        <f t="shared" si="263"/>
        <v>0</v>
      </c>
    </row>
    <row r="5573" spans="10:18" x14ac:dyDescent="0.2">
      <c r="J5573">
        <f t="shared" si="261"/>
        <v>5571</v>
      </c>
      <c r="K5573" t="str" cm="1">
        <f t="array" ref="K5573">IFERROR(INDEX(tblClientes[Cliente],INT($J5573/ROWS(tblConsorcios[Produto]))+1),"")</f>
        <v/>
      </c>
      <c r="L5573" t="str" cm="1">
        <f t="array" ref="L5573">IFERROR(INDEX(tblConsorcios[Produto],MOD($J5573,ROWS(tblConsorcios[Produto]))+1),"")</f>
        <v>Imóvel IE380 – 240m</v>
      </c>
      <c r="M5573" s="20" cm="1">
        <f t="array" ref="M5573">IFERROR(INDEX(tblConsorcios[Valor da Carta (R$)],MOD($J5573,ROWS(tblConsorcios[Produto]))+1),"")</f>
        <v>380000</v>
      </c>
      <c r="N5573" s="2" cm="1">
        <f t="array" ref="N5573">IFERROR(INDEX(tblConsorcios[Prazo (meses)],MOD($J5573,ROWS(tblConsorcios[Produto]))+1),"")</f>
        <v>240</v>
      </c>
      <c r="O5573" s="20" cm="1">
        <f t="array" ref="O5573">IFERROR(INDEX(tblConsorcios[Parcela Mensal (R$)],MOD($J5573,ROWS(tblConsorcios[Produto]))+1),"")</f>
        <v>2039.33</v>
      </c>
      <c r="P5573" s="20" t="str" cm="1">
        <f t="array" ref="P5573">IFERROR(INDEX(tblClientes[Dividendo Mensal (R$)],INT($J5573/ROWS(tblConsorcios[Produto]))+1),"")</f>
        <v/>
      </c>
      <c r="Q5573" s="20" t="str">
        <f t="shared" si="262"/>
        <v/>
      </c>
      <c r="R5573">
        <f t="shared" si="263"/>
        <v>0</v>
      </c>
    </row>
    <row r="5574" spans="10:18" x14ac:dyDescent="0.2">
      <c r="J5574">
        <f t="shared" si="261"/>
        <v>5572</v>
      </c>
      <c r="K5574" t="str" cm="1">
        <f t="array" ref="K5574">IFERROR(INDEX(tblClientes[Cliente],INT($J5574/ROWS(tblConsorcios[Produto]))+1),"")</f>
        <v/>
      </c>
      <c r="L5574" t="str" cm="1">
        <f t="array" ref="L5574">IFERROR(INDEX(tblConsorcios[Produto],MOD($J5574,ROWS(tblConsorcios[Produto]))+1),"")</f>
        <v>Imóvel IE380 – 220m</v>
      </c>
      <c r="M5574" s="20" cm="1">
        <f t="array" ref="M5574">IFERROR(INDEX(tblConsorcios[Valor da Carta (R$)],MOD($J5574,ROWS(tblConsorcios[Produto]))+1),"")</f>
        <v>380000</v>
      </c>
      <c r="N5574" s="2" cm="1">
        <f t="array" ref="N5574">IFERROR(INDEX(tblConsorcios[Prazo (meses)],MOD($J5574,ROWS(tblConsorcios[Produto]))+1),"")</f>
        <v>220</v>
      </c>
      <c r="O5574" s="20" cm="1">
        <f t="array" ref="O5574">IFERROR(INDEX(tblConsorcios[Parcela Mensal (R$)],MOD($J5574,ROWS(tblConsorcios[Produto]))+1),"")</f>
        <v>2207.4499999999998</v>
      </c>
      <c r="P5574" s="20" t="str" cm="1">
        <f t="array" ref="P5574">IFERROR(INDEX(tblClientes[Dividendo Mensal (R$)],INT($J5574/ROWS(tblConsorcios[Produto]))+1),"")</f>
        <v/>
      </c>
      <c r="Q5574" s="20" t="str">
        <f t="shared" si="262"/>
        <v/>
      </c>
      <c r="R5574">
        <f t="shared" si="263"/>
        <v>0</v>
      </c>
    </row>
    <row r="5575" spans="10:18" x14ac:dyDescent="0.2">
      <c r="J5575">
        <f t="shared" si="261"/>
        <v>5573</v>
      </c>
      <c r="K5575" t="str" cm="1">
        <f t="array" ref="K5575">IFERROR(INDEX(tblClientes[Cliente],INT($J5575/ROWS(tblConsorcios[Produto]))+1),"")</f>
        <v/>
      </c>
      <c r="L5575" t="str" cm="1">
        <f t="array" ref="L5575">IFERROR(INDEX(tblConsorcios[Produto],MOD($J5575,ROWS(tblConsorcios[Produto]))+1),"")</f>
        <v>Imóvel IE380 – 200m</v>
      </c>
      <c r="M5575" s="20" cm="1">
        <f t="array" ref="M5575">IFERROR(INDEX(tblConsorcios[Valor da Carta (R$)],MOD($J5575,ROWS(tblConsorcios[Produto]))+1),"")</f>
        <v>380000</v>
      </c>
      <c r="N5575" s="2" cm="1">
        <f t="array" ref="N5575">IFERROR(INDEX(tblConsorcios[Prazo (meses)],MOD($J5575,ROWS(tblConsorcios[Produto]))+1),"")</f>
        <v>200</v>
      </c>
      <c r="O5575" s="20" cm="1">
        <f t="array" ref="O5575">IFERROR(INDEX(tblConsorcios[Parcela Mensal (R$)],MOD($J5575,ROWS(tblConsorcios[Produto]))+1),"")</f>
        <v>2409.1999999999998</v>
      </c>
      <c r="P5575" s="20" t="str" cm="1">
        <f t="array" ref="P5575">IFERROR(INDEX(tblClientes[Dividendo Mensal (R$)],INT($J5575/ROWS(tblConsorcios[Produto]))+1),"")</f>
        <v/>
      </c>
      <c r="Q5575" s="20" t="str">
        <f t="shared" si="262"/>
        <v/>
      </c>
      <c r="R5575">
        <f t="shared" si="263"/>
        <v>0</v>
      </c>
    </row>
    <row r="5576" spans="10:18" x14ac:dyDescent="0.2">
      <c r="J5576">
        <f t="shared" si="261"/>
        <v>5574</v>
      </c>
      <c r="K5576" t="str" cm="1">
        <f t="array" ref="K5576">IFERROR(INDEX(tblClientes[Cliente],INT($J5576/ROWS(tblConsorcios[Produto]))+1),"")</f>
        <v/>
      </c>
      <c r="L5576" t="str" cm="1">
        <f t="array" ref="L5576">IFERROR(INDEX(tblConsorcios[Produto],MOD($J5576,ROWS(tblConsorcios[Produto]))+1),"")</f>
        <v>Imóvel IE350 – 240m</v>
      </c>
      <c r="M5576" s="20" cm="1">
        <f t="array" ref="M5576">IFERROR(INDEX(tblConsorcios[Valor da Carta (R$)],MOD($J5576,ROWS(tblConsorcios[Produto]))+1),"")</f>
        <v>350000</v>
      </c>
      <c r="N5576" s="2" cm="1">
        <f t="array" ref="N5576">IFERROR(INDEX(tblConsorcios[Prazo (meses)],MOD($J5576,ROWS(tblConsorcios[Produto]))+1),"")</f>
        <v>240</v>
      </c>
      <c r="O5576" s="20" cm="1">
        <f t="array" ref="O5576">IFERROR(INDEX(tblConsorcios[Parcela Mensal (R$)],MOD($J5576,ROWS(tblConsorcios[Produto]))+1),"")</f>
        <v>1878.33</v>
      </c>
      <c r="P5576" s="20" t="str" cm="1">
        <f t="array" ref="P5576">IFERROR(INDEX(tblClientes[Dividendo Mensal (R$)],INT($J5576/ROWS(tblConsorcios[Produto]))+1),"")</f>
        <v/>
      </c>
      <c r="Q5576" s="20" t="str">
        <f t="shared" si="262"/>
        <v/>
      </c>
      <c r="R5576">
        <f t="shared" si="263"/>
        <v>0</v>
      </c>
    </row>
    <row r="5577" spans="10:18" x14ac:dyDescent="0.2">
      <c r="J5577">
        <f t="shared" si="261"/>
        <v>5575</v>
      </c>
      <c r="K5577" t="str" cm="1">
        <f t="array" ref="K5577">IFERROR(INDEX(tblClientes[Cliente],INT($J5577/ROWS(tblConsorcios[Produto]))+1),"")</f>
        <v/>
      </c>
      <c r="L5577" t="str" cm="1">
        <f t="array" ref="L5577">IFERROR(INDEX(tblConsorcios[Produto],MOD($J5577,ROWS(tblConsorcios[Produto]))+1),"")</f>
        <v>Imóvel IE350 – 220m</v>
      </c>
      <c r="M5577" s="20" cm="1">
        <f t="array" ref="M5577">IFERROR(INDEX(tblConsorcios[Valor da Carta (R$)],MOD($J5577,ROWS(tblConsorcios[Produto]))+1),"")</f>
        <v>350000</v>
      </c>
      <c r="N5577" s="2" cm="1">
        <f t="array" ref="N5577">IFERROR(INDEX(tblConsorcios[Prazo (meses)],MOD($J5577,ROWS(tblConsorcios[Produto]))+1),"")</f>
        <v>220</v>
      </c>
      <c r="O5577" s="20" cm="1">
        <f t="array" ref="O5577">IFERROR(INDEX(tblConsorcios[Parcela Mensal (R$)],MOD($J5577,ROWS(tblConsorcios[Produto]))+1),"")</f>
        <v>2033.18</v>
      </c>
      <c r="P5577" s="20" t="str" cm="1">
        <f t="array" ref="P5577">IFERROR(INDEX(tblClientes[Dividendo Mensal (R$)],INT($J5577/ROWS(tblConsorcios[Produto]))+1),"")</f>
        <v/>
      </c>
      <c r="Q5577" s="20" t="str">
        <f t="shared" si="262"/>
        <v/>
      </c>
      <c r="R5577">
        <f t="shared" si="263"/>
        <v>0</v>
      </c>
    </row>
    <row r="5578" spans="10:18" x14ac:dyDescent="0.2">
      <c r="J5578">
        <f t="shared" si="261"/>
        <v>5576</v>
      </c>
      <c r="K5578" t="str" cm="1">
        <f t="array" ref="K5578">IFERROR(INDEX(tblClientes[Cliente],INT($J5578/ROWS(tblConsorcios[Produto]))+1),"")</f>
        <v/>
      </c>
      <c r="L5578" t="str" cm="1">
        <f t="array" ref="L5578">IFERROR(INDEX(tblConsorcios[Produto],MOD($J5578,ROWS(tblConsorcios[Produto]))+1),"")</f>
        <v>Imóvel IE350 – 200m</v>
      </c>
      <c r="M5578" s="20" cm="1">
        <f t="array" ref="M5578">IFERROR(INDEX(tblConsorcios[Valor da Carta (R$)],MOD($J5578,ROWS(tblConsorcios[Produto]))+1),"")</f>
        <v>350000</v>
      </c>
      <c r="N5578" s="2" cm="1">
        <f t="array" ref="N5578">IFERROR(INDEX(tblConsorcios[Prazo (meses)],MOD($J5578,ROWS(tblConsorcios[Produto]))+1),"")</f>
        <v>200</v>
      </c>
      <c r="O5578" s="20" cm="1">
        <f t="array" ref="O5578">IFERROR(INDEX(tblConsorcios[Parcela Mensal (R$)],MOD($J5578,ROWS(tblConsorcios[Produto]))+1),"")</f>
        <v>2219</v>
      </c>
      <c r="P5578" s="20" t="str" cm="1">
        <f t="array" ref="P5578">IFERROR(INDEX(tblClientes[Dividendo Mensal (R$)],INT($J5578/ROWS(tblConsorcios[Produto]))+1),"")</f>
        <v/>
      </c>
      <c r="Q5578" s="20" t="str">
        <f t="shared" si="262"/>
        <v/>
      </c>
      <c r="R5578">
        <f t="shared" si="263"/>
        <v>0</v>
      </c>
    </row>
    <row r="5579" spans="10:18" x14ac:dyDescent="0.2">
      <c r="J5579">
        <f t="shared" si="261"/>
        <v>5577</v>
      </c>
      <c r="K5579" t="str" cm="1">
        <f t="array" ref="K5579">IFERROR(INDEX(tblClientes[Cliente],INT($J5579/ROWS(tblConsorcios[Produto]))+1),"")</f>
        <v/>
      </c>
      <c r="L5579" t="str" cm="1">
        <f t="array" ref="L5579">IFERROR(INDEX(tblConsorcios[Produto],MOD($J5579,ROWS(tblConsorcios[Produto]))+1),"")</f>
        <v>Imóvel IE330 – 240m</v>
      </c>
      <c r="M5579" s="20" cm="1">
        <f t="array" ref="M5579">IFERROR(INDEX(tblConsorcios[Valor da Carta (R$)],MOD($J5579,ROWS(tblConsorcios[Produto]))+1),"")</f>
        <v>330000</v>
      </c>
      <c r="N5579" s="2" cm="1">
        <f t="array" ref="N5579">IFERROR(INDEX(tblConsorcios[Prazo (meses)],MOD($J5579,ROWS(tblConsorcios[Produto]))+1),"")</f>
        <v>240</v>
      </c>
      <c r="O5579" s="20" cm="1">
        <f t="array" ref="O5579">IFERROR(INDEX(tblConsorcios[Parcela Mensal (R$)],MOD($J5579,ROWS(tblConsorcios[Produto]))+1),"")</f>
        <v>1771</v>
      </c>
      <c r="P5579" s="20" t="str" cm="1">
        <f t="array" ref="P5579">IFERROR(INDEX(tblClientes[Dividendo Mensal (R$)],INT($J5579/ROWS(tblConsorcios[Produto]))+1),"")</f>
        <v/>
      </c>
      <c r="Q5579" s="20" t="str">
        <f t="shared" si="262"/>
        <v/>
      </c>
      <c r="R5579">
        <f t="shared" si="263"/>
        <v>0</v>
      </c>
    </row>
    <row r="5580" spans="10:18" x14ac:dyDescent="0.2">
      <c r="J5580">
        <f t="shared" si="261"/>
        <v>5578</v>
      </c>
      <c r="K5580" t="str" cm="1">
        <f t="array" ref="K5580">IFERROR(INDEX(tblClientes[Cliente],INT($J5580/ROWS(tblConsorcios[Produto]))+1),"")</f>
        <v/>
      </c>
      <c r="L5580" t="str" cm="1">
        <f t="array" ref="L5580">IFERROR(INDEX(tblConsorcios[Produto],MOD($J5580,ROWS(tblConsorcios[Produto]))+1),"")</f>
        <v>Imóvel IE330 – 220m</v>
      </c>
      <c r="M5580" s="20" cm="1">
        <f t="array" ref="M5580">IFERROR(INDEX(tblConsorcios[Valor da Carta (R$)],MOD($J5580,ROWS(tblConsorcios[Produto]))+1),"")</f>
        <v>330000</v>
      </c>
      <c r="N5580" s="2" cm="1">
        <f t="array" ref="N5580">IFERROR(INDEX(tblConsorcios[Prazo (meses)],MOD($J5580,ROWS(tblConsorcios[Produto]))+1),"")</f>
        <v>220</v>
      </c>
      <c r="O5580" s="20" cm="1">
        <f t="array" ref="O5580">IFERROR(INDEX(tblConsorcios[Parcela Mensal (R$)],MOD($J5580,ROWS(tblConsorcios[Produto]))+1),"")</f>
        <v>1917</v>
      </c>
      <c r="P5580" s="20" t="str" cm="1">
        <f t="array" ref="P5580">IFERROR(INDEX(tblClientes[Dividendo Mensal (R$)],INT($J5580/ROWS(tblConsorcios[Produto]))+1),"")</f>
        <v/>
      </c>
      <c r="Q5580" s="20" t="str">
        <f t="shared" si="262"/>
        <v/>
      </c>
      <c r="R5580">
        <f t="shared" si="263"/>
        <v>0</v>
      </c>
    </row>
    <row r="5581" spans="10:18" x14ac:dyDescent="0.2">
      <c r="J5581">
        <f t="shared" si="261"/>
        <v>5579</v>
      </c>
      <c r="K5581" t="str" cm="1">
        <f t="array" ref="K5581">IFERROR(INDEX(tblClientes[Cliente],INT($J5581/ROWS(tblConsorcios[Produto]))+1),"")</f>
        <v/>
      </c>
      <c r="L5581" t="str" cm="1">
        <f t="array" ref="L5581">IFERROR(INDEX(tblConsorcios[Produto],MOD($J5581,ROWS(tblConsorcios[Produto]))+1),"")</f>
        <v>Imóvel IE330 – 200m</v>
      </c>
      <c r="M5581" s="20" cm="1">
        <f t="array" ref="M5581">IFERROR(INDEX(tblConsorcios[Valor da Carta (R$)],MOD($J5581,ROWS(tblConsorcios[Produto]))+1),"")</f>
        <v>330000</v>
      </c>
      <c r="N5581" s="2" cm="1">
        <f t="array" ref="N5581">IFERROR(INDEX(tblConsorcios[Prazo (meses)],MOD($J5581,ROWS(tblConsorcios[Produto]))+1),"")</f>
        <v>200</v>
      </c>
      <c r="O5581" s="20" cm="1">
        <f t="array" ref="O5581">IFERROR(INDEX(tblConsorcios[Parcela Mensal (R$)],MOD($J5581,ROWS(tblConsorcios[Produto]))+1),"")</f>
        <v>2092.1999999999998</v>
      </c>
      <c r="P5581" s="20" t="str" cm="1">
        <f t="array" ref="P5581">IFERROR(INDEX(tblClientes[Dividendo Mensal (R$)],INT($J5581/ROWS(tblConsorcios[Produto]))+1),"")</f>
        <v/>
      </c>
      <c r="Q5581" s="20" t="str">
        <f t="shared" si="262"/>
        <v/>
      </c>
      <c r="R5581">
        <f t="shared" si="263"/>
        <v>0</v>
      </c>
    </row>
    <row r="5582" spans="10:18" x14ac:dyDescent="0.2">
      <c r="J5582">
        <f t="shared" si="261"/>
        <v>5580</v>
      </c>
      <c r="K5582" t="str" cm="1">
        <f t="array" ref="K5582">IFERROR(INDEX(tblClientes[Cliente],INT($J5582/ROWS(tblConsorcios[Produto]))+1),"")</f>
        <v/>
      </c>
      <c r="L5582" t="str" cm="1">
        <f t="array" ref="L5582">IFERROR(INDEX(tblConsorcios[Produto],MOD($J5582,ROWS(tblConsorcios[Produto]))+1),"")</f>
        <v>Imóvel IE300 – 240m</v>
      </c>
      <c r="M5582" s="20" cm="1">
        <f t="array" ref="M5582">IFERROR(INDEX(tblConsorcios[Valor da Carta (R$)],MOD($J5582,ROWS(tblConsorcios[Produto]))+1),"")</f>
        <v>300000</v>
      </c>
      <c r="N5582" s="2" cm="1">
        <f t="array" ref="N5582">IFERROR(INDEX(tblConsorcios[Prazo (meses)],MOD($J5582,ROWS(tblConsorcios[Produto]))+1),"")</f>
        <v>240</v>
      </c>
      <c r="O5582" s="20" cm="1">
        <f t="array" ref="O5582">IFERROR(INDEX(tblConsorcios[Parcela Mensal (R$)],MOD($J5582,ROWS(tblConsorcios[Produto]))+1),"")</f>
        <v>1610</v>
      </c>
      <c r="P5582" s="20" t="str" cm="1">
        <f t="array" ref="P5582">IFERROR(INDEX(tblClientes[Dividendo Mensal (R$)],INT($J5582/ROWS(tblConsorcios[Produto]))+1),"")</f>
        <v/>
      </c>
      <c r="Q5582" s="20" t="str">
        <f t="shared" si="262"/>
        <v/>
      </c>
      <c r="R5582">
        <f t="shared" si="263"/>
        <v>0</v>
      </c>
    </row>
    <row r="5583" spans="10:18" x14ac:dyDescent="0.2">
      <c r="J5583">
        <f t="shared" si="261"/>
        <v>5581</v>
      </c>
      <c r="K5583" t="str" cm="1">
        <f t="array" ref="K5583">IFERROR(INDEX(tblClientes[Cliente],INT($J5583/ROWS(tblConsorcios[Produto]))+1),"")</f>
        <v/>
      </c>
      <c r="L5583" t="str" cm="1">
        <f t="array" ref="L5583">IFERROR(INDEX(tblConsorcios[Produto],MOD($J5583,ROWS(tblConsorcios[Produto]))+1),"")</f>
        <v>Imóvel IE300 – 220m</v>
      </c>
      <c r="M5583" s="20" cm="1">
        <f t="array" ref="M5583">IFERROR(INDEX(tblConsorcios[Valor da Carta (R$)],MOD($J5583,ROWS(tblConsorcios[Produto]))+1),"")</f>
        <v>300000</v>
      </c>
      <c r="N5583" s="2" cm="1">
        <f t="array" ref="N5583">IFERROR(INDEX(tblConsorcios[Prazo (meses)],MOD($J5583,ROWS(tblConsorcios[Produto]))+1),"")</f>
        <v>220</v>
      </c>
      <c r="O5583" s="20" cm="1">
        <f t="array" ref="O5583">IFERROR(INDEX(tblConsorcios[Parcela Mensal (R$)],MOD($J5583,ROWS(tblConsorcios[Produto]))+1),"")</f>
        <v>1742.73</v>
      </c>
      <c r="P5583" s="20" t="str" cm="1">
        <f t="array" ref="P5583">IFERROR(INDEX(tblClientes[Dividendo Mensal (R$)],INT($J5583/ROWS(tblConsorcios[Produto]))+1),"")</f>
        <v/>
      </c>
      <c r="Q5583" s="20" t="str">
        <f t="shared" si="262"/>
        <v/>
      </c>
      <c r="R5583">
        <f t="shared" si="263"/>
        <v>0</v>
      </c>
    </row>
    <row r="5584" spans="10:18" x14ac:dyDescent="0.2">
      <c r="J5584">
        <f t="shared" si="261"/>
        <v>5582</v>
      </c>
      <c r="K5584" t="str" cm="1">
        <f t="array" ref="K5584">IFERROR(INDEX(tblClientes[Cliente],INT($J5584/ROWS(tblConsorcios[Produto]))+1),"")</f>
        <v/>
      </c>
      <c r="L5584" t="str" cm="1">
        <f t="array" ref="L5584">IFERROR(INDEX(tblConsorcios[Produto],MOD($J5584,ROWS(tblConsorcios[Produto]))+1),"")</f>
        <v>Imóvel IE300 – 200m</v>
      </c>
      <c r="M5584" s="20" cm="1">
        <f t="array" ref="M5584">IFERROR(INDEX(tblConsorcios[Valor da Carta (R$)],MOD($J5584,ROWS(tblConsorcios[Produto]))+1),"")</f>
        <v>300000</v>
      </c>
      <c r="N5584" s="2" cm="1">
        <f t="array" ref="N5584">IFERROR(INDEX(tblConsorcios[Prazo (meses)],MOD($J5584,ROWS(tblConsorcios[Produto]))+1),"")</f>
        <v>200</v>
      </c>
      <c r="O5584" s="20" cm="1">
        <f t="array" ref="O5584">IFERROR(INDEX(tblConsorcios[Parcela Mensal (R$)],MOD($J5584,ROWS(tblConsorcios[Produto]))+1),"")</f>
        <v>1902</v>
      </c>
      <c r="P5584" s="20" t="str" cm="1">
        <f t="array" ref="P5584">IFERROR(INDEX(tblClientes[Dividendo Mensal (R$)],INT($J5584/ROWS(tblConsorcios[Produto]))+1),"")</f>
        <v/>
      </c>
      <c r="Q5584" s="20" t="str">
        <f t="shared" si="262"/>
        <v/>
      </c>
      <c r="R5584">
        <f t="shared" si="263"/>
        <v>0</v>
      </c>
    </row>
    <row r="5585" spans="10:18" x14ac:dyDescent="0.2">
      <c r="J5585">
        <f t="shared" si="261"/>
        <v>5583</v>
      </c>
      <c r="K5585" t="str" cm="1">
        <f t="array" ref="K5585">IFERROR(INDEX(tblClientes[Cliente],INT($J5585/ROWS(tblConsorcios[Produto]))+1),"")</f>
        <v/>
      </c>
      <c r="L5585" t="str" cm="1">
        <f t="array" ref="L5585">IFERROR(INDEX(tblConsorcios[Produto],MOD($J5585,ROWS(tblConsorcios[Produto]))+1),"")</f>
        <v>Imóvel IE240 – 240m</v>
      </c>
      <c r="M5585" s="20" cm="1">
        <f t="array" ref="M5585">IFERROR(INDEX(tblConsorcios[Valor da Carta (R$)],MOD($J5585,ROWS(tblConsorcios[Produto]))+1),"")</f>
        <v>240000</v>
      </c>
      <c r="N5585" s="2" cm="1">
        <f t="array" ref="N5585">IFERROR(INDEX(tblConsorcios[Prazo (meses)],MOD($J5585,ROWS(tblConsorcios[Produto]))+1),"")</f>
        <v>240</v>
      </c>
      <c r="O5585" s="20" cm="1">
        <f t="array" ref="O5585">IFERROR(INDEX(tblConsorcios[Parcela Mensal (R$)],MOD($J5585,ROWS(tblConsorcios[Produto]))+1),"")</f>
        <v>1288</v>
      </c>
      <c r="P5585" s="20" t="str" cm="1">
        <f t="array" ref="P5585">IFERROR(INDEX(tblClientes[Dividendo Mensal (R$)],INT($J5585/ROWS(tblConsorcios[Produto]))+1),"")</f>
        <v/>
      </c>
      <c r="Q5585" s="20" t="str">
        <f t="shared" si="262"/>
        <v/>
      </c>
      <c r="R5585">
        <f t="shared" si="263"/>
        <v>0</v>
      </c>
    </row>
    <row r="5586" spans="10:18" x14ac:dyDescent="0.2">
      <c r="J5586">
        <f t="shared" si="261"/>
        <v>5584</v>
      </c>
      <c r="K5586" t="str" cm="1">
        <f t="array" ref="K5586">IFERROR(INDEX(tblClientes[Cliente],INT($J5586/ROWS(tblConsorcios[Produto]))+1),"")</f>
        <v/>
      </c>
      <c r="L5586" t="str" cm="1">
        <f t="array" ref="L5586">IFERROR(INDEX(tblConsorcios[Produto],MOD($J5586,ROWS(tblConsorcios[Produto]))+1),"")</f>
        <v>Imóvel IE240 – 220m</v>
      </c>
      <c r="M5586" s="20" cm="1">
        <f t="array" ref="M5586">IFERROR(INDEX(tblConsorcios[Valor da Carta (R$)],MOD($J5586,ROWS(tblConsorcios[Produto]))+1),"")</f>
        <v>240000</v>
      </c>
      <c r="N5586" s="2" cm="1">
        <f t="array" ref="N5586">IFERROR(INDEX(tblConsorcios[Prazo (meses)],MOD($J5586,ROWS(tblConsorcios[Produto]))+1),"")</f>
        <v>220</v>
      </c>
      <c r="O5586" s="20" cm="1">
        <f t="array" ref="O5586">IFERROR(INDEX(tblConsorcios[Parcela Mensal (R$)],MOD($J5586,ROWS(tblConsorcios[Produto]))+1),"")</f>
        <v>1394.18</v>
      </c>
      <c r="P5586" s="20" t="str" cm="1">
        <f t="array" ref="P5586">IFERROR(INDEX(tblClientes[Dividendo Mensal (R$)],INT($J5586/ROWS(tblConsorcios[Produto]))+1),"")</f>
        <v/>
      </c>
      <c r="Q5586" s="20" t="str">
        <f t="shared" si="262"/>
        <v/>
      </c>
      <c r="R5586">
        <f t="shared" si="263"/>
        <v>0</v>
      </c>
    </row>
    <row r="5587" spans="10:18" x14ac:dyDescent="0.2">
      <c r="J5587">
        <f t="shared" si="261"/>
        <v>5585</v>
      </c>
      <c r="K5587" t="str" cm="1">
        <f t="array" ref="K5587">IFERROR(INDEX(tblClientes[Cliente],INT($J5587/ROWS(tblConsorcios[Produto]))+1),"")</f>
        <v/>
      </c>
      <c r="L5587" t="str" cm="1">
        <f t="array" ref="L5587">IFERROR(INDEX(tblConsorcios[Produto],MOD($J5587,ROWS(tblConsorcios[Produto]))+1),"")</f>
        <v>Imóvel IE240 – 200m</v>
      </c>
      <c r="M5587" s="20" cm="1">
        <f t="array" ref="M5587">IFERROR(INDEX(tblConsorcios[Valor da Carta (R$)],MOD($J5587,ROWS(tblConsorcios[Produto]))+1),"")</f>
        <v>240000</v>
      </c>
      <c r="N5587" s="2" cm="1">
        <f t="array" ref="N5587">IFERROR(INDEX(tblConsorcios[Prazo (meses)],MOD($J5587,ROWS(tblConsorcios[Produto]))+1),"")</f>
        <v>200</v>
      </c>
      <c r="O5587" s="20" cm="1">
        <f t="array" ref="O5587">IFERROR(INDEX(tblConsorcios[Parcela Mensal (R$)],MOD($J5587,ROWS(tblConsorcios[Produto]))+1),"")</f>
        <v>1521.6</v>
      </c>
      <c r="P5587" s="20" t="str" cm="1">
        <f t="array" ref="P5587">IFERROR(INDEX(tblClientes[Dividendo Mensal (R$)],INT($J5587/ROWS(tblConsorcios[Produto]))+1),"")</f>
        <v/>
      </c>
      <c r="Q5587" s="20" t="str">
        <f t="shared" si="262"/>
        <v/>
      </c>
      <c r="R5587">
        <f t="shared" si="263"/>
        <v>0</v>
      </c>
    </row>
    <row r="5588" spans="10:18" x14ac:dyDescent="0.2">
      <c r="J5588">
        <f t="shared" si="261"/>
        <v>5586</v>
      </c>
      <c r="K5588" t="str" cm="1">
        <f t="array" ref="K5588">IFERROR(INDEX(tblClientes[Cliente],INT($J5588/ROWS(tblConsorcios[Produto]))+1),"")</f>
        <v/>
      </c>
      <c r="L5588" t="str" cm="1">
        <f t="array" ref="L5588">IFERROR(INDEX(tblConsorcios[Produto],MOD($J5588,ROWS(tblConsorcios[Produto]))+1),"")</f>
        <v>Imóvel IE230 – 240m</v>
      </c>
      <c r="M5588" s="20" cm="1">
        <f t="array" ref="M5588">IFERROR(INDEX(tblConsorcios[Valor da Carta (R$)],MOD($J5588,ROWS(tblConsorcios[Produto]))+1),"")</f>
        <v>230000</v>
      </c>
      <c r="N5588" s="2" cm="1">
        <f t="array" ref="N5588">IFERROR(INDEX(tblConsorcios[Prazo (meses)],MOD($J5588,ROWS(tblConsorcios[Produto]))+1),"")</f>
        <v>240</v>
      </c>
      <c r="O5588" s="20" cm="1">
        <f t="array" ref="O5588">IFERROR(INDEX(tblConsorcios[Parcela Mensal (R$)],MOD($J5588,ROWS(tblConsorcios[Produto]))+1),"")</f>
        <v>1234.33</v>
      </c>
      <c r="P5588" s="20" t="str" cm="1">
        <f t="array" ref="P5588">IFERROR(INDEX(tblClientes[Dividendo Mensal (R$)],INT($J5588/ROWS(tblConsorcios[Produto]))+1),"")</f>
        <v/>
      </c>
      <c r="Q5588" s="20" t="str">
        <f t="shared" si="262"/>
        <v/>
      </c>
      <c r="R5588">
        <f t="shared" si="263"/>
        <v>0</v>
      </c>
    </row>
    <row r="5589" spans="10:18" x14ac:dyDescent="0.2">
      <c r="J5589">
        <f t="shared" si="261"/>
        <v>5587</v>
      </c>
      <c r="K5589" t="str" cm="1">
        <f t="array" ref="K5589">IFERROR(INDEX(tblClientes[Cliente],INT($J5589/ROWS(tblConsorcios[Produto]))+1),"")</f>
        <v/>
      </c>
      <c r="L5589" t="str" cm="1">
        <f t="array" ref="L5589">IFERROR(INDEX(tblConsorcios[Produto],MOD($J5589,ROWS(tblConsorcios[Produto]))+1),"")</f>
        <v>Imóvel IE230 – 220m</v>
      </c>
      <c r="M5589" s="20" cm="1">
        <f t="array" ref="M5589">IFERROR(INDEX(tblConsorcios[Valor da Carta (R$)],MOD($J5589,ROWS(tblConsorcios[Produto]))+1),"")</f>
        <v>230000</v>
      </c>
      <c r="N5589" s="2" cm="1">
        <f t="array" ref="N5589">IFERROR(INDEX(tblConsorcios[Prazo (meses)],MOD($J5589,ROWS(tblConsorcios[Produto]))+1),"")</f>
        <v>220</v>
      </c>
      <c r="O5589" s="20" cm="1">
        <f t="array" ref="O5589">IFERROR(INDEX(tblConsorcios[Parcela Mensal (R$)],MOD($J5589,ROWS(tblConsorcios[Produto]))+1),"")</f>
        <v>1336.09</v>
      </c>
      <c r="P5589" s="20" t="str" cm="1">
        <f t="array" ref="P5589">IFERROR(INDEX(tblClientes[Dividendo Mensal (R$)],INT($J5589/ROWS(tblConsorcios[Produto]))+1),"")</f>
        <v/>
      </c>
      <c r="Q5589" s="20" t="str">
        <f t="shared" si="262"/>
        <v/>
      </c>
      <c r="R5589">
        <f t="shared" si="263"/>
        <v>0</v>
      </c>
    </row>
    <row r="5590" spans="10:18" x14ac:dyDescent="0.2">
      <c r="J5590">
        <f t="shared" si="261"/>
        <v>5588</v>
      </c>
      <c r="K5590" t="str" cm="1">
        <f t="array" ref="K5590">IFERROR(INDEX(tblClientes[Cliente],INT($J5590/ROWS(tblConsorcios[Produto]))+1),"")</f>
        <v/>
      </c>
      <c r="L5590" t="str" cm="1">
        <f t="array" ref="L5590">IFERROR(INDEX(tblConsorcios[Produto],MOD($J5590,ROWS(tblConsorcios[Produto]))+1),"")</f>
        <v>Imóvel IE230 – 200m</v>
      </c>
      <c r="M5590" s="20" cm="1">
        <f t="array" ref="M5590">IFERROR(INDEX(tblConsorcios[Valor da Carta (R$)],MOD($J5590,ROWS(tblConsorcios[Produto]))+1),"")</f>
        <v>230000</v>
      </c>
      <c r="N5590" s="2" cm="1">
        <f t="array" ref="N5590">IFERROR(INDEX(tblConsorcios[Prazo (meses)],MOD($J5590,ROWS(tblConsorcios[Produto]))+1),"")</f>
        <v>200</v>
      </c>
      <c r="O5590" s="20" cm="1">
        <f t="array" ref="O5590">IFERROR(INDEX(tblConsorcios[Parcela Mensal (R$)],MOD($J5590,ROWS(tblConsorcios[Produto]))+1),"")</f>
        <v>1458.2</v>
      </c>
      <c r="P5590" s="20" t="str" cm="1">
        <f t="array" ref="P5590">IFERROR(INDEX(tblClientes[Dividendo Mensal (R$)],INT($J5590/ROWS(tblConsorcios[Produto]))+1),"")</f>
        <v/>
      </c>
      <c r="Q5590" s="20" t="str">
        <f t="shared" si="262"/>
        <v/>
      </c>
      <c r="R5590">
        <f t="shared" si="263"/>
        <v>0</v>
      </c>
    </row>
    <row r="5591" spans="10:18" x14ac:dyDescent="0.2">
      <c r="J5591">
        <f t="shared" si="261"/>
        <v>5589</v>
      </c>
      <c r="K5591" t="str" cm="1">
        <f t="array" ref="K5591">IFERROR(INDEX(tblClientes[Cliente],INT($J5591/ROWS(tblConsorcios[Produto]))+1),"")</f>
        <v/>
      </c>
      <c r="L5591" t="str" cm="1">
        <f t="array" ref="L5591">IFERROR(INDEX(tblConsorcios[Produto],MOD($J5591,ROWS(tblConsorcios[Produto]))+1),"")</f>
        <v>Imóvel IE220 – 240m</v>
      </c>
      <c r="M5591" s="20" cm="1">
        <f t="array" ref="M5591">IFERROR(INDEX(tblConsorcios[Valor da Carta (R$)],MOD($J5591,ROWS(tblConsorcios[Produto]))+1),"")</f>
        <v>220000</v>
      </c>
      <c r="N5591" s="2" cm="1">
        <f t="array" ref="N5591">IFERROR(INDEX(tblConsorcios[Prazo (meses)],MOD($J5591,ROWS(tblConsorcios[Produto]))+1),"")</f>
        <v>240</v>
      </c>
      <c r="O5591" s="20" cm="1">
        <f t="array" ref="O5591">IFERROR(INDEX(tblConsorcios[Parcela Mensal (R$)],MOD($J5591,ROWS(tblConsorcios[Produto]))+1),"")</f>
        <v>1180.67</v>
      </c>
      <c r="P5591" s="20" t="str" cm="1">
        <f t="array" ref="P5591">IFERROR(INDEX(tblClientes[Dividendo Mensal (R$)],INT($J5591/ROWS(tblConsorcios[Produto]))+1),"")</f>
        <v/>
      </c>
      <c r="Q5591" s="20" t="str">
        <f t="shared" si="262"/>
        <v/>
      </c>
      <c r="R5591">
        <f t="shared" si="263"/>
        <v>0</v>
      </c>
    </row>
    <row r="5592" spans="10:18" x14ac:dyDescent="0.2">
      <c r="J5592">
        <f t="shared" si="261"/>
        <v>5590</v>
      </c>
      <c r="K5592" t="str" cm="1">
        <f t="array" ref="K5592">IFERROR(INDEX(tblClientes[Cliente],INT($J5592/ROWS(tblConsorcios[Produto]))+1),"")</f>
        <v/>
      </c>
      <c r="L5592" t="str" cm="1">
        <f t="array" ref="L5592">IFERROR(INDEX(tblConsorcios[Produto],MOD($J5592,ROWS(tblConsorcios[Produto]))+1),"")</f>
        <v>Imóvel IE220 – 220m</v>
      </c>
      <c r="M5592" s="20" cm="1">
        <f t="array" ref="M5592">IFERROR(INDEX(tblConsorcios[Valor da Carta (R$)],MOD($J5592,ROWS(tblConsorcios[Produto]))+1),"")</f>
        <v>220000</v>
      </c>
      <c r="N5592" s="2" cm="1">
        <f t="array" ref="N5592">IFERROR(INDEX(tblConsorcios[Prazo (meses)],MOD($J5592,ROWS(tblConsorcios[Produto]))+1),"")</f>
        <v>220</v>
      </c>
      <c r="O5592" s="20" cm="1">
        <f t="array" ref="O5592">IFERROR(INDEX(tblConsorcios[Parcela Mensal (R$)],MOD($J5592,ROWS(tblConsorcios[Produto]))+1),"")</f>
        <v>1278</v>
      </c>
      <c r="P5592" s="20" t="str" cm="1">
        <f t="array" ref="P5592">IFERROR(INDEX(tblClientes[Dividendo Mensal (R$)],INT($J5592/ROWS(tblConsorcios[Produto]))+1),"")</f>
        <v/>
      </c>
      <c r="Q5592" s="20" t="str">
        <f t="shared" si="262"/>
        <v/>
      </c>
      <c r="R5592">
        <f t="shared" si="263"/>
        <v>0</v>
      </c>
    </row>
    <row r="5593" spans="10:18" x14ac:dyDescent="0.2">
      <c r="J5593">
        <f t="shared" si="261"/>
        <v>5591</v>
      </c>
      <c r="K5593" t="str" cm="1">
        <f t="array" ref="K5593">IFERROR(INDEX(tblClientes[Cliente],INT($J5593/ROWS(tblConsorcios[Produto]))+1),"")</f>
        <v/>
      </c>
      <c r="L5593" t="str" cm="1">
        <f t="array" ref="L5593">IFERROR(INDEX(tblConsorcios[Produto],MOD($J5593,ROWS(tblConsorcios[Produto]))+1),"")</f>
        <v>Imóvel IE220 – 200m</v>
      </c>
      <c r="M5593" s="20" cm="1">
        <f t="array" ref="M5593">IFERROR(INDEX(tblConsorcios[Valor da Carta (R$)],MOD($J5593,ROWS(tblConsorcios[Produto]))+1),"")</f>
        <v>220000</v>
      </c>
      <c r="N5593" s="2" cm="1">
        <f t="array" ref="N5593">IFERROR(INDEX(tblConsorcios[Prazo (meses)],MOD($J5593,ROWS(tblConsorcios[Produto]))+1),"")</f>
        <v>200</v>
      </c>
      <c r="O5593" s="20" cm="1">
        <f t="array" ref="O5593">IFERROR(INDEX(tblConsorcios[Parcela Mensal (R$)],MOD($J5593,ROWS(tblConsorcios[Produto]))+1),"")</f>
        <v>1394.8</v>
      </c>
      <c r="P5593" s="20" t="str" cm="1">
        <f t="array" ref="P5593">IFERROR(INDEX(tblClientes[Dividendo Mensal (R$)],INT($J5593/ROWS(tblConsorcios[Produto]))+1),"")</f>
        <v/>
      </c>
      <c r="Q5593" s="20" t="str">
        <f t="shared" si="262"/>
        <v/>
      </c>
      <c r="R5593">
        <f t="shared" si="263"/>
        <v>0</v>
      </c>
    </row>
    <row r="5594" spans="10:18" x14ac:dyDescent="0.2">
      <c r="J5594">
        <f t="shared" si="261"/>
        <v>5592</v>
      </c>
      <c r="K5594" t="str" cm="1">
        <f t="array" ref="K5594">IFERROR(INDEX(tblClientes[Cliente],INT($J5594/ROWS(tblConsorcios[Produto]))+1),"")</f>
        <v/>
      </c>
      <c r="L5594" t="str" cm="1">
        <f t="array" ref="L5594">IFERROR(INDEX(tblConsorcios[Produto],MOD($J5594,ROWS(tblConsorcios[Produto]))+1),"")</f>
        <v>Imóvel IE200 – 240m</v>
      </c>
      <c r="M5594" s="20" cm="1">
        <f t="array" ref="M5594">IFERROR(INDEX(tblConsorcios[Valor da Carta (R$)],MOD($J5594,ROWS(tblConsorcios[Produto]))+1),"")</f>
        <v>200000</v>
      </c>
      <c r="N5594" s="2" cm="1">
        <f t="array" ref="N5594">IFERROR(INDEX(tblConsorcios[Prazo (meses)],MOD($J5594,ROWS(tblConsorcios[Produto]))+1),"")</f>
        <v>240</v>
      </c>
      <c r="O5594" s="20" cm="1">
        <f t="array" ref="O5594">IFERROR(INDEX(tblConsorcios[Parcela Mensal (R$)],MOD($J5594,ROWS(tblConsorcios[Produto]))+1),"")</f>
        <v>1073.33</v>
      </c>
      <c r="P5594" s="20" t="str" cm="1">
        <f t="array" ref="P5594">IFERROR(INDEX(tblClientes[Dividendo Mensal (R$)],INT($J5594/ROWS(tblConsorcios[Produto]))+1),"")</f>
        <v/>
      </c>
      <c r="Q5594" s="20" t="str">
        <f t="shared" si="262"/>
        <v/>
      </c>
      <c r="R5594">
        <f t="shared" si="263"/>
        <v>0</v>
      </c>
    </row>
    <row r="5595" spans="10:18" x14ac:dyDescent="0.2">
      <c r="J5595">
        <f t="shared" si="261"/>
        <v>5593</v>
      </c>
      <c r="K5595" t="str" cm="1">
        <f t="array" ref="K5595">IFERROR(INDEX(tblClientes[Cliente],INT($J5595/ROWS(tblConsorcios[Produto]))+1),"")</f>
        <v/>
      </c>
      <c r="L5595" t="str" cm="1">
        <f t="array" ref="L5595">IFERROR(INDEX(tblConsorcios[Produto],MOD($J5595,ROWS(tblConsorcios[Produto]))+1),"")</f>
        <v>Imóvel IE200 – 220m</v>
      </c>
      <c r="M5595" s="20" cm="1">
        <f t="array" ref="M5595">IFERROR(INDEX(tblConsorcios[Valor da Carta (R$)],MOD($J5595,ROWS(tblConsorcios[Produto]))+1),"")</f>
        <v>200000</v>
      </c>
      <c r="N5595" s="2" cm="1">
        <f t="array" ref="N5595">IFERROR(INDEX(tblConsorcios[Prazo (meses)],MOD($J5595,ROWS(tblConsorcios[Produto]))+1),"")</f>
        <v>220</v>
      </c>
      <c r="O5595" s="20" cm="1">
        <f t="array" ref="O5595">IFERROR(INDEX(tblConsorcios[Parcela Mensal (R$)],MOD($J5595,ROWS(tblConsorcios[Produto]))+1),"")</f>
        <v>1161.82</v>
      </c>
      <c r="P5595" s="20" t="str" cm="1">
        <f t="array" ref="P5595">IFERROR(INDEX(tblClientes[Dividendo Mensal (R$)],INT($J5595/ROWS(tblConsorcios[Produto]))+1),"")</f>
        <v/>
      </c>
      <c r="Q5595" s="20" t="str">
        <f t="shared" si="262"/>
        <v/>
      </c>
      <c r="R5595">
        <f t="shared" si="263"/>
        <v>0</v>
      </c>
    </row>
    <row r="5596" spans="10:18" x14ac:dyDescent="0.2">
      <c r="J5596">
        <f t="shared" si="261"/>
        <v>5594</v>
      </c>
      <c r="K5596" t="str" cm="1">
        <f t="array" ref="K5596">IFERROR(INDEX(tblClientes[Cliente],INT($J5596/ROWS(tblConsorcios[Produto]))+1),"")</f>
        <v/>
      </c>
      <c r="L5596" t="str" cm="1">
        <f t="array" ref="L5596">IFERROR(INDEX(tblConsorcios[Produto],MOD($J5596,ROWS(tblConsorcios[Produto]))+1),"")</f>
        <v>Imóvel IE200 – 200m</v>
      </c>
      <c r="M5596" s="20" cm="1">
        <f t="array" ref="M5596">IFERROR(INDEX(tblConsorcios[Valor da Carta (R$)],MOD($J5596,ROWS(tblConsorcios[Produto]))+1),"")</f>
        <v>200000</v>
      </c>
      <c r="N5596" s="2" cm="1">
        <f t="array" ref="N5596">IFERROR(INDEX(tblConsorcios[Prazo (meses)],MOD($J5596,ROWS(tblConsorcios[Produto]))+1),"")</f>
        <v>200</v>
      </c>
      <c r="O5596" s="20" cm="1">
        <f t="array" ref="O5596">IFERROR(INDEX(tblConsorcios[Parcela Mensal (R$)],MOD($J5596,ROWS(tblConsorcios[Produto]))+1),"")</f>
        <v>1268</v>
      </c>
      <c r="P5596" s="20" t="str" cm="1">
        <f t="array" ref="P5596">IFERROR(INDEX(tblClientes[Dividendo Mensal (R$)],INT($J5596/ROWS(tblConsorcios[Produto]))+1),"")</f>
        <v/>
      </c>
      <c r="Q5596" s="20" t="str">
        <f t="shared" si="262"/>
        <v/>
      </c>
      <c r="R5596">
        <f t="shared" si="263"/>
        <v>0</v>
      </c>
    </row>
    <row r="5597" spans="10:18" x14ac:dyDescent="0.2">
      <c r="J5597">
        <f t="shared" si="261"/>
        <v>5595</v>
      </c>
      <c r="K5597" t="str" cm="1">
        <f t="array" ref="K5597">IFERROR(INDEX(tblClientes[Cliente],INT($J5597/ROWS(tblConsorcios[Produto]))+1),"")</f>
        <v/>
      </c>
      <c r="L5597" t="str" cm="1">
        <f t="array" ref="L5597">IFERROR(INDEX(tblConsorcios[Produto],MOD($J5597,ROWS(tblConsorcios[Produto]))+1),"")</f>
        <v>Imóvel IE150 – 240m</v>
      </c>
      <c r="M5597" s="20" cm="1">
        <f t="array" ref="M5597">IFERROR(INDEX(tblConsorcios[Valor da Carta (R$)],MOD($J5597,ROWS(tblConsorcios[Produto]))+1),"")</f>
        <v>150000</v>
      </c>
      <c r="N5597" s="2" cm="1">
        <f t="array" ref="N5597">IFERROR(INDEX(tblConsorcios[Prazo (meses)],MOD($J5597,ROWS(tblConsorcios[Produto]))+1),"")</f>
        <v>240</v>
      </c>
      <c r="O5597" s="20" cm="1">
        <f t="array" ref="O5597">IFERROR(INDEX(tblConsorcios[Parcela Mensal (R$)],MOD($J5597,ROWS(tblConsorcios[Produto]))+1),"")</f>
        <v>805</v>
      </c>
      <c r="P5597" s="20" t="str" cm="1">
        <f t="array" ref="P5597">IFERROR(INDEX(tblClientes[Dividendo Mensal (R$)],INT($J5597/ROWS(tblConsorcios[Produto]))+1),"")</f>
        <v/>
      </c>
      <c r="Q5597" s="20" t="str">
        <f t="shared" si="262"/>
        <v/>
      </c>
      <c r="R5597">
        <f t="shared" si="263"/>
        <v>0</v>
      </c>
    </row>
    <row r="5598" spans="10:18" x14ac:dyDescent="0.2">
      <c r="J5598">
        <f t="shared" si="261"/>
        <v>5596</v>
      </c>
      <c r="K5598" t="str" cm="1">
        <f t="array" ref="K5598">IFERROR(INDEX(tblClientes[Cliente],INT($J5598/ROWS(tblConsorcios[Produto]))+1),"")</f>
        <v/>
      </c>
      <c r="L5598" t="str" cm="1">
        <f t="array" ref="L5598">IFERROR(INDEX(tblConsorcios[Produto],MOD($J5598,ROWS(tblConsorcios[Produto]))+1),"")</f>
        <v>Imóvel IE150 – 220m</v>
      </c>
      <c r="M5598" s="20" cm="1">
        <f t="array" ref="M5598">IFERROR(INDEX(tblConsorcios[Valor da Carta (R$)],MOD($J5598,ROWS(tblConsorcios[Produto]))+1),"")</f>
        <v>150000</v>
      </c>
      <c r="N5598" s="2" cm="1">
        <f t="array" ref="N5598">IFERROR(INDEX(tblConsorcios[Prazo (meses)],MOD($J5598,ROWS(tblConsorcios[Produto]))+1),"")</f>
        <v>220</v>
      </c>
      <c r="O5598" s="20" cm="1">
        <f t="array" ref="O5598">IFERROR(INDEX(tblConsorcios[Parcela Mensal (R$)],MOD($J5598,ROWS(tblConsorcios[Produto]))+1),"")</f>
        <v>871.36</v>
      </c>
      <c r="P5598" s="20" t="str" cm="1">
        <f t="array" ref="P5598">IFERROR(INDEX(tblClientes[Dividendo Mensal (R$)],INT($J5598/ROWS(tblConsorcios[Produto]))+1),"")</f>
        <v/>
      </c>
      <c r="Q5598" s="20" t="str">
        <f t="shared" si="262"/>
        <v/>
      </c>
      <c r="R5598">
        <f t="shared" si="263"/>
        <v>0</v>
      </c>
    </row>
    <row r="5599" spans="10:18" x14ac:dyDescent="0.2">
      <c r="J5599">
        <f t="shared" si="261"/>
        <v>5597</v>
      </c>
      <c r="K5599" t="str" cm="1">
        <f t="array" ref="K5599">IFERROR(INDEX(tblClientes[Cliente],INT($J5599/ROWS(tblConsorcios[Produto]))+1),"")</f>
        <v/>
      </c>
      <c r="L5599" t="str" cm="1">
        <f t="array" ref="L5599">IFERROR(INDEX(tblConsorcios[Produto],MOD($J5599,ROWS(tblConsorcios[Produto]))+1),"")</f>
        <v>Imóvel IE150 – 200m</v>
      </c>
      <c r="M5599" s="20" cm="1">
        <f t="array" ref="M5599">IFERROR(INDEX(tblConsorcios[Valor da Carta (R$)],MOD($J5599,ROWS(tblConsorcios[Produto]))+1),"")</f>
        <v>150000</v>
      </c>
      <c r="N5599" s="2" cm="1">
        <f t="array" ref="N5599">IFERROR(INDEX(tblConsorcios[Prazo (meses)],MOD($J5599,ROWS(tblConsorcios[Produto]))+1),"")</f>
        <v>200</v>
      </c>
      <c r="O5599" s="20" cm="1">
        <f t="array" ref="O5599">IFERROR(INDEX(tblConsorcios[Parcela Mensal (R$)],MOD($J5599,ROWS(tblConsorcios[Produto]))+1),"")</f>
        <v>951</v>
      </c>
      <c r="P5599" s="20" t="str" cm="1">
        <f t="array" ref="P5599">IFERROR(INDEX(tblClientes[Dividendo Mensal (R$)],INT($J5599/ROWS(tblConsorcios[Produto]))+1),"")</f>
        <v/>
      </c>
      <c r="Q5599" s="20" t="str">
        <f t="shared" si="262"/>
        <v/>
      </c>
      <c r="R5599">
        <f t="shared" si="263"/>
        <v>0</v>
      </c>
    </row>
    <row r="5600" spans="10:18" x14ac:dyDescent="0.2">
      <c r="J5600">
        <f t="shared" si="261"/>
        <v>5598</v>
      </c>
      <c r="K5600" t="str" cm="1">
        <f t="array" ref="K5600">IFERROR(INDEX(tblClientes[Cliente],INT($J5600/ROWS(tblConsorcios[Produto]))+1),"")</f>
        <v/>
      </c>
      <c r="L5600" t="str" cm="1">
        <f t="array" ref="L5600">IFERROR(INDEX(tblConsorcios[Produto],MOD($J5600,ROWS(tblConsorcios[Produto]))+1),"")</f>
        <v>Imóvel IE140 – 240m</v>
      </c>
      <c r="M5600" s="20" cm="1">
        <f t="array" ref="M5600">IFERROR(INDEX(tblConsorcios[Valor da Carta (R$)],MOD($J5600,ROWS(tblConsorcios[Produto]))+1),"")</f>
        <v>140000</v>
      </c>
      <c r="N5600" s="2" cm="1">
        <f t="array" ref="N5600">IFERROR(INDEX(tblConsorcios[Prazo (meses)],MOD($J5600,ROWS(tblConsorcios[Produto]))+1),"")</f>
        <v>240</v>
      </c>
      <c r="O5600" s="20" cm="1">
        <f t="array" ref="O5600">IFERROR(INDEX(tblConsorcios[Parcela Mensal (R$)],MOD($J5600,ROWS(tblConsorcios[Produto]))+1),"")</f>
        <v>751.33</v>
      </c>
      <c r="P5600" s="20" t="str" cm="1">
        <f t="array" ref="P5600">IFERROR(INDEX(tblClientes[Dividendo Mensal (R$)],INT($J5600/ROWS(tblConsorcios[Produto]))+1),"")</f>
        <v/>
      </c>
      <c r="Q5600" s="20" t="str">
        <f t="shared" si="262"/>
        <v/>
      </c>
      <c r="R5600">
        <f t="shared" si="263"/>
        <v>0</v>
      </c>
    </row>
    <row r="5601" spans="10:18" x14ac:dyDescent="0.2">
      <c r="J5601">
        <f t="shared" si="261"/>
        <v>5599</v>
      </c>
      <c r="K5601" t="str" cm="1">
        <f t="array" ref="K5601">IFERROR(INDEX(tblClientes[Cliente],INT($J5601/ROWS(tblConsorcios[Produto]))+1),"")</f>
        <v/>
      </c>
      <c r="L5601" t="str" cm="1">
        <f t="array" ref="L5601">IFERROR(INDEX(tblConsorcios[Produto],MOD($J5601,ROWS(tblConsorcios[Produto]))+1),"")</f>
        <v>Imóvel IE140 – 220m</v>
      </c>
      <c r="M5601" s="20" cm="1">
        <f t="array" ref="M5601">IFERROR(INDEX(tblConsorcios[Valor da Carta (R$)],MOD($J5601,ROWS(tblConsorcios[Produto]))+1),"")</f>
        <v>140000</v>
      </c>
      <c r="N5601" s="2" cm="1">
        <f t="array" ref="N5601">IFERROR(INDEX(tblConsorcios[Prazo (meses)],MOD($J5601,ROWS(tblConsorcios[Produto]))+1),"")</f>
        <v>220</v>
      </c>
      <c r="O5601" s="20" cm="1">
        <f t="array" ref="O5601">IFERROR(INDEX(tblConsorcios[Parcela Mensal (R$)],MOD($J5601,ROWS(tblConsorcios[Produto]))+1),"")</f>
        <v>813.27</v>
      </c>
      <c r="P5601" s="20" t="str" cm="1">
        <f t="array" ref="P5601">IFERROR(INDEX(tblClientes[Dividendo Mensal (R$)],INT($J5601/ROWS(tblConsorcios[Produto]))+1),"")</f>
        <v/>
      </c>
      <c r="Q5601" s="20" t="str">
        <f t="shared" si="262"/>
        <v/>
      </c>
      <c r="R5601">
        <f t="shared" si="263"/>
        <v>0</v>
      </c>
    </row>
    <row r="5602" spans="10:18" x14ac:dyDescent="0.2">
      <c r="J5602">
        <f t="shared" si="261"/>
        <v>5600</v>
      </c>
      <c r="K5602" t="str" cm="1">
        <f t="array" ref="K5602">IFERROR(INDEX(tblClientes[Cliente],INT($J5602/ROWS(tblConsorcios[Produto]))+1),"")</f>
        <v/>
      </c>
      <c r="L5602" t="str" cm="1">
        <f t="array" ref="L5602">IFERROR(INDEX(tblConsorcios[Produto],MOD($J5602,ROWS(tblConsorcios[Produto]))+1),"")</f>
        <v>Imóvel IE140 – 200m</v>
      </c>
      <c r="M5602" s="20" cm="1">
        <f t="array" ref="M5602">IFERROR(INDEX(tblConsorcios[Valor da Carta (R$)],MOD($J5602,ROWS(tblConsorcios[Produto]))+1),"")</f>
        <v>140000</v>
      </c>
      <c r="N5602" s="2" cm="1">
        <f t="array" ref="N5602">IFERROR(INDEX(tblConsorcios[Prazo (meses)],MOD($J5602,ROWS(tblConsorcios[Produto]))+1),"")</f>
        <v>200</v>
      </c>
      <c r="O5602" s="20" cm="1">
        <f t="array" ref="O5602">IFERROR(INDEX(tblConsorcios[Parcela Mensal (R$)],MOD($J5602,ROWS(tblConsorcios[Produto]))+1),"")</f>
        <v>887.6</v>
      </c>
      <c r="P5602" s="20" t="str" cm="1">
        <f t="array" ref="P5602">IFERROR(INDEX(tblClientes[Dividendo Mensal (R$)],INT($J5602/ROWS(tblConsorcios[Produto]))+1),"")</f>
        <v/>
      </c>
      <c r="Q5602" s="20" t="str">
        <f t="shared" si="262"/>
        <v/>
      </c>
      <c r="R5602">
        <f t="shared" si="263"/>
        <v>0</v>
      </c>
    </row>
    <row r="5603" spans="10:18" x14ac:dyDescent="0.2">
      <c r="J5603">
        <f t="shared" si="261"/>
        <v>5601</v>
      </c>
      <c r="K5603" t="str" cm="1">
        <f t="array" ref="K5603">IFERROR(INDEX(tblClientes[Cliente],INT($J5603/ROWS(tblConsorcios[Produto]))+1),"")</f>
        <v/>
      </c>
      <c r="L5603" t="str" cm="1">
        <f t="array" ref="L5603">IFERROR(INDEX(tblConsorcios[Produto],MOD($J5603,ROWS(tblConsorcios[Produto]))+1),"")</f>
        <v>Imóvel IE130 – 240m</v>
      </c>
      <c r="M5603" s="20" cm="1">
        <f t="array" ref="M5603">IFERROR(INDEX(tblConsorcios[Valor da Carta (R$)],MOD($J5603,ROWS(tblConsorcios[Produto]))+1),"")</f>
        <v>130000</v>
      </c>
      <c r="N5603" s="2" cm="1">
        <f t="array" ref="N5603">IFERROR(INDEX(tblConsorcios[Prazo (meses)],MOD($J5603,ROWS(tblConsorcios[Produto]))+1),"")</f>
        <v>240</v>
      </c>
      <c r="O5603" s="20" cm="1">
        <f t="array" ref="O5603">IFERROR(INDEX(tblConsorcios[Parcela Mensal (R$)],MOD($J5603,ROWS(tblConsorcios[Produto]))+1),"")</f>
        <v>697.67</v>
      </c>
      <c r="P5603" s="20" t="str" cm="1">
        <f t="array" ref="P5603">IFERROR(INDEX(tblClientes[Dividendo Mensal (R$)],INT($J5603/ROWS(tblConsorcios[Produto]))+1),"")</f>
        <v/>
      </c>
      <c r="Q5603" s="20" t="str">
        <f t="shared" si="262"/>
        <v/>
      </c>
      <c r="R5603">
        <f t="shared" si="263"/>
        <v>0</v>
      </c>
    </row>
    <row r="5604" spans="10:18" x14ac:dyDescent="0.2">
      <c r="J5604">
        <f t="shared" si="261"/>
        <v>5602</v>
      </c>
      <c r="K5604" t="str" cm="1">
        <f t="array" ref="K5604">IFERROR(INDEX(tblClientes[Cliente],INT($J5604/ROWS(tblConsorcios[Produto]))+1),"")</f>
        <v/>
      </c>
      <c r="L5604" t="str" cm="1">
        <f t="array" ref="L5604">IFERROR(INDEX(tblConsorcios[Produto],MOD($J5604,ROWS(tblConsorcios[Produto]))+1),"")</f>
        <v>Imóvel IE130 – 220m</v>
      </c>
      <c r="M5604" s="20" cm="1">
        <f t="array" ref="M5604">IFERROR(INDEX(tblConsorcios[Valor da Carta (R$)],MOD($J5604,ROWS(tblConsorcios[Produto]))+1),"")</f>
        <v>130000</v>
      </c>
      <c r="N5604" s="2" cm="1">
        <f t="array" ref="N5604">IFERROR(INDEX(tblConsorcios[Prazo (meses)],MOD($J5604,ROWS(tblConsorcios[Produto]))+1),"")</f>
        <v>220</v>
      </c>
      <c r="O5604" s="20" cm="1">
        <f t="array" ref="O5604">IFERROR(INDEX(tblConsorcios[Parcela Mensal (R$)],MOD($J5604,ROWS(tblConsorcios[Produto]))+1),"")</f>
        <v>755.18</v>
      </c>
      <c r="P5604" s="20" t="str" cm="1">
        <f t="array" ref="P5604">IFERROR(INDEX(tblClientes[Dividendo Mensal (R$)],INT($J5604/ROWS(tblConsorcios[Produto]))+1),"")</f>
        <v/>
      </c>
      <c r="Q5604" s="20" t="str">
        <f t="shared" si="262"/>
        <v/>
      </c>
      <c r="R5604">
        <f t="shared" si="263"/>
        <v>0</v>
      </c>
    </row>
    <row r="5605" spans="10:18" x14ac:dyDescent="0.2">
      <c r="J5605">
        <f t="shared" si="261"/>
        <v>5603</v>
      </c>
      <c r="K5605" t="str" cm="1">
        <f t="array" ref="K5605">IFERROR(INDEX(tblClientes[Cliente],INT($J5605/ROWS(tblConsorcios[Produto]))+1),"")</f>
        <v/>
      </c>
      <c r="L5605" t="str" cm="1">
        <f t="array" ref="L5605">IFERROR(INDEX(tblConsorcios[Produto],MOD($J5605,ROWS(tblConsorcios[Produto]))+1),"")</f>
        <v>Imóvel IE130 – 200m</v>
      </c>
      <c r="M5605" s="20" cm="1">
        <f t="array" ref="M5605">IFERROR(INDEX(tblConsorcios[Valor da Carta (R$)],MOD($J5605,ROWS(tblConsorcios[Produto]))+1),"")</f>
        <v>130000</v>
      </c>
      <c r="N5605" s="2" cm="1">
        <f t="array" ref="N5605">IFERROR(INDEX(tblConsorcios[Prazo (meses)],MOD($J5605,ROWS(tblConsorcios[Produto]))+1),"")</f>
        <v>200</v>
      </c>
      <c r="O5605" s="20" cm="1">
        <f t="array" ref="O5605">IFERROR(INDEX(tblConsorcios[Parcela Mensal (R$)],MOD($J5605,ROWS(tblConsorcios[Produto]))+1),"")</f>
        <v>824.2</v>
      </c>
      <c r="P5605" s="20" t="str" cm="1">
        <f t="array" ref="P5605">IFERROR(INDEX(tblClientes[Dividendo Mensal (R$)],INT($J5605/ROWS(tblConsorcios[Produto]))+1),"")</f>
        <v/>
      </c>
      <c r="Q5605" s="20" t="str">
        <f t="shared" si="262"/>
        <v/>
      </c>
      <c r="R5605">
        <f t="shared" si="263"/>
        <v>0</v>
      </c>
    </row>
    <row r="5606" spans="10:18" x14ac:dyDescent="0.2">
      <c r="J5606">
        <f t="shared" si="261"/>
        <v>5604</v>
      </c>
      <c r="K5606" t="str" cm="1">
        <f t="array" ref="K5606">IFERROR(INDEX(tblClientes[Cliente],INT($J5606/ROWS(tblConsorcios[Produto]))+1),"")</f>
        <v/>
      </c>
      <c r="L5606" t="str" cm="1">
        <f t="array" ref="L5606">IFERROR(INDEX(tblConsorcios[Produto],MOD($J5606,ROWS(tblConsorcios[Produto]))+1),"")</f>
        <v>Imóvel IE120 – 240m</v>
      </c>
      <c r="M5606" s="20" cm="1">
        <f t="array" ref="M5606">IFERROR(INDEX(tblConsorcios[Valor da Carta (R$)],MOD($J5606,ROWS(tblConsorcios[Produto]))+1),"")</f>
        <v>120000</v>
      </c>
      <c r="N5606" s="2" cm="1">
        <f t="array" ref="N5606">IFERROR(INDEX(tblConsorcios[Prazo (meses)],MOD($J5606,ROWS(tblConsorcios[Produto]))+1),"")</f>
        <v>240</v>
      </c>
      <c r="O5606" s="20" cm="1">
        <f t="array" ref="O5606">IFERROR(INDEX(tblConsorcios[Parcela Mensal (R$)],MOD($J5606,ROWS(tblConsorcios[Produto]))+1),"")</f>
        <v>644</v>
      </c>
      <c r="P5606" s="20" t="str" cm="1">
        <f t="array" ref="P5606">IFERROR(INDEX(tblClientes[Dividendo Mensal (R$)],INT($J5606/ROWS(tblConsorcios[Produto]))+1),"")</f>
        <v/>
      </c>
      <c r="Q5606" s="20" t="str">
        <f t="shared" si="262"/>
        <v/>
      </c>
      <c r="R5606">
        <f t="shared" si="263"/>
        <v>0</v>
      </c>
    </row>
    <row r="5607" spans="10:18" x14ac:dyDescent="0.2">
      <c r="J5607">
        <f t="shared" si="261"/>
        <v>5605</v>
      </c>
      <c r="K5607" t="str" cm="1">
        <f t="array" ref="K5607">IFERROR(INDEX(tblClientes[Cliente],INT($J5607/ROWS(tblConsorcios[Produto]))+1),"")</f>
        <v/>
      </c>
      <c r="L5607" t="str" cm="1">
        <f t="array" ref="L5607">IFERROR(INDEX(tblConsorcios[Produto],MOD($J5607,ROWS(tblConsorcios[Produto]))+1),"")</f>
        <v>Imóvel IE120 – 220m</v>
      </c>
      <c r="M5607" s="20" cm="1">
        <f t="array" ref="M5607">IFERROR(INDEX(tblConsorcios[Valor da Carta (R$)],MOD($J5607,ROWS(tblConsorcios[Produto]))+1),"")</f>
        <v>120000</v>
      </c>
      <c r="N5607" s="2" cm="1">
        <f t="array" ref="N5607">IFERROR(INDEX(tblConsorcios[Prazo (meses)],MOD($J5607,ROWS(tblConsorcios[Produto]))+1),"")</f>
        <v>220</v>
      </c>
      <c r="O5607" s="20" cm="1">
        <f t="array" ref="O5607">IFERROR(INDEX(tblConsorcios[Parcela Mensal (R$)],MOD($J5607,ROWS(tblConsorcios[Produto]))+1),"")</f>
        <v>697.09</v>
      </c>
      <c r="P5607" s="20" t="str" cm="1">
        <f t="array" ref="P5607">IFERROR(INDEX(tblClientes[Dividendo Mensal (R$)],INT($J5607/ROWS(tblConsorcios[Produto]))+1),"")</f>
        <v/>
      </c>
      <c r="Q5607" s="20" t="str">
        <f t="shared" si="262"/>
        <v/>
      </c>
      <c r="R5607">
        <f t="shared" si="263"/>
        <v>0</v>
      </c>
    </row>
    <row r="5608" spans="10:18" x14ac:dyDescent="0.2">
      <c r="J5608">
        <f t="shared" si="261"/>
        <v>5606</v>
      </c>
      <c r="K5608" t="str" cm="1">
        <f t="array" ref="K5608">IFERROR(INDEX(tblClientes[Cliente],INT($J5608/ROWS(tblConsorcios[Produto]))+1),"")</f>
        <v/>
      </c>
      <c r="L5608" t="str" cm="1">
        <f t="array" ref="L5608">IFERROR(INDEX(tblConsorcios[Produto],MOD($J5608,ROWS(tblConsorcios[Produto]))+1),"")</f>
        <v>Imóvel IE120 – 200m</v>
      </c>
      <c r="M5608" s="20" cm="1">
        <f t="array" ref="M5608">IFERROR(INDEX(tblConsorcios[Valor da Carta (R$)],MOD($J5608,ROWS(tblConsorcios[Produto]))+1),"")</f>
        <v>120000</v>
      </c>
      <c r="N5608" s="2" cm="1">
        <f t="array" ref="N5608">IFERROR(INDEX(tblConsorcios[Prazo (meses)],MOD($J5608,ROWS(tblConsorcios[Produto]))+1),"")</f>
        <v>200</v>
      </c>
      <c r="O5608" s="20" cm="1">
        <f t="array" ref="O5608">IFERROR(INDEX(tblConsorcios[Parcela Mensal (R$)],MOD($J5608,ROWS(tblConsorcios[Produto]))+1),"")</f>
        <v>760.8</v>
      </c>
      <c r="P5608" s="20" t="str" cm="1">
        <f t="array" ref="P5608">IFERROR(INDEX(tblClientes[Dividendo Mensal (R$)],INT($J5608/ROWS(tblConsorcios[Produto]))+1),"")</f>
        <v/>
      </c>
      <c r="Q5608" s="20" t="str">
        <f t="shared" si="262"/>
        <v/>
      </c>
      <c r="R5608">
        <f t="shared" si="263"/>
        <v>0</v>
      </c>
    </row>
    <row r="5609" spans="10:18" x14ac:dyDescent="0.2">
      <c r="J5609">
        <f t="shared" si="261"/>
        <v>5607</v>
      </c>
      <c r="K5609" t="str" cm="1">
        <f t="array" ref="K5609">IFERROR(INDEX(tblClientes[Cliente],INT($J5609/ROWS(tblConsorcios[Produto]))+1),"")</f>
        <v/>
      </c>
      <c r="L5609" t="str" cm="1">
        <f t="array" ref="L5609">IFERROR(INDEX(tblConsorcios[Produto],MOD($J5609,ROWS(tblConsorcios[Produto]))+1),"")</f>
        <v>Imóvel IE600 – 240m</v>
      </c>
      <c r="M5609" s="20" cm="1">
        <f t="array" ref="M5609">IFERROR(INDEX(tblConsorcios[Valor da Carta (R$)],MOD($J5609,ROWS(tblConsorcios[Produto]))+1),"")</f>
        <v>600000</v>
      </c>
      <c r="N5609" s="2" cm="1">
        <f t="array" ref="N5609">IFERROR(INDEX(tblConsorcios[Prazo (meses)],MOD($J5609,ROWS(tblConsorcios[Produto]))+1),"")</f>
        <v>240</v>
      </c>
      <c r="O5609" s="20" cm="1">
        <f t="array" ref="O5609">IFERROR(INDEX(tblConsorcios[Parcela Mensal (R$)],MOD($J5609,ROWS(tblConsorcios[Produto]))+1),"")</f>
        <v>3220</v>
      </c>
      <c r="P5609" s="20" t="str" cm="1">
        <f t="array" ref="P5609">IFERROR(INDEX(tblClientes[Dividendo Mensal (R$)],INT($J5609/ROWS(tblConsorcios[Produto]))+1),"")</f>
        <v/>
      </c>
      <c r="Q5609" s="20" t="str">
        <f t="shared" si="262"/>
        <v/>
      </c>
      <c r="R5609">
        <f t="shared" si="263"/>
        <v>0</v>
      </c>
    </row>
    <row r="5610" spans="10:18" x14ac:dyDescent="0.2">
      <c r="J5610">
        <f t="shared" si="261"/>
        <v>5608</v>
      </c>
      <c r="K5610" t="str" cm="1">
        <f t="array" ref="K5610">IFERROR(INDEX(tblClientes[Cliente],INT($J5610/ROWS(tblConsorcios[Produto]))+1),"")</f>
        <v/>
      </c>
      <c r="L5610" t="str" cm="1">
        <f t="array" ref="L5610">IFERROR(INDEX(tblConsorcios[Produto],MOD($J5610,ROWS(tblConsorcios[Produto]))+1),"")</f>
        <v>Imóvel IE600 – 220m</v>
      </c>
      <c r="M5610" s="20" cm="1">
        <f t="array" ref="M5610">IFERROR(INDEX(tblConsorcios[Valor da Carta (R$)],MOD($J5610,ROWS(tblConsorcios[Produto]))+1),"")</f>
        <v>600000</v>
      </c>
      <c r="N5610" s="2" cm="1">
        <f t="array" ref="N5610">IFERROR(INDEX(tblConsorcios[Prazo (meses)],MOD($J5610,ROWS(tblConsorcios[Produto]))+1),"")</f>
        <v>220</v>
      </c>
      <c r="O5610" s="20" cm="1">
        <f t="array" ref="O5610">IFERROR(INDEX(tblConsorcios[Parcela Mensal (R$)],MOD($J5610,ROWS(tblConsorcios[Produto]))+1),"")</f>
        <v>3485.45</v>
      </c>
      <c r="P5610" s="20" t="str" cm="1">
        <f t="array" ref="P5610">IFERROR(INDEX(tblClientes[Dividendo Mensal (R$)],INT($J5610/ROWS(tblConsorcios[Produto]))+1),"")</f>
        <v/>
      </c>
      <c r="Q5610" s="20" t="str">
        <f t="shared" si="262"/>
        <v/>
      </c>
      <c r="R5610">
        <f t="shared" si="263"/>
        <v>0</v>
      </c>
    </row>
    <row r="5611" spans="10:18" x14ac:dyDescent="0.2">
      <c r="J5611">
        <f t="shared" si="261"/>
        <v>5609</v>
      </c>
      <c r="K5611" t="str" cm="1">
        <f t="array" ref="K5611">IFERROR(INDEX(tblClientes[Cliente],INT($J5611/ROWS(tblConsorcios[Produto]))+1),"")</f>
        <v/>
      </c>
      <c r="L5611" t="str" cm="1">
        <f t="array" ref="L5611">IFERROR(INDEX(tblConsorcios[Produto],MOD($J5611,ROWS(tblConsorcios[Produto]))+1),"")</f>
        <v>Imóvel IE600 – 200m</v>
      </c>
      <c r="M5611" s="20" cm="1">
        <f t="array" ref="M5611">IFERROR(INDEX(tblConsorcios[Valor da Carta (R$)],MOD($J5611,ROWS(tblConsorcios[Produto]))+1),"")</f>
        <v>600000</v>
      </c>
      <c r="N5611" s="2" cm="1">
        <f t="array" ref="N5611">IFERROR(INDEX(tblConsorcios[Prazo (meses)],MOD($J5611,ROWS(tblConsorcios[Produto]))+1),"")</f>
        <v>200</v>
      </c>
      <c r="O5611" s="20" cm="1">
        <f t="array" ref="O5611">IFERROR(INDEX(tblConsorcios[Parcela Mensal (R$)],MOD($J5611,ROWS(tblConsorcios[Produto]))+1),"")</f>
        <v>3804</v>
      </c>
      <c r="P5611" s="20" t="str" cm="1">
        <f t="array" ref="P5611">IFERROR(INDEX(tblClientes[Dividendo Mensal (R$)],INT($J5611/ROWS(tblConsorcios[Produto]))+1),"")</f>
        <v/>
      </c>
      <c r="Q5611" s="20" t="str">
        <f t="shared" si="262"/>
        <v/>
      </c>
      <c r="R5611">
        <f t="shared" si="263"/>
        <v>0</v>
      </c>
    </row>
    <row r="5612" spans="10:18" x14ac:dyDescent="0.2">
      <c r="J5612">
        <f t="shared" si="261"/>
        <v>5610</v>
      </c>
      <c r="K5612" t="str" cm="1">
        <f t="array" ref="K5612">IFERROR(INDEX(tblClientes[Cliente],INT($J5612/ROWS(tblConsorcios[Produto]))+1),"")</f>
        <v/>
      </c>
      <c r="L5612" t="str" cm="1">
        <f t="array" ref="L5612">IFERROR(INDEX(tblConsorcios[Produto],MOD($J5612,ROWS(tblConsorcios[Produto]))+1),"")</f>
        <v>Imóvel IE580 – 240m</v>
      </c>
      <c r="M5612" s="20" cm="1">
        <f t="array" ref="M5612">IFERROR(INDEX(tblConsorcios[Valor da Carta (R$)],MOD($J5612,ROWS(tblConsorcios[Produto]))+1),"")</f>
        <v>580000</v>
      </c>
      <c r="N5612" s="2" cm="1">
        <f t="array" ref="N5612">IFERROR(INDEX(tblConsorcios[Prazo (meses)],MOD($J5612,ROWS(tblConsorcios[Produto]))+1),"")</f>
        <v>240</v>
      </c>
      <c r="O5612" s="20" cm="1">
        <f t="array" ref="O5612">IFERROR(INDEX(tblConsorcios[Parcela Mensal (R$)],MOD($J5612,ROWS(tblConsorcios[Produto]))+1),"")</f>
        <v>3112.67</v>
      </c>
      <c r="P5612" s="20" t="str" cm="1">
        <f t="array" ref="P5612">IFERROR(INDEX(tblClientes[Dividendo Mensal (R$)],INT($J5612/ROWS(tblConsorcios[Produto]))+1),"")</f>
        <v/>
      </c>
      <c r="Q5612" s="20" t="str">
        <f t="shared" si="262"/>
        <v/>
      </c>
      <c r="R5612">
        <f t="shared" si="263"/>
        <v>0</v>
      </c>
    </row>
    <row r="5613" spans="10:18" x14ac:dyDescent="0.2">
      <c r="J5613">
        <f t="shared" si="261"/>
        <v>5611</v>
      </c>
      <c r="K5613" t="str" cm="1">
        <f t="array" ref="K5613">IFERROR(INDEX(tblClientes[Cliente],INT($J5613/ROWS(tblConsorcios[Produto]))+1),"")</f>
        <v/>
      </c>
      <c r="L5613" t="str" cm="1">
        <f t="array" ref="L5613">IFERROR(INDEX(tblConsorcios[Produto],MOD($J5613,ROWS(tblConsorcios[Produto]))+1),"")</f>
        <v>Imóvel IE580 – 220m</v>
      </c>
      <c r="M5613" s="20" cm="1">
        <f t="array" ref="M5613">IFERROR(INDEX(tblConsorcios[Valor da Carta (R$)],MOD($J5613,ROWS(tblConsorcios[Produto]))+1),"")</f>
        <v>580000</v>
      </c>
      <c r="N5613" s="2" cm="1">
        <f t="array" ref="N5613">IFERROR(INDEX(tblConsorcios[Prazo (meses)],MOD($J5613,ROWS(tblConsorcios[Produto]))+1),"")</f>
        <v>220</v>
      </c>
      <c r="O5613" s="20" cm="1">
        <f t="array" ref="O5613">IFERROR(INDEX(tblConsorcios[Parcela Mensal (R$)],MOD($J5613,ROWS(tblConsorcios[Produto]))+1),"")</f>
        <v>3369.27</v>
      </c>
      <c r="P5613" s="20" t="str" cm="1">
        <f t="array" ref="P5613">IFERROR(INDEX(tblClientes[Dividendo Mensal (R$)],INT($J5613/ROWS(tblConsorcios[Produto]))+1),"")</f>
        <v/>
      </c>
      <c r="Q5613" s="20" t="str">
        <f t="shared" si="262"/>
        <v/>
      </c>
      <c r="R5613">
        <f t="shared" si="263"/>
        <v>0</v>
      </c>
    </row>
    <row r="5614" spans="10:18" x14ac:dyDescent="0.2">
      <c r="J5614">
        <f t="shared" si="261"/>
        <v>5612</v>
      </c>
      <c r="K5614" t="str" cm="1">
        <f t="array" ref="K5614">IFERROR(INDEX(tblClientes[Cliente],INT($J5614/ROWS(tblConsorcios[Produto]))+1),"")</f>
        <v/>
      </c>
      <c r="L5614" t="str" cm="1">
        <f t="array" ref="L5614">IFERROR(INDEX(tblConsorcios[Produto],MOD($J5614,ROWS(tblConsorcios[Produto]))+1),"")</f>
        <v>Imóvel IE580 – 200m</v>
      </c>
      <c r="M5614" s="20" cm="1">
        <f t="array" ref="M5614">IFERROR(INDEX(tblConsorcios[Valor da Carta (R$)],MOD($J5614,ROWS(tblConsorcios[Produto]))+1),"")</f>
        <v>580000</v>
      </c>
      <c r="N5614" s="2" cm="1">
        <f t="array" ref="N5614">IFERROR(INDEX(tblConsorcios[Prazo (meses)],MOD($J5614,ROWS(tblConsorcios[Produto]))+1),"")</f>
        <v>200</v>
      </c>
      <c r="O5614" s="20" cm="1">
        <f t="array" ref="O5614">IFERROR(INDEX(tblConsorcios[Parcela Mensal (R$)],MOD($J5614,ROWS(tblConsorcios[Produto]))+1),"")</f>
        <v>3677.2</v>
      </c>
      <c r="P5614" s="20" t="str" cm="1">
        <f t="array" ref="P5614">IFERROR(INDEX(tblClientes[Dividendo Mensal (R$)],INT($J5614/ROWS(tblConsorcios[Produto]))+1),"")</f>
        <v/>
      </c>
      <c r="Q5614" s="20" t="str">
        <f t="shared" si="262"/>
        <v/>
      </c>
      <c r="R5614">
        <f t="shared" si="263"/>
        <v>0</v>
      </c>
    </row>
    <row r="5615" spans="10:18" x14ac:dyDescent="0.2">
      <c r="J5615">
        <f t="shared" si="261"/>
        <v>5613</v>
      </c>
      <c r="K5615" t="str" cm="1">
        <f t="array" ref="K5615">IFERROR(INDEX(tblClientes[Cliente],INT($J5615/ROWS(tblConsorcios[Produto]))+1),"")</f>
        <v/>
      </c>
      <c r="L5615" t="str" cm="1">
        <f t="array" ref="L5615">IFERROR(INDEX(tblConsorcios[Produto],MOD($J5615,ROWS(tblConsorcios[Produto]))+1),"")</f>
        <v>Imóvel IE550 – 240m</v>
      </c>
      <c r="M5615" s="20" cm="1">
        <f t="array" ref="M5615">IFERROR(INDEX(tblConsorcios[Valor da Carta (R$)],MOD($J5615,ROWS(tblConsorcios[Produto]))+1),"")</f>
        <v>550000</v>
      </c>
      <c r="N5615" s="2" cm="1">
        <f t="array" ref="N5615">IFERROR(INDEX(tblConsorcios[Prazo (meses)],MOD($J5615,ROWS(tblConsorcios[Produto]))+1),"")</f>
        <v>240</v>
      </c>
      <c r="O5615" s="20" cm="1">
        <f t="array" ref="O5615">IFERROR(INDEX(tblConsorcios[Parcela Mensal (R$)],MOD($J5615,ROWS(tblConsorcios[Produto]))+1),"")</f>
        <v>2951.67</v>
      </c>
      <c r="P5615" s="20" t="str" cm="1">
        <f t="array" ref="P5615">IFERROR(INDEX(tblClientes[Dividendo Mensal (R$)],INT($J5615/ROWS(tblConsorcios[Produto]))+1),"")</f>
        <v/>
      </c>
      <c r="Q5615" s="20" t="str">
        <f t="shared" si="262"/>
        <v/>
      </c>
      <c r="R5615">
        <f t="shared" si="263"/>
        <v>0</v>
      </c>
    </row>
    <row r="5616" spans="10:18" x14ac:dyDescent="0.2">
      <c r="J5616">
        <f t="shared" si="261"/>
        <v>5614</v>
      </c>
      <c r="K5616" t="str" cm="1">
        <f t="array" ref="K5616">IFERROR(INDEX(tblClientes[Cliente],INT($J5616/ROWS(tblConsorcios[Produto]))+1),"")</f>
        <v/>
      </c>
      <c r="L5616" t="str" cm="1">
        <f t="array" ref="L5616">IFERROR(INDEX(tblConsorcios[Produto],MOD($J5616,ROWS(tblConsorcios[Produto]))+1),"")</f>
        <v>Imóvel IE550 – 220m</v>
      </c>
      <c r="M5616" s="20" cm="1">
        <f t="array" ref="M5616">IFERROR(INDEX(tblConsorcios[Valor da Carta (R$)],MOD($J5616,ROWS(tblConsorcios[Produto]))+1),"")</f>
        <v>550000</v>
      </c>
      <c r="N5616" s="2" cm="1">
        <f t="array" ref="N5616">IFERROR(INDEX(tblConsorcios[Prazo (meses)],MOD($J5616,ROWS(tblConsorcios[Produto]))+1),"")</f>
        <v>220</v>
      </c>
      <c r="O5616" s="20" cm="1">
        <f t="array" ref="O5616">IFERROR(INDEX(tblConsorcios[Parcela Mensal (R$)],MOD($J5616,ROWS(tblConsorcios[Produto]))+1),"")</f>
        <v>3195</v>
      </c>
      <c r="P5616" s="20" t="str" cm="1">
        <f t="array" ref="P5616">IFERROR(INDEX(tblClientes[Dividendo Mensal (R$)],INT($J5616/ROWS(tblConsorcios[Produto]))+1),"")</f>
        <v/>
      </c>
      <c r="Q5616" s="20" t="str">
        <f t="shared" si="262"/>
        <v/>
      </c>
      <c r="R5616">
        <f t="shared" si="263"/>
        <v>0</v>
      </c>
    </row>
    <row r="5617" spans="10:18" x14ac:dyDescent="0.2">
      <c r="J5617">
        <f t="shared" si="261"/>
        <v>5615</v>
      </c>
      <c r="K5617" t="str" cm="1">
        <f t="array" ref="K5617">IFERROR(INDEX(tblClientes[Cliente],INT($J5617/ROWS(tblConsorcios[Produto]))+1),"")</f>
        <v/>
      </c>
      <c r="L5617" t="str" cm="1">
        <f t="array" ref="L5617">IFERROR(INDEX(tblConsorcios[Produto],MOD($J5617,ROWS(tblConsorcios[Produto]))+1),"")</f>
        <v>Imóvel IE550 – 200m</v>
      </c>
      <c r="M5617" s="20" cm="1">
        <f t="array" ref="M5617">IFERROR(INDEX(tblConsorcios[Valor da Carta (R$)],MOD($J5617,ROWS(tblConsorcios[Produto]))+1),"")</f>
        <v>550000</v>
      </c>
      <c r="N5617" s="2" cm="1">
        <f t="array" ref="N5617">IFERROR(INDEX(tblConsorcios[Prazo (meses)],MOD($J5617,ROWS(tblConsorcios[Produto]))+1),"")</f>
        <v>200</v>
      </c>
      <c r="O5617" s="20" cm="1">
        <f t="array" ref="O5617">IFERROR(INDEX(tblConsorcios[Parcela Mensal (R$)],MOD($J5617,ROWS(tblConsorcios[Produto]))+1),"")</f>
        <v>3487</v>
      </c>
      <c r="P5617" s="20" t="str" cm="1">
        <f t="array" ref="P5617">IFERROR(INDEX(tblClientes[Dividendo Mensal (R$)],INT($J5617/ROWS(tblConsorcios[Produto]))+1),"")</f>
        <v/>
      </c>
      <c r="Q5617" s="20" t="str">
        <f t="shared" si="262"/>
        <v/>
      </c>
      <c r="R5617">
        <f t="shared" si="263"/>
        <v>0</v>
      </c>
    </row>
    <row r="5618" spans="10:18" x14ac:dyDescent="0.2">
      <c r="J5618">
        <f t="shared" si="261"/>
        <v>5616</v>
      </c>
      <c r="K5618" t="str" cm="1">
        <f t="array" ref="K5618">IFERROR(INDEX(tblClientes[Cliente],INT($J5618/ROWS(tblConsorcios[Produto]))+1),"")</f>
        <v/>
      </c>
      <c r="L5618" t="str" cm="1">
        <f t="array" ref="L5618">IFERROR(INDEX(tblConsorcios[Produto],MOD($J5618,ROWS(tblConsorcios[Produto]))+1),"")</f>
        <v>Imóvel IE530 – 240m</v>
      </c>
      <c r="M5618" s="20" cm="1">
        <f t="array" ref="M5618">IFERROR(INDEX(tblConsorcios[Valor da Carta (R$)],MOD($J5618,ROWS(tblConsorcios[Produto]))+1),"")</f>
        <v>530000</v>
      </c>
      <c r="N5618" s="2" cm="1">
        <f t="array" ref="N5618">IFERROR(INDEX(tblConsorcios[Prazo (meses)],MOD($J5618,ROWS(tblConsorcios[Produto]))+1),"")</f>
        <v>240</v>
      </c>
      <c r="O5618" s="20" cm="1">
        <f t="array" ref="O5618">IFERROR(INDEX(tblConsorcios[Parcela Mensal (R$)],MOD($J5618,ROWS(tblConsorcios[Produto]))+1),"")</f>
        <v>2844.33</v>
      </c>
      <c r="P5618" s="20" t="str" cm="1">
        <f t="array" ref="P5618">IFERROR(INDEX(tblClientes[Dividendo Mensal (R$)],INT($J5618/ROWS(tblConsorcios[Produto]))+1),"")</f>
        <v/>
      </c>
      <c r="Q5618" s="20" t="str">
        <f t="shared" si="262"/>
        <v/>
      </c>
      <c r="R5618">
        <f t="shared" si="263"/>
        <v>0</v>
      </c>
    </row>
    <row r="5619" spans="10:18" x14ac:dyDescent="0.2">
      <c r="J5619">
        <f t="shared" si="261"/>
        <v>5617</v>
      </c>
      <c r="K5619" t="str" cm="1">
        <f t="array" ref="K5619">IFERROR(INDEX(tblClientes[Cliente],INT($J5619/ROWS(tblConsorcios[Produto]))+1),"")</f>
        <v/>
      </c>
      <c r="L5619" t="str" cm="1">
        <f t="array" ref="L5619">IFERROR(INDEX(tblConsorcios[Produto],MOD($J5619,ROWS(tblConsorcios[Produto]))+1),"")</f>
        <v>Imóvel IE530 – 220m</v>
      </c>
      <c r="M5619" s="20" cm="1">
        <f t="array" ref="M5619">IFERROR(INDEX(tblConsorcios[Valor da Carta (R$)],MOD($J5619,ROWS(tblConsorcios[Produto]))+1),"")</f>
        <v>530000</v>
      </c>
      <c r="N5619" s="2" cm="1">
        <f t="array" ref="N5619">IFERROR(INDEX(tblConsorcios[Prazo (meses)],MOD($J5619,ROWS(tblConsorcios[Produto]))+1),"")</f>
        <v>220</v>
      </c>
      <c r="O5619" s="20" cm="1">
        <f t="array" ref="O5619">IFERROR(INDEX(tblConsorcios[Parcela Mensal (R$)],MOD($J5619,ROWS(tblConsorcios[Produto]))+1),"")</f>
        <v>3078.82</v>
      </c>
      <c r="P5619" s="20" t="str" cm="1">
        <f t="array" ref="P5619">IFERROR(INDEX(tblClientes[Dividendo Mensal (R$)],INT($J5619/ROWS(tblConsorcios[Produto]))+1),"")</f>
        <v/>
      </c>
      <c r="Q5619" s="20" t="str">
        <f t="shared" si="262"/>
        <v/>
      </c>
      <c r="R5619">
        <f t="shared" si="263"/>
        <v>0</v>
      </c>
    </row>
    <row r="5620" spans="10:18" x14ac:dyDescent="0.2">
      <c r="J5620">
        <f t="shared" si="261"/>
        <v>5618</v>
      </c>
      <c r="K5620" t="str" cm="1">
        <f t="array" ref="K5620">IFERROR(INDEX(tblClientes[Cliente],INT($J5620/ROWS(tblConsorcios[Produto]))+1),"")</f>
        <v/>
      </c>
      <c r="L5620" t="str" cm="1">
        <f t="array" ref="L5620">IFERROR(INDEX(tblConsorcios[Produto],MOD($J5620,ROWS(tblConsorcios[Produto]))+1),"")</f>
        <v>Imóvel IE530 – 200m</v>
      </c>
      <c r="M5620" s="20" cm="1">
        <f t="array" ref="M5620">IFERROR(INDEX(tblConsorcios[Valor da Carta (R$)],MOD($J5620,ROWS(tblConsorcios[Produto]))+1),"")</f>
        <v>530000</v>
      </c>
      <c r="N5620" s="2" cm="1">
        <f t="array" ref="N5620">IFERROR(INDEX(tblConsorcios[Prazo (meses)],MOD($J5620,ROWS(tblConsorcios[Produto]))+1),"")</f>
        <v>200</v>
      </c>
      <c r="O5620" s="20" cm="1">
        <f t="array" ref="O5620">IFERROR(INDEX(tblConsorcios[Parcela Mensal (R$)],MOD($J5620,ROWS(tblConsorcios[Produto]))+1),"")</f>
        <v>3360.2</v>
      </c>
      <c r="P5620" s="20" t="str" cm="1">
        <f t="array" ref="P5620">IFERROR(INDEX(tblClientes[Dividendo Mensal (R$)],INT($J5620/ROWS(tblConsorcios[Produto]))+1),"")</f>
        <v/>
      </c>
      <c r="Q5620" s="20" t="str">
        <f t="shared" si="262"/>
        <v/>
      </c>
      <c r="R5620">
        <f t="shared" si="263"/>
        <v>0</v>
      </c>
    </row>
    <row r="5621" spans="10:18" x14ac:dyDescent="0.2">
      <c r="J5621">
        <f t="shared" si="261"/>
        <v>5619</v>
      </c>
      <c r="K5621" t="str" cm="1">
        <f t="array" ref="K5621">IFERROR(INDEX(tblClientes[Cliente],INT($J5621/ROWS(tblConsorcios[Produto]))+1),"")</f>
        <v/>
      </c>
      <c r="L5621" t="str" cm="1">
        <f t="array" ref="L5621">IFERROR(INDEX(tblConsorcios[Produto],MOD($J5621,ROWS(tblConsorcios[Produto]))+1),"")</f>
        <v>Imóvel IE500 – 240m</v>
      </c>
      <c r="M5621" s="20" cm="1">
        <f t="array" ref="M5621">IFERROR(INDEX(tblConsorcios[Valor da Carta (R$)],MOD($J5621,ROWS(tblConsorcios[Produto]))+1),"")</f>
        <v>500000</v>
      </c>
      <c r="N5621" s="2" cm="1">
        <f t="array" ref="N5621">IFERROR(INDEX(tblConsorcios[Prazo (meses)],MOD($J5621,ROWS(tblConsorcios[Produto]))+1),"")</f>
        <v>240</v>
      </c>
      <c r="O5621" s="20" cm="1">
        <f t="array" ref="O5621">IFERROR(INDEX(tblConsorcios[Parcela Mensal (R$)],MOD($J5621,ROWS(tblConsorcios[Produto]))+1),"")</f>
        <v>2683.33</v>
      </c>
      <c r="P5621" s="20" t="str" cm="1">
        <f t="array" ref="P5621">IFERROR(INDEX(tblClientes[Dividendo Mensal (R$)],INT($J5621/ROWS(tblConsorcios[Produto]))+1),"")</f>
        <v/>
      </c>
      <c r="Q5621" s="20" t="str">
        <f t="shared" si="262"/>
        <v/>
      </c>
      <c r="R5621">
        <f t="shared" si="263"/>
        <v>0</v>
      </c>
    </row>
    <row r="5622" spans="10:18" x14ac:dyDescent="0.2">
      <c r="J5622">
        <f t="shared" si="261"/>
        <v>5620</v>
      </c>
      <c r="K5622" t="str" cm="1">
        <f t="array" ref="K5622">IFERROR(INDEX(tblClientes[Cliente],INT($J5622/ROWS(tblConsorcios[Produto]))+1),"")</f>
        <v/>
      </c>
      <c r="L5622" t="str" cm="1">
        <f t="array" ref="L5622">IFERROR(INDEX(tblConsorcios[Produto],MOD($J5622,ROWS(tblConsorcios[Produto]))+1),"")</f>
        <v>Imóvel IE500 – 220m</v>
      </c>
      <c r="M5622" s="20" cm="1">
        <f t="array" ref="M5622">IFERROR(INDEX(tblConsorcios[Valor da Carta (R$)],MOD($J5622,ROWS(tblConsorcios[Produto]))+1),"")</f>
        <v>500000</v>
      </c>
      <c r="N5622" s="2" cm="1">
        <f t="array" ref="N5622">IFERROR(INDEX(tblConsorcios[Prazo (meses)],MOD($J5622,ROWS(tblConsorcios[Produto]))+1),"")</f>
        <v>220</v>
      </c>
      <c r="O5622" s="20" cm="1">
        <f t="array" ref="O5622">IFERROR(INDEX(tblConsorcios[Parcela Mensal (R$)],MOD($J5622,ROWS(tblConsorcios[Produto]))+1),"")</f>
        <v>2904.55</v>
      </c>
      <c r="P5622" s="20" t="str" cm="1">
        <f t="array" ref="P5622">IFERROR(INDEX(tblClientes[Dividendo Mensal (R$)],INT($J5622/ROWS(tblConsorcios[Produto]))+1),"")</f>
        <v/>
      </c>
      <c r="Q5622" s="20" t="str">
        <f t="shared" si="262"/>
        <v/>
      </c>
      <c r="R5622">
        <f t="shared" si="263"/>
        <v>0</v>
      </c>
    </row>
    <row r="5623" spans="10:18" x14ac:dyDescent="0.2">
      <c r="J5623">
        <f t="shared" si="261"/>
        <v>5621</v>
      </c>
      <c r="K5623" t="str" cm="1">
        <f t="array" ref="K5623">IFERROR(INDEX(tblClientes[Cliente],INT($J5623/ROWS(tblConsorcios[Produto]))+1),"")</f>
        <v/>
      </c>
      <c r="L5623" t="str" cm="1">
        <f t="array" ref="L5623">IFERROR(INDEX(tblConsorcios[Produto],MOD($J5623,ROWS(tblConsorcios[Produto]))+1),"")</f>
        <v>Imóvel IE500 – 200m</v>
      </c>
      <c r="M5623" s="20" cm="1">
        <f t="array" ref="M5623">IFERROR(INDEX(tblConsorcios[Valor da Carta (R$)],MOD($J5623,ROWS(tblConsorcios[Produto]))+1),"")</f>
        <v>500000</v>
      </c>
      <c r="N5623" s="2" cm="1">
        <f t="array" ref="N5623">IFERROR(INDEX(tblConsorcios[Prazo (meses)],MOD($J5623,ROWS(tblConsorcios[Produto]))+1),"")</f>
        <v>200</v>
      </c>
      <c r="O5623" s="20" cm="1">
        <f t="array" ref="O5623">IFERROR(INDEX(tblConsorcios[Parcela Mensal (R$)],MOD($J5623,ROWS(tblConsorcios[Produto]))+1),"")</f>
        <v>3170</v>
      </c>
      <c r="P5623" s="20" t="str" cm="1">
        <f t="array" ref="P5623">IFERROR(INDEX(tblClientes[Dividendo Mensal (R$)],INT($J5623/ROWS(tblConsorcios[Produto]))+1),"")</f>
        <v/>
      </c>
      <c r="Q5623" s="20" t="str">
        <f t="shared" si="262"/>
        <v/>
      </c>
      <c r="R5623">
        <f t="shared" si="263"/>
        <v>0</v>
      </c>
    </row>
    <row r="5624" spans="10:18" x14ac:dyDescent="0.2">
      <c r="J5624">
        <f t="shared" si="261"/>
        <v>5622</v>
      </c>
      <c r="K5624" t="str" cm="1">
        <f t="array" ref="K5624">IFERROR(INDEX(tblClientes[Cliente],INT($J5624/ROWS(tblConsorcios[Produto]))+1),"")</f>
        <v/>
      </c>
      <c r="L5624" t="str" cm="1">
        <f t="array" ref="L5624">IFERROR(INDEX(tblConsorcios[Produto],MOD($J5624,ROWS(tblConsorcios[Produto]))+1),"")</f>
        <v>Imóvel IE480 – 240m</v>
      </c>
      <c r="M5624" s="20" cm="1">
        <f t="array" ref="M5624">IFERROR(INDEX(tblConsorcios[Valor da Carta (R$)],MOD($J5624,ROWS(tblConsorcios[Produto]))+1),"")</f>
        <v>480000</v>
      </c>
      <c r="N5624" s="2" cm="1">
        <f t="array" ref="N5624">IFERROR(INDEX(tblConsorcios[Prazo (meses)],MOD($J5624,ROWS(tblConsorcios[Produto]))+1),"")</f>
        <v>240</v>
      </c>
      <c r="O5624" s="20" cm="1">
        <f t="array" ref="O5624">IFERROR(INDEX(tblConsorcios[Parcela Mensal (R$)],MOD($J5624,ROWS(tblConsorcios[Produto]))+1),"")</f>
        <v>2576</v>
      </c>
      <c r="P5624" s="20" t="str" cm="1">
        <f t="array" ref="P5624">IFERROR(INDEX(tblClientes[Dividendo Mensal (R$)],INT($J5624/ROWS(tblConsorcios[Produto]))+1),"")</f>
        <v/>
      </c>
      <c r="Q5624" s="20" t="str">
        <f t="shared" si="262"/>
        <v/>
      </c>
      <c r="R5624">
        <f t="shared" si="263"/>
        <v>0</v>
      </c>
    </row>
    <row r="5625" spans="10:18" x14ac:dyDescent="0.2">
      <c r="J5625">
        <f t="shared" si="261"/>
        <v>5623</v>
      </c>
      <c r="K5625" t="str" cm="1">
        <f t="array" ref="K5625">IFERROR(INDEX(tblClientes[Cliente],INT($J5625/ROWS(tblConsorcios[Produto]))+1),"")</f>
        <v/>
      </c>
      <c r="L5625" t="str" cm="1">
        <f t="array" ref="L5625">IFERROR(INDEX(tblConsorcios[Produto],MOD($J5625,ROWS(tblConsorcios[Produto]))+1),"")</f>
        <v>Imóvel IE480 – 220m</v>
      </c>
      <c r="M5625" s="20" cm="1">
        <f t="array" ref="M5625">IFERROR(INDEX(tblConsorcios[Valor da Carta (R$)],MOD($J5625,ROWS(tblConsorcios[Produto]))+1),"")</f>
        <v>480000</v>
      </c>
      <c r="N5625" s="2" cm="1">
        <f t="array" ref="N5625">IFERROR(INDEX(tblConsorcios[Prazo (meses)],MOD($J5625,ROWS(tblConsorcios[Produto]))+1),"")</f>
        <v>220</v>
      </c>
      <c r="O5625" s="20" cm="1">
        <f t="array" ref="O5625">IFERROR(INDEX(tblConsorcios[Parcela Mensal (R$)],MOD($J5625,ROWS(tblConsorcios[Produto]))+1),"")</f>
        <v>2788.36</v>
      </c>
      <c r="P5625" s="20" t="str" cm="1">
        <f t="array" ref="P5625">IFERROR(INDEX(tblClientes[Dividendo Mensal (R$)],INT($J5625/ROWS(tblConsorcios[Produto]))+1),"")</f>
        <v/>
      </c>
      <c r="Q5625" s="20" t="str">
        <f t="shared" si="262"/>
        <v/>
      </c>
      <c r="R5625">
        <f t="shared" si="263"/>
        <v>0</v>
      </c>
    </row>
    <row r="5626" spans="10:18" x14ac:dyDescent="0.2">
      <c r="J5626">
        <f t="shared" si="261"/>
        <v>5624</v>
      </c>
      <c r="K5626" t="str" cm="1">
        <f t="array" ref="K5626">IFERROR(INDEX(tblClientes[Cliente],INT($J5626/ROWS(tblConsorcios[Produto]))+1),"")</f>
        <v/>
      </c>
      <c r="L5626" t="str" cm="1">
        <f t="array" ref="L5626">IFERROR(INDEX(tblConsorcios[Produto],MOD($J5626,ROWS(tblConsorcios[Produto]))+1),"")</f>
        <v>Imóvel IE480 – 200m</v>
      </c>
      <c r="M5626" s="20" cm="1">
        <f t="array" ref="M5626">IFERROR(INDEX(tblConsorcios[Valor da Carta (R$)],MOD($J5626,ROWS(tblConsorcios[Produto]))+1),"")</f>
        <v>480000</v>
      </c>
      <c r="N5626" s="2" cm="1">
        <f t="array" ref="N5626">IFERROR(INDEX(tblConsorcios[Prazo (meses)],MOD($J5626,ROWS(tblConsorcios[Produto]))+1),"")</f>
        <v>200</v>
      </c>
      <c r="O5626" s="20" cm="1">
        <f t="array" ref="O5626">IFERROR(INDEX(tblConsorcios[Parcela Mensal (R$)],MOD($J5626,ROWS(tblConsorcios[Produto]))+1),"")</f>
        <v>3043.2</v>
      </c>
      <c r="P5626" s="20" t="str" cm="1">
        <f t="array" ref="P5626">IFERROR(INDEX(tblClientes[Dividendo Mensal (R$)],INT($J5626/ROWS(tblConsorcios[Produto]))+1),"")</f>
        <v/>
      </c>
      <c r="Q5626" s="20" t="str">
        <f t="shared" si="262"/>
        <v/>
      </c>
      <c r="R5626">
        <f t="shared" si="263"/>
        <v>0</v>
      </c>
    </row>
    <row r="5627" spans="10:18" x14ac:dyDescent="0.2">
      <c r="J5627">
        <f t="shared" si="261"/>
        <v>5625</v>
      </c>
      <c r="K5627" t="str" cm="1">
        <f t="array" ref="K5627">IFERROR(INDEX(tblClientes[Cliente],INT($J5627/ROWS(tblConsorcios[Produto]))+1),"")</f>
        <v/>
      </c>
      <c r="L5627" t="str" cm="1">
        <f t="array" ref="L5627">IFERROR(INDEX(tblConsorcios[Produto],MOD($J5627,ROWS(tblConsorcios[Produto]))+1),"")</f>
        <v>Imóvel IE450 – 240m</v>
      </c>
      <c r="M5627" s="20" cm="1">
        <f t="array" ref="M5627">IFERROR(INDEX(tblConsorcios[Valor da Carta (R$)],MOD($J5627,ROWS(tblConsorcios[Produto]))+1),"")</f>
        <v>450000</v>
      </c>
      <c r="N5627" s="2" cm="1">
        <f t="array" ref="N5627">IFERROR(INDEX(tblConsorcios[Prazo (meses)],MOD($J5627,ROWS(tblConsorcios[Produto]))+1),"")</f>
        <v>240</v>
      </c>
      <c r="O5627" s="20" cm="1">
        <f t="array" ref="O5627">IFERROR(INDEX(tblConsorcios[Parcela Mensal (R$)],MOD($J5627,ROWS(tblConsorcios[Produto]))+1),"")</f>
        <v>2415</v>
      </c>
      <c r="P5627" s="20" t="str" cm="1">
        <f t="array" ref="P5627">IFERROR(INDEX(tblClientes[Dividendo Mensal (R$)],INT($J5627/ROWS(tblConsorcios[Produto]))+1),"")</f>
        <v/>
      </c>
      <c r="Q5627" s="20" t="str">
        <f t="shared" si="262"/>
        <v/>
      </c>
      <c r="R5627">
        <f t="shared" si="263"/>
        <v>0</v>
      </c>
    </row>
    <row r="5628" spans="10:18" x14ac:dyDescent="0.2">
      <c r="J5628">
        <f t="shared" si="261"/>
        <v>5626</v>
      </c>
      <c r="K5628" t="str" cm="1">
        <f t="array" ref="K5628">IFERROR(INDEX(tblClientes[Cliente],INT($J5628/ROWS(tblConsorcios[Produto]))+1),"")</f>
        <v/>
      </c>
      <c r="L5628" t="str" cm="1">
        <f t="array" ref="L5628">IFERROR(INDEX(tblConsorcios[Produto],MOD($J5628,ROWS(tblConsorcios[Produto]))+1),"")</f>
        <v>Imóvel IE450 – 220m</v>
      </c>
      <c r="M5628" s="20" cm="1">
        <f t="array" ref="M5628">IFERROR(INDEX(tblConsorcios[Valor da Carta (R$)],MOD($J5628,ROWS(tblConsorcios[Produto]))+1),"")</f>
        <v>450000</v>
      </c>
      <c r="N5628" s="2" cm="1">
        <f t="array" ref="N5628">IFERROR(INDEX(tblConsorcios[Prazo (meses)],MOD($J5628,ROWS(tblConsorcios[Produto]))+1),"")</f>
        <v>220</v>
      </c>
      <c r="O5628" s="20" cm="1">
        <f t="array" ref="O5628">IFERROR(INDEX(tblConsorcios[Parcela Mensal (R$)],MOD($J5628,ROWS(tblConsorcios[Produto]))+1),"")</f>
        <v>2614.09</v>
      </c>
      <c r="P5628" s="20" t="str" cm="1">
        <f t="array" ref="P5628">IFERROR(INDEX(tblClientes[Dividendo Mensal (R$)],INT($J5628/ROWS(tblConsorcios[Produto]))+1),"")</f>
        <v/>
      </c>
      <c r="Q5628" s="20" t="str">
        <f t="shared" si="262"/>
        <v/>
      </c>
      <c r="R5628">
        <f t="shared" si="263"/>
        <v>0</v>
      </c>
    </row>
    <row r="5629" spans="10:18" x14ac:dyDescent="0.2">
      <c r="J5629">
        <f t="shared" si="261"/>
        <v>5627</v>
      </c>
      <c r="K5629" t="str" cm="1">
        <f t="array" ref="K5629">IFERROR(INDEX(tblClientes[Cliente],INT($J5629/ROWS(tblConsorcios[Produto]))+1),"")</f>
        <v/>
      </c>
      <c r="L5629" t="str" cm="1">
        <f t="array" ref="L5629">IFERROR(INDEX(tblConsorcios[Produto],MOD($J5629,ROWS(tblConsorcios[Produto]))+1),"")</f>
        <v>Imóvel IE450 – 200m</v>
      </c>
      <c r="M5629" s="20" cm="1">
        <f t="array" ref="M5629">IFERROR(INDEX(tblConsorcios[Valor da Carta (R$)],MOD($J5629,ROWS(tblConsorcios[Produto]))+1),"")</f>
        <v>450000</v>
      </c>
      <c r="N5629" s="2" cm="1">
        <f t="array" ref="N5629">IFERROR(INDEX(tblConsorcios[Prazo (meses)],MOD($J5629,ROWS(tblConsorcios[Produto]))+1),"")</f>
        <v>200</v>
      </c>
      <c r="O5629" s="20" cm="1">
        <f t="array" ref="O5629">IFERROR(INDEX(tblConsorcios[Parcela Mensal (R$)],MOD($J5629,ROWS(tblConsorcios[Produto]))+1),"")</f>
        <v>2853</v>
      </c>
      <c r="P5629" s="20" t="str" cm="1">
        <f t="array" ref="P5629">IFERROR(INDEX(tblClientes[Dividendo Mensal (R$)],INT($J5629/ROWS(tblConsorcios[Produto]))+1),"")</f>
        <v/>
      </c>
      <c r="Q5629" s="20" t="str">
        <f t="shared" si="262"/>
        <v/>
      </c>
      <c r="R5629">
        <f t="shared" si="263"/>
        <v>0</v>
      </c>
    </row>
    <row r="5630" spans="10:18" x14ac:dyDescent="0.2">
      <c r="J5630">
        <f t="shared" si="261"/>
        <v>5628</v>
      </c>
      <c r="K5630" t="str" cm="1">
        <f t="array" ref="K5630">IFERROR(INDEX(tblClientes[Cliente],INT($J5630/ROWS(tblConsorcios[Produto]))+1),"")</f>
        <v/>
      </c>
      <c r="L5630" t="str" cm="1">
        <f t="array" ref="L5630">IFERROR(INDEX(tblConsorcios[Produto],MOD($J5630,ROWS(tblConsorcios[Produto]))+1),"")</f>
        <v>Imóvel IE430 – 240m</v>
      </c>
      <c r="M5630" s="20" cm="1">
        <f t="array" ref="M5630">IFERROR(INDEX(tblConsorcios[Valor da Carta (R$)],MOD($J5630,ROWS(tblConsorcios[Produto]))+1),"")</f>
        <v>430000</v>
      </c>
      <c r="N5630" s="2" cm="1">
        <f t="array" ref="N5630">IFERROR(INDEX(tblConsorcios[Prazo (meses)],MOD($J5630,ROWS(tblConsorcios[Produto]))+1),"")</f>
        <v>240</v>
      </c>
      <c r="O5630" s="20" cm="1">
        <f t="array" ref="O5630">IFERROR(INDEX(tblConsorcios[Parcela Mensal (R$)],MOD($J5630,ROWS(tblConsorcios[Produto]))+1),"")</f>
        <v>2307.67</v>
      </c>
      <c r="P5630" s="20" t="str" cm="1">
        <f t="array" ref="P5630">IFERROR(INDEX(tblClientes[Dividendo Mensal (R$)],INT($J5630/ROWS(tblConsorcios[Produto]))+1),"")</f>
        <v/>
      </c>
      <c r="Q5630" s="20" t="str">
        <f t="shared" si="262"/>
        <v/>
      </c>
      <c r="R5630">
        <f t="shared" si="263"/>
        <v>0</v>
      </c>
    </row>
    <row r="5631" spans="10:18" x14ac:dyDescent="0.2">
      <c r="J5631">
        <f t="shared" si="261"/>
        <v>5629</v>
      </c>
      <c r="K5631" t="str" cm="1">
        <f t="array" ref="K5631">IFERROR(INDEX(tblClientes[Cliente],INT($J5631/ROWS(tblConsorcios[Produto]))+1),"")</f>
        <v/>
      </c>
      <c r="L5631" t="str" cm="1">
        <f t="array" ref="L5631">IFERROR(INDEX(tblConsorcios[Produto],MOD($J5631,ROWS(tblConsorcios[Produto]))+1),"")</f>
        <v>Imóvel IE430 – 220m</v>
      </c>
      <c r="M5631" s="20" cm="1">
        <f t="array" ref="M5631">IFERROR(INDEX(tblConsorcios[Valor da Carta (R$)],MOD($J5631,ROWS(tblConsorcios[Produto]))+1),"")</f>
        <v>430000</v>
      </c>
      <c r="N5631" s="2" cm="1">
        <f t="array" ref="N5631">IFERROR(INDEX(tblConsorcios[Prazo (meses)],MOD($J5631,ROWS(tblConsorcios[Produto]))+1),"")</f>
        <v>220</v>
      </c>
      <c r="O5631" s="20" cm="1">
        <f t="array" ref="O5631">IFERROR(INDEX(tblConsorcios[Parcela Mensal (R$)],MOD($J5631,ROWS(tblConsorcios[Produto]))+1),"")</f>
        <v>2497.91</v>
      </c>
      <c r="P5631" s="20" t="str" cm="1">
        <f t="array" ref="P5631">IFERROR(INDEX(tblClientes[Dividendo Mensal (R$)],INT($J5631/ROWS(tblConsorcios[Produto]))+1),"")</f>
        <v/>
      </c>
      <c r="Q5631" s="20" t="str">
        <f t="shared" si="262"/>
        <v/>
      </c>
      <c r="R5631">
        <f t="shared" si="263"/>
        <v>0</v>
      </c>
    </row>
    <row r="5632" spans="10:18" x14ac:dyDescent="0.2">
      <c r="J5632">
        <f t="shared" si="261"/>
        <v>5630</v>
      </c>
      <c r="K5632" t="str" cm="1">
        <f t="array" ref="K5632">IFERROR(INDEX(tblClientes[Cliente],INT($J5632/ROWS(tblConsorcios[Produto]))+1),"")</f>
        <v/>
      </c>
      <c r="L5632" t="str" cm="1">
        <f t="array" ref="L5632">IFERROR(INDEX(tblConsorcios[Produto],MOD($J5632,ROWS(tblConsorcios[Produto]))+1),"")</f>
        <v>Imóvel IE430 – 200m</v>
      </c>
      <c r="M5632" s="20" cm="1">
        <f t="array" ref="M5632">IFERROR(INDEX(tblConsorcios[Valor da Carta (R$)],MOD($J5632,ROWS(tblConsorcios[Produto]))+1),"")</f>
        <v>430000</v>
      </c>
      <c r="N5632" s="2" cm="1">
        <f t="array" ref="N5632">IFERROR(INDEX(tblConsorcios[Prazo (meses)],MOD($J5632,ROWS(tblConsorcios[Produto]))+1),"")</f>
        <v>200</v>
      </c>
      <c r="O5632" s="20" cm="1">
        <f t="array" ref="O5632">IFERROR(INDEX(tblConsorcios[Parcela Mensal (R$)],MOD($J5632,ROWS(tblConsorcios[Produto]))+1),"")</f>
        <v>2726.2</v>
      </c>
      <c r="P5632" s="20" t="str" cm="1">
        <f t="array" ref="P5632">IFERROR(INDEX(tblClientes[Dividendo Mensal (R$)],INT($J5632/ROWS(tblConsorcios[Produto]))+1),"")</f>
        <v/>
      </c>
      <c r="Q5632" s="20" t="str">
        <f t="shared" si="262"/>
        <v/>
      </c>
      <c r="R5632">
        <f t="shared" si="263"/>
        <v>0</v>
      </c>
    </row>
    <row r="5633" spans="10:18" x14ac:dyDescent="0.2">
      <c r="J5633">
        <f t="shared" si="261"/>
        <v>5631</v>
      </c>
      <c r="K5633" t="str" cm="1">
        <f t="array" ref="K5633">IFERROR(INDEX(tblClientes[Cliente],INT($J5633/ROWS(tblConsorcios[Produto]))+1),"")</f>
        <v/>
      </c>
      <c r="L5633" t="str" cm="1">
        <f t="array" ref="L5633">IFERROR(INDEX(tblConsorcios[Produto],MOD($J5633,ROWS(tblConsorcios[Produto]))+1),"")</f>
        <v>Imóvel IE400 – 240m</v>
      </c>
      <c r="M5633" s="20" cm="1">
        <f t="array" ref="M5633">IFERROR(INDEX(tblConsorcios[Valor da Carta (R$)],MOD($J5633,ROWS(tblConsorcios[Produto]))+1),"")</f>
        <v>400000</v>
      </c>
      <c r="N5633" s="2" cm="1">
        <f t="array" ref="N5633">IFERROR(INDEX(tblConsorcios[Prazo (meses)],MOD($J5633,ROWS(tblConsorcios[Produto]))+1),"")</f>
        <v>240</v>
      </c>
      <c r="O5633" s="20" cm="1">
        <f t="array" ref="O5633">IFERROR(INDEX(tblConsorcios[Parcela Mensal (R$)],MOD($J5633,ROWS(tblConsorcios[Produto]))+1),"")</f>
        <v>2146.67</v>
      </c>
      <c r="P5633" s="20" t="str" cm="1">
        <f t="array" ref="P5633">IFERROR(INDEX(tblClientes[Dividendo Mensal (R$)],INT($J5633/ROWS(tblConsorcios[Produto]))+1),"")</f>
        <v/>
      </c>
      <c r="Q5633" s="20" t="str">
        <f t="shared" si="262"/>
        <v/>
      </c>
      <c r="R5633">
        <f t="shared" si="263"/>
        <v>0</v>
      </c>
    </row>
    <row r="5634" spans="10:18" x14ac:dyDescent="0.2">
      <c r="J5634">
        <f t="shared" si="261"/>
        <v>5632</v>
      </c>
      <c r="K5634" t="str" cm="1">
        <f t="array" ref="K5634">IFERROR(INDEX(tblClientes[Cliente],INT($J5634/ROWS(tblConsorcios[Produto]))+1),"")</f>
        <v/>
      </c>
      <c r="L5634" t="str" cm="1">
        <f t="array" ref="L5634">IFERROR(INDEX(tblConsorcios[Produto],MOD($J5634,ROWS(tblConsorcios[Produto]))+1),"")</f>
        <v>Imóvel IE400 – 220m</v>
      </c>
      <c r="M5634" s="20" cm="1">
        <f t="array" ref="M5634">IFERROR(INDEX(tblConsorcios[Valor da Carta (R$)],MOD($J5634,ROWS(tblConsorcios[Produto]))+1),"")</f>
        <v>400000</v>
      </c>
      <c r="N5634" s="2" cm="1">
        <f t="array" ref="N5634">IFERROR(INDEX(tblConsorcios[Prazo (meses)],MOD($J5634,ROWS(tblConsorcios[Produto]))+1),"")</f>
        <v>220</v>
      </c>
      <c r="O5634" s="20" cm="1">
        <f t="array" ref="O5634">IFERROR(INDEX(tblConsorcios[Parcela Mensal (R$)],MOD($J5634,ROWS(tblConsorcios[Produto]))+1),"")</f>
        <v>2323.64</v>
      </c>
      <c r="P5634" s="20" t="str" cm="1">
        <f t="array" ref="P5634">IFERROR(INDEX(tblClientes[Dividendo Mensal (R$)],INT($J5634/ROWS(tblConsorcios[Produto]))+1),"")</f>
        <v/>
      </c>
      <c r="Q5634" s="20" t="str">
        <f t="shared" si="262"/>
        <v/>
      </c>
      <c r="R5634">
        <f t="shared" si="263"/>
        <v>0</v>
      </c>
    </row>
    <row r="5635" spans="10:18" x14ac:dyDescent="0.2">
      <c r="J5635">
        <f t="shared" ref="J5635:J5698" si="264">ROW()-2</f>
        <v>5633</v>
      </c>
      <c r="K5635" t="str" cm="1">
        <f t="array" ref="K5635">IFERROR(INDEX(tblClientes[Cliente],INT($J5635/ROWS(tblConsorcios[Produto]))+1),"")</f>
        <v/>
      </c>
      <c r="L5635" t="str" cm="1">
        <f t="array" ref="L5635">IFERROR(INDEX(tblConsorcios[Produto],MOD($J5635,ROWS(tblConsorcios[Produto]))+1),"")</f>
        <v>Imóvel IE400 – 200m</v>
      </c>
      <c r="M5635" s="20" cm="1">
        <f t="array" ref="M5635">IFERROR(INDEX(tblConsorcios[Valor da Carta (R$)],MOD($J5635,ROWS(tblConsorcios[Produto]))+1),"")</f>
        <v>400000</v>
      </c>
      <c r="N5635" s="2" cm="1">
        <f t="array" ref="N5635">IFERROR(INDEX(tblConsorcios[Prazo (meses)],MOD($J5635,ROWS(tblConsorcios[Produto]))+1),"")</f>
        <v>200</v>
      </c>
      <c r="O5635" s="20" cm="1">
        <f t="array" ref="O5635">IFERROR(INDEX(tblConsorcios[Parcela Mensal (R$)],MOD($J5635,ROWS(tblConsorcios[Produto]))+1),"")</f>
        <v>2536</v>
      </c>
      <c r="P5635" s="20" t="str" cm="1">
        <f t="array" ref="P5635">IFERROR(INDEX(tblClientes[Dividendo Mensal (R$)],INT($J5635/ROWS(tblConsorcios[Produto]))+1),"")</f>
        <v/>
      </c>
      <c r="Q5635" s="20" t="str">
        <f t="shared" ref="Q5635:Q5698" si="265">IF(AND(ISNUMBER(O5635),ISNUMBER(P5635)),P5635-O5635,"")</f>
        <v/>
      </c>
      <c r="R5635">
        <f t="shared" ref="R5635:R5698" si="266">IF(AND(ISNUMBER(O5635),ISNUMBER(P5635),O5635&lt;=P5635),1,0)</f>
        <v>0</v>
      </c>
    </row>
    <row r="5636" spans="10:18" x14ac:dyDescent="0.2">
      <c r="J5636">
        <f t="shared" si="264"/>
        <v>5634</v>
      </c>
      <c r="K5636" t="str" cm="1">
        <f t="array" ref="K5636">IFERROR(INDEX(tblClientes[Cliente],INT($J5636/ROWS(tblConsorcios[Produto]))+1),"")</f>
        <v/>
      </c>
      <c r="L5636" t="str" cm="1">
        <f t="array" ref="L5636">IFERROR(INDEX(tblConsorcios[Produto],MOD($J5636,ROWS(tblConsorcios[Produto]))+1),"")</f>
        <v>Imóvel IE380 – 240m</v>
      </c>
      <c r="M5636" s="20" cm="1">
        <f t="array" ref="M5636">IFERROR(INDEX(tblConsorcios[Valor da Carta (R$)],MOD($J5636,ROWS(tblConsorcios[Produto]))+1),"")</f>
        <v>380000</v>
      </c>
      <c r="N5636" s="2" cm="1">
        <f t="array" ref="N5636">IFERROR(INDEX(tblConsorcios[Prazo (meses)],MOD($J5636,ROWS(tblConsorcios[Produto]))+1),"")</f>
        <v>240</v>
      </c>
      <c r="O5636" s="20" cm="1">
        <f t="array" ref="O5636">IFERROR(INDEX(tblConsorcios[Parcela Mensal (R$)],MOD($J5636,ROWS(tblConsorcios[Produto]))+1),"")</f>
        <v>2039.33</v>
      </c>
      <c r="P5636" s="20" t="str" cm="1">
        <f t="array" ref="P5636">IFERROR(INDEX(tblClientes[Dividendo Mensal (R$)],INT($J5636/ROWS(tblConsorcios[Produto]))+1),"")</f>
        <v/>
      </c>
      <c r="Q5636" s="20" t="str">
        <f t="shared" si="265"/>
        <v/>
      </c>
      <c r="R5636">
        <f t="shared" si="266"/>
        <v>0</v>
      </c>
    </row>
    <row r="5637" spans="10:18" x14ac:dyDescent="0.2">
      <c r="J5637">
        <f t="shared" si="264"/>
        <v>5635</v>
      </c>
      <c r="K5637" t="str" cm="1">
        <f t="array" ref="K5637">IFERROR(INDEX(tblClientes[Cliente],INT($J5637/ROWS(tblConsorcios[Produto]))+1),"")</f>
        <v/>
      </c>
      <c r="L5637" t="str" cm="1">
        <f t="array" ref="L5637">IFERROR(INDEX(tblConsorcios[Produto],MOD($J5637,ROWS(tblConsorcios[Produto]))+1),"")</f>
        <v>Imóvel IE380 – 220m</v>
      </c>
      <c r="M5637" s="20" cm="1">
        <f t="array" ref="M5637">IFERROR(INDEX(tblConsorcios[Valor da Carta (R$)],MOD($J5637,ROWS(tblConsorcios[Produto]))+1),"")</f>
        <v>380000</v>
      </c>
      <c r="N5637" s="2" cm="1">
        <f t="array" ref="N5637">IFERROR(INDEX(tblConsorcios[Prazo (meses)],MOD($J5637,ROWS(tblConsorcios[Produto]))+1),"")</f>
        <v>220</v>
      </c>
      <c r="O5637" s="20" cm="1">
        <f t="array" ref="O5637">IFERROR(INDEX(tblConsorcios[Parcela Mensal (R$)],MOD($J5637,ROWS(tblConsorcios[Produto]))+1),"")</f>
        <v>2207.4499999999998</v>
      </c>
      <c r="P5637" s="20" t="str" cm="1">
        <f t="array" ref="P5637">IFERROR(INDEX(tblClientes[Dividendo Mensal (R$)],INT($J5637/ROWS(tblConsorcios[Produto]))+1),"")</f>
        <v/>
      </c>
      <c r="Q5637" s="20" t="str">
        <f t="shared" si="265"/>
        <v/>
      </c>
      <c r="R5637">
        <f t="shared" si="266"/>
        <v>0</v>
      </c>
    </row>
    <row r="5638" spans="10:18" x14ac:dyDescent="0.2">
      <c r="J5638">
        <f t="shared" si="264"/>
        <v>5636</v>
      </c>
      <c r="K5638" t="str" cm="1">
        <f t="array" ref="K5638">IFERROR(INDEX(tblClientes[Cliente],INT($J5638/ROWS(tblConsorcios[Produto]))+1),"")</f>
        <v/>
      </c>
      <c r="L5638" t="str" cm="1">
        <f t="array" ref="L5638">IFERROR(INDEX(tblConsorcios[Produto],MOD($J5638,ROWS(tblConsorcios[Produto]))+1),"")</f>
        <v>Imóvel IE380 – 200m</v>
      </c>
      <c r="M5638" s="20" cm="1">
        <f t="array" ref="M5638">IFERROR(INDEX(tblConsorcios[Valor da Carta (R$)],MOD($J5638,ROWS(tblConsorcios[Produto]))+1),"")</f>
        <v>380000</v>
      </c>
      <c r="N5638" s="2" cm="1">
        <f t="array" ref="N5638">IFERROR(INDEX(tblConsorcios[Prazo (meses)],MOD($J5638,ROWS(tblConsorcios[Produto]))+1),"")</f>
        <v>200</v>
      </c>
      <c r="O5638" s="20" cm="1">
        <f t="array" ref="O5638">IFERROR(INDEX(tblConsorcios[Parcela Mensal (R$)],MOD($J5638,ROWS(tblConsorcios[Produto]))+1),"")</f>
        <v>2409.1999999999998</v>
      </c>
      <c r="P5638" s="20" t="str" cm="1">
        <f t="array" ref="P5638">IFERROR(INDEX(tblClientes[Dividendo Mensal (R$)],INT($J5638/ROWS(tblConsorcios[Produto]))+1),"")</f>
        <v/>
      </c>
      <c r="Q5638" s="20" t="str">
        <f t="shared" si="265"/>
        <v/>
      </c>
      <c r="R5638">
        <f t="shared" si="266"/>
        <v>0</v>
      </c>
    </row>
    <row r="5639" spans="10:18" x14ac:dyDescent="0.2">
      <c r="J5639">
        <f t="shared" si="264"/>
        <v>5637</v>
      </c>
      <c r="K5639" t="str" cm="1">
        <f t="array" ref="K5639">IFERROR(INDEX(tblClientes[Cliente],INT($J5639/ROWS(tblConsorcios[Produto]))+1),"")</f>
        <v/>
      </c>
      <c r="L5639" t="str" cm="1">
        <f t="array" ref="L5639">IFERROR(INDEX(tblConsorcios[Produto],MOD($J5639,ROWS(tblConsorcios[Produto]))+1),"")</f>
        <v>Imóvel IE350 – 240m</v>
      </c>
      <c r="M5639" s="20" cm="1">
        <f t="array" ref="M5639">IFERROR(INDEX(tblConsorcios[Valor da Carta (R$)],MOD($J5639,ROWS(tblConsorcios[Produto]))+1),"")</f>
        <v>350000</v>
      </c>
      <c r="N5639" s="2" cm="1">
        <f t="array" ref="N5639">IFERROR(INDEX(tblConsorcios[Prazo (meses)],MOD($J5639,ROWS(tblConsorcios[Produto]))+1),"")</f>
        <v>240</v>
      </c>
      <c r="O5639" s="20" cm="1">
        <f t="array" ref="O5639">IFERROR(INDEX(tblConsorcios[Parcela Mensal (R$)],MOD($J5639,ROWS(tblConsorcios[Produto]))+1),"")</f>
        <v>1878.33</v>
      </c>
      <c r="P5639" s="20" t="str" cm="1">
        <f t="array" ref="P5639">IFERROR(INDEX(tblClientes[Dividendo Mensal (R$)],INT($J5639/ROWS(tblConsorcios[Produto]))+1),"")</f>
        <v/>
      </c>
      <c r="Q5639" s="20" t="str">
        <f t="shared" si="265"/>
        <v/>
      </c>
      <c r="R5639">
        <f t="shared" si="266"/>
        <v>0</v>
      </c>
    </row>
    <row r="5640" spans="10:18" x14ac:dyDescent="0.2">
      <c r="J5640">
        <f t="shared" si="264"/>
        <v>5638</v>
      </c>
      <c r="K5640" t="str" cm="1">
        <f t="array" ref="K5640">IFERROR(INDEX(tblClientes[Cliente],INT($J5640/ROWS(tblConsorcios[Produto]))+1),"")</f>
        <v/>
      </c>
      <c r="L5640" t="str" cm="1">
        <f t="array" ref="L5640">IFERROR(INDEX(tblConsorcios[Produto],MOD($J5640,ROWS(tblConsorcios[Produto]))+1),"")</f>
        <v>Imóvel IE350 – 220m</v>
      </c>
      <c r="M5640" s="20" cm="1">
        <f t="array" ref="M5640">IFERROR(INDEX(tblConsorcios[Valor da Carta (R$)],MOD($J5640,ROWS(tblConsorcios[Produto]))+1),"")</f>
        <v>350000</v>
      </c>
      <c r="N5640" s="2" cm="1">
        <f t="array" ref="N5640">IFERROR(INDEX(tblConsorcios[Prazo (meses)],MOD($J5640,ROWS(tblConsorcios[Produto]))+1),"")</f>
        <v>220</v>
      </c>
      <c r="O5640" s="20" cm="1">
        <f t="array" ref="O5640">IFERROR(INDEX(tblConsorcios[Parcela Mensal (R$)],MOD($J5640,ROWS(tblConsorcios[Produto]))+1),"")</f>
        <v>2033.18</v>
      </c>
      <c r="P5640" s="20" t="str" cm="1">
        <f t="array" ref="P5640">IFERROR(INDEX(tblClientes[Dividendo Mensal (R$)],INT($J5640/ROWS(tblConsorcios[Produto]))+1),"")</f>
        <v/>
      </c>
      <c r="Q5640" s="20" t="str">
        <f t="shared" si="265"/>
        <v/>
      </c>
      <c r="R5640">
        <f t="shared" si="266"/>
        <v>0</v>
      </c>
    </row>
    <row r="5641" spans="10:18" x14ac:dyDescent="0.2">
      <c r="J5641">
        <f t="shared" si="264"/>
        <v>5639</v>
      </c>
      <c r="K5641" t="str" cm="1">
        <f t="array" ref="K5641">IFERROR(INDEX(tblClientes[Cliente],INT($J5641/ROWS(tblConsorcios[Produto]))+1),"")</f>
        <v/>
      </c>
      <c r="L5641" t="str" cm="1">
        <f t="array" ref="L5641">IFERROR(INDEX(tblConsorcios[Produto],MOD($J5641,ROWS(tblConsorcios[Produto]))+1),"")</f>
        <v>Imóvel IE350 – 200m</v>
      </c>
      <c r="M5641" s="20" cm="1">
        <f t="array" ref="M5641">IFERROR(INDEX(tblConsorcios[Valor da Carta (R$)],MOD($J5641,ROWS(tblConsorcios[Produto]))+1),"")</f>
        <v>350000</v>
      </c>
      <c r="N5641" s="2" cm="1">
        <f t="array" ref="N5641">IFERROR(INDEX(tblConsorcios[Prazo (meses)],MOD($J5641,ROWS(tblConsorcios[Produto]))+1),"")</f>
        <v>200</v>
      </c>
      <c r="O5641" s="20" cm="1">
        <f t="array" ref="O5641">IFERROR(INDEX(tblConsorcios[Parcela Mensal (R$)],MOD($J5641,ROWS(tblConsorcios[Produto]))+1),"")</f>
        <v>2219</v>
      </c>
      <c r="P5641" s="20" t="str" cm="1">
        <f t="array" ref="P5641">IFERROR(INDEX(tblClientes[Dividendo Mensal (R$)],INT($J5641/ROWS(tblConsorcios[Produto]))+1),"")</f>
        <v/>
      </c>
      <c r="Q5641" s="20" t="str">
        <f t="shared" si="265"/>
        <v/>
      </c>
      <c r="R5641">
        <f t="shared" si="266"/>
        <v>0</v>
      </c>
    </row>
    <row r="5642" spans="10:18" x14ac:dyDescent="0.2">
      <c r="J5642">
        <f t="shared" si="264"/>
        <v>5640</v>
      </c>
      <c r="K5642" t="str" cm="1">
        <f t="array" ref="K5642">IFERROR(INDEX(tblClientes[Cliente],INT($J5642/ROWS(tblConsorcios[Produto]))+1),"")</f>
        <v/>
      </c>
      <c r="L5642" t="str" cm="1">
        <f t="array" ref="L5642">IFERROR(INDEX(tblConsorcios[Produto],MOD($J5642,ROWS(tblConsorcios[Produto]))+1),"")</f>
        <v>Imóvel IE330 – 240m</v>
      </c>
      <c r="M5642" s="20" cm="1">
        <f t="array" ref="M5642">IFERROR(INDEX(tblConsorcios[Valor da Carta (R$)],MOD($J5642,ROWS(tblConsorcios[Produto]))+1),"")</f>
        <v>330000</v>
      </c>
      <c r="N5642" s="2" cm="1">
        <f t="array" ref="N5642">IFERROR(INDEX(tblConsorcios[Prazo (meses)],MOD($J5642,ROWS(tblConsorcios[Produto]))+1),"")</f>
        <v>240</v>
      </c>
      <c r="O5642" s="20" cm="1">
        <f t="array" ref="O5642">IFERROR(INDEX(tblConsorcios[Parcela Mensal (R$)],MOD($J5642,ROWS(tblConsorcios[Produto]))+1),"")</f>
        <v>1771</v>
      </c>
      <c r="P5642" s="20" t="str" cm="1">
        <f t="array" ref="P5642">IFERROR(INDEX(tblClientes[Dividendo Mensal (R$)],INT($J5642/ROWS(tblConsorcios[Produto]))+1),"")</f>
        <v/>
      </c>
      <c r="Q5642" s="20" t="str">
        <f t="shared" si="265"/>
        <v/>
      </c>
      <c r="R5642">
        <f t="shared" si="266"/>
        <v>0</v>
      </c>
    </row>
    <row r="5643" spans="10:18" x14ac:dyDescent="0.2">
      <c r="J5643">
        <f t="shared" si="264"/>
        <v>5641</v>
      </c>
      <c r="K5643" t="str" cm="1">
        <f t="array" ref="K5643">IFERROR(INDEX(tblClientes[Cliente],INT($J5643/ROWS(tblConsorcios[Produto]))+1),"")</f>
        <v/>
      </c>
      <c r="L5643" t="str" cm="1">
        <f t="array" ref="L5643">IFERROR(INDEX(tblConsorcios[Produto],MOD($J5643,ROWS(tblConsorcios[Produto]))+1),"")</f>
        <v>Imóvel IE330 – 220m</v>
      </c>
      <c r="M5643" s="20" cm="1">
        <f t="array" ref="M5643">IFERROR(INDEX(tblConsorcios[Valor da Carta (R$)],MOD($J5643,ROWS(tblConsorcios[Produto]))+1),"")</f>
        <v>330000</v>
      </c>
      <c r="N5643" s="2" cm="1">
        <f t="array" ref="N5643">IFERROR(INDEX(tblConsorcios[Prazo (meses)],MOD($J5643,ROWS(tblConsorcios[Produto]))+1),"")</f>
        <v>220</v>
      </c>
      <c r="O5643" s="20" cm="1">
        <f t="array" ref="O5643">IFERROR(INDEX(tblConsorcios[Parcela Mensal (R$)],MOD($J5643,ROWS(tblConsorcios[Produto]))+1),"")</f>
        <v>1917</v>
      </c>
      <c r="P5643" s="20" t="str" cm="1">
        <f t="array" ref="P5643">IFERROR(INDEX(tblClientes[Dividendo Mensal (R$)],INT($J5643/ROWS(tblConsorcios[Produto]))+1),"")</f>
        <v/>
      </c>
      <c r="Q5643" s="20" t="str">
        <f t="shared" si="265"/>
        <v/>
      </c>
      <c r="R5643">
        <f t="shared" si="266"/>
        <v>0</v>
      </c>
    </row>
    <row r="5644" spans="10:18" x14ac:dyDescent="0.2">
      <c r="J5644">
        <f t="shared" si="264"/>
        <v>5642</v>
      </c>
      <c r="K5644" t="str" cm="1">
        <f t="array" ref="K5644">IFERROR(INDEX(tblClientes[Cliente],INT($J5644/ROWS(tblConsorcios[Produto]))+1),"")</f>
        <v/>
      </c>
      <c r="L5644" t="str" cm="1">
        <f t="array" ref="L5644">IFERROR(INDEX(tblConsorcios[Produto],MOD($J5644,ROWS(tblConsorcios[Produto]))+1),"")</f>
        <v>Imóvel IE330 – 200m</v>
      </c>
      <c r="M5644" s="20" cm="1">
        <f t="array" ref="M5644">IFERROR(INDEX(tblConsorcios[Valor da Carta (R$)],MOD($J5644,ROWS(tblConsorcios[Produto]))+1),"")</f>
        <v>330000</v>
      </c>
      <c r="N5644" s="2" cm="1">
        <f t="array" ref="N5644">IFERROR(INDEX(tblConsorcios[Prazo (meses)],MOD($J5644,ROWS(tblConsorcios[Produto]))+1),"")</f>
        <v>200</v>
      </c>
      <c r="O5644" s="20" cm="1">
        <f t="array" ref="O5644">IFERROR(INDEX(tblConsorcios[Parcela Mensal (R$)],MOD($J5644,ROWS(tblConsorcios[Produto]))+1),"")</f>
        <v>2092.1999999999998</v>
      </c>
      <c r="P5644" s="20" t="str" cm="1">
        <f t="array" ref="P5644">IFERROR(INDEX(tblClientes[Dividendo Mensal (R$)],INT($J5644/ROWS(tblConsorcios[Produto]))+1),"")</f>
        <v/>
      </c>
      <c r="Q5644" s="20" t="str">
        <f t="shared" si="265"/>
        <v/>
      </c>
      <c r="R5644">
        <f t="shared" si="266"/>
        <v>0</v>
      </c>
    </row>
    <row r="5645" spans="10:18" x14ac:dyDescent="0.2">
      <c r="J5645">
        <f t="shared" si="264"/>
        <v>5643</v>
      </c>
      <c r="K5645" t="str" cm="1">
        <f t="array" ref="K5645">IFERROR(INDEX(tblClientes[Cliente],INT($J5645/ROWS(tblConsorcios[Produto]))+1),"")</f>
        <v/>
      </c>
      <c r="L5645" t="str" cm="1">
        <f t="array" ref="L5645">IFERROR(INDEX(tblConsorcios[Produto],MOD($J5645,ROWS(tblConsorcios[Produto]))+1),"")</f>
        <v>Imóvel IE300 – 240m</v>
      </c>
      <c r="M5645" s="20" cm="1">
        <f t="array" ref="M5645">IFERROR(INDEX(tblConsorcios[Valor da Carta (R$)],MOD($J5645,ROWS(tblConsorcios[Produto]))+1),"")</f>
        <v>300000</v>
      </c>
      <c r="N5645" s="2" cm="1">
        <f t="array" ref="N5645">IFERROR(INDEX(tblConsorcios[Prazo (meses)],MOD($J5645,ROWS(tblConsorcios[Produto]))+1),"")</f>
        <v>240</v>
      </c>
      <c r="O5645" s="20" cm="1">
        <f t="array" ref="O5645">IFERROR(INDEX(tblConsorcios[Parcela Mensal (R$)],MOD($J5645,ROWS(tblConsorcios[Produto]))+1),"")</f>
        <v>1610</v>
      </c>
      <c r="P5645" s="20" t="str" cm="1">
        <f t="array" ref="P5645">IFERROR(INDEX(tblClientes[Dividendo Mensal (R$)],INT($J5645/ROWS(tblConsorcios[Produto]))+1),"")</f>
        <v/>
      </c>
      <c r="Q5645" s="20" t="str">
        <f t="shared" si="265"/>
        <v/>
      </c>
      <c r="R5645">
        <f t="shared" si="266"/>
        <v>0</v>
      </c>
    </row>
    <row r="5646" spans="10:18" x14ac:dyDescent="0.2">
      <c r="J5646">
        <f t="shared" si="264"/>
        <v>5644</v>
      </c>
      <c r="K5646" t="str" cm="1">
        <f t="array" ref="K5646">IFERROR(INDEX(tblClientes[Cliente],INT($J5646/ROWS(tblConsorcios[Produto]))+1),"")</f>
        <v/>
      </c>
      <c r="L5646" t="str" cm="1">
        <f t="array" ref="L5646">IFERROR(INDEX(tblConsorcios[Produto],MOD($J5646,ROWS(tblConsorcios[Produto]))+1),"")</f>
        <v>Imóvel IE300 – 220m</v>
      </c>
      <c r="M5646" s="20" cm="1">
        <f t="array" ref="M5646">IFERROR(INDEX(tblConsorcios[Valor da Carta (R$)],MOD($J5646,ROWS(tblConsorcios[Produto]))+1),"")</f>
        <v>300000</v>
      </c>
      <c r="N5646" s="2" cm="1">
        <f t="array" ref="N5646">IFERROR(INDEX(tblConsorcios[Prazo (meses)],MOD($J5646,ROWS(tblConsorcios[Produto]))+1),"")</f>
        <v>220</v>
      </c>
      <c r="O5646" s="20" cm="1">
        <f t="array" ref="O5646">IFERROR(INDEX(tblConsorcios[Parcela Mensal (R$)],MOD($J5646,ROWS(tblConsorcios[Produto]))+1),"")</f>
        <v>1742.73</v>
      </c>
      <c r="P5646" s="20" t="str" cm="1">
        <f t="array" ref="P5646">IFERROR(INDEX(tblClientes[Dividendo Mensal (R$)],INT($J5646/ROWS(tblConsorcios[Produto]))+1),"")</f>
        <v/>
      </c>
      <c r="Q5646" s="20" t="str">
        <f t="shared" si="265"/>
        <v/>
      </c>
      <c r="R5646">
        <f t="shared" si="266"/>
        <v>0</v>
      </c>
    </row>
    <row r="5647" spans="10:18" x14ac:dyDescent="0.2">
      <c r="J5647">
        <f t="shared" si="264"/>
        <v>5645</v>
      </c>
      <c r="K5647" t="str" cm="1">
        <f t="array" ref="K5647">IFERROR(INDEX(tblClientes[Cliente],INT($J5647/ROWS(tblConsorcios[Produto]))+1),"")</f>
        <v/>
      </c>
      <c r="L5647" t="str" cm="1">
        <f t="array" ref="L5647">IFERROR(INDEX(tblConsorcios[Produto],MOD($J5647,ROWS(tblConsorcios[Produto]))+1),"")</f>
        <v>Imóvel IE300 – 200m</v>
      </c>
      <c r="M5647" s="20" cm="1">
        <f t="array" ref="M5647">IFERROR(INDEX(tblConsorcios[Valor da Carta (R$)],MOD($J5647,ROWS(tblConsorcios[Produto]))+1),"")</f>
        <v>300000</v>
      </c>
      <c r="N5647" s="2" cm="1">
        <f t="array" ref="N5647">IFERROR(INDEX(tblConsorcios[Prazo (meses)],MOD($J5647,ROWS(tblConsorcios[Produto]))+1),"")</f>
        <v>200</v>
      </c>
      <c r="O5647" s="20" cm="1">
        <f t="array" ref="O5647">IFERROR(INDEX(tblConsorcios[Parcela Mensal (R$)],MOD($J5647,ROWS(tblConsorcios[Produto]))+1),"")</f>
        <v>1902</v>
      </c>
      <c r="P5647" s="20" t="str" cm="1">
        <f t="array" ref="P5647">IFERROR(INDEX(tblClientes[Dividendo Mensal (R$)],INT($J5647/ROWS(tblConsorcios[Produto]))+1),"")</f>
        <v/>
      </c>
      <c r="Q5647" s="20" t="str">
        <f t="shared" si="265"/>
        <v/>
      </c>
      <c r="R5647">
        <f t="shared" si="266"/>
        <v>0</v>
      </c>
    </row>
    <row r="5648" spans="10:18" x14ac:dyDescent="0.2">
      <c r="J5648">
        <f t="shared" si="264"/>
        <v>5646</v>
      </c>
      <c r="K5648" t="str" cm="1">
        <f t="array" ref="K5648">IFERROR(INDEX(tblClientes[Cliente],INT($J5648/ROWS(tblConsorcios[Produto]))+1),"")</f>
        <v/>
      </c>
      <c r="L5648" t="str" cm="1">
        <f t="array" ref="L5648">IFERROR(INDEX(tblConsorcios[Produto],MOD($J5648,ROWS(tblConsorcios[Produto]))+1),"")</f>
        <v>Imóvel IE240 – 240m</v>
      </c>
      <c r="M5648" s="20" cm="1">
        <f t="array" ref="M5648">IFERROR(INDEX(tblConsorcios[Valor da Carta (R$)],MOD($J5648,ROWS(tblConsorcios[Produto]))+1),"")</f>
        <v>240000</v>
      </c>
      <c r="N5648" s="2" cm="1">
        <f t="array" ref="N5648">IFERROR(INDEX(tblConsorcios[Prazo (meses)],MOD($J5648,ROWS(tblConsorcios[Produto]))+1),"")</f>
        <v>240</v>
      </c>
      <c r="O5648" s="20" cm="1">
        <f t="array" ref="O5648">IFERROR(INDEX(tblConsorcios[Parcela Mensal (R$)],MOD($J5648,ROWS(tblConsorcios[Produto]))+1),"")</f>
        <v>1288</v>
      </c>
      <c r="P5648" s="20" t="str" cm="1">
        <f t="array" ref="P5648">IFERROR(INDEX(tblClientes[Dividendo Mensal (R$)],INT($J5648/ROWS(tblConsorcios[Produto]))+1),"")</f>
        <v/>
      </c>
      <c r="Q5648" s="20" t="str">
        <f t="shared" si="265"/>
        <v/>
      </c>
      <c r="R5648">
        <f t="shared" si="266"/>
        <v>0</v>
      </c>
    </row>
    <row r="5649" spans="10:18" x14ac:dyDescent="0.2">
      <c r="J5649">
        <f t="shared" si="264"/>
        <v>5647</v>
      </c>
      <c r="K5649" t="str" cm="1">
        <f t="array" ref="K5649">IFERROR(INDEX(tblClientes[Cliente],INT($J5649/ROWS(tblConsorcios[Produto]))+1),"")</f>
        <v/>
      </c>
      <c r="L5649" t="str" cm="1">
        <f t="array" ref="L5649">IFERROR(INDEX(tblConsorcios[Produto],MOD($J5649,ROWS(tblConsorcios[Produto]))+1),"")</f>
        <v>Imóvel IE240 – 220m</v>
      </c>
      <c r="M5649" s="20" cm="1">
        <f t="array" ref="M5649">IFERROR(INDEX(tblConsorcios[Valor da Carta (R$)],MOD($J5649,ROWS(tblConsorcios[Produto]))+1),"")</f>
        <v>240000</v>
      </c>
      <c r="N5649" s="2" cm="1">
        <f t="array" ref="N5649">IFERROR(INDEX(tblConsorcios[Prazo (meses)],MOD($J5649,ROWS(tblConsorcios[Produto]))+1),"")</f>
        <v>220</v>
      </c>
      <c r="O5649" s="20" cm="1">
        <f t="array" ref="O5649">IFERROR(INDEX(tblConsorcios[Parcela Mensal (R$)],MOD($J5649,ROWS(tblConsorcios[Produto]))+1),"")</f>
        <v>1394.18</v>
      </c>
      <c r="P5649" s="20" t="str" cm="1">
        <f t="array" ref="P5649">IFERROR(INDEX(tblClientes[Dividendo Mensal (R$)],INT($J5649/ROWS(tblConsorcios[Produto]))+1),"")</f>
        <v/>
      </c>
      <c r="Q5649" s="20" t="str">
        <f t="shared" si="265"/>
        <v/>
      </c>
      <c r="R5649">
        <f t="shared" si="266"/>
        <v>0</v>
      </c>
    </row>
    <row r="5650" spans="10:18" x14ac:dyDescent="0.2">
      <c r="J5650">
        <f t="shared" si="264"/>
        <v>5648</v>
      </c>
      <c r="K5650" t="str" cm="1">
        <f t="array" ref="K5650">IFERROR(INDEX(tblClientes[Cliente],INT($J5650/ROWS(tblConsorcios[Produto]))+1),"")</f>
        <v/>
      </c>
      <c r="L5650" t="str" cm="1">
        <f t="array" ref="L5650">IFERROR(INDEX(tblConsorcios[Produto],MOD($J5650,ROWS(tblConsorcios[Produto]))+1),"")</f>
        <v>Imóvel IE240 – 200m</v>
      </c>
      <c r="M5650" s="20" cm="1">
        <f t="array" ref="M5650">IFERROR(INDEX(tblConsorcios[Valor da Carta (R$)],MOD($J5650,ROWS(tblConsorcios[Produto]))+1),"")</f>
        <v>240000</v>
      </c>
      <c r="N5650" s="2" cm="1">
        <f t="array" ref="N5650">IFERROR(INDEX(tblConsorcios[Prazo (meses)],MOD($J5650,ROWS(tblConsorcios[Produto]))+1),"")</f>
        <v>200</v>
      </c>
      <c r="O5650" s="20" cm="1">
        <f t="array" ref="O5650">IFERROR(INDEX(tblConsorcios[Parcela Mensal (R$)],MOD($J5650,ROWS(tblConsorcios[Produto]))+1),"")</f>
        <v>1521.6</v>
      </c>
      <c r="P5650" s="20" t="str" cm="1">
        <f t="array" ref="P5650">IFERROR(INDEX(tblClientes[Dividendo Mensal (R$)],INT($J5650/ROWS(tblConsorcios[Produto]))+1),"")</f>
        <v/>
      </c>
      <c r="Q5650" s="20" t="str">
        <f t="shared" si="265"/>
        <v/>
      </c>
      <c r="R5650">
        <f t="shared" si="266"/>
        <v>0</v>
      </c>
    </row>
    <row r="5651" spans="10:18" x14ac:dyDescent="0.2">
      <c r="J5651">
        <f t="shared" si="264"/>
        <v>5649</v>
      </c>
      <c r="K5651" t="str" cm="1">
        <f t="array" ref="K5651">IFERROR(INDEX(tblClientes[Cliente],INT($J5651/ROWS(tblConsorcios[Produto]))+1),"")</f>
        <v/>
      </c>
      <c r="L5651" t="str" cm="1">
        <f t="array" ref="L5651">IFERROR(INDEX(tblConsorcios[Produto],MOD($J5651,ROWS(tblConsorcios[Produto]))+1),"")</f>
        <v>Imóvel IE230 – 240m</v>
      </c>
      <c r="M5651" s="20" cm="1">
        <f t="array" ref="M5651">IFERROR(INDEX(tblConsorcios[Valor da Carta (R$)],MOD($J5651,ROWS(tblConsorcios[Produto]))+1),"")</f>
        <v>230000</v>
      </c>
      <c r="N5651" s="2" cm="1">
        <f t="array" ref="N5651">IFERROR(INDEX(tblConsorcios[Prazo (meses)],MOD($J5651,ROWS(tblConsorcios[Produto]))+1),"")</f>
        <v>240</v>
      </c>
      <c r="O5651" s="20" cm="1">
        <f t="array" ref="O5651">IFERROR(INDEX(tblConsorcios[Parcela Mensal (R$)],MOD($J5651,ROWS(tblConsorcios[Produto]))+1),"")</f>
        <v>1234.33</v>
      </c>
      <c r="P5651" s="20" t="str" cm="1">
        <f t="array" ref="P5651">IFERROR(INDEX(tblClientes[Dividendo Mensal (R$)],INT($J5651/ROWS(tblConsorcios[Produto]))+1),"")</f>
        <v/>
      </c>
      <c r="Q5651" s="20" t="str">
        <f t="shared" si="265"/>
        <v/>
      </c>
      <c r="R5651">
        <f t="shared" si="266"/>
        <v>0</v>
      </c>
    </row>
    <row r="5652" spans="10:18" x14ac:dyDescent="0.2">
      <c r="J5652">
        <f t="shared" si="264"/>
        <v>5650</v>
      </c>
      <c r="K5652" t="str" cm="1">
        <f t="array" ref="K5652">IFERROR(INDEX(tblClientes[Cliente],INT($J5652/ROWS(tblConsorcios[Produto]))+1),"")</f>
        <v/>
      </c>
      <c r="L5652" t="str" cm="1">
        <f t="array" ref="L5652">IFERROR(INDEX(tblConsorcios[Produto],MOD($J5652,ROWS(tblConsorcios[Produto]))+1),"")</f>
        <v>Imóvel IE230 – 220m</v>
      </c>
      <c r="M5652" s="20" cm="1">
        <f t="array" ref="M5652">IFERROR(INDEX(tblConsorcios[Valor da Carta (R$)],MOD($J5652,ROWS(tblConsorcios[Produto]))+1),"")</f>
        <v>230000</v>
      </c>
      <c r="N5652" s="2" cm="1">
        <f t="array" ref="N5652">IFERROR(INDEX(tblConsorcios[Prazo (meses)],MOD($J5652,ROWS(tblConsorcios[Produto]))+1),"")</f>
        <v>220</v>
      </c>
      <c r="O5652" s="20" cm="1">
        <f t="array" ref="O5652">IFERROR(INDEX(tblConsorcios[Parcela Mensal (R$)],MOD($J5652,ROWS(tblConsorcios[Produto]))+1),"")</f>
        <v>1336.09</v>
      </c>
      <c r="P5652" s="20" t="str" cm="1">
        <f t="array" ref="P5652">IFERROR(INDEX(tblClientes[Dividendo Mensal (R$)],INT($J5652/ROWS(tblConsorcios[Produto]))+1),"")</f>
        <v/>
      </c>
      <c r="Q5652" s="20" t="str">
        <f t="shared" si="265"/>
        <v/>
      </c>
      <c r="R5652">
        <f t="shared" si="266"/>
        <v>0</v>
      </c>
    </row>
    <row r="5653" spans="10:18" x14ac:dyDescent="0.2">
      <c r="J5653">
        <f t="shared" si="264"/>
        <v>5651</v>
      </c>
      <c r="K5653" t="str" cm="1">
        <f t="array" ref="K5653">IFERROR(INDEX(tblClientes[Cliente],INT($J5653/ROWS(tblConsorcios[Produto]))+1),"")</f>
        <v/>
      </c>
      <c r="L5653" t="str" cm="1">
        <f t="array" ref="L5653">IFERROR(INDEX(tblConsorcios[Produto],MOD($J5653,ROWS(tblConsorcios[Produto]))+1),"")</f>
        <v>Imóvel IE230 – 200m</v>
      </c>
      <c r="M5653" s="20" cm="1">
        <f t="array" ref="M5653">IFERROR(INDEX(tblConsorcios[Valor da Carta (R$)],MOD($J5653,ROWS(tblConsorcios[Produto]))+1),"")</f>
        <v>230000</v>
      </c>
      <c r="N5653" s="2" cm="1">
        <f t="array" ref="N5653">IFERROR(INDEX(tblConsorcios[Prazo (meses)],MOD($J5653,ROWS(tblConsorcios[Produto]))+1),"")</f>
        <v>200</v>
      </c>
      <c r="O5653" s="20" cm="1">
        <f t="array" ref="O5653">IFERROR(INDEX(tblConsorcios[Parcela Mensal (R$)],MOD($J5653,ROWS(tblConsorcios[Produto]))+1),"")</f>
        <v>1458.2</v>
      </c>
      <c r="P5653" s="20" t="str" cm="1">
        <f t="array" ref="P5653">IFERROR(INDEX(tblClientes[Dividendo Mensal (R$)],INT($J5653/ROWS(tblConsorcios[Produto]))+1),"")</f>
        <v/>
      </c>
      <c r="Q5653" s="20" t="str">
        <f t="shared" si="265"/>
        <v/>
      </c>
      <c r="R5653">
        <f t="shared" si="266"/>
        <v>0</v>
      </c>
    </row>
    <row r="5654" spans="10:18" x14ac:dyDescent="0.2">
      <c r="J5654">
        <f t="shared" si="264"/>
        <v>5652</v>
      </c>
      <c r="K5654" t="str" cm="1">
        <f t="array" ref="K5654">IFERROR(INDEX(tblClientes[Cliente],INT($J5654/ROWS(tblConsorcios[Produto]))+1),"")</f>
        <v/>
      </c>
      <c r="L5654" t="str" cm="1">
        <f t="array" ref="L5654">IFERROR(INDEX(tblConsorcios[Produto],MOD($J5654,ROWS(tblConsorcios[Produto]))+1),"")</f>
        <v>Imóvel IE220 – 240m</v>
      </c>
      <c r="M5654" s="20" cm="1">
        <f t="array" ref="M5654">IFERROR(INDEX(tblConsorcios[Valor da Carta (R$)],MOD($J5654,ROWS(tblConsorcios[Produto]))+1),"")</f>
        <v>220000</v>
      </c>
      <c r="N5654" s="2" cm="1">
        <f t="array" ref="N5654">IFERROR(INDEX(tblConsorcios[Prazo (meses)],MOD($J5654,ROWS(tblConsorcios[Produto]))+1),"")</f>
        <v>240</v>
      </c>
      <c r="O5654" s="20" cm="1">
        <f t="array" ref="O5654">IFERROR(INDEX(tblConsorcios[Parcela Mensal (R$)],MOD($J5654,ROWS(tblConsorcios[Produto]))+1),"")</f>
        <v>1180.67</v>
      </c>
      <c r="P5654" s="20" t="str" cm="1">
        <f t="array" ref="P5654">IFERROR(INDEX(tblClientes[Dividendo Mensal (R$)],INT($J5654/ROWS(tblConsorcios[Produto]))+1),"")</f>
        <v/>
      </c>
      <c r="Q5654" s="20" t="str">
        <f t="shared" si="265"/>
        <v/>
      </c>
      <c r="R5654">
        <f t="shared" si="266"/>
        <v>0</v>
      </c>
    </row>
    <row r="5655" spans="10:18" x14ac:dyDescent="0.2">
      <c r="J5655">
        <f t="shared" si="264"/>
        <v>5653</v>
      </c>
      <c r="K5655" t="str" cm="1">
        <f t="array" ref="K5655">IFERROR(INDEX(tblClientes[Cliente],INT($J5655/ROWS(tblConsorcios[Produto]))+1),"")</f>
        <v/>
      </c>
      <c r="L5655" t="str" cm="1">
        <f t="array" ref="L5655">IFERROR(INDEX(tblConsorcios[Produto],MOD($J5655,ROWS(tblConsorcios[Produto]))+1),"")</f>
        <v>Imóvel IE220 – 220m</v>
      </c>
      <c r="M5655" s="20" cm="1">
        <f t="array" ref="M5655">IFERROR(INDEX(tblConsorcios[Valor da Carta (R$)],MOD($J5655,ROWS(tblConsorcios[Produto]))+1),"")</f>
        <v>220000</v>
      </c>
      <c r="N5655" s="2" cm="1">
        <f t="array" ref="N5655">IFERROR(INDEX(tblConsorcios[Prazo (meses)],MOD($J5655,ROWS(tblConsorcios[Produto]))+1),"")</f>
        <v>220</v>
      </c>
      <c r="O5655" s="20" cm="1">
        <f t="array" ref="O5655">IFERROR(INDEX(tblConsorcios[Parcela Mensal (R$)],MOD($J5655,ROWS(tblConsorcios[Produto]))+1),"")</f>
        <v>1278</v>
      </c>
      <c r="P5655" s="20" t="str" cm="1">
        <f t="array" ref="P5655">IFERROR(INDEX(tblClientes[Dividendo Mensal (R$)],INT($J5655/ROWS(tblConsorcios[Produto]))+1),"")</f>
        <v/>
      </c>
      <c r="Q5655" s="20" t="str">
        <f t="shared" si="265"/>
        <v/>
      </c>
      <c r="R5655">
        <f t="shared" si="266"/>
        <v>0</v>
      </c>
    </row>
    <row r="5656" spans="10:18" x14ac:dyDescent="0.2">
      <c r="J5656">
        <f t="shared" si="264"/>
        <v>5654</v>
      </c>
      <c r="K5656" t="str" cm="1">
        <f t="array" ref="K5656">IFERROR(INDEX(tblClientes[Cliente],INT($J5656/ROWS(tblConsorcios[Produto]))+1),"")</f>
        <v/>
      </c>
      <c r="L5656" t="str" cm="1">
        <f t="array" ref="L5656">IFERROR(INDEX(tblConsorcios[Produto],MOD($J5656,ROWS(tblConsorcios[Produto]))+1),"")</f>
        <v>Imóvel IE220 – 200m</v>
      </c>
      <c r="M5656" s="20" cm="1">
        <f t="array" ref="M5656">IFERROR(INDEX(tblConsorcios[Valor da Carta (R$)],MOD($J5656,ROWS(tblConsorcios[Produto]))+1),"")</f>
        <v>220000</v>
      </c>
      <c r="N5656" s="2" cm="1">
        <f t="array" ref="N5656">IFERROR(INDEX(tblConsorcios[Prazo (meses)],MOD($J5656,ROWS(tblConsorcios[Produto]))+1),"")</f>
        <v>200</v>
      </c>
      <c r="O5656" s="20" cm="1">
        <f t="array" ref="O5656">IFERROR(INDEX(tblConsorcios[Parcela Mensal (R$)],MOD($J5656,ROWS(tblConsorcios[Produto]))+1),"")</f>
        <v>1394.8</v>
      </c>
      <c r="P5656" s="20" t="str" cm="1">
        <f t="array" ref="P5656">IFERROR(INDEX(tblClientes[Dividendo Mensal (R$)],INT($J5656/ROWS(tblConsorcios[Produto]))+1),"")</f>
        <v/>
      </c>
      <c r="Q5656" s="20" t="str">
        <f t="shared" si="265"/>
        <v/>
      </c>
      <c r="R5656">
        <f t="shared" si="266"/>
        <v>0</v>
      </c>
    </row>
    <row r="5657" spans="10:18" x14ac:dyDescent="0.2">
      <c r="J5657">
        <f t="shared" si="264"/>
        <v>5655</v>
      </c>
      <c r="K5657" t="str" cm="1">
        <f t="array" ref="K5657">IFERROR(INDEX(tblClientes[Cliente],INT($J5657/ROWS(tblConsorcios[Produto]))+1),"")</f>
        <v/>
      </c>
      <c r="L5657" t="str" cm="1">
        <f t="array" ref="L5657">IFERROR(INDEX(tblConsorcios[Produto],MOD($J5657,ROWS(tblConsorcios[Produto]))+1),"")</f>
        <v>Imóvel IE200 – 240m</v>
      </c>
      <c r="M5657" s="20" cm="1">
        <f t="array" ref="M5657">IFERROR(INDEX(tblConsorcios[Valor da Carta (R$)],MOD($J5657,ROWS(tblConsorcios[Produto]))+1),"")</f>
        <v>200000</v>
      </c>
      <c r="N5657" s="2" cm="1">
        <f t="array" ref="N5657">IFERROR(INDEX(tblConsorcios[Prazo (meses)],MOD($J5657,ROWS(tblConsorcios[Produto]))+1),"")</f>
        <v>240</v>
      </c>
      <c r="O5657" s="20" cm="1">
        <f t="array" ref="O5657">IFERROR(INDEX(tblConsorcios[Parcela Mensal (R$)],MOD($J5657,ROWS(tblConsorcios[Produto]))+1),"")</f>
        <v>1073.33</v>
      </c>
      <c r="P5657" s="20" t="str" cm="1">
        <f t="array" ref="P5657">IFERROR(INDEX(tblClientes[Dividendo Mensal (R$)],INT($J5657/ROWS(tblConsorcios[Produto]))+1),"")</f>
        <v/>
      </c>
      <c r="Q5657" s="20" t="str">
        <f t="shared" si="265"/>
        <v/>
      </c>
      <c r="R5657">
        <f t="shared" si="266"/>
        <v>0</v>
      </c>
    </row>
    <row r="5658" spans="10:18" x14ac:dyDescent="0.2">
      <c r="J5658">
        <f t="shared" si="264"/>
        <v>5656</v>
      </c>
      <c r="K5658" t="str" cm="1">
        <f t="array" ref="K5658">IFERROR(INDEX(tblClientes[Cliente],INT($J5658/ROWS(tblConsorcios[Produto]))+1),"")</f>
        <v/>
      </c>
      <c r="L5658" t="str" cm="1">
        <f t="array" ref="L5658">IFERROR(INDEX(tblConsorcios[Produto],MOD($J5658,ROWS(tblConsorcios[Produto]))+1),"")</f>
        <v>Imóvel IE200 – 220m</v>
      </c>
      <c r="M5658" s="20" cm="1">
        <f t="array" ref="M5658">IFERROR(INDEX(tblConsorcios[Valor da Carta (R$)],MOD($J5658,ROWS(tblConsorcios[Produto]))+1),"")</f>
        <v>200000</v>
      </c>
      <c r="N5658" s="2" cm="1">
        <f t="array" ref="N5658">IFERROR(INDEX(tblConsorcios[Prazo (meses)],MOD($J5658,ROWS(tblConsorcios[Produto]))+1),"")</f>
        <v>220</v>
      </c>
      <c r="O5658" s="20" cm="1">
        <f t="array" ref="O5658">IFERROR(INDEX(tblConsorcios[Parcela Mensal (R$)],MOD($J5658,ROWS(tblConsorcios[Produto]))+1),"")</f>
        <v>1161.82</v>
      </c>
      <c r="P5658" s="20" t="str" cm="1">
        <f t="array" ref="P5658">IFERROR(INDEX(tblClientes[Dividendo Mensal (R$)],INT($J5658/ROWS(tblConsorcios[Produto]))+1),"")</f>
        <v/>
      </c>
      <c r="Q5658" s="20" t="str">
        <f t="shared" si="265"/>
        <v/>
      </c>
      <c r="R5658">
        <f t="shared" si="266"/>
        <v>0</v>
      </c>
    </row>
    <row r="5659" spans="10:18" x14ac:dyDescent="0.2">
      <c r="J5659">
        <f t="shared" si="264"/>
        <v>5657</v>
      </c>
      <c r="K5659" t="str" cm="1">
        <f t="array" ref="K5659">IFERROR(INDEX(tblClientes[Cliente],INT($J5659/ROWS(tblConsorcios[Produto]))+1),"")</f>
        <v/>
      </c>
      <c r="L5659" t="str" cm="1">
        <f t="array" ref="L5659">IFERROR(INDEX(tblConsorcios[Produto],MOD($J5659,ROWS(tblConsorcios[Produto]))+1),"")</f>
        <v>Imóvel IE200 – 200m</v>
      </c>
      <c r="M5659" s="20" cm="1">
        <f t="array" ref="M5659">IFERROR(INDEX(tblConsorcios[Valor da Carta (R$)],MOD($J5659,ROWS(tblConsorcios[Produto]))+1),"")</f>
        <v>200000</v>
      </c>
      <c r="N5659" s="2" cm="1">
        <f t="array" ref="N5659">IFERROR(INDEX(tblConsorcios[Prazo (meses)],MOD($J5659,ROWS(tblConsorcios[Produto]))+1),"")</f>
        <v>200</v>
      </c>
      <c r="O5659" s="20" cm="1">
        <f t="array" ref="O5659">IFERROR(INDEX(tblConsorcios[Parcela Mensal (R$)],MOD($J5659,ROWS(tblConsorcios[Produto]))+1),"")</f>
        <v>1268</v>
      </c>
      <c r="P5659" s="20" t="str" cm="1">
        <f t="array" ref="P5659">IFERROR(INDEX(tblClientes[Dividendo Mensal (R$)],INT($J5659/ROWS(tblConsorcios[Produto]))+1),"")</f>
        <v/>
      </c>
      <c r="Q5659" s="20" t="str">
        <f t="shared" si="265"/>
        <v/>
      </c>
      <c r="R5659">
        <f t="shared" si="266"/>
        <v>0</v>
      </c>
    </row>
    <row r="5660" spans="10:18" x14ac:dyDescent="0.2">
      <c r="J5660">
        <f t="shared" si="264"/>
        <v>5658</v>
      </c>
      <c r="K5660" t="str" cm="1">
        <f t="array" ref="K5660">IFERROR(INDEX(tblClientes[Cliente],INT($J5660/ROWS(tblConsorcios[Produto]))+1),"")</f>
        <v/>
      </c>
      <c r="L5660" t="str" cm="1">
        <f t="array" ref="L5660">IFERROR(INDEX(tblConsorcios[Produto],MOD($J5660,ROWS(tblConsorcios[Produto]))+1),"")</f>
        <v>Imóvel IE150 – 240m</v>
      </c>
      <c r="M5660" s="20" cm="1">
        <f t="array" ref="M5660">IFERROR(INDEX(tblConsorcios[Valor da Carta (R$)],MOD($J5660,ROWS(tblConsorcios[Produto]))+1),"")</f>
        <v>150000</v>
      </c>
      <c r="N5660" s="2" cm="1">
        <f t="array" ref="N5660">IFERROR(INDEX(tblConsorcios[Prazo (meses)],MOD($J5660,ROWS(tblConsorcios[Produto]))+1),"")</f>
        <v>240</v>
      </c>
      <c r="O5660" s="20" cm="1">
        <f t="array" ref="O5660">IFERROR(INDEX(tblConsorcios[Parcela Mensal (R$)],MOD($J5660,ROWS(tblConsorcios[Produto]))+1),"")</f>
        <v>805</v>
      </c>
      <c r="P5660" s="20" t="str" cm="1">
        <f t="array" ref="P5660">IFERROR(INDEX(tblClientes[Dividendo Mensal (R$)],INT($J5660/ROWS(tblConsorcios[Produto]))+1),"")</f>
        <v/>
      </c>
      <c r="Q5660" s="20" t="str">
        <f t="shared" si="265"/>
        <v/>
      </c>
      <c r="R5660">
        <f t="shared" si="266"/>
        <v>0</v>
      </c>
    </row>
    <row r="5661" spans="10:18" x14ac:dyDescent="0.2">
      <c r="J5661">
        <f t="shared" si="264"/>
        <v>5659</v>
      </c>
      <c r="K5661" t="str" cm="1">
        <f t="array" ref="K5661">IFERROR(INDEX(tblClientes[Cliente],INT($J5661/ROWS(tblConsorcios[Produto]))+1),"")</f>
        <v/>
      </c>
      <c r="L5661" t="str" cm="1">
        <f t="array" ref="L5661">IFERROR(INDEX(tblConsorcios[Produto],MOD($J5661,ROWS(tblConsorcios[Produto]))+1),"")</f>
        <v>Imóvel IE150 – 220m</v>
      </c>
      <c r="M5661" s="20" cm="1">
        <f t="array" ref="M5661">IFERROR(INDEX(tblConsorcios[Valor da Carta (R$)],MOD($J5661,ROWS(tblConsorcios[Produto]))+1),"")</f>
        <v>150000</v>
      </c>
      <c r="N5661" s="2" cm="1">
        <f t="array" ref="N5661">IFERROR(INDEX(tblConsorcios[Prazo (meses)],MOD($J5661,ROWS(tblConsorcios[Produto]))+1),"")</f>
        <v>220</v>
      </c>
      <c r="O5661" s="20" cm="1">
        <f t="array" ref="O5661">IFERROR(INDEX(tblConsorcios[Parcela Mensal (R$)],MOD($J5661,ROWS(tblConsorcios[Produto]))+1),"")</f>
        <v>871.36</v>
      </c>
      <c r="P5661" s="20" t="str" cm="1">
        <f t="array" ref="P5661">IFERROR(INDEX(tblClientes[Dividendo Mensal (R$)],INT($J5661/ROWS(tblConsorcios[Produto]))+1),"")</f>
        <v/>
      </c>
      <c r="Q5661" s="20" t="str">
        <f t="shared" si="265"/>
        <v/>
      </c>
      <c r="R5661">
        <f t="shared" si="266"/>
        <v>0</v>
      </c>
    </row>
    <row r="5662" spans="10:18" x14ac:dyDescent="0.2">
      <c r="J5662">
        <f t="shared" si="264"/>
        <v>5660</v>
      </c>
      <c r="K5662" t="str" cm="1">
        <f t="array" ref="K5662">IFERROR(INDEX(tblClientes[Cliente],INT($J5662/ROWS(tblConsorcios[Produto]))+1),"")</f>
        <v/>
      </c>
      <c r="L5662" t="str" cm="1">
        <f t="array" ref="L5662">IFERROR(INDEX(tblConsorcios[Produto],MOD($J5662,ROWS(tblConsorcios[Produto]))+1),"")</f>
        <v>Imóvel IE150 – 200m</v>
      </c>
      <c r="M5662" s="20" cm="1">
        <f t="array" ref="M5662">IFERROR(INDEX(tblConsorcios[Valor da Carta (R$)],MOD($J5662,ROWS(tblConsorcios[Produto]))+1),"")</f>
        <v>150000</v>
      </c>
      <c r="N5662" s="2" cm="1">
        <f t="array" ref="N5662">IFERROR(INDEX(tblConsorcios[Prazo (meses)],MOD($J5662,ROWS(tblConsorcios[Produto]))+1),"")</f>
        <v>200</v>
      </c>
      <c r="O5662" s="20" cm="1">
        <f t="array" ref="O5662">IFERROR(INDEX(tblConsorcios[Parcela Mensal (R$)],MOD($J5662,ROWS(tblConsorcios[Produto]))+1),"")</f>
        <v>951</v>
      </c>
      <c r="P5662" s="20" t="str" cm="1">
        <f t="array" ref="P5662">IFERROR(INDEX(tblClientes[Dividendo Mensal (R$)],INT($J5662/ROWS(tblConsorcios[Produto]))+1),"")</f>
        <v/>
      </c>
      <c r="Q5662" s="20" t="str">
        <f t="shared" si="265"/>
        <v/>
      </c>
      <c r="R5662">
        <f t="shared" si="266"/>
        <v>0</v>
      </c>
    </row>
    <row r="5663" spans="10:18" x14ac:dyDescent="0.2">
      <c r="J5663">
        <f t="shared" si="264"/>
        <v>5661</v>
      </c>
      <c r="K5663" t="str" cm="1">
        <f t="array" ref="K5663">IFERROR(INDEX(tblClientes[Cliente],INT($J5663/ROWS(tblConsorcios[Produto]))+1),"")</f>
        <v/>
      </c>
      <c r="L5663" t="str" cm="1">
        <f t="array" ref="L5663">IFERROR(INDEX(tblConsorcios[Produto],MOD($J5663,ROWS(tblConsorcios[Produto]))+1),"")</f>
        <v>Imóvel IE140 – 240m</v>
      </c>
      <c r="M5663" s="20" cm="1">
        <f t="array" ref="M5663">IFERROR(INDEX(tblConsorcios[Valor da Carta (R$)],MOD($J5663,ROWS(tblConsorcios[Produto]))+1),"")</f>
        <v>140000</v>
      </c>
      <c r="N5663" s="2" cm="1">
        <f t="array" ref="N5663">IFERROR(INDEX(tblConsorcios[Prazo (meses)],MOD($J5663,ROWS(tblConsorcios[Produto]))+1),"")</f>
        <v>240</v>
      </c>
      <c r="O5663" s="20" cm="1">
        <f t="array" ref="O5663">IFERROR(INDEX(tblConsorcios[Parcela Mensal (R$)],MOD($J5663,ROWS(tblConsorcios[Produto]))+1),"")</f>
        <v>751.33</v>
      </c>
      <c r="P5663" s="20" t="str" cm="1">
        <f t="array" ref="P5663">IFERROR(INDEX(tblClientes[Dividendo Mensal (R$)],INT($J5663/ROWS(tblConsorcios[Produto]))+1),"")</f>
        <v/>
      </c>
      <c r="Q5663" s="20" t="str">
        <f t="shared" si="265"/>
        <v/>
      </c>
      <c r="R5663">
        <f t="shared" si="266"/>
        <v>0</v>
      </c>
    </row>
    <row r="5664" spans="10:18" x14ac:dyDescent="0.2">
      <c r="J5664">
        <f t="shared" si="264"/>
        <v>5662</v>
      </c>
      <c r="K5664" t="str" cm="1">
        <f t="array" ref="K5664">IFERROR(INDEX(tblClientes[Cliente],INT($J5664/ROWS(tblConsorcios[Produto]))+1),"")</f>
        <v/>
      </c>
      <c r="L5664" t="str" cm="1">
        <f t="array" ref="L5664">IFERROR(INDEX(tblConsorcios[Produto],MOD($J5664,ROWS(tblConsorcios[Produto]))+1),"")</f>
        <v>Imóvel IE140 – 220m</v>
      </c>
      <c r="M5664" s="20" cm="1">
        <f t="array" ref="M5664">IFERROR(INDEX(tblConsorcios[Valor da Carta (R$)],MOD($J5664,ROWS(tblConsorcios[Produto]))+1),"")</f>
        <v>140000</v>
      </c>
      <c r="N5664" s="2" cm="1">
        <f t="array" ref="N5664">IFERROR(INDEX(tblConsorcios[Prazo (meses)],MOD($J5664,ROWS(tblConsorcios[Produto]))+1),"")</f>
        <v>220</v>
      </c>
      <c r="O5664" s="20" cm="1">
        <f t="array" ref="O5664">IFERROR(INDEX(tblConsorcios[Parcela Mensal (R$)],MOD($J5664,ROWS(tblConsorcios[Produto]))+1),"")</f>
        <v>813.27</v>
      </c>
      <c r="P5664" s="20" t="str" cm="1">
        <f t="array" ref="P5664">IFERROR(INDEX(tblClientes[Dividendo Mensal (R$)],INT($J5664/ROWS(tblConsorcios[Produto]))+1),"")</f>
        <v/>
      </c>
      <c r="Q5664" s="20" t="str">
        <f t="shared" si="265"/>
        <v/>
      </c>
      <c r="R5664">
        <f t="shared" si="266"/>
        <v>0</v>
      </c>
    </row>
    <row r="5665" spans="10:18" x14ac:dyDescent="0.2">
      <c r="J5665">
        <f t="shared" si="264"/>
        <v>5663</v>
      </c>
      <c r="K5665" t="str" cm="1">
        <f t="array" ref="K5665">IFERROR(INDEX(tblClientes[Cliente],INT($J5665/ROWS(tblConsorcios[Produto]))+1),"")</f>
        <v/>
      </c>
      <c r="L5665" t="str" cm="1">
        <f t="array" ref="L5665">IFERROR(INDEX(tblConsorcios[Produto],MOD($J5665,ROWS(tblConsorcios[Produto]))+1),"")</f>
        <v>Imóvel IE140 – 200m</v>
      </c>
      <c r="M5665" s="20" cm="1">
        <f t="array" ref="M5665">IFERROR(INDEX(tblConsorcios[Valor da Carta (R$)],MOD($J5665,ROWS(tblConsorcios[Produto]))+1),"")</f>
        <v>140000</v>
      </c>
      <c r="N5665" s="2" cm="1">
        <f t="array" ref="N5665">IFERROR(INDEX(tblConsorcios[Prazo (meses)],MOD($J5665,ROWS(tblConsorcios[Produto]))+1),"")</f>
        <v>200</v>
      </c>
      <c r="O5665" s="20" cm="1">
        <f t="array" ref="O5665">IFERROR(INDEX(tblConsorcios[Parcela Mensal (R$)],MOD($J5665,ROWS(tblConsorcios[Produto]))+1),"")</f>
        <v>887.6</v>
      </c>
      <c r="P5665" s="20" t="str" cm="1">
        <f t="array" ref="P5665">IFERROR(INDEX(tblClientes[Dividendo Mensal (R$)],INT($J5665/ROWS(tblConsorcios[Produto]))+1),"")</f>
        <v/>
      </c>
      <c r="Q5665" s="20" t="str">
        <f t="shared" si="265"/>
        <v/>
      </c>
      <c r="R5665">
        <f t="shared" si="266"/>
        <v>0</v>
      </c>
    </row>
    <row r="5666" spans="10:18" x14ac:dyDescent="0.2">
      <c r="J5666">
        <f t="shared" si="264"/>
        <v>5664</v>
      </c>
      <c r="K5666" t="str" cm="1">
        <f t="array" ref="K5666">IFERROR(INDEX(tblClientes[Cliente],INT($J5666/ROWS(tblConsorcios[Produto]))+1),"")</f>
        <v/>
      </c>
      <c r="L5666" t="str" cm="1">
        <f t="array" ref="L5666">IFERROR(INDEX(tblConsorcios[Produto],MOD($J5666,ROWS(tblConsorcios[Produto]))+1),"")</f>
        <v>Imóvel IE130 – 240m</v>
      </c>
      <c r="M5666" s="20" cm="1">
        <f t="array" ref="M5666">IFERROR(INDEX(tblConsorcios[Valor da Carta (R$)],MOD($J5666,ROWS(tblConsorcios[Produto]))+1),"")</f>
        <v>130000</v>
      </c>
      <c r="N5666" s="2" cm="1">
        <f t="array" ref="N5666">IFERROR(INDEX(tblConsorcios[Prazo (meses)],MOD($J5666,ROWS(tblConsorcios[Produto]))+1),"")</f>
        <v>240</v>
      </c>
      <c r="O5666" s="20" cm="1">
        <f t="array" ref="O5666">IFERROR(INDEX(tblConsorcios[Parcela Mensal (R$)],MOD($J5666,ROWS(tblConsorcios[Produto]))+1),"")</f>
        <v>697.67</v>
      </c>
      <c r="P5666" s="20" t="str" cm="1">
        <f t="array" ref="P5666">IFERROR(INDEX(tblClientes[Dividendo Mensal (R$)],INT($J5666/ROWS(tblConsorcios[Produto]))+1),"")</f>
        <v/>
      </c>
      <c r="Q5666" s="20" t="str">
        <f t="shared" si="265"/>
        <v/>
      </c>
      <c r="R5666">
        <f t="shared" si="266"/>
        <v>0</v>
      </c>
    </row>
    <row r="5667" spans="10:18" x14ac:dyDescent="0.2">
      <c r="J5667">
        <f t="shared" si="264"/>
        <v>5665</v>
      </c>
      <c r="K5667" t="str" cm="1">
        <f t="array" ref="K5667">IFERROR(INDEX(tblClientes[Cliente],INT($J5667/ROWS(tblConsorcios[Produto]))+1),"")</f>
        <v/>
      </c>
      <c r="L5667" t="str" cm="1">
        <f t="array" ref="L5667">IFERROR(INDEX(tblConsorcios[Produto],MOD($J5667,ROWS(tblConsorcios[Produto]))+1),"")</f>
        <v>Imóvel IE130 – 220m</v>
      </c>
      <c r="M5667" s="20" cm="1">
        <f t="array" ref="M5667">IFERROR(INDEX(tblConsorcios[Valor da Carta (R$)],MOD($J5667,ROWS(tblConsorcios[Produto]))+1),"")</f>
        <v>130000</v>
      </c>
      <c r="N5667" s="2" cm="1">
        <f t="array" ref="N5667">IFERROR(INDEX(tblConsorcios[Prazo (meses)],MOD($J5667,ROWS(tblConsorcios[Produto]))+1),"")</f>
        <v>220</v>
      </c>
      <c r="O5667" s="20" cm="1">
        <f t="array" ref="O5667">IFERROR(INDEX(tblConsorcios[Parcela Mensal (R$)],MOD($J5667,ROWS(tblConsorcios[Produto]))+1),"")</f>
        <v>755.18</v>
      </c>
      <c r="P5667" s="20" t="str" cm="1">
        <f t="array" ref="P5667">IFERROR(INDEX(tblClientes[Dividendo Mensal (R$)],INT($J5667/ROWS(tblConsorcios[Produto]))+1),"")</f>
        <v/>
      </c>
      <c r="Q5667" s="20" t="str">
        <f t="shared" si="265"/>
        <v/>
      </c>
      <c r="R5667">
        <f t="shared" si="266"/>
        <v>0</v>
      </c>
    </row>
    <row r="5668" spans="10:18" x14ac:dyDescent="0.2">
      <c r="J5668">
        <f t="shared" si="264"/>
        <v>5666</v>
      </c>
      <c r="K5668" t="str" cm="1">
        <f t="array" ref="K5668">IFERROR(INDEX(tblClientes[Cliente],INT($J5668/ROWS(tblConsorcios[Produto]))+1),"")</f>
        <v/>
      </c>
      <c r="L5668" t="str" cm="1">
        <f t="array" ref="L5668">IFERROR(INDEX(tblConsorcios[Produto],MOD($J5668,ROWS(tblConsorcios[Produto]))+1),"")</f>
        <v>Imóvel IE130 – 200m</v>
      </c>
      <c r="M5668" s="20" cm="1">
        <f t="array" ref="M5668">IFERROR(INDEX(tblConsorcios[Valor da Carta (R$)],MOD($J5668,ROWS(tblConsorcios[Produto]))+1),"")</f>
        <v>130000</v>
      </c>
      <c r="N5668" s="2" cm="1">
        <f t="array" ref="N5668">IFERROR(INDEX(tblConsorcios[Prazo (meses)],MOD($J5668,ROWS(tblConsorcios[Produto]))+1),"")</f>
        <v>200</v>
      </c>
      <c r="O5668" s="20" cm="1">
        <f t="array" ref="O5668">IFERROR(INDEX(tblConsorcios[Parcela Mensal (R$)],MOD($J5668,ROWS(tblConsorcios[Produto]))+1),"")</f>
        <v>824.2</v>
      </c>
      <c r="P5668" s="20" t="str" cm="1">
        <f t="array" ref="P5668">IFERROR(INDEX(tblClientes[Dividendo Mensal (R$)],INT($J5668/ROWS(tblConsorcios[Produto]))+1),"")</f>
        <v/>
      </c>
      <c r="Q5668" s="20" t="str">
        <f t="shared" si="265"/>
        <v/>
      </c>
      <c r="R5668">
        <f t="shared" si="266"/>
        <v>0</v>
      </c>
    </row>
    <row r="5669" spans="10:18" x14ac:dyDescent="0.2">
      <c r="J5669">
        <f t="shared" si="264"/>
        <v>5667</v>
      </c>
      <c r="K5669" t="str" cm="1">
        <f t="array" ref="K5669">IFERROR(INDEX(tblClientes[Cliente],INT($J5669/ROWS(tblConsorcios[Produto]))+1),"")</f>
        <v/>
      </c>
      <c r="L5669" t="str" cm="1">
        <f t="array" ref="L5669">IFERROR(INDEX(tblConsorcios[Produto],MOD($J5669,ROWS(tblConsorcios[Produto]))+1),"")</f>
        <v>Imóvel IE120 – 240m</v>
      </c>
      <c r="M5669" s="20" cm="1">
        <f t="array" ref="M5669">IFERROR(INDEX(tblConsorcios[Valor da Carta (R$)],MOD($J5669,ROWS(tblConsorcios[Produto]))+1),"")</f>
        <v>120000</v>
      </c>
      <c r="N5669" s="2" cm="1">
        <f t="array" ref="N5669">IFERROR(INDEX(tblConsorcios[Prazo (meses)],MOD($J5669,ROWS(tblConsorcios[Produto]))+1),"")</f>
        <v>240</v>
      </c>
      <c r="O5669" s="20" cm="1">
        <f t="array" ref="O5669">IFERROR(INDEX(tblConsorcios[Parcela Mensal (R$)],MOD($J5669,ROWS(tblConsorcios[Produto]))+1),"")</f>
        <v>644</v>
      </c>
      <c r="P5669" s="20" t="str" cm="1">
        <f t="array" ref="P5669">IFERROR(INDEX(tblClientes[Dividendo Mensal (R$)],INT($J5669/ROWS(tblConsorcios[Produto]))+1),"")</f>
        <v/>
      </c>
      <c r="Q5669" s="20" t="str">
        <f t="shared" si="265"/>
        <v/>
      </c>
      <c r="R5669">
        <f t="shared" si="266"/>
        <v>0</v>
      </c>
    </row>
    <row r="5670" spans="10:18" x14ac:dyDescent="0.2">
      <c r="J5670">
        <f t="shared" si="264"/>
        <v>5668</v>
      </c>
      <c r="K5670" t="str" cm="1">
        <f t="array" ref="K5670">IFERROR(INDEX(tblClientes[Cliente],INT($J5670/ROWS(tblConsorcios[Produto]))+1),"")</f>
        <v/>
      </c>
      <c r="L5670" t="str" cm="1">
        <f t="array" ref="L5670">IFERROR(INDEX(tblConsorcios[Produto],MOD($J5670,ROWS(tblConsorcios[Produto]))+1),"")</f>
        <v>Imóvel IE120 – 220m</v>
      </c>
      <c r="M5670" s="20" cm="1">
        <f t="array" ref="M5670">IFERROR(INDEX(tblConsorcios[Valor da Carta (R$)],MOD($J5670,ROWS(tblConsorcios[Produto]))+1),"")</f>
        <v>120000</v>
      </c>
      <c r="N5670" s="2" cm="1">
        <f t="array" ref="N5670">IFERROR(INDEX(tblConsorcios[Prazo (meses)],MOD($J5670,ROWS(tblConsorcios[Produto]))+1),"")</f>
        <v>220</v>
      </c>
      <c r="O5670" s="20" cm="1">
        <f t="array" ref="O5670">IFERROR(INDEX(tblConsorcios[Parcela Mensal (R$)],MOD($J5670,ROWS(tblConsorcios[Produto]))+1),"")</f>
        <v>697.09</v>
      </c>
      <c r="P5670" s="20" t="str" cm="1">
        <f t="array" ref="P5670">IFERROR(INDEX(tblClientes[Dividendo Mensal (R$)],INT($J5670/ROWS(tblConsorcios[Produto]))+1),"")</f>
        <v/>
      </c>
      <c r="Q5670" s="20" t="str">
        <f t="shared" si="265"/>
        <v/>
      </c>
      <c r="R5670">
        <f t="shared" si="266"/>
        <v>0</v>
      </c>
    </row>
    <row r="5671" spans="10:18" x14ac:dyDescent="0.2">
      <c r="J5671">
        <f t="shared" si="264"/>
        <v>5669</v>
      </c>
      <c r="K5671" t="str" cm="1">
        <f t="array" ref="K5671">IFERROR(INDEX(tblClientes[Cliente],INT($J5671/ROWS(tblConsorcios[Produto]))+1),"")</f>
        <v/>
      </c>
      <c r="L5671" t="str" cm="1">
        <f t="array" ref="L5671">IFERROR(INDEX(tblConsorcios[Produto],MOD($J5671,ROWS(tblConsorcios[Produto]))+1),"")</f>
        <v>Imóvel IE120 – 200m</v>
      </c>
      <c r="M5671" s="20" cm="1">
        <f t="array" ref="M5671">IFERROR(INDEX(tblConsorcios[Valor da Carta (R$)],MOD($J5671,ROWS(tblConsorcios[Produto]))+1),"")</f>
        <v>120000</v>
      </c>
      <c r="N5671" s="2" cm="1">
        <f t="array" ref="N5671">IFERROR(INDEX(tblConsorcios[Prazo (meses)],MOD($J5671,ROWS(tblConsorcios[Produto]))+1),"")</f>
        <v>200</v>
      </c>
      <c r="O5671" s="20" cm="1">
        <f t="array" ref="O5671">IFERROR(INDEX(tblConsorcios[Parcela Mensal (R$)],MOD($J5671,ROWS(tblConsorcios[Produto]))+1),"")</f>
        <v>760.8</v>
      </c>
      <c r="P5671" s="20" t="str" cm="1">
        <f t="array" ref="P5671">IFERROR(INDEX(tblClientes[Dividendo Mensal (R$)],INT($J5671/ROWS(tblConsorcios[Produto]))+1),"")</f>
        <v/>
      </c>
      <c r="Q5671" s="20" t="str">
        <f t="shared" si="265"/>
        <v/>
      </c>
      <c r="R5671">
        <f t="shared" si="266"/>
        <v>0</v>
      </c>
    </row>
    <row r="5672" spans="10:18" x14ac:dyDescent="0.2">
      <c r="J5672">
        <f t="shared" si="264"/>
        <v>5670</v>
      </c>
      <c r="K5672" t="str" cm="1">
        <f t="array" ref="K5672">IFERROR(INDEX(tblClientes[Cliente],INT($J5672/ROWS(tblConsorcios[Produto]))+1),"")</f>
        <v/>
      </c>
      <c r="L5672" t="str" cm="1">
        <f t="array" ref="L5672">IFERROR(INDEX(tblConsorcios[Produto],MOD($J5672,ROWS(tblConsorcios[Produto]))+1),"")</f>
        <v>Imóvel IE600 – 240m</v>
      </c>
      <c r="M5672" s="20" cm="1">
        <f t="array" ref="M5672">IFERROR(INDEX(tblConsorcios[Valor da Carta (R$)],MOD($J5672,ROWS(tblConsorcios[Produto]))+1),"")</f>
        <v>600000</v>
      </c>
      <c r="N5672" s="2" cm="1">
        <f t="array" ref="N5672">IFERROR(INDEX(tblConsorcios[Prazo (meses)],MOD($J5672,ROWS(tblConsorcios[Produto]))+1),"")</f>
        <v>240</v>
      </c>
      <c r="O5672" s="20" cm="1">
        <f t="array" ref="O5672">IFERROR(INDEX(tblConsorcios[Parcela Mensal (R$)],MOD($J5672,ROWS(tblConsorcios[Produto]))+1),"")</f>
        <v>3220</v>
      </c>
      <c r="P5672" s="20" t="str" cm="1">
        <f t="array" ref="P5672">IFERROR(INDEX(tblClientes[Dividendo Mensal (R$)],INT($J5672/ROWS(tblConsorcios[Produto]))+1),"")</f>
        <v/>
      </c>
      <c r="Q5672" s="20" t="str">
        <f t="shared" si="265"/>
        <v/>
      </c>
      <c r="R5672">
        <f t="shared" si="266"/>
        <v>0</v>
      </c>
    </row>
    <row r="5673" spans="10:18" x14ac:dyDescent="0.2">
      <c r="J5673">
        <f t="shared" si="264"/>
        <v>5671</v>
      </c>
      <c r="K5673" t="str" cm="1">
        <f t="array" ref="K5673">IFERROR(INDEX(tblClientes[Cliente],INT($J5673/ROWS(tblConsorcios[Produto]))+1),"")</f>
        <v/>
      </c>
      <c r="L5673" t="str" cm="1">
        <f t="array" ref="L5673">IFERROR(INDEX(tblConsorcios[Produto],MOD($J5673,ROWS(tblConsorcios[Produto]))+1),"")</f>
        <v>Imóvel IE600 – 220m</v>
      </c>
      <c r="M5673" s="20" cm="1">
        <f t="array" ref="M5673">IFERROR(INDEX(tblConsorcios[Valor da Carta (R$)],MOD($J5673,ROWS(tblConsorcios[Produto]))+1),"")</f>
        <v>600000</v>
      </c>
      <c r="N5673" s="2" cm="1">
        <f t="array" ref="N5673">IFERROR(INDEX(tblConsorcios[Prazo (meses)],MOD($J5673,ROWS(tblConsorcios[Produto]))+1),"")</f>
        <v>220</v>
      </c>
      <c r="O5673" s="20" cm="1">
        <f t="array" ref="O5673">IFERROR(INDEX(tblConsorcios[Parcela Mensal (R$)],MOD($J5673,ROWS(tblConsorcios[Produto]))+1),"")</f>
        <v>3485.45</v>
      </c>
      <c r="P5673" s="20" t="str" cm="1">
        <f t="array" ref="P5673">IFERROR(INDEX(tblClientes[Dividendo Mensal (R$)],INT($J5673/ROWS(tblConsorcios[Produto]))+1),"")</f>
        <v/>
      </c>
      <c r="Q5673" s="20" t="str">
        <f t="shared" si="265"/>
        <v/>
      </c>
      <c r="R5673">
        <f t="shared" si="266"/>
        <v>0</v>
      </c>
    </row>
    <row r="5674" spans="10:18" x14ac:dyDescent="0.2">
      <c r="J5674">
        <f t="shared" si="264"/>
        <v>5672</v>
      </c>
      <c r="K5674" t="str" cm="1">
        <f t="array" ref="K5674">IFERROR(INDEX(tblClientes[Cliente],INT($J5674/ROWS(tblConsorcios[Produto]))+1),"")</f>
        <v/>
      </c>
      <c r="L5674" t="str" cm="1">
        <f t="array" ref="L5674">IFERROR(INDEX(tblConsorcios[Produto],MOD($J5674,ROWS(tblConsorcios[Produto]))+1),"")</f>
        <v>Imóvel IE600 – 200m</v>
      </c>
      <c r="M5674" s="20" cm="1">
        <f t="array" ref="M5674">IFERROR(INDEX(tblConsorcios[Valor da Carta (R$)],MOD($J5674,ROWS(tblConsorcios[Produto]))+1),"")</f>
        <v>600000</v>
      </c>
      <c r="N5674" s="2" cm="1">
        <f t="array" ref="N5674">IFERROR(INDEX(tblConsorcios[Prazo (meses)],MOD($J5674,ROWS(tblConsorcios[Produto]))+1),"")</f>
        <v>200</v>
      </c>
      <c r="O5674" s="20" cm="1">
        <f t="array" ref="O5674">IFERROR(INDEX(tblConsorcios[Parcela Mensal (R$)],MOD($J5674,ROWS(tblConsorcios[Produto]))+1),"")</f>
        <v>3804</v>
      </c>
      <c r="P5674" s="20" t="str" cm="1">
        <f t="array" ref="P5674">IFERROR(INDEX(tblClientes[Dividendo Mensal (R$)],INT($J5674/ROWS(tblConsorcios[Produto]))+1),"")</f>
        <v/>
      </c>
      <c r="Q5674" s="20" t="str">
        <f t="shared" si="265"/>
        <v/>
      </c>
      <c r="R5674">
        <f t="shared" si="266"/>
        <v>0</v>
      </c>
    </row>
    <row r="5675" spans="10:18" x14ac:dyDescent="0.2">
      <c r="J5675">
        <f t="shared" si="264"/>
        <v>5673</v>
      </c>
      <c r="K5675" t="str" cm="1">
        <f t="array" ref="K5675">IFERROR(INDEX(tblClientes[Cliente],INT($J5675/ROWS(tblConsorcios[Produto]))+1),"")</f>
        <v/>
      </c>
      <c r="L5675" t="str" cm="1">
        <f t="array" ref="L5675">IFERROR(INDEX(tblConsorcios[Produto],MOD($J5675,ROWS(tblConsorcios[Produto]))+1),"")</f>
        <v>Imóvel IE580 – 240m</v>
      </c>
      <c r="M5675" s="20" cm="1">
        <f t="array" ref="M5675">IFERROR(INDEX(tblConsorcios[Valor da Carta (R$)],MOD($J5675,ROWS(tblConsorcios[Produto]))+1),"")</f>
        <v>580000</v>
      </c>
      <c r="N5675" s="2" cm="1">
        <f t="array" ref="N5675">IFERROR(INDEX(tblConsorcios[Prazo (meses)],MOD($J5675,ROWS(tblConsorcios[Produto]))+1),"")</f>
        <v>240</v>
      </c>
      <c r="O5675" s="20" cm="1">
        <f t="array" ref="O5675">IFERROR(INDEX(tblConsorcios[Parcela Mensal (R$)],MOD($J5675,ROWS(tblConsorcios[Produto]))+1),"")</f>
        <v>3112.67</v>
      </c>
      <c r="P5675" s="20" t="str" cm="1">
        <f t="array" ref="P5675">IFERROR(INDEX(tblClientes[Dividendo Mensal (R$)],INT($J5675/ROWS(tblConsorcios[Produto]))+1),"")</f>
        <v/>
      </c>
      <c r="Q5675" s="20" t="str">
        <f t="shared" si="265"/>
        <v/>
      </c>
      <c r="R5675">
        <f t="shared" si="266"/>
        <v>0</v>
      </c>
    </row>
    <row r="5676" spans="10:18" x14ac:dyDescent="0.2">
      <c r="J5676">
        <f t="shared" si="264"/>
        <v>5674</v>
      </c>
      <c r="K5676" t="str" cm="1">
        <f t="array" ref="K5676">IFERROR(INDEX(tblClientes[Cliente],INT($J5676/ROWS(tblConsorcios[Produto]))+1),"")</f>
        <v/>
      </c>
      <c r="L5676" t="str" cm="1">
        <f t="array" ref="L5676">IFERROR(INDEX(tblConsorcios[Produto],MOD($J5676,ROWS(tblConsorcios[Produto]))+1),"")</f>
        <v>Imóvel IE580 – 220m</v>
      </c>
      <c r="M5676" s="20" cm="1">
        <f t="array" ref="M5676">IFERROR(INDEX(tblConsorcios[Valor da Carta (R$)],MOD($J5676,ROWS(tblConsorcios[Produto]))+1),"")</f>
        <v>580000</v>
      </c>
      <c r="N5676" s="2" cm="1">
        <f t="array" ref="N5676">IFERROR(INDEX(tblConsorcios[Prazo (meses)],MOD($J5676,ROWS(tblConsorcios[Produto]))+1),"")</f>
        <v>220</v>
      </c>
      <c r="O5676" s="20" cm="1">
        <f t="array" ref="O5676">IFERROR(INDEX(tblConsorcios[Parcela Mensal (R$)],MOD($J5676,ROWS(tblConsorcios[Produto]))+1),"")</f>
        <v>3369.27</v>
      </c>
      <c r="P5676" s="20" t="str" cm="1">
        <f t="array" ref="P5676">IFERROR(INDEX(tblClientes[Dividendo Mensal (R$)],INT($J5676/ROWS(tblConsorcios[Produto]))+1),"")</f>
        <v/>
      </c>
      <c r="Q5676" s="20" t="str">
        <f t="shared" si="265"/>
        <v/>
      </c>
      <c r="R5676">
        <f t="shared" si="266"/>
        <v>0</v>
      </c>
    </row>
    <row r="5677" spans="10:18" x14ac:dyDescent="0.2">
      <c r="J5677">
        <f t="shared" si="264"/>
        <v>5675</v>
      </c>
      <c r="K5677" t="str" cm="1">
        <f t="array" ref="K5677">IFERROR(INDEX(tblClientes[Cliente],INT($J5677/ROWS(tblConsorcios[Produto]))+1),"")</f>
        <v/>
      </c>
      <c r="L5677" t="str" cm="1">
        <f t="array" ref="L5677">IFERROR(INDEX(tblConsorcios[Produto],MOD($J5677,ROWS(tblConsorcios[Produto]))+1),"")</f>
        <v>Imóvel IE580 – 200m</v>
      </c>
      <c r="M5677" s="20" cm="1">
        <f t="array" ref="M5677">IFERROR(INDEX(tblConsorcios[Valor da Carta (R$)],MOD($J5677,ROWS(tblConsorcios[Produto]))+1),"")</f>
        <v>580000</v>
      </c>
      <c r="N5677" s="2" cm="1">
        <f t="array" ref="N5677">IFERROR(INDEX(tblConsorcios[Prazo (meses)],MOD($J5677,ROWS(tblConsorcios[Produto]))+1),"")</f>
        <v>200</v>
      </c>
      <c r="O5677" s="20" cm="1">
        <f t="array" ref="O5677">IFERROR(INDEX(tblConsorcios[Parcela Mensal (R$)],MOD($J5677,ROWS(tblConsorcios[Produto]))+1),"")</f>
        <v>3677.2</v>
      </c>
      <c r="P5677" s="20" t="str" cm="1">
        <f t="array" ref="P5677">IFERROR(INDEX(tblClientes[Dividendo Mensal (R$)],INT($J5677/ROWS(tblConsorcios[Produto]))+1),"")</f>
        <v/>
      </c>
      <c r="Q5677" s="20" t="str">
        <f t="shared" si="265"/>
        <v/>
      </c>
      <c r="R5677">
        <f t="shared" si="266"/>
        <v>0</v>
      </c>
    </row>
    <row r="5678" spans="10:18" x14ac:dyDescent="0.2">
      <c r="J5678">
        <f t="shared" si="264"/>
        <v>5676</v>
      </c>
      <c r="K5678" t="str" cm="1">
        <f t="array" ref="K5678">IFERROR(INDEX(tblClientes[Cliente],INT($J5678/ROWS(tblConsorcios[Produto]))+1),"")</f>
        <v/>
      </c>
      <c r="L5678" t="str" cm="1">
        <f t="array" ref="L5678">IFERROR(INDEX(tblConsorcios[Produto],MOD($J5678,ROWS(tblConsorcios[Produto]))+1),"")</f>
        <v>Imóvel IE550 – 240m</v>
      </c>
      <c r="M5678" s="20" cm="1">
        <f t="array" ref="M5678">IFERROR(INDEX(tblConsorcios[Valor da Carta (R$)],MOD($J5678,ROWS(tblConsorcios[Produto]))+1),"")</f>
        <v>550000</v>
      </c>
      <c r="N5678" s="2" cm="1">
        <f t="array" ref="N5678">IFERROR(INDEX(tblConsorcios[Prazo (meses)],MOD($J5678,ROWS(tblConsorcios[Produto]))+1),"")</f>
        <v>240</v>
      </c>
      <c r="O5678" s="20" cm="1">
        <f t="array" ref="O5678">IFERROR(INDEX(tblConsorcios[Parcela Mensal (R$)],MOD($J5678,ROWS(tblConsorcios[Produto]))+1),"")</f>
        <v>2951.67</v>
      </c>
      <c r="P5678" s="20" t="str" cm="1">
        <f t="array" ref="P5678">IFERROR(INDEX(tblClientes[Dividendo Mensal (R$)],INT($J5678/ROWS(tblConsorcios[Produto]))+1),"")</f>
        <v/>
      </c>
      <c r="Q5678" s="20" t="str">
        <f t="shared" si="265"/>
        <v/>
      </c>
      <c r="R5678">
        <f t="shared" si="266"/>
        <v>0</v>
      </c>
    </row>
    <row r="5679" spans="10:18" x14ac:dyDescent="0.2">
      <c r="J5679">
        <f t="shared" si="264"/>
        <v>5677</v>
      </c>
      <c r="K5679" t="str" cm="1">
        <f t="array" ref="K5679">IFERROR(INDEX(tblClientes[Cliente],INT($J5679/ROWS(tblConsorcios[Produto]))+1),"")</f>
        <v/>
      </c>
      <c r="L5679" t="str" cm="1">
        <f t="array" ref="L5679">IFERROR(INDEX(tblConsorcios[Produto],MOD($J5679,ROWS(tblConsorcios[Produto]))+1),"")</f>
        <v>Imóvel IE550 – 220m</v>
      </c>
      <c r="M5679" s="20" cm="1">
        <f t="array" ref="M5679">IFERROR(INDEX(tblConsorcios[Valor da Carta (R$)],MOD($J5679,ROWS(tblConsorcios[Produto]))+1),"")</f>
        <v>550000</v>
      </c>
      <c r="N5679" s="2" cm="1">
        <f t="array" ref="N5679">IFERROR(INDEX(tblConsorcios[Prazo (meses)],MOD($J5679,ROWS(tblConsorcios[Produto]))+1),"")</f>
        <v>220</v>
      </c>
      <c r="O5679" s="20" cm="1">
        <f t="array" ref="O5679">IFERROR(INDEX(tblConsorcios[Parcela Mensal (R$)],MOD($J5679,ROWS(tblConsorcios[Produto]))+1),"")</f>
        <v>3195</v>
      </c>
      <c r="P5679" s="20" t="str" cm="1">
        <f t="array" ref="P5679">IFERROR(INDEX(tblClientes[Dividendo Mensal (R$)],INT($J5679/ROWS(tblConsorcios[Produto]))+1),"")</f>
        <v/>
      </c>
      <c r="Q5679" s="20" t="str">
        <f t="shared" si="265"/>
        <v/>
      </c>
      <c r="R5679">
        <f t="shared" si="266"/>
        <v>0</v>
      </c>
    </row>
    <row r="5680" spans="10:18" x14ac:dyDescent="0.2">
      <c r="J5680">
        <f t="shared" si="264"/>
        <v>5678</v>
      </c>
      <c r="K5680" t="str" cm="1">
        <f t="array" ref="K5680">IFERROR(INDEX(tblClientes[Cliente],INT($J5680/ROWS(tblConsorcios[Produto]))+1),"")</f>
        <v/>
      </c>
      <c r="L5680" t="str" cm="1">
        <f t="array" ref="L5680">IFERROR(INDEX(tblConsorcios[Produto],MOD($J5680,ROWS(tblConsorcios[Produto]))+1),"")</f>
        <v>Imóvel IE550 – 200m</v>
      </c>
      <c r="M5680" s="20" cm="1">
        <f t="array" ref="M5680">IFERROR(INDEX(tblConsorcios[Valor da Carta (R$)],MOD($J5680,ROWS(tblConsorcios[Produto]))+1),"")</f>
        <v>550000</v>
      </c>
      <c r="N5680" s="2" cm="1">
        <f t="array" ref="N5680">IFERROR(INDEX(tblConsorcios[Prazo (meses)],MOD($J5680,ROWS(tblConsorcios[Produto]))+1),"")</f>
        <v>200</v>
      </c>
      <c r="O5680" s="20" cm="1">
        <f t="array" ref="O5680">IFERROR(INDEX(tblConsorcios[Parcela Mensal (R$)],MOD($J5680,ROWS(tblConsorcios[Produto]))+1),"")</f>
        <v>3487</v>
      </c>
      <c r="P5680" s="20" t="str" cm="1">
        <f t="array" ref="P5680">IFERROR(INDEX(tblClientes[Dividendo Mensal (R$)],INT($J5680/ROWS(tblConsorcios[Produto]))+1),"")</f>
        <v/>
      </c>
      <c r="Q5680" s="20" t="str">
        <f t="shared" si="265"/>
        <v/>
      </c>
      <c r="R5680">
        <f t="shared" si="266"/>
        <v>0</v>
      </c>
    </row>
    <row r="5681" spans="10:18" x14ac:dyDescent="0.2">
      <c r="J5681">
        <f t="shared" si="264"/>
        <v>5679</v>
      </c>
      <c r="K5681" t="str" cm="1">
        <f t="array" ref="K5681">IFERROR(INDEX(tblClientes[Cliente],INT($J5681/ROWS(tblConsorcios[Produto]))+1),"")</f>
        <v/>
      </c>
      <c r="L5681" t="str" cm="1">
        <f t="array" ref="L5681">IFERROR(INDEX(tblConsorcios[Produto],MOD($J5681,ROWS(tblConsorcios[Produto]))+1),"")</f>
        <v>Imóvel IE530 – 240m</v>
      </c>
      <c r="M5681" s="20" cm="1">
        <f t="array" ref="M5681">IFERROR(INDEX(tblConsorcios[Valor da Carta (R$)],MOD($J5681,ROWS(tblConsorcios[Produto]))+1),"")</f>
        <v>530000</v>
      </c>
      <c r="N5681" s="2" cm="1">
        <f t="array" ref="N5681">IFERROR(INDEX(tblConsorcios[Prazo (meses)],MOD($J5681,ROWS(tblConsorcios[Produto]))+1),"")</f>
        <v>240</v>
      </c>
      <c r="O5681" s="20" cm="1">
        <f t="array" ref="O5681">IFERROR(INDEX(tblConsorcios[Parcela Mensal (R$)],MOD($J5681,ROWS(tblConsorcios[Produto]))+1),"")</f>
        <v>2844.33</v>
      </c>
      <c r="P5681" s="20" t="str" cm="1">
        <f t="array" ref="P5681">IFERROR(INDEX(tblClientes[Dividendo Mensal (R$)],INT($J5681/ROWS(tblConsorcios[Produto]))+1),"")</f>
        <v/>
      </c>
      <c r="Q5681" s="20" t="str">
        <f t="shared" si="265"/>
        <v/>
      </c>
      <c r="R5681">
        <f t="shared" si="266"/>
        <v>0</v>
      </c>
    </row>
    <row r="5682" spans="10:18" x14ac:dyDescent="0.2">
      <c r="J5682">
        <f t="shared" si="264"/>
        <v>5680</v>
      </c>
      <c r="K5682" t="str" cm="1">
        <f t="array" ref="K5682">IFERROR(INDEX(tblClientes[Cliente],INT($J5682/ROWS(tblConsorcios[Produto]))+1),"")</f>
        <v/>
      </c>
      <c r="L5682" t="str" cm="1">
        <f t="array" ref="L5682">IFERROR(INDEX(tblConsorcios[Produto],MOD($J5682,ROWS(tblConsorcios[Produto]))+1),"")</f>
        <v>Imóvel IE530 – 220m</v>
      </c>
      <c r="M5682" s="20" cm="1">
        <f t="array" ref="M5682">IFERROR(INDEX(tblConsorcios[Valor da Carta (R$)],MOD($J5682,ROWS(tblConsorcios[Produto]))+1),"")</f>
        <v>530000</v>
      </c>
      <c r="N5682" s="2" cm="1">
        <f t="array" ref="N5682">IFERROR(INDEX(tblConsorcios[Prazo (meses)],MOD($J5682,ROWS(tblConsorcios[Produto]))+1),"")</f>
        <v>220</v>
      </c>
      <c r="O5682" s="20" cm="1">
        <f t="array" ref="O5682">IFERROR(INDEX(tblConsorcios[Parcela Mensal (R$)],MOD($J5682,ROWS(tblConsorcios[Produto]))+1),"")</f>
        <v>3078.82</v>
      </c>
      <c r="P5682" s="20" t="str" cm="1">
        <f t="array" ref="P5682">IFERROR(INDEX(tblClientes[Dividendo Mensal (R$)],INT($J5682/ROWS(tblConsorcios[Produto]))+1),"")</f>
        <v/>
      </c>
      <c r="Q5682" s="20" t="str">
        <f t="shared" si="265"/>
        <v/>
      </c>
      <c r="R5682">
        <f t="shared" si="266"/>
        <v>0</v>
      </c>
    </row>
    <row r="5683" spans="10:18" x14ac:dyDescent="0.2">
      <c r="J5683">
        <f t="shared" si="264"/>
        <v>5681</v>
      </c>
      <c r="K5683" t="str" cm="1">
        <f t="array" ref="K5683">IFERROR(INDEX(tblClientes[Cliente],INT($J5683/ROWS(tblConsorcios[Produto]))+1),"")</f>
        <v/>
      </c>
      <c r="L5683" t="str" cm="1">
        <f t="array" ref="L5683">IFERROR(INDEX(tblConsorcios[Produto],MOD($J5683,ROWS(tblConsorcios[Produto]))+1),"")</f>
        <v>Imóvel IE530 – 200m</v>
      </c>
      <c r="M5683" s="20" cm="1">
        <f t="array" ref="M5683">IFERROR(INDEX(tblConsorcios[Valor da Carta (R$)],MOD($J5683,ROWS(tblConsorcios[Produto]))+1),"")</f>
        <v>530000</v>
      </c>
      <c r="N5683" s="2" cm="1">
        <f t="array" ref="N5683">IFERROR(INDEX(tblConsorcios[Prazo (meses)],MOD($J5683,ROWS(tblConsorcios[Produto]))+1),"")</f>
        <v>200</v>
      </c>
      <c r="O5683" s="20" cm="1">
        <f t="array" ref="O5683">IFERROR(INDEX(tblConsorcios[Parcela Mensal (R$)],MOD($J5683,ROWS(tblConsorcios[Produto]))+1),"")</f>
        <v>3360.2</v>
      </c>
      <c r="P5683" s="20" t="str" cm="1">
        <f t="array" ref="P5683">IFERROR(INDEX(tblClientes[Dividendo Mensal (R$)],INT($J5683/ROWS(tblConsorcios[Produto]))+1),"")</f>
        <v/>
      </c>
      <c r="Q5683" s="20" t="str">
        <f t="shared" si="265"/>
        <v/>
      </c>
      <c r="R5683">
        <f t="shared" si="266"/>
        <v>0</v>
      </c>
    </row>
    <row r="5684" spans="10:18" x14ac:dyDescent="0.2">
      <c r="J5684">
        <f t="shared" si="264"/>
        <v>5682</v>
      </c>
      <c r="K5684" t="str" cm="1">
        <f t="array" ref="K5684">IFERROR(INDEX(tblClientes[Cliente],INT($J5684/ROWS(tblConsorcios[Produto]))+1),"")</f>
        <v/>
      </c>
      <c r="L5684" t="str" cm="1">
        <f t="array" ref="L5684">IFERROR(INDEX(tblConsorcios[Produto],MOD($J5684,ROWS(tblConsorcios[Produto]))+1),"")</f>
        <v>Imóvel IE500 – 240m</v>
      </c>
      <c r="M5684" s="20" cm="1">
        <f t="array" ref="M5684">IFERROR(INDEX(tblConsorcios[Valor da Carta (R$)],MOD($J5684,ROWS(tblConsorcios[Produto]))+1),"")</f>
        <v>500000</v>
      </c>
      <c r="N5684" s="2" cm="1">
        <f t="array" ref="N5684">IFERROR(INDEX(tblConsorcios[Prazo (meses)],MOD($J5684,ROWS(tblConsorcios[Produto]))+1),"")</f>
        <v>240</v>
      </c>
      <c r="O5684" s="20" cm="1">
        <f t="array" ref="O5684">IFERROR(INDEX(tblConsorcios[Parcela Mensal (R$)],MOD($J5684,ROWS(tblConsorcios[Produto]))+1),"")</f>
        <v>2683.33</v>
      </c>
      <c r="P5684" s="20" t="str" cm="1">
        <f t="array" ref="P5684">IFERROR(INDEX(tblClientes[Dividendo Mensal (R$)],INT($J5684/ROWS(tblConsorcios[Produto]))+1),"")</f>
        <v/>
      </c>
      <c r="Q5684" s="20" t="str">
        <f t="shared" si="265"/>
        <v/>
      </c>
      <c r="R5684">
        <f t="shared" si="266"/>
        <v>0</v>
      </c>
    </row>
    <row r="5685" spans="10:18" x14ac:dyDescent="0.2">
      <c r="J5685">
        <f t="shared" si="264"/>
        <v>5683</v>
      </c>
      <c r="K5685" t="str" cm="1">
        <f t="array" ref="K5685">IFERROR(INDEX(tblClientes[Cliente],INT($J5685/ROWS(tblConsorcios[Produto]))+1),"")</f>
        <v/>
      </c>
      <c r="L5685" t="str" cm="1">
        <f t="array" ref="L5685">IFERROR(INDEX(tblConsorcios[Produto],MOD($J5685,ROWS(tblConsorcios[Produto]))+1),"")</f>
        <v>Imóvel IE500 – 220m</v>
      </c>
      <c r="M5685" s="20" cm="1">
        <f t="array" ref="M5685">IFERROR(INDEX(tblConsorcios[Valor da Carta (R$)],MOD($J5685,ROWS(tblConsorcios[Produto]))+1),"")</f>
        <v>500000</v>
      </c>
      <c r="N5685" s="2" cm="1">
        <f t="array" ref="N5685">IFERROR(INDEX(tblConsorcios[Prazo (meses)],MOD($J5685,ROWS(tblConsorcios[Produto]))+1),"")</f>
        <v>220</v>
      </c>
      <c r="O5685" s="20" cm="1">
        <f t="array" ref="O5685">IFERROR(INDEX(tblConsorcios[Parcela Mensal (R$)],MOD($J5685,ROWS(tblConsorcios[Produto]))+1),"")</f>
        <v>2904.55</v>
      </c>
      <c r="P5685" s="20" t="str" cm="1">
        <f t="array" ref="P5685">IFERROR(INDEX(tblClientes[Dividendo Mensal (R$)],INT($J5685/ROWS(tblConsorcios[Produto]))+1),"")</f>
        <v/>
      </c>
      <c r="Q5685" s="20" t="str">
        <f t="shared" si="265"/>
        <v/>
      </c>
      <c r="R5685">
        <f t="shared" si="266"/>
        <v>0</v>
      </c>
    </row>
    <row r="5686" spans="10:18" x14ac:dyDescent="0.2">
      <c r="J5686">
        <f t="shared" si="264"/>
        <v>5684</v>
      </c>
      <c r="K5686" t="str" cm="1">
        <f t="array" ref="K5686">IFERROR(INDEX(tblClientes[Cliente],INT($J5686/ROWS(tblConsorcios[Produto]))+1),"")</f>
        <v/>
      </c>
      <c r="L5686" t="str" cm="1">
        <f t="array" ref="L5686">IFERROR(INDEX(tblConsorcios[Produto],MOD($J5686,ROWS(tblConsorcios[Produto]))+1),"")</f>
        <v>Imóvel IE500 – 200m</v>
      </c>
      <c r="M5686" s="20" cm="1">
        <f t="array" ref="M5686">IFERROR(INDEX(tblConsorcios[Valor da Carta (R$)],MOD($J5686,ROWS(tblConsorcios[Produto]))+1),"")</f>
        <v>500000</v>
      </c>
      <c r="N5686" s="2" cm="1">
        <f t="array" ref="N5686">IFERROR(INDEX(tblConsorcios[Prazo (meses)],MOD($J5686,ROWS(tblConsorcios[Produto]))+1),"")</f>
        <v>200</v>
      </c>
      <c r="O5686" s="20" cm="1">
        <f t="array" ref="O5686">IFERROR(INDEX(tblConsorcios[Parcela Mensal (R$)],MOD($J5686,ROWS(tblConsorcios[Produto]))+1),"")</f>
        <v>3170</v>
      </c>
      <c r="P5686" s="20" t="str" cm="1">
        <f t="array" ref="P5686">IFERROR(INDEX(tblClientes[Dividendo Mensal (R$)],INT($J5686/ROWS(tblConsorcios[Produto]))+1),"")</f>
        <v/>
      </c>
      <c r="Q5686" s="20" t="str">
        <f t="shared" si="265"/>
        <v/>
      </c>
      <c r="R5686">
        <f t="shared" si="266"/>
        <v>0</v>
      </c>
    </row>
    <row r="5687" spans="10:18" x14ac:dyDescent="0.2">
      <c r="J5687">
        <f t="shared" si="264"/>
        <v>5685</v>
      </c>
      <c r="K5687" t="str" cm="1">
        <f t="array" ref="K5687">IFERROR(INDEX(tblClientes[Cliente],INT($J5687/ROWS(tblConsorcios[Produto]))+1),"")</f>
        <v/>
      </c>
      <c r="L5687" t="str" cm="1">
        <f t="array" ref="L5687">IFERROR(INDEX(tblConsorcios[Produto],MOD($J5687,ROWS(tblConsorcios[Produto]))+1),"")</f>
        <v>Imóvel IE480 – 240m</v>
      </c>
      <c r="M5687" s="20" cm="1">
        <f t="array" ref="M5687">IFERROR(INDEX(tblConsorcios[Valor da Carta (R$)],MOD($J5687,ROWS(tblConsorcios[Produto]))+1),"")</f>
        <v>480000</v>
      </c>
      <c r="N5687" s="2" cm="1">
        <f t="array" ref="N5687">IFERROR(INDEX(tblConsorcios[Prazo (meses)],MOD($J5687,ROWS(tblConsorcios[Produto]))+1),"")</f>
        <v>240</v>
      </c>
      <c r="O5687" s="20" cm="1">
        <f t="array" ref="O5687">IFERROR(INDEX(tblConsorcios[Parcela Mensal (R$)],MOD($J5687,ROWS(tblConsorcios[Produto]))+1),"")</f>
        <v>2576</v>
      </c>
      <c r="P5687" s="20" t="str" cm="1">
        <f t="array" ref="P5687">IFERROR(INDEX(tblClientes[Dividendo Mensal (R$)],INT($J5687/ROWS(tblConsorcios[Produto]))+1),"")</f>
        <v/>
      </c>
      <c r="Q5687" s="20" t="str">
        <f t="shared" si="265"/>
        <v/>
      </c>
      <c r="R5687">
        <f t="shared" si="266"/>
        <v>0</v>
      </c>
    </row>
    <row r="5688" spans="10:18" x14ac:dyDescent="0.2">
      <c r="J5688">
        <f t="shared" si="264"/>
        <v>5686</v>
      </c>
      <c r="K5688" t="str" cm="1">
        <f t="array" ref="K5688">IFERROR(INDEX(tblClientes[Cliente],INT($J5688/ROWS(tblConsorcios[Produto]))+1),"")</f>
        <v/>
      </c>
      <c r="L5688" t="str" cm="1">
        <f t="array" ref="L5688">IFERROR(INDEX(tblConsorcios[Produto],MOD($J5688,ROWS(tblConsorcios[Produto]))+1),"")</f>
        <v>Imóvel IE480 – 220m</v>
      </c>
      <c r="M5688" s="20" cm="1">
        <f t="array" ref="M5688">IFERROR(INDEX(tblConsorcios[Valor da Carta (R$)],MOD($J5688,ROWS(tblConsorcios[Produto]))+1),"")</f>
        <v>480000</v>
      </c>
      <c r="N5688" s="2" cm="1">
        <f t="array" ref="N5688">IFERROR(INDEX(tblConsorcios[Prazo (meses)],MOD($J5688,ROWS(tblConsorcios[Produto]))+1),"")</f>
        <v>220</v>
      </c>
      <c r="O5688" s="20" cm="1">
        <f t="array" ref="O5688">IFERROR(INDEX(tblConsorcios[Parcela Mensal (R$)],MOD($J5688,ROWS(tblConsorcios[Produto]))+1),"")</f>
        <v>2788.36</v>
      </c>
      <c r="P5688" s="20" t="str" cm="1">
        <f t="array" ref="P5688">IFERROR(INDEX(tblClientes[Dividendo Mensal (R$)],INT($J5688/ROWS(tblConsorcios[Produto]))+1),"")</f>
        <v/>
      </c>
      <c r="Q5688" s="20" t="str">
        <f t="shared" si="265"/>
        <v/>
      </c>
      <c r="R5688">
        <f t="shared" si="266"/>
        <v>0</v>
      </c>
    </row>
    <row r="5689" spans="10:18" x14ac:dyDescent="0.2">
      <c r="J5689">
        <f t="shared" si="264"/>
        <v>5687</v>
      </c>
      <c r="K5689" t="str" cm="1">
        <f t="array" ref="K5689">IFERROR(INDEX(tblClientes[Cliente],INT($J5689/ROWS(tblConsorcios[Produto]))+1),"")</f>
        <v/>
      </c>
      <c r="L5689" t="str" cm="1">
        <f t="array" ref="L5689">IFERROR(INDEX(tblConsorcios[Produto],MOD($J5689,ROWS(tblConsorcios[Produto]))+1),"")</f>
        <v>Imóvel IE480 – 200m</v>
      </c>
      <c r="M5689" s="20" cm="1">
        <f t="array" ref="M5689">IFERROR(INDEX(tblConsorcios[Valor da Carta (R$)],MOD($J5689,ROWS(tblConsorcios[Produto]))+1),"")</f>
        <v>480000</v>
      </c>
      <c r="N5689" s="2" cm="1">
        <f t="array" ref="N5689">IFERROR(INDEX(tblConsorcios[Prazo (meses)],MOD($J5689,ROWS(tblConsorcios[Produto]))+1),"")</f>
        <v>200</v>
      </c>
      <c r="O5689" s="20" cm="1">
        <f t="array" ref="O5689">IFERROR(INDEX(tblConsorcios[Parcela Mensal (R$)],MOD($J5689,ROWS(tblConsorcios[Produto]))+1),"")</f>
        <v>3043.2</v>
      </c>
      <c r="P5689" s="20" t="str" cm="1">
        <f t="array" ref="P5689">IFERROR(INDEX(tblClientes[Dividendo Mensal (R$)],INT($J5689/ROWS(tblConsorcios[Produto]))+1),"")</f>
        <v/>
      </c>
      <c r="Q5689" s="20" t="str">
        <f t="shared" si="265"/>
        <v/>
      </c>
      <c r="R5689">
        <f t="shared" si="266"/>
        <v>0</v>
      </c>
    </row>
    <row r="5690" spans="10:18" x14ac:dyDescent="0.2">
      <c r="J5690">
        <f t="shared" si="264"/>
        <v>5688</v>
      </c>
      <c r="K5690" t="str" cm="1">
        <f t="array" ref="K5690">IFERROR(INDEX(tblClientes[Cliente],INT($J5690/ROWS(tblConsorcios[Produto]))+1),"")</f>
        <v/>
      </c>
      <c r="L5690" t="str" cm="1">
        <f t="array" ref="L5690">IFERROR(INDEX(tblConsorcios[Produto],MOD($J5690,ROWS(tblConsorcios[Produto]))+1),"")</f>
        <v>Imóvel IE450 – 240m</v>
      </c>
      <c r="M5690" s="20" cm="1">
        <f t="array" ref="M5690">IFERROR(INDEX(tblConsorcios[Valor da Carta (R$)],MOD($J5690,ROWS(tblConsorcios[Produto]))+1),"")</f>
        <v>450000</v>
      </c>
      <c r="N5690" s="2" cm="1">
        <f t="array" ref="N5690">IFERROR(INDEX(tblConsorcios[Prazo (meses)],MOD($J5690,ROWS(tblConsorcios[Produto]))+1),"")</f>
        <v>240</v>
      </c>
      <c r="O5690" s="20" cm="1">
        <f t="array" ref="O5690">IFERROR(INDEX(tblConsorcios[Parcela Mensal (R$)],MOD($J5690,ROWS(tblConsorcios[Produto]))+1),"")</f>
        <v>2415</v>
      </c>
      <c r="P5690" s="20" t="str" cm="1">
        <f t="array" ref="P5690">IFERROR(INDEX(tblClientes[Dividendo Mensal (R$)],INT($J5690/ROWS(tblConsorcios[Produto]))+1),"")</f>
        <v/>
      </c>
      <c r="Q5690" s="20" t="str">
        <f t="shared" si="265"/>
        <v/>
      </c>
      <c r="R5690">
        <f t="shared" si="266"/>
        <v>0</v>
      </c>
    </row>
    <row r="5691" spans="10:18" x14ac:dyDescent="0.2">
      <c r="J5691">
        <f t="shared" si="264"/>
        <v>5689</v>
      </c>
      <c r="K5691" t="str" cm="1">
        <f t="array" ref="K5691">IFERROR(INDEX(tblClientes[Cliente],INT($J5691/ROWS(tblConsorcios[Produto]))+1),"")</f>
        <v/>
      </c>
      <c r="L5691" t="str" cm="1">
        <f t="array" ref="L5691">IFERROR(INDEX(tblConsorcios[Produto],MOD($J5691,ROWS(tblConsorcios[Produto]))+1),"")</f>
        <v>Imóvel IE450 – 220m</v>
      </c>
      <c r="M5691" s="20" cm="1">
        <f t="array" ref="M5691">IFERROR(INDEX(tblConsorcios[Valor da Carta (R$)],MOD($J5691,ROWS(tblConsorcios[Produto]))+1),"")</f>
        <v>450000</v>
      </c>
      <c r="N5691" s="2" cm="1">
        <f t="array" ref="N5691">IFERROR(INDEX(tblConsorcios[Prazo (meses)],MOD($J5691,ROWS(tblConsorcios[Produto]))+1),"")</f>
        <v>220</v>
      </c>
      <c r="O5691" s="20" cm="1">
        <f t="array" ref="O5691">IFERROR(INDEX(tblConsorcios[Parcela Mensal (R$)],MOD($J5691,ROWS(tblConsorcios[Produto]))+1),"")</f>
        <v>2614.09</v>
      </c>
      <c r="P5691" s="20" t="str" cm="1">
        <f t="array" ref="P5691">IFERROR(INDEX(tblClientes[Dividendo Mensal (R$)],INT($J5691/ROWS(tblConsorcios[Produto]))+1),"")</f>
        <v/>
      </c>
      <c r="Q5691" s="20" t="str">
        <f t="shared" si="265"/>
        <v/>
      </c>
      <c r="R5691">
        <f t="shared" si="266"/>
        <v>0</v>
      </c>
    </row>
    <row r="5692" spans="10:18" x14ac:dyDescent="0.2">
      <c r="J5692">
        <f t="shared" si="264"/>
        <v>5690</v>
      </c>
      <c r="K5692" t="str" cm="1">
        <f t="array" ref="K5692">IFERROR(INDEX(tblClientes[Cliente],INT($J5692/ROWS(tblConsorcios[Produto]))+1),"")</f>
        <v/>
      </c>
      <c r="L5692" t="str" cm="1">
        <f t="array" ref="L5692">IFERROR(INDEX(tblConsorcios[Produto],MOD($J5692,ROWS(tblConsorcios[Produto]))+1),"")</f>
        <v>Imóvel IE450 – 200m</v>
      </c>
      <c r="M5692" s="20" cm="1">
        <f t="array" ref="M5692">IFERROR(INDEX(tblConsorcios[Valor da Carta (R$)],MOD($J5692,ROWS(tblConsorcios[Produto]))+1),"")</f>
        <v>450000</v>
      </c>
      <c r="N5692" s="2" cm="1">
        <f t="array" ref="N5692">IFERROR(INDEX(tblConsorcios[Prazo (meses)],MOD($J5692,ROWS(tblConsorcios[Produto]))+1),"")</f>
        <v>200</v>
      </c>
      <c r="O5692" s="20" cm="1">
        <f t="array" ref="O5692">IFERROR(INDEX(tblConsorcios[Parcela Mensal (R$)],MOD($J5692,ROWS(tblConsorcios[Produto]))+1),"")</f>
        <v>2853</v>
      </c>
      <c r="P5692" s="20" t="str" cm="1">
        <f t="array" ref="P5692">IFERROR(INDEX(tblClientes[Dividendo Mensal (R$)],INT($J5692/ROWS(tblConsorcios[Produto]))+1),"")</f>
        <v/>
      </c>
      <c r="Q5692" s="20" t="str">
        <f t="shared" si="265"/>
        <v/>
      </c>
      <c r="R5692">
        <f t="shared" si="266"/>
        <v>0</v>
      </c>
    </row>
    <row r="5693" spans="10:18" x14ac:dyDescent="0.2">
      <c r="J5693">
        <f t="shared" si="264"/>
        <v>5691</v>
      </c>
      <c r="K5693" t="str" cm="1">
        <f t="array" ref="K5693">IFERROR(INDEX(tblClientes[Cliente],INT($J5693/ROWS(tblConsorcios[Produto]))+1),"")</f>
        <v/>
      </c>
      <c r="L5693" t="str" cm="1">
        <f t="array" ref="L5693">IFERROR(INDEX(tblConsorcios[Produto],MOD($J5693,ROWS(tblConsorcios[Produto]))+1),"")</f>
        <v>Imóvel IE430 – 240m</v>
      </c>
      <c r="M5693" s="20" cm="1">
        <f t="array" ref="M5693">IFERROR(INDEX(tblConsorcios[Valor da Carta (R$)],MOD($J5693,ROWS(tblConsorcios[Produto]))+1),"")</f>
        <v>430000</v>
      </c>
      <c r="N5693" s="2" cm="1">
        <f t="array" ref="N5693">IFERROR(INDEX(tblConsorcios[Prazo (meses)],MOD($J5693,ROWS(tblConsorcios[Produto]))+1),"")</f>
        <v>240</v>
      </c>
      <c r="O5693" s="20" cm="1">
        <f t="array" ref="O5693">IFERROR(INDEX(tblConsorcios[Parcela Mensal (R$)],MOD($J5693,ROWS(tblConsorcios[Produto]))+1),"")</f>
        <v>2307.67</v>
      </c>
      <c r="P5693" s="20" t="str" cm="1">
        <f t="array" ref="P5693">IFERROR(INDEX(tblClientes[Dividendo Mensal (R$)],INT($J5693/ROWS(tblConsorcios[Produto]))+1),"")</f>
        <v/>
      </c>
      <c r="Q5693" s="20" t="str">
        <f t="shared" si="265"/>
        <v/>
      </c>
      <c r="R5693">
        <f t="shared" si="266"/>
        <v>0</v>
      </c>
    </row>
    <row r="5694" spans="10:18" x14ac:dyDescent="0.2">
      <c r="J5694">
        <f t="shared" si="264"/>
        <v>5692</v>
      </c>
      <c r="K5694" t="str" cm="1">
        <f t="array" ref="K5694">IFERROR(INDEX(tblClientes[Cliente],INT($J5694/ROWS(tblConsorcios[Produto]))+1),"")</f>
        <v/>
      </c>
      <c r="L5694" t="str" cm="1">
        <f t="array" ref="L5694">IFERROR(INDEX(tblConsorcios[Produto],MOD($J5694,ROWS(tblConsorcios[Produto]))+1),"")</f>
        <v>Imóvel IE430 – 220m</v>
      </c>
      <c r="M5694" s="20" cm="1">
        <f t="array" ref="M5694">IFERROR(INDEX(tblConsorcios[Valor da Carta (R$)],MOD($J5694,ROWS(tblConsorcios[Produto]))+1),"")</f>
        <v>430000</v>
      </c>
      <c r="N5694" s="2" cm="1">
        <f t="array" ref="N5694">IFERROR(INDEX(tblConsorcios[Prazo (meses)],MOD($J5694,ROWS(tblConsorcios[Produto]))+1),"")</f>
        <v>220</v>
      </c>
      <c r="O5694" s="20" cm="1">
        <f t="array" ref="O5694">IFERROR(INDEX(tblConsorcios[Parcela Mensal (R$)],MOD($J5694,ROWS(tblConsorcios[Produto]))+1),"")</f>
        <v>2497.91</v>
      </c>
      <c r="P5694" s="20" t="str" cm="1">
        <f t="array" ref="P5694">IFERROR(INDEX(tblClientes[Dividendo Mensal (R$)],INT($J5694/ROWS(tblConsorcios[Produto]))+1),"")</f>
        <v/>
      </c>
      <c r="Q5694" s="20" t="str">
        <f t="shared" si="265"/>
        <v/>
      </c>
      <c r="R5694">
        <f t="shared" si="266"/>
        <v>0</v>
      </c>
    </row>
    <row r="5695" spans="10:18" x14ac:dyDescent="0.2">
      <c r="J5695">
        <f t="shared" si="264"/>
        <v>5693</v>
      </c>
      <c r="K5695" t="str" cm="1">
        <f t="array" ref="K5695">IFERROR(INDEX(tblClientes[Cliente],INT($J5695/ROWS(tblConsorcios[Produto]))+1),"")</f>
        <v/>
      </c>
      <c r="L5695" t="str" cm="1">
        <f t="array" ref="L5695">IFERROR(INDEX(tblConsorcios[Produto],MOD($J5695,ROWS(tblConsorcios[Produto]))+1),"")</f>
        <v>Imóvel IE430 – 200m</v>
      </c>
      <c r="M5695" s="20" cm="1">
        <f t="array" ref="M5695">IFERROR(INDEX(tblConsorcios[Valor da Carta (R$)],MOD($J5695,ROWS(tblConsorcios[Produto]))+1),"")</f>
        <v>430000</v>
      </c>
      <c r="N5695" s="2" cm="1">
        <f t="array" ref="N5695">IFERROR(INDEX(tblConsorcios[Prazo (meses)],MOD($J5695,ROWS(tblConsorcios[Produto]))+1),"")</f>
        <v>200</v>
      </c>
      <c r="O5695" s="20" cm="1">
        <f t="array" ref="O5695">IFERROR(INDEX(tblConsorcios[Parcela Mensal (R$)],MOD($J5695,ROWS(tblConsorcios[Produto]))+1),"")</f>
        <v>2726.2</v>
      </c>
      <c r="P5695" s="20" t="str" cm="1">
        <f t="array" ref="P5695">IFERROR(INDEX(tblClientes[Dividendo Mensal (R$)],INT($J5695/ROWS(tblConsorcios[Produto]))+1),"")</f>
        <v/>
      </c>
      <c r="Q5695" s="20" t="str">
        <f t="shared" si="265"/>
        <v/>
      </c>
      <c r="R5695">
        <f t="shared" si="266"/>
        <v>0</v>
      </c>
    </row>
    <row r="5696" spans="10:18" x14ac:dyDescent="0.2">
      <c r="J5696">
        <f t="shared" si="264"/>
        <v>5694</v>
      </c>
      <c r="K5696" t="str" cm="1">
        <f t="array" ref="K5696">IFERROR(INDEX(tblClientes[Cliente],INT($J5696/ROWS(tblConsorcios[Produto]))+1),"")</f>
        <v/>
      </c>
      <c r="L5696" t="str" cm="1">
        <f t="array" ref="L5696">IFERROR(INDEX(tblConsorcios[Produto],MOD($J5696,ROWS(tblConsorcios[Produto]))+1),"")</f>
        <v>Imóvel IE400 – 240m</v>
      </c>
      <c r="M5696" s="20" cm="1">
        <f t="array" ref="M5696">IFERROR(INDEX(tblConsorcios[Valor da Carta (R$)],MOD($J5696,ROWS(tblConsorcios[Produto]))+1),"")</f>
        <v>400000</v>
      </c>
      <c r="N5696" s="2" cm="1">
        <f t="array" ref="N5696">IFERROR(INDEX(tblConsorcios[Prazo (meses)],MOD($J5696,ROWS(tblConsorcios[Produto]))+1),"")</f>
        <v>240</v>
      </c>
      <c r="O5696" s="20" cm="1">
        <f t="array" ref="O5696">IFERROR(INDEX(tblConsorcios[Parcela Mensal (R$)],MOD($J5696,ROWS(tblConsorcios[Produto]))+1),"")</f>
        <v>2146.67</v>
      </c>
      <c r="P5696" s="20" t="str" cm="1">
        <f t="array" ref="P5696">IFERROR(INDEX(tblClientes[Dividendo Mensal (R$)],INT($J5696/ROWS(tblConsorcios[Produto]))+1),"")</f>
        <v/>
      </c>
      <c r="Q5696" s="20" t="str">
        <f t="shared" si="265"/>
        <v/>
      </c>
      <c r="R5696">
        <f t="shared" si="266"/>
        <v>0</v>
      </c>
    </row>
    <row r="5697" spans="10:18" x14ac:dyDescent="0.2">
      <c r="J5697">
        <f t="shared" si="264"/>
        <v>5695</v>
      </c>
      <c r="K5697" t="str" cm="1">
        <f t="array" ref="K5697">IFERROR(INDEX(tblClientes[Cliente],INT($J5697/ROWS(tblConsorcios[Produto]))+1),"")</f>
        <v/>
      </c>
      <c r="L5697" t="str" cm="1">
        <f t="array" ref="L5697">IFERROR(INDEX(tblConsorcios[Produto],MOD($J5697,ROWS(tblConsorcios[Produto]))+1),"")</f>
        <v>Imóvel IE400 – 220m</v>
      </c>
      <c r="M5697" s="20" cm="1">
        <f t="array" ref="M5697">IFERROR(INDEX(tblConsorcios[Valor da Carta (R$)],MOD($J5697,ROWS(tblConsorcios[Produto]))+1),"")</f>
        <v>400000</v>
      </c>
      <c r="N5697" s="2" cm="1">
        <f t="array" ref="N5697">IFERROR(INDEX(tblConsorcios[Prazo (meses)],MOD($J5697,ROWS(tblConsorcios[Produto]))+1),"")</f>
        <v>220</v>
      </c>
      <c r="O5697" s="20" cm="1">
        <f t="array" ref="O5697">IFERROR(INDEX(tblConsorcios[Parcela Mensal (R$)],MOD($J5697,ROWS(tblConsorcios[Produto]))+1),"")</f>
        <v>2323.64</v>
      </c>
      <c r="P5697" s="20" t="str" cm="1">
        <f t="array" ref="P5697">IFERROR(INDEX(tblClientes[Dividendo Mensal (R$)],INT($J5697/ROWS(tblConsorcios[Produto]))+1),"")</f>
        <v/>
      </c>
      <c r="Q5697" s="20" t="str">
        <f t="shared" si="265"/>
        <v/>
      </c>
      <c r="R5697">
        <f t="shared" si="266"/>
        <v>0</v>
      </c>
    </row>
    <row r="5698" spans="10:18" x14ac:dyDescent="0.2">
      <c r="J5698">
        <f t="shared" si="264"/>
        <v>5696</v>
      </c>
      <c r="K5698" t="str" cm="1">
        <f t="array" ref="K5698">IFERROR(INDEX(tblClientes[Cliente],INT($J5698/ROWS(tblConsorcios[Produto]))+1),"")</f>
        <v/>
      </c>
      <c r="L5698" t="str" cm="1">
        <f t="array" ref="L5698">IFERROR(INDEX(tblConsorcios[Produto],MOD($J5698,ROWS(tblConsorcios[Produto]))+1),"")</f>
        <v>Imóvel IE400 – 200m</v>
      </c>
      <c r="M5698" s="20" cm="1">
        <f t="array" ref="M5698">IFERROR(INDEX(tblConsorcios[Valor da Carta (R$)],MOD($J5698,ROWS(tblConsorcios[Produto]))+1),"")</f>
        <v>400000</v>
      </c>
      <c r="N5698" s="2" cm="1">
        <f t="array" ref="N5698">IFERROR(INDEX(tblConsorcios[Prazo (meses)],MOD($J5698,ROWS(tblConsorcios[Produto]))+1),"")</f>
        <v>200</v>
      </c>
      <c r="O5698" s="20" cm="1">
        <f t="array" ref="O5698">IFERROR(INDEX(tblConsorcios[Parcela Mensal (R$)],MOD($J5698,ROWS(tblConsorcios[Produto]))+1),"")</f>
        <v>2536</v>
      </c>
      <c r="P5698" s="20" t="str" cm="1">
        <f t="array" ref="P5698">IFERROR(INDEX(tblClientes[Dividendo Mensal (R$)],INT($J5698/ROWS(tblConsorcios[Produto]))+1),"")</f>
        <v/>
      </c>
      <c r="Q5698" s="20" t="str">
        <f t="shared" si="265"/>
        <v/>
      </c>
      <c r="R5698">
        <f t="shared" si="266"/>
        <v>0</v>
      </c>
    </row>
    <row r="5699" spans="10:18" x14ac:dyDescent="0.2">
      <c r="J5699">
        <f t="shared" ref="J5699:J5762" si="267">ROW()-2</f>
        <v>5697</v>
      </c>
      <c r="K5699" t="str" cm="1">
        <f t="array" ref="K5699">IFERROR(INDEX(tblClientes[Cliente],INT($J5699/ROWS(tblConsorcios[Produto]))+1),"")</f>
        <v/>
      </c>
      <c r="L5699" t="str" cm="1">
        <f t="array" ref="L5699">IFERROR(INDEX(tblConsorcios[Produto],MOD($J5699,ROWS(tblConsorcios[Produto]))+1),"")</f>
        <v>Imóvel IE380 – 240m</v>
      </c>
      <c r="M5699" s="20" cm="1">
        <f t="array" ref="M5699">IFERROR(INDEX(tblConsorcios[Valor da Carta (R$)],MOD($J5699,ROWS(tblConsorcios[Produto]))+1),"")</f>
        <v>380000</v>
      </c>
      <c r="N5699" s="2" cm="1">
        <f t="array" ref="N5699">IFERROR(INDEX(tblConsorcios[Prazo (meses)],MOD($J5699,ROWS(tblConsorcios[Produto]))+1),"")</f>
        <v>240</v>
      </c>
      <c r="O5699" s="20" cm="1">
        <f t="array" ref="O5699">IFERROR(INDEX(tblConsorcios[Parcela Mensal (R$)],MOD($J5699,ROWS(tblConsorcios[Produto]))+1),"")</f>
        <v>2039.33</v>
      </c>
      <c r="P5699" s="20" t="str" cm="1">
        <f t="array" ref="P5699">IFERROR(INDEX(tblClientes[Dividendo Mensal (R$)],INT($J5699/ROWS(tblConsorcios[Produto]))+1),"")</f>
        <v/>
      </c>
      <c r="Q5699" s="20" t="str">
        <f t="shared" ref="Q5699:Q5762" si="268">IF(AND(ISNUMBER(O5699),ISNUMBER(P5699)),P5699-O5699,"")</f>
        <v/>
      </c>
      <c r="R5699">
        <f t="shared" ref="R5699:R5762" si="269">IF(AND(ISNUMBER(O5699),ISNUMBER(P5699),O5699&lt;=P5699),1,0)</f>
        <v>0</v>
      </c>
    </row>
    <row r="5700" spans="10:18" x14ac:dyDescent="0.2">
      <c r="J5700">
        <f t="shared" si="267"/>
        <v>5698</v>
      </c>
      <c r="K5700" t="str" cm="1">
        <f t="array" ref="K5700">IFERROR(INDEX(tblClientes[Cliente],INT($J5700/ROWS(tblConsorcios[Produto]))+1),"")</f>
        <v/>
      </c>
      <c r="L5700" t="str" cm="1">
        <f t="array" ref="L5700">IFERROR(INDEX(tblConsorcios[Produto],MOD($J5700,ROWS(tblConsorcios[Produto]))+1),"")</f>
        <v>Imóvel IE380 – 220m</v>
      </c>
      <c r="M5700" s="20" cm="1">
        <f t="array" ref="M5700">IFERROR(INDEX(tblConsorcios[Valor da Carta (R$)],MOD($J5700,ROWS(tblConsorcios[Produto]))+1),"")</f>
        <v>380000</v>
      </c>
      <c r="N5700" s="2" cm="1">
        <f t="array" ref="N5700">IFERROR(INDEX(tblConsorcios[Prazo (meses)],MOD($J5700,ROWS(tblConsorcios[Produto]))+1),"")</f>
        <v>220</v>
      </c>
      <c r="O5700" s="20" cm="1">
        <f t="array" ref="O5700">IFERROR(INDEX(tblConsorcios[Parcela Mensal (R$)],MOD($J5700,ROWS(tblConsorcios[Produto]))+1),"")</f>
        <v>2207.4499999999998</v>
      </c>
      <c r="P5700" s="20" t="str" cm="1">
        <f t="array" ref="P5700">IFERROR(INDEX(tblClientes[Dividendo Mensal (R$)],INT($J5700/ROWS(tblConsorcios[Produto]))+1),"")</f>
        <v/>
      </c>
      <c r="Q5700" s="20" t="str">
        <f t="shared" si="268"/>
        <v/>
      </c>
      <c r="R5700">
        <f t="shared" si="269"/>
        <v>0</v>
      </c>
    </row>
    <row r="5701" spans="10:18" x14ac:dyDescent="0.2">
      <c r="J5701">
        <f t="shared" si="267"/>
        <v>5699</v>
      </c>
      <c r="K5701" t="str" cm="1">
        <f t="array" ref="K5701">IFERROR(INDEX(tblClientes[Cliente],INT($J5701/ROWS(tblConsorcios[Produto]))+1),"")</f>
        <v/>
      </c>
      <c r="L5701" t="str" cm="1">
        <f t="array" ref="L5701">IFERROR(INDEX(tblConsorcios[Produto],MOD($J5701,ROWS(tblConsorcios[Produto]))+1),"")</f>
        <v>Imóvel IE380 – 200m</v>
      </c>
      <c r="M5701" s="20" cm="1">
        <f t="array" ref="M5701">IFERROR(INDEX(tblConsorcios[Valor da Carta (R$)],MOD($J5701,ROWS(tblConsorcios[Produto]))+1),"")</f>
        <v>380000</v>
      </c>
      <c r="N5701" s="2" cm="1">
        <f t="array" ref="N5701">IFERROR(INDEX(tblConsorcios[Prazo (meses)],MOD($J5701,ROWS(tblConsorcios[Produto]))+1),"")</f>
        <v>200</v>
      </c>
      <c r="O5701" s="20" cm="1">
        <f t="array" ref="O5701">IFERROR(INDEX(tblConsorcios[Parcela Mensal (R$)],MOD($J5701,ROWS(tblConsorcios[Produto]))+1),"")</f>
        <v>2409.1999999999998</v>
      </c>
      <c r="P5701" s="20" t="str" cm="1">
        <f t="array" ref="P5701">IFERROR(INDEX(tblClientes[Dividendo Mensal (R$)],INT($J5701/ROWS(tblConsorcios[Produto]))+1),"")</f>
        <v/>
      </c>
      <c r="Q5701" s="20" t="str">
        <f t="shared" si="268"/>
        <v/>
      </c>
      <c r="R5701">
        <f t="shared" si="269"/>
        <v>0</v>
      </c>
    </row>
    <row r="5702" spans="10:18" x14ac:dyDescent="0.2">
      <c r="J5702">
        <f t="shared" si="267"/>
        <v>5700</v>
      </c>
      <c r="K5702" t="str" cm="1">
        <f t="array" ref="K5702">IFERROR(INDEX(tblClientes[Cliente],INT($J5702/ROWS(tblConsorcios[Produto]))+1),"")</f>
        <v/>
      </c>
      <c r="L5702" t="str" cm="1">
        <f t="array" ref="L5702">IFERROR(INDEX(tblConsorcios[Produto],MOD($J5702,ROWS(tblConsorcios[Produto]))+1),"")</f>
        <v>Imóvel IE350 – 240m</v>
      </c>
      <c r="M5702" s="20" cm="1">
        <f t="array" ref="M5702">IFERROR(INDEX(tblConsorcios[Valor da Carta (R$)],MOD($J5702,ROWS(tblConsorcios[Produto]))+1),"")</f>
        <v>350000</v>
      </c>
      <c r="N5702" s="2" cm="1">
        <f t="array" ref="N5702">IFERROR(INDEX(tblConsorcios[Prazo (meses)],MOD($J5702,ROWS(tblConsorcios[Produto]))+1),"")</f>
        <v>240</v>
      </c>
      <c r="O5702" s="20" cm="1">
        <f t="array" ref="O5702">IFERROR(INDEX(tblConsorcios[Parcela Mensal (R$)],MOD($J5702,ROWS(tblConsorcios[Produto]))+1),"")</f>
        <v>1878.33</v>
      </c>
      <c r="P5702" s="20" t="str" cm="1">
        <f t="array" ref="P5702">IFERROR(INDEX(tblClientes[Dividendo Mensal (R$)],INT($J5702/ROWS(tblConsorcios[Produto]))+1),"")</f>
        <v/>
      </c>
      <c r="Q5702" s="20" t="str">
        <f t="shared" si="268"/>
        <v/>
      </c>
      <c r="R5702">
        <f t="shared" si="269"/>
        <v>0</v>
      </c>
    </row>
    <row r="5703" spans="10:18" x14ac:dyDescent="0.2">
      <c r="J5703">
        <f t="shared" si="267"/>
        <v>5701</v>
      </c>
      <c r="K5703" t="str" cm="1">
        <f t="array" ref="K5703">IFERROR(INDEX(tblClientes[Cliente],INT($J5703/ROWS(tblConsorcios[Produto]))+1),"")</f>
        <v/>
      </c>
      <c r="L5703" t="str" cm="1">
        <f t="array" ref="L5703">IFERROR(INDEX(tblConsorcios[Produto],MOD($J5703,ROWS(tblConsorcios[Produto]))+1),"")</f>
        <v>Imóvel IE350 – 220m</v>
      </c>
      <c r="M5703" s="20" cm="1">
        <f t="array" ref="M5703">IFERROR(INDEX(tblConsorcios[Valor da Carta (R$)],MOD($J5703,ROWS(tblConsorcios[Produto]))+1),"")</f>
        <v>350000</v>
      </c>
      <c r="N5703" s="2" cm="1">
        <f t="array" ref="N5703">IFERROR(INDEX(tblConsorcios[Prazo (meses)],MOD($J5703,ROWS(tblConsorcios[Produto]))+1),"")</f>
        <v>220</v>
      </c>
      <c r="O5703" s="20" cm="1">
        <f t="array" ref="O5703">IFERROR(INDEX(tblConsorcios[Parcela Mensal (R$)],MOD($J5703,ROWS(tblConsorcios[Produto]))+1),"")</f>
        <v>2033.18</v>
      </c>
      <c r="P5703" s="20" t="str" cm="1">
        <f t="array" ref="P5703">IFERROR(INDEX(tblClientes[Dividendo Mensal (R$)],INT($J5703/ROWS(tblConsorcios[Produto]))+1),"")</f>
        <v/>
      </c>
      <c r="Q5703" s="20" t="str">
        <f t="shared" si="268"/>
        <v/>
      </c>
      <c r="R5703">
        <f t="shared" si="269"/>
        <v>0</v>
      </c>
    </row>
    <row r="5704" spans="10:18" x14ac:dyDescent="0.2">
      <c r="J5704">
        <f t="shared" si="267"/>
        <v>5702</v>
      </c>
      <c r="K5704" t="str" cm="1">
        <f t="array" ref="K5704">IFERROR(INDEX(tblClientes[Cliente],INT($J5704/ROWS(tblConsorcios[Produto]))+1),"")</f>
        <v/>
      </c>
      <c r="L5704" t="str" cm="1">
        <f t="array" ref="L5704">IFERROR(INDEX(tblConsorcios[Produto],MOD($J5704,ROWS(tblConsorcios[Produto]))+1),"")</f>
        <v>Imóvel IE350 – 200m</v>
      </c>
      <c r="M5704" s="20" cm="1">
        <f t="array" ref="M5704">IFERROR(INDEX(tblConsorcios[Valor da Carta (R$)],MOD($J5704,ROWS(tblConsorcios[Produto]))+1),"")</f>
        <v>350000</v>
      </c>
      <c r="N5704" s="2" cm="1">
        <f t="array" ref="N5704">IFERROR(INDEX(tblConsorcios[Prazo (meses)],MOD($J5704,ROWS(tblConsorcios[Produto]))+1),"")</f>
        <v>200</v>
      </c>
      <c r="O5704" s="20" cm="1">
        <f t="array" ref="O5704">IFERROR(INDEX(tblConsorcios[Parcela Mensal (R$)],MOD($J5704,ROWS(tblConsorcios[Produto]))+1),"")</f>
        <v>2219</v>
      </c>
      <c r="P5704" s="20" t="str" cm="1">
        <f t="array" ref="P5704">IFERROR(INDEX(tblClientes[Dividendo Mensal (R$)],INT($J5704/ROWS(tblConsorcios[Produto]))+1),"")</f>
        <v/>
      </c>
      <c r="Q5704" s="20" t="str">
        <f t="shared" si="268"/>
        <v/>
      </c>
      <c r="R5704">
        <f t="shared" si="269"/>
        <v>0</v>
      </c>
    </row>
    <row r="5705" spans="10:18" x14ac:dyDescent="0.2">
      <c r="J5705">
        <f t="shared" si="267"/>
        <v>5703</v>
      </c>
      <c r="K5705" t="str" cm="1">
        <f t="array" ref="K5705">IFERROR(INDEX(tblClientes[Cliente],INT($J5705/ROWS(tblConsorcios[Produto]))+1),"")</f>
        <v/>
      </c>
      <c r="L5705" t="str" cm="1">
        <f t="array" ref="L5705">IFERROR(INDEX(tblConsorcios[Produto],MOD($J5705,ROWS(tblConsorcios[Produto]))+1),"")</f>
        <v>Imóvel IE330 – 240m</v>
      </c>
      <c r="M5705" s="20" cm="1">
        <f t="array" ref="M5705">IFERROR(INDEX(tblConsorcios[Valor da Carta (R$)],MOD($J5705,ROWS(tblConsorcios[Produto]))+1),"")</f>
        <v>330000</v>
      </c>
      <c r="N5705" s="2" cm="1">
        <f t="array" ref="N5705">IFERROR(INDEX(tblConsorcios[Prazo (meses)],MOD($J5705,ROWS(tblConsorcios[Produto]))+1),"")</f>
        <v>240</v>
      </c>
      <c r="O5705" s="20" cm="1">
        <f t="array" ref="O5705">IFERROR(INDEX(tblConsorcios[Parcela Mensal (R$)],MOD($J5705,ROWS(tblConsorcios[Produto]))+1),"")</f>
        <v>1771</v>
      </c>
      <c r="P5705" s="20" t="str" cm="1">
        <f t="array" ref="P5705">IFERROR(INDEX(tblClientes[Dividendo Mensal (R$)],INT($J5705/ROWS(tblConsorcios[Produto]))+1),"")</f>
        <v/>
      </c>
      <c r="Q5705" s="20" t="str">
        <f t="shared" si="268"/>
        <v/>
      </c>
      <c r="R5705">
        <f t="shared" si="269"/>
        <v>0</v>
      </c>
    </row>
    <row r="5706" spans="10:18" x14ac:dyDescent="0.2">
      <c r="J5706">
        <f t="shared" si="267"/>
        <v>5704</v>
      </c>
      <c r="K5706" t="str" cm="1">
        <f t="array" ref="K5706">IFERROR(INDEX(tblClientes[Cliente],INT($J5706/ROWS(tblConsorcios[Produto]))+1),"")</f>
        <v/>
      </c>
      <c r="L5706" t="str" cm="1">
        <f t="array" ref="L5706">IFERROR(INDEX(tblConsorcios[Produto],MOD($J5706,ROWS(tblConsorcios[Produto]))+1),"")</f>
        <v>Imóvel IE330 – 220m</v>
      </c>
      <c r="M5706" s="20" cm="1">
        <f t="array" ref="M5706">IFERROR(INDEX(tblConsorcios[Valor da Carta (R$)],MOD($J5706,ROWS(tblConsorcios[Produto]))+1),"")</f>
        <v>330000</v>
      </c>
      <c r="N5706" s="2" cm="1">
        <f t="array" ref="N5706">IFERROR(INDEX(tblConsorcios[Prazo (meses)],MOD($J5706,ROWS(tblConsorcios[Produto]))+1),"")</f>
        <v>220</v>
      </c>
      <c r="O5706" s="20" cm="1">
        <f t="array" ref="O5706">IFERROR(INDEX(tblConsorcios[Parcela Mensal (R$)],MOD($J5706,ROWS(tblConsorcios[Produto]))+1),"")</f>
        <v>1917</v>
      </c>
      <c r="P5706" s="20" t="str" cm="1">
        <f t="array" ref="P5706">IFERROR(INDEX(tblClientes[Dividendo Mensal (R$)],INT($J5706/ROWS(tblConsorcios[Produto]))+1),"")</f>
        <v/>
      </c>
      <c r="Q5706" s="20" t="str">
        <f t="shared" si="268"/>
        <v/>
      </c>
      <c r="R5706">
        <f t="shared" si="269"/>
        <v>0</v>
      </c>
    </row>
    <row r="5707" spans="10:18" x14ac:dyDescent="0.2">
      <c r="J5707">
        <f t="shared" si="267"/>
        <v>5705</v>
      </c>
      <c r="K5707" t="str" cm="1">
        <f t="array" ref="K5707">IFERROR(INDEX(tblClientes[Cliente],INT($J5707/ROWS(tblConsorcios[Produto]))+1),"")</f>
        <v/>
      </c>
      <c r="L5707" t="str" cm="1">
        <f t="array" ref="L5707">IFERROR(INDEX(tblConsorcios[Produto],MOD($J5707,ROWS(tblConsorcios[Produto]))+1),"")</f>
        <v>Imóvel IE330 – 200m</v>
      </c>
      <c r="M5707" s="20" cm="1">
        <f t="array" ref="M5707">IFERROR(INDEX(tblConsorcios[Valor da Carta (R$)],MOD($J5707,ROWS(tblConsorcios[Produto]))+1),"")</f>
        <v>330000</v>
      </c>
      <c r="N5707" s="2" cm="1">
        <f t="array" ref="N5707">IFERROR(INDEX(tblConsorcios[Prazo (meses)],MOD($J5707,ROWS(tblConsorcios[Produto]))+1),"")</f>
        <v>200</v>
      </c>
      <c r="O5707" s="20" cm="1">
        <f t="array" ref="O5707">IFERROR(INDEX(tblConsorcios[Parcela Mensal (R$)],MOD($J5707,ROWS(tblConsorcios[Produto]))+1),"")</f>
        <v>2092.1999999999998</v>
      </c>
      <c r="P5707" s="20" t="str" cm="1">
        <f t="array" ref="P5707">IFERROR(INDEX(tblClientes[Dividendo Mensal (R$)],INT($J5707/ROWS(tblConsorcios[Produto]))+1),"")</f>
        <v/>
      </c>
      <c r="Q5707" s="20" t="str">
        <f t="shared" si="268"/>
        <v/>
      </c>
      <c r="R5707">
        <f t="shared" si="269"/>
        <v>0</v>
      </c>
    </row>
    <row r="5708" spans="10:18" x14ac:dyDescent="0.2">
      <c r="J5708">
        <f t="shared" si="267"/>
        <v>5706</v>
      </c>
      <c r="K5708" t="str" cm="1">
        <f t="array" ref="K5708">IFERROR(INDEX(tblClientes[Cliente],INT($J5708/ROWS(tblConsorcios[Produto]))+1),"")</f>
        <v/>
      </c>
      <c r="L5708" t="str" cm="1">
        <f t="array" ref="L5708">IFERROR(INDEX(tblConsorcios[Produto],MOD($J5708,ROWS(tblConsorcios[Produto]))+1),"")</f>
        <v>Imóvel IE300 – 240m</v>
      </c>
      <c r="M5708" s="20" cm="1">
        <f t="array" ref="M5708">IFERROR(INDEX(tblConsorcios[Valor da Carta (R$)],MOD($J5708,ROWS(tblConsorcios[Produto]))+1),"")</f>
        <v>300000</v>
      </c>
      <c r="N5708" s="2" cm="1">
        <f t="array" ref="N5708">IFERROR(INDEX(tblConsorcios[Prazo (meses)],MOD($J5708,ROWS(tblConsorcios[Produto]))+1),"")</f>
        <v>240</v>
      </c>
      <c r="O5708" s="20" cm="1">
        <f t="array" ref="O5708">IFERROR(INDEX(tblConsorcios[Parcela Mensal (R$)],MOD($J5708,ROWS(tblConsorcios[Produto]))+1),"")</f>
        <v>1610</v>
      </c>
      <c r="P5708" s="20" t="str" cm="1">
        <f t="array" ref="P5708">IFERROR(INDEX(tblClientes[Dividendo Mensal (R$)],INT($J5708/ROWS(tblConsorcios[Produto]))+1),"")</f>
        <v/>
      </c>
      <c r="Q5708" s="20" t="str">
        <f t="shared" si="268"/>
        <v/>
      </c>
      <c r="R5708">
        <f t="shared" si="269"/>
        <v>0</v>
      </c>
    </row>
    <row r="5709" spans="10:18" x14ac:dyDescent="0.2">
      <c r="J5709">
        <f t="shared" si="267"/>
        <v>5707</v>
      </c>
      <c r="K5709" t="str" cm="1">
        <f t="array" ref="K5709">IFERROR(INDEX(tblClientes[Cliente],INT($J5709/ROWS(tblConsorcios[Produto]))+1),"")</f>
        <v/>
      </c>
      <c r="L5709" t="str" cm="1">
        <f t="array" ref="L5709">IFERROR(INDEX(tblConsorcios[Produto],MOD($J5709,ROWS(tblConsorcios[Produto]))+1),"")</f>
        <v>Imóvel IE300 – 220m</v>
      </c>
      <c r="M5709" s="20" cm="1">
        <f t="array" ref="M5709">IFERROR(INDEX(tblConsorcios[Valor da Carta (R$)],MOD($J5709,ROWS(tblConsorcios[Produto]))+1),"")</f>
        <v>300000</v>
      </c>
      <c r="N5709" s="2" cm="1">
        <f t="array" ref="N5709">IFERROR(INDEX(tblConsorcios[Prazo (meses)],MOD($J5709,ROWS(tblConsorcios[Produto]))+1),"")</f>
        <v>220</v>
      </c>
      <c r="O5709" s="20" cm="1">
        <f t="array" ref="O5709">IFERROR(INDEX(tblConsorcios[Parcela Mensal (R$)],MOD($J5709,ROWS(tblConsorcios[Produto]))+1),"")</f>
        <v>1742.73</v>
      </c>
      <c r="P5709" s="20" t="str" cm="1">
        <f t="array" ref="P5709">IFERROR(INDEX(tblClientes[Dividendo Mensal (R$)],INT($J5709/ROWS(tblConsorcios[Produto]))+1),"")</f>
        <v/>
      </c>
      <c r="Q5709" s="20" t="str">
        <f t="shared" si="268"/>
        <v/>
      </c>
      <c r="R5709">
        <f t="shared" si="269"/>
        <v>0</v>
      </c>
    </row>
    <row r="5710" spans="10:18" x14ac:dyDescent="0.2">
      <c r="J5710">
        <f t="shared" si="267"/>
        <v>5708</v>
      </c>
      <c r="K5710" t="str" cm="1">
        <f t="array" ref="K5710">IFERROR(INDEX(tblClientes[Cliente],INT($J5710/ROWS(tblConsorcios[Produto]))+1),"")</f>
        <v/>
      </c>
      <c r="L5710" t="str" cm="1">
        <f t="array" ref="L5710">IFERROR(INDEX(tblConsorcios[Produto],MOD($J5710,ROWS(tblConsorcios[Produto]))+1),"")</f>
        <v>Imóvel IE300 – 200m</v>
      </c>
      <c r="M5710" s="20" cm="1">
        <f t="array" ref="M5710">IFERROR(INDEX(tblConsorcios[Valor da Carta (R$)],MOD($J5710,ROWS(tblConsorcios[Produto]))+1),"")</f>
        <v>300000</v>
      </c>
      <c r="N5710" s="2" cm="1">
        <f t="array" ref="N5710">IFERROR(INDEX(tblConsorcios[Prazo (meses)],MOD($J5710,ROWS(tblConsorcios[Produto]))+1),"")</f>
        <v>200</v>
      </c>
      <c r="O5710" s="20" cm="1">
        <f t="array" ref="O5710">IFERROR(INDEX(tblConsorcios[Parcela Mensal (R$)],MOD($J5710,ROWS(tblConsorcios[Produto]))+1),"")</f>
        <v>1902</v>
      </c>
      <c r="P5710" s="20" t="str" cm="1">
        <f t="array" ref="P5710">IFERROR(INDEX(tblClientes[Dividendo Mensal (R$)],INT($J5710/ROWS(tblConsorcios[Produto]))+1),"")</f>
        <v/>
      </c>
      <c r="Q5710" s="20" t="str">
        <f t="shared" si="268"/>
        <v/>
      </c>
      <c r="R5710">
        <f t="shared" si="269"/>
        <v>0</v>
      </c>
    </row>
    <row r="5711" spans="10:18" x14ac:dyDescent="0.2">
      <c r="J5711">
        <f t="shared" si="267"/>
        <v>5709</v>
      </c>
      <c r="K5711" t="str" cm="1">
        <f t="array" ref="K5711">IFERROR(INDEX(tblClientes[Cliente],INT($J5711/ROWS(tblConsorcios[Produto]))+1),"")</f>
        <v/>
      </c>
      <c r="L5711" t="str" cm="1">
        <f t="array" ref="L5711">IFERROR(INDEX(tblConsorcios[Produto],MOD($J5711,ROWS(tblConsorcios[Produto]))+1),"")</f>
        <v>Imóvel IE240 – 240m</v>
      </c>
      <c r="M5711" s="20" cm="1">
        <f t="array" ref="M5711">IFERROR(INDEX(tblConsorcios[Valor da Carta (R$)],MOD($J5711,ROWS(tblConsorcios[Produto]))+1),"")</f>
        <v>240000</v>
      </c>
      <c r="N5711" s="2" cm="1">
        <f t="array" ref="N5711">IFERROR(INDEX(tblConsorcios[Prazo (meses)],MOD($J5711,ROWS(tblConsorcios[Produto]))+1),"")</f>
        <v>240</v>
      </c>
      <c r="O5711" s="20" cm="1">
        <f t="array" ref="O5711">IFERROR(INDEX(tblConsorcios[Parcela Mensal (R$)],MOD($J5711,ROWS(tblConsorcios[Produto]))+1),"")</f>
        <v>1288</v>
      </c>
      <c r="P5711" s="20" t="str" cm="1">
        <f t="array" ref="P5711">IFERROR(INDEX(tblClientes[Dividendo Mensal (R$)],INT($J5711/ROWS(tblConsorcios[Produto]))+1),"")</f>
        <v/>
      </c>
      <c r="Q5711" s="20" t="str">
        <f t="shared" si="268"/>
        <v/>
      </c>
      <c r="R5711">
        <f t="shared" si="269"/>
        <v>0</v>
      </c>
    </row>
    <row r="5712" spans="10:18" x14ac:dyDescent="0.2">
      <c r="J5712">
        <f t="shared" si="267"/>
        <v>5710</v>
      </c>
      <c r="K5712" t="str" cm="1">
        <f t="array" ref="K5712">IFERROR(INDEX(tblClientes[Cliente],INT($J5712/ROWS(tblConsorcios[Produto]))+1),"")</f>
        <v/>
      </c>
      <c r="L5712" t="str" cm="1">
        <f t="array" ref="L5712">IFERROR(INDEX(tblConsorcios[Produto],MOD($J5712,ROWS(tblConsorcios[Produto]))+1),"")</f>
        <v>Imóvel IE240 – 220m</v>
      </c>
      <c r="M5712" s="20" cm="1">
        <f t="array" ref="M5712">IFERROR(INDEX(tblConsorcios[Valor da Carta (R$)],MOD($J5712,ROWS(tblConsorcios[Produto]))+1),"")</f>
        <v>240000</v>
      </c>
      <c r="N5712" s="2" cm="1">
        <f t="array" ref="N5712">IFERROR(INDEX(tblConsorcios[Prazo (meses)],MOD($J5712,ROWS(tblConsorcios[Produto]))+1),"")</f>
        <v>220</v>
      </c>
      <c r="O5712" s="20" cm="1">
        <f t="array" ref="O5712">IFERROR(INDEX(tblConsorcios[Parcela Mensal (R$)],MOD($J5712,ROWS(tblConsorcios[Produto]))+1),"")</f>
        <v>1394.18</v>
      </c>
      <c r="P5712" s="20" t="str" cm="1">
        <f t="array" ref="P5712">IFERROR(INDEX(tblClientes[Dividendo Mensal (R$)],INT($J5712/ROWS(tblConsorcios[Produto]))+1),"")</f>
        <v/>
      </c>
      <c r="Q5712" s="20" t="str">
        <f t="shared" si="268"/>
        <v/>
      </c>
      <c r="R5712">
        <f t="shared" si="269"/>
        <v>0</v>
      </c>
    </row>
    <row r="5713" spans="10:18" x14ac:dyDescent="0.2">
      <c r="J5713">
        <f t="shared" si="267"/>
        <v>5711</v>
      </c>
      <c r="K5713" t="str" cm="1">
        <f t="array" ref="K5713">IFERROR(INDEX(tblClientes[Cliente],INT($J5713/ROWS(tblConsorcios[Produto]))+1),"")</f>
        <v/>
      </c>
      <c r="L5713" t="str" cm="1">
        <f t="array" ref="L5713">IFERROR(INDEX(tblConsorcios[Produto],MOD($J5713,ROWS(tblConsorcios[Produto]))+1),"")</f>
        <v>Imóvel IE240 – 200m</v>
      </c>
      <c r="M5713" s="20" cm="1">
        <f t="array" ref="M5713">IFERROR(INDEX(tblConsorcios[Valor da Carta (R$)],MOD($J5713,ROWS(tblConsorcios[Produto]))+1),"")</f>
        <v>240000</v>
      </c>
      <c r="N5713" s="2" cm="1">
        <f t="array" ref="N5713">IFERROR(INDEX(tblConsorcios[Prazo (meses)],MOD($J5713,ROWS(tblConsorcios[Produto]))+1),"")</f>
        <v>200</v>
      </c>
      <c r="O5713" s="20" cm="1">
        <f t="array" ref="O5713">IFERROR(INDEX(tblConsorcios[Parcela Mensal (R$)],MOD($J5713,ROWS(tblConsorcios[Produto]))+1),"")</f>
        <v>1521.6</v>
      </c>
      <c r="P5713" s="20" t="str" cm="1">
        <f t="array" ref="P5713">IFERROR(INDEX(tblClientes[Dividendo Mensal (R$)],INT($J5713/ROWS(tblConsorcios[Produto]))+1),"")</f>
        <v/>
      </c>
      <c r="Q5713" s="20" t="str">
        <f t="shared" si="268"/>
        <v/>
      </c>
      <c r="R5713">
        <f t="shared" si="269"/>
        <v>0</v>
      </c>
    </row>
    <row r="5714" spans="10:18" x14ac:dyDescent="0.2">
      <c r="J5714">
        <f t="shared" si="267"/>
        <v>5712</v>
      </c>
      <c r="K5714" t="str" cm="1">
        <f t="array" ref="K5714">IFERROR(INDEX(tblClientes[Cliente],INT($J5714/ROWS(tblConsorcios[Produto]))+1),"")</f>
        <v/>
      </c>
      <c r="L5714" t="str" cm="1">
        <f t="array" ref="L5714">IFERROR(INDEX(tblConsorcios[Produto],MOD($J5714,ROWS(tblConsorcios[Produto]))+1),"")</f>
        <v>Imóvel IE230 – 240m</v>
      </c>
      <c r="M5714" s="20" cm="1">
        <f t="array" ref="M5714">IFERROR(INDEX(tblConsorcios[Valor da Carta (R$)],MOD($J5714,ROWS(tblConsorcios[Produto]))+1),"")</f>
        <v>230000</v>
      </c>
      <c r="N5714" s="2" cm="1">
        <f t="array" ref="N5714">IFERROR(INDEX(tblConsorcios[Prazo (meses)],MOD($J5714,ROWS(tblConsorcios[Produto]))+1),"")</f>
        <v>240</v>
      </c>
      <c r="O5714" s="20" cm="1">
        <f t="array" ref="O5714">IFERROR(INDEX(tblConsorcios[Parcela Mensal (R$)],MOD($J5714,ROWS(tblConsorcios[Produto]))+1),"")</f>
        <v>1234.33</v>
      </c>
      <c r="P5714" s="20" t="str" cm="1">
        <f t="array" ref="P5714">IFERROR(INDEX(tblClientes[Dividendo Mensal (R$)],INT($J5714/ROWS(tblConsorcios[Produto]))+1),"")</f>
        <v/>
      </c>
      <c r="Q5714" s="20" t="str">
        <f t="shared" si="268"/>
        <v/>
      </c>
      <c r="R5714">
        <f t="shared" si="269"/>
        <v>0</v>
      </c>
    </row>
    <row r="5715" spans="10:18" x14ac:dyDescent="0.2">
      <c r="J5715">
        <f t="shared" si="267"/>
        <v>5713</v>
      </c>
      <c r="K5715" t="str" cm="1">
        <f t="array" ref="K5715">IFERROR(INDEX(tblClientes[Cliente],INT($J5715/ROWS(tblConsorcios[Produto]))+1),"")</f>
        <v/>
      </c>
      <c r="L5715" t="str" cm="1">
        <f t="array" ref="L5715">IFERROR(INDEX(tblConsorcios[Produto],MOD($J5715,ROWS(tblConsorcios[Produto]))+1),"")</f>
        <v>Imóvel IE230 – 220m</v>
      </c>
      <c r="M5715" s="20" cm="1">
        <f t="array" ref="M5715">IFERROR(INDEX(tblConsorcios[Valor da Carta (R$)],MOD($J5715,ROWS(tblConsorcios[Produto]))+1),"")</f>
        <v>230000</v>
      </c>
      <c r="N5715" s="2" cm="1">
        <f t="array" ref="N5715">IFERROR(INDEX(tblConsorcios[Prazo (meses)],MOD($J5715,ROWS(tblConsorcios[Produto]))+1),"")</f>
        <v>220</v>
      </c>
      <c r="O5715" s="20" cm="1">
        <f t="array" ref="O5715">IFERROR(INDEX(tblConsorcios[Parcela Mensal (R$)],MOD($J5715,ROWS(tblConsorcios[Produto]))+1),"")</f>
        <v>1336.09</v>
      </c>
      <c r="P5715" s="20" t="str" cm="1">
        <f t="array" ref="P5715">IFERROR(INDEX(tblClientes[Dividendo Mensal (R$)],INT($J5715/ROWS(tblConsorcios[Produto]))+1),"")</f>
        <v/>
      </c>
      <c r="Q5715" s="20" t="str">
        <f t="shared" si="268"/>
        <v/>
      </c>
      <c r="R5715">
        <f t="shared" si="269"/>
        <v>0</v>
      </c>
    </row>
    <row r="5716" spans="10:18" x14ac:dyDescent="0.2">
      <c r="J5716">
        <f t="shared" si="267"/>
        <v>5714</v>
      </c>
      <c r="K5716" t="str" cm="1">
        <f t="array" ref="K5716">IFERROR(INDEX(tblClientes[Cliente],INT($J5716/ROWS(tblConsorcios[Produto]))+1),"")</f>
        <v/>
      </c>
      <c r="L5716" t="str" cm="1">
        <f t="array" ref="L5716">IFERROR(INDEX(tblConsorcios[Produto],MOD($J5716,ROWS(tblConsorcios[Produto]))+1),"")</f>
        <v>Imóvel IE230 – 200m</v>
      </c>
      <c r="M5716" s="20" cm="1">
        <f t="array" ref="M5716">IFERROR(INDEX(tblConsorcios[Valor da Carta (R$)],MOD($J5716,ROWS(tblConsorcios[Produto]))+1),"")</f>
        <v>230000</v>
      </c>
      <c r="N5716" s="2" cm="1">
        <f t="array" ref="N5716">IFERROR(INDEX(tblConsorcios[Prazo (meses)],MOD($J5716,ROWS(tblConsorcios[Produto]))+1),"")</f>
        <v>200</v>
      </c>
      <c r="O5716" s="20" cm="1">
        <f t="array" ref="O5716">IFERROR(INDEX(tblConsorcios[Parcela Mensal (R$)],MOD($J5716,ROWS(tblConsorcios[Produto]))+1),"")</f>
        <v>1458.2</v>
      </c>
      <c r="P5716" s="20" t="str" cm="1">
        <f t="array" ref="P5716">IFERROR(INDEX(tblClientes[Dividendo Mensal (R$)],INT($J5716/ROWS(tblConsorcios[Produto]))+1),"")</f>
        <v/>
      </c>
      <c r="Q5716" s="20" t="str">
        <f t="shared" si="268"/>
        <v/>
      </c>
      <c r="R5716">
        <f t="shared" si="269"/>
        <v>0</v>
      </c>
    </row>
    <row r="5717" spans="10:18" x14ac:dyDescent="0.2">
      <c r="J5717">
        <f t="shared" si="267"/>
        <v>5715</v>
      </c>
      <c r="K5717" t="str" cm="1">
        <f t="array" ref="K5717">IFERROR(INDEX(tblClientes[Cliente],INT($J5717/ROWS(tblConsorcios[Produto]))+1),"")</f>
        <v/>
      </c>
      <c r="L5717" t="str" cm="1">
        <f t="array" ref="L5717">IFERROR(INDEX(tblConsorcios[Produto],MOD($J5717,ROWS(tblConsorcios[Produto]))+1),"")</f>
        <v>Imóvel IE220 – 240m</v>
      </c>
      <c r="M5717" s="20" cm="1">
        <f t="array" ref="M5717">IFERROR(INDEX(tblConsorcios[Valor da Carta (R$)],MOD($J5717,ROWS(tblConsorcios[Produto]))+1),"")</f>
        <v>220000</v>
      </c>
      <c r="N5717" s="2" cm="1">
        <f t="array" ref="N5717">IFERROR(INDEX(tblConsorcios[Prazo (meses)],MOD($J5717,ROWS(tblConsorcios[Produto]))+1),"")</f>
        <v>240</v>
      </c>
      <c r="O5717" s="20" cm="1">
        <f t="array" ref="O5717">IFERROR(INDEX(tblConsorcios[Parcela Mensal (R$)],MOD($J5717,ROWS(tblConsorcios[Produto]))+1),"")</f>
        <v>1180.67</v>
      </c>
      <c r="P5717" s="20" t="str" cm="1">
        <f t="array" ref="P5717">IFERROR(INDEX(tblClientes[Dividendo Mensal (R$)],INT($J5717/ROWS(tblConsorcios[Produto]))+1),"")</f>
        <v/>
      </c>
      <c r="Q5717" s="20" t="str">
        <f t="shared" si="268"/>
        <v/>
      </c>
      <c r="R5717">
        <f t="shared" si="269"/>
        <v>0</v>
      </c>
    </row>
    <row r="5718" spans="10:18" x14ac:dyDescent="0.2">
      <c r="J5718">
        <f t="shared" si="267"/>
        <v>5716</v>
      </c>
      <c r="K5718" t="str" cm="1">
        <f t="array" ref="K5718">IFERROR(INDEX(tblClientes[Cliente],INT($J5718/ROWS(tblConsorcios[Produto]))+1),"")</f>
        <v/>
      </c>
      <c r="L5718" t="str" cm="1">
        <f t="array" ref="L5718">IFERROR(INDEX(tblConsorcios[Produto],MOD($J5718,ROWS(tblConsorcios[Produto]))+1),"")</f>
        <v>Imóvel IE220 – 220m</v>
      </c>
      <c r="M5718" s="20" cm="1">
        <f t="array" ref="M5718">IFERROR(INDEX(tblConsorcios[Valor da Carta (R$)],MOD($J5718,ROWS(tblConsorcios[Produto]))+1),"")</f>
        <v>220000</v>
      </c>
      <c r="N5718" s="2" cm="1">
        <f t="array" ref="N5718">IFERROR(INDEX(tblConsorcios[Prazo (meses)],MOD($J5718,ROWS(tblConsorcios[Produto]))+1),"")</f>
        <v>220</v>
      </c>
      <c r="O5718" s="20" cm="1">
        <f t="array" ref="O5718">IFERROR(INDEX(tblConsorcios[Parcela Mensal (R$)],MOD($J5718,ROWS(tblConsorcios[Produto]))+1),"")</f>
        <v>1278</v>
      </c>
      <c r="P5718" s="20" t="str" cm="1">
        <f t="array" ref="P5718">IFERROR(INDEX(tblClientes[Dividendo Mensal (R$)],INT($J5718/ROWS(tblConsorcios[Produto]))+1),"")</f>
        <v/>
      </c>
      <c r="Q5718" s="20" t="str">
        <f t="shared" si="268"/>
        <v/>
      </c>
      <c r="R5718">
        <f t="shared" si="269"/>
        <v>0</v>
      </c>
    </row>
    <row r="5719" spans="10:18" x14ac:dyDescent="0.2">
      <c r="J5719">
        <f t="shared" si="267"/>
        <v>5717</v>
      </c>
      <c r="K5719" t="str" cm="1">
        <f t="array" ref="K5719">IFERROR(INDEX(tblClientes[Cliente],INT($J5719/ROWS(tblConsorcios[Produto]))+1),"")</f>
        <v/>
      </c>
      <c r="L5719" t="str" cm="1">
        <f t="array" ref="L5719">IFERROR(INDEX(tblConsorcios[Produto],MOD($J5719,ROWS(tblConsorcios[Produto]))+1),"")</f>
        <v>Imóvel IE220 – 200m</v>
      </c>
      <c r="M5719" s="20" cm="1">
        <f t="array" ref="M5719">IFERROR(INDEX(tblConsorcios[Valor da Carta (R$)],MOD($J5719,ROWS(tblConsorcios[Produto]))+1),"")</f>
        <v>220000</v>
      </c>
      <c r="N5719" s="2" cm="1">
        <f t="array" ref="N5719">IFERROR(INDEX(tblConsorcios[Prazo (meses)],MOD($J5719,ROWS(tblConsorcios[Produto]))+1),"")</f>
        <v>200</v>
      </c>
      <c r="O5719" s="20" cm="1">
        <f t="array" ref="O5719">IFERROR(INDEX(tblConsorcios[Parcela Mensal (R$)],MOD($J5719,ROWS(tblConsorcios[Produto]))+1),"")</f>
        <v>1394.8</v>
      </c>
      <c r="P5719" s="20" t="str" cm="1">
        <f t="array" ref="P5719">IFERROR(INDEX(tblClientes[Dividendo Mensal (R$)],INT($J5719/ROWS(tblConsorcios[Produto]))+1),"")</f>
        <v/>
      </c>
      <c r="Q5719" s="20" t="str">
        <f t="shared" si="268"/>
        <v/>
      </c>
      <c r="R5719">
        <f t="shared" si="269"/>
        <v>0</v>
      </c>
    </row>
    <row r="5720" spans="10:18" x14ac:dyDescent="0.2">
      <c r="J5720">
        <f t="shared" si="267"/>
        <v>5718</v>
      </c>
      <c r="K5720" t="str" cm="1">
        <f t="array" ref="K5720">IFERROR(INDEX(tblClientes[Cliente],INT($J5720/ROWS(tblConsorcios[Produto]))+1),"")</f>
        <v/>
      </c>
      <c r="L5720" t="str" cm="1">
        <f t="array" ref="L5720">IFERROR(INDEX(tblConsorcios[Produto],MOD($J5720,ROWS(tblConsorcios[Produto]))+1),"")</f>
        <v>Imóvel IE200 – 240m</v>
      </c>
      <c r="M5720" s="20" cm="1">
        <f t="array" ref="M5720">IFERROR(INDEX(tblConsorcios[Valor da Carta (R$)],MOD($J5720,ROWS(tblConsorcios[Produto]))+1),"")</f>
        <v>200000</v>
      </c>
      <c r="N5720" s="2" cm="1">
        <f t="array" ref="N5720">IFERROR(INDEX(tblConsorcios[Prazo (meses)],MOD($J5720,ROWS(tblConsorcios[Produto]))+1),"")</f>
        <v>240</v>
      </c>
      <c r="O5720" s="20" cm="1">
        <f t="array" ref="O5720">IFERROR(INDEX(tblConsorcios[Parcela Mensal (R$)],MOD($J5720,ROWS(tblConsorcios[Produto]))+1),"")</f>
        <v>1073.33</v>
      </c>
      <c r="P5720" s="20" t="str" cm="1">
        <f t="array" ref="P5720">IFERROR(INDEX(tblClientes[Dividendo Mensal (R$)],INT($J5720/ROWS(tblConsorcios[Produto]))+1),"")</f>
        <v/>
      </c>
      <c r="Q5720" s="20" t="str">
        <f t="shared" si="268"/>
        <v/>
      </c>
      <c r="R5720">
        <f t="shared" si="269"/>
        <v>0</v>
      </c>
    </row>
    <row r="5721" spans="10:18" x14ac:dyDescent="0.2">
      <c r="J5721">
        <f t="shared" si="267"/>
        <v>5719</v>
      </c>
      <c r="K5721" t="str" cm="1">
        <f t="array" ref="K5721">IFERROR(INDEX(tblClientes[Cliente],INT($J5721/ROWS(tblConsorcios[Produto]))+1),"")</f>
        <v/>
      </c>
      <c r="L5721" t="str" cm="1">
        <f t="array" ref="L5721">IFERROR(INDEX(tblConsorcios[Produto],MOD($J5721,ROWS(tblConsorcios[Produto]))+1),"")</f>
        <v>Imóvel IE200 – 220m</v>
      </c>
      <c r="M5721" s="20" cm="1">
        <f t="array" ref="M5721">IFERROR(INDEX(tblConsorcios[Valor da Carta (R$)],MOD($J5721,ROWS(tblConsorcios[Produto]))+1),"")</f>
        <v>200000</v>
      </c>
      <c r="N5721" s="2" cm="1">
        <f t="array" ref="N5721">IFERROR(INDEX(tblConsorcios[Prazo (meses)],MOD($J5721,ROWS(tblConsorcios[Produto]))+1),"")</f>
        <v>220</v>
      </c>
      <c r="O5721" s="20" cm="1">
        <f t="array" ref="O5721">IFERROR(INDEX(tblConsorcios[Parcela Mensal (R$)],MOD($J5721,ROWS(tblConsorcios[Produto]))+1),"")</f>
        <v>1161.82</v>
      </c>
      <c r="P5721" s="20" t="str" cm="1">
        <f t="array" ref="P5721">IFERROR(INDEX(tblClientes[Dividendo Mensal (R$)],INT($J5721/ROWS(tblConsorcios[Produto]))+1),"")</f>
        <v/>
      </c>
      <c r="Q5721" s="20" t="str">
        <f t="shared" si="268"/>
        <v/>
      </c>
      <c r="R5721">
        <f t="shared" si="269"/>
        <v>0</v>
      </c>
    </row>
    <row r="5722" spans="10:18" x14ac:dyDescent="0.2">
      <c r="J5722">
        <f t="shared" si="267"/>
        <v>5720</v>
      </c>
      <c r="K5722" t="str" cm="1">
        <f t="array" ref="K5722">IFERROR(INDEX(tblClientes[Cliente],INT($J5722/ROWS(tblConsorcios[Produto]))+1),"")</f>
        <v/>
      </c>
      <c r="L5722" t="str" cm="1">
        <f t="array" ref="L5722">IFERROR(INDEX(tblConsorcios[Produto],MOD($J5722,ROWS(tblConsorcios[Produto]))+1),"")</f>
        <v>Imóvel IE200 – 200m</v>
      </c>
      <c r="M5722" s="20" cm="1">
        <f t="array" ref="M5722">IFERROR(INDEX(tblConsorcios[Valor da Carta (R$)],MOD($J5722,ROWS(tblConsorcios[Produto]))+1),"")</f>
        <v>200000</v>
      </c>
      <c r="N5722" s="2" cm="1">
        <f t="array" ref="N5722">IFERROR(INDEX(tblConsorcios[Prazo (meses)],MOD($J5722,ROWS(tblConsorcios[Produto]))+1),"")</f>
        <v>200</v>
      </c>
      <c r="O5722" s="20" cm="1">
        <f t="array" ref="O5722">IFERROR(INDEX(tblConsorcios[Parcela Mensal (R$)],MOD($J5722,ROWS(tblConsorcios[Produto]))+1),"")</f>
        <v>1268</v>
      </c>
      <c r="P5722" s="20" t="str" cm="1">
        <f t="array" ref="P5722">IFERROR(INDEX(tblClientes[Dividendo Mensal (R$)],INT($J5722/ROWS(tblConsorcios[Produto]))+1),"")</f>
        <v/>
      </c>
      <c r="Q5722" s="20" t="str">
        <f t="shared" si="268"/>
        <v/>
      </c>
      <c r="R5722">
        <f t="shared" si="269"/>
        <v>0</v>
      </c>
    </row>
    <row r="5723" spans="10:18" x14ac:dyDescent="0.2">
      <c r="J5723">
        <f t="shared" si="267"/>
        <v>5721</v>
      </c>
      <c r="K5723" t="str" cm="1">
        <f t="array" ref="K5723">IFERROR(INDEX(tblClientes[Cliente],INT($J5723/ROWS(tblConsorcios[Produto]))+1),"")</f>
        <v/>
      </c>
      <c r="L5723" t="str" cm="1">
        <f t="array" ref="L5723">IFERROR(INDEX(tblConsorcios[Produto],MOD($J5723,ROWS(tblConsorcios[Produto]))+1),"")</f>
        <v>Imóvel IE150 – 240m</v>
      </c>
      <c r="M5723" s="20" cm="1">
        <f t="array" ref="M5723">IFERROR(INDEX(tblConsorcios[Valor da Carta (R$)],MOD($J5723,ROWS(tblConsorcios[Produto]))+1),"")</f>
        <v>150000</v>
      </c>
      <c r="N5723" s="2" cm="1">
        <f t="array" ref="N5723">IFERROR(INDEX(tblConsorcios[Prazo (meses)],MOD($J5723,ROWS(tblConsorcios[Produto]))+1),"")</f>
        <v>240</v>
      </c>
      <c r="O5723" s="20" cm="1">
        <f t="array" ref="O5723">IFERROR(INDEX(tblConsorcios[Parcela Mensal (R$)],MOD($J5723,ROWS(tblConsorcios[Produto]))+1),"")</f>
        <v>805</v>
      </c>
      <c r="P5723" s="20" t="str" cm="1">
        <f t="array" ref="P5723">IFERROR(INDEX(tblClientes[Dividendo Mensal (R$)],INT($J5723/ROWS(tblConsorcios[Produto]))+1),"")</f>
        <v/>
      </c>
      <c r="Q5723" s="20" t="str">
        <f t="shared" si="268"/>
        <v/>
      </c>
      <c r="R5723">
        <f t="shared" si="269"/>
        <v>0</v>
      </c>
    </row>
    <row r="5724" spans="10:18" x14ac:dyDescent="0.2">
      <c r="J5724">
        <f t="shared" si="267"/>
        <v>5722</v>
      </c>
      <c r="K5724" t="str" cm="1">
        <f t="array" ref="K5724">IFERROR(INDEX(tblClientes[Cliente],INT($J5724/ROWS(tblConsorcios[Produto]))+1),"")</f>
        <v/>
      </c>
      <c r="L5724" t="str" cm="1">
        <f t="array" ref="L5724">IFERROR(INDEX(tblConsorcios[Produto],MOD($J5724,ROWS(tblConsorcios[Produto]))+1),"")</f>
        <v>Imóvel IE150 – 220m</v>
      </c>
      <c r="M5724" s="20" cm="1">
        <f t="array" ref="M5724">IFERROR(INDEX(tblConsorcios[Valor da Carta (R$)],MOD($J5724,ROWS(tblConsorcios[Produto]))+1),"")</f>
        <v>150000</v>
      </c>
      <c r="N5724" s="2" cm="1">
        <f t="array" ref="N5724">IFERROR(INDEX(tblConsorcios[Prazo (meses)],MOD($J5724,ROWS(tblConsorcios[Produto]))+1),"")</f>
        <v>220</v>
      </c>
      <c r="O5724" s="20" cm="1">
        <f t="array" ref="O5724">IFERROR(INDEX(tblConsorcios[Parcela Mensal (R$)],MOD($J5724,ROWS(tblConsorcios[Produto]))+1),"")</f>
        <v>871.36</v>
      </c>
      <c r="P5724" s="20" t="str" cm="1">
        <f t="array" ref="P5724">IFERROR(INDEX(tblClientes[Dividendo Mensal (R$)],INT($J5724/ROWS(tblConsorcios[Produto]))+1),"")</f>
        <v/>
      </c>
      <c r="Q5724" s="20" t="str">
        <f t="shared" si="268"/>
        <v/>
      </c>
      <c r="R5724">
        <f t="shared" si="269"/>
        <v>0</v>
      </c>
    </row>
    <row r="5725" spans="10:18" x14ac:dyDescent="0.2">
      <c r="J5725">
        <f t="shared" si="267"/>
        <v>5723</v>
      </c>
      <c r="K5725" t="str" cm="1">
        <f t="array" ref="K5725">IFERROR(INDEX(tblClientes[Cliente],INT($J5725/ROWS(tblConsorcios[Produto]))+1),"")</f>
        <v/>
      </c>
      <c r="L5725" t="str" cm="1">
        <f t="array" ref="L5725">IFERROR(INDEX(tblConsorcios[Produto],MOD($J5725,ROWS(tblConsorcios[Produto]))+1),"")</f>
        <v>Imóvel IE150 – 200m</v>
      </c>
      <c r="M5725" s="20" cm="1">
        <f t="array" ref="M5725">IFERROR(INDEX(tblConsorcios[Valor da Carta (R$)],MOD($J5725,ROWS(tblConsorcios[Produto]))+1),"")</f>
        <v>150000</v>
      </c>
      <c r="N5725" s="2" cm="1">
        <f t="array" ref="N5725">IFERROR(INDEX(tblConsorcios[Prazo (meses)],MOD($J5725,ROWS(tblConsorcios[Produto]))+1),"")</f>
        <v>200</v>
      </c>
      <c r="O5725" s="20" cm="1">
        <f t="array" ref="O5725">IFERROR(INDEX(tblConsorcios[Parcela Mensal (R$)],MOD($J5725,ROWS(tblConsorcios[Produto]))+1),"")</f>
        <v>951</v>
      </c>
      <c r="P5725" s="20" t="str" cm="1">
        <f t="array" ref="P5725">IFERROR(INDEX(tblClientes[Dividendo Mensal (R$)],INT($J5725/ROWS(tblConsorcios[Produto]))+1),"")</f>
        <v/>
      </c>
      <c r="Q5725" s="20" t="str">
        <f t="shared" si="268"/>
        <v/>
      </c>
      <c r="R5725">
        <f t="shared" si="269"/>
        <v>0</v>
      </c>
    </row>
    <row r="5726" spans="10:18" x14ac:dyDescent="0.2">
      <c r="J5726">
        <f t="shared" si="267"/>
        <v>5724</v>
      </c>
      <c r="K5726" t="str" cm="1">
        <f t="array" ref="K5726">IFERROR(INDEX(tblClientes[Cliente],INT($J5726/ROWS(tblConsorcios[Produto]))+1),"")</f>
        <v/>
      </c>
      <c r="L5726" t="str" cm="1">
        <f t="array" ref="L5726">IFERROR(INDEX(tblConsorcios[Produto],MOD($J5726,ROWS(tblConsorcios[Produto]))+1),"")</f>
        <v>Imóvel IE140 – 240m</v>
      </c>
      <c r="M5726" s="20" cm="1">
        <f t="array" ref="M5726">IFERROR(INDEX(tblConsorcios[Valor da Carta (R$)],MOD($J5726,ROWS(tblConsorcios[Produto]))+1),"")</f>
        <v>140000</v>
      </c>
      <c r="N5726" s="2" cm="1">
        <f t="array" ref="N5726">IFERROR(INDEX(tblConsorcios[Prazo (meses)],MOD($J5726,ROWS(tblConsorcios[Produto]))+1),"")</f>
        <v>240</v>
      </c>
      <c r="O5726" s="20" cm="1">
        <f t="array" ref="O5726">IFERROR(INDEX(tblConsorcios[Parcela Mensal (R$)],MOD($J5726,ROWS(tblConsorcios[Produto]))+1),"")</f>
        <v>751.33</v>
      </c>
      <c r="P5726" s="20" t="str" cm="1">
        <f t="array" ref="P5726">IFERROR(INDEX(tblClientes[Dividendo Mensal (R$)],INT($J5726/ROWS(tblConsorcios[Produto]))+1),"")</f>
        <v/>
      </c>
      <c r="Q5726" s="20" t="str">
        <f t="shared" si="268"/>
        <v/>
      </c>
      <c r="R5726">
        <f t="shared" si="269"/>
        <v>0</v>
      </c>
    </row>
    <row r="5727" spans="10:18" x14ac:dyDescent="0.2">
      <c r="J5727">
        <f t="shared" si="267"/>
        <v>5725</v>
      </c>
      <c r="K5727" t="str" cm="1">
        <f t="array" ref="K5727">IFERROR(INDEX(tblClientes[Cliente],INT($J5727/ROWS(tblConsorcios[Produto]))+1),"")</f>
        <v/>
      </c>
      <c r="L5727" t="str" cm="1">
        <f t="array" ref="L5727">IFERROR(INDEX(tblConsorcios[Produto],MOD($J5727,ROWS(tblConsorcios[Produto]))+1),"")</f>
        <v>Imóvel IE140 – 220m</v>
      </c>
      <c r="M5727" s="20" cm="1">
        <f t="array" ref="M5727">IFERROR(INDEX(tblConsorcios[Valor da Carta (R$)],MOD($J5727,ROWS(tblConsorcios[Produto]))+1),"")</f>
        <v>140000</v>
      </c>
      <c r="N5727" s="2" cm="1">
        <f t="array" ref="N5727">IFERROR(INDEX(tblConsorcios[Prazo (meses)],MOD($J5727,ROWS(tblConsorcios[Produto]))+1),"")</f>
        <v>220</v>
      </c>
      <c r="O5727" s="20" cm="1">
        <f t="array" ref="O5727">IFERROR(INDEX(tblConsorcios[Parcela Mensal (R$)],MOD($J5727,ROWS(tblConsorcios[Produto]))+1),"")</f>
        <v>813.27</v>
      </c>
      <c r="P5727" s="20" t="str" cm="1">
        <f t="array" ref="P5727">IFERROR(INDEX(tblClientes[Dividendo Mensal (R$)],INT($J5727/ROWS(tblConsorcios[Produto]))+1),"")</f>
        <v/>
      </c>
      <c r="Q5727" s="20" t="str">
        <f t="shared" si="268"/>
        <v/>
      </c>
      <c r="R5727">
        <f t="shared" si="269"/>
        <v>0</v>
      </c>
    </row>
    <row r="5728" spans="10:18" x14ac:dyDescent="0.2">
      <c r="J5728">
        <f t="shared" si="267"/>
        <v>5726</v>
      </c>
      <c r="K5728" t="str" cm="1">
        <f t="array" ref="K5728">IFERROR(INDEX(tblClientes[Cliente],INT($J5728/ROWS(tblConsorcios[Produto]))+1),"")</f>
        <v/>
      </c>
      <c r="L5728" t="str" cm="1">
        <f t="array" ref="L5728">IFERROR(INDEX(tblConsorcios[Produto],MOD($J5728,ROWS(tblConsorcios[Produto]))+1),"")</f>
        <v>Imóvel IE140 – 200m</v>
      </c>
      <c r="M5728" s="20" cm="1">
        <f t="array" ref="M5728">IFERROR(INDEX(tblConsorcios[Valor da Carta (R$)],MOD($J5728,ROWS(tblConsorcios[Produto]))+1),"")</f>
        <v>140000</v>
      </c>
      <c r="N5728" s="2" cm="1">
        <f t="array" ref="N5728">IFERROR(INDEX(tblConsorcios[Prazo (meses)],MOD($J5728,ROWS(tblConsorcios[Produto]))+1),"")</f>
        <v>200</v>
      </c>
      <c r="O5728" s="20" cm="1">
        <f t="array" ref="O5728">IFERROR(INDEX(tblConsorcios[Parcela Mensal (R$)],MOD($J5728,ROWS(tblConsorcios[Produto]))+1),"")</f>
        <v>887.6</v>
      </c>
      <c r="P5728" s="20" t="str" cm="1">
        <f t="array" ref="P5728">IFERROR(INDEX(tblClientes[Dividendo Mensal (R$)],INT($J5728/ROWS(tblConsorcios[Produto]))+1),"")</f>
        <v/>
      </c>
      <c r="Q5728" s="20" t="str">
        <f t="shared" si="268"/>
        <v/>
      </c>
      <c r="R5728">
        <f t="shared" si="269"/>
        <v>0</v>
      </c>
    </row>
    <row r="5729" spans="10:18" x14ac:dyDescent="0.2">
      <c r="J5729">
        <f t="shared" si="267"/>
        <v>5727</v>
      </c>
      <c r="K5729" t="str" cm="1">
        <f t="array" ref="K5729">IFERROR(INDEX(tblClientes[Cliente],INT($J5729/ROWS(tblConsorcios[Produto]))+1),"")</f>
        <v/>
      </c>
      <c r="L5729" t="str" cm="1">
        <f t="array" ref="L5729">IFERROR(INDEX(tblConsorcios[Produto],MOD($J5729,ROWS(tblConsorcios[Produto]))+1),"")</f>
        <v>Imóvel IE130 – 240m</v>
      </c>
      <c r="M5729" s="20" cm="1">
        <f t="array" ref="M5729">IFERROR(INDEX(tblConsorcios[Valor da Carta (R$)],MOD($J5729,ROWS(tblConsorcios[Produto]))+1),"")</f>
        <v>130000</v>
      </c>
      <c r="N5729" s="2" cm="1">
        <f t="array" ref="N5729">IFERROR(INDEX(tblConsorcios[Prazo (meses)],MOD($J5729,ROWS(tblConsorcios[Produto]))+1),"")</f>
        <v>240</v>
      </c>
      <c r="O5729" s="20" cm="1">
        <f t="array" ref="O5729">IFERROR(INDEX(tblConsorcios[Parcela Mensal (R$)],MOD($J5729,ROWS(tblConsorcios[Produto]))+1),"")</f>
        <v>697.67</v>
      </c>
      <c r="P5729" s="20" t="str" cm="1">
        <f t="array" ref="P5729">IFERROR(INDEX(tblClientes[Dividendo Mensal (R$)],INT($J5729/ROWS(tblConsorcios[Produto]))+1),"")</f>
        <v/>
      </c>
      <c r="Q5729" s="20" t="str">
        <f t="shared" si="268"/>
        <v/>
      </c>
      <c r="R5729">
        <f t="shared" si="269"/>
        <v>0</v>
      </c>
    </row>
    <row r="5730" spans="10:18" x14ac:dyDescent="0.2">
      <c r="J5730">
        <f t="shared" si="267"/>
        <v>5728</v>
      </c>
      <c r="K5730" t="str" cm="1">
        <f t="array" ref="K5730">IFERROR(INDEX(tblClientes[Cliente],INT($J5730/ROWS(tblConsorcios[Produto]))+1),"")</f>
        <v/>
      </c>
      <c r="L5730" t="str" cm="1">
        <f t="array" ref="L5730">IFERROR(INDEX(tblConsorcios[Produto],MOD($J5730,ROWS(tblConsorcios[Produto]))+1),"")</f>
        <v>Imóvel IE130 – 220m</v>
      </c>
      <c r="M5730" s="20" cm="1">
        <f t="array" ref="M5730">IFERROR(INDEX(tblConsorcios[Valor da Carta (R$)],MOD($J5730,ROWS(tblConsorcios[Produto]))+1),"")</f>
        <v>130000</v>
      </c>
      <c r="N5730" s="2" cm="1">
        <f t="array" ref="N5730">IFERROR(INDEX(tblConsorcios[Prazo (meses)],MOD($J5730,ROWS(tblConsorcios[Produto]))+1),"")</f>
        <v>220</v>
      </c>
      <c r="O5730" s="20" cm="1">
        <f t="array" ref="O5730">IFERROR(INDEX(tblConsorcios[Parcela Mensal (R$)],MOD($J5730,ROWS(tblConsorcios[Produto]))+1),"")</f>
        <v>755.18</v>
      </c>
      <c r="P5730" s="20" t="str" cm="1">
        <f t="array" ref="P5730">IFERROR(INDEX(tblClientes[Dividendo Mensal (R$)],INT($J5730/ROWS(tblConsorcios[Produto]))+1),"")</f>
        <v/>
      </c>
      <c r="Q5730" s="20" t="str">
        <f t="shared" si="268"/>
        <v/>
      </c>
      <c r="R5730">
        <f t="shared" si="269"/>
        <v>0</v>
      </c>
    </row>
    <row r="5731" spans="10:18" x14ac:dyDescent="0.2">
      <c r="J5731">
        <f t="shared" si="267"/>
        <v>5729</v>
      </c>
      <c r="K5731" t="str" cm="1">
        <f t="array" ref="K5731">IFERROR(INDEX(tblClientes[Cliente],INT($J5731/ROWS(tblConsorcios[Produto]))+1),"")</f>
        <v/>
      </c>
      <c r="L5731" t="str" cm="1">
        <f t="array" ref="L5731">IFERROR(INDEX(tblConsorcios[Produto],MOD($J5731,ROWS(tblConsorcios[Produto]))+1),"")</f>
        <v>Imóvel IE130 – 200m</v>
      </c>
      <c r="M5731" s="20" cm="1">
        <f t="array" ref="M5731">IFERROR(INDEX(tblConsorcios[Valor da Carta (R$)],MOD($J5731,ROWS(tblConsorcios[Produto]))+1),"")</f>
        <v>130000</v>
      </c>
      <c r="N5731" s="2" cm="1">
        <f t="array" ref="N5731">IFERROR(INDEX(tblConsorcios[Prazo (meses)],MOD($J5731,ROWS(tblConsorcios[Produto]))+1),"")</f>
        <v>200</v>
      </c>
      <c r="O5731" s="20" cm="1">
        <f t="array" ref="O5731">IFERROR(INDEX(tblConsorcios[Parcela Mensal (R$)],MOD($J5731,ROWS(tblConsorcios[Produto]))+1),"")</f>
        <v>824.2</v>
      </c>
      <c r="P5731" s="20" t="str" cm="1">
        <f t="array" ref="P5731">IFERROR(INDEX(tblClientes[Dividendo Mensal (R$)],INT($J5731/ROWS(tblConsorcios[Produto]))+1),"")</f>
        <v/>
      </c>
      <c r="Q5731" s="20" t="str">
        <f t="shared" si="268"/>
        <v/>
      </c>
      <c r="R5731">
        <f t="shared" si="269"/>
        <v>0</v>
      </c>
    </row>
    <row r="5732" spans="10:18" x14ac:dyDescent="0.2">
      <c r="J5732">
        <f t="shared" si="267"/>
        <v>5730</v>
      </c>
      <c r="K5732" t="str" cm="1">
        <f t="array" ref="K5732">IFERROR(INDEX(tblClientes[Cliente],INT($J5732/ROWS(tblConsorcios[Produto]))+1),"")</f>
        <v/>
      </c>
      <c r="L5732" t="str" cm="1">
        <f t="array" ref="L5732">IFERROR(INDEX(tblConsorcios[Produto],MOD($J5732,ROWS(tblConsorcios[Produto]))+1),"")</f>
        <v>Imóvel IE120 – 240m</v>
      </c>
      <c r="M5732" s="20" cm="1">
        <f t="array" ref="M5732">IFERROR(INDEX(tblConsorcios[Valor da Carta (R$)],MOD($J5732,ROWS(tblConsorcios[Produto]))+1),"")</f>
        <v>120000</v>
      </c>
      <c r="N5732" s="2" cm="1">
        <f t="array" ref="N5732">IFERROR(INDEX(tblConsorcios[Prazo (meses)],MOD($J5732,ROWS(tblConsorcios[Produto]))+1),"")</f>
        <v>240</v>
      </c>
      <c r="O5732" s="20" cm="1">
        <f t="array" ref="O5732">IFERROR(INDEX(tblConsorcios[Parcela Mensal (R$)],MOD($J5732,ROWS(tblConsorcios[Produto]))+1),"")</f>
        <v>644</v>
      </c>
      <c r="P5732" s="20" t="str" cm="1">
        <f t="array" ref="P5732">IFERROR(INDEX(tblClientes[Dividendo Mensal (R$)],INT($J5732/ROWS(tblConsorcios[Produto]))+1),"")</f>
        <v/>
      </c>
      <c r="Q5732" s="20" t="str">
        <f t="shared" si="268"/>
        <v/>
      </c>
      <c r="R5732">
        <f t="shared" si="269"/>
        <v>0</v>
      </c>
    </row>
    <row r="5733" spans="10:18" x14ac:dyDescent="0.2">
      <c r="J5733">
        <f t="shared" si="267"/>
        <v>5731</v>
      </c>
      <c r="K5733" t="str" cm="1">
        <f t="array" ref="K5733">IFERROR(INDEX(tblClientes[Cliente],INT($J5733/ROWS(tblConsorcios[Produto]))+1),"")</f>
        <v/>
      </c>
      <c r="L5733" t="str" cm="1">
        <f t="array" ref="L5733">IFERROR(INDEX(tblConsorcios[Produto],MOD($J5733,ROWS(tblConsorcios[Produto]))+1),"")</f>
        <v>Imóvel IE120 – 220m</v>
      </c>
      <c r="M5733" s="20" cm="1">
        <f t="array" ref="M5733">IFERROR(INDEX(tblConsorcios[Valor da Carta (R$)],MOD($J5733,ROWS(tblConsorcios[Produto]))+1),"")</f>
        <v>120000</v>
      </c>
      <c r="N5733" s="2" cm="1">
        <f t="array" ref="N5733">IFERROR(INDEX(tblConsorcios[Prazo (meses)],MOD($J5733,ROWS(tblConsorcios[Produto]))+1),"")</f>
        <v>220</v>
      </c>
      <c r="O5733" s="20" cm="1">
        <f t="array" ref="O5733">IFERROR(INDEX(tblConsorcios[Parcela Mensal (R$)],MOD($J5733,ROWS(tblConsorcios[Produto]))+1),"")</f>
        <v>697.09</v>
      </c>
      <c r="P5733" s="20" t="str" cm="1">
        <f t="array" ref="P5733">IFERROR(INDEX(tblClientes[Dividendo Mensal (R$)],INT($J5733/ROWS(tblConsorcios[Produto]))+1),"")</f>
        <v/>
      </c>
      <c r="Q5733" s="20" t="str">
        <f t="shared" si="268"/>
        <v/>
      </c>
      <c r="R5733">
        <f t="shared" si="269"/>
        <v>0</v>
      </c>
    </row>
    <row r="5734" spans="10:18" x14ac:dyDescent="0.2">
      <c r="J5734">
        <f t="shared" si="267"/>
        <v>5732</v>
      </c>
      <c r="K5734" t="str" cm="1">
        <f t="array" ref="K5734">IFERROR(INDEX(tblClientes[Cliente],INT($J5734/ROWS(tblConsorcios[Produto]))+1),"")</f>
        <v/>
      </c>
      <c r="L5734" t="str" cm="1">
        <f t="array" ref="L5734">IFERROR(INDEX(tblConsorcios[Produto],MOD($J5734,ROWS(tblConsorcios[Produto]))+1),"")</f>
        <v>Imóvel IE120 – 200m</v>
      </c>
      <c r="M5734" s="20" cm="1">
        <f t="array" ref="M5734">IFERROR(INDEX(tblConsorcios[Valor da Carta (R$)],MOD($J5734,ROWS(tblConsorcios[Produto]))+1),"")</f>
        <v>120000</v>
      </c>
      <c r="N5734" s="2" cm="1">
        <f t="array" ref="N5734">IFERROR(INDEX(tblConsorcios[Prazo (meses)],MOD($J5734,ROWS(tblConsorcios[Produto]))+1),"")</f>
        <v>200</v>
      </c>
      <c r="O5734" s="20" cm="1">
        <f t="array" ref="O5734">IFERROR(INDEX(tblConsorcios[Parcela Mensal (R$)],MOD($J5734,ROWS(tblConsorcios[Produto]))+1),"")</f>
        <v>760.8</v>
      </c>
      <c r="P5734" s="20" t="str" cm="1">
        <f t="array" ref="P5734">IFERROR(INDEX(tblClientes[Dividendo Mensal (R$)],INT($J5734/ROWS(tblConsorcios[Produto]))+1),"")</f>
        <v/>
      </c>
      <c r="Q5734" s="20" t="str">
        <f t="shared" si="268"/>
        <v/>
      </c>
      <c r="R5734">
        <f t="shared" si="269"/>
        <v>0</v>
      </c>
    </row>
    <row r="5735" spans="10:18" x14ac:dyDescent="0.2">
      <c r="J5735">
        <f t="shared" si="267"/>
        <v>5733</v>
      </c>
      <c r="K5735" t="str" cm="1">
        <f t="array" ref="K5735">IFERROR(INDEX(tblClientes[Cliente],INT($J5735/ROWS(tblConsorcios[Produto]))+1),"")</f>
        <v/>
      </c>
      <c r="L5735" t="str" cm="1">
        <f t="array" ref="L5735">IFERROR(INDEX(tblConsorcios[Produto],MOD($J5735,ROWS(tblConsorcios[Produto]))+1),"")</f>
        <v>Imóvel IE600 – 240m</v>
      </c>
      <c r="M5735" s="20" cm="1">
        <f t="array" ref="M5735">IFERROR(INDEX(tblConsorcios[Valor da Carta (R$)],MOD($J5735,ROWS(tblConsorcios[Produto]))+1),"")</f>
        <v>600000</v>
      </c>
      <c r="N5735" s="2" cm="1">
        <f t="array" ref="N5735">IFERROR(INDEX(tblConsorcios[Prazo (meses)],MOD($J5735,ROWS(tblConsorcios[Produto]))+1),"")</f>
        <v>240</v>
      </c>
      <c r="O5735" s="20" cm="1">
        <f t="array" ref="O5735">IFERROR(INDEX(tblConsorcios[Parcela Mensal (R$)],MOD($J5735,ROWS(tblConsorcios[Produto]))+1),"")</f>
        <v>3220</v>
      </c>
      <c r="P5735" s="20" t="str" cm="1">
        <f t="array" ref="P5735">IFERROR(INDEX(tblClientes[Dividendo Mensal (R$)],INT($J5735/ROWS(tblConsorcios[Produto]))+1),"")</f>
        <v/>
      </c>
      <c r="Q5735" s="20" t="str">
        <f t="shared" si="268"/>
        <v/>
      </c>
      <c r="R5735">
        <f t="shared" si="269"/>
        <v>0</v>
      </c>
    </row>
    <row r="5736" spans="10:18" x14ac:dyDescent="0.2">
      <c r="J5736">
        <f t="shared" si="267"/>
        <v>5734</v>
      </c>
      <c r="K5736" t="str" cm="1">
        <f t="array" ref="K5736">IFERROR(INDEX(tblClientes[Cliente],INT($J5736/ROWS(tblConsorcios[Produto]))+1),"")</f>
        <v/>
      </c>
      <c r="L5736" t="str" cm="1">
        <f t="array" ref="L5736">IFERROR(INDEX(tblConsorcios[Produto],MOD($J5736,ROWS(tblConsorcios[Produto]))+1),"")</f>
        <v>Imóvel IE600 – 220m</v>
      </c>
      <c r="M5736" s="20" cm="1">
        <f t="array" ref="M5736">IFERROR(INDEX(tblConsorcios[Valor da Carta (R$)],MOD($J5736,ROWS(tblConsorcios[Produto]))+1),"")</f>
        <v>600000</v>
      </c>
      <c r="N5736" s="2" cm="1">
        <f t="array" ref="N5736">IFERROR(INDEX(tblConsorcios[Prazo (meses)],MOD($J5736,ROWS(tblConsorcios[Produto]))+1),"")</f>
        <v>220</v>
      </c>
      <c r="O5736" s="20" cm="1">
        <f t="array" ref="O5736">IFERROR(INDEX(tblConsorcios[Parcela Mensal (R$)],MOD($J5736,ROWS(tblConsorcios[Produto]))+1),"")</f>
        <v>3485.45</v>
      </c>
      <c r="P5736" s="20" t="str" cm="1">
        <f t="array" ref="P5736">IFERROR(INDEX(tblClientes[Dividendo Mensal (R$)],INT($J5736/ROWS(tblConsorcios[Produto]))+1),"")</f>
        <v/>
      </c>
      <c r="Q5736" s="20" t="str">
        <f t="shared" si="268"/>
        <v/>
      </c>
      <c r="R5736">
        <f t="shared" si="269"/>
        <v>0</v>
      </c>
    </row>
    <row r="5737" spans="10:18" x14ac:dyDescent="0.2">
      <c r="J5737">
        <f t="shared" si="267"/>
        <v>5735</v>
      </c>
      <c r="K5737" t="str" cm="1">
        <f t="array" ref="K5737">IFERROR(INDEX(tblClientes[Cliente],INT($J5737/ROWS(tblConsorcios[Produto]))+1),"")</f>
        <v/>
      </c>
      <c r="L5737" t="str" cm="1">
        <f t="array" ref="L5737">IFERROR(INDEX(tblConsorcios[Produto],MOD($J5737,ROWS(tblConsorcios[Produto]))+1),"")</f>
        <v>Imóvel IE600 – 200m</v>
      </c>
      <c r="M5737" s="20" cm="1">
        <f t="array" ref="M5737">IFERROR(INDEX(tblConsorcios[Valor da Carta (R$)],MOD($J5737,ROWS(tblConsorcios[Produto]))+1),"")</f>
        <v>600000</v>
      </c>
      <c r="N5737" s="2" cm="1">
        <f t="array" ref="N5737">IFERROR(INDEX(tblConsorcios[Prazo (meses)],MOD($J5737,ROWS(tblConsorcios[Produto]))+1),"")</f>
        <v>200</v>
      </c>
      <c r="O5737" s="20" cm="1">
        <f t="array" ref="O5737">IFERROR(INDEX(tblConsorcios[Parcela Mensal (R$)],MOD($J5737,ROWS(tblConsorcios[Produto]))+1),"")</f>
        <v>3804</v>
      </c>
      <c r="P5737" s="20" t="str" cm="1">
        <f t="array" ref="P5737">IFERROR(INDEX(tblClientes[Dividendo Mensal (R$)],INT($J5737/ROWS(tblConsorcios[Produto]))+1),"")</f>
        <v/>
      </c>
      <c r="Q5737" s="20" t="str">
        <f t="shared" si="268"/>
        <v/>
      </c>
      <c r="R5737">
        <f t="shared" si="269"/>
        <v>0</v>
      </c>
    </row>
    <row r="5738" spans="10:18" x14ac:dyDescent="0.2">
      <c r="J5738">
        <f t="shared" si="267"/>
        <v>5736</v>
      </c>
      <c r="K5738" t="str" cm="1">
        <f t="array" ref="K5738">IFERROR(INDEX(tblClientes[Cliente],INT($J5738/ROWS(tblConsorcios[Produto]))+1),"")</f>
        <v/>
      </c>
      <c r="L5738" t="str" cm="1">
        <f t="array" ref="L5738">IFERROR(INDEX(tblConsorcios[Produto],MOD($J5738,ROWS(tblConsorcios[Produto]))+1),"")</f>
        <v>Imóvel IE580 – 240m</v>
      </c>
      <c r="M5738" s="20" cm="1">
        <f t="array" ref="M5738">IFERROR(INDEX(tblConsorcios[Valor da Carta (R$)],MOD($J5738,ROWS(tblConsorcios[Produto]))+1),"")</f>
        <v>580000</v>
      </c>
      <c r="N5738" s="2" cm="1">
        <f t="array" ref="N5738">IFERROR(INDEX(tblConsorcios[Prazo (meses)],MOD($J5738,ROWS(tblConsorcios[Produto]))+1),"")</f>
        <v>240</v>
      </c>
      <c r="O5738" s="20" cm="1">
        <f t="array" ref="O5738">IFERROR(INDEX(tblConsorcios[Parcela Mensal (R$)],MOD($J5738,ROWS(tblConsorcios[Produto]))+1),"")</f>
        <v>3112.67</v>
      </c>
      <c r="P5738" s="20" t="str" cm="1">
        <f t="array" ref="P5738">IFERROR(INDEX(tblClientes[Dividendo Mensal (R$)],INT($J5738/ROWS(tblConsorcios[Produto]))+1),"")</f>
        <v/>
      </c>
      <c r="Q5738" s="20" t="str">
        <f t="shared" si="268"/>
        <v/>
      </c>
      <c r="R5738">
        <f t="shared" si="269"/>
        <v>0</v>
      </c>
    </row>
    <row r="5739" spans="10:18" x14ac:dyDescent="0.2">
      <c r="J5739">
        <f t="shared" si="267"/>
        <v>5737</v>
      </c>
      <c r="K5739" t="str" cm="1">
        <f t="array" ref="K5739">IFERROR(INDEX(tblClientes[Cliente],INT($J5739/ROWS(tblConsorcios[Produto]))+1),"")</f>
        <v/>
      </c>
      <c r="L5739" t="str" cm="1">
        <f t="array" ref="L5739">IFERROR(INDEX(tblConsorcios[Produto],MOD($J5739,ROWS(tblConsorcios[Produto]))+1),"")</f>
        <v>Imóvel IE580 – 220m</v>
      </c>
      <c r="M5739" s="20" cm="1">
        <f t="array" ref="M5739">IFERROR(INDEX(tblConsorcios[Valor da Carta (R$)],MOD($J5739,ROWS(tblConsorcios[Produto]))+1),"")</f>
        <v>580000</v>
      </c>
      <c r="N5739" s="2" cm="1">
        <f t="array" ref="N5739">IFERROR(INDEX(tblConsorcios[Prazo (meses)],MOD($J5739,ROWS(tblConsorcios[Produto]))+1),"")</f>
        <v>220</v>
      </c>
      <c r="O5739" s="20" cm="1">
        <f t="array" ref="O5739">IFERROR(INDEX(tblConsorcios[Parcela Mensal (R$)],MOD($J5739,ROWS(tblConsorcios[Produto]))+1),"")</f>
        <v>3369.27</v>
      </c>
      <c r="P5739" s="20" t="str" cm="1">
        <f t="array" ref="P5739">IFERROR(INDEX(tblClientes[Dividendo Mensal (R$)],INT($J5739/ROWS(tblConsorcios[Produto]))+1),"")</f>
        <v/>
      </c>
      <c r="Q5739" s="20" t="str">
        <f t="shared" si="268"/>
        <v/>
      </c>
      <c r="R5739">
        <f t="shared" si="269"/>
        <v>0</v>
      </c>
    </row>
    <row r="5740" spans="10:18" x14ac:dyDescent="0.2">
      <c r="J5740">
        <f t="shared" si="267"/>
        <v>5738</v>
      </c>
      <c r="K5740" t="str" cm="1">
        <f t="array" ref="K5740">IFERROR(INDEX(tblClientes[Cliente],INT($J5740/ROWS(tblConsorcios[Produto]))+1),"")</f>
        <v/>
      </c>
      <c r="L5740" t="str" cm="1">
        <f t="array" ref="L5740">IFERROR(INDEX(tblConsorcios[Produto],MOD($J5740,ROWS(tblConsorcios[Produto]))+1),"")</f>
        <v>Imóvel IE580 – 200m</v>
      </c>
      <c r="M5740" s="20" cm="1">
        <f t="array" ref="M5740">IFERROR(INDEX(tblConsorcios[Valor da Carta (R$)],MOD($J5740,ROWS(tblConsorcios[Produto]))+1),"")</f>
        <v>580000</v>
      </c>
      <c r="N5740" s="2" cm="1">
        <f t="array" ref="N5740">IFERROR(INDEX(tblConsorcios[Prazo (meses)],MOD($J5740,ROWS(tblConsorcios[Produto]))+1),"")</f>
        <v>200</v>
      </c>
      <c r="O5740" s="20" cm="1">
        <f t="array" ref="O5740">IFERROR(INDEX(tblConsorcios[Parcela Mensal (R$)],MOD($J5740,ROWS(tblConsorcios[Produto]))+1),"")</f>
        <v>3677.2</v>
      </c>
      <c r="P5740" s="20" t="str" cm="1">
        <f t="array" ref="P5740">IFERROR(INDEX(tblClientes[Dividendo Mensal (R$)],INT($J5740/ROWS(tblConsorcios[Produto]))+1),"")</f>
        <v/>
      </c>
      <c r="Q5740" s="20" t="str">
        <f t="shared" si="268"/>
        <v/>
      </c>
      <c r="R5740">
        <f t="shared" si="269"/>
        <v>0</v>
      </c>
    </row>
    <row r="5741" spans="10:18" x14ac:dyDescent="0.2">
      <c r="J5741">
        <f t="shared" si="267"/>
        <v>5739</v>
      </c>
      <c r="K5741" t="str" cm="1">
        <f t="array" ref="K5741">IFERROR(INDEX(tblClientes[Cliente],INT($J5741/ROWS(tblConsorcios[Produto]))+1),"")</f>
        <v/>
      </c>
      <c r="L5741" t="str" cm="1">
        <f t="array" ref="L5741">IFERROR(INDEX(tblConsorcios[Produto],MOD($J5741,ROWS(tblConsorcios[Produto]))+1),"")</f>
        <v>Imóvel IE550 – 240m</v>
      </c>
      <c r="M5741" s="20" cm="1">
        <f t="array" ref="M5741">IFERROR(INDEX(tblConsorcios[Valor da Carta (R$)],MOD($J5741,ROWS(tblConsorcios[Produto]))+1),"")</f>
        <v>550000</v>
      </c>
      <c r="N5741" s="2" cm="1">
        <f t="array" ref="N5741">IFERROR(INDEX(tblConsorcios[Prazo (meses)],MOD($J5741,ROWS(tblConsorcios[Produto]))+1),"")</f>
        <v>240</v>
      </c>
      <c r="O5741" s="20" cm="1">
        <f t="array" ref="O5741">IFERROR(INDEX(tblConsorcios[Parcela Mensal (R$)],MOD($J5741,ROWS(tblConsorcios[Produto]))+1),"")</f>
        <v>2951.67</v>
      </c>
      <c r="P5741" s="20" t="str" cm="1">
        <f t="array" ref="P5741">IFERROR(INDEX(tblClientes[Dividendo Mensal (R$)],INT($J5741/ROWS(tblConsorcios[Produto]))+1),"")</f>
        <v/>
      </c>
      <c r="Q5741" s="20" t="str">
        <f t="shared" si="268"/>
        <v/>
      </c>
      <c r="R5741">
        <f t="shared" si="269"/>
        <v>0</v>
      </c>
    </row>
    <row r="5742" spans="10:18" x14ac:dyDescent="0.2">
      <c r="J5742">
        <f t="shared" si="267"/>
        <v>5740</v>
      </c>
      <c r="K5742" t="str" cm="1">
        <f t="array" ref="K5742">IFERROR(INDEX(tblClientes[Cliente],INT($J5742/ROWS(tblConsorcios[Produto]))+1),"")</f>
        <v/>
      </c>
      <c r="L5742" t="str" cm="1">
        <f t="array" ref="L5742">IFERROR(INDEX(tblConsorcios[Produto],MOD($J5742,ROWS(tblConsorcios[Produto]))+1),"")</f>
        <v>Imóvel IE550 – 220m</v>
      </c>
      <c r="M5742" s="20" cm="1">
        <f t="array" ref="M5742">IFERROR(INDEX(tblConsorcios[Valor da Carta (R$)],MOD($J5742,ROWS(tblConsorcios[Produto]))+1),"")</f>
        <v>550000</v>
      </c>
      <c r="N5742" s="2" cm="1">
        <f t="array" ref="N5742">IFERROR(INDEX(tblConsorcios[Prazo (meses)],MOD($J5742,ROWS(tblConsorcios[Produto]))+1),"")</f>
        <v>220</v>
      </c>
      <c r="O5742" s="20" cm="1">
        <f t="array" ref="O5742">IFERROR(INDEX(tblConsorcios[Parcela Mensal (R$)],MOD($J5742,ROWS(tblConsorcios[Produto]))+1),"")</f>
        <v>3195</v>
      </c>
      <c r="P5742" s="20" t="str" cm="1">
        <f t="array" ref="P5742">IFERROR(INDEX(tblClientes[Dividendo Mensal (R$)],INT($J5742/ROWS(tblConsorcios[Produto]))+1),"")</f>
        <v/>
      </c>
      <c r="Q5742" s="20" t="str">
        <f t="shared" si="268"/>
        <v/>
      </c>
      <c r="R5742">
        <f t="shared" si="269"/>
        <v>0</v>
      </c>
    </row>
    <row r="5743" spans="10:18" x14ac:dyDescent="0.2">
      <c r="J5743">
        <f t="shared" si="267"/>
        <v>5741</v>
      </c>
      <c r="K5743" t="str" cm="1">
        <f t="array" ref="K5743">IFERROR(INDEX(tblClientes[Cliente],INT($J5743/ROWS(tblConsorcios[Produto]))+1),"")</f>
        <v/>
      </c>
      <c r="L5743" t="str" cm="1">
        <f t="array" ref="L5743">IFERROR(INDEX(tblConsorcios[Produto],MOD($J5743,ROWS(tblConsorcios[Produto]))+1),"")</f>
        <v>Imóvel IE550 – 200m</v>
      </c>
      <c r="M5743" s="20" cm="1">
        <f t="array" ref="M5743">IFERROR(INDEX(tblConsorcios[Valor da Carta (R$)],MOD($J5743,ROWS(tblConsorcios[Produto]))+1),"")</f>
        <v>550000</v>
      </c>
      <c r="N5743" s="2" cm="1">
        <f t="array" ref="N5743">IFERROR(INDEX(tblConsorcios[Prazo (meses)],MOD($J5743,ROWS(tblConsorcios[Produto]))+1),"")</f>
        <v>200</v>
      </c>
      <c r="O5743" s="20" cm="1">
        <f t="array" ref="O5743">IFERROR(INDEX(tblConsorcios[Parcela Mensal (R$)],MOD($J5743,ROWS(tblConsorcios[Produto]))+1),"")</f>
        <v>3487</v>
      </c>
      <c r="P5743" s="20" t="str" cm="1">
        <f t="array" ref="P5743">IFERROR(INDEX(tblClientes[Dividendo Mensal (R$)],INT($J5743/ROWS(tblConsorcios[Produto]))+1),"")</f>
        <v/>
      </c>
      <c r="Q5743" s="20" t="str">
        <f t="shared" si="268"/>
        <v/>
      </c>
      <c r="R5743">
        <f t="shared" si="269"/>
        <v>0</v>
      </c>
    </row>
    <row r="5744" spans="10:18" x14ac:dyDescent="0.2">
      <c r="J5744">
        <f t="shared" si="267"/>
        <v>5742</v>
      </c>
      <c r="K5744" t="str" cm="1">
        <f t="array" ref="K5744">IFERROR(INDEX(tblClientes[Cliente],INT($J5744/ROWS(tblConsorcios[Produto]))+1),"")</f>
        <v/>
      </c>
      <c r="L5744" t="str" cm="1">
        <f t="array" ref="L5744">IFERROR(INDEX(tblConsorcios[Produto],MOD($J5744,ROWS(tblConsorcios[Produto]))+1),"")</f>
        <v>Imóvel IE530 – 240m</v>
      </c>
      <c r="M5744" s="20" cm="1">
        <f t="array" ref="M5744">IFERROR(INDEX(tblConsorcios[Valor da Carta (R$)],MOD($J5744,ROWS(tblConsorcios[Produto]))+1),"")</f>
        <v>530000</v>
      </c>
      <c r="N5744" s="2" cm="1">
        <f t="array" ref="N5744">IFERROR(INDEX(tblConsorcios[Prazo (meses)],MOD($J5744,ROWS(tblConsorcios[Produto]))+1),"")</f>
        <v>240</v>
      </c>
      <c r="O5744" s="20" cm="1">
        <f t="array" ref="O5744">IFERROR(INDEX(tblConsorcios[Parcela Mensal (R$)],MOD($J5744,ROWS(tblConsorcios[Produto]))+1),"")</f>
        <v>2844.33</v>
      </c>
      <c r="P5744" s="20" t="str" cm="1">
        <f t="array" ref="P5744">IFERROR(INDEX(tblClientes[Dividendo Mensal (R$)],INT($J5744/ROWS(tblConsorcios[Produto]))+1),"")</f>
        <v/>
      </c>
      <c r="Q5744" s="20" t="str">
        <f t="shared" si="268"/>
        <v/>
      </c>
      <c r="R5744">
        <f t="shared" si="269"/>
        <v>0</v>
      </c>
    </row>
    <row r="5745" spans="10:18" x14ac:dyDescent="0.2">
      <c r="J5745">
        <f t="shared" si="267"/>
        <v>5743</v>
      </c>
      <c r="K5745" t="str" cm="1">
        <f t="array" ref="K5745">IFERROR(INDEX(tblClientes[Cliente],INT($J5745/ROWS(tblConsorcios[Produto]))+1),"")</f>
        <v/>
      </c>
      <c r="L5745" t="str" cm="1">
        <f t="array" ref="L5745">IFERROR(INDEX(tblConsorcios[Produto],MOD($J5745,ROWS(tblConsorcios[Produto]))+1),"")</f>
        <v>Imóvel IE530 – 220m</v>
      </c>
      <c r="M5745" s="20" cm="1">
        <f t="array" ref="M5745">IFERROR(INDEX(tblConsorcios[Valor da Carta (R$)],MOD($J5745,ROWS(tblConsorcios[Produto]))+1),"")</f>
        <v>530000</v>
      </c>
      <c r="N5745" s="2" cm="1">
        <f t="array" ref="N5745">IFERROR(INDEX(tblConsorcios[Prazo (meses)],MOD($J5745,ROWS(tblConsorcios[Produto]))+1),"")</f>
        <v>220</v>
      </c>
      <c r="O5745" s="20" cm="1">
        <f t="array" ref="O5745">IFERROR(INDEX(tblConsorcios[Parcela Mensal (R$)],MOD($J5745,ROWS(tblConsorcios[Produto]))+1),"")</f>
        <v>3078.82</v>
      </c>
      <c r="P5745" s="20" t="str" cm="1">
        <f t="array" ref="P5745">IFERROR(INDEX(tblClientes[Dividendo Mensal (R$)],INT($J5745/ROWS(tblConsorcios[Produto]))+1),"")</f>
        <v/>
      </c>
      <c r="Q5745" s="20" t="str">
        <f t="shared" si="268"/>
        <v/>
      </c>
      <c r="R5745">
        <f t="shared" si="269"/>
        <v>0</v>
      </c>
    </row>
    <row r="5746" spans="10:18" x14ac:dyDescent="0.2">
      <c r="J5746">
        <f t="shared" si="267"/>
        <v>5744</v>
      </c>
      <c r="K5746" t="str" cm="1">
        <f t="array" ref="K5746">IFERROR(INDEX(tblClientes[Cliente],INT($J5746/ROWS(tblConsorcios[Produto]))+1),"")</f>
        <v/>
      </c>
      <c r="L5746" t="str" cm="1">
        <f t="array" ref="L5746">IFERROR(INDEX(tblConsorcios[Produto],MOD($J5746,ROWS(tblConsorcios[Produto]))+1),"")</f>
        <v>Imóvel IE530 – 200m</v>
      </c>
      <c r="M5746" s="20" cm="1">
        <f t="array" ref="M5746">IFERROR(INDEX(tblConsorcios[Valor da Carta (R$)],MOD($J5746,ROWS(tblConsorcios[Produto]))+1),"")</f>
        <v>530000</v>
      </c>
      <c r="N5746" s="2" cm="1">
        <f t="array" ref="N5746">IFERROR(INDEX(tblConsorcios[Prazo (meses)],MOD($J5746,ROWS(tblConsorcios[Produto]))+1),"")</f>
        <v>200</v>
      </c>
      <c r="O5746" s="20" cm="1">
        <f t="array" ref="O5746">IFERROR(INDEX(tblConsorcios[Parcela Mensal (R$)],MOD($J5746,ROWS(tblConsorcios[Produto]))+1),"")</f>
        <v>3360.2</v>
      </c>
      <c r="P5746" s="20" t="str" cm="1">
        <f t="array" ref="P5746">IFERROR(INDEX(tblClientes[Dividendo Mensal (R$)],INT($J5746/ROWS(tblConsorcios[Produto]))+1),"")</f>
        <v/>
      </c>
      <c r="Q5746" s="20" t="str">
        <f t="shared" si="268"/>
        <v/>
      </c>
      <c r="R5746">
        <f t="shared" si="269"/>
        <v>0</v>
      </c>
    </row>
    <row r="5747" spans="10:18" x14ac:dyDescent="0.2">
      <c r="J5747">
        <f t="shared" si="267"/>
        <v>5745</v>
      </c>
      <c r="K5747" t="str" cm="1">
        <f t="array" ref="K5747">IFERROR(INDEX(tblClientes[Cliente],INT($J5747/ROWS(tblConsorcios[Produto]))+1),"")</f>
        <v/>
      </c>
      <c r="L5747" t="str" cm="1">
        <f t="array" ref="L5747">IFERROR(INDEX(tblConsorcios[Produto],MOD($J5747,ROWS(tblConsorcios[Produto]))+1),"")</f>
        <v>Imóvel IE500 – 240m</v>
      </c>
      <c r="M5747" s="20" cm="1">
        <f t="array" ref="M5747">IFERROR(INDEX(tblConsorcios[Valor da Carta (R$)],MOD($J5747,ROWS(tblConsorcios[Produto]))+1),"")</f>
        <v>500000</v>
      </c>
      <c r="N5747" s="2" cm="1">
        <f t="array" ref="N5747">IFERROR(INDEX(tblConsorcios[Prazo (meses)],MOD($J5747,ROWS(tblConsorcios[Produto]))+1),"")</f>
        <v>240</v>
      </c>
      <c r="O5747" s="20" cm="1">
        <f t="array" ref="O5747">IFERROR(INDEX(tblConsorcios[Parcela Mensal (R$)],MOD($J5747,ROWS(tblConsorcios[Produto]))+1),"")</f>
        <v>2683.33</v>
      </c>
      <c r="P5747" s="20" t="str" cm="1">
        <f t="array" ref="P5747">IFERROR(INDEX(tblClientes[Dividendo Mensal (R$)],INT($J5747/ROWS(tblConsorcios[Produto]))+1),"")</f>
        <v/>
      </c>
      <c r="Q5747" s="20" t="str">
        <f t="shared" si="268"/>
        <v/>
      </c>
      <c r="R5747">
        <f t="shared" si="269"/>
        <v>0</v>
      </c>
    </row>
    <row r="5748" spans="10:18" x14ac:dyDescent="0.2">
      <c r="J5748">
        <f t="shared" si="267"/>
        <v>5746</v>
      </c>
      <c r="K5748" t="str" cm="1">
        <f t="array" ref="K5748">IFERROR(INDEX(tblClientes[Cliente],INT($J5748/ROWS(tblConsorcios[Produto]))+1),"")</f>
        <v/>
      </c>
      <c r="L5748" t="str" cm="1">
        <f t="array" ref="L5748">IFERROR(INDEX(tblConsorcios[Produto],MOD($J5748,ROWS(tblConsorcios[Produto]))+1),"")</f>
        <v>Imóvel IE500 – 220m</v>
      </c>
      <c r="M5748" s="20" cm="1">
        <f t="array" ref="M5748">IFERROR(INDEX(tblConsorcios[Valor da Carta (R$)],MOD($J5748,ROWS(tblConsorcios[Produto]))+1),"")</f>
        <v>500000</v>
      </c>
      <c r="N5748" s="2" cm="1">
        <f t="array" ref="N5748">IFERROR(INDEX(tblConsorcios[Prazo (meses)],MOD($J5748,ROWS(tblConsorcios[Produto]))+1),"")</f>
        <v>220</v>
      </c>
      <c r="O5748" s="20" cm="1">
        <f t="array" ref="O5748">IFERROR(INDEX(tblConsorcios[Parcela Mensal (R$)],MOD($J5748,ROWS(tblConsorcios[Produto]))+1),"")</f>
        <v>2904.55</v>
      </c>
      <c r="P5748" s="20" t="str" cm="1">
        <f t="array" ref="P5748">IFERROR(INDEX(tblClientes[Dividendo Mensal (R$)],INT($J5748/ROWS(tblConsorcios[Produto]))+1),"")</f>
        <v/>
      </c>
      <c r="Q5748" s="20" t="str">
        <f t="shared" si="268"/>
        <v/>
      </c>
      <c r="R5748">
        <f t="shared" si="269"/>
        <v>0</v>
      </c>
    </row>
    <row r="5749" spans="10:18" x14ac:dyDescent="0.2">
      <c r="J5749">
        <f t="shared" si="267"/>
        <v>5747</v>
      </c>
      <c r="K5749" t="str" cm="1">
        <f t="array" ref="K5749">IFERROR(INDEX(tblClientes[Cliente],INT($J5749/ROWS(tblConsorcios[Produto]))+1),"")</f>
        <v/>
      </c>
      <c r="L5749" t="str" cm="1">
        <f t="array" ref="L5749">IFERROR(INDEX(tblConsorcios[Produto],MOD($J5749,ROWS(tblConsorcios[Produto]))+1),"")</f>
        <v>Imóvel IE500 – 200m</v>
      </c>
      <c r="M5749" s="20" cm="1">
        <f t="array" ref="M5749">IFERROR(INDEX(tblConsorcios[Valor da Carta (R$)],MOD($J5749,ROWS(tblConsorcios[Produto]))+1),"")</f>
        <v>500000</v>
      </c>
      <c r="N5749" s="2" cm="1">
        <f t="array" ref="N5749">IFERROR(INDEX(tblConsorcios[Prazo (meses)],MOD($J5749,ROWS(tblConsorcios[Produto]))+1),"")</f>
        <v>200</v>
      </c>
      <c r="O5749" s="20" cm="1">
        <f t="array" ref="O5749">IFERROR(INDEX(tblConsorcios[Parcela Mensal (R$)],MOD($J5749,ROWS(tblConsorcios[Produto]))+1),"")</f>
        <v>3170</v>
      </c>
      <c r="P5749" s="20" t="str" cm="1">
        <f t="array" ref="P5749">IFERROR(INDEX(tblClientes[Dividendo Mensal (R$)],INT($J5749/ROWS(tblConsorcios[Produto]))+1),"")</f>
        <v/>
      </c>
      <c r="Q5749" s="20" t="str">
        <f t="shared" si="268"/>
        <v/>
      </c>
      <c r="R5749">
        <f t="shared" si="269"/>
        <v>0</v>
      </c>
    </row>
    <row r="5750" spans="10:18" x14ac:dyDescent="0.2">
      <c r="J5750">
        <f t="shared" si="267"/>
        <v>5748</v>
      </c>
      <c r="K5750" t="str" cm="1">
        <f t="array" ref="K5750">IFERROR(INDEX(tblClientes[Cliente],INT($J5750/ROWS(tblConsorcios[Produto]))+1),"")</f>
        <v/>
      </c>
      <c r="L5750" t="str" cm="1">
        <f t="array" ref="L5750">IFERROR(INDEX(tblConsorcios[Produto],MOD($J5750,ROWS(tblConsorcios[Produto]))+1),"")</f>
        <v>Imóvel IE480 – 240m</v>
      </c>
      <c r="M5750" s="20" cm="1">
        <f t="array" ref="M5750">IFERROR(INDEX(tblConsorcios[Valor da Carta (R$)],MOD($J5750,ROWS(tblConsorcios[Produto]))+1),"")</f>
        <v>480000</v>
      </c>
      <c r="N5750" s="2" cm="1">
        <f t="array" ref="N5750">IFERROR(INDEX(tblConsorcios[Prazo (meses)],MOD($J5750,ROWS(tblConsorcios[Produto]))+1),"")</f>
        <v>240</v>
      </c>
      <c r="O5750" s="20" cm="1">
        <f t="array" ref="O5750">IFERROR(INDEX(tblConsorcios[Parcela Mensal (R$)],MOD($J5750,ROWS(tblConsorcios[Produto]))+1),"")</f>
        <v>2576</v>
      </c>
      <c r="P5750" s="20" t="str" cm="1">
        <f t="array" ref="P5750">IFERROR(INDEX(tblClientes[Dividendo Mensal (R$)],INT($J5750/ROWS(tblConsorcios[Produto]))+1),"")</f>
        <v/>
      </c>
      <c r="Q5750" s="20" t="str">
        <f t="shared" si="268"/>
        <v/>
      </c>
      <c r="R5750">
        <f t="shared" si="269"/>
        <v>0</v>
      </c>
    </row>
    <row r="5751" spans="10:18" x14ac:dyDescent="0.2">
      <c r="J5751">
        <f t="shared" si="267"/>
        <v>5749</v>
      </c>
      <c r="K5751" t="str" cm="1">
        <f t="array" ref="K5751">IFERROR(INDEX(tblClientes[Cliente],INT($J5751/ROWS(tblConsorcios[Produto]))+1),"")</f>
        <v/>
      </c>
      <c r="L5751" t="str" cm="1">
        <f t="array" ref="L5751">IFERROR(INDEX(tblConsorcios[Produto],MOD($J5751,ROWS(tblConsorcios[Produto]))+1),"")</f>
        <v>Imóvel IE480 – 220m</v>
      </c>
      <c r="M5751" s="20" cm="1">
        <f t="array" ref="M5751">IFERROR(INDEX(tblConsorcios[Valor da Carta (R$)],MOD($J5751,ROWS(tblConsorcios[Produto]))+1),"")</f>
        <v>480000</v>
      </c>
      <c r="N5751" s="2" cm="1">
        <f t="array" ref="N5751">IFERROR(INDEX(tblConsorcios[Prazo (meses)],MOD($J5751,ROWS(tblConsorcios[Produto]))+1),"")</f>
        <v>220</v>
      </c>
      <c r="O5751" s="20" cm="1">
        <f t="array" ref="O5751">IFERROR(INDEX(tblConsorcios[Parcela Mensal (R$)],MOD($J5751,ROWS(tblConsorcios[Produto]))+1),"")</f>
        <v>2788.36</v>
      </c>
      <c r="P5751" s="20" t="str" cm="1">
        <f t="array" ref="P5751">IFERROR(INDEX(tblClientes[Dividendo Mensal (R$)],INT($J5751/ROWS(tblConsorcios[Produto]))+1),"")</f>
        <v/>
      </c>
      <c r="Q5751" s="20" t="str">
        <f t="shared" si="268"/>
        <v/>
      </c>
      <c r="R5751">
        <f t="shared" si="269"/>
        <v>0</v>
      </c>
    </row>
    <row r="5752" spans="10:18" x14ac:dyDescent="0.2">
      <c r="J5752">
        <f t="shared" si="267"/>
        <v>5750</v>
      </c>
      <c r="K5752" t="str" cm="1">
        <f t="array" ref="K5752">IFERROR(INDEX(tblClientes[Cliente],INT($J5752/ROWS(tblConsorcios[Produto]))+1),"")</f>
        <v/>
      </c>
      <c r="L5752" t="str" cm="1">
        <f t="array" ref="L5752">IFERROR(INDEX(tblConsorcios[Produto],MOD($J5752,ROWS(tblConsorcios[Produto]))+1),"")</f>
        <v>Imóvel IE480 – 200m</v>
      </c>
      <c r="M5752" s="20" cm="1">
        <f t="array" ref="M5752">IFERROR(INDEX(tblConsorcios[Valor da Carta (R$)],MOD($J5752,ROWS(tblConsorcios[Produto]))+1),"")</f>
        <v>480000</v>
      </c>
      <c r="N5752" s="2" cm="1">
        <f t="array" ref="N5752">IFERROR(INDEX(tblConsorcios[Prazo (meses)],MOD($J5752,ROWS(tblConsorcios[Produto]))+1),"")</f>
        <v>200</v>
      </c>
      <c r="O5752" s="20" cm="1">
        <f t="array" ref="O5752">IFERROR(INDEX(tblConsorcios[Parcela Mensal (R$)],MOD($J5752,ROWS(tblConsorcios[Produto]))+1),"")</f>
        <v>3043.2</v>
      </c>
      <c r="P5752" s="20" t="str" cm="1">
        <f t="array" ref="P5752">IFERROR(INDEX(tblClientes[Dividendo Mensal (R$)],INT($J5752/ROWS(tblConsorcios[Produto]))+1),"")</f>
        <v/>
      </c>
      <c r="Q5752" s="20" t="str">
        <f t="shared" si="268"/>
        <v/>
      </c>
      <c r="R5752">
        <f t="shared" si="269"/>
        <v>0</v>
      </c>
    </row>
    <row r="5753" spans="10:18" x14ac:dyDescent="0.2">
      <c r="J5753">
        <f t="shared" si="267"/>
        <v>5751</v>
      </c>
      <c r="K5753" t="str" cm="1">
        <f t="array" ref="K5753">IFERROR(INDEX(tblClientes[Cliente],INT($J5753/ROWS(tblConsorcios[Produto]))+1),"")</f>
        <v/>
      </c>
      <c r="L5753" t="str" cm="1">
        <f t="array" ref="L5753">IFERROR(INDEX(tblConsorcios[Produto],MOD($J5753,ROWS(tblConsorcios[Produto]))+1),"")</f>
        <v>Imóvel IE450 – 240m</v>
      </c>
      <c r="M5753" s="20" cm="1">
        <f t="array" ref="M5753">IFERROR(INDEX(tblConsorcios[Valor da Carta (R$)],MOD($J5753,ROWS(tblConsorcios[Produto]))+1),"")</f>
        <v>450000</v>
      </c>
      <c r="N5753" s="2" cm="1">
        <f t="array" ref="N5753">IFERROR(INDEX(tblConsorcios[Prazo (meses)],MOD($J5753,ROWS(tblConsorcios[Produto]))+1),"")</f>
        <v>240</v>
      </c>
      <c r="O5753" s="20" cm="1">
        <f t="array" ref="O5753">IFERROR(INDEX(tblConsorcios[Parcela Mensal (R$)],MOD($J5753,ROWS(tblConsorcios[Produto]))+1),"")</f>
        <v>2415</v>
      </c>
      <c r="P5753" s="20" t="str" cm="1">
        <f t="array" ref="P5753">IFERROR(INDEX(tblClientes[Dividendo Mensal (R$)],INT($J5753/ROWS(tblConsorcios[Produto]))+1),"")</f>
        <v/>
      </c>
      <c r="Q5753" s="20" t="str">
        <f t="shared" si="268"/>
        <v/>
      </c>
      <c r="R5753">
        <f t="shared" si="269"/>
        <v>0</v>
      </c>
    </row>
    <row r="5754" spans="10:18" x14ac:dyDescent="0.2">
      <c r="J5754">
        <f t="shared" si="267"/>
        <v>5752</v>
      </c>
      <c r="K5754" t="str" cm="1">
        <f t="array" ref="K5754">IFERROR(INDEX(tblClientes[Cliente],INT($J5754/ROWS(tblConsorcios[Produto]))+1),"")</f>
        <v/>
      </c>
      <c r="L5754" t="str" cm="1">
        <f t="array" ref="L5754">IFERROR(INDEX(tblConsorcios[Produto],MOD($J5754,ROWS(tblConsorcios[Produto]))+1),"")</f>
        <v>Imóvel IE450 – 220m</v>
      </c>
      <c r="M5754" s="20" cm="1">
        <f t="array" ref="M5754">IFERROR(INDEX(tblConsorcios[Valor da Carta (R$)],MOD($J5754,ROWS(tblConsorcios[Produto]))+1),"")</f>
        <v>450000</v>
      </c>
      <c r="N5754" s="2" cm="1">
        <f t="array" ref="N5754">IFERROR(INDEX(tblConsorcios[Prazo (meses)],MOD($J5754,ROWS(tblConsorcios[Produto]))+1),"")</f>
        <v>220</v>
      </c>
      <c r="O5754" s="20" cm="1">
        <f t="array" ref="O5754">IFERROR(INDEX(tblConsorcios[Parcela Mensal (R$)],MOD($J5754,ROWS(tblConsorcios[Produto]))+1),"")</f>
        <v>2614.09</v>
      </c>
      <c r="P5754" s="20" t="str" cm="1">
        <f t="array" ref="P5754">IFERROR(INDEX(tblClientes[Dividendo Mensal (R$)],INT($J5754/ROWS(tblConsorcios[Produto]))+1),"")</f>
        <v/>
      </c>
      <c r="Q5754" s="20" t="str">
        <f t="shared" si="268"/>
        <v/>
      </c>
      <c r="R5754">
        <f t="shared" si="269"/>
        <v>0</v>
      </c>
    </row>
    <row r="5755" spans="10:18" x14ac:dyDescent="0.2">
      <c r="J5755">
        <f t="shared" si="267"/>
        <v>5753</v>
      </c>
      <c r="K5755" t="str" cm="1">
        <f t="array" ref="K5755">IFERROR(INDEX(tblClientes[Cliente],INT($J5755/ROWS(tblConsorcios[Produto]))+1),"")</f>
        <v/>
      </c>
      <c r="L5755" t="str" cm="1">
        <f t="array" ref="L5755">IFERROR(INDEX(tblConsorcios[Produto],MOD($J5755,ROWS(tblConsorcios[Produto]))+1),"")</f>
        <v>Imóvel IE450 – 200m</v>
      </c>
      <c r="M5755" s="20" cm="1">
        <f t="array" ref="M5755">IFERROR(INDEX(tblConsorcios[Valor da Carta (R$)],MOD($J5755,ROWS(tblConsorcios[Produto]))+1),"")</f>
        <v>450000</v>
      </c>
      <c r="N5755" s="2" cm="1">
        <f t="array" ref="N5755">IFERROR(INDEX(tblConsorcios[Prazo (meses)],MOD($J5755,ROWS(tblConsorcios[Produto]))+1),"")</f>
        <v>200</v>
      </c>
      <c r="O5755" s="20" cm="1">
        <f t="array" ref="O5755">IFERROR(INDEX(tblConsorcios[Parcela Mensal (R$)],MOD($J5755,ROWS(tblConsorcios[Produto]))+1),"")</f>
        <v>2853</v>
      </c>
      <c r="P5755" s="20" t="str" cm="1">
        <f t="array" ref="P5755">IFERROR(INDEX(tblClientes[Dividendo Mensal (R$)],INT($J5755/ROWS(tblConsorcios[Produto]))+1),"")</f>
        <v/>
      </c>
      <c r="Q5755" s="20" t="str">
        <f t="shared" si="268"/>
        <v/>
      </c>
      <c r="R5755">
        <f t="shared" si="269"/>
        <v>0</v>
      </c>
    </row>
    <row r="5756" spans="10:18" x14ac:dyDescent="0.2">
      <c r="J5756">
        <f t="shared" si="267"/>
        <v>5754</v>
      </c>
      <c r="K5756" t="str" cm="1">
        <f t="array" ref="K5756">IFERROR(INDEX(tblClientes[Cliente],INT($J5756/ROWS(tblConsorcios[Produto]))+1),"")</f>
        <v/>
      </c>
      <c r="L5756" t="str" cm="1">
        <f t="array" ref="L5756">IFERROR(INDEX(tblConsorcios[Produto],MOD($J5756,ROWS(tblConsorcios[Produto]))+1),"")</f>
        <v>Imóvel IE430 – 240m</v>
      </c>
      <c r="M5756" s="20" cm="1">
        <f t="array" ref="M5756">IFERROR(INDEX(tblConsorcios[Valor da Carta (R$)],MOD($J5756,ROWS(tblConsorcios[Produto]))+1),"")</f>
        <v>430000</v>
      </c>
      <c r="N5756" s="2" cm="1">
        <f t="array" ref="N5756">IFERROR(INDEX(tblConsorcios[Prazo (meses)],MOD($J5756,ROWS(tblConsorcios[Produto]))+1),"")</f>
        <v>240</v>
      </c>
      <c r="O5756" s="20" cm="1">
        <f t="array" ref="O5756">IFERROR(INDEX(tblConsorcios[Parcela Mensal (R$)],MOD($J5756,ROWS(tblConsorcios[Produto]))+1),"")</f>
        <v>2307.67</v>
      </c>
      <c r="P5756" s="20" t="str" cm="1">
        <f t="array" ref="P5756">IFERROR(INDEX(tblClientes[Dividendo Mensal (R$)],INT($J5756/ROWS(tblConsorcios[Produto]))+1),"")</f>
        <v/>
      </c>
      <c r="Q5756" s="20" t="str">
        <f t="shared" si="268"/>
        <v/>
      </c>
      <c r="R5756">
        <f t="shared" si="269"/>
        <v>0</v>
      </c>
    </row>
    <row r="5757" spans="10:18" x14ac:dyDescent="0.2">
      <c r="J5757">
        <f t="shared" si="267"/>
        <v>5755</v>
      </c>
      <c r="K5757" t="str" cm="1">
        <f t="array" ref="K5757">IFERROR(INDEX(tblClientes[Cliente],INT($J5757/ROWS(tblConsorcios[Produto]))+1),"")</f>
        <v/>
      </c>
      <c r="L5757" t="str" cm="1">
        <f t="array" ref="L5757">IFERROR(INDEX(tblConsorcios[Produto],MOD($J5757,ROWS(tblConsorcios[Produto]))+1),"")</f>
        <v>Imóvel IE430 – 220m</v>
      </c>
      <c r="M5757" s="20" cm="1">
        <f t="array" ref="M5757">IFERROR(INDEX(tblConsorcios[Valor da Carta (R$)],MOD($J5757,ROWS(tblConsorcios[Produto]))+1),"")</f>
        <v>430000</v>
      </c>
      <c r="N5757" s="2" cm="1">
        <f t="array" ref="N5757">IFERROR(INDEX(tblConsorcios[Prazo (meses)],MOD($J5757,ROWS(tblConsorcios[Produto]))+1),"")</f>
        <v>220</v>
      </c>
      <c r="O5757" s="20" cm="1">
        <f t="array" ref="O5757">IFERROR(INDEX(tblConsorcios[Parcela Mensal (R$)],MOD($J5757,ROWS(tblConsorcios[Produto]))+1),"")</f>
        <v>2497.91</v>
      </c>
      <c r="P5757" s="20" t="str" cm="1">
        <f t="array" ref="P5757">IFERROR(INDEX(tblClientes[Dividendo Mensal (R$)],INT($J5757/ROWS(tblConsorcios[Produto]))+1),"")</f>
        <v/>
      </c>
      <c r="Q5757" s="20" t="str">
        <f t="shared" si="268"/>
        <v/>
      </c>
      <c r="R5757">
        <f t="shared" si="269"/>
        <v>0</v>
      </c>
    </row>
    <row r="5758" spans="10:18" x14ac:dyDescent="0.2">
      <c r="J5758">
        <f t="shared" si="267"/>
        <v>5756</v>
      </c>
      <c r="K5758" t="str" cm="1">
        <f t="array" ref="K5758">IFERROR(INDEX(tblClientes[Cliente],INT($J5758/ROWS(tblConsorcios[Produto]))+1),"")</f>
        <v/>
      </c>
      <c r="L5758" t="str" cm="1">
        <f t="array" ref="L5758">IFERROR(INDEX(tblConsorcios[Produto],MOD($J5758,ROWS(tblConsorcios[Produto]))+1),"")</f>
        <v>Imóvel IE430 – 200m</v>
      </c>
      <c r="M5758" s="20" cm="1">
        <f t="array" ref="M5758">IFERROR(INDEX(tblConsorcios[Valor da Carta (R$)],MOD($J5758,ROWS(tblConsorcios[Produto]))+1),"")</f>
        <v>430000</v>
      </c>
      <c r="N5758" s="2" cm="1">
        <f t="array" ref="N5758">IFERROR(INDEX(tblConsorcios[Prazo (meses)],MOD($J5758,ROWS(tblConsorcios[Produto]))+1),"")</f>
        <v>200</v>
      </c>
      <c r="O5758" s="20" cm="1">
        <f t="array" ref="O5758">IFERROR(INDEX(tblConsorcios[Parcela Mensal (R$)],MOD($J5758,ROWS(tblConsorcios[Produto]))+1),"")</f>
        <v>2726.2</v>
      </c>
      <c r="P5758" s="20" t="str" cm="1">
        <f t="array" ref="P5758">IFERROR(INDEX(tblClientes[Dividendo Mensal (R$)],INT($J5758/ROWS(tblConsorcios[Produto]))+1),"")</f>
        <v/>
      </c>
      <c r="Q5758" s="20" t="str">
        <f t="shared" si="268"/>
        <v/>
      </c>
      <c r="R5758">
        <f t="shared" si="269"/>
        <v>0</v>
      </c>
    </row>
    <row r="5759" spans="10:18" x14ac:dyDescent="0.2">
      <c r="J5759">
        <f t="shared" si="267"/>
        <v>5757</v>
      </c>
      <c r="K5759" t="str" cm="1">
        <f t="array" ref="K5759">IFERROR(INDEX(tblClientes[Cliente],INT($J5759/ROWS(tblConsorcios[Produto]))+1),"")</f>
        <v/>
      </c>
      <c r="L5759" t="str" cm="1">
        <f t="array" ref="L5759">IFERROR(INDEX(tblConsorcios[Produto],MOD($J5759,ROWS(tblConsorcios[Produto]))+1),"")</f>
        <v>Imóvel IE400 – 240m</v>
      </c>
      <c r="M5759" s="20" cm="1">
        <f t="array" ref="M5759">IFERROR(INDEX(tblConsorcios[Valor da Carta (R$)],MOD($J5759,ROWS(tblConsorcios[Produto]))+1),"")</f>
        <v>400000</v>
      </c>
      <c r="N5759" s="2" cm="1">
        <f t="array" ref="N5759">IFERROR(INDEX(tblConsorcios[Prazo (meses)],MOD($J5759,ROWS(tblConsorcios[Produto]))+1),"")</f>
        <v>240</v>
      </c>
      <c r="O5759" s="20" cm="1">
        <f t="array" ref="O5759">IFERROR(INDEX(tblConsorcios[Parcela Mensal (R$)],MOD($J5759,ROWS(tblConsorcios[Produto]))+1),"")</f>
        <v>2146.67</v>
      </c>
      <c r="P5759" s="20" t="str" cm="1">
        <f t="array" ref="P5759">IFERROR(INDEX(tblClientes[Dividendo Mensal (R$)],INT($J5759/ROWS(tblConsorcios[Produto]))+1),"")</f>
        <v/>
      </c>
      <c r="Q5759" s="20" t="str">
        <f t="shared" si="268"/>
        <v/>
      </c>
      <c r="R5759">
        <f t="shared" si="269"/>
        <v>0</v>
      </c>
    </row>
    <row r="5760" spans="10:18" x14ac:dyDescent="0.2">
      <c r="J5760">
        <f t="shared" si="267"/>
        <v>5758</v>
      </c>
      <c r="K5760" t="str" cm="1">
        <f t="array" ref="K5760">IFERROR(INDEX(tblClientes[Cliente],INT($J5760/ROWS(tblConsorcios[Produto]))+1),"")</f>
        <v/>
      </c>
      <c r="L5760" t="str" cm="1">
        <f t="array" ref="L5760">IFERROR(INDEX(tblConsorcios[Produto],MOD($J5760,ROWS(tblConsorcios[Produto]))+1),"")</f>
        <v>Imóvel IE400 – 220m</v>
      </c>
      <c r="M5760" s="20" cm="1">
        <f t="array" ref="M5760">IFERROR(INDEX(tblConsorcios[Valor da Carta (R$)],MOD($J5760,ROWS(tblConsorcios[Produto]))+1),"")</f>
        <v>400000</v>
      </c>
      <c r="N5760" s="2" cm="1">
        <f t="array" ref="N5760">IFERROR(INDEX(tblConsorcios[Prazo (meses)],MOD($J5760,ROWS(tblConsorcios[Produto]))+1),"")</f>
        <v>220</v>
      </c>
      <c r="O5760" s="20" cm="1">
        <f t="array" ref="O5760">IFERROR(INDEX(tblConsorcios[Parcela Mensal (R$)],MOD($J5760,ROWS(tblConsorcios[Produto]))+1),"")</f>
        <v>2323.64</v>
      </c>
      <c r="P5760" s="20" t="str" cm="1">
        <f t="array" ref="P5760">IFERROR(INDEX(tblClientes[Dividendo Mensal (R$)],INT($J5760/ROWS(tblConsorcios[Produto]))+1),"")</f>
        <v/>
      </c>
      <c r="Q5760" s="20" t="str">
        <f t="shared" si="268"/>
        <v/>
      </c>
      <c r="R5760">
        <f t="shared" si="269"/>
        <v>0</v>
      </c>
    </row>
    <row r="5761" spans="10:18" x14ac:dyDescent="0.2">
      <c r="J5761">
        <f t="shared" si="267"/>
        <v>5759</v>
      </c>
      <c r="K5761" t="str" cm="1">
        <f t="array" ref="K5761">IFERROR(INDEX(tblClientes[Cliente],INT($J5761/ROWS(tblConsorcios[Produto]))+1),"")</f>
        <v/>
      </c>
      <c r="L5761" t="str" cm="1">
        <f t="array" ref="L5761">IFERROR(INDEX(tblConsorcios[Produto],MOD($J5761,ROWS(tblConsorcios[Produto]))+1),"")</f>
        <v>Imóvel IE400 – 200m</v>
      </c>
      <c r="M5761" s="20" cm="1">
        <f t="array" ref="M5761">IFERROR(INDEX(tblConsorcios[Valor da Carta (R$)],MOD($J5761,ROWS(tblConsorcios[Produto]))+1),"")</f>
        <v>400000</v>
      </c>
      <c r="N5761" s="2" cm="1">
        <f t="array" ref="N5761">IFERROR(INDEX(tblConsorcios[Prazo (meses)],MOD($J5761,ROWS(tblConsorcios[Produto]))+1),"")</f>
        <v>200</v>
      </c>
      <c r="O5761" s="20" cm="1">
        <f t="array" ref="O5761">IFERROR(INDEX(tblConsorcios[Parcela Mensal (R$)],MOD($J5761,ROWS(tblConsorcios[Produto]))+1),"")</f>
        <v>2536</v>
      </c>
      <c r="P5761" s="20" t="str" cm="1">
        <f t="array" ref="P5761">IFERROR(INDEX(tblClientes[Dividendo Mensal (R$)],INT($J5761/ROWS(tblConsorcios[Produto]))+1),"")</f>
        <v/>
      </c>
      <c r="Q5761" s="20" t="str">
        <f t="shared" si="268"/>
        <v/>
      </c>
      <c r="R5761">
        <f t="shared" si="269"/>
        <v>0</v>
      </c>
    </row>
    <row r="5762" spans="10:18" x14ac:dyDescent="0.2">
      <c r="J5762">
        <f t="shared" si="267"/>
        <v>5760</v>
      </c>
      <c r="K5762" t="str" cm="1">
        <f t="array" ref="K5762">IFERROR(INDEX(tblClientes[Cliente],INT($J5762/ROWS(tblConsorcios[Produto]))+1),"")</f>
        <v/>
      </c>
      <c r="L5762" t="str" cm="1">
        <f t="array" ref="L5762">IFERROR(INDEX(tblConsorcios[Produto],MOD($J5762,ROWS(tblConsorcios[Produto]))+1),"")</f>
        <v>Imóvel IE380 – 240m</v>
      </c>
      <c r="M5762" s="20" cm="1">
        <f t="array" ref="M5762">IFERROR(INDEX(tblConsorcios[Valor da Carta (R$)],MOD($J5762,ROWS(tblConsorcios[Produto]))+1),"")</f>
        <v>380000</v>
      </c>
      <c r="N5762" s="2" cm="1">
        <f t="array" ref="N5762">IFERROR(INDEX(tblConsorcios[Prazo (meses)],MOD($J5762,ROWS(tblConsorcios[Produto]))+1),"")</f>
        <v>240</v>
      </c>
      <c r="O5762" s="20" cm="1">
        <f t="array" ref="O5762">IFERROR(INDEX(tblConsorcios[Parcela Mensal (R$)],MOD($J5762,ROWS(tblConsorcios[Produto]))+1),"")</f>
        <v>2039.33</v>
      </c>
      <c r="P5762" s="20" t="str" cm="1">
        <f t="array" ref="P5762">IFERROR(INDEX(tblClientes[Dividendo Mensal (R$)],INT($J5762/ROWS(tblConsorcios[Produto]))+1),"")</f>
        <v/>
      </c>
      <c r="Q5762" s="20" t="str">
        <f t="shared" si="268"/>
        <v/>
      </c>
      <c r="R5762">
        <f t="shared" si="269"/>
        <v>0</v>
      </c>
    </row>
    <row r="5763" spans="10:18" x14ac:dyDescent="0.2">
      <c r="J5763">
        <f t="shared" ref="J5763:J5826" si="270">ROW()-2</f>
        <v>5761</v>
      </c>
      <c r="K5763" t="str" cm="1">
        <f t="array" ref="K5763">IFERROR(INDEX(tblClientes[Cliente],INT($J5763/ROWS(tblConsorcios[Produto]))+1),"")</f>
        <v/>
      </c>
      <c r="L5763" t="str" cm="1">
        <f t="array" ref="L5763">IFERROR(INDEX(tblConsorcios[Produto],MOD($J5763,ROWS(tblConsorcios[Produto]))+1),"")</f>
        <v>Imóvel IE380 – 220m</v>
      </c>
      <c r="M5763" s="20" cm="1">
        <f t="array" ref="M5763">IFERROR(INDEX(tblConsorcios[Valor da Carta (R$)],MOD($J5763,ROWS(tblConsorcios[Produto]))+1),"")</f>
        <v>380000</v>
      </c>
      <c r="N5763" s="2" cm="1">
        <f t="array" ref="N5763">IFERROR(INDEX(tblConsorcios[Prazo (meses)],MOD($J5763,ROWS(tblConsorcios[Produto]))+1),"")</f>
        <v>220</v>
      </c>
      <c r="O5763" s="20" cm="1">
        <f t="array" ref="O5763">IFERROR(INDEX(tblConsorcios[Parcela Mensal (R$)],MOD($J5763,ROWS(tblConsorcios[Produto]))+1),"")</f>
        <v>2207.4499999999998</v>
      </c>
      <c r="P5763" s="20" t="str" cm="1">
        <f t="array" ref="P5763">IFERROR(INDEX(tblClientes[Dividendo Mensal (R$)],INT($J5763/ROWS(tblConsorcios[Produto]))+1),"")</f>
        <v/>
      </c>
      <c r="Q5763" s="20" t="str">
        <f t="shared" ref="Q5763:Q5826" si="271">IF(AND(ISNUMBER(O5763),ISNUMBER(P5763)),P5763-O5763,"")</f>
        <v/>
      </c>
      <c r="R5763">
        <f t="shared" ref="R5763:R5826" si="272">IF(AND(ISNUMBER(O5763),ISNUMBER(P5763),O5763&lt;=P5763),1,0)</f>
        <v>0</v>
      </c>
    </row>
    <row r="5764" spans="10:18" x14ac:dyDescent="0.2">
      <c r="J5764">
        <f t="shared" si="270"/>
        <v>5762</v>
      </c>
      <c r="K5764" t="str" cm="1">
        <f t="array" ref="K5764">IFERROR(INDEX(tblClientes[Cliente],INT($J5764/ROWS(tblConsorcios[Produto]))+1),"")</f>
        <v/>
      </c>
      <c r="L5764" t="str" cm="1">
        <f t="array" ref="L5764">IFERROR(INDEX(tblConsorcios[Produto],MOD($J5764,ROWS(tblConsorcios[Produto]))+1),"")</f>
        <v>Imóvel IE380 – 200m</v>
      </c>
      <c r="M5764" s="20" cm="1">
        <f t="array" ref="M5764">IFERROR(INDEX(tblConsorcios[Valor da Carta (R$)],MOD($J5764,ROWS(tblConsorcios[Produto]))+1),"")</f>
        <v>380000</v>
      </c>
      <c r="N5764" s="2" cm="1">
        <f t="array" ref="N5764">IFERROR(INDEX(tblConsorcios[Prazo (meses)],MOD($J5764,ROWS(tblConsorcios[Produto]))+1),"")</f>
        <v>200</v>
      </c>
      <c r="O5764" s="20" cm="1">
        <f t="array" ref="O5764">IFERROR(INDEX(tblConsorcios[Parcela Mensal (R$)],MOD($J5764,ROWS(tblConsorcios[Produto]))+1),"")</f>
        <v>2409.1999999999998</v>
      </c>
      <c r="P5764" s="20" t="str" cm="1">
        <f t="array" ref="P5764">IFERROR(INDEX(tblClientes[Dividendo Mensal (R$)],INT($J5764/ROWS(tblConsorcios[Produto]))+1),"")</f>
        <v/>
      </c>
      <c r="Q5764" s="20" t="str">
        <f t="shared" si="271"/>
        <v/>
      </c>
      <c r="R5764">
        <f t="shared" si="272"/>
        <v>0</v>
      </c>
    </row>
    <row r="5765" spans="10:18" x14ac:dyDescent="0.2">
      <c r="J5765">
        <f t="shared" si="270"/>
        <v>5763</v>
      </c>
      <c r="K5765" t="str" cm="1">
        <f t="array" ref="K5765">IFERROR(INDEX(tblClientes[Cliente],INT($J5765/ROWS(tblConsorcios[Produto]))+1),"")</f>
        <v/>
      </c>
      <c r="L5765" t="str" cm="1">
        <f t="array" ref="L5765">IFERROR(INDEX(tblConsorcios[Produto],MOD($J5765,ROWS(tblConsorcios[Produto]))+1),"")</f>
        <v>Imóvel IE350 – 240m</v>
      </c>
      <c r="M5765" s="20" cm="1">
        <f t="array" ref="M5765">IFERROR(INDEX(tblConsorcios[Valor da Carta (R$)],MOD($J5765,ROWS(tblConsorcios[Produto]))+1),"")</f>
        <v>350000</v>
      </c>
      <c r="N5765" s="2" cm="1">
        <f t="array" ref="N5765">IFERROR(INDEX(tblConsorcios[Prazo (meses)],MOD($J5765,ROWS(tblConsorcios[Produto]))+1),"")</f>
        <v>240</v>
      </c>
      <c r="O5765" s="20" cm="1">
        <f t="array" ref="O5765">IFERROR(INDEX(tblConsorcios[Parcela Mensal (R$)],MOD($J5765,ROWS(tblConsorcios[Produto]))+1),"")</f>
        <v>1878.33</v>
      </c>
      <c r="P5765" s="20" t="str" cm="1">
        <f t="array" ref="P5765">IFERROR(INDEX(tblClientes[Dividendo Mensal (R$)],INT($J5765/ROWS(tblConsorcios[Produto]))+1),"")</f>
        <v/>
      </c>
      <c r="Q5765" s="20" t="str">
        <f t="shared" si="271"/>
        <v/>
      </c>
      <c r="R5765">
        <f t="shared" si="272"/>
        <v>0</v>
      </c>
    </row>
    <row r="5766" spans="10:18" x14ac:dyDescent="0.2">
      <c r="J5766">
        <f t="shared" si="270"/>
        <v>5764</v>
      </c>
      <c r="K5766" t="str" cm="1">
        <f t="array" ref="K5766">IFERROR(INDEX(tblClientes[Cliente],INT($J5766/ROWS(tblConsorcios[Produto]))+1),"")</f>
        <v/>
      </c>
      <c r="L5766" t="str" cm="1">
        <f t="array" ref="L5766">IFERROR(INDEX(tblConsorcios[Produto],MOD($J5766,ROWS(tblConsorcios[Produto]))+1),"")</f>
        <v>Imóvel IE350 – 220m</v>
      </c>
      <c r="M5766" s="20" cm="1">
        <f t="array" ref="M5766">IFERROR(INDEX(tblConsorcios[Valor da Carta (R$)],MOD($J5766,ROWS(tblConsorcios[Produto]))+1),"")</f>
        <v>350000</v>
      </c>
      <c r="N5766" s="2" cm="1">
        <f t="array" ref="N5766">IFERROR(INDEX(tblConsorcios[Prazo (meses)],MOD($J5766,ROWS(tblConsorcios[Produto]))+1),"")</f>
        <v>220</v>
      </c>
      <c r="O5766" s="20" cm="1">
        <f t="array" ref="O5766">IFERROR(INDEX(tblConsorcios[Parcela Mensal (R$)],MOD($J5766,ROWS(tblConsorcios[Produto]))+1),"")</f>
        <v>2033.18</v>
      </c>
      <c r="P5766" s="20" t="str" cm="1">
        <f t="array" ref="P5766">IFERROR(INDEX(tblClientes[Dividendo Mensal (R$)],INT($J5766/ROWS(tblConsorcios[Produto]))+1),"")</f>
        <v/>
      </c>
      <c r="Q5766" s="20" t="str">
        <f t="shared" si="271"/>
        <v/>
      </c>
      <c r="R5766">
        <f t="shared" si="272"/>
        <v>0</v>
      </c>
    </row>
    <row r="5767" spans="10:18" x14ac:dyDescent="0.2">
      <c r="J5767">
        <f t="shared" si="270"/>
        <v>5765</v>
      </c>
      <c r="K5767" t="str" cm="1">
        <f t="array" ref="K5767">IFERROR(INDEX(tblClientes[Cliente],INT($J5767/ROWS(tblConsorcios[Produto]))+1),"")</f>
        <v/>
      </c>
      <c r="L5767" t="str" cm="1">
        <f t="array" ref="L5767">IFERROR(INDEX(tblConsorcios[Produto],MOD($J5767,ROWS(tblConsorcios[Produto]))+1),"")</f>
        <v>Imóvel IE350 – 200m</v>
      </c>
      <c r="M5767" s="20" cm="1">
        <f t="array" ref="M5767">IFERROR(INDEX(tblConsorcios[Valor da Carta (R$)],MOD($J5767,ROWS(tblConsorcios[Produto]))+1),"")</f>
        <v>350000</v>
      </c>
      <c r="N5767" s="2" cm="1">
        <f t="array" ref="N5767">IFERROR(INDEX(tblConsorcios[Prazo (meses)],MOD($J5767,ROWS(tblConsorcios[Produto]))+1),"")</f>
        <v>200</v>
      </c>
      <c r="O5767" s="20" cm="1">
        <f t="array" ref="O5767">IFERROR(INDEX(tblConsorcios[Parcela Mensal (R$)],MOD($J5767,ROWS(tblConsorcios[Produto]))+1),"")</f>
        <v>2219</v>
      </c>
      <c r="P5767" s="20" t="str" cm="1">
        <f t="array" ref="P5767">IFERROR(INDEX(tblClientes[Dividendo Mensal (R$)],INT($J5767/ROWS(tblConsorcios[Produto]))+1),"")</f>
        <v/>
      </c>
      <c r="Q5767" s="20" t="str">
        <f t="shared" si="271"/>
        <v/>
      </c>
      <c r="R5767">
        <f t="shared" si="272"/>
        <v>0</v>
      </c>
    </row>
    <row r="5768" spans="10:18" x14ac:dyDescent="0.2">
      <c r="J5768">
        <f t="shared" si="270"/>
        <v>5766</v>
      </c>
      <c r="K5768" t="str" cm="1">
        <f t="array" ref="K5768">IFERROR(INDEX(tblClientes[Cliente],INT($J5768/ROWS(tblConsorcios[Produto]))+1),"")</f>
        <v/>
      </c>
      <c r="L5768" t="str" cm="1">
        <f t="array" ref="L5768">IFERROR(INDEX(tblConsorcios[Produto],MOD($J5768,ROWS(tblConsorcios[Produto]))+1),"")</f>
        <v>Imóvel IE330 – 240m</v>
      </c>
      <c r="M5768" s="20" cm="1">
        <f t="array" ref="M5768">IFERROR(INDEX(tblConsorcios[Valor da Carta (R$)],MOD($J5768,ROWS(tblConsorcios[Produto]))+1),"")</f>
        <v>330000</v>
      </c>
      <c r="N5768" s="2" cm="1">
        <f t="array" ref="N5768">IFERROR(INDEX(tblConsorcios[Prazo (meses)],MOD($J5768,ROWS(tblConsorcios[Produto]))+1),"")</f>
        <v>240</v>
      </c>
      <c r="O5768" s="20" cm="1">
        <f t="array" ref="O5768">IFERROR(INDEX(tblConsorcios[Parcela Mensal (R$)],MOD($J5768,ROWS(tblConsorcios[Produto]))+1),"")</f>
        <v>1771</v>
      </c>
      <c r="P5768" s="20" t="str" cm="1">
        <f t="array" ref="P5768">IFERROR(INDEX(tblClientes[Dividendo Mensal (R$)],INT($J5768/ROWS(tblConsorcios[Produto]))+1),"")</f>
        <v/>
      </c>
      <c r="Q5768" s="20" t="str">
        <f t="shared" si="271"/>
        <v/>
      </c>
      <c r="R5768">
        <f t="shared" si="272"/>
        <v>0</v>
      </c>
    </row>
    <row r="5769" spans="10:18" x14ac:dyDescent="0.2">
      <c r="J5769">
        <f t="shared" si="270"/>
        <v>5767</v>
      </c>
      <c r="K5769" t="str" cm="1">
        <f t="array" ref="K5769">IFERROR(INDEX(tblClientes[Cliente],INT($J5769/ROWS(tblConsorcios[Produto]))+1),"")</f>
        <v/>
      </c>
      <c r="L5769" t="str" cm="1">
        <f t="array" ref="L5769">IFERROR(INDEX(tblConsorcios[Produto],MOD($J5769,ROWS(tblConsorcios[Produto]))+1),"")</f>
        <v>Imóvel IE330 – 220m</v>
      </c>
      <c r="M5769" s="20" cm="1">
        <f t="array" ref="M5769">IFERROR(INDEX(tblConsorcios[Valor da Carta (R$)],MOD($J5769,ROWS(tblConsorcios[Produto]))+1),"")</f>
        <v>330000</v>
      </c>
      <c r="N5769" s="2" cm="1">
        <f t="array" ref="N5769">IFERROR(INDEX(tblConsorcios[Prazo (meses)],MOD($J5769,ROWS(tblConsorcios[Produto]))+1),"")</f>
        <v>220</v>
      </c>
      <c r="O5769" s="20" cm="1">
        <f t="array" ref="O5769">IFERROR(INDEX(tblConsorcios[Parcela Mensal (R$)],MOD($J5769,ROWS(tblConsorcios[Produto]))+1),"")</f>
        <v>1917</v>
      </c>
      <c r="P5769" s="20" t="str" cm="1">
        <f t="array" ref="P5769">IFERROR(INDEX(tblClientes[Dividendo Mensal (R$)],INT($J5769/ROWS(tblConsorcios[Produto]))+1),"")</f>
        <v/>
      </c>
      <c r="Q5769" s="20" t="str">
        <f t="shared" si="271"/>
        <v/>
      </c>
      <c r="R5769">
        <f t="shared" si="272"/>
        <v>0</v>
      </c>
    </row>
    <row r="5770" spans="10:18" x14ac:dyDescent="0.2">
      <c r="J5770">
        <f t="shared" si="270"/>
        <v>5768</v>
      </c>
      <c r="K5770" t="str" cm="1">
        <f t="array" ref="K5770">IFERROR(INDEX(tblClientes[Cliente],INT($J5770/ROWS(tblConsorcios[Produto]))+1),"")</f>
        <v/>
      </c>
      <c r="L5770" t="str" cm="1">
        <f t="array" ref="L5770">IFERROR(INDEX(tblConsorcios[Produto],MOD($J5770,ROWS(tblConsorcios[Produto]))+1),"")</f>
        <v>Imóvel IE330 – 200m</v>
      </c>
      <c r="M5770" s="20" cm="1">
        <f t="array" ref="M5770">IFERROR(INDEX(tblConsorcios[Valor da Carta (R$)],MOD($J5770,ROWS(tblConsorcios[Produto]))+1),"")</f>
        <v>330000</v>
      </c>
      <c r="N5770" s="2" cm="1">
        <f t="array" ref="N5770">IFERROR(INDEX(tblConsorcios[Prazo (meses)],MOD($J5770,ROWS(tblConsorcios[Produto]))+1),"")</f>
        <v>200</v>
      </c>
      <c r="O5770" s="20" cm="1">
        <f t="array" ref="O5770">IFERROR(INDEX(tblConsorcios[Parcela Mensal (R$)],MOD($J5770,ROWS(tblConsorcios[Produto]))+1),"")</f>
        <v>2092.1999999999998</v>
      </c>
      <c r="P5770" s="20" t="str" cm="1">
        <f t="array" ref="P5770">IFERROR(INDEX(tblClientes[Dividendo Mensal (R$)],INT($J5770/ROWS(tblConsorcios[Produto]))+1),"")</f>
        <v/>
      </c>
      <c r="Q5770" s="20" t="str">
        <f t="shared" si="271"/>
        <v/>
      </c>
      <c r="R5770">
        <f t="shared" si="272"/>
        <v>0</v>
      </c>
    </row>
    <row r="5771" spans="10:18" x14ac:dyDescent="0.2">
      <c r="J5771">
        <f t="shared" si="270"/>
        <v>5769</v>
      </c>
      <c r="K5771" t="str" cm="1">
        <f t="array" ref="K5771">IFERROR(INDEX(tblClientes[Cliente],INT($J5771/ROWS(tblConsorcios[Produto]))+1),"")</f>
        <v/>
      </c>
      <c r="L5771" t="str" cm="1">
        <f t="array" ref="L5771">IFERROR(INDEX(tblConsorcios[Produto],MOD($J5771,ROWS(tblConsorcios[Produto]))+1),"")</f>
        <v>Imóvel IE300 – 240m</v>
      </c>
      <c r="M5771" s="20" cm="1">
        <f t="array" ref="M5771">IFERROR(INDEX(tblConsorcios[Valor da Carta (R$)],MOD($J5771,ROWS(tblConsorcios[Produto]))+1),"")</f>
        <v>300000</v>
      </c>
      <c r="N5771" s="2" cm="1">
        <f t="array" ref="N5771">IFERROR(INDEX(tblConsorcios[Prazo (meses)],MOD($J5771,ROWS(tblConsorcios[Produto]))+1),"")</f>
        <v>240</v>
      </c>
      <c r="O5771" s="20" cm="1">
        <f t="array" ref="O5771">IFERROR(INDEX(tblConsorcios[Parcela Mensal (R$)],MOD($J5771,ROWS(tblConsorcios[Produto]))+1),"")</f>
        <v>1610</v>
      </c>
      <c r="P5771" s="20" t="str" cm="1">
        <f t="array" ref="P5771">IFERROR(INDEX(tblClientes[Dividendo Mensal (R$)],INT($J5771/ROWS(tblConsorcios[Produto]))+1),"")</f>
        <v/>
      </c>
      <c r="Q5771" s="20" t="str">
        <f t="shared" si="271"/>
        <v/>
      </c>
      <c r="R5771">
        <f t="shared" si="272"/>
        <v>0</v>
      </c>
    </row>
    <row r="5772" spans="10:18" x14ac:dyDescent="0.2">
      <c r="J5772">
        <f t="shared" si="270"/>
        <v>5770</v>
      </c>
      <c r="K5772" t="str" cm="1">
        <f t="array" ref="K5772">IFERROR(INDEX(tblClientes[Cliente],INT($J5772/ROWS(tblConsorcios[Produto]))+1),"")</f>
        <v/>
      </c>
      <c r="L5772" t="str" cm="1">
        <f t="array" ref="L5772">IFERROR(INDEX(tblConsorcios[Produto],MOD($J5772,ROWS(tblConsorcios[Produto]))+1),"")</f>
        <v>Imóvel IE300 – 220m</v>
      </c>
      <c r="M5772" s="20" cm="1">
        <f t="array" ref="M5772">IFERROR(INDEX(tblConsorcios[Valor da Carta (R$)],MOD($J5772,ROWS(tblConsorcios[Produto]))+1),"")</f>
        <v>300000</v>
      </c>
      <c r="N5772" s="2" cm="1">
        <f t="array" ref="N5772">IFERROR(INDEX(tblConsorcios[Prazo (meses)],MOD($J5772,ROWS(tblConsorcios[Produto]))+1),"")</f>
        <v>220</v>
      </c>
      <c r="O5772" s="20" cm="1">
        <f t="array" ref="O5772">IFERROR(INDEX(tblConsorcios[Parcela Mensal (R$)],MOD($J5772,ROWS(tblConsorcios[Produto]))+1),"")</f>
        <v>1742.73</v>
      </c>
      <c r="P5772" s="20" t="str" cm="1">
        <f t="array" ref="P5772">IFERROR(INDEX(tblClientes[Dividendo Mensal (R$)],INT($J5772/ROWS(tblConsorcios[Produto]))+1),"")</f>
        <v/>
      </c>
      <c r="Q5772" s="20" t="str">
        <f t="shared" si="271"/>
        <v/>
      </c>
      <c r="R5772">
        <f t="shared" si="272"/>
        <v>0</v>
      </c>
    </row>
    <row r="5773" spans="10:18" x14ac:dyDescent="0.2">
      <c r="J5773">
        <f t="shared" si="270"/>
        <v>5771</v>
      </c>
      <c r="K5773" t="str" cm="1">
        <f t="array" ref="K5773">IFERROR(INDEX(tblClientes[Cliente],INT($J5773/ROWS(tblConsorcios[Produto]))+1),"")</f>
        <v/>
      </c>
      <c r="L5773" t="str" cm="1">
        <f t="array" ref="L5773">IFERROR(INDEX(tblConsorcios[Produto],MOD($J5773,ROWS(tblConsorcios[Produto]))+1),"")</f>
        <v>Imóvel IE300 – 200m</v>
      </c>
      <c r="M5773" s="20" cm="1">
        <f t="array" ref="M5773">IFERROR(INDEX(tblConsorcios[Valor da Carta (R$)],MOD($J5773,ROWS(tblConsorcios[Produto]))+1),"")</f>
        <v>300000</v>
      </c>
      <c r="N5773" s="2" cm="1">
        <f t="array" ref="N5773">IFERROR(INDEX(tblConsorcios[Prazo (meses)],MOD($J5773,ROWS(tblConsorcios[Produto]))+1),"")</f>
        <v>200</v>
      </c>
      <c r="O5773" s="20" cm="1">
        <f t="array" ref="O5773">IFERROR(INDEX(tblConsorcios[Parcela Mensal (R$)],MOD($J5773,ROWS(tblConsorcios[Produto]))+1),"")</f>
        <v>1902</v>
      </c>
      <c r="P5773" s="20" t="str" cm="1">
        <f t="array" ref="P5773">IFERROR(INDEX(tblClientes[Dividendo Mensal (R$)],INT($J5773/ROWS(tblConsorcios[Produto]))+1),"")</f>
        <v/>
      </c>
      <c r="Q5773" s="20" t="str">
        <f t="shared" si="271"/>
        <v/>
      </c>
      <c r="R5773">
        <f t="shared" si="272"/>
        <v>0</v>
      </c>
    </row>
    <row r="5774" spans="10:18" x14ac:dyDescent="0.2">
      <c r="J5774">
        <f t="shared" si="270"/>
        <v>5772</v>
      </c>
      <c r="K5774" t="str" cm="1">
        <f t="array" ref="K5774">IFERROR(INDEX(tblClientes[Cliente],INT($J5774/ROWS(tblConsorcios[Produto]))+1),"")</f>
        <v/>
      </c>
      <c r="L5774" t="str" cm="1">
        <f t="array" ref="L5774">IFERROR(INDEX(tblConsorcios[Produto],MOD($J5774,ROWS(tblConsorcios[Produto]))+1),"")</f>
        <v>Imóvel IE240 – 240m</v>
      </c>
      <c r="M5774" s="20" cm="1">
        <f t="array" ref="M5774">IFERROR(INDEX(tblConsorcios[Valor da Carta (R$)],MOD($J5774,ROWS(tblConsorcios[Produto]))+1),"")</f>
        <v>240000</v>
      </c>
      <c r="N5774" s="2" cm="1">
        <f t="array" ref="N5774">IFERROR(INDEX(tblConsorcios[Prazo (meses)],MOD($J5774,ROWS(tblConsorcios[Produto]))+1),"")</f>
        <v>240</v>
      </c>
      <c r="O5774" s="20" cm="1">
        <f t="array" ref="O5774">IFERROR(INDEX(tblConsorcios[Parcela Mensal (R$)],MOD($J5774,ROWS(tblConsorcios[Produto]))+1),"")</f>
        <v>1288</v>
      </c>
      <c r="P5774" s="20" t="str" cm="1">
        <f t="array" ref="P5774">IFERROR(INDEX(tblClientes[Dividendo Mensal (R$)],INT($J5774/ROWS(tblConsorcios[Produto]))+1),"")</f>
        <v/>
      </c>
      <c r="Q5774" s="20" t="str">
        <f t="shared" si="271"/>
        <v/>
      </c>
      <c r="R5774">
        <f t="shared" si="272"/>
        <v>0</v>
      </c>
    </row>
    <row r="5775" spans="10:18" x14ac:dyDescent="0.2">
      <c r="J5775">
        <f t="shared" si="270"/>
        <v>5773</v>
      </c>
      <c r="K5775" t="str" cm="1">
        <f t="array" ref="K5775">IFERROR(INDEX(tblClientes[Cliente],INT($J5775/ROWS(tblConsorcios[Produto]))+1),"")</f>
        <v/>
      </c>
      <c r="L5775" t="str" cm="1">
        <f t="array" ref="L5775">IFERROR(INDEX(tblConsorcios[Produto],MOD($J5775,ROWS(tblConsorcios[Produto]))+1),"")</f>
        <v>Imóvel IE240 – 220m</v>
      </c>
      <c r="M5775" s="20" cm="1">
        <f t="array" ref="M5775">IFERROR(INDEX(tblConsorcios[Valor da Carta (R$)],MOD($J5775,ROWS(tblConsorcios[Produto]))+1),"")</f>
        <v>240000</v>
      </c>
      <c r="N5775" s="2" cm="1">
        <f t="array" ref="N5775">IFERROR(INDEX(tblConsorcios[Prazo (meses)],MOD($J5775,ROWS(tblConsorcios[Produto]))+1),"")</f>
        <v>220</v>
      </c>
      <c r="O5775" s="20" cm="1">
        <f t="array" ref="O5775">IFERROR(INDEX(tblConsorcios[Parcela Mensal (R$)],MOD($J5775,ROWS(tblConsorcios[Produto]))+1),"")</f>
        <v>1394.18</v>
      </c>
      <c r="P5775" s="20" t="str" cm="1">
        <f t="array" ref="P5775">IFERROR(INDEX(tblClientes[Dividendo Mensal (R$)],INT($J5775/ROWS(tblConsorcios[Produto]))+1),"")</f>
        <v/>
      </c>
      <c r="Q5775" s="20" t="str">
        <f t="shared" si="271"/>
        <v/>
      </c>
      <c r="R5775">
        <f t="shared" si="272"/>
        <v>0</v>
      </c>
    </row>
    <row r="5776" spans="10:18" x14ac:dyDescent="0.2">
      <c r="J5776">
        <f t="shared" si="270"/>
        <v>5774</v>
      </c>
      <c r="K5776" t="str" cm="1">
        <f t="array" ref="K5776">IFERROR(INDEX(tblClientes[Cliente],INT($J5776/ROWS(tblConsorcios[Produto]))+1),"")</f>
        <v/>
      </c>
      <c r="L5776" t="str" cm="1">
        <f t="array" ref="L5776">IFERROR(INDEX(tblConsorcios[Produto],MOD($J5776,ROWS(tblConsorcios[Produto]))+1),"")</f>
        <v>Imóvel IE240 – 200m</v>
      </c>
      <c r="M5776" s="20" cm="1">
        <f t="array" ref="M5776">IFERROR(INDEX(tblConsorcios[Valor da Carta (R$)],MOD($J5776,ROWS(tblConsorcios[Produto]))+1),"")</f>
        <v>240000</v>
      </c>
      <c r="N5776" s="2" cm="1">
        <f t="array" ref="N5776">IFERROR(INDEX(tblConsorcios[Prazo (meses)],MOD($J5776,ROWS(tblConsorcios[Produto]))+1),"")</f>
        <v>200</v>
      </c>
      <c r="O5776" s="20" cm="1">
        <f t="array" ref="O5776">IFERROR(INDEX(tblConsorcios[Parcela Mensal (R$)],MOD($J5776,ROWS(tblConsorcios[Produto]))+1),"")</f>
        <v>1521.6</v>
      </c>
      <c r="P5776" s="20" t="str" cm="1">
        <f t="array" ref="P5776">IFERROR(INDEX(tblClientes[Dividendo Mensal (R$)],INT($J5776/ROWS(tblConsorcios[Produto]))+1),"")</f>
        <v/>
      </c>
      <c r="Q5776" s="20" t="str">
        <f t="shared" si="271"/>
        <v/>
      </c>
      <c r="R5776">
        <f t="shared" si="272"/>
        <v>0</v>
      </c>
    </row>
    <row r="5777" spans="10:18" x14ac:dyDescent="0.2">
      <c r="J5777">
        <f t="shared" si="270"/>
        <v>5775</v>
      </c>
      <c r="K5777" t="str" cm="1">
        <f t="array" ref="K5777">IFERROR(INDEX(tblClientes[Cliente],INT($J5777/ROWS(tblConsorcios[Produto]))+1),"")</f>
        <v/>
      </c>
      <c r="L5777" t="str" cm="1">
        <f t="array" ref="L5777">IFERROR(INDEX(tblConsorcios[Produto],MOD($J5777,ROWS(tblConsorcios[Produto]))+1),"")</f>
        <v>Imóvel IE230 – 240m</v>
      </c>
      <c r="M5777" s="20" cm="1">
        <f t="array" ref="M5777">IFERROR(INDEX(tblConsorcios[Valor da Carta (R$)],MOD($J5777,ROWS(tblConsorcios[Produto]))+1),"")</f>
        <v>230000</v>
      </c>
      <c r="N5777" s="2" cm="1">
        <f t="array" ref="N5777">IFERROR(INDEX(tblConsorcios[Prazo (meses)],MOD($J5777,ROWS(tblConsorcios[Produto]))+1),"")</f>
        <v>240</v>
      </c>
      <c r="O5777" s="20" cm="1">
        <f t="array" ref="O5777">IFERROR(INDEX(tblConsorcios[Parcela Mensal (R$)],MOD($J5777,ROWS(tblConsorcios[Produto]))+1),"")</f>
        <v>1234.33</v>
      </c>
      <c r="P5777" s="20" t="str" cm="1">
        <f t="array" ref="P5777">IFERROR(INDEX(tblClientes[Dividendo Mensal (R$)],INT($J5777/ROWS(tblConsorcios[Produto]))+1),"")</f>
        <v/>
      </c>
      <c r="Q5777" s="20" t="str">
        <f t="shared" si="271"/>
        <v/>
      </c>
      <c r="R5777">
        <f t="shared" si="272"/>
        <v>0</v>
      </c>
    </row>
    <row r="5778" spans="10:18" x14ac:dyDescent="0.2">
      <c r="J5778">
        <f t="shared" si="270"/>
        <v>5776</v>
      </c>
      <c r="K5778" t="str" cm="1">
        <f t="array" ref="K5778">IFERROR(INDEX(tblClientes[Cliente],INT($J5778/ROWS(tblConsorcios[Produto]))+1),"")</f>
        <v/>
      </c>
      <c r="L5778" t="str" cm="1">
        <f t="array" ref="L5778">IFERROR(INDEX(tblConsorcios[Produto],MOD($J5778,ROWS(tblConsorcios[Produto]))+1),"")</f>
        <v>Imóvel IE230 – 220m</v>
      </c>
      <c r="M5778" s="20" cm="1">
        <f t="array" ref="M5778">IFERROR(INDEX(tblConsorcios[Valor da Carta (R$)],MOD($J5778,ROWS(tblConsorcios[Produto]))+1),"")</f>
        <v>230000</v>
      </c>
      <c r="N5778" s="2" cm="1">
        <f t="array" ref="N5778">IFERROR(INDEX(tblConsorcios[Prazo (meses)],MOD($J5778,ROWS(tblConsorcios[Produto]))+1),"")</f>
        <v>220</v>
      </c>
      <c r="O5778" s="20" cm="1">
        <f t="array" ref="O5778">IFERROR(INDEX(tblConsorcios[Parcela Mensal (R$)],MOD($J5778,ROWS(tblConsorcios[Produto]))+1),"")</f>
        <v>1336.09</v>
      </c>
      <c r="P5778" s="20" t="str" cm="1">
        <f t="array" ref="P5778">IFERROR(INDEX(tblClientes[Dividendo Mensal (R$)],INT($J5778/ROWS(tblConsorcios[Produto]))+1),"")</f>
        <v/>
      </c>
      <c r="Q5778" s="20" t="str">
        <f t="shared" si="271"/>
        <v/>
      </c>
      <c r="R5778">
        <f t="shared" si="272"/>
        <v>0</v>
      </c>
    </row>
    <row r="5779" spans="10:18" x14ac:dyDescent="0.2">
      <c r="J5779">
        <f t="shared" si="270"/>
        <v>5777</v>
      </c>
      <c r="K5779" t="str" cm="1">
        <f t="array" ref="K5779">IFERROR(INDEX(tblClientes[Cliente],INT($J5779/ROWS(tblConsorcios[Produto]))+1),"")</f>
        <v/>
      </c>
      <c r="L5779" t="str" cm="1">
        <f t="array" ref="L5779">IFERROR(INDEX(tblConsorcios[Produto],MOD($J5779,ROWS(tblConsorcios[Produto]))+1),"")</f>
        <v>Imóvel IE230 – 200m</v>
      </c>
      <c r="M5779" s="20" cm="1">
        <f t="array" ref="M5779">IFERROR(INDEX(tblConsorcios[Valor da Carta (R$)],MOD($J5779,ROWS(tblConsorcios[Produto]))+1),"")</f>
        <v>230000</v>
      </c>
      <c r="N5779" s="2" cm="1">
        <f t="array" ref="N5779">IFERROR(INDEX(tblConsorcios[Prazo (meses)],MOD($J5779,ROWS(tblConsorcios[Produto]))+1),"")</f>
        <v>200</v>
      </c>
      <c r="O5779" s="20" cm="1">
        <f t="array" ref="O5779">IFERROR(INDEX(tblConsorcios[Parcela Mensal (R$)],MOD($J5779,ROWS(tblConsorcios[Produto]))+1),"")</f>
        <v>1458.2</v>
      </c>
      <c r="P5779" s="20" t="str" cm="1">
        <f t="array" ref="P5779">IFERROR(INDEX(tblClientes[Dividendo Mensal (R$)],INT($J5779/ROWS(tblConsorcios[Produto]))+1),"")</f>
        <v/>
      </c>
      <c r="Q5779" s="20" t="str">
        <f t="shared" si="271"/>
        <v/>
      </c>
      <c r="R5779">
        <f t="shared" si="272"/>
        <v>0</v>
      </c>
    </row>
    <row r="5780" spans="10:18" x14ac:dyDescent="0.2">
      <c r="J5780">
        <f t="shared" si="270"/>
        <v>5778</v>
      </c>
      <c r="K5780" t="str" cm="1">
        <f t="array" ref="K5780">IFERROR(INDEX(tblClientes[Cliente],INT($J5780/ROWS(tblConsorcios[Produto]))+1),"")</f>
        <v/>
      </c>
      <c r="L5780" t="str" cm="1">
        <f t="array" ref="L5780">IFERROR(INDEX(tblConsorcios[Produto],MOD($J5780,ROWS(tblConsorcios[Produto]))+1),"")</f>
        <v>Imóvel IE220 – 240m</v>
      </c>
      <c r="M5780" s="20" cm="1">
        <f t="array" ref="M5780">IFERROR(INDEX(tblConsorcios[Valor da Carta (R$)],MOD($J5780,ROWS(tblConsorcios[Produto]))+1),"")</f>
        <v>220000</v>
      </c>
      <c r="N5780" s="2" cm="1">
        <f t="array" ref="N5780">IFERROR(INDEX(tblConsorcios[Prazo (meses)],MOD($J5780,ROWS(tblConsorcios[Produto]))+1),"")</f>
        <v>240</v>
      </c>
      <c r="O5780" s="20" cm="1">
        <f t="array" ref="O5780">IFERROR(INDEX(tblConsorcios[Parcela Mensal (R$)],MOD($J5780,ROWS(tblConsorcios[Produto]))+1),"")</f>
        <v>1180.67</v>
      </c>
      <c r="P5780" s="20" t="str" cm="1">
        <f t="array" ref="P5780">IFERROR(INDEX(tblClientes[Dividendo Mensal (R$)],INT($J5780/ROWS(tblConsorcios[Produto]))+1),"")</f>
        <v/>
      </c>
      <c r="Q5780" s="20" t="str">
        <f t="shared" si="271"/>
        <v/>
      </c>
      <c r="R5780">
        <f t="shared" si="272"/>
        <v>0</v>
      </c>
    </row>
    <row r="5781" spans="10:18" x14ac:dyDescent="0.2">
      <c r="J5781">
        <f t="shared" si="270"/>
        <v>5779</v>
      </c>
      <c r="K5781" t="str" cm="1">
        <f t="array" ref="K5781">IFERROR(INDEX(tblClientes[Cliente],INT($J5781/ROWS(tblConsorcios[Produto]))+1),"")</f>
        <v/>
      </c>
      <c r="L5781" t="str" cm="1">
        <f t="array" ref="L5781">IFERROR(INDEX(tblConsorcios[Produto],MOD($J5781,ROWS(tblConsorcios[Produto]))+1),"")</f>
        <v>Imóvel IE220 – 220m</v>
      </c>
      <c r="M5781" s="20" cm="1">
        <f t="array" ref="M5781">IFERROR(INDEX(tblConsorcios[Valor da Carta (R$)],MOD($J5781,ROWS(tblConsorcios[Produto]))+1),"")</f>
        <v>220000</v>
      </c>
      <c r="N5781" s="2" cm="1">
        <f t="array" ref="N5781">IFERROR(INDEX(tblConsorcios[Prazo (meses)],MOD($J5781,ROWS(tblConsorcios[Produto]))+1),"")</f>
        <v>220</v>
      </c>
      <c r="O5781" s="20" cm="1">
        <f t="array" ref="O5781">IFERROR(INDEX(tblConsorcios[Parcela Mensal (R$)],MOD($J5781,ROWS(tblConsorcios[Produto]))+1),"")</f>
        <v>1278</v>
      </c>
      <c r="P5781" s="20" t="str" cm="1">
        <f t="array" ref="P5781">IFERROR(INDEX(tblClientes[Dividendo Mensal (R$)],INT($J5781/ROWS(tblConsorcios[Produto]))+1),"")</f>
        <v/>
      </c>
      <c r="Q5781" s="20" t="str">
        <f t="shared" si="271"/>
        <v/>
      </c>
      <c r="R5781">
        <f t="shared" si="272"/>
        <v>0</v>
      </c>
    </row>
    <row r="5782" spans="10:18" x14ac:dyDescent="0.2">
      <c r="J5782">
        <f t="shared" si="270"/>
        <v>5780</v>
      </c>
      <c r="K5782" t="str" cm="1">
        <f t="array" ref="K5782">IFERROR(INDEX(tblClientes[Cliente],INT($J5782/ROWS(tblConsorcios[Produto]))+1),"")</f>
        <v/>
      </c>
      <c r="L5782" t="str" cm="1">
        <f t="array" ref="L5782">IFERROR(INDEX(tblConsorcios[Produto],MOD($J5782,ROWS(tblConsorcios[Produto]))+1),"")</f>
        <v>Imóvel IE220 – 200m</v>
      </c>
      <c r="M5782" s="20" cm="1">
        <f t="array" ref="M5782">IFERROR(INDEX(tblConsorcios[Valor da Carta (R$)],MOD($J5782,ROWS(tblConsorcios[Produto]))+1),"")</f>
        <v>220000</v>
      </c>
      <c r="N5782" s="2" cm="1">
        <f t="array" ref="N5782">IFERROR(INDEX(tblConsorcios[Prazo (meses)],MOD($J5782,ROWS(tblConsorcios[Produto]))+1),"")</f>
        <v>200</v>
      </c>
      <c r="O5782" s="20" cm="1">
        <f t="array" ref="O5782">IFERROR(INDEX(tblConsorcios[Parcela Mensal (R$)],MOD($J5782,ROWS(tblConsorcios[Produto]))+1),"")</f>
        <v>1394.8</v>
      </c>
      <c r="P5782" s="20" t="str" cm="1">
        <f t="array" ref="P5782">IFERROR(INDEX(tblClientes[Dividendo Mensal (R$)],INT($J5782/ROWS(tblConsorcios[Produto]))+1),"")</f>
        <v/>
      </c>
      <c r="Q5782" s="20" t="str">
        <f t="shared" si="271"/>
        <v/>
      </c>
      <c r="R5782">
        <f t="shared" si="272"/>
        <v>0</v>
      </c>
    </row>
    <row r="5783" spans="10:18" x14ac:dyDescent="0.2">
      <c r="J5783">
        <f t="shared" si="270"/>
        <v>5781</v>
      </c>
      <c r="K5783" t="str" cm="1">
        <f t="array" ref="K5783">IFERROR(INDEX(tblClientes[Cliente],INT($J5783/ROWS(tblConsorcios[Produto]))+1),"")</f>
        <v/>
      </c>
      <c r="L5783" t="str" cm="1">
        <f t="array" ref="L5783">IFERROR(INDEX(tblConsorcios[Produto],MOD($J5783,ROWS(tblConsorcios[Produto]))+1),"")</f>
        <v>Imóvel IE200 – 240m</v>
      </c>
      <c r="M5783" s="20" cm="1">
        <f t="array" ref="M5783">IFERROR(INDEX(tblConsorcios[Valor da Carta (R$)],MOD($J5783,ROWS(tblConsorcios[Produto]))+1),"")</f>
        <v>200000</v>
      </c>
      <c r="N5783" s="2" cm="1">
        <f t="array" ref="N5783">IFERROR(INDEX(tblConsorcios[Prazo (meses)],MOD($J5783,ROWS(tblConsorcios[Produto]))+1),"")</f>
        <v>240</v>
      </c>
      <c r="O5783" s="20" cm="1">
        <f t="array" ref="O5783">IFERROR(INDEX(tblConsorcios[Parcela Mensal (R$)],MOD($J5783,ROWS(tblConsorcios[Produto]))+1),"")</f>
        <v>1073.33</v>
      </c>
      <c r="P5783" s="20" t="str" cm="1">
        <f t="array" ref="P5783">IFERROR(INDEX(tblClientes[Dividendo Mensal (R$)],INT($J5783/ROWS(tblConsorcios[Produto]))+1),"")</f>
        <v/>
      </c>
      <c r="Q5783" s="20" t="str">
        <f t="shared" si="271"/>
        <v/>
      </c>
      <c r="R5783">
        <f t="shared" si="272"/>
        <v>0</v>
      </c>
    </row>
    <row r="5784" spans="10:18" x14ac:dyDescent="0.2">
      <c r="J5784">
        <f t="shared" si="270"/>
        <v>5782</v>
      </c>
      <c r="K5784" t="str" cm="1">
        <f t="array" ref="K5784">IFERROR(INDEX(tblClientes[Cliente],INT($J5784/ROWS(tblConsorcios[Produto]))+1),"")</f>
        <v/>
      </c>
      <c r="L5784" t="str" cm="1">
        <f t="array" ref="L5784">IFERROR(INDEX(tblConsorcios[Produto],MOD($J5784,ROWS(tblConsorcios[Produto]))+1),"")</f>
        <v>Imóvel IE200 – 220m</v>
      </c>
      <c r="M5784" s="20" cm="1">
        <f t="array" ref="M5784">IFERROR(INDEX(tblConsorcios[Valor da Carta (R$)],MOD($J5784,ROWS(tblConsorcios[Produto]))+1),"")</f>
        <v>200000</v>
      </c>
      <c r="N5784" s="2" cm="1">
        <f t="array" ref="N5784">IFERROR(INDEX(tblConsorcios[Prazo (meses)],MOD($J5784,ROWS(tblConsorcios[Produto]))+1),"")</f>
        <v>220</v>
      </c>
      <c r="O5784" s="20" cm="1">
        <f t="array" ref="O5784">IFERROR(INDEX(tblConsorcios[Parcela Mensal (R$)],MOD($J5784,ROWS(tblConsorcios[Produto]))+1),"")</f>
        <v>1161.82</v>
      </c>
      <c r="P5784" s="20" t="str" cm="1">
        <f t="array" ref="P5784">IFERROR(INDEX(tblClientes[Dividendo Mensal (R$)],INT($J5784/ROWS(tblConsorcios[Produto]))+1),"")</f>
        <v/>
      </c>
      <c r="Q5784" s="20" t="str">
        <f t="shared" si="271"/>
        <v/>
      </c>
      <c r="R5784">
        <f t="shared" si="272"/>
        <v>0</v>
      </c>
    </row>
    <row r="5785" spans="10:18" x14ac:dyDescent="0.2">
      <c r="J5785">
        <f t="shared" si="270"/>
        <v>5783</v>
      </c>
      <c r="K5785" t="str" cm="1">
        <f t="array" ref="K5785">IFERROR(INDEX(tblClientes[Cliente],INT($J5785/ROWS(tblConsorcios[Produto]))+1),"")</f>
        <v/>
      </c>
      <c r="L5785" t="str" cm="1">
        <f t="array" ref="L5785">IFERROR(INDEX(tblConsorcios[Produto],MOD($J5785,ROWS(tblConsorcios[Produto]))+1),"")</f>
        <v>Imóvel IE200 – 200m</v>
      </c>
      <c r="M5785" s="20" cm="1">
        <f t="array" ref="M5785">IFERROR(INDEX(tblConsorcios[Valor da Carta (R$)],MOD($J5785,ROWS(tblConsorcios[Produto]))+1),"")</f>
        <v>200000</v>
      </c>
      <c r="N5785" s="2" cm="1">
        <f t="array" ref="N5785">IFERROR(INDEX(tblConsorcios[Prazo (meses)],MOD($J5785,ROWS(tblConsorcios[Produto]))+1),"")</f>
        <v>200</v>
      </c>
      <c r="O5785" s="20" cm="1">
        <f t="array" ref="O5785">IFERROR(INDEX(tblConsorcios[Parcela Mensal (R$)],MOD($J5785,ROWS(tblConsorcios[Produto]))+1),"")</f>
        <v>1268</v>
      </c>
      <c r="P5785" s="20" t="str" cm="1">
        <f t="array" ref="P5785">IFERROR(INDEX(tblClientes[Dividendo Mensal (R$)],INT($J5785/ROWS(tblConsorcios[Produto]))+1),"")</f>
        <v/>
      </c>
      <c r="Q5785" s="20" t="str">
        <f t="shared" si="271"/>
        <v/>
      </c>
      <c r="R5785">
        <f t="shared" si="272"/>
        <v>0</v>
      </c>
    </row>
    <row r="5786" spans="10:18" x14ac:dyDescent="0.2">
      <c r="J5786">
        <f t="shared" si="270"/>
        <v>5784</v>
      </c>
      <c r="K5786" t="str" cm="1">
        <f t="array" ref="K5786">IFERROR(INDEX(tblClientes[Cliente],INT($J5786/ROWS(tblConsorcios[Produto]))+1),"")</f>
        <v/>
      </c>
      <c r="L5786" t="str" cm="1">
        <f t="array" ref="L5786">IFERROR(INDEX(tblConsorcios[Produto],MOD($J5786,ROWS(tblConsorcios[Produto]))+1),"")</f>
        <v>Imóvel IE150 – 240m</v>
      </c>
      <c r="M5786" s="20" cm="1">
        <f t="array" ref="M5786">IFERROR(INDEX(tblConsorcios[Valor da Carta (R$)],MOD($J5786,ROWS(tblConsorcios[Produto]))+1),"")</f>
        <v>150000</v>
      </c>
      <c r="N5786" s="2" cm="1">
        <f t="array" ref="N5786">IFERROR(INDEX(tblConsorcios[Prazo (meses)],MOD($J5786,ROWS(tblConsorcios[Produto]))+1),"")</f>
        <v>240</v>
      </c>
      <c r="O5786" s="20" cm="1">
        <f t="array" ref="O5786">IFERROR(INDEX(tblConsorcios[Parcela Mensal (R$)],MOD($J5786,ROWS(tblConsorcios[Produto]))+1),"")</f>
        <v>805</v>
      </c>
      <c r="P5786" s="20" t="str" cm="1">
        <f t="array" ref="P5786">IFERROR(INDEX(tblClientes[Dividendo Mensal (R$)],INT($J5786/ROWS(tblConsorcios[Produto]))+1),"")</f>
        <v/>
      </c>
      <c r="Q5786" s="20" t="str">
        <f t="shared" si="271"/>
        <v/>
      </c>
      <c r="R5786">
        <f t="shared" si="272"/>
        <v>0</v>
      </c>
    </row>
    <row r="5787" spans="10:18" x14ac:dyDescent="0.2">
      <c r="J5787">
        <f t="shared" si="270"/>
        <v>5785</v>
      </c>
      <c r="K5787" t="str" cm="1">
        <f t="array" ref="K5787">IFERROR(INDEX(tblClientes[Cliente],INT($J5787/ROWS(tblConsorcios[Produto]))+1),"")</f>
        <v/>
      </c>
      <c r="L5787" t="str" cm="1">
        <f t="array" ref="L5787">IFERROR(INDEX(tblConsorcios[Produto],MOD($J5787,ROWS(tblConsorcios[Produto]))+1),"")</f>
        <v>Imóvel IE150 – 220m</v>
      </c>
      <c r="M5787" s="20" cm="1">
        <f t="array" ref="M5787">IFERROR(INDEX(tblConsorcios[Valor da Carta (R$)],MOD($J5787,ROWS(tblConsorcios[Produto]))+1),"")</f>
        <v>150000</v>
      </c>
      <c r="N5787" s="2" cm="1">
        <f t="array" ref="N5787">IFERROR(INDEX(tblConsorcios[Prazo (meses)],MOD($J5787,ROWS(tblConsorcios[Produto]))+1),"")</f>
        <v>220</v>
      </c>
      <c r="O5787" s="20" cm="1">
        <f t="array" ref="O5787">IFERROR(INDEX(tblConsorcios[Parcela Mensal (R$)],MOD($J5787,ROWS(tblConsorcios[Produto]))+1),"")</f>
        <v>871.36</v>
      </c>
      <c r="P5787" s="20" t="str" cm="1">
        <f t="array" ref="P5787">IFERROR(INDEX(tblClientes[Dividendo Mensal (R$)],INT($J5787/ROWS(tblConsorcios[Produto]))+1),"")</f>
        <v/>
      </c>
      <c r="Q5787" s="20" t="str">
        <f t="shared" si="271"/>
        <v/>
      </c>
      <c r="R5787">
        <f t="shared" si="272"/>
        <v>0</v>
      </c>
    </row>
    <row r="5788" spans="10:18" x14ac:dyDescent="0.2">
      <c r="J5788">
        <f t="shared" si="270"/>
        <v>5786</v>
      </c>
      <c r="K5788" t="str" cm="1">
        <f t="array" ref="K5788">IFERROR(INDEX(tblClientes[Cliente],INT($J5788/ROWS(tblConsorcios[Produto]))+1),"")</f>
        <v/>
      </c>
      <c r="L5788" t="str" cm="1">
        <f t="array" ref="L5788">IFERROR(INDEX(tblConsorcios[Produto],MOD($J5788,ROWS(tblConsorcios[Produto]))+1),"")</f>
        <v>Imóvel IE150 – 200m</v>
      </c>
      <c r="M5788" s="20" cm="1">
        <f t="array" ref="M5788">IFERROR(INDEX(tblConsorcios[Valor da Carta (R$)],MOD($J5788,ROWS(tblConsorcios[Produto]))+1),"")</f>
        <v>150000</v>
      </c>
      <c r="N5788" s="2" cm="1">
        <f t="array" ref="N5788">IFERROR(INDEX(tblConsorcios[Prazo (meses)],MOD($J5788,ROWS(tblConsorcios[Produto]))+1),"")</f>
        <v>200</v>
      </c>
      <c r="O5788" s="20" cm="1">
        <f t="array" ref="O5788">IFERROR(INDEX(tblConsorcios[Parcela Mensal (R$)],MOD($J5788,ROWS(tblConsorcios[Produto]))+1),"")</f>
        <v>951</v>
      </c>
      <c r="P5788" s="20" t="str" cm="1">
        <f t="array" ref="P5788">IFERROR(INDEX(tblClientes[Dividendo Mensal (R$)],INT($J5788/ROWS(tblConsorcios[Produto]))+1),"")</f>
        <v/>
      </c>
      <c r="Q5788" s="20" t="str">
        <f t="shared" si="271"/>
        <v/>
      </c>
      <c r="R5788">
        <f t="shared" si="272"/>
        <v>0</v>
      </c>
    </row>
    <row r="5789" spans="10:18" x14ac:dyDescent="0.2">
      <c r="J5789">
        <f t="shared" si="270"/>
        <v>5787</v>
      </c>
      <c r="K5789" t="str" cm="1">
        <f t="array" ref="K5789">IFERROR(INDEX(tblClientes[Cliente],INT($J5789/ROWS(tblConsorcios[Produto]))+1),"")</f>
        <v/>
      </c>
      <c r="L5789" t="str" cm="1">
        <f t="array" ref="L5789">IFERROR(INDEX(tblConsorcios[Produto],MOD($J5789,ROWS(tblConsorcios[Produto]))+1),"")</f>
        <v>Imóvel IE140 – 240m</v>
      </c>
      <c r="M5789" s="20" cm="1">
        <f t="array" ref="M5789">IFERROR(INDEX(tblConsorcios[Valor da Carta (R$)],MOD($J5789,ROWS(tblConsorcios[Produto]))+1),"")</f>
        <v>140000</v>
      </c>
      <c r="N5789" s="2" cm="1">
        <f t="array" ref="N5789">IFERROR(INDEX(tblConsorcios[Prazo (meses)],MOD($J5789,ROWS(tblConsorcios[Produto]))+1),"")</f>
        <v>240</v>
      </c>
      <c r="O5789" s="20" cm="1">
        <f t="array" ref="O5789">IFERROR(INDEX(tblConsorcios[Parcela Mensal (R$)],MOD($J5789,ROWS(tblConsorcios[Produto]))+1),"")</f>
        <v>751.33</v>
      </c>
      <c r="P5789" s="20" t="str" cm="1">
        <f t="array" ref="P5789">IFERROR(INDEX(tblClientes[Dividendo Mensal (R$)],INT($J5789/ROWS(tblConsorcios[Produto]))+1),"")</f>
        <v/>
      </c>
      <c r="Q5789" s="20" t="str">
        <f t="shared" si="271"/>
        <v/>
      </c>
      <c r="R5789">
        <f t="shared" si="272"/>
        <v>0</v>
      </c>
    </row>
    <row r="5790" spans="10:18" x14ac:dyDescent="0.2">
      <c r="J5790">
        <f t="shared" si="270"/>
        <v>5788</v>
      </c>
      <c r="K5790" t="str" cm="1">
        <f t="array" ref="K5790">IFERROR(INDEX(tblClientes[Cliente],INT($J5790/ROWS(tblConsorcios[Produto]))+1),"")</f>
        <v/>
      </c>
      <c r="L5790" t="str" cm="1">
        <f t="array" ref="L5790">IFERROR(INDEX(tblConsorcios[Produto],MOD($J5790,ROWS(tblConsorcios[Produto]))+1),"")</f>
        <v>Imóvel IE140 – 220m</v>
      </c>
      <c r="M5790" s="20" cm="1">
        <f t="array" ref="M5790">IFERROR(INDEX(tblConsorcios[Valor da Carta (R$)],MOD($J5790,ROWS(tblConsorcios[Produto]))+1),"")</f>
        <v>140000</v>
      </c>
      <c r="N5790" s="2" cm="1">
        <f t="array" ref="N5790">IFERROR(INDEX(tblConsorcios[Prazo (meses)],MOD($J5790,ROWS(tblConsorcios[Produto]))+1),"")</f>
        <v>220</v>
      </c>
      <c r="O5790" s="20" cm="1">
        <f t="array" ref="O5790">IFERROR(INDEX(tblConsorcios[Parcela Mensal (R$)],MOD($J5790,ROWS(tblConsorcios[Produto]))+1),"")</f>
        <v>813.27</v>
      </c>
      <c r="P5790" s="20" t="str" cm="1">
        <f t="array" ref="P5790">IFERROR(INDEX(tblClientes[Dividendo Mensal (R$)],INT($J5790/ROWS(tblConsorcios[Produto]))+1),"")</f>
        <v/>
      </c>
      <c r="Q5790" s="20" t="str">
        <f t="shared" si="271"/>
        <v/>
      </c>
      <c r="R5790">
        <f t="shared" si="272"/>
        <v>0</v>
      </c>
    </row>
    <row r="5791" spans="10:18" x14ac:dyDescent="0.2">
      <c r="J5791">
        <f t="shared" si="270"/>
        <v>5789</v>
      </c>
      <c r="K5791" t="str" cm="1">
        <f t="array" ref="K5791">IFERROR(INDEX(tblClientes[Cliente],INT($J5791/ROWS(tblConsorcios[Produto]))+1),"")</f>
        <v/>
      </c>
      <c r="L5791" t="str" cm="1">
        <f t="array" ref="L5791">IFERROR(INDEX(tblConsorcios[Produto],MOD($J5791,ROWS(tblConsorcios[Produto]))+1),"")</f>
        <v>Imóvel IE140 – 200m</v>
      </c>
      <c r="M5791" s="20" cm="1">
        <f t="array" ref="M5791">IFERROR(INDEX(tblConsorcios[Valor da Carta (R$)],MOD($J5791,ROWS(tblConsorcios[Produto]))+1),"")</f>
        <v>140000</v>
      </c>
      <c r="N5791" s="2" cm="1">
        <f t="array" ref="N5791">IFERROR(INDEX(tblConsorcios[Prazo (meses)],MOD($J5791,ROWS(tblConsorcios[Produto]))+1),"")</f>
        <v>200</v>
      </c>
      <c r="O5791" s="20" cm="1">
        <f t="array" ref="O5791">IFERROR(INDEX(tblConsorcios[Parcela Mensal (R$)],MOD($J5791,ROWS(tblConsorcios[Produto]))+1),"")</f>
        <v>887.6</v>
      </c>
      <c r="P5791" s="20" t="str" cm="1">
        <f t="array" ref="P5791">IFERROR(INDEX(tblClientes[Dividendo Mensal (R$)],INT($J5791/ROWS(tblConsorcios[Produto]))+1),"")</f>
        <v/>
      </c>
      <c r="Q5791" s="20" t="str">
        <f t="shared" si="271"/>
        <v/>
      </c>
      <c r="R5791">
        <f t="shared" si="272"/>
        <v>0</v>
      </c>
    </row>
    <row r="5792" spans="10:18" x14ac:dyDescent="0.2">
      <c r="J5792">
        <f t="shared" si="270"/>
        <v>5790</v>
      </c>
      <c r="K5792" t="str" cm="1">
        <f t="array" ref="K5792">IFERROR(INDEX(tblClientes[Cliente],INT($J5792/ROWS(tblConsorcios[Produto]))+1),"")</f>
        <v/>
      </c>
      <c r="L5792" t="str" cm="1">
        <f t="array" ref="L5792">IFERROR(INDEX(tblConsorcios[Produto],MOD($J5792,ROWS(tblConsorcios[Produto]))+1),"")</f>
        <v>Imóvel IE130 – 240m</v>
      </c>
      <c r="M5792" s="20" cm="1">
        <f t="array" ref="M5792">IFERROR(INDEX(tblConsorcios[Valor da Carta (R$)],MOD($J5792,ROWS(tblConsorcios[Produto]))+1),"")</f>
        <v>130000</v>
      </c>
      <c r="N5792" s="2" cm="1">
        <f t="array" ref="N5792">IFERROR(INDEX(tblConsorcios[Prazo (meses)],MOD($J5792,ROWS(tblConsorcios[Produto]))+1),"")</f>
        <v>240</v>
      </c>
      <c r="O5792" s="20" cm="1">
        <f t="array" ref="O5792">IFERROR(INDEX(tblConsorcios[Parcela Mensal (R$)],MOD($J5792,ROWS(tblConsorcios[Produto]))+1),"")</f>
        <v>697.67</v>
      </c>
      <c r="P5792" s="20" t="str" cm="1">
        <f t="array" ref="P5792">IFERROR(INDEX(tblClientes[Dividendo Mensal (R$)],INT($J5792/ROWS(tblConsorcios[Produto]))+1),"")</f>
        <v/>
      </c>
      <c r="Q5792" s="20" t="str">
        <f t="shared" si="271"/>
        <v/>
      </c>
      <c r="R5792">
        <f t="shared" si="272"/>
        <v>0</v>
      </c>
    </row>
    <row r="5793" spans="10:18" x14ac:dyDescent="0.2">
      <c r="J5793">
        <f t="shared" si="270"/>
        <v>5791</v>
      </c>
      <c r="K5793" t="str" cm="1">
        <f t="array" ref="K5793">IFERROR(INDEX(tblClientes[Cliente],INT($J5793/ROWS(tblConsorcios[Produto]))+1),"")</f>
        <v/>
      </c>
      <c r="L5793" t="str" cm="1">
        <f t="array" ref="L5793">IFERROR(INDEX(tblConsorcios[Produto],MOD($J5793,ROWS(tblConsorcios[Produto]))+1),"")</f>
        <v>Imóvel IE130 – 220m</v>
      </c>
      <c r="M5793" s="20" cm="1">
        <f t="array" ref="M5793">IFERROR(INDEX(tblConsorcios[Valor da Carta (R$)],MOD($J5793,ROWS(tblConsorcios[Produto]))+1),"")</f>
        <v>130000</v>
      </c>
      <c r="N5793" s="2" cm="1">
        <f t="array" ref="N5793">IFERROR(INDEX(tblConsorcios[Prazo (meses)],MOD($J5793,ROWS(tblConsorcios[Produto]))+1),"")</f>
        <v>220</v>
      </c>
      <c r="O5793" s="20" cm="1">
        <f t="array" ref="O5793">IFERROR(INDEX(tblConsorcios[Parcela Mensal (R$)],MOD($J5793,ROWS(tblConsorcios[Produto]))+1),"")</f>
        <v>755.18</v>
      </c>
      <c r="P5793" s="20" t="str" cm="1">
        <f t="array" ref="P5793">IFERROR(INDEX(tblClientes[Dividendo Mensal (R$)],INT($J5793/ROWS(tblConsorcios[Produto]))+1),"")</f>
        <v/>
      </c>
      <c r="Q5793" s="20" t="str">
        <f t="shared" si="271"/>
        <v/>
      </c>
      <c r="R5793">
        <f t="shared" si="272"/>
        <v>0</v>
      </c>
    </row>
    <row r="5794" spans="10:18" x14ac:dyDescent="0.2">
      <c r="J5794">
        <f t="shared" si="270"/>
        <v>5792</v>
      </c>
      <c r="K5794" t="str" cm="1">
        <f t="array" ref="K5794">IFERROR(INDEX(tblClientes[Cliente],INT($J5794/ROWS(tblConsorcios[Produto]))+1),"")</f>
        <v/>
      </c>
      <c r="L5794" t="str" cm="1">
        <f t="array" ref="L5794">IFERROR(INDEX(tblConsorcios[Produto],MOD($J5794,ROWS(tblConsorcios[Produto]))+1),"")</f>
        <v>Imóvel IE130 – 200m</v>
      </c>
      <c r="M5794" s="20" cm="1">
        <f t="array" ref="M5794">IFERROR(INDEX(tblConsorcios[Valor da Carta (R$)],MOD($J5794,ROWS(tblConsorcios[Produto]))+1),"")</f>
        <v>130000</v>
      </c>
      <c r="N5794" s="2" cm="1">
        <f t="array" ref="N5794">IFERROR(INDEX(tblConsorcios[Prazo (meses)],MOD($J5794,ROWS(tblConsorcios[Produto]))+1),"")</f>
        <v>200</v>
      </c>
      <c r="O5794" s="20" cm="1">
        <f t="array" ref="O5794">IFERROR(INDEX(tblConsorcios[Parcela Mensal (R$)],MOD($J5794,ROWS(tblConsorcios[Produto]))+1),"")</f>
        <v>824.2</v>
      </c>
      <c r="P5794" s="20" t="str" cm="1">
        <f t="array" ref="P5794">IFERROR(INDEX(tblClientes[Dividendo Mensal (R$)],INT($J5794/ROWS(tblConsorcios[Produto]))+1),"")</f>
        <v/>
      </c>
      <c r="Q5794" s="20" t="str">
        <f t="shared" si="271"/>
        <v/>
      </c>
      <c r="R5794">
        <f t="shared" si="272"/>
        <v>0</v>
      </c>
    </row>
    <row r="5795" spans="10:18" x14ac:dyDescent="0.2">
      <c r="J5795">
        <f t="shared" si="270"/>
        <v>5793</v>
      </c>
      <c r="K5795" t="str" cm="1">
        <f t="array" ref="K5795">IFERROR(INDEX(tblClientes[Cliente],INT($J5795/ROWS(tblConsorcios[Produto]))+1),"")</f>
        <v/>
      </c>
      <c r="L5795" t="str" cm="1">
        <f t="array" ref="L5795">IFERROR(INDEX(tblConsorcios[Produto],MOD($J5795,ROWS(tblConsorcios[Produto]))+1),"")</f>
        <v>Imóvel IE120 – 240m</v>
      </c>
      <c r="M5795" s="20" cm="1">
        <f t="array" ref="M5795">IFERROR(INDEX(tblConsorcios[Valor da Carta (R$)],MOD($J5795,ROWS(tblConsorcios[Produto]))+1),"")</f>
        <v>120000</v>
      </c>
      <c r="N5795" s="2" cm="1">
        <f t="array" ref="N5795">IFERROR(INDEX(tblConsorcios[Prazo (meses)],MOD($J5795,ROWS(tblConsorcios[Produto]))+1),"")</f>
        <v>240</v>
      </c>
      <c r="O5795" s="20" cm="1">
        <f t="array" ref="O5795">IFERROR(INDEX(tblConsorcios[Parcela Mensal (R$)],MOD($J5795,ROWS(tblConsorcios[Produto]))+1),"")</f>
        <v>644</v>
      </c>
      <c r="P5795" s="20" t="str" cm="1">
        <f t="array" ref="P5795">IFERROR(INDEX(tblClientes[Dividendo Mensal (R$)],INT($J5795/ROWS(tblConsorcios[Produto]))+1),"")</f>
        <v/>
      </c>
      <c r="Q5795" s="20" t="str">
        <f t="shared" si="271"/>
        <v/>
      </c>
      <c r="R5795">
        <f t="shared" si="272"/>
        <v>0</v>
      </c>
    </row>
    <row r="5796" spans="10:18" x14ac:dyDescent="0.2">
      <c r="J5796">
        <f t="shared" si="270"/>
        <v>5794</v>
      </c>
      <c r="K5796" t="str" cm="1">
        <f t="array" ref="K5796">IFERROR(INDEX(tblClientes[Cliente],INT($J5796/ROWS(tblConsorcios[Produto]))+1),"")</f>
        <v/>
      </c>
      <c r="L5796" t="str" cm="1">
        <f t="array" ref="L5796">IFERROR(INDEX(tblConsorcios[Produto],MOD($J5796,ROWS(tblConsorcios[Produto]))+1),"")</f>
        <v>Imóvel IE120 – 220m</v>
      </c>
      <c r="M5796" s="20" cm="1">
        <f t="array" ref="M5796">IFERROR(INDEX(tblConsorcios[Valor da Carta (R$)],MOD($J5796,ROWS(tblConsorcios[Produto]))+1),"")</f>
        <v>120000</v>
      </c>
      <c r="N5796" s="2" cm="1">
        <f t="array" ref="N5796">IFERROR(INDEX(tblConsorcios[Prazo (meses)],MOD($J5796,ROWS(tblConsorcios[Produto]))+1),"")</f>
        <v>220</v>
      </c>
      <c r="O5796" s="20" cm="1">
        <f t="array" ref="O5796">IFERROR(INDEX(tblConsorcios[Parcela Mensal (R$)],MOD($J5796,ROWS(tblConsorcios[Produto]))+1),"")</f>
        <v>697.09</v>
      </c>
      <c r="P5796" s="20" t="str" cm="1">
        <f t="array" ref="P5796">IFERROR(INDEX(tblClientes[Dividendo Mensal (R$)],INT($J5796/ROWS(tblConsorcios[Produto]))+1),"")</f>
        <v/>
      </c>
      <c r="Q5796" s="20" t="str">
        <f t="shared" si="271"/>
        <v/>
      </c>
      <c r="R5796">
        <f t="shared" si="272"/>
        <v>0</v>
      </c>
    </row>
    <row r="5797" spans="10:18" x14ac:dyDescent="0.2">
      <c r="J5797">
        <f t="shared" si="270"/>
        <v>5795</v>
      </c>
      <c r="K5797" t="str" cm="1">
        <f t="array" ref="K5797">IFERROR(INDEX(tblClientes[Cliente],INT($J5797/ROWS(tblConsorcios[Produto]))+1),"")</f>
        <v/>
      </c>
      <c r="L5797" t="str" cm="1">
        <f t="array" ref="L5797">IFERROR(INDEX(tblConsorcios[Produto],MOD($J5797,ROWS(tblConsorcios[Produto]))+1),"")</f>
        <v>Imóvel IE120 – 200m</v>
      </c>
      <c r="M5797" s="20" cm="1">
        <f t="array" ref="M5797">IFERROR(INDEX(tblConsorcios[Valor da Carta (R$)],MOD($J5797,ROWS(tblConsorcios[Produto]))+1),"")</f>
        <v>120000</v>
      </c>
      <c r="N5797" s="2" cm="1">
        <f t="array" ref="N5797">IFERROR(INDEX(tblConsorcios[Prazo (meses)],MOD($J5797,ROWS(tblConsorcios[Produto]))+1),"")</f>
        <v>200</v>
      </c>
      <c r="O5797" s="20" cm="1">
        <f t="array" ref="O5797">IFERROR(INDEX(tblConsorcios[Parcela Mensal (R$)],MOD($J5797,ROWS(tblConsorcios[Produto]))+1),"")</f>
        <v>760.8</v>
      </c>
      <c r="P5797" s="20" t="str" cm="1">
        <f t="array" ref="P5797">IFERROR(INDEX(tblClientes[Dividendo Mensal (R$)],INT($J5797/ROWS(tblConsorcios[Produto]))+1),"")</f>
        <v/>
      </c>
      <c r="Q5797" s="20" t="str">
        <f t="shared" si="271"/>
        <v/>
      </c>
      <c r="R5797">
        <f t="shared" si="272"/>
        <v>0</v>
      </c>
    </row>
    <row r="5798" spans="10:18" x14ac:dyDescent="0.2">
      <c r="J5798">
        <f t="shared" si="270"/>
        <v>5796</v>
      </c>
      <c r="K5798" t="str" cm="1">
        <f t="array" ref="K5798">IFERROR(INDEX(tblClientes[Cliente],INT($J5798/ROWS(tblConsorcios[Produto]))+1),"")</f>
        <v/>
      </c>
      <c r="L5798" t="str" cm="1">
        <f t="array" ref="L5798">IFERROR(INDEX(tblConsorcios[Produto],MOD($J5798,ROWS(tblConsorcios[Produto]))+1),"")</f>
        <v>Imóvel IE600 – 240m</v>
      </c>
      <c r="M5798" s="20" cm="1">
        <f t="array" ref="M5798">IFERROR(INDEX(tblConsorcios[Valor da Carta (R$)],MOD($J5798,ROWS(tblConsorcios[Produto]))+1),"")</f>
        <v>600000</v>
      </c>
      <c r="N5798" s="2" cm="1">
        <f t="array" ref="N5798">IFERROR(INDEX(tblConsorcios[Prazo (meses)],MOD($J5798,ROWS(tblConsorcios[Produto]))+1),"")</f>
        <v>240</v>
      </c>
      <c r="O5798" s="20" cm="1">
        <f t="array" ref="O5798">IFERROR(INDEX(tblConsorcios[Parcela Mensal (R$)],MOD($J5798,ROWS(tblConsorcios[Produto]))+1),"")</f>
        <v>3220</v>
      </c>
      <c r="P5798" s="20" t="str" cm="1">
        <f t="array" ref="P5798">IFERROR(INDEX(tblClientes[Dividendo Mensal (R$)],INT($J5798/ROWS(tblConsorcios[Produto]))+1),"")</f>
        <v/>
      </c>
      <c r="Q5798" s="20" t="str">
        <f t="shared" si="271"/>
        <v/>
      </c>
      <c r="R5798">
        <f t="shared" si="272"/>
        <v>0</v>
      </c>
    </row>
    <row r="5799" spans="10:18" x14ac:dyDescent="0.2">
      <c r="J5799">
        <f t="shared" si="270"/>
        <v>5797</v>
      </c>
      <c r="K5799" t="str" cm="1">
        <f t="array" ref="K5799">IFERROR(INDEX(tblClientes[Cliente],INT($J5799/ROWS(tblConsorcios[Produto]))+1),"")</f>
        <v/>
      </c>
      <c r="L5799" t="str" cm="1">
        <f t="array" ref="L5799">IFERROR(INDEX(tblConsorcios[Produto],MOD($J5799,ROWS(tblConsorcios[Produto]))+1),"")</f>
        <v>Imóvel IE600 – 220m</v>
      </c>
      <c r="M5799" s="20" cm="1">
        <f t="array" ref="M5799">IFERROR(INDEX(tblConsorcios[Valor da Carta (R$)],MOD($J5799,ROWS(tblConsorcios[Produto]))+1),"")</f>
        <v>600000</v>
      </c>
      <c r="N5799" s="2" cm="1">
        <f t="array" ref="N5799">IFERROR(INDEX(tblConsorcios[Prazo (meses)],MOD($J5799,ROWS(tblConsorcios[Produto]))+1),"")</f>
        <v>220</v>
      </c>
      <c r="O5799" s="20" cm="1">
        <f t="array" ref="O5799">IFERROR(INDEX(tblConsorcios[Parcela Mensal (R$)],MOD($J5799,ROWS(tblConsorcios[Produto]))+1),"")</f>
        <v>3485.45</v>
      </c>
      <c r="P5799" s="20" t="str" cm="1">
        <f t="array" ref="P5799">IFERROR(INDEX(tblClientes[Dividendo Mensal (R$)],INT($J5799/ROWS(tblConsorcios[Produto]))+1),"")</f>
        <v/>
      </c>
      <c r="Q5799" s="20" t="str">
        <f t="shared" si="271"/>
        <v/>
      </c>
      <c r="R5799">
        <f t="shared" si="272"/>
        <v>0</v>
      </c>
    </row>
    <row r="5800" spans="10:18" x14ac:dyDescent="0.2">
      <c r="J5800">
        <f t="shared" si="270"/>
        <v>5798</v>
      </c>
      <c r="K5800" t="str" cm="1">
        <f t="array" ref="K5800">IFERROR(INDEX(tblClientes[Cliente],INT($J5800/ROWS(tblConsorcios[Produto]))+1),"")</f>
        <v/>
      </c>
      <c r="L5800" t="str" cm="1">
        <f t="array" ref="L5800">IFERROR(INDEX(tblConsorcios[Produto],MOD($J5800,ROWS(tblConsorcios[Produto]))+1),"")</f>
        <v>Imóvel IE600 – 200m</v>
      </c>
      <c r="M5800" s="20" cm="1">
        <f t="array" ref="M5800">IFERROR(INDEX(tblConsorcios[Valor da Carta (R$)],MOD($J5800,ROWS(tblConsorcios[Produto]))+1),"")</f>
        <v>600000</v>
      </c>
      <c r="N5800" s="2" cm="1">
        <f t="array" ref="N5800">IFERROR(INDEX(tblConsorcios[Prazo (meses)],MOD($J5800,ROWS(tblConsorcios[Produto]))+1),"")</f>
        <v>200</v>
      </c>
      <c r="O5800" s="20" cm="1">
        <f t="array" ref="O5800">IFERROR(INDEX(tblConsorcios[Parcela Mensal (R$)],MOD($J5800,ROWS(tblConsorcios[Produto]))+1),"")</f>
        <v>3804</v>
      </c>
      <c r="P5800" s="20" t="str" cm="1">
        <f t="array" ref="P5800">IFERROR(INDEX(tblClientes[Dividendo Mensal (R$)],INT($J5800/ROWS(tblConsorcios[Produto]))+1),"")</f>
        <v/>
      </c>
      <c r="Q5800" s="20" t="str">
        <f t="shared" si="271"/>
        <v/>
      </c>
      <c r="R5800">
        <f t="shared" si="272"/>
        <v>0</v>
      </c>
    </row>
    <row r="5801" spans="10:18" x14ac:dyDescent="0.2">
      <c r="J5801">
        <f t="shared" si="270"/>
        <v>5799</v>
      </c>
      <c r="K5801" t="str" cm="1">
        <f t="array" ref="K5801">IFERROR(INDEX(tblClientes[Cliente],INT($J5801/ROWS(tblConsorcios[Produto]))+1),"")</f>
        <v/>
      </c>
      <c r="L5801" t="str" cm="1">
        <f t="array" ref="L5801">IFERROR(INDEX(tblConsorcios[Produto],MOD($J5801,ROWS(tblConsorcios[Produto]))+1),"")</f>
        <v>Imóvel IE580 – 240m</v>
      </c>
      <c r="M5801" s="20" cm="1">
        <f t="array" ref="M5801">IFERROR(INDEX(tblConsorcios[Valor da Carta (R$)],MOD($J5801,ROWS(tblConsorcios[Produto]))+1),"")</f>
        <v>580000</v>
      </c>
      <c r="N5801" s="2" cm="1">
        <f t="array" ref="N5801">IFERROR(INDEX(tblConsorcios[Prazo (meses)],MOD($J5801,ROWS(tblConsorcios[Produto]))+1),"")</f>
        <v>240</v>
      </c>
      <c r="O5801" s="20" cm="1">
        <f t="array" ref="O5801">IFERROR(INDEX(tblConsorcios[Parcela Mensal (R$)],MOD($J5801,ROWS(tblConsorcios[Produto]))+1),"")</f>
        <v>3112.67</v>
      </c>
      <c r="P5801" s="20" t="str" cm="1">
        <f t="array" ref="P5801">IFERROR(INDEX(tblClientes[Dividendo Mensal (R$)],INT($J5801/ROWS(tblConsorcios[Produto]))+1),"")</f>
        <v/>
      </c>
      <c r="Q5801" s="20" t="str">
        <f t="shared" si="271"/>
        <v/>
      </c>
      <c r="R5801">
        <f t="shared" si="272"/>
        <v>0</v>
      </c>
    </row>
    <row r="5802" spans="10:18" x14ac:dyDescent="0.2">
      <c r="J5802">
        <f t="shared" si="270"/>
        <v>5800</v>
      </c>
      <c r="K5802" t="str" cm="1">
        <f t="array" ref="K5802">IFERROR(INDEX(tblClientes[Cliente],INT($J5802/ROWS(tblConsorcios[Produto]))+1),"")</f>
        <v/>
      </c>
      <c r="L5802" t="str" cm="1">
        <f t="array" ref="L5802">IFERROR(INDEX(tblConsorcios[Produto],MOD($J5802,ROWS(tblConsorcios[Produto]))+1),"")</f>
        <v>Imóvel IE580 – 220m</v>
      </c>
      <c r="M5802" s="20" cm="1">
        <f t="array" ref="M5802">IFERROR(INDEX(tblConsorcios[Valor da Carta (R$)],MOD($J5802,ROWS(tblConsorcios[Produto]))+1),"")</f>
        <v>580000</v>
      </c>
      <c r="N5802" s="2" cm="1">
        <f t="array" ref="N5802">IFERROR(INDEX(tblConsorcios[Prazo (meses)],MOD($J5802,ROWS(tblConsorcios[Produto]))+1),"")</f>
        <v>220</v>
      </c>
      <c r="O5802" s="20" cm="1">
        <f t="array" ref="O5802">IFERROR(INDEX(tblConsorcios[Parcela Mensal (R$)],MOD($J5802,ROWS(tblConsorcios[Produto]))+1),"")</f>
        <v>3369.27</v>
      </c>
      <c r="P5802" s="20" t="str" cm="1">
        <f t="array" ref="P5802">IFERROR(INDEX(tblClientes[Dividendo Mensal (R$)],INT($J5802/ROWS(tblConsorcios[Produto]))+1),"")</f>
        <v/>
      </c>
      <c r="Q5802" s="20" t="str">
        <f t="shared" si="271"/>
        <v/>
      </c>
      <c r="R5802">
        <f t="shared" si="272"/>
        <v>0</v>
      </c>
    </row>
    <row r="5803" spans="10:18" x14ac:dyDescent="0.2">
      <c r="J5803">
        <f t="shared" si="270"/>
        <v>5801</v>
      </c>
      <c r="K5803" t="str" cm="1">
        <f t="array" ref="K5803">IFERROR(INDEX(tblClientes[Cliente],INT($J5803/ROWS(tblConsorcios[Produto]))+1),"")</f>
        <v/>
      </c>
      <c r="L5803" t="str" cm="1">
        <f t="array" ref="L5803">IFERROR(INDEX(tblConsorcios[Produto],MOD($J5803,ROWS(tblConsorcios[Produto]))+1),"")</f>
        <v>Imóvel IE580 – 200m</v>
      </c>
      <c r="M5803" s="20" cm="1">
        <f t="array" ref="M5803">IFERROR(INDEX(tblConsorcios[Valor da Carta (R$)],MOD($J5803,ROWS(tblConsorcios[Produto]))+1),"")</f>
        <v>580000</v>
      </c>
      <c r="N5803" s="2" cm="1">
        <f t="array" ref="N5803">IFERROR(INDEX(tblConsorcios[Prazo (meses)],MOD($J5803,ROWS(tblConsorcios[Produto]))+1),"")</f>
        <v>200</v>
      </c>
      <c r="O5803" s="20" cm="1">
        <f t="array" ref="O5803">IFERROR(INDEX(tblConsorcios[Parcela Mensal (R$)],MOD($J5803,ROWS(tblConsorcios[Produto]))+1),"")</f>
        <v>3677.2</v>
      </c>
      <c r="P5803" s="20" t="str" cm="1">
        <f t="array" ref="P5803">IFERROR(INDEX(tblClientes[Dividendo Mensal (R$)],INT($J5803/ROWS(tblConsorcios[Produto]))+1),"")</f>
        <v/>
      </c>
      <c r="Q5803" s="20" t="str">
        <f t="shared" si="271"/>
        <v/>
      </c>
      <c r="R5803">
        <f t="shared" si="272"/>
        <v>0</v>
      </c>
    </row>
    <row r="5804" spans="10:18" x14ac:dyDescent="0.2">
      <c r="J5804">
        <f t="shared" si="270"/>
        <v>5802</v>
      </c>
      <c r="K5804" t="str" cm="1">
        <f t="array" ref="K5804">IFERROR(INDEX(tblClientes[Cliente],INT($J5804/ROWS(tblConsorcios[Produto]))+1),"")</f>
        <v/>
      </c>
      <c r="L5804" t="str" cm="1">
        <f t="array" ref="L5804">IFERROR(INDEX(tblConsorcios[Produto],MOD($J5804,ROWS(tblConsorcios[Produto]))+1),"")</f>
        <v>Imóvel IE550 – 240m</v>
      </c>
      <c r="M5804" s="20" cm="1">
        <f t="array" ref="M5804">IFERROR(INDEX(tblConsorcios[Valor da Carta (R$)],MOD($J5804,ROWS(tblConsorcios[Produto]))+1),"")</f>
        <v>550000</v>
      </c>
      <c r="N5804" s="2" cm="1">
        <f t="array" ref="N5804">IFERROR(INDEX(tblConsorcios[Prazo (meses)],MOD($J5804,ROWS(tblConsorcios[Produto]))+1),"")</f>
        <v>240</v>
      </c>
      <c r="O5804" s="20" cm="1">
        <f t="array" ref="O5804">IFERROR(INDEX(tblConsorcios[Parcela Mensal (R$)],MOD($J5804,ROWS(tblConsorcios[Produto]))+1),"")</f>
        <v>2951.67</v>
      </c>
      <c r="P5804" s="20" t="str" cm="1">
        <f t="array" ref="P5804">IFERROR(INDEX(tblClientes[Dividendo Mensal (R$)],INT($J5804/ROWS(tblConsorcios[Produto]))+1),"")</f>
        <v/>
      </c>
      <c r="Q5804" s="20" t="str">
        <f t="shared" si="271"/>
        <v/>
      </c>
      <c r="R5804">
        <f t="shared" si="272"/>
        <v>0</v>
      </c>
    </row>
    <row r="5805" spans="10:18" x14ac:dyDescent="0.2">
      <c r="J5805">
        <f t="shared" si="270"/>
        <v>5803</v>
      </c>
      <c r="K5805" t="str" cm="1">
        <f t="array" ref="K5805">IFERROR(INDEX(tblClientes[Cliente],INT($J5805/ROWS(tblConsorcios[Produto]))+1),"")</f>
        <v/>
      </c>
      <c r="L5805" t="str" cm="1">
        <f t="array" ref="L5805">IFERROR(INDEX(tblConsorcios[Produto],MOD($J5805,ROWS(tblConsorcios[Produto]))+1),"")</f>
        <v>Imóvel IE550 – 220m</v>
      </c>
      <c r="M5805" s="20" cm="1">
        <f t="array" ref="M5805">IFERROR(INDEX(tblConsorcios[Valor da Carta (R$)],MOD($J5805,ROWS(tblConsorcios[Produto]))+1),"")</f>
        <v>550000</v>
      </c>
      <c r="N5805" s="2" cm="1">
        <f t="array" ref="N5805">IFERROR(INDEX(tblConsorcios[Prazo (meses)],MOD($J5805,ROWS(tblConsorcios[Produto]))+1),"")</f>
        <v>220</v>
      </c>
      <c r="O5805" s="20" cm="1">
        <f t="array" ref="O5805">IFERROR(INDEX(tblConsorcios[Parcela Mensal (R$)],MOD($J5805,ROWS(tblConsorcios[Produto]))+1),"")</f>
        <v>3195</v>
      </c>
      <c r="P5805" s="20" t="str" cm="1">
        <f t="array" ref="P5805">IFERROR(INDEX(tblClientes[Dividendo Mensal (R$)],INT($J5805/ROWS(tblConsorcios[Produto]))+1),"")</f>
        <v/>
      </c>
      <c r="Q5805" s="20" t="str">
        <f t="shared" si="271"/>
        <v/>
      </c>
      <c r="R5805">
        <f t="shared" si="272"/>
        <v>0</v>
      </c>
    </row>
    <row r="5806" spans="10:18" x14ac:dyDescent="0.2">
      <c r="J5806">
        <f t="shared" si="270"/>
        <v>5804</v>
      </c>
      <c r="K5806" t="str" cm="1">
        <f t="array" ref="K5806">IFERROR(INDEX(tblClientes[Cliente],INT($J5806/ROWS(tblConsorcios[Produto]))+1),"")</f>
        <v/>
      </c>
      <c r="L5806" t="str" cm="1">
        <f t="array" ref="L5806">IFERROR(INDEX(tblConsorcios[Produto],MOD($J5806,ROWS(tblConsorcios[Produto]))+1),"")</f>
        <v>Imóvel IE550 – 200m</v>
      </c>
      <c r="M5806" s="20" cm="1">
        <f t="array" ref="M5806">IFERROR(INDEX(tblConsorcios[Valor da Carta (R$)],MOD($J5806,ROWS(tblConsorcios[Produto]))+1),"")</f>
        <v>550000</v>
      </c>
      <c r="N5806" s="2" cm="1">
        <f t="array" ref="N5806">IFERROR(INDEX(tblConsorcios[Prazo (meses)],MOD($J5806,ROWS(tblConsorcios[Produto]))+1),"")</f>
        <v>200</v>
      </c>
      <c r="O5806" s="20" cm="1">
        <f t="array" ref="O5806">IFERROR(INDEX(tblConsorcios[Parcela Mensal (R$)],MOD($J5806,ROWS(tblConsorcios[Produto]))+1),"")</f>
        <v>3487</v>
      </c>
      <c r="P5806" s="20" t="str" cm="1">
        <f t="array" ref="P5806">IFERROR(INDEX(tblClientes[Dividendo Mensal (R$)],INT($J5806/ROWS(tblConsorcios[Produto]))+1),"")</f>
        <v/>
      </c>
      <c r="Q5806" s="20" t="str">
        <f t="shared" si="271"/>
        <v/>
      </c>
      <c r="R5806">
        <f t="shared" si="272"/>
        <v>0</v>
      </c>
    </row>
    <row r="5807" spans="10:18" x14ac:dyDescent="0.2">
      <c r="J5807">
        <f t="shared" si="270"/>
        <v>5805</v>
      </c>
      <c r="K5807" t="str" cm="1">
        <f t="array" ref="K5807">IFERROR(INDEX(tblClientes[Cliente],INT($J5807/ROWS(tblConsorcios[Produto]))+1),"")</f>
        <v/>
      </c>
      <c r="L5807" t="str" cm="1">
        <f t="array" ref="L5807">IFERROR(INDEX(tblConsorcios[Produto],MOD($J5807,ROWS(tblConsorcios[Produto]))+1),"")</f>
        <v>Imóvel IE530 – 240m</v>
      </c>
      <c r="M5807" s="20" cm="1">
        <f t="array" ref="M5807">IFERROR(INDEX(tblConsorcios[Valor da Carta (R$)],MOD($J5807,ROWS(tblConsorcios[Produto]))+1),"")</f>
        <v>530000</v>
      </c>
      <c r="N5807" s="2" cm="1">
        <f t="array" ref="N5807">IFERROR(INDEX(tblConsorcios[Prazo (meses)],MOD($J5807,ROWS(tblConsorcios[Produto]))+1),"")</f>
        <v>240</v>
      </c>
      <c r="O5807" s="20" cm="1">
        <f t="array" ref="O5807">IFERROR(INDEX(tblConsorcios[Parcela Mensal (R$)],MOD($J5807,ROWS(tblConsorcios[Produto]))+1),"")</f>
        <v>2844.33</v>
      </c>
      <c r="P5807" s="20" t="str" cm="1">
        <f t="array" ref="P5807">IFERROR(INDEX(tblClientes[Dividendo Mensal (R$)],INT($J5807/ROWS(tblConsorcios[Produto]))+1),"")</f>
        <v/>
      </c>
      <c r="Q5807" s="20" t="str">
        <f t="shared" si="271"/>
        <v/>
      </c>
      <c r="R5807">
        <f t="shared" si="272"/>
        <v>0</v>
      </c>
    </row>
    <row r="5808" spans="10:18" x14ac:dyDescent="0.2">
      <c r="J5808">
        <f t="shared" si="270"/>
        <v>5806</v>
      </c>
      <c r="K5808" t="str" cm="1">
        <f t="array" ref="K5808">IFERROR(INDEX(tblClientes[Cliente],INT($J5808/ROWS(tblConsorcios[Produto]))+1),"")</f>
        <v/>
      </c>
      <c r="L5808" t="str" cm="1">
        <f t="array" ref="L5808">IFERROR(INDEX(tblConsorcios[Produto],MOD($J5808,ROWS(tblConsorcios[Produto]))+1),"")</f>
        <v>Imóvel IE530 – 220m</v>
      </c>
      <c r="M5808" s="20" cm="1">
        <f t="array" ref="M5808">IFERROR(INDEX(tblConsorcios[Valor da Carta (R$)],MOD($J5808,ROWS(tblConsorcios[Produto]))+1),"")</f>
        <v>530000</v>
      </c>
      <c r="N5808" s="2" cm="1">
        <f t="array" ref="N5808">IFERROR(INDEX(tblConsorcios[Prazo (meses)],MOD($J5808,ROWS(tblConsorcios[Produto]))+1),"")</f>
        <v>220</v>
      </c>
      <c r="O5808" s="20" cm="1">
        <f t="array" ref="O5808">IFERROR(INDEX(tblConsorcios[Parcela Mensal (R$)],MOD($J5808,ROWS(tblConsorcios[Produto]))+1),"")</f>
        <v>3078.82</v>
      </c>
      <c r="P5808" s="20" t="str" cm="1">
        <f t="array" ref="P5808">IFERROR(INDEX(tblClientes[Dividendo Mensal (R$)],INT($J5808/ROWS(tblConsorcios[Produto]))+1),"")</f>
        <v/>
      </c>
      <c r="Q5808" s="20" t="str">
        <f t="shared" si="271"/>
        <v/>
      </c>
      <c r="R5808">
        <f t="shared" si="272"/>
        <v>0</v>
      </c>
    </row>
    <row r="5809" spans="10:18" x14ac:dyDescent="0.2">
      <c r="J5809">
        <f t="shared" si="270"/>
        <v>5807</v>
      </c>
      <c r="K5809" t="str" cm="1">
        <f t="array" ref="K5809">IFERROR(INDEX(tblClientes[Cliente],INT($J5809/ROWS(tblConsorcios[Produto]))+1),"")</f>
        <v/>
      </c>
      <c r="L5809" t="str" cm="1">
        <f t="array" ref="L5809">IFERROR(INDEX(tblConsorcios[Produto],MOD($J5809,ROWS(tblConsorcios[Produto]))+1),"")</f>
        <v>Imóvel IE530 – 200m</v>
      </c>
      <c r="M5809" s="20" cm="1">
        <f t="array" ref="M5809">IFERROR(INDEX(tblConsorcios[Valor da Carta (R$)],MOD($J5809,ROWS(tblConsorcios[Produto]))+1),"")</f>
        <v>530000</v>
      </c>
      <c r="N5809" s="2" cm="1">
        <f t="array" ref="N5809">IFERROR(INDEX(tblConsorcios[Prazo (meses)],MOD($J5809,ROWS(tblConsorcios[Produto]))+1),"")</f>
        <v>200</v>
      </c>
      <c r="O5809" s="20" cm="1">
        <f t="array" ref="O5809">IFERROR(INDEX(tblConsorcios[Parcela Mensal (R$)],MOD($J5809,ROWS(tblConsorcios[Produto]))+1),"")</f>
        <v>3360.2</v>
      </c>
      <c r="P5809" s="20" t="str" cm="1">
        <f t="array" ref="P5809">IFERROR(INDEX(tblClientes[Dividendo Mensal (R$)],INT($J5809/ROWS(tblConsorcios[Produto]))+1),"")</f>
        <v/>
      </c>
      <c r="Q5809" s="20" t="str">
        <f t="shared" si="271"/>
        <v/>
      </c>
      <c r="R5809">
        <f t="shared" si="272"/>
        <v>0</v>
      </c>
    </row>
    <row r="5810" spans="10:18" x14ac:dyDescent="0.2">
      <c r="J5810">
        <f t="shared" si="270"/>
        <v>5808</v>
      </c>
      <c r="K5810" t="str" cm="1">
        <f t="array" ref="K5810">IFERROR(INDEX(tblClientes[Cliente],INT($J5810/ROWS(tblConsorcios[Produto]))+1),"")</f>
        <v/>
      </c>
      <c r="L5810" t="str" cm="1">
        <f t="array" ref="L5810">IFERROR(INDEX(tblConsorcios[Produto],MOD($J5810,ROWS(tblConsorcios[Produto]))+1),"")</f>
        <v>Imóvel IE500 – 240m</v>
      </c>
      <c r="M5810" s="20" cm="1">
        <f t="array" ref="M5810">IFERROR(INDEX(tblConsorcios[Valor da Carta (R$)],MOD($J5810,ROWS(tblConsorcios[Produto]))+1),"")</f>
        <v>500000</v>
      </c>
      <c r="N5810" s="2" cm="1">
        <f t="array" ref="N5810">IFERROR(INDEX(tblConsorcios[Prazo (meses)],MOD($J5810,ROWS(tblConsorcios[Produto]))+1),"")</f>
        <v>240</v>
      </c>
      <c r="O5810" s="20" cm="1">
        <f t="array" ref="O5810">IFERROR(INDEX(tblConsorcios[Parcela Mensal (R$)],MOD($J5810,ROWS(tblConsorcios[Produto]))+1),"")</f>
        <v>2683.33</v>
      </c>
      <c r="P5810" s="20" t="str" cm="1">
        <f t="array" ref="P5810">IFERROR(INDEX(tblClientes[Dividendo Mensal (R$)],INT($J5810/ROWS(tblConsorcios[Produto]))+1),"")</f>
        <v/>
      </c>
      <c r="Q5810" s="20" t="str">
        <f t="shared" si="271"/>
        <v/>
      </c>
      <c r="R5810">
        <f t="shared" si="272"/>
        <v>0</v>
      </c>
    </row>
    <row r="5811" spans="10:18" x14ac:dyDescent="0.2">
      <c r="J5811">
        <f t="shared" si="270"/>
        <v>5809</v>
      </c>
      <c r="K5811" t="str" cm="1">
        <f t="array" ref="K5811">IFERROR(INDEX(tblClientes[Cliente],INT($J5811/ROWS(tblConsorcios[Produto]))+1),"")</f>
        <v/>
      </c>
      <c r="L5811" t="str" cm="1">
        <f t="array" ref="L5811">IFERROR(INDEX(tblConsorcios[Produto],MOD($J5811,ROWS(tblConsorcios[Produto]))+1),"")</f>
        <v>Imóvel IE500 – 220m</v>
      </c>
      <c r="M5811" s="20" cm="1">
        <f t="array" ref="M5811">IFERROR(INDEX(tblConsorcios[Valor da Carta (R$)],MOD($J5811,ROWS(tblConsorcios[Produto]))+1),"")</f>
        <v>500000</v>
      </c>
      <c r="N5811" s="2" cm="1">
        <f t="array" ref="N5811">IFERROR(INDEX(tblConsorcios[Prazo (meses)],MOD($J5811,ROWS(tblConsorcios[Produto]))+1),"")</f>
        <v>220</v>
      </c>
      <c r="O5811" s="20" cm="1">
        <f t="array" ref="O5811">IFERROR(INDEX(tblConsorcios[Parcela Mensal (R$)],MOD($J5811,ROWS(tblConsorcios[Produto]))+1),"")</f>
        <v>2904.55</v>
      </c>
      <c r="P5811" s="20" t="str" cm="1">
        <f t="array" ref="P5811">IFERROR(INDEX(tblClientes[Dividendo Mensal (R$)],INT($J5811/ROWS(tblConsorcios[Produto]))+1),"")</f>
        <v/>
      </c>
      <c r="Q5811" s="20" t="str">
        <f t="shared" si="271"/>
        <v/>
      </c>
      <c r="R5811">
        <f t="shared" si="272"/>
        <v>0</v>
      </c>
    </row>
    <row r="5812" spans="10:18" x14ac:dyDescent="0.2">
      <c r="J5812">
        <f t="shared" si="270"/>
        <v>5810</v>
      </c>
      <c r="K5812" t="str" cm="1">
        <f t="array" ref="K5812">IFERROR(INDEX(tblClientes[Cliente],INT($J5812/ROWS(tblConsorcios[Produto]))+1),"")</f>
        <v/>
      </c>
      <c r="L5812" t="str" cm="1">
        <f t="array" ref="L5812">IFERROR(INDEX(tblConsorcios[Produto],MOD($J5812,ROWS(tblConsorcios[Produto]))+1),"")</f>
        <v>Imóvel IE500 – 200m</v>
      </c>
      <c r="M5812" s="20" cm="1">
        <f t="array" ref="M5812">IFERROR(INDEX(tblConsorcios[Valor da Carta (R$)],MOD($J5812,ROWS(tblConsorcios[Produto]))+1),"")</f>
        <v>500000</v>
      </c>
      <c r="N5812" s="2" cm="1">
        <f t="array" ref="N5812">IFERROR(INDEX(tblConsorcios[Prazo (meses)],MOD($J5812,ROWS(tblConsorcios[Produto]))+1),"")</f>
        <v>200</v>
      </c>
      <c r="O5812" s="20" cm="1">
        <f t="array" ref="O5812">IFERROR(INDEX(tblConsorcios[Parcela Mensal (R$)],MOD($J5812,ROWS(tblConsorcios[Produto]))+1),"")</f>
        <v>3170</v>
      </c>
      <c r="P5812" s="20" t="str" cm="1">
        <f t="array" ref="P5812">IFERROR(INDEX(tblClientes[Dividendo Mensal (R$)],INT($J5812/ROWS(tblConsorcios[Produto]))+1),"")</f>
        <v/>
      </c>
      <c r="Q5812" s="20" t="str">
        <f t="shared" si="271"/>
        <v/>
      </c>
      <c r="R5812">
        <f t="shared" si="272"/>
        <v>0</v>
      </c>
    </row>
    <row r="5813" spans="10:18" x14ac:dyDescent="0.2">
      <c r="J5813">
        <f t="shared" si="270"/>
        <v>5811</v>
      </c>
      <c r="K5813" t="str" cm="1">
        <f t="array" ref="K5813">IFERROR(INDEX(tblClientes[Cliente],INT($J5813/ROWS(tblConsorcios[Produto]))+1),"")</f>
        <v/>
      </c>
      <c r="L5813" t="str" cm="1">
        <f t="array" ref="L5813">IFERROR(INDEX(tblConsorcios[Produto],MOD($J5813,ROWS(tblConsorcios[Produto]))+1),"")</f>
        <v>Imóvel IE480 – 240m</v>
      </c>
      <c r="M5813" s="20" cm="1">
        <f t="array" ref="M5813">IFERROR(INDEX(tblConsorcios[Valor da Carta (R$)],MOD($J5813,ROWS(tblConsorcios[Produto]))+1),"")</f>
        <v>480000</v>
      </c>
      <c r="N5813" s="2" cm="1">
        <f t="array" ref="N5813">IFERROR(INDEX(tblConsorcios[Prazo (meses)],MOD($J5813,ROWS(tblConsorcios[Produto]))+1),"")</f>
        <v>240</v>
      </c>
      <c r="O5813" s="20" cm="1">
        <f t="array" ref="O5813">IFERROR(INDEX(tblConsorcios[Parcela Mensal (R$)],MOD($J5813,ROWS(tblConsorcios[Produto]))+1),"")</f>
        <v>2576</v>
      </c>
      <c r="P5813" s="20" t="str" cm="1">
        <f t="array" ref="P5813">IFERROR(INDEX(tblClientes[Dividendo Mensal (R$)],INT($J5813/ROWS(tblConsorcios[Produto]))+1),"")</f>
        <v/>
      </c>
      <c r="Q5813" s="20" t="str">
        <f t="shared" si="271"/>
        <v/>
      </c>
      <c r="R5813">
        <f t="shared" si="272"/>
        <v>0</v>
      </c>
    </row>
    <row r="5814" spans="10:18" x14ac:dyDescent="0.2">
      <c r="J5814">
        <f t="shared" si="270"/>
        <v>5812</v>
      </c>
      <c r="K5814" t="str" cm="1">
        <f t="array" ref="K5814">IFERROR(INDEX(tblClientes[Cliente],INT($J5814/ROWS(tblConsorcios[Produto]))+1),"")</f>
        <v/>
      </c>
      <c r="L5814" t="str" cm="1">
        <f t="array" ref="L5814">IFERROR(INDEX(tblConsorcios[Produto],MOD($J5814,ROWS(tblConsorcios[Produto]))+1),"")</f>
        <v>Imóvel IE480 – 220m</v>
      </c>
      <c r="M5814" s="20" cm="1">
        <f t="array" ref="M5814">IFERROR(INDEX(tblConsorcios[Valor da Carta (R$)],MOD($J5814,ROWS(tblConsorcios[Produto]))+1),"")</f>
        <v>480000</v>
      </c>
      <c r="N5814" s="2" cm="1">
        <f t="array" ref="N5814">IFERROR(INDEX(tblConsorcios[Prazo (meses)],MOD($J5814,ROWS(tblConsorcios[Produto]))+1),"")</f>
        <v>220</v>
      </c>
      <c r="O5814" s="20" cm="1">
        <f t="array" ref="O5814">IFERROR(INDEX(tblConsorcios[Parcela Mensal (R$)],MOD($J5814,ROWS(tblConsorcios[Produto]))+1),"")</f>
        <v>2788.36</v>
      </c>
      <c r="P5814" s="20" t="str" cm="1">
        <f t="array" ref="P5814">IFERROR(INDEX(tblClientes[Dividendo Mensal (R$)],INT($J5814/ROWS(tblConsorcios[Produto]))+1),"")</f>
        <v/>
      </c>
      <c r="Q5814" s="20" t="str">
        <f t="shared" si="271"/>
        <v/>
      </c>
      <c r="R5814">
        <f t="shared" si="272"/>
        <v>0</v>
      </c>
    </row>
    <row r="5815" spans="10:18" x14ac:dyDescent="0.2">
      <c r="J5815">
        <f t="shared" si="270"/>
        <v>5813</v>
      </c>
      <c r="K5815" t="str" cm="1">
        <f t="array" ref="K5815">IFERROR(INDEX(tblClientes[Cliente],INT($J5815/ROWS(tblConsorcios[Produto]))+1),"")</f>
        <v/>
      </c>
      <c r="L5815" t="str" cm="1">
        <f t="array" ref="L5815">IFERROR(INDEX(tblConsorcios[Produto],MOD($J5815,ROWS(tblConsorcios[Produto]))+1),"")</f>
        <v>Imóvel IE480 – 200m</v>
      </c>
      <c r="M5815" s="20" cm="1">
        <f t="array" ref="M5815">IFERROR(INDEX(tblConsorcios[Valor da Carta (R$)],MOD($J5815,ROWS(tblConsorcios[Produto]))+1),"")</f>
        <v>480000</v>
      </c>
      <c r="N5815" s="2" cm="1">
        <f t="array" ref="N5815">IFERROR(INDEX(tblConsorcios[Prazo (meses)],MOD($J5815,ROWS(tblConsorcios[Produto]))+1),"")</f>
        <v>200</v>
      </c>
      <c r="O5815" s="20" cm="1">
        <f t="array" ref="O5815">IFERROR(INDEX(tblConsorcios[Parcela Mensal (R$)],MOD($J5815,ROWS(tblConsorcios[Produto]))+1),"")</f>
        <v>3043.2</v>
      </c>
      <c r="P5815" s="20" t="str" cm="1">
        <f t="array" ref="P5815">IFERROR(INDEX(tblClientes[Dividendo Mensal (R$)],INT($J5815/ROWS(tblConsorcios[Produto]))+1),"")</f>
        <v/>
      </c>
      <c r="Q5815" s="20" t="str">
        <f t="shared" si="271"/>
        <v/>
      </c>
      <c r="R5815">
        <f t="shared" si="272"/>
        <v>0</v>
      </c>
    </row>
    <row r="5816" spans="10:18" x14ac:dyDescent="0.2">
      <c r="J5816">
        <f t="shared" si="270"/>
        <v>5814</v>
      </c>
      <c r="K5816" t="str" cm="1">
        <f t="array" ref="K5816">IFERROR(INDEX(tblClientes[Cliente],INT($J5816/ROWS(tblConsorcios[Produto]))+1),"")</f>
        <v/>
      </c>
      <c r="L5816" t="str" cm="1">
        <f t="array" ref="L5816">IFERROR(INDEX(tblConsorcios[Produto],MOD($J5816,ROWS(tblConsorcios[Produto]))+1),"")</f>
        <v>Imóvel IE450 – 240m</v>
      </c>
      <c r="M5816" s="20" cm="1">
        <f t="array" ref="M5816">IFERROR(INDEX(tblConsorcios[Valor da Carta (R$)],MOD($J5816,ROWS(tblConsorcios[Produto]))+1),"")</f>
        <v>450000</v>
      </c>
      <c r="N5816" s="2" cm="1">
        <f t="array" ref="N5816">IFERROR(INDEX(tblConsorcios[Prazo (meses)],MOD($J5816,ROWS(tblConsorcios[Produto]))+1),"")</f>
        <v>240</v>
      </c>
      <c r="O5816" s="20" cm="1">
        <f t="array" ref="O5816">IFERROR(INDEX(tblConsorcios[Parcela Mensal (R$)],MOD($J5816,ROWS(tblConsorcios[Produto]))+1),"")</f>
        <v>2415</v>
      </c>
      <c r="P5816" s="20" t="str" cm="1">
        <f t="array" ref="P5816">IFERROR(INDEX(tblClientes[Dividendo Mensal (R$)],INT($J5816/ROWS(tblConsorcios[Produto]))+1),"")</f>
        <v/>
      </c>
      <c r="Q5816" s="20" t="str">
        <f t="shared" si="271"/>
        <v/>
      </c>
      <c r="R5816">
        <f t="shared" si="272"/>
        <v>0</v>
      </c>
    </row>
    <row r="5817" spans="10:18" x14ac:dyDescent="0.2">
      <c r="J5817">
        <f t="shared" si="270"/>
        <v>5815</v>
      </c>
      <c r="K5817" t="str" cm="1">
        <f t="array" ref="K5817">IFERROR(INDEX(tblClientes[Cliente],INT($J5817/ROWS(tblConsorcios[Produto]))+1),"")</f>
        <v/>
      </c>
      <c r="L5817" t="str" cm="1">
        <f t="array" ref="L5817">IFERROR(INDEX(tblConsorcios[Produto],MOD($J5817,ROWS(tblConsorcios[Produto]))+1),"")</f>
        <v>Imóvel IE450 – 220m</v>
      </c>
      <c r="M5817" s="20" cm="1">
        <f t="array" ref="M5817">IFERROR(INDEX(tblConsorcios[Valor da Carta (R$)],MOD($J5817,ROWS(tblConsorcios[Produto]))+1),"")</f>
        <v>450000</v>
      </c>
      <c r="N5817" s="2" cm="1">
        <f t="array" ref="N5817">IFERROR(INDEX(tblConsorcios[Prazo (meses)],MOD($J5817,ROWS(tblConsorcios[Produto]))+1),"")</f>
        <v>220</v>
      </c>
      <c r="O5817" s="20" cm="1">
        <f t="array" ref="O5817">IFERROR(INDEX(tblConsorcios[Parcela Mensal (R$)],MOD($J5817,ROWS(tblConsorcios[Produto]))+1),"")</f>
        <v>2614.09</v>
      </c>
      <c r="P5817" s="20" t="str" cm="1">
        <f t="array" ref="P5817">IFERROR(INDEX(tblClientes[Dividendo Mensal (R$)],INT($J5817/ROWS(tblConsorcios[Produto]))+1),"")</f>
        <v/>
      </c>
      <c r="Q5817" s="20" t="str">
        <f t="shared" si="271"/>
        <v/>
      </c>
      <c r="R5817">
        <f t="shared" si="272"/>
        <v>0</v>
      </c>
    </row>
    <row r="5818" spans="10:18" x14ac:dyDescent="0.2">
      <c r="J5818">
        <f t="shared" si="270"/>
        <v>5816</v>
      </c>
      <c r="K5818" t="str" cm="1">
        <f t="array" ref="K5818">IFERROR(INDEX(tblClientes[Cliente],INT($J5818/ROWS(tblConsorcios[Produto]))+1),"")</f>
        <v/>
      </c>
      <c r="L5818" t="str" cm="1">
        <f t="array" ref="L5818">IFERROR(INDEX(tblConsorcios[Produto],MOD($J5818,ROWS(tblConsorcios[Produto]))+1),"")</f>
        <v>Imóvel IE450 – 200m</v>
      </c>
      <c r="M5818" s="20" cm="1">
        <f t="array" ref="M5818">IFERROR(INDEX(tblConsorcios[Valor da Carta (R$)],MOD($J5818,ROWS(tblConsorcios[Produto]))+1),"")</f>
        <v>450000</v>
      </c>
      <c r="N5818" s="2" cm="1">
        <f t="array" ref="N5818">IFERROR(INDEX(tblConsorcios[Prazo (meses)],MOD($J5818,ROWS(tblConsorcios[Produto]))+1),"")</f>
        <v>200</v>
      </c>
      <c r="O5818" s="20" cm="1">
        <f t="array" ref="O5818">IFERROR(INDEX(tblConsorcios[Parcela Mensal (R$)],MOD($J5818,ROWS(tblConsorcios[Produto]))+1),"")</f>
        <v>2853</v>
      </c>
      <c r="P5818" s="20" t="str" cm="1">
        <f t="array" ref="P5818">IFERROR(INDEX(tblClientes[Dividendo Mensal (R$)],INT($J5818/ROWS(tblConsorcios[Produto]))+1),"")</f>
        <v/>
      </c>
      <c r="Q5818" s="20" t="str">
        <f t="shared" si="271"/>
        <v/>
      </c>
      <c r="R5818">
        <f t="shared" si="272"/>
        <v>0</v>
      </c>
    </row>
    <row r="5819" spans="10:18" x14ac:dyDescent="0.2">
      <c r="J5819">
        <f t="shared" si="270"/>
        <v>5817</v>
      </c>
      <c r="K5819" t="str" cm="1">
        <f t="array" ref="K5819">IFERROR(INDEX(tblClientes[Cliente],INT($J5819/ROWS(tblConsorcios[Produto]))+1),"")</f>
        <v/>
      </c>
      <c r="L5819" t="str" cm="1">
        <f t="array" ref="L5819">IFERROR(INDEX(tblConsorcios[Produto],MOD($J5819,ROWS(tblConsorcios[Produto]))+1),"")</f>
        <v>Imóvel IE430 – 240m</v>
      </c>
      <c r="M5819" s="20" cm="1">
        <f t="array" ref="M5819">IFERROR(INDEX(tblConsorcios[Valor da Carta (R$)],MOD($J5819,ROWS(tblConsorcios[Produto]))+1),"")</f>
        <v>430000</v>
      </c>
      <c r="N5819" s="2" cm="1">
        <f t="array" ref="N5819">IFERROR(INDEX(tblConsorcios[Prazo (meses)],MOD($J5819,ROWS(tblConsorcios[Produto]))+1),"")</f>
        <v>240</v>
      </c>
      <c r="O5819" s="20" cm="1">
        <f t="array" ref="O5819">IFERROR(INDEX(tblConsorcios[Parcela Mensal (R$)],MOD($J5819,ROWS(tblConsorcios[Produto]))+1),"")</f>
        <v>2307.67</v>
      </c>
      <c r="P5819" s="20" t="str" cm="1">
        <f t="array" ref="P5819">IFERROR(INDEX(tblClientes[Dividendo Mensal (R$)],INT($J5819/ROWS(tblConsorcios[Produto]))+1),"")</f>
        <v/>
      </c>
      <c r="Q5819" s="20" t="str">
        <f t="shared" si="271"/>
        <v/>
      </c>
      <c r="R5819">
        <f t="shared" si="272"/>
        <v>0</v>
      </c>
    </row>
    <row r="5820" spans="10:18" x14ac:dyDescent="0.2">
      <c r="J5820">
        <f t="shared" si="270"/>
        <v>5818</v>
      </c>
      <c r="K5820" t="str" cm="1">
        <f t="array" ref="K5820">IFERROR(INDEX(tblClientes[Cliente],INT($J5820/ROWS(tblConsorcios[Produto]))+1),"")</f>
        <v/>
      </c>
      <c r="L5820" t="str" cm="1">
        <f t="array" ref="L5820">IFERROR(INDEX(tblConsorcios[Produto],MOD($J5820,ROWS(tblConsorcios[Produto]))+1),"")</f>
        <v>Imóvel IE430 – 220m</v>
      </c>
      <c r="M5820" s="20" cm="1">
        <f t="array" ref="M5820">IFERROR(INDEX(tblConsorcios[Valor da Carta (R$)],MOD($J5820,ROWS(tblConsorcios[Produto]))+1),"")</f>
        <v>430000</v>
      </c>
      <c r="N5820" s="2" cm="1">
        <f t="array" ref="N5820">IFERROR(INDEX(tblConsorcios[Prazo (meses)],MOD($J5820,ROWS(tblConsorcios[Produto]))+1),"")</f>
        <v>220</v>
      </c>
      <c r="O5820" s="20" cm="1">
        <f t="array" ref="O5820">IFERROR(INDEX(tblConsorcios[Parcela Mensal (R$)],MOD($J5820,ROWS(tblConsorcios[Produto]))+1),"")</f>
        <v>2497.91</v>
      </c>
      <c r="P5820" s="20" t="str" cm="1">
        <f t="array" ref="P5820">IFERROR(INDEX(tblClientes[Dividendo Mensal (R$)],INT($J5820/ROWS(tblConsorcios[Produto]))+1),"")</f>
        <v/>
      </c>
      <c r="Q5820" s="20" t="str">
        <f t="shared" si="271"/>
        <v/>
      </c>
      <c r="R5820">
        <f t="shared" si="272"/>
        <v>0</v>
      </c>
    </row>
    <row r="5821" spans="10:18" x14ac:dyDescent="0.2">
      <c r="J5821">
        <f t="shared" si="270"/>
        <v>5819</v>
      </c>
      <c r="K5821" t="str" cm="1">
        <f t="array" ref="K5821">IFERROR(INDEX(tblClientes[Cliente],INT($J5821/ROWS(tblConsorcios[Produto]))+1),"")</f>
        <v/>
      </c>
      <c r="L5821" t="str" cm="1">
        <f t="array" ref="L5821">IFERROR(INDEX(tblConsorcios[Produto],MOD($J5821,ROWS(tblConsorcios[Produto]))+1),"")</f>
        <v>Imóvel IE430 – 200m</v>
      </c>
      <c r="M5821" s="20" cm="1">
        <f t="array" ref="M5821">IFERROR(INDEX(tblConsorcios[Valor da Carta (R$)],MOD($J5821,ROWS(tblConsorcios[Produto]))+1),"")</f>
        <v>430000</v>
      </c>
      <c r="N5821" s="2" cm="1">
        <f t="array" ref="N5821">IFERROR(INDEX(tblConsorcios[Prazo (meses)],MOD($J5821,ROWS(tblConsorcios[Produto]))+1),"")</f>
        <v>200</v>
      </c>
      <c r="O5821" s="20" cm="1">
        <f t="array" ref="O5821">IFERROR(INDEX(tblConsorcios[Parcela Mensal (R$)],MOD($J5821,ROWS(tblConsorcios[Produto]))+1),"")</f>
        <v>2726.2</v>
      </c>
      <c r="P5821" s="20" t="str" cm="1">
        <f t="array" ref="P5821">IFERROR(INDEX(tblClientes[Dividendo Mensal (R$)],INT($J5821/ROWS(tblConsorcios[Produto]))+1),"")</f>
        <v/>
      </c>
      <c r="Q5821" s="20" t="str">
        <f t="shared" si="271"/>
        <v/>
      </c>
      <c r="R5821">
        <f t="shared" si="272"/>
        <v>0</v>
      </c>
    </row>
    <row r="5822" spans="10:18" x14ac:dyDescent="0.2">
      <c r="J5822">
        <f t="shared" si="270"/>
        <v>5820</v>
      </c>
      <c r="K5822" t="str" cm="1">
        <f t="array" ref="K5822">IFERROR(INDEX(tblClientes[Cliente],INT($J5822/ROWS(tblConsorcios[Produto]))+1),"")</f>
        <v/>
      </c>
      <c r="L5822" t="str" cm="1">
        <f t="array" ref="L5822">IFERROR(INDEX(tblConsorcios[Produto],MOD($J5822,ROWS(tblConsorcios[Produto]))+1),"")</f>
        <v>Imóvel IE400 – 240m</v>
      </c>
      <c r="M5822" s="20" cm="1">
        <f t="array" ref="M5822">IFERROR(INDEX(tblConsorcios[Valor da Carta (R$)],MOD($J5822,ROWS(tblConsorcios[Produto]))+1),"")</f>
        <v>400000</v>
      </c>
      <c r="N5822" s="2" cm="1">
        <f t="array" ref="N5822">IFERROR(INDEX(tblConsorcios[Prazo (meses)],MOD($J5822,ROWS(tblConsorcios[Produto]))+1),"")</f>
        <v>240</v>
      </c>
      <c r="O5822" s="20" cm="1">
        <f t="array" ref="O5822">IFERROR(INDEX(tblConsorcios[Parcela Mensal (R$)],MOD($J5822,ROWS(tblConsorcios[Produto]))+1),"")</f>
        <v>2146.67</v>
      </c>
      <c r="P5822" s="20" t="str" cm="1">
        <f t="array" ref="P5822">IFERROR(INDEX(tblClientes[Dividendo Mensal (R$)],INT($J5822/ROWS(tblConsorcios[Produto]))+1),"")</f>
        <v/>
      </c>
      <c r="Q5822" s="20" t="str">
        <f t="shared" si="271"/>
        <v/>
      </c>
      <c r="R5822">
        <f t="shared" si="272"/>
        <v>0</v>
      </c>
    </row>
    <row r="5823" spans="10:18" x14ac:dyDescent="0.2">
      <c r="J5823">
        <f t="shared" si="270"/>
        <v>5821</v>
      </c>
      <c r="K5823" t="str" cm="1">
        <f t="array" ref="K5823">IFERROR(INDEX(tblClientes[Cliente],INT($J5823/ROWS(tblConsorcios[Produto]))+1),"")</f>
        <v/>
      </c>
      <c r="L5823" t="str" cm="1">
        <f t="array" ref="L5823">IFERROR(INDEX(tblConsorcios[Produto],MOD($J5823,ROWS(tblConsorcios[Produto]))+1),"")</f>
        <v>Imóvel IE400 – 220m</v>
      </c>
      <c r="M5823" s="20" cm="1">
        <f t="array" ref="M5823">IFERROR(INDEX(tblConsorcios[Valor da Carta (R$)],MOD($J5823,ROWS(tblConsorcios[Produto]))+1),"")</f>
        <v>400000</v>
      </c>
      <c r="N5823" s="2" cm="1">
        <f t="array" ref="N5823">IFERROR(INDEX(tblConsorcios[Prazo (meses)],MOD($J5823,ROWS(tblConsorcios[Produto]))+1),"")</f>
        <v>220</v>
      </c>
      <c r="O5823" s="20" cm="1">
        <f t="array" ref="O5823">IFERROR(INDEX(tblConsorcios[Parcela Mensal (R$)],MOD($J5823,ROWS(tblConsorcios[Produto]))+1),"")</f>
        <v>2323.64</v>
      </c>
      <c r="P5823" s="20" t="str" cm="1">
        <f t="array" ref="P5823">IFERROR(INDEX(tblClientes[Dividendo Mensal (R$)],INT($J5823/ROWS(tblConsorcios[Produto]))+1),"")</f>
        <v/>
      </c>
      <c r="Q5823" s="20" t="str">
        <f t="shared" si="271"/>
        <v/>
      </c>
      <c r="R5823">
        <f t="shared" si="272"/>
        <v>0</v>
      </c>
    </row>
    <row r="5824" spans="10:18" x14ac:dyDescent="0.2">
      <c r="J5824">
        <f t="shared" si="270"/>
        <v>5822</v>
      </c>
      <c r="K5824" t="str" cm="1">
        <f t="array" ref="K5824">IFERROR(INDEX(tblClientes[Cliente],INT($J5824/ROWS(tblConsorcios[Produto]))+1),"")</f>
        <v/>
      </c>
      <c r="L5824" t="str" cm="1">
        <f t="array" ref="L5824">IFERROR(INDEX(tblConsorcios[Produto],MOD($J5824,ROWS(tblConsorcios[Produto]))+1),"")</f>
        <v>Imóvel IE400 – 200m</v>
      </c>
      <c r="M5824" s="20" cm="1">
        <f t="array" ref="M5824">IFERROR(INDEX(tblConsorcios[Valor da Carta (R$)],MOD($J5824,ROWS(tblConsorcios[Produto]))+1),"")</f>
        <v>400000</v>
      </c>
      <c r="N5824" s="2" cm="1">
        <f t="array" ref="N5824">IFERROR(INDEX(tblConsorcios[Prazo (meses)],MOD($J5824,ROWS(tblConsorcios[Produto]))+1),"")</f>
        <v>200</v>
      </c>
      <c r="O5824" s="20" cm="1">
        <f t="array" ref="O5824">IFERROR(INDEX(tblConsorcios[Parcela Mensal (R$)],MOD($J5824,ROWS(tblConsorcios[Produto]))+1),"")</f>
        <v>2536</v>
      </c>
      <c r="P5824" s="20" t="str" cm="1">
        <f t="array" ref="P5824">IFERROR(INDEX(tblClientes[Dividendo Mensal (R$)],INT($J5824/ROWS(tblConsorcios[Produto]))+1),"")</f>
        <v/>
      </c>
      <c r="Q5824" s="20" t="str">
        <f t="shared" si="271"/>
        <v/>
      </c>
      <c r="R5824">
        <f t="shared" si="272"/>
        <v>0</v>
      </c>
    </row>
    <row r="5825" spans="10:18" x14ac:dyDescent="0.2">
      <c r="J5825">
        <f t="shared" si="270"/>
        <v>5823</v>
      </c>
      <c r="K5825" t="str" cm="1">
        <f t="array" ref="K5825">IFERROR(INDEX(tblClientes[Cliente],INT($J5825/ROWS(tblConsorcios[Produto]))+1),"")</f>
        <v/>
      </c>
      <c r="L5825" t="str" cm="1">
        <f t="array" ref="L5825">IFERROR(INDEX(tblConsorcios[Produto],MOD($J5825,ROWS(tblConsorcios[Produto]))+1),"")</f>
        <v>Imóvel IE380 – 240m</v>
      </c>
      <c r="M5825" s="20" cm="1">
        <f t="array" ref="M5825">IFERROR(INDEX(tblConsorcios[Valor da Carta (R$)],MOD($J5825,ROWS(tblConsorcios[Produto]))+1),"")</f>
        <v>380000</v>
      </c>
      <c r="N5825" s="2" cm="1">
        <f t="array" ref="N5825">IFERROR(INDEX(tblConsorcios[Prazo (meses)],MOD($J5825,ROWS(tblConsorcios[Produto]))+1),"")</f>
        <v>240</v>
      </c>
      <c r="O5825" s="20" cm="1">
        <f t="array" ref="O5825">IFERROR(INDEX(tblConsorcios[Parcela Mensal (R$)],MOD($J5825,ROWS(tblConsorcios[Produto]))+1),"")</f>
        <v>2039.33</v>
      </c>
      <c r="P5825" s="20" t="str" cm="1">
        <f t="array" ref="P5825">IFERROR(INDEX(tblClientes[Dividendo Mensal (R$)],INT($J5825/ROWS(tblConsorcios[Produto]))+1),"")</f>
        <v/>
      </c>
      <c r="Q5825" s="20" t="str">
        <f t="shared" si="271"/>
        <v/>
      </c>
      <c r="R5825">
        <f t="shared" si="272"/>
        <v>0</v>
      </c>
    </row>
    <row r="5826" spans="10:18" x14ac:dyDescent="0.2">
      <c r="J5826">
        <f t="shared" si="270"/>
        <v>5824</v>
      </c>
      <c r="K5826" t="str" cm="1">
        <f t="array" ref="K5826">IFERROR(INDEX(tblClientes[Cliente],INT($J5826/ROWS(tblConsorcios[Produto]))+1),"")</f>
        <v/>
      </c>
      <c r="L5826" t="str" cm="1">
        <f t="array" ref="L5826">IFERROR(INDEX(tblConsorcios[Produto],MOD($J5826,ROWS(tblConsorcios[Produto]))+1),"")</f>
        <v>Imóvel IE380 – 220m</v>
      </c>
      <c r="M5826" s="20" cm="1">
        <f t="array" ref="M5826">IFERROR(INDEX(tblConsorcios[Valor da Carta (R$)],MOD($J5826,ROWS(tblConsorcios[Produto]))+1),"")</f>
        <v>380000</v>
      </c>
      <c r="N5826" s="2" cm="1">
        <f t="array" ref="N5826">IFERROR(INDEX(tblConsorcios[Prazo (meses)],MOD($J5826,ROWS(tblConsorcios[Produto]))+1),"")</f>
        <v>220</v>
      </c>
      <c r="O5826" s="20" cm="1">
        <f t="array" ref="O5826">IFERROR(INDEX(tblConsorcios[Parcela Mensal (R$)],MOD($J5826,ROWS(tblConsorcios[Produto]))+1),"")</f>
        <v>2207.4499999999998</v>
      </c>
      <c r="P5826" s="20" t="str" cm="1">
        <f t="array" ref="P5826">IFERROR(INDEX(tblClientes[Dividendo Mensal (R$)],INT($J5826/ROWS(tblConsorcios[Produto]))+1),"")</f>
        <v/>
      </c>
      <c r="Q5826" s="20" t="str">
        <f t="shared" si="271"/>
        <v/>
      </c>
      <c r="R5826">
        <f t="shared" si="272"/>
        <v>0</v>
      </c>
    </row>
    <row r="5827" spans="10:18" x14ac:dyDescent="0.2">
      <c r="J5827">
        <f t="shared" ref="J5827:J5890" si="273">ROW()-2</f>
        <v>5825</v>
      </c>
      <c r="K5827" t="str" cm="1">
        <f t="array" ref="K5827">IFERROR(INDEX(tblClientes[Cliente],INT($J5827/ROWS(tblConsorcios[Produto]))+1),"")</f>
        <v/>
      </c>
      <c r="L5827" t="str" cm="1">
        <f t="array" ref="L5827">IFERROR(INDEX(tblConsorcios[Produto],MOD($J5827,ROWS(tblConsorcios[Produto]))+1),"")</f>
        <v>Imóvel IE380 – 200m</v>
      </c>
      <c r="M5827" s="20" cm="1">
        <f t="array" ref="M5827">IFERROR(INDEX(tblConsorcios[Valor da Carta (R$)],MOD($J5827,ROWS(tblConsorcios[Produto]))+1),"")</f>
        <v>380000</v>
      </c>
      <c r="N5827" s="2" cm="1">
        <f t="array" ref="N5827">IFERROR(INDEX(tblConsorcios[Prazo (meses)],MOD($J5827,ROWS(tblConsorcios[Produto]))+1),"")</f>
        <v>200</v>
      </c>
      <c r="O5827" s="20" cm="1">
        <f t="array" ref="O5827">IFERROR(INDEX(tblConsorcios[Parcela Mensal (R$)],MOD($J5827,ROWS(tblConsorcios[Produto]))+1),"")</f>
        <v>2409.1999999999998</v>
      </c>
      <c r="P5827" s="20" t="str" cm="1">
        <f t="array" ref="P5827">IFERROR(INDEX(tblClientes[Dividendo Mensal (R$)],INT($J5827/ROWS(tblConsorcios[Produto]))+1),"")</f>
        <v/>
      </c>
      <c r="Q5827" s="20" t="str">
        <f t="shared" ref="Q5827:Q5890" si="274">IF(AND(ISNUMBER(O5827),ISNUMBER(P5827)),P5827-O5827,"")</f>
        <v/>
      </c>
      <c r="R5827">
        <f t="shared" ref="R5827:R5890" si="275">IF(AND(ISNUMBER(O5827),ISNUMBER(P5827),O5827&lt;=P5827),1,0)</f>
        <v>0</v>
      </c>
    </row>
    <row r="5828" spans="10:18" x14ac:dyDescent="0.2">
      <c r="J5828">
        <f t="shared" si="273"/>
        <v>5826</v>
      </c>
      <c r="K5828" t="str" cm="1">
        <f t="array" ref="K5828">IFERROR(INDEX(tblClientes[Cliente],INT($J5828/ROWS(tblConsorcios[Produto]))+1),"")</f>
        <v/>
      </c>
      <c r="L5828" t="str" cm="1">
        <f t="array" ref="L5828">IFERROR(INDEX(tblConsorcios[Produto],MOD($J5828,ROWS(tblConsorcios[Produto]))+1),"")</f>
        <v>Imóvel IE350 – 240m</v>
      </c>
      <c r="M5828" s="20" cm="1">
        <f t="array" ref="M5828">IFERROR(INDEX(tblConsorcios[Valor da Carta (R$)],MOD($J5828,ROWS(tblConsorcios[Produto]))+1),"")</f>
        <v>350000</v>
      </c>
      <c r="N5828" s="2" cm="1">
        <f t="array" ref="N5828">IFERROR(INDEX(tblConsorcios[Prazo (meses)],MOD($J5828,ROWS(tblConsorcios[Produto]))+1),"")</f>
        <v>240</v>
      </c>
      <c r="O5828" s="20" cm="1">
        <f t="array" ref="O5828">IFERROR(INDEX(tblConsorcios[Parcela Mensal (R$)],MOD($J5828,ROWS(tblConsorcios[Produto]))+1),"")</f>
        <v>1878.33</v>
      </c>
      <c r="P5828" s="20" t="str" cm="1">
        <f t="array" ref="P5828">IFERROR(INDEX(tblClientes[Dividendo Mensal (R$)],INT($J5828/ROWS(tblConsorcios[Produto]))+1),"")</f>
        <v/>
      </c>
      <c r="Q5828" s="20" t="str">
        <f t="shared" si="274"/>
        <v/>
      </c>
      <c r="R5828">
        <f t="shared" si="275"/>
        <v>0</v>
      </c>
    </row>
    <row r="5829" spans="10:18" x14ac:dyDescent="0.2">
      <c r="J5829">
        <f t="shared" si="273"/>
        <v>5827</v>
      </c>
      <c r="K5829" t="str" cm="1">
        <f t="array" ref="K5829">IFERROR(INDEX(tblClientes[Cliente],INT($J5829/ROWS(tblConsorcios[Produto]))+1),"")</f>
        <v/>
      </c>
      <c r="L5829" t="str" cm="1">
        <f t="array" ref="L5829">IFERROR(INDEX(tblConsorcios[Produto],MOD($J5829,ROWS(tblConsorcios[Produto]))+1),"")</f>
        <v>Imóvel IE350 – 220m</v>
      </c>
      <c r="M5829" s="20" cm="1">
        <f t="array" ref="M5829">IFERROR(INDEX(tblConsorcios[Valor da Carta (R$)],MOD($J5829,ROWS(tblConsorcios[Produto]))+1),"")</f>
        <v>350000</v>
      </c>
      <c r="N5829" s="2" cm="1">
        <f t="array" ref="N5829">IFERROR(INDEX(tblConsorcios[Prazo (meses)],MOD($J5829,ROWS(tblConsorcios[Produto]))+1),"")</f>
        <v>220</v>
      </c>
      <c r="O5829" s="20" cm="1">
        <f t="array" ref="O5829">IFERROR(INDEX(tblConsorcios[Parcela Mensal (R$)],MOD($J5829,ROWS(tblConsorcios[Produto]))+1),"")</f>
        <v>2033.18</v>
      </c>
      <c r="P5829" s="20" t="str" cm="1">
        <f t="array" ref="P5829">IFERROR(INDEX(tblClientes[Dividendo Mensal (R$)],INT($J5829/ROWS(tblConsorcios[Produto]))+1),"")</f>
        <v/>
      </c>
      <c r="Q5829" s="20" t="str">
        <f t="shared" si="274"/>
        <v/>
      </c>
      <c r="R5829">
        <f t="shared" si="275"/>
        <v>0</v>
      </c>
    </row>
    <row r="5830" spans="10:18" x14ac:dyDescent="0.2">
      <c r="J5830">
        <f t="shared" si="273"/>
        <v>5828</v>
      </c>
      <c r="K5830" t="str" cm="1">
        <f t="array" ref="K5830">IFERROR(INDEX(tblClientes[Cliente],INT($J5830/ROWS(tblConsorcios[Produto]))+1),"")</f>
        <v/>
      </c>
      <c r="L5830" t="str" cm="1">
        <f t="array" ref="L5830">IFERROR(INDEX(tblConsorcios[Produto],MOD($J5830,ROWS(tblConsorcios[Produto]))+1),"")</f>
        <v>Imóvel IE350 – 200m</v>
      </c>
      <c r="M5830" s="20" cm="1">
        <f t="array" ref="M5830">IFERROR(INDEX(tblConsorcios[Valor da Carta (R$)],MOD($J5830,ROWS(tblConsorcios[Produto]))+1),"")</f>
        <v>350000</v>
      </c>
      <c r="N5830" s="2" cm="1">
        <f t="array" ref="N5830">IFERROR(INDEX(tblConsorcios[Prazo (meses)],MOD($J5830,ROWS(tblConsorcios[Produto]))+1),"")</f>
        <v>200</v>
      </c>
      <c r="O5830" s="20" cm="1">
        <f t="array" ref="O5830">IFERROR(INDEX(tblConsorcios[Parcela Mensal (R$)],MOD($J5830,ROWS(tblConsorcios[Produto]))+1),"")</f>
        <v>2219</v>
      </c>
      <c r="P5830" s="20" t="str" cm="1">
        <f t="array" ref="P5830">IFERROR(INDEX(tblClientes[Dividendo Mensal (R$)],INT($J5830/ROWS(tblConsorcios[Produto]))+1),"")</f>
        <v/>
      </c>
      <c r="Q5830" s="20" t="str">
        <f t="shared" si="274"/>
        <v/>
      </c>
      <c r="R5830">
        <f t="shared" si="275"/>
        <v>0</v>
      </c>
    </row>
    <row r="5831" spans="10:18" x14ac:dyDescent="0.2">
      <c r="J5831">
        <f t="shared" si="273"/>
        <v>5829</v>
      </c>
      <c r="K5831" t="str" cm="1">
        <f t="array" ref="K5831">IFERROR(INDEX(tblClientes[Cliente],INT($J5831/ROWS(tblConsorcios[Produto]))+1),"")</f>
        <v/>
      </c>
      <c r="L5831" t="str" cm="1">
        <f t="array" ref="L5831">IFERROR(INDEX(tblConsorcios[Produto],MOD($J5831,ROWS(tblConsorcios[Produto]))+1),"")</f>
        <v>Imóvel IE330 – 240m</v>
      </c>
      <c r="M5831" s="20" cm="1">
        <f t="array" ref="M5831">IFERROR(INDEX(tblConsorcios[Valor da Carta (R$)],MOD($J5831,ROWS(tblConsorcios[Produto]))+1),"")</f>
        <v>330000</v>
      </c>
      <c r="N5831" s="2" cm="1">
        <f t="array" ref="N5831">IFERROR(INDEX(tblConsorcios[Prazo (meses)],MOD($J5831,ROWS(tblConsorcios[Produto]))+1),"")</f>
        <v>240</v>
      </c>
      <c r="O5831" s="20" cm="1">
        <f t="array" ref="O5831">IFERROR(INDEX(tblConsorcios[Parcela Mensal (R$)],MOD($J5831,ROWS(tblConsorcios[Produto]))+1),"")</f>
        <v>1771</v>
      </c>
      <c r="P5831" s="20" t="str" cm="1">
        <f t="array" ref="P5831">IFERROR(INDEX(tblClientes[Dividendo Mensal (R$)],INT($J5831/ROWS(tblConsorcios[Produto]))+1),"")</f>
        <v/>
      </c>
      <c r="Q5831" s="20" t="str">
        <f t="shared" si="274"/>
        <v/>
      </c>
      <c r="R5831">
        <f t="shared" si="275"/>
        <v>0</v>
      </c>
    </row>
    <row r="5832" spans="10:18" x14ac:dyDescent="0.2">
      <c r="J5832">
        <f t="shared" si="273"/>
        <v>5830</v>
      </c>
      <c r="K5832" t="str" cm="1">
        <f t="array" ref="K5832">IFERROR(INDEX(tblClientes[Cliente],INT($J5832/ROWS(tblConsorcios[Produto]))+1),"")</f>
        <v/>
      </c>
      <c r="L5832" t="str" cm="1">
        <f t="array" ref="L5832">IFERROR(INDEX(tblConsorcios[Produto],MOD($J5832,ROWS(tblConsorcios[Produto]))+1),"")</f>
        <v>Imóvel IE330 – 220m</v>
      </c>
      <c r="M5832" s="20" cm="1">
        <f t="array" ref="M5832">IFERROR(INDEX(tblConsorcios[Valor da Carta (R$)],MOD($J5832,ROWS(tblConsorcios[Produto]))+1),"")</f>
        <v>330000</v>
      </c>
      <c r="N5832" s="2" cm="1">
        <f t="array" ref="N5832">IFERROR(INDEX(tblConsorcios[Prazo (meses)],MOD($J5832,ROWS(tblConsorcios[Produto]))+1),"")</f>
        <v>220</v>
      </c>
      <c r="O5832" s="20" cm="1">
        <f t="array" ref="O5832">IFERROR(INDEX(tblConsorcios[Parcela Mensal (R$)],MOD($J5832,ROWS(tblConsorcios[Produto]))+1),"")</f>
        <v>1917</v>
      </c>
      <c r="P5832" s="20" t="str" cm="1">
        <f t="array" ref="P5832">IFERROR(INDEX(tblClientes[Dividendo Mensal (R$)],INT($J5832/ROWS(tblConsorcios[Produto]))+1),"")</f>
        <v/>
      </c>
      <c r="Q5832" s="20" t="str">
        <f t="shared" si="274"/>
        <v/>
      </c>
      <c r="R5832">
        <f t="shared" si="275"/>
        <v>0</v>
      </c>
    </row>
    <row r="5833" spans="10:18" x14ac:dyDescent="0.2">
      <c r="J5833">
        <f t="shared" si="273"/>
        <v>5831</v>
      </c>
      <c r="K5833" t="str" cm="1">
        <f t="array" ref="K5833">IFERROR(INDEX(tblClientes[Cliente],INT($J5833/ROWS(tblConsorcios[Produto]))+1),"")</f>
        <v/>
      </c>
      <c r="L5833" t="str" cm="1">
        <f t="array" ref="L5833">IFERROR(INDEX(tblConsorcios[Produto],MOD($J5833,ROWS(tblConsorcios[Produto]))+1),"")</f>
        <v>Imóvel IE330 – 200m</v>
      </c>
      <c r="M5833" s="20" cm="1">
        <f t="array" ref="M5833">IFERROR(INDEX(tblConsorcios[Valor da Carta (R$)],MOD($J5833,ROWS(tblConsorcios[Produto]))+1),"")</f>
        <v>330000</v>
      </c>
      <c r="N5833" s="2" cm="1">
        <f t="array" ref="N5833">IFERROR(INDEX(tblConsorcios[Prazo (meses)],MOD($J5833,ROWS(tblConsorcios[Produto]))+1),"")</f>
        <v>200</v>
      </c>
      <c r="O5833" s="20" cm="1">
        <f t="array" ref="O5833">IFERROR(INDEX(tblConsorcios[Parcela Mensal (R$)],MOD($J5833,ROWS(tblConsorcios[Produto]))+1),"")</f>
        <v>2092.1999999999998</v>
      </c>
      <c r="P5833" s="20" t="str" cm="1">
        <f t="array" ref="P5833">IFERROR(INDEX(tblClientes[Dividendo Mensal (R$)],INT($J5833/ROWS(tblConsorcios[Produto]))+1),"")</f>
        <v/>
      </c>
      <c r="Q5833" s="20" t="str">
        <f t="shared" si="274"/>
        <v/>
      </c>
      <c r="R5833">
        <f t="shared" si="275"/>
        <v>0</v>
      </c>
    </row>
    <row r="5834" spans="10:18" x14ac:dyDescent="0.2">
      <c r="J5834">
        <f t="shared" si="273"/>
        <v>5832</v>
      </c>
      <c r="K5834" t="str" cm="1">
        <f t="array" ref="K5834">IFERROR(INDEX(tblClientes[Cliente],INT($J5834/ROWS(tblConsorcios[Produto]))+1),"")</f>
        <v/>
      </c>
      <c r="L5834" t="str" cm="1">
        <f t="array" ref="L5834">IFERROR(INDEX(tblConsorcios[Produto],MOD($J5834,ROWS(tblConsorcios[Produto]))+1),"")</f>
        <v>Imóvel IE300 – 240m</v>
      </c>
      <c r="M5834" s="20" cm="1">
        <f t="array" ref="M5834">IFERROR(INDEX(tblConsorcios[Valor da Carta (R$)],MOD($J5834,ROWS(tblConsorcios[Produto]))+1),"")</f>
        <v>300000</v>
      </c>
      <c r="N5834" s="2" cm="1">
        <f t="array" ref="N5834">IFERROR(INDEX(tblConsorcios[Prazo (meses)],MOD($J5834,ROWS(tblConsorcios[Produto]))+1),"")</f>
        <v>240</v>
      </c>
      <c r="O5834" s="20" cm="1">
        <f t="array" ref="O5834">IFERROR(INDEX(tblConsorcios[Parcela Mensal (R$)],MOD($J5834,ROWS(tblConsorcios[Produto]))+1),"")</f>
        <v>1610</v>
      </c>
      <c r="P5834" s="20" t="str" cm="1">
        <f t="array" ref="P5834">IFERROR(INDEX(tblClientes[Dividendo Mensal (R$)],INT($J5834/ROWS(tblConsorcios[Produto]))+1),"")</f>
        <v/>
      </c>
      <c r="Q5834" s="20" t="str">
        <f t="shared" si="274"/>
        <v/>
      </c>
      <c r="R5834">
        <f t="shared" si="275"/>
        <v>0</v>
      </c>
    </row>
    <row r="5835" spans="10:18" x14ac:dyDescent="0.2">
      <c r="J5835">
        <f t="shared" si="273"/>
        <v>5833</v>
      </c>
      <c r="K5835" t="str" cm="1">
        <f t="array" ref="K5835">IFERROR(INDEX(tblClientes[Cliente],INT($J5835/ROWS(tblConsorcios[Produto]))+1),"")</f>
        <v/>
      </c>
      <c r="L5835" t="str" cm="1">
        <f t="array" ref="L5835">IFERROR(INDEX(tblConsorcios[Produto],MOD($J5835,ROWS(tblConsorcios[Produto]))+1),"")</f>
        <v>Imóvel IE300 – 220m</v>
      </c>
      <c r="M5835" s="20" cm="1">
        <f t="array" ref="M5835">IFERROR(INDEX(tblConsorcios[Valor da Carta (R$)],MOD($J5835,ROWS(tblConsorcios[Produto]))+1),"")</f>
        <v>300000</v>
      </c>
      <c r="N5835" s="2" cm="1">
        <f t="array" ref="N5835">IFERROR(INDEX(tblConsorcios[Prazo (meses)],MOD($J5835,ROWS(tblConsorcios[Produto]))+1),"")</f>
        <v>220</v>
      </c>
      <c r="O5835" s="20" cm="1">
        <f t="array" ref="O5835">IFERROR(INDEX(tblConsorcios[Parcela Mensal (R$)],MOD($J5835,ROWS(tblConsorcios[Produto]))+1),"")</f>
        <v>1742.73</v>
      </c>
      <c r="P5835" s="20" t="str" cm="1">
        <f t="array" ref="P5835">IFERROR(INDEX(tblClientes[Dividendo Mensal (R$)],INT($J5835/ROWS(tblConsorcios[Produto]))+1),"")</f>
        <v/>
      </c>
      <c r="Q5835" s="20" t="str">
        <f t="shared" si="274"/>
        <v/>
      </c>
      <c r="R5835">
        <f t="shared" si="275"/>
        <v>0</v>
      </c>
    </row>
    <row r="5836" spans="10:18" x14ac:dyDescent="0.2">
      <c r="J5836">
        <f t="shared" si="273"/>
        <v>5834</v>
      </c>
      <c r="K5836" t="str" cm="1">
        <f t="array" ref="K5836">IFERROR(INDEX(tblClientes[Cliente],INT($J5836/ROWS(tblConsorcios[Produto]))+1),"")</f>
        <v/>
      </c>
      <c r="L5836" t="str" cm="1">
        <f t="array" ref="L5836">IFERROR(INDEX(tblConsorcios[Produto],MOD($J5836,ROWS(tblConsorcios[Produto]))+1),"")</f>
        <v>Imóvel IE300 – 200m</v>
      </c>
      <c r="M5836" s="20" cm="1">
        <f t="array" ref="M5836">IFERROR(INDEX(tblConsorcios[Valor da Carta (R$)],MOD($J5836,ROWS(tblConsorcios[Produto]))+1),"")</f>
        <v>300000</v>
      </c>
      <c r="N5836" s="2" cm="1">
        <f t="array" ref="N5836">IFERROR(INDEX(tblConsorcios[Prazo (meses)],MOD($J5836,ROWS(tblConsorcios[Produto]))+1),"")</f>
        <v>200</v>
      </c>
      <c r="O5836" s="20" cm="1">
        <f t="array" ref="O5836">IFERROR(INDEX(tblConsorcios[Parcela Mensal (R$)],MOD($J5836,ROWS(tblConsorcios[Produto]))+1),"")</f>
        <v>1902</v>
      </c>
      <c r="P5836" s="20" t="str" cm="1">
        <f t="array" ref="P5836">IFERROR(INDEX(tblClientes[Dividendo Mensal (R$)],INT($J5836/ROWS(tblConsorcios[Produto]))+1),"")</f>
        <v/>
      </c>
      <c r="Q5836" s="20" t="str">
        <f t="shared" si="274"/>
        <v/>
      </c>
      <c r="R5836">
        <f t="shared" si="275"/>
        <v>0</v>
      </c>
    </row>
    <row r="5837" spans="10:18" x14ac:dyDescent="0.2">
      <c r="J5837">
        <f t="shared" si="273"/>
        <v>5835</v>
      </c>
      <c r="K5837" t="str" cm="1">
        <f t="array" ref="K5837">IFERROR(INDEX(tblClientes[Cliente],INT($J5837/ROWS(tblConsorcios[Produto]))+1),"")</f>
        <v/>
      </c>
      <c r="L5837" t="str" cm="1">
        <f t="array" ref="L5837">IFERROR(INDEX(tblConsorcios[Produto],MOD($J5837,ROWS(tblConsorcios[Produto]))+1),"")</f>
        <v>Imóvel IE240 – 240m</v>
      </c>
      <c r="M5837" s="20" cm="1">
        <f t="array" ref="M5837">IFERROR(INDEX(tblConsorcios[Valor da Carta (R$)],MOD($J5837,ROWS(tblConsorcios[Produto]))+1),"")</f>
        <v>240000</v>
      </c>
      <c r="N5837" s="2" cm="1">
        <f t="array" ref="N5837">IFERROR(INDEX(tblConsorcios[Prazo (meses)],MOD($J5837,ROWS(tblConsorcios[Produto]))+1),"")</f>
        <v>240</v>
      </c>
      <c r="O5837" s="20" cm="1">
        <f t="array" ref="O5837">IFERROR(INDEX(tblConsorcios[Parcela Mensal (R$)],MOD($J5837,ROWS(tblConsorcios[Produto]))+1),"")</f>
        <v>1288</v>
      </c>
      <c r="P5837" s="20" t="str" cm="1">
        <f t="array" ref="P5837">IFERROR(INDEX(tblClientes[Dividendo Mensal (R$)],INT($J5837/ROWS(tblConsorcios[Produto]))+1),"")</f>
        <v/>
      </c>
      <c r="Q5837" s="20" t="str">
        <f t="shared" si="274"/>
        <v/>
      </c>
      <c r="R5837">
        <f t="shared" si="275"/>
        <v>0</v>
      </c>
    </row>
    <row r="5838" spans="10:18" x14ac:dyDescent="0.2">
      <c r="J5838">
        <f t="shared" si="273"/>
        <v>5836</v>
      </c>
      <c r="K5838" t="str" cm="1">
        <f t="array" ref="K5838">IFERROR(INDEX(tblClientes[Cliente],INT($J5838/ROWS(tblConsorcios[Produto]))+1),"")</f>
        <v/>
      </c>
      <c r="L5838" t="str" cm="1">
        <f t="array" ref="L5838">IFERROR(INDEX(tblConsorcios[Produto],MOD($J5838,ROWS(tblConsorcios[Produto]))+1),"")</f>
        <v>Imóvel IE240 – 220m</v>
      </c>
      <c r="M5838" s="20" cm="1">
        <f t="array" ref="M5838">IFERROR(INDEX(tblConsorcios[Valor da Carta (R$)],MOD($J5838,ROWS(tblConsorcios[Produto]))+1),"")</f>
        <v>240000</v>
      </c>
      <c r="N5838" s="2" cm="1">
        <f t="array" ref="N5838">IFERROR(INDEX(tblConsorcios[Prazo (meses)],MOD($J5838,ROWS(tblConsorcios[Produto]))+1),"")</f>
        <v>220</v>
      </c>
      <c r="O5838" s="20" cm="1">
        <f t="array" ref="O5838">IFERROR(INDEX(tblConsorcios[Parcela Mensal (R$)],MOD($J5838,ROWS(tblConsorcios[Produto]))+1),"")</f>
        <v>1394.18</v>
      </c>
      <c r="P5838" s="20" t="str" cm="1">
        <f t="array" ref="P5838">IFERROR(INDEX(tblClientes[Dividendo Mensal (R$)],INT($J5838/ROWS(tblConsorcios[Produto]))+1),"")</f>
        <v/>
      </c>
      <c r="Q5838" s="20" t="str">
        <f t="shared" si="274"/>
        <v/>
      </c>
      <c r="R5838">
        <f t="shared" si="275"/>
        <v>0</v>
      </c>
    </row>
    <row r="5839" spans="10:18" x14ac:dyDescent="0.2">
      <c r="J5839">
        <f t="shared" si="273"/>
        <v>5837</v>
      </c>
      <c r="K5839" t="str" cm="1">
        <f t="array" ref="K5839">IFERROR(INDEX(tblClientes[Cliente],INT($J5839/ROWS(tblConsorcios[Produto]))+1),"")</f>
        <v/>
      </c>
      <c r="L5839" t="str" cm="1">
        <f t="array" ref="L5839">IFERROR(INDEX(tblConsorcios[Produto],MOD($J5839,ROWS(tblConsorcios[Produto]))+1),"")</f>
        <v>Imóvel IE240 – 200m</v>
      </c>
      <c r="M5839" s="20" cm="1">
        <f t="array" ref="M5839">IFERROR(INDEX(tblConsorcios[Valor da Carta (R$)],MOD($J5839,ROWS(tblConsorcios[Produto]))+1),"")</f>
        <v>240000</v>
      </c>
      <c r="N5839" s="2" cm="1">
        <f t="array" ref="N5839">IFERROR(INDEX(tblConsorcios[Prazo (meses)],MOD($J5839,ROWS(tblConsorcios[Produto]))+1),"")</f>
        <v>200</v>
      </c>
      <c r="O5839" s="20" cm="1">
        <f t="array" ref="O5839">IFERROR(INDEX(tblConsorcios[Parcela Mensal (R$)],MOD($J5839,ROWS(tblConsorcios[Produto]))+1),"")</f>
        <v>1521.6</v>
      </c>
      <c r="P5839" s="20" t="str" cm="1">
        <f t="array" ref="P5839">IFERROR(INDEX(tblClientes[Dividendo Mensal (R$)],INT($J5839/ROWS(tblConsorcios[Produto]))+1),"")</f>
        <v/>
      </c>
      <c r="Q5839" s="20" t="str">
        <f t="shared" si="274"/>
        <v/>
      </c>
      <c r="R5839">
        <f t="shared" si="275"/>
        <v>0</v>
      </c>
    </row>
    <row r="5840" spans="10:18" x14ac:dyDescent="0.2">
      <c r="J5840">
        <f t="shared" si="273"/>
        <v>5838</v>
      </c>
      <c r="K5840" t="str" cm="1">
        <f t="array" ref="K5840">IFERROR(INDEX(tblClientes[Cliente],INT($J5840/ROWS(tblConsorcios[Produto]))+1),"")</f>
        <v/>
      </c>
      <c r="L5840" t="str" cm="1">
        <f t="array" ref="L5840">IFERROR(INDEX(tblConsorcios[Produto],MOD($J5840,ROWS(tblConsorcios[Produto]))+1),"")</f>
        <v>Imóvel IE230 – 240m</v>
      </c>
      <c r="M5840" s="20" cm="1">
        <f t="array" ref="M5840">IFERROR(INDEX(tblConsorcios[Valor da Carta (R$)],MOD($J5840,ROWS(tblConsorcios[Produto]))+1),"")</f>
        <v>230000</v>
      </c>
      <c r="N5840" s="2" cm="1">
        <f t="array" ref="N5840">IFERROR(INDEX(tblConsorcios[Prazo (meses)],MOD($J5840,ROWS(tblConsorcios[Produto]))+1),"")</f>
        <v>240</v>
      </c>
      <c r="O5840" s="20" cm="1">
        <f t="array" ref="O5840">IFERROR(INDEX(tblConsorcios[Parcela Mensal (R$)],MOD($J5840,ROWS(tblConsorcios[Produto]))+1),"")</f>
        <v>1234.33</v>
      </c>
      <c r="P5840" s="20" t="str" cm="1">
        <f t="array" ref="P5840">IFERROR(INDEX(tblClientes[Dividendo Mensal (R$)],INT($J5840/ROWS(tblConsorcios[Produto]))+1),"")</f>
        <v/>
      </c>
      <c r="Q5840" s="20" t="str">
        <f t="shared" si="274"/>
        <v/>
      </c>
      <c r="R5840">
        <f t="shared" si="275"/>
        <v>0</v>
      </c>
    </row>
    <row r="5841" spans="10:18" x14ac:dyDescent="0.2">
      <c r="J5841">
        <f t="shared" si="273"/>
        <v>5839</v>
      </c>
      <c r="K5841" t="str" cm="1">
        <f t="array" ref="K5841">IFERROR(INDEX(tblClientes[Cliente],INT($J5841/ROWS(tblConsorcios[Produto]))+1),"")</f>
        <v/>
      </c>
      <c r="L5841" t="str" cm="1">
        <f t="array" ref="L5841">IFERROR(INDEX(tblConsorcios[Produto],MOD($J5841,ROWS(tblConsorcios[Produto]))+1),"")</f>
        <v>Imóvel IE230 – 220m</v>
      </c>
      <c r="M5841" s="20" cm="1">
        <f t="array" ref="M5841">IFERROR(INDEX(tblConsorcios[Valor da Carta (R$)],MOD($J5841,ROWS(tblConsorcios[Produto]))+1),"")</f>
        <v>230000</v>
      </c>
      <c r="N5841" s="2" cm="1">
        <f t="array" ref="N5841">IFERROR(INDEX(tblConsorcios[Prazo (meses)],MOD($J5841,ROWS(tblConsorcios[Produto]))+1),"")</f>
        <v>220</v>
      </c>
      <c r="O5841" s="20" cm="1">
        <f t="array" ref="O5841">IFERROR(INDEX(tblConsorcios[Parcela Mensal (R$)],MOD($J5841,ROWS(tblConsorcios[Produto]))+1),"")</f>
        <v>1336.09</v>
      </c>
      <c r="P5841" s="20" t="str" cm="1">
        <f t="array" ref="P5841">IFERROR(INDEX(tblClientes[Dividendo Mensal (R$)],INT($J5841/ROWS(tblConsorcios[Produto]))+1),"")</f>
        <v/>
      </c>
      <c r="Q5841" s="20" t="str">
        <f t="shared" si="274"/>
        <v/>
      </c>
      <c r="R5841">
        <f t="shared" si="275"/>
        <v>0</v>
      </c>
    </row>
    <row r="5842" spans="10:18" x14ac:dyDescent="0.2">
      <c r="J5842">
        <f t="shared" si="273"/>
        <v>5840</v>
      </c>
      <c r="K5842" t="str" cm="1">
        <f t="array" ref="K5842">IFERROR(INDEX(tblClientes[Cliente],INT($J5842/ROWS(tblConsorcios[Produto]))+1),"")</f>
        <v/>
      </c>
      <c r="L5842" t="str" cm="1">
        <f t="array" ref="L5842">IFERROR(INDEX(tblConsorcios[Produto],MOD($J5842,ROWS(tblConsorcios[Produto]))+1),"")</f>
        <v>Imóvel IE230 – 200m</v>
      </c>
      <c r="M5842" s="20" cm="1">
        <f t="array" ref="M5842">IFERROR(INDEX(tblConsorcios[Valor da Carta (R$)],MOD($J5842,ROWS(tblConsorcios[Produto]))+1),"")</f>
        <v>230000</v>
      </c>
      <c r="N5842" s="2" cm="1">
        <f t="array" ref="N5842">IFERROR(INDEX(tblConsorcios[Prazo (meses)],MOD($J5842,ROWS(tblConsorcios[Produto]))+1),"")</f>
        <v>200</v>
      </c>
      <c r="O5842" s="20" cm="1">
        <f t="array" ref="O5842">IFERROR(INDEX(tblConsorcios[Parcela Mensal (R$)],MOD($J5842,ROWS(tblConsorcios[Produto]))+1),"")</f>
        <v>1458.2</v>
      </c>
      <c r="P5842" s="20" t="str" cm="1">
        <f t="array" ref="P5842">IFERROR(INDEX(tblClientes[Dividendo Mensal (R$)],INT($J5842/ROWS(tblConsorcios[Produto]))+1),"")</f>
        <v/>
      </c>
      <c r="Q5842" s="20" t="str">
        <f t="shared" si="274"/>
        <v/>
      </c>
      <c r="R5842">
        <f t="shared" si="275"/>
        <v>0</v>
      </c>
    </row>
    <row r="5843" spans="10:18" x14ac:dyDescent="0.2">
      <c r="J5843">
        <f t="shared" si="273"/>
        <v>5841</v>
      </c>
      <c r="K5843" t="str" cm="1">
        <f t="array" ref="K5843">IFERROR(INDEX(tblClientes[Cliente],INT($J5843/ROWS(tblConsorcios[Produto]))+1),"")</f>
        <v/>
      </c>
      <c r="L5843" t="str" cm="1">
        <f t="array" ref="L5843">IFERROR(INDEX(tblConsorcios[Produto],MOD($J5843,ROWS(tblConsorcios[Produto]))+1),"")</f>
        <v>Imóvel IE220 – 240m</v>
      </c>
      <c r="M5843" s="20" cm="1">
        <f t="array" ref="M5843">IFERROR(INDEX(tblConsorcios[Valor da Carta (R$)],MOD($J5843,ROWS(tblConsorcios[Produto]))+1),"")</f>
        <v>220000</v>
      </c>
      <c r="N5843" s="2" cm="1">
        <f t="array" ref="N5843">IFERROR(INDEX(tblConsorcios[Prazo (meses)],MOD($J5843,ROWS(tblConsorcios[Produto]))+1),"")</f>
        <v>240</v>
      </c>
      <c r="O5843" s="20" cm="1">
        <f t="array" ref="O5843">IFERROR(INDEX(tblConsorcios[Parcela Mensal (R$)],MOD($J5843,ROWS(tblConsorcios[Produto]))+1),"")</f>
        <v>1180.67</v>
      </c>
      <c r="P5843" s="20" t="str" cm="1">
        <f t="array" ref="P5843">IFERROR(INDEX(tblClientes[Dividendo Mensal (R$)],INT($J5843/ROWS(tblConsorcios[Produto]))+1),"")</f>
        <v/>
      </c>
      <c r="Q5843" s="20" t="str">
        <f t="shared" si="274"/>
        <v/>
      </c>
      <c r="R5843">
        <f t="shared" si="275"/>
        <v>0</v>
      </c>
    </row>
    <row r="5844" spans="10:18" x14ac:dyDescent="0.2">
      <c r="J5844">
        <f t="shared" si="273"/>
        <v>5842</v>
      </c>
      <c r="K5844" t="str" cm="1">
        <f t="array" ref="K5844">IFERROR(INDEX(tblClientes[Cliente],INT($J5844/ROWS(tblConsorcios[Produto]))+1),"")</f>
        <v/>
      </c>
      <c r="L5844" t="str" cm="1">
        <f t="array" ref="L5844">IFERROR(INDEX(tblConsorcios[Produto],MOD($J5844,ROWS(tblConsorcios[Produto]))+1),"")</f>
        <v>Imóvel IE220 – 220m</v>
      </c>
      <c r="M5844" s="20" cm="1">
        <f t="array" ref="M5844">IFERROR(INDEX(tblConsorcios[Valor da Carta (R$)],MOD($J5844,ROWS(tblConsorcios[Produto]))+1),"")</f>
        <v>220000</v>
      </c>
      <c r="N5844" s="2" cm="1">
        <f t="array" ref="N5844">IFERROR(INDEX(tblConsorcios[Prazo (meses)],MOD($J5844,ROWS(tblConsorcios[Produto]))+1),"")</f>
        <v>220</v>
      </c>
      <c r="O5844" s="20" cm="1">
        <f t="array" ref="O5844">IFERROR(INDEX(tblConsorcios[Parcela Mensal (R$)],MOD($J5844,ROWS(tblConsorcios[Produto]))+1),"")</f>
        <v>1278</v>
      </c>
      <c r="P5844" s="20" t="str" cm="1">
        <f t="array" ref="P5844">IFERROR(INDEX(tblClientes[Dividendo Mensal (R$)],INT($J5844/ROWS(tblConsorcios[Produto]))+1),"")</f>
        <v/>
      </c>
      <c r="Q5844" s="20" t="str">
        <f t="shared" si="274"/>
        <v/>
      </c>
      <c r="R5844">
        <f t="shared" si="275"/>
        <v>0</v>
      </c>
    </row>
    <row r="5845" spans="10:18" x14ac:dyDescent="0.2">
      <c r="J5845">
        <f t="shared" si="273"/>
        <v>5843</v>
      </c>
      <c r="K5845" t="str" cm="1">
        <f t="array" ref="K5845">IFERROR(INDEX(tblClientes[Cliente],INT($J5845/ROWS(tblConsorcios[Produto]))+1),"")</f>
        <v/>
      </c>
      <c r="L5845" t="str" cm="1">
        <f t="array" ref="L5845">IFERROR(INDEX(tblConsorcios[Produto],MOD($J5845,ROWS(tblConsorcios[Produto]))+1),"")</f>
        <v>Imóvel IE220 – 200m</v>
      </c>
      <c r="M5845" s="20" cm="1">
        <f t="array" ref="M5845">IFERROR(INDEX(tblConsorcios[Valor da Carta (R$)],MOD($J5845,ROWS(tblConsorcios[Produto]))+1),"")</f>
        <v>220000</v>
      </c>
      <c r="N5845" s="2" cm="1">
        <f t="array" ref="N5845">IFERROR(INDEX(tblConsorcios[Prazo (meses)],MOD($J5845,ROWS(tblConsorcios[Produto]))+1),"")</f>
        <v>200</v>
      </c>
      <c r="O5845" s="20" cm="1">
        <f t="array" ref="O5845">IFERROR(INDEX(tblConsorcios[Parcela Mensal (R$)],MOD($J5845,ROWS(tblConsorcios[Produto]))+1),"")</f>
        <v>1394.8</v>
      </c>
      <c r="P5845" s="20" t="str" cm="1">
        <f t="array" ref="P5845">IFERROR(INDEX(tblClientes[Dividendo Mensal (R$)],INT($J5845/ROWS(tblConsorcios[Produto]))+1),"")</f>
        <v/>
      </c>
      <c r="Q5845" s="20" t="str">
        <f t="shared" si="274"/>
        <v/>
      </c>
      <c r="R5845">
        <f t="shared" si="275"/>
        <v>0</v>
      </c>
    </row>
    <row r="5846" spans="10:18" x14ac:dyDescent="0.2">
      <c r="J5846">
        <f t="shared" si="273"/>
        <v>5844</v>
      </c>
      <c r="K5846" t="str" cm="1">
        <f t="array" ref="K5846">IFERROR(INDEX(tblClientes[Cliente],INT($J5846/ROWS(tblConsorcios[Produto]))+1),"")</f>
        <v/>
      </c>
      <c r="L5846" t="str" cm="1">
        <f t="array" ref="L5846">IFERROR(INDEX(tblConsorcios[Produto],MOD($J5846,ROWS(tblConsorcios[Produto]))+1),"")</f>
        <v>Imóvel IE200 – 240m</v>
      </c>
      <c r="M5846" s="20" cm="1">
        <f t="array" ref="M5846">IFERROR(INDEX(tblConsorcios[Valor da Carta (R$)],MOD($J5846,ROWS(tblConsorcios[Produto]))+1),"")</f>
        <v>200000</v>
      </c>
      <c r="N5846" s="2" cm="1">
        <f t="array" ref="N5846">IFERROR(INDEX(tblConsorcios[Prazo (meses)],MOD($J5846,ROWS(tblConsorcios[Produto]))+1),"")</f>
        <v>240</v>
      </c>
      <c r="O5846" s="20" cm="1">
        <f t="array" ref="O5846">IFERROR(INDEX(tblConsorcios[Parcela Mensal (R$)],MOD($J5846,ROWS(tblConsorcios[Produto]))+1),"")</f>
        <v>1073.33</v>
      </c>
      <c r="P5846" s="20" t="str" cm="1">
        <f t="array" ref="P5846">IFERROR(INDEX(tblClientes[Dividendo Mensal (R$)],INT($J5846/ROWS(tblConsorcios[Produto]))+1),"")</f>
        <v/>
      </c>
      <c r="Q5846" s="20" t="str">
        <f t="shared" si="274"/>
        <v/>
      </c>
      <c r="R5846">
        <f t="shared" si="275"/>
        <v>0</v>
      </c>
    </row>
    <row r="5847" spans="10:18" x14ac:dyDescent="0.2">
      <c r="J5847">
        <f t="shared" si="273"/>
        <v>5845</v>
      </c>
      <c r="K5847" t="str" cm="1">
        <f t="array" ref="K5847">IFERROR(INDEX(tblClientes[Cliente],INT($J5847/ROWS(tblConsorcios[Produto]))+1),"")</f>
        <v/>
      </c>
      <c r="L5847" t="str" cm="1">
        <f t="array" ref="L5847">IFERROR(INDEX(tblConsorcios[Produto],MOD($J5847,ROWS(tblConsorcios[Produto]))+1),"")</f>
        <v>Imóvel IE200 – 220m</v>
      </c>
      <c r="M5847" s="20" cm="1">
        <f t="array" ref="M5847">IFERROR(INDEX(tblConsorcios[Valor da Carta (R$)],MOD($J5847,ROWS(tblConsorcios[Produto]))+1),"")</f>
        <v>200000</v>
      </c>
      <c r="N5847" s="2" cm="1">
        <f t="array" ref="N5847">IFERROR(INDEX(tblConsorcios[Prazo (meses)],MOD($J5847,ROWS(tblConsorcios[Produto]))+1),"")</f>
        <v>220</v>
      </c>
      <c r="O5847" s="20" cm="1">
        <f t="array" ref="O5847">IFERROR(INDEX(tblConsorcios[Parcela Mensal (R$)],MOD($J5847,ROWS(tblConsorcios[Produto]))+1),"")</f>
        <v>1161.82</v>
      </c>
      <c r="P5847" s="20" t="str" cm="1">
        <f t="array" ref="P5847">IFERROR(INDEX(tblClientes[Dividendo Mensal (R$)],INT($J5847/ROWS(tblConsorcios[Produto]))+1),"")</f>
        <v/>
      </c>
      <c r="Q5847" s="20" t="str">
        <f t="shared" si="274"/>
        <v/>
      </c>
      <c r="R5847">
        <f t="shared" si="275"/>
        <v>0</v>
      </c>
    </row>
    <row r="5848" spans="10:18" x14ac:dyDescent="0.2">
      <c r="J5848">
        <f t="shared" si="273"/>
        <v>5846</v>
      </c>
      <c r="K5848" t="str" cm="1">
        <f t="array" ref="K5848">IFERROR(INDEX(tblClientes[Cliente],INT($J5848/ROWS(tblConsorcios[Produto]))+1),"")</f>
        <v/>
      </c>
      <c r="L5848" t="str" cm="1">
        <f t="array" ref="L5848">IFERROR(INDEX(tblConsorcios[Produto],MOD($J5848,ROWS(tblConsorcios[Produto]))+1),"")</f>
        <v>Imóvel IE200 – 200m</v>
      </c>
      <c r="M5848" s="20" cm="1">
        <f t="array" ref="M5848">IFERROR(INDEX(tblConsorcios[Valor da Carta (R$)],MOD($J5848,ROWS(tblConsorcios[Produto]))+1),"")</f>
        <v>200000</v>
      </c>
      <c r="N5848" s="2" cm="1">
        <f t="array" ref="N5848">IFERROR(INDEX(tblConsorcios[Prazo (meses)],MOD($J5848,ROWS(tblConsorcios[Produto]))+1),"")</f>
        <v>200</v>
      </c>
      <c r="O5848" s="20" cm="1">
        <f t="array" ref="O5848">IFERROR(INDEX(tblConsorcios[Parcela Mensal (R$)],MOD($J5848,ROWS(tblConsorcios[Produto]))+1),"")</f>
        <v>1268</v>
      </c>
      <c r="P5848" s="20" t="str" cm="1">
        <f t="array" ref="P5848">IFERROR(INDEX(tblClientes[Dividendo Mensal (R$)],INT($J5848/ROWS(tblConsorcios[Produto]))+1),"")</f>
        <v/>
      </c>
      <c r="Q5848" s="20" t="str">
        <f t="shared" si="274"/>
        <v/>
      </c>
      <c r="R5848">
        <f t="shared" si="275"/>
        <v>0</v>
      </c>
    </row>
    <row r="5849" spans="10:18" x14ac:dyDescent="0.2">
      <c r="J5849">
        <f t="shared" si="273"/>
        <v>5847</v>
      </c>
      <c r="K5849" t="str" cm="1">
        <f t="array" ref="K5849">IFERROR(INDEX(tblClientes[Cliente],INT($J5849/ROWS(tblConsorcios[Produto]))+1),"")</f>
        <v/>
      </c>
      <c r="L5849" t="str" cm="1">
        <f t="array" ref="L5849">IFERROR(INDEX(tblConsorcios[Produto],MOD($J5849,ROWS(tblConsorcios[Produto]))+1),"")</f>
        <v>Imóvel IE150 – 240m</v>
      </c>
      <c r="M5849" s="20" cm="1">
        <f t="array" ref="M5849">IFERROR(INDEX(tblConsorcios[Valor da Carta (R$)],MOD($J5849,ROWS(tblConsorcios[Produto]))+1),"")</f>
        <v>150000</v>
      </c>
      <c r="N5849" s="2" cm="1">
        <f t="array" ref="N5849">IFERROR(INDEX(tblConsorcios[Prazo (meses)],MOD($J5849,ROWS(tblConsorcios[Produto]))+1),"")</f>
        <v>240</v>
      </c>
      <c r="O5849" s="20" cm="1">
        <f t="array" ref="O5849">IFERROR(INDEX(tblConsorcios[Parcela Mensal (R$)],MOD($J5849,ROWS(tblConsorcios[Produto]))+1),"")</f>
        <v>805</v>
      </c>
      <c r="P5849" s="20" t="str" cm="1">
        <f t="array" ref="P5849">IFERROR(INDEX(tblClientes[Dividendo Mensal (R$)],INT($J5849/ROWS(tblConsorcios[Produto]))+1),"")</f>
        <v/>
      </c>
      <c r="Q5849" s="20" t="str">
        <f t="shared" si="274"/>
        <v/>
      </c>
      <c r="R5849">
        <f t="shared" si="275"/>
        <v>0</v>
      </c>
    </row>
    <row r="5850" spans="10:18" x14ac:dyDescent="0.2">
      <c r="J5850">
        <f t="shared" si="273"/>
        <v>5848</v>
      </c>
      <c r="K5850" t="str" cm="1">
        <f t="array" ref="K5850">IFERROR(INDEX(tblClientes[Cliente],INT($J5850/ROWS(tblConsorcios[Produto]))+1),"")</f>
        <v/>
      </c>
      <c r="L5850" t="str" cm="1">
        <f t="array" ref="L5850">IFERROR(INDEX(tblConsorcios[Produto],MOD($J5850,ROWS(tblConsorcios[Produto]))+1),"")</f>
        <v>Imóvel IE150 – 220m</v>
      </c>
      <c r="M5850" s="20" cm="1">
        <f t="array" ref="M5850">IFERROR(INDEX(tblConsorcios[Valor da Carta (R$)],MOD($J5850,ROWS(tblConsorcios[Produto]))+1),"")</f>
        <v>150000</v>
      </c>
      <c r="N5850" s="2" cm="1">
        <f t="array" ref="N5850">IFERROR(INDEX(tblConsorcios[Prazo (meses)],MOD($J5850,ROWS(tblConsorcios[Produto]))+1),"")</f>
        <v>220</v>
      </c>
      <c r="O5850" s="20" cm="1">
        <f t="array" ref="O5850">IFERROR(INDEX(tblConsorcios[Parcela Mensal (R$)],MOD($J5850,ROWS(tblConsorcios[Produto]))+1),"")</f>
        <v>871.36</v>
      </c>
      <c r="P5850" s="20" t="str" cm="1">
        <f t="array" ref="P5850">IFERROR(INDEX(tblClientes[Dividendo Mensal (R$)],INT($J5850/ROWS(tblConsorcios[Produto]))+1),"")</f>
        <v/>
      </c>
      <c r="Q5850" s="20" t="str">
        <f t="shared" si="274"/>
        <v/>
      </c>
      <c r="R5850">
        <f t="shared" si="275"/>
        <v>0</v>
      </c>
    </row>
    <row r="5851" spans="10:18" x14ac:dyDescent="0.2">
      <c r="J5851">
        <f t="shared" si="273"/>
        <v>5849</v>
      </c>
      <c r="K5851" t="str" cm="1">
        <f t="array" ref="K5851">IFERROR(INDEX(tblClientes[Cliente],INT($J5851/ROWS(tblConsorcios[Produto]))+1),"")</f>
        <v/>
      </c>
      <c r="L5851" t="str" cm="1">
        <f t="array" ref="L5851">IFERROR(INDEX(tblConsorcios[Produto],MOD($J5851,ROWS(tblConsorcios[Produto]))+1),"")</f>
        <v>Imóvel IE150 – 200m</v>
      </c>
      <c r="M5851" s="20" cm="1">
        <f t="array" ref="M5851">IFERROR(INDEX(tblConsorcios[Valor da Carta (R$)],MOD($J5851,ROWS(tblConsorcios[Produto]))+1),"")</f>
        <v>150000</v>
      </c>
      <c r="N5851" s="2" cm="1">
        <f t="array" ref="N5851">IFERROR(INDEX(tblConsorcios[Prazo (meses)],MOD($J5851,ROWS(tblConsorcios[Produto]))+1),"")</f>
        <v>200</v>
      </c>
      <c r="O5851" s="20" cm="1">
        <f t="array" ref="O5851">IFERROR(INDEX(tblConsorcios[Parcela Mensal (R$)],MOD($J5851,ROWS(tblConsorcios[Produto]))+1),"")</f>
        <v>951</v>
      </c>
      <c r="P5851" s="20" t="str" cm="1">
        <f t="array" ref="P5851">IFERROR(INDEX(tblClientes[Dividendo Mensal (R$)],INT($J5851/ROWS(tblConsorcios[Produto]))+1),"")</f>
        <v/>
      </c>
      <c r="Q5851" s="20" t="str">
        <f t="shared" si="274"/>
        <v/>
      </c>
      <c r="R5851">
        <f t="shared" si="275"/>
        <v>0</v>
      </c>
    </row>
    <row r="5852" spans="10:18" x14ac:dyDescent="0.2">
      <c r="J5852">
        <f t="shared" si="273"/>
        <v>5850</v>
      </c>
      <c r="K5852" t="str" cm="1">
        <f t="array" ref="K5852">IFERROR(INDEX(tblClientes[Cliente],INT($J5852/ROWS(tblConsorcios[Produto]))+1),"")</f>
        <v/>
      </c>
      <c r="L5852" t="str" cm="1">
        <f t="array" ref="L5852">IFERROR(INDEX(tblConsorcios[Produto],MOD($J5852,ROWS(tblConsorcios[Produto]))+1),"")</f>
        <v>Imóvel IE140 – 240m</v>
      </c>
      <c r="M5852" s="20" cm="1">
        <f t="array" ref="M5852">IFERROR(INDEX(tblConsorcios[Valor da Carta (R$)],MOD($J5852,ROWS(tblConsorcios[Produto]))+1),"")</f>
        <v>140000</v>
      </c>
      <c r="N5852" s="2" cm="1">
        <f t="array" ref="N5852">IFERROR(INDEX(tblConsorcios[Prazo (meses)],MOD($J5852,ROWS(tblConsorcios[Produto]))+1),"")</f>
        <v>240</v>
      </c>
      <c r="O5852" s="20" cm="1">
        <f t="array" ref="O5852">IFERROR(INDEX(tblConsorcios[Parcela Mensal (R$)],MOD($J5852,ROWS(tblConsorcios[Produto]))+1),"")</f>
        <v>751.33</v>
      </c>
      <c r="P5852" s="20" t="str" cm="1">
        <f t="array" ref="P5852">IFERROR(INDEX(tblClientes[Dividendo Mensal (R$)],INT($J5852/ROWS(tblConsorcios[Produto]))+1),"")</f>
        <v/>
      </c>
      <c r="Q5852" s="20" t="str">
        <f t="shared" si="274"/>
        <v/>
      </c>
      <c r="R5852">
        <f t="shared" si="275"/>
        <v>0</v>
      </c>
    </row>
    <row r="5853" spans="10:18" x14ac:dyDescent="0.2">
      <c r="J5853">
        <f t="shared" si="273"/>
        <v>5851</v>
      </c>
      <c r="K5853" t="str" cm="1">
        <f t="array" ref="K5853">IFERROR(INDEX(tblClientes[Cliente],INT($J5853/ROWS(tblConsorcios[Produto]))+1),"")</f>
        <v/>
      </c>
      <c r="L5853" t="str" cm="1">
        <f t="array" ref="L5853">IFERROR(INDEX(tblConsorcios[Produto],MOD($J5853,ROWS(tblConsorcios[Produto]))+1),"")</f>
        <v>Imóvel IE140 – 220m</v>
      </c>
      <c r="M5853" s="20" cm="1">
        <f t="array" ref="M5853">IFERROR(INDEX(tblConsorcios[Valor da Carta (R$)],MOD($J5853,ROWS(tblConsorcios[Produto]))+1),"")</f>
        <v>140000</v>
      </c>
      <c r="N5853" s="2" cm="1">
        <f t="array" ref="N5853">IFERROR(INDEX(tblConsorcios[Prazo (meses)],MOD($J5853,ROWS(tblConsorcios[Produto]))+1),"")</f>
        <v>220</v>
      </c>
      <c r="O5853" s="20" cm="1">
        <f t="array" ref="O5853">IFERROR(INDEX(tblConsorcios[Parcela Mensal (R$)],MOD($J5853,ROWS(tblConsorcios[Produto]))+1),"")</f>
        <v>813.27</v>
      </c>
      <c r="P5853" s="20" t="str" cm="1">
        <f t="array" ref="P5853">IFERROR(INDEX(tblClientes[Dividendo Mensal (R$)],INT($J5853/ROWS(tblConsorcios[Produto]))+1),"")</f>
        <v/>
      </c>
      <c r="Q5853" s="20" t="str">
        <f t="shared" si="274"/>
        <v/>
      </c>
      <c r="R5853">
        <f t="shared" si="275"/>
        <v>0</v>
      </c>
    </row>
    <row r="5854" spans="10:18" x14ac:dyDescent="0.2">
      <c r="J5854">
        <f t="shared" si="273"/>
        <v>5852</v>
      </c>
      <c r="K5854" t="str" cm="1">
        <f t="array" ref="K5854">IFERROR(INDEX(tblClientes[Cliente],INT($J5854/ROWS(tblConsorcios[Produto]))+1),"")</f>
        <v/>
      </c>
      <c r="L5854" t="str" cm="1">
        <f t="array" ref="L5854">IFERROR(INDEX(tblConsorcios[Produto],MOD($J5854,ROWS(tblConsorcios[Produto]))+1),"")</f>
        <v>Imóvel IE140 – 200m</v>
      </c>
      <c r="M5854" s="20" cm="1">
        <f t="array" ref="M5854">IFERROR(INDEX(tblConsorcios[Valor da Carta (R$)],MOD($J5854,ROWS(tblConsorcios[Produto]))+1),"")</f>
        <v>140000</v>
      </c>
      <c r="N5854" s="2" cm="1">
        <f t="array" ref="N5854">IFERROR(INDEX(tblConsorcios[Prazo (meses)],MOD($J5854,ROWS(tblConsorcios[Produto]))+1),"")</f>
        <v>200</v>
      </c>
      <c r="O5854" s="20" cm="1">
        <f t="array" ref="O5854">IFERROR(INDEX(tblConsorcios[Parcela Mensal (R$)],MOD($J5854,ROWS(tblConsorcios[Produto]))+1),"")</f>
        <v>887.6</v>
      </c>
      <c r="P5854" s="20" t="str" cm="1">
        <f t="array" ref="P5854">IFERROR(INDEX(tblClientes[Dividendo Mensal (R$)],INT($J5854/ROWS(tblConsorcios[Produto]))+1),"")</f>
        <v/>
      </c>
      <c r="Q5854" s="20" t="str">
        <f t="shared" si="274"/>
        <v/>
      </c>
      <c r="R5854">
        <f t="shared" si="275"/>
        <v>0</v>
      </c>
    </row>
    <row r="5855" spans="10:18" x14ac:dyDescent="0.2">
      <c r="J5855">
        <f t="shared" si="273"/>
        <v>5853</v>
      </c>
      <c r="K5855" t="str" cm="1">
        <f t="array" ref="K5855">IFERROR(INDEX(tblClientes[Cliente],INT($J5855/ROWS(tblConsorcios[Produto]))+1),"")</f>
        <v/>
      </c>
      <c r="L5855" t="str" cm="1">
        <f t="array" ref="L5855">IFERROR(INDEX(tblConsorcios[Produto],MOD($J5855,ROWS(tblConsorcios[Produto]))+1),"")</f>
        <v>Imóvel IE130 – 240m</v>
      </c>
      <c r="M5855" s="20" cm="1">
        <f t="array" ref="M5855">IFERROR(INDEX(tblConsorcios[Valor da Carta (R$)],MOD($J5855,ROWS(tblConsorcios[Produto]))+1),"")</f>
        <v>130000</v>
      </c>
      <c r="N5855" s="2" cm="1">
        <f t="array" ref="N5855">IFERROR(INDEX(tblConsorcios[Prazo (meses)],MOD($J5855,ROWS(tblConsorcios[Produto]))+1),"")</f>
        <v>240</v>
      </c>
      <c r="O5855" s="20" cm="1">
        <f t="array" ref="O5855">IFERROR(INDEX(tblConsorcios[Parcela Mensal (R$)],MOD($J5855,ROWS(tblConsorcios[Produto]))+1),"")</f>
        <v>697.67</v>
      </c>
      <c r="P5855" s="20" t="str" cm="1">
        <f t="array" ref="P5855">IFERROR(INDEX(tblClientes[Dividendo Mensal (R$)],INT($J5855/ROWS(tblConsorcios[Produto]))+1),"")</f>
        <v/>
      </c>
      <c r="Q5855" s="20" t="str">
        <f t="shared" si="274"/>
        <v/>
      </c>
      <c r="R5855">
        <f t="shared" si="275"/>
        <v>0</v>
      </c>
    </row>
    <row r="5856" spans="10:18" x14ac:dyDescent="0.2">
      <c r="J5856">
        <f t="shared" si="273"/>
        <v>5854</v>
      </c>
      <c r="K5856" t="str" cm="1">
        <f t="array" ref="K5856">IFERROR(INDEX(tblClientes[Cliente],INT($J5856/ROWS(tblConsorcios[Produto]))+1),"")</f>
        <v/>
      </c>
      <c r="L5856" t="str" cm="1">
        <f t="array" ref="L5856">IFERROR(INDEX(tblConsorcios[Produto],MOD($J5856,ROWS(tblConsorcios[Produto]))+1),"")</f>
        <v>Imóvel IE130 – 220m</v>
      </c>
      <c r="M5856" s="20" cm="1">
        <f t="array" ref="M5856">IFERROR(INDEX(tblConsorcios[Valor da Carta (R$)],MOD($J5856,ROWS(tblConsorcios[Produto]))+1),"")</f>
        <v>130000</v>
      </c>
      <c r="N5856" s="2" cm="1">
        <f t="array" ref="N5856">IFERROR(INDEX(tblConsorcios[Prazo (meses)],MOD($J5856,ROWS(tblConsorcios[Produto]))+1),"")</f>
        <v>220</v>
      </c>
      <c r="O5856" s="20" cm="1">
        <f t="array" ref="O5856">IFERROR(INDEX(tblConsorcios[Parcela Mensal (R$)],MOD($J5856,ROWS(tblConsorcios[Produto]))+1),"")</f>
        <v>755.18</v>
      </c>
      <c r="P5856" s="20" t="str" cm="1">
        <f t="array" ref="P5856">IFERROR(INDEX(tblClientes[Dividendo Mensal (R$)],INT($J5856/ROWS(tblConsorcios[Produto]))+1),"")</f>
        <v/>
      </c>
      <c r="Q5856" s="20" t="str">
        <f t="shared" si="274"/>
        <v/>
      </c>
      <c r="R5856">
        <f t="shared" si="275"/>
        <v>0</v>
      </c>
    </row>
    <row r="5857" spans="10:18" x14ac:dyDescent="0.2">
      <c r="J5857">
        <f t="shared" si="273"/>
        <v>5855</v>
      </c>
      <c r="K5857" t="str" cm="1">
        <f t="array" ref="K5857">IFERROR(INDEX(tblClientes[Cliente],INT($J5857/ROWS(tblConsorcios[Produto]))+1),"")</f>
        <v/>
      </c>
      <c r="L5857" t="str" cm="1">
        <f t="array" ref="L5857">IFERROR(INDEX(tblConsorcios[Produto],MOD($J5857,ROWS(tblConsorcios[Produto]))+1),"")</f>
        <v>Imóvel IE130 – 200m</v>
      </c>
      <c r="M5857" s="20" cm="1">
        <f t="array" ref="M5857">IFERROR(INDEX(tblConsorcios[Valor da Carta (R$)],MOD($J5857,ROWS(tblConsorcios[Produto]))+1),"")</f>
        <v>130000</v>
      </c>
      <c r="N5857" s="2" cm="1">
        <f t="array" ref="N5857">IFERROR(INDEX(tblConsorcios[Prazo (meses)],MOD($J5857,ROWS(tblConsorcios[Produto]))+1),"")</f>
        <v>200</v>
      </c>
      <c r="O5857" s="20" cm="1">
        <f t="array" ref="O5857">IFERROR(INDEX(tblConsorcios[Parcela Mensal (R$)],MOD($J5857,ROWS(tblConsorcios[Produto]))+1),"")</f>
        <v>824.2</v>
      </c>
      <c r="P5857" s="20" t="str" cm="1">
        <f t="array" ref="P5857">IFERROR(INDEX(tblClientes[Dividendo Mensal (R$)],INT($J5857/ROWS(tblConsorcios[Produto]))+1),"")</f>
        <v/>
      </c>
      <c r="Q5857" s="20" t="str">
        <f t="shared" si="274"/>
        <v/>
      </c>
      <c r="R5857">
        <f t="shared" si="275"/>
        <v>0</v>
      </c>
    </row>
    <row r="5858" spans="10:18" x14ac:dyDescent="0.2">
      <c r="J5858">
        <f t="shared" si="273"/>
        <v>5856</v>
      </c>
      <c r="K5858" t="str" cm="1">
        <f t="array" ref="K5858">IFERROR(INDEX(tblClientes[Cliente],INT($J5858/ROWS(tblConsorcios[Produto]))+1),"")</f>
        <v/>
      </c>
      <c r="L5858" t="str" cm="1">
        <f t="array" ref="L5858">IFERROR(INDEX(tblConsorcios[Produto],MOD($J5858,ROWS(tblConsorcios[Produto]))+1),"")</f>
        <v>Imóvel IE120 – 240m</v>
      </c>
      <c r="M5858" s="20" cm="1">
        <f t="array" ref="M5858">IFERROR(INDEX(tblConsorcios[Valor da Carta (R$)],MOD($J5858,ROWS(tblConsorcios[Produto]))+1),"")</f>
        <v>120000</v>
      </c>
      <c r="N5858" s="2" cm="1">
        <f t="array" ref="N5858">IFERROR(INDEX(tblConsorcios[Prazo (meses)],MOD($J5858,ROWS(tblConsorcios[Produto]))+1),"")</f>
        <v>240</v>
      </c>
      <c r="O5858" s="20" cm="1">
        <f t="array" ref="O5858">IFERROR(INDEX(tblConsorcios[Parcela Mensal (R$)],MOD($J5858,ROWS(tblConsorcios[Produto]))+1),"")</f>
        <v>644</v>
      </c>
      <c r="P5858" s="20" t="str" cm="1">
        <f t="array" ref="P5858">IFERROR(INDEX(tblClientes[Dividendo Mensal (R$)],INT($J5858/ROWS(tblConsorcios[Produto]))+1),"")</f>
        <v/>
      </c>
      <c r="Q5858" s="20" t="str">
        <f t="shared" si="274"/>
        <v/>
      </c>
      <c r="R5858">
        <f t="shared" si="275"/>
        <v>0</v>
      </c>
    </row>
    <row r="5859" spans="10:18" x14ac:dyDescent="0.2">
      <c r="J5859">
        <f t="shared" si="273"/>
        <v>5857</v>
      </c>
      <c r="K5859" t="str" cm="1">
        <f t="array" ref="K5859">IFERROR(INDEX(tblClientes[Cliente],INT($J5859/ROWS(tblConsorcios[Produto]))+1),"")</f>
        <v/>
      </c>
      <c r="L5859" t="str" cm="1">
        <f t="array" ref="L5859">IFERROR(INDEX(tblConsorcios[Produto],MOD($J5859,ROWS(tblConsorcios[Produto]))+1),"")</f>
        <v>Imóvel IE120 – 220m</v>
      </c>
      <c r="M5859" s="20" cm="1">
        <f t="array" ref="M5859">IFERROR(INDEX(tblConsorcios[Valor da Carta (R$)],MOD($J5859,ROWS(tblConsorcios[Produto]))+1),"")</f>
        <v>120000</v>
      </c>
      <c r="N5859" s="2" cm="1">
        <f t="array" ref="N5859">IFERROR(INDEX(tblConsorcios[Prazo (meses)],MOD($J5859,ROWS(tblConsorcios[Produto]))+1),"")</f>
        <v>220</v>
      </c>
      <c r="O5859" s="20" cm="1">
        <f t="array" ref="O5859">IFERROR(INDEX(tblConsorcios[Parcela Mensal (R$)],MOD($J5859,ROWS(tblConsorcios[Produto]))+1),"")</f>
        <v>697.09</v>
      </c>
      <c r="P5859" s="20" t="str" cm="1">
        <f t="array" ref="P5859">IFERROR(INDEX(tblClientes[Dividendo Mensal (R$)],INT($J5859/ROWS(tblConsorcios[Produto]))+1),"")</f>
        <v/>
      </c>
      <c r="Q5859" s="20" t="str">
        <f t="shared" si="274"/>
        <v/>
      </c>
      <c r="R5859">
        <f t="shared" si="275"/>
        <v>0</v>
      </c>
    </row>
    <row r="5860" spans="10:18" x14ac:dyDescent="0.2">
      <c r="J5860">
        <f t="shared" si="273"/>
        <v>5858</v>
      </c>
      <c r="K5860" t="str" cm="1">
        <f t="array" ref="K5860">IFERROR(INDEX(tblClientes[Cliente],INT($J5860/ROWS(tblConsorcios[Produto]))+1),"")</f>
        <v/>
      </c>
      <c r="L5860" t="str" cm="1">
        <f t="array" ref="L5860">IFERROR(INDEX(tblConsorcios[Produto],MOD($J5860,ROWS(tblConsorcios[Produto]))+1),"")</f>
        <v>Imóvel IE120 – 200m</v>
      </c>
      <c r="M5860" s="20" cm="1">
        <f t="array" ref="M5860">IFERROR(INDEX(tblConsorcios[Valor da Carta (R$)],MOD($J5860,ROWS(tblConsorcios[Produto]))+1),"")</f>
        <v>120000</v>
      </c>
      <c r="N5860" s="2" cm="1">
        <f t="array" ref="N5860">IFERROR(INDEX(tblConsorcios[Prazo (meses)],MOD($J5860,ROWS(tblConsorcios[Produto]))+1),"")</f>
        <v>200</v>
      </c>
      <c r="O5860" s="20" cm="1">
        <f t="array" ref="O5860">IFERROR(INDEX(tblConsorcios[Parcela Mensal (R$)],MOD($J5860,ROWS(tblConsorcios[Produto]))+1),"")</f>
        <v>760.8</v>
      </c>
      <c r="P5860" s="20" t="str" cm="1">
        <f t="array" ref="P5860">IFERROR(INDEX(tblClientes[Dividendo Mensal (R$)],INT($J5860/ROWS(tblConsorcios[Produto]))+1),"")</f>
        <v/>
      </c>
      <c r="Q5860" s="20" t="str">
        <f t="shared" si="274"/>
        <v/>
      </c>
      <c r="R5860">
        <f t="shared" si="275"/>
        <v>0</v>
      </c>
    </row>
    <row r="5861" spans="10:18" x14ac:dyDescent="0.2">
      <c r="J5861">
        <f t="shared" si="273"/>
        <v>5859</v>
      </c>
      <c r="K5861" t="str" cm="1">
        <f t="array" ref="K5861">IFERROR(INDEX(tblClientes[Cliente],INT($J5861/ROWS(tblConsorcios[Produto]))+1),"")</f>
        <v/>
      </c>
      <c r="L5861" t="str" cm="1">
        <f t="array" ref="L5861">IFERROR(INDEX(tblConsorcios[Produto],MOD($J5861,ROWS(tblConsorcios[Produto]))+1),"")</f>
        <v>Imóvel IE600 – 240m</v>
      </c>
      <c r="M5861" s="20" cm="1">
        <f t="array" ref="M5861">IFERROR(INDEX(tblConsorcios[Valor da Carta (R$)],MOD($J5861,ROWS(tblConsorcios[Produto]))+1),"")</f>
        <v>600000</v>
      </c>
      <c r="N5861" s="2" cm="1">
        <f t="array" ref="N5861">IFERROR(INDEX(tblConsorcios[Prazo (meses)],MOD($J5861,ROWS(tblConsorcios[Produto]))+1),"")</f>
        <v>240</v>
      </c>
      <c r="O5861" s="20" cm="1">
        <f t="array" ref="O5861">IFERROR(INDEX(tblConsorcios[Parcela Mensal (R$)],MOD($J5861,ROWS(tblConsorcios[Produto]))+1),"")</f>
        <v>3220</v>
      </c>
      <c r="P5861" s="20" t="str" cm="1">
        <f t="array" ref="P5861">IFERROR(INDEX(tblClientes[Dividendo Mensal (R$)],INT($J5861/ROWS(tblConsorcios[Produto]))+1),"")</f>
        <v/>
      </c>
      <c r="Q5861" s="20" t="str">
        <f t="shared" si="274"/>
        <v/>
      </c>
      <c r="R5861">
        <f t="shared" si="275"/>
        <v>0</v>
      </c>
    </row>
    <row r="5862" spans="10:18" x14ac:dyDescent="0.2">
      <c r="J5862">
        <f t="shared" si="273"/>
        <v>5860</v>
      </c>
      <c r="K5862" t="str" cm="1">
        <f t="array" ref="K5862">IFERROR(INDEX(tblClientes[Cliente],INT($J5862/ROWS(tblConsorcios[Produto]))+1),"")</f>
        <v/>
      </c>
      <c r="L5862" t="str" cm="1">
        <f t="array" ref="L5862">IFERROR(INDEX(tblConsorcios[Produto],MOD($J5862,ROWS(tblConsorcios[Produto]))+1),"")</f>
        <v>Imóvel IE600 – 220m</v>
      </c>
      <c r="M5862" s="20" cm="1">
        <f t="array" ref="M5862">IFERROR(INDEX(tblConsorcios[Valor da Carta (R$)],MOD($J5862,ROWS(tblConsorcios[Produto]))+1),"")</f>
        <v>600000</v>
      </c>
      <c r="N5862" s="2" cm="1">
        <f t="array" ref="N5862">IFERROR(INDEX(tblConsorcios[Prazo (meses)],MOD($J5862,ROWS(tblConsorcios[Produto]))+1),"")</f>
        <v>220</v>
      </c>
      <c r="O5862" s="20" cm="1">
        <f t="array" ref="O5862">IFERROR(INDEX(tblConsorcios[Parcela Mensal (R$)],MOD($J5862,ROWS(tblConsorcios[Produto]))+1),"")</f>
        <v>3485.45</v>
      </c>
      <c r="P5862" s="20" t="str" cm="1">
        <f t="array" ref="P5862">IFERROR(INDEX(tblClientes[Dividendo Mensal (R$)],INT($J5862/ROWS(tblConsorcios[Produto]))+1),"")</f>
        <v/>
      </c>
      <c r="Q5862" s="20" t="str">
        <f t="shared" si="274"/>
        <v/>
      </c>
      <c r="R5862">
        <f t="shared" si="275"/>
        <v>0</v>
      </c>
    </row>
    <row r="5863" spans="10:18" x14ac:dyDescent="0.2">
      <c r="J5863">
        <f t="shared" si="273"/>
        <v>5861</v>
      </c>
      <c r="K5863" t="str" cm="1">
        <f t="array" ref="K5863">IFERROR(INDEX(tblClientes[Cliente],INT($J5863/ROWS(tblConsorcios[Produto]))+1),"")</f>
        <v/>
      </c>
      <c r="L5863" t="str" cm="1">
        <f t="array" ref="L5863">IFERROR(INDEX(tblConsorcios[Produto],MOD($J5863,ROWS(tblConsorcios[Produto]))+1),"")</f>
        <v>Imóvel IE600 – 200m</v>
      </c>
      <c r="M5863" s="20" cm="1">
        <f t="array" ref="M5863">IFERROR(INDEX(tblConsorcios[Valor da Carta (R$)],MOD($J5863,ROWS(tblConsorcios[Produto]))+1),"")</f>
        <v>600000</v>
      </c>
      <c r="N5863" s="2" cm="1">
        <f t="array" ref="N5863">IFERROR(INDEX(tblConsorcios[Prazo (meses)],MOD($J5863,ROWS(tblConsorcios[Produto]))+1),"")</f>
        <v>200</v>
      </c>
      <c r="O5863" s="20" cm="1">
        <f t="array" ref="O5863">IFERROR(INDEX(tblConsorcios[Parcela Mensal (R$)],MOD($J5863,ROWS(tblConsorcios[Produto]))+1),"")</f>
        <v>3804</v>
      </c>
      <c r="P5863" s="20" t="str" cm="1">
        <f t="array" ref="P5863">IFERROR(INDEX(tblClientes[Dividendo Mensal (R$)],INT($J5863/ROWS(tblConsorcios[Produto]))+1),"")</f>
        <v/>
      </c>
      <c r="Q5863" s="20" t="str">
        <f t="shared" si="274"/>
        <v/>
      </c>
      <c r="R5863">
        <f t="shared" si="275"/>
        <v>0</v>
      </c>
    </row>
    <row r="5864" spans="10:18" x14ac:dyDescent="0.2">
      <c r="J5864">
        <f t="shared" si="273"/>
        <v>5862</v>
      </c>
      <c r="K5864" t="str" cm="1">
        <f t="array" ref="K5864">IFERROR(INDEX(tblClientes[Cliente],INT($J5864/ROWS(tblConsorcios[Produto]))+1),"")</f>
        <v/>
      </c>
      <c r="L5864" t="str" cm="1">
        <f t="array" ref="L5864">IFERROR(INDEX(tblConsorcios[Produto],MOD($J5864,ROWS(tblConsorcios[Produto]))+1),"")</f>
        <v>Imóvel IE580 – 240m</v>
      </c>
      <c r="M5864" s="20" cm="1">
        <f t="array" ref="M5864">IFERROR(INDEX(tblConsorcios[Valor da Carta (R$)],MOD($J5864,ROWS(tblConsorcios[Produto]))+1),"")</f>
        <v>580000</v>
      </c>
      <c r="N5864" s="2" cm="1">
        <f t="array" ref="N5864">IFERROR(INDEX(tblConsorcios[Prazo (meses)],MOD($J5864,ROWS(tblConsorcios[Produto]))+1),"")</f>
        <v>240</v>
      </c>
      <c r="O5864" s="20" cm="1">
        <f t="array" ref="O5864">IFERROR(INDEX(tblConsorcios[Parcela Mensal (R$)],MOD($J5864,ROWS(tblConsorcios[Produto]))+1),"")</f>
        <v>3112.67</v>
      </c>
      <c r="P5864" s="20" t="str" cm="1">
        <f t="array" ref="P5864">IFERROR(INDEX(tblClientes[Dividendo Mensal (R$)],INT($J5864/ROWS(tblConsorcios[Produto]))+1),"")</f>
        <v/>
      </c>
      <c r="Q5864" s="20" t="str">
        <f t="shared" si="274"/>
        <v/>
      </c>
      <c r="R5864">
        <f t="shared" si="275"/>
        <v>0</v>
      </c>
    </row>
    <row r="5865" spans="10:18" x14ac:dyDescent="0.2">
      <c r="J5865">
        <f t="shared" si="273"/>
        <v>5863</v>
      </c>
      <c r="K5865" t="str" cm="1">
        <f t="array" ref="K5865">IFERROR(INDEX(tblClientes[Cliente],INT($J5865/ROWS(tblConsorcios[Produto]))+1),"")</f>
        <v/>
      </c>
      <c r="L5865" t="str" cm="1">
        <f t="array" ref="L5865">IFERROR(INDEX(tblConsorcios[Produto],MOD($J5865,ROWS(tblConsorcios[Produto]))+1),"")</f>
        <v>Imóvel IE580 – 220m</v>
      </c>
      <c r="M5865" s="20" cm="1">
        <f t="array" ref="M5865">IFERROR(INDEX(tblConsorcios[Valor da Carta (R$)],MOD($J5865,ROWS(tblConsorcios[Produto]))+1),"")</f>
        <v>580000</v>
      </c>
      <c r="N5865" s="2" cm="1">
        <f t="array" ref="N5865">IFERROR(INDEX(tblConsorcios[Prazo (meses)],MOD($J5865,ROWS(tblConsorcios[Produto]))+1),"")</f>
        <v>220</v>
      </c>
      <c r="O5865" s="20" cm="1">
        <f t="array" ref="O5865">IFERROR(INDEX(tblConsorcios[Parcela Mensal (R$)],MOD($J5865,ROWS(tblConsorcios[Produto]))+1),"")</f>
        <v>3369.27</v>
      </c>
      <c r="P5865" s="20" t="str" cm="1">
        <f t="array" ref="P5865">IFERROR(INDEX(tblClientes[Dividendo Mensal (R$)],INT($J5865/ROWS(tblConsorcios[Produto]))+1),"")</f>
        <v/>
      </c>
      <c r="Q5865" s="20" t="str">
        <f t="shared" si="274"/>
        <v/>
      </c>
      <c r="R5865">
        <f t="shared" si="275"/>
        <v>0</v>
      </c>
    </row>
    <row r="5866" spans="10:18" x14ac:dyDescent="0.2">
      <c r="J5866">
        <f t="shared" si="273"/>
        <v>5864</v>
      </c>
      <c r="K5866" t="str" cm="1">
        <f t="array" ref="K5866">IFERROR(INDEX(tblClientes[Cliente],INT($J5866/ROWS(tblConsorcios[Produto]))+1),"")</f>
        <v/>
      </c>
      <c r="L5866" t="str" cm="1">
        <f t="array" ref="L5866">IFERROR(INDEX(tblConsorcios[Produto],MOD($J5866,ROWS(tblConsorcios[Produto]))+1),"")</f>
        <v>Imóvel IE580 – 200m</v>
      </c>
      <c r="M5866" s="20" cm="1">
        <f t="array" ref="M5866">IFERROR(INDEX(tblConsorcios[Valor da Carta (R$)],MOD($J5866,ROWS(tblConsorcios[Produto]))+1),"")</f>
        <v>580000</v>
      </c>
      <c r="N5866" s="2" cm="1">
        <f t="array" ref="N5866">IFERROR(INDEX(tblConsorcios[Prazo (meses)],MOD($J5866,ROWS(tblConsorcios[Produto]))+1),"")</f>
        <v>200</v>
      </c>
      <c r="O5866" s="20" cm="1">
        <f t="array" ref="O5866">IFERROR(INDEX(tblConsorcios[Parcela Mensal (R$)],MOD($J5866,ROWS(tblConsorcios[Produto]))+1),"")</f>
        <v>3677.2</v>
      </c>
      <c r="P5866" s="20" t="str" cm="1">
        <f t="array" ref="P5866">IFERROR(INDEX(tblClientes[Dividendo Mensal (R$)],INT($J5866/ROWS(tblConsorcios[Produto]))+1),"")</f>
        <v/>
      </c>
      <c r="Q5866" s="20" t="str">
        <f t="shared" si="274"/>
        <v/>
      </c>
      <c r="R5866">
        <f t="shared" si="275"/>
        <v>0</v>
      </c>
    </row>
    <row r="5867" spans="10:18" x14ac:dyDescent="0.2">
      <c r="J5867">
        <f t="shared" si="273"/>
        <v>5865</v>
      </c>
      <c r="K5867" t="str" cm="1">
        <f t="array" ref="K5867">IFERROR(INDEX(tblClientes[Cliente],INT($J5867/ROWS(tblConsorcios[Produto]))+1),"")</f>
        <v/>
      </c>
      <c r="L5867" t="str" cm="1">
        <f t="array" ref="L5867">IFERROR(INDEX(tblConsorcios[Produto],MOD($J5867,ROWS(tblConsorcios[Produto]))+1),"")</f>
        <v>Imóvel IE550 – 240m</v>
      </c>
      <c r="M5867" s="20" cm="1">
        <f t="array" ref="M5867">IFERROR(INDEX(tblConsorcios[Valor da Carta (R$)],MOD($J5867,ROWS(tblConsorcios[Produto]))+1),"")</f>
        <v>550000</v>
      </c>
      <c r="N5867" s="2" cm="1">
        <f t="array" ref="N5867">IFERROR(INDEX(tblConsorcios[Prazo (meses)],MOD($J5867,ROWS(tblConsorcios[Produto]))+1),"")</f>
        <v>240</v>
      </c>
      <c r="O5867" s="20" cm="1">
        <f t="array" ref="O5867">IFERROR(INDEX(tblConsorcios[Parcela Mensal (R$)],MOD($J5867,ROWS(tblConsorcios[Produto]))+1),"")</f>
        <v>2951.67</v>
      </c>
      <c r="P5867" s="20" t="str" cm="1">
        <f t="array" ref="P5867">IFERROR(INDEX(tblClientes[Dividendo Mensal (R$)],INT($J5867/ROWS(tblConsorcios[Produto]))+1),"")</f>
        <v/>
      </c>
      <c r="Q5867" s="20" t="str">
        <f t="shared" si="274"/>
        <v/>
      </c>
      <c r="R5867">
        <f t="shared" si="275"/>
        <v>0</v>
      </c>
    </row>
    <row r="5868" spans="10:18" x14ac:dyDescent="0.2">
      <c r="J5868">
        <f t="shared" si="273"/>
        <v>5866</v>
      </c>
      <c r="K5868" t="str" cm="1">
        <f t="array" ref="K5868">IFERROR(INDEX(tblClientes[Cliente],INT($J5868/ROWS(tblConsorcios[Produto]))+1),"")</f>
        <v/>
      </c>
      <c r="L5868" t="str" cm="1">
        <f t="array" ref="L5868">IFERROR(INDEX(tblConsorcios[Produto],MOD($J5868,ROWS(tblConsorcios[Produto]))+1),"")</f>
        <v>Imóvel IE550 – 220m</v>
      </c>
      <c r="M5868" s="20" cm="1">
        <f t="array" ref="M5868">IFERROR(INDEX(tblConsorcios[Valor da Carta (R$)],MOD($J5868,ROWS(tblConsorcios[Produto]))+1),"")</f>
        <v>550000</v>
      </c>
      <c r="N5868" s="2" cm="1">
        <f t="array" ref="N5868">IFERROR(INDEX(tblConsorcios[Prazo (meses)],MOD($J5868,ROWS(tblConsorcios[Produto]))+1),"")</f>
        <v>220</v>
      </c>
      <c r="O5868" s="20" cm="1">
        <f t="array" ref="O5868">IFERROR(INDEX(tblConsorcios[Parcela Mensal (R$)],MOD($J5868,ROWS(tblConsorcios[Produto]))+1),"")</f>
        <v>3195</v>
      </c>
      <c r="P5868" s="20" t="str" cm="1">
        <f t="array" ref="P5868">IFERROR(INDEX(tblClientes[Dividendo Mensal (R$)],INT($J5868/ROWS(tblConsorcios[Produto]))+1),"")</f>
        <v/>
      </c>
      <c r="Q5868" s="20" t="str">
        <f t="shared" si="274"/>
        <v/>
      </c>
      <c r="R5868">
        <f t="shared" si="275"/>
        <v>0</v>
      </c>
    </row>
    <row r="5869" spans="10:18" x14ac:dyDescent="0.2">
      <c r="J5869">
        <f t="shared" si="273"/>
        <v>5867</v>
      </c>
      <c r="K5869" t="str" cm="1">
        <f t="array" ref="K5869">IFERROR(INDEX(tblClientes[Cliente],INT($J5869/ROWS(tblConsorcios[Produto]))+1),"")</f>
        <v/>
      </c>
      <c r="L5869" t="str" cm="1">
        <f t="array" ref="L5869">IFERROR(INDEX(tblConsorcios[Produto],MOD($J5869,ROWS(tblConsorcios[Produto]))+1),"")</f>
        <v>Imóvel IE550 – 200m</v>
      </c>
      <c r="M5869" s="20" cm="1">
        <f t="array" ref="M5869">IFERROR(INDEX(tblConsorcios[Valor da Carta (R$)],MOD($J5869,ROWS(tblConsorcios[Produto]))+1),"")</f>
        <v>550000</v>
      </c>
      <c r="N5869" s="2" cm="1">
        <f t="array" ref="N5869">IFERROR(INDEX(tblConsorcios[Prazo (meses)],MOD($J5869,ROWS(tblConsorcios[Produto]))+1),"")</f>
        <v>200</v>
      </c>
      <c r="O5869" s="20" cm="1">
        <f t="array" ref="O5869">IFERROR(INDEX(tblConsorcios[Parcela Mensal (R$)],MOD($J5869,ROWS(tblConsorcios[Produto]))+1),"")</f>
        <v>3487</v>
      </c>
      <c r="P5869" s="20" t="str" cm="1">
        <f t="array" ref="P5869">IFERROR(INDEX(tblClientes[Dividendo Mensal (R$)],INT($J5869/ROWS(tblConsorcios[Produto]))+1),"")</f>
        <v/>
      </c>
      <c r="Q5869" s="20" t="str">
        <f t="shared" si="274"/>
        <v/>
      </c>
      <c r="R5869">
        <f t="shared" si="275"/>
        <v>0</v>
      </c>
    </row>
    <row r="5870" spans="10:18" x14ac:dyDescent="0.2">
      <c r="J5870">
        <f t="shared" si="273"/>
        <v>5868</v>
      </c>
      <c r="K5870" t="str" cm="1">
        <f t="array" ref="K5870">IFERROR(INDEX(tblClientes[Cliente],INT($J5870/ROWS(tblConsorcios[Produto]))+1),"")</f>
        <v/>
      </c>
      <c r="L5870" t="str" cm="1">
        <f t="array" ref="L5870">IFERROR(INDEX(tblConsorcios[Produto],MOD($J5870,ROWS(tblConsorcios[Produto]))+1),"")</f>
        <v>Imóvel IE530 – 240m</v>
      </c>
      <c r="M5870" s="20" cm="1">
        <f t="array" ref="M5870">IFERROR(INDEX(tblConsorcios[Valor da Carta (R$)],MOD($J5870,ROWS(tblConsorcios[Produto]))+1),"")</f>
        <v>530000</v>
      </c>
      <c r="N5870" s="2" cm="1">
        <f t="array" ref="N5870">IFERROR(INDEX(tblConsorcios[Prazo (meses)],MOD($J5870,ROWS(tblConsorcios[Produto]))+1),"")</f>
        <v>240</v>
      </c>
      <c r="O5870" s="20" cm="1">
        <f t="array" ref="O5870">IFERROR(INDEX(tblConsorcios[Parcela Mensal (R$)],MOD($J5870,ROWS(tblConsorcios[Produto]))+1),"")</f>
        <v>2844.33</v>
      </c>
      <c r="P5870" s="20" t="str" cm="1">
        <f t="array" ref="P5870">IFERROR(INDEX(tblClientes[Dividendo Mensal (R$)],INT($J5870/ROWS(tblConsorcios[Produto]))+1),"")</f>
        <v/>
      </c>
      <c r="Q5870" s="20" t="str">
        <f t="shared" si="274"/>
        <v/>
      </c>
      <c r="R5870">
        <f t="shared" si="275"/>
        <v>0</v>
      </c>
    </row>
    <row r="5871" spans="10:18" x14ac:dyDescent="0.2">
      <c r="J5871">
        <f t="shared" si="273"/>
        <v>5869</v>
      </c>
      <c r="K5871" t="str" cm="1">
        <f t="array" ref="K5871">IFERROR(INDEX(tblClientes[Cliente],INT($J5871/ROWS(tblConsorcios[Produto]))+1),"")</f>
        <v/>
      </c>
      <c r="L5871" t="str" cm="1">
        <f t="array" ref="L5871">IFERROR(INDEX(tblConsorcios[Produto],MOD($J5871,ROWS(tblConsorcios[Produto]))+1),"")</f>
        <v>Imóvel IE530 – 220m</v>
      </c>
      <c r="M5871" s="20" cm="1">
        <f t="array" ref="M5871">IFERROR(INDEX(tblConsorcios[Valor da Carta (R$)],MOD($J5871,ROWS(tblConsorcios[Produto]))+1),"")</f>
        <v>530000</v>
      </c>
      <c r="N5871" s="2" cm="1">
        <f t="array" ref="N5871">IFERROR(INDEX(tblConsorcios[Prazo (meses)],MOD($J5871,ROWS(tblConsorcios[Produto]))+1),"")</f>
        <v>220</v>
      </c>
      <c r="O5871" s="20" cm="1">
        <f t="array" ref="O5871">IFERROR(INDEX(tblConsorcios[Parcela Mensal (R$)],MOD($J5871,ROWS(tblConsorcios[Produto]))+1),"")</f>
        <v>3078.82</v>
      </c>
      <c r="P5871" s="20" t="str" cm="1">
        <f t="array" ref="P5871">IFERROR(INDEX(tblClientes[Dividendo Mensal (R$)],INT($J5871/ROWS(tblConsorcios[Produto]))+1),"")</f>
        <v/>
      </c>
      <c r="Q5871" s="20" t="str">
        <f t="shared" si="274"/>
        <v/>
      </c>
      <c r="R5871">
        <f t="shared" si="275"/>
        <v>0</v>
      </c>
    </row>
    <row r="5872" spans="10:18" x14ac:dyDescent="0.2">
      <c r="J5872">
        <f t="shared" si="273"/>
        <v>5870</v>
      </c>
      <c r="K5872" t="str" cm="1">
        <f t="array" ref="K5872">IFERROR(INDEX(tblClientes[Cliente],INT($J5872/ROWS(tblConsorcios[Produto]))+1),"")</f>
        <v/>
      </c>
      <c r="L5872" t="str" cm="1">
        <f t="array" ref="L5872">IFERROR(INDEX(tblConsorcios[Produto],MOD($J5872,ROWS(tblConsorcios[Produto]))+1),"")</f>
        <v>Imóvel IE530 – 200m</v>
      </c>
      <c r="M5872" s="20" cm="1">
        <f t="array" ref="M5872">IFERROR(INDEX(tblConsorcios[Valor da Carta (R$)],MOD($J5872,ROWS(tblConsorcios[Produto]))+1),"")</f>
        <v>530000</v>
      </c>
      <c r="N5872" s="2" cm="1">
        <f t="array" ref="N5872">IFERROR(INDEX(tblConsorcios[Prazo (meses)],MOD($J5872,ROWS(tblConsorcios[Produto]))+1),"")</f>
        <v>200</v>
      </c>
      <c r="O5872" s="20" cm="1">
        <f t="array" ref="O5872">IFERROR(INDEX(tblConsorcios[Parcela Mensal (R$)],MOD($J5872,ROWS(tblConsorcios[Produto]))+1),"")</f>
        <v>3360.2</v>
      </c>
      <c r="P5872" s="20" t="str" cm="1">
        <f t="array" ref="P5872">IFERROR(INDEX(tblClientes[Dividendo Mensal (R$)],INT($J5872/ROWS(tblConsorcios[Produto]))+1),"")</f>
        <v/>
      </c>
      <c r="Q5872" s="20" t="str">
        <f t="shared" si="274"/>
        <v/>
      </c>
      <c r="R5872">
        <f t="shared" si="275"/>
        <v>0</v>
      </c>
    </row>
    <row r="5873" spans="10:18" x14ac:dyDescent="0.2">
      <c r="J5873">
        <f t="shared" si="273"/>
        <v>5871</v>
      </c>
      <c r="K5873" t="str" cm="1">
        <f t="array" ref="K5873">IFERROR(INDEX(tblClientes[Cliente],INT($J5873/ROWS(tblConsorcios[Produto]))+1),"")</f>
        <v/>
      </c>
      <c r="L5873" t="str" cm="1">
        <f t="array" ref="L5873">IFERROR(INDEX(tblConsorcios[Produto],MOD($J5873,ROWS(tblConsorcios[Produto]))+1),"")</f>
        <v>Imóvel IE500 – 240m</v>
      </c>
      <c r="M5873" s="20" cm="1">
        <f t="array" ref="M5873">IFERROR(INDEX(tblConsorcios[Valor da Carta (R$)],MOD($J5873,ROWS(tblConsorcios[Produto]))+1),"")</f>
        <v>500000</v>
      </c>
      <c r="N5873" s="2" cm="1">
        <f t="array" ref="N5873">IFERROR(INDEX(tblConsorcios[Prazo (meses)],MOD($J5873,ROWS(tblConsorcios[Produto]))+1),"")</f>
        <v>240</v>
      </c>
      <c r="O5873" s="20" cm="1">
        <f t="array" ref="O5873">IFERROR(INDEX(tblConsorcios[Parcela Mensal (R$)],MOD($J5873,ROWS(tblConsorcios[Produto]))+1),"")</f>
        <v>2683.33</v>
      </c>
      <c r="P5873" s="20" t="str" cm="1">
        <f t="array" ref="P5873">IFERROR(INDEX(tblClientes[Dividendo Mensal (R$)],INT($J5873/ROWS(tblConsorcios[Produto]))+1),"")</f>
        <v/>
      </c>
      <c r="Q5873" s="20" t="str">
        <f t="shared" si="274"/>
        <v/>
      </c>
      <c r="R5873">
        <f t="shared" si="275"/>
        <v>0</v>
      </c>
    </row>
    <row r="5874" spans="10:18" x14ac:dyDescent="0.2">
      <c r="J5874">
        <f t="shared" si="273"/>
        <v>5872</v>
      </c>
      <c r="K5874" t="str" cm="1">
        <f t="array" ref="K5874">IFERROR(INDEX(tblClientes[Cliente],INT($J5874/ROWS(tblConsorcios[Produto]))+1),"")</f>
        <v/>
      </c>
      <c r="L5874" t="str" cm="1">
        <f t="array" ref="L5874">IFERROR(INDEX(tblConsorcios[Produto],MOD($J5874,ROWS(tblConsorcios[Produto]))+1),"")</f>
        <v>Imóvel IE500 – 220m</v>
      </c>
      <c r="M5874" s="20" cm="1">
        <f t="array" ref="M5874">IFERROR(INDEX(tblConsorcios[Valor da Carta (R$)],MOD($J5874,ROWS(tblConsorcios[Produto]))+1),"")</f>
        <v>500000</v>
      </c>
      <c r="N5874" s="2" cm="1">
        <f t="array" ref="N5874">IFERROR(INDEX(tblConsorcios[Prazo (meses)],MOD($J5874,ROWS(tblConsorcios[Produto]))+1),"")</f>
        <v>220</v>
      </c>
      <c r="O5874" s="20" cm="1">
        <f t="array" ref="O5874">IFERROR(INDEX(tblConsorcios[Parcela Mensal (R$)],MOD($J5874,ROWS(tblConsorcios[Produto]))+1),"")</f>
        <v>2904.55</v>
      </c>
      <c r="P5874" s="20" t="str" cm="1">
        <f t="array" ref="P5874">IFERROR(INDEX(tblClientes[Dividendo Mensal (R$)],INT($J5874/ROWS(tblConsorcios[Produto]))+1),"")</f>
        <v/>
      </c>
      <c r="Q5874" s="20" t="str">
        <f t="shared" si="274"/>
        <v/>
      </c>
      <c r="R5874">
        <f t="shared" si="275"/>
        <v>0</v>
      </c>
    </row>
    <row r="5875" spans="10:18" x14ac:dyDescent="0.2">
      <c r="J5875">
        <f t="shared" si="273"/>
        <v>5873</v>
      </c>
      <c r="K5875" t="str" cm="1">
        <f t="array" ref="K5875">IFERROR(INDEX(tblClientes[Cliente],INT($J5875/ROWS(tblConsorcios[Produto]))+1),"")</f>
        <v/>
      </c>
      <c r="L5875" t="str" cm="1">
        <f t="array" ref="L5875">IFERROR(INDEX(tblConsorcios[Produto],MOD($J5875,ROWS(tblConsorcios[Produto]))+1),"")</f>
        <v>Imóvel IE500 – 200m</v>
      </c>
      <c r="M5875" s="20" cm="1">
        <f t="array" ref="M5875">IFERROR(INDEX(tblConsorcios[Valor da Carta (R$)],MOD($J5875,ROWS(tblConsorcios[Produto]))+1),"")</f>
        <v>500000</v>
      </c>
      <c r="N5875" s="2" cm="1">
        <f t="array" ref="N5875">IFERROR(INDEX(tblConsorcios[Prazo (meses)],MOD($J5875,ROWS(tblConsorcios[Produto]))+1),"")</f>
        <v>200</v>
      </c>
      <c r="O5875" s="20" cm="1">
        <f t="array" ref="O5875">IFERROR(INDEX(tblConsorcios[Parcela Mensal (R$)],MOD($J5875,ROWS(tblConsorcios[Produto]))+1),"")</f>
        <v>3170</v>
      </c>
      <c r="P5875" s="20" t="str" cm="1">
        <f t="array" ref="P5875">IFERROR(INDEX(tblClientes[Dividendo Mensal (R$)],INT($J5875/ROWS(tblConsorcios[Produto]))+1),"")</f>
        <v/>
      </c>
      <c r="Q5875" s="20" t="str">
        <f t="shared" si="274"/>
        <v/>
      </c>
      <c r="R5875">
        <f t="shared" si="275"/>
        <v>0</v>
      </c>
    </row>
    <row r="5876" spans="10:18" x14ac:dyDescent="0.2">
      <c r="J5876">
        <f t="shared" si="273"/>
        <v>5874</v>
      </c>
      <c r="K5876" t="str" cm="1">
        <f t="array" ref="K5876">IFERROR(INDEX(tblClientes[Cliente],INT($J5876/ROWS(tblConsorcios[Produto]))+1),"")</f>
        <v/>
      </c>
      <c r="L5876" t="str" cm="1">
        <f t="array" ref="L5876">IFERROR(INDEX(tblConsorcios[Produto],MOD($J5876,ROWS(tblConsorcios[Produto]))+1),"")</f>
        <v>Imóvel IE480 – 240m</v>
      </c>
      <c r="M5876" s="20" cm="1">
        <f t="array" ref="M5876">IFERROR(INDEX(tblConsorcios[Valor da Carta (R$)],MOD($J5876,ROWS(tblConsorcios[Produto]))+1),"")</f>
        <v>480000</v>
      </c>
      <c r="N5876" s="2" cm="1">
        <f t="array" ref="N5876">IFERROR(INDEX(tblConsorcios[Prazo (meses)],MOD($J5876,ROWS(tblConsorcios[Produto]))+1),"")</f>
        <v>240</v>
      </c>
      <c r="O5876" s="20" cm="1">
        <f t="array" ref="O5876">IFERROR(INDEX(tblConsorcios[Parcela Mensal (R$)],MOD($J5876,ROWS(tblConsorcios[Produto]))+1),"")</f>
        <v>2576</v>
      </c>
      <c r="P5876" s="20" t="str" cm="1">
        <f t="array" ref="P5876">IFERROR(INDEX(tblClientes[Dividendo Mensal (R$)],INT($J5876/ROWS(tblConsorcios[Produto]))+1),"")</f>
        <v/>
      </c>
      <c r="Q5876" s="20" t="str">
        <f t="shared" si="274"/>
        <v/>
      </c>
      <c r="R5876">
        <f t="shared" si="275"/>
        <v>0</v>
      </c>
    </row>
    <row r="5877" spans="10:18" x14ac:dyDescent="0.2">
      <c r="J5877">
        <f t="shared" si="273"/>
        <v>5875</v>
      </c>
      <c r="K5877" t="str" cm="1">
        <f t="array" ref="K5877">IFERROR(INDEX(tblClientes[Cliente],INT($J5877/ROWS(tblConsorcios[Produto]))+1),"")</f>
        <v/>
      </c>
      <c r="L5877" t="str" cm="1">
        <f t="array" ref="L5877">IFERROR(INDEX(tblConsorcios[Produto],MOD($J5877,ROWS(tblConsorcios[Produto]))+1),"")</f>
        <v>Imóvel IE480 – 220m</v>
      </c>
      <c r="M5877" s="20" cm="1">
        <f t="array" ref="M5877">IFERROR(INDEX(tblConsorcios[Valor da Carta (R$)],MOD($J5877,ROWS(tblConsorcios[Produto]))+1),"")</f>
        <v>480000</v>
      </c>
      <c r="N5877" s="2" cm="1">
        <f t="array" ref="N5877">IFERROR(INDEX(tblConsorcios[Prazo (meses)],MOD($J5877,ROWS(tblConsorcios[Produto]))+1),"")</f>
        <v>220</v>
      </c>
      <c r="O5877" s="20" cm="1">
        <f t="array" ref="O5877">IFERROR(INDEX(tblConsorcios[Parcela Mensal (R$)],MOD($J5877,ROWS(tblConsorcios[Produto]))+1),"")</f>
        <v>2788.36</v>
      </c>
      <c r="P5877" s="20" t="str" cm="1">
        <f t="array" ref="P5877">IFERROR(INDEX(tblClientes[Dividendo Mensal (R$)],INT($J5877/ROWS(tblConsorcios[Produto]))+1),"")</f>
        <v/>
      </c>
      <c r="Q5877" s="20" t="str">
        <f t="shared" si="274"/>
        <v/>
      </c>
      <c r="R5877">
        <f t="shared" si="275"/>
        <v>0</v>
      </c>
    </row>
    <row r="5878" spans="10:18" x14ac:dyDescent="0.2">
      <c r="J5878">
        <f t="shared" si="273"/>
        <v>5876</v>
      </c>
      <c r="K5878" t="str" cm="1">
        <f t="array" ref="K5878">IFERROR(INDEX(tblClientes[Cliente],INT($J5878/ROWS(tblConsorcios[Produto]))+1),"")</f>
        <v/>
      </c>
      <c r="L5878" t="str" cm="1">
        <f t="array" ref="L5878">IFERROR(INDEX(tblConsorcios[Produto],MOD($J5878,ROWS(tblConsorcios[Produto]))+1),"")</f>
        <v>Imóvel IE480 – 200m</v>
      </c>
      <c r="M5878" s="20" cm="1">
        <f t="array" ref="M5878">IFERROR(INDEX(tblConsorcios[Valor da Carta (R$)],MOD($J5878,ROWS(tblConsorcios[Produto]))+1),"")</f>
        <v>480000</v>
      </c>
      <c r="N5878" s="2" cm="1">
        <f t="array" ref="N5878">IFERROR(INDEX(tblConsorcios[Prazo (meses)],MOD($J5878,ROWS(tblConsorcios[Produto]))+1),"")</f>
        <v>200</v>
      </c>
      <c r="O5878" s="20" cm="1">
        <f t="array" ref="O5878">IFERROR(INDEX(tblConsorcios[Parcela Mensal (R$)],MOD($J5878,ROWS(tblConsorcios[Produto]))+1),"")</f>
        <v>3043.2</v>
      </c>
      <c r="P5878" s="20" t="str" cm="1">
        <f t="array" ref="P5878">IFERROR(INDEX(tblClientes[Dividendo Mensal (R$)],INT($J5878/ROWS(tblConsorcios[Produto]))+1),"")</f>
        <v/>
      </c>
      <c r="Q5878" s="20" t="str">
        <f t="shared" si="274"/>
        <v/>
      </c>
      <c r="R5878">
        <f t="shared" si="275"/>
        <v>0</v>
      </c>
    </row>
    <row r="5879" spans="10:18" x14ac:dyDescent="0.2">
      <c r="J5879">
        <f t="shared" si="273"/>
        <v>5877</v>
      </c>
      <c r="K5879" t="str" cm="1">
        <f t="array" ref="K5879">IFERROR(INDEX(tblClientes[Cliente],INT($J5879/ROWS(tblConsorcios[Produto]))+1),"")</f>
        <v/>
      </c>
      <c r="L5879" t="str" cm="1">
        <f t="array" ref="L5879">IFERROR(INDEX(tblConsorcios[Produto],MOD($J5879,ROWS(tblConsorcios[Produto]))+1),"")</f>
        <v>Imóvel IE450 – 240m</v>
      </c>
      <c r="M5879" s="20" cm="1">
        <f t="array" ref="M5879">IFERROR(INDEX(tblConsorcios[Valor da Carta (R$)],MOD($J5879,ROWS(tblConsorcios[Produto]))+1),"")</f>
        <v>450000</v>
      </c>
      <c r="N5879" s="2" cm="1">
        <f t="array" ref="N5879">IFERROR(INDEX(tblConsorcios[Prazo (meses)],MOD($J5879,ROWS(tblConsorcios[Produto]))+1),"")</f>
        <v>240</v>
      </c>
      <c r="O5879" s="20" cm="1">
        <f t="array" ref="O5879">IFERROR(INDEX(tblConsorcios[Parcela Mensal (R$)],MOD($J5879,ROWS(tblConsorcios[Produto]))+1),"")</f>
        <v>2415</v>
      </c>
      <c r="P5879" s="20" t="str" cm="1">
        <f t="array" ref="P5879">IFERROR(INDEX(tblClientes[Dividendo Mensal (R$)],INT($J5879/ROWS(tblConsorcios[Produto]))+1),"")</f>
        <v/>
      </c>
      <c r="Q5879" s="20" t="str">
        <f t="shared" si="274"/>
        <v/>
      </c>
      <c r="R5879">
        <f t="shared" si="275"/>
        <v>0</v>
      </c>
    </row>
    <row r="5880" spans="10:18" x14ac:dyDescent="0.2">
      <c r="J5880">
        <f t="shared" si="273"/>
        <v>5878</v>
      </c>
      <c r="K5880" t="str" cm="1">
        <f t="array" ref="K5880">IFERROR(INDEX(tblClientes[Cliente],INT($J5880/ROWS(tblConsorcios[Produto]))+1),"")</f>
        <v/>
      </c>
      <c r="L5880" t="str" cm="1">
        <f t="array" ref="L5880">IFERROR(INDEX(tblConsorcios[Produto],MOD($J5880,ROWS(tblConsorcios[Produto]))+1),"")</f>
        <v>Imóvel IE450 – 220m</v>
      </c>
      <c r="M5880" s="20" cm="1">
        <f t="array" ref="M5880">IFERROR(INDEX(tblConsorcios[Valor da Carta (R$)],MOD($J5880,ROWS(tblConsorcios[Produto]))+1),"")</f>
        <v>450000</v>
      </c>
      <c r="N5880" s="2" cm="1">
        <f t="array" ref="N5880">IFERROR(INDEX(tblConsorcios[Prazo (meses)],MOD($J5880,ROWS(tblConsorcios[Produto]))+1),"")</f>
        <v>220</v>
      </c>
      <c r="O5880" s="20" cm="1">
        <f t="array" ref="O5880">IFERROR(INDEX(tblConsorcios[Parcela Mensal (R$)],MOD($J5880,ROWS(tblConsorcios[Produto]))+1),"")</f>
        <v>2614.09</v>
      </c>
      <c r="P5880" s="20" t="str" cm="1">
        <f t="array" ref="P5880">IFERROR(INDEX(tblClientes[Dividendo Mensal (R$)],INT($J5880/ROWS(tblConsorcios[Produto]))+1),"")</f>
        <v/>
      </c>
      <c r="Q5880" s="20" t="str">
        <f t="shared" si="274"/>
        <v/>
      </c>
      <c r="R5880">
        <f t="shared" si="275"/>
        <v>0</v>
      </c>
    </row>
    <row r="5881" spans="10:18" x14ac:dyDescent="0.2">
      <c r="J5881">
        <f t="shared" si="273"/>
        <v>5879</v>
      </c>
      <c r="K5881" t="str" cm="1">
        <f t="array" ref="K5881">IFERROR(INDEX(tblClientes[Cliente],INT($J5881/ROWS(tblConsorcios[Produto]))+1),"")</f>
        <v/>
      </c>
      <c r="L5881" t="str" cm="1">
        <f t="array" ref="L5881">IFERROR(INDEX(tblConsorcios[Produto],MOD($J5881,ROWS(tblConsorcios[Produto]))+1),"")</f>
        <v>Imóvel IE450 – 200m</v>
      </c>
      <c r="M5881" s="20" cm="1">
        <f t="array" ref="M5881">IFERROR(INDEX(tblConsorcios[Valor da Carta (R$)],MOD($J5881,ROWS(tblConsorcios[Produto]))+1),"")</f>
        <v>450000</v>
      </c>
      <c r="N5881" s="2" cm="1">
        <f t="array" ref="N5881">IFERROR(INDEX(tblConsorcios[Prazo (meses)],MOD($J5881,ROWS(tblConsorcios[Produto]))+1),"")</f>
        <v>200</v>
      </c>
      <c r="O5881" s="20" cm="1">
        <f t="array" ref="O5881">IFERROR(INDEX(tblConsorcios[Parcela Mensal (R$)],MOD($J5881,ROWS(tblConsorcios[Produto]))+1),"")</f>
        <v>2853</v>
      </c>
      <c r="P5881" s="20" t="str" cm="1">
        <f t="array" ref="P5881">IFERROR(INDEX(tblClientes[Dividendo Mensal (R$)],INT($J5881/ROWS(tblConsorcios[Produto]))+1),"")</f>
        <v/>
      </c>
      <c r="Q5881" s="20" t="str">
        <f t="shared" si="274"/>
        <v/>
      </c>
      <c r="R5881">
        <f t="shared" si="275"/>
        <v>0</v>
      </c>
    </row>
    <row r="5882" spans="10:18" x14ac:dyDescent="0.2">
      <c r="J5882">
        <f t="shared" si="273"/>
        <v>5880</v>
      </c>
      <c r="K5882" t="str" cm="1">
        <f t="array" ref="K5882">IFERROR(INDEX(tblClientes[Cliente],INT($J5882/ROWS(tblConsorcios[Produto]))+1),"")</f>
        <v/>
      </c>
      <c r="L5882" t="str" cm="1">
        <f t="array" ref="L5882">IFERROR(INDEX(tblConsorcios[Produto],MOD($J5882,ROWS(tblConsorcios[Produto]))+1),"")</f>
        <v>Imóvel IE430 – 240m</v>
      </c>
      <c r="M5882" s="20" cm="1">
        <f t="array" ref="M5882">IFERROR(INDEX(tblConsorcios[Valor da Carta (R$)],MOD($J5882,ROWS(tblConsorcios[Produto]))+1),"")</f>
        <v>430000</v>
      </c>
      <c r="N5882" s="2" cm="1">
        <f t="array" ref="N5882">IFERROR(INDEX(tblConsorcios[Prazo (meses)],MOD($J5882,ROWS(tblConsorcios[Produto]))+1),"")</f>
        <v>240</v>
      </c>
      <c r="O5882" s="20" cm="1">
        <f t="array" ref="O5882">IFERROR(INDEX(tblConsorcios[Parcela Mensal (R$)],MOD($J5882,ROWS(tblConsorcios[Produto]))+1),"")</f>
        <v>2307.67</v>
      </c>
      <c r="P5882" s="20" t="str" cm="1">
        <f t="array" ref="P5882">IFERROR(INDEX(tblClientes[Dividendo Mensal (R$)],INT($J5882/ROWS(tblConsorcios[Produto]))+1),"")</f>
        <v/>
      </c>
      <c r="Q5882" s="20" t="str">
        <f t="shared" si="274"/>
        <v/>
      </c>
      <c r="R5882">
        <f t="shared" si="275"/>
        <v>0</v>
      </c>
    </row>
    <row r="5883" spans="10:18" x14ac:dyDescent="0.2">
      <c r="J5883">
        <f t="shared" si="273"/>
        <v>5881</v>
      </c>
      <c r="K5883" t="str" cm="1">
        <f t="array" ref="K5883">IFERROR(INDEX(tblClientes[Cliente],INT($J5883/ROWS(tblConsorcios[Produto]))+1),"")</f>
        <v/>
      </c>
      <c r="L5883" t="str" cm="1">
        <f t="array" ref="L5883">IFERROR(INDEX(tblConsorcios[Produto],MOD($J5883,ROWS(tblConsorcios[Produto]))+1),"")</f>
        <v>Imóvel IE430 – 220m</v>
      </c>
      <c r="M5883" s="20" cm="1">
        <f t="array" ref="M5883">IFERROR(INDEX(tblConsorcios[Valor da Carta (R$)],MOD($J5883,ROWS(tblConsorcios[Produto]))+1),"")</f>
        <v>430000</v>
      </c>
      <c r="N5883" s="2" cm="1">
        <f t="array" ref="N5883">IFERROR(INDEX(tblConsorcios[Prazo (meses)],MOD($J5883,ROWS(tblConsorcios[Produto]))+1),"")</f>
        <v>220</v>
      </c>
      <c r="O5883" s="20" cm="1">
        <f t="array" ref="O5883">IFERROR(INDEX(tblConsorcios[Parcela Mensal (R$)],MOD($J5883,ROWS(tblConsorcios[Produto]))+1),"")</f>
        <v>2497.91</v>
      </c>
      <c r="P5883" s="20" t="str" cm="1">
        <f t="array" ref="P5883">IFERROR(INDEX(tblClientes[Dividendo Mensal (R$)],INT($J5883/ROWS(tblConsorcios[Produto]))+1),"")</f>
        <v/>
      </c>
      <c r="Q5883" s="20" t="str">
        <f t="shared" si="274"/>
        <v/>
      </c>
      <c r="R5883">
        <f t="shared" si="275"/>
        <v>0</v>
      </c>
    </row>
    <row r="5884" spans="10:18" x14ac:dyDescent="0.2">
      <c r="J5884">
        <f t="shared" si="273"/>
        <v>5882</v>
      </c>
      <c r="K5884" t="str" cm="1">
        <f t="array" ref="K5884">IFERROR(INDEX(tblClientes[Cliente],INT($J5884/ROWS(tblConsorcios[Produto]))+1),"")</f>
        <v/>
      </c>
      <c r="L5884" t="str" cm="1">
        <f t="array" ref="L5884">IFERROR(INDEX(tblConsorcios[Produto],MOD($J5884,ROWS(tblConsorcios[Produto]))+1),"")</f>
        <v>Imóvel IE430 – 200m</v>
      </c>
      <c r="M5884" s="20" cm="1">
        <f t="array" ref="M5884">IFERROR(INDEX(tblConsorcios[Valor da Carta (R$)],MOD($J5884,ROWS(tblConsorcios[Produto]))+1),"")</f>
        <v>430000</v>
      </c>
      <c r="N5884" s="2" cm="1">
        <f t="array" ref="N5884">IFERROR(INDEX(tblConsorcios[Prazo (meses)],MOD($J5884,ROWS(tblConsorcios[Produto]))+1),"")</f>
        <v>200</v>
      </c>
      <c r="O5884" s="20" cm="1">
        <f t="array" ref="O5884">IFERROR(INDEX(tblConsorcios[Parcela Mensal (R$)],MOD($J5884,ROWS(tblConsorcios[Produto]))+1),"")</f>
        <v>2726.2</v>
      </c>
      <c r="P5884" s="20" t="str" cm="1">
        <f t="array" ref="P5884">IFERROR(INDEX(tblClientes[Dividendo Mensal (R$)],INT($J5884/ROWS(tblConsorcios[Produto]))+1),"")</f>
        <v/>
      </c>
      <c r="Q5884" s="20" t="str">
        <f t="shared" si="274"/>
        <v/>
      </c>
      <c r="R5884">
        <f t="shared" si="275"/>
        <v>0</v>
      </c>
    </row>
    <row r="5885" spans="10:18" x14ac:dyDescent="0.2">
      <c r="J5885">
        <f t="shared" si="273"/>
        <v>5883</v>
      </c>
      <c r="K5885" t="str" cm="1">
        <f t="array" ref="K5885">IFERROR(INDEX(tblClientes[Cliente],INT($J5885/ROWS(tblConsorcios[Produto]))+1),"")</f>
        <v/>
      </c>
      <c r="L5885" t="str" cm="1">
        <f t="array" ref="L5885">IFERROR(INDEX(tblConsorcios[Produto],MOD($J5885,ROWS(tblConsorcios[Produto]))+1),"")</f>
        <v>Imóvel IE400 – 240m</v>
      </c>
      <c r="M5885" s="20" cm="1">
        <f t="array" ref="M5885">IFERROR(INDEX(tblConsorcios[Valor da Carta (R$)],MOD($J5885,ROWS(tblConsorcios[Produto]))+1),"")</f>
        <v>400000</v>
      </c>
      <c r="N5885" s="2" cm="1">
        <f t="array" ref="N5885">IFERROR(INDEX(tblConsorcios[Prazo (meses)],MOD($J5885,ROWS(tblConsorcios[Produto]))+1),"")</f>
        <v>240</v>
      </c>
      <c r="O5885" s="20" cm="1">
        <f t="array" ref="O5885">IFERROR(INDEX(tblConsorcios[Parcela Mensal (R$)],MOD($J5885,ROWS(tblConsorcios[Produto]))+1),"")</f>
        <v>2146.67</v>
      </c>
      <c r="P5885" s="20" t="str" cm="1">
        <f t="array" ref="P5885">IFERROR(INDEX(tblClientes[Dividendo Mensal (R$)],INT($J5885/ROWS(tblConsorcios[Produto]))+1),"")</f>
        <v/>
      </c>
      <c r="Q5885" s="20" t="str">
        <f t="shared" si="274"/>
        <v/>
      </c>
      <c r="R5885">
        <f t="shared" si="275"/>
        <v>0</v>
      </c>
    </row>
    <row r="5886" spans="10:18" x14ac:dyDescent="0.2">
      <c r="J5886">
        <f t="shared" si="273"/>
        <v>5884</v>
      </c>
      <c r="K5886" t="str" cm="1">
        <f t="array" ref="K5886">IFERROR(INDEX(tblClientes[Cliente],INT($J5886/ROWS(tblConsorcios[Produto]))+1),"")</f>
        <v/>
      </c>
      <c r="L5886" t="str" cm="1">
        <f t="array" ref="L5886">IFERROR(INDEX(tblConsorcios[Produto],MOD($J5886,ROWS(tblConsorcios[Produto]))+1),"")</f>
        <v>Imóvel IE400 – 220m</v>
      </c>
      <c r="M5886" s="20" cm="1">
        <f t="array" ref="M5886">IFERROR(INDEX(tblConsorcios[Valor da Carta (R$)],MOD($J5886,ROWS(tblConsorcios[Produto]))+1),"")</f>
        <v>400000</v>
      </c>
      <c r="N5886" s="2" cm="1">
        <f t="array" ref="N5886">IFERROR(INDEX(tblConsorcios[Prazo (meses)],MOD($J5886,ROWS(tblConsorcios[Produto]))+1),"")</f>
        <v>220</v>
      </c>
      <c r="O5886" s="20" cm="1">
        <f t="array" ref="O5886">IFERROR(INDEX(tblConsorcios[Parcela Mensal (R$)],MOD($J5886,ROWS(tblConsorcios[Produto]))+1),"")</f>
        <v>2323.64</v>
      </c>
      <c r="P5886" s="20" t="str" cm="1">
        <f t="array" ref="P5886">IFERROR(INDEX(tblClientes[Dividendo Mensal (R$)],INT($J5886/ROWS(tblConsorcios[Produto]))+1),"")</f>
        <v/>
      </c>
      <c r="Q5886" s="20" t="str">
        <f t="shared" si="274"/>
        <v/>
      </c>
      <c r="R5886">
        <f t="shared" si="275"/>
        <v>0</v>
      </c>
    </row>
    <row r="5887" spans="10:18" x14ac:dyDescent="0.2">
      <c r="J5887">
        <f t="shared" si="273"/>
        <v>5885</v>
      </c>
      <c r="K5887" t="str" cm="1">
        <f t="array" ref="K5887">IFERROR(INDEX(tblClientes[Cliente],INT($J5887/ROWS(tblConsorcios[Produto]))+1),"")</f>
        <v/>
      </c>
      <c r="L5887" t="str" cm="1">
        <f t="array" ref="L5887">IFERROR(INDEX(tblConsorcios[Produto],MOD($J5887,ROWS(tblConsorcios[Produto]))+1),"")</f>
        <v>Imóvel IE400 – 200m</v>
      </c>
      <c r="M5887" s="20" cm="1">
        <f t="array" ref="M5887">IFERROR(INDEX(tblConsorcios[Valor da Carta (R$)],MOD($J5887,ROWS(tblConsorcios[Produto]))+1),"")</f>
        <v>400000</v>
      </c>
      <c r="N5887" s="2" cm="1">
        <f t="array" ref="N5887">IFERROR(INDEX(tblConsorcios[Prazo (meses)],MOD($J5887,ROWS(tblConsorcios[Produto]))+1),"")</f>
        <v>200</v>
      </c>
      <c r="O5887" s="20" cm="1">
        <f t="array" ref="O5887">IFERROR(INDEX(tblConsorcios[Parcela Mensal (R$)],MOD($J5887,ROWS(tblConsorcios[Produto]))+1),"")</f>
        <v>2536</v>
      </c>
      <c r="P5887" s="20" t="str" cm="1">
        <f t="array" ref="P5887">IFERROR(INDEX(tblClientes[Dividendo Mensal (R$)],INT($J5887/ROWS(tblConsorcios[Produto]))+1),"")</f>
        <v/>
      </c>
      <c r="Q5887" s="20" t="str">
        <f t="shared" si="274"/>
        <v/>
      </c>
      <c r="R5887">
        <f t="shared" si="275"/>
        <v>0</v>
      </c>
    </row>
    <row r="5888" spans="10:18" x14ac:dyDescent="0.2">
      <c r="J5888">
        <f t="shared" si="273"/>
        <v>5886</v>
      </c>
      <c r="K5888" t="str" cm="1">
        <f t="array" ref="K5888">IFERROR(INDEX(tblClientes[Cliente],INT($J5888/ROWS(tblConsorcios[Produto]))+1),"")</f>
        <v/>
      </c>
      <c r="L5888" t="str" cm="1">
        <f t="array" ref="L5888">IFERROR(INDEX(tblConsorcios[Produto],MOD($J5888,ROWS(tblConsorcios[Produto]))+1),"")</f>
        <v>Imóvel IE380 – 240m</v>
      </c>
      <c r="M5888" s="20" cm="1">
        <f t="array" ref="M5888">IFERROR(INDEX(tblConsorcios[Valor da Carta (R$)],MOD($J5888,ROWS(tblConsorcios[Produto]))+1),"")</f>
        <v>380000</v>
      </c>
      <c r="N5888" s="2" cm="1">
        <f t="array" ref="N5888">IFERROR(INDEX(tblConsorcios[Prazo (meses)],MOD($J5888,ROWS(tblConsorcios[Produto]))+1),"")</f>
        <v>240</v>
      </c>
      <c r="O5888" s="20" cm="1">
        <f t="array" ref="O5888">IFERROR(INDEX(tblConsorcios[Parcela Mensal (R$)],MOD($J5888,ROWS(tblConsorcios[Produto]))+1),"")</f>
        <v>2039.33</v>
      </c>
      <c r="P5888" s="20" t="str" cm="1">
        <f t="array" ref="P5888">IFERROR(INDEX(tblClientes[Dividendo Mensal (R$)],INT($J5888/ROWS(tblConsorcios[Produto]))+1),"")</f>
        <v/>
      </c>
      <c r="Q5888" s="20" t="str">
        <f t="shared" si="274"/>
        <v/>
      </c>
      <c r="R5888">
        <f t="shared" si="275"/>
        <v>0</v>
      </c>
    </row>
    <row r="5889" spans="10:18" x14ac:dyDescent="0.2">
      <c r="J5889">
        <f t="shared" si="273"/>
        <v>5887</v>
      </c>
      <c r="K5889" t="str" cm="1">
        <f t="array" ref="K5889">IFERROR(INDEX(tblClientes[Cliente],INT($J5889/ROWS(tblConsorcios[Produto]))+1),"")</f>
        <v/>
      </c>
      <c r="L5889" t="str" cm="1">
        <f t="array" ref="L5889">IFERROR(INDEX(tblConsorcios[Produto],MOD($J5889,ROWS(tblConsorcios[Produto]))+1),"")</f>
        <v>Imóvel IE380 – 220m</v>
      </c>
      <c r="M5889" s="20" cm="1">
        <f t="array" ref="M5889">IFERROR(INDEX(tblConsorcios[Valor da Carta (R$)],MOD($J5889,ROWS(tblConsorcios[Produto]))+1),"")</f>
        <v>380000</v>
      </c>
      <c r="N5889" s="2" cm="1">
        <f t="array" ref="N5889">IFERROR(INDEX(tblConsorcios[Prazo (meses)],MOD($J5889,ROWS(tblConsorcios[Produto]))+1),"")</f>
        <v>220</v>
      </c>
      <c r="O5889" s="20" cm="1">
        <f t="array" ref="O5889">IFERROR(INDEX(tblConsorcios[Parcela Mensal (R$)],MOD($J5889,ROWS(tblConsorcios[Produto]))+1),"")</f>
        <v>2207.4499999999998</v>
      </c>
      <c r="P5889" s="20" t="str" cm="1">
        <f t="array" ref="P5889">IFERROR(INDEX(tblClientes[Dividendo Mensal (R$)],INT($J5889/ROWS(tblConsorcios[Produto]))+1),"")</f>
        <v/>
      </c>
      <c r="Q5889" s="20" t="str">
        <f t="shared" si="274"/>
        <v/>
      </c>
      <c r="R5889">
        <f t="shared" si="275"/>
        <v>0</v>
      </c>
    </row>
    <row r="5890" spans="10:18" x14ac:dyDescent="0.2">
      <c r="J5890">
        <f t="shared" si="273"/>
        <v>5888</v>
      </c>
      <c r="K5890" t="str" cm="1">
        <f t="array" ref="K5890">IFERROR(INDEX(tblClientes[Cliente],INT($J5890/ROWS(tblConsorcios[Produto]))+1),"")</f>
        <v/>
      </c>
      <c r="L5890" t="str" cm="1">
        <f t="array" ref="L5890">IFERROR(INDEX(tblConsorcios[Produto],MOD($J5890,ROWS(tblConsorcios[Produto]))+1),"")</f>
        <v>Imóvel IE380 – 200m</v>
      </c>
      <c r="M5890" s="20" cm="1">
        <f t="array" ref="M5890">IFERROR(INDEX(tblConsorcios[Valor da Carta (R$)],MOD($J5890,ROWS(tblConsorcios[Produto]))+1),"")</f>
        <v>380000</v>
      </c>
      <c r="N5890" s="2" cm="1">
        <f t="array" ref="N5890">IFERROR(INDEX(tblConsorcios[Prazo (meses)],MOD($J5890,ROWS(tblConsorcios[Produto]))+1),"")</f>
        <v>200</v>
      </c>
      <c r="O5890" s="20" cm="1">
        <f t="array" ref="O5890">IFERROR(INDEX(tblConsorcios[Parcela Mensal (R$)],MOD($J5890,ROWS(tblConsorcios[Produto]))+1),"")</f>
        <v>2409.1999999999998</v>
      </c>
      <c r="P5890" s="20" t="str" cm="1">
        <f t="array" ref="P5890">IFERROR(INDEX(tblClientes[Dividendo Mensal (R$)],INT($J5890/ROWS(tblConsorcios[Produto]))+1),"")</f>
        <v/>
      </c>
      <c r="Q5890" s="20" t="str">
        <f t="shared" si="274"/>
        <v/>
      </c>
      <c r="R5890">
        <f t="shared" si="275"/>
        <v>0</v>
      </c>
    </row>
    <row r="5891" spans="10:18" x14ac:dyDescent="0.2">
      <c r="J5891">
        <f t="shared" ref="J5891:J5954" si="276">ROW()-2</f>
        <v>5889</v>
      </c>
      <c r="K5891" t="str" cm="1">
        <f t="array" ref="K5891">IFERROR(INDEX(tblClientes[Cliente],INT($J5891/ROWS(tblConsorcios[Produto]))+1),"")</f>
        <v/>
      </c>
      <c r="L5891" t="str" cm="1">
        <f t="array" ref="L5891">IFERROR(INDEX(tblConsorcios[Produto],MOD($J5891,ROWS(tblConsorcios[Produto]))+1),"")</f>
        <v>Imóvel IE350 – 240m</v>
      </c>
      <c r="M5891" s="20" cm="1">
        <f t="array" ref="M5891">IFERROR(INDEX(tblConsorcios[Valor da Carta (R$)],MOD($J5891,ROWS(tblConsorcios[Produto]))+1),"")</f>
        <v>350000</v>
      </c>
      <c r="N5891" s="2" cm="1">
        <f t="array" ref="N5891">IFERROR(INDEX(tblConsorcios[Prazo (meses)],MOD($J5891,ROWS(tblConsorcios[Produto]))+1),"")</f>
        <v>240</v>
      </c>
      <c r="O5891" s="20" cm="1">
        <f t="array" ref="O5891">IFERROR(INDEX(tblConsorcios[Parcela Mensal (R$)],MOD($J5891,ROWS(tblConsorcios[Produto]))+1),"")</f>
        <v>1878.33</v>
      </c>
      <c r="P5891" s="20" t="str" cm="1">
        <f t="array" ref="P5891">IFERROR(INDEX(tblClientes[Dividendo Mensal (R$)],INT($J5891/ROWS(tblConsorcios[Produto]))+1),"")</f>
        <v/>
      </c>
      <c r="Q5891" s="20" t="str">
        <f t="shared" ref="Q5891:Q5954" si="277">IF(AND(ISNUMBER(O5891),ISNUMBER(P5891)),P5891-O5891,"")</f>
        <v/>
      </c>
      <c r="R5891">
        <f t="shared" ref="R5891:R5954" si="278">IF(AND(ISNUMBER(O5891),ISNUMBER(P5891),O5891&lt;=P5891),1,0)</f>
        <v>0</v>
      </c>
    </row>
    <row r="5892" spans="10:18" x14ac:dyDescent="0.2">
      <c r="J5892">
        <f t="shared" si="276"/>
        <v>5890</v>
      </c>
      <c r="K5892" t="str" cm="1">
        <f t="array" ref="K5892">IFERROR(INDEX(tblClientes[Cliente],INT($J5892/ROWS(tblConsorcios[Produto]))+1),"")</f>
        <v/>
      </c>
      <c r="L5892" t="str" cm="1">
        <f t="array" ref="L5892">IFERROR(INDEX(tblConsorcios[Produto],MOD($J5892,ROWS(tblConsorcios[Produto]))+1),"")</f>
        <v>Imóvel IE350 – 220m</v>
      </c>
      <c r="M5892" s="20" cm="1">
        <f t="array" ref="M5892">IFERROR(INDEX(tblConsorcios[Valor da Carta (R$)],MOD($J5892,ROWS(tblConsorcios[Produto]))+1),"")</f>
        <v>350000</v>
      </c>
      <c r="N5892" s="2" cm="1">
        <f t="array" ref="N5892">IFERROR(INDEX(tblConsorcios[Prazo (meses)],MOD($J5892,ROWS(tblConsorcios[Produto]))+1),"")</f>
        <v>220</v>
      </c>
      <c r="O5892" s="20" cm="1">
        <f t="array" ref="O5892">IFERROR(INDEX(tblConsorcios[Parcela Mensal (R$)],MOD($J5892,ROWS(tblConsorcios[Produto]))+1),"")</f>
        <v>2033.18</v>
      </c>
      <c r="P5892" s="20" t="str" cm="1">
        <f t="array" ref="P5892">IFERROR(INDEX(tblClientes[Dividendo Mensal (R$)],INT($J5892/ROWS(tblConsorcios[Produto]))+1),"")</f>
        <v/>
      </c>
      <c r="Q5892" s="20" t="str">
        <f t="shared" si="277"/>
        <v/>
      </c>
      <c r="R5892">
        <f t="shared" si="278"/>
        <v>0</v>
      </c>
    </row>
    <row r="5893" spans="10:18" x14ac:dyDescent="0.2">
      <c r="J5893">
        <f t="shared" si="276"/>
        <v>5891</v>
      </c>
      <c r="K5893" t="str" cm="1">
        <f t="array" ref="K5893">IFERROR(INDEX(tblClientes[Cliente],INT($J5893/ROWS(tblConsorcios[Produto]))+1),"")</f>
        <v/>
      </c>
      <c r="L5893" t="str" cm="1">
        <f t="array" ref="L5893">IFERROR(INDEX(tblConsorcios[Produto],MOD($J5893,ROWS(tblConsorcios[Produto]))+1),"")</f>
        <v>Imóvel IE350 – 200m</v>
      </c>
      <c r="M5893" s="20" cm="1">
        <f t="array" ref="M5893">IFERROR(INDEX(tblConsorcios[Valor da Carta (R$)],MOD($J5893,ROWS(tblConsorcios[Produto]))+1),"")</f>
        <v>350000</v>
      </c>
      <c r="N5893" s="2" cm="1">
        <f t="array" ref="N5893">IFERROR(INDEX(tblConsorcios[Prazo (meses)],MOD($J5893,ROWS(tblConsorcios[Produto]))+1),"")</f>
        <v>200</v>
      </c>
      <c r="O5893" s="20" cm="1">
        <f t="array" ref="O5893">IFERROR(INDEX(tblConsorcios[Parcela Mensal (R$)],MOD($J5893,ROWS(tblConsorcios[Produto]))+1),"")</f>
        <v>2219</v>
      </c>
      <c r="P5893" s="20" t="str" cm="1">
        <f t="array" ref="P5893">IFERROR(INDEX(tblClientes[Dividendo Mensal (R$)],INT($J5893/ROWS(tblConsorcios[Produto]))+1),"")</f>
        <v/>
      </c>
      <c r="Q5893" s="20" t="str">
        <f t="shared" si="277"/>
        <v/>
      </c>
      <c r="R5893">
        <f t="shared" si="278"/>
        <v>0</v>
      </c>
    </row>
    <row r="5894" spans="10:18" x14ac:dyDescent="0.2">
      <c r="J5894">
        <f t="shared" si="276"/>
        <v>5892</v>
      </c>
      <c r="K5894" t="str" cm="1">
        <f t="array" ref="K5894">IFERROR(INDEX(tblClientes[Cliente],INT($J5894/ROWS(tblConsorcios[Produto]))+1),"")</f>
        <v/>
      </c>
      <c r="L5894" t="str" cm="1">
        <f t="array" ref="L5894">IFERROR(INDEX(tblConsorcios[Produto],MOD($J5894,ROWS(tblConsorcios[Produto]))+1),"")</f>
        <v>Imóvel IE330 – 240m</v>
      </c>
      <c r="M5894" s="20" cm="1">
        <f t="array" ref="M5894">IFERROR(INDEX(tblConsorcios[Valor da Carta (R$)],MOD($J5894,ROWS(tblConsorcios[Produto]))+1),"")</f>
        <v>330000</v>
      </c>
      <c r="N5894" s="2" cm="1">
        <f t="array" ref="N5894">IFERROR(INDEX(tblConsorcios[Prazo (meses)],MOD($J5894,ROWS(tblConsorcios[Produto]))+1),"")</f>
        <v>240</v>
      </c>
      <c r="O5894" s="20" cm="1">
        <f t="array" ref="O5894">IFERROR(INDEX(tblConsorcios[Parcela Mensal (R$)],MOD($J5894,ROWS(tblConsorcios[Produto]))+1),"")</f>
        <v>1771</v>
      </c>
      <c r="P5894" s="20" t="str" cm="1">
        <f t="array" ref="P5894">IFERROR(INDEX(tblClientes[Dividendo Mensal (R$)],INT($J5894/ROWS(tblConsorcios[Produto]))+1),"")</f>
        <v/>
      </c>
      <c r="Q5894" s="20" t="str">
        <f t="shared" si="277"/>
        <v/>
      </c>
      <c r="R5894">
        <f t="shared" si="278"/>
        <v>0</v>
      </c>
    </row>
    <row r="5895" spans="10:18" x14ac:dyDescent="0.2">
      <c r="J5895">
        <f t="shared" si="276"/>
        <v>5893</v>
      </c>
      <c r="K5895" t="str" cm="1">
        <f t="array" ref="K5895">IFERROR(INDEX(tblClientes[Cliente],INT($J5895/ROWS(tblConsorcios[Produto]))+1),"")</f>
        <v/>
      </c>
      <c r="L5895" t="str" cm="1">
        <f t="array" ref="L5895">IFERROR(INDEX(tblConsorcios[Produto],MOD($J5895,ROWS(tblConsorcios[Produto]))+1),"")</f>
        <v>Imóvel IE330 – 220m</v>
      </c>
      <c r="M5895" s="20" cm="1">
        <f t="array" ref="M5895">IFERROR(INDEX(tblConsorcios[Valor da Carta (R$)],MOD($J5895,ROWS(tblConsorcios[Produto]))+1),"")</f>
        <v>330000</v>
      </c>
      <c r="N5895" s="2" cm="1">
        <f t="array" ref="N5895">IFERROR(INDEX(tblConsorcios[Prazo (meses)],MOD($J5895,ROWS(tblConsorcios[Produto]))+1),"")</f>
        <v>220</v>
      </c>
      <c r="O5895" s="20" cm="1">
        <f t="array" ref="O5895">IFERROR(INDEX(tblConsorcios[Parcela Mensal (R$)],MOD($J5895,ROWS(tblConsorcios[Produto]))+1),"")</f>
        <v>1917</v>
      </c>
      <c r="P5895" s="20" t="str" cm="1">
        <f t="array" ref="P5895">IFERROR(INDEX(tblClientes[Dividendo Mensal (R$)],INT($J5895/ROWS(tblConsorcios[Produto]))+1),"")</f>
        <v/>
      </c>
      <c r="Q5895" s="20" t="str">
        <f t="shared" si="277"/>
        <v/>
      </c>
      <c r="R5895">
        <f t="shared" si="278"/>
        <v>0</v>
      </c>
    </row>
    <row r="5896" spans="10:18" x14ac:dyDescent="0.2">
      <c r="J5896">
        <f t="shared" si="276"/>
        <v>5894</v>
      </c>
      <c r="K5896" t="str" cm="1">
        <f t="array" ref="K5896">IFERROR(INDEX(tblClientes[Cliente],INT($J5896/ROWS(tblConsorcios[Produto]))+1),"")</f>
        <v/>
      </c>
      <c r="L5896" t="str" cm="1">
        <f t="array" ref="L5896">IFERROR(INDEX(tblConsorcios[Produto],MOD($J5896,ROWS(tblConsorcios[Produto]))+1),"")</f>
        <v>Imóvel IE330 – 200m</v>
      </c>
      <c r="M5896" s="20" cm="1">
        <f t="array" ref="M5896">IFERROR(INDEX(tblConsorcios[Valor da Carta (R$)],MOD($J5896,ROWS(tblConsorcios[Produto]))+1),"")</f>
        <v>330000</v>
      </c>
      <c r="N5896" s="2" cm="1">
        <f t="array" ref="N5896">IFERROR(INDEX(tblConsorcios[Prazo (meses)],MOD($J5896,ROWS(tblConsorcios[Produto]))+1),"")</f>
        <v>200</v>
      </c>
      <c r="O5896" s="20" cm="1">
        <f t="array" ref="O5896">IFERROR(INDEX(tblConsorcios[Parcela Mensal (R$)],MOD($J5896,ROWS(tblConsorcios[Produto]))+1),"")</f>
        <v>2092.1999999999998</v>
      </c>
      <c r="P5896" s="20" t="str" cm="1">
        <f t="array" ref="P5896">IFERROR(INDEX(tblClientes[Dividendo Mensal (R$)],INT($J5896/ROWS(tblConsorcios[Produto]))+1),"")</f>
        <v/>
      </c>
      <c r="Q5896" s="20" t="str">
        <f t="shared" si="277"/>
        <v/>
      </c>
      <c r="R5896">
        <f t="shared" si="278"/>
        <v>0</v>
      </c>
    </row>
    <row r="5897" spans="10:18" x14ac:dyDescent="0.2">
      <c r="J5897">
        <f t="shared" si="276"/>
        <v>5895</v>
      </c>
      <c r="K5897" t="str" cm="1">
        <f t="array" ref="K5897">IFERROR(INDEX(tblClientes[Cliente],INT($J5897/ROWS(tblConsorcios[Produto]))+1),"")</f>
        <v/>
      </c>
      <c r="L5897" t="str" cm="1">
        <f t="array" ref="L5897">IFERROR(INDEX(tblConsorcios[Produto],MOD($J5897,ROWS(tblConsorcios[Produto]))+1),"")</f>
        <v>Imóvel IE300 – 240m</v>
      </c>
      <c r="M5897" s="20" cm="1">
        <f t="array" ref="M5897">IFERROR(INDEX(tblConsorcios[Valor da Carta (R$)],MOD($J5897,ROWS(tblConsorcios[Produto]))+1),"")</f>
        <v>300000</v>
      </c>
      <c r="N5897" s="2" cm="1">
        <f t="array" ref="N5897">IFERROR(INDEX(tblConsorcios[Prazo (meses)],MOD($J5897,ROWS(tblConsorcios[Produto]))+1),"")</f>
        <v>240</v>
      </c>
      <c r="O5897" s="20" cm="1">
        <f t="array" ref="O5897">IFERROR(INDEX(tblConsorcios[Parcela Mensal (R$)],MOD($J5897,ROWS(tblConsorcios[Produto]))+1),"")</f>
        <v>1610</v>
      </c>
      <c r="P5897" s="20" t="str" cm="1">
        <f t="array" ref="P5897">IFERROR(INDEX(tblClientes[Dividendo Mensal (R$)],INT($J5897/ROWS(tblConsorcios[Produto]))+1),"")</f>
        <v/>
      </c>
      <c r="Q5897" s="20" t="str">
        <f t="shared" si="277"/>
        <v/>
      </c>
      <c r="R5897">
        <f t="shared" si="278"/>
        <v>0</v>
      </c>
    </row>
    <row r="5898" spans="10:18" x14ac:dyDescent="0.2">
      <c r="J5898">
        <f t="shared" si="276"/>
        <v>5896</v>
      </c>
      <c r="K5898" t="str" cm="1">
        <f t="array" ref="K5898">IFERROR(INDEX(tblClientes[Cliente],INT($J5898/ROWS(tblConsorcios[Produto]))+1),"")</f>
        <v/>
      </c>
      <c r="L5898" t="str" cm="1">
        <f t="array" ref="L5898">IFERROR(INDEX(tblConsorcios[Produto],MOD($J5898,ROWS(tblConsorcios[Produto]))+1),"")</f>
        <v>Imóvel IE300 – 220m</v>
      </c>
      <c r="M5898" s="20" cm="1">
        <f t="array" ref="M5898">IFERROR(INDEX(tblConsorcios[Valor da Carta (R$)],MOD($J5898,ROWS(tblConsorcios[Produto]))+1),"")</f>
        <v>300000</v>
      </c>
      <c r="N5898" s="2" cm="1">
        <f t="array" ref="N5898">IFERROR(INDEX(tblConsorcios[Prazo (meses)],MOD($J5898,ROWS(tblConsorcios[Produto]))+1),"")</f>
        <v>220</v>
      </c>
      <c r="O5898" s="20" cm="1">
        <f t="array" ref="O5898">IFERROR(INDEX(tblConsorcios[Parcela Mensal (R$)],MOD($J5898,ROWS(tblConsorcios[Produto]))+1),"")</f>
        <v>1742.73</v>
      </c>
      <c r="P5898" s="20" t="str" cm="1">
        <f t="array" ref="P5898">IFERROR(INDEX(tblClientes[Dividendo Mensal (R$)],INT($J5898/ROWS(tblConsorcios[Produto]))+1),"")</f>
        <v/>
      </c>
      <c r="Q5898" s="20" t="str">
        <f t="shared" si="277"/>
        <v/>
      </c>
      <c r="R5898">
        <f t="shared" si="278"/>
        <v>0</v>
      </c>
    </row>
    <row r="5899" spans="10:18" x14ac:dyDescent="0.2">
      <c r="J5899">
        <f t="shared" si="276"/>
        <v>5897</v>
      </c>
      <c r="K5899" t="str" cm="1">
        <f t="array" ref="K5899">IFERROR(INDEX(tblClientes[Cliente],INT($J5899/ROWS(tblConsorcios[Produto]))+1),"")</f>
        <v/>
      </c>
      <c r="L5899" t="str" cm="1">
        <f t="array" ref="L5899">IFERROR(INDEX(tblConsorcios[Produto],MOD($J5899,ROWS(tblConsorcios[Produto]))+1),"")</f>
        <v>Imóvel IE300 – 200m</v>
      </c>
      <c r="M5899" s="20" cm="1">
        <f t="array" ref="M5899">IFERROR(INDEX(tblConsorcios[Valor da Carta (R$)],MOD($J5899,ROWS(tblConsorcios[Produto]))+1),"")</f>
        <v>300000</v>
      </c>
      <c r="N5899" s="2" cm="1">
        <f t="array" ref="N5899">IFERROR(INDEX(tblConsorcios[Prazo (meses)],MOD($J5899,ROWS(tblConsorcios[Produto]))+1),"")</f>
        <v>200</v>
      </c>
      <c r="O5899" s="20" cm="1">
        <f t="array" ref="O5899">IFERROR(INDEX(tblConsorcios[Parcela Mensal (R$)],MOD($J5899,ROWS(tblConsorcios[Produto]))+1),"")</f>
        <v>1902</v>
      </c>
      <c r="P5899" s="20" t="str" cm="1">
        <f t="array" ref="P5899">IFERROR(INDEX(tblClientes[Dividendo Mensal (R$)],INT($J5899/ROWS(tblConsorcios[Produto]))+1),"")</f>
        <v/>
      </c>
      <c r="Q5899" s="20" t="str">
        <f t="shared" si="277"/>
        <v/>
      </c>
      <c r="R5899">
        <f t="shared" si="278"/>
        <v>0</v>
      </c>
    </row>
    <row r="5900" spans="10:18" x14ac:dyDescent="0.2">
      <c r="J5900">
        <f t="shared" si="276"/>
        <v>5898</v>
      </c>
      <c r="K5900" t="str" cm="1">
        <f t="array" ref="K5900">IFERROR(INDEX(tblClientes[Cliente],INT($J5900/ROWS(tblConsorcios[Produto]))+1),"")</f>
        <v/>
      </c>
      <c r="L5900" t="str" cm="1">
        <f t="array" ref="L5900">IFERROR(INDEX(tblConsorcios[Produto],MOD($J5900,ROWS(tblConsorcios[Produto]))+1),"")</f>
        <v>Imóvel IE240 – 240m</v>
      </c>
      <c r="M5900" s="20" cm="1">
        <f t="array" ref="M5900">IFERROR(INDEX(tblConsorcios[Valor da Carta (R$)],MOD($J5900,ROWS(tblConsorcios[Produto]))+1),"")</f>
        <v>240000</v>
      </c>
      <c r="N5900" s="2" cm="1">
        <f t="array" ref="N5900">IFERROR(INDEX(tblConsorcios[Prazo (meses)],MOD($J5900,ROWS(tblConsorcios[Produto]))+1),"")</f>
        <v>240</v>
      </c>
      <c r="O5900" s="20" cm="1">
        <f t="array" ref="O5900">IFERROR(INDEX(tblConsorcios[Parcela Mensal (R$)],MOD($J5900,ROWS(tblConsorcios[Produto]))+1),"")</f>
        <v>1288</v>
      </c>
      <c r="P5900" s="20" t="str" cm="1">
        <f t="array" ref="P5900">IFERROR(INDEX(tblClientes[Dividendo Mensal (R$)],INT($J5900/ROWS(tblConsorcios[Produto]))+1),"")</f>
        <v/>
      </c>
      <c r="Q5900" s="20" t="str">
        <f t="shared" si="277"/>
        <v/>
      </c>
      <c r="R5900">
        <f t="shared" si="278"/>
        <v>0</v>
      </c>
    </row>
    <row r="5901" spans="10:18" x14ac:dyDescent="0.2">
      <c r="J5901">
        <f t="shared" si="276"/>
        <v>5899</v>
      </c>
      <c r="K5901" t="str" cm="1">
        <f t="array" ref="K5901">IFERROR(INDEX(tblClientes[Cliente],INT($J5901/ROWS(tblConsorcios[Produto]))+1),"")</f>
        <v/>
      </c>
      <c r="L5901" t="str" cm="1">
        <f t="array" ref="L5901">IFERROR(INDEX(tblConsorcios[Produto],MOD($J5901,ROWS(tblConsorcios[Produto]))+1),"")</f>
        <v>Imóvel IE240 – 220m</v>
      </c>
      <c r="M5901" s="20" cm="1">
        <f t="array" ref="M5901">IFERROR(INDEX(tblConsorcios[Valor da Carta (R$)],MOD($J5901,ROWS(tblConsorcios[Produto]))+1),"")</f>
        <v>240000</v>
      </c>
      <c r="N5901" s="2" cm="1">
        <f t="array" ref="N5901">IFERROR(INDEX(tblConsorcios[Prazo (meses)],MOD($J5901,ROWS(tblConsorcios[Produto]))+1),"")</f>
        <v>220</v>
      </c>
      <c r="O5901" s="20" cm="1">
        <f t="array" ref="O5901">IFERROR(INDEX(tblConsorcios[Parcela Mensal (R$)],MOD($J5901,ROWS(tblConsorcios[Produto]))+1),"")</f>
        <v>1394.18</v>
      </c>
      <c r="P5901" s="20" t="str" cm="1">
        <f t="array" ref="P5901">IFERROR(INDEX(tblClientes[Dividendo Mensal (R$)],INT($J5901/ROWS(tblConsorcios[Produto]))+1),"")</f>
        <v/>
      </c>
      <c r="Q5901" s="20" t="str">
        <f t="shared" si="277"/>
        <v/>
      </c>
      <c r="R5901">
        <f t="shared" si="278"/>
        <v>0</v>
      </c>
    </row>
    <row r="5902" spans="10:18" x14ac:dyDescent="0.2">
      <c r="J5902">
        <f t="shared" si="276"/>
        <v>5900</v>
      </c>
      <c r="K5902" t="str" cm="1">
        <f t="array" ref="K5902">IFERROR(INDEX(tblClientes[Cliente],INT($J5902/ROWS(tblConsorcios[Produto]))+1),"")</f>
        <v/>
      </c>
      <c r="L5902" t="str" cm="1">
        <f t="array" ref="L5902">IFERROR(INDEX(tblConsorcios[Produto],MOD($J5902,ROWS(tblConsorcios[Produto]))+1),"")</f>
        <v>Imóvel IE240 – 200m</v>
      </c>
      <c r="M5902" s="20" cm="1">
        <f t="array" ref="M5902">IFERROR(INDEX(tblConsorcios[Valor da Carta (R$)],MOD($J5902,ROWS(tblConsorcios[Produto]))+1),"")</f>
        <v>240000</v>
      </c>
      <c r="N5902" s="2" cm="1">
        <f t="array" ref="N5902">IFERROR(INDEX(tblConsorcios[Prazo (meses)],MOD($J5902,ROWS(tblConsorcios[Produto]))+1),"")</f>
        <v>200</v>
      </c>
      <c r="O5902" s="20" cm="1">
        <f t="array" ref="O5902">IFERROR(INDEX(tblConsorcios[Parcela Mensal (R$)],MOD($J5902,ROWS(tblConsorcios[Produto]))+1),"")</f>
        <v>1521.6</v>
      </c>
      <c r="P5902" s="20" t="str" cm="1">
        <f t="array" ref="P5902">IFERROR(INDEX(tblClientes[Dividendo Mensal (R$)],INT($J5902/ROWS(tblConsorcios[Produto]))+1),"")</f>
        <v/>
      </c>
      <c r="Q5902" s="20" t="str">
        <f t="shared" si="277"/>
        <v/>
      </c>
      <c r="R5902">
        <f t="shared" si="278"/>
        <v>0</v>
      </c>
    </row>
    <row r="5903" spans="10:18" x14ac:dyDescent="0.2">
      <c r="J5903">
        <f t="shared" si="276"/>
        <v>5901</v>
      </c>
      <c r="K5903" t="str" cm="1">
        <f t="array" ref="K5903">IFERROR(INDEX(tblClientes[Cliente],INT($J5903/ROWS(tblConsorcios[Produto]))+1),"")</f>
        <v/>
      </c>
      <c r="L5903" t="str" cm="1">
        <f t="array" ref="L5903">IFERROR(INDEX(tblConsorcios[Produto],MOD($J5903,ROWS(tblConsorcios[Produto]))+1),"")</f>
        <v>Imóvel IE230 – 240m</v>
      </c>
      <c r="M5903" s="20" cm="1">
        <f t="array" ref="M5903">IFERROR(INDEX(tblConsorcios[Valor da Carta (R$)],MOD($J5903,ROWS(tblConsorcios[Produto]))+1),"")</f>
        <v>230000</v>
      </c>
      <c r="N5903" s="2" cm="1">
        <f t="array" ref="N5903">IFERROR(INDEX(tblConsorcios[Prazo (meses)],MOD($J5903,ROWS(tblConsorcios[Produto]))+1),"")</f>
        <v>240</v>
      </c>
      <c r="O5903" s="20" cm="1">
        <f t="array" ref="O5903">IFERROR(INDEX(tblConsorcios[Parcela Mensal (R$)],MOD($J5903,ROWS(tblConsorcios[Produto]))+1),"")</f>
        <v>1234.33</v>
      </c>
      <c r="P5903" s="20" t="str" cm="1">
        <f t="array" ref="P5903">IFERROR(INDEX(tblClientes[Dividendo Mensal (R$)],INT($J5903/ROWS(tblConsorcios[Produto]))+1),"")</f>
        <v/>
      </c>
      <c r="Q5903" s="20" t="str">
        <f t="shared" si="277"/>
        <v/>
      </c>
      <c r="R5903">
        <f t="shared" si="278"/>
        <v>0</v>
      </c>
    </row>
    <row r="5904" spans="10:18" x14ac:dyDescent="0.2">
      <c r="J5904">
        <f t="shared" si="276"/>
        <v>5902</v>
      </c>
      <c r="K5904" t="str" cm="1">
        <f t="array" ref="K5904">IFERROR(INDEX(tblClientes[Cliente],INT($J5904/ROWS(tblConsorcios[Produto]))+1),"")</f>
        <v/>
      </c>
      <c r="L5904" t="str" cm="1">
        <f t="array" ref="L5904">IFERROR(INDEX(tblConsorcios[Produto],MOD($J5904,ROWS(tblConsorcios[Produto]))+1),"")</f>
        <v>Imóvel IE230 – 220m</v>
      </c>
      <c r="M5904" s="20" cm="1">
        <f t="array" ref="M5904">IFERROR(INDEX(tblConsorcios[Valor da Carta (R$)],MOD($J5904,ROWS(tblConsorcios[Produto]))+1),"")</f>
        <v>230000</v>
      </c>
      <c r="N5904" s="2" cm="1">
        <f t="array" ref="N5904">IFERROR(INDEX(tblConsorcios[Prazo (meses)],MOD($J5904,ROWS(tblConsorcios[Produto]))+1),"")</f>
        <v>220</v>
      </c>
      <c r="O5904" s="20" cm="1">
        <f t="array" ref="O5904">IFERROR(INDEX(tblConsorcios[Parcela Mensal (R$)],MOD($J5904,ROWS(tblConsorcios[Produto]))+1),"")</f>
        <v>1336.09</v>
      </c>
      <c r="P5904" s="20" t="str" cm="1">
        <f t="array" ref="P5904">IFERROR(INDEX(tblClientes[Dividendo Mensal (R$)],INT($J5904/ROWS(tblConsorcios[Produto]))+1),"")</f>
        <v/>
      </c>
      <c r="Q5904" s="20" t="str">
        <f t="shared" si="277"/>
        <v/>
      </c>
      <c r="R5904">
        <f t="shared" si="278"/>
        <v>0</v>
      </c>
    </row>
    <row r="5905" spans="10:18" x14ac:dyDescent="0.2">
      <c r="J5905">
        <f t="shared" si="276"/>
        <v>5903</v>
      </c>
      <c r="K5905" t="str" cm="1">
        <f t="array" ref="K5905">IFERROR(INDEX(tblClientes[Cliente],INT($J5905/ROWS(tblConsorcios[Produto]))+1),"")</f>
        <v/>
      </c>
      <c r="L5905" t="str" cm="1">
        <f t="array" ref="L5905">IFERROR(INDEX(tblConsorcios[Produto],MOD($J5905,ROWS(tblConsorcios[Produto]))+1),"")</f>
        <v>Imóvel IE230 – 200m</v>
      </c>
      <c r="M5905" s="20" cm="1">
        <f t="array" ref="M5905">IFERROR(INDEX(tblConsorcios[Valor da Carta (R$)],MOD($J5905,ROWS(tblConsorcios[Produto]))+1),"")</f>
        <v>230000</v>
      </c>
      <c r="N5905" s="2" cm="1">
        <f t="array" ref="N5905">IFERROR(INDEX(tblConsorcios[Prazo (meses)],MOD($J5905,ROWS(tblConsorcios[Produto]))+1),"")</f>
        <v>200</v>
      </c>
      <c r="O5905" s="20" cm="1">
        <f t="array" ref="O5905">IFERROR(INDEX(tblConsorcios[Parcela Mensal (R$)],MOD($J5905,ROWS(tblConsorcios[Produto]))+1),"")</f>
        <v>1458.2</v>
      </c>
      <c r="P5905" s="20" t="str" cm="1">
        <f t="array" ref="P5905">IFERROR(INDEX(tblClientes[Dividendo Mensal (R$)],INT($J5905/ROWS(tblConsorcios[Produto]))+1),"")</f>
        <v/>
      </c>
      <c r="Q5905" s="20" t="str">
        <f t="shared" si="277"/>
        <v/>
      </c>
      <c r="R5905">
        <f t="shared" si="278"/>
        <v>0</v>
      </c>
    </row>
    <row r="5906" spans="10:18" x14ac:dyDescent="0.2">
      <c r="J5906">
        <f t="shared" si="276"/>
        <v>5904</v>
      </c>
      <c r="K5906" t="str" cm="1">
        <f t="array" ref="K5906">IFERROR(INDEX(tblClientes[Cliente],INT($J5906/ROWS(tblConsorcios[Produto]))+1),"")</f>
        <v/>
      </c>
      <c r="L5906" t="str" cm="1">
        <f t="array" ref="L5906">IFERROR(INDEX(tblConsorcios[Produto],MOD($J5906,ROWS(tblConsorcios[Produto]))+1),"")</f>
        <v>Imóvel IE220 – 240m</v>
      </c>
      <c r="M5906" s="20" cm="1">
        <f t="array" ref="M5906">IFERROR(INDEX(tblConsorcios[Valor da Carta (R$)],MOD($J5906,ROWS(tblConsorcios[Produto]))+1),"")</f>
        <v>220000</v>
      </c>
      <c r="N5906" s="2" cm="1">
        <f t="array" ref="N5906">IFERROR(INDEX(tblConsorcios[Prazo (meses)],MOD($J5906,ROWS(tblConsorcios[Produto]))+1),"")</f>
        <v>240</v>
      </c>
      <c r="O5906" s="20" cm="1">
        <f t="array" ref="O5906">IFERROR(INDEX(tblConsorcios[Parcela Mensal (R$)],MOD($J5906,ROWS(tblConsorcios[Produto]))+1),"")</f>
        <v>1180.67</v>
      </c>
      <c r="P5906" s="20" t="str" cm="1">
        <f t="array" ref="P5906">IFERROR(INDEX(tblClientes[Dividendo Mensal (R$)],INT($J5906/ROWS(tblConsorcios[Produto]))+1),"")</f>
        <v/>
      </c>
      <c r="Q5906" s="20" t="str">
        <f t="shared" si="277"/>
        <v/>
      </c>
      <c r="R5906">
        <f t="shared" si="278"/>
        <v>0</v>
      </c>
    </row>
    <row r="5907" spans="10:18" x14ac:dyDescent="0.2">
      <c r="J5907">
        <f t="shared" si="276"/>
        <v>5905</v>
      </c>
      <c r="K5907" t="str" cm="1">
        <f t="array" ref="K5907">IFERROR(INDEX(tblClientes[Cliente],INT($J5907/ROWS(tblConsorcios[Produto]))+1),"")</f>
        <v/>
      </c>
      <c r="L5907" t="str" cm="1">
        <f t="array" ref="L5907">IFERROR(INDEX(tblConsorcios[Produto],MOD($J5907,ROWS(tblConsorcios[Produto]))+1),"")</f>
        <v>Imóvel IE220 – 220m</v>
      </c>
      <c r="M5907" s="20" cm="1">
        <f t="array" ref="M5907">IFERROR(INDEX(tblConsorcios[Valor da Carta (R$)],MOD($J5907,ROWS(tblConsorcios[Produto]))+1),"")</f>
        <v>220000</v>
      </c>
      <c r="N5907" s="2" cm="1">
        <f t="array" ref="N5907">IFERROR(INDEX(tblConsorcios[Prazo (meses)],MOD($J5907,ROWS(tblConsorcios[Produto]))+1),"")</f>
        <v>220</v>
      </c>
      <c r="O5907" s="20" cm="1">
        <f t="array" ref="O5907">IFERROR(INDEX(tblConsorcios[Parcela Mensal (R$)],MOD($J5907,ROWS(tblConsorcios[Produto]))+1),"")</f>
        <v>1278</v>
      </c>
      <c r="P5907" s="20" t="str" cm="1">
        <f t="array" ref="P5907">IFERROR(INDEX(tblClientes[Dividendo Mensal (R$)],INT($J5907/ROWS(tblConsorcios[Produto]))+1),"")</f>
        <v/>
      </c>
      <c r="Q5907" s="20" t="str">
        <f t="shared" si="277"/>
        <v/>
      </c>
      <c r="R5907">
        <f t="shared" si="278"/>
        <v>0</v>
      </c>
    </row>
    <row r="5908" spans="10:18" x14ac:dyDescent="0.2">
      <c r="J5908">
        <f t="shared" si="276"/>
        <v>5906</v>
      </c>
      <c r="K5908" t="str" cm="1">
        <f t="array" ref="K5908">IFERROR(INDEX(tblClientes[Cliente],INT($J5908/ROWS(tblConsorcios[Produto]))+1),"")</f>
        <v/>
      </c>
      <c r="L5908" t="str" cm="1">
        <f t="array" ref="L5908">IFERROR(INDEX(tblConsorcios[Produto],MOD($J5908,ROWS(tblConsorcios[Produto]))+1),"")</f>
        <v>Imóvel IE220 – 200m</v>
      </c>
      <c r="M5908" s="20" cm="1">
        <f t="array" ref="M5908">IFERROR(INDEX(tblConsorcios[Valor da Carta (R$)],MOD($J5908,ROWS(tblConsorcios[Produto]))+1),"")</f>
        <v>220000</v>
      </c>
      <c r="N5908" s="2" cm="1">
        <f t="array" ref="N5908">IFERROR(INDEX(tblConsorcios[Prazo (meses)],MOD($J5908,ROWS(tblConsorcios[Produto]))+1),"")</f>
        <v>200</v>
      </c>
      <c r="O5908" s="20" cm="1">
        <f t="array" ref="O5908">IFERROR(INDEX(tblConsorcios[Parcela Mensal (R$)],MOD($J5908,ROWS(tblConsorcios[Produto]))+1),"")</f>
        <v>1394.8</v>
      </c>
      <c r="P5908" s="20" t="str" cm="1">
        <f t="array" ref="P5908">IFERROR(INDEX(tblClientes[Dividendo Mensal (R$)],INT($J5908/ROWS(tblConsorcios[Produto]))+1),"")</f>
        <v/>
      </c>
      <c r="Q5908" s="20" t="str">
        <f t="shared" si="277"/>
        <v/>
      </c>
      <c r="R5908">
        <f t="shared" si="278"/>
        <v>0</v>
      </c>
    </row>
    <row r="5909" spans="10:18" x14ac:dyDescent="0.2">
      <c r="J5909">
        <f t="shared" si="276"/>
        <v>5907</v>
      </c>
      <c r="K5909" t="str" cm="1">
        <f t="array" ref="K5909">IFERROR(INDEX(tblClientes[Cliente],INT($J5909/ROWS(tblConsorcios[Produto]))+1),"")</f>
        <v/>
      </c>
      <c r="L5909" t="str" cm="1">
        <f t="array" ref="L5909">IFERROR(INDEX(tblConsorcios[Produto],MOD($J5909,ROWS(tblConsorcios[Produto]))+1),"")</f>
        <v>Imóvel IE200 – 240m</v>
      </c>
      <c r="M5909" s="20" cm="1">
        <f t="array" ref="M5909">IFERROR(INDEX(tblConsorcios[Valor da Carta (R$)],MOD($J5909,ROWS(tblConsorcios[Produto]))+1),"")</f>
        <v>200000</v>
      </c>
      <c r="N5909" s="2" cm="1">
        <f t="array" ref="N5909">IFERROR(INDEX(tblConsorcios[Prazo (meses)],MOD($J5909,ROWS(tblConsorcios[Produto]))+1),"")</f>
        <v>240</v>
      </c>
      <c r="O5909" s="20" cm="1">
        <f t="array" ref="O5909">IFERROR(INDEX(tblConsorcios[Parcela Mensal (R$)],MOD($J5909,ROWS(tblConsorcios[Produto]))+1),"")</f>
        <v>1073.33</v>
      </c>
      <c r="P5909" s="20" t="str" cm="1">
        <f t="array" ref="P5909">IFERROR(INDEX(tblClientes[Dividendo Mensal (R$)],INT($J5909/ROWS(tblConsorcios[Produto]))+1),"")</f>
        <v/>
      </c>
      <c r="Q5909" s="20" t="str">
        <f t="shared" si="277"/>
        <v/>
      </c>
      <c r="R5909">
        <f t="shared" si="278"/>
        <v>0</v>
      </c>
    </row>
    <row r="5910" spans="10:18" x14ac:dyDescent="0.2">
      <c r="J5910">
        <f t="shared" si="276"/>
        <v>5908</v>
      </c>
      <c r="K5910" t="str" cm="1">
        <f t="array" ref="K5910">IFERROR(INDEX(tblClientes[Cliente],INT($J5910/ROWS(tblConsorcios[Produto]))+1),"")</f>
        <v/>
      </c>
      <c r="L5910" t="str" cm="1">
        <f t="array" ref="L5910">IFERROR(INDEX(tblConsorcios[Produto],MOD($J5910,ROWS(tblConsorcios[Produto]))+1),"")</f>
        <v>Imóvel IE200 – 220m</v>
      </c>
      <c r="M5910" s="20" cm="1">
        <f t="array" ref="M5910">IFERROR(INDEX(tblConsorcios[Valor da Carta (R$)],MOD($J5910,ROWS(tblConsorcios[Produto]))+1),"")</f>
        <v>200000</v>
      </c>
      <c r="N5910" s="2" cm="1">
        <f t="array" ref="N5910">IFERROR(INDEX(tblConsorcios[Prazo (meses)],MOD($J5910,ROWS(tblConsorcios[Produto]))+1),"")</f>
        <v>220</v>
      </c>
      <c r="O5910" s="20" cm="1">
        <f t="array" ref="O5910">IFERROR(INDEX(tblConsorcios[Parcela Mensal (R$)],MOD($J5910,ROWS(tblConsorcios[Produto]))+1),"")</f>
        <v>1161.82</v>
      </c>
      <c r="P5910" s="20" t="str" cm="1">
        <f t="array" ref="P5910">IFERROR(INDEX(tblClientes[Dividendo Mensal (R$)],INT($J5910/ROWS(tblConsorcios[Produto]))+1),"")</f>
        <v/>
      </c>
      <c r="Q5910" s="20" t="str">
        <f t="shared" si="277"/>
        <v/>
      </c>
      <c r="R5910">
        <f t="shared" si="278"/>
        <v>0</v>
      </c>
    </row>
    <row r="5911" spans="10:18" x14ac:dyDescent="0.2">
      <c r="J5911">
        <f t="shared" si="276"/>
        <v>5909</v>
      </c>
      <c r="K5911" t="str" cm="1">
        <f t="array" ref="K5911">IFERROR(INDEX(tblClientes[Cliente],INT($J5911/ROWS(tblConsorcios[Produto]))+1),"")</f>
        <v/>
      </c>
      <c r="L5911" t="str" cm="1">
        <f t="array" ref="L5911">IFERROR(INDEX(tblConsorcios[Produto],MOD($J5911,ROWS(tblConsorcios[Produto]))+1),"")</f>
        <v>Imóvel IE200 – 200m</v>
      </c>
      <c r="M5911" s="20" cm="1">
        <f t="array" ref="M5911">IFERROR(INDEX(tblConsorcios[Valor da Carta (R$)],MOD($J5911,ROWS(tblConsorcios[Produto]))+1),"")</f>
        <v>200000</v>
      </c>
      <c r="N5911" s="2" cm="1">
        <f t="array" ref="N5911">IFERROR(INDEX(tblConsorcios[Prazo (meses)],MOD($J5911,ROWS(tblConsorcios[Produto]))+1),"")</f>
        <v>200</v>
      </c>
      <c r="O5911" s="20" cm="1">
        <f t="array" ref="O5911">IFERROR(INDEX(tblConsorcios[Parcela Mensal (R$)],MOD($J5911,ROWS(tblConsorcios[Produto]))+1),"")</f>
        <v>1268</v>
      </c>
      <c r="P5911" s="20" t="str" cm="1">
        <f t="array" ref="P5911">IFERROR(INDEX(tblClientes[Dividendo Mensal (R$)],INT($J5911/ROWS(tblConsorcios[Produto]))+1),"")</f>
        <v/>
      </c>
      <c r="Q5911" s="20" t="str">
        <f t="shared" si="277"/>
        <v/>
      </c>
      <c r="R5911">
        <f t="shared" si="278"/>
        <v>0</v>
      </c>
    </row>
    <row r="5912" spans="10:18" x14ac:dyDescent="0.2">
      <c r="J5912">
        <f t="shared" si="276"/>
        <v>5910</v>
      </c>
      <c r="K5912" t="str" cm="1">
        <f t="array" ref="K5912">IFERROR(INDEX(tblClientes[Cliente],INT($J5912/ROWS(tblConsorcios[Produto]))+1),"")</f>
        <v/>
      </c>
      <c r="L5912" t="str" cm="1">
        <f t="array" ref="L5912">IFERROR(INDEX(tblConsorcios[Produto],MOD($J5912,ROWS(tblConsorcios[Produto]))+1),"")</f>
        <v>Imóvel IE150 – 240m</v>
      </c>
      <c r="M5912" s="20" cm="1">
        <f t="array" ref="M5912">IFERROR(INDEX(tblConsorcios[Valor da Carta (R$)],MOD($J5912,ROWS(tblConsorcios[Produto]))+1),"")</f>
        <v>150000</v>
      </c>
      <c r="N5912" s="2" cm="1">
        <f t="array" ref="N5912">IFERROR(INDEX(tblConsorcios[Prazo (meses)],MOD($J5912,ROWS(tblConsorcios[Produto]))+1),"")</f>
        <v>240</v>
      </c>
      <c r="O5912" s="20" cm="1">
        <f t="array" ref="O5912">IFERROR(INDEX(tblConsorcios[Parcela Mensal (R$)],MOD($J5912,ROWS(tblConsorcios[Produto]))+1),"")</f>
        <v>805</v>
      </c>
      <c r="P5912" s="20" t="str" cm="1">
        <f t="array" ref="P5912">IFERROR(INDEX(tblClientes[Dividendo Mensal (R$)],INT($J5912/ROWS(tblConsorcios[Produto]))+1),"")</f>
        <v/>
      </c>
      <c r="Q5912" s="20" t="str">
        <f t="shared" si="277"/>
        <v/>
      </c>
      <c r="R5912">
        <f t="shared" si="278"/>
        <v>0</v>
      </c>
    </row>
    <row r="5913" spans="10:18" x14ac:dyDescent="0.2">
      <c r="J5913">
        <f t="shared" si="276"/>
        <v>5911</v>
      </c>
      <c r="K5913" t="str" cm="1">
        <f t="array" ref="K5913">IFERROR(INDEX(tblClientes[Cliente],INT($J5913/ROWS(tblConsorcios[Produto]))+1),"")</f>
        <v/>
      </c>
      <c r="L5913" t="str" cm="1">
        <f t="array" ref="L5913">IFERROR(INDEX(tblConsorcios[Produto],MOD($J5913,ROWS(tblConsorcios[Produto]))+1),"")</f>
        <v>Imóvel IE150 – 220m</v>
      </c>
      <c r="M5913" s="20" cm="1">
        <f t="array" ref="M5913">IFERROR(INDEX(tblConsorcios[Valor da Carta (R$)],MOD($J5913,ROWS(tblConsorcios[Produto]))+1),"")</f>
        <v>150000</v>
      </c>
      <c r="N5913" s="2" cm="1">
        <f t="array" ref="N5913">IFERROR(INDEX(tblConsorcios[Prazo (meses)],MOD($J5913,ROWS(tblConsorcios[Produto]))+1),"")</f>
        <v>220</v>
      </c>
      <c r="O5913" s="20" cm="1">
        <f t="array" ref="O5913">IFERROR(INDEX(tblConsorcios[Parcela Mensal (R$)],MOD($J5913,ROWS(tblConsorcios[Produto]))+1),"")</f>
        <v>871.36</v>
      </c>
      <c r="P5913" s="20" t="str" cm="1">
        <f t="array" ref="P5913">IFERROR(INDEX(tblClientes[Dividendo Mensal (R$)],INT($J5913/ROWS(tblConsorcios[Produto]))+1),"")</f>
        <v/>
      </c>
      <c r="Q5913" s="20" t="str">
        <f t="shared" si="277"/>
        <v/>
      </c>
      <c r="R5913">
        <f t="shared" si="278"/>
        <v>0</v>
      </c>
    </row>
    <row r="5914" spans="10:18" x14ac:dyDescent="0.2">
      <c r="J5914">
        <f t="shared" si="276"/>
        <v>5912</v>
      </c>
      <c r="K5914" t="str" cm="1">
        <f t="array" ref="K5914">IFERROR(INDEX(tblClientes[Cliente],INT($J5914/ROWS(tblConsorcios[Produto]))+1),"")</f>
        <v/>
      </c>
      <c r="L5914" t="str" cm="1">
        <f t="array" ref="L5914">IFERROR(INDEX(tblConsorcios[Produto],MOD($J5914,ROWS(tblConsorcios[Produto]))+1),"")</f>
        <v>Imóvel IE150 – 200m</v>
      </c>
      <c r="M5914" s="20" cm="1">
        <f t="array" ref="M5914">IFERROR(INDEX(tblConsorcios[Valor da Carta (R$)],MOD($J5914,ROWS(tblConsorcios[Produto]))+1),"")</f>
        <v>150000</v>
      </c>
      <c r="N5914" s="2" cm="1">
        <f t="array" ref="N5914">IFERROR(INDEX(tblConsorcios[Prazo (meses)],MOD($J5914,ROWS(tblConsorcios[Produto]))+1),"")</f>
        <v>200</v>
      </c>
      <c r="O5914" s="20" cm="1">
        <f t="array" ref="O5914">IFERROR(INDEX(tblConsorcios[Parcela Mensal (R$)],MOD($J5914,ROWS(tblConsorcios[Produto]))+1),"")</f>
        <v>951</v>
      </c>
      <c r="P5914" s="20" t="str" cm="1">
        <f t="array" ref="P5914">IFERROR(INDEX(tblClientes[Dividendo Mensal (R$)],INT($J5914/ROWS(tblConsorcios[Produto]))+1),"")</f>
        <v/>
      </c>
      <c r="Q5914" s="20" t="str">
        <f t="shared" si="277"/>
        <v/>
      </c>
      <c r="R5914">
        <f t="shared" si="278"/>
        <v>0</v>
      </c>
    </row>
    <row r="5915" spans="10:18" x14ac:dyDescent="0.2">
      <c r="J5915">
        <f t="shared" si="276"/>
        <v>5913</v>
      </c>
      <c r="K5915" t="str" cm="1">
        <f t="array" ref="K5915">IFERROR(INDEX(tblClientes[Cliente],INT($J5915/ROWS(tblConsorcios[Produto]))+1),"")</f>
        <v/>
      </c>
      <c r="L5915" t="str" cm="1">
        <f t="array" ref="L5915">IFERROR(INDEX(tblConsorcios[Produto],MOD($J5915,ROWS(tblConsorcios[Produto]))+1),"")</f>
        <v>Imóvel IE140 – 240m</v>
      </c>
      <c r="M5915" s="20" cm="1">
        <f t="array" ref="M5915">IFERROR(INDEX(tblConsorcios[Valor da Carta (R$)],MOD($J5915,ROWS(tblConsorcios[Produto]))+1),"")</f>
        <v>140000</v>
      </c>
      <c r="N5915" s="2" cm="1">
        <f t="array" ref="N5915">IFERROR(INDEX(tblConsorcios[Prazo (meses)],MOD($J5915,ROWS(tblConsorcios[Produto]))+1),"")</f>
        <v>240</v>
      </c>
      <c r="O5915" s="20" cm="1">
        <f t="array" ref="O5915">IFERROR(INDEX(tblConsorcios[Parcela Mensal (R$)],MOD($J5915,ROWS(tblConsorcios[Produto]))+1),"")</f>
        <v>751.33</v>
      </c>
      <c r="P5915" s="20" t="str" cm="1">
        <f t="array" ref="P5915">IFERROR(INDEX(tblClientes[Dividendo Mensal (R$)],INT($J5915/ROWS(tblConsorcios[Produto]))+1),"")</f>
        <v/>
      </c>
      <c r="Q5915" s="20" t="str">
        <f t="shared" si="277"/>
        <v/>
      </c>
      <c r="R5915">
        <f t="shared" si="278"/>
        <v>0</v>
      </c>
    </row>
    <row r="5916" spans="10:18" x14ac:dyDescent="0.2">
      <c r="J5916">
        <f t="shared" si="276"/>
        <v>5914</v>
      </c>
      <c r="K5916" t="str" cm="1">
        <f t="array" ref="K5916">IFERROR(INDEX(tblClientes[Cliente],INT($J5916/ROWS(tblConsorcios[Produto]))+1),"")</f>
        <v/>
      </c>
      <c r="L5916" t="str" cm="1">
        <f t="array" ref="L5916">IFERROR(INDEX(tblConsorcios[Produto],MOD($J5916,ROWS(tblConsorcios[Produto]))+1),"")</f>
        <v>Imóvel IE140 – 220m</v>
      </c>
      <c r="M5916" s="20" cm="1">
        <f t="array" ref="M5916">IFERROR(INDEX(tblConsorcios[Valor da Carta (R$)],MOD($J5916,ROWS(tblConsorcios[Produto]))+1),"")</f>
        <v>140000</v>
      </c>
      <c r="N5916" s="2" cm="1">
        <f t="array" ref="N5916">IFERROR(INDEX(tblConsorcios[Prazo (meses)],MOD($J5916,ROWS(tblConsorcios[Produto]))+1),"")</f>
        <v>220</v>
      </c>
      <c r="O5916" s="20" cm="1">
        <f t="array" ref="O5916">IFERROR(INDEX(tblConsorcios[Parcela Mensal (R$)],MOD($J5916,ROWS(tblConsorcios[Produto]))+1),"")</f>
        <v>813.27</v>
      </c>
      <c r="P5916" s="20" t="str" cm="1">
        <f t="array" ref="P5916">IFERROR(INDEX(tblClientes[Dividendo Mensal (R$)],INT($J5916/ROWS(tblConsorcios[Produto]))+1),"")</f>
        <v/>
      </c>
      <c r="Q5916" s="20" t="str">
        <f t="shared" si="277"/>
        <v/>
      </c>
      <c r="R5916">
        <f t="shared" si="278"/>
        <v>0</v>
      </c>
    </row>
    <row r="5917" spans="10:18" x14ac:dyDescent="0.2">
      <c r="J5917">
        <f t="shared" si="276"/>
        <v>5915</v>
      </c>
      <c r="K5917" t="str" cm="1">
        <f t="array" ref="K5917">IFERROR(INDEX(tblClientes[Cliente],INT($J5917/ROWS(tblConsorcios[Produto]))+1),"")</f>
        <v/>
      </c>
      <c r="L5917" t="str" cm="1">
        <f t="array" ref="L5917">IFERROR(INDEX(tblConsorcios[Produto],MOD($J5917,ROWS(tblConsorcios[Produto]))+1),"")</f>
        <v>Imóvel IE140 – 200m</v>
      </c>
      <c r="M5917" s="20" cm="1">
        <f t="array" ref="M5917">IFERROR(INDEX(tblConsorcios[Valor da Carta (R$)],MOD($J5917,ROWS(tblConsorcios[Produto]))+1),"")</f>
        <v>140000</v>
      </c>
      <c r="N5917" s="2" cm="1">
        <f t="array" ref="N5917">IFERROR(INDEX(tblConsorcios[Prazo (meses)],MOD($J5917,ROWS(tblConsorcios[Produto]))+1),"")</f>
        <v>200</v>
      </c>
      <c r="O5917" s="20" cm="1">
        <f t="array" ref="O5917">IFERROR(INDEX(tblConsorcios[Parcela Mensal (R$)],MOD($J5917,ROWS(tblConsorcios[Produto]))+1),"")</f>
        <v>887.6</v>
      </c>
      <c r="P5917" s="20" t="str" cm="1">
        <f t="array" ref="P5917">IFERROR(INDEX(tblClientes[Dividendo Mensal (R$)],INT($J5917/ROWS(tblConsorcios[Produto]))+1),"")</f>
        <v/>
      </c>
      <c r="Q5917" s="20" t="str">
        <f t="shared" si="277"/>
        <v/>
      </c>
      <c r="R5917">
        <f t="shared" si="278"/>
        <v>0</v>
      </c>
    </row>
    <row r="5918" spans="10:18" x14ac:dyDescent="0.2">
      <c r="J5918">
        <f t="shared" si="276"/>
        <v>5916</v>
      </c>
      <c r="K5918" t="str" cm="1">
        <f t="array" ref="K5918">IFERROR(INDEX(tblClientes[Cliente],INT($J5918/ROWS(tblConsorcios[Produto]))+1),"")</f>
        <v/>
      </c>
      <c r="L5918" t="str" cm="1">
        <f t="array" ref="L5918">IFERROR(INDEX(tblConsorcios[Produto],MOD($J5918,ROWS(tblConsorcios[Produto]))+1),"")</f>
        <v>Imóvel IE130 – 240m</v>
      </c>
      <c r="M5918" s="20" cm="1">
        <f t="array" ref="M5918">IFERROR(INDEX(tblConsorcios[Valor da Carta (R$)],MOD($J5918,ROWS(tblConsorcios[Produto]))+1),"")</f>
        <v>130000</v>
      </c>
      <c r="N5918" s="2" cm="1">
        <f t="array" ref="N5918">IFERROR(INDEX(tblConsorcios[Prazo (meses)],MOD($J5918,ROWS(tblConsorcios[Produto]))+1),"")</f>
        <v>240</v>
      </c>
      <c r="O5918" s="20" cm="1">
        <f t="array" ref="O5918">IFERROR(INDEX(tblConsorcios[Parcela Mensal (R$)],MOD($J5918,ROWS(tblConsorcios[Produto]))+1),"")</f>
        <v>697.67</v>
      </c>
      <c r="P5918" s="20" t="str" cm="1">
        <f t="array" ref="P5918">IFERROR(INDEX(tblClientes[Dividendo Mensal (R$)],INT($J5918/ROWS(tblConsorcios[Produto]))+1),"")</f>
        <v/>
      </c>
      <c r="Q5918" s="20" t="str">
        <f t="shared" si="277"/>
        <v/>
      </c>
      <c r="R5918">
        <f t="shared" si="278"/>
        <v>0</v>
      </c>
    </row>
    <row r="5919" spans="10:18" x14ac:dyDescent="0.2">
      <c r="J5919">
        <f t="shared" si="276"/>
        <v>5917</v>
      </c>
      <c r="K5919" t="str" cm="1">
        <f t="array" ref="K5919">IFERROR(INDEX(tblClientes[Cliente],INT($J5919/ROWS(tblConsorcios[Produto]))+1),"")</f>
        <v/>
      </c>
      <c r="L5919" t="str" cm="1">
        <f t="array" ref="L5919">IFERROR(INDEX(tblConsorcios[Produto],MOD($J5919,ROWS(tblConsorcios[Produto]))+1),"")</f>
        <v>Imóvel IE130 – 220m</v>
      </c>
      <c r="M5919" s="20" cm="1">
        <f t="array" ref="M5919">IFERROR(INDEX(tblConsorcios[Valor da Carta (R$)],MOD($J5919,ROWS(tblConsorcios[Produto]))+1),"")</f>
        <v>130000</v>
      </c>
      <c r="N5919" s="2" cm="1">
        <f t="array" ref="N5919">IFERROR(INDEX(tblConsorcios[Prazo (meses)],MOD($J5919,ROWS(tblConsorcios[Produto]))+1),"")</f>
        <v>220</v>
      </c>
      <c r="O5919" s="20" cm="1">
        <f t="array" ref="O5919">IFERROR(INDEX(tblConsorcios[Parcela Mensal (R$)],MOD($J5919,ROWS(tblConsorcios[Produto]))+1),"")</f>
        <v>755.18</v>
      </c>
      <c r="P5919" s="20" t="str" cm="1">
        <f t="array" ref="P5919">IFERROR(INDEX(tblClientes[Dividendo Mensal (R$)],INT($J5919/ROWS(tblConsorcios[Produto]))+1),"")</f>
        <v/>
      </c>
      <c r="Q5919" s="20" t="str">
        <f t="shared" si="277"/>
        <v/>
      </c>
      <c r="R5919">
        <f t="shared" si="278"/>
        <v>0</v>
      </c>
    </row>
    <row r="5920" spans="10:18" x14ac:dyDescent="0.2">
      <c r="J5920">
        <f t="shared" si="276"/>
        <v>5918</v>
      </c>
      <c r="K5920" t="str" cm="1">
        <f t="array" ref="K5920">IFERROR(INDEX(tblClientes[Cliente],INT($J5920/ROWS(tblConsorcios[Produto]))+1),"")</f>
        <v/>
      </c>
      <c r="L5920" t="str" cm="1">
        <f t="array" ref="L5920">IFERROR(INDEX(tblConsorcios[Produto],MOD($J5920,ROWS(tblConsorcios[Produto]))+1),"")</f>
        <v>Imóvel IE130 – 200m</v>
      </c>
      <c r="M5920" s="20" cm="1">
        <f t="array" ref="M5920">IFERROR(INDEX(tblConsorcios[Valor da Carta (R$)],MOD($J5920,ROWS(tblConsorcios[Produto]))+1),"")</f>
        <v>130000</v>
      </c>
      <c r="N5920" s="2" cm="1">
        <f t="array" ref="N5920">IFERROR(INDEX(tblConsorcios[Prazo (meses)],MOD($J5920,ROWS(tblConsorcios[Produto]))+1),"")</f>
        <v>200</v>
      </c>
      <c r="O5920" s="20" cm="1">
        <f t="array" ref="O5920">IFERROR(INDEX(tblConsorcios[Parcela Mensal (R$)],MOD($J5920,ROWS(tblConsorcios[Produto]))+1),"")</f>
        <v>824.2</v>
      </c>
      <c r="P5920" s="20" t="str" cm="1">
        <f t="array" ref="P5920">IFERROR(INDEX(tblClientes[Dividendo Mensal (R$)],INT($J5920/ROWS(tblConsorcios[Produto]))+1),"")</f>
        <v/>
      </c>
      <c r="Q5920" s="20" t="str">
        <f t="shared" si="277"/>
        <v/>
      </c>
      <c r="R5920">
        <f t="shared" si="278"/>
        <v>0</v>
      </c>
    </row>
    <row r="5921" spans="10:18" x14ac:dyDescent="0.2">
      <c r="J5921">
        <f t="shared" si="276"/>
        <v>5919</v>
      </c>
      <c r="K5921" t="str" cm="1">
        <f t="array" ref="K5921">IFERROR(INDEX(tblClientes[Cliente],INT($J5921/ROWS(tblConsorcios[Produto]))+1),"")</f>
        <v/>
      </c>
      <c r="L5921" t="str" cm="1">
        <f t="array" ref="L5921">IFERROR(INDEX(tblConsorcios[Produto],MOD($J5921,ROWS(tblConsorcios[Produto]))+1),"")</f>
        <v>Imóvel IE120 – 240m</v>
      </c>
      <c r="M5921" s="20" cm="1">
        <f t="array" ref="M5921">IFERROR(INDEX(tblConsorcios[Valor da Carta (R$)],MOD($J5921,ROWS(tblConsorcios[Produto]))+1),"")</f>
        <v>120000</v>
      </c>
      <c r="N5921" s="2" cm="1">
        <f t="array" ref="N5921">IFERROR(INDEX(tblConsorcios[Prazo (meses)],MOD($J5921,ROWS(tblConsorcios[Produto]))+1),"")</f>
        <v>240</v>
      </c>
      <c r="O5921" s="20" cm="1">
        <f t="array" ref="O5921">IFERROR(INDEX(tblConsorcios[Parcela Mensal (R$)],MOD($J5921,ROWS(tblConsorcios[Produto]))+1),"")</f>
        <v>644</v>
      </c>
      <c r="P5921" s="20" t="str" cm="1">
        <f t="array" ref="P5921">IFERROR(INDEX(tblClientes[Dividendo Mensal (R$)],INT($J5921/ROWS(tblConsorcios[Produto]))+1),"")</f>
        <v/>
      </c>
      <c r="Q5921" s="20" t="str">
        <f t="shared" si="277"/>
        <v/>
      </c>
      <c r="R5921">
        <f t="shared" si="278"/>
        <v>0</v>
      </c>
    </row>
    <row r="5922" spans="10:18" x14ac:dyDescent="0.2">
      <c r="J5922">
        <f t="shared" si="276"/>
        <v>5920</v>
      </c>
      <c r="K5922" t="str" cm="1">
        <f t="array" ref="K5922">IFERROR(INDEX(tblClientes[Cliente],INT($J5922/ROWS(tblConsorcios[Produto]))+1),"")</f>
        <v/>
      </c>
      <c r="L5922" t="str" cm="1">
        <f t="array" ref="L5922">IFERROR(INDEX(tblConsorcios[Produto],MOD($J5922,ROWS(tblConsorcios[Produto]))+1),"")</f>
        <v>Imóvel IE120 – 220m</v>
      </c>
      <c r="M5922" s="20" cm="1">
        <f t="array" ref="M5922">IFERROR(INDEX(tblConsorcios[Valor da Carta (R$)],MOD($J5922,ROWS(tblConsorcios[Produto]))+1),"")</f>
        <v>120000</v>
      </c>
      <c r="N5922" s="2" cm="1">
        <f t="array" ref="N5922">IFERROR(INDEX(tblConsorcios[Prazo (meses)],MOD($J5922,ROWS(tblConsorcios[Produto]))+1),"")</f>
        <v>220</v>
      </c>
      <c r="O5922" s="20" cm="1">
        <f t="array" ref="O5922">IFERROR(INDEX(tblConsorcios[Parcela Mensal (R$)],MOD($J5922,ROWS(tblConsorcios[Produto]))+1),"")</f>
        <v>697.09</v>
      </c>
      <c r="P5922" s="20" t="str" cm="1">
        <f t="array" ref="P5922">IFERROR(INDEX(tblClientes[Dividendo Mensal (R$)],INT($J5922/ROWS(tblConsorcios[Produto]))+1),"")</f>
        <v/>
      </c>
      <c r="Q5922" s="20" t="str">
        <f t="shared" si="277"/>
        <v/>
      </c>
      <c r="R5922">
        <f t="shared" si="278"/>
        <v>0</v>
      </c>
    </row>
    <row r="5923" spans="10:18" x14ac:dyDescent="0.2">
      <c r="J5923">
        <f t="shared" si="276"/>
        <v>5921</v>
      </c>
      <c r="K5923" t="str" cm="1">
        <f t="array" ref="K5923">IFERROR(INDEX(tblClientes[Cliente],INT($J5923/ROWS(tblConsorcios[Produto]))+1),"")</f>
        <v/>
      </c>
      <c r="L5923" t="str" cm="1">
        <f t="array" ref="L5923">IFERROR(INDEX(tblConsorcios[Produto],MOD($J5923,ROWS(tblConsorcios[Produto]))+1),"")</f>
        <v>Imóvel IE120 – 200m</v>
      </c>
      <c r="M5923" s="20" cm="1">
        <f t="array" ref="M5923">IFERROR(INDEX(tblConsorcios[Valor da Carta (R$)],MOD($J5923,ROWS(tblConsorcios[Produto]))+1),"")</f>
        <v>120000</v>
      </c>
      <c r="N5923" s="2" cm="1">
        <f t="array" ref="N5923">IFERROR(INDEX(tblConsorcios[Prazo (meses)],MOD($J5923,ROWS(tblConsorcios[Produto]))+1),"")</f>
        <v>200</v>
      </c>
      <c r="O5923" s="20" cm="1">
        <f t="array" ref="O5923">IFERROR(INDEX(tblConsorcios[Parcela Mensal (R$)],MOD($J5923,ROWS(tblConsorcios[Produto]))+1),"")</f>
        <v>760.8</v>
      </c>
      <c r="P5923" s="20" t="str" cm="1">
        <f t="array" ref="P5923">IFERROR(INDEX(tblClientes[Dividendo Mensal (R$)],INT($J5923/ROWS(tblConsorcios[Produto]))+1),"")</f>
        <v/>
      </c>
      <c r="Q5923" s="20" t="str">
        <f t="shared" si="277"/>
        <v/>
      </c>
      <c r="R5923">
        <f t="shared" si="278"/>
        <v>0</v>
      </c>
    </row>
    <row r="5924" spans="10:18" x14ac:dyDescent="0.2">
      <c r="J5924">
        <f t="shared" si="276"/>
        <v>5922</v>
      </c>
      <c r="K5924" t="str" cm="1">
        <f t="array" ref="K5924">IFERROR(INDEX(tblClientes[Cliente],INT($J5924/ROWS(tblConsorcios[Produto]))+1),"")</f>
        <v/>
      </c>
      <c r="L5924" t="str" cm="1">
        <f t="array" ref="L5924">IFERROR(INDEX(tblConsorcios[Produto],MOD($J5924,ROWS(tblConsorcios[Produto]))+1),"")</f>
        <v>Imóvel IE600 – 240m</v>
      </c>
      <c r="M5924" s="20" cm="1">
        <f t="array" ref="M5924">IFERROR(INDEX(tblConsorcios[Valor da Carta (R$)],MOD($J5924,ROWS(tblConsorcios[Produto]))+1),"")</f>
        <v>600000</v>
      </c>
      <c r="N5924" s="2" cm="1">
        <f t="array" ref="N5924">IFERROR(INDEX(tblConsorcios[Prazo (meses)],MOD($J5924,ROWS(tblConsorcios[Produto]))+1),"")</f>
        <v>240</v>
      </c>
      <c r="O5924" s="20" cm="1">
        <f t="array" ref="O5924">IFERROR(INDEX(tblConsorcios[Parcela Mensal (R$)],MOD($J5924,ROWS(tblConsorcios[Produto]))+1),"")</f>
        <v>3220</v>
      </c>
      <c r="P5924" s="20" t="str" cm="1">
        <f t="array" ref="P5924">IFERROR(INDEX(tblClientes[Dividendo Mensal (R$)],INT($J5924/ROWS(tblConsorcios[Produto]))+1),"")</f>
        <v/>
      </c>
      <c r="Q5924" s="20" t="str">
        <f t="shared" si="277"/>
        <v/>
      </c>
      <c r="R5924">
        <f t="shared" si="278"/>
        <v>0</v>
      </c>
    </row>
    <row r="5925" spans="10:18" x14ac:dyDescent="0.2">
      <c r="J5925">
        <f t="shared" si="276"/>
        <v>5923</v>
      </c>
      <c r="K5925" t="str" cm="1">
        <f t="array" ref="K5925">IFERROR(INDEX(tblClientes[Cliente],INT($J5925/ROWS(tblConsorcios[Produto]))+1),"")</f>
        <v/>
      </c>
      <c r="L5925" t="str" cm="1">
        <f t="array" ref="L5925">IFERROR(INDEX(tblConsorcios[Produto],MOD($J5925,ROWS(tblConsorcios[Produto]))+1),"")</f>
        <v>Imóvel IE600 – 220m</v>
      </c>
      <c r="M5925" s="20" cm="1">
        <f t="array" ref="M5925">IFERROR(INDEX(tblConsorcios[Valor da Carta (R$)],MOD($J5925,ROWS(tblConsorcios[Produto]))+1),"")</f>
        <v>600000</v>
      </c>
      <c r="N5925" s="2" cm="1">
        <f t="array" ref="N5925">IFERROR(INDEX(tblConsorcios[Prazo (meses)],MOD($J5925,ROWS(tblConsorcios[Produto]))+1),"")</f>
        <v>220</v>
      </c>
      <c r="O5925" s="20" cm="1">
        <f t="array" ref="O5925">IFERROR(INDEX(tblConsorcios[Parcela Mensal (R$)],MOD($J5925,ROWS(tblConsorcios[Produto]))+1),"")</f>
        <v>3485.45</v>
      </c>
      <c r="P5925" s="20" t="str" cm="1">
        <f t="array" ref="P5925">IFERROR(INDEX(tblClientes[Dividendo Mensal (R$)],INT($J5925/ROWS(tblConsorcios[Produto]))+1),"")</f>
        <v/>
      </c>
      <c r="Q5925" s="20" t="str">
        <f t="shared" si="277"/>
        <v/>
      </c>
      <c r="R5925">
        <f t="shared" si="278"/>
        <v>0</v>
      </c>
    </row>
    <row r="5926" spans="10:18" x14ac:dyDescent="0.2">
      <c r="J5926">
        <f t="shared" si="276"/>
        <v>5924</v>
      </c>
      <c r="K5926" t="str" cm="1">
        <f t="array" ref="K5926">IFERROR(INDEX(tblClientes[Cliente],INT($J5926/ROWS(tblConsorcios[Produto]))+1),"")</f>
        <v/>
      </c>
      <c r="L5926" t="str" cm="1">
        <f t="array" ref="L5926">IFERROR(INDEX(tblConsorcios[Produto],MOD($J5926,ROWS(tblConsorcios[Produto]))+1),"")</f>
        <v>Imóvel IE600 – 200m</v>
      </c>
      <c r="M5926" s="20" cm="1">
        <f t="array" ref="M5926">IFERROR(INDEX(tblConsorcios[Valor da Carta (R$)],MOD($J5926,ROWS(tblConsorcios[Produto]))+1),"")</f>
        <v>600000</v>
      </c>
      <c r="N5926" s="2" cm="1">
        <f t="array" ref="N5926">IFERROR(INDEX(tblConsorcios[Prazo (meses)],MOD($J5926,ROWS(tblConsorcios[Produto]))+1),"")</f>
        <v>200</v>
      </c>
      <c r="O5926" s="20" cm="1">
        <f t="array" ref="O5926">IFERROR(INDEX(tblConsorcios[Parcela Mensal (R$)],MOD($J5926,ROWS(tblConsorcios[Produto]))+1),"")</f>
        <v>3804</v>
      </c>
      <c r="P5926" s="20" t="str" cm="1">
        <f t="array" ref="P5926">IFERROR(INDEX(tblClientes[Dividendo Mensal (R$)],INT($J5926/ROWS(tblConsorcios[Produto]))+1),"")</f>
        <v/>
      </c>
      <c r="Q5926" s="20" t="str">
        <f t="shared" si="277"/>
        <v/>
      </c>
      <c r="R5926">
        <f t="shared" si="278"/>
        <v>0</v>
      </c>
    </row>
    <row r="5927" spans="10:18" x14ac:dyDescent="0.2">
      <c r="J5927">
        <f t="shared" si="276"/>
        <v>5925</v>
      </c>
      <c r="K5927" t="str" cm="1">
        <f t="array" ref="K5927">IFERROR(INDEX(tblClientes[Cliente],INT($J5927/ROWS(tblConsorcios[Produto]))+1),"")</f>
        <v/>
      </c>
      <c r="L5927" t="str" cm="1">
        <f t="array" ref="L5927">IFERROR(INDEX(tblConsorcios[Produto],MOD($J5927,ROWS(tblConsorcios[Produto]))+1),"")</f>
        <v>Imóvel IE580 – 240m</v>
      </c>
      <c r="M5927" s="20" cm="1">
        <f t="array" ref="M5927">IFERROR(INDEX(tblConsorcios[Valor da Carta (R$)],MOD($J5927,ROWS(tblConsorcios[Produto]))+1),"")</f>
        <v>580000</v>
      </c>
      <c r="N5927" s="2" cm="1">
        <f t="array" ref="N5927">IFERROR(INDEX(tblConsorcios[Prazo (meses)],MOD($J5927,ROWS(tblConsorcios[Produto]))+1),"")</f>
        <v>240</v>
      </c>
      <c r="O5927" s="20" cm="1">
        <f t="array" ref="O5927">IFERROR(INDEX(tblConsorcios[Parcela Mensal (R$)],MOD($J5927,ROWS(tblConsorcios[Produto]))+1),"")</f>
        <v>3112.67</v>
      </c>
      <c r="P5927" s="20" t="str" cm="1">
        <f t="array" ref="P5927">IFERROR(INDEX(tblClientes[Dividendo Mensal (R$)],INT($J5927/ROWS(tblConsorcios[Produto]))+1),"")</f>
        <v/>
      </c>
      <c r="Q5927" s="20" t="str">
        <f t="shared" si="277"/>
        <v/>
      </c>
      <c r="R5927">
        <f t="shared" si="278"/>
        <v>0</v>
      </c>
    </row>
    <row r="5928" spans="10:18" x14ac:dyDescent="0.2">
      <c r="J5928">
        <f t="shared" si="276"/>
        <v>5926</v>
      </c>
      <c r="K5928" t="str" cm="1">
        <f t="array" ref="K5928">IFERROR(INDEX(tblClientes[Cliente],INT($J5928/ROWS(tblConsorcios[Produto]))+1),"")</f>
        <v/>
      </c>
      <c r="L5928" t="str" cm="1">
        <f t="array" ref="L5928">IFERROR(INDEX(tblConsorcios[Produto],MOD($J5928,ROWS(tblConsorcios[Produto]))+1),"")</f>
        <v>Imóvel IE580 – 220m</v>
      </c>
      <c r="M5928" s="20" cm="1">
        <f t="array" ref="M5928">IFERROR(INDEX(tblConsorcios[Valor da Carta (R$)],MOD($J5928,ROWS(tblConsorcios[Produto]))+1),"")</f>
        <v>580000</v>
      </c>
      <c r="N5928" s="2" cm="1">
        <f t="array" ref="N5928">IFERROR(INDEX(tblConsorcios[Prazo (meses)],MOD($J5928,ROWS(tblConsorcios[Produto]))+1),"")</f>
        <v>220</v>
      </c>
      <c r="O5928" s="20" cm="1">
        <f t="array" ref="O5928">IFERROR(INDEX(tblConsorcios[Parcela Mensal (R$)],MOD($J5928,ROWS(tblConsorcios[Produto]))+1),"")</f>
        <v>3369.27</v>
      </c>
      <c r="P5928" s="20" t="str" cm="1">
        <f t="array" ref="P5928">IFERROR(INDEX(tblClientes[Dividendo Mensal (R$)],INT($J5928/ROWS(tblConsorcios[Produto]))+1),"")</f>
        <v/>
      </c>
      <c r="Q5928" s="20" t="str">
        <f t="shared" si="277"/>
        <v/>
      </c>
      <c r="R5928">
        <f t="shared" si="278"/>
        <v>0</v>
      </c>
    </row>
    <row r="5929" spans="10:18" x14ac:dyDescent="0.2">
      <c r="J5929">
        <f t="shared" si="276"/>
        <v>5927</v>
      </c>
      <c r="K5929" t="str" cm="1">
        <f t="array" ref="K5929">IFERROR(INDEX(tblClientes[Cliente],INT($J5929/ROWS(tblConsorcios[Produto]))+1),"")</f>
        <v/>
      </c>
      <c r="L5929" t="str" cm="1">
        <f t="array" ref="L5929">IFERROR(INDEX(tblConsorcios[Produto],MOD($J5929,ROWS(tblConsorcios[Produto]))+1),"")</f>
        <v>Imóvel IE580 – 200m</v>
      </c>
      <c r="M5929" s="20" cm="1">
        <f t="array" ref="M5929">IFERROR(INDEX(tblConsorcios[Valor da Carta (R$)],MOD($J5929,ROWS(tblConsorcios[Produto]))+1),"")</f>
        <v>580000</v>
      </c>
      <c r="N5929" s="2" cm="1">
        <f t="array" ref="N5929">IFERROR(INDEX(tblConsorcios[Prazo (meses)],MOD($J5929,ROWS(tblConsorcios[Produto]))+1),"")</f>
        <v>200</v>
      </c>
      <c r="O5929" s="20" cm="1">
        <f t="array" ref="O5929">IFERROR(INDEX(tblConsorcios[Parcela Mensal (R$)],MOD($J5929,ROWS(tblConsorcios[Produto]))+1),"")</f>
        <v>3677.2</v>
      </c>
      <c r="P5929" s="20" t="str" cm="1">
        <f t="array" ref="P5929">IFERROR(INDEX(tblClientes[Dividendo Mensal (R$)],INT($J5929/ROWS(tblConsorcios[Produto]))+1),"")</f>
        <v/>
      </c>
      <c r="Q5929" s="20" t="str">
        <f t="shared" si="277"/>
        <v/>
      </c>
      <c r="R5929">
        <f t="shared" si="278"/>
        <v>0</v>
      </c>
    </row>
    <row r="5930" spans="10:18" x14ac:dyDescent="0.2">
      <c r="J5930">
        <f t="shared" si="276"/>
        <v>5928</v>
      </c>
      <c r="K5930" t="str" cm="1">
        <f t="array" ref="K5930">IFERROR(INDEX(tblClientes[Cliente],INT($J5930/ROWS(tblConsorcios[Produto]))+1),"")</f>
        <v/>
      </c>
      <c r="L5930" t="str" cm="1">
        <f t="array" ref="L5930">IFERROR(INDEX(tblConsorcios[Produto],MOD($J5930,ROWS(tblConsorcios[Produto]))+1),"")</f>
        <v>Imóvel IE550 – 240m</v>
      </c>
      <c r="M5930" s="20" cm="1">
        <f t="array" ref="M5930">IFERROR(INDEX(tblConsorcios[Valor da Carta (R$)],MOD($J5930,ROWS(tblConsorcios[Produto]))+1),"")</f>
        <v>550000</v>
      </c>
      <c r="N5930" s="2" cm="1">
        <f t="array" ref="N5930">IFERROR(INDEX(tblConsorcios[Prazo (meses)],MOD($J5930,ROWS(tblConsorcios[Produto]))+1),"")</f>
        <v>240</v>
      </c>
      <c r="O5930" s="20" cm="1">
        <f t="array" ref="O5930">IFERROR(INDEX(tblConsorcios[Parcela Mensal (R$)],MOD($J5930,ROWS(tblConsorcios[Produto]))+1),"")</f>
        <v>2951.67</v>
      </c>
      <c r="P5930" s="20" t="str" cm="1">
        <f t="array" ref="P5930">IFERROR(INDEX(tblClientes[Dividendo Mensal (R$)],INT($J5930/ROWS(tblConsorcios[Produto]))+1),"")</f>
        <v/>
      </c>
      <c r="Q5930" s="20" t="str">
        <f t="shared" si="277"/>
        <v/>
      </c>
      <c r="R5930">
        <f t="shared" si="278"/>
        <v>0</v>
      </c>
    </row>
    <row r="5931" spans="10:18" x14ac:dyDescent="0.2">
      <c r="J5931">
        <f t="shared" si="276"/>
        <v>5929</v>
      </c>
      <c r="K5931" t="str" cm="1">
        <f t="array" ref="K5931">IFERROR(INDEX(tblClientes[Cliente],INT($J5931/ROWS(tblConsorcios[Produto]))+1),"")</f>
        <v/>
      </c>
      <c r="L5931" t="str" cm="1">
        <f t="array" ref="L5931">IFERROR(INDEX(tblConsorcios[Produto],MOD($J5931,ROWS(tblConsorcios[Produto]))+1),"")</f>
        <v>Imóvel IE550 – 220m</v>
      </c>
      <c r="M5931" s="20" cm="1">
        <f t="array" ref="M5931">IFERROR(INDEX(tblConsorcios[Valor da Carta (R$)],MOD($J5931,ROWS(tblConsorcios[Produto]))+1),"")</f>
        <v>550000</v>
      </c>
      <c r="N5931" s="2" cm="1">
        <f t="array" ref="N5931">IFERROR(INDEX(tblConsorcios[Prazo (meses)],MOD($J5931,ROWS(tblConsorcios[Produto]))+1),"")</f>
        <v>220</v>
      </c>
      <c r="O5931" s="20" cm="1">
        <f t="array" ref="O5931">IFERROR(INDEX(tblConsorcios[Parcela Mensal (R$)],MOD($J5931,ROWS(tblConsorcios[Produto]))+1),"")</f>
        <v>3195</v>
      </c>
      <c r="P5931" s="20" t="str" cm="1">
        <f t="array" ref="P5931">IFERROR(INDEX(tblClientes[Dividendo Mensal (R$)],INT($J5931/ROWS(tblConsorcios[Produto]))+1),"")</f>
        <v/>
      </c>
      <c r="Q5931" s="20" t="str">
        <f t="shared" si="277"/>
        <v/>
      </c>
      <c r="R5931">
        <f t="shared" si="278"/>
        <v>0</v>
      </c>
    </row>
    <row r="5932" spans="10:18" x14ac:dyDescent="0.2">
      <c r="J5932">
        <f t="shared" si="276"/>
        <v>5930</v>
      </c>
      <c r="K5932" t="str" cm="1">
        <f t="array" ref="K5932">IFERROR(INDEX(tblClientes[Cliente],INT($J5932/ROWS(tblConsorcios[Produto]))+1),"")</f>
        <v/>
      </c>
      <c r="L5932" t="str" cm="1">
        <f t="array" ref="L5932">IFERROR(INDEX(tblConsorcios[Produto],MOD($J5932,ROWS(tblConsorcios[Produto]))+1),"")</f>
        <v>Imóvel IE550 – 200m</v>
      </c>
      <c r="M5932" s="20" cm="1">
        <f t="array" ref="M5932">IFERROR(INDEX(tblConsorcios[Valor da Carta (R$)],MOD($J5932,ROWS(tblConsorcios[Produto]))+1),"")</f>
        <v>550000</v>
      </c>
      <c r="N5932" s="2" cm="1">
        <f t="array" ref="N5932">IFERROR(INDEX(tblConsorcios[Prazo (meses)],MOD($J5932,ROWS(tblConsorcios[Produto]))+1),"")</f>
        <v>200</v>
      </c>
      <c r="O5932" s="20" cm="1">
        <f t="array" ref="O5932">IFERROR(INDEX(tblConsorcios[Parcela Mensal (R$)],MOD($J5932,ROWS(tblConsorcios[Produto]))+1),"")</f>
        <v>3487</v>
      </c>
      <c r="P5932" s="20" t="str" cm="1">
        <f t="array" ref="P5932">IFERROR(INDEX(tblClientes[Dividendo Mensal (R$)],INT($J5932/ROWS(tblConsorcios[Produto]))+1),"")</f>
        <v/>
      </c>
      <c r="Q5932" s="20" t="str">
        <f t="shared" si="277"/>
        <v/>
      </c>
      <c r="R5932">
        <f t="shared" si="278"/>
        <v>0</v>
      </c>
    </row>
    <row r="5933" spans="10:18" x14ac:dyDescent="0.2">
      <c r="J5933">
        <f t="shared" si="276"/>
        <v>5931</v>
      </c>
      <c r="K5933" t="str" cm="1">
        <f t="array" ref="K5933">IFERROR(INDEX(tblClientes[Cliente],INT($J5933/ROWS(tblConsorcios[Produto]))+1),"")</f>
        <v/>
      </c>
      <c r="L5933" t="str" cm="1">
        <f t="array" ref="L5933">IFERROR(INDEX(tblConsorcios[Produto],MOD($J5933,ROWS(tblConsorcios[Produto]))+1),"")</f>
        <v>Imóvel IE530 – 240m</v>
      </c>
      <c r="M5933" s="20" cm="1">
        <f t="array" ref="M5933">IFERROR(INDEX(tblConsorcios[Valor da Carta (R$)],MOD($J5933,ROWS(tblConsorcios[Produto]))+1),"")</f>
        <v>530000</v>
      </c>
      <c r="N5933" s="2" cm="1">
        <f t="array" ref="N5933">IFERROR(INDEX(tblConsorcios[Prazo (meses)],MOD($J5933,ROWS(tblConsorcios[Produto]))+1),"")</f>
        <v>240</v>
      </c>
      <c r="O5933" s="20" cm="1">
        <f t="array" ref="O5933">IFERROR(INDEX(tblConsorcios[Parcela Mensal (R$)],MOD($J5933,ROWS(tblConsorcios[Produto]))+1),"")</f>
        <v>2844.33</v>
      </c>
      <c r="P5933" s="20" t="str" cm="1">
        <f t="array" ref="P5933">IFERROR(INDEX(tblClientes[Dividendo Mensal (R$)],INT($J5933/ROWS(tblConsorcios[Produto]))+1),"")</f>
        <v/>
      </c>
      <c r="Q5933" s="20" t="str">
        <f t="shared" si="277"/>
        <v/>
      </c>
      <c r="R5933">
        <f t="shared" si="278"/>
        <v>0</v>
      </c>
    </row>
    <row r="5934" spans="10:18" x14ac:dyDescent="0.2">
      <c r="J5934">
        <f t="shared" si="276"/>
        <v>5932</v>
      </c>
      <c r="K5934" t="str" cm="1">
        <f t="array" ref="K5934">IFERROR(INDEX(tblClientes[Cliente],INT($J5934/ROWS(tblConsorcios[Produto]))+1),"")</f>
        <v/>
      </c>
      <c r="L5934" t="str" cm="1">
        <f t="array" ref="L5934">IFERROR(INDEX(tblConsorcios[Produto],MOD($J5934,ROWS(tblConsorcios[Produto]))+1),"")</f>
        <v>Imóvel IE530 – 220m</v>
      </c>
      <c r="M5934" s="20" cm="1">
        <f t="array" ref="M5934">IFERROR(INDEX(tblConsorcios[Valor da Carta (R$)],MOD($J5934,ROWS(tblConsorcios[Produto]))+1),"")</f>
        <v>530000</v>
      </c>
      <c r="N5934" s="2" cm="1">
        <f t="array" ref="N5934">IFERROR(INDEX(tblConsorcios[Prazo (meses)],MOD($J5934,ROWS(tblConsorcios[Produto]))+1),"")</f>
        <v>220</v>
      </c>
      <c r="O5934" s="20" cm="1">
        <f t="array" ref="O5934">IFERROR(INDEX(tblConsorcios[Parcela Mensal (R$)],MOD($J5934,ROWS(tblConsorcios[Produto]))+1),"")</f>
        <v>3078.82</v>
      </c>
      <c r="P5934" s="20" t="str" cm="1">
        <f t="array" ref="P5934">IFERROR(INDEX(tblClientes[Dividendo Mensal (R$)],INT($J5934/ROWS(tblConsorcios[Produto]))+1),"")</f>
        <v/>
      </c>
      <c r="Q5934" s="20" t="str">
        <f t="shared" si="277"/>
        <v/>
      </c>
      <c r="R5934">
        <f t="shared" si="278"/>
        <v>0</v>
      </c>
    </row>
    <row r="5935" spans="10:18" x14ac:dyDescent="0.2">
      <c r="J5935">
        <f t="shared" si="276"/>
        <v>5933</v>
      </c>
      <c r="K5935" t="str" cm="1">
        <f t="array" ref="K5935">IFERROR(INDEX(tblClientes[Cliente],INT($J5935/ROWS(tblConsorcios[Produto]))+1),"")</f>
        <v/>
      </c>
      <c r="L5935" t="str" cm="1">
        <f t="array" ref="L5935">IFERROR(INDEX(tblConsorcios[Produto],MOD($J5935,ROWS(tblConsorcios[Produto]))+1),"")</f>
        <v>Imóvel IE530 – 200m</v>
      </c>
      <c r="M5935" s="20" cm="1">
        <f t="array" ref="M5935">IFERROR(INDEX(tblConsorcios[Valor da Carta (R$)],MOD($J5935,ROWS(tblConsorcios[Produto]))+1),"")</f>
        <v>530000</v>
      </c>
      <c r="N5935" s="2" cm="1">
        <f t="array" ref="N5935">IFERROR(INDEX(tblConsorcios[Prazo (meses)],MOD($J5935,ROWS(tblConsorcios[Produto]))+1),"")</f>
        <v>200</v>
      </c>
      <c r="O5935" s="20" cm="1">
        <f t="array" ref="O5935">IFERROR(INDEX(tblConsorcios[Parcela Mensal (R$)],MOD($J5935,ROWS(tblConsorcios[Produto]))+1),"")</f>
        <v>3360.2</v>
      </c>
      <c r="P5935" s="20" t="str" cm="1">
        <f t="array" ref="P5935">IFERROR(INDEX(tblClientes[Dividendo Mensal (R$)],INT($J5935/ROWS(tblConsorcios[Produto]))+1),"")</f>
        <v/>
      </c>
      <c r="Q5935" s="20" t="str">
        <f t="shared" si="277"/>
        <v/>
      </c>
      <c r="R5935">
        <f t="shared" si="278"/>
        <v>0</v>
      </c>
    </row>
    <row r="5936" spans="10:18" x14ac:dyDescent="0.2">
      <c r="J5936">
        <f t="shared" si="276"/>
        <v>5934</v>
      </c>
      <c r="K5936" t="str" cm="1">
        <f t="array" ref="K5936">IFERROR(INDEX(tblClientes[Cliente],INT($J5936/ROWS(tblConsorcios[Produto]))+1),"")</f>
        <v/>
      </c>
      <c r="L5936" t="str" cm="1">
        <f t="array" ref="L5936">IFERROR(INDEX(tblConsorcios[Produto],MOD($J5936,ROWS(tblConsorcios[Produto]))+1),"")</f>
        <v>Imóvel IE500 – 240m</v>
      </c>
      <c r="M5936" s="20" cm="1">
        <f t="array" ref="M5936">IFERROR(INDEX(tblConsorcios[Valor da Carta (R$)],MOD($J5936,ROWS(tblConsorcios[Produto]))+1),"")</f>
        <v>500000</v>
      </c>
      <c r="N5936" s="2" cm="1">
        <f t="array" ref="N5936">IFERROR(INDEX(tblConsorcios[Prazo (meses)],MOD($J5936,ROWS(tblConsorcios[Produto]))+1),"")</f>
        <v>240</v>
      </c>
      <c r="O5936" s="20" cm="1">
        <f t="array" ref="O5936">IFERROR(INDEX(tblConsorcios[Parcela Mensal (R$)],MOD($J5936,ROWS(tblConsorcios[Produto]))+1),"")</f>
        <v>2683.33</v>
      </c>
      <c r="P5936" s="20" t="str" cm="1">
        <f t="array" ref="P5936">IFERROR(INDEX(tblClientes[Dividendo Mensal (R$)],INT($J5936/ROWS(tblConsorcios[Produto]))+1),"")</f>
        <v/>
      </c>
      <c r="Q5936" s="20" t="str">
        <f t="shared" si="277"/>
        <v/>
      </c>
      <c r="R5936">
        <f t="shared" si="278"/>
        <v>0</v>
      </c>
    </row>
    <row r="5937" spans="10:18" x14ac:dyDescent="0.2">
      <c r="J5937">
        <f t="shared" si="276"/>
        <v>5935</v>
      </c>
      <c r="K5937" t="str" cm="1">
        <f t="array" ref="K5937">IFERROR(INDEX(tblClientes[Cliente],INT($J5937/ROWS(tblConsorcios[Produto]))+1),"")</f>
        <v/>
      </c>
      <c r="L5937" t="str" cm="1">
        <f t="array" ref="L5937">IFERROR(INDEX(tblConsorcios[Produto],MOD($J5937,ROWS(tblConsorcios[Produto]))+1),"")</f>
        <v>Imóvel IE500 – 220m</v>
      </c>
      <c r="M5937" s="20" cm="1">
        <f t="array" ref="M5937">IFERROR(INDEX(tblConsorcios[Valor da Carta (R$)],MOD($J5937,ROWS(tblConsorcios[Produto]))+1),"")</f>
        <v>500000</v>
      </c>
      <c r="N5937" s="2" cm="1">
        <f t="array" ref="N5937">IFERROR(INDEX(tblConsorcios[Prazo (meses)],MOD($J5937,ROWS(tblConsorcios[Produto]))+1),"")</f>
        <v>220</v>
      </c>
      <c r="O5937" s="20" cm="1">
        <f t="array" ref="O5937">IFERROR(INDEX(tblConsorcios[Parcela Mensal (R$)],MOD($J5937,ROWS(tblConsorcios[Produto]))+1),"")</f>
        <v>2904.55</v>
      </c>
      <c r="P5937" s="20" t="str" cm="1">
        <f t="array" ref="P5937">IFERROR(INDEX(tblClientes[Dividendo Mensal (R$)],INT($J5937/ROWS(tblConsorcios[Produto]))+1),"")</f>
        <v/>
      </c>
      <c r="Q5937" s="20" t="str">
        <f t="shared" si="277"/>
        <v/>
      </c>
      <c r="R5937">
        <f t="shared" si="278"/>
        <v>0</v>
      </c>
    </row>
    <row r="5938" spans="10:18" x14ac:dyDescent="0.2">
      <c r="J5938">
        <f t="shared" si="276"/>
        <v>5936</v>
      </c>
      <c r="K5938" t="str" cm="1">
        <f t="array" ref="K5938">IFERROR(INDEX(tblClientes[Cliente],INT($J5938/ROWS(tblConsorcios[Produto]))+1),"")</f>
        <v/>
      </c>
      <c r="L5938" t="str" cm="1">
        <f t="array" ref="L5938">IFERROR(INDEX(tblConsorcios[Produto],MOD($J5938,ROWS(tblConsorcios[Produto]))+1),"")</f>
        <v>Imóvel IE500 – 200m</v>
      </c>
      <c r="M5938" s="20" cm="1">
        <f t="array" ref="M5938">IFERROR(INDEX(tblConsorcios[Valor da Carta (R$)],MOD($J5938,ROWS(tblConsorcios[Produto]))+1),"")</f>
        <v>500000</v>
      </c>
      <c r="N5938" s="2" cm="1">
        <f t="array" ref="N5938">IFERROR(INDEX(tblConsorcios[Prazo (meses)],MOD($J5938,ROWS(tblConsorcios[Produto]))+1),"")</f>
        <v>200</v>
      </c>
      <c r="O5938" s="20" cm="1">
        <f t="array" ref="O5938">IFERROR(INDEX(tblConsorcios[Parcela Mensal (R$)],MOD($J5938,ROWS(tblConsorcios[Produto]))+1),"")</f>
        <v>3170</v>
      </c>
      <c r="P5938" s="20" t="str" cm="1">
        <f t="array" ref="P5938">IFERROR(INDEX(tblClientes[Dividendo Mensal (R$)],INT($J5938/ROWS(tblConsorcios[Produto]))+1),"")</f>
        <v/>
      </c>
      <c r="Q5938" s="20" t="str">
        <f t="shared" si="277"/>
        <v/>
      </c>
      <c r="R5938">
        <f t="shared" si="278"/>
        <v>0</v>
      </c>
    </row>
    <row r="5939" spans="10:18" x14ac:dyDescent="0.2">
      <c r="J5939">
        <f t="shared" si="276"/>
        <v>5937</v>
      </c>
      <c r="K5939" t="str" cm="1">
        <f t="array" ref="K5939">IFERROR(INDEX(tblClientes[Cliente],INT($J5939/ROWS(tblConsorcios[Produto]))+1),"")</f>
        <v/>
      </c>
      <c r="L5939" t="str" cm="1">
        <f t="array" ref="L5939">IFERROR(INDEX(tblConsorcios[Produto],MOD($J5939,ROWS(tblConsorcios[Produto]))+1),"")</f>
        <v>Imóvel IE480 – 240m</v>
      </c>
      <c r="M5939" s="20" cm="1">
        <f t="array" ref="M5939">IFERROR(INDEX(tblConsorcios[Valor da Carta (R$)],MOD($J5939,ROWS(tblConsorcios[Produto]))+1),"")</f>
        <v>480000</v>
      </c>
      <c r="N5939" s="2" cm="1">
        <f t="array" ref="N5939">IFERROR(INDEX(tblConsorcios[Prazo (meses)],MOD($J5939,ROWS(tblConsorcios[Produto]))+1),"")</f>
        <v>240</v>
      </c>
      <c r="O5939" s="20" cm="1">
        <f t="array" ref="O5939">IFERROR(INDEX(tblConsorcios[Parcela Mensal (R$)],MOD($J5939,ROWS(tblConsorcios[Produto]))+1),"")</f>
        <v>2576</v>
      </c>
      <c r="P5939" s="20" t="str" cm="1">
        <f t="array" ref="P5939">IFERROR(INDEX(tblClientes[Dividendo Mensal (R$)],INT($J5939/ROWS(tblConsorcios[Produto]))+1),"")</f>
        <v/>
      </c>
      <c r="Q5939" s="20" t="str">
        <f t="shared" si="277"/>
        <v/>
      </c>
      <c r="R5939">
        <f t="shared" si="278"/>
        <v>0</v>
      </c>
    </row>
    <row r="5940" spans="10:18" x14ac:dyDescent="0.2">
      <c r="J5940">
        <f t="shared" si="276"/>
        <v>5938</v>
      </c>
      <c r="K5940" t="str" cm="1">
        <f t="array" ref="K5940">IFERROR(INDEX(tblClientes[Cliente],INT($J5940/ROWS(tblConsorcios[Produto]))+1),"")</f>
        <v/>
      </c>
      <c r="L5940" t="str" cm="1">
        <f t="array" ref="L5940">IFERROR(INDEX(tblConsorcios[Produto],MOD($J5940,ROWS(tblConsorcios[Produto]))+1),"")</f>
        <v>Imóvel IE480 – 220m</v>
      </c>
      <c r="M5940" s="20" cm="1">
        <f t="array" ref="M5940">IFERROR(INDEX(tblConsorcios[Valor da Carta (R$)],MOD($J5940,ROWS(tblConsorcios[Produto]))+1),"")</f>
        <v>480000</v>
      </c>
      <c r="N5940" s="2" cm="1">
        <f t="array" ref="N5940">IFERROR(INDEX(tblConsorcios[Prazo (meses)],MOD($J5940,ROWS(tblConsorcios[Produto]))+1),"")</f>
        <v>220</v>
      </c>
      <c r="O5940" s="20" cm="1">
        <f t="array" ref="O5940">IFERROR(INDEX(tblConsorcios[Parcela Mensal (R$)],MOD($J5940,ROWS(tblConsorcios[Produto]))+1),"")</f>
        <v>2788.36</v>
      </c>
      <c r="P5940" s="20" t="str" cm="1">
        <f t="array" ref="P5940">IFERROR(INDEX(tblClientes[Dividendo Mensal (R$)],INT($J5940/ROWS(tblConsorcios[Produto]))+1),"")</f>
        <v/>
      </c>
      <c r="Q5940" s="20" t="str">
        <f t="shared" si="277"/>
        <v/>
      </c>
      <c r="R5940">
        <f t="shared" si="278"/>
        <v>0</v>
      </c>
    </row>
    <row r="5941" spans="10:18" x14ac:dyDescent="0.2">
      <c r="J5941">
        <f t="shared" si="276"/>
        <v>5939</v>
      </c>
      <c r="K5941" t="str" cm="1">
        <f t="array" ref="K5941">IFERROR(INDEX(tblClientes[Cliente],INT($J5941/ROWS(tblConsorcios[Produto]))+1),"")</f>
        <v/>
      </c>
      <c r="L5941" t="str" cm="1">
        <f t="array" ref="L5941">IFERROR(INDEX(tblConsorcios[Produto],MOD($J5941,ROWS(tblConsorcios[Produto]))+1),"")</f>
        <v>Imóvel IE480 – 200m</v>
      </c>
      <c r="M5941" s="20" cm="1">
        <f t="array" ref="M5941">IFERROR(INDEX(tblConsorcios[Valor da Carta (R$)],MOD($J5941,ROWS(tblConsorcios[Produto]))+1),"")</f>
        <v>480000</v>
      </c>
      <c r="N5941" s="2" cm="1">
        <f t="array" ref="N5941">IFERROR(INDEX(tblConsorcios[Prazo (meses)],MOD($J5941,ROWS(tblConsorcios[Produto]))+1),"")</f>
        <v>200</v>
      </c>
      <c r="O5941" s="20" cm="1">
        <f t="array" ref="O5941">IFERROR(INDEX(tblConsorcios[Parcela Mensal (R$)],MOD($J5941,ROWS(tblConsorcios[Produto]))+1),"")</f>
        <v>3043.2</v>
      </c>
      <c r="P5941" s="20" t="str" cm="1">
        <f t="array" ref="P5941">IFERROR(INDEX(tblClientes[Dividendo Mensal (R$)],INT($J5941/ROWS(tblConsorcios[Produto]))+1),"")</f>
        <v/>
      </c>
      <c r="Q5941" s="20" t="str">
        <f t="shared" si="277"/>
        <v/>
      </c>
      <c r="R5941">
        <f t="shared" si="278"/>
        <v>0</v>
      </c>
    </row>
    <row r="5942" spans="10:18" x14ac:dyDescent="0.2">
      <c r="J5942">
        <f t="shared" si="276"/>
        <v>5940</v>
      </c>
      <c r="K5942" t="str" cm="1">
        <f t="array" ref="K5942">IFERROR(INDEX(tblClientes[Cliente],INT($J5942/ROWS(tblConsorcios[Produto]))+1),"")</f>
        <v/>
      </c>
      <c r="L5942" t="str" cm="1">
        <f t="array" ref="L5942">IFERROR(INDEX(tblConsorcios[Produto],MOD($J5942,ROWS(tblConsorcios[Produto]))+1),"")</f>
        <v>Imóvel IE450 – 240m</v>
      </c>
      <c r="M5942" s="20" cm="1">
        <f t="array" ref="M5942">IFERROR(INDEX(tblConsorcios[Valor da Carta (R$)],MOD($J5942,ROWS(tblConsorcios[Produto]))+1),"")</f>
        <v>450000</v>
      </c>
      <c r="N5942" s="2" cm="1">
        <f t="array" ref="N5942">IFERROR(INDEX(tblConsorcios[Prazo (meses)],MOD($J5942,ROWS(tblConsorcios[Produto]))+1),"")</f>
        <v>240</v>
      </c>
      <c r="O5942" s="20" cm="1">
        <f t="array" ref="O5942">IFERROR(INDEX(tblConsorcios[Parcela Mensal (R$)],MOD($J5942,ROWS(tblConsorcios[Produto]))+1),"")</f>
        <v>2415</v>
      </c>
      <c r="P5942" s="20" t="str" cm="1">
        <f t="array" ref="P5942">IFERROR(INDEX(tblClientes[Dividendo Mensal (R$)],INT($J5942/ROWS(tblConsorcios[Produto]))+1),"")</f>
        <v/>
      </c>
      <c r="Q5942" s="20" t="str">
        <f t="shared" si="277"/>
        <v/>
      </c>
      <c r="R5942">
        <f t="shared" si="278"/>
        <v>0</v>
      </c>
    </row>
    <row r="5943" spans="10:18" x14ac:dyDescent="0.2">
      <c r="J5943">
        <f t="shared" si="276"/>
        <v>5941</v>
      </c>
      <c r="K5943" t="str" cm="1">
        <f t="array" ref="K5943">IFERROR(INDEX(tblClientes[Cliente],INT($J5943/ROWS(tblConsorcios[Produto]))+1),"")</f>
        <v/>
      </c>
      <c r="L5943" t="str" cm="1">
        <f t="array" ref="L5943">IFERROR(INDEX(tblConsorcios[Produto],MOD($J5943,ROWS(tblConsorcios[Produto]))+1),"")</f>
        <v>Imóvel IE450 – 220m</v>
      </c>
      <c r="M5943" s="20" cm="1">
        <f t="array" ref="M5943">IFERROR(INDEX(tblConsorcios[Valor da Carta (R$)],MOD($J5943,ROWS(tblConsorcios[Produto]))+1),"")</f>
        <v>450000</v>
      </c>
      <c r="N5943" s="2" cm="1">
        <f t="array" ref="N5943">IFERROR(INDEX(tblConsorcios[Prazo (meses)],MOD($J5943,ROWS(tblConsorcios[Produto]))+1),"")</f>
        <v>220</v>
      </c>
      <c r="O5943" s="20" cm="1">
        <f t="array" ref="O5943">IFERROR(INDEX(tblConsorcios[Parcela Mensal (R$)],MOD($J5943,ROWS(tblConsorcios[Produto]))+1),"")</f>
        <v>2614.09</v>
      </c>
      <c r="P5943" s="20" t="str" cm="1">
        <f t="array" ref="P5943">IFERROR(INDEX(tblClientes[Dividendo Mensal (R$)],INT($J5943/ROWS(tblConsorcios[Produto]))+1),"")</f>
        <v/>
      </c>
      <c r="Q5943" s="20" t="str">
        <f t="shared" si="277"/>
        <v/>
      </c>
      <c r="R5943">
        <f t="shared" si="278"/>
        <v>0</v>
      </c>
    </row>
    <row r="5944" spans="10:18" x14ac:dyDescent="0.2">
      <c r="J5944">
        <f t="shared" si="276"/>
        <v>5942</v>
      </c>
      <c r="K5944" t="str" cm="1">
        <f t="array" ref="K5944">IFERROR(INDEX(tblClientes[Cliente],INT($J5944/ROWS(tblConsorcios[Produto]))+1),"")</f>
        <v/>
      </c>
      <c r="L5944" t="str" cm="1">
        <f t="array" ref="L5944">IFERROR(INDEX(tblConsorcios[Produto],MOD($J5944,ROWS(tblConsorcios[Produto]))+1),"")</f>
        <v>Imóvel IE450 – 200m</v>
      </c>
      <c r="M5944" s="20" cm="1">
        <f t="array" ref="M5944">IFERROR(INDEX(tblConsorcios[Valor da Carta (R$)],MOD($J5944,ROWS(tblConsorcios[Produto]))+1),"")</f>
        <v>450000</v>
      </c>
      <c r="N5944" s="2" cm="1">
        <f t="array" ref="N5944">IFERROR(INDEX(tblConsorcios[Prazo (meses)],MOD($J5944,ROWS(tblConsorcios[Produto]))+1),"")</f>
        <v>200</v>
      </c>
      <c r="O5944" s="20" cm="1">
        <f t="array" ref="O5944">IFERROR(INDEX(tblConsorcios[Parcela Mensal (R$)],MOD($J5944,ROWS(tblConsorcios[Produto]))+1),"")</f>
        <v>2853</v>
      </c>
      <c r="P5944" s="20" t="str" cm="1">
        <f t="array" ref="P5944">IFERROR(INDEX(tblClientes[Dividendo Mensal (R$)],INT($J5944/ROWS(tblConsorcios[Produto]))+1),"")</f>
        <v/>
      </c>
      <c r="Q5944" s="20" t="str">
        <f t="shared" si="277"/>
        <v/>
      </c>
      <c r="R5944">
        <f t="shared" si="278"/>
        <v>0</v>
      </c>
    </row>
    <row r="5945" spans="10:18" x14ac:dyDescent="0.2">
      <c r="J5945">
        <f t="shared" si="276"/>
        <v>5943</v>
      </c>
      <c r="K5945" t="str" cm="1">
        <f t="array" ref="K5945">IFERROR(INDEX(tblClientes[Cliente],INT($J5945/ROWS(tblConsorcios[Produto]))+1),"")</f>
        <v/>
      </c>
      <c r="L5945" t="str" cm="1">
        <f t="array" ref="L5945">IFERROR(INDEX(tblConsorcios[Produto],MOD($J5945,ROWS(tblConsorcios[Produto]))+1),"")</f>
        <v>Imóvel IE430 – 240m</v>
      </c>
      <c r="M5945" s="20" cm="1">
        <f t="array" ref="M5945">IFERROR(INDEX(tblConsorcios[Valor da Carta (R$)],MOD($J5945,ROWS(tblConsorcios[Produto]))+1),"")</f>
        <v>430000</v>
      </c>
      <c r="N5945" s="2" cm="1">
        <f t="array" ref="N5945">IFERROR(INDEX(tblConsorcios[Prazo (meses)],MOD($J5945,ROWS(tblConsorcios[Produto]))+1),"")</f>
        <v>240</v>
      </c>
      <c r="O5945" s="20" cm="1">
        <f t="array" ref="O5945">IFERROR(INDEX(tblConsorcios[Parcela Mensal (R$)],MOD($J5945,ROWS(tblConsorcios[Produto]))+1),"")</f>
        <v>2307.67</v>
      </c>
      <c r="P5945" s="20" t="str" cm="1">
        <f t="array" ref="P5945">IFERROR(INDEX(tblClientes[Dividendo Mensal (R$)],INT($J5945/ROWS(tblConsorcios[Produto]))+1),"")</f>
        <v/>
      </c>
      <c r="Q5945" s="20" t="str">
        <f t="shared" si="277"/>
        <v/>
      </c>
      <c r="R5945">
        <f t="shared" si="278"/>
        <v>0</v>
      </c>
    </row>
    <row r="5946" spans="10:18" x14ac:dyDescent="0.2">
      <c r="J5946">
        <f t="shared" si="276"/>
        <v>5944</v>
      </c>
      <c r="K5946" t="str" cm="1">
        <f t="array" ref="K5946">IFERROR(INDEX(tblClientes[Cliente],INT($J5946/ROWS(tblConsorcios[Produto]))+1),"")</f>
        <v/>
      </c>
      <c r="L5946" t="str" cm="1">
        <f t="array" ref="L5946">IFERROR(INDEX(tblConsorcios[Produto],MOD($J5946,ROWS(tblConsorcios[Produto]))+1),"")</f>
        <v>Imóvel IE430 – 220m</v>
      </c>
      <c r="M5946" s="20" cm="1">
        <f t="array" ref="M5946">IFERROR(INDEX(tblConsorcios[Valor da Carta (R$)],MOD($J5946,ROWS(tblConsorcios[Produto]))+1),"")</f>
        <v>430000</v>
      </c>
      <c r="N5946" s="2" cm="1">
        <f t="array" ref="N5946">IFERROR(INDEX(tblConsorcios[Prazo (meses)],MOD($J5946,ROWS(tblConsorcios[Produto]))+1),"")</f>
        <v>220</v>
      </c>
      <c r="O5946" s="20" cm="1">
        <f t="array" ref="O5946">IFERROR(INDEX(tblConsorcios[Parcela Mensal (R$)],MOD($J5946,ROWS(tblConsorcios[Produto]))+1),"")</f>
        <v>2497.91</v>
      </c>
      <c r="P5946" s="20" t="str" cm="1">
        <f t="array" ref="P5946">IFERROR(INDEX(tblClientes[Dividendo Mensal (R$)],INT($J5946/ROWS(tblConsorcios[Produto]))+1),"")</f>
        <v/>
      </c>
      <c r="Q5946" s="20" t="str">
        <f t="shared" si="277"/>
        <v/>
      </c>
      <c r="R5946">
        <f t="shared" si="278"/>
        <v>0</v>
      </c>
    </row>
    <row r="5947" spans="10:18" x14ac:dyDescent="0.2">
      <c r="J5947">
        <f t="shared" si="276"/>
        <v>5945</v>
      </c>
      <c r="K5947" t="str" cm="1">
        <f t="array" ref="K5947">IFERROR(INDEX(tblClientes[Cliente],INT($J5947/ROWS(tblConsorcios[Produto]))+1),"")</f>
        <v/>
      </c>
      <c r="L5947" t="str" cm="1">
        <f t="array" ref="L5947">IFERROR(INDEX(tblConsorcios[Produto],MOD($J5947,ROWS(tblConsorcios[Produto]))+1),"")</f>
        <v>Imóvel IE430 – 200m</v>
      </c>
      <c r="M5947" s="20" cm="1">
        <f t="array" ref="M5947">IFERROR(INDEX(tblConsorcios[Valor da Carta (R$)],MOD($J5947,ROWS(tblConsorcios[Produto]))+1),"")</f>
        <v>430000</v>
      </c>
      <c r="N5947" s="2" cm="1">
        <f t="array" ref="N5947">IFERROR(INDEX(tblConsorcios[Prazo (meses)],MOD($J5947,ROWS(tblConsorcios[Produto]))+1),"")</f>
        <v>200</v>
      </c>
      <c r="O5947" s="20" cm="1">
        <f t="array" ref="O5947">IFERROR(INDEX(tblConsorcios[Parcela Mensal (R$)],MOD($J5947,ROWS(tblConsorcios[Produto]))+1),"")</f>
        <v>2726.2</v>
      </c>
      <c r="P5947" s="20" t="str" cm="1">
        <f t="array" ref="P5947">IFERROR(INDEX(tblClientes[Dividendo Mensal (R$)],INT($J5947/ROWS(tblConsorcios[Produto]))+1),"")</f>
        <v/>
      </c>
      <c r="Q5947" s="20" t="str">
        <f t="shared" si="277"/>
        <v/>
      </c>
      <c r="R5947">
        <f t="shared" si="278"/>
        <v>0</v>
      </c>
    </row>
    <row r="5948" spans="10:18" x14ac:dyDescent="0.2">
      <c r="J5948">
        <f t="shared" si="276"/>
        <v>5946</v>
      </c>
      <c r="K5948" t="str" cm="1">
        <f t="array" ref="K5948">IFERROR(INDEX(tblClientes[Cliente],INT($J5948/ROWS(tblConsorcios[Produto]))+1),"")</f>
        <v/>
      </c>
      <c r="L5948" t="str" cm="1">
        <f t="array" ref="L5948">IFERROR(INDEX(tblConsorcios[Produto],MOD($J5948,ROWS(tblConsorcios[Produto]))+1),"")</f>
        <v>Imóvel IE400 – 240m</v>
      </c>
      <c r="M5948" s="20" cm="1">
        <f t="array" ref="M5948">IFERROR(INDEX(tblConsorcios[Valor da Carta (R$)],MOD($J5948,ROWS(tblConsorcios[Produto]))+1),"")</f>
        <v>400000</v>
      </c>
      <c r="N5948" s="2" cm="1">
        <f t="array" ref="N5948">IFERROR(INDEX(tblConsorcios[Prazo (meses)],MOD($J5948,ROWS(tblConsorcios[Produto]))+1),"")</f>
        <v>240</v>
      </c>
      <c r="O5948" s="20" cm="1">
        <f t="array" ref="O5948">IFERROR(INDEX(tblConsorcios[Parcela Mensal (R$)],MOD($J5948,ROWS(tblConsorcios[Produto]))+1),"")</f>
        <v>2146.67</v>
      </c>
      <c r="P5948" s="20" t="str" cm="1">
        <f t="array" ref="P5948">IFERROR(INDEX(tblClientes[Dividendo Mensal (R$)],INT($J5948/ROWS(tblConsorcios[Produto]))+1),"")</f>
        <v/>
      </c>
      <c r="Q5948" s="20" t="str">
        <f t="shared" si="277"/>
        <v/>
      </c>
      <c r="R5948">
        <f t="shared" si="278"/>
        <v>0</v>
      </c>
    </row>
    <row r="5949" spans="10:18" x14ac:dyDescent="0.2">
      <c r="J5949">
        <f t="shared" si="276"/>
        <v>5947</v>
      </c>
      <c r="K5949" t="str" cm="1">
        <f t="array" ref="K5949">IFERROR(INDEX(tblClientes[Cliente],INT($J5949/ROWS(tblConsorcios[Produto]))+1),"")</f>
        <v/>
      </c>
      <c r="L5949" t="str" cm="1">
        <f t="array" ref="L5949">IFERROR(INDEX(tblConsorcios[Produto],MOD($J5949,ROWS(tblConsorcios[Produto]))+1),"")</f>
        <v>Imóvel IE400 – 220m</v>
      </c>
      <c r="M5949" s="20" cm="1">
        <f t="array" ref="M5949">IFERROR(INDEX(tblConsorcios[Valor da Carta (R$)],MOD($J5949,ROWS(tblConsorcios[Produto]))+1),"")</f>
        <v>400000</v>
      </c>
      <c r="N5949" s="2" cm="1">
        <f t="array" ref="N5949">IFERROR(INDEX(tblConsorcios[Prazo (meses)],MOD($J5949,ROWS(tblConsorcios[Produto]))+1),"")</f>
        <v>220</v>
      </c>
      <c r="O5949" s="20" cm="1">
        <f t="array" ref="O5949">IFERROR(INDEX(tblConsorcios[Parcela Mensal (R$)],MOD($J5949,ROWS(tblConsorcios[Produto]))+1),"")</f>
        <v>2323.64</v>
      </c>
      <c r="P5949" s="20" t="str" cm="1">
        <f t="array" ref="P5949">IFERROR(INDEX(tblClientes[Dividendo Mensal (R$)],INT($J5949/ROWS(tblConsorcios[Produto]))+1),"")</f>
        <v/>
      </c>
      <c r="Q5949" s="20" t="str">
        <f t="shared" si="277"/>
        <v/>
      </c>
      <c r="R5949">
        <f t="shared" si="278"/>
        <v>0</v>
      </c>
    </row>
    <row r="5950" spans="10:18" x14ac:dyDescent="0.2">
      <c r="J5950">
        <f t="shared" si="276"/>
        <v>5948</v>
      </c>
      <c r="K5950" t="str" cm="1">
        <f t="array" ref="K5950">IFERROR(INDEX(tblClientes[Cliente],INT($J5950/ROWS(tblConsorcios[Produto]))+1),"")</f>
        <v/>
      </c>
      <c r="L5950" t="str" cm="1">
        <f t="array" ref="L5950">IFERROR(INDEX(tblConsorcios[Produto],MOD($J5950,ROWS(tblConsorcios[Produto]))+1),"")</f>
        <v>Imóvel IE400 – 200m</v>
      </c>
      <c r="M5950" s="20" cm="1">
        <f t="array" ref="M5950">IFERROR(INDEX(tblConsorcios[Valor da Carta (R$)],MOD($J5950,ROWS(tblConsorcios[Produto]))+1),"")</f>
        <v>400000</v>
      </c>
      <c r="N5950" s="2" cm="1">
        <f t="array" ref="N5950">IFERROR(INDEX(tblConsorcios[Prazo (meses)],MOD($J5950,ROWS(tblConsorcios[Produto]))+1),"")</f>
        <v>200</v>
      </c>
      <c r="O5950" s="20" cm="1">
        <f t="array" ref="O5950">IFERROR(INDEX(tblConsorcios[Parcela Mensal (R$)],MOD($J5950,ROWS(tblConsorcios[Produto]))+1),"")</f>
        <v>2536</v>
      </c>
      <c r="P5950" s="20" t="str" cm="1">
        <f t="array" ref="P5950">IFERROR(INDEX(tblClientes[Dividendo Mensal (R$)],INT($J5950/ROWS(tblConsorcios[Produto]))+1),"")</f>
        <v/>
      </c>
      <c r="Q5950" s="20" t="str">
        <f t="shared" si="277"/>
        <v/>
      </c>
      <c r="R5950">
        <f t="shared" si="278"/>
        <v>0</v>
      </c>
    </row>
    <row r="5951" spans="10:18" x14ac:dyDescent="0.2">
      <c r="J5951">
        <f t="shared" si="276"/>
        <v>5949</v>
      </c>
      <c r="K5951" t="str" cm="1">
        <f t="array" ref="K5951">IFERROR(INDEX(tblClientes[Cliente],INT($J5951/ROWS(tblConsorcios[Produto]))+1),"")</f>
        <v/>
      </c>
      <c r="L5951" t="str" cm="1">
        <f t="array" ref="L5951">IFERROR(INDEX(tblConsorcios[Produto],MOD($J5951,ROWS(tblConsorcios[Produto]))+1),"")</f>
        <v>Imóvel IE380 – 240m</v>
      </c>
      <c r="M5951" s="20" cm="1">
        <f t="array" ref="M5951">IFERROR(INDEX(tblConsorcios[Valor da Carta (R$)],MOD($J5951,ROWS(tblConsorcios[Produto]))+1),"")</f>
        <v>380000</v>
      </c>
      <c r="N5951" s="2" cm="1">
        <f t="array" ref="N5951">IFERROR(INDEX(tblConsorcios[Prazo (meses)],MOD($J5951,ROWS(tblConsorcios[Produto]))+1),"")</f>
        <v>240</v>
      </c>
      <c r="O5951" s="20" cm="1">
        <f t="array" ref="O5951">IFERROR(INDEX(tblConsorcios[Parcela Mensal (R$)],MOD($J5951,ROWS(tblConsorcios[Produto]))+1),"")</f>
        <v>2039.33</v>
      </c>
      <c r="P5951" s="20" t="str" cm="1">
        <f t="array" ref="P5951">IFERROR(INDEX(tblClientes[Dividendo Mensal (R$)],INT($J5951/ROWS(tblConsorcios[Produto]))+1),"")</f>
        <v/>
      </c>
      <c r="Q5951" s="20" t="str">
        <f t="shared" si="277"/>
        <v/>
      </c>
      <c r="R5951">
        <f t="shared" si="278"/>
        <v>0</v>
      </c>
    </row>
    <row r="5952" spans="10:18" x14ac:dyDescent="0.2">
      <c r="J5952">
        <f t="shared" si="276"/>
        <v>5950</v>
      </c>
      <c r="K5952" t="str" cm="1">
        <f t="array" ref="K5952">IFERROR(INDEX(tblClientes[Cliente],INT($J5952/ROWS(tblConsorcios[Produto]))+1),"")</f>
        <v/>
      </c>
      <c r="L5952" t="str" cm="1">
        <f t="array" ref="L5952">IFERROR(INDEX(tblConsorcios[Produto],MOD($J5952,ROWS(tblConsorcios[Produto]))+1),"")</f>
        <v>Imóvel IE380 – 220m</v>
      </c>
      <c r="M5952" s="20" cm="1">
        <f t="array" ref="M5952">IFERROR(INDEX(tblConsorcios[Valor da Carta (R$)],MOD($J5952,ROWS(tblConsorcios[Produto]))+1),"")</f>
        <v>380000</v>
      </c>
      <c r="N5952" s="2" cm="1">
        <f t="array" ref="N5952">IFERROR(INDEX(tblConsorcios[Prazo (meses)],MOD($J5952,ROWS(tblConsorcios[Produto]))+1),"")</f>
        <v>220</v>
      </c>
      <c r="O5952" s="20" cm="1">
        <f t="array" ref="O5952">IFERROR(INDEX(tblConsorcios[Parcela Mensal (R$)],MOD($J5952,ROWS(tblConsorcios[Produto]))+1),"")</f>
        <v>2207.4499999999998</v>
      </c>
      <c r="P5952" s="20" t="str" cm="1">
        <f t="array" ref="P5952">IFERROR(INDEX(tblClientes[Dividendo Mensal (R$)],INT($J5952/ROWS(tblConsorcios[Produto]))+1),"")</f>
        <v/>
      </c>
      <c r="Q5952" s="20" t="str">
        <f t="shared" si="277"/>
        <v/>
      </c>
      <c r="R5952">
        <f t="shared" si="278"/>
        <v>0</v>
      </c>
    </row>
    <row r="5953" spans="10:18" x14ac:dyDescent="0.2">
      <c r="J5953">
        <f t="shared" si="276"/>
        <v>5951</v>
      </c>
      <c r="K5953" t="str" cm="1">
        <f t="array" ref="K5953">IFERROR(INDEX(tblClientes[Cliente],INT($J5953/ROWS(tblConsorcios[Produto]))+1),"")</f>
        <v/>
      </c>
      <c r="L5953" t="str" cm="1">
        <f t="array" ref="L5953">IFERROR(INDEX(tblConsorcios[Produto],MOD($J5953,ROWS(tblConsorcios[Produto]))+1),"")</f>
        <v>Imóvel IE380 – 200m</v>
      </c>
      <c r="M5953" s="20" cm="1">
        <f t="array" ref="M5953">IFERROR(INDEX(tblConsorcios[Valor da Carta (R$)],MOD($J5953,ROWS(tblConsorcios[Produto]))+1),"")</f>
        <v>380000</v>
      </c>
      <c r="N5953" s="2" cm="1">
        <f t="array" ref="N5953">IFERROR(INDEX(tblConsorcios[Prazo (meses)],MOD($J5953,ROWS(tblConsorcios[Produto]))+1),"")</f>
        <v>200</v>
      </c>
      <c r="O5953" s="20" cm="1">
        <f t="array" ref="O5953">IFERROR(INDEX(tblConsorcios[Parcela Mensal (R$)],MOD($J5953,ROWS(tblConsorcios[Produto]))+1),"")</f>
        <v>2409.1999999999998</v>
      </c>
      <c r="P5953" s="20" t="str" cm="1">
        <f t="array" ref="P5953">IFERROR(INDEX(tblClientes[Dividendo Mensal (R$)],INT($J5953/ROWS(tblConsorcios[Produto]))+1),"")</f>
        <v/>
      </c>
      <c r="Q5953" s="20" t="str">
        <f t="shared" si="277"/>
        <v/>
      </c>
      <c r="R5953">
        <f t="shared" si="278"/>
        <v>0</v>
      </c>
    </row>
    <row r="5954" spans="10:18" x14ac:dyDescent="0.2">
      <c r="J5954">
        <f t="shared" si="276"/>
        <v>5952</v>
      </c>
      <c r="K5954" t="str" cm="1">
        <f t="array" ref="K5954">IFERROR(INDEX(tblClientes[Cliente],INT($J5954/ROWS(tblConsorcios[Produto]))+1),"")</f>
        <v/>
      </c>
      <c r="L5954" t="str" cm="1">
        <f t="array" ref="L5954">IFERROR(INDEX(tblConsorcios[Produto],MOD($J5954,ROWS(tblConsorcios[Produto]))+1),"")</f>
        <v>Imóvel IE350 – 240m</v>
      </c>
      <c r="M5954" s="20" cm="1">
        <f t="array" ref="M5954">IFERROR(INDEX(tblConsorcios[Valor da Carta (R$)],MOD($J5954,ROWS(tblConsorcios[Produto]))+1),"")</f>
        <v>350000</v>
      </c>
      <c r="N5954" s="2" cm="1">
        <f t="array" ref="N5954">IFERROR(INDEX(tblConsorcios[Prazo (meses)],MOD($J5954,ROWS(tblConsorcios[Produto]))+1),"")</f>
        <v>240</v>
      </c>
      <c r="O5954" s="20" cm="1">
        <f t="array" ref="O5954">IFERROR(INDEX(tblConsorcios[Parcela Mensal (R$)],MOD($J5954,ROWS(tblConsorcios[Produto]))+1),"")</f>
        <v>1878.33</v>
      </c>
      <c r="P5954" s="20" t="str" cm="1">
        <f t="array" ref="P5954">IFERROR(INDEX(tblClientes[Dividendo Mensal (R$)],INT($J5954/ROWS(tblConsorcios[Produto]))+1),"")</f>
        <v/>
      </c>
      <c r="Q5954" s="20" t="str">
        <f t="shared" si="277"/>
        <v/>
      </c>
      <c r="R5954">
        <f t="shared" si="278"/>
        <v>0</v>
      </c>
    </row>
    <row r="5955" spans="10:18" x14ac:dyDescent="0.2">
      <c r="J5955">
        <f t="shared" ref="J5955:J6018" si="279">ROW()-2</f>
        <v>5953</v>
      </c>
      <c r="K5955" t="str" cm="1">
        <f t="array" ref="K5955">IFERROR(INDEX(tblClientes[Cliente],INT($J5955/ROWS(tblConsorcios[Produto]))+1),"")</f>
        <v/>
      </c>
      <c r="L5955" t="str" cm="1">
        <f t="array" ref="L5955">IFERROR(INDEX(tblConsorcios[Produto],MOD($J5955,ROWS(tblConsorcios[Produto]))+1),"")</f>
        <v>Imóvel IE350 – 220m</v>
      </c>
      <c r="M5955" s="20" cm="1">
        <f t="array" ref="M5955">IFERROR(INDEX(tblConsorcios[Valor da Carta (R$)],MOD($J5955,ROWS(tblConsorcios[Produto]))+1),"")</f>
        <v>350000</v>
      </c>
      <c r="N5955" s="2" cm="1">
        <f t="array" ref="N5955">IFERROR(INDEX(tblConsorcios[Prazo (meses)],MOD($J5955,ROWS(tblConsorcios[Produto]))+1),"")</f>
        <v>220</v>
      </c>
      <c r="O5955" s="20" cm="1">
        <f t="array" ref="O5955">IFERROR(INDEX(tblConsorcios[Parcela Mensal (R$)],MOD($J5955,ROWS(tblConsorcios[Produto]))+1),"")</f>
        <v>2033.18</v>
      </c>
      <c r="P5955" s="20" t="str" cm="1">
        <f t="array" ref="P5955">IFERROR(INDEX(tblClientes[Dividendo Mensal (R$)],INT($J5955/ROWS(tblConsorcios[Produto]))+1),"")</f>
        <v/>
      </c>
      <c r="Q5955" s="20" t="str">
        <f t="shared" ref="Q5955:Q6018" si="280">IF(AND(ISNUMBER(O5955),ISNUMBER(P5955)),P5955-O5955,"")</f>
        <v/>
      </c>
      <c r="R5955">
        <f t="shared" ref="R5955:R6018" si="281">IF(AND(ISNUMBER(O5955),ISNUMBER(P5955),O5955&lt;=P5955),1,0)</f>
        <v>0</v>
      </c>
    </row>
    <row r="5956" spans="10:18" x14ac:dyDescent="0.2">
      <c r="J5956">
        <f t="shared" si="279"/>
        <v>5954</v>
      </c>
      <c r="K5956" t="str" cm="1">
        <f t="array" ref="K5956">IFERROR(INDEX(tblClientes[Cliente],INT($J5956/ROWS(tblConsorcios[Produto]))+1),"")</f>
        <v/>
      </c>
      <c r="L5956" t="str" cm="1">
        <f t="array" ref="L5956">IFERROR(INDEX(tblConsorcios[Produto],MOD($J5956,ROWS(tblConsorcios[Produto]))+1),"")</f>
        <v>Imóvel IE350 – 200m</v>
      </c>
      <c r="M5956" s="20" cm="1">
        <f t="array" ref="M5956">IFERROR(INDEX(tblConsorcios[Valor da Carta (R$)],MOD($J5956,ROWS(tblConsorcios[Produto]))+1),"")</f>
        <v>350000</v>
      </c>
      <c r="N5956" s="2" cm="1">
        <f t="array" ref="N5956">IFERROR(INDEX(tblConsorcios[Prazo (meses)],MOD($J5956,ROWS(tblConsorcios[Produto]))+1),"")</f>
        <v>200</v>
      </c>
      <c r="O5956" s="20" cm="1">
        <f t="array" ref="O5956">IFERROR(INDEX(tblConsorcios[Parcela Mensal (R$)],MOD($J5956,ROWS(tblConsorcios[Produto]))+1),"")</f>
        <v>2219</v>
      </c>
      <c r="P5956" s="20" t="str" cm="1">
        <f t="array" ref="P5956">IFERROR(INDEX(tblClientes[Dividendo Mensal (R$)],INT($J5956/ROWS(tblConsorcios[Produto]))+1),"")</f>
        <v/>
      </c>
      <c r="Q5956" s="20" t="str">
        <f t="shared" si="280"/>
        <v/>
      </c>
      <c r="R5956">
        <f t="shared" si="281"/>
        <v>0</v>
      </c>
    </row>
    <row r="5957" spans="10:18" x14ac:dyDescent="0.2">
      <c r="J5957">
        <f t="shared" si="279"/>
        <v>5955</v>
      </c>
      <c r="K5957" t="str" cm="1">
        <f t="array" ref="K5957">IFERROR(INDEX(tblClientes[Cliente],INT($J5957/ROWS(tblConsorcios[Produto]))+1),"")</f>
        <v/>
      </c>
      <c r="L5957" t="str" cm="1">
        <f t="array" ref="L5957">IFERROR(INDEX(tblConsorcios[Produto],MOD($J5957,ROWS(tblConsorcios[Produto]))+1),"")</f>
        <v>Imóvel IE330 – 240m</v>
      </c>
      <c r="M5957" s="20" cm="1">
        <f t="array" ref="M5957">IFERROR(INDEX(tblConsorcios[Valor da Carta (R$)],MOD($J5957,ROWS(tblConsorcios[Produto]))+1),"")</f>
        <v>330000</v>
      </c>
      <c r="N5957" s="2" cm="1">
        <f t="array" ref="N5957">IFERROR(INDEX(tblConsorcios[Prazo (meses)],MOD($J5957,ROWS(tblConsorcios[Produto]))+1),"")</f>
        <v>240</v>
      </c>
      <c r="O5957" s="20" cm="1">
        <f t="array" ref="O5957">IFERROR(INDEX(tblConsorcios[Parcela Mensal (R$)],MOD($J5957,ROWS(tblConsorcios[Produto]))+1),"")</f>
        <v>1771</v>
      </c>
      <c r="P5957" s="20" t="str" cm="1">
        <f t="array" ref="P5957">IFERROR(INDEX(tblClientes[Dividendo Mensal (R$)],INT($J5957/ROWS(tblConsorcios[Produto]))+1),"")</f>
        <v/>
      </c>
      <c r="Q5957" s="20" t="str">
        <f t="shared" si="280"/>
        <v/>
      </c>
      <c r="R5957">
        <f t="shared" si="281"/>
        <v>0</v>
      </c>
    </row>
    <row r="5958" spans="10:18" x14ac:dyDescent="0.2">
      <c r="J5958">
        <f t="shared" si="279"/>
        <v>5956</v>
      </c>
      <c r="K5958" t="str" cm="1">
        <f t="array" ref="K5958">IFERROR(INDEX(tblClientes[Cliente],INT($J5958/ROWS(tblConsorcios[Produto]))+1),"")</f>
        <v/>
      </c>
      <c r="L5958" t="str" cm="1">
        <f t="array" ref="L5958">IFERROR(INDEX(tblConsorcios[Produto],MOD($J5958,ROWS(tblConsorcios[Produto]))+1),"")</f>
        <v>Imóvel IE330 – 220m</v>
      </c>
      <c r="M5958" s="20" cm="1">
        <f t="array" ref="M5958">IFERROR(INDEX(tblConsorcios[Valor da Carta (R$)],MOD($J5958,ROWS(tblConsorcios[Produto]))+1),"")</f>
        <v>330000</v>
      </c>
      <c r="N5958" s="2" cm="1">
        <f t="array" ref="N5958">IFERROR(INDEX(tblConsorcios[Prazo (meses)],MOD($J5958,ROWS(tblConsorcios[Produto]))+1),"")</f>
        <v>220</v>
      </c>
      <c r="O5958" s="20" cm="1">
        <f t="array" ref="O5958">IFERROR(INDEX(tblConsorcios[Parcela Mensal (R$)],MOD($J5958,ROWS(tblConsorcios[Produto]))+1),"")</f>
        <v>1917</v>
      </c>
      <c r="P5958" s="20" t="str" cm="1">
        <f t="array" ref="P5958">IFERROR(INDEX(tblClientes[Dividendo Mensal (R$)],INT($J5958/ROWS(tblConsorcios[Produto]))+1),"")</f>
        <v/>
      </c>
      <c r="Q5958" s="20" t="str">
        <f t="shared" si="280"/>
        <v/>
      </c>
      <c r="R5958">
        <f t="shared" si="281"/>
        <v>0</v>
      </c>
    </row>
    <row r="5959" spans="10:18" x14ac:dyDescent="0.2">
      <c r="J5959">
        <f t="shared" si="279"/>
        <v>5957</v>
      </c>
      <c r="K5959" t="str" cm="1">
        <f t="array" ref="K5959">IFERROR(INDEX(tblClientes[Cliente],INT($J5959/ROWS(tblConsorcios[Produto]))+1),"")</f>
        <v/>
      </c>
      <c r="L5959" t="str" cm="1">
        <f t="array" ref="L5959">IFERROR(INDEX(tblConsorcios[Produto],MOD($J5959,ROWS(tblConsorcios[Produto]))+1),"")</f>
        <v>Imóvel IE330 – 200m</v>
      </c>
      <c r="M5959" s="20" cm="1">
        <f t="array" ref="M5959">IFERROR(INDEX(tblConsorcios[Valor da Carta (R$)],MOD($J5959,ROWS(tblConsorcios[Produto]))+1),"")</f>
        <v>330000</v>
      </c>
      <c r="N5959" s="2" cm="1">
        <f t="array" ref="N5959">IFERROR(INDEX(tblConsorcios[Prazo (meses)],MOD($J5959,ROWS(tblConsorcios[Produto]))+1),"")</f>
        <v>200</v>
      </c>
      <c r="O5959" s="20" cm="1">
        <f t="array" ref="O5959">IFERROR(INDEX(tblConsorcios[Parcela Mensal (R$)],MOD($J5959,ROWS(tblConsorcios[Produto]))+1),"")</f>
        <v>2092.1999999999998</v>
      </c>
      <c r="P5959" s="20" t="str" cm="1">
        <f t="array" ref="P5959">IFERROR(INDEX(tblClientes[Dividendo Mensal (R$)],INT($J5959/ROWS(tblConsorcios[Produto]))+1),"")</f>
        <v/>
      </c>
      <c r="Q5959" s="20" t="str">
        <f t="shared" si="280"/>
        <v/>
      </c>
      <c r="R5959">
        <f t="shared" si="281"/>
        <v>0</v>
      </c>
    </row>
    <row r="5960" spans="10:18" x14ac:dyDescent="0.2">
      <c r="J5960">
        <f t="shared" si="279"/>
        <v>5958</v>
      </c>
      <c r="K5960" t="str" cm="1">
        <f t="array" ref="K5960">IFERROR(INDEX(tblClientes[Cliente],INT($J5960/ROWS(tblConsorcios[Produto]))+1),"")</f>
        <v/>
      </c>
      <c r="L5960" t="str" cm="1">
        <f t="array" ref="L5960">IFERROR(INDEX(tblConsorcios[Produto],MOD($J5960,ROWS(tblConsorcios[Produto]))+1),"")</f>
        <v>Imóvel IE300 – 240m</v>
      </c>
      <c r="M5960" s="20" cm="1">
        <f t="array" ref="M5960">IFERROR(INDEX(tblConsorcios[Valor da Carta (R$)],MOD($J5960,ROWS(tblConsorcios[Produto]))+1),"")</f>
        <v>300000</v>
      </c>
      <c r="N5960" s="2" cm="1">
        <f t="array" ref="N5960">IFERROR(INDEX(tblConsorcios[Prazo (meses)],MOD($J5960,ROWS(tblConsorcios[Produto]))+1),"")</f>
        <v>240</v>
      </c>
      <c r="O5960" s="20" cm="1">
        <f t="array" ref="O5960">IFERROR(INDEX(tblConsorcios[Parcela Mensal (R$)],MOD($J5960,ROWS(tblConsorcios[Produto]))+1),"")</f>
        <v>1610</v>
      </c>
      <c r="P5960" s="20" t="str" cm="1">
        <f t="array" ref="P5960">IFERROR(INDEX(tblClientes[Dividendo Mensal (R$)],INT($J5960/ROWS(tblConsorcios[Produto]))+1),"")</f>
        <v/>
      </c>
      <c r="Q5960" s="20" t="str">
        <f t="shared" si="280"/>
        <v/>
      </c>
      <c r="R5960">
        <f t="shared" si="281"/>
        <v>0</v>
      </c>
    </row>
    <row r="5961" spans="10:18" x14ac:dyDescent="0.2">
      <c r="J5961">
        <f t="shared" si="279"/>
        <v>5959</v>
      </c>
      <c r="K5961" t="str" cm="1">
        <f t="array" ref="K5961">IFERROR(INDEX(tblClientes[Cliente],INT($J5961/ROWS(tblConsorcios[Produto]))+1),"")</f>
        <v/>
      </c>
      <c r="L5961" t="str" cm="1">
        <f t="array" ref="L5961">IFERROR(INDEX(tblConsorcios[Produto],MOD($J5961,ROWS(tblConsorcios[Produto]))+1),"")</f>
        <v>Imóvel IE300 – 220m</v>
      </c>
      <c r="M5961" s="20" cm="1">
        <f t="array" ref="M5961">IFERROR(INDEX(tblConsorcios[Valor da Carta (R$)],MOD($J5961,ROWS(tblConsorcios[Produto]))+1),"")</f>
        <v>300000</v>
      </c>
      <c r="N5961" s="2" cm="1">
        <f t="array" ref="N5961">IFERROR(INDEX(tblConsorcios[Prazo (meses)],MOD($J5961,ROWS(tblConsorcios[Produto]))+1),"")</f>
        <v>220</v>
      </c>
      <c r="O5961" s="20" cm="1">
        <f t="array" ref="O5961">IFERROR(INDEX(tblConsorcios[Parcela Mensal (R$)],MOD($J5961,ROWS(tblConsorcios[Produto]))+1),"")</f>
        <v>1742.73</v>
      </c>
      <c r="P5961" s="20" t="str" cm="1">
        <f t="array" ref="P5961">IFERROR(INDEX(tblClientes[Dividendo Mensal (R$)],INT($J5961/ROWS(tblConsorcios[Produto]))+1),"")</f>
        <v/>
      </c>
      <c r="Q5961" s="20" t="str">
        <f t="shared" si="280"/>
        <v/>
      </c>
      <c r="R5961">
        <f t="shared" si="281"/>
        <v>0</v>
      </c>
    </row>
    <row r="5962" spans="10:18" x14ac:dyDescent="0.2">
      <c r="J5962">
        <f t="shared" si="279"/>
        <v>5960</v>
      </c>
      <c r="K5962" t="str" cm="1">
        <f t="array" ref="K5962">IFERROR(INDEX(tblClientes[Cliente],INT($J5962/ROWS(tblConsorcios[Produto]))+1),"")</f>
        <v/>
      </c>
      <c r="L5962" t="str" cm="1">
        <f t="array" ref="L5962">IFERROR(INDEX(tblConsorcios[Produto],MOD($J5962,ROWS(tblConsorcios[Produto]))+1),"")</f>
        <v>Imóvel IE300 – 200m</v>
      </c>
      <c r="M5962" s="20" cm="1">
        <f t="array" ref="M5962">IFERROR(INDEX(tblConsorcios[Valor da Carta (R$)],MOD($J5962,ROWS(tblConsorcios[Produto]))+1),"")</f>
        <v>300000</v>
      </c>
      <c r="N5962" s="2" cm="1">
        <f t="array" ref="N5962">IFERROR(INDEX(tblConsorcios[Prazo (meses)],MOD($J5962,ROWS(tblConsorcios[Produto]))+1),"")</f>
        <v>200</v>
      </c>
      <c r="O5962" s="20" cm="1">
        <f t="array" ref="O5962">IFERROR(INDEX(tblConsorcios[Parcela Mensal (R$)],MOD($J5962,ROWS(tblConsorcios[Produto]))+1),"")</f>
        <v>1902</v>
      </c>
      <c r="P5962" s="20" t="str" cm="1">
        <f t="array" ref="P5962">IFERROR(INDEX(tblClientes[Dividendo Mensal (R$)],INT($J5962/ROWS(tblConsorcios[Produto]))+1),"")</f>
        <v/>
      </c>
      <c r="Q5962" s="20" t="str">
        <f t="shared" si="280"/>
        <v/>
      </c>
      <c r="R5962">
        <f t="shared" si="281"/>
        <v>0</v>
      </c>
    </row>
    <row r="5963" spans="10:18" x14ac:dyDescent="0.2">
      <c r="J5963">
        <f t="shared" si="279"/>
        <v>5961</v>
      </c>
      <c r="K5963" t="str" cm="1">
        <f t="array" ref="K5963">IFERROR(INDEX(tblClientes[Cliente],INT($J5963/ROWS(tblConsorcios[Produto]))+1),"")</f>
        <v/>
      </c>
      <c r="L5963" t="str" cm="1">
        <f t="array" ref="L5963">IFERROR(INDEX(tblConsorcios[Produto],MOD($J5963,ROWS(tblConsorcios[Produto]))+1),"")</f>
        <v>Imóvel IE240 – 240m</v>
      </c>
      <c r="M5963" s="20" cm="1">
        <f t="array" ref="M5963">IFERROR(INDEX(tblConsorcios[Valor da Carta (R$)],MOD($J5963,ROWS(tblConsorcios[Produto]))+1),"")</f>
        <v>240000</v>
      </c>
      <c r="N5963" s="2" cm="1">
        <f t="array" ref="N5963">IFERROR(INDEX(tblConsorcios[Prazo (meses)],MOD($J5963,ROWS(tblConsorcios[Produto]))+1),"")</f>
        <v>240</v>
      </c>
      <c r="O5963" s="20" cm="1">
        <f t="array" ref="O5963">IFERROR(INDEX(tblConsorcios[Parcela Mensal (R$)],MOD($J5963,ROWS(tblConsorcios[Produto]))+1),"")</f>
        <v>1288</v>
      </c>
      <c r="P5963" s="20" t="str" cm="1">
        <f t="array" ref="P5963">IFERROR(INDEX(tblClientes[Dividendo Mensal (R$)],INT($J5963/ROWS(tblConsorcios[Produto]))+1),"")</f>
        <v/>
      </c>
      <c r="Q5963" s="20" t="str">
        <f t="shared" si="280"/>
        <v/>
      </c>
      <c r="R5963">
        <f t="shared" si="281"/>
        <v>0</v>
      </c>
    </row>
    <row r="5964" spans="10:18" x14ac:dyDescent="0.2">
      <c r="J5964">
        <f t="shared" si="279"/>
        <v>5962</v>
      </c>
      <c r="K5964" t="str" cm="1">
        <f t="array" ref="K5964">IFERROR(INDEX(tblClientes[Cliente],INT($J5964/ROWS(tblConsorcios[Produto]))+1),"")</f>
        <v/>
      </c>
      <c r="L5964" t="str" cm="1">
        <f t="array" ref="L5964">IFERROR(INDEX(tblConsorcios[Produto],MOD($J5964,ROWS(tblConsorcios[Produto]))+1),"")</f>
        <v>Imóvel IE240 – 220m</v>
      </c>
      <c r="M5964" s="20" cm="1">
        <f t="array" ref="M5964">IFERROR(INDEX(tblConsorcios[Valor da Carta (R$)],MOD($J5964,ROWS(tblConsorcios[Produto]))+1),"")</f>
        <v>240000</v>
      </c>
      <c r="N5964" s="2" cm="1">
        <f t="array" ref="N5964">IFERROR(INDEX(tblConsorcios[Prazo (meses)],MOD($J5964,ROWS(tblConsorcios[Produto]))+1),"")</f>
        <v>220</v>
      </c>
      <c r="O5964" s="20" cm="1">
        <f t="array" ref="O5964">IFERROR(INDEX(tblConsorcios[Parcela Mensal (R$)],MOD($J5964,ROWS(tblConsorcios[Produto]))+1),"")</f>
        <v>1394.18</v>
      </c>
      <c r="P5964" s="20" t="str" cm="1">
        <f t="array" ref="P5964">IFERROR(INDEX(tblClientes[Dividendo Mensal (R$)],INT($J5964/ROWS(tblConsorcios[Produto]))+1),"")</f>
        <v/>
      </c>
      <c r="Q5964" s="20" t="str">
        <f t="shared" si="280"/>
        <v/>
      </c>
      <c r="R5964">
        <f t="shared" si="281"/>
        <v>0</v>
      </c>
    </row>
    <row r="5965" spans="10:18" x14ac:dyDescent="0.2">
      <c r="J5965">
        <f t="shared" si="279"/>
        <v>5963</v>
      </c>
      <c r="K5965" t="str" cm="1">
        <f t="array" ref="K5965">IFERROR(INDEX(tblClientes[Cliente],INT($J5965/ROWS(tblConsorcios[Produto]))+1),"")</f>
        <v/>
      </c>
      <c r="L5965" t="str" cm="1">
        <f t="array" ref="L5965">IFERROR(INDEX(tblConsorcios[Produto],MOD($J5965,ROWS(tblConsorcios[Produto]))+1),"")</f>
        <v>Imóvel IE240 – 200m</v>
      </c>
      <c r="M5965" s="20" cm="1">
        <f t="array" ref="M5965">IFERROR(INDEX(tblConsorcios[Valor da Carta (R$)],MOD($J5965,ROWS(tblConsorcios[Produto]))+1),"")</f>
        <v>240000</v>
      </c>
      <c r="N5965" s="2" cm="1">
        <f t="array" ref="N5965">IFERROR(INDEX(tblConsorcios[Prazo (meses)],MOD($J5965,ROWS(tblConsorcios[Produto]))+1),"")</f>
        <v>200</v>
      </c>
      <c r="O5965" s="20" cm="1">
        <f t="array" ref="O5965">IFERROR(INDEX(tblConsorcios[Parcela Mensal (R$)],MOD($J5965,ROWS(tblConsorcios[Produto]))+1),"")</f>
        <v>1521.6</v>
      </c>
      <c r="P5965" s="20" t="str" cm="1">
        <f t="array" ref="P5965">IFERROR(INDEX(tblClientes[Dividendo Mensal (R$)],INT($J5965/ROWS(tblConsorcios[Produto]))+1),"")</f>
        <v/>
      </c>
      <c r="Q5965" s="20" t="str">
        <f t="shared" si="280"/>
        <v/>
      </c>
      <c r="R5965">
        <f t="shared" si="281"/>
        <v>0</v>
      </c>
    </row>
    <row r="5966" spans="10:18" x14ac:dyDescent="0.2">
      <c r="J5966">
        <f t="shared" si="279"/>
        <v>5964</v>
      </c>
      <c r="K5966" t="str" cm="1">
        <f t="array" ref="K5966">IFERROR(INDEX(tblClientes[Cliente],INT($J5966/ROWS(tblConsorcios[Produto]))+1),"")</f>
        <v/>
      </c>
      <c r="L5966" t="str" cm="1">
        <f t="array" ref="L5966">IFERROR(INDEX(tblConsorcios[Produto],MOD($J5966,ROWS(tblConsorcios[Produto]))+1),"")</f>
        <v>Imóvel IE230 – 240m</v>
      </c>
      <c r="M5966" s="20" cm="1">
        <f t="array" ref="M5966">IFERROR(INDEX(tblConsorcios[Valor da Carta (R$)],MOD($J5966,ROWS(tblConsorcios[Produto]))+1),"")</f>
        <v>230000</v>
      </c>
      <c r="N5966" s="2" cm="1">
        <f t="array" ref="N5966">IFERROR(INDEX(tblConsorcios[Prazo (meses)],MOD($J5966,ROWS(tblConsorcios[Produto]))+1),"")</f>
        <v>240</v>
      </c>
      <c r="O5966" s="20" cm="1">
        <f t="array" ref="O5966">IFERROR(INDEX(tblConsorcios[Parcela Mensal (R$)],MOD($J5966,ROWS(tblConsorcios[Produto]))+1),"")</f>
        <v>1234.33</v>
      </c>
      <c r="P5966" s="20" t="str" cm="1">
        <f t="array" ref="P5966">IFERROR(INDEX(tblClientes[Dividendo Mensal (R$)],INT($J5966/ROWS(tblConsorcios[Produto]))+1),"")</f>
        <v/>
      </c>
      <c r="Q5966" s="20" t="str">
        <f t="shared" si="280"/>
        <v/>
      </c>
      <c r="R5966">
        <f t="shared" si="281"/>
        <v>0</v>
      </c>
    </row>
    <row r="5967" spans="10:18" x14ac:dyDescent="0.2">
      <c r="J5967">
        <f t="shared" si="279"/>
        <v>5965</v>
      </c>
      <c r="K5967" t="str" cm="1">
        <f t="array" ref="K5967">IFERROR(INDEX(tblClientes[Cliente],INT($J5967/ROWS(tblConsorcios[Produto]))+1),"")</f>
        <v/>
      </c>
      <c r="L5967" t="str" cm="1">
        <f t="array" ref="L5967">IFERROR(INDEX(tblConsorcios[Produto],MOD($J5967,ROWS(tblConsorcios[Produto]))+1),"")</f>
        <v>Imóvel IE230 – 220m</v>
      </c>
      <c r="M5967" s="20" cm="1">
        <f t="array" ref="M5967">IFERROR(INDEX(tblConsorcios[Valor da Carta (R$)],MOD($J5967,ROWS(tblConsorcios[Produto]))+1),"")</f>
        <v>230000</v>
      </c>
      <c r="N5967" s="2" cm="1">
        <f t="array" ref="N5967">IFERROR(INDEX(tblConsorcios[Prazo (meses)],MOD($J5967,ROWS(tblConsorcios[Produto]))+1),"")</f>
        <v>220</v>
      </c>
      <c r="O5967" s="20" cm="1">
        <f t="array" ref="O5967">IFERROR(INDEX(tblConsorcios[Parcela Mensal (R$)],MOD($J5967,ROWS(tblConsorcios[Produto]))+1),"")</f>
        <v>1336.09</v>
      </c>
      <c r="P5967" s="20" t="str" cm="1">
        <f t="array" ref="P5967">IFERROR(INDEX(tblClientes[Dividendo Mensal (R$)],INT($J5967/ROWS(tblConsorcios[Produto]))+1),"")</f>
        <v/>
      </c>
      <c r="Q5967" s="20" t="str">
        <f t="shared" si="280"/>
        <v/>
      </c>
      <c r="R5967">
        <f t="shared" si="281"/>
        <v>0</v>
      </c>
    </row>
    <row r="5968" spans="10:18" x14ac:dyDescent="0.2">
      <c r="J5968">
        <f t="shared" si="279"/>
        <v>5966</v>
      </c>
      <c r="K5968" t="str" cm="1">
        <f t="array" ref="K5968">IFERROR(INDEX(tblClientes[Cliente],INT($J5968/ROWS(tblConsorcios[Produto]))+1),"")</f>
        <v/>
      </c>
      <c r="L5968" t="str" cm="1">
        <f t="array" ref="L5968">IFERROR(INDEX(tblConsorcios[Produto],MOD($J5968,ROWS(tblConsorcios[Produto]))+1),"")</f>
        <v>Imóvel IE230 – 200m</v>
      </c>
      <c r="M5968" s="20" cm="1">
        <f t="array" ref="M5968">IFERROR(INDEX(tblConsorcios[Valor da Carta (R$)],MOD($J5968,ROWS(tblConsorcios[Produto]))+1),"")</f>
        <v>230000</v>
      </c>
      <c r="N5968" s="2" cm="1">
        <f t="array" ref="N5968">IFERROR(INDEX(tblConsorcios[Prazo (meses)],MOD($J5968,ROWS(tblConsorcios[Produto]))+1),"")</f>
        <v>200</v>
      </c>
      <c r="O5968" s="20" cm="1">
        <f t="array" ref="O5968">IFERROR(INDEX(tblConsorcios[Parcela Mensal (R$)],MOD($J5968,ROWS(tblConsorcios[Produto]))+1),"")</f>
        <v>1458.2</v>
      </c>
      <c r="P5968" s="20" t="str" cm="1">
        <f t="array" ref="P5968">IFERROR(INDEX(tblClientes[Dividendo Mensal (R$)],INT($J5968/ROWS(tblConsorcios[Produto]))+1),"")</f>
        <v/>
      </c>
      <c r="Q5968" s="20" t="str">
        <f t="shared" si="280"/>
        <v/>
      </c>
      <c r="R5968">
        <f t="shared" si="281"/>
        <v>0</v>
      </c>
    </row>
    <row r="5969" spans="10:18" x14ac:dyDescent="0.2">
      <c r="J5969">
        <f t="shared" si="279"/>
        <v>5967</v>
      </c>
      <c r="K5969" t="str" cm="1">
        <f t="array" ref="K5969">IFERROR(INDEX(tblClientes[Cliente],INT($J5969/ROWS(tblConsorcios[Produto]))+1),"")</f>
        <v/>
      </c>
      <c r="L5969" t="str" cm="1">
        <f t="array" ref="L5969">IFERROR(INDEX(tblConsorcios[Produto],MOD($J5969,ROWS(tblConsorcios[Produto]))+1),"")</f>
        <v>Imóvel IE220 – 240m</v>
      </c>
      <c r="M5969" s="20" cm="1">
        <f t="array" ref="M5969">IFERROR(INDEX(tblConsorcios[Valor da Carta (R$)],MOD($J5969,ROWS(tblConsorcios[Produto]))+1),"")</f>
        <v>220000</v>
      </c>
      <c r="N5969" s="2" cm="1">
        <f t="array" ref="N5969">IFERROR(INDEX(tblConsorcios[Prazo (meses)],MOD($J5969,ROWS(tblConsorcios[Produto]))+1),"")</f>
        <v>240</v>
      </c>
      <c r="O5969" s="20" cm="1">
        <f t="array" ref="O5969">IFERROR(INDEX(tblConsorcios[Parcela Mensal (R$)],MOD($J5969,ROWS(tblConsorcios[Produto]))+1),"")</f>
        <v>1180.67</v>
      </c>
      <c r="P5969" s="20" t="str" cm="1">
        <f t="array" ref="P5969">IFERROR(INDEX(tblClientes[Dividendo Mensal (R$)],INT($J5969/ROWS(tblConsorcios[Produto]))+1),"")</f>
        <v/>
      </c>
      <c r="Q5969" s="20" t="str">
        <f t="shared" si="280"/>
        <v/>
      </c>
      <c r="R5969">
        <f t="shared" si="281"/>
        <v>0</v>
      </c>
    </row>
    <row r="5970" spans="10:18" x14ac:dyDescent="0.2">
      <c r="J5970">
        <f t="shared" si="279"/>
        <v>5968</v>
      </c>
      <c r="K5970" t="str" cm="1">
        <f t="array" ref="K5970">IFERROR(INDEX(tblClientes[Cliente],INT($J5970/ROWS(tblConsorcios[Produto]))+1),"")</f>
        <v/>
      </c>
      <c r="L5970" t="str" cm="1">
        <f t="array" ref="L5970">IFERROR(INDEX(tblConsorcios[Produto],MOD($J5970,ROWS(tblConsorcios[Produto]))+1),"")</f>
        <v>Imóvel IE220 – 220m</v>
      </c>
      <c r="M5970" s="20" cm="1">
        <f t="array" ref="M5970">IFERROR(INDEX(tblConsorcios[Valor da Carta (R$)],MOD($J5970,ROWS(tblConsorcios[Produto]))+1),"")</f>
        <v>220000</v>
      </c>
      <c r="N5970" s="2" cm="1">
        <f t="array" ref="N5970">IFERROR(INDEX(tblConsorcios[Prazo (meses)],MOD($J5970,ROWS(tblConsorcios[Produto]))+1),"")</f>
        <v>220</v>
      </c>
      <c r="O5970" s="20" cm="1">
        <f t="array" ref="O5970">IFERROR(INDEX(tblConsorcios[Parcela Mensal (R$)],MOD($J5970,ROWS(tblConsorcios[Produto]))+1),"")</f>
        <v>1278</v>
      </c>
      <c r="P5970" s="20" t="str" cm="1">
        <f t="array" ref="P5970">IFERROR(INDEX(tblClientes[Dividendo Mensal (R$)],INT($J5970/ROWS(tblConsorcios[Produto]))+1),"")</f>
        <v/>
      </c>
      <c r="Q5970" s="20" t="str">
        <f t="shared" si="280"/>
        <v/>
      </c>
      <c r="R5970">
        <f t="shared" si="281"/>
        <v>0</v>
      </c>
    </row>
    <row r="5971" spans="10:18" x14ac:dyDescent="0.2">
      <c r="J5971">
        <f t="shared" si="279"/>
        <v>5969</v>
      </c>
      <c r="K5971" t="str" cm="1">
        <f t="array" ref="K5971">IFERROR(INDEX(tblClientes[Cliente],INT($J5971/ROWS(tblConsorcios[Produto]))+1),"")</f>
        <v/>
      </c>
      <c r="L5971" t="str" cm="1">
        <f t="array" ref="L5971">IFERROR(INDEX(tblConsorcios[Produto],MOD($J5971,ROWS(tblConsorcios[Produto]))+1),"")</f>
        <v>Imóvel IE220 – 200m</v>
      </c>
      <c r="M5971" s="20" cm="1">
        <f t="array" ref="M5971">IFERROR(INDEX(tblConsorcios[Valor da Carta (R$)],MOD($J5971,ROWS(tblConsorcios[Produto]))+1),"")</f>
        <v>220000</v>
      </c>
      <c r="N5971" s="2" cm="1">
        <f t="array" ref="N5971">IFERROR(INDEX(tblConsorcios[Prazo (meses)],MOD($J5971,ROWS(tblConsorcios[Produto]))+1),"")</f>
        <v>200</v>
      </c>
      <c r="O5971" s="20" cm="1">
        <f t="array" ref="O5971">IFERROR(INDEX(tblConsorcios[Parcela Mensal (R$)],MOD($J5971,ROWS(tblConsorcios[Produto]))+1),"")</f>
        <v>1394.8</v>
      </c>
      <c r="P5971" s="20" t="str" cm="1">
        <f t="array" ref="P5971">IFERROR(INDEX(tblClientes[Dividendo Mensal (R$)],INT($J5971/ROWS(tblConsorcios[Produto]))+1),"")</f>
        <v/>
      </c>
      <c r="Q5971" s="20" t="str">
        <f t="shared" si="280"/>
        <v/>
      </c>
      <c r="R5971">
        <f t="shared" si="281"/>
        <v>0</v>
      </c>
    </row>
    <row r="5972" spans="10:18" x14ac:dyDescent="0.2">
      <c r="J5972">
        <f t="shared" si="279"/>
        <v>5970</v>
      </c>
      <c r="K5972" t="str" cm="1">
        <f t="array" ref="K5972">IFERROR(INDEX(tblClientes[Cliente],INT($J5972/ROWS(tblConsorcios[Produto]))+1),"")</f>
        <v/>
      </c>
      <c r="L5972" t="str" cm="1">
        <f t="array" ref="L5972">IFERROR(INDEX(tblConsorcios[Produto],MOD($J5972,ROWS(tblConsorcios[Produto]))+1),"")</f>
        <v>Imóvel IE200 – 240m</v>
      </c>
      <c r="M5972" s="20" cm="1">
        <f t="array" ref="M5972">IFERROR(INDEX(tblConsorcios[Valor da Carta (R$)],MOD($J5972,ROWS(tblConsorcios[Produto]))+1),"")</f>
        <v>200000</v>
      </c>
      <c r="N5972" s="2" cm="1">
        <f t="array" ref="N5972">IFERROR(INDEX(tblConsorcios[Prazo (meses)],MOD($J5972,ROWS(tblConsorcios[Produto]))+1),"")</f>
        <v>240</v>
      </c>
      <c r="O5972" s="20" cm="1">
        <f t="array" ref="O5972">IFERROR(INDEX(tblConsorcios[Parcela Mensal (R$)],MOD($J5972,ROWS(tblConsorcios[Produto]))+1),"")</f>
        <v>1073.33</v>
      </c>
      <c r="P5972" s="20" t="str" cm="1">
        <f t="array" ref="P5972">IFERROR(INDEX(tblClientes[Dividendo Mensal (R$)],INT($J5972/ROWS(tblConsorcios[Produto]))+1),"")</f>
        <v/>
      </c>
      <c r="Q5972" s="20" t="str">
        <f t="shared" si="280"/>
        <v/>
      </c>
      <c r="R5972">
        <f t="shared" si="281"/>
        <v>0</v>
      </c>
    </row>
    <row r="5973" spans="10:18" x14ac:dyDescent="0.2">
      <c r="J5973">
        <f t="shared" si="279"/>
        <v>5971</v>
      </c>
      <c r="K5973" t="str" cm="1">
        <f t="array" ref="K5973">IFERROR(INDEX(tblClientes[Cliente],INT($J5973/ROWS(tblConsorcios[Produto]))+1),"")</f>
        <v/>
      </c>
      <c r="L5973" t="str" cm="1">
        <f t="array" ref="L5973">IFERROR(INDEX(tblConsorcios[Produto],MOD($J5973,ROWS(tblConsorcios[Produto]))+1),"")</f>
        <v>Imóvel IE200 – 220m</v>
      </c>
      <c r="M5973" s="20" cm="1">
        <f t="array" ref="M5973">IFERROR(INDEX(tblConsorcios[Valor da Carta (R$)],MOD($J5973,ROWS(tblConsorcios[Produto]))+1),"")</f>
        <v>200000</v>
      </c>
      <c r="N5973" s="2" cm="1">
        <f t="array" ref="N5973">IFERROR(INDEX(tblConsorcios[Prazo (meses)],MOD($J5973,ROWS(tblConsorcios[Produto]))+1),"")</f>
        <v>220</v>
      </c>
      <c r="O5973" s="20" cm="1">
        <f t="array" ref="O5973">IFERROR(INDEX(tblConsorcios[Parcela Mensal (R$)],MOD($J5973,ROWS(tblConsorcios[Produto]))+1),"")</f>
        <v>1161.82</v>
      </c>
      <c r="P5973" s="20" t="str" cm="1">
        <f t="array" ref="P5973">IFERROR(INDEX(tblClientes[Dividendo Mensal (R$)],INT($J5973/ROWS(tblConsorcios[Produto]))+1),"")</f>
        <v/>
      </c>
      <c r="Q5973" s="20" t="str">
        <f t="shared" si="280"/>
        <v/>
      </c>
      <c r="R5973">
        <f t="shared" si="281"/>
        <v>0</v>
      </c>
    </row>
    <row r="5974" spans="10:18" x14ac:dyDescent="0.2">
      <c r="J5974">
        <f t="shared" si="279"/>
        <v>5972</v>
      </c>
      <c r="K5974" t="str" cm="1">
        <f t="array" ref="K5974">IFERROR(INDEX(tblClientes[Cliente],INT($J5974/ROWS(tblConsorcios[Produto]))+1),"")</f>
        <v/>
      </c>
      <c r="L5974" t="str" cm="1">
        <f t="array" ref="L5974">IFERROR(INDEX(tblConsorcios[Produto],MOD($J5974,ROWS(tblConsorcios[Produto]))+1),"")</f>
        <v>Imóvel IE200 – 200m</v>
      </c>
      <c r="M5974" s="20" cm="1">
        <f t="array" ref="M5974">IFERROR(INDEX(tblConsorcios[Valor da Carta (R$)],MOD($J5974,ROWS(tblConsorcios[Produto]))+1),"")</f>
        <v>200000</v>
      </c>
      <c r="N5974" s="2" cm="1">
        <f t="array" ref="N5974">IFERROR(INDEX(tblConsorcios[Prazo (meses)],MOD($J5974,ROWS(tblConsorcios[Produto]))+1),"")</f>
        <v>200</v>
      </c>
      <c r="O5974" s="20" cm="1">
        <f t="array" ref="O5974">IFERROR(INDEX(tblConsorcios[Parcela Mensal (R$)],MOD($J5974,ROWS(tblConsorcios[Produto]))+1),"")</f>
        <v>1268</v>
      </c>
      <c r="P5974" s="20" t="str" cm="1">
        <f t="array" ref="P5974">IFERROR(INDEX(tblClientes[Dividendo Mensal (R$)],INT($J5974/ROWS(tblConsorcios[Produto]))+1),"")</f>
        <v/>
      </c>
      <c r="Q5974" s="20" t="str">
        <f t="shared" si="280"/>
        <v/>
      </c>
      <c r="R5974">
        <f t="shared" si="281"/>
        <v>0</v>
      </c>
    </row>
    <row r="5975" spans="10:18" x14ac:dyDescent="0.2">
      <c r="J5975">
        <f t="shared" si="279"/>
        <v>5973</v>
      </c>
      <c r="K5975" t="str" cm="1">
        <f t="array" ref="K5975">IFERROR(INDEX(tblClientes[Cliente],INT($J5975/ROWS(tblConsorcios[Produto]))+1),"")</f>
        <v/>
      </c>
      <c r="L5975" t="str" cm="1">
        <f t="array" ref="L5975">IFERROR(INDEX(tblConsorcios[Produto],MOD($J5975,ROWS(tblConsorcios[Produto]))+1),"")</f>
        <v>Imóvel IE150 – 240m</v>
      </c>
      <c r="M5975" s="20" cm="1">
        <f t="array" ref="M5975">IFERROR(INDEX(tblConsorcios[Valor da Carta (R$)],MOD($J5975,ROWS(tblConsorcios[Produto]))+1),"")</f>
        <v>150000</v>
      </c>
      <c r="N5975" s="2" cm="1">
        <f t="array" ref="N5975">IFERROR(INDEX(tblConsorcios[Prazo (meses)],MOD($J5975,ROWS(tblConsorcios[Produto]))+1),"")</f>
        <v>240</v>
      </c>
      <c r="O5975" s="20" cm="1">
        <f t="array" ref="O5975">IFERROR(INDEX(tblConsorcios[Parcela Mensal (R$)],MOD($J5975,ROWS(tblConsorcios[Produto]))+1),"")</f>
        <v>805</v>
      </c>
      <c r="P5975" s="20" t="str" cm="1">
        <f t="array" ref="P5975">IFERROR(INDEX(tblClientes[Dividendo Mensal (R$)],INT($J5975/ROWS(tblConsorcios[Produto]))+1),"")</f>
        <v/>
      </c>
      <c r="Q5975" s="20" t="str">
        <f t="shared" si="280"/>
        <v/>
      </c>
      <c r="R5975">
        <f t="shared" si="281"/>
        <v>0</v>
      </c>
    </row>
    <row r="5976" spans="10:18" x14ac:dyDescent="0.2">
      <c r="J5976">
        <f t="shared" si="279"/>
        <v>5974</v>
      </c>
      <c r="K5976" t="str" cm="1">
        <f t="array" ref="K5976">IFERROR(INDEX(tblClientes[Cliente],INT($J5976/ROWS(tblConsorcios[Produto]))+1),"")</f>
        <v/>
      </c>
      <c r="L5976" t="str" cm="1">
        <f t="array" ref="L5976">IFERROR(INDEX(tblConsorcios[Produto],MOD($J5976,ROWS(tblConsorcios[Produto]))+1),"")</f>
        <v>Imóvel IE150 – 220m</v>
      </c>
      <c r="M5976" s="20" cm="1">
        <f t="array" ref="M5976">IFERROR(INDEX(tblConsorcios[Valor da Carta (R$)],MOD($J5976,ROWS(tblConsorcios[Produto]))+1),"")</f>
        <v>150000</v>
      </c>
      <c r="N5976" s="2" cm="1">
        <f t="array" ref="N5976">IFERROR(INDEX(tblConsorcios[Prazo (meses)],MOD($J5976,ROWS(tblConsorcios[Produto]))+1),"")</f>
        <v>220</v>
      </c>
      <c r="O5976" s="20" cm="1">
        <f t="array" ref="O5976">IFERROR(INDEX(tblConsorcios[Parcela Mensal (R$)],MOD($J5976,ROWS(tblConsorcios[Produto]))+1),"")</f>
        <v>871.36</v>
      </c>
      <c r="P5976" s="20" t="str" cm="1">
        <f t="array" ref="P5976">IFERROR(INDEX(tblClientes[Dividendo Mensal (R$)],INT($J5976/ROWS(tblConsorcios[Produto]))+1),"")</f>
        <v/>
      </c>
      <c r="Q5976" s="20" t="str">
        <f t="shared" si="280"/>
        <v/>
      </c>
      <c r="R5976">
        <f t="shared" si="281"/>
        <v>0</v>
      </c>
    </row>
    <row r="5977" spans="10:18" x14ac:dyDescent="0.2">
      <c r="J5977">
        <f t="shared" si="279"/>
        <v>5975</v>
      </c>
      <c r="K5977" t="str" cm="1">
        <f t="array" ref="K5977">IFERROR(INDEX(tblClientes[Cliente],INT($J5977/ROWS(tblConsorcios[Produto]))+1),"")</f>
        <v/>
      </c>
      <c r="L5977" t="str" cm="1">
        <f t="array" ref="L5977">IFERROR(INDEX(tblConsorcios[Produto],MOD($J5977,ROWS(tblConsorcios[Produto]))+1),"")</f>
        <v>Imóvel IE150 – 200m</v>
      </c>
      <c r="M5977" s="20" cm="1">
        <f t="array" ref="M5977">IFERROR(INDEX(tblConsorcios[Valor da Carta (R$)],MOD($J5977,ROWS(tblConsorcios[Produto]))+1),"")</f>
        <v>150000</v>
      </c>
      <c r="N5977" s="2" cm="1">
        <f t="array" ref="N5977">IFERROR(INDEX(tblConsorcios[Prazo (meses)],MOD($J5977,ROWS(tblConsorcios[Produto]))+1),"")</f>
        <v>200</v>
      </c>
      <c r="O5977" s="20" cm="1">
        <f t="array" ref="O5977">IFERROR(INDEX(tblConsorcios[Parcela Mensal (R$)],MOD($J5977,ROWS(tblConsorcios[Produto]))+1),"")</f>
        <v>951</v>
      </c>
      <c r="P5977" s="20" t="str" cm="1">
        <f t="array" ref="P5977">IFERROR(INDEX(tblClientes[Dividendo Mensal (R$)],INT($J5977/ROWS(tblConsorcios[Produto]))+1),"")</f>
        <v/>
      </c>
      <c r="Q5977" s="20" t="str">
        <f t="shared" si="280"/>
        <v/>
      </c>
      <c r="R5977">
        <f t="shared" si="281"/>
        <v>0</v>
      </c>
    </row>
    <row r="5978" spans="10:18" x14ac:dyDescent="0.2">
      <c r="J5978">
        <f t="shared" si="279"/>
        <v>5976</v>
      </c>
      <c r="K5978" t="str" cm="1">
        <f t="array" ref="K5978">IFERROR(INDEX(tblClientes[Cliente],INT($J5978/ROWS(tblConsorcios[Produto]))+1),"")</f>
        <v/>
      </c>
      <c r="L5978" t="str" cm="1">
        <f t="array" ref="L5978">IFERROR(INDEX(tblConsorcios[Produto],MOD($J5978,ROWS(tblConsorcios[Produto]))+1),"")</f>
        <v>Imóvel IE140 – 240m</v>
      </c>
      <c r="M5978" s="20" cm="1">
        <f t="array" ref="M5978">IFERROR(INDEX(tblConsorcios[Valor da Carta (R$)],MOD($J5978,ROWS(tblConsorcios[Produto]))+1),"")</f>
        <v>140000</v>
      </c>
      <c r="N5978" s="2" cm="1">
        <f t="array" ref="N5978">IFERROR(INDEX(tblConsorcios[Prazo (meses)],MOD($J5978,ROWS(tblConsorcios[Produto]))+1),"")</f>
        <v>240</v>
      </c>
      <c r="O5978" s="20" cm="1">
        <f t="array" ref="O5978">IFERROR(INDEX(tblConsorcios[Parcela Mensal (R$)],MOD($J5978,ROWS(tblConsorcios[Produto]))+1),"")</f>
        <v>751.33</v>
      </c>
      <c r="P5978" s="20" t="str" cm="1">
        <f t="array" ref="P5978">IFERROR(INDEX(tblClientes[Dividendo Mensal (R$)],INT($J5978/ROWS(tblConsorcios[Produto]))+1),"")</f>
        <v/>
      </c>
      <c r="Q5978" s="20" t="str">
        <f t="shared" si="280"/>
        <v/>
      </c>
      <c r="R5978">
        <f t="shared" si="281"/>
        <v>0</v>
      </c>
    </row>
    <row r="5979" spans="10:18" x14ac:dyDescent="0.2">
      <c r="J5979">
        <f t="shared" si="279"/>
        <v>5977</v>
      </c>
      <c r="K5979" t="str" cm="1">
        <f t="array" ref="K5979">IFERROR(INDEX(tblClientes[Cliente],INT($J5979/ROWS(tblConsorcios[Produto]))+1),"")</f>
        <v/>
      </c>
      <c r="L5979" t="str" cm="1">
        <f t="array" ref="L5979">IFERROR(INDEX(tblConsorcios[Produto],MOD($J5979,ROWS(tblConsorcios[Produto]))+1),"")</f>
        <v>Imóvel IE140 – 220m</v>
      </c>
      <c r="M5979" s="20" cm="1">
        <f t="array" ref="M5979">IFERROR(INDEX(tblConsorcios[Valor da Carta (R$)],MOD($J5979,ROWS(tblConsorcios[Produto]))+1),"")</f>
        <v>140000</v>
      </c>
      <c r="N5979" s="2" cm="1">
        <f t="array" ref="N5979">IFERROR(INDEX(tblConsorcios[Prazo (meses)],MOD($J5979,ROWS(tblConsorcios[Produto]))+1),"")</f>
        <v>220</v>
      </c>
      <c r="O5979" s="20" cm="1">
        <f t="array" ref="O5979">IFERROR(INDEX(tblConsorcios[Parcela Mensal (R$)],MOD($J5979,ROWS(tblConsorcios[Produto]))+1),"")</f>
        <v>813.27</v>
      </c>
      <c r="P5979" s="20" t="str" cm="1">
        <f t="array" ref="P5979">IFERROR(INDEX(tblClientes[Dividendo Mensal (R$)],INT($J5979/ROWS(tblConsorcios[Produto]))+1),"")</f>
        <v/>
      </c>
      <c r="Q5979" s="20" t="str">
        <f t="shared" si="280"/>
        <v/>
      </c>
      <c r="R5979">
        <f t="shared" si="281"/>
        <v>0</v>
      </c>
    </row>
    <row r="5980" spans="10:18" x14ac:dyDescent="0.2">
      <c r="J5980">
        <f t="shared" si="279"/>
        <v>5978</v>
      </c>
      <c r="K5980" t="str" cm="1">
        <f t="array" ref="K5980">IFERROR(INDEX(tblClientes[Cliente],INT($J5980/ROWS(tblConsorcios[Produto]))+1),"")</f>
        <v/>
      </c>
      <c r="L5980" t="str" cm="1">
        <f t="array" ref="L5980">IFERROR(INDEX(tblConsorcios[Produto],MOD($J5980,ROWS(tblConsorcios[Produto]))+1),"")</f>
        <v>Imóvel IE140 – 200m</v>
      </c>
      <c r="M5980" s="20" cm="1">
        <f t="array" ref="M5980">IFERROR(INDEX(tblConsorcios[Valor da Carta (R$)],MOD($J5980,ROWS(tblConsorcios[Produto]))+1),"")</f>
        <v>140000</v>
      </c>
      <c r="N5980" s="2" cm="1">
        <f t="array" ref="N5980">IFERROR(INDEX(tblConsorcios[Prazo (meses)],MOD($J5980,ROWS(tblConsorcios[Produto]))+1),"")</f>
        <v>200</v>
      </c>
      <c r="O5980" s="20" cm="1">
        <f t="array" ref="O5980">IFERROR(INDEX(tblConsorcios[Parcela Mensal (R$)],MOD($J5980,ROWS(tblConsorcios[Produto]))+1),"")</f>
        <v>887.6</v>
      </c>
      <c r="P5980" s="20" t="str" cm="1">
        <f t="array" ref="P5980">IFERROR(INDEX(tblClientes[Dividendo Mensal (R$)],INT($J5980/ROWS(tblConsorcios[Produto]))+1),"")</f>
        <v/>
      </c>
      <c r="Q5980" s="20" t="str">
        <f t="shared" si="280"/>
        <v/>
      </c>
      <c r="R5980">
        <f t="shared" si="281"/>
        <v>0</v>
      </c>
    </row>
    <row r="5981" spans="10:18" x14ac:dyDescent="0.2">
      <c r="J5981">
        <f t="shared" si="279"/>
        <v>5979</v>
      </c>
      <c r="K5981" t="str" cm="1">
        <f t="array" ref="K5981">IFERROR(INDEX(tblClientes[Cliente],INT($J5981/ROWS(tblConsorcios[Produto]))+1),"")</f>
        <v/>
      </c>
      <c r="L5981" t="str" cm="1">
        <f t="array" ref="L5981">IFERROR(INDEX(tblConsorcios[Produto],MOD($J5981,ROWS(tblConsorcios[Produto]))+1),"")</f>
        <v>Imóvel IE130 – 240m</v>
      </c>
      <c r="M5981" s="20" cm="1">
        <f t="array" ref="M5981">IFERROR(INDEX(tblConsorcios[Valor da Carta (R$)],MOD($J5981,ROWS(tblConsorcios[Produto]))+1),"")</f>
        <v>130000</v>
      </c>
      <c r="N5981" s="2" cm="1">
        <f t="array" ref="N5981">IFERROR(INDEX(tblConsorcios[Prazo (meses)],MOD($J5981,ROWS(tblConsorcios[Produto]))+1),"")</f>
        <v>240</v>
      </c>
      <c r="O5981" s="20" cm="1">
        <f t="array" ref="O5981">IFERROR(INDEX(tblConsorcios[Parcela Mensal (R$)],MOD($J5981,ROWS(tblConsorcios[Produto]))+1),"")</f>
        <v>697.67</v>
      </c>
      <c r="P5981" s="20" t="str" cm="1">
        <f t="array" ref="P5981">IFERROR(INDEX(tblClientes[Dividendo Mensal (R$)],INT($J5981/ROWS(tblConsorcios[Produto]))+1),"")</f>
        <v/>
      </c>
      <c r="Q5981" s="20" t="str">
        <f t="shared" si="280"/>
        <v/>
      </c>
      <c r="R5981">
        <f t="shared" si="281"/>
        <v>0</v>
      </c>
    </row>
    <row r="5982" spans="10:18" x14ac:dyDescent="0.2">
      <c r="J5982">
        <f t="shared" si="279"/>
        <v>5980</v>
      </c>
      <c r="K5982" t="str" cm="1">
        <f t="array" ref="K5982">IFERROR(INDEX(tblClientes[Cliente],INT($J5982/ROWS(tblConsorcios[Produto]))+1),"")</f>
        <v/>
      </c>
      <c r="L5982" t="str" cm="1">
        <f t="array" ref="L5982">IFERROR(INDEX(tblConsorcios[Produto],MOD($J5982,ROWS(tblConsorcios[Produto]))+1),"")</f>
        <v>Imóvel IE130 – 220m</v>
      </c>
      <c r="M5982" s="20" cm="1">
        <f t="array" ref="M5982">IFERROR(INDEX(tblConsorcios[Valor da Carta (R$)],MOD($J5982,ROWS(tblConsorcios[Produto]))+1),"")</f>
        <v>130000</v>
      </c>
      <c r="N5982" s="2" cm="1">
        <f t="array" ref="N5982">IFERROR(INDEX(tblConsorcios[Prazo (meses)],MOD($J5982,ROWS(tblConsorcios[Produto]))+1),"")</f>
        <v>220</v>
      </c>
      <c r="O5982" s="20" cm="1">
        <f t="array" ref="O5982">IFERROR(INDEX(tblConsorcios[Parcela Mensal (R$)],MOD($J5982,ROWS(tblConsorcios[Produto]))+1),"")</f>
        <v>755.18</v>
      </c>
      <c r="P5982" s="20" t="str" cm="1">
        <f t="array" ref="P5982">IFERROR(INDEX(tblClientes[Dividendo Mensal (R$)],INT($J5982/ROWS(tblConsorcios[Produto]))+1),"")</f>
        <v/>
      </c>
      <c r="Q5982" s="20" t="str">
        <f t="shared" si="280"/>
        <v/>
      </c>
      <c r="R5982">
        <f t="shared" si="281"/>
        <v>0</v>
      </c>
    </row>
    <row r="5983" spans="10:18" x14ac:dyDescent="0.2">
      <c r="J5983">
        <f t="shared" si="279"/>
        <v>5981</v>
      </c>
      <c r="K5983" t="str" cm="1">
        <f t="array" ref="K5983">IFERROR(INDEX(tblClientes[Cliente],INT($J5983/ROWS(tblConsorcios[Produto]))+1),"")</f>
        <v/>
      </c>
      <c r="L5983" t="str" cm="1">
        <f t="array" ref="L5983">IFERROR(INDEX(tblConsorcios[Produto],MOD($J5983,ROWS(tblConsorcios[Produto]))+1),"")</f>
        <v>Imóvel IE130 – 200m</v>
      </c>
      <c r="M5983" s="20" cm="1">
        <f t="array" ref="M5983">IFERROR(INDEX(tblConsorcios[Valor da Carta (R$)],MOD($J5983,ROWS(tblConsorcios[Produto]))+1),"")</f>
        <v>130000</v>
      </c>
      <c r="N5983" s="2" cm="1">
        <f t="array" ref="N5983">IFERROR(INDEX(tblConsorcios[Prazo (meses)],MOD($J5983,ROWS(tblConsorcios[Produto]))+1),"")</f>
        <v>200</v>
      </c>
      <c r="O5983" s="20" cm="1">
        <f t="array" ref="O5983">IFERROR(INDEX(tblConsorcios[Parcela Mensal (R$)],MOD($J5983,ROWS(tblConsorcios[Produto]))+1),"")</f>
        <v>824.2</v>
      </c>
      <c r="P5983" s="20" t="str" cm="1">
        <f t="array" ref="P5983">IFERROR(INDEX(tblClientes[Dividendo Mensal (R$)],INT($J5983/ROWS(tblConsorcios[Produto]))+1),"")</f>
        <v/>
      </c>
      <c r="Q5983" s="20" t="str">
        <f t="shared" si="280"/>
        <v/>
      </c>
      <c r="R5983">
        <f t="shared" si="281"/>
        <v>0</v>
      </c>
    </row>
    <row r="5984" spans="10:18" x14ac:dyDescent="0.2">
      <c r="J5984">
        <f t="shared" si="279"/>
        <v>5982</v>
      </c>
      <c r="K5984" t="str" cm="1">
        <f t="array" ref="K5984">IFERROR(INDEX(tblClientes[Cliente],INT($J5984/ROWS(tblConsorcios[Produto]))+1),"")</f>
        <v/>
      </c>
      <c r="L5984" t="str" cm="1">
        <f t="array" ref="L5984">IFERROR(INDEX(tblConsorcios[Produto],MOD($J5984,ROWS(tblConsorcios[Produto]))+1),"")</f>
        <v>Imóvel IE120 – 240m</v>
      </c>
      <c r="M5984" s="20" cm="1">
        <f t="array" ref="M5984">IFERROR(INDEX(tblConsorcios[Valor da Carta (R$)],MOD($J5984,ROWS(tblConsorcios[Produto]))+1),"")</f>
        <v>120000</v>
      </c>
      <c r="N5984" s="2" cm="1">
        <f t="array" ref="N5984">IFERROR(INDEX(tblConsorcios[Prazo (meses)],MOD($J5984,ROWS(tblConsorcios[Produto]))+1),"")</f>
        <v>240</v>
      </c>
      <c r="O5984" s="20" cm="1">
        <f t="array" ref="O5984">IFERROR(INDEX(tblConsorcios[Parcela Mensal (R$)],MOD($J5984,ROWS(tblConsorcios[Produto]))+1),"")</f>
        <v>644</v>
      </c>
      <c r="P5984" s="20" t="str" cm="1">
        <f t="array" ref="P5984">IFERROR(INDEX(tblClientes[Dividendo Mensal (R$)],INT($J5984/ROWS(tblConsorcios[Produto]))+1),"")</f>
        <v/>
      </c>
      <c r="Q5984" s="20" t="str">
        <f t="shared" si="280"/>
        <v/>
      </c>
      <c r="R5984">
        <f t="shared" si="281"/>
        <v>0</v>
      </c>
    </row>
    <row r="5985" spans="10:18" x14ac:dyDescent="0.2">
      <c r="J5985">
        <f t="shared" si="279"/>
        <v>5983</v>
      </c>
      <c r="K5985" t="str" cm="1">
        <f t="array" ref="K5985">IFERROR(INDEX(tblClientes[Cliente],INT($J5985/ROWS(tblConsorcios[Produto]))+1),"")</f>
        <v/>
      </c>
      <c r="L5985" t="str" cm="1">
        <f t="array" ref="L5985">IFERROR(INDEX(tblConsorcios[Produto],MOD($J5985,ROWS(tblConsorcios[Produto]))+1),"")</f>
        <v>Imóvel IE120 – 220m</v>
      </c>
      <c r="M5985" s="20" cm="1">
        <f t="array" ref="M5985">IFERROR(INDEX(tblConsorcios[Valor da Carta (R$)],MOD($J5985,ROWS(tblConsorcios[Produto]))+1),"")</f>
        <v>120000</v>
      </c>
      <c r="N5985" s="2" cm="1">
        <f t="array" ref="N5985">IFERROR(INDEX(tblConsorcios[Prazo (meses)],MOD($J5985,ROWS(tblConsorcios[Produto]))+1),"")</f>
        <v>220</v>
      </c>
      <c r="O5985" s="20" cm="1">
        <f t="array" ref="O5985">IFERROR(INDEX(tblConsorcios[Parcela Mensal (R$)],MOD($J5985,ROWS(tblConsorcios[Produto]))+1),"")</f>
        <v>697.09</v>
      </c>
      <c r="P5985" s="20" t="str" cm="1">
        <f t="array" ref="P5985">IFERROR(INDEX(tblClientes[Dividendo Mensal (R$)],INT($J5985/ROWS(tblConsorcios[Produto]))+1),"")</f>
        <v/>
      </c>
      <c r="Q5985" s="20" t="str">
        <f t="shared" si="280"/>
        <v/>
      </c>
      <c r="R5985">
        <f t="shared" si="281"/>
        <v>0</v>
      </c>
    </row>
    <row r="5986" spans="10:18" x14ac:dyDescent="0.2">
      <c r="J5986">
        <f t="shared" si="279"/>
        <v>5984</v>
      </c>
      <c r="K5986" t="str" cm="1">
        <f t="array" ref="K5986">IFERROR(INDEX(tblClientes[Cliente],INT($J5986/ROWS(tblConsorcios[Produto]))+1),"")</f>
        <v/>
      </c>
      <c r="L5986" t="str" cm="1">
        <f t="array" ref="L5986">IFERROR(INDEX(tblConsorcios[Produto],MOD($J5986,ROWS(tblConsorcios[Produto]))+1),"")</f>
        <v>Imóvel IE120 – 200m</v>
      </c>
      <c r="M5986" s="20" cm="1">
        <f t="array" ref="M5986">IFERROR(INDEX(tblConsorcios[Valor da Carta (R$)],MOD($J5986,ROWS(tblConsorcios[Produto]))+1),"")</f>
        <v>120000</v>
      </c>
      <c r="N5986" s="2" cm="1">
        <f t="array" ref="N5986">IFERROR(INDEX(tblConsorcios[Prazo (meses)],MOD($J5986,ROWS(tblConsorcios[Produto]))+1),"")</f>
        <v>200</v>
      </c>
      <c r="O5986" s="20" cm="1">
        <f t="array" ref="O5986">IFERROR(INDEX(tblConsorcios[Parcela Mensal (R$)],MOD($J5986,ROWS(tblConsorcios[Produto]))+1),"")</f>
        <v>760.8</v>
      </c>
      <c r="P5986" s="20" t="str" cm="1">
        <f t="array" ref="P5986">IFERROR(INDEX(tblClientes[Dividendo Mensal (R$)],INT($J5986/ROWS(tblConsorcios[Produto]))+1),"")</f>
        <v/>
      </c>
      <c r="Q5986" s="20" t="str">
        <f t="shared" si="280"/>
        <v/>
      </c>
      <c r="R5986">
        <f t="shared" si="281"/>
        <v>0</v>
      </c>
    </row>
    <row r="5987" spans="10:18" x14ac:dyDescent="0.2">
      <c r="J5987">
        <f t="shared" si="279"/>
        <v>5985</v>
      </c>
      <c r="K5987" t="str" cm="1">
        <f t="array" ref="K5987">IFERROR(INDEX(tblClientes[Cliente],INT($J5987/ROWS(tblConsorcios[Produto]))+1),"")</f>
        <v/>
      </c>
      <c r="L5987" t="str" cm="1">
        <f t="array" ref="L5987">IFERROR(INDEX(tblConsorcios[Produto],MOD($J5987,ROWS(tblConsorcios[Produto]))+1),"")</f>
        <v>Imóvel IE600 – 240m</v>
      </c>
      <c r="M5987" s="20" cm="1">
        <f t="array" ref="M5987">IFERROR(INDEX(tblConsorcios[Valor da Carta (R$)],MOD($J5987,ROWS(tblConsorcios[Produto]))+1),"")</f>
        <v>600000</v>
      </c>
      <c r="N5987" s="2" cm="1">
        <f t="array" ref="N5987">IFERROR(INDEX(tblConsorcios[Prazo (meses)],MOD($J5987,ROWS(tblConsorcios[Produto]))+1),"")</f>
        <v>240</v>
      </c>
      <c r="O5987" s="20" cm="1">
        <f t="array" ref="O5987">IFERROR(INDEX(tblConsorcios[Parcela Mensal (R$)],MOD($J5987,ROWS(tblConsorcios[Produto]))+1),"")</f>
        <v>3220</v>
      </c>
      <c r="P5987" s="20" t="str" cm="1">
        <f t="array" ref="P5987">IFERROR(INDEX(tblClientes[Dividendo Mensal (R$)],INT($J5987/ROWS(tblConsorcios[Produto]))+1),"")</f>
        <v/>
      </c>
      <c r="Q5987" s="20" t="str">
        <f t="shared" si="280"/>
        <v/>
      </c>
      <c r="R5987">
        <f t="shared" si="281"/>
        <v>0</v>
      </c>
    </row>
    <row r="5988" spans="10:18" x14ac:dyDescent="0.2">
      <c r="J5988">
        <f t="shared" si="279"/>
        <v>5986</v>
      </c>
      <c r="K5988" t="str" cm="1">
        <f t="array" ref="K5988">IFERROR(INDEX(tblClientes[Cliente],INT($J5988/ROWS(tblConsorcios[Produto]))+1),"")</f>
        <v/>
      </c>
      <c r="L5988" t="str" cm="1">
        <f t="array" ref="L5988">IFERROR(INDEX(tblConsorcios[Produto],MOD($J5988,ROWS(tblConsorcios[Produto]))+1),"")</f>
        <v>Imóvel IE600 – 220m</v>
      </c>
      <c r="M5988" s="20" cm="1">
        <f t="array" ref="M5988">IFERROR(INDEX(tblConsorcios[Valor da Carta (R$)],MOD($J5988,ROWS(tblConsorcios[Produto]))+1),"")</f>
        <v>600000</v>
      </c>
      <c r="N5988" s="2" cm="1">
        <f t="array" ref="N5988">IFERROR(INDEX(tblConsorcios[Prazo (meses)],MOD($J5988,ROWS(tblConsorcios[Produto]))+1),"")</f>
        <v>220</v>
      </c>
      <c r="O5988" s="20" cm="1">
        <f t="array" ref="O5988">IFERROR(INDEX(tblConsorcios[Parcela Mensal (R$)],MOD($J5988,ROWS(tblConsorcios[Produto]))+1),"")</f>
        <v>3485.45</v>
      </c>
      <c r="P5988" s="20" t="str" cm="1">
        <f t="array" ref="P5988">IFERROR(INDEX(tblClientes[Dividendo Mensal (R$)],INT($J5988/ROWS(tblConsorcios[Produto]))+1),"")</f>
        <v/>
      </c>
      <c r="Q5988" s="20" t="str">
        <f t="shared" si="280"/>
        <v/>
      </c>
      <c r="R5988">
        <f t="shared" si="281"/>
        <v>0</v>
      </c>
    </row>
    <row r="5989" spans="10:18" x14ac:dyDescent="0.2">
      <c r="J5989">
        <f t="shared" si="279"/>
        <v>5987</v>
      </c>
      <c r="K5989" t="str" cm="1">
        <f t="array" ref="K5989">IFERROR(INDEX(tblClientes[Cliente],INT($J5989/ROWS(tblConsorcios[Produto]))+1),"")</f>
        <v/>
      </c>
      <c r="L5989" t="str" cm="1">
        <f t="array" ref="L5989">IFERROR(INDEX(tblConsorcios[Produto],MOD($J5989,ROWS(tblConsorcios[Produto]))+1),"")</f>
        <v>Imóvel IE600 – 200m</v>
      </c>
      <c r="M5989" s="20" cm="1">
        <f t="array" ref="M5989">IFERROR(INDEX(tblConsorcios[Valor da Carta (R$)],MOD($J5989,ROWS(tblConsorcios[Produto]))+1),"")</f>
        <v>600000</v>
      </c>
      <c r="N5989" s="2" cm="1">
        <f t="array" ref="N5989">IFERROR(INDEX(tblConsorcios[Prazo (meses)],MOD($J5989,ROWS(tblConsorcios[Produto]))+1),"")</f>
        <v>200</v>
      </c>
      <c r="O5989" s="20" cm="1">
        <f t="array" ref="O5989">IFERROR(INDEX(tblConsorcios[Parcela Mensal (R$)],MOD($J5989,ROWS(tblConsorcios[Produto]))+1),"")</f>
        <v>3804</v>
      </c>
      <c r="P5989" s="20" t="str" cm="1">
        <f t="array" ref="P5989">IFERROR(INDEX(tblClientes[Dividendo Mensal (R$)],INT($J5989/ROWS(tblConsorcios[Produto]))+1),"")</f>
        <v/>
      </c>
      <c r="Q5989" s="20" t="str">
        <f t="shared" si="280"/>
        <v/>
      </c>
      <c r="R5989">
        <f t="shared" si="281"/>
        <v>0</v>
      </c>
    </row>
    <row r="5990" spans="10:18" x14ac:dyDescent="0.2">
      <c r="J5990">
        <f t="shared" si="279"/>
        <v>5988</v>
      </c>
      <c r="K5990" t="str" cm="1">
        <f t="array" ref="K5990">IFERROR(INDEX(tblClientes[Cliente],INT($J5990/ROWS(tblConsorcios[Produto]))+1),"")</f>
        <v/>
      </c>
      <c r="L5990" t="str" cm="1">
        <f t="array" ref="L5990">IFERROR(INDEX(tblConsorcios[Produto],MOD($J5990,ROWS(tblConsorcios[Produto]))+1),"")</f>
        <v>Imóvel IE580 – 240m</v>
      </c>
      <c r="M5990" s="20" cm="1">
        <f t="array" ref="M5990">IFERROR(INDEX(tblConsorcios[Valor da Carta (R$)],MOD($J5990,ROWS(tblConsorcios[Produto]))+1),"")</f>
        <v>580000</v>
      </c>
      <c r="N5990" s="2" cm="1">
        <f t="array" ref="N5990">IFERROR(INDEX(tblConsorcios[Prazo (meses)],MOD($J5990,ROWS(tblConsorcios[Produto]))+1),"")</f>
        <v>240</v>
      </c>
      <c r="O5990" s="20" cm="1">
        <f t="array" ref="O5990">IFERROR(INDEX(tblConsorcios[Parcela Mensal (R$)],MOD($J5990,ROWS(tblConsorcios[Produto]))+1),"")</f>
        <v>3112.67</v>
      </c>
      <c r="P5990" s="20" t="str" cm="1">
        <f t="array" ref="P5990">IFERROR(INDEX(tblClientes[Dividendo Mensal (R$)],INT($J5990/ROWS(tblConsorcios[Produto]))+1),"")</f>
        <v/>
      </c>
      <c r="Q5990" s="20" t="str">
        <f t="shared" si="280"/>
        <v/>
      </c>
      <c r="R5990">
        <f t="shared" si="281"/>
        <v>0</v>
      </c>
    </row>
    <row r="5991" spans="10:18" x14ac:dyDescent="0.2">
      <c r="J5991">
        <f t="shared" si="279"/>
        <v>5989</v>
      </c>
      <c r="K5991" t="str" cm="1">
        <f t="array" ref="K5991">IFERROR(INDEX(tblClientes[Cliente],INT($J5991/ROWS(tblConsorcios[Produto]))+1),"")</f>
        <v/>
      </c>
      <c r="L5991" t="str" cm="1">
        <f t="array" ref="L5991">IFERROR(INDEX(tblConsorcios[Produto],MOD($J5991,ROWS(tblConsorcios[Produto]))+1),"")</f>
        <v>Imóvel IE580 – 220m</v>
      </c>
      <c r="M5991" s="20" cm="1">
        <f t="array" ref="M5991">IFERROR(INDEX(tblConsorcios[Valor da Carta (R$)],MOD($J5991,ROWS(tblConsorcios[Produto]))+1),"")</f>
        <v>580000</v>
      </c>
      <c r="N5991" s="2" cm="1">
        <f t="array" ref="N5991">IFERROR(INDEX(tblConsorcios[Prazo (meses)],MOD($J5991,ROWS(tblConsorcios[Produto]))+1),"")</f>
        <v>220</v>
      </c>
      <c r="O5991" s="20" cm="1">
        <f t="array" ref="O5991">IFERROR(INDEX(tblConsorcios[Parcela Mensal (R$)],MOD($J5991,ROWS(tblConsorcios[Produto]))+1),"")</f>
        <v>3369.27</v>
      </c>
      <c r="P5991" s="20" t="str" cm="1">
        <f t="array" ref="P5991">IFERROR(INDEX(tblClientes[Dividendo Mensal (R$)],INT($J5991/ROWS(tblConsorcios[Produto]))+1),"")</f>
        <v/>
      </c>
      <c r="Q5991" s="20" t="str">
        <f t="shared" si="280"/>
        <v/>
      </c>
      <c r="R5991">
        <f t="shared" si="281"/>
        <v>0</v>
      </c>
    </row>
    <row r="5992" spans="10:18" x14ac:dyDescent="0.2">
      <c r="J5992">
        <f t="shared" si="279"/>
        <v>5990</v>
      </c>
      <c r="K5992" t="str" cm="1">
        <f t="array" ref="K5992">IFERROR(INDEX(tblClientes[Cliente],INT($J5992/ROWS(tblConsorcios[Produto]))+1),"")</f>
        <v/>
      </c>
      <c r="L5992" t="str" cm="1">
        <f t="array" ref="L5992">IFERROR(INDEX(tblConsorcios[Produto],MOD($J5992,ROWS(tblConsorcios[Produto]))+1),"")</f>
        <v>Imóvel IE580 – 200m</v>
      </c>
      <c r="M5992" s="20" cm="1">
        <f t="array" ref="M5992">IFERROR(INDEX(tblConsorcios[Valor da Carta (R$)],MOD($J5992,ROWS(tblConsorcios[Produto]))+1),"")</f>
        <v>580000</v>
      </c>
      <c r="N5992" s="2" cm="1">
        <f t="array" ref="N5992">IFERROR(INDEX(tblConsorcios[Prazo (meses)],MOD($J5992,ROWS(tblConsorcios[Produto]))+1),"")</f>
        <v>200</v>
      </c>
      <c r="O5992" s="20" cm="1">
        <f t="array" ref="O5992">IFERROR(INDEX(tblConsorcios[Parcela Mensal (R$)],MOD($J5992,ROWS(tblConsorcios[Produto]))+1),"")</f>
        <v>3677.2</v>
      </c>
      <c r="P5992" s="20" t="str" cm="1">
        <f t="array" ref="P5992">IFERROR(INDEX(tblClientes[Dividendo Mensal (R$)],INT($J5992/ROWS(tblConsorcios[Produto]))+1),"")</f>
        <v/>
      </c>
      <c r="Q5992" s="20" t="str">
        <f t="shared" si="280"/>
        <v/>
      </c>
      <c r="R5992">
        <f t="shared" si="281"/>
        <v>0</v>
      </c>
    </row>
    <row r="5993" spans="10:18" x14ac:dyDescent="0.2">
      <c r="J5993">
        <f t="shared" si="279"/>
        <v>5991</v>
      </c>
      <c r="K5993" t="str" cm="1">
        <f t="array" ref="K5993">IFERROR(INDEX(tblClientes[Cliente],INT($J5993/ROWS(tblConsorcios[Produto]))+1),"")</f>
        <v/>
      </c>
      <c r="L5993" t="str" cm="1">
        <f t="array" ref="L5993">IFERROR(INDEX(tblConsorcios[Produto],MOD($J5993,ROWS(tblConsorcios[Produto]))+1),"")</f>
        <v>Imóvel IE550 – 240m</v>
      </c>
      <c r="M5993" s="20" cm="1">
        <f t="array" ref="M5993">IFERROR(INDEX(tblConsorcios[Valor da Carta (R$)],MOD($J5993,ROWS(tblConsorcios[Produto]))+1),"")</f>
        <v>550000</v>
      </c>
      <c r="N5993" s="2" cm="1">
        <f t="array" ref="N5993">IFERROR(INDEX(tblConsorcios[Prazo (meses)],MOD($J5993,ROWS(tblConsorcios[Produto]))+1),"")</f>
        <v>240</v>
      </c>
      <c r="O5993" s="20" cm="1">
        <f t="array" ref="O5993">IFERROR(INDEX(tblConsorcios[Parcela Mensal (R$)],MOD($J5993,ROWS(tblConsorcios[Produto]))+1),"")</f>
        <v>2951.67</v>
      </c>
      <c r="P5993" s="20" t="str" cm="1">
        <f t="array" ref="P5993">IFERROR(INDEX(tblClientes[Dividendo Mensal (R$)],INT($J5993/ROWS(tblConsorcios[Produto]))+1),"")</f>
        <v/>
      </c>
      <c r="Q5993" s="20" t="str">
        <f t="shared" si="280"/>
        <v/>
      </c>
      <c r="R5993">
        <f t="shared" si="281"/>
        <v>0</v>
      </c>
    </row>
    <row r="5994" spans="10:18" x14ac:dyDescent="0.2">
      <c r="J5994">
        <f t="shared" si="279"/>
        <v>5992</v>
      </c>
      <c r="K5994" t="str" cm="1">
        <f t="array" ref="K5994">IFERROR(INDEX(tblClientes[Cliente],INT($J5994/ROWS(tblConsorcios[Produto]))+1),"")</f>
        <v/>
      </c>
      <c r="L5994" t="str" cm="1">
        <f t="array" ref="L5994">IFERROR(INDEX(tblConsorcios[Produto],MOD($J5994,ROWS(tblConsorcios[Produto]))+1),"")</f>
        <v>Imóvel IE550 – 220m</v>
      </c>
      <c r="M5994" s="20" cm="1">
        <f t="array" ref="M5994">IFERROR(INDEX(tblConsorcios[Valor da Carta (R$)],MOD($J5994,ROWS(tblConsorcios[Produto]))+1),"")</f>
        <v>550000</v>
      </c>
      <c r="N5994" s="2" cm="1">
        <f t="array" ref="N5994">IFERROR(INDEX(tblConsorcios[Prazo (meses)],MOD($J5994,ROWS(tblConsorcios[Produto]))+1),"")</f>
        <v>220</v>
      </c>
      <c r="O5994" s="20" cm="1">
        <f t="array" ref="O5994">IFERROR(INDEX(tblConsorcios[Parcela Mensal (R$)],MOD($J5994,ROWS(tblConsorcios[Produto]))+1),"")</f>
        <v>3195</v>
      </c>
      <c r="P5994" s="20" t="str" cm="1">
        <f t="array" ref="P5994">IFERROR(INDEX(tblClientes[Dividendo Mensal (R$)],INT($J5994/ROWS(tblConsorcios[Produto]))+1),"")</f>
        <v/>
      </c>
      <c r="Q5994" s="20" t="str">
        <f t="shared" si="280"/>
        <v/>
      </c>
      <c r="R5994">
        <f t="shared" si="281"/>
        <v>0</v>
      </c>
    </row>
    <row r="5995" spans="10:18" x14ac:dyDescent="0.2">
      <c r="J5995">
        <f t="shared" si="279"/>
        <v>5993</v>
      </c>
      <c r="K5995" t="str" cm="1">
        <f t="array" ref="K5995">IFERROR(INDEX(tblClientes[Cliente],INT($J5995/ROWS(tblConsorcios[Produto]))+1),"")</f>
        <v/>
      </c>
      <c r="L5995" t="str" cm="1">
        <f t="array" ref="L5995">IFERROR(INDEX(tblConsorcios[Produto],MOD($J5995,ROWS(tblConsorcios[Produto]))+1),"")</f>
        <v>Imóvel IE550 – 200m</v>
      </c>
      <c r="M5995" s="20" cm="1">
        <f t="array" ref="M5995">IFERROR(INDEX(tblConsorcios[Valor da Carta (R$)],MOD($J5995,ROWS(tblConsorcios[Produto]))+1),"")</f>
        <v>550000</v>
      </c>
      <c r="N5995" s="2" cm="1">
        <f t="array" ref="N5995">IFERROR(INDEX(tblConsorcios[Prazo (meses)],MOD($J5995,ROWS(tblConsorcios[Produto]))+1),"")</f>
        <v>200</v>
      </c>
      <c r="O5995" s="20" cm="1">
        <f t="array" ref="O5995">IFERROR(INDEX(tblConsorcios[Parcela Mensal (R$)],MOD($J5995,ROWS(tblConsorcios[Produto]))+1),"")</f>
        <v>3487</v>
      </c>
      <c r="P5995" s="20" t="str" cm="1">
        <f t="array" ref="P5995">IFERROR(INDEX(tblClientes[Dividendo Mensal (R$)],INT($J5995/ROWS(tblConsorcios[Produto]))+1),"")</f>
        <v/>
      </c>
      <c r="Q5995" s="20" t="str">
        <f t="shared" si="280"/>
        <v/>
      </c>
      <c r="R5995">
        <f t="shared" si="281"/>
        <v>0</v>
      </c>
    </row>
    <row r="5996" spans="10:18" x14ac:dyDescent="0.2">
      <c r="J5996">
        <f t="shared" si="279"/>
        <v>5994</v>
      </c>
      <c r="K5996" t="str" cm="1">
        <f t="array" ref="K5996">IFERROR(INDEX(tblClientes[Cliente],INT($J5996/ROWS(tblConsorcios[Produto]))+1),"")</f>
        <v/>
      </c>
      <c r="L5996" t="str" cm="1">
        <f t="array" ref="L5996">IFERROR(INDEX(tblConsorcios[Produto],MOD($J5996,ROWS(tblConsorcios[Produto]))+1),"")</f>
        <v>Imóvel IE530 – 240m</v>
      </c>
      <c r="M5996" s="20" cm="1">
        <f t="array" ref="M5996">IFERROR(INDEX(tblConsorcios[Valor da Carta (R$)],MOD($J5996,ROWS(tblConsorcios[Produto]))+1),"")</f>
        <v>530000</v>
      </c>
      <c r="N5996" s="2" cm="1">
        <f t="array" ref="N5996">IFERROR(INDEX(tblConsorcios[Prazo (meses)],MOD($J5996,ROWS(tblConsorcios[Produto]))+1),"")</f>
        <v>240</v>
      </c>
      <c r="O5996" s="20" cm="1">
        <f t="array" ref="O5996">IFERROR(INDEX(tblConsorcios[Parcela Mensal (R$)],MOD($J5996,ROWS(tblConsorcios[Produto]))+1),"")</f>
        <v>2844.33</v>
      </c>
      <c r="P5996" s="20" t="str" cm="1">
        <f t="array" ref="P5996">IFERROR(INDEX(tblClientes[Dividendo Mensal (R$)],INT($J5996/ROWS(tblConsorcios[Produto]))+1),"")</f>
        <v/>
      </c>
      <c r="Q5996" s="20" t="str">
        <f t="shared" si="280"/>
        <v/>
      </c>
      <c r="R5996">
        <f t="shared" si="281"/>
        <v>0</v>
      </c>
    </row>
    <row r="5997" spans="10:18" x14ac:dyDescent="0.2">
      <c r="J5997">
        <f t="shared" si="279"/>
        <v>5995</v>
      </c>
      <c r="K5997" t="str" cm="1">
        <f t="array" ref="K5997">IFERROR(INDEX(tblClientes[Cliente],INT($J5997/ROWS(tblConsorcios[Produto]))+1),"")</f>
        <v/>
      </c>
      <c r="L5997" t="str" cm="1">
        <f t="array" ref="L5997">IFERROR(INDEX(tblConsorcios[Produto],MOD($J5997,ROWS(tblConsorcios[Produto]))+1),"")</f>
        <v>Imóvel IE530 – 220m</v>
      </c>
      <c r="M5997" s="20" cm="1">
        <f t="array" ref="M5997">IFERROR(INDEX(tblConsorcios[Valor da Carta (R$)],MOD($J5997,ROWS(tblConsorcios[Produto]))+1),"")</f>
        <v>530000</v>
      </c>
      <c r="N5997" s="2" cm="1">
        <f t="array" ref="N5997">IFERROR(INDEX(tblConsorcios[Prazo (meses)],MOD($J5997,ROWS(tblConsorcios[Produto]))+1),"")</f>
        <v>220</v>
      </c>
      <c r="O5997" s="20" cm="1">
        <f t="array" ref="O5997">IFERROR(INDEX(tblConsorcios[Parcela Mensal (R$)],MOD($J5997,ROWS(tblConsorcios[Produto]))+1),"")</f>
        <v>3078.82</v>
      </c>
      <c r="P5997" s="20" t="str" cm="1">
        <f t="array" ref="P5997">IFERROR(INDEX(tblClientes[Dividendo Mensal (R$)],INT($J5997/ROWS(tblConsorcios[Produto]))+1),"")</f>
        <v/>
      </c>
      <c r="Q5997" s="20" t="str">
        <f t="shared" si="280"/>
        <v/>
      </c>
      <c r="R5997">
        <f t="shared" si="281"/>
        <v>0</v>
      </c>
    </row>
    <row r="5998" spans="10:18" x14ac:dyDescent="0.2">
      <c r="J5998">
        <f t="shared" si="279"/>
        <v>5996</v>
      </c>
      <c r="K5998" t="str" cm="1">
        <f t="array" ref="K5998">IFERROR(INDEX(tblClientes[Cliente],INT($J5998/ROWS(tblConsorcios[Produto]))+1),"")</f>
        <v/>
      </c>
      <c r="L5998" t="str" cm="1">
        <f t="array" ref="L5998">IFERROR(INDEX(tblConsorcios[Produto],MOD($J5998,ROWS(tblConsorcios[Produto]))+1),"")</f>
        <v>Imóvel IE530 – 200m</v>
      </c>
      <c r="M5998" s="20" cm="1">
        <f t="array" ref="M5998">IFERROR(INDEX(tblConsorcios[Valor da Carta (R$)],MOD($J5998,ROWS(tblConsorcios[Produto]))+1),"")</f>
        <v>530000</v>
      </c>
      <c r="N5998" s="2" cm="1">
        <f t="array" ref="N5998">IFERROR(INDEX(tblConsorcios[Prazo (meses)],MOD($J5998,ROWS(tblConsorcios[Produto]))+1),"")</f>
        <v>200</v>
      </c>
      <c r="O5998" s="20" cm="1">
        <f t="array" ref="O5998">IFERROR(INDEX(tblConsorcios[Parcela Mensal (R$)],MOD($J5998,ROWS(tblConsorcios[Produto]))+1),"")</f>
        <v>3360.2</v>
      </c>
      <c r="P5998" s="20" t="str" cm="1">
        <f t="array" ref="P5998">IFERROR(INDEX(tblClientes[Dividendo Mensal (R$)],INT($J5998/ROWS(tblConsorcios[Produto]))+1),"")</f>
        <v/>
      </c>
      <c r="Q5998" s="20" t="str">
        <f t="shared" si="280"/>
        <v/>
      </c>
      <c r="R5998">
        <f t="shared" si="281"/>
        <v>0</v>
      </c>
    </row>
    <row r="5999" spans="10:18" x14ac:dyDescent="0.2">
      <c r="J5999">
        <f t="shared" si="279"/>
        <v>5997</v>
      </c>
      <c r="K5999" t="str" cm="1">
        <f t="array" ref="K5999">IFERROR(INDEX(tblClientes[Cliente],INT($J5999/ROWS(tblConsorcios[Produto]))+1),"")</f>
        <v/>
      </c>
      <c r="L5999" t="str" cm="1">
        <f t="array" ref="L5999">IFERROR(INDEX(tblConsorcios[Produto],MOD($J5999,ROWS(tblConsorcios[Produto]))+1),"")</f>
        <v>Imóvel IE500 – 240m</v>
      </c>
      <c r="M5999" s="20" cm="1">
        <f t="array" ref="M5999">IFERROR(INDEX(tblConsorcios[Valor da Carta (R$)],MOD($J5999,ROWS(tblConsorcios[Produto]))+1),"")</f>
        <v>500000</v>
      </c>
      <c r="N5999" s="2" cm="1">
        <f t="array" ref="N5999">IFERROR(INDEX(tblConsorcios[Prazo (meses)],MOD($J5999,ROWS(tblConsorcios[Produto]))+1),"")</f>
        <v>240</v>
      </c>
      <c r="O5999" s="20" cm="1">
        <f t="array" ref="O5999">IFERROR(INDEX(tblConsorcios[Parcela Mensal (R$)],MOD($J5999,ROWS(tblConsorcios[Produto]))+1),"")</f>
        <v>2683.33</v>
      </c>
      <c r="P5999" s="20" t="str" cm="1">
        <f t="array" ref="P5999">IFERROR(INDEX(tblClientes[Dividendo Mensal (R$)],INT($J5999/ROWS(tblConsorcios[Produto]))+1),"")</f>
        <v/>
      </c>
      <c r="Q5999" s="20" t="str">
        <f t="shared" si="280"/>
        <v/>
      </c>
      <c r="R5999">
        <f t="shared" si="281"/>
        <v>0</v>
      </c>
    </row>
    <row r="6000" spans="10:18" x14ac:dyDescent="0.2">
      <c r="J6000">
        <f t="shared" si="279"/>
        <v>5998</v>
      </c>
      <c r="K6000" t="str" cm="1">
        <f t="array" ref="K6000">IFERROR(INDEX(tblClientes[Cliente],INT($J6000/ROWS(tblConsorcios[Produto]))+1),"")</f>
        <v/>
      </c>
      <c r="L6000" t="str" cm="1">
        <f t="array" ref="L6000">IFERROR(INDEX(tblConsorcios[Produto],MOD($J6000,ROWS(tblConsorcios[Produto]))+1),"")</f>
        <v>Imóvel IE500 – 220m</v>
      </c>
      <c r="M6000" s="20" cm="1">
        <f t="array" ref="M6000">IFERROR(INDEX(tblConsorcios[Valor da Carta (R$)],MOD($J6000,ROWS(tblConsorcios[Produto]))+1),"")</f>
        <v>500000</v>
      </c>
      <c r="N6000" s="2" cm="1">
        <f t="array" ref="N6000">IFERROR(INDEX(tblConsorcios[Prazo (meses)],MOD($J6000,ROWS(tblConsorcios[Produto]))+1),"")</f>
        <v>220</v>
      </c>
      <c r="O6000" s="20" cm="1">
        <f t="array" ref="O6000">IFERROR(INDEX(tblConsorcios[Parcela Mensal (R$)],MOD($J6000,ROWS(tblConsorcios[Produto]))+1),"")</f>
        <v>2904.55</v>
      </c>
      <c r="P6000" s="20" t="str" cm="1">
        <f t="array" ref="P6000">IFERROR(INDEX(tblClientes[Dividendo Mensal (R$)],INT($J6000/ROWS(tblConsorcios[Produto]))+1),"")</f>
        <v/>
      </c>
      <c r="Q6000" s="20" t="str">
        <f t="shared" si="280"/>
        <v/>
      </c>
      <c r="R6000">
        <f t="shared" si="281"/>
        <v>0</v>
      </c>
    </row>
    <row r="6001" spans="10:18" x14ac:dyDescent="0.2">
      <c r="J6001">
        <f t="shared" si="279"/>
        <v>5999</v>
      </c>
      <c r="K6001" t="str" cm="1">
        <f t="array" ref="K6001">IFERROR(INDEX(tblClientes[Cliente],INT($J6001/ROWS(tblConsorcios[Produto]))+1),"")</f>
        <v/>
      </c>
      <c r="L6001" t="str" cm="1">
        <f t="array" ref="L6001">IFERROR(INDEX(tblConsorcios[Produto],MOD($J6001,ROWS(tblConsorcios[Produto]))+1),"")</f>
        <v>Imóvel IE500 – 200m</v>
      </c>
      <c r="M6001" s="20" cm="1">
        <f t="array" ref="M6001">IFERROR(INDEX(tblConsorcios[Valor da Carta (R$)],MOD($J6001,ROWS(tblConsorcios[Produto]))+1),"")</f>
        <v>500000</v>
      </c>
      <c r="N6001" s="2" cm="1">
        <f t="array" ref="N6001">IFERROR(INDEX(tblConsorcios[Prazo (meses)],MOD($J6001,ROWS(tblConsorcios[Produto]))+1),"")</f>
        <v>200</v>
      </c>
      <c r="O6001" s="20" cm="1">
        <f t="array" ref="O6001">IFERROR(INDEX(tblConsorcios[Parcela Mensal (R$)],MOD($J6001,ROWS(tblConsorcios[Produto]))+1),"")</f>
        <v>3170</v>
      </c>
      <c r="P6001" s="20" t="str" cm="1">
        <f t="array" ref="P6001">IFERROR(INDEX(tblClientes[Dividendo Mensal (R$)],INT($J6001/ROWS(tblConsorcios[Produto]))+1),"")</f>
        <v/>
      </c>
      <c r="Q6001" s="20" t="str">
        <f t="shared" si="280"/>
        <v/>
      </c>
      <c r="R6001">
        <f t="shared" si="281"/>
        <v>0</v>
      </c>
    </row>
    <row r="6002" spans="10:18" x14ac:dyDescent="0.2">
      <c r="J6002">
        <f t="shared" si="279"/>
        <v>6000</v>
      </c>
      <c r="K6002" t="str" cm="1">
        <f t="array" ref="K6002">IFERROR(INDEX(tblClientes[Cliente],INT($J6002/ROWS(tblConsorcios[Produto]))+1),"")</f>
        <v/>
      </c>
      <c r="L6002" t="str" cm="1">
        <f t="array" ref="L6002">IFERROR(INDEX(tblConsorcios[Produto],MOD($J6002,ROWS(tblConsorcios[Produto]))+1),"")</f>
        <v>Imóvel IE480 – 240m</v>
      </c>
      <c r="M6002" s="20" cm="1">
        <f t="array" ref="M6002">IFERROR(INDEX(tblConsorcios[Valor da Carta (R$)],MOD($J6002,ROWS(tblConsorcios[Produto]))+1),"")</f>
        <v>480000</v>
      </c>
      <c r="N6002" s="2" cm="1">
        <f t="array" ref="N6002">IFERROR(INDEX(tblConsorcios[Prazo (meses)],MOD($J6002,ROWS(tblConsorcios[Produto]))+1),"")</f>
        <v>240</v>
      </c>
      <c r="O6002" s="20" cm="1">
        <f t="array" ref="O6002">IFERROR(INDEX(tblConsorcios[Parcela Mensal (R$)],MOD($J6002,ROWS(tblConsorcios[Produto]))+1),"")</f>
        <v>2576</v>
      </c>
      <c r="P6002" s="20" t="str" cm="1">
        <f t="array" ref="P6002">IFERROR(INDEX(tblClientes[Dividendo Mensal (R$)],INT($J6002/ROWS(tblConsorcios[Produto]))+1),"")</f>
        <v/>
      </c>
      <c r="Q6002" s="20" t="str">
        <f t="shared" si="280"/>
        <v/>
      </c>
      <c r="R6002">
        <f t="shared" si="281"/>
        <v>0</v>
      </c>
    </row>
    <row r="6003" spans="10:18" x14ac:dyDescent="0.2">
      <c r="J6003">
        <f t="shared" si="279"/>
        <v>6001</v>
      </c>
      <c r="K6003" t="str" cm="1">
        <f t="array" ref="K6003">IFERROR(INDEX(tblClientes[Cliente],INT($J6003/ROWS(tblConsorcios[Produto]))+1),"")</f>
        <v/>
      </c>
      <c r="L6003" t="str" cm="1">
        <f t="array" ref="L6003">IFERROR(INDEX(tblConsorcios[Produto],MOD($J6003,ROWS(tblConsorcios[Produto]))+1),"")</f>
        <v>Imóvel IE480 – 220m</v>
      </c>
      <c r="M6003" s="20" cm="1">
        <f t="array" ref="M6003">IFERROR(INDEX(tblConsorcios[Valor da Carta (R$)],MOD($J6003,ROWS(tblConsorcios[Produto]))+1),"")</f>
        <v>480000</v>
      </c>
      <c r="N6003" s="2" cm="1">
        <f t="array" ref="N6003">IFERROR(INDEX(tblConsorcios[Prazo (meses)],MOD($J6003,ROWS(tblConsorcios[Produto]))+1),"")</f>
        <v>220</v>
      </c>
      <c r="O6003" s="20" cm="1">
        <f t="array" ref="O6003">IFERROR(INDEX(tblConsorcios[Parcela Mensal (R$)],MOD($J6003,ROWS(tblConsorcios[Produto]))+1),"")</f>
        <v>2788.36</v>
      </c>
      <c r="P6003" s="20" t="str" cm="1">
        <f t="array" ref="P6003">IFERROR(INDEX(tblClientes[Dividendo Mensal (R$)],INT($J6003/ROWS(tblConsorcios[Produto]))+1),"")</f>
        <v/>
      </c>
      <c r="Q6003" s="20" t="str">
        <f t="shared" si="280"/>
        <v/>
      </c>
      <c r="R6003">
        <f t="shared" si="281"/>
        <v>0</v>
      </c>
    </row>
    <row r="6004" spans="10:18" x14ac:dyDescent="0.2">
      <c r="J6004">
        <f t="shared" si="279"/>
        <v>6002</v>
      </c>
      <c r="K6004" t="str" cm="1">
        <f t="array" ref="K6004">IFERROR(INDEX(tblClientes[Cliente],INT($J6004/ROWS(tblConsorcios[Produto]))+1),"")</f>
        <v/>
      </c>
      <c r="L6004" t="str" cm="1">
        <f t="array" ref="L6004">IFERROR(INDEX(tblConsorcios[Produto],MOD($J6004,ROWS(tblConsorcios[Produto]))+1),"")</f>
        <v>Imóvel IE480 – 200m</v>
      </c>
      <c r="M6004" s="20" cm="1">
        <f t="array" ref="M6004">IFERROR(INDEX(tblConsorcios[Valor da Carta (R$)],MOD($J6004,ROWS(tblConsorcios[Produto]))+1),"")</f>
        <v>480000</v>
      </c>
      <c r="N6004" s="2" cm="1">
        <f t="array" ref="N6004">IFERROR(INDEX(tblConsorcios[Prazo (meses)],MOD($J6004,ROWS(tblConsorcios[Produto]))+1),"")</f>
        <v>200</v>
      </c>
      <c r="O6004" s="20" cm="1">
        <f t="array" ref="O6004">IFERROR(INDEX(tblConsorcios[Parcela Mensal (R$)],MOD($J6004,ROWS(tblConsorcios[Produto]))+1),"")</f>
        <v>3043.2</v>
      </c>
      <c r="P6004" s="20" t="str" cm="1">
        <f t="array" ref="P6004">IFERROR(INDEX(tblClientes[Dividendo Mensal (R$)],INT($J6004/ROWS(tblConsorcios[Produto]))+1),"")</f>
        <v/>
      </c>
      <c r="Q6004" s="20" t="str">
        <f t="shared" si="280"/>
        <v/>
      </c>
      <c r="R6004">
        <f t="shared" si="281"/>
        <v>0</v>
      </c>
    </row>
    <row r="6005" spans="10:18" x14ac:dyDescent="0.2">
      <c r="J6005">
        <f t="shared" si="279"/>
        <v>6003</v>
      </c>
      <c r="K6005" t="str" cm="1">
        <f t="array" ref="K6005">IFERROR(INDEX(tblClientes[Cliente],INT($J6005/ROWS(tblConsorcios[Produto]))+1),"")</f>
        <v/>
      </c>
      <c r="L6005" t="str" cm="1">
        <f t="array" ref="L6005">IFERROR(INDEX(tblConsorcios[Produto],MOD($J6005,ROWS(tblConsorcios[Produto]))+1),"")</f>
        <v>Imóvel IE450 – 240m</v>
      </c>
      <c r="M6005" s="20" cm="1">
        <f t="array" ref="M6005">IFERROR(INDEX(tblConsorcios[Valor da Carta (R$)],MOD($J6005,ROWS(tblConsorcios[Produto]))+1),"")</f>
        <v>450000</v>
      </c>
      <c r="N6005" s="2" cm="1">
        <f t="array" ref="N6005">IFERROR(INDEX(tblConsorcios[Prazo (meses)],MOD($J6005,ROWS(tblConsorcios[Produto]))+1),"")</f>
        <v>240</v>
      </c>
      <c r="O6005" s="20" cm="1">
        <f t="array" ref="O6005">IFERROR(INDEX(tblConsorcios[Parcela Mensal (R$)],MOD($J6005,ROWS(tblConsorcios[Produto]))+1),"")</f>
        <v>2415</v>
      </c>
      <c r="P6005" s="20" t="str" cm="1">
        <f t="array" ref="P6005">IFERROR(INDEX(tblClientes[Dividendo Mensal (R$)],INT($J6005/ROWS(tblConsorcios[Produto]))+1),"")</f>
        <v/>
      </c>
      <c r="Q6005" s="20" t="str">
        <f t="shared" si="280"/>
        <v/>
      </c>
      <c r="R6005">
        <f t="shared" si="281"/>
        <v>0</v>
      </c>
    </row>
    <row r="6006" spans="10:18" x14ac:dyDescent="0.2">
      <c r="J6006">
        <f t="shared" si="279"/>
        <v>6004</v>
      </c>
      <c r="K6006" t="str" cm="1">
        <f t="array" ref="K6006">IFERROR(INDEX(tblClientes[Cliente],INT($J6006/ROWS(tblConsorcios[Produto]))+1),"")</f>
        <v/>
      </c>
      <c r="L6006" t="str" cm="1">
        <f t="array" ref="L6006">IFERROR(INDEX(tblConsorcios[Produto],MOD($J6006,ROWS(tblConsorcios[Produto]))+1),"")</f>
        <v>Imóvel IE450 – 220m</v>
      </c>
      <c r="M6006" s="20" cm="1">
        <f t="array" ref="M6006">IFERROR(INDEX(tblConsorcios[Valor da Carta (R$)],MOD($J6006,ROWS(tblConsorcios[Produto]))+1),"")</f>
        <v>450000</v>
      </c>
      <c r="N6006" s="2" cm="1">
        <f t="array" ref="N6006">IFERROR(INDEX(tblConsorcios[Prazo (meses)],MOD($J6006,ROWS(tblConsorcios[Produto]))+1),"")</f>
        <v>220</v>
      </c>
      <c r="O6006" s="20" cm="1">
        <f t="array" ref="O6006">IFERROR(INDEX(tblConsorcios[Parcela Mensal (R$)],MOD($J6006,ROWS(tblConsorcios[Produto]))+1),"")</f>
        <v>2614.09</v>
      </c>
      <c r="P6006" s="20" t="str" cm="1">
        <f t="array" ref="P6006">IFERROR(INDEX(tblClientes[Dividendo Mensal (R$)],INT($J6006/ROWS(tblConsorcios[Produto]))+1),"")</f>
        <v/>
      </c>
      <c r="Q6006" s="20" t="str">
        <f t="shared" si="280"/>
        <v/>
      </c>
      <c r="R6006">
        <f t="shared" si="281"/>
        <v>0</v>
      </c>
    </row>
    <row r="6007" spans="10:18" x14ac:dyDescent="0.2">
      <c r="J6007">
        <f t="shared" si="279"/>
        <v>6005</v>
      </c>
      <c r="K6007" t="str" cm="1">
        <f t="array" ref="K6007">IFERROR(INDEX(tblClientes[Cliente],INT($J6007/ROWS(tblConsorcios[Produto]))+1),"")</f>
        <v/>
      </c>
      <c r="L6007" t="str" cm="1">
        <f t="array" ref="L6007">IFERROR(INDEX(tblConsorcios[Produto],MOD($J6007,ROWS(tblConsorcios[Produto]))+1),"")</f>
        <v>Imóvel IE450 – 200m</v>
      </c>
      <c r="M6007" s="20" cm="1">
        <f t="array" ref="M6007">IFERROR(INDEX(tblConsorcios[Valor da Carta (R$)],MOD($J6007,ROWS(tblConsorcios[Produto]))+1),"")</f>
        <v>450000</v>
      </c>
      <c r="N6007" s="2" cm="1">
        <f t="array" ref="N6007">IFERROR(INDEX(tblConsorcios[Prazo (meses)],MOD($J6007,ROWS(tblConsorcios[Produto]))+1),"")</f>
        <v>200</v>
      </c>
      <c r="O6007" s="20" cm="1">
        <f t="array" ref="O6007">IFERROR(INDEX(tblConsorcios[Parcela Mensal (R$)],MOD($J6007,ROWS(tblConsorcios[Produto]))+1),"")</f>
        <v>2853</v>
      </c>
      <c r="P6007" s="20" t="str" cm="1">
        <f t="array" ref="P6007">IFERROR(INDEX(tblClientes[Dividendo Mensal (R$)],INT($J6007/ROWS(tblConsorcios[Produto]))+1),"")</f>
        <v/>
      </c>
      <c r="Q6007" s="20" t="str">
        <f t="shared" si="280"/>
        <v/>
      </c>
      <c r="R6007">
        <f t="shared" si="281"/>
        <v>0</v>
      </c>
    </row>
    <row r="6008" spans="10:18" x14ac:dyDescent="0.2">
      <c r="J6008">
        <f t="shared" si="279"/>
        <v>6006</v>
      </c>
      <c r="K6008" t="str" cm="1">
        <f t="array" ref="K6008">IFERROR(INDEX(tblClientes[Cliente],INT($J6008/ROWS(tblConsorcios[Produto]))+1),"")</f>
        <v/>
      </c>
      <c r="L6008" t="str" cm="1">
        <f t="array" ref="L6008">IFERROR(INDEX(tblConsorcios[Produto],MOD($J6008,ROWS(tblConsorcios[Produto]))+1),"")</f>
        <v>Imóvel IE430 – 240m</v>
      </c>
      <c r="M6008" s="20" cm="1">
        <f t="array" ref="M6008">IFERROR(INDEX(tblConsorcios[Valor da Carta (R$)],MOD($J6008,ROWS(tblConsorcios[Produto]))+1),"")</f>
        <v>430000</v>
      </c>
      <c r="N6008" s="2" cm="1">
        <f t="array" ref="N6008">IFERROR(INDEX(tblConsorcios[Prazo (meses)],MOD($J6008,ROWS(tblConsorcios[Produto]))+1),"")</f>
        <v>240</v>
      </c>
      <c r="O6008" s="20" cm="1">
        <f t="array" ref="O6008">IFERROR(INDEX(tblConsorcios[Parcela Mensal (R$)],MOD($J6008,ROWS(tblConsorcios[Produto]))+1),"")</f>
        <v>2307.67</v>
      </c>
      <c r="P6008" s="20" t="str" cm="1">
        <f t="array" ref="P6008">IFERROR(INDEX(tblClientes[Dividendo Mensal (R$)],INT($J6008/ROWS(tblConsorcios[Produto]))+1),"")</f>
        <v/>
      </c>
      <c r="Q6008" s="20" t="str">
        <f t="shared" si="280"/>
        <v/>
      </c>
      <c r="R6008">
        <f t="shared" si="281"/>
        <v>0</v>
      </c>
    </row>
    <row r="6009" spans="10:18" x14ac:dyDescent="0.2">
      <c r="J6009">
        <f t="shared" si="279"/>
        <v>6007</v>
      </c>
      <c r="K6009" t="str" cm="1">
        <f t="array" ref="K6009">IFERROR(INDEX(tblClientes[Cliente],INT($J6009/ROWS(tblConsorcios[Produto]))+1),"")</f>
        <v/>
      </c>
      <c r="L6009" t="str" cm="1">
        <f t="array" ref="L6009">IFERROR(INDEX(tblConsorcios[Produto],MOD($J6009,ROWS(tblConsorcios[Produto]))+1),"")</f>
        <v>Imóvel IE430 – 220m</v>
      </c>
      <c r="M6009" s="20" cm="1">
        <f t="array" ref="M6009">IFERROR(INDEX(tblConsorcios[Valor da Carta (R$)],MOD($J6009,ROWS(tblConsorcios[Produto]))+1),"")</f>
        <v>430000</v>
      </c>
      <c r="N6009" s="2" cm="1">
        <f t="array" ref="N6009">IFERROR(INDEX(tblConsorcios[Prazo (meses)],MOD($J6009,ROWS(tblConsorcios[Produto]))+1),"")</f>
        <v>220</v>
      </c>
      <c r="O6009" s="20" cm="1">
        <f t="array" ref="O6009">IFERROR(INDEX(tblConsorcios[Parcela Mensal (R$)],MOD($J6009,ROWS(tblConsorcios[Produto]))+1),"")</f>
        <v>2497.91</v>
      </c>
      <c r="P6009" s="20" t="str" cm="1">
        <f t="array" ref="P6009">IFERROR(INDEX(tblClientes[Dividendo Mensal (R$)],INT($J6009/ROWS(tblConsorcios[Produto]))+1),"")</f>
        <v/>
      </c>
      <c r="Q6009" s="20" t="str">
        <f t="shared" si="280"/>
        <v/>
      </c>
      <c r="R6009">
        <f t="shared" si="281"/>
        <v>0</v>
      </c>
    </row>
    <row r="6010" spans="10:18" x14ac:dyDescent="0.2">
      <c r="J6010">
        <f t="shared" si="279"/>
        <v>6008</v>
      </c>
      <c r="K6010" t="str" cm="1">
        <f t="array" ref="K6010">IFERROR(INDEX(tblClientes[Cliente],INT($J6010/ROWS(tblConsorcios[Produto]))+1),"")</f>
        <v/>
      </c>
      <c r="L6010" t="str" cm="1">
        <f t="array" ref="L6010">IFERROR(INDEX(tblConsorcios[Produto],MOD($J6010,ROWS(tblConsorcios[Produto]))+1),"")</f>
        <v>Imóvel IE430 – 200m</v>
      </c>
      <c r="M6010" s="20" cm="1">
        <f t="array" ref="M6010">IFERROR(INDEX(tblConsorcios[Valor da Carta (R$)],MOD($J6010,ROWS(tblConsorcios[Produto]))+1),"")</f>
        <v>430000</v>
      </c>
      <c r="N6010" s="2" cm="1">
        <f t="array" ref="N6010">IFERROR(INDEX(tblConsorcios[Prazo (meses)],MOD($J6010,ROWS(tblConsorcios[Produto]))+1),"")</f>
        <v>200</v>
      </c>
      <c r="O6010" s="20" cm="1">
        <f t="array" ref="O6010">IFERROR(INDEX(tblConsorcios[Parcela Mensal (R$)],MOD($J6010,ROWS(tblConsorcios[Produto]))+1),"")</f>
        <v>2726.2</v>
      </c>
      <c r="P6010" s="20" t="str" cm="1">
        <f t="array" ref="P6010">IFERROR(INDEX(tblClientes[Dividendo Mensal (R$)],INT($J6010/ROWS(tblConsorcios[Produto]))+1),"")</f>
        <v/>
      </c>
      <c r="Q6010" s="20" t="str">
        <f t="shared" si="280"/>
        <v/>
      </c>
      <c r="R6010">
        <f t="shared" si="281"/>
        <v>0</v>
      </c>
    </row>
    <row r="6011" spans="10:18" x14ac:dyDescent="0.2">
      <c r="J6011">
        <f t="shared" si="279"/>
        <v>6009</v>
      </c>
      <c r="K6011" t="str" cm="1">
        <f t="array" ref="K6011">IFERROR(INDEX(tblClientes[Cliente],INT($J6011/ROWS(tblConsorcios[Produto]))+1),"")</f>
        <v/>
      </c>
      <c r="L6011" t="str" cm="1">
        <f t="array" ref="L6011">IFERROR(INDEX(tblConsorcios[Produto],MOD($J6011,ROWS(tblConsorcios[Produto]))+1),"")</f>
        <v>Imóvel IE400 – 240m</v>
      </c>
      <c r="M6011" s="20" cm="1">
        <f t="array" ref="M6011">IFERROR(INDEX(tblConsorcios[Valor da Carta (R$)],MOD($J6011,ROWS(tblConsorcios[Produto]))+1),"")</f>
        <v>400000</v>
      </c>
      <c r="N6011" s="2" cm="1">
        <f t="array" ref="N6011">IFERROR(INDEX(tblConsorcios[Prazo (meses)],MOD($J6011,ROWS(tblConsorcios[Produto]))+1),"")</f>
        <v>240</v>
      </c>
      <c r="O6011" s="20" cm="1">
        <f t="array" ref="O6011">IFERROR(INDEX(tblConsorcios[Parcela Mensal (R$)],MOD($J6011,ROWS(tblConsorcios[Produto]))+1),"")</f>
        <v>2146.67</v>
      </c>
      <c r="P6011" s="20" t="str" cm="1">
        <f t="array" ref="P6011">IFERROR(INDEX(tblClientes[Dividendo Mensal (R$)],INT($J6011/ROWS(tblConsorcios[Produto]))+1),"")</f>
        <v/>
      </c>
      <c r="Q6011" s="20" t="str">
        <f t="shared" si="280"/>
        <v/>
      </c>
      <c r="R6011">
        <f t="shared" si="281"/>
        <v>0</v>
      </c>
    </row>
    <row r="6012" spans="10:18" x14ac:dyDescent="0.2">
      <c r="J6012">
        <f t="shared" si="279"/>
        <v>6010</v>
      </c>
      <c r="K6012" t="str" cm="1">
        <f t="array" ref="K6012">IFERROR(INDEX(tblClientes[Cliente],INT($J6012/ROWS(tblConsorcios[Produto]))+1),"")</f>
        <v/>
      </c>
      <c r="L6012" t="str" cm="1">
        <f t="array" ref="L6012">IFERROR(INDEX(tblConsorcios[Produto],MOD($J6012,ROWS(tblConsorcios[Produto]))+1),"")</f>
        <v>Imóvel IE400 – 220m</v>
      </c>
      <c r="M6012" s="20" cm="1">
        <f t="array" ref="M6012">IFERROR(INDEX(tblConsorcios[Valor da Carta (R$)],MOD($J6012,ROWS(tblConsorcios[Produto]))+1),"")</f>
        <v>400000</v>
      </c>
      <c r="N6012" s="2" cm="1">
        <f t="array" ref="N6012">IFERROR(INDEX(tblConsorcios[Prazo (meses)],MOD($J6012,ROWS(tblConsorcios[Produto]))+1),"")</f>
        <v>220</v>
      </c>
      <c r="O6012" s="20" cm="1">
        <f t="array" ref="O6012">IFERROR(INDEX(tblConsorcios[Parcela Mensal (R$)],MOD($J6012,ROWS(tblConsorcios[Produto]))+1),"")</f>
        <v>2323.64</v>
      </c>
      <c r="P6012" s="20" t="str" cm="1">
        <f t="array" ref="P6012">IFERROR(INDEX(tblClientes[Dividendo Mensal (R$)],INT($J6012/ROWS(tblConsorcios[Produto]))+1),"")</f>
        <v/>
      </c>
      <c r="Q6012" s="20" t="str">
        <f t="shared" si="280"/>
        <v/>
      </c>
      <c r="R6012">
        <f t="shared" si="281"/>
        <v>0</v>
      </c>
    </row>
    <row r="6013" spans="10:18" x14ac:dyDescent="0.2">
      <c r="J6013">
        <f t="shared" si="279"/>
        <v>6011</v>
      </c>
      <c r="K6013" t="str" cm="1">
        <f t="array" ref="K6013">IFERROR(INDEX(tblClientes[Cliente],INT($J6013/ROWS(tblConsorcios[Produto]))+1),"")</f>
        <v/>
      </c>
      <c r="L6013" t="str" cm="1">
        <f t="array" ref="L6013">IFERROR(INDEX(tblConsorcios[Produto],MOD($J6013,ROWS(tblConsorcios[Produto]))+1),"")</f>
        <v>Imóvel IE400 – 200m</v>
      </c>
      <c r="M6013" s="20" cm="1">
        <f t="array" ref="M6013">IFERROR(INDEX(tblConsorcios[Valor da Carta (R$)],MOD($J6013,ROWS(tblConsorcios[Produto]))+1),"")</f>
        <v>400000</v>
      </c>
      <c r="N6013" s="2" cm="1">
        <f t="array" ref="N6013">IFERROR(INDEX(tblConsorcios[Prazo (meses)],MOD($J6013,ROWS(tblConsorcios[Produto]))+1),"")</f>
        <v>200</v>
      </c>
      <c r="O6013" s="20" cm="1">
        <f t="array" ref="O6013">IFERROR(INDEX(tblConsorcios[Parcela Mensal (R$)],MOD($J6013,ROWS(tblConsorcios[Produto]))+1),"")</f>
        <v>2536</v>
      </c>
      <c r="P6013" s="20" t="str" cm="1">
        <f t="array" ref="P6013">IFERROR(INDEX(tblClientes[Dividendo Mensal (R$)],INT($J6013/ROWS(tblConsorcios[Produto]))+1),"")</f>
        <v/>
      </c>
      <c r="Q6013" s="20" t="str">
        <f t="shared" si="280"/>
        <v/>
      </c>
      <c r="R6013">
        <f t="shared" si="281"/>
        <v>0</v>
      </c>
    </row>
    <row r="6014" spans="10:18" x14ac:dyDescent="0.2">
      <c r="J6014">
        <f t="shared" si="279"/>
        <v>6012</v>
      </c>
      <c r="K6014" t="str" cm="1">
        <f t="array" ref="K6014">IFERROR(INDEX(tblClientes[Cliente],INT($J6014/ROWS(tblConsorcios[Produto]))+1),"")</f>
        <v/>
      </c>
      <c r="L6014" t="str" cm="1">
        <f t="array" ref="L6014">IFERROR(INDEX(tblConsorcios[Produto],MOD($J6014,ROWS(tblConsorcios[Produto]))+1),"")</f>
        <v>Imóvel IE380 – 240m</v>
      </c>
      <c r="M6014" s="20" cm="1">
        <f t="array" ref="M6014">IFERROR(INDEX(tblConsorcios[Valor da Carta (R$)],MOD($J6014,ROWS(tblConsorcios[Produto]))+1),"")</f>
        <v>380000</v>
      </c>
      <c r="N6014" s="2" cm="1">
        <f t="array" ref="N6014">IFERROR(INDEX(tblConsorcios[Prazo (meses)],MOD($J6014,ROWS(tblConsorcios[Produto]))+1),"")</f>
        <v>240</v>
      </c>
      <c r="O6014" s="20" cm="1">
        <f t="array" ref="O6014">IFERROR(INDEX(tblConsorcios[Parcela Mensal (R$)],MOD($J6014,ROWS(tblConsorcios[Produto]))+1),"")</f>
        <v>2039.33</v>
      </c>
      <c r="P6014" s="20" t="str" cm="1">
        <f t="array" ref="P6014">IFERROR(INDEX(tblClientes[Dividendo Mensal (R$)],INT($J6014/ROWS(tblConsorcios[Produto]))+1),"")</f>
        <v/>
      </c>
      <c r="Q6014" s="20" t="str">
        <f t="shared" si="280"/>
        <v/>
      </c>
      <c r="R6014">
        <f t="shared" si="281"/>
        <v>0</v>
      </c>
    </row>
    <row r="6015" spans="10:18" x14ac:dyDescent="0.2">
      <c r="J6015">
        <f t="shared" si="279"/>
        <v>6013</v>
      </c>
      <c r="K6015" t="str" cm="1">
        <f t="array" ref="K6015">IFERROR(INDEX(tblClientes[Cliente],INT($J6015/ROWS(tblConsorcios[Produto]))+1),"")</f>
        <v/>
      </c>
      <c r="L6015" t="str" cm="1">
        <f t="array" ref="L6015">IFERROR(INDEX(tblConsorcios[Produto],MOD($J6015,ROWS(tblConsorcios[Produto]))+1),"")</f>
        <v>Imóvel IE380 – 220m</v>
      </c>
      <c r="M6015" s="20" cm="1">
        <f t="array" ref="M6015">IFERROR(INDEX(tblConsorcios[Valor da Carta (R$)],MOD($J6015,ROWS(tblConsorcios[Produto]))+1),"")</f>
        <v>380000</v>
      </c>
      <c r="N6015" s="2" cm="1">
        <f t="array" ref="N6015">IFERROR(INDEX(tblConsorcios[Prazo (meses)],MOD($J6015,ROWS(tblConsorcios[Produto]))+1),"")</f>
        <v>220</v>
      </c>
      <c r="O6015" s="20" cm="1">
        <f t="array" ref="O6015">IFERROR(INDEX(tblConsorcios[Parcela Mensal (R$)],MOD($J6015,ROWS(tblConsorcios[Produto]))+1),"")</f>
        <v>2207.4499999999998</v>
      </c>
      <c r="P6015" s="20" t="str" cm="1">
        <f t="array" ref="P6015">IFERROR(INDEX(tblClientes[Dividendo Mensal (R$)],INT($J6015/ROWS(tblConsorcios[Produto]))+1),"")</f>
        <v/>
      </c>
      <c r="Q6015" s="20" t="str">
        <f t="shared" si="280"/>
        <v/>
      </c>
      <c r="R6015">
        <f t="shared" si="281"/>
        <v>0</v>
      </c>
    </row>
    <row r="6016" spans="10:18" x14ac:dyDescent="0.2">
      <c r="J6016">
        <f t="shared" si="279"/>
        <v>6014</v>
      </c>
      <c r="K6016" t="str" cm="1">
        <f t="array" ref="K6016">IFERROR(INDEX(tblClientes[Cliente],INT($J6016/ROWS(tblConsorcios[Produto]))+1),"")</f>
        <v/>
      </c>
      <c r="L6016" t="str" cm="1">
        <f t="array" ref="L6016">IFERROR(INDEX(tblConsorcios[Produto],MOD($J6016,ROWS(tblConsorcios[Produto]))+1),"")</f>
        <v>Imóvel IE380 – 200m</v>
      </c>
      <c r="M6016" s="20" cm="1">
        <f t="array" ref="M6016">IFERROR(INDEX(tblConsorcios[Valor da Carta (R$)],MOD($J6016,ROWS(tblConsorcios[Produto]))+1),"")</f>
        <v>380000</v>
      </c>
      <c r="N6016" s="2" cm="1">
        <f t="array" ref="N6016">IFERROR(INDEX(tblConsorcios[Prazo (meses)],MOD($J6016,ROWS(tblConsorcios[Produto]))+1),"")</f>
        <v>200</v>
      </c>
      <c r="O6016" s="20" cm="1">
        <f t="array" ref="O6016">IFERROR(INDEX(tblConsorcios[Parcela Mensal (R$)],MOD($J6016,ROWS(tblConsorcios[Produto]))+1),"")</f>
        <v>2409.1999999999998</v>
      </c>
      <c r="P6016" s="20" t="str" cm="1">
        <f t="array" ref="P6016">IFERROR(INDEX(tblClientes[Dividendo Mensal (R$)],INT($J6016/ROWS(tblConsorcios[Produto]))+1),"")</f>
        <v/>
      </c>
      <c r="Q6016" s="20" t="str">
        <f t="shared" si="280"/>
        <v/>
      </c>
      <c r="R6016">
        <f t="shared" si="281"/>
        <v>0</v>
      </c>
    </row>
    <row r="6017" spans="10:18" x14ac:dyDescent="0.2">
      <c r="J6017">
        <f t="shared" si="279"/>
        <v>6015</v>
      </c>
      <c r="K6017" t="str" cm="1">
        <f t="array" ref="K6017">IFERROR(INDEX(tblClientes[Cliente],INT($J6017/ROWS(tblConsorcios[Produto]))+1),"")</f>
        <v/>
      </c>
      <c r="L6017" t="str" cm="1">
        <f t="array" ref="L6017">IFERROR(INDEX(tblConsorcios[Produto],MOD($J6017,ROWS(tblConsorcios[Produto]))+1),"")</f>
        <v>Imóvel IE350 – 240m</v>
      </c>
      <c r="M6017" s="20" cm="1">
        <f t="array" ref="M6017">IFERROR(INDEX(tblConsorcios[Valor da Carta (R$)],MOD($J6017,ROWS(tblConsorcios[Produto]))+1),"")</f>
        <v>350000</v>
      </c>
      <c r="N6017" s="2" cm="1">
        <f t="array" ref="N6017">IFERROR(INDEX(tblConsorcios[Prazo (meses)],MOD($J6017,ROWS(tblConsorcios[Produto]))+1),"")</f>
        <v>240</v>
      </c>
      <c r="O6017" s="20" cm="1">
        <f t="array" ref="O6017">IFERROR(INDEX(tblConsorcios[Parcela Mensal (R$)],MOD($J6017,ROWS(tblConsorcios[Produto]))+1),"")</f>
        <v>1878.33</v>
      </c>
      <c r="P6017" s="20" t="str" cm="1">
        <f t="array" ref="P6017">IFERROR(INDEX(tblClientes[Dividendo Mensal (R$)],INT($J6017/ROWS(tblConsorcios[Produto]))+1),"")</f>
        <v/>
      </c>
      <c r="Q6017" s="20" t="str">
        <f t="shared" si="280"/>
        <v/>
      </c>
      <c r="R6017">
        <f t="shared" si="281"/>
        <v>0</v>
      </c>
    </row>
    <row r="6018" spans="10:18" x14ac:dyDescent="0.2">
      <c r="J6018">
        <f t="shared" si="279"/>
        <v>6016</v>
      </c>
      <c r="K6018" t="str" cm="1">
        <f t="array" ref="K6018">IFERROR(INDEX(tblClientes[Cliente],INT($J6018/ROWS(tblConsorcios[Produto]))+1),"")</f>
        <v/>
      </c>
      <c r="L6018" t="str" cm="1">
        <f t="array" ref="L6018">IFERROR(INDEX(tblConsorcios[Produto],MOD($J6018,ROWS(tblConsorcios[Produto]))+1),"")</f>
        <v>Imóvel IE350 – 220m</v>
      </c>
      <c r="M6018" s="20" cm="1">
        <f t="array" ref="M6018">IFERROR(INDEX(tblConsorcios[Valor da Carta (R$)],MOD($J6018,ROWS(tblConsorcios[Produto]))+1),"")</f>
        <v>350000</v>
      </c>
      <c r="N6018" s="2" cm="1">
        <f t="array" ref="N6018">IFERROR(INDEX(tblConsorcios[Prazo (meses)],MOD($J6018,ROWS(tblConsorcios[Produto]))+1),"")</f>
        <v>220</v>
      </c>
      <c r="O6018" s="20" cm="1">
        <f t="array" ref="O6018">IFERROR(INDEX(tblConsorcios[Parcela Mensal (R$)],MOD($J6018,ROWS(tblConsorcios[Produto]))+1),"")</f>
        <v>2033.18</v>
      </c>
      <c r="P6018" s="20" t="str" cm="1">
        <f t="array" ref="P6018">IFERROR(INDEX(tblClientes[Dividendo Mensal (R$)],INT($J6018/ROWS(tblConsorcios[Produto]))+1),"")</f>
        <v/>
      </c>
      <c r="Q6018" s="20" t="str">
        <f t="shared" si="280"/>
        <v/>
      </c>
      <c r="R6018">
        <f t="shared" si="281"/>
        <v>0</v>
      </c>
    </row>
    <row r="6019" spans="10:18" x14ac:dyDescent="0.2">
      <c r="J6019">
        <f t="shared" ref="J6019:J6082" si="282">ROW()-2</f>
        <v>6017</v>
      </c>
      <c r="K6019" t="str" cm="1">
        <f t="array" ref="K6019">IFERROR(INDEX(tblClientes[Cliente],INT($J6019/ROWS(tblConsorcios[Produto]))+1),"")</f>
        <v/>
      </c>
      <c r="L6019" t="str" cm="1">
        <f t="array" ref="L6019">IFERROR(INDEX(tblConsorcios[Produto],MOD($J6019,ROWS(tblConsorcios[Produto]))+1),"")</f>
        <v>Imóvel IE350 – 200m</v>
      </c>
      <c r="M6019" s="20" cm="1">
        <f t="array" ref="M6019">IFERROR(INDEX(tblConsorcios[Valor da Carta (R$)],MOD($J6019,ROWS(tblConsorcios[Produto]))+1),"")</f>
        <v>350000</v>
      </c>
      <c r="N6019" s="2" cm="1">
        <f t="array" ref="N6019">IFERROR(INDEX(tblConsorcios[Prazo (meses)],MOD($J6019,ROWS(tblConsorcios[Produto]))+1),"")</f>
        <v>200</v>
      </c>
      <c r="O6019" s="20" cm="1">
        <f t="array" ref="O6019">IFERROR(INDEX(tblConsorcios[Parcela Mensal (R$)],MOD($J6019,ROWS(tblConsorcios[Produto]))+1),"")</f>
        <v>2219</v>
      </c>
      <c r="P6019" s="20" t="str" cm="1">
        <f t="array" ref="P6019">IFERROR(INDEX(tblClientes[Dividendo Mensal (R$)],INT($J6019/ROWS(tblConsorcios[Produto]))+1),"")</f>
        <v/>
      </c>
      <c r="Q6019" s="20" t="str">
        <f t="shared" ref="Q6019:Q6082" si="283">IF(AND(ISNUMBER(O6019),ISNUMBER(P6019)),P6019-O6019,"")</f>
        <v/>
      </c>
      <c r="R6019">
        <f t="shared" ref="R6019:R6082" si="284">IF(AND(ISNUMBER(O6019),ISNUMBER(P6019),O6019&lt;=P6019),1,0)</f>
        <v>0</v>
      </c>
    </row>
    <row r="6020" spans="10:18" x14ac:dyDescent="0.2">
      <c r="J6020">
        <f t="shared" si="282"/>
        <v>6018</v>
      </c>
      <c r="K6020" t="str" cm="1">
        <f t="array" ref="K6020">IFERROR(INDEX(tblClientes[Cliente],INT($J6020/ROWS(tblConsorcios[Produto]))+1),"")</f>
        <v/>
      </c>
      <c r="L6020" t="str" cm="1">
        <f t="array" ref="L6020">IFERROR(INDEX(tblConsorcios[Produto],MOD($J6020,ROWS(tblConsorcios[Produto]))+1),"")</f>
        <v>Imóvel IE330 – 240m</v>
      </c>
      <c r="M6020" s="20" cm="1">
        <f t="array" ref="M6020">IFERROR(INDEX(tblConsorcios[Valor da Carta (R$)],MOD($J6020,ROWS(tblConsorcios[Produto]))+1),"")</f>
        <v>330000</v>
      </c>
      <c r="N6020" s="2" cm="1">
        <f t="array" ref="N6020">IFERROR(INDEX(tblConsorcios[Prazo (meses)],MOD($J6020,ROWS(tblConsorcios[Produto]))+1),"")</f>
        <v>240</v>
      </c>
      <c r="O6020" s="20" cm="1">
        <f t="array" ref="O6020">IFERROR(INDEX(tblConsorcios[Parcela Mensal (R$)],MOD($J6020,ROWS(tblConsorcios[Produto]))+1),"")</f>
        <v>1771</v>
      </c>
      <c r="P6020" s="20" t="str" cm="1">
        <f t="array" ref="P6020">IFERROR(INDEX(tblClientes[Dividendo Mensal (R$)],INT($J6020/ROWS(tblConsorcios[Produto]))+1),"")</f>
        <v/>
      </c>
      <c r="Q6020" s="20" t="str">
        <f t="shared" si="283"/>
        <v/>
      </c>
      <c r="R6020">
        <f t="shared" si="284"/>
        <v>0</v>
      </c>
    </row>
    <row r="6021" spans="10:18" x14ac:dyDescent="0.2">
      <c r="J6021">
        <f t="shared" si="282"/>
        <v>6019</v>
      </c>
      <c r="K6021" t="str" cm="1">
        <f t="array" ref="K6021">IFERROR(INDEX(tblClientes[Cliente],INT($J6021/ROWS(tblConsorcios[Produto]))+1),"")</f>
        <v/>
      </c>
      <c r="L6021" t="str" cm="1">
        <f t="array" ref="L6021">IFERROR(INDEX(tblConsorcios[Produto],MOD($J6021,ROWS(tblConsorcios[Produto]))+1),"")</f>
        <v>Imóvel IE330 – 220m</v>
      </c>
      <c r="M6021" s="20" cm="1">
        <f t="array" ref="M6021">IFERROR(INDEX(tblConsorcios[Valor da Carta (R$)],MOD($J6021,ROWS(tblConsorcios[Produto]))+1),"")</f>
        <v>330000</v>
      </c>
      <c r="N6021" s="2" cm="1">
        <f t="array" ref="N6021">IFERROR(INDEX(tblConsorcios[Prazo (meses)],MOD($J6021,ROWS(tblConsorcios[Produto]))+1),"")</f>
        <v>220</v>
      </c>
      <c r="O6021" s="20" cm="1">
        <f t="array" ref="O6021">IFERROR(INDEX(tblConsorcios[Parcela Mensal (R$)],MOD($J6021,ROWS(tblConsorcios[Produto]))+1),"")</f>
        <v>1917</v>
      </c>
      <c r="P6021" s="20" t="str" cm="1">
        <f t="array" ref="P6021">IFERROR(INDEX(tblClientes[Dividendo Mensal (R$)],INT($J6021/ROWS(tblConsorcios[Produto]))+1),"")</f>
        <v/>
      </c>
      <c r="Q6021" s="20" t="str">
        <f t="shared" si="283"/>
        <v/>
      </c>
      <c r="R6021">
        <f t="shared" si="284"/>
        <v>0</v>
      </c>
    </row>
    <row r="6022" spans="10:18" x14ac:dyDescent="0.2">
      <c r="J6022">
        <f t="shared" si="282"/>
        <v>6020</v>
      </c>
      <c r="K6022" t="str" cm="1">
        <f t="array" ref="K6022">IFERROR(INDEX(tblClientes[Cliente],INT($J6022/ROWS(tblConsorcios[Produto]))+1),"")</f>
        <v/>
      </c>
      <c r="L6022" t="str" cm="1">
        <f t="array" ref="L6022">IFERROR(INDEX(tblConsorcios[Produto],MOD($J6022,ROWS(tblConsorcios[Produto]))+1),"")</f>
        <v>Imóvel IE330 – 200m</v>
      </c>
      <c r="M6022" s="20" cm="1">
        <f t="array" ref="M6022">IFERROR(INDEX(tblConsorcios[Valor da Carta (R$)],MOD($J6022,ROWS(tblConsorcios[Produto]))+1),"")</f>
        <v>330000</v>
      </c>
      <c r="N6022" s="2" cm="1">
        <f t="array" ref="N6022">IFERROR(INDEX(tblConsorcios[Prazo (meses)],MOD($J6022,ROWS(tblConsorcios[Produto]))+1),"")</f>
        <v>200</v>
      </c>
      <c r="O6022" s="20" cm="1">
        <f t="array" ref="O6022">IFERROR(INDEX(tblConsorcios[Parcela Mensal (R$)],MOD($J6022,ROWS(tblConsorcios[Produto]))+1),"")</f>
        <v>2092.1999999999998</v>
      </c>
      <c r="P6022" s="20" t="str" cm="1">
        <f t="array" ref="P6022">IFERROR(INDEX(tblClientes[Dividendo Mensal (R$)],INT($J6022/ROWS(tblConsorcios[Produto]))+1),"")</f>
        <v/>
      </c>
      <c r="Q6022" s="20" t="str">
        <f t="shared" si="283"/>
        <v/>
      </c>
      <c r="R6022">
        <f t="shared" si="284"/>
        <v>0</v>
      </c>
    </row>
    <row r="6023" spans="10:18" x14ac:dyDescent="0.2">
      <c r="J6023">
        <f t="shared" si="282"/>
        <v>6021</v>
      </c>
      <c r="K6023" t="str" cm="1">
        <f t="array" ref="K6023">IFERROR(INDEX(tblClientes[Cliente],INT($J6023/ROWS(tblConsorcios[Produto]))+1),"")</f>
        <v/>
      </c>
      <c r="L6023" t="str" cm="1">
        <f t="array" ref="L6023">IFERROR(INDEX(tblConsorcios[Produto],MOD($J6023,ROWS(tblConsorcios[Produto]))+1),"")</f>
        <v>Imóvel IE300 – 240m</v>
      </c>
      <c r="M6023" s="20" cm="1">
        <f t="array" ref="M6023">IFERROR(INDEX(tblConsorcios[Valor da Carta (R$)],MOD($J6023,ROWS(tblConsorcios[Produto]))+1),"")</f>
        <v>300000</v>
      </c>
      <c r="N6023" s="2" cm="1">
        <f t="array" ref="N6023">IFERROR(INDEX(tblConsorcios[Prazo (meses)],MOD($J6023,ROWS(tblConsorcios[Produto]))+1),"")</f>
        <v>240</v>
      </c>
      <c r="O6023" s="20" cm="1">
        <f t="array" ref="O6023">IFERROR(INDEX(tblConsorcios[Parcela Mensal (R$)],MOD($J6023,ROWS(tblConsorcios[Produto]))+1),"")</f>
        <v>1610</v>
      </c>
      <c r="P6023" s="20" t="str" cm="1">
        <f t="array" ref="P6023">IFERROR(INDEX(tblClientes[Dividendo Mensal (R$)],INT($J6023/ROWS(tblConsorcios[Produto]))+1),"")</f>
        <v/>
      </c>
      <c r="Q6023" s="20" t="str">
        <f t="shared" si="283"/>
        <v/>
      </c>
      <c r="R6023">
        <f t="shared" si="284"/>
        <v>0</v>
      </c>
    </row>
    <row r="6024" spans="10:18" x14ac:dyDescent="0.2">
      <c r="J6024">
        <f t="shared" si="282"/>
        <v>6022</v>
      </c>
      <c r="K6024" t="str" cm="1">
        <f t="array" ref="K6024">IFERROR(INDEX(tblClientes[Cliente],INT($J6024/ROWS(tblConsorcios[Produto]))+1),"")</f>
        <v/>
      </c>
      <c r="L6024" t="str" cm="1">
        <f t="array" ref="L6024">IFERROR(INDEX(tblConsorcios[Produto],MOD($J6024,ROWS(tblConsorcios[Produto]))+1),"")</f>
        <v>Imóvel IE300 – 220m</v>
      </c>
      <c r="M6024" s="20" cm="1">
        <f t="array" ref="M6024">IFERROR(INDEX(tblConsorcios[Valor da Carta (R$)],MOD($J6024,ROWS(tblConsorcios[Produto]))+1),"")</f>
        <v>300000</v>
      </c>
      <c r="N6024" s="2" cm="1">
        <f t="array" ref="N6024">IFERROR(INDEX(tblConsorcios[Prazo (meses)],MOD($J6024,ROWS(tblConsorcios[Produto]))+1),"")</f>
        <v>220</v>
      </c>
      <c r="O6024" s="20" cm="1">
        <f t="array" ref="O6024">IFERROR(INDEX(tblConsorcios[Parcela Mensal (R$)],MOD($J6024,ROWS(tblConsorcios[Produto]))+1),"")</f>
        <v>1742.73</v>
      </c>
      <c r="P6024" s="20" t="str" cm="1">
        <f t="array" ref="P6024">IFERROR(INDEX(tblClientes[Dividendo Mensal (R$)],INT($J6024/ROWS(tblConsorcios[Produto]))+1),"")</f>
        <v/>
      </c>
      <c r="Q6024" s="20" t="str">
        <f t="shared" si="283"/>
        <v/>
      </c>
      <c r="R6024">
        <f t="shared" si="284"/>
        <v>0</v>
      </c>
    </row>
    <row r="6025" spans="10:18" x14ac:dyDescent="0.2">
      <c r="J6025">
        <f t="shared" si="282"/>
        <v>6023</v>
      </c>
      <c r="K6025" t="str" cm="1">
        <f t="array" ref="K6025">IFERROR(INDEX(tblClientes[Cliente],INT($J6025/ROWS(tblConsorcios[Produto]))+1),"")</f>
        <v/>
      </c>
      <c r="L6025" t="str" cm="1">
        <f t="array" ref="L6025">IFERROR(INDEX(tblConsorcios[Produto],MOD($J6025,ROWS(tblConsorcios[Produto]))+1),"")</f>
        <v>Imóvel IE300 – 200m</v>
      </c>
      <c r="M6025" s="20" cm="1">
        <f t="array" ref="M6025">IFERROR(INDEX(tblConsorcios[Valor da Carta (R$)],MOD($J6025,ROWS(tblConsorcios[Produto]))+1),"")</f>
        <v>300000</v>
      </c>
      <c r="N6025" s="2" cm="1">
        <f t="array" ref="N6025">IFERROR(INDEX(tblConsorcios[Prazo (meses)],MOD($J6025,ROWS(tblConsorcios[Produto]))+1),"")</f>
        <v>200</v>
      </c>
      <c r="O6025" s="20" cm="1">
        <f t="array" ref="O6025">IFERROR(INDEX(tblConsorcios[Parcela Mensal (R$)],MOD($J6025,ROWS(tblConsorcios[Produto]))+1),"")</f>
        <v>1902</v>
      </c>
      <c r="P6025" s="20" t="str" cm="1">
        <f t="array" ref="P6025">IFERROR(INDEX(tblClientes[Dividendo Mensal (R$)],INT($J6025/ROWS(tblConsorcios[Produto]))+1),"")</f>
        <v/>
      </c>
      <c r="Q6025" s="20" t="str">
        <f t="shared" si="283"/>
        <v/>
      </c>
      <c r="R6025">
        <f t="shared" si="284"/>
        <v>0</v>
      </c>
    </row>
    <row r="6026" spans="10:18" x14ac:dyDescent="0.2">
      <c r="J6026">
        <f t="shared" si="282"/>
        <v>6024</v>
      </c>
      <c r="K6026" t="str" cm="1">
        <f t="array" ref="K6026">IFERROR(INDEX(tblClientes[Cliente],INT($J6026/ROWS(tblConsorcios[Produto]))+1),"")</f>
        <v/>
      </c>
      <c r="L6026" t="str" cm="1">
        <f t="array" ref="L6026">IFERROR(INDEX(tblConsorcios[Produto],MOD($J6026,ROWS(tblConsorcios[Produto]))+1),"")</f>
        <v>Imóvel IE240 – 240m</v>
      </c>
      <c r="M6026" s="20" cm="1">
        <f t="array" ref="M6026">IFERROR(INDEX(tblConsorcios[Valor da Carta (R$)],MOD($J6026,ROWS(tblConsorcios[Produto]))+1),"")</f>
        <v>240000</v>
      </c>
      <c r="N6026" s="2" cm="1">
        <f t="array" ref="N6026">IFERROR(INDEX(tblConsorcios[Prazo (meses)],MOD($J6026,ROWS(tblConsorcios[Produto]))+1),"")</f>
        <v>240</v>
      </c>
      <c r="O6026" s="20" cm="1">
        <f t="array" ref="O6026">IFERROR(INDEX(tblConsorcios[Parcela Mensal (R$)],MOD($J6026,ROWS(tblConsorcios[Produto]))+1),"")</f>
        <v>1288</v>
      </c>
      <c r="P6026" s="20" t="str" cm="1">
        <f t="array" ref="P6026">IFERROR(INDEX(tblClientes[Dividendo Mensal (R$)],INT($J6026/ROWS(tblConsorcios[Produto]))+1),"")</f>
        <v/>
      </c>
      <c r="Q6026" s="20" t="str">
        <f t="shared" si="283"/>
        <v/>
      </c>
      <c r="R6026">
        <f t="shared" si="284"/>
        <v>0</v>
      </c>
    </row>
    <row r="6027" spans="10:18" x14ac:dyDescent="0.2">
      <c r="J6027">
        <f t="shared" si="282"/>
        <v>6025</v>
      </c>
      <c r="K6027" t="str" cm="1">
        <f t="array" ref="K6027">IFERROR(INDEX(tblClientes[Cliente],INT($J6027/ROWS(tblConsorcios[Produto]))+1),"")</f>
        <v/>
      </c>
      <c r="L6027" t="str" cm="1">
        <f t="array" ref="L6027">IFERROR(INDEX(tblConsorcios[Produto],MOD($J6027,ROWS(tblConsorcios[Produto]))+1),"")</f>
        <v>Imóvel IE240 – 220m</v>
      </c>
      <c r="M6027" s="20" cm="1">
        <f t="array" ref="M6027">IFERROR(INDEX(tblConsorcios[Valor da Carta (R$)],MOD($J6027,ROWS(tblConsorcios[Produto]))+1),"")</f>
        <v>240000</v>
      </c>
      <c r="N6027" s="2" cm="1">
        <f t="array" ref="N6027">IFERROR(INDEX(tblConsorcios[Prazo (meses)],MOD($J6027,ROWS(tblConsorcios[Produto]))+1),"")</f>
        <v>220</v>
      </c>
      <c r="O6027" s="20" cm="1">
        <f t="array" ref="O6027">IFERROR(INDEX(tblConsorcios[Parcela Mensal (R$)],MOD($J6027,ROWS(tblConsorcios[Produto]))+1),"")</f>
        <v>1394.18</v>
      </c>
      <c r="P6027" s="20" t="str" cm="1">
        <f t="array" ref="P6027">IFERROR(INDEX(tblClientes[Dividendo Mensal (R$)],INT($J6027/ROWS(tblConsorcios[Produto]))+1),"")</f>
        <v/>
      </c>
      <c r="Q6027" s="20" t="str">
        <f t="shared" si="283"/>
        <v/>
      </c>
      <c r="R6027">
        <f t="shared" si="284"/>
        <v>0</v>
      </c>
    </row>
    <row r="6028" spans="10:18" x14ac:dyDescent="0.2">
      <c r="J6028">
        <f t="shared" si="282"/>
        <v>6026</v>
      </c>
      <c r="K6028" t="str" cm="1">
        <f t="array" ref="K6028">IFERROR(INDEX(tblClientes[Cliente],INT($J6028/ROWS(tblConsorcios[Produto]))+1),"")</f>
        <v/>
      </c>
      <c r="L6028" t="str" cm="1">
        <f t="array" ref="L6028">IFERROR(INDEX(tblConsorcios[Produto],MOD($J6028,ROWS(tblConsorcios[Produto]))+1),"")</f>
        <v>Imóvel IE240 – 200m</v>
      </c>
      <c r="M6028" s="20" cm="1">
        <f t="array" ref="M6028">IFERROR(INDEX(tblConsorcios[Valor da Carta (R$)],MOD($J6028,ROWS(tblConsorcios[Produto]))+1),"")</f>
        <v>240000</v>
      </c>
      <c r="N6028" s="2" cm="1">
        <f t="array" ref="N6028">IFERROR(INDEX(tblConsorcios[Prazo (meses)],MOD($J6028,ROWS(tblConsorcios[Produto]))+1),"")</f>
        <v>200</v>
      </c>
      <c r="O6028" s="20" cm="1">
        <f t="array" ref="O6028">IFERROR(INDEX(tblConsorcios[Parcela Mensal (R$)],MOD($J6028,ROWS(tblConsorcios[Produto]))+1),"")</f>
        <v>1521.6</v>
      </c>
      <c r="P6028" s="20" t="str" cm="1">
        <f t="array" ref="P6028">IFERROR(INDEX(tblClientes[Dividendo Mensal (R$)],INT($J6028/ROWS(tblConsorcios[Produto]))+1),"")</f>
        <v/>
      </c>
      <c r="Q6028" s="20" t="str">
        <f t="shared" si="283"/>
        <v/>
      </c>
      <c r="R6028">
        <f t="shared" si="284"/>
        <v>0</v>
      </c>
    </row>
    <row r="6029" spans="10:18" x14ac:dyDescent="0.2">
      <c r="J6029">
        <f t="shared" si="282"/>
        <v>6027</v>
      </c>
      <c r="K6029" t="str" cm="1">
        <f t="array" ref="K6029">IFERROR(INDEX(tblClientes[Cliente],INT($J6029/ROWS(tblConsorcios[Produto]))+1),"")</f>
        <v/>
      </c>
      <c r="L6029" t="str" cm="1">
        <f t="array" ref="L6029">IFERROR(INDEX(tblConsorcios[Produto],MOD($J6029,ROWS(tblConsorcios[Produto]))+1),"")</f>
        <v>Imóvel IE230 – 240m</v>
      </c>
      <c r="M6029" s="20" cm="1">
        <f t="array" ref="M6029">IFERROR(INDEX(tblConsorcios[Valor da Carta (R$)],MOD($J6029,ROWS(tblConsorcios[Produto]))+1),"")</f>
        <v>230000</v>
      </c>
      <c r="N6029" s="2" cm="1">
        <f t="array" ref="N6029">IFERROR(INDEX(tblConsorcios[Prazo (meses)],MOD($J6029,ROWS(tblConsorcios[Produto]))+1),"")</f>
        <v>240</v>
      </c>
      <c r="O6029" s="20" cm="1">
        <f t="array" ref="O6029">IFERROR(INDEX(tblConsorcios[Parcela Mensal (R$)],MOD($J6029,ROWS(tblConsorcios[Produto]))+1),"")</f>
        <v>1234.33</v>
      </c>
      <c r="P6029" s="20" t="str" cm="1">
        <f t="array" ref="P6029">IFERROR(INDEX(tblClientes[Dividendo Mensal (R$)],INT($J6029/ROWS(tblConsorcios[Produto]))+1),"")</f>
        <v/>
      </c>
      <c r="Q6029" s="20" t="str">
        <f t="shared" si="283"/>
        <v/>
      </c>
      <c r="R6029">
        <f t="shared" si="284"/>
        <v>0</v>
      </c>
    </row>
    <row r="6030" spans="10:18" x14ac:dyDescent="0.2">
      <c r="J6030">
        <f t="shared" si="282"/>
        <v>6028</v>
      </c>
      <c r="K6030" t="str" cm="1">
        <f t="array" ref="K6030">IFERROR(INDEX(tblClientes[Cliente],INT($J6030/ROWS(tblConsorcios[Produto]))+1),"")</f>
        <v/>
      </c>
      <c r="L6030" t="str" cm="1">
        <f t="array" ref="L6030">IFERROR(INDEX(tblConsorcios[Produto],MOD($J6030,ROWS(tblConsorcios[Produto]))+1),"")</f>
        <v>Imóvel IE230 – 220m</v>
      </c>
      <c r="M6030" s="20" cm="1">
        <f t="array" ref="M6030">IFERROR(INDEX(tblConsorcios[Valor da Carta (R$)],MOD($J6030,ROWS(tblConsorcios[Produto]))+1),"")</f>
        <v>230000</v>
      </c>
      <c r="N6030" s="2" cm="1">
        <f t="array" ref="N6030">IFERROR(INDEX(tblConsorcios[Prazo (meses)],MOD($J6030,ROWS(tblConsorcios[Produto]))+1),"")</f>
        <v>220</v>
      </c>
      <c r="O6030" s="20" cm="1">
        <f t="array" ref="O6030">IFERROR(INDEX(tblConsorcios[Parcela Mensal (R$)],MOD($J6030,ROWS(tblConsorcios[Produto]))+1),"")</f>
        <v>1336.09</v>
      </c>
      <c r="P6030" s="20" t="str" cm="1">
        <f t="array" ref="P6030">IFERROR(INDEX(tblClientes[Dividendo Mensal (R$)],INT($J6030/ROWS(tblConsorcios[Produto]))+1),"")</f>
        <v/>
      </c>
      <c r="Q6030" s="20" t="str">
        <f t="shared" si="283"/>
        <v/>
      </c>
      <c r="R6030">
        <f t="shared" si="284"/>
        <v>0</v>
      </c>
    </row>
    <row r="6031" spans="10:18" x14ac:dyDescent="0.2">
      <c r="J6031">
        <f t="shared" si="282"/>
        <v>6029</v>
      </c>
      <c r="K6031" t="str" cm="1">
        <f t="array" ref="K6031">IFERROR(INDEX(tblClientes[Cliente],INT($J6031/ROWS(tblConsorcios[Produto]))+1),"")</f>
        <v/>
      </c>
      <c r="L6031" t="str" cm="1">
        <f t="array" ref="L6031">IFERROR(INDEX(tblConsorcios[Produto],MOD($J6031,ROWS(tblConsorcios[Produto]))+1),"")</f>
        <v>Imóvel IE230 – 200m</v>
      </c>
      <c r="M6031" s="20" cm="1">
        <f t="array" ref="M6031">IFERROR(INDEX(tblConsorcios[Valor da Carta (R$)],MOD($J6031,ROWS(tblConsorcios[Produto]))+1),"")</f>
        <v>230000</v>
      </c>
      <c r="N6031" s="2" cm="1">
        <f t="array" ref="N6031">IFERROR(INDEX(tblConsorcios[Prazo (meses)],MOD($J6031,ROWS(tblConsorcios[Produto]))+1),"")</f>
        <v>200</v>
      </c>
      <c r="O6031" s="20" cm="1">
        <f t="array" ref="O6031">IFERROR(INDEX(tblConsorcios[Parcela Mensal (R$)],MOD($J6031,ROWS(tblConsorcios[Produto]))+1),"")</f>
        <v>1458.2</v>
      </c>
      <c r="P6031" s="20" t="str" cm="1">
        <f t="array" ref="P6031">IFERROR(INDEX(tblClientes[Dividendo Mensal (R$)],INT($J6031/ROWS(tblConsorcios[Produto]))+1),"")</f>
        <v/>
      </c>
      <c r="Q6031" s="20" t="str">
        <f t="shared" si="283"/>
        <v/>
      </c>
      <c r="R6031">
        <f t="shared" si="284"/>
        <v>0</v>
      </c>
    </row>
    <row r="6032" spans="10:18" x14ac:dyDescent="0.2">
      <c r="J6032">
        <f t="shared" si="282"/>
        <v>6030</v>
      </c>
      <c r="K6032" t="str" cm="1">
        <f t="array" ref="K6032">IFERROR(INDEX(tblClientes[Cliente],INT($J6032/ROWS(tblConsorcios[Produto]))+1),"")</f>
        <v/>
      </c>
      <c r="L6032" t="str" cm="1">
        <f t="array" ref="L6032">IFERROR(INDEX(tblConsorcios[Produto],MOD($J6032,ROWS(tblConsorcios[Produto]))+1),"")</f>
        <v>Imóvel IE220 – 240m</v>
      </c>
      <c r="M6032" s="20" cm="1">
        <f t="array" ref="M6032">IFERROR(INDEX(tblConsorcios[Valor da Carta (R$)],MOD($J6032,ROWS(tblConsorcios[Produto]))+1),"")</f>
        <v>220000</v>
      </c>
      <c r="N6032" s="2" cm="1">
        <f t="array" ref="N6032">IFERROR(INDEX(tblConsorcios[Prazo (meses)],MOD($J6032,ROWS(tblConsorcios[Produto]))+1),"")</f>
        <v>240</v>
      </c>
      <c r="O6032" s="20" cm="1">
        <f t="array" ref="O6032">IFERROR(INDEX(tblConsorcios[Parcela Mensal (R$)],MOD($J6032,ROWS(tblConsorcios[Produto]))+1),"")</f>
        <v>1180.67</v>
      </c>
      <c r="P6032" s="20" t="str" cm="1">
        <f t="array" ref="P6032">IFERROR(INDEX(tblClientes[Dividendo Mensal (R$)],INT($J6032/ROWS(tblConsorcios[Produto]))+1),"")</f>
        <v/>
      </c>
      <c r="Q6032" s="20" t="str">
        <f t="shared" si="283"/>
        <v/>
      </c>
      <c r="R6032">
        <f t="shared" si="284"/>
        <v>0</v>
      </c>
    </row>
    <row r="6033" spans="10:18" x14ac:dyDescent="0.2">
      <c r="J6033">
        <f t="shared" si="282"/>
        <v>6031</v>
      </c>
      <c r="K6033" t="str" cm="1">
        <f t="array" ref="K6033">IFERROR(INDEX(tblClientes[Cliente],INT($J6033/ROWS(tblConsorcios[Produto]))+1),"")</f>
        <v/>
      </c>
      <c r="L6033" t="str" cm="1">
        <f t="array" ref="L6033">IFERROR(INDEX(tblConsorcios[Produto],MOD($J6033,ROWS(tblConsorcios[Produto]))+1),"")</f>
        <v>Imóvel IE220 – 220m</v>
      </c>
      <c r="M6033" s="20" cm="1">
        <f t="array" ref="M6033">IFERROR(INDEX(tblConsorcios[Valor da Carta (R$)],MOD($J6033,ROWS(tblConsorcios[Produto]))+1),"")</f>
        <v>220000</v>
      </c>
      <c r="N6033" s="2" cm="1">
        <f t="array" ref="N6033">IFERROR(INDEX(tblConsorcios[Prazo (meses)],MOD($J6033,ROWS(tblConsorcios[Produto]))+1),"")</f>
        <v>220</v>
      </c>
      <c r="O6033" s="20" cm="1">
        <f t="array" ref="O6033">IFERROR(INDEX(tblConsorcios[Parcela Mensal (R$)],MOD($J6033,ROWS(tblConsorcios[Produto]))+1),"")</f>
        <v>1278</v>
      </c>
      <c r="P6033" s="20" t="str" cm="1">
        <f t="array" ref="P6033">IFERROR(INDEX(tblClientes[Dividendo Mensal (R$)],INT($J6033/ROWS(tblConsorcios[Produto]))+1),"")</f>
        <v/>
      </c>
      <c r="Q6033" s="20" t="str">
        <f t="shared" si="283"/>
        <v/>
      </c>
      <c r="R6033">
        <f t="shared" si="284"/>
        <v>0</v>
      </c>
    </row>
    <row r="6034" spans="10:18" x14ac:dyDescent="0.2">
      <c r="J6034">
        <f t="shared" si="282"/>
        <v>6032</v>
      </c>
      <c r="K6034" t="str" cm="1">
        <f t="array" ref="K6034">IFERROR(INDEX(tblClientes[Cliente],INT($J6034/ROWS(tblConsorcios[Produto]))+1),"")</f>
        <v/>
      </c>
      <c r="L6034" t="str" cm="1">
        <f t="array" ref="L6034">IFERROR(INDEX(tblConsorcios[Produto],MOD($J6034,ROWS(tblConsorcios[Produto]))+1),"")</f>
        <v>Imóvel IE220 – 200m</v>
      </c>
      <c r="M6034" s="20" cm="1">
        <f t="array" ref="M6034">IFERROR(INDEX(tblConsorcios[Valor da Carta (R$)],MOD($J6034,ROWS(tblConsorcios[Produto]))+1),"")</f>
        <v>220000</v>
      </c>
      <c r="N6034" s="2" cm="1">
        <f t="array" ref="N6034">IFERROR(INDEX(tblConsorcios[Prazo (meses)],MOD($J6034,ROWS(tblConsorcios[Produto]))+1),"")</f>
        <v>200</v>
      </c>
      <c r="O6034" s="20" cm="1">
        <f t="array" ref="O6034">IFERROR(INDEX(tblConsorcios[Parcela Mensal (R$)],MOD($J6034,ROWS(tblConsorcios[Produto]))+1),"")</f>
        <v>1394.8</v>
      </c>
      <c r="P6034" s="20" t="str" cm="1">
        <f t="array" ref="P6034">IFERROR(INDEX(tblClientes[Dividendo Mensal (R$)],INT($J6034/ROWS(tblConsorcios[Produto]))+1),"")</f>
        <v/>
      </c>
      <c r="Q6034" s="20" t="str">
        <f t="shared" si="283"/>
        <v/>
      </c>
      <c r="R6034">
        <f t="shared" si="284"/>
        <v>0</v>
      </c>
    </row>
    <row r="6035" spans="10:18" x14ac:dyDescent="0.2">
      <c r="J6035">
        <f t="shared" si="282"/>
        <v>6033</v>
      </c>
      <c r="K6035" t="str" cm="1">
        <f t="array" ref="K6035">IFERROR(INDEX(tblClientes[Cliente],INT($J6035/ROWS(tblConsorcios[Produto]))+1),"")</f>
        <v/>
      </c>
      <c r="L6035" t="str" cm="1">
        <f t="array" ref="L6035">IFERROR(INDEX(tblConsorcios[Produto],MOD($J6035,ROWS(tblConsorcios[Produto]))+1),"")</f>
        <v>Imóvel IE200 – 240m</v>
      </c>
      <c r="M6035" s="20" cm="1">
        <f t="array" ref="M6035">IFERROR(INDEX(tblConsorcios[Valor da Carta (R$)],MOD($J6035,ROWS(tblConsorcios[Produto]))+1),"")</f>
        <v>200000</v>
      </c>
      <c r="N6035" s="2" cm="1">
        <f t="array" ref="N6035">IFERROR(INDEX(tblConsorcios[Prazo (meses)],MOD($J6035,ROWS(tblConsorcios[Produto]))+1),"")</f>
        <v>240</v>
      </c>
      <c r="O6035" s="20" cm="1">
        <f t="array" ref="O6035">IFERROR(INDEX(tblConsorcios[Parcela Mensal (R$)],MOD($J6035,ROWS(tblConsorcios[Produto]))+1),"")</f>
        <v>1073.33</v>
      </c>
      <c r="P6035" s="20" t="str" cm="1">
        <f t="array" ref="P6035">IFERROR(INDEX(tblClientes[Dividendo Mensal (R$)],INT($J6035/ROWS(tblConsorcios[Produto]))+1),"")</f>
        <v/>
      </c>
      <c r="Q6035" s="20" t="str">
        <f t="shared" si="283"/>
        <v/>
      </c>
      <c r="R6035">
        <f t="shared" si="284"/>
        <v>0</v>
      </c>
    </row>
    <row r="6036" spans="10:18" x14ac:dyDescent="0.2">
      <c r="J6036">
        <f t="shared" si="282"/>
        <v>6034</v>
      </c>
      <c r="K6036" t="str" cm="1">
        <f t="array" ref="K6036">IFERROR(INDEX(tblClientes[Cliente],INT($J6036/ROWS(tblConsorcios[Produto]))+1),"")</f>
        <v/>
      </c>
      <c r="L6036" t="str" cm="1">
        <f t="array" ref="L6036">IFERROR(INDEX(tblConsorcios[Produto],MOD($J6036,ROWS(tblConsorcios[Produto]))+1),"")</f>
        <v>Imóvel IE200 – 220m</v>
      </c>
      <c r="M6036" s="20" cm="1">
        <f t="array" ref="M6036">IFERROR(INDEX(tblConsorcios[Valor da Carta (R$)],MOD($J6036,ROWS(tblConsorcios[Produto]))+1),"")</f>
        <v>200000</v>
      </c>
      <c r="N6036" s="2" cm="1">
        <f t="array" ref="N6036">IFERROR(INDEX(tblConsorcios[Prazo (meses)],MOD($J6036,ROWS(tblConsorcios[Produto]))+1),"")</f>
        <v>220</v>
      </c>
      <c r="O6036" s="20" cm="1">
        <f t="array" ref="O6036">IFERROR(INDEX(tblConsorcios[Parcela Mensal (R$)],MOD($J6036,ROWS(tblConsorcios[Produto]))+1),"")</f>
        <v>1161.82</v>
      </c>
      <c r="P6036" s="20" t="str" cm="1">
        <f t="array" ref="P6036">IFERROR(INDEX(tblClientes[Dividendo Mensal (R$)],INT($J6036/ROWS(tblConsorcios[Produto]))+1),"")</f>
        <v/>
      </c>
      <c r="Q6036" s="20" t="str">
        <f t="shared" si="283"/>
        <v/>
      </c>
      <c r="R6036">
        <f t="shared" si="284"/>
        <v>0</v>
      </c>
    </row>
    <row r="6037" spans="10:18" x14ac:dyDescent="0.2">
      <c r="J6037">
        <f t="shared" si="282"/>
        <v>6035</v>
      </c>
      <c r="K6037" t="str" cm="1">
        <f t="array" ref="K6037">IFERROR(INDEX(tblClientes[Cliente],INT($J6037/ROWS(tblConsorcios[Produto]))+1),"")</f>
        <v/>
      </c>
      <c r="L6037" t="str" cm="1">
        <f t="array" ref="L6037">IFERROR(INDEX(tblConsorcios[Produto],MOD($J6037,ROWS(tblConsorcios[Produto]))+1),"")</f>
        <v>Imóvel IE200 – 200m</v>
      </c>
      <c r="M6037" s="20" cm="1">
        <f t="array" ref="M6037">IFERROR(INDEX(tblConsorcios[Valor da Carta (R$)],MOD($J6037,ROWS(tblConsorcios[Produto]))+1),"")</f>
        <v>200000</v>
      </c>
      <c r="N6037" s="2" cm="1">
        <f t="array" ref="N6037">IFERROR(INDEX(tblConsorcios[Prazo (meses)],MOD($J6037,ROWS(tblConsorcios[Produto]))+1),"")</f>
        <v>200</v>
      </c>
      <c r="O6037" s="20" cm="1">
        <f t="array" ref="O6037">IFERROR(INDEX(tblConsorcios[Parcela Mensal (R$)],MOD($J6037,ROWS(tblConsorcios[Produto]))+1),"")</f>
        <v>1268</v>
      </c>
      <c r="P6037" s="20" t="str" cm="1">
        <f t="array" ref="P6037">IFERROR(INDEX(tblClientes[Dividendo Mensal (R$)],INT($J6037/ROWS(tblConsorcios[Produto]))+1),"")</f>
        <v/>
      </c>
      <c r="Q6037" s="20" t="str">
        <f t="shared" si="283"/>
        <v/>
      </c>
      <c r="R6037">
        <f t="shared" si="284"/>
        <v>0</v>
      </c>
    </row>
    <row r="6038" spans="10:18" x14ac:dyDescent="0.2">
      <c r="J6038">
        <f t="shared" si="282"/>
        <v>6036</v>
      </c>
      <c r="K6038" t="str" cm="1">
        <f t="array" ref="K6038">IFERROR(INDEX(tblClientes[Cliente],INT($J6038/ROWS(tblConsorcios[Produto]))+1),"")</f>
        <v/>
      </c>
      <c r="L6038" t="str" cm="1">
        <f t="array" ref="L6038">IFERROR(INDEX(tblConsorcios[Produto],MOD($J6038,ROWS(tblConsorcios[Produto]))+1),"")</f>
        <v>Imóvel IE150 – 240m</v>
      </c>
      <c r="M6038" s="20" cm="1">
        <f t="array" ref="M6038">IFERROR(INDEX(tblConsorcios[Valor da Carta (R$)],MOD($J6038,ROWS(tblConsorcios[Produto]))+1),"")</f>
        <v>150000</v>
      </c>
      <c r="N6038" s="2" cm="1">
        <f t="array" ref="N6038">IFERROR(INDEX(tblConsorcios[Prazo (meses)],MOD($J6038,ROWS(tblConsorcios[Produto]))+1),"")</f>
        <v>240</v>
      </c>
      <c r="O6038" s="20" cm="1">
        <f t="array" ref="O6038">IFERROR(INDEX(tblConsorcios[Parcela Mensal (R$)],MOD($J6038,ROWS(tblConsorcios[Produto]))+1),"")</f>
        <v>805</v>
      </c>
      <c r="P6038" s="20" t="str" cm="1">
        <f t="array" ref="P6038">IFERROR(INDEX(tblClientes[Dividendo Mensal (R$)],INT($J6038/ROWS(tblConsorcios[Produto]))+1),"")</f>
        <v/>
      </c>
      <c r="Q6038" s="20" t="str">
        <f t="shared" si="283"/>
        <v/>
      </c>
      <c r="R6038">
        <f t="shared" si="284"/>
        <v>0</v>
      </c>
    </row>
    <row r="6039" spans="10:18" x14ac:dyDescent="0.2">
      <c r="J6039">
        <f t="shared" si="282"/>
        <v>6037</v>
      </c>
      <c r="K6039" t="str" cm="1">
        <f t="array" ref="K6039">IFERROR(INDEX(tblClientes[Cliente],INT($J6039/ROWS(tblConsorcios[Produto]))+1),"")</f>
        <v/>
      </c>
      <c r="L6039" t="str" cm="1">
        <f t="array" ref="L6039">IFERROR(INDEX(tblConsorcios[Produto],MOD($J6039,ROWS(tblConsorcios[Produto]))+1),"")</f>
        <v>Imóvel IE150 – 220m</v>
      </c>
      <c r="M6039" s="20" cm="1">
        <f t="array" ref="M6039">IFERROR(INDEX(tblConsorcios[Valor da Carta (R$)],MOD($J6039,ROWS(tblConsorcios[Produto]))+1),"")</f>
        <v>150000</v>
      </c>
      <c r="N6039" s="2" cm="1">
        <f t="array" ref="N6039">IFERROR(INDEX(tblConsorcios[Prazo (meses)],MOD($J6039,ROWS(tblConsorcios[Produto]))+1),"")</f>
        <v>220</v>
      </c>
      <c r="O6039" s="20" cm="1">
        <f t="array" ref="O6039">IFERROR(INDEX(tblConsorcios[Parcela Mensal (R$)],MOD($J6039,ROWS(tblConsorcios[Produto]))+1),"")</f>
        <v>871.36</v>
      </c>
      <c r="P6039" s="20" t="str" cm="1">
        <f t="array" ref="P6039">IFERROR(INDEX(tblClientes[Dividendo Mensal (R$)],INT($J6039/ROWS(tblConsorcios[Produto]))+1),"")</f>
        <v/>
      </c>
      <c r="Q6039" s="20" t="str">
        <f t="shared" si="283"/>
        <v/>
      </c>
      <c r="R6039">
        <f t="shared" si="284"/>
        <v>0</v>
      </c>
    </row>
    <row r="6040" spans="10:18" x14ac:dyDescent="0.2">
      <c r="J6040">
        <f t="shared" si="282"/>
        <v>6038</v>
      </c>
      <c r="K6040" t="str" cm="1">
        <f t="array" ref="K6040">IFERROR(INDEX(tblClientes[Cliente],INT($J6040/ROWS(tblConsorcios[Produto]))+1),"")</f>
        <v/>
      </c>
      <c r="L6040" t="str" cm="1">
        <f t="array" ref="L6040">IFERROR(INDEX(tblConsorcios[Produto],MOD($J6040,ROWS(tblConsorcios[Produto]))+1),"")</f>
        <v>Imóvel IE150 – 200m</v>
      </c>
      <c r="M6040" s="20" cm="1">
        <f t="array" ref="M6040">IFERROR(INDEX(tblConsorcios[Valor da Carta (R$)],MOD($J6040,ROWS(tblConsorcios[Produto]))+1),"")</f>
        <v>150000</v>
      </c>
      <c r="N6040" s="2" cm="1">
        <f t="array" ref="N6040">IFERROR(INDEX(tblConsorcios[Prazo (meses)],MOD($J6040,ROWS(tblConsorcios[Produto]))+1),"")</f>
        <v>200</v>
      </c>
      <c r="O6040" s="20" cm="1">
        <f t="array" ref="O6040">IFERROR(INDEX(tblConsorcios[Parcela Mensal (R$)],MOD($J6040,ROWS(tblConsorcios[Produto]))+1),"")</f>
        <v>951</v>
      </c>
      <c r="P6040" s="20" t="str" cm="1">
        <f t="array" ref="P6040">IFERROR(INDEX(tblClientes[Dividendo Mensal (R$)],INT($J6040/ROWS(tblConsorcios[Produto]))+1),"")</f>
        <v/>
      </c>
      <c r="Q6040" s="20" t="str">
        <f t="shared" si="283"/>
        <v/>
      </c>
      <c r="R6040">
        <f t="shared" si="284"/>
        <v>0</v>
      </c>
    </row>
    <row r="6041" spans="10:18" x14ac:dyDescent="0.2">
      <c r="J6041">
        <f t="shared" si="282"/>
        <v>6039</v>
      </c>
      <c r="K6041" t="str" cm="1">
        <f t="array" ref="K6041">IFERROR(INDEX(tblClientes[Cliente],INT($J6041/ROWS(tblConsorcios[Produto]))+1),"")</f>
        <v/>
      </c>
      <c r="L6041" t="str" cm="1">
        <f t="array" ref="L6041">IFERROR(INDEX(tblConsorcios[Produto],MOD($J6041,ROWS(tblConsorcios[Produto]))+1),"")</f>
        <v>Imóvel IE140 – 240m</v>
      </c>
      <c r="M6041" s="20" cm="1">
        <f t="array" ref="M6041">IFERROR(INDEX(tblConsorcios[Valor da Carta (R$)],MOD($J6041,ROWS(tblConsorcios[Produto]))+1),"")</f>
        <v>140000</v>
      </c>
      <c r="N6041" s="2" cm="1">
        <f t="array" ref="N6041">IFERROR(INDEX(tblConsorcios[Prazo (meses)],MOD($J6041,ROWS(tblConsorcios[Produto]))+1),"")</f>
        <v>240</v>
      </c>
      <c r="O6041" s="20" cm="1">
        <f t="array" ref="O6041">IFERROR(INDEX(tblConsorcios[Parcela Mensal (R$)],MOD($J6041,ROWS(tblConsorcios[Produto]))+1),"")</f>
        <v>751.33</v>
      </c>
      <c r="P6041" s="20" t="str" cm="1">
        <f t="array" ref="P6041">IFERROR(INDEX(tblClientes[Dividendo Mensal (R$)],INT($J6041/ROWS(tblConsorcios[Produto]))+1),"")</f>
        <v/>
      </c>
      <c r="Q6041" s="20" t="str">
        <f t="shared" si="283"/>
        <v/>
      </c>
      <c r="R6041">
        <f t="shared" si="284"/>
        <v>0</v>
      </c>
    </row>
    <row r="6042" spans="10:18" x14ac:dyDescent="0.2">
      <c r="J6042">
        <f t="shared" si="282"/>
        <v>6040</v>
      </c>
      <c r="K6042" t="str" cm="1">
        <f t="array" ref="K6042">IFERROR(INDEX(tblClientes[Cliente],INT($J6042/ROWS(tblConsorcios[Produto]))+1),"")</f>
        <v/>
      </c>
      <c r="L6042" t="str" cm="1">
        <f t="array" ref="L6042">IFERROR(INDEX(tblConsorcios[Produto],MOD($J6042,ROWS(tblConsorcios[Produto]))+1),"")</f>
        <v>Imóvel IE140 – 220m</v>
      </c>
      <c r="M6042" s="20" cm="1">
        <f t="array" ref="M6042">IFERROR(INDEX(tblConsorcios[Valor da Carta (R$)],MOD($J6042,ROWS(tblConsorcios[Produto]))+1),"")</f>
        <v>140000</v>
      </c>
      <c r="N6042" s="2" cm="1">
        <f t="array" ref="N6042">IFERROR(INDEX(tblConsorcios[Prazo (meses)],MOD($J6042,ROWS(tblConsorcios[Produto]))+1),"")</f>
        <v>220</v>
      </c>
      <c r="O6042" s="20" cm="1">
        <f t="array" ref="O6042">IFERROR(INDEX(tblConsorcios[Parcela Mensal (R$)],MOD($J6042,ROWS(tblConsorcios[Produto]))+1),"")</f>
        <v>813.27</v>
      </c>
      <c r="P6042" s="20" t="str" cm="1">
        <f t="array" ref="P6042">IFERROR(INDEX(tblClientes[Dividendo Mensal (R$)],INT($J6042/ROWS(tblConsorcios[Produto]))+1),"")</f>
        <v/>
      </c>
      <c r="Q6042" s="20" t="str">
        <f t="shared" si="283"/>
        <v/>
      </c>
      <c r="R6042">
        <f t="shared" si="284"/>
        <v>0</v>
      </c>
    </row>
    <row r="6043" spans="10:18" x14ac:dyDescent="0.2">
      <c r="J6043">
        <f t="shared" si="282"/>
        <v>6041</v>
      </c>
      <c r="K6043" t="str" cm="1">
        <f t="array" ref="K6043">IFERROR(INDEX(tblClientes[Cliente],INT($J6043/ROWS(tblConsorcios[Produto]))+1),"")</f>
        <v/>
      </c>
      <c r="L6043" t="str" cm="1">
        <f t="array" ref="L6043">IFERROR(INDEX(tblConsorcios[Produto],MOD($J6043,ROWS(tblConsorcios[Produto]))+1),"")</f>
        <v>Imóvel IE140 – 200m</v>
      </c>
      <c r="M6043" s="20" cm="1">
        <f t="array" ref="M6043">IFERROR(INDEX(tblConsorcios[Valor da Carta (R$)],MOD($J6043,ROWS(tblConsorcios[Produto]))+1),"")</f>
        <v>140000</v>
      </c>
      <c r="N6043" s="2" cm="1">
        <f t="array" ref="N6043">IFERROR(INDEX(tblConsorcios[Prazo (meses)],MOD($J6043,ROWS(tblConsorcios[Produto]))+1),"")</f>
        <v>200</v>
      </c>
      <c r="O6043" s="20" cm="1">
        <f t="array" ref="O6043">IFERROR(INDEX(tblConsorcios[Parcela Mensal (R$)],MOD($J6043,ROWS(tblConsorcios[Produto]))+1),"")</f>
        <v>887.6</v>
      </c>
      <c r="P6043" s="20" t="str" cm="1">
        <f t="array" ref="P6043">IFERROR(INDEX(tblClientes[Dividendo Mensal (R$)],INT($J6043/ROWS(tblConsorcios[Produto]))+1),"")</f>
        <v/>
      </c>
      <c r="Q6043" s="20" t="str">
        <f t="shared" si="283"/>
        <v/>
      </c>
      <c r="R6043">
        <f t="shared" si="284"/>
        <v>0</v>
      </c>
    </row>
    <row r="6044" spans="10:18" x14ac:dyDescent="0.2">
      <c r="J6044">
        <f t="shared" si="282"/>
        <v>6042</v>
      </c>
      <c r="K6044" t="str" cm="1">
        <f t="array" ref="K6044">IFERROR(INDEX(tblClientes[Cliente],INT($J6044/ROWS(tblConsorcios[Produto]))+1),"")</f>
        <v/>
      </c>
      <c r="L6044" t="str" cm="1">
        <f t="array" ref="L6044">IFERROR(INDEX(tblConsorcios[Produto],MOD($J6044,ROWS(tblConsorcios[Produto]))+1),"")</f>
        <v>Imóvel IE130 – 240m</v>
      </c>
      <c r="M6044" s="20" cm="1">
        <f t="array" ref="M6044">IFERROR(INDEX(tblConsorcios[Valor da Carta (R$)],MOD($J6044,ROWS(tblConsorcios[Produto]))+1),"")</f>
        <v>130000</v>
      </c>
      <c r="N6044" s="2" cm="1">
        <f t="array" ref="N6044">IFERROR(INDEX(tblConsorcios[Prazo (meses)],MOD($J6044,ROWS(tblConsorcios[Produto]))+1),"")</f>
        <v>240</v>
      </c>
      <c r="O6044" s="20" cm="1">
        <f t="array" ref="O6044">IFERROR(INDEX(tblConsorcios[Parcela Mensal (R$)],MOD($J6044,ROWS(tblConsorcios[Produto]))+1),"")</f>
        <v>697.67</v>
      </c>
      <c r="P6044" s="20" t="str" cm="1">
        <f t="array" ref="P6044">IFERROR(INDEX(tblClientes[Dividendo Mensal (R$)],INT($J6044/ROWS(tblConsorcios[Produto]))+1),"")</f>
        <v/>
      </c>
      <c r="Q6044" s="20" t="str">
        <f t="shared" si="283"/>
        <v/>
      </c>
      <c r="R6044">
        <f t="shared" si="284"/>
        <v>0</v>
      </c>
    </row>
    <row r="6045" spans="10:18" x14ac:dyDescent="0.2">
      <c r="J6045">
        <f t="shared" si="282"/>
        <v>6043</v>
      </c>
      <c r="K6045" t="str" cm="1">
        <f t="array" ref="K6045">IFERROR(INDEX(tblClientes[Cliente],INT($J6045/ROWS(tblConsorcios[Produto]))+1),"")</f>
        <v/>
      </c>
      <c r="L6045" t="str" cm="1">
        <f t="array" ref="L6045">IFERROR(INDEX(tblConsorcios[Produto],MOD($J6045,ROWS(tblConsorcios[Produto]))+1),"")</f>
        <v>Imóvel IE130 – 220m</v>
      </c>
      <c r="M6045" s="20" cm="1">
        <f t="array" ref="M6045">IFERROR(INDEX(tblConsorcios[Valor da Carta (R$)],MOD($J6045,ROWS(tblConsorcios[Produto]))+1),"")</f>
        <v>130000</v>
      </c>
      <c r="N6045" s="2" cm="1">
        <f t="array" ref="N6045">IFERROR(INDEX(tblConsorcios[Prazo (meses)],MOD($J6045,ROWS(tblConsorcios[Produto]))+1),"")</f>
        <v>220</v>
      </c>
      <c r="O6045" s="20" cm="1">
        <f t="array" ref="O6045">IFERROR(INDEX(tblConsorcios[Parcela Mensal (R$)],MOD($J6045,ROWS(tblConsorcios[Produto]))+1),"")</f>
        <v>755.18</v>
      </c>
      <c r="P6045" s="20" t="str" cm="1">
        <f t="array" ref="P6045">IFERROR(INDEX(tblClientes[Dividendo Mensal (R$)],INT($J6045/ROWS(tblConsorcios[Produto]))+1),"")</f>
        <v/>
      </c>
      <c r="Q6045" s="20" t="str">
        <f t="shared" si="283"/>
        <v/>
      </c>
      <c r="R6045">
        <f t="shared" si="284"/>
        <v>0</v>
      </c>
    </row>
    <row r="6046" spans="10:18" x14ac:dyDescent="0.2">
      <c r="J6046">
        <f t="shared" si="282"/>
        <v>6044</v>
      </c>
      <c r="K6046" t="str" cm="1">
        <f t="array" ref="K6046">IFERROR(INDEX(tblClientes[Cliente],INT($J6046/ROWS(tblConsorcios[Produto]))+1),"")</f>
        <v/>
      </c>
      <c r="L6046" t="str" cm="1">
        <f t="array" ref="L6046">IFERROR(INDEX(tblConsorcios[Produto],MOD($J6046,ROWS(tblConsorcios[Produto]))+1),"")</f>
        <v>Imóvel IE130 – 200m</v>
      </c>
      <c r="M6046" s="20" cm="1">
        <f t="array" ref="M6046">IFERROR(INDEX(tblConsorcios[Valor da Carta (R$)],MOD($J6046,ROWS(tblConsorcios[Produto]))+1),"")</f>
        <v>130000</v>
      </c>
      <c r="N6046" s="2" cm="1">
        <f t="array" ref="N6046">IFERROR(INDEX(tblConsorcios[Prazo (meses)],MOD($J6046,ROWS(tblConsorcios[Produto]))+1),"")</f>
        <v>200</v>
      </c>
      <c r="O6046" s="20" cm="1">
        <f t="array" ref="O6046">IFERROR(INDEX(tblConsorcios[Parcela Mensal (R$)],MOD($J6046,ROWS(tblConsorcios[Produto]))+1),"")</f>
        <v>824.2</v>
      </c>
      <c r="P6046" s="20" t="str" cm="1">
        <f t="array" ref="P6046">IFERROR(INDEX(tblClientes[Dividendo Mensal (R$)],INT($J6046/ROWS(tblConsorcios[Produto]))+1),"")</f>
        <v/>
      </c>
      <c r="Q6046" s="20" t="str">
        <f t="shared" si="283"/>
        <v/>
      </c>
      <c r="R6046">
        <f t="shared" si="284"/>
        <v>0</v>
      </c>
    </row>
    <row r="6047" spans="10:18" x14ac:dyDescent="0.2">
      <c r="J6047">
        <f t="shared" si="282"/>
        <v>6045</v>
      </c>
      <c r="K6047" t="str" cm="1">
        <f t="array" ref="K6047">IFERROR(INDEX(tblClientes[Cliente],INT($J6047/ROWS(tblConsorcios[Produto]))+1),"")</f>
        <v/>
      </c>
      <c r="L6047" t="str" cm="1">
        <f t="array" ref="L6047">IFERROR(INDEX(tblConsorcios[Produto],MOD($J6047,ROWS(tblConsorcios[Produto]))+1),"")</f>
        <v>Imóvel IE120 – 240m</v>
      </c>
      <c r="M6047" s="20" cm="1">
        <f t="array" ref="M6047">IFERROR(INDEX(tblConsorcios[Valor da Carta (R$)],MOD($J6047,ROWS(tblConsorcios[Produto]))+1),"")</f>
        <v>120000</v>
      </c>
      <c r="N6047" s="2" cm="1">
        <f t="array" ref="N6047">IFERROR(INDEX(tblConsorcios[Prazo (meses)],MOD($J6047,ROWS(tblConsorcios[Produto]))+1),"")</f>
        <v>240</v>
      </c>
      <c r="O6047" s="20" cm="1">
        <f t="array" ref="O6047">IFERROR(INDEX(tblConsorcios[Parcela Mensal (R$)],MOD($J6047,ROWS(tblConsorcios[Produto]))+1),"")</f>
        <v>644</v>
      </c>
      <c r="P6047" s="20" t="str" cm="1">
        <f t="array" ref="P6047">IFERROR(INDEX(tblClientes[Dividendo Mensal (R$)],INT($J6047/ROWS(tblConsorcios[Produto]))+1),"")</f>
        <v/>
      </c>
      <c r="Q6047" s="20" t="str">
        <f t="shared" si="283"/>
        <v/>
      </c>
      <c r="R6047">
        <f t="shared" si="284"/>
        <v>0</v>
      </c>
    </row>
    <row r="6048" spans="10:18" x14ac:dyDescent="0.2">
      <c r="J6048">
        <f t="shared" si="282"/>
        <v>6046</v>
      </c>
      <c r="K6048" t="str" cm="1">
        <f t="array" ref="K6048">IFERROR(INDEX(tblClientes[Cliente],INT($J6048/ROWS(tblConsorcios[Produto]))+1),"")</f>
        <v/>
      </c>
      <c r="L6048" t="str" cm="1">
        <f t="array" ref="L6048">IFERROR(INDEX(tblConsorcios[Produto],MOD($J6048,ROWS(tblConsorcios[Produto]))+1),"")</f>
        <v>Imóvel IE120 – 220m</v>
      </c>
      <c r="M6048" s="20" cm="1">
        <f t="array" ref="M6048">IFERROR(INDEX(tblConsorcios[Valor da Carta (R$)],MOD($J6048,ROWS(tblConsorcios[Produto]))+1),"")</f>
        <v>120000</v>
      </c>
      <c r="N6048" s="2" cm="1">
        <f t="array" ref="N6048">IFERROR(INDEX(tblConsorcios[Prazo (meses)],MOD($J6048,ROWS(tblConsorcios[Produto]))+1),"")</f>
        <v>220</v>
      </c>
      <c r="O6048" s="20" cm="1">
        <f t="array" ref="O6048">IFERROR(INDEX(tblConsorcios[Parcela Mensal (R$)],MOD($J6048,ROWS(tblConsorcios[Produto]))+1),"")</f>
        <v>697.09</v>
      </c>
      <c r="P6048" s="20" t="str" cm="1">
        <f t="array" ref="P6048">IFERROR(INDEX(tblClientes[Dividendo Mensal (R$)],INT($J6048/ROWS(tblConsorcios[Produto]))+1),"")</f>
        <v/>
      </c>
      <c r="Q6048" s="20" t="str">
        <f t="shared" si="283"/>
        <v/>
      </c>
      <c r="R6048">
        <f t="shared" si="284"/>
        <v>0</v>
      </c>
    </row>
    <row r="6049" spans="10:18" x14ac:dyDescent="0.2">
      <c r="J6049">
        <f t="shared" si="282"/>
        <v>6047</v>
      </c>
      <c r="K6049" t="str" cm="1">
        <f t="array" ref="K6049">IFERROR(INDEX(tblClientes[Cliente],INT($J6049/ROWS(tblConsorcios[Produto]))+1),"")</f>
        <v/>
      </c>
      <c r="L6049" t="str" cm="1">
        <f t="array" ref="L6049">IFERROR(INDEX(tblConsorcios[Produto],MOD($J6049,ROWS(tblConsorcios[Produto]))+1),"")</f>
        <v>Imóvel IE120 – 200m</v>
      </c>
      <c r="M6049" s="20" cm="1">
        <f t="array" ref="M6049">IFERROR(INDEX(tblConsorcios[Valor da Carta (R$)],MOD($J6049,ROWS(tblConsorcios[Produto]))+1),"")</f>
        <v>120000</v>
      </c>
      <c r="N6049" s="2" cm="1">
        <f t="array" ref="N6049">IFERROR(INDEX(tblConsorcios[Prazo (meses)],MOD($J6049,ROWS(tblConsorcios[Produto]))+1),"")</f>
        <v>200</v>
      </c>
      <c r="O6049" s="20" cm="1">
        <f t="array" ref="O6049">IFERROR(INDEX(tblConsorcios[Parcela Mensal (R$)],MOD($J6049,ROWS(tblConsorcios[Produto]))+1),"")</f>
        <v>760.8</v>
      </c>
      <c r="P6049" s="20" t="str" cm="1">
        <f t="array" ref="P6049">IFERROR(INDEX(tblClientes[Dividendo Mensal (R$)],INT($J6049/ROWS(tblConsorcios[Produto]))+1),"")</f>
        <v/>
      </c>
      <c r="Q6049" s="20" t="str">
        <f t="shared" si="283"/>
        <v/>
      </c>
      <c r="R6049">
        <f t="shared" si="284"/>
        <v>0</v>
      </c>
    </row>
    <row r="6050" spans="10:18" x14ac:dyDescent="0.2">
      <c r="J6050">
        <f t="shared" si="282"/>
        <v>6048</v>
      </c>
      <c r="K6050" t="str" cm="1">
        <f t="array" ref="K6050">IFERROR(INDEX(tblClientes[Cliente],INT($J6050/ROWS(tblConsorcios[Produto]))+1),"")</f>
        <v/>
      </c>
      <c r="L6050" t="str" cm="1">
        <f t="array" ref="L6050">IFERROR(INDEX(tblConsorcios[Produto],MOD($J6050,ROWS(tblConsorcios[Produto]))+1),"")</f>
        <v>Imóvel IE600 – 240m</v>
      </c>
      <c r="M6050" s="20" cm="1">
        <f t="array" ref="M6050">IFERROR(INDEX(tblConsorcios[Valor da Carta (R$)],MOD($J6050,ROWS(tblConsorcios[Produto]))+1),"")</f>
        <v>600000</v>
      </c>
      <c r="N6050" s="2" cm="1">
        <f t="array" ref="N6050">IFERROR(INDEX(tblConsorcios[Prazo (meses)],MOD($J6050,ROWS(tblConsorcios[Produto]))+1),"")</f>
        <v>240</v>
      </c>
      <c r="O6050" s="20" cm="1">
        <f t="array" ref="O6050">IFERROR(INDEX(tblConsorcios[Parcela Mensal (R$)],MOD($J6050,ROWS(tblConsorcios[Produto]))+1),"")</f>
        <v>3220</v>
      </c>
      <c r="P6050" s="20" t="str" cm="1">
        <f t="array" ref="P6050">IFERROR(INDEX(tblClientes[Dividendo Mensal (R$)],INT($J6050/ROWS(tblConsorcios[Produto]))+1),"")</f>
        <v/>
      </c>
      <c r="Q6050" s="20" t="str">
        <f t="shared" si="283"/>
        <v/>
      </c>
      <c r="R6050">
        <f t="shared" si="284"/>
        <v>0</v>
      </c>
    </row>
    <row r="6051" spans="10:18" x14ac:dyDescent="0.2">
      <c r="J6051">
        <f t="shared" si="282"/>
        <v>6049</v>
      </c>
      <c r="K6051" t="str" cm="1">
        <f t="array" ref="K6051">IFERROR(INDEX(tblClientes[Cliente],INT($J6051/ROWS(tblConsorcios[Produto]))+1),"")</f>
        <v/>
      </c>
      <c r="L6051" t="str" cm="1">
        <f t="array" ref="L6051">IFERROR(INDEX(tblConsorcios[Produto],MOD($J6051,ROWS(tblConsorcios[Produto]))+1),"")</f>
        <v>Imóvel IE600 – 220m</v>
      </c>
      <c r="M6051" s="20" cm="1">
        <f t="array" ref="M6051">IFERROR(INDEX(tblConsorcios[Valor da Carta (R$)],MOD($J6051,ROWS(tblConsorcios[Produto]))+1),"")</f>
        <v>600000</v>
      </c>
      <c r="N6051" s="2" cm="1">
        <f t="array" ref="N6051">IFERROR(INDEX(tblConsorcios[Prazo (meses)],MOD($J6051,ROWS(tblConsorcios[Produto]))+1),"")</f>
        <v>220</v>
      </c>
      <c r="O6051" s="20" cm="1">
        <f t="array" ref="O6051">IFERROR(INDEX(tblConsorcios[Parcela Mensal (R$)],MOD($J6051,ROWS(tblConsorcios[Produto]))+1),"")</f>
        <v>3485.45</v>
      </c>
      <c r="P6051" s="20" t="str" cm="1">
        <f t="array" ref="P6051">IFERROR(INDEX(tblClientes[Dividendo Mensal (R$)],INT($J6051/ROWS(tblConsorcios[Produto]))+1),"")</f>
        <v/>
      </c>
      <c r="Q6051" s="20" t="str">
        <f t="shared" si="283"/>
        <v/>
      </c>
      <c r="R6051">
        <f t="shared" si="284"/>
        <v>0</v>
      </c>
    </row>
    <row r="6052" spans="10:18" x14ac:dyDescent="0.2">
      <c r="J6052">
        <f t="shared" si="282"/>
        <v>6050</v>
      </c>
      <c r="K6052" t="str" cm="1">
        <f t="array" ref="K6052">IFERROR(INDEX(tblClientes[Cliente],INT($J6052/ROWS(tblConsorcios[Produto]))+1),"")</f>
        <v/>
      </c>
      <c r="L6052" t="str" cm="1">
        <f t="array" ref="L6052">IFERROR(INDEX(tblConsorcios[Produto],MOD($J6052,ROWS(tblConsorcios[Produto]))+1),"")</f>
        <v>Imóvel IE600 – 200m</v>
      </c>
      <c r="M6052" s="20" cm="1">
        <f t="array" ref="M6052">IFERROR(INDEX(tblConsorcios[Valor da Carta (R$)],MOD($J6052,ROWS(tblConsorcios[Produto]))+1),"")</f>
        <v>600000</v>
      </c>
      <c r="N6052" s="2" cm="1">
        <f t="array" ref="N6052">IFERROR(INDEX(tblConsorcios[Prazo (meses)],MOD($J6052,ROWS(tblConsorcios[Produto]))+1),"")</f>
        <v>200</v>
      </c>
      <c r="O6052" s="20" cm="1">
        <f t="array" ref="O6052">IFERROR(INDEX(tblConsorcios[Parcela Mensal (R$)],MOD($J6052,ROWS(tblConsorcios[Produto]))+1),"")</f>
        <v>3804</v>
      </c>
      <c r="P6052" s="20" t="str" cm="1">
        <f t="array" ref="P6052">IFERROR(INDEX(tblClientes[Dividendo Mensal (R$)],INT($J6052/ROWS(tblConsorcios[Produto]))+1),"")</f>
        <v/>
      </c>
      <c r="Q6052" s="20" t="str">
        <f t="shared" si="283"/>
        <v/>
      </c>
      <c r="R6052">
        <f t="shared" si="284"/>
        <v>0</v>
      </c>
    </row>
    <row r="6053" spans="10:18" x14ac:dyDescent="0.2">
      <c r="J6053">
        <f t="shared" si="282"/>
        <v>6051</v>
      </c>
      <c r="K6053" t="str" cm="1">
        <f t="array" ref="K6053">IFERROR(INDEX(tblClientes[Cliente],INT($J6053/ROWS(tblConsorcios[Produto]))+1),"")</f>
        <v/>
      </c>
      <c r="L6053" t="str" cm="1">
        <f t="array" ref="L6053">IFERROR(INDEX(tblConsorcios[Produto],MOD($J6053,ROWS(tblConsorcios[Produto]))+1),"")</f>
        <v>Imóvel IE580 – 240m</v>
      </c>
      <c r="M6053" s="20" cm="1">
        <f t="array" ref="M6053">IFERROR(INDEX(tblConsorcios[Valor da Carta (R$)],MOD($J6053,ROWS(tblConsorcios[Produto]))+1),"")</f>
        <v>580000</v>
      </c>
      <c r="N6053" s="2" cm="1">
        <f t="array" ref="N6053">IFERROR(INDEX(tblConsorcios[Prazo (meses)],MOD($J6053,ROWS(tblConsorcios[Produto]))+1),"")</f>
        <v>240</v>
      </c>
      <c r="O6053" s="20" cm="1">
        <f t="array" ref="O6053">IFERROR(INDEX(tblConsorcios[Parcela Mensal (R$)],MOD($J6053,ROWS(tblConsorcios[Produto]))+1),"")</f>
        <v>3112.67</v>
      </c>
      <c r="P6053" s="20" t="str" cm="1">
        <f t="array" ref="P6053">IFERROR(INDEX(tblClientes[Dividendo Mensal (R$)],INT($J6053/ROWS(tblConsorcios[Produto]))+1),"")</f>
        <v/>
      </c>
      <c r="Q6053" s="20" t="str">
        <f t="shared" si="283"/>
        <v/>
      </c>
      <c r="R6053">
        <f t="shared" si="284"/>
        <v>0</v>
      </c>
    </row>
    <row r="6054" spans="10:18" x14ac:dyDescent="0.2">
      <c r="J6054">
        <f t="shared" si="282"/>
        <v>6052</v>
      </c>
      <c r="K6054" t="str" cm="1">
        <f t="array" ref="K6054">IFERROR(INDEX(tblClientes[Cliente],INT($J6054/ROWS(tblConsorcios[Produto]))+1),"")</f>
        <v/>
      </c>
      <c r="L6054" t="str" cm="1">
        <f t="array" ref="L6054">IFERROR(INDEX(tblConsorcios[Produto],MOD($J6054,ROWS(tblConsorcios[Produto]))+1),"")</f>
        <v>Imóvel IE580 – 220m</v>
      </c>
      <c r="M6054" s="20" cm="1">
        <f t="array" ref="M6054">IFERROR(INDEX(tblConsorcios[Valor da Carta (R$)],MOD($J6054,ROWS(tblConsorcios[Produto]))+1),"")</f>
        <v>580000</v>
      </c>
      <c r="N6054" s="2" cm="1">
        <f t="array" ref="N6054">IFERROR(INDEX(tblConsorcios[Prazo (meses)],MOD($J6054,ROWS(tblConsorcios[Produto]))+1),"")</f>
        <v>220</v>
      </c>
      <c r="O6054" s="20" cm="1">
        <f t="array" ref="O6054">IFERROR(INDEX(tblConsorcios[Parcela Mensal (R$)],MOD($J6054,ROWS(tblConsorcios[Produto]))+1),"")</f>
        <v>3369.27</v>
      </c>
      <c r="P6054" s="20" t="str" cm="1">
        <f t="array" ref="P6054">IFERROR(INDEX(tblClientes[Dividendo Mensal (R$)],INT($J6054/ROWS(tblConsorcios[Produto]))+1),"")</f>
        <v/>
      </c>
      <c r="Q6054" s="20" t="str">
        <f t="shared" si="283"/>
        <v/>
      </c>
      <c r="R6054">
        <f t="shared" si="284"/>
        <v>0</v>
      </c>
    </row>
    <row r="6055" spans="10:18" x14ac:dyDescent="0.2">
      <c r="J6055">
        <f t="shared" si="282"/>
        <v>6053</v>
      </c>
      <c r="K6055" t="str" cm="1">
        <f t="array" ref="K6055">IFERROR(INDEX(tblClientes[Cliente],INT($J6055/ROWS(tblConsorcios[Produto]))+1),"")</f>
        <v/>
      </c>
      <c r="L6055" t="str" cm="1">
        <f t="array" ref="L6055">IFERROR(INDEX(tblConsorcios[Produto],MOD($J6055,ROWS(tblConsorcios[Produto]))+1),"")</f>
        <v>Imóvel IE580 – 200m</v>
      </c>
      <c r="M6055" s="20" cm="1">
        <f t="array" ref="M6055">IFERROR(INDEX(tblConsorcios[Valor da Carta (R$)],MOD($J6055,ROWS(tblConsorcios[Produto]))+1),"")</f>
        <v>580000</v>
      </c>
      <c r="N6055" s="2" cm="1">
        <f t="array" ref="N6055">IFERROR(INDEX(tblConsorcios[Prazo (meses)],MOD($J6055,ROWS(tblConsorcios[Produto]))+1),"")</f>
        <v>200</v>
      </c>
      <c r="O6055" s="20" cm="1">
        <f t="array" ref="O6055">IFERROR(INDEX(tblConsorcios[Parcela Mensal (R$)],MOD($J6055,ROWS(tblConsorcios[Produto]))+1),"")</f>
        <v>3677.2</v>
      </c>
      <c r="P6055" s="20" t="str" cm="1">
        <f t="array" ref="P6055">IFERROR(INDEX(tblClientes[Dividendo Mensal (R$)],INT($J6055/ROWS(tblConsorcios[Produto]))+1),"")</f>
        <v/>
      </c>
      <c r="Q6055" s="20" t="str">
        <f t="shared" si="283"/>
        <v/>
      </c>
      <c r="R6055">
        <f t="shared" si="284"/>
        <v>0</v>
      </c>
    </row>
    <row r="6056" spans="10:18" x14ac:dyDescent="0.2">
      <c r="J6056">
        <f t="shared" si="282"/>
        <v>6054</v>
      </c>
      <c r="K6056" t="str" cm="1">
        <f t="array" ref="K6056">IFERROR(INDEX(tblClientes[Cliente],INT($J6056/ROWS(tblConsorcios[Produto]))+1),"")</f>
        <v/>
      </c>
      <c r="L6056" t="str" cm="1">
        <f t="array" ref="L6056">IFERROR(INDEX(tblConsorcios[Produto],MOD($J6056,ROWS(tblConsorcios[Produto]))+1),"")</f>
        <v>Imóvel IE550 – 240m</v>
      </c>
      <c r="M6056" s="20" cm="1">
        <f t="array" ref="M6056">IFERROR(INDEX(tblConsorcios[Valor da Carta (R$)],MOD($J6056,ROWS(tblConsorcios[Produto]))+1),"")</f>
        <v>550000</v>
      </c>
      <c r="N6056" s="2" cm="1">
        <f t="array" ref="N6056">IFERROR(INDEX(tblConsorcios[Prazo (meses)],MOD($J6056,ROWS(tblConsorcios[Produto]))+1),"")</f>
        <v>240</v>
      </c>
      <c r="O6056" s="20" cm="1">
        <f t="array" ref="O6056">IFERROR(INDEX(tblConsorcios[Parcela Mensal (R$)],MOD($J6056,ROWS(tblConsorcios[Produto]))+1),"")</f>
        <v>2951.67</v>
      </c>
      <c r="P6056" s="20" t="str" cm="1">
        <f t="array" ref="P6056">IFERROR(INDEX(tblClientes[Dividendo Mensal (R$)],INT($J6056/ROWS(tblConsorcios[Produto]))+1),"")</f>
        <v/>
      </c>
      <c r="Q6056" s="20" t="str">
        <f t="shared" si="283"/>
        <v/>
      </c>
      <c r="R6056">
        <f t="shared" si="284"/>
        <v>0</v>
      </c>
    </row>
    <row r="6057" spans="10:18" x14ac:dyDescent="0.2">
      <c r="J6057">
        <f t="shared" si="282"/>
        <v>6055</v>
      </c>
      <c r="K6057" t="str" cm="1">
        <f t="array" ref="K6057">IFERROR(INDEX(tblClientes[Cliente],INT($J6057/ROWS(tblConsorcios[Produto]))+1),"")</f>
        <v/>
      </c>
      <c r="L6057" t="str" cm="1">
        <f t="array" ref="L6057">IFERROR(INDEX(tblConsorcios[Produto],MOD($J6057,ROWS(tblConsorcios[Produto]))+1),"")</f>
        <v>Imóvel IE550 – 220m</v>
      </c>
      <c r="M6057" s="20" cm="1">
        <f t="array" ref="M6057">IFERROR(INDEX(tblConsorcios[Valor da Carta (R$)],MOD($J6057,ROWS(tblConsorcios[Produto]))+1),"")</f>
        <v>550000</v>
      </c>
      <c r="N6057" s="2" cm="1">
        <f t="array" ref="N6057">IFERROR(INDEX(tblConsorcios[Prazo (meses)],MOD($J6057,ROWS(tblConsorcios[Produto]))+1),"")</f>
        <v>220</v>
      </c>
      <c r="O6057" s="20" cm="1">
        <f t="array" ref="O6057">IFERROR(INDEX(tblConsorcios[Parcela Mensal (R$)],MOD($J6057,ROWS(tblConsorcios[Produto]))+1),"")</f>
        <v>3195</v>
      </c>
      <c r="P6057" s="20" t="str" cm="1">
        <f t="array" ref="P6057">IFERROR(INDEX(tblClientes[Dividendo Mensal (R$)],INT($J6057/ROWS(tblConsorcios[Produto]))+1),"")</f>
        <v/>
      </c>
      <c r="Q6057" s="20" t="str">
        <f t="shared" si="283"/>
        <v/>
      </c>
      <c r="R6057">
        <f t="shared" si="284"/>
        <v>0</v>
      </c>
    </row>
    <row r="6058" spans="10:18" x14ac:dyDescent="0.2">
      <c r="J6058">
        <f t="shared" si="282"/>
        <v>6056</v>
      </c>
      <c r="K6058" t="str" cm="1">
        <f t="array" ref="K6058">IFERROR(INDEX(tblClientes[Cliente],INT($J6058/ROWS(tblConsorcios[Produto]))+1),"")</f>
        <v/>
      </c>
      <c r="L6058" t="str" cm="1">
        <f t="array" ref="L6058">IFERROR(INDEX(tblConsorcios[Produto],MOD($J6058,ROWS(tblConsorcios[Produto]))+1),"")</f>
        <v>Imóvel IE550 – 200m</v>
      </c>
      <c r="M6058" s="20" cm="1">
        <f t="array" ref="M6058">IFERROR(INDEX(tblConsorcios[Valor da Carta (R$)],MOD($J6058,ROWS(tblConsorcios[Produto]))+1),"")</f>
        <v>550000</v>
      </c>
      <c r="N6058" s="2" cm="1">
        <f t="array" ref="N6058">IFERROR(INDEX(tblConsorcios[Prazo (meses)],MOD($J6058,ROWS(tblConsorcios[Produto]))+1),"")</f>
        <v>200</v>
      </c>
      <c r="O6058" s="20" cm="1">
        <f t="array" ref="O6058">IFERROR(INDEX(tblConsorcios[Parcela Mensal (R$)],MOD($J6058,ROWS(tblConsorcios[Produto]))+1),"")</f>
        <v>3487</v>
      </c>
      <c r="P6058" s="20" t="str" cm="1">
        <f t="array" ref="P6058">IFERROR(INDEX(tblClientes[Dividendo Mensal (R$)],INT($J6058/ROWS(tblConsorcios[Produto]))+1),"")</f>
        <v/>
      </c>
      <c r="Q6058" s="20" t="str">
        <f t="shared" si="283"/>
        <v/>
      </c>
      <c r="R6058">
        <f t="shared" si="284"/>
        <v>0</v>
      </c>
    </row>
    <row r="6059" spans="10:18" x14ac:dyDescent="0.2">
      <c r="J6059">
        <f t="shared" si="282"/>
        <v>6057</v>
      </c>
      <c r="K6059" t="str" cm="1">
        <f t="array" ref="K6059">IFERROR(INDEX(tblClientes[Cliente],INT($J6059/ROWS(tblConsorcios[Produto]))+1),"")</f>
        <v/>
      </c>
      <c r="L6059" t="str" cm="1">
        <f t="array" ref="L6059">IFERROR(INDEX(tblConsorcios[Produto],MOD($J6059,ROWS(tblConsorcios[Produto]))+1),"")</f>
        <v>Imóvel IE530 – 240m</v>
      </c>
      <c r="M6059" s="20" cm="1">
        <f t="array" ref="M6059">IFERROR(INDEX(tblConsorcios[Valor da Carta (R$)],MOD($J6059,ROWS(tblConsorcios[Produto]))+1),"")</f>
        <v>530000</v>
      </c>
      <c r="N6059" s="2" cm="1">
        <f t="array" ref="N6059">IFERROR(INDEX(tblConsorcios[Prazo (meses)],MOD($J6059,ROWS(tblConsorcios[Produto]))+1),"")</f>
        <v>240</v>
      </c>
      <c r="O6059" s="20" cm="1">
        <f t="array" ref="O6059">IFERROR(INDEX(tblConsorcios[Parcela Mensal (R$)],MOD($J6059,ROWS(tblConsorcios[Produto]))+1),"")</f>
        <v>2844.33</v>
      </c>
      <c r="P6059" s="20" t="str" cm="1">
        <f t="array" ref="P6059">IFERROR(INDEX(tblClientes[Dividendo Mensal (R$)],INT($J6059/ROWS(tblConsorcios[Produto]))+1),"")</f>
        <v/>
      </c>
      <c r="Q6059" s="20" t="str">
        <f t="shared" si="283"/>
        <v/>
      </c>
      <c r="R6059">
        <f t="shared" si="284"/>
        <v>0</v>
      </c>
    </row>
    <row r="6060" spans="10:18" x14ac:dyDescent="0.2">
      <c r="J6060">
        <f t="shared" si="282"/>
        <v>6058</v>
      </c>
      <c r="K6060" t="str" cm="1">
        <f t="array" ref="K6060">IFERROR(INDEX(tblClientes[Cliente],INT($J6060/ROWS(tblConsorcios[Produto]))+1),"")</f>
        <v/>
      </c>
      <c r="L6060" t="str" cm="1">
        <f t="array" ref="L6060">IFERROR(INDEX(tblConsorcios[Produto],MOD($J6060,ROWS(tblConsorcios[Produto]))+1),"")</f>
        <v>Imóvel IE530 – 220m</v>
      </c>
      <c r="M6060" s="20" cm="1">
        <f t="array" ref="M6060">IFERROR(INDEX(tblConsorcios[Valor da Carta (R$)],MOD($J6060,ROWS(tblConsorcios[Produto]))+1),"")</f>
        <v>530000</v>
      </c>
      <c r="N6060" s="2" cm="1">
        <f t="array" ref="N6060">IFERROR(INDEX(tblConsorcios[Prazo (meses)],MOD($J6060,ROWS(tblConsorcios[Produto]))+1),"")</f>
        <v>220</v>
      </c>
      <c r="O6060" s="20" cm="1">
        <f t="array" ref="O6060">IFERROR(INDEX(tblConsorcios[Parcela Mensal (R$)],MOD($J6060,ROWS(tblConsorcios[Produto]))+1),"")</f>
        <v>3078.82</v>
      </c>
      <c r="P6060" s="20" t="str" cm="1">
        <f t="array" ref="P6060">IFERROR(INDEX(tblClientes[Dividendo Mensal (R$)],INT($J6060/ROWS(tblConsorcios[Produto]))+1),"")</f>
        <v/>
      </c>
      <c r="Q6060" s="20" t="str">
        <f t="shared" si="283"/>
        <v/>
      </c>
      <c r="R6060">
        <f t="shared" si="284"/>
        <v>0</v>
      </c>
    </row>
    <row r="6061" spans="10:18" x14ac:dyDescent="0.2">
      <c r="J6061">
        <f t="shared" si="282"/>
        <v>6059</v>
      </c>
      <c r="K6061" t="str" cm="1">
        <f t="array" ref="K6061">IFERROR(INDEX(tblClientes[Cliente],INT($J6061/ROWS(tblConsorcios[Produto]))+1),"")</f>
        <v/>
      </c>
      <c r="L6061" t="str" cm="1">
        <f t="array" ref="L6061">IFERROR(INDEX(tblConsorcios[Produto],MOD($J6061,ROWS(tblConsorcios[Produto]))+1),"")</f>
        <v>Imóvel IE530 – 200m</v>
      </c>
      <c r="M6061" s="20" cm="1">
        <f t="array" ref="M6061">IFERROR(INDEX(tblConsorcios[Valor da Carta (R$)],MOD($J6061,ROWS(tblConsorcios[Produto]))+1),"")</f>
        <v>530000</v>
      </c>
      <c r="N6061" s="2" cm="1">
        <f t="array" ref="N6061">IFERROR(INDEX(tblConsorcios[Prazo (meses)],MOD($J6061,ROWS(tblConsorcios[Produto]))+1),"")</f>
        <v>200</v>
      </c>
      <c r="O6061" s="20" cm="1">
        <f t="array" ref="O6061">IFERROR(INDEX(tblConsorcios[Parcela Mensal (R$)],MOD($J6061,ROWS(tblConsorcios[Produto]))+1),"")</f>
        <v>3360.2</v>
      </c>
      <c r="P6061" s="20" t="str" cm="1">
        <f t="array" ref="P6061">IFERROR(INDEX(tblClientes[Dividendo Mensal (R$)],INT($J6061/ROWS(tblConsorcios[Produto]))+1),"")</f>
        <v/>
      </c>
      <c r="Q6061" s="20" t="str">
        <f t="shared" si="283"/>
        <v/>
      </c>
      <c r="R6061">
        <f t="shared" si="284"/>
        <v>0</v>
      </c>
    </row>
    <row r="6062" spans="10:18" x14ac:dyDescent="0.2">
      <c r="J6062">
        <f t="shared" si="282"/>
        <v>6060</v>
      </c>
      <c r="K6062" t="str" cm="1">
        <f t="array" ref="K6062">IFERROR(INDEX(tblClientes[Cliente],INT($J6062/ROWS(tblConsorcios[Produto]))+1),"")</f>
        <v/>
      </c>
      <c r="L6062" t="str" cm="1">
        <f t="array" ref="L6062">IFERROR(INDEX(tblConsorcios[Produto],MOD($J6062,ROWS(tblConsorcios[Produto]))+1),"")</f>
        <v>Imóvel IE500 – 240m</v>
      </c>
      <c r="M6062" s="20" cm="1">
        <f t="array" ref="M6062">IFERROR(INDEX(tblConsorcios[Valor da Carta (R$)],MOD($J6062,ROWS(tblConsorcios[Produto]))+1),"")</f>
        <v>500000</v>
      </c>
      <c r="N6062" s="2" cm="1">
        <f t="array" ref="N6062">IFERROR(INDEX(tblConsorcios[Prazo (meses)],MOD($J6062,ROWS(tblConsorcios[Produto]))+1),"")</f>
        <v>240</v>
      </c>
      <c r="O6062" s="20" cm="1">
        <f t="array" ref="O6062">IFERROR(INDEX(tblConsorcios[Parcela Mensal (R$)],MOD($J6062,ROWS(tblConsorcios[Produto]))+1),"")</f>
        <v>2683.33</v>
      </c>
      <c r="P6062" s="20" t="str" cm="1">
        <f t="array" ref="P6062">IFERROR(INDEX(tblClientes[Dividendo Mensal (R$)],INT($J6062/ROWS(tblConsorcios[Produto]))+1),"")</f>
        <v/>
      </c>
      <c r="Q6062" s="20" t="str">
        <f t="shared" si="283"/>
        <v/>
      </c>
      <c r="R6062">
        <f t="shared" si="284"/>
        <v>0</v>
      </c>
    </row>
    <row r="6063" spans="10:18" x14ac:dyDescent="0.2">
      <c r="J6063">
        <f t="shared" si="282"/>
        <v>6061</v>
      </c>
      <c r="K6063" t="str" cm="1">
        <f t="array" ref="K6063">IFERROR(INDEX(tblClientes[Cliente],INT($J6063/ROWS(tblConsorcios[Produto]))+1),"")</f>
        <v/>
      </c>
      <c r="L6063" t="str" cm="1">
        <f t="array" ref="L6063">IFERROR(INDEX(tblConsorcios[Produto],MOD($J6063,ROWS(tblConsorcios[Produto]))+1),"")</f>
        <v>Imóvel IE500 – 220m</v>
      </c>
      <c r="M6063" s="20" cm="1">
        <f t="array" ref="M6063">IFERROR(INDEX(tblConsorcios[Valor da Carta (R$)],MOD($J6063,ROWS(tblConsorcios[Produto]))+1),"")</f>
        <v>500000</v>
      </c>
      <c r="N6063" s="2" cm="1">
        <f t="array" ref="N6063">IFERROR(INDEX(tblConsorcios[Prazo (meses)],MOD($J6063,ROWS(tblConsorcios[Produto]))+1),"")</f>
        <v>220</v>
      </c>
      <c r="O6063" s="20" cm="1">
        <f t="array" ref="O6063">IFERROR(INDEX(tblConsorcios[Parcela Mensal (R$)],MOD($J6063,ROWS(tblConsorcios[Produto]))+1),"")</f>
        <v>2904.55</v>
      </c>
      <c r="P6063" s="20" t="str" cm="1">
        <f t="array" ref="P6063">IFERROR(INDEX(tblClientes[Dividendo Mensal (R$)],INT($J6063/ROWS(tblConsorcios[Produto]))+1),"")</f>
        <v/>
      </c>
      <c r="Q6063" s="20" t="str">
        <f t="shared" si="283"/>
        <v/>
      </c>
      <c r="R6063">
        <f t="shared" si="284"/>
        <v>0</v>
      </c>
    </row>
    <row r="6064" spans="10:18" x14ac:dyDescent="0.2">
      <c r="J6064">
        <f t="shared" si="282"/>
        <v>6062</v>
      </c>
      <c r="K6064" t="str" cm="1">
        <f t="array" ref="K6064">IFERROR(INDEX(tblClientes[Cliente],INT($J6064/ROWS(tblConsorcios[Produto]))+1),"")</f>
        <v/>
      </c>
      <c r="L6064" t="str" cm="1">
        <f t="array" ref="L6064">IFERROR(INDEX(tblConsorcios[Produto],MOD($J6064,ROWS(tblConsorcios[Produto]))+1),"")</f>
        <v>Imóvel IE500 – 200m</v>
      </c>
      <c r="M6064" s="20" cm="1">
        <f t="array" ref="M6064">IFERROR(INDEX(tblConsorcios[Valor da Carta (R$)],MOD($J6064,ROWS(tblConsorcios[Produto]))+1),"")</f>
        <v>500000</v>
      </c>
      <c r="N6064" s="2" cm="1">
        <f t="array" ref="N6064">IFERROR(INDEX(tblConsorcios[Prazo (meses)],MOD($J6064,ROWS(tblConsorcios[Produto]))+1),"")</f>
        <v>200</v>
      </c>
      <c r="O6064" s="20" cm="1">
        <f t="array" ref="O6064">IFERROR(INDEX(tblConsorcios[Parcela Mensal (R$)],MOD($J6064,ROWS(tblConsorcios[Produto]))+1),"")</f>
        <v>3170</v>
      </c>
      <c r="P6064" s="20" t="str" cm="1">
        <f t="array" ref="P6064">IFERROR(INDEX(tblClientes[Dividendo Mensal (R$)],INT($J6064/ROWS(tblConsorcios[Produto]))+1),"")</f>
        <v/>
      </c>
      <c r="Q6064" s="20" t="str">
        <f t="shared" si="283"/>
        <v/>
      </c>
      <c r="R6064">
        <f t="shared" si="284"/>
        <v>0</v>
      </c>
    </row>
    <row r="6065" spans="10:18" x14ac:dyDescent="0.2">
      <c r="J6065">
        <f t="shared" si="282"/>
        <v>6063</v>
      </c>
      <c r="K6065" t="str" cm="1">
        <f t="array" ref="K6065">IFERROR(INDEX(tblClientes[Cliente],INT($J6065/ROWS(tblConsorcios[Produto]))+1),"")</f>
        <v/>
      </c>
      <c r="L6065" t="str" cm="1">
        <f t="array" ref="L6065">IFERROR(INDEX(tblConsorcios[Produto],MOD($J6065,ROWS(tblConsorcios[Produto]))+1),"")</f>
        <v>Imóvel IE480 – 240m</v>
      </c>
      <c r="M6065" s="20" cm="1">
        <f t="array" ref="M6065">IFERROR(INDEX(tblConsorcios[Valor da Carta (R$)],MOD($J6065,ROWS(tblConsorcios[Produto]))+1),"")</f>
        <v>480000</v>
      </c>
      <c r="N6065" s="2" cm="1">
        <f t="array" ref="N6065">IFERROR(INDEX(tblConsorcios[Prazo (meses)],MOD($J6065,ROWS(tblConsorcios[Produto]))+1),"")</f>
        <v>240</v>
      </c>
      <c r="O6065" s="20" cm="1">
        <f t="array" ref="O6065">IFERROR(INDEX(tblConsorcios[Parcela Mensal (R$)],MOD($J6065,ROWS(tblConsorcios[Produto]))+1),"")</f>
        <v>2576</v>
      </c>
      <c r="P6065" s="20" t="str" cm="1">
        <f t="array" ref="P6065">IFERROR(INDEX(tblClientes[Dividendo Mensal (R$)],INT($J6065/ROWS(tblConsorcios[Produto]))+1),"")</f>
        <v/>
      </c>
      <c r="Q6065" s="20" t="str">
        <f t="shared" si="283"/>
        <v/>
      </c>
      <c r="R6065">
        <f t="shared" si="284"/>
        <v>0</v>
      </c>
    </row>
    <row r="6066" spans="10:18" x14ac:dyDescent="0.2">
      <c r="J6066">
        <f t="shared" si="282"/>
        <v>6064</v>
      </c>
      <c r="K6066" t="str" cm="1">
        <f t="array" ref="K6066">IFERROR(INDEX(tblClientes[Cliente],INT($J6066/ROWS(tblConsorcios[Produto]))+1),"")</f>
        <v/>
      </c>
      <c r="L6066" t="str" cm="1">
        <f t="array" ref="L6066">IFERROR(INDEX(tblConsorcios[Produto],MOD($J6066,ROWS(tblConsorcios[Produto]))+1),"")</f>
        <v>Imóvel IE480 – 220m</v>
      </c>
      <c r="M6066" s="20" cm="1">
        <f t="array" ref="M6066">IFERROR(INDEX(tblConsorcios[Valor da Carta (R$)],MOD($J6066,ROWS(tblConsorcios[Produto]))+1),"")</f>
        <v>480000</v>
      </c>
      <c r="N6066" s="2" cm="1">
        <f t="array" ref="N6066">IFERROR(INDEX(tblConsorcios[Prazo (meses)],MOD($J6066,ROWS(tblConsorcios[Produto]))+1),"")</f>
        <v>220</v>
      </c>
      <c r="O6066" s="20" cm="1">
        <f t="array" ref="O6066">IFERROR(INDEX(tblConsorcios[Parcela Mensal (R$)],MOD($J6066,ROWS(tblConsorcios[Produto]))+1),"")</f>
        <v>2788.36</v>
      </c>
      <c r="P6066" s="20" t="str" cm="1">
        <f t="array" ref="P6066">IFERROR(INDEX(tblClientes[Dividendo Mensal (R$)],INT($J6066/ROWS(tblConsorcios[Produto]))+1),"")</f>
        <v/>
      </c>
      <c r="Q6066" s="20" t="str">
        <f t="shared" si="283"/>
        <v/>
      </c>
      <c r="R6066">
        <f t="shared" si="284"/>
        <v>0</v>
      </c>
    </row>
    <row r="6067" spans="10:18" x14ac:dyDescent="0.2">
      <c r="J6067">
        <f t="shared" si="282"/>
        <v>6065</v>
      </c>
      <c r="K6067" t="str" cm="1">
        <f t="array" ref="K6067">IFERROR(INDEX(tblClientes[Cliente],INT($J6067/ROWS(tblConsorcios[Produto]))+1),"")</f>
        <v/>
      </c>
      <c r="L6067" t="str" cm="1">
        <f t="array" ref="L6067">IFERROR(INDEX(tblConsorcios[Produto],MOD($J6067,ROWS(tblConsorcios[Produto]))+1),"")</f>
        <v>Imóvel IE480 – 200m</v>
      </c>
      <c r="M6067" s="20" cm="1">
        <f t="array" ref="M6067">IFERROR(INDEX(tblConsorcios[Valor da Carta (R$)],MOD($J6067,ROWS(tblConsorcios[Produto]))+1),"")</f>
        <v>480000</v>
      </c>
      <c r="N6067" s="2" cm="1">
        <f t="array" ref="N6067">IFERROR(INDEX(tblConsorcios[Prazo (meses)],MOD($J6067,ROWS(tblConsorcios[Produto]))+1),"")</f>
        <v>200</v>
      </c>
      <c r="O6067" s="20" cm="1">
        <f t="array" ref="O6067">IFERROR(INDEX(tblConsorcios[Parcela Mensal (R$)],MOD($J6067,ROWS(tblConsorcios[Produto]))+1),"")</f>
        <v>3043.2</v>
      </c>
      <c r="P6067" s="20" t="str" cm="1">
        <f t="array" ref="P6067">IFERROR(INDEX(tblClientes[Dividendo Mensal (R$)],INT($J6067/ROWS(tblConsorcios[Produto]))+1),"")</f>
        <v/>
      </c>
      <c r="Q6067" s="20" t="str">
        <f t="shared" si="283"/>
        <v/>
      </c>
      <c r="R6067">
        <f t="shared" si="284"/>
        <v>0</v>
      </c>
    </row>
    <row r="6068" spans="10:18" x14ac:dyDescent="0.2">
      <c r="J6068">
        <f t="shared" si="282"/>
        <v>6066</v>
      </c>
      <c r="K6068" t="str" cm="1">
        <f t="array" ref="K6068">IFERROR(INDEX(tblClientes[Cliente],INT($J6068/ROWS(tblConsorcios[Produto]))+1),"")</f>
        <v/>
      </c>
      <c r="L6068" t="str" cm="1">
        <f t="array" ref="L6068">IFERROR(INDEX(tblConsorcios[Produto],MOD($J6068,ROWS(tblConsorcios[Produto]))+1),"")</f>
        <v>Imóvel IE450 – 240m</v>
      </c>
      <c r="M6068" s="20" cm="1">
        <f t="array" ref="M6068">IFERROR(INDEX(tblConsorcios[Valor da Carta (R$)],MOD($J6068,ROWS(tblConsorcios[Produto]))+1),"")</f>
        <v>450000</v>
      </c>
      <c r="N6068" s="2" cm="1">
        <f t="array" ref="N6068">IFERROR(INDEX(tblConsorcios[Prazo (meses)],MOD($J6068,ROWS(tblConsorcios[Produto]))+1),"")</f>
        <v>240</v>
      </c>
      <c r="O6068" s="20" cm="1">
        <f t="array" ref="O6068">IFERROR(INDEX(tblConsorcios[Parcela Mensal (R$)],MOD($J6068,ROWS(tblConsorcios[Produto]))+1),"")</f>
        <v>2415</v>
      </c>
      <c r="P6068" s="20" t="str" cm="1">
        <f t="array" ref="P6068">IFERROR(INDEX(tblClientes[Dividendo Mensal (R$)],INT($J6068/ROWS(tblConsorcios[Produto]))+1),"")</f>
        <v/>
      </c>
      <c r="Q6068" s="20" t="str">
        <f t="shared" si="283"/>
        <v/>
      </c>
      <c r="R6068">
        <f t="shared" si="284"/>
        <v>0</v>
      </c>
    </row>
    <row r="6069" spans="10:18" x14ac:dyDescent="0.2">
      <c r="J6069">
        <f t="shared" si="282"/>
        <v>6067</v>
      </c>
      <c r="K6069" t="str" cm="1">
        <f t="array" ref="K6069">IFERROR(INDEX(tblClientes[Cliente],INT($J6069/ROWS(tblConsorcios[Produto]))+1),"")</f>
        <v/>
      </c>
      <c r="L6069" t="str" cm="1">
        <f t="array" ref="L6069">IFERROR(INDEX(tblConsorcios[Produto],MOD($J6069,ROWS(tblConsorcios[Produto]))+1),"")</f>
        <v>Imóvel IE450 – 220m</v>
      </c>
      <c r="M6069" s="20" cm="1">
        <f t="array" ref="M6069">IFERROR(INDEX(tblConsorcios[Valor da Carta (R$)],MOD($J6069,ROWS(tblConsorcios[Produto]))+1),"")</f>
        <v>450000</v>
      </c>
      <c r="N6069" s="2" cm="1">
        <f t="array" ref="N6069">IFERROR(INDEX(tblConsorcios[Prazo (meses)],MOD($J6069,ROWS(tblConsorcios[Produto]))+1),"")</f>
        <v>220</v>
      </c>
      <c r="O6069" s="20" cm="1">
        <f t="array" ref="O6069">IFERROR(INDEX(tblConsorcios[Parcela Mensal (R$)],MOD($J6069,ROWS(tblConsorcios[Produto]))+1),"")</f>
        <v>2614.09</v>
      </c>
      <c r="P6069" s="20" t="str" cm="1">
        <f t="array" ref="P6069">IFERROR(INDEX(tblClientes[Dividendo Mensal (R$)],INT($J6069/ROWS(tblConsorcios[Produto]))+1),"")</f>
        <v/>
      </c>
      <c r="Q6069" s="20" t="str">
        <f t="shared" si="283"/>
        <v/>
      </c>
      <c r="R6069">
        <f t="shared" si="284"/>
        <v>0</v>
      </c>
    </row>
    <row r="6070" spans="10:18" x14ac:dyDescent="0.2">
      <c r="J6070">
        <f t="shared" si="282"/>
        <v>6068</v>
      </c>
      <c r="K6070" t="str" cm="1">
        <f t="array" ref="K6070">IFERROR(INDEX(tblClientes[Cliente],INT($J6070/ROWS(tblConsorcios[Produto]))+1),"")</f>
        <v/>
      </c>
      <c r="L6070" t="str" cm="1">
        <f t="array" ref="L6070">IFERROR(INDEX(tblConsorcios[Produto],MOD($J6070,ROWS(tblConsorcios[Produto]))+1),"")</f>
        <v>Imóvel IE450 – 200m</v>
      </c>
      <c r="M6070" s="20" cm="1">
        <f t="array" ref="M6070">IFERROR(INDEX(tblConsorcios[Valor da Carta (R$)],MOD($J6070,ROWS(tblConsorcios[Produto]))+1),"")</f>
        <v>450000</v>
      </c>
      <c r="N6070" s="2" cm="1">
        <f t="array" ref="N6070">IFERROR(INDEX(tblConsorcios[Prazo (meses)],MOD($J6070,ROWS(tblConsorcios[Produto]))+1),"")</f>
        <v>200</v>
      </c>
      <c r="O6070" s="20" cm="1">
        <f t="array" ref="O6070">IFERROR(INDEX(tblConsorcios[Parcela Mensal (R$)],MOD($J6070,ROWS(tblConsorcios[Produto]))+1),"")</f>
        <v>2853</v>
      </c>
      <c r="P6070" s="20" t="str" cm="1">
        <f t="array" ref="P6070">IFERROR(INDEX(tblClientes[Dividendo Mensal (R$)],INT($J6070/ROWS(tblConsorcios[Produto]))+1),"")</f>
        <v/>
      </c>
      <c r="Q6070" s="20" t="str">
        <f t="shared" si="283"/>
        <v/>
      </c>
      <c r="R6070">
        <f t="shared" si="284"/>
        <v>0</v>
      </c>
    </row>
    <row r="6071" spans="10:18" x14ac:dyDescent="0.2">
      <c r="J6071">
        <f t="shared" si="282"/>
        <v>6069</v>
      </c>
      <c r="K6071" t="str" cm="1">
        <f t="array" ref="K6071">IFERROR(INDEX(tblClientes[Cliente],INT($J6071/ROWS(tblConsorcios[Produto]))+1),"")</f>
        <v/>
      </c>
      <c r="L6071" t="str" cm="1">
        <f t="array" ref="L6071">IFERROR(INDEX(tblConsorcios[Produto],MOD($J6071,ROWS(tblConsorcios[Produto]))+1),"")</f>
        <v>Imóvel IE430 – 240m</v>
      </c>
      <c r="M6071" s="20" cm="1">
        <f t="array" ref="M6071">IFERROR(INDEX(tblConsorcios[Valor da Carta (R$)],MOD($J6071,ROWS(tblConsorcios[Produto]))+1),"")</f>
        <v>430000</v>
      </c>
      <c r="N6071" s="2" cm="1">
        <f t="array" ref="N6071">IFERROR(INDEX(tblConsorcios[Prazo (meses)],MOD($J6071,ROWS(tblConsorcios[Produto]))+1),"")</f>
        <v>240</v>
      </c>
      <c r="O6071" s="20" cm="1">
        <f t="array" ref="O6071">IFERROR(INDEX(tblConsorcios[Parcela Mensal (R$)],MOD($J6071,ROWS(tblConsorcios[Produto]))+1),"")</f>
        <v>2307.67</v>
      </c>
      <c r="P6071" s="20" t="str" cm="1">
        <f t="array" ref="P6071">IFERROR(INDEX(tblClientes[Dividendo Mensal (R$)],INT($J6071/ROWS(tblConsorcios[Produto]))+1),"")</f>
        <v/>
      </c>
      <c r="Q6071" s="20" t="str">
        <f t="shared" si="283"/>
        <v/>
      </c>
      <c r="R6071">
        <f t="shared" si="284"/>
        <v>0</v>
      </c>
    </row>
    <row r="6072" spans="10:18" x14ac:dyDescent="0.2">
      <c r="J6072">
        <f t="shared" si="282"/>
        <v>6070</v>
      </c>
      <c r="K6072" t="str" cm="1">
        <f t="array" ref="K6072">IFERROR(INDEX(tblClientes[Cliente],INT($J6072/ROWS(tblConsorcios[Produto]))+1),"")</f>
        <v/>
      </c>
      <c r="L6072" t="str" cm="1">
        <f t="array" ref="L6072">IFERROR(INDEX(tblConsorcios[Produto],MOD($J6072,ROWS(tblConsorcios[Produto]))+1),"")</f>
        <v>Imóvel IE430 – 220m</v>
      </c>
      <c r="M6072" s="20" cm="1">
        <f t="array" ref="M6072">IFERROR(INDEX(tblConsorcios[Valor da Carta (R$)],MOD($J6072,ROWS(tblConsorcios[Produto]))+1),"")</f>
        <v>430000</v>
      </c>
      <c r="N6072" s="2" cm="1">
        <f t="array" ref="N6072">IFERROR(INDEX(tblConsorcios[Prazo (meses)],MOD($J6072,ROWS(tblConsorcios[Produto]))+1),"")</f>
        <v>220</v>
      </c>
      <c r="O6072" s="20" cm="1">
        <f t="array" ref="O6072">IFERROR(INDEX(tblConsorcios[Parcela Mensal (R$)],MOD($J6072,ROWS(tblConsorcios[Produto]))+1),"")</f>
        <v>2497.91</v>
      </c>
      <c r="P6072" s="20" t="str" cm="1">
        <f t="array" ref="P6072">IFERROR(INDEX(tblClientes[Dividendo Mensal (R$)],INT($J6072/ROWS(tblConsorcios[Produto]))+1),"")</f>
        <v/>
      </c>
      <c r="Q6072" s="20" t="str">
        <f t="shared" si="283"/>
        <v/>
      </c>
      <c r="R6072">
        <f t="shared" si="284"/>
        <v>0</v>
      </c>
    </row>
    <row r="6073" spans="10:18" x14ac:dyDescent="0.2">
      <c r="J6073">
        <f t="shared" si="282"/>
        <v>6071</v>
      </c>
      <c r="K6073" t="str" cm="1">
        <f t="array" ref="K6073">IFERROR(INDEX(tblClientes[Cliente],INT($J6073/ROWS(tblConsorcios[Produto]))+1),"")</f>
        <v/>
      </c>
      <c r="L6073" t="str" cm="1">
        <f t="array" ref="L6073">IFERROR(INDEX(tblConsorcios[Produto],MOD($J6073,ROWS(tblConsorcios[Produto]))+1),"")</f>
        <v>Imóvel IE430 – 200m</v>
      </c>
      <c r="M6073" s="20" cm="1">
        <f t="array" ref="M6073">IFERROR(INDEX(tblConsorcios[Valor da Carta (R$)],MOD($J6073,ROWS(tblConsorcios[Produto]))+1),"")</f>
        <v>430000</v>
      </c>
      <c r="N6073" s="2" cm="1">
        <f t="array" ref="N6073">IFERROR(INDEX(tblConsorcios[Prazo (meses)],MOD($J6073,ROWS(tblConsorcios[Produto]))+1),"")</f>
        <v>200</v>
      </c>
      <c r="O6073" s="20" cm="1">
        <f t="array" ref="O6073">IFERROR(INDEX(tblConsorcios[Parcela Mensal (R$)],MOD($J6073,ROWS(tblConsorcios[Produto]))+1),"")</f>
        <v>2726.2</v>
      </c>
      <c r="P6073" s="20" t="str" cm="1">
        <f t="array" ref="P6073">IFERROR(INDEX(tblClientes[Dividendo Mensal (R$)],INT($J6073/ROWS(tblConsorcios[Produto]))+1),"")</f>
        <v/>
      </c>
      <c r="Q6073" s="20" t="str">
        <f t="shared" si="283"/>
        <v/>
      </c>
      <c r="R6073">
        <f t="shared" si="284"/>
        <v>0</v>
      </c>
    </row>
    <row r="6074" spans="10:18" x14ac:dyDescent="0.2">
      <c r="J6074">
        <f t="shared" si="282"/>
        <v>6072</v>
      </c>
      <c r="K6074" t="str" cm="1">
        <f t="array" ref="K6074">IFERROR(INDEX(tblClientes[Cliente],INT($J6074/ROWS(tblConsorcios[Produto]))+1),"")</f>
        <v/>
      </c>
      <c r="L6074" t="str" cm="1">
        <f t="array" ref="L6074">IFERROR(INDEX(tblConsorcios[Produto],MOD($J6074,ROWS(tblConsorcios[Produto]))+1),"")</f>
        <v>Imóvel IE400 – 240m</v>
      </c>
      <c r="M6074" s="20" cm="1">
        <f t="array" ref="M6074">IFERROR(INDEX(tblConsorcios[Valor da Carta (R$)],MOD($J6074,ROWS(tblConsorcios[Produto]))+1),"")</f>
        <v>400000</v>
      </c>
      <c r="N6074" s="2" cm="1">
        <f t="array" ref="N6074">IFERROR(INDEX(tblConsorcios[Prazo (meses)],MOD($J6074,ROWS(tblConsorcios[Produto]))+1),"")</f>
        <v>240</v>
      </c>
      <c r="O6074" s="20" cm="1">
        <f t="array" ref="O6074">IFERROR(INDEX(tblConsorcios[Parcela Mensal (R$)],MOD($J6074,ROWS(tblConsorcios[Produto]))+1),"")</f>
        <v>2146.67</v>
      </c>
      <c r="P6074" s="20" t="str" cm="1">
        <f t="array" ref="P6074">IFERROR(INDEX(tblClientes[Dividendo Mensal (R$)],INT($J6074/ROWS(tblConsorcios[Produto]))+1),"")</f>
        <v/>
      </c>
      <c r="Q6074" s="20" t="str">
        <f t="shared" si="283"/>
        <v/>
      </c>
      <c r="R6074">
        <f t="shared" si="284"/>
        <v>0</v>
      </c>
    </row>
    <row r="6075" spans="10:18" x14ac:dyDescent="0.2">
      <c r="J6075">
        <f t="shared" si="282"/>
        <v>6073</v>
      </c>
      <c r="K6075" t="str" cm="1">
        <f t="array" ref="K6075">IFERROR(INDEX(tblClientes[Cliente],INT($J6075/ROWS(tblConsorcios[Produto]))+1),"")</f>
        <v/>
      </c>
      <c r="L6075" t="str" cm="1">
        <f t="array" ref="L6075">IFERROR(INDEX(tblConsorcios[Produto],MOD($J6075,ROWS(tblConsorcios[Produto]))+1),"")</f>
        <v>Imóvel IE400 – 220m</v>
      </c>
      <c r="M6075" s="20" cm="1">
        <f t="array" ref="M6075">IFERROR(INDEX(tblConsorcios[Valor da Carta (R$)],MOD($J6075,ROWS(tblConsorcios[Produto]))+1),"")</f>
        <v>400000</v>
      </c>
      <c r="N6075" s="2" cm="1">
        <f t="array" ref="N6075">IFERROR(INDEX(tblConsorcios[Prazo (meses)],MOD($J6075,ROWS(tblConsorcios[Produto]))+1),"")</f>
        <v>220</v>
      </c>
      <c r="O6075" s="20" cm="1">
        <f t="array" ref="O6075">IFERROR(INDEX(tblConsorcios[Parcela Mensal (R$)],MOD($J6075,ROWS(tblConsorcios[Produto]))+1),"")</f>
        <v>2323.64</v>
      </c>
      <c r="P6075" s="20" t="str" cm="1">
        <f t="array" ref="P6075">IFERROR(INDEX(tblClientes[Dividendo Mensal (R$)],INT($J6075/ROWS(tblConsorcios[Produto]))+1),"")</f>
        <v/>
      </c>
      <c r="Q6075" s="20" t="str">
        <f t="shared" si="283"/>
        <v/>
      </c>
      <c r="R6075">
        <f t="shared" si="284"/>
        <v>0</v>
      </c>
    </row>
    <row r="6076" spans="10:18" x14ac:dyDescent="0.2">
      <c r="J6076">
        <f t="shared" si="282"/>
        <v>6074</v>
      </c>
      <c r="K6076" t="str" cm="1">
        <f t="array" ref="K6076">IFERROR(INDEX(tblClientes[Cliente],INT($J6076/ROWS(tblConsorcios[Produto]))+1),"")</f>
        <v/>
      </c>
      <c r="L6076" t="str" cm="1">
        <f t="array" ref="L6076">IFERROR(INDEX(tblConsorcios[Produto],MOD($J6076,ROWS(tblConsorcios[Produto]))+1),"")</f>
        <v>Imóvel IE400 – 200m</v>
      </c>
      <c r="M6076" s="20" cm="1">
        <f t="array" ref="M6076">IFERROR(INDEX(tblConsorcios[Valor da Carta (R$)],MOD($J6076,ROWS(tblConsorcios[Produto]))+1),"")</f>
        <v>400000</v>
      </c>
      <c r="N6076" s="2" cm="1">
        <f t="array" ref="N6076">IFERROR(INDEX(tblConsorcios[Prazo (meses)],MOD($J6076,ROWS(tblConsorcios[Produto]))+1),"")</f>
        <v>200</v>
      </c>
      <c r="O6076" s="20" cm="1">
        <f t="array" ref="O6076">IFERROR(INDEX(tblConsorcios[Parcela Mensal (R$)],MOD($J6076,ROWS(tblConsorcios[Produto]))+1),"")</f>
        <v>2536</v>
      </c>
      <c r="P6076" s="20" t="str" cm="1">
        <f t="array" ref="P6076">IFERROR(INDEX(tblClientes[Dividendo Mensal (R$)],INT($J6076/ROWS(tblConsorcios[Produto]))+1),"")</f>
        <v/>
      </c>
      <c r="Q6076" s="20" t="str">
        <f t="shared" si="283"/>
        <v/>
      </c>
      <c r="R6076">
        <f t="shared" si="284"/>
        <v>0</v>
      </c>
    </row>
    <row r="6077" spans="10:18" x14ac:dyDescent="0.2">
      <c r="J6077">
        <f t="shared" si="282"/>
        <v>6075</v>
      </c>
      <c r="K6077" t="str" cm="1">
        <f t="array" ref="K6077">IFERROR(INDEX(tblClientes[Cliente],INT($J6077/ROWS(tblConsorcios[Produto]))+1),"")</f>
        <v/>
      </c>
      <c r="L6077" t="str" cm="1">
        <f t="array" ref="L6077">IFERROR(INDEX(tblConsorcios[Produto],MOD($J6077,ROWS(tblConsorcios[Produto]))+1),"")</f>
        <v>Imóvel IE380 – 240m</v>
      </c>
      <c r="M6077" s="20" cm="1">
        <f t="array" ref="M6077">IFERROR(INDEX(tblConsorcios[Valor da Carta (R$)],MOD($J6077,ROWS(tblConsorcios[Produto]))+1),"")</f>
        <v>380000</v>
      </c>
      <c r="N6077" s="2" cm="1">
        <f t="array" ref="N6077">IFERROR(INDEX(tblConsorcios[Prazo (meses)],MOD($J6077,ROWS(tblConsorcios[Produto]))+1),"")</f>
        <v>240</v>
      </c>
      <c r="O6077" s="20" cm="1">
        <f t="array" ref="O6077">IFERROR(INDEX(tblConsorcios[Parcela Mensal (R$)],MOD($J6077,ROWS(tblConsorcios[Produto]))+1),"")</f>
        <v>2039.33</v>
      </c>
      <c r="P6077" s="20" t="str" cm="1">
        <f t="array" ref="P6077">IFERROR(INDEX(tblClientes[Dividendo Mensal (R$)],INT($J6077/ROWS(tblConsorcios[Produto]))+1),"")</f>
        <v/>
      </c>
      <c r="Q6077" s="20" t="str">
        <f t="shared" si="283"/>
        <v/>
      </c>
      <c r="R6077">
        <f t="shared" si="284"/>
        <v>0</v>
      </c>
    </row>
    <row r="6078" spans="10:18" x14ac:dyDescent="0.2">
      <c r="J6078">
        <f t="shared" si="282"/>
        <v>6076</v>
      </c>
      <c r="K6078" t="str" cm="1">
        <f t="array" ref="K6078">IFERROR(INDEX(tblClientes[Cliente],INT($J6078/ROWS(tblConsorcios[Produto]))+1),"")</f>
        <v/>
      </c>
      <c r="L6078" t="str" cm="1">
        <f t="array" ref="L6078">IFERROR(INDEX(tblConsorcios[Produto],MOD($J6078,ROWS(tblConsorcios[Produto]))+1),"")</f>
        <v>Imóvel IE380 – 220m</v>
      </c>
      <c r="M6078" s="20" cm="1">
        <f t="array" ref="M6078">IFERROR(INDEX(tblConsorcios[Valor da Carta (R$)],MOD($J6078,ROWS(tblConsorcios[Produto]))+1),"")</f>
        <v>380000</v>
      </c>
      <c r="N6078" s="2" cm="1">
        <f t="array" ref="N6078">IFERROR(INDEX(tblConsorcios[Prazo (meses)],MOD($J6078,ROWS(tblConsorcios[Produto]))+1),"")</f>
        <v>220</v>
      </c>
      <c r="O6078" s="20" cm="1">
        <f t="array" ref="O6078">IFERROR(INDEX(tblConsorcios[Parcela Mensal (R$)],MOD($J6078,ROWS(tblConsorcios[Produto]))+1),"")</f>
        <v>2207.4499999999998</v>
      </c>
      <c r="P6078" s="20" t="str" cm="1">
        <f t="array" ref="P6078">IFERROR(INDEX(tblClientes[Dividendo Mensal (R$)],INT($J6078/ROWS(tblConsorcios[Produto]))+1),"")</f>
        <v/>
      </c>
      <c r="Q6078" s="20" t="str">
        <f t="shared" si="283"/>
        <v/>
      </c>
      <c r="R6078">
        <f t="shared" si="284"/>
        <v>0</v>
      </c>
    </row>
    <row r="6079" spans="10:18" x14ac:dyDescent="0.2">
      <c r="J6079">
        <f t="shared" si="282"/>
        <v>6077</v>
      </c>
      <c r="K6079" t="str" cm="1">
        <f t="array" ref="K6079">IFERROR(INDEX(tblClientes[Cliente],INT($J6079/ROWS(tblConsorcios[Produto]))+1),"")</f>
        <v/>
      </c>
      <c r="L6079" t="str" cm="1">
        <f t="array" ref="L6079">IFERROR(INDEX(tblConsorcios[Produto],MOD($J6079,ROWS(tblConsorcios[Produto]))+1),"")</f>
        <v>Imóvel IE380 – 200m</v>
      </c>
      <c r="M6079" s="20" cm="1">
        <f t="array" ref="M6079">IFERROR(INDEX(tblConsorcios[Valor da Carta (R$)],MOD($J6079,ROWS(tblConsorcios[Produto]))+1),"")</f>
        <v>380000</v>
      </c>
      <c r="N6079" s="2" cm="1">
        <f t="array" ref="N6079">IFERROR(INDEX(tblConsorcios[Prazo (meses)],MOD($J6079,ROWS(tblConsorcios[Produto]))+1),"")</f>
        <v>200</v>
      </c>
      <c r="O6079" s="20" cm="1">
        <f t="array" ref="O6079">IFERROR(INDEX(tblConsorcios[Parcela Mensal (R$)],MOD($J6079,ROWS(tblConsorcios[Produto]))+1),"")</f>
        <v>2409.1999999999998</v>
      </c>
      <c r="P6079" s="20" t="str" cm="1">
        <f t="array" ref="P6079">IFERROR(INDEX(tblClientes[Dividendo Mensal (R$)],INT($J6079/ROWS(tblConsorcios[Produto]))+1),"")</f>
        <v/>
      </c>
      <c r="Q6079" s="20" t="str">
        <f t="shared" si="283"/>
        <v/>
      </c>
      <c r="R6079">
        <f t="shared" si="284"/>
        <v>0</v>
      </c>
    </row>
    <row r="6080" spans="10:18" x14ac:dyDescent="0.2">
      <c r="J6080">
        <f t="shared" si="282"/>
        <v>6078</v>
      </c>
      <c r="K6080" t="str" cm="1">
        <f t="array" ref="K6080">IFERROR(INDEX(tblClientes[Cliente],INT($J6080/ROWS(tblConsorcios[Produto]))+1),"")</f>
        <v/>
      </c>
      <c r="L6080" t="str" cm="1">
        <f t="array" ref="L6080">IFERROR(INDEX(tblConsorcios[Produto],MOD($J6080,ROWS(tblConsorcios[Produto]))+1),"")</f>
        <v>Imóvel IE350 – 240m</v>
      </c>
      <c r="M6080" s="20" cm="1">
        <f t="array" ref="M6080">IFERROR(INDEX(tblConsorcios[Valor da Carta (R$)],MOD($J6080,ROWS(tblConsorcios[Produto]))+1),"")</f>
        <v>350000</v>
      </c>
      <c r="N6080" s="2" cm="1">
        <f t="array" ref="N6080">IFERROR(INDEX(tblConsorcios[Prazo (meses)],MOD($J6080,ROWS(tblConsorcios[Produto]))+1),"")</f>
        <v>240</v>
      </c>
      <c r="O6080" s="20" cm="1">
        <f t="array" ref="O6080">IFERROR(INDEX(tblConsorcios[Parcela Mensal (R$)],MOD($J6080,ROWS(tblConsorcios[Produto]))+1),"")</f>
        <v>1878.33</v>
      </c>
      <c r="P6080" s="20" t="str" cm="1">
        <f t="array" ref="P6080">IFERROR(INDEX(tblClientes[Dividendo Mensal (R$)],INT($J6080/ROWS(tblConsorcios[Produto]))+1),"")</f>
        <v/>
      </c>
      <c r="Q6080" s="20" t="str">
        <f t="shared" si="283"/>
        <v/>
      </c>
      <c r="R6080">
        <f t="shared" si="284"/>
        <v>0</v>
      </c>
    </row>
    <row r="6081" spans="10:18" x14ac:dyDescent="0.2">
      <c r="J6081">
        <f t="shared" si="282"/>
        <v>6079</v>
      </c>
      <c r="K6081" t="str" cm="1">
        <f t="array" ref="K6081">IFERROR(INDEX(tblClientes[Cliente],INT($J6081/ROWS(tblConsorcios[Produto]))+1),"")</f>
        <v/>
      </c>
      <c r="L6081" t="str" cm="1">
        <f t="array" ref="L6081">IFERROR(INDEX(tblConsorcios[Produto],MOD($J6081,ROWS(tblConsorcios[Produto]))+1),"")</f>
        <v>Imóvel IE350 – 220m</v>
      </c>
      <c r="M6081" s="20" cm="1">
        <f t="array" ref="M6081">IFERROR(INDEX(tblConsorcios[Valor da Carta (R$)],MOD($J6081,ROWS(tblConsorcios[Produto]))+1),"")</f>
        <v>350000</v>
      </c>
      <c r="N6081" s="2" cm="1">
        <f t="array" ref="N6081">IFERROR(INDEX(tblConsorcios[Prazo (meses)],MOD($J6081,ROWS(tblConsorcios[Produto]))+1),"")</f>
        <v>220</v>
      </c>
      <c r="O6081" s="20" cm="1">
        <f t="array" ref="O6081">IFERROR(INDEX(tblConsorcios[Parcela Mensal (R$)],MOD($J6081,ROWS(tblConsorcios[Produto]))+1),"")</f>
        <v>2033.18</v>
      </c>
      <c r="P6081" s="20" t="str" cm="1">
        <f t="array" ref="P6081">IFERROR(INDEX(tblClientes[Dividendo Mensal (R$)],INT($J6081/ROWS(tblConsorcios[Produto]))+1),"")</f>
        <v/>
      </c>
      <c r="Q6081" s="20" t="str">
        <f t="shared" si="283"/>
        <v/>
      </c>
      <c r="R6081">
        <f t="shared" si="284"/>
        <v>0</v>
      </c>
    </row>
    <row r="6082" spans="10:18" x14ac:dyDescent="0.2">
      <c r="J6082">
        <f t="shared" si="282"/>
        <v>6080</v>
      </c>
      <c r="K6082" t="str" cm="1">
        <f t="array" ref="K6082">IFERROR(INDEX(tblClientes[Cliente],INT($J6082/ROWS(tblConsorcios[Produto]))+1),"")</f>
        <v/>
      </c>
      <c r="L6082" t="str" cm="1">
        <f t="array" ref="L6082">IFERROR(INDEX(tblConsorcios[Produto],MOD($J6082,ROWS(tblConsorcios[Produto]))+1),"")</f>
        <v>Imóvel IE350 – 200m</v>
      </c>
      <c r="M6082" s="20" cm="1">
        <f t="array" ref="M6082">IFERROR(INDEX(tblConsorcios[Valor da Carta (R$)],MOD($J6082,ROWS(tblConsorcios[Produto]))+1),"")</f>
        <v>350000</v>
      </c>
      <c r="N6082" s="2" cm="1">
        <f t="array" ref="N6082">IFERROR(INDEX(tblConsorcios[Prazo (meses)],MOD($J6082,ROWS(tblConsorcios[Produto]))+1),"")</f>
        <v>200</v>
      </c>
      <c r="O6082" s="20" cm="1">
        <f t="array" ref="O6082">IFERROR(INDEX(tblConsorcios[Parcela Mensal (R$)],MOD($J6082,ROWS(tblConsorcios[Produto]))+1),"")</f>
        <v>2219</v>
      </c>
      <c r="P6082" s="20" t="str" cm="1">
        <f t="array" ref="P6082">IFERROR(INDEX(tblClientes[Dividendo Mensal (R$)],INT($J6082/ROWS(tblConsorcios[Produto]))+1),"")</f>
        <v/>
      </c>
      <c r="Q6082" s="20" t="str">
        <f t="shared" si="283"/>
        <v/>
      </c>
      <c r="R6082">
        <f t="shared" si="284"/>
        <v>0</v>
      </c>
    </row>
    <row r="6083" spans="10:18" x14ac:dyDescent="0.2">
      <c r="J6083">
        <f t="shared" ref="J6083:J6146" si="285">ROW()-2</f>
        <v>6081</v>
      </c>
      <c r="K6083" t="str" cm="1">
        <f t="array" ref="K6083">IFERROR(INDEX(tblClientes[Cliente],INT($J6083/ROWS(tblConsorcios[Produto]))+1),"")</f>
        <v/>
      </c>
      <c r="L6083" t="str" cm="1">
        <f t="array" ref="L6083">IFERROR(INDEX(tblConsorcios[Produto],MOD($J6083,ROWS(tblConsorcios[Produto]))+1),"")</f>
        <v>Imóvel IE330 – 240m</v>
      </c>
      <c r="M6083" s="20" cm="1">
        <f t="array" ref="M6083">IFERROR(INDEX(tblConsorcios[Valor da Carta (R$)],MOD($J6083,ROWS(tblConsorcios[Produto]))+1),"")</f>
        <v>330000</v>
      </c>
      <c r="N6083" s="2" cm="1">
        <f t="array" ref="N6083">IFERROR(INDEX(tblConsorcios[Prazo (meses)],MOD($J6083,ROWS(tblConsorcios[Produto]))+1),"")</f>
        <v>240</v>
      </c>
      <c r="O6083" s="20" cm="1">
        <f t="array" ref="O6083">IFERROR(INDEX(tblConsorcios[Parcela Mensal (R$)],MOD($J6083,ROWS(tblConsorcios[Produto]))+1),"")</f>
        <v>1771</v>
      </c>
      <c r="P6083" s="20" t="str" cm="1">
        <f t="array" ref="P6083">IFERROR(INDEX(tblClientes[Dividendo Mensal (R$)],INT($J6083/ROWS(tblConsorcios[Produto]))+1),"")</f>
        <v/>
      </c>
      <c r="Q6083" s="20" t="str">
        <f t="shared" ref="Q6083:Q6146" si="286">IF(AND(ISNUMBER(O6083),ISNUMBER(P6083)),P6083-O6083,"")</f>
        <v/>
      </c>
      <c r="R6083">
        <f t="shared" ref="R6083:R6146" si="287">IF(AND(ISNUMBER(O6083),ISNUMBER(P6083),O6083&lt;=P6083),1,0)</f>
        <v>0</v>
      </c>
    </row>
    <row r="6084" spans="10:18" x14ac:dyDescent="0.2">
      <c r="J6084">
        <f t="shared" si="285"/>
        <v>6082</v>
      </c>
      <c r="K6084" t="str" cm="1">
        <f t="array" ref="K6084">IFERROR(INDEX(tblClientes[Cliente],INT($J6084/ROWS(tblConsorcios[Produto]))+1),"")</f>
        <v/>
      </c>
      <c r="L6084" t="str" cm="1">
        <f t="array" ref="L6084">IFERROR(INDEX(tblConsorcios[Produto],MOD($J6084,ROWS(tblConsorcios[Produto]))+1),"")</f>
        <v>Imóvel IE330 – 220m</v>
      </c>
      <c r="M6084" s="20" cm="1">
        <f t="array" ref="M6084">IFERROR(INDEX(tblConsorcios[Valor da Carta (R$)],MOD($J6084,ROWS(tblConsorcios[Produto]))+1),"")</f>
        <v>330000</v>
      </c>
      <c r="N6084" s="2" cm="1">
        <f t="array" ref="N6084">IFERROR(INDEX(tblConsorcios[Prazo (meses)],MOD($J6084,ROWS(tblConsorcios[Produto]))+1),"")</f>
        <v>220</v>
      </c>
      <c r="O6084" s="20" cm="1">
        <f t="array" ref="O6084">IFERROR(INDEX(tblConsorcios[Parcela Mensal (R$)],MOD($J6084,ROWS(tblConsorcios[Produto]))+1),"")</f>
        <v>1917</v>
      </c>
      <c r="P6084" s="20" t="str" cm="1">
        <f t="array" ref="P6084">IFERROR(INDEX(tblClientes[Dividendo Mensal (R$)],INT($J6084/ROWS(tblConsorcios[Produto]))+1),"")</f>
        <v/>
      </c>
      <c r="Q6084" s="20" t="str">
        <f t="shared" si="286"/>
        <v/>
      </c>
      <c r="R6084">
        <f t="shared" si="287"/>
        <v>0</v>
      </c>
    </row>
    <row r="6085" spans="10:18" x14ac:dyDescent="0.2">
      <c r="J6085">
        <f t="shared" si="285"/>
        <v>6083</v>
      </c>
      <c r="K6085" t="str" cm="1">
        <f t="array" ref="K6085">IFERROR(INDEX(tblClientes[Cliente],INT($J6085/ROWS(tblConsorcios[Produto]))+1),"")</f>
        <v/>
      </c>
      <c r="L6085" t="str" cm="1">
        <f t="array" ref="L6085">IFERROR(INDEX(tblConsorcios[Produto],MOD($J6085,ROWS(tblConsorcios[Produto]))+1),"")</f>
        <v>Imóvel IE330 – 200m</v>
      </c>
      <c r="M6085" s="20" cm="1">
        <f t="array" ref="M6085">IFERROR(INDEX(tblConsorcios[Valor da Carta (R$)],MOD($J6085,ROWS(tblConsorcios[Produto]))+1),"")</f>
        <v>330000</v>
      </c>
      <c r="N6085" s="2" cm="1">
        <f t="array" ref="N6085">IFERROR(INDEX(tblConsorcios[Prazo (meses)],MOD($J6085,ROWS(tblConsorcios[Produto]))+1),"")</f>
        <v>200</v>
      </c>
      <c r="O6085" s="20" cm="1">
        <f t="array" ref="O6085">IFERROR(INDEX(tblConsorcios[Parcela Mensal (R$)],MOD($J6085,ROWS(tblConsorcios[Produto]))+1),"")</f>
        <v>2092.1999999999998</v>
      </c>
      <c r="P6085" s="20" t="str" cm="1">
        <f t="array" ref="P6085">IFERROR(INDEX(tblClientes[Dividendo Mensal (R$)],INT($J6085/ROWS(tblConsorcios[Produto]))+1),"")</f>
        <v/>
      </c>
      <c r="Q6085" s="20" t="str">
        <f t="shared" si="286"/>
        <v/>
      </c>
      <c r="R6085">
        <f t="shared" si="287"/>
        <v>0</v>
      </c>
    </row>
    <row r="6086" spans="10:18" x14ac:dyDescent="0.2">
      <c r="J6086">
        <f t="shared" si="285"/>
        <v>6084</v>
      </c>
      <c r="K6086" t="str" cm="1">
        <f t="array" ref="K6086">IFERROR(INDEX(tblClientes[Cliente],INT($J6086/ROWS(tblConsorcios[Produto]))+1),"")</f>
        <v/>
      </c>
      <c r="L6086" t="str" cm="1">
        <f t="array" ref="L6086">IFERROR(INDEX(tblConsorcios[Produto],MOD($J6086,ROWS(tblConsorcios[Produto]))+1),"")</f>
        <v>Imóvel IE300 – 240m</v>
      </c>
      <c r="M6086" s="20" cm="1">
        <f t="array" ref="M6086">IFERROR(INDEX(tblConsorcios[Valor da Carta (R$)],MOD($J6086,ROWS(tblConsorcios[Produto]))+1),"")</f>
        <v>300000</v>
      </c>
      <c r="N6086" s="2" cm="1">
        <f t="array" ref="N6086">IFERROR(INDEX(tblConsorcios[Prazo (meses)],MOD($J6086,ROWS(tblConsorcios[Produto]))+1),"")</f>
        <v>240</v>
      </c>
      <c r="O6086" s="20" cm="1">
        <f t="array" ref="O6086">IFERROR(INDEX(tblConsorcios[Parcela Mensal (R$)],MOD($J6086,ROWS(tblConsorcios[Produto]))+1),"")</f>
        <v>1610</v>
      </c>
      <c r="P6086" s="20" t="str" cm="1">
        <f t="array" ref="P6086">IFERROR(INDEX(tblClientes[Dividendo Mensal (R$)],INT($J6086/ROWS(tblConsorcios[Produto]))+1),"")</f>
        <v/>
      </c>
      <c r="Q6086" s="20" t="str">
        <f t="shared" si="286"/>
        <v/>
      </c>
      <c r="R6086">
        <f t="shared" si="287"/>
        <v>0</v>
      </c>
    </row>
    <row r="6087" spans="10:18" x14ac:dyDescent="0.2">
      <c r="J6087">
        <f t="shared" si="285"/>
        <v>6085</v>
      </c>
      <c r="K6087" t="str" cm="1">
        <f t="array" ref="K6087">IFERROR(INDEX(tblClientes[Cliente],INT($J6087/ROWS(tblConsorcios[Produto]))+1),"")</f>
        <v/>
      </c>
      <c r="L6087" t="str" cm="1">
        <f t="array" ref="L6087">IFERROR(INDEX(tblConsorcios[Produto],MOD($J6087,ROWS(tblConsorcios[Produto]))+1),"")</f>
        <v>Imóvel IE300 – 220m</v>
      </c>
      <c r="M6087" s="20" cm="1">
        <f t="array" ref="M6087">IFERROR(INDEX(tblConsorcios[Valor da Carta (R$)],MOD($J6087,ROWS(tblConsorcios[Produto]))+1),"")</f>
        <v>300000</v>
      </c>
      <c r="N6087" s="2" cm="1">
        <f t="array" ref="N6087">IFERROR(INDEX(tblConsorcios[Prazo (meses)],MOD($J6087,ROWS(tblConsorcios[Produto]))+1),"")</f>
        <v>220</v>
      </c>
      <c r="O6087" s="20" cm="1">
        <f t="array" ref="O6087">IFERROR(INDEX(tblConsorcios[Parcela Mensal (R$)],MOD($J6087,ROWS(tblConsorcios[Produto]))+1),"")</f>
        <v>1742.73</v>
      </c>
      <c r="P6087" s="20" t="str" cm="1">
        <f t="array" ref="P6087">IFERROR(INDEX(tblClientes[Dividendo Mensal (R$)],INT($J6087/ROWS(tblConsorcios[Produto]))+1),"")</f>
        <v/>
      </c>
      <c r="Q6087" s="20" t="str">
        <f t="shared" si="286"/>
        <v/>
      </c>
      <c r="R6087">
        <f t="shared" si="287"/>
        <v>0</v>
      </c>
    </row>
    <row r="6088" spans="10:18" x14ac:dyDescent="0.2">
      <c r="J6088">
        <f t="shared" si="285"/>
        <v>6086</v>
      </c>
      <c r="K6088" t="str" cm="1">
        <f t="array" ref="K6088">IFERROR(INDEX(tblClientes[Cliente],INT($J6088/ROWS(tblConsorcios[Produto]))+1),"")</f>
        <v/>
      </c>
      <c r="L6088" t="str" cm="1">
        <f t="array" ref="L6088">IFERROR(INDEX(tblConsorcios[Produto],MOD($J6088,ROWS(tblConsorcios[Produto]))+1),"")</f>
        <v>Imóvel IE300 – 200m</v>
      </c>
      <c r="M6088" s="20" cm="1">
        <f t="array" ref="M6088">IFERROR(INDEX(tblConsorcios[Valor da Carta (R$)],MOD($J6088,ROWS(tblConsorcios[Produto]))+1),"")</f>
        <v>300000</v>
      </c>
      <c r="N6088" s="2" cm="1">
        <f t="array" ref="N6088">IFERROR(INDEX(tblConsorcios[Prazo (meses)],MOD($J6088,ROWS(tblConsorcios[Produto]))+1),"")</f>
        <v>200</v>
      </c>
      <c r="O6088" s="20" cm="1">
        <f t="array" ref="O6088">IFERROR(INDEX(tblConsorcios[Parcela Mensal (R$)],MOD($J6088,ROWS(tblConsorcios[Produto]))+1),"")</f>
        <v>1902</v>
      </c>
      <c r="P6088" s="20" t="str" cm="1">
        <f t="array" ref="P6088">IFERROR(INDEX(tblClientes[Dividendo Mensal (R$)],INT($J6088/ROWS(tblConsorcios[Produto]))+1),"")</f>
        <v/>
      </c>
      <c r="Q6088" s="20" t="str">
        <f t="shared" si="286"/>
        <v/>
      </c>
      <c r="R6088">
        <f t="shared" si="287"/>
        <v>0</v>
      </c>
    </row>
    <row r="6089" spans="10:18" x14ac:dyDescent="0.2">
      <c r="J6089">
        <f t="shared" si="285"/>
        <v>6087</v>
      </c>
      <c r="K6089" t="str" cm="1">
        <f t="array" ref="K6089">IFERROR(INDEX(tblClientes[Cliente],INT($J6089/ROWS(tblConsorcios[Produto]))+1),"")</f>
        <v/>
      </c>
      <c r="L6089" t="str" cm="1">
        <f t="array" ref="L6089">IFERROR(INDEX(tblConsorcios[Produto],MOD($J6089,ROWS(tblConsorcios[Produto]))+1),"")</f>
        <v>Imóvel IE240 – 240m</v>
      </c>
      <c r="M6089" s="20" cm="1">
        <f t="array" ref="M6089">IFERROR(INDEX(tblConsorcios[Valor da Carta (R$)],MOD($J6089,ROWS(tblConsorcios[Produto]))+1),"")</f>
        <v>240000</v>
      </c>
      <c r="N6089" s="2" cm="1">
        <f t="array" ref="N6089">IFERROR(INDEX(tblConsorcios[Prazo (meses)],MOD($J6089,ROWS(tblConsorcios[Produto]))+1),"")</f>
        <v>240</v>
      </c>
      <c r="O6089" s="20" cm="1">
        <f t="array" ref="O6089">IFERROR(INDEX(tblConsorcios[Parcela Mensal (R$)],MOD($J6089,ROWS(tblConsorcios[Produto]))+1),"")</f>
        <v>1288</v>
      </c>
      <c r="P6089" s="20" t="str" cm="1">
        <f t="array" ref="P6089">IFERROR(INDEX(tblClientes[Dividendo Mensal (R$)],INT($J6089/ROWS(tblConsorcios[Produto]))+1),"")</f>
        <v/>
      </c>
      <c r="Q6089" s="20" t="str">
        <f t="shared" si="286"/>
        <v/>
      </c>
      <c r="R6089">
        <f t="shared" si="287"/>
        <v>0</v>
      </c>
    </row>
    <row r="6090" spans="10:18" x14ac:dyDescent="0.2">
      <c r="J6090">
        <f t="shared" si="285"/>
        <v>6088</v>
      </c>
      <c r="K6090" t="str" cm="1">
        <f t="array" ref="K6090">IFERROR(INDEX(tblClientes[Cliente],INT($J6090/ROWS(tblConsorcios[Produto]))+1),"")</f>
        <v/>
      </c>
      <c r="L6090" t="str" cm="1">
        <f t="array" ref="L6090">IFERROR(INDEX(tblConsorcios[Produto],MOD($J6090,ROWS(tblConsorcios[Produto]))+1),"")</f>
        <v>Imóvel IE240 – 220m</v>
      </c>
      <c r="M6090" s="20" cm="1">
        <f t="array" ref="M6090">IFERROR(INDEX(tblConsorcios[Valor da Carta (R$)],MOD($J6090,ROWS(tblConsorcios[Produto]))+1),"")</f>
        <v>240000</v>
      </c>
      <c r="N6090" s="2" cm="1">
        <f t="array" ref="N6090">IFERROR(INDEX(tblConsorcios[Prazo (meses)],MOD($J6090,ROWS(tblConsorcios[Produto]))+1),"")</f>
        <v>220</v>
      </c>
      <c r="O6090" s="20" cm="1">
        <f t="array" ref="O6090">IFERROR(INDEX(tblConsorcios[Parcela Mensal (R$)],MOD($J6090,ROWS(tblConsorcios[Produto]))+1),"")</f>
        <v>1394.18</v>
      </c>
      <c r="P6090" s="20" t="str" cm="1">
        <f t="array" ref="P6090">IFERROR(INDEX(tblClientes[Dividendo Mensal (R$)],INT($J6090/ROWS(tblConsorcios[Produto]))+1),"")</f>
        <v/>
      </c>
      <c r="Q6090" s="20" t="str">
        <f t="shared" si="286"/>
        <v/>
      </c>
      <c r="R6090">
        <f t="shared" si="287"/>
        <v>0</v>
      </c>
    </row>
    <row r="6091" spans="10:18" x14ac:dyDescent="0.2">
      <c r="J6091">
        <f t="shared" si="285"/>
        <v>6089</v>
      </c>
      <c r="K6091" t="str" cm="1">
        <f t="array" ref="K6091">IFERROR(INDEX(tblClientes[Cliente],INT($J6091/ROWS(tblConsorcios[Produto]))+1),"")</f>
        <v/>
      </c>
      <c r="L6091" t="str" cm="1">
        <f t="array" ref="L6091">IFERROR(INDEX(tblConsorcios[Produto],MOD($J6091,ROWS(tblConsorcios[Produto]))+1),"")</f>
        <v>Imóvel IE240 – 200m</v>
      </c>
      <c r="M6091" s="20" cm="1">
        <f t="array" ref="M6091">IFERROR(INDEX(tblConsorcios[Valor da Carta (R$)],MOD($J6091,ROWS(tblConsorcios[Produto]))+1),"")</f>
        <v>240000</v>
      </c>
      <c r="N6091" s="2" cm="1">
        <f t="array" ref="N6091">IFERROR(INDEX(tblConsorcios[Prazo (meses)],MOD($J6091,ROWS(tblConsorcios[Produto]))+1),"")</f>
        <v>200</v>
      </c>
      <c r="O6091" s="20" cm="1">
        <f t="array" ref="O6091">IFERROR(INDEX(tblConsorcios[Parcela Mensal (R$)],MOD($J6091,ROWS(tblConsorcios[Produto]))+1),"")</f>
        <v>1521.6</v>
      </c>
      <c r="P6091" s="20" t="str" cm="1">
        <f t="array" ref="P6091">IFERROR(INDEX(tblClientes[Dividendo Mensal (R$)],INT($J6091/ROWS(tblConsorcios[Produto]))+1),"")</f>
        <v/>
      </c>
      <c r="Q6091" s="20" t="str">
        <f t="shared" si="286"/>
        <v/>
      </c>
      <c r="R6091">
        <f t="shared" si="287"/>
        <v>0</v>
      </c>
    </row>
    <row r="6092" spans="10:18" x14ac:dyDescent="0.2">
      <c r="J6092">
        <f t="shared" si="285"/>
        <v>6090</v>
      </c>
      <c r="K6092" t="str" cm="1">
        <f t="array" ref="K6092">IFERROR(INDEX(tblClientes[Cliente],INT($J6092/ROWS(tblConsorcios[Produto]))+1),"")</f>
        <v/>
      </c>
      <c r="L6092" t="str" cm="1">
        <f t="array" ref="L6092">IFERROR(INDEX(tblConsorcios[Produto],MOD($J6092,ROWS(tblConsorcios[Produto]))+1),"")</f>
        <v>Imóvel IE230 – 240m</v>
      </c>
      <c r="M6092" s="20" cm="1">
        <f t="array" ref="M6092">IFERROR(INDEX(tblConsorcios[Valor da Carta (R$)],MOD($J6092,ROWS(tblConsorcios[Produto]))+1),"")</f>
        <v>230000</v>
      </c>
      <c r="N6092" s="2" cm="1">
        <f t="array" ref="N6092">IFERROR(INDEX(tblConsorcios[Prazo (meses)],MOD($J6092,ROWS(tblConsorcios[Produto]))+1),"")</f>
        <v>240</v>
      </c>
      <c r="O6092" s="20" cm="1">
        <f t="array" ref="O6092">IFERROR(INDEX(tblConsorcios[Parcela Mensal (R$)],MOD($J6092,ROWS(tblConsorcios[Produto]))+1),"")</f>
        <v>1234.33</v>
      </c>
      <c r="P6092" s="20" t="str" cm="1">
        <f t="array" ref="P6092">IFERROR(INDEX(tblClientes[Dividendo Mensal (R$)],INT($J6092/ROWS(tblConsorcios[Produto]))+1),"")</f>
        <v/>
      </c>
      <c r="Q6092" s="20" t="str">
        <f t="shared" si="286"/>
        <v/>
      </c>
      <c r="R6092">
        <f t="shared" si="287"/>
        <v>0</v>
      </c>
    </row>
    <row r="6093" spans="10:18" x14ac:dyDescent="0.2">
      <c r="J6093">
        <f t="shared" si="285"/>
        <v>6091</v>
      </c>
      <c r="K6093" t="str" cm="1">
        <f t="array" ref="K6093">IFERROR(INDEX(tblClientes[Cliente],INT($J6093/ROWS(tblConsorcios[Produto]))+1),"")</f>
        <v/>
      </c>
      <c r="L6093" t="str" cm="1">
        <f t="array" ref="L6093">IFERROR(INDEX(tblConsorcios[Produto],MOD($J6093,ROWS(tblConsorcios[Produto]))+1),"")</f>
        <v>Imóvel IE230 – 220m</v>
      </c>
      <c r="M6093" s="20" cm="1">
        <f t="array" ref="M6093">IFERROR(INDEX(tblConsorcios[Valor da Carta (R$)],MOD($J6093,ROWS(tblConsorcios[Produto]))+1),"")</f>
        <v>230000</v>
      </c>
      <c r="N6093" s="2" cm="1">
        <f t="array" ref="N6093">IFERROR(INDEX(tblConsorcios[Prazo (meses)],MOD($J6093,ROWS(tblConsorcios[Produto]))+1),"")</f>
        <v>220</v>
      </c>
      <c r="O6093" s="20" cm="1">
        <f t="array" ref="O6093">IFERROR(INDEX(tblConsorcios[Parcela Mensal (R$)],MOD($J6093,ROWS(tblConsorcios[Produto]))+1),"")</f>
        <v>1336.09</v>
      </c>
      <c r="P6093" s="20" t="str" cm="1">
        <f t="array" ref="P6093">IFERROR(INDEX(tblClientes[Dividendo Mensal (R$)],INT($J6093/ROWS(tblConsorcios[Produto]))+1),"")</f>
        <v/>
      </c>
      <c r="Q6093" s="20" t="str">
        <f t="shared" si="286"/>
        <v/>
      </c>
      <c r="R6093">
        <f t="shared" si="287"/>
        <v>0</v>
      </c>
    </row>
    <row r="6094" spans="10:18" x14ac:dyDescent="0.2">
      <c r="J6094">
        <f t="shared" si="285"/>
        <v>6092</v>
      </c>
      <c r="K6094" t="str" cm="1">
        <f t="array" ref="K6094">IFERROR(INDEX(tblClientes[Cliente],INT($J6094/ROWS(tblConsorcios[Produto]))+1),"")</f>
        <v/>
      </c>
      <c r="L6094" t="str" cm="1">
        <f t="array" ref="L6094">IFERROR(INDEX(tblConsorcios[Produto],MOD($J6094,ROWS(tblConsorcios[Produto]))+1),"")</f>
        <v>Imóvel IE230 – 200m</v>
      </c>
      <c r="M6094" s="20" cm="1">
        <f t="array" ref="M6094">IFERROR(INDEX(tblConsorcios[Valor da Carta (R$)],MOD($J6094,ROWS(tblConsorcios[Produto]))+1),"")</f>
        <v>230000</v>
      </c>
      <c r="N6094" s="2" cm="1">
        <f t="array" ref="N6094">IFERROR(INDEX(tblConsorcios[Prazo (meses)],MOD($J6094,ROWS(tblConsorcios[Produto]))+1),"")</f>
        <v>200</v>
      </c>
      <c r="O6094" s="20" cm="1">
        <f t="array" ref="O6094">IFERROR(INDEX(tblConsorcios[Parcela Mensal (R$)],MOD($J6094,ROWS(tblConsorcios[Produto]))+1),"")</f>
        <v>1458.2</v>
      </c>
      <c r="P6094" s="20" t="str" cm="1">
        <f t="array" ref="P6094">IFERROR(INDEX(tblClientes[Dividendo Mensal (R$)],INT($J6094/ROWS(tblConsorcios[Produto]))+1),"")</f>
        <v/>
      </c>
      <c r="Q6094" s="20" t="str">
        <f t="shared" si="286"/>
        <v/>
      </c>
      <c r="R6094">
        <f t="shared" si="287"/>
        <v>0</v>
      </c>
    </row>
    <row r="6095" spans="10:18" x14ac:dyDescent="0.2">
      <c r="J6095">
        <f t="shared" si="285"/>
        <v>6093</v>
      </c>
      <c r="K6095" t="str" cm="1">
        <f t="array" ref="K6095">IFERROR(INDEX(tblClientes[Cliente],INT($J6095/ROWS(tblConsorcios[Produto]))+1),"")</f>
        <v/>
      </c>
      <c r="L6095" t="str" cm="1">
        <f t="array" ref="L6095">IFERROR(INDEX(tblConsorcios[Produto],MOD($J6095,ROWS(tblConsorcios[Produto]))+1),"")</f>
        <v>Imóvel IE220 – 240m</v>
      </c>
      <c r="M6095" s="20" cm="1">
        <f t="array" ref="M6095">IFERROR(INDEX(tblConsorcios[Valor da Carta (R$)],MOD($J6095,ROWS(tblConsorcios[Produto]))+1),"")</f>
        <v>220000</v>
      </c>
      <c r="N6095" s="2" cm="1">
        <f t="array" ref="N6095">IFERROR(INDEX(tblConsorcios[Prazo (meses)],MOD($J6095,ROWS(tblConsorcios[Produto]))+1),"")</f>
        <v>240</v>
      </c>
      <c r="O6095" s="20" cm="1">
        <f t="array" ref="O6095">IFERROR(INDEX(tblConsorcios[Parcela Mensal (R$)],MOD($J6095,ROWS(tblConsorcios[Produto]))+1),"")</f>
        <v>1180.67</v>
      </c>
      <c r="P6095" s="20" t="str" cm="1">
        <f t="array" ref="P6095">IFERROR(INDEX(tblClientes[Dividendo Mensal (R$)],INT($J6095/ROWS(tblConsorcios[Produto]))+1),"")</f>
        <v/>
      </c>
      <c r="Q6095" s="20" t="str">
        <f t="shared" si="286"/>
        <v/>
      </c>
      <c r="R6095">
        <f t="shared" si="287"/>
        <v>0</v>
      </c>
    </row>
    <row r="6096" spans="10:18" x14ac:dyDescent="0.2">
      <c r="J6096">
        <f t="shared" si="285"/>
        <v>6094</v>
      </c>
      <c r="K6096" t="str" cm="1">
        <f t="array" ref="K6096">IFERROR(INDEX(tblClientes[Cliente],INT($J6096/ROWS(tblConsorcios[Produto]))+1),"")</f>
        <v/>
      </c>
      <c r="L6096" t="str" cm="1">
        <f t="array" ref="L6096">IFERROR(INDEX(tblConsorcios[Produto],MOD($J6096,ROWS(tblConsorcios[Produto]))+1),"")</f>
        <v>Imóvel IE220 – 220m</v>
      </c>
      <c r="M6096" s="20" cm="1">
        <f t="array" ref="M6096">IFERROR(INDEX(tblConsorcios[Valor da Carta (R$)],MOD($J6096,ROWS(tblConsorcios[Produto]))+1),"")</f>
        <v>220000</v>
      </c>
      <c r="N6096" s="2" cm="1">
        <f t="array" ref="N6096">IFERROR(INDEX(tblConsorcios[Prazo (meses)],MOD($J6096,ROWS(tblConsorcios[Produto]))+1),"")</f>
        <v>220</v>
      </c>
      <c r="O6096" s="20" cm="1">
        <f t="array" ref="O6096">IFERROR(INDEX(tblConsorcios[Parcela Mensal (R$)],MOD($J6096,ROWS(tblConsorcios[Produto]))+1),"")</f>
        <v>1278</v>
      </c>
      <c r="P6096" s="20" t="str" cm="1">
        <f t="array" ref="P6096">IFERROR(INDEX(tblClientes[Dividendo Mensal (R$)],INT($J6096/ROWS(tblConsorcios[Produto]))+1),"")</f>
        <v/>
      </c>
      <c r="Q6096" s="20" t="str">
        <f t="shared" si="286"/>
        <v/>
      </c>
      <c r="R6096">
        <f t="shared" si="287"/>
        <v>0</v>
      </c>
    </row>
    <row r="6097" spans="10:18" x14ac:dyDescent="0.2">
      <c r="J6097">
        <f t="shared" si="285"/>
        <v>6095</v>
      </c>
      <c r="K6097" t="str" cm="1">
        <f t="array" ref="K6097">IFERROR(INDEX(tblClientes[Cliente],INT($J6097/ROWS(tblConsorcios[Produto]))+1),"")</f>
        <v/>
      </c>
      <c r="L6097" t="str" cm="1">
        <f t="array" ref="L6097">IFERROR(INDEX(tblConsorcios[Produto],MOD($J6097,ROWS(tblConsorcios[Produto]))+1),"")</f>
        <v>Imóvel IE220 – 200m</v>
      </c>
      <c r="M6097" s="20" cm="1">
        <f t="array" ref="M6097">IFERROR(INDEX(tblConsorcios[Valor da Carta (R$)],MOD($J6097,ROWS(tblConsorcios[Produto]))+1),"")</f>
        <v>220000</v>
      </c>
      <c r="N6097" s="2" cm="1">
        <f t="array" ref="N6097">IFERROR(INDEX(tblConsorcios[Prazo (meses)],MOD($J6097,ROWS(tblConsorcios[Produto]))+1),"")</f>
        <v>200</v>
      </c>
      <c r="O6097" s="20" cm="1">
        <f t="array" ref="O6097">IFERROR(INDEX(tblConsorcios[Parcela Mensal (R$)],MOD($J6097,ROWS(tblConsorcios[Produto]))+1),"")</f>
        <v>1394.8</v>
      </c>
      <c r="P6097" s="20" t="str" cm="1">
        <f t="array" ref="P6097">IFERROR(INDEX(tblClientes[Dividendo Mensal (R$)],INT($J6097/ROWS(tblConsorcios[Produto]))+1),"")</f>
        <v/>
      </c>
      <c r="Q6097" s="20" t="str">
        <f t="shared" si="286"/>
        <v/>
      </c>
      <c r="R6097">
        <f t="shared" si="287"/>
        <v>0</v>
      </c>
    </row>
    <row r="6098" spans="10:18" x14ac:dyDescent="0.2">
      <c r="J6098">
        <f t="shared" si="285"/>
        <v>6096</v>
      </c>
      <c r="K6098" t="str" cm="1">
        <f t="array" ref="K6098">IFERROR(INDEX(tblClientes[Cliente],INT($J6098/ROWS(tblConsorcios[Produto]))+1),"")</f>
        <v/>
      </c>
      <c r="L6098" t="str" cm="1">
        <f t="array" ref="L6098">IFERROR(INDEX(tblConsorcios[Produto],MOD($J6098,ROWS(tblConsorcios[Produto]))+1),"")</f>
        <v>Imóvel IE200 – 240m</v>
      </c>
      <c r="M6098" s="20" cm="1">
        <f t="array" ref="M6098">IFERROR(INDEX(tblConsorcios[Valor da Carta (R$)],MOD($J6098,ROWS(tblConsorcios[Produto]))+1),"")</f>
        <v>200000</v>
      </c>
      <c r="N6098" s="2" cm="1">
        <f t="array" ref="N6098">IFERROR(INDEX(tblConsorcios[Prazo (meses)],MOD($J6098,ROWS(tblConsorcios[Produto]))+1),"")</f>
        <v>240</v>
      </c>
      <c r="O6098" s="20" cm="1">
        <f t="array" ref="O6098">IFERROR(INDEX(tblConsorcios[Parcela Mensal (R$)],MOD($J6098,ROWS(tblConsorcios[Produto]))+1),"")</f>
        <v>1073.33</v>
      </c>
      <c r="P6098" s="20" t="str" cm="1">
        <f t="array" ref="P6098">IFERROR(INDEX(tblClientes[Dividendo Mensal (R$)],INT($J6098/ROWS(tblConsorcios[Produto]))+1),"")</f>
        <v/>
      </c>
      <c r="Q6098" s="20" t="str">
        <f t="shared" si="286"/>
        <v/>
      </c>
      <c r="R6098">
        <f t="shared" si="287"/>
        <v>0</v>
      </c>
    </row>
    <row r="6099" spans="10:18" x14ac:dyDescent="0.2">
      <c r="J6099">
        <f t="shared" si="285"/>
        <v>6097</v>
      </c>
      <c r="K6099" t="str" cm="1">
        <f t="array" ref="K6099">IFERROR(INDEX(tblClientes[Cliente],INT($J6099/ROWS(tblConsorcios[Produto]))+1),"")</f>
        <v/>
      </c>
      <c r="L6099" t="str" cm="1">
        <f t="array" ref="L6099">IFERROR(INDEX(tblConsorcios[Produto],MOD($J6099,ROWS(tblConsorcios[Produto]))+1),"")</f>
        <v>Imóvel IE200 – 220m</v>
      </c>
      <c r="M6099" s="20" cm="1">
        <f t="array" ref="M6099">IFERROR(INDEX(tblConsorcios[Valor da Carta (R$)],MOD($J6099,ROWS(tblConsorcios[Produto]))+1),"")</f>
        <v>200000</v>
      </c>
      <c r="N6099" s="2" cm="1">
        <f t="array" ref="N6099">IFERROR(INDEX(tblConsorcios[Prazo (meses)],MOD($J6099,ROWS(tblConsorcios[Produto]))+1),"")</f>
        <v>220</v>
      </c>
      <c r="O6099" s="20" cm="1">
        <f t="array" ref="O6099">IFERROR(INDEX(tblConsorcios[Parcela Mensal (R$)],MOD($J6099,ROWS(tblConsorcios[Produto]))+1),"")</f>
        <v>1161.82</v>
      </c>
      <c r="P6099" s="20" t="str" cm="1">
        <f t="array" ref="P6099">IFERROR(INDEX(tblClientes[Dividendo Mensal (R$)],INT($J6099/ROWS(tblConsorcios[Produto]))+1),"")</f>
        <v/>
      </c>
      <c r="Q6099" s="20" t="str">
        <f t="shared" si="286"/>
        <v/>
      </c>
      <c r="R6099">
        <f t="shared" si="287"/>
        <v>0</v>
      </c>
    </row>
    <row r="6100" spans="10:18" x14ac:dyDescent="0.2">
      <c r="J6100">
        <f t="shared" si="285"/>
        <v>6098</v>
      </c>
      <c r="K6100" t="str" cm="1">
        <f t="array" ref="K6100">IFERROR(INDEX(tblClientes[Cliente],INT($J6100/ROWS(tblConsorcios[Produto]))+1),"")</f>
        <v/>
      </c>
      <c r="L6100" t="str" cm="1">
        <f t="array" ref="L6100">IFERROR(INDEX(tblConsorcios[Produto],MOD($J6100,ROWS(tblConsorcios[Produto]))+1),"")</f>
        <v>Imóvel IE200 – 200m</v>
      </c>
      <c r="M6100" s="20" cm="1">
        <f t="array" ref="M6100">IFERROR(INDEX(tblConsorcios[Valor da Carta (R$)],MOD($J6100,ROWS(tblConsorcios[Produto]))+1),"")</f>
        <v>200000</v>
      </c>
      <c r="N6100" s="2" cm="1">
        <f t="array" ref="N6100">IFERROR(INDEX(tblConsorcios[Prazo (meses)],MOD($J6100,ROWS(tblConsorcios[Produto]))+1),"")</f>
        <v>200</v>
      </c>
      <c r="O6100" s="20" cm="1">
        <f t="array" ref="O6100">IFERROR(INDEX(tblConsorcios[Parcela Mensal (R$)],MOD($J6100,ROWS(tblConsorcios[Produto]))+1),"")</f>
        <v>1268</v>
      </c>
      <c r="P6100" s="20" t="str" cm="1">
        <f t="array" ref="P6100">IFERROR(INDEX(tblClientes[Dividendo Mensal (R$)],INT($J6100/ROWS(tblConsorcios[Produto]))+1),"")</f>
        <v/>
      </c>
      <c r="Q6100" s="20" t="str">
        <f t="shared" si="286"/>
        <v/>
      </c>
      <c r="R6100">
        <f t="shared" si="287"/>
        <v>0</v>
      </c>
    </row>
    <row r="6101" spans="10:18" x14ac:dyDescent="0.2">
      <c r="J6101">
        <f t="shared" si="285"/>
        <v>6099</v>
      </c>
      <c r="K6101" t="str" cm="1">
        <f t="array" ref="K6101">IFERROR(INDEX(tblClientes[Cliente],INT($J6101/ROWS(tblConsorcios[Produto]))+1),"")</f>
        <v/>
      </c>
      <c r="L6101" t="str" cm="1">
        <f t="array" ref="L6101">IFERROR(INDEX(tblConsorcios[Produto],MOD($J6101,ROWS(tblConsorcios[Produto]))+1),"")</f>
        <v>Imóvel IE150 – 240m</v>
      </c>
      <c r="M6101" s="20" cm="1">
        <f t="array" ref="M6101">IFERROR(INDEX(tblConsorcios[Valor da Carta (R$)],MOD($J6101,ROWS(tblConsorcios[Produto]))+1),"")</f>
        <v>150000</v>
      </c>
      <c r="N6101" s="2" cm="1">
        <f t="array" ref="N6101">IFERROR(INDEX(tblConsorcios[Prazo (meses)],MOD($J6101,ROWS(tblConsorcios[Produto]))+1),"")</f>
        <v>240</v>
      </c>
      <c r="O6101" s="20" cm="1">
        <f t="array" ref="O6101">IFERROR(INDEX(tblConsorcios[Parcela Mensal (R$)],MOD($J6101,ROWS(tblConsorcios[Produto]))+1),"")</f>
        <v>805</v>
      </c>
      <c r="P6101" s="20" t="str" cm="1">
        <f t="array" ref="P6101">IFERROR(INDEX(tblClientes[Dividendo Mensal (R$)],INT($J6101/ROWS(tblConsorcios[Produto]))+1),"")</f>
        <v/>
      </c>
      <c r="Q6101" s="20" t="str">
        <f t="shared" si="286"/>
        <v/>
      </c>
      <c r="R6101">
        <f t="shared" si="287"/>
        <v>0</v>
      </c>
    </row>
    <row r="6102" spans="10:18" x14ac:dyDescent="0.2">
      <c r="J6102">
        <f t="shared" si="285"/>
        <v>6100</v>
      </c>
      <c r="K6102" t="str" cm="1">
        <f t="array" ref="K6102">IFERROR(INDEX(tblClientes[Cliente],INT($J6102/ROWS(tblConsorcios[Produto]))+1),"")</f>
        <v/>
      </c>
      <c r="L6102" t="str" cm="1">
        <f t="array" ref="L6102">IFERROR(INDEX(tblConsorcios[Produto],MOD($J6102,ROWS(tblConsorcios[Produto]))+1),"")</f>
        <v>Imóvel IE150 – 220m</v>
      </c>
      <c r="M6102" s="20" cm="1">
        <f t="array" ref="M6102">IFERROR(INDEX(tblConsorcios[Valor da Carta (R$)],MOD($J6102,ROWS(tblConsorcios[Produto]))+1),"")</f>
        <v>150000</v>
      </c>
      <c r="N6102" s="2" cm="1">
        <f t="array" ref="N6102">IFERROR(INDEX(tblConsorcios[Prazo (meses)],MOD($J6102,ROWS(tblConsorcios[Produto]))+1),"")</f>
        <v>220</v>
      </c>
      <c r="O6102" s="20" cm="1">
        <f t="array" ref="O6102">IFERROR(INDEX(tblConsorcios[Parcela Mensal (R$)],MOD($J6102,ROWS(tblConsorcios[Produto]))+1),"")</f>
        <v>871.36</v>
      </c>
      <c r="P6102" s="20" t="str" cm="1">
        <f t="array" ref="P6102">IFERROR(INDEX(tblClientes[Dividendo Mensal (R$)],INT($J6102/ROWS(tblConsorcios[Produto]))+1),"")</f>
        <v/>
      </c>
      <c r="Q6102" s="20" t="str">
        <f t="shared" si="286"/>
        <v/>
      </c>
      <c r="R6102">
        <f t="shared" si="287"/>
        <v>0</v>
      </c>
    </row>
    <row r="6103" spans="10:18" x14ac:dyDescent="0.2">
      <c r="J6103">
        <f t="shared" si="285"/>
        <v>6101</v>
      </c>
      <c r="K6103" t="str" cm="1">
        <f t="array" ref="K6103">IFERROR(INDEX(tblClientes[Cliente],INT($J6103/ROWS(tblConsorcios[Produto]))+1),"")</f>
        <v/>
      </c>
      <c r="L6103" t="str" cm="1">
        <f t="array" ref="L6103">IFERROR(INDEX(tblConsorcios[Produto],MOD($J6103,ROWS(tblConsorcios[Produto]))+1),"")</f>
        <v>Imóvel IE150 – 200m</v>
      </c>
      <c r="M6103" s="20" cm="1">
        <f t="array" ref="M6103">IFERROR(INDEX(tblConsorcios[Valor da Carta (R$)],MOD($J6103,ROWS(tblConsorcios[Produto]))+1),"")</f>
        <v>150000</v>
      </c>
      <c r="N6103" s="2" cm="1">
        <f t="array" ref="N6103">IFERROR(INDEX(tblConsorcios[Prazo (meses)],MOD($J6103,ROWS(tblConsorcios[Produto]))+1),"")</f>
        <v>200</v>
      </c>
      <c r="O6103" s="20" cm="1">
        <f t="array" ref="O6103">IFERROR(INDEX(tblConsorcios[Parcela Mensal (R$)],MOD($J6103,ROWS(tblConsorcios[Produto]))+1),"")</f>
        <v>951</v>
      </c>
      <c r="P6103" s="20" t="str" cm="1">
        <f t="array" ref="P6103">IFERROR(INDEX(tblClientes[Dividendo Mensal (R$)],INT($J6103/ROWS(tblConsorcios[Produto]))+1),"")</f>
        <v/>
      </c>
      <c r="Q6103" s="20" t="str">
        <f t="shared" si="286"/>
        <v/>
      </c>
      <c r="R6103">
        <f t="shared" si="287"/>
        <v>0</v>
      </c>
    </row>
    <row r="6104" spans="10:18" x14ac:dyDescent="0.2">
      <c r="J6104">
        <f t="shared" si="285"/>
        <v>6102</v>
      </c>
      <c r="K6104" t="str" cm="1">
        <f t="array" ref="K6104">IFERROR(INDEX(tblClientes[Cliente],INT($J6104/ROWS(tblConsorcios[Produto]))+1),"")</f>
        <v/>
      </c>
      <c r="L6104" t="str" cm="1">
        <f t="array" ref="L6104">IFERROR(INDEX(tblConsorcios[Produto],MOD($J6104,ROWS(tblConsorcios[Produto]))+1),"")</f>
        <v>Imóvel IE140 – 240m</v>
      </c>
      <c r="M6104" s="20" cm="1">
        <f t="array" ref="M6104">IFERROR(INDEX(tblConsorcios[Valor da Carta (R$)],MOD($J6104,ROWS(tblConsorcios[Produto]))+1),"")</f>
        <v>140000</v>
      </c>
      <c r="N6104" s="2" cm="1">
        <f t="array" ref="N6104">IFERROR(INDEX(tblConsorcios[Prazo (meses)],MOD($J6104,ROWS(tblConsorcios[Produto]))+1),"")</f>
        <v>240</v>
      </c>
      <c r="O6104" s="20" cm="1">
        <f t="array" ref="O6104">IFERROR(INDEX(tblConsorcios[Parcela Mensal (R$)],MOD($J6104,ROWS(tblConsorcios[Produto]))+1),"")</f>
        <v>751.33</v>
      </c>
      <c r="P6104" s="20" t="str" cm="1">
        <f t="array" ref="P6104">IFERROR(INDEX(tblClientes[Dividendo Mensal (R$)],INT($J6104/ROWS(tblConsorcios[Produto]))+1),"")</f>
        <v/>
      </c>
      <c r="Q6104" s="20" t="str">
        <f t="shared" si="286"/>
        <v/>
      </c>
      <c r="R6104">
        <f t="shared" si="287"/>
        <v>0</v>
      </c>
    </row>
    <row r="6105" spans="10:18" x14ac:dyDescent="0.2">
      <c r="J6105">
        <f t="shared" si="285"/>
        <v>6103</v>
      </c>
      <c r="K6105" t="str" cm="1">
        <f t="array" ref="K6105">IFERROR(INDEX(tblClientes[Cliente],INT($J6105/ROWS(tblConsorcios[Produto]))+1),"")</f>
        <v/>
      </c>
      <c r="L6105" t="str" cm="1">
        <f t="array" ref="L6105">IFERROR(INDEX(tblConsorcios[Produto],MOD($J6105,ROWS(tblConsorcios[Produto]))+1),"")</f>
        <v>Imóvel IE140 – 220m</v>
      </c>
      <c r="M6105" s="20" cm="1">
        <f t="array" ref="M6105">IFERROR(INDEX(tblConsorcios[Valor da Carta (R$)],MOD($J6105,ROWS(tblConsorcios[Produto]))+1),"")</f>
        <v>140000</v>
      </c>
      <c r="N6105" s="2" cm="1">
        <f t="array" ref="N6105">IFERROR(INDEX(tblConsorcios[Prazo (meses)],MOD($J6105,ROWS(tblConsorcios[Produto]))+1),"")</f>
        <v>220</v>
      </c>
      <c r="O6105" s="20" cm="1">
        <f t="array" ref="O6105">IFERROR(INDEX(tblConsorcios[Parcela Mensal (R$)],MOD($J6105,ROWS(tblConsorcios[Produto]))+1),"")</f>
        <v>813.27</v>
      </c>
      <c r="P6105" s="20" t="str" cm="1">
        <f t="array" ref="P6105">IFERROR(INDEX(tblClientes[Dividendo Mensal (R$)],INT($J6105/ROWS(tblConsorcios[Produto]))+1),"")</f>
        <v/>
      </c>
      <c r="Q6105" s="20" t="str">
        <f t="shared" si="286"/>
        <v/>
      </c>
      <c r="R6105">
        <f t="shared" si="287"/>
        <v>0</v>
      </c>
    </row>
    <row r="6106" spans="10:18" x14ac:dyDescent="0.2">
      <c r="J6106">
        <f t="shared" si="285"/>
        <v>6104</v>
      </c>
      <c r="K6106" t="str" cm="1">
        <f t="array" ref="K6106">IFERROR(INDEX(tblClientes[Cliente],INT($J6106/ROWS(tblConsorcios[Produto]))+1),"")</f>
        <v/>
      </c>
      <c r="L6106" t="str" cm="1">
        <f t="array" ref="L6106">IFERROR(INDEX(tblConsorcios[Produto],MOD($J6106,ROWS(tblConsorcios[Produto]))+1),"")</f>
        <v>Imóvel IE140 – 200m</v>
      </c>
      <c r="M6106" s="20" cm="1">
        <f t="array" ref="M6106">IFERROR(INDEX(tblConsorcios[Valor da Carta (R$)],MOD($J6106,ROWS(tblConsorcios[Produto]))+1),"")</f>
        <v>140000</v>
      </c>
      <c r="N6106" s="2" cm="1">
        <f t="array" ref="N6106">IFERROR(INDEX(tblConsorcios[Prazo (meses)],MOD($J6106,ROWS(tblConsorcios[Produto]))+1),"")</f>
        <v>200</v>
      </c>
      <c r="O6106" s="20" cm="1">
        <f t="array" ref="O6106">IFERROR(INDEX(tblConsorcios[Parcela Mensal (R$)],MOD($J6106,ROWS(tblConsorcios[Produto]))+1),"")</f>
        <v>887.6</v>
      </c>
      <c r="P6106" s="20" t="str" cm="1">
        <f t="array" ref="P6106">IFERROR(INDEX(tblClientes[Dividendo Mensal (R$)],INT($J6106/ROWS(tblConsorcios[Produto]))+1),"")</f>
        <v/>
      </c>
      <c r="Q6106" s="20" t="str">
        <f t="shared" si="286"/>
        <v/>
      </c>
      <c r="R6106">
        <f t="shared" si="287"/>
        <v>0</v>
      </c>
    </row>
    <row r="6107" spans="10:18" x14ac:dyDescent="0.2">
      <c r="J6107">
        <f t="shared" si="285"/>
        <v>6105</v>
      </c>
      <c r="K6107" t="str" cm="1">
        <f t="array" ref="K6107">IFERROR(INDEX(tblClientes[Cliente],INT($J6107/ROWS(tblConsorcios[Produto]))+1),"")</f>
        <v/>
      </c>
      <c r="L6107" t="str" cm="1">
        <f t="array" ref="L6107">IFERROR(INDEX(tblConsorcios[Produto],MOD($J6107,ROWS(tblConsorcios[Produto]))+1),"")</f>
        <v>Imóvel IE130 – 240m</v>
      </c>
      <c r="M6107" s="20" cm="1">
        <f t="array" ref="M6107">IFERROR(INDEX(tblConsorcios[Valor da Carta (R$)],MOD($J6107,ROWS(tblConsorcios[Produto]))+1),"")</f>
        <v>130000</v>
      </c>
      <c r="N6107" s="2" cm="1">
        <f t="array" ref="N6107">IFERROR(INDEX(tblConsorcios[Prazo (meses)],MOD($J6107,ROWS(tblConsorcios[Produto]))+1),"")</f>
        <v>240</v>
      </c>
      <c r="O6107" s="20" cm="1">
        <f t="array" ref="O6107">IFERROR(INDEX(tblConsorcios[Parcela Mensal (R$)],MOD($J6107,ROWS(tblConsorcios[Produto]))+1),"")</f>
        <v>697.67</v>
      </c>
      <c r="P6107" s="20" t="str" cm="1">
        <f t="array" ref="P6107">IFERROR(INDEX(tblClientes[Dividendo Mensal (R$)],INT($J6107/ROWS(tblConsorcios[Produto]))+1),"")</f>
        <v/>
      </c>
      <c r="Q6107" s="20" t="str">
        <f t="shared" si="286"/>
        <v/>
      </c>
      <c r="R6107">
        <f t="shared" si="287"/>
        <v>0</v>
      </c>
    </row>
    <row r="6108" spans="10:18" x14ac:dyDescent="0.2">
      <c r="J6108">
        <f t="shared" si="285"/>
        <v>6106</v>
      </c>
      <c r="K6108" t="str" cm="1">
        <f t="array" ref="K6108">IFERROR(INDEX(tblClientes[Cliente],INT($J6108/ROWS(tblConsorcios[Produto]))+1),"")</f>
        <v/>
      </c>
      <c r="L6108" t="str" cm="1">
        <f t="array" ref="L6108">IFERROR(INDEX(tblConsorcios[Produto],MOD($J6108,ROWS(tblConsorcios[Produto]))+1),"")</f>
        <v>Imóvel IE130 – 220m</v>
      </c>
      <c r="M6108" s="20" cm="1">
        <f t="array" ref="M6108">IFERROR(INDEX(tblConsorcios[Valor da Carta (R$)],MOD($J6108,ROWS(tblConsorcios[Produto]))+1),"")</f>
        <v>130000</v>
      </c>
      <c r="N6108" s="2" cm="1">
        <f t="array" ref="N6108">IFERROR(INDEX(tblConsorcios[Prazo (meses)],MOD($J6108,ROWS(tblConsorcios[Produto]))+1),"")</f>
        <v>220</v>
      </c>
      <c r="O6108" s="20" cm="1">
        <f t="array" ref="O6108">IFERROR(INDEX(tblConsorcios[Parcela Mensal (R$)],MOD($J6108,ROWS(tblConsorcios[Produto]))+1),"")</f>
        <v>755.18</v>
      </c>
      <c r="P6108" s="20" t="str" cm="1">
        <f t="array" ref="P6108">IFERROR(INDEX(tblClientes[Dividendo Mensal (R$)],INT($J6108/ROWS(tblConsorcios[Produto]))+1),"")</f>
        <v/>
      </c>
      <c r="Q6108" s="20" t="str">
        <f t="shared" si="286"/>
        <v/>
      </c>
      <c r="R6108">
        <f t="shared" si="287"/>
        <v>0</v>
      </c>
    </row>
    <row r="6109" spans="10:18" x14ac:dyDescent="0.2">
      <c r="J6109">
        <f t="shared" si="285"/>
        <v>6107</v>
      </c>
      <c r="K6109" t="str" cm="1">
        <f t="array" ref="K6109">IFERROR(INDEX(tblClientes[Cliente],INT($J6109/ROWS(tblConsorcios[Produto]))+1),"")</f>
        <v/>
      </c>
      <c r="L6109" t="str" cm="1">
        <f t="array" ref="L6109">IFERROR(INDEX(tblConsorcios[Produto],MOD($J6109,ROWS(tblConsorcios[Produto]))+1),"")</f>
        <v>Imóvel IE130 – 200m</v>
      </c>
      <c r="M6109" s="20" cm="1">
        <f t="array" ref="M6109">IFERROR(INDEX(tblConsorcios[Valor da Carta (R$)],MOD($J6109,ROWS(tblConsorcios[Produto]))+1),"")</f>
        <v>130000</v>
      </c>
      <c r="N6109" s="2" cm="1">
        <f t="array" ref="N6109">IFERROR(INDEX(tblConsorcios[Prazo (meses)],MOD($J6109,ROWS(tblConsorcios[Produto]))+1),"")</f>
        <v>200</v>
      </c>
      <c r="O6109" s="20" cm="1">
        <f t="array" ref="O6109">IFERROR(INDEX(tblConsorcios[Parcela Mensal (R$)],MOD($J6109,ROWS(tblConsorcios[Produto]))+1),"")</f>
        <v>824.2</v>
      </c>
      <c r="P6109" s="20" t="str" cm="1">
        <f t="array" ref="P6109">IFERROR(INDEX(tblClientes[Dividendo Mensal (R$)],INT($J6109/ROWS(tblConsorcios[Produto]))+1),"")</f>
        <v/>
      </c>
      <c r="Q6109" s="20" t="str">
        <f t="shared" si="286"/>
        <v/>
      </c>
      <c r="R6109">
        <f t="shared" si="287"/>
        <v>0</v>
      </c>
    </row>
    <row r="6110" spans="10:18" x14ac:dyDescent="0.2">
      <c r="J6110">
        <f t="shared" si="285"/>
        <v>6108</v>
      </c>
      <c r="K6110" t="str" cm="1">
        <f t="array" ref="K6110">IFERROR(INDEX(tblClientes[Cliente],INT($J6110/ROWS(tblConsorcios[Produto]))+1),"")</f>
        <v/>
      </c>
      <c r="L6110" t="str" cm="1">
        <f t="array" ref="L6110">IFERROR(INDEX(tblConsorcios[Produto],MOD($J6110,ROWS(tblConsorcios[Produto]))+1),"")</f>
        <v>Imóvel IE120 – 240m</v>
      </c>
      <c r="M6110" s="20" cm="1">
        <f t="array" ref="M6110">IFERROR(INDEX(tblConsorcios[Valor da Carta (R$)],MOD($J6110,ROWS(tblConsorcios[Produto]))+1),"")</f>
        <v>120000</v>
      </c>
      <c r="N6110" s="2" cm="1">
        <f t="array" ref="N6110">IFERROR(INDEX(tblConsorcios[Prazo (meses)],MOD($J6110,ROWS(tblConsorcios[Produto]))+1),"")</f>
        <v>240</v>
      </c>
      <c r="O6110" s="20" cm="1">
        <f t="array" ref="O6110">IFERROR(INDEX(tblConsorcios[Parcela Mensal (R$)],MOD($J6110,ROWS(tblConsorcios[Produto]))+1),"")</f>
        <v>644</v>
      </c>
      <c r="P6110" s="20" t="str" cm="1">
        <f t="array" ref="P6110">IFERROR(INDEX(tblClientes[Dividendo Mensal (R$)],INT($J6110/ROWS(tblConsorcios[Produto]))+1),"")</f>
        <v/>
      </c>
      <c r="Q6110" s="20" t="str">
        <f t="shared" si="286"/>
        <v/>
      </c>
      <c r="R6110">
        <f t="shared" si="287"/>
        <v>0</v>
      </c>
    </row>
    <row r="6111" spans="10:18" x14ac:dyDescent="0.2">
      <c r="J6111">
        <f t="shared" si="285"/>
        <v>6109</v>
      </c>
      <c r="K6111" t="str" cm="1">
        <f t="array" ref="K6111">IFERROR(INDEX(tblClientes[Cliente],INT($J6111/ROWS(tblConsorcios[Produto]))+1),"")</f>
        <v/>
      </c>
      <c r="L6111" t="str" cm="1">
        <f t="array" ref="L6111">IFERROR(INDEX(tblConsorcios[Produto],MOD($J6111,ROWS(tblConsorcios[Produto]))+1),"")</f>
        <v>Imóvel IE120 – 220m</v>
      </c>
      <c r="M6111" s="20" cm="1">
        <f t="array" ref="M6111">IFERROR(INDEX(tblConsorcios[Valor da Carta (R$)],MOD($J6111,ROWS(tblConsorcios[Produto]))+1),"")</f>
        <v>120000</v>
      </c>
      <c r="N6111" s="2" cm="1">
        <f t="array" ref="N6111">IFERROR(INDEX(tblConsorcios[Prazo (meses)],MOD($J6111,ROWS(tblConsorcios[Produto]))+1),"")</f>
        <v>220</v>
      </c>
      <c r="O6111" s="20" cm="1">
        <f t="array" ref="O6111">IFERROR(INDEX(tblConsorcios[Parcela Mensal (R$)],MOD($J6111,ROWS(tblConsorcios[Produto]))+1),"")</f>
        <v>697.09</v>
      </c>
      <c r="P6111" s="20" t="str" cm="1">
        <f t="array" ref="P6111">IFERROR(INDEX(tblClientes[Dividendo Mensal (R$)],INT($J6111/ROWS(tblConsorcios[Produto]))+1),"")</f>
        <v/>
      </c>
      <c r="Q6111" s="20" t="str">
        <f t="shared" si="286"/>
        <v/>
      </c>
      <c r="R6111">
        <f t="shared" si="287"/>
        <v>0</v>
      </c>
    </row>
    <row r="6112" spans="10:18" x14ac:dyDescent="0.2">
      <c r="J6112">
        <f t="shared" si="285"/>
        <v>6110</v>
      </c>
      <c r="K6112" t="str" cm="1">
        <f t="array" ref="K6112">IFERROR(INDEX(tblClientes[Cliente],INT($J6112/ROWS(tblConsorcios[Produto]))+1),"")</f>
        <v/>
      </c>
      <c r="L6112" t="str" cm="1">
        <f t="array" ref="L6112">IFERROR(INDEX(tblConsorcios[Produto],MOD($J6112,ROWS(tblConsorcios[Produto]))+1),"")</f>
        <v>Imóvel IE120 – 200m</v>
      </c>
      <c r="M6112" s="20" cm="1">
        <f t="array" ref="M6112">IFERROR(INDEX(tblConsorcios[Valor da Carta (R$)],MOD($J6112,ROWS(tblConsorcios[Produto]))+1),"")</f>
        <v>120000</v>
      </c>
      <c r="N6112" s="2" cm="1">
        <f t="array" ref="N6112">IFERROR(INDEX(tblConsorcios[Prazo (meses)],MOD($J6112,ROWS(tblConsorcios[Produto]))+1),"")</f>
        <v>200</v>
      </c>
      <c r="O6112" s="20" cm="1">
        <f t="array" ref="O6112">IFERROR(INDEX(tblConsorcios[Parcela Mensal (R$)],MOD($J6112,ROWS(tblConsorcios[Produto]))+1),"")</f>
        <v>760.8</v>
      </c>
      <c r="P6112" s="20" t="str" cm="1">
        <f t="array" ref="P6112">IFERROR(INDEX(tblClientes[Dividendo Mensal (R$)],INT($J6112/ROWS(tblConsorcios[Produto]))+1),"")</f>
        <v/>
      </c>
      <c r="Q6112" s="20" t="str">
        <f t="shared" si="286"/>
        <v/>
      </c>
      <c r="R6112">
        <f t="shared" si="287"/>
        <v>0</v>
      </c>
    </row>
    <row r="6113" spans="10:18" x14ac:dyDescent="0.2">
      <c r="J6113">
        <f t="shared" si="285"/>
        <v>6111</v>
      </c>
      <c r="K6113" t="str" cm="1">
        <f t="array" ref="K6113">IFERROR(INDEX(tblClientes[Cliente],INT($J6113/ROWS(tblConsorcios[Produto]))+1),"")</f>
        <v/>
      </c>
      <c r="L6113" t="str" cm="1">
        <f t="array" ref="L6113">IFERROR(INDEX(tblConsorcios[Produto],MOD($J6113,ROWS(tblConsorcios[Produto]))+1),"")</f>
        <v>Imóvel IE600 – 240m</v>
      </c>
      <c r="M6113" s="20" cm="1">
        <f t="array" ref="M6113">IFERROR(INDEX(tblConsorcios[Valor da Carta (R$)],MOD($J6113,ROWS(tblConsorcios[Produto]))+1),"")</f>
        <v>600000</v>
      </c>
      <c r="N6113" s="2" cm="1">
        <f t="array" ref="N6113">IFERROR(INDEX(tblConsorcios[Prazo (meses)],MOD($J6113,ROWS(tblConsorcios[Produto]))+1),"")</f>
        <v>240</v>
      </c>
      <c r="O6113" s="20" cm="1">
        <f t="array" ref="O6113">IFERROR(INDEX(tblConsorcios[Parcela Mensal (R$)],MOD($J6113,ROWS(tblConsorcios[Produto]))+1),"")</f>
        <v>3220</v>
      </c>
      <c r="P6113" s="20" t="str" cm="1">
        <f t="array" ref="P6113">IFERROR(INDEX(tblClientes[Dividendo Mensal (R$)],INT($J6113/ROWS(tblConsorcios[Produto]))+1),"")</f>
        <v/>
      </c>
      <c r="Q6113" s="20" t="str">
        <f t="shared" si="286"/>
        <v/>
      </c>
      <c r="R6113">
        <f t="shared" si="287"/>
        <v>0</v>
      </c>
    </row>
    <row r="6114" spans="10:18" x14ac:dyDescent="0.2">
      <c r="J6114">
        <f t="shared" si="285"/>
        <v>6112</v>
      </c>
      <c r="K6114" t="str" cm="1">
        <f t="array" ref="K6114">IFERROR(INDEX(tblClientes[Cliente],INT($J6114/ROWS(tblConsorcios[Produto]))+1),"")</f>
        <v/>
      </c>
      <c r="L6114" t="str" cm="1">
        <f t="array" ref="L6114">IFERROR(INDEX(tblConsorcios[Produto],MOD($J6114,ROWS(tblConsorcios[Produto]))+1),"")</f>
        <v>Imóvel IE600 – 220m</v>
      </c>
      <c r="M6114" s="20" cm="1">
        <f t="array" ref="M6114">IFERROR(INDEX(tblConsorcios[Valor da Carta (R$)],MOD($J6114,ROWS(tblConsorcios[Produto]))+1),"")</f>
        <v>600000</v>
      </c>
      <c r="N6114" s="2" cm="1">
        <f t="array" ref="N6114">IFERROR(INDEX(tblConsorcios[Prazo (meses)],MOD($J6114,ROWS(tblConsorcios[Produto]))+1),"")</f>
        <v>220</v>
      </c>
      <c r="O6114" s="20" cm="1">
        <f t="array" ref="O6114">IFERROR(INDEX(tblConsorcios[Parcela Mensal (R$)],MOD($J6114,ROWS(tblConsorcios[Produto]))+1),"")</f>
        <v>3485.45</v>
      </c>
      <c r="P6114" s="20" t="str" cm="1">
        <f t="array" ref="P6114">IFERROR(INDEX(tblClientes[Dividendo Mensal (R$)],INT($J6114/ROWS(tblConsorcios[Produto]))+1),"")</f>
        <v/>
      </c>
      <c r="Q6114" s="20" t="str">
        <f t="shared" si="286"/>
        <v/>
      </c>
      <c r="R6114">
        <f t="shared" si="287"/>
        <v>0</v>
      </c>
    </row>
    <row r="6115" spans="10:18" x14ac:dyDescent="0.2">
      <c r="J6115">
        <f t="shared" si="285"/>
        <v>6113</v>
      </c>
      <c r="K6115" t="str" cm="1">
        <f t="array" ref="K6115">IFERROR(INDEX(tblClientes[Cliente],INT($J6115/ROWS(tblConsorcios[Produto]))+1),"")</f>
        <v/>
      </c>
      <c r="L6115" t="str" cm="1">
        <f t="array" ref="L6115">IFERROR(INDEX(tblConsorcios[Produto],MOD($J6115,ROWS(tblConsorcios[Produto]))+1),"")</f>
        <v>Imóvel IE600 – 200m</v>
      </c>
      <c r="M6115" s="20" cm="1">
        <f t="array" ref="M6115">IFERROR(INDEX(tblConsorcios[Valor da Carta (R$)],MOD($J6115,ROWS(tblConsorcios[Produto]))+1),"")</f>
        <v>600000</v>
      </c>
      <c r="N6115" s="2" cm="1">
        <f t="array" ref="N6115">IFERROR(INDEX(tblConsorcios[Prazo (meses)],MOD($J6115,ROWS(tblConsorcios[Produto]))+1),"")</f>
        <v>200</v>
      </c>
      <c r="O6115" s="20" cm="1">
        <f t="array" ref="O6115">IFERROR(INDEX(tblConsorcios[Parcela Mensal (R$)],MOD($J6115,ROWS(tblConsorcios[Produto]))+1),"")</f>
        <v>3804</v>
      </c>
      <c r="P6115" s="20" t="str" cm="1">
        <f t="array" ref="P6115">IFERROR(INDEX(tblClientes[Dividendo Mensal (R$)],INT($J6115/ROWS(tblConsorcios[Produto]))+1),"")</f>
        <v/>
      </c>
      <c r="Q6115" s="20" t="str">
        <f t="shared" si="286"/>
        <v/>
      </c>
      <c r="R6115">
        <f t="shared" si="287"/>
        <v>0</v>
      </c>
    </row>
    <row r="6116" spans="10:18" x14ac:dyDescent="0.2">
      <c r="J6116">
        <f t="shared" si="285"/>
        <v>6114</v>
      </c>
      <c r="K6116" t="str" cm="1">
        <f t="array" ref="K6116">IFERROR(INDEX(tblClientes[Cliente],INT($J6116/ROWS(tblConsorcios[Produto]))+1),"")</f>
        <v/>
      </c>
      <c r="L6116" t="str" cm="1">
        <f t="array" ref="L6116">IFERROR(INDEX(tblConsorcios[Produto],MOD($J6116,ROWS(tblConsorcios[Produto]))+1),"")</f>
        <v>Imóvel IE580 – 240m</v>
      </c>
      <c r="M6116" s="20" cm="1">
        <f t="array" ref="M6116">IFERROR(INDEX(tblConsorcios[Valor da Carta (R$)],MOD($J6116,ROWS(tblConsorcios[Produto]))+1),"")</f>
        <v>580000</v>
      </c>
      <c r="N6116" s="2" cm="1">
        <f t="array" ref="N6116">IFERROR(INDEX(tblConsorcios[Prazo (meses)],MOD($J6116,ROWS(tblConsorcios[Produto]))+1),"")</f>
        <v>240</v>
      </c>
      <c r="O6116" s="20" cm="1">
        <f t="array" ref="O6116">IFERROR(INDEX(tblConsorcios[Parcela Mensal (R$)],MOD($J6116,ROWS(tblConsorcios[Produto]))+1),"")</f>
        <v>3112.67</v>
      </c>
      <c r="P6116" s="20" t="str" cm="1">
        <f t="array" ref="P6116">IFERROR(INDEX(tblClientes[Dividendo Mensal (R$)],INT($J6116/ROWS(tblConsorcios[Produto]))+1),"")</f>
        <v/>
      </c>
      <c r="Q6116" s="20" t="str">
        <f t="shared" si="286"/>
        <v/>
      </c>
      <c r="R6116">
        <f t="shared" si="287"/>
        <v>0</v>
      </c>
    </row>
    <row r="6117" spans="10:18" x14ac:dyDescent="0.2">
      <c r="J6117">
        <f t="shared" si="285"/>
        <v>6115</v>
      </c>
      <c r="K6117" t="str" cm="1">
        <f t="array" ref="K6117">IFERROR(INDEX(tblClientes[Cliente],INT($J6117/ROWS(tblConsorcios[Produto]))+1),"")</f>
        <v/>
      </c>
      <c r="L6117" t="str" cm="1">
        <f t="array" ref="L6117">IFERROR(INDEX(tblConsorcios[Produto],MOD($J6117,ROWS(tblConsorcios[Produto]))+1),"")</f>
        <v>Imóvel IE580 – 220m</v>
      </c>
      <c r="M6117" s="20" cm="1">
        <f t="array" ref="M6117">IFERROR(INDEX(tblConsorcios[Valor da Carta (R$)],MOD($J6117,ROWS(tblConsorcios[Produto]))+1),"")</f>
        <v>580000</v>
      </c>
      <c r="N6117" s="2" cm="1">
        <f t="array" ref="N6117">IFERROR(INDEX(tblConsorcios[Prazo (meses)],MOD($J6117,ROWS(tblConsorcios[Produto]))+1),"")</f>
        <v>220</v>
      </c>
      <c r="O6117" s="20" cm="1">
        <f t="array" ref="O6117">IFERROR(INDEX(tblConsorcios[Parcela Mensal (R$)],MOD($J6117,ROWS(tblConsorcios[Produto]))+1),"")</f>
        <v>3369.27</v>
      </c>
      <c r="P6117" s="20" t="str" cm="1">
        <f t="array" ref="P6117">IFERROR(INDEX(tblClientes[Dividendo Mensal (R$)],INT($J6117/ROWS(tblConsorcios[Produto]))+1),"")</f>
        <v/>
      </c>
      <c r="Q6117" s="20" t="str">
        <f t="shared" si="286"/>
        <v/>
      </c>
      <c r="R6117">
        <f t="shared" si="287"/>
        <v>0</v>
      </c>
    </row>
    <row r="6118" spans="10:18" x14ac:dyDescent="0.2">
      <c r="J6118">
        <f t="shared" si="285"/>
        <v>6116</v>
      </c>
      <c r="K6118" t="str" cm="1">
        <f t="array" ref="K6118">IFERROR(INDEX(tblClientes[Cliente],INT($J6118/ROWS(tblConsorcios[Produto]))+1),"")</f>
        <v/>
      </c>
      <c r="L6118" t="str" cm="1">
        <f t="array" ref="L6118">IFERROR(INDEX(tblConsorcios[Produto],MOD($J6118,ROWS(tblConsorcios[Produto]))+1),"")</f>
        <v>Imóvel IE580 – 200m</v>
      </c>
      <c r="M6118" s="20" cm="1">
        <f t="array" ref="M6118">IFERROR(INDEX(tblConsorcios[Valor da Carta (R$)],MOD($J6118,ROWS(tblConsorcios[Produto]))+1),"")</f>
        <v>580000</v>
      </c>
      <c r="N6118" s="2" cm="1">
        <f t="array" ref="N6118">IFERROR(INDEX(tblConsorcios[Prazo (meses)],MOD($J6118,ROWS(tblConsorcios[Produto]))+1),"")</f>
        <v>200</v>
      </c>
      <c r="O6118" s="20" cm="1">
        <f t="array" ref="O6118">IFERROR(INDEX(tblConsorcios[Parcela Mensal (R$)],MOD($J6118,ROWS(tblConsorcios[Produto]))+1),"")</f>
        <v>3677.2</v>
      </c>
      <c r="P6118" s="20" t="str" cm="1">
        <f t="array" ref="P6118">IFERROR(INDEX(tblClientes[Dividendo Mensal (R$)],INT($J6118/ROWS(tblConsorcios[Produto]))+1),"")</f>
        <v/>
      </c>
      <c r="Q6118" s="20" t="str">
        <f t="shared" si="286"/>
        <v/>
      </c>
      <c r="R6118">
        <f t="shared" si="287"/>
        <v>0</v>
      </c>
    </row>
    <row r="6119" spans="10:18" x14ac:dyDescent="0.2">
      <c r="J6119">
        <f t="shared" si="285"/>
        <v>6117</v>
      </c>
      <c r="K6119" t="str" cm="1">
        <f t="array" ref="K6119">IFERROR(INDEX(tblClientes[Cliente],INT($J6119/ROWS(tblConsorcios[Produto]))+1),"")</f>
        <v/>
      </c>
      <c r="L6119" t="str" cm="1">
        <f t="array" ref="L6119">IFERROR(INDEX(tblConsorcios[Produto],MOD($J6119,ROWS(tblConsorcios[Produto]))+1),"")</f>
        <v>Imóvel IE550 – 240m</v>
      </c>
      <c r="M6119" s="20" cm="1">
        <f t="array" ref="M6119">IFERROR(INDEX(tblConsorcios[Valor da Carta (R$)],MOD($J6119,ROWS(tblConsorcios[Produto]))+1),"")</f>
        <v>550000</v>
      </c>
      <c r="N6119" s="2" cm="1">
        <f t="array" ref="N6119">IFERROR(INDEX(tblConsorcios[Prazo (meses)],MOD($J6119,ROWS(tblConsorcios[Produto]))+1),"")</f>
        <v>240</v>
      </c>
      <c r="O6119" s="20" cm="1">
        <f t="array" ref="O6119">IFERROR(INDEX(tblConsorcios[Parcela Mensal (R$)],MOD($J6119,ROWS(tblConsorcios[Produto]))+1),"")</f>
        <v>2951.67</v>
      </c>
      <c r="P6119" s="20" t="str" cm="1">
        <f t="array" ref="P6119">IFERROR(INDEX(tblClientes[Dividendo Mensal (R$)],INT($J6119/ROWS(tblConsorcios[Produto]))+1),"")</f>
        <v/>
      </c>
      <c r="Q6119" s="20" t="str">
        <f t="shared" si="286"/>
        <v/>
      </c>
      <c r="R6119">
        <f t="shared" si="287"/>
        <v>0</v>
      </c>
    </row>
    <row r="6120" spans="10:18" x14ac:dyDescent="0.2">
      <c r="J6120">
        <f t="shared" si="285"/>
        <v>6118</v>
      </c>
      <c r="K6120" t="str" cm="1">
        <f t="array" ref="K6120">IFERROR(INDEX(tblClientes[Cliente],INT($J6120/ROWS(tblConsorcios[Produto]))+1),"")</f>
        <v/>
      </c>
      <c r="L6120" t="str" cm="1">
        <f t="array" ref="L6120">IFERROR(INDEX(tblConsorcios[Produto],MOD($J6120,ROWS(tblConsorcios[Produto]))+1),"")</f>
        <v>Imóvel IE550 – 220m</v>
      </c>
      <c r="M6120" s="20" cm="1">
        <f t="array" ref="M6120">IFERROR(INDEX(tblConsorcios[Valor da Carta (R$)],MOD($J6120,ROWS(tblConsorcios[Produto]))+1),"")</f>
        <v>550000</v>
      </c>
      <c r="N6120" s="2" cm="1">
        <f t="array" ref="N6120">IFERROR(INDEX(tblConsorcios[Prazo (meses)],MOD($J6120,ROWS(tblConsorcios[Produto]))+1),"")</f>
        <v>220</v>
      </c>
      <c r="O6120" s="20" cm="1">
        <f t="array" ref="O6120">IFERROR(INDEX(tblConsorcios[Parcela Mensal (R$)],MOD($J6120,ROWS(tblConsorcios[Produto]))+1),"")</f>
        <v>3195</v>
      </c>
      <c r="P6120" s="20" t="str" cm="1">
        <f t="array" ref="P6120">IFERROR(INDEX(tblClientes[Dividendo Mensal (R$)],INT($J6120/ROWS(tblConsorcios[Produto]))+1),"")</f>
        <v/>
      </c>
      <c r="Q6120" s="20" t="str">
        <f t="shared" si="286"/>
        <v/>
      </c>
      <c r="R6120">
        <f t="shared" si="287"/>
        <v>0</v>
      </c>
    </row>
    <row r="6121" spans="10:18" x14ac:dyDescent="0.2">
      <c r="J6121">
        <f t="shared" si="285"/>
        <v>6119</v>
      </c>
      <c r="K6121" t="str" cm="1">
        <f t="array" ref="K6121">IFERROR(INDEX(tblClientes[Cliente],INT($J6121/ROWS(tblConsorcios[Produto]))+1),"")</f>
        <v/>
      </c>
      <c r="L6121" t="str" cm="1">
        <f t="array" ref="L6121">IFERROR(INDEX(tblConsorcios[Produto],MOD($J6121,ROWS(tblConsorcios[Produto]))+1),"")</f>
        <v>Imóvel IE550 – 200m</v>
      </c>
      <c r="M6121" s="20" cm="1">
        <f t="array" ref="M6121">IFERROR(INDEX(tblConsorcios[Valor da Carta (R$)],MOD($J6121,ROWS(tblConsorcios[Produto]))+1),"")</f>
        <v>550000</v>
      </c>
      <c r="N6121" s="2" cm="1">
        <f t="array" ref="N6121">IFERROR(INDEX(tblConsorcios[Prazo (meses)],MOD($J6121,ROWS(tblConsorcios[Produto]))+1),"")</f>
        <v>200</v>
      </c>
      <c r="O6121" s="20" cm="1">
        <f t="array" ref="O6121">IFERROR(INDEX(tblConsorcios[Parcela Mensal (R$)],MOD($J6121,ROWS(tblConsorcios[Produto]))+1),"")</f>
        <v>3487</v>
      </c>
      <c r="P6121" s="20" t="str" cm="1">
        <f t="array" ref="P6121">IFERROR(INDEX(tblClientes[Dividendo Mensal (R$)],INT($J6121/ROWS(tblConsorcios[Produto]))+1),"")</f>
        <v/>
      </c>
      <c r="Q6121" s="20" t="str">
        <f t="shared" si="286"/>
        <v/>
      </c>
      <c r="R6121">
        <f t="shared" si="287"/>
        <v>0</v>
      </c>
    </row>
    <row r="6122" spans="10:18" x14ac:dyDescent="0.2">
      <c r="J6122">
        <f t="shared" si="285"/>
        <v>6120</v>
      </c>
      <c r="K6122" t="str" cm="1">
        <f t="array" ref="K6122">IFERROR(INDEX(tblClientes[Cliente],INT($J6122/ROWS(tblConsorcios[Produto]))+1),"")</f>
        <v/>
      </c>
      <c r="L6122" t="str" cm="1">
        <f t="array" ref="L6122">IFERROR(INDEX(tblConsorcios[Produto],MOD($J6122,ROWS(tblConsorcios[Produto]))+1),"")</f>
        <v>Imóvel IE530 – 240m</v>
      </c>
      <c r="M6122" s="20" cm="1">
        <f t="array" ref="M6122">IFERROR(INDEX(tblConsorcios[Valor da Carta (R$)],MOD($J6122,ROWS(tblConsorcios[Produto]))+1),"")</f>
        <v>530000</v>
      </c>
      <c r="N6122" s="2" cm="1">
        <f t="array" ref="N6122">IFERROR(INDEX(tblConsorcios[Prazo (meses)],MOD($J6122,ROWS(tblConsorcios[Produto]))+1),"")</f>
        <v>240</v>
      </c>
      <c r="O6122" s="20" cm="1">
        <f t="array" ref="O6122">IFERROR(INDEX(tblConsorcios[Parcela Mensal (R$)],MOD($J6122,ROWS(tblConsorcios[Produto]))+1),"")</f>
        <v>2844.33</v>
      </c>
      <c r="P6122" s="20" t="str" cm="1">
        <f t="array" ref="P6122">IFERROR(INDEX(tblClientes[Dividendo Mensal (R$)],INT($J6122/ROWS(tblConsorcios[Produto]))+1),"")</f>
        <v/>
      </c>
      <c r="Q6122" s="20" t="str">
        <f t="shared" si="286"/>
        <v/>
      </c>
      <c r="R6122">
        <f t="shared" si="287"/>
        <v>0</v>
      </c>
    </row>
    <row r="6123" spans="10:18" x14ac:dyDescent="0.2">
      <c r="J6123">
        <f t="shared" si="285"/>
        <v>6121</v>
      </c>
      <c r="K6123" t="str" cm="1">
        <f t="array" ref="K6123">IFERROR(INDEX(tblClientes[Cliente],INT($J6123/ROWS(tblConsorcios[Produto]))+1),"")</f>
        <v/>
      </c>
      <c r="L6123" t="str" cm="1">
        <f t="array" ref="L6123">IFERROR(INDEX(tblConsorcios[Produto],MOD($J6123,ROWS(tblConsorcios[Produto]))+1),"")</f>
        <v>Imóvel IE530 – 220m</v>
      </c>
      <c r="M6123" s="20" cm="1">
        <f t="array" ref="M6123">IFERROR(INDEX(tblConsorcios[Valor da Carta (R$)],MOD($J6123,ROWS(tblConsorcios[Produto]))+1),"")</f>
        <v>530000</v>
      </c>
      <c r="N6123" s="2" cm="1">
        <f t="array" ref="N6123">IFERROR(INDEX(tblConsorcios[Prazo (meses)],MOD($J6123,ROWS(tblConsorcios[Produto]))+1),"")</f>
        <v>220</v>
      </c>
      <c r="O6123" s="20" cm="1">
        <f t="array" ref="O6123">IFERROR(INDEX(tblConsorcios[Parcela Mensal (R$)],MOD($J6123,ROWS(tblConsorcios[Produto]))+1),"")</f>
        <v>3078.82</v>
      </c>
      <c r="P6123" s="20" t="str" cm="1">
        <f t="array" ref="P6123">IFERROR(INDEX(tblClientes[Dividendo Mensal (R$)],INT($J6123/ROWS(tblConsorcios[Produto]))+1),"")</f>
        <v/>
      </c>
      <c r="Q6123" s="20" t="str">
        <f t="shared" si="286"/>
        <v/>
      </c>
      <c r="R6123">
        <f t="shared" si="287"/>
        <v>0</v>
      </c>
    </row>
    <row r="6124" spans="10:18" x14ac:dyDescent="0.2">
      <c r="J6124">
        <f t="shared" si="285"/>
        <v>6122</v>
      </c>
      <c r="K6124" t="str" cm="1">
        <f t="array" ref="K6124">IFERROR(INDEX(tblClientes[Cliente],INT($J6124/ROWS(tblConsorcios[Produto]))+1),"")</f>
        <v/>
      </c>
      <c r="L6124" t="str" cm="1">
        <f t="array" ref="L6124">IFERROR(INDEX(tblConsorcios[Produto],MOD($J6124,ROWS(tblConsorcios[Produto]))+1),"")</f>
        <v>Imóvel IE530 – 200m</v>
      </c>
      <c r="M6124" s="20" cm="1">
        <f t="array" ref="M6124">IFERROR(INDEX(tblConsorcios[Valor da Carta (R$)],MOD($J6124,ROWS(tblConsorcios[Produto]))+1),"")</f>
        <v>530000</v>
      </c>
      <c r="N6124" s="2" cm="1">
        <f t="array" ref="N6124">IFERROR(INDEX(tblConsorcios[Prazo (meses)],MOD($J6124,ROWS(tblConsorcios[Produto]))+1),"")</f>
        <v>200</v>
      </c>
      <c r="O6124" s="20" cm="1">
        <f t="array" ref="O6124">IFERROR(INDEX(tblConsorcios[Parcela Mensal (R$)],MOD($J6124,ROWS(tblConsorcios[Produto]))+1),"")</f>
        <v>3360.2</v>
      </c>
      <c r="P6124" s="20" t="str" cm="1">
        <f t="array" ref="P6124">IFERROR(INDEX(tblClientes[Dividendo Mensal (R$)],INT($J6124/ROWS(tblConsorcios[Produto]))+1),"")</f>
        <v/>
      </c>
      <c r="Q6124" s="20" t="str">
        <f t="shared" si="286"/>
        <v/>
      </c>
      <c r="R6124">
        <f t="shared" si="287"/>
        <v>0</v>
      </c>
    </row>
    <row r="6125" spans="10:18" x14ac:dyDescent="0.2">
      <c r="J6125">
        <f t="shared" si="285"/>
        <v>6123</v>
      </c>
      <c r="K6125" t="str" cm="1">
        <f t="array" ref="K6125">IFERROR(INDEX(tblClientes[Cliente],INT($J6125/ROWS(tblConsorcios[Produto]))+1),"")</f>
        <v/>
      </c>
      <c r="L6125" t="str" cm="1">
        <f t="array" ref="L6125">IFERROR(INDEX(tblConsorcios[Produto],MOD($J6125,ROWS(tblConsorcios[Produto]))+1),"")</f>
        <v>Imóvel IE500 – 240m</v>
      </c>
      <c r="M6125" s="20" cm="1">
        <f t="array" ref="M6125">IFERROR(INDEX(tblConsorcios[Valor da Carta (R$)],MOD($J6125,ROWS(tblConsorcios[Produto]))+1),"")</f>
        <v>500000</v>
      </c>
      <c r="N6125" s="2" cm="1">
        <f t="array" ref="N6125">IFERROR(INDEX(tblConsorcios[Prazo (meses)],MOD($J6125,ROWS(tblConsorcios[Produto]))+1),"")</f>
        <v>240</v>
      </c>
      <c r="O6125" s="20" cm="1">
        <f t="array" ref="O6125">IFERROR(INDEX(tblConsorcios[Parcela Mensal (R$)],MOD($J6125,ROWS(tblConsorcios[Produto]))+1),"")</f>
        <v>2683.33</v>
      </c>
      <c r="P6125" s="20" t="str" cm="1">
        <f t="array" ref="P6125">IFERROR(INDEX(tblClientes[Dividendo Mensal (R$)],INT($J6125/ROWS(tblConsorcios[Produto]))+1),"")</f>
        <v/>
      </c>
      <c r="Q6125" s="20" t="str">
        <f t="shared" si="286"/>
        <v/>
      </c>
      <c r="R6125">
        <f t="shared" si="287"/>
        <v>0</v>
      </c>
    </row>
    <row r="6126" spans="10:18" x14ac:dyDescent="0.2">
      <c r="J6126">
        <f t="shared" si="285"/>
        <v>6124</v>
      </c>
      <c r="K6126" t="str" cm="1">
        <f t="array" ref="K6126">IFERROR(INDEX(tblClientes[Cliente],INT($J6126/ROWS(tblConsorcios[Produto]))+1),"")</f>
        <v/>
      </c>
      <c r="L6126" t="str" cm="1">
        <f t="array" ref="L6126">IFERROR(INDEX(tblConsorcios[Produto],MOD($J6126,ROWS(tblConsorcios[Produto]))+1),"")</f>
        <v>Imóvel IE500 – 220m</v>
      </c>
      <c r="M6126" s="20" cm="1">
        <f t="array" ref="M6126">IFERROR(INDEX(tblConsorcios[Valor da Carta (R$)],MOD($J6126,ROWS(tblConsorcios[Produto]))+1),"")</f>
        <v>500000</v>
      </c>
      <c r="N6126" s="2" cm="1">
        <f t="array" ref="N6126">IFERROR(INDEX(tblConsorcios[Prazo (meses)],MOD($J6126,ROWS(tblConsorcios[Produto]))+1),"")</f>
        <v>220</v>
      </c>
      <c r="O6126" s="20" cm="1">
        <f t="array" ref="O6126">IFERROR(INDEX(tblConsorcios[Parcela Mensal (R$)],MOD($J6126,ROWS(tblConsorcios[Produto]))+1),"")</f>
        <v>2904.55</v>
      </c>
      <c r="P6126" s="20" t="str" cm="1">
        <f t="array" ref="P6126">IFERROR(INDEX(tblClientes[Dividendo Mensal (R$)],INT($J6126/ROWS(tblConsorcios[Produto]))+1),"")</f>
        <v/>
      </c>
      <c r="Q6126" s="20" t="str">
        <f t="shared" si="286"/>
        <v/>
      </c>
      <c r="R6126">
        <f t="shared" si="287"/>
        <v>0</v>
      </c>
    </row>
    <row r="6127" spans="10:18" x14ac:dyDescent="0.2">
      <c r="J6127">
        <f t="shared" si="285"/>
        <v>6125</v>
      </c>
      <c r="K6127" t="str" cm="1">
        <f t="array" ref="K6127">IFERROR(INDEX(tblClientes[Cliente],INT($J6127/ROWS(tblConsorcios[Produto]))+1),"")</f>
        <v/>
      </c>
      <c r="L6127" t="str" cm="1">
        <f t="array" ref="L6127">IFERROR(INDEX(tblConsorcios[Produto],MOD($J6127,ROWS(tblConsorcios[Produto]))+1),"")</f>
        <v>Imóvel IE500 – 200m</v>
      </c>
      <c r="M6127" s="20" cm="1">
        <f t="array" ref="M6127">IFERROR(INDEX(tblConsorcios[Valor da Carta (R$)],MOD($J6127,ROWS(tblConsorcios[Produto]))+1),"")</f>
        <v>500000</v>
      </c>
      <c r="N6127" s="2" cm="1">
        <f t="array" ref="N6127">IFERROR(INDEX(tblConsorcios[Prazo (meses)],MOD($J6127,ROWS(tblConsorcios[Produto]))+1),"")</f>
        <v>200</v>
      </c>
      <c r="O6127" s="20" cm="1">
        <f t="array" ref="O6127">IFERROR(INDEX(tblConsorcios[Parcela Mensal (R$)],MOD($J6127,ROWS(tblConsorcios[Produto]))+1),"")</f>
        <v>3170</v>
      </c>
      <c r="P6127" s="20" t="str" cm="1">
        <f t="array" ref="P6127">IFERROR(INDEX(tblClientes[Dividendo Mensal (R$)],INT($J6127/ROWS(tblConsorcios[Produto]))+1),"")</f>
        <v/>
      </c>
      <c r="Q6127" s="20" t="str">
        <f t="shared" si="286"/>
        <v/>
      </c>
      <c r="R6127">
        <f t="shared" si="287"/>
        <v>0</v>
      </c>
    </row>
    <row r="6128" spans="10:18" x14ac:dyDescent="0.2">
      <c r="J6128">
        <f t="shared" si="285"/>
        <v>6126</v>
      </c>
      <c r="K6128" t="str" cm="1">
        <f t="array" ref="K6128">IFERROR(INDEX(tblClientes[Cliente],INT($J6128/ROWS(tblConsorcios[Produto]))+1),"")</f>
        <v/>
      </c>
      <c r="L6128" t="str" cm="1">
        <f t="array" ref="L6128">IFERROR(INDEX(tblConsorcios[Produto],MOD($J6128,ROWS(tblConsorcios[Produto]))+1),"")</f>
        <v>Imóvel IE480 – 240m</v>
      </c>
      <c r="M6128" s="20" cm="1">
        <f t="array" ref="M6128">IFERROR(INDEX(tblConsorcios[Valor da Carta (R$)],MOD($J6128,ROWS(tblConsorcios[Produto]))+1),"")</f>
        <v>480000</v>
      </c>
      <c r="N6128" s="2" cm="1">
        <f t="array" ref="N6128">IFERROR(INDEX(tblConsorcios[Prazo (meses)],MOD($J6128,ROWS(tblConsorcios[Produto]))+1),"")</f>
        <v>240</v>
      </c>
      <c r="O6128" s="20" cm="1">
        <f t="array" ref="O6128">IFERROR(INDEX(tblConsorcios[Parcela Mensal (R$)],MOD($J6128,ROWS(tblConsorcios[Produto]))+1),"")</f>
        <v>2576</v>
      </c>
      <c r="P6128" s="20" t="str" cm="1">
        <f t="array" ref="P6128">IFERROR(INDEX(tblClientes[Dividendo Mensal (R$)],INT($J6128/ROWS(tblConsorcios[Produto]))+1),"")</f>
        <v/>
      </c>
      <c r="Q6128" s="20" t="str">
        <f t="shared" si="286"/>
        <v/>
      </c>
      <c r="R6128">
        <f t="shared" si="287"/>
        <v>0</v>
      </c>
    </row>
    <row r="6129" spans="10:18" x14ac:dyDescent="0.2">
      <c r="J6129">
        <f t="shared" si="285"/>
        <v>6127</v>
      </c>
      <c r="K6129" t="str" cm="1">
        <f t="array" ref="K6129">IFERROR(INDEX(tblClientes[Cliente],INT($J6129/ROWS(tblConsorcios[Produto]))+1),"")</f>
        <v/>
      </c>
      <c r="L6129" t="str" cm="1">
        <f t="array" ref="L6129">IFERROR(INDEX(tblConsorcios[Produto],MOD($J6129,ROWS(tblConsorcios[Produto]))+1),"")</f>
        <v>Imóvel IE480 – 220m</v>
      </c>
      <c r="M6129" s="20" cm="1">
        <f t="array" ref="M6129">IFERROR(INDEX(tblConsorcios[Valor da Carta (R$)],MOD($J6129,ROWS(tblConsorcios[Produto]))+1),"")</f>
        <v>480000</v>
      </c>
      <c r="N6129" s="2" cm="1">
        <f t="array" ref="N6129">IFERROR(INDEX(tblConsorcios[Prazo (meses)],MOD($J6129,ROWS(tblConsorcios[Produto]))+1),"")</f>
        <v>220</v>
      </c>
      <c r="O6129" s="20" cm="1">
        <f t="array" ref="O6129">IFERROR(INDEX(tblConsorcios[Parcela Mensal (R$)],MOD($J6129,ROWS(tblConsorcios[Produto]))+1),"")</f>
        <v>2788.36</v>
      </c>
      <c r="P6129" s="20" t="str" cm="1">
        <f t="array" ref="P6129">IFERROR(INDEX(tblClientes[Dividendo Mensal (R$)],INT($J6129/ROWS(tblConsorcios[Produto]))+1),"")</f>
        <v/>
      </c>
      <c r="Q6129" s="20" t="str">
        <f t="shared" si="286"/>
        <v/>
      </c>
      <c r="R6129">
        <f t="shared" si="287"/>
        <v>0</v>
      </c>
    </row>
    <row r="6130" spans="10:18" x14ac:dyDescent="0.2">
      <c r="J6130">
        <f t="shared" si="285"/>
        <v>6128</v>
      </c>
      <c r="K6130" t="str" cm="1">
        <f t="array" ref="K6130">IFERROR(INDEX(tblClientes[Cliente],INT($J6130/ROWS(tblConsorcios[Produto]))+1),"")</f>
        <v/>
      </c>
      <c r="L6130" t="str" cm="1">
        <f t="array" ref="L6130">IFERROR(INDEX(tblConsorcios[Produto],MOD($J6130,ROWS(tblConsorcios[Produto]))+1),"")</f>
        <v>Imóvel IE480 – 200m</v>
      </c>
      <c r="M6130" s="20" cm="1">
        <f t="array" ref="M6130">IFERROR(INDEX(tblConsorcios[Valor da Carta (R$)],MOD($J6130,ROWS(tblConsorcios[Produto]))+1),"")</f>
        <v>480000</v>
      </c>
      <c r="N6130" s="2" cm="1">
        <f t="array" ref="N6130">IFERROR(INDEX(tblConsorcios[Prazo (meses)],MOD($J6130,ROWS(tblConsorcios[Produto]))+1),"")</f>
        <v>200</v>
      </c>
      <c r="O6130" s="20" cm="1">
        <f t="array" ref="O6130">IFERROR(INDEX(tblConsorcios[Parcela Mensal (R$)],MOD($J6130,ROWS(tblConsorcios[Produto]))+1),"")</f>
        <v>3043.2</v>
      </c>
      <c r="P6130" s="20" t="str" cm="1">
        <f t="array" ref="P6130">IFERROR(INDEX(tblClientes[Dividendo Mensal (R$)],INT($J6130/ROWS(tblConsorcios[Produto]))+1),"")</f>
        <v/>
      </c>
      <c r="Q6130" s="20" t="str">
        <f t="shared" si="286"/>
        <v/>
      </c>
      <c r="R6130">
        <f t="shared" si="287"/>
        <v>0</v>
      </c>
    </row>
    <row r="6131" spans="10:18" x14ac:dyDescent="0.2">
      <c r="J6131">
        <f t="shared" si="285"/>
        <v>6129</v>
      </c>
      <c r="K6131" t="str" cm="1">
        <f t="array" ref="K6131">IFERROR(INDEX(tblClientes[Cliente],INT($J6131/ROWS(tblConsorcios[Produto]))+1),"")</f>
        <v/>
      </c>
      <c r="L6131" t="str" cm="1">
        <f t="array" ref="L6131">IFERROR(INDEX(tblConsorcios[Produto],MOD($J6131,ROWS(tblConsorcios[Produto]))+1),"")</f>
        <v>Imóvel IE450 – 240m</v>
      </c>
      <c r="M6131" s="20" cm="1">
        <f t="array" ref="M6131">IFERROR(INDEX(tblConsorcios[Valor da Carta (R$)],MOD($J6131,ROWS(tblConsorcios[Produto]))+1),"")</f>
        <v>450000</v>
      </c>
      <c r="N6131" s="2" cm="1">
        <f t="array" ref="N6131">IFERROR(INDEX(tblConsorcios[Prazo (meses)],MOD($J6131,ROWS(tblConsorcios[Produto]))+1),"")</f>
        <v>240</v>
      </c>
      <c r="O6131" s="20" cm="1">
        <f t="array" ref="O6131">IFERROR(INDEX(tblConsorcios[Parcela Mensal (R$)],MOD($J6131,ROWS(tblConsorcios[Produto]))+1),"")</f>
        <v>2415</v>
      </c>
      <c r="P6131" s="20" t="str" cm="1">
        <f t="array" ref="P6131">IFERROR(INDEX(tblClientes[Dividendo Mensal (R$)],INT($J6131/ROWS(tblConsorcios[Produto]))+1),"")</f>
        <v/>
      </c>
      <c r="Q6131" s="20" t="str">
        <f t="shared" si="286"/>
        <v/>
      </c>
      <c r="R6131">
        <f t="shared" si="287"/>
        <v>0</v>
      </c>
    </row>
    <row r="6132" spans="10:18" x14ac:dyDescent="0.2">
      <c r="J6132">
        <f t="shared" si="285"/>
        <v>6130</v>
      </c>
      <c r="K6132" t="str" cm="1">
        <f t="array" ref="K6132">IFERROR(INDEX(tblClientes[Cliente],INT($J6132/ROWS(tblConsorcios[Produto]))+1),"")</f>
        <v/>
      </c>
      <c r="L6132" t="str" cm="1">
        <f t="array" ref="L6132">IFERROR(INDEX(tblConsorcios[Produto],MOD($J6132,ROWS(tblConsorcios[Produto]))+1),"")</f>
        <v>Imóvel IE450 – 220m</v>
      </c>
      <c r="M6132" s="20" cm="1">
        <f t="array" ref="M6132">IFERROR(INDEX(tblConsorcios[Valor da Carta (R$)],MOD($J6132,ROWS(tblConsorcios[Produto]))+1),"")</f>
        <v>450000</v>
      </c>
      <c r="N6132" s="2" cm="1">
        <f t="array" ref="N6132">IFERROR(INDEX(tblConsorcios[Prazo (meses)],MOD($J6132,ROWS(tblConsorcios[Produto]))+1),"")</f>
        <v>220</v>
      </c>
      <c r="O6132" s="20" cm="1">
        <f t="array" ref="O6132">IFERROR(INDEX(tblConsorcios[Parcela Mensal (R$)],MOD($J6132,ROWS(tblConsorcios[Produto]))+1),"")</f>
        <v>2614.09</v>
      </c>
      <c r="P6132" s="20" t="str" cm="1">
        <f t="array" ref="P6132">IFERROR(INDEX(tblClientes[Dividendo Mensal (R$)],INT($J6132/ROWS(tblConsorcios[Produto]))+1),"")</f>
        <v/>
      </c>
      <c r="Q6132" s="20" t="str">
        <f t="shared" si="286"/>
        <v/>
      </c>
      <c r="R6132">
        <f t="shared" si="287"/>
        <v>0</v>
      </c>
    </row>
    <row r="6133" spans="10:18" x14ac:dyDescent="0.2">
      <c r="J6133">
        <f t="shared" si="285"/>
        <v>6131</v>
      </c>
      <c r="K6133" t="str" cm="1">
        <f t="array" ref="K6133">IFERROR(INDEX(tblClientes[Cliente],INT($J6133/ROWS(tblConsorcios[Produto]))+1),"")</f>
        <v/>
      </c>
      <c r="L6133" t="str" cm="1">
        <f t="array" ref="L6133">IFERROR(INDEX(tblConsorcios[Produto],MOD($J6133,ROWS(tblConsorcios[Produto]))+1),"")</f>
        <v>Imóvel IE450 – 200m</v>
      </c>
      <c r="M6133" s="20" cm="1">
        <f t="array" ref="M6133">IFERROR(INDEX(tblConsorcios[Valor da Carta (R$)],MOD($J6133,ROWS(tblConsorcios[Produto]))+1),"")</f>
        <v>450000</v>
      </c>
      <c r="N6133" s="2" cm="1">
        <f t="array" ref="N6133">IFERROR(INDEX(tblConsorcios[Prazo (meses)],MOD($J6133,ROWS(tblConsorcios[Produto]))+1),"")</f>
        <v>200</v>
      </c>
      <c r="O6133" s="20" cm="1">
        <f t="array" ref="O6133">IFERROR(INDEX(tblConsorcios[Parcela Mensal (R$)],MOD($J6133,ROWS(tblConsorcios[Produto]))+1),"")</f>
        <v>2853</v>
      </c>
      <c r="P6133" s="20" t="str" cm="1">
        <f t="array" ref="P6133">IFERROR(INDEX(tblClientes[Dividendo Mensal (R$)],INT($J6133/ROWS(tblConsorcios[Produto]))+1),"")</f>
        <v/>
      </c>
      <c r="Q6133" s="20" t="str">
        <f t="shared" si="286"/>
        <v/>
      </c>
      <c r="R6133">
        <f t="shared" si="287"/>
        <v>0</v>
      </c>
    </row>
    <row r="6134" spans="10:18" x14ac:dyDescent="0.2">
      <c r="J6134">
        <f t="shared" si="285"/>
        <v>6132</v>
      </c>
      <c r="K6134" t="str" cm="1">
        <f t="array" ref="K6134">IFERROR(INDEX(tblClientes[Cliente],INT($J6134/ROWS(tblConsorcios[Produto]))+1),"")</f>
        <v/>
      </c>
      <c r="L6134" t="str" cm="1">
        <f t="array" ref="L6134">IFERROR(INDEX(tblConsorcios[Produto],MOD($J6134,ROWS(tblConsorcios[Produto]))+1),"")</f>
        <v>Imóvel IE430 – 240m</v>
      </c>
      <c r="M6134" s="20" cm="1">
        <f t="array" ref="M6134">IFERROR(INDEX(tblConsorcios[Valor da Carta (R$)],MOD($J6134,ROWS(tblConsorcios[Produto]))+1),"")</f>
        <v>430000</v>
      </c>
      <c r="N6134" s="2" cm="1">
        <f t="array" ref="N6134">IFERROR(INDEX(tblConsorcios[Prazo (meses)],MOD($J6134,ROWS(tblConsorcios[Produto]))+1),"")</f>
        <v>240</v>
      </c>
      <c r="O6134" s="20" cm="1">
        <f t="array" ref="O6134">IFERROR(INDEX(tblConsorcios[Parcela Mensal (R$)],MOD($J6134,ROWS(tblConsorcios[Produto]))+1),"")</f>
        <v>2307.67</v>
      </c>
      <c r="P6134" s="20" t="str" cm="1">
        <f t="array" ref="P6134">IFERROR(INDEX(tblClientes[Dividendo Mensal (R$)],INT($J6134/ROWS(tblConsorcios[Produto]))+1),"")</f>
        <v/>
      </c>
      <c r="Q6134" s="20" t="str">
        <f t="shared" si="286"/>
        <v/>
      </c>
      <c r="R6134">
        <f t="shared" si="287"/>
        <v>0</v>
      </c>
    </row>
    <row r="6135" spans="10:18" x14ac:dyDescent="0.2">
      <c r="J6135">
        <f t="shared" si="285"/>
        <v>6133</v>
      </c>
      <c r="K6135" t="str" cm="1">
        <f t="array" ref="K6135">IFERROR(INDEX(tblClientes[Cliente],INT($J6135/ROWS(tblConsorcios[Produto]))+1),"")</f>
        <v/>
      </c>
      <c r="L6135" t="str" cm="1">
        <f t="array" ref="L6135">IFERROR(INDEX(tblConsorcios[Produto],MOD($J6135,ROWS(tblConsorcios[Produto]))+1),"")</f>
        <v>Imóvel IE430 – 220m</v>
      </c>
      <c r="M6135" s="20" cm="1">
        <f t="array" ref="M6135">IFERROR(INDEX(tblConsorcios[Valor da Carta (R$)],MOD($J6135,ROWS(tblConsorcios[Produto]))+1),"")</f>
        <v>430000</v>
      </c>
      <c r="N6135" s="2" cm="1">
        <f t="array" ref="N6135">IFERROR(INDEX(tblConsorcios[Prazo (meses)],MOD($J6135,ROWS(tblConsorcios[Produto]))+1),"")</f>
        <v>220</v>
      </c>
      <c r="O6135" s="20" cm="1">
        <f t="array" ref="O6135">IFERROR(INDEX(tblConsorcios[Parcela Mensal (R$)],MOD($J6135,ROWS(tblConsorcios[Produto]))+1),"")</f>
        <v>2497.91</v>
      </c>
      <c r="P6135" s="20" t="str" cm="1">
        <f t="array" ref="P6135">IFERROR(INDEX(tblClientes[Dividendo Mensal (R$)],INT($J6135/ROWS(tblConsorcios[Produto]))+1),"")</f>
        <v/>
      </c>
      <c r="Q6135" s="20" t="str">
        <f t="shared" si="286"/>
        <v/>
      </c>
      <c r="R6135">
        <f t="shared" si="287"/>
        <v>0</v>
      </c>
    </row>
    <row r="6136" spans="10:18" x14ac:dyDescent="0.2">
      <c r="J6136">
        <f t="shared" si="285"/>
        <v>6134</v>
      </c>
      <c r="K6136" t="str" cm="1">
        <f t="array" ref="K6136">IFERROR(INDEX(tblClientes[Cliente],INT($J6136/ROWS(tblConsorcios[Produto]))+1),"")</f>
        <v/>
      </c>
      <c r="L6136" t="str" cm="1">
        <f t="array" ref="L6136">IFERROR(INDEX(tblConsorcios[Produto],MOD($J6136,ROWS(tblConsorcios[Produto]))+1),"")</f>
        <v>Imóvel IE430 – 200m</v>
      </c>
      <c r="M6136" s="20" cm="1">
        <f t="array" ref="M6136">IFERROR(INDEX(tblConsorcios[Valor da Carta (R$)],MOD($J6136,ROWS(tblConsorcios[Produto]))+1),"")</f>
        <v>430000</v>
      </c>
      <c r="N6136" s="2" cm="1">
        <f t="array" ref="N6136">IFERROR(INDEX(tblConsorcios[Prazo (meses)],MOD($J6136,ROWS(tblConsorcios[Produto]))+1),"")</f>
        <v>200</v>
      </c>
      <c r="O6136" s="20" cm="1">
        <f t="array" ref="O6136">IFERROR(INDEX(tblConsorcios[Parcela Mensal (R$)],MOD($J6136,ROWS(tblConsorcios[Produto]))+1),"")</f>
        <v>2726.2</v>
      </c>
      <c r="P6136" s="20" t="str" cm="1">
        <f t="array" ref="P6136">IFERROR(INDEX(tblClientes[Dividendo Mensal (R$)],INT($J6136/ROWS(tblConsorcios[Produto]))+1),"")</f>
        <v/>
      </c>
      <c r="Q6136" s="20" t="str">
        <f t="shared" si="286"/>
        <v/>
      </c>
      <c r="R6136">
        <f t="shared" si="287"/>
        <v>0</v>
      </c>
    </row>
    <row r="6137" spans="10:18" x14ac:dyDescent="0.2">
      <c r="J6137">
        <f t="shared" si="285"/>
        <v>6135</v>
      </c>
      <c r="K6137" t="str" cm="1">
        <f t="array" ref="K6137">IFERROR(INDEX(tblClientes[Cliente],INT($J6137/ROWS(tblConsorcios[Produto]))+1),"")</f>
        <v/>
      </c>
      <c r="L6137" t="str" cm="1">
        <f t="array" ref="L6137">IFERROR(INDEX(tblConsorcios[Produto],MOD($J6137,ROWS(tblConsorcios[Produto]))+1),"")</f>
        <v>Imóvel IE400 – 240m</v>
      </c>
      <c r="M6137" s="20" cm="1">
        <f t="array" ref="M6137">IFERROR(INDEX(tblConsorcios[Valor da Carta (R$)],MOD($J6137,ROWS(tblConsorcios[Produto]))+1),"")</f>
        <v>400000</v>
      </c>
      <c r="N6137" s="2" cm="1">
        <f t="array" ref="N6137">IFERROR(INDEX(tblConsorcios[Prazo (meses)],MOD($J6137,ROWS(tblConsorcios[Produto]))+1),"")</f>
        <v>240</v>
      </c>
      <c r="O6137" s="20" cm="1">
        <f t="array" ref="O6137">IFERROR(INDEX(tblConsorcios[Parcela Mensal (R$)],MOD($J6137,ROWS(tblConsorcios[Produto]))+1),"")</f>
        <v>2146.67</v>
      </c>
      <c r="P6137" s="20" t="str" cm="1">
        <f t="array" ref="P6137">IFERROR(INDEX(tblClientes[Dividendo Mensal (R$)],INT($J6137/ROWS(tblConsorcios[Produto]))+1),"")</f>
        <v/>
      </c>
      <c r="Q6137" s="20" t="str">
        <f t="shared" si="286"/>
        <v/>
      </c>
      <c r="R6137">
        <f t="shared" si="287"/>
        <v>0</v>
      </c>
    </row>
    <row r="6138" spans="10:18" x14ac:dyDescent="0.2">
      <c r="J6138">
        <f t="shared" si="285"/>
        <v>6136</v>
      </c>
      <c r="K6138" t="str" cm="1">
        <f t="array" ref="K6138">IFERROR(INDEX(tblClientes[Cliente],INT($J6138/ROWS(tblConsorcios[Produto]))+1),"")</f>
        <v/>
      </c>
      <c r="L6138" t="str" cm="1">
        <f t="array" ref="L6138">IFERROR(INDEX(tblConsorcios[Produto],MOD($J6138,ROWS(tblConsorcios[Produto]))+1),"")</f>
        <v>Imóvel IE400 – 220m</v>
      </c>
      <c r="M6138" s="20" cm="1">
        <f t="array" ref="M6138">IFERROR(INDEX(tblConsorcios[Valor da Carta (R$)],MOD($J6138,ROWS(tblConsorcios[Produto]))+1),"")</f>
        <v>400000</v>
      </c>
      <c r="N6138" s="2" cm="1">
        <f t="array" ref="N6138">IFERROR(INDEX(tblConsorcios[Prazo (meses)],MOD($J6138,ROWS(tblConsorcios[Produto]))+1),"")</f>
        <v>220</v>
      </c>
      <c r="O6138" s="20" cm="1">
        <f t="array" ref="O6138">IFERROR(INDEX(tblConsorcios[Parcela Mensal (R$)],MOD($J6138,ROWS(tblConsorcios[Produto]))+1),"")</f>
        <v>2323.64</v>
      </c>
      <c r="P6138" s="20" t="str" cm="1">
        <f t="array" ref="P6138">IFERROR(INDEX(tblClientes[Dividendo Mensal (R$)],INT($J6138/ROWS(tblConsorcios[Produto]))+1),"")</f>
        <v/>
      </c>
      <c r="Q6138" s="20" t="str">
        <f t="shared" si="286"/>
        <v/>
      </c>
      <c r="R6138">
        <f t="shared" si="287"/>
        <v>0</v>
      </c>
    </row>
    <row r="6139" spans="10:18" x14ac:dyDescent="0.2">
      <c r="J6139">
        <f t="shared" si="285"/>
        <v>6137</v>
      </c>
      <c r="K6139" t="str" cm="1">
        <f t="array" ref="K6139">IFERROR(INDEX(tblClientes[Cliente],INT($J6139/ROWS(tblConsorcios[Produto]))+1),"")</f>
        <v/>
      </c>
      <c r="L6139" t="str" cm="1">
        <f t="array" ref="L6139">IFERROR(INDEX(tblConsorcios[Produto],MOD($J6139,ROWS(tblConsorcios[Produto]))+1),"")</f>
        <v>Imóvel IE400 – 200m</v>
      </c>
      <c r="M6139" s="20" cm="1">
        <f t="array" ref="M6139">IFERROR(INDEX(tblConsorcios[Valor da Carta (R$)],MOD($J6139,ROWS(tblConsorcios[Produto]))+1),"")</f>
        <v>400000</v>
      </c>
      <c r="N6139" s="2" cm="1">
        <f t="array" ref="N6139">IFERROR(INDEX(tblConsorcios[Prazo (meses)],MOD($J6139,ROWS(tblConsorcios[Produto]))+1),"")</f>
        <v>200</v>
      </c>
      <c r="O6139" s="20" cm="1">
        <f t="array" ref="O6139">IFERROR(INDEX(tblConsorcios[Parcela Mensal (R$)],MOD($J6139,ROWS(tblConsorcios[Produto]))+1),"")</f>
        <v>2536</v>
      </c>
      <c r="P6139" s="20" t="str" cm="1">
        <f t="array" ref="P6139">IFERROR(INDEX(tblClientes[Dividendo Mensal (R$)],INT($J6139/ROWS(tblConsorcios[Produto]))+1),"")</f>
        <v/>
      </c>
      <c r="Q6139" s="20" t="str">
        <f t="shared" si="286"/>
        <v/>
      </c>
      <c r="R6139">
        <f t="shared" si="287"/>
        <v>0</v>
      </c>
    </row>
    <row r="6140" spans="10:18" x14ac:dyDescent="0.2">
      <c r="J6140">
        <f t="shared" si="285"/>
        <v>6138</v>
      </c>
      <c r="K6140" t="str" cm="1">
        <f t="array" ref="K6140">IFERROR(INDEX(tblClientes[Cliente],INT($J6140/ROWS(tblConsorcios[Produto]))+1),"")</f>
        <v/>
      </c>
      <c r="L6140" t="str" cm="1">
        <f t="array" ref="L6140">IFERROR(INDEX(tblConsorcios[Produto],MOD($J6140,ROWS(tblConsorcios[Produto]))+1),"")</f>
        <v>Imóvel IE380 – 240m</v>
      </c>
      <c r="M6140" s="20" cm="1">
        <f t="array" ref="M6140">IFERROR(INDEX(tblConsorcios[Valor da Carta (R$)],MOD($J6140,ROWS(tblConsorcios[Produto]))+1),"")</f>
        <v>380000</v>
      </c>
      <c r="N6140" s="2" cm="1">
        <f t="array" ref="N6140">IFERROR(INDEX(tblConsorcios[Prazo (meses)],MOD($J6140,ROWS(tblConsorcios[Produto]))+1),"")</f>
        <v>240</v>
      </c>
      <c r="O6140" s="20" cm="1">
        <f t="array" ref="O6140">IFERROR(INDEX(tblConsorcios[Parcela Mensal (R$)],MOD($J6140,ROWS(tblConsorcios[Produto]))+1),"")</f>
        <v>2039.33</v>
      </c>
      <c r="P6140" s="20" t="str" cm="1">
        <f t="array" ref="P6140">IFERROR(INDEX(tblClientes[Dividendo Mensal (R$)],INT($J6140/ROWS(tblConsorcios[Produto]))+1),"")</f>
        <v/>
      </c>
      <c r="Q6140" s="20" t="str">
        <f t="shared" si="286"/>
        <v/>
      </c>
      <c r="R6140">
        <f t="shared" si="287"/>
        <v>0</v>
      </c>
    </row>
    <row r="6141" spans="10:18" x14ac:dyDescent="0.2">
      <c r="J6141">
        <f t="shared" si="285"/>
        <v>6139</v>
      </c>
      <c r="K6141" t="str" cm="1">
        <f t="array" ref="K6141">IFERROR(INDEX(tblClientes[Cliente],INT($J6141/ROWS(tblConsorcios[Produto]))+1),"")</f>
        <v/>
      </c>
      <c r="L6141" t="str" cm="1">
        <f t="array" ref="L6141">IFERROR(INDEX(tblConsorcios[Produto],MOD($J6141,ROWS(tblConsorcios[Produto]))+1),"")</f>
        <v>Imóvel IE380 – 220m</v>
      </c>
      <c r="M6141" s="20" cm="1">
        <f t="array" ref="M6141">IFERROR(INDEX(tblConsorcios[Valor da Carta (R$)],MOD($J6141,ROWS(tblConsorcios[Produto]))+1),"")</f>
        <v>380000</v>
      </c>
      <c r="N6141" s="2" cm="1">
        <f t="array" ref="N6141">IFERROR(INDEX(tblConsorcios[Prazo (meses)],MOD($J6141,ROWS(tblConsorcios[Produto]))+1),"")</f>
        <v>220</v>
      </c>
      <c r="O6141" s="20" cm="1">
        <f t="array" ref="O6141">IFERROR(INDEX(tblConsorcios[Parcela Mensal (R$)],MOD($J6141,ROWS(tblConsorcios[Produto]))+1),"")</f>
        <v>2207.4499999999998</v>
      </c>
      <c r="P6141" s="20" t="str" cm="1">
        <f t="array" ref="P6141">IFERROR(INDEX(tblClientes[Dividendo Mensal (R$)],INT($J6141/ROWS(tblConsorcios[Produto]))+1),"")</f>
        <v/>
      </c>
      <c r="Q6141" s="20" t="str">
        <f t="shared" si="286"/>
        <v/>
      </c>
      <c r="R6141">
        <f t="shared" si="287"/>
        <v>0</v>
      </c>
    </row>
    <row r="6142" spans="10:18" x14ac:dyDescent="0.2">
      <c r="J6142">
        <f t="shared" si="285"/>
        <v>6140</v>
      </c>
      <c r="K6142" t="str" cm="1">
        <f t="array" ref="K6142">IFERROR(INDEX(tblClientes[Cliente],INT($J6142/ROWS(tblConsorcios[Produto]))+1),"")</f>
        <v/>
      </c>
      <c r="L6142" t="str" cm="1">
        <f t="array" ref="L6142">IFERROR(INDEX(tblConsorcios[Produto],MOD($J6142,ROWS(tblConsorcios[Produto]))+1),"")</f>
        <v>Imóvel IE380 – 200m</v>
      </c>
      <c r="M6142" s="20" cm="1">
        <f t="array" ref="M6142">IFERROR(INDEX(tblConsorcios[Valor da Carta (R$)],MOD($J6142,ROWS(tblConsorcios[Produto]))+1),"")</f>
        <v>380000</v>
      </c>
      <c r="N6142" s="2" cm="1">
        <f t="array" ref="N6142">IFERROR(INDEX(tblConsorcios[Prazo (meses)],MOD($J6142,ROWS(tblConsorcios[Produto]))+1),"")</f>
        <v>200</v>
      </c>
      <c r="O6142" s="20" cm="1">
        <f t="array" ref="O6142">IFERROR(INDEX(tblConsorcios[Parcela Mensal (R$)],MOD($J6142,ROWS(tblConsorcios[Produto]))+1),"")</f>
        <v>2409.1999999999998</v>
      </c>
      <c r="P6142" s="20" t="str" cm="1">
        <f t="array" ref="P6142">IFERROR(INDEX(tblClientes[Dividendo Mensal (R$)],INT($J6142/ROWS(tblConsorcios[Produto]))+1),"")</f>
        <v/>
      </c>
      <c r="Q6142" s="20" t="str">
        <f t="shared" si="286"/>
        <v/>
      </c>
      <c r="R6142">
        <f t="shared" si="287"/>
        <v>0</v>
      </c>
    </row>
    <row r="6143" spans="10:18" x14ac:dyDescent="0.2">
      <c r="J6143">
        <f t="shared" si="285"/>
        <v>6141</v>
      </c>
      <c r="K6143" t="str" cm="1">
        <f t="array" ref="K6143">IFERROR(INDEX(tblClientes[Cliente],INT($J6143/ROWS(tblConsorcios[Produto]))+1),"")</f>
        <v/>
      </c>
      <c r="L6143" t="str" cm="1">
        <f t="array" ref="L6143">IFERROR(INDEX(tblConsorcios[Produto],MOD($J6143,ROWS(tblConsorcios[Produto]))+1),"")</f>
        <v>Imóvel IE350 – 240m</v>
      </c>
      <c r="M6143" s="20" cm="1">
        <f t="array" ref="M6143">IFERROR(INDEX(tblConsorcios[Valor da Carta (R$)],MOD($J6143,ROWS(tblConsorcios[Produto]))+1),"")</f>
        <v>350000</v>
      </c>
      <c r="N6143" s="2" cm="1">
        <f t="array" ref="N6143">IFERROR(INDEX(tblConsorcios[Prazo (meses)],MOD($J6143,ROWS(tblConsorcios[Produto]))+1),"")</f>
        <v>240</v>
      </c>
      <c r="O6143" s="20" cm="1">
        <f t="array" ref="O6143">IFERROR(INDEX(tblConsorcios[Parcela Mensal (R$)],MOD($J6143,ROWS(tblConsorcios[Produto]))+1),"")</f>
        <v>1878.33</v>
      </c>
      <c r="P6143" s="20" t="str" cm="1">
        <f t="array" ref="P6143">IFERROR(INDEX(tblClientes[Dividendo Mensal (R$)],INT($J6143/ROWS(tblConsorcios[Produto]))+1),"")</f>
        <v/>
      </c>
      <c r="Q6143" s="20" t="str">
        <f t="shared" si="286"/>
        <v/>
      </c>
      <c r="R6143">
        <f t="shared" si="287"/>
        <v>0</v>
      </c>
    </row>
    <row r="6144" spans="10:18" x14ac:dyDescent="0.2">
      <c r="J6144">
        <f t="shared" si="285"/>
        <v>6142</v>
      </c>
      <c r="K6144" t="str" cm="1">
        <f t="array" ref="K6144">IFERROR(INDEX(tblClientes[Cliente],INT($J6144/ROWS(tblConsorcios[Produto]))+1),"")</f>
        <v/>
      </c>
      <c r="L6144" t="str" cm="1">
        <f t="array" ref="L6144">IFERROR(INDEX(tblConsorcios[Produto],MOD($J6144,ROWS(tblConsorcios[Produto]))+1),"")</f>
        <v>Imóvel IE350 – 220m</v>
      </c>
      <c r="M6144" s="20" cm="1">
        <f t="array" ref="M6144">IFERROR(INDEX(tblConsorcios[Valor da Carta (R$)],MOD($J6144,ROWS(tblConsorcios[Produto]))+1),"")</f>
        <v>350000</v>
      </c>
      <c r="N6144" s="2" cm="1">
        <f t="array" ref="N6144">IFERROR(INDEX(tblConsorcios[Prazo (meses)],MOD($J6144,ROWS(tblConsorcios[Produto]))+1),"")</f>
        <v>220</v>
      </c>
      <c r="O6144" s="20" cm="1">
        <f t="array" ref="O6144">IFERROR(INDEX(tblConsorcios[Parcela Mensal (R$)],MOD($J6144,ROWS(tblConsorcios[Produto]))+1),"")</f>
        <v>2033.18</v>
      </c>
      <c r="P6144" s="20" t="str" cm="1">
        <f t="array" ref="P6144">IFERROR(INDEX(tblClientes[Dividendo Mensal (R$)],INT($J6144/ROWS(tblConsorcios[Produto]))+1),"")</f>
        <v/>
      </c>
      <c r="Q6144" s="20" t="str">
        <f t="shared" si="286"/>
        <v/>
      </c>
      <c r="R6144">
        <f t="shared" si="287"/>
        <v>0</v>
      </c>
    </row>
    <row r="6145" spans="10:18" x14ac:dyDescent="0.2">
      <c r="J6145">
        <f t="shared" si="285"/>
        <v>6143</v>
      </c>
      <c r="K6145" t="str" cm="1">
        <f t="array" ref="K6145">IFERROR(INDEX(tblClientes[Cliente],INT($J6145/ROWS(tblConsorcios[Produto]))+1),"")</f>
        <v/>
      </c>
      <c r="L6145" t="str" cm="1">
        <f t="array" ref="L6145">IFERROR(INDEX(tblConsorcios[Produto],MOD($J6145,ROWS(tblConsorcios[Produto]))+1),"")</f>
        <v>Imóvel IE350 – 200m</v>
      </c>
      <c r="M6145" s="20" cm="1">
        <f t="array" ref="M6145">IFERROR(INDEX(tblConsorcios[Valor da Carta (R$)],MOD($J6145,ROWS(tblConsorcios[Produto]))+1),"")</f>
        <v>350000</v>
      </c>
      <c r="N6145" s="2" cm="1">
        <f t="array" ref="N6145">IFERROR(INDEX(tblConsorcios[Prazo (meses)],MOD($J6145,ROWS(tblConsorcios[Produto]))+1),"")</f>
        <v>200</v>
      </c>
      <c r="O6145" s="20" cm="1">
        <f t="array" ref="O6145">IFERROR(INDEX(tblConsorcios[Parcela Mensal (R$)],MOD($J6145,ROWS(tblConsorcios[Produto]))+1),"")</f>
        <v>2219</v>
      </c>
      <c r="P6145" s="20" t="str" cm="1">
        <f t="array" ref="P6145">IFERROR(INDEX(tblClientes[Dividendo Mensal (R$)],INT($J6145/ROWS(tblConsorcios[Produto]))+1),"")</f>
        <v/>
      </c>
      <c r="Q6145" s="20" t="str">
        <f t="shared" si="286"/>
        <v/>
      </c>
      <c r="R6145">
        <f t="shared" si="287"/>
        <v>0</v>
      </c>
    </row>
    <row r="6146" spans="10:18" x14ac:dyDescent="0.2">
      <c r="J6146">
        <f t="shared" si="285"/>
        <v>6144</v>
      </c>
      <c r="K6146" t="str" cm="1">
        <f t="array" ref="K6146">IFERROR(INDEX(tblClientes[Cliente],INT($J6146/ROWS(tblConsorcios[Produto]))+1),"")</f>
        <v/>
      </c>
      <c r="L6146" t="str" cm="1">
        <f t="array" ref="L6146">IFERROR(INDEX(tblConsorcios[Produto],MOD($J6146,ROWS(tblConsorcios[Produto]))+1),"")</f>
        <v>Imóvel IE330 – 240m</v>
      </c>
      <c r="M6146" s="20" cm="1">
        <f t="array" ref="M6146">IFERROR(INDEX(tblConsorcios[Valor da Carta (R$)],MOD($J6146,ROWS(tblConsorcios[Produto]))+1),"")</f>
        <v>330000</v>
      </c>
      <c r="N6146" s="2" cm="1">
        <f t="array" ref="N6146">IFERROR(INDEX(tblConsorcios[Prazo (meses)],MOD($J6146,ROWS(tblConsorcios[Produto]))+1),"")</f>
        <v>240</v>
      </c>
      <c r="O6146" s="20" cm="1">
        <f t="array" ref="O6146">IFERROR(INDEX(tblConsorcios[Parcela Mensal (R$)],MOD($J6146,ROWS(tblConsorcios[Produto]))+1),"")</f>
        <v>1771</v>
      </c>
      <c r="P6146" s="20" t="str" cm="1">
        <f t="array" ref="P6146">IFERROR(INDEX(tblClientes[Dividendo Mensal (R$)],INT($J6146/ROWS(tblConsorcios[Produto]))+1),"")</f>
        <v/>
      </c>
      <c r="Q6146" s="20" t="str">
        <f t="shared" si="286"/>
        <v/>
      </c>
      <c r="R6146">
        <f t="shared" si="287"/>
        <v>0</v>
      </c>
    </row>
    <row r="6147" spans="10:18" x14ac:dyDescent="0.2">
      <c r="J6147">
        <f t="shared" ref="J6147:J6210" si="288">ROW()-2</f>
        <v>6145</v>
      </c>
      <c r="K6147" t="str" cm="1">
        <f t="array" ref="K6147">IFERROR(INDEX(tblClientes[Cliente],INT($J6147/ROWS(tblConsorcios[Produto]))+1),"")</f>
        <v/>
      </c>
      <c r="L6147" t="str" cm="1">
        <f t="array" ref="L6147">IFERROR(INDEX(tblConsorcios[Produto],MOD($J6147,ROWS(tblConsorcios[Produto]))+1),"")</f>
        <v>Imóvel IE330 – 220m</v>
      </c>
      <c r="M6147" s="20" cm="1">
        <f t="array" ref="M6147">IFERROR(INDEX(tblConsorcios[Valor da Carta (R$)],MOD($J6147,ROWS(tblConsorcios[Produto]))+1),"")</f>
        <v>330000</v>
      </c>
      <c r="N6147" s="2" cm="1">
        <f t="array" ref="N6147">IFERROR(INDEX(tblConsorcios[Prazo (meses)],MOD($J6147,ROWS(tblConsorcios[Produto]))+1),"")</f>
        <v>220</v>
      </c>
      <c r="O6147" s="20" cm="1">
        <f t="array" ref="O6147">IFERROR(INDEX(tblConsorcios[Parcela Mensal (R$)],MOD($J6147,ROWS(tblConsorcios[Produto]))+1),"")</f>
        <v>1917</v>
      </c>
      <c r="P6147" s="20" t="str" cm="1">
        <f t="array" ref="P6147">IFERROR(INDEX(tblClientes[Dividendo Mensal (R$)],INT($J6147/ROWS(tblConsorcios[Produto]))+1),"")</f>
        <v/>
      </c>
      <c r="Q6147" s="20" t="str">
        <f t="shared" ref="Q6147:Q6210" si="289">IF(AND(ISNUMBER(O6147),ISNUMBER(P6147)),P6147-O6147,"")</f>
        <v/>
      </c>
      <c r="R6147">
        <f t="shared" ref="R6147:R6210" si="290">IF(AND(ISNUMBER(O6147),ISNUMBER(P6147),O6147&lt;=P6147),1,0)</f>
        <v>0</v>
      </c>
    </row>
    <row r="6148" spans="10:18" x14ac:dyDescent="0.2">
      <c r="J6148">
        <f t="shared" si="288"/>
        <v>6146</v>
      </c>
      <c r="K6148" t="str" cm="1">
        <f t="array" ref="K6148">IFERROR(INDEX(tblClientes[Cliente],INT($J6148/ROWS(tblConsorcios[Produto]))+1),"")</f>
        <v/>
      </c>
      <c r="L6148" t="str" cm="1">
        <f t="array" ref="L6148">IFERROR(INDEX(tblConsorcios[Produto],MOD($J6148,ROWS(tblConsorcios[Produto]))+1),"")</f>
        <v>Imóvel IE330 – 200m</v>
      </c>
      <c r="M6148" s="20" cm="1">
        <f t="array" ref="M6148">IFERROR(INDEX(tblConsorcios[Valor da Carta (R$)],MOD($J6148,ROWS(tblConsorcios[Produto]))+1),"")</f>
        <v>330000</v>
      </c>
      <c r="N6148" s="2" cm="1">
        <f t="array" ref="N6148">IFERROR(INDEX(tblConsorcios[Prazo (meses)],MOD($J6148,ROWS(tblConsorcios[Produto]))+1),"")</f>
        <v>200</v>
      </c>
      <c r="O6148" s="20" cm="1">
        <f t="array" ref="O6148">IFERROR(INDEX(tblConsorcios[Parcela Mensal (R$)],MOD($J6148,ROWS(tblConsorcios[Produto]))+1),"")</f>
        <v>2092.1999999999998</v>
      </c>
      <c r="P6148" s="20" t="str" cm="1">
        <f t="array" ref="P6148">IFERROR(INDEX(tblClientes[Dividendo Mensal (R$)],INT($J6148/ROWS(tblConsorcios[Produto]))+1),"")</f>
        <v/>
      </c>
      <c r="Q6148" s="20" t="str">
        <f t="shared" si="289"/>
        <v/>
      </c>
      <c r="R6148">
        <f t="shared" si="290"/>
        <v>0</v>
      </c>
    </row>
    <row r="6149" spans="10:18" x14ac:dyDescent="0.2">
      <c r="J6149">
        <f t="shared" si="288"/>
        <v>6147</v>
      </c>
      <c r="K6149" t="str" cm="1">
        <f t="array" ref="K6149">IFERROR(INDEX(tblClientes[Cliente],INT($J6149/ROWS(tblConsorcios[Produto]))+1),"")</f>
        <v/>
      </c>
      <c r="L6149" t="str" cm="1">
        <f t="array" ref="L6149">IFERROR(INDEX(tblConsorcios[Produto],MOD($J6149,ROWS(tblConsorcios[Produto]))+1),"")</f>
        <v>Imóvel IE300 – 240m</v>
      </c>
      <c r="M6149" s="20" cm="1">
        <f t="array" ref="M6149">IFERROR(INDEX(tblConsorcios[Valor da Carta (R$)],MOD($J6149,ROWS(tblConsorcios[Produto]))+1),"")</f>
        <v>300000</v>
      </c>
      <c r="N6149" s="2" cm="1">
        <f t="array" ref="N6149">IFERROR(INDEX(tblConsorcios[Prazo (meses)],MOD($J6149,ROWS(tblConsorcios[Produto]))+1),"")</f>
        <v>240</v>
      </c>
      <c r="O6149" s="20" cm="1">
        <f t="array" ref="O6149">IFERROR(INDEX(tblConsorcios[Parcela Mensal (R$)],MOD($J6149,ROWS(tblConsorcios[Produto]))+1),"")</f>
        <v>1610</v>
      </c>
      <c r="P6149" s="20" t="str" cm="1">
        <f t="array" ref="P6149">IFERROR(INDEX(tblClientes[Dividendo Mensal (R$)],INT($J6149/ROWS(tblConsorcios[Produto]))+1),"")</f>
        <v/>
      </c>
      <c r="Q6149" s="20" t="str">
        <f t="shared" si="289"/>
        <v/>
      </c>
      <c r="R6149">
        <f t="shared" si="290"/>
        <v>0</v>
      </c>
    </row>
    <row r="6150" spans="10:18" x14ac:dyDescent="0.2">
      <c r="J6150">
        <f t="shared" si="288"/>
        <v>6148</v>
      </c>
      <c r="K6150" t="str" cm="1">
        <f t="array" ref="K6150">IFERROR(INDEX(tblClientes[Cliente],INT($J6150/ROWS(tblConsorcios[Produto]))+1),"")</f>
        <v/>
      </c>
      <c r="L6150" t="str" cm="1">
        <f t="array" ref="L6150">IFERROR(INDEX(tblConsorcios[Produto],MOD($J6150,ROWS(tblConsorcios[Produto]))+1),"")</f>
        <v>Imóvel IE300 – 220m</v>
      </c>
      <c r="M6150" s="20" cm="1">
        <f t="array" ref="M6150">IFERROR(INDEX(tblConsorcios[Valor da Carta (R$)],MOD($J6150,ROWS(tblConsorcios[Produto]))+1),"")</f>
        <v>300000</v>
      </c>
      <c r="N6150" s="2" cm="1">
        <f t="array" ref="N6150">IFERROR(INDEX(tblConsorcios[Prazo (meses)],MOD($J6150,ROWS(tblConsorcios[Produto]))+1),"")</f>
        <v>220</v>
      </c>
      <c r="O6150" s="20" cm="1">
        <f t="array" ref="O6150">IFERROR(INDEX(tblConsorcios[Parcela Mensal (R$)],MOD($J6150,ROWS(tblConsorcios[Produto]))+1),"")</f>
        <v>1742.73</v>
      </c>
      <c r="P6150" s="20" t="str" cm="1">
        <f t="array" ref="P6150">IFERROR(INDEX(tblClientes[Dividendo Mensal (R$)],INT($J6150/ROWS(tblConsorcios[Produto]))+1),"")</f>
        <v/>
      </c>
      <c r="Q6150" s="20" t="str">
        <f t="shared" si="289"/>
        <v/>
      </c>
      <c r="R6150">
        <f t="shared" si="290"/>
        <v>0</v>
      </c>
    </row>
    <row r="6151" spans="10:18" x14ac:dyDescent="0.2">
      <c r="J6151">
        <f t="shared" si="288"/>
        <v>6149</v>
      </c>
      <c r="K6151" t="str" cm="1">
        <f t="array" ref="K6151">IFERROR(INDEX(tblClientes[Cliente],INT($J6151/ROWS(tblConsorcios[Produto]))+1),"")</f>
        <v/>
      </c>
      <c r="L6151" t="str" cm="1">
        <f t="array" ref="L6151">IFERROR(INDEX(tblConsorcios[Produto],MOD($J6151,ROWS(tblConsorcios[Produto]))+1),"")</f>
        <v>Imóvel IE300 – 200m</v>
      </c>
      <c r="M6151" s="20" cm="1">
        <f t="array" ref="M6151">IFERROR(INDEX(tblConsorcios[Valor da Carta (R$)],MOD($J6151,ROWS(tblConsorcios[Produto]))+1),"")</f>
        <v>300000</v>
      </c>
      <c r="N6151" s="2" cm="1">
        <f t="array" ref="N6151">IFERROR(INDEX(tblConsorcios[Prazo (meses)],MOD($J6151,ROWS(tblConsorcios[Produto]))+1),"")</f>
        <v>200</v>
      </c>
      <c r="O6151" s="20" cm="1">
        <f t="array" ref="O6151">IFERROR(INDEX(tblConsorcios[Parcela Mensal (R$)],MOD($J6151,ROWS(tblConsorcios[Produto]))+1),"")</f>
        <v>1902</v>
      </c>
      <c r="P6151" s="20" t="str" cm="1">
        <f t="array" ref="P6151">IFERROR(INDEX(tblClientes[Dividendo Mensal (R$)],INT($J6151/ROWS(tblConsorcios[Produto]))+1),"")</f>
        <v/>
      </c>
      <c r="Q6151" s="20" t="str">
        <f t="shared" si="289"/>
        <v/>
      </c>
      <c r="R6151">
        <f t="shared" si="290"/>
        <v>0</v>
      </c>
    </row>
    <row r="6152" spans="10:18" x14ac:dyDescent="0.2">
      <c r="J6152">
        <f t="shared" si="288"/>
        <v>6150</v>
      </c>
      <c r="K6152" t="str" cm="1">
        <f t="array" ref="K6152">IFERROR(INDEX(tblClientes[Cliente],INT($J6152/ROWS(tblConsorcios[Produto]))+1),"")</f>
        <v/>
      </c>
      <c r="L6152" t="str" cm="1">
        <f t="array" ref="L6152">IFERROR(INDEX(tblConsorcios[Produto],MOD($J6152,ROWS(tblConsorcios[Produto]))+1),"")</f>
        <v>Imóvel IE240 – 240m</v>
      </c>
      <c r="M6152" s="20" cm="1">
        <f t="array" ref="M6152">IFERROR(INDEX(tblConsorcios[Valor da Carta (R$)],MOD($J6152,ROWS(tblConsorcios[Produto]))+1),"")</f>
        <v>240000</v>
      </c>
      <c r="N6152" s="2" cm="1">
        <f t="array" ref="N6152">IFERROR(INDEX(tblConsorcios[Prazo (meses)],MOD($J6152,ROWS(tblConsorcios[Produto]))+1),"")</f>
        <v>240</v>
      </c>
      <c r="O6152" s="20" cm="1">
        <f t="array" ref="O6152">IFERROR(INDEX(tblConsorcios[Parcela Mensal (R$)],MOD($J6152,ROWS(tblConsorcios[Produto]))+1),"")</f>
        <v>1288</v>
      </c>
      <c r="P6152" s="20" t="str" cm="1">
        <f t="array" ref="P6152">IFERROR(INDEX(tblClientes[Dividendo Mensal (R$)],INT($J6152/ROWS(tblConsorcios[Produto]))+1),"")</f>
        <v/>
      </c>
      <c r="Q6152" s="20" t="str">
        <f t="shared" si="289"/>
        <v/>
      </c>
      <c r="R6152">
        <f t="shared" si="290"/>
        <v>0</v>
      </c>
    </row>
    <row r="6153" spans="10:18" x14ac:dyDescent="0.2">
      <c r="J6153">
        <f t="shared" si="288"/>
        <v>6151</v>
      </c>
      <c r="K6153" t="str" cm="1">
        <f t="array" ref="K6153">IFERROR(INDEX(tblClientes[Cliente],INT($J6153/ROWS(tblConsorcios[Produto]))+1),"")</f>
        <v/>
      </c>
      <c r="L6153" t="str" cm="1">
        <f t="array" ref="L6153">IFERROR(INDEX(tblConsorcios[Produto],MOD($J6153,ROWS(tblConsorcios[Produto]))+1),"")</f>
        <v>Imóvel IE240 – 220m</v>
      </c>
      <c r="M6153" s="20" cm="1">
        <f t="array" ref="M6153">IFERROR(INDEX(tblConsorcios[Valor da Carta (R$)],MOD($J6153,ROWS(tblConsorcios[Produto]))+1),"")</f>
        <v>240000</v>
      </c>
      <c r="N6153" s="2" cm="1">
        <f t="array" ref="N6153">IFERROR(INDEX(tblConsorcios[Prazo (meses)],MOD($J6153,ROWS(tblConsorcios[Produto]))+1),"")</f>
        <v>220</v>
      </c>
      <c r="O6153" s="20" cm="1">
        <f t="array" ref="O6153">IFERROR(INDEX(tblConsorcios[Parcela Mensal (R$)],MOD($J6153,ROWS(tblConsorcios[Produto]))+1),"")</f>
        <v>1394.18</v>
      </c>
      <c r="P6153" s="20" t="str" cm="1">
        <f t="array" ref="P6153">IFERROR(INDEX(tblClientes[Dividendo Mensal (R$)],INT($J6153/ROWS(tblConsorcios[Produto]))+1),"")</f>
        <v/>
      </c>
      <c r="Q6153" s="20" t="str">
        <f t="shared" si="289"/>
        <v/>
      </c>
      <c r="R6153">
        <f t="shared" si="290"/>
        <v>0</v>
      </c>
    </row>
    <row r="6154" spans="10:18" x14ac:dyDescent="0.2">
      <c r="J6154">
        <f t="shared" si="288"/>
        <v>6152</v>
      </c>
      <c r="K6154" t="str" cm="1">
        <f t="array" ref="K6154">IFERROR(INDEX(tblClientes[Cliente],INT($J6154/ROWS(tblConsorcios[Produto]))+1),"")</f>
        <v/>
      </c>
      <c r="L6154" t="str" cm="1">
        <f t="array" ref="L6154">IFERROR(INDEX(tblConsorcios[Produto],MOD($J6154,ROWS(tblConsorcios[Produto]))+1),"")</f>
        <v>Imóvel IE240 – 200m</v>
      </c>
      <c r="M6154" s="20" cm="1">
        <f t="array" ref="M6154">IFERROR(INDEX(tblConsorcios[Valor da Carta (R$)],MOD($J6154,ROWS(tblConsorcios[Produto]))+1),"")</f>
        <v>240000</v>
      </c>
      <c r="N6154" s="2" cm="1">
        <f t="array" ref="N6154">IFERROR(INDEX(tblConsorcios[Prazo (meses)],MOD($J6154,ROWS(tblConsorcios[Produto]))+1),"")</f>
        <v>200</v>
      </c>
      <c r="O6154" s="20" cm="1">
        <f t="array" ref="O6154">IFERROR(INDEX(tblConsorcios[Parcela Mensal (R$)],MOD($J6154,ROWS(tblConsorcios[Produto]))+1),"")</f>
        <v>1521.6</v>
      </c>
      <c r="P6154" s="20" t="str" cm="1">
        <f t="array" ref="P6154">IFERROR(INDEX(tblClientes[Dividendo Mensal (R$)],INT($J6154/ROWS(tblConsorcios[Produto]))+1),"")</f>
        <v/>
      </c>
      <c r="Q6154" s="20" t="str">
        <f t="shared" si="289"/>
        <v/>
      </c>
      <c r="R6154">
        <f t="shared" si="290"/>
        <v>0</v>
      </c>
    </row>
    <row r="6155" spans="10:18" x14ac:dyDescent="0.2">
      <c r="J6155">
        <f t="shared" si="288"/>
        <v>6153</v>
      </c>
      <c r="K6155" t="str" cm="1">
        <f t="array" ref="K6155">IFERROR(INDEX(tblClientes[Cliente],INT($J6155/ROWS(tblConsorcios[Produto]))+1),"")</f>
        <v/>
      </c>
      <c r="L6155" t="str" cm="1">
        <f t="array" ref="L6155">IFERROR(INDEX(tblConsorcios[Produto],MOD($J6155,ROWS(tblConsorcios[Produto]))+1),"")</f>
        <v>Imóvel IE230 – 240m</v>
      </c>
      <c r="M6155" s="20" cm="1">
        <f t="array" ref="M6155">IFERROR(INDEX(tblConsorcios[Valor da Carta (R$)],MOD($J6155,ROWS(tblConsorcios[Produto]))+1),"")</f>
        <v>230000</v>
      </c>
      <c r="N6155" s="2" cm="1">
        <f t="array" ref="N6155">IFERROR(INDEX(tblConsorcios[Prazo (meses)],MOD($J6155,ROWS(tblConsorcios[Produto]))+1),"")</f>
        <v>240</v>
      </c>
      <c r="O6155" s="20" cm="1">
        <f t="array" ref="O6155">IFERROR(INDEX(tblConsorcios[Parcela Mensal (R$)],MOD($J6155,ROWS(tblConsorcios[Produto]))+1),"")</f>
        <v>1234.33</v>
      </c>
      <c r="P6155" s="20" t="str" cm="1">
        <f t="array" ref="P6155">IFERROR(INDEX(tblClientes[Dividendo Mensal (R$)],INT($J6155/ROWS(tblConsorcios[Produto]))+1),"")</f>
        <v/>
      </c>
      <c r="Q6155" s="20" t="str">
        <f t="shared" si="289"/>
        <v/>
      </c>
      <c r="R6155">
        <f t="shared" si="290"/>
        <v>0</v>
      </c>
    </row>
    <row r="6156" spans="10:18" x14ac:dyDescent="0.2">
      <c r="J6156">
        <f t="shared" si="288"/>
        <v>6154</v>
      </c>
      <c r="K6156" t="str" cm="1">
        <f t="array" ref="K6156">IFERROR(INDEX(tblClientes[Cliente],INT($J6156/ROWS(tblConsorcios[Produto]))+1),"")</f>
        <v/>
      </c>
      <c r="L6156" t="str" cm="1">
        <f t="array" ref="L6156">IFERROR(INDEX(tblConsorcios[Produto],MOD($J6156,ROWS(tblConsorcios[Produto]))+1),"")</f>
        <v>Imóvel IE230 – 220m</v>
      </c>
      <c r="M6156" s="20" cm="1">
        <f t="array" ref="M6156">IFERROR(INDEX(tblConsorcios[Valor da Carta (R$)],MOD($J6156,ROWS(tblConsorcios[Produto]))+1),"")</f>
        <v>230000</v>
      </c>
      <c r="N6156" s="2" cm="1">
        <f t="array" ref="N6156">IFERROR(INDEX(tblConsorcios[Prazo (meses)],MOD($J6156,ROWS(tblConsorcios[Produto]))+1),"")</f>
        <v>220</v>
      </c>
      <c r="O6156" s="20" cm="1">
        <f t="array" ref="O6156">IFERROR(INDEX(tblConsorcios[Parcela Mensal (R$)],MOD($J6156,ROWS(tblConsorcios[Produto]))+1),"")</f>
        <v>1336.09</v>
      </c>
      <c r="P6156" s="20" t="str" cm="1">
        <f t="array" ref="P6156">IFERROR(INDEX(tblClientes[Dividendo Mensal (R$)],INT($J6156/ROWS(tblConsorcios[Produto]))+1),"")</f>
        <v/>
      </c>
      <c r="Q6156" s="20" t="str">
        <f t="shared" si="289"/>
        <v/>
      </c>
      <c r="R6156">
        <f t="shared" si="290"/>
        <v>0</v>
      </c>
    </row>
    <row r="6157" spans="10:18" x14ac:dyDescent="0.2">
      <c r="J6157">
        <f t="shared" si="288"/>
        <v>6155</v>
      </c>
      <c r="K6157" t="str" cm="1">
        <f t="array" ref="K6157">IFERROR(INDEX(tblClientes[Cliente],INT($J6157/ROWS(tblConsorcios[Produto]))+1),"")</f>
        <v/>
      </c>
      <c r="L6157" t="str" cm="1">
        <f t="array" ref="L6157">IFERROR(INDEX(tblConsorcios[Produto],MOD($J6157,ROWS(tblConsorcios[Produto]))+1),"")</f>
        <v>Imóvel IE230 – 200m</v>
      </c>
      <c r="M6157" s="20" cm="1">
        <f t="array" ref="M6157">IFERROR(INDEX(tblConsorcios[Valor da Carta (R$)],MOD($J6157,ROWS(tblConsorcios[Produto]))+1),"")</f>
        <v>230000</v>
      </c>
      <c r="N6157" s="2" cm="1">
        <f t="array" ref="N6157">IFERROR(INDEX(tblConsorcios[Prazo (meses)],MOD($J6157,ROWS(tblConsorcios[Produto]))+1),"")</f>
        <v>200</v>
      </c>
      <c r="O6157" s="20" cm="1">
        <f t="array" ref="O6157">IFERROR(INDEX(tblConsorcios[Parcela Mensal (R$)],MOD($J6157,ROWS(tblConsorcios[Produto]))+1),"")</f>
        <v>1458.2</v>
      </c>
      <c r="P6157" s="20" t="str" cm="1">
        <f t="array" ref="P6157">IFERROR(INDEX(tblClientes[Dividendo Mensal (R$)],INT($J6157/ROWS(tblConsorcios[Produto]))+1),"")</f>
        <v/>
      </c>
      <c r="Q6157" s="20" t="str">
        <f t="shared" si="289"/>
        <v/>
      </c>
      <c r="R6157">
        <f t="shared" si="290"/>
        <v>0</v>
      </c>
    </row>
    <row r="6158" spans="10:18" x14ac:dyDescent="0.2">
      <c r="J6158">
        <f t="shared" si="288"/>
        <v>6156</v>
      </c>
      <c r="K6158" t="str" cm="1">
        <f t="array" ref="K6158">IFERROR(INDEX(tblClientes[Cliente],INT($J6158/ROWS(tblConsorcios[Produto]))+1),"")</f>
        <v/>
      </c>
      <c r="L6158" t="str" cm="1">
        <f t="array" ref="L6158">IFERROR(INDEX(tblConsorcios[Produto],MOD($J6158,ROWS(tblConsorcios[Produto]))+1),"")</f>
        <v>Imóvel IE220 – 240m</v>
      </c>
      <c r="M6158" s="20" cm="1">
        <f t="array" ref="M6158">IFERROR(INDEX(tblConsorcios[Valor da Carta (R$)],MOD($J6158,ROWS(tblConsorcios[Produto]))+1),"")</f>
        <v>220000</v>
      </c>
      <c r="N6158" s="2" cm="1">
        <f t="array" ref="N6158">IFERROR(INDEX(tblConsorcios[Prazo (meses)],MOD($J6158,ROWS(tblConsorcios[Produto]))+1),"")</f>
        <v>240</v>
      </c>
      <c r="O6158" s="20" cm="1">
        <f t="array" ref="O6158">IFERROR(INDEX(tblConsorcios[Parcela Mensal (R$)],MOD($J6158,ROWS(tblConsorcios[Produto]))+1),"")</f>
        <v>1180.67</v>
      </c>
      <c r="P6158" s="20" t="str" cm="1">
        <f t="array" ref="P6158">IFERROR(INDEX(tblClientes[Dividendo Mensal (R$)],INT($J6158/ROWS(tblConsorcios[Produto]))+1),"")</f>
        <v/>
      </c>
      <c r="Q6158" s="20" t="str">
        <f t="shared" si="289"/>
        <v/>
      </c>
      <c r="R6158">
        <f t="shared" si="290"/>
        <v>0</v>
      </c>
    </row>
    <row r="6159" spans="10:18" x14ac:dyDescent="0.2">
      <c r="J6159">
        <f t="shared" si="288"/>
        <v>6157</v>
      </c>
      <c r="K6159" t="str" cm="1">
        <f t="array" ref="K6159">IFERROR(INDEX(tblClientes[Cliente],INT($J6159/ROWS(tblConsorcios[Produto]))+1),"")</f>
        <v/>
      </c>
      <c r="L6159" t="str" cm="1">
        <f t="array" ref="L6159">IFERROR(INDEX(tblConsorcios[Produto],MOD($J6159,ROWS(tblConsorcios[Produto]))+1),"")</f>
        <v>Imóvel IE220 – 220m</v>
      </c>
      <c r="M6159" s="20" cm="1">
        <f t="array" ref="M6159">IFERROR(INDEX(tblConsorcios[Valor da Carta (R$)],MOD($J6159,ROWS(tblConsorcios[Produto]))+1),"")</f>
        <v>220000</v>
      </c>
      <c r="N6159" s="2" cm="1">
        <f t="array" ref="N6159">IFERROR(INDEX(tblConsorcios[Prazo (meses)],MOD($J6159,ROWS(tblConsorcios[Produto]))+1),"")</f>
        <v>220</v>
      </c>
      <c r="O6159" s="20" cm="1">
        <f t="array" ref="O6159">IFERROR(INDEX(tblConsorcios[Parcela Mensal (R$)],MOD($J6159,ROWS(tblConsorcios[Produto]))+1),"")</f>
        <v>1278</v>
      </c>
      <c r="P6159" s="20" t="str" cm="1">
        <f t="array" ref="P6159">IFERROR(INDEX(tblClientes[Dividendo Mensal (R$)],INT($J6159/ROWS(tblConsorcios[Produto]))+1),"")</f>
        <v/>
      </c>
      <c r="Q6159" s="20" t="str">
        <f t="shared" si="289"/>
        <v/>
      </c>
      <c r="R6159">
        <f t="shared" si="290"/>
        <v>0</v>
      </c>
    </row>
    <row r="6160" spans="10:18" x14ac:dyDescent="0.2">
      <c r="J6160">
        <f t="shared" si="288"/>
        <v>6158</v>
      </c>
      <c r="K6160" t="str" cm="1">
        <f t="array" ref="K6160">IFERROR(INDEX(tblClientes[Cliente],INT($J6160/ROWS(tblConsorcios[Produto]))+1),"")</f>
        <v/>
      </c>
      <c r="L6160" t="str" cm="1">
        <f t="array" ref="L6160">IFERROR(INDEX(tblConsorcios[Produto],MOD($J6160,ROWS(tblConsorcios[Produto]))+1),"")</f>
        <v>Imóvel IE220 – 200m</v>
      </c>
      <c r="M6160" s="20" cm="1">
        <f t="array" ref="M6160">IFERROR(INDEX(tblConsorcios[Valor da Carta (R$)],MOD($J6160,ROWS(tblConsorcios[Produto]))+1),"")</f>
        <v>220000</v>
      </c>
      <c r="N6160" s="2" cm="1">
        <f t="array" ref="N6160">IFERROR(INDEX(tblConsorcios[Prazo (meses)],MOD($J6160,ROWS(tblConsorcios[Produto]))+1),"")</f>
        <v>200</v>
      </c>
      <c r="O6160" s="20" cm="1">
        <f t="array" ref="O6160">IFERROR(INDEX(tblConsorcios[Parcela Mensal (R$)],MOD($J6160,ROWS(tblConsorcios[Produto]))+1),"")</f>
        <v>1394.8</v>
      </c>
      <c r="P6160" s="20" t="str" cm="1">
        <f t="array" ref="P6160">IFERROR(INDEX(tblClientes[Dividendo Mensal (R$)],INT($J6160/ROWS(tblConsorcios[Produto]))+1),"")</f>
        <v/>
      </c>
      <c r="Q6160" s="20" t="str">
        <f t="shared" si="289"/>
        <v/>
      </c>
      <c r="R6160">
        <f t="shared" si="290"/>
        <v>0</v>
      </c>
    </row>
    <row r="6161" spans="10:18" x14ac:dyDescent="0.2">
      <c r="J6161">
        <f t="shared" si="288"/>
        <v>6159</v>
      </c>
      <c r="K6161" t="str" cm="1">
        <f t="array" ref="K6161">IFERROR(INDEX(tblClientes[Cliente],INT($J6161/ROWS(tblConsorcios[Produto]))+1),"")</f>
        <v/>
      </c>
      <c r="L6161" t="str" cm="1">
        <f t="array" ref="L6161">IFERROR(INDEX(tblConsorcios[Produto],MOD($J6161,ROWS(tblConsorcios[Produto]))+1),"")</f>
        <v>Imóvel IE200 – 240m</v>
      </c>
      <c r="M6161" s="20" cm="1">
        <f t="array" ref="M6161">IFERROR(INDEX(tblConsorcios[Valor da Carta (R$)],MOD($J6161,ROWS(tblConsorcios[Produto]))+1),"")</f>
        <v>200000</v>
      </c>
      <c r="N6161" s="2" cm="1">
        <f t="array" ref="N6161">IFERROR(INDEX(tblConsorcios[Prazo (meses)],MOD($J6161,ROWS(tblConsorcios[Produto]))+1),"")</f>
        <v>240</v>
      </c>
      <c r="O6161" s="20" cm="1">
        <f t="array" ref="O6161">IFERROR(INDEX(tblConsorcios[Parcela Mensal (R$)],MOD($J6161,ROWS(tblConsorcios[Produto]))+1),"")</f>
        <v>1073.33</v>
      </c>
      <c r="P6161" s="20" t="str" cm="1">
        <f t="array" ref="P6161">IFERROR(INDEX(tblClientes[Dividendo Mensal (R$)],INT($J6161/ROWS(tblConsorcios[Produto]))+1),"")</f>
        <v/>
      </c>
      <c r="Q6161" s="20" t="str">
        <f t="shared" si="289"/>
        <v/>
      </c>
      <c r="R6161">
        <f t="shared" si="290"/>
        <v>0</v>
      </c>
    </row>
    <row r="6162" spans="10:18" x14ac:dyDescent="0.2">
      <c r="J6162">
        <f t="shared" si="288"/>
        <v>6160</v>
      </c>
      <c r="K6162" t="str" cm="1">
        <f t="array" ref="K6162">IFERROR(INDEX(tblClientes[Cliente],INT($J6162/ROWS(tblConsorcios[Produto]))+1),"")</f>
        <v/>
      </c>
      <c r="L6162" t="str" cm="1">
        <f t="array" ref="L6162">IFERROR(INDEX(tblConsorcios[Produto],MOD($J6162,ROWS(tblConsorcios[Produto]))+1),"")</f>
        <v>Imóvel IE200 – 220m</v>
      </c>
      <c r="M6162" s="20" cm="1">
        <f t="array" ref="M6162">IFERROR(INDEX(tblConsorcios[Valor da Carta (R$)],MOD($J6162,ROWS(tblConsorcios[Produto]))+1),"")</f>
        <v>200000</v>
      </c>
      <c r="N6162" s="2" cm="1">
        <f t="array" ref="N6162">IFERROR(INDEX(tblConsorcios[Prazo (meses)],MOD($J6162,ROWS(tblConsorcios[Produto]))+1),"")</f>
        <v>220</v>
      </c>
      <c r="O6162" s="20" cm="1">
        <f t="array" ref="O6162">IFERROR(INDEX(tblConsorcios[Parcela Mensal (R$)],MOD($J6162,ROWS(tblConsorcios[Produto]))+1),"")</f>
        <v>1161.82</v>
      </c>
      <c r="P6162" s="20" t="str" cm="1">
        <f t="array" ref="P6162">IFERROR(INDEX(tblClientes[Dividendo Mensal (R$)],INT($J6162/ROWS(tblConsorcios[Produto]))+1),"")</f>
        <v/>
      </c>
      <c r="Q6162" s="20" t="str">
        <f t="shared" si="289"/>
        <v/>
      </c>
      <c r="R6162">
        <f t="shared" si="290"/>
        <v>0</v>
      </c>
    </row>
    <row r="6163" spans="10:18" x14ac:dyDescent="0.2">
      <c r="J6163">
        <f t="shared" si="288"/>
        <v>6161</v>
      </c>
      <c r="K6163" t="str" cm="1">
        <f t="array" ref="K6163">IFERROR(INDEX(tblClientes[Cliente],INT($J6163/ROWS(tblConsorcios[Produto]))+1),"")</f>
        <v/>
      </c>
      <c r="L6163" t="str" cm="1">
        <f t="array" ref="L6163">IFERROR(INDEX(tblConsorcios[Produto],MOD($J6163,ROWS(tblConsorcios[Produto]))+1),"")</f>
        <v>Imóvel IE200 – 200m</v>
      </c>
      <c r="M6163" s="20" cm="1">
        <f t="array" ref="M6163">IFERROR(INDEX(tblConsorcios[Valor da Carta (R$)],MOD($J6163,ROWS(tblConsorcios[Produto]))+1),"")</f>
        <v>200000</v>
      </c>
      <c r="N6163" s="2" cm="1">
        <f t="array" ref="N6163">IFERROR(INDEX(tblConsorcios[Prazo (meses)],MOD($J6163,ROWS(tblConsorcios[Produto]))+1),"")</f>
        <v>200</v>
      </c>
      <c r="O6163" s="20" cm="1">
        <f t="array" ref="O6163">IFERROR(INDEX(tblConsorcios[Parcela Mensal (R$)],MOD($J6163,ROWS(tblConsorcios[Produto]))+1),"")</f>
        <v>1268</v>
      </c>
      <c r="P6163" s="20" t="str" cm="1">
        <f t="array" ref="P6163">IFERROR(INDEX(tblClientes[Dividendo Mensal (R$)],INT($J6163/ROWS(tblConsorcios[Produto]))+1),"")</f>
        <v/>
      </c>
      <c r="Q6163" s="20" t="str">
        <f t="shared" si="289"/>
        <v/>
      </c>
      <c r="R6163">
        <f t="shared" si="290"/>
        <v>0</v>
      </c>
    </row>
    <row r="6164" spans="10:18" x14ac:dyDescent="0.2">
      <c r="J6164">
        <f t="shared" si="288"/>
        <v>6162</v>
      </c>
      <c r="K6164" t="str" cm="1">
        <f t="array" ref="K6164">IFERROR(INDEX(tblClientes[Cliente],INT($J6164/ROWS(tblConsorcios[Produto]))+1),"")</f>
        <v/>
      </c>
      <c r="L6164" t="str" cm="1">
        <f t="array" ref="L6164">IFERROR(INDEX(tblConsorcios[Produto],MOD($J6164,ROWS(tblConsorcios[Produto]))+1),"")</f>
        <v>Imóvel IE150 – 240m</v>
      </c>
      <c r="M6164" s="20" cm="1">
        <f t="array" ref="M6164">IFERROR(INDEX(tblConsorcios[Valor da Carta (R$)],MOD($J6164,ROWS(tblConsorcios[Produto]))+1),"")</f>
        <v>150000</v>
      </c>
      <c r="N6164" s="2" cm="1">
        <f t="array" ref="N6164">IFERROR(INDEX(tblConsorcios[Prazo (meses)],MOD($J6164,ROWS(tblConsorcios[Produto]))+1),"")</f>
        <v>240</v>
      </c>
      <c r="O6164" s="20" cm="1">
        <f t="array" ref="O6164">IFERROR(INDEX(tblConsorcios[Parcela Mensal (R$)],MOD($J6164,ROWS(tblConsorcios[Produto]))+1),"")</f>
        <v>805</v>
      </c>
      <c r="P6164" s="20" t="str" cm="1">
        <f t="array" ref="P6164">IFERROR(INDEX(tblClientes[Dividendo Mensal (R$)],INT($J6164/ROWS(tblConsorcios[Produto]))+1),"")</f>
        <v/>
      </c>
      <c r="Q6164" s="20" t="str">
        <f t="shared" si="289"/>
        <v/>
      </c>
      <c r="R6164">
        <f t="shared" si="290"/>
        <v>0</v>
      </c>
    </row>
    <row r="6165" spans="10:18" x14ac:dyDescent="0.2">
      <c r="J6165">
        <f t="shared" si="288"/>
        <v>6163</v>
      </c>
      <c r="K6165" t="str" cm="1">
        <f t="array" ref="K6165">IFERROR(INDEX(tblClientes[Cliente],INT($J6165/ROWS(tblConsorcios[Produto]))+1),"")</f>
        <v/>
      </c>
      <c r="L6165" t="str" cm="1">
        <f t="array" ref="L6165">IFERROR(INDEX(tblConsorcios[Produto],MOD($J6165,ROWS(tblConsorcios[Produto]))+1),"")</f>
        <v>Imóvel IE150 – 220m</v>
      </c>
      <c r="M6165" s="20" cm="1">
        <f t="array" ref="M6165">IFERROR(INDEX(tblConsorcios[Valor da Carta (R$)],MOD($J6165,ROWS(tblConsorcios[Produto]))+1),"")</f>
        <v>150000</v>
      </c>
      <c r="N6165" s="2" cm="1">
        <f t="array" ref="N6165">IFERROR(INDEX(tblConsorcios[Prazo (meses)],MOD($J6165,ROWS(tblConsorcios[Produto]))+1),"")</f>
        <v>220</v>
      </c>
      <c r="O6165" s="20" cm="1">
        <f t="array" ref="O6165">IFERROR(INDEX(tblConsorcios[Parcela Mensal (R$)],MOD($J6165,ROWS(tblConsorcios[Produto]))+1),"")</f>
        <v>871.36</v>
      </c>
      <c r="P6165" s="20" t="str" cm="1">
        <f t="array" ref="P6165">IFERROR(INDEX(tblClientes[Dividendo Mensal (R$)],INT($J6165/ROWS(tblConsorcios[Produto]))+1),"")</f>
        <v/>
      </c>
      <c r="Q6165" s="20" t="str">
        <f t="shared" si="289"/>
        <v/>
      </c>
      <c r="R6165">
        <f t="shared" si="290"/>
        <v>0</v>
      </c>
    </row>
    <row r="6166" spans="10:18" x14ac:dyDescent="0.2">
      <c r="J6166">
        <f t="shared" si="288"/>
        <v>6164</v>
      </c>
      <c r="K6166" t="str" cm="1">
        <f t="array" ref="K6166">IFERROR(INDEX(tblClientes[Cliente],INT($J6166/ROWS(tblConsorcios[Produto]))+1),"")</f>
        <v/>
      </c>
      <c r="L6166" t="str" cm="1">
        <f t="array" ref="L6166">IFERROR(INDEX(tblConsorcios[Produto],MOD($J6166,ROWS(tblConsorcios[Produto]))+1),"")</f>
        <v>Imóvel IE150 – 200m</v>
      </c>
      <c r="M6166" s="20" cm="1">
        <f t="array" ref="M6166">IFERROR(INDEX(tblConsorcios[Valor da Carta (R$)],MOD($J6166,ROWS(tblConsorcios[Produto]))+1),"")</f>
        <v>150000</v>
      </c>
      <c r="N6166" s="2" cm="1">
        <f t="array" ref="N6166">IFERROR(INDEX(tblConsorcios[Prazo (meses)],MOD($J6166,ROWS(tblConsorcios[Produto]))+1),"")</f>
        <v>200</v>
      </c>
      <c r="O6166" s="20" cm="1">
        <f t="array" ref="O6166">IFERROR(INDEX(tblConsorcios[Parcela Mensal (R$)],MOD($J6166,ROWS(tblConsorcios[Produto]))+1),"")</f>
        <v>951</v>
      </c>
      <c r="P6166" s="20" t="str" cm="1">
        <f t="array" ref="P6166">IFERROR(INDEX(tblClientes[Dividendo Mensal (R$)],INT($J6166/ROWS(tblConsorcios[Produto]))+1),"")</f>
        <v/>
      </c>
      <c r="Q6166" s="20" t="str">
        <f t="shared" si="289"/>
        <v/>
      </c>
      <c r="R6166">
        <f t="shared" si="290"/>
        <v>0</v>
      </c>
    </row>
    <row r="6167" spans="10:18" x14ac:dyDescent="0.2">
      <c r="J6167">
        <f t="shared" si="288"/>
        <v>6165</v>
      </c>
      <c r="K6167" t="str" cm="1">
        <f t="array" ref="K6167">IFERROR(INDEX(tblClientes[Cliente],INT($J6167/ROWS(tblConsorcios[Produto]))+1),"")</f>
        <v/>
      </c>
      <c r="L6167" t="str" cm="1">
        <f t="array" ref="L6167">IFERROR(INDEX(tblConsorcios[Produto],MOD($J6167,ROWS(tblConsorcios[Produto]))+1),"")</f>
        <v>Imóvel IE140 – 240m</v>
      </c>
      <c r="M6167" s="20" cm="1">
        <f t="array" ref="M6167">IFERROR(INDEX(tblConsorcios[Valor da Carta (R$)],MOD($J6167,ROWS(tblConsorcios[Produto]))+1),"")</f>
        <v>140000</v>
      </c>
      <c r="N6167" s="2" cm="1">
        <f t="array" ref="N6167">IFERROR(INDEX(tblConsorcios[Prazo (meses)],MOD($J6167,ROWS(tblConsorcios[Produto]))+1),"")</f>
        <v>240</v>
      </c>
      <c r="O6167" s="20" cm="1">
        <f t="array" ref="O6167">IFERROR(INDEX(tblConsorcios[Parcela Mensal (R$)],MOD($J6167,ROWS(tblConsorcios[Produto]))+1),"")</f>
        <v>751.33</v>
      </c>
      <c r="P6167" s="20" t="str" cm="1">
        <f t="array" ref="P6167">IFERROR(INDEX(tblClientes[Dividendo Mensal (R$)],INT($J6167/ROWS(tblConsorcios[Produto]))+1),"")</f>
        <v/>
      </c>
      <c r="Q6167" s="20" t="str">
        <f t="shared" si="289"/>
        <v/>
      </c>
      <c r="R6167">
        <f t="shared" si="290"/>
        <v>0</v>
      </c>
    </row>
    <row r="6168" spans="10:18" x14ac:dyDescent="0.2">
      <c r="J6168">
        <f t="shared" si="288"/>
        <v>6166</v>
      </c>
      <c r="K6168" t="str" cm="1">
        <f t="array" ref="K6168">IFERROR(INDEX(tblClientes[Cliente],INT($J6168/ROWS(tblConsorcios[Produto]))+1),"")</f>
        <v/>
      </c>
      <c r="L6168" t="str" cm="1">
        <f t="array" ref="L6168">IFERROR(INDEX(tblConsorcios[Produto],MOD($J6168,ROWS(tblConsorcios[Produto]))+1),"")</f>
        <v>Imóvel IE140 – 220m</v>
      </c>
      <c r="M6168" s="20" cm="1">
        <f t="array" ref="M6168">IFERROR(INDEX(tblConsorcios[Valor da Carta (R$)],MOD($J6168,ROWS(tblConsorcios[Produto]))+1),"")</f>
        <v>140000</v>
      </c>
      <c r="N6168" s="2" cm="1">
        <f t="array" ref="N6168">IFERROR(INDEX(tblConsorcios[Prazo (meses)],MOD($J6168,ROWS(tblConsorcios[Produto]))+1),"")</f>
        <v>220</v>
      </c>
      <c r="O6168" s="20" cm="1">
        <f t="array" ref="O6168">IFERROR(INDEX(tblConsorcios[Parcela Mensal (R$)],MOD($J6168,ROWS(tblConsorcios[Produto]))+1),"")</f>
        <v>813.27</v>
      </c>
      <c r="P6168" s="20" t="str" cm="1">
        <f t="array" ref="P6168">IFERROR(INDEX(tblClientes[Dividendo Mensal (R$)],INT($J6168/ROWS(tblConsorcios[Produto]))+1),"")</f>
        <v/>
      </c>
      <c r="Q6168" s="20" t="str">
        <f t="shared" si="289"/>
        <v/>
      </c>
      <c r="R6168">
        <f t="shared" si="290"/>
        <v>0</v>
      </c>
    </row>
    <row r="6169" spans="10:18" x14ac:dyDescent="0.2">
      <c r="J6169">
        <f t="shared" si="288"/>
        <v>6167</v>
      </c>
      <c r="K6169" t="str" cm="1">
        <f t="array" ref="K6169">IFERROR(INDEX(tblClientes[Cliente],INT($J6169/ROWS(tblConsorcios[Produto]))+1),"")</f>
        <v/>
      </c>
      <c r="L6169" t="str" cm="1">
        <f t="array" ref="L6169">IFERROR(INDEX(tblConsorcios[Produto],MOD($J6169,ROWS(tblConsorcios[Produto]))+1),"")</f>
        <v>Imóvel IE140 – 200m</v>
      </c>
      <c r="M6169" s="20" cm="1">
        <f t="array" ref="M6169">IFERROR(INDEX(tblConsorcios[Valor da Carta (R$)],MOD($J6169,ROWS(tblConsorcios[Produto]))+1),"")</f>
        <v>140000</v>
      </c>
      <c r="N6169" s="2" cm="1">
        <f t="array" ref="N6169">IFERROR(INDEX(tblConsorcios[Prazo (meses)],MOD($J6169,ROWS(tblConsorcios[Produto]))+1),"")</f>
        <v>200</v>
      </c>
      <c r="O6169" s="20" cm="1">
        <f t="array" ref="O6169">IFERROR(INDEX(tblConsorcios[Parcela Mensal (R$)],MOD($J6169,ROWS(tblConsorcios[Produto]))+1),"")</f>
        <v>887.6</v>
      </c>
      <c r="P6169" s="20" t="str" cm="1">
        <f t="array" ref="P6169">IFERROR(INDEX(tblClientes[Dividendo Mensal (R$)],INT($J6169/ROWS(tblConsorcios[Produto]))+1),"")</f>
        <v/>
      </c>
      <c r="Q6169" s="20" t="str">
        <f t="shared" si="289"/>
        <v/>
      </c>
      <c r="R6169">
        <f t="shared" si="290"/>
        <v>0</v>
      </c>
    </row>
    <row r="6170" spans="10:18" x14ac:dyDescent="0.2">
      <c r="J6170">
        <f t="shared" si="288"/>
        <v>6168</v>
      </c>
      <c r="K6170" t="str" cm="1">
        <f t="array" ref="K6170">IFERROR(INDEX(tblClientes[Cliente],INT($J6170/ROWS(tblConsorcios[Produto]))+1),"")</f>
        <v/>
      </c>
      <c r="L6170" t="str" cm="1">
        <f t="array" ref="L6170">IFERROR(INDEX(tblConsorcios[Produto],MOD($J6170,ROWS(tblConsorcios[Produto]))+1),"")</f>
        <v>Imóvel IE130 – 240m</v>
      </c>
      <c r="M6170" s="20" cm="1">
        <f t="array" ref="M6170">IFERROR(INDEX(tblConsorcios[Valor da Carta (R$)],MOD($J6170,ROWS(tblConsorcios[Produto]))+1),"")</f>
        <v>130000</v>
      </c>
      <c r="N6170" s="2" cm="1">
        <f t="array" ref="N6170">IFERROR(INDEX(tblConsorcios[Prazo (meses)],MOD($J6170,ROWS(tblConsorcios[Produto]))+1),"")</f>
        <v>240</v>
      </c>
      <c r="O6170" s="20" cm="1">
        <f t="array" ref="O6170">IFERROR(INDEX(tblConsorcios[Parcela Mensal (R$)],MOD($J6170,ROWS(tblConsorcios[Produto]))+1),"")</f>
        <v>697.67</v>
      </c>
      <c r="P6170" s="20" t="str" cm="1">
        <f t="array" ref="P6170">IFERROR(INDEX(tblClientes[Dividendo Mensal (R$)],INT($J6170/ROWS(tblConsorcios[Produto]))+1),"")</f>
        <v/>
      </c>
      <c r="Q6170" s="20" t="str">
        <f t="shared" si="289"/>
        <v/>
      </c>
      <c r="R6170">
        <f t="shared" si="290"/>
        <v>0</v>
      </c>
    </row>
    <row r="6171" spans="10:18" x14ac:dyDescent="0.2">
      <c r="J6171">
        <f t="shared" si="288"/>
        <v>6169</v>
      </c>
      <c r="K6171" t="str" cm="1">
        <f t="array" ref="K6171">IFERROR(INDEX(tblClientes[Cliente],INT($J6171/ROWS(tblConsorcios[Produto]))+1),"")</f>
        <v/>
      </c>
      <c r="L6171" t="str" cm="1">
        <f t="array" ref="L6171">IFERROR(INDEX(tblConsorcios[Produto],MOD($J6171,ROWS(tblConsorcios[Produto]))+1),"")</f>
        <v>Imóvel IE130 – 220m</v>
      </c>
      <c r="M6171" s="20" cm="1">
        <f t="array" ref="M6171">IFERROR(INDEX(tblConsorcios[Valor da Carta (R$)],MOD($J6171,ROWS(tblConsorcios[Produto]))+1),"")</f>
        <v>130000</v>
      </c>
      <c r="N6171" s="2" cm="1">
        <f t="array" ref="N6171">IFERROR(INDEX(tblConsorcios[Prazo (meses)],MOD($J6171,ROWS(tblConsorcios[Produto]))+1),"")</f>
        <v>220</v>
      </c>
      <c r="O6171" s="20" cm="1">
        <f t="array" ref="O6171">IFERROR(INDEX(tblConsorcios[Parcela Mensal (R$)],MOD($J6171,ROWS(tblConsorcios[Produto]))+1),"")</f>
        <v>755.18</v>
      </c>
      <c r="P6171" s="20" t="str" cm="1">
        <f t="array" ref="P6171">IFERROR(INDEX(tblClientes[Dividendo Mensal (R$)],INT($J6171/ROWS(tblConsorcios[Produto]))+1),"")</f>
        <v/>
      </c>
      <c r="Q6171" s="20" t="str">
        <f t="shared" si="289"/>
        <v/>
      </c>
      <c r="R6171">
        <f t="shared" si="290"/>
        <v>0</v>
      </c>
    </row>
    <row r="6172" spans="10:18" x14ac:dyDescent="0.2">
      <c r="J6172">
        <f t="shared" si="288"/>
        <v>6170</v>
      </c>
      <c r="K6172" t="str" cm="1">
        <f t="array" ref="K6172">IFERROR(INDEX(tblClientes[Cliente],INT($J6172/ROWS(tblConsorcios[Produto]))+1),"")</f>
        <v/>
      </c>
      <c r="L6172" t="str" cm="1">
        <f t="array" ref="L6172">IFERROR(INDEX(tblConsorcios[Produto],MOD($J6172,ROWS(tblConsorcios[Produto]))+1),"")</f>
        <v>Imóvel IE130 – 200m</v>
      </c>
      <c r="M6172" s="20" cm="1">
        <f t="array" ref="M6172">IFERROR(INDEX(tblConsorcios[Valor da Carta (R$)],MOD($J6172,ROWS(tblConsorcios[Produto]))+1),"")</f>
        <v>130000</v>
      </c>
      <c r="N6172" s="2" cm="1">
        <f t="array" ref="N6172">IFERROR(INDEX(tblConsorcios[Prazo (meses)],MOD($J6172,ROWS(tblConsorcios[Produto]))+1),"")</f>
        <v>200</v>
      </c>
      <c r="O6172" s="20" cm="1">
        <f t="array" ref="O6172">IFERROR(INDEX(tblConsorcios[Parcela Mensal (R$)],MOD($J6172,ROWS(tblConsorcios[Produto]))+1),"")</f>
        <v>824.2</v>
      </c>
      <c r="P6172" s="20" t="str" cm="1">
        <f t="array" ref="P6172">IFERROR(INDEX(tblClientes[Dividendo Mensal (R$)],INT($J6172/ROWS(tblConsorcios[Produto]))+1),"")</f>
        <v/>
      </c>
      <c r="Q6172" s="20" t="str">
        <f t="shared" si="289"/>
        <v/>
      </c>
      <c r="R6172">
        <f t="shared" si="290"/>
        <v>0</v>
      </c>
    </row>
    <row r="6173" spans="10:18" x14ac:dyDescent="0.2">
      <c r="J6173">
        <f t="shared" si="288"/>
        <v>6171</v>
      </c>
      <c r="K6173" t="str" cm="1">
        <f t="array" ref="K6173">IFERROR(INDEX(tblClientes[Cliente],INT($J6173/ROWS(tblConsorcios[Produto]))+1),"")</f>
        <v/>
      </c>
      <c r="L6173" t="str" cm="1">
        <f t="array" ref="L6173">IFERROR(INDEX(tblConsorcios[Produto],MOD($J6173,ROWS(tblConsorcios[Produto]))+1),"")</f>
        <v>Imóvel IE120 – 240m</v>
      </c>
      <c r="M6173" s="20" cm="1">
        <f t="array" ref="M6173">IFERROR(INDEX(tblConsorcios[Valor da Carta (R$)],MOD($J6173,ROWS(tblConsorcios[Produto]))+1),"")</f>
        <v>120000</v>
      </c>
      <c r="N6173" s="2" cm="1">
        <f t="array" ref="N6173">IFERROR(INDEX(tblConsorcios[Prazo (meses)],MOD($J6173,ROWS(tblConsorcios[Produto]))+1),"")</f>
        <v>240</v>
      </c>
      <c r="O6173" s="20" cm="1">
        <f t="array" ref="O6173">IFERROR(INDEX(tblConsorcios[Parcela Mensal (R$)],MOD($J6173,ROWS(tblConsorcios[Produto]))+1),"")</f>
        <v>644</v>
      </c>
      <c r="P6173" s="20" t="str" cm="1">
        <f t="array" ref="P6173">IFERROR(INDEX(tblClientes[Dividendo Mensal (R$)],INT($J6173/ROWS(tblConsorcios[Produto]))+1),"")</f>
        <v/>
      </c>
      <c r="Q6173" s="20" t="str">
        <f t="shared" si="289"/>
        <v/>
      </c>
      <c r="R6173">
        <f t="shared" si="290"/>
        <v>0</v>
      </c>
    </row>
    <row r="6174" spans="10:18" x14ac:dyDescent="0.2">
      <c r="J6174">
        <f t="shared" si="288"/>
        <v>6172</v>
      </c>
      <c r="K6174" t="str" cm="1">
        <f t="array" ref="K6174">IFERROR(INDEX(tblClientes[Cliente],INT($J6174/ROWS(tblConsorcios[Produto]))+1),"")</f>
        <v/>
      </c>
      <c r="L6174" t="str" cm="1">
        <f t="array" ref="L6174">IFERROR(INDEX(tblConsorcios[Produto],MOD($J6174,ROWS(tblConsorcios[Produto]))+1),"")</f>
        <v>Imóvel IE120 – 220m</v>
      </c>
      <c r="M6174" s="20" cm="1">
        <f t="array" ref="M6174">IFERROR(INDEX(tblConsorcios[Valor da Carta (R$)],MOD($J6174,ROWS(tblConsorcios[Produto]))+1),"")</f>
        <v>120000</v>
      </c>
      <c r="N6174" s="2" cm="1">
        <f t="array" ref="N6174">IFERROR(INDEX(tblConsorcios[Prazo (meses)],MOD($J6174,ROWS(tblConsorcios[Produto]))+1),"")</f>
        <v>220</v>
      </c>
      <c r="O6174" s="20" cm="1">
        <f t="array" ref="O6174">IFERROR(INDEX(tblConsorcios[Parcela Mensal (R$)],MOD($J6174,ROWS(tblConsorcios[Produto]))+1),"")</f>
        <v>697.09</v>
      </c>
      <c r="P6174" s="20" t="str" cm="1">
        <f t="array" ref="P6174">IFERROR(INDEX(tblClientes[Dividendo Mensal (R$)],INT($J6174/ROWS(tblConsorcios[Produto]))+1),"")</f>
        <v/>
      </c>
      <c r="Q6174" s="20" t="str">
        <f t="shared" si="289"/>
        <v/>
      </c>
      <c r="R6174">
        <f t="shared" si="290"/>
        <v>0</v>
      </c>
    </row>
    <row r="6175" spans="10:18" x14ac:dyDescent="0.2">
      <c r="J6175">
        <f t="shared" si="288"/>
        <v>6173</v>
      </c>
      <c r="K6175" t="str" cm="1">
        <f t="array" ref="K6175">IFERROR(INDEX(tblClientes[Cliente],INT($J6175/ROWS(tblConsorcios[Produto]))+1),"")</f>
        <v/>
      </c>
      <c r="L6175" t="str" cm="1">
        <f t="array" ref="L6175">IFERROR(INDEX(tblConsorcios[Produto],MOD($J6175,ROWS(tblConsorcios[Produto]))+1),"")</f>
        <v>Imóvel IE120 – 200m</v>
      </c>
      <c r="M6175" s="20" cm="1">
        <f t="array" ref="M6175">IFERROR(INDEX(tblConsorcios[Valor da Carta (R$)],MOD($J6175,ROWS(tblConsorcios[Produto]))+1),"")</f>
        <v>120000</v>
      </c>
      <c r="N6175" s="2" cm="1">
        <f t="array" ref="N6175">IFERROR(INDEX(tblConsorcios[Prazo (meses)],MOD($J6175,ROWS(tblConsorcios[Produto]))+1),"")</f>
        <v>200</v>
      </c>
      <c r="O6175" s="20" cm="1">
        <f t="array" ref="O6175">IFERROR(INDEX(tblConsorcios[Parcela Mensal (R$)],MOD($J6175,ROWS(tblConsorcios[Produto]))+1),"")</f>
        <v>760.8</v>
      </c>
      <c r="P6175" s="20" t="str" cm="1">
        <f t="array" ref="P6175">IFERROR(INDEX(tblClientes[Dividendo Mensal (R$)],INT($J6175/ROWS(tblConsorcios[Produto]))+1),"")</f>
        <v/>
      </c>
      <c r="Q6175" s="20" t="str">
        <f t="shared" si="289"/>
        <v/>
      </c>
      <c r="R6175">
        <f t="shared" si="290"/>
        <v>0</v>
      </c>
    </row>
    <row r="6176" spans="10:18" x14ac:dyDescent="0.2">
      <c r="J6176">
        <f t="shared" si="288"/>
        <v>6174</v>
      </c>
      <c r="K6176" t="str" cm="1">
        <f t="array" ref="K6176">IFERROR(INDEX(tblClientes[Cliente],INT($J6176/ROWS(tblConsorcios[Produto]))+1),"")</f>
        <v/>
      </c>
      <c r="L6176" t="str" cm="1">
        <f t="array" ref="L6176">IFERROR(INDEX(tblConsorcios[Produto],MOD($J6176,ROWS(tblConsorcios[Produto]))+1),"")</f>
        <v>Imóvel IE600 – 240m</v>
      </c>
      <c r="M6176" s="20" cm="1">
        <f t="array" ref="M6176">IFERROR(INDEX(tblConsorcios[Valor da Carta (R$)],MOD($J6176,ROWS(tblConsorcios[Produto]))+1),"")</f>
        <v>600000</v>
      </c>
      <c r="N6176" s="2" cm="1">
        <f t="array" ref="N6176">IFERROR(INDEX(tblConsorcios[Prazo (meses)],MOD($J6176,ROWS(tblConsorcios[Produto]))+1),"")</f>
        <v>240</v>
      </c>
      <c r="O6176" s="20" cm="1">
        <f t="array" ref="O6176">IFERROR(INDEX(tblConsorcios[Parcela Mensal (R$)],MOD($J6176,ROWS(tblConsorcios[Produto]))+1),"")</f>
        <v>3220</v>
      </c>
      <c r="P6176" s="20" t="str" cm="1">
        <f t="array" ref="P6176">IFERROR(INDEX(tblClientes[Dividendo Mensal (R$)],INT($J6176/ROWS(tblConsorcios[Produto]))+1),"")</f>
        <v/>
      </c>
      <c r="Q6176" s="20" t="str">
        <f t="shared" si="289"/>
        <v/>
      </c>
      <c r="R6176">
        <f t="shared" si="290"/>
        <v>0</v>
      </c>
    </row>
    <row r="6177" spans="10:18" x14ac:dyDescent="0.2">
      <c r="J6177">
        <f t="shared" si="288"/>
        <v>6175</v>
      </c>
      <c r="K6177" t="str" cm="1">
        <f t="array" ref="K6177">IFERROR(INDEX(tblClientes[Cliente],INT($J6177/ROWS(tblConsorcios[Produto]))+1),"")</f>
        <v/>
      </c>
      <c r="L6177" t="str" cm="1">
        <f t="array" ref="L6177">IFERROR(INDEX(tblConsorcios[Produto],MOD($J6177,ROWS(tblConsorcios[Produto]))+1),"")</f>
        <v>Imóvel IE600 – 220m</v>
      </c>
      <c r="M6177" s="20" cm="1">
        <f t="array" ref="M6177">IFERROR(INDEX(tblConsorcios[Valor da Carta (R$)],MOD($J6177,ROWS(tblConsorcios[Produto]))+1),"")</f>
        <v>600000</v>
      </c>
      <c r="N6177" s="2" cm="1">
        <f t="array" ref="N6177">IFERROR(INDEX(tblConsorcios[Prazo (meses)],MOD($J6177,ROWS(tblConsorcios[Produto]))+1),"")</f>
        <v>220</v>
      </c>
      <c r="O6177" s="20" cm="1">
        <f t="array" ref="O6177">IFERROR(INDEX(tblConsorcios[Parcela Mensal (R$)],MOD($J6177,ROWS(tblConsorcios[Produto]))+1),"")</f>
        <v>3485.45</v>
      </c>
      <c r="P6177" s="20" t="str" cm="1">
        <f t="array" ref="P6177">IFERROR(INDEX(tblClientes[Dividendo Mensal (R$)],INT($J6177/ROWS(tblConsorcios[Produto]))+1),"")</f>
        <v/>
      </c>
      <c r="Q6177" s="20" t="str">
        <f t="shared" si="289"/>
        <v/>
      </c>
      <c r="R6177">
        <f t="shared" si="290"/>
        <v>0</v>
      </c>
    </row>
    <row r="6178" spans="10:18" x14ac:dyDescent="0.2">
      <c r="J6178">
        <f t="shared" si="288"/>
        <v>6176</v>
      </c>
      <c r="K6178" t="str" cm="1">
        <f t="array" ref="K6178">IFERROR(INDEX(tblClientes[Cliente],INT($J6178/ROWS(tblConsorcios[Produto]))+1),"")</f>
        <v/>
      </c>
      <c r="L6178" t="str" cm="1">
        <f t="array" ref="L6178">IFERROR(INDEX(tblConsorcios[Produto],MOD($J6178,ROWS(tblConsorcios[Produto]))+1),"")</f>
        <v>Imóvel IE600 – 200m</v>
      </c>
      <c r="M6178" s="20" cm="1">
        <f t="array" ref="M6178">IFERROR(INDEX(tblConsorcios[Valor da Carta (R$)],MOD($J6178,ROWS(tblConsorcios[Produto]))+1),"")</f>
        <v>600000</v>
      </c>
      <c r="N6178" s="2" cm="1">
        <f t="array" ref="N6178">IFERROR(INDEX(tblConsorcios[Prazo (meses)],MOD($J6178,ROWS(tblConsorcios[Produto]))+1),"")</f>
        <v>200</v>
      </c>
      <c r="O6178" s="20" cm="1">
        <f t="array" ref="O6178">IFERROR(INDEX(tblConsorcios[Parcela Mensal (R$)],MOD($J6178,ROWS(tblConsorcios[Produto]))+1),"")</f>
        <v>3804</v>
      </c>
      <c r="P6178" s="20" t="str" cm="1">
        <f t="array" ref="P6178">IFERROR(INDEX(tblClientes[Dividendo Mensal (R$)],INT($J6178/ROWS(tblConsorcios[Produto]))+1),"")</f>
        <v/>
      </c>
      <c r="Q6178" s="20" t="str">
        <f t="shared" si="289"/>
        <v/>
      </c>
      <c r="R6178">
        <f t="shared" si="290"/>
        <v>0</v>
      </c>
    </row>
    <row r="6179" spans="10:18" x14ac:dyDescent="0.2">
      <c r="J6179">
        <f t="shared" si="288"/>
        <v>6177</v>
      </c>
      <c r="K6179" t="str" cm="1">
        <f t="array" ref="K6179">IFERROR(INDEX(tblClientes[Cliente],INT($J6179/ROWS(tblConsorcios[Produto]))+1),"")</f>
        <v/>
      </c>
      <c r="L6179" t="str" cm="1">
        <f t="array" ref="L6179">IFERROR(INDEX(tblConsorcios[Produto],MOD($J6179,ROWS(tblConsorcios[Produto]))+1),"")</f>
        <v>Imóvel IE580 – 240m</v>
      </c>
      <c r="M6179" s="20" cm="1">
        <f t="array" ref="M6179">IFERROR(INDEX(tblConsorcios[Valor da Carta (R$)],MOD($J6179,ROWS(tblConsorcios[Produto]))+1),"")</f>
        <v>580000</v>
      </c>
      <c r="N6179" s="2" cm="1">
        <f t="array" ref="N6179">IFERROR(INDEX(tblConsorcios[Prazo (meses)],MOD($J6179,ROWS(tblConsorcios[Produto]))+1),"")</f>
        <v>240</v>
      </c>
      <c r="O6179" s="20" cm="1">
        <f t="array" ref="O6179">IFERROR(INDEX(tblConsorcios[Parcela Mensal (R$)],MOD($J6179,ROWS(tblConsorcios[Produto]))+1),"")</f>
        <v>3112.67</v>
      </c>
      <c r="P6179" s="20" t="str" cm="1">
        <f t="array" ref="P6179">IFERROR(INDEX(tblClientes[Dividendo Mensal (R$)],INT($J6179/ROWS(tblConsorcios[Produto]))+1),"")</f>
        <v/>
      </c>
      <c r="Q6179" s="20" t="str">
        <f t="shared" si="289"/>
        <v/>
      </c>
      <c r="R6179">
        <f t="shared" si="290"/>
        <v>0</v>
      </c>
    </row>
    <row r="6180" spans="10:18" x14ac:dyDescent="0.2">
      <c r="J6180">
        <f t="shared" si="288"/>
        <v>6178</v>
      </c>
      <c r="K6180" t="str" cm="1">
        <f t="array" ref="K6180">IFERROR(INDEX(tblClientes[Cliente],INT($J6180/ROWS(tblConsorcios[Produto]))+1),"")</f>
        <v/>
      </c>
      <c r="L6180" t="str" cm="1">
        <f t="array" ref="L6180">IFERROR(INDEX(tblConsorcios[Produto],MOD($J6180,ROWS(tblConsorcios[Produto]))+1),"")</f>
        <v>Imóvel IE580 – 220m</v>
      </c>
      <c r="M6180" s="20" cm="1">
        <f t="array" ref="M6180">IFERROR(INDEX(tblConsorcios[Valor da Carta (R$)],MOD($J6180,ROWS(tblConsorcios[Produto]))+1),"")</f>
        <v>580000</v>
      </c>
      <c r="N6180" s="2" cm="1">
        <f t="array" ref="N6180">IFERROR(INDEX(tblConsorcios[Prazo (meses)],MOD($J6180,ROWS(tblConsorcios[Produto]))+1),"")</f>
        <v>220</v>
      </c>
      <c r="O6180" s="20" cm="1">
        <f t="array" ref="O6180">IFERROR(INDEX(tblConsorcios[Parcela Mensal (R$)],MOD($J6180,ROWS(tblConsorcios[Produto]))+1),"")</f>
        <v>3369.27</v>
      </c>
      <c r="P6180" s="20" t="str" cm="1">
        <f t="array" ref="P6180">IFERROR(INDEX(tblClientes[Dividendo Mensal (R$)],INT($J6180/ROWS(tblConsorcios[Produto]))+1),"")</f>
        <v/>
      </c>
      <c r="Q6180" s="20" t="str">
        <f t="shared" si="289"/>
        <v/>
      </c>
      <c r="R6180">
        <f t="shared" si="290"/>
        <v>0</v>
      </c>
    </row>
    <row r="6181" spans="10:18" x14ac:dyDescent="0.2">
      <c r="J6181">
        <f t="shared" si="288"/>
        <v>6179</v>
      </c>
      <c r="K6181" t="str" cm="1">
        <f t="array" ref="K6181">IFERROR(INDEX(tblClientes[Cliente],INT($J6181/ROWS(tblConsorcios[Produto]))+1),"")</f>
        <v/>
      </c>
      <c r="L6181" t="str" cm="1">
        <f t="array" ref="L6181">IFERROR(INDEX(tblConsorcios[Produto],MOD($J6181,ROWS(tblConsorcios[Produto]))+1),"")</f>
        <v>Imóvel IE580 – 200m</v>
      </c>
      <c r="M6181" s="20" cm="1">
        <f t="array" ref="M6181">IFERROR(INDEX(tblConsorcios[Valor da Carta (R$)],MOD($J6181,ROWS(tblConsorcios[Produto]))+1),"")</f>
        <v>580000</v>
      </c>
      <c r="N6181" s="2" cm="1">
        <f t="array" ref="N6181">IFERROR(INDEX(tblConsorcios[Prazo (meses)],MOD($J6181,ROWS(tblConsorcios[Produto]))+1),"")</f>
        <v>200</v>
      </c>
      <c r="O6181" s="20" cm="1">
        <f t="array" ref="O6181">IFERROR(INDEX(tblConsorcios[Parcela Mensal (R$)],MOD($J6181,ROWS(tblConsorcios[Produto]))+1),"")</f>
        <v>3677.2</v>
      </c>
      <c r="P6181" s="20" t="str" cm="1">
        <f t="array" ref="P6181">IFERROR(INDEX(tblClientes[Dividendo Mensal (R$)],INT($J6181/ROWS(tblConsorcios[Produto]))+1),"")</f>
        <v/>
      </c>
      <c r="Q6181" s="20" t="str">
        <f t="shared" si="289"/>
        <v/>
      </c>
      <c r="R6181">
        <f t="shared" si="290"/>
        <v>0</v>
      </c>
    </row>
    <row r="6182" spans="10:18" x14ac:dyDescent="0.2">
      <c r="J6182">
        <f t="shared" si="288"/>
        <v>6180</v>
      </c>
      <c r="K6182" t="str" cm="1">
        <f t="array" ref="K6182">IFERROR(INDEX(tblClientes[Cliente],INT($J6182/ROWS(tblConsorcios[Produto]))+1),"")</f>
        <v/>
      </c>
      <c r="L6182" t="str" cm="1">
        <f t="array" ref="L6182">IFERROR(INDEX(tblConsorcios[Produto],MOD($J6182,ROWS(tblConsorcios[Produto]))+1),"")</f>
        <v>Imóvel IE550 – 240m</v>
      </c>
      <c r="M6182" s="20" cm="1">
        <f t="array" ref="M6182">IFERROR(INDEX(tblConsorcios[Valor da Carta (R$)],MOD($J6182,ROWS(tblConsorcios[Produto]))+1),"")</f>
        <v>550000</v>
      </c>
      <c r="N6182" s="2" cm="1">
        <f t="array" ref="N6182">IFERROR(INDEX(tblConsorcios[Prazo (meses)],MOD($J6182,ROWS(tblConsorcios[Produto]))+1),"")</f>
        <v>240</v>
      </c>
      <c r="O6182" s="20" cm="1">
        <f t="array" ref="O6182">IFERROR(INDEX(tblConsorcios[Parcela Mensal (R$)],MOD($J6182,ROWS(tblConsorcios[Produto]))+1),"")</f>
        <v>2951.67</v>
      </c>
      <c r="P6182" s="20" t="str" cm="1">
        <f t="array" ref="P6182">IFERROR(INDEX(tblClientes[Dividendo Mensal (R$)],INT($J6182/ROWS(tblConsorcios[Produto]))+1),"")</f>
        <v/>
      </c>
      <c r="Q6182" s="20" t="str">
        <f t="shared" si="289"/>
        <v/>
      </c>
      <c r="R6182">
        <f t="shared" si="290"/>
        <v>0</v>
      </c>
    </row>
    <row r="6183" spans="10:18" x14ac:dyDescent="0.2">
      <c r="J6183">
        <f t="shared" si="288"/>
        <v>6181</v>
      </c>
      <c r="K6183" t="str" cm="1">
        <f t="array" ref="K6183">IFERROR(INDEX(tblClientes[Cliente],INT($J6183/ROWS(tblConsorcios[Produto]))+1),"")</f>
        <v/>
      </c>
      <c r="L6183" t="str" cm="1">
        <f t="array" ref="L6183">IFERROR(INDEX(tblConsorcios[Produto],MOD($J6183,ROWS(tblConsorcios[Produto]))+1),"")</f>
        <v>Imóvel IE550 – 220m</v>
      </c>
      <c r="M6183" s="20" cm="1">
        <f t="array" ref="M6183">IFERROR(INDEX(tblConsorcios[Valor da Carta (R$)],MOD($J6183,ROWS(tblConsorcios[Produto]))+1),"")</f>
        <v>550000</v>
      </c>
      <c r="N6183" s="2" cm="1">
        <f t="array" ref="N6183">IFERROR(INDEX(tblConsorcios[Prazo (meses)],MOD($J6183,ROWS(tblConsorcios[Produto]))+1),"")</f>
        <v>220</v>
      </c>
      <c r="O6183" s="20" cm="1">
        <f t="array" ref="O6183">IFERROR(INDEX(tblConsorcios[Parcela Mensal (R$)],MOD($J6183,ROWS(tblConsorcios[Produto]))+1),"")</f>
        <v>3195</v>
      </c>
      <c r="P6183" s="20" t="str" cm="1">
        <f t="array" ref="P6183">IFERROR(INDEX(tblClientes[Dividendo Mensal (R$)],INT($J6183/ROWS(tblConsorcios[Produto]))+1),"")</f>
        <v/>
      </c>
      <c r="Q6183" s="20" t="str">
        <f t="shared" si="289"/>
        <v/>
      </c>
      <c r="R6183">
        <f t="shared" si="290"/>
        <v>0</v>
      </c>
    </row>
    <row r="6184" spans="10:18" x14ac:dyDescent="0.2">
      <c r="J6184">
        <f t="shared" si="288"/>
        <v>6182</v>
      </c>
      <c r="K6184" t="str" cm="1">
        <f t="array" ref="K6184">IFERROR(INDEX(tblClientes[Cliente],INT($J6184/ROWS(tblConsorcios[Produto]))+1),"")</f>
        <v/>
      </c>
      <c r="L6184" t="str" cm="1">
        <f t="array" ref="L6184">IFERROR(INDEX(tblConsorcios[Produto],MOD($J6184,ROWS(tblConsorcios[Produto]))+1),"")</f>
        <v>Imóvel IE550 – 200m</v>
      </c>
      <c r="M6184" s="20" cm="1">
        <f t="array" ref="M6184">IFERROR(INDEX(tblConsorcios[Valor da Carta (R$)],MOD($J6184,ROWS(tblConsorcios[Produto]))+1),"")</f>
        <v>550000</v>
      </c>
      <c r="N6184" s="2" cm="1">
        <f t="array" ref="N6184">IFERROR(INDEX(tblConsorcios[Prazo (meses)],MOD($J6184,ROWS(tblConsorcios[Produto]))+1),"")</f>
        <v>200</v>
      </c>
      <c r="O6184" s="20" cm="1">
        <f t="array" ref="O6184">IFERROR(INDEX(tblConsorcios[Parcela Mensal (R$)],MOD($J6184,ROWS(tblConsorcios[Produto]))+1),"")</f>
        <v>3487</v>
      </c>
      <c r="P6184" s="20" t="str" cm="1">
        <f t="array" ref="P6184">IFERROR(INDEX(tblClientes[Dividendo Mensal (R$)],INT($J6184/ROWS(tblConsorcios[Produto]))+1),"")</f>
        <v/>
      </c>
      <c r="Q6184" s="20" t="str">
        <f t="shared" si="289"/>
        <v/>
      </c>
      <c r="R6184">
        <f t="shared" si="290"/>
        <v>0</v>
      </c>
    </row>
    <row r="6185" spans="10:18" x14ac:dyDescent="0.2">
      <c r="J6185">
        <f t="shared" si="288"/>
        <v>6183</v>
      </c>
      <c r="K6185" t="str" cm="1">
        <f t="array" ref="K6185">IFERROR(INDEX(tblClientes[Cliente],INT($J6185/ROWS(tblConsorcios[Produto]))+1),"")</f>
        <v/>
      </c>
      <c r="L6185" t="str" cm="1">
        <f t="array" ref="L6185">IFERROR(INDEX(tblConsorcios[Produto],MOD($J6185,ROWS(tblConsorcios[Produto]))+1),"")</f>
        <v>Imóvel IE530 – 240m</v>
      </c>
      <c r="M6185" s="20" cm="1">
        <f t="array" ref="M6185">IFERROR(INDEX(tblConsorcios[Valor da Carta (R$)],MOD($J6185,ROWS(tblConsorcios[Produto]))+1),"")</f>
        <v>530000</v>
      </c>
      <c r="N6185" s="2" cm="1">
        <f t="array" ref="N6185">IFERROR(INDEX(tblConsorcios[Prazo (meses)],MOD($J6185,ROWS(tblConsorcios[Produto]))+1),"")</f>
        <v>240</v>
      </c>
      <c r="O6185" s="20" cm="1">
        <f t="array" ref="O6185">IFERROR(INDEX(tblConsorcios[Parcela Mensal (R$)],MOD($J6185,ROWS(tblConsorcios[Produto]))+1),"")</f>
        <v>2844.33</v>
      </c>
      <c r="P6185" s="20" t="str" cm="1">
        <f t="array" ref="P6185">IFERROR(INDEX(tblClientes[Dividendo Mensal (R$)],INT($J6185/ROWS(tblConsorcios[Produto]))+1),"")</f>
        <v/>
      </c>
      <c r="Q6185" s="20" t="str">
        <f t="shared" si="289"/>
        <v/>
      </c>
      <c r="R6185">
        <f t="shared" si="290"/>
        <v>0</v>
      </c>
    </row>
    <row r="6186" spans="10:18" x14ac:dyDescent="0.2">
      <c r="J6186">
        <f t="shared" si="288"/>
        <v>6184</v>
      </c>
      <c r="K6186" t="str" cm="1">
        <f t="array" ref="K6186">IFERROR(INDEX(tblClientes[Cliente],INT($J6186/ROWS(tblConsorcios[Produto]))+1),"")</f>
        <v/>
      </c>
      <c r="L6186" t="str" cm="1">
        <f t="array" ref="L6186">IFERROR(INDEX(tblConsorcios[Produto],MOD($J6186,ROWS(tblConsorcios[Produto]))+1),"")</f>
        <v>Imóvel IE530 – 220m</v>
      </c>
      <c r="M6186" s="20" cm="1">
        <f t="array" ref="M6186">IFERROR(INDEX(tblConsorcios[Valor da Carta (R$)],MOD($J6186,ROWS(tblConsorcios[Produto]))+1),"")</f>
        <v>530000</v>
      </c>
      <c r="N6186" s="2" cm="1">
        <f t="array" ref="N6186">IFERROR(INDEX(tblConsorcios[Prazo (meses)],MOD($J6186,ROWS(tblConsorcios[Produto]))+1),"")</f>
        <v>220</v>
      </c>
      <c r="O6186" s="20" cm="1">
        <f t="array" ref="O6186">IFERROR(INDEX(tblConsorcios[Parcela Mensal (R$)],MOD($J6186,ROWS(tblConsorcios[Produto]))+1),"")</f>
        <v>3078.82</v>
      </c>
      <c r="P6186" s="20" t="str" cm="1">
        <f t="array" ref="P6186">IFERROR(INDEX(tblClientes[Dividendo Mensal (R$)],INT($J6186/ROWS(tblConsorcios[Produto]))+1),"")</f>
        <v/>
      </c>
      <c r="Q6186" s="20" t="str">
        <f t="shared" si="289"/>
        <v/>
      </c>
      <c r="R6186">
        <f t="shared" si="290"/>
        <v>0</v>
      </c>
    </row>
    <row r="6187" spans="10:18" x14ac:dyDescent="0.2">
      <c r="J6187">
        <f t="shared" si="288"/>
        <v>6185</v>
      </c>
      <c r="K6187" t="str" cm="1">
        <f t="array" ref="K6187">IFERROR(INDEX(tblClientes[Cliente],INT($J6187/ROWS(tblConsorcios[Produto]))+1),"")</f>
        <v/>
      </c>
      <c r="L6187" t="str" cm="1">
        <f t="array" ref="L6187">IFERROR(INDEX(tblConsorcios[Produto],MOD($J6187,ROWS(tblConsorcios[Produto]))+1),"")</f>
        <v>Imóvel IE530 – 200m</v>
      </c>
      <c r="M6187" s="20" cm="1">
        <f t="array" ref="M6187">IFERROR(INDEX(tblConsorcios[Valor da Carta (R$)],MOD($J6187,ROWS(tblConsorcios[Produto]))+1),"")</f>
        <v>530000</v>
      </c>
      <c r="N6187" s="2" cm="1">
        <f t="array" ref="N6187">IFERROR(INDEX(tblConsorcios[Prazo (meses)],MOD($J6187,ROWS(tblConsorcios[Produto]))+1),"")</f>
        <v>200</v>
      </c>
      <c r="O6187" s="20" cm="1">
        <f t="array" ref="O6187">IFERROR(INDEX(tblConsorcios[Parcela Mensal (R$)],MOD($J6187,ROWS(tblConsorcios[Produto]))+1),"")</f>
        <v>3360.2</v>
      </c>
      <c r="P6187" s="20" t="str" cm="1">
        <f t="array" ref="P6187">IFERROR(INDEX(tblClientes[Dividendo Mensal (R$)],INT($J6187/ROWS(tblConsorcios[Produto]))+1),"")</f>
        <v/>
      </c>
      <c r="Q6187" s="20" t="str">
        <f t="shared" si="289"/>
        <v/>
      </c>
      <c r="R6187">
        <f t="shared" si="290"/>
        <v>0</v>
      </c>
    </row>
    <row r="6188" spans="10:18" x14ac:dyDescent="0.2">
      <c r="J6188">
        <f t="shared" si="288"/>
        <v>6186</v>
      </c>
      <c r="K6188" t="str" cm="1">
        <f t="array" ref="K6188">IFERROR(INDEX(tblClientes[Cliente],INT($J6188/ROWS(tblConsorcios[Produto]))+1),"")</f>
        <v/>
      </c>
      <c r="L6188" t="str" cm="1">
        <f t="array" ref="L6188">IFERROR(INDEX(tblConsorcios[Produto],MOD($J6188,ROWS(tblConsorcios[Produto]))+1),"")</f>
        <v>Imóvel IE500 – 240m</v>
      </c>
      <c r="M6188" s="20" cm="1">
        <f t="array" ref="M6188">IFERROR(INDEX(tblConsorcios[Valor da Carta (R$)],MOD($J6188,ROWS(tblConsorcios[Produto]))+1),"")</f>
        <v>500000</v>
      </c>
      <c r="N6188" s="2" cm="1">
        <f t="array" ref="N6188">IFERROR(INDEX(tblConsorcios[Prazo (meses)],MOD($J6188,ROWS(tblConsorcios[Produto]))+1),"")</f>
        <v>240</v>
      </c>
      <c r="O6188" s="20" cm="1">
        <f t="array" ref="O6188">IFERROR(INDEX(tblConsorcios[Parcela Mensal (R$)],MOD($J6188,ROWS(tblConsorcios[Produto]))+1),"")</f>
        <v>2683.33</v>
      </c>
      <c r="P6188" s="20" t="str" cm="1">
        <f t="array" ref="P6188">IFERROR(INDEX(tblClientes[Dividendo Mensal (R$)],INT($J6188/ROWS(tblConsorcios[Produto]))+1),"")</f>
        <v/>
      </c>
      <c r="Q6188" s="20" t="str">
        <f t="shared" si="289"/>
        <v/>
      </c>
      <c r="R6188">
        <f t="shared" si="290"/>
        <v>0</v>
      </c>
    </row>
    <row r="6189" spans="10:18" x14ac:dyDescent="0.2">
      <c r="J6189">
        <f t="shared" si="288"/>
        <v>6187</v>
      </c>
      <c r="K6189" t="str" cm="1">
        <f t="array" ref="K6189">IFERROR(INDEX(tblClientes[Cliente],INT($J6189/ROWS(tblConsorcios[Produto]))+1),"")</f>
        <v/>
      </c>
      <c r="L6189" t="str" cm="1">
        <f t="array" ref="L6189">IFERROR(INDEX(tblConsorcios[Produto],MOD($J6189,ROWS(tblConsorcios[Produto]))+1),"")</f>
        <v>Imóvel IE500 – 220m</v>
      </c>
      <c r="M6189" s="20" cm="1">
        <f t="array" ref="M6189">IFERROR(INDEX(tblConsorcios[Valor da Carta (R$)],MOD($J6189,ROWS(tblConsorcios[Produto]))+1),"")</f>
        <v>500000</v>
      </c>
      <c r="N6189" s="2" cm="1">
        <f t="array" ref="N6189">IFERROR(INDEX(tblConsorcios[Prazo (meses)],MOD($J6189,ROWS(tblConsorcios[Produto]))+1),"")</f>
        <v>220</v>
      </c>
      <c r="O6189" s="20" cm="1">
        <f t="array" ref="O6189">IFERROR(INDEX(tblConsorcios[Parcela Mensal (R$)],MOD($J6189,ROWS(tblConsorcios[Produto]))+1),"")</f>
        <v>2904.55</v>
      </c>
      <c r="P6189" s="20" t="str" cm="1">
        <f t="array" ref="P6189">IFERROR(INDEX(tblClientes[Dividendo Mensal (R$)],INT($J6189/ROWS(tblConsorcios[Produto]))+1),"")</f>
        <v/>
      </c>
      <c r="Q6189" s="20" t="str">
        <f t="shared" si="289"/>
        <v/>
      </c>
      <c r="R6189">
        <f t="shared" si="290"/>
        <v>0</v>
      </c>
    </row>
    <row r="6190" spans="10:18" x14ac:dyDescent="0.2">
      <c r="J6190">
        <f t="shared" si="288"/>
        <v>6188</v>
      </c>
      <c r="K6190" t="str" cm="1">
        <f t="array" ref="K6190">IFERROR(INDEX(tblClientes[Cliente],INT($J6190/ROWS(tblConsorcios[Produto]))+1),"")</f>
        <v/>
      </c>
      <c r="L6190" t="str" cm="1">
        <f t="array" ref="L6190">IFERROR(INDEX(tblConsorcios[Produto],MOD($J6190,ROWS(tblConsorcios[Produto]))+1),"")</f>
        <v>Imóvel IE500 – 200m</v>
      </c>
      <c r="M6190" s="20" cm="1">
        <f t="array" ref="M6190">IFERROR(INDEX(tblConsorcios[Valor da Carta (R$)],MOD($J6190,ROWS(tblConsorcios[Produto]))+1),"")</f>
        <v>500000</v>
      </c>
      <c r="N6190" s="2" cm="1">
        <f t="array" ref="N6190">IFERROR(INDEX(tblConsorcios[Prazo (meses)],MOD($J6190,ROWS(tblConsorcios[Produto]))+1),"")</f>
        <v>200</v>
      </c>
      <c r="O6190" s="20" cm="1">
        <f t="array" ref="O6190">IFERROR(INDEX(tblConsorcios[Parcela Mensal (R$)],MOD($J6190,ROWS(tblConsorcios[Produto]))+1),"")</f>
        <v>3170</v>
      </c>
      <c r="P6190" s="20" t="str" cm="1">
        <f t="array" ref="P6190">IFERROR(INDEX(tblClientes[Dividendo Mensal (R$)],INT($J6190/ROWS(tblConsorcios[Produto]))+1),"")</f>
        <v/>
      </c>
      <c r="Q6190" s="20" t="str">
        <f t="shared" si="289"/>
        <v/>
      </c>
      <c r="R6190">
        <f t="shared" si="290"/>
        <v>0</v>
      </c>
    </row>
    <row r="6191" spans="10:18" x14ac:dyDescent="0.2">
      <c r="J6191">
        <f t="shared" si="288"/>
        <v>6189</v>
      </c>
      <c r="K6191" t="str" cm="1">
        <f t="array" ref="K6191">IFERROR(INDEX(tblClientes[Cliente],INT($J6191/ROWS(tblConsorcios[Produto]))+1),"")</f>
        <v/>
      </c>
      <c r="L6191" t="str" cm="1">
        <f t="array" ref="L6191">IFERROR(INDEX(tblConsorcios[Produto],MOD($J6191,ROWS(tblConsorcios[Produto]))+1),"")</f>
        <v>Imóvel IE480 – 240m</v>
      </c>
      <c r="M6191" s="20" cm="1">
        <f t="array" ref="M6191">IFERROR(INDEX(tblConsorcios[Valor da Carta (R$)],MOD($J6191,ROWS(tblConsorcios[Produto]))+1),"")</f>
        <v>480000</v>
      </c>
      <c r="N6191" s="2" cm="1">
        <f t="array" ref="N6191">IFERROR(INDEX(tblConsorcios[Prazo (meses)],MOD($J6191,ROWS(tblConsorcios[Produto]))+1),"")</f>
        <v>240</v>
      </c>
      <c r="O6191" s="20" cm="1">
        <f t="array" ref="O6191">IFERROR(INDEX(tblConsorcios[Parcela Mensal (R$)],MOD($J6191,ROWS(tblConsorcios[Produto]))+1),"")</f>
        <v>2576</v>
      </c>
      <c r="P6191" s="20" t="str" cm="1">
        <f t="array" ref="P6191">IFERROR(INDEX(tblClientes[Dividendo Mensal (R$)],INT($J6191/ROWS(tblConsorcios[Produto]))+1),"")</f>
        <v/>
      </c>
      <c r="Q6191" s="20" t="str">
        <f t="shared" si="289"/>
        <v/>
      </c>
      <c r="R6191">
        <f t="shared" si="290"/>
        <v>0</v>
      </c>
    </row>
    <row r="6192" spans="10:18" x14ac:dyDescent="0.2">
      <c r="J6192">
        <f t="shared" si="288"/>
        <v>6190</v>
      </c>
      <c r="K6192" t="str" cm="1">
        <f t="array" ref="K6192">IFERROR(INDEX(tblClientes[Cliente],INT($J6192/ROWS(tblConsorcios[Produto]))+1),"")</f>
        <v/>
      </c>
      <c r="L6192" t="str" cm="1">
        <f t="array" ref="L6192">IFERROR(INDEX(tblConsorcios[Produto],MOD($J6192,ROWS(tblConsorcios[Produto]))+1),"")</f>
        <v>Imóvel IE480 – 220m</v>
      </c>
      <c r="M6192" s="20" cm="1">
        <f t="array" ref="M6192">IFERROR(INDEX(tblConsorcios[Valor da Carta (R$)],MOD($J6192,ROWS(tblConsorcios[Produto]))+1),"")</f>
        <v>480000</v>
      </c>
      <c r="N6192" s="2" cm="1">
        <f t="array" ref="N6192">IFERROR(INDEX(tblConsorcios[Prazo (meses)],MOD($J6192,ROWS(tblConsorcios[Produto]))+1),"")</f>
        <v>220</v>
      </c>
      <c r="O6192" s="20" cm="1">
        <f t="array" ref="O6192">IFERROR(INDEX(tblConsorcios[Parcela Mensal (R$)],MOD($J6192,ROWS(tblConsorcios[Produto]))+1),"")</f>
        <v>2788.36</v>
      </c>
      <c r="P6192" s="20" t="str" cm="1">
        <f t="array" ref="P6192">IFERROR(INDEX(tblClientes[Dividendo Mensal (R$)],INT($J6192/ROWS(tblConsorcios[Produto]))+1),"")</f>
        <v/>
      </c>
      <c r="Q6192" s="20" t="str">
        <f t="shared" si="289"/>
        <v/>
      </c>
      <c r="R6192">
        <f t="shared" si="290"/>
        <v>0</v>
      </c>
    </row>
    <row r="6193" spans="10:18" x14ac:dyDescent="0.2">
      <c r="J6193">
        <f t="shared" si="288"/>
        <v>6191</v>
      </c>
      <c r="K6193" t="str" cm="1">
        <f t="array" ref="K6193">IFERROR(INDEX(tblClientes[Cliente],INT($J6193/ROWS(tblConsorcios[Produto]))+1),"")</f>
        <v/>
      </c>
      <c r="L6193" t="str" cm="1">
        <f t="array" ref="L6193">IFERROR(INDEX(tblConsorcios[Produto],MOD($J6193,ROWS(tblConsorcios[Produto]))+1),"")</f>
        <v>Imóvel IE480 – 200m</v>
      </c>
      <c r="M6193" s="20" cm="1">
        <f t="array" ref="M6193">IFERROR(INDEX(tblConsorcios[Valor da Carta (R$)],MOD($J6193,ROWS(tblConsorcios[Produto]))+1),"")</f>
        <v>480000</v>
      </c>
      <c r="N6193" s="2" cm="1">
        <f t="array" ref="N6193">IFERROR(INDEX(tblConsorcios[Prazo (meses)],MOD($J6193,ROWS(tblConsorcios[Produto]))+1),"")</f>
        <v>200</v>
      </c>
      <c r="O6193" s="20" cm="1">
        <f t="array" ref="O6193">IFERROR(INDEX(tblConsorcios[Parcela Mensal (R$)],MOD($J6193,ROWS(tblConsorcios[Produto]))+1),"")</f>
        <v>3043.2</v>
      </c>
      <c r="P6193" s="20" t="str" cm="1">
        <f t="array" ref="P6193">IFERROR(INDEX(tblClientes[Dividendo Mensal (R$)],INT($J6193/ROWS(tblConsorcios[Produto]))+1),"")</f>
        <v/>
      </c>
      <c r="Q6193" s="20" t="str">
        <f t="shared" si="289"/>
        <v/>
      </c>
      <c r="R6193">
        <f t="shared" si="290"/>
        <v>0</v>
      </c>
    </row>
    <row r="6194" spans="10:18" x14ac:dyDescent="0.2">
      <c r="J6194">
        <f t="shared" si="288"/>
        <v>6192</v>
      </c>
      <c r="K6194" t="str" cm="1">
        <f t="array" ref="K6194">IFERROR(INDEX(tblClientes[Cliente],INT($J6194/ROWS(tblConsorcios[Produto]))+1),"")</f>
        <v/>
      </c>
      <c r="L6194" t="str" cm="1">
        <f t="array" ref="L6194">IFERROR(INDEX(tblConsorcios[Produto],MOD($J6194,ROWS(tblConsorcios[Produto]))+1),"")</f>
        <v>Imóvel IE450 – 240m</v>
      </c>
      <c r="M6194" s="20" cm="1">
        <f t="array" ref="M6194">IFERROR(INDEX(tblConsorcios[Valor da Carta (R$)],MOD($J6194,ROWS(tblConsorcios[Produto]))+1),"")</f>
        <v>450000</v>
      </c>
      <c r="N6194" s="2" cm="1">
        <f t="array" ref="N6194">IFERROR(INDEX(tblConsorcios[Prazo (meses)],MOD($J6194,ROWS(tblConsorcios[Produto]))+1),"")</f>
        <v>240</v>
      </c>
      <c r="O6194" s="20" cm="1">
        <f t="array" ref="O6194">IFERROR(INDEX(tblConsorcios[Parcela Mensal (R$)],MOD($J6194,ROWS(tblConsorcios[Produto]))+1),"")</f>
        <v>2415</v>
      </c>
      <c r="P6194" s="20" t="str" cm="1">
        <f t="array" ref="P6194">IFERROR(INDEX(tblClientes[Dividendo Mensal (R$)],INT($J6194/ROWS(tblConsorcios[Produto]))+1),"")</f>
        <v/>
      </c>
      <c r="Q6194" s="20" t="str">
        <f t="shared" si="289"/>
        <v/>
      </c>
      <c r="R6194">
        <f t="shared" si="290"/>
        <v>0</v>
      </c>
    </row>
    <row r="6195" spans="10:18" x14ac:dyDescent="0.2">
      <c r="J6195">
        <f t="shared" si="288"/>
        <v>6193</v>
      </c>
      <c r="K6195" t="str" cm="1">
        <f t="array" ref="K6195">IFERROR(INDEX(tblClientes[Cliente],INT($J6195/ROWS(tblConsorcios[Produto]))+1),"")</f>
        <v/>
      </c>
      <c r="L6195" t="str" cm="1">
        <f t="array" ref="L6195">IFERROR(INDEX(tblConsorcios[Produto],MOD($J6195,ROWS(tblConsorcios[Produto]))+1),"")</f>
        <v>Imóvel IE450 – 220m</v>
      </c>
      <c r="M6195" s="20" cm="1">
        <f t="array" ref="M6195">IFERROR(INDEX(tblConsorcios[Valor da Carta (R$)],MOD($J6195,ROWS(tblConsorcios[Produto]))+1),"")</f>
        <v>450000</v>
      </c>
      <c r="N6195" s="2" cm="1">
        <f t="array" ref="N6195">IFERROR(INDEX(tblConsorcios[Prazo (meses)],MOD($J6195,ROWS(tblConsorcios[Produto]))+1),"")</f>
        <v>220</v>
      </c>
      <c r="O6195" s="20" cm="1">
        <f t="array" ref="O6195">IFERROR(INDEX(tblConsorcios[Parcela Mensal (R$)],MOD($J6195,ROWS(tblConsorcios[Produto]))+1),"")</f>
        <v>2614.09</v>
      </c>
      <c r="P6195" s="20" t="str" cm="1">
        <f t="array" ref="P6195">IFERROR(INDEX(tblClientes[Dividendo Mensal (R$)],INT($J6195/ROWS(tblConsorcios[Produto]))+1),"")</f>
        <v/>
      </c>
      <c r="Q6195" s="20" t="str">
        <f t="shared" si="289"/>
        <v/>
      </c>
      <c r="R6195">
        <f t="shared" si="290"/>
        <v>0</v>
      </c>
    </row>
    <row r="6196" spans="10:18" x14ac:dyDescent="0.2">
      <c r="J6196">
        <f t="shared" si="288"/>
        <v>6194</v>
      </c>
      <c r="K6196" t="str" cm="1">
        <f t="array" ref="K6196">IFERROR(INDEX(tblClientes[Cliente],INT($J6196/ROWS(tblConsorcios[Produto]))+1),"")</f>
        <v/>
      </c>
      <c r="L6196" t="str" cm="1">
        <f t="array" ref="L6196">IFERROR(INDEX(tblConsorcios[Produto],MOD($J6196,ROWS(tblConsorcios[Produto]))+1),"")</f>
        <v>Imóvel IE450 – 200m</v>
      </c>
      <c r="M6196" s="20" cm="1">
        <f t="array" ref="M6196">IFERROR(INDEX(tblConsorcios[Valor da Carta (R$)],MOD($J6196,ROWS(tblConsorcios[Produto]))+1),"")</f>
        <v>450000</v>
      </c>
      <c r="N6196" s="2" cm="1">
        <f t="array" ref="N6196">IFERROR(INDEX(tblConsorcios[Prazo (meses)],MOD($J6196,ROWS(tblConsorcios[Produto]))+1),"")</f>
        <v>200</v>
      </c>
      <c r="O6196" s="20" cm="1">
        <f t="array" ref="O6196">IFERROR(INDEX(tblConsorcios[Parcela Mensal (R$)],MOD($J6196,ROWS(tblConsorcios[Produto]))+1),"")</f>
        <v>2853</v>
      </c>
      <c r="P6196" s="20" t="str" cm="1">
        <f t="array" ref="P6196">IFERROR(INDEX(tblClientes[Dividendo Mensal (R$)],INT($J6196/ROWS(tblConsorcios[Produto]))+1),"")</f>
        <v/>
      </c>
      <c r="Q6196" s="20" t="str">
        <f t="shared" si="289"/>
        <v/>
      </c>
      <c r="R6196">
        <f t="shared" si="290"/>
        <v>0</v>
      </c>
    </row>
    <row r="6197" spans="10:18" x14ac:dyDescent="0.2">
      <c r="J6197">
        <f t="shared" si="288"/>
        <v>6195</v>
      </c>
      <c r="K6197" t="str" cm="1">
        <f t="array" ref="K6197">IFERROR(INDEX(tblClientes[Cliente],INT($J6197/ROWS(tblConsorcios[Produto]))+1),"")</f>
        <v/>
      </c>
      <c r="L6197" t="str" cm="1">
        <f t="array" ref="L6197">IFERROR(INDEX(tblConsorcios[Produto],MOD($J6197,ROWS(tblConsorcios[Produto]))+1),"")</f>
        <v>Imóvel IE430 – 240m</v>
      </c>
      <c r="M6197" s="20" cm="1">
        <f t="array" ref="M6197">IFERROR(INDEX(tblConsorcios[Valor da Carta (R$)],MOD($J6197,ROWS(tblConsorcios[Produto]))+1),"")</f>
        <v>430000</v>
      </c>
      <c r="N6197" s="2" cm="1">
        <f t="array" ref="N6197">IFERROR(INDEX(tblConsorcios[Prazo (meses)],MOD($J6197,ROWS(tblConsorcios[Produto]))+1),"")</f>
        <v>240</v>
      </c>
      <c r="O6197" s="20" cm="1">
        <f t="array" ref="O6197">IFERROR(INDEX(tblConsorcios[Parcela Mensal (R$)],MOD($J6197,ROWS(tblConsorcios[Produto]))+1),"")</f>
        <v>2307.67</v>
      </c>
      <c r="P6197" s="20" t="str" cm="1">
        <f t="array" ref="P6197">IFERROR(INDEX(tblClientes[Dividendo Mensal (R$)],INT($J6197/ROWS(tblConsorcios[Produto]))+1),"")</f>
        <v/>
      </c>
      <c r="Q6197" s="20" t="str">
        <f t="shared" si="289"/>
        <v/>
      </c>
      <c r="R6197">
        <f t="shared" si="290"/>
        <v>0</v>
      </c>
    </row>
    <row r="6198" spans="10:18" x14ac:dyDescent="0.2">
      <c r="J6198">
        <f t="shared" si="288"/>
        <v>6196</v>
      </c>
      <c r="K6198" t="str" cm="1">
        <f t="array" ref="K6198">IFERROR(INDEX(tblClientes[Cliente],INT($J6198/ROWS(tblConsorcios[Produto]))+1),"")</f>
        <v/>
      </c>
      <c r="L6198" t="str" cm="1">
        <f t="array" ref="L6198">IFERROR(INDEX(tblConsorcios[Produto],MOD($J6198,ROWS(tblConsorcios[Produto]))+1),"")</f>
        <v>Imóvel IE430 – 220m</v>
      </c>
      <c r="M6198" s="20" cm="1">
        <f t="array" ref="M6198">IFERROR(INDEX(tblConsorcios[Valor da Carta (R$)],MOD($J6198,ROWS(tblConsorcios[Produto]))+1),"")</f>
        <v>430000</v>
      </c>
      <c r="N6198" s="2" cm="1">
        <f t="array" ref="N6198">IFERROR(INDEX(tblConsorcios[Prazo (meses)],MOD($J6198,ROWS(tblConsorcios[Produto]))+1),"")</f>
        <v>220</v>
      </c>
      <c r="O6198" s="20" cm="1">
        <f t="array" ref="O6198">IFERROR(INDEX(tblConsorcios[Parcela Mensal (R$)],MOD($J6198,ROWS(tblConsorcios[Produto]))+1),"")</f>
        <v>2497.91</v>
      </c>
      <c r="P6198" s="20" t="str" cm="1">
        <f t="array" ref="P6198">IFERROR(INDEX(tblClientes[Dividendo Mensal (R$)],INT($J6198/ROWS(tblConsorcios[Produto]))+1),"")</f>
        <v/>
      </c>
      <c r="Q6198" s="20" t="str">
        <f t="shared" si="289"/>
        <v/>
      </c>
      <c r="R6198">
        <f t="shared" si="290"/>
        <v>0</v>
      </c>
    </row>
    <row r="6199" spans="10:18" x14ac:dyDescent="0.2">
      <c r="J6199">
        <f t="shared" si="288"/>
        <v>6197</v>
      </c>
      <c r="K6199" t="str" cm="1">
        <f t="array" ref="K6199">IFERROR(INDEX(tblClientes[Cliente],INT($J6199/ROWS(tblConsorcios[Produto]))+1),"")</f>
        <v/>
      </c>
      <c r="L6199" t="str" cm="1">
        <f t="array" ref="L6199">IFERROR(INDEX(tblConsorcios[Produto],MOD($J6199,ROWS(tblConsorcios[Produto]))+1),"")</f>
        <v>Imóvel IE430 – 200m</v>
      </c>
      <c r="M6199" s="20" cm="1">
        <f t="array" ref="M6199">IFERROR(INDEX(tblConsorcios[Valor da Carta (R$)],MOD($J6199,ROWS(tblConsorcios[Produto]))+1),"")</f>
        <v>430000</v>
      </c>
      <c r="N6199" s="2" cm="1">
        <f t="array" ref="N6199">IFERROR(INDEX(tblConsorcios[Prazo (meses)],MOD($J6199,ROWS(tblConsorcios[Produto]))+1),"")</f>
        <v>200</v>
      </c>
      <c r="O6199" s="20" cm="1">
        <f t="array" ref="O6199">IFERROR(INDEX(tblConsorcios[Parcela Mensal (R$)],MOD($J6199,ROWS(tblConsorcios[Produto]))+1),"")</f>
        <v>2726.2</v>
      </c>
      <c r="P6199" s="20" t="str" cm="1">
        <f t="array" ref="P6199">IFERROR(INDEX(tblClientes[Dividendo Mensal (R$)],INT($J6199/ROWS(tblConsorcios[Produto]))+1),"")</f>
        <v/>
      </c>
      <c r="Q6199" s="20" t="str">
        <f t="shared" si="289"/>
        <v/>
      </c>
      <c r="R6199">
        <f t="shared" si="290"/>
        <v>0</v>
      </c>
    </row>
    <row r="6200" spans="10:18" x14ac:dyDescent="0.2">
      <c r="J6200">
        <f t="shared" si="288"/>
        <v>6198</v>
      </c>
      <c r="K6200" t="str" cm="1">
        <f t="array" ref="K6200">IFERROR(INDEX(tblClientes[Cliente],INT($J6200/ROWS(tblConsorcios[Produto]))+1),"")</f>
        <v/>
      </c>
      <c r="L6200" t="str" cm="1">
        <f t="array" ref="L6200">IFERROR(INDEX(tblConsorcios[Produto],MOD($J6200,ROWS(tblConsorcios[Produto]))+1),"")</f>
        <v>Imóvel IE400 – 240m</v>
      </c>
      <c r="M6200" s="20" cm="1">
        <f t="array" ref="M6200">IFERROR(INDEX(tblConsorcios[Valor da Carta (R$)],MOD($J6200,ROWS(tblConsorcios[Produto]))+1),"")</f>
        <v>400000</v>
      </c>
      <c r="N6200" s="2" cm="1">
        <f t="array" ref="N6200">IFERROR(INDEX(tblConsorcios[Prazo (meses)],MOD($J6200,ROWS(tblConsorcios[Produto]))+1),"")</f>
        <v>240</v>
      </c>
      <c r="O6200" s="20" cm="1">
        <f t="array" ref="O6200">IFERROR(INDEX(tblConsorcios[Parcela Mensal (R$)],MOD($J6200,ROWS(tblConsorcios[Produto]))+1),"")</f>
        <v>2146.67</v>
      </c>
      <c r="P6200" s="20" t="str" cm="1">
        <f t="array" ref="P6200">IFERROR(INDEX(tblClientes[Dividendo Mensal (R$)],INT($J6200/ROWS(tblConsorcios[Produto]))+1),"")</f>
        <v/>
      </c>
      <c r="Q6200" s="20" t="str">
        <f t="shared" si="289"/>
        <v/>
      </c>
      <c r="R6200">
        <f t="shared" si="290"/>
        <v>0</v>
      </c>
    </row>
    <row r="6201" spans="10:18" x14ac:dyDescent="0.2">
      <c r="J6201">
        <f t="shared" si="288"/>
        <v>6199</v>
      </c>
      <c r="K6201" t="str" cm="1">
        <f t="array" ref="K6201">IFERROR(INDEX(tblClientes[Cliente],INT($J6201/ROWS(tblConsorcios[Produto]))+1),"")</f>
        <v/>
      </c>
      <c r="L6201" t="str" cm="1">
        <f t="array" ref="L6201">IFERROR(INDEX(tblConsorcios[Produto],MOD($J6201,ROWS(tblConsorcios[Produto]))+1),"")</f>
        <v>Imóvel IE400 – 220m</v>
      </c>
      <c r="M6201" s="20" cm="1">
        <f t="array" ref="M6201">IFERROR(INDEX(tblConsorcios[Valor da Carta (R$)],MOD($J6201,ROWS(tblConsorcios[Produto]))+1),"")</f>
        <v>400000</v>
      </c>
      <c r="N6201" s="2" cm="1">
        <f t="array" ref="N6201">IFERROR(INDEX(tblConsorcios[Prazo (meses)],MOD($J6201,ROWS(tblConsorcios[Produto]))+1),"")</f>
        <v>220</v>
      </c>
      <c r="O6201" s="20" cm="1">
        <f t="array" ref="O6201">IFERROR(INDEX(tblConsorcios[Parcela Mensal (R$)],MOD($J6201,ROWS(tblConsorcios[Produto]))+1),"")</f>
        <v>2323.64</v>
      </c>
      <c r="P6201" s="20" t="str" cm="1">
        <f t="array" ref="P6201">IFERROR(INDEX(tblClientes[Dividendo Mensal (R$)],INT($J6201/ROWS(tblConsorcios[Produto]))+1),"")</f>
        <v/>
      </c>
      <c r="Q6201" s="20" t="str">
        <f t="shared" si="289"/>
        <v/>
      </c>
      <c r="R6201">
        <f t="shared" si="290"/>
        <v>0</v>
      </c>
    </row>
    <row r="6202" spans="10:18" x14ac:dyDescent="0.2">
      <c r="J6202">
        <f t="shared" si="288"/>
        <v>6200</v>
      </c>
      <c r="K6202" t="str" cm="1">
        <f t="array" ref="K6202">IFERROR(INDEX(tblClientes[Cliente],INT($J6202/ROWS(tblConsorcios[Produto]))+1),"")</f>
        <v/>
      </c>
      <c r="L6202" t="str" cm="1">
        <f t="array" ref="L6202">IFERROR(INDEX(tblConsorcios[Produto],MOD($J6202,ROWS(tblConsorcios[Produto]))+1),"")</f>
        <v>Imóvel IE400 – 200m</v>
      </c>
      <c r="M6202" s="20" cm="1">
        <f t="array" ref="M6202">IFERROR(INDEX(tblConsorcios[Valor da Carta (R$)],MOD($J6202,ROWS(tblConsorcios[Produto]))+1),"")</f>
        <v>400000</v>
      </c>
      <c r="N6202" s="2" cm="1">
        <f t="array" ref="N6202">IFERROR(INDEX(tblConsorcios[Prazo (meses)],MOD($J6202,ROWS(tblConsorcios[Produto]))+1),"")</f>
        <v>200</v>
      </c>
      <c r="O6202" s="20" cm="1">
        <f t="array" ref="O6202">IFERROR(INDEX(tblConsorcios[Parcela Mensal (R$)],MOD($J6202,ROWS(tblConsorcios[Produto]))+1),"")</f>
        <v>2536</v>
      </c>
      <c r="P6202" s="20" t="str" cm="1">
        <f t="array" ref="P6202">IFERROR(INDEX(tblClientes[Dividendo Mensal (R$)],INT($J6202/ROWS(tblConsorcios[Produto]))+1),"")</f>
        <v/>
      </c>
      <c r="Q6202" s="20" t="str">
        <f t="shared" si="289"/>
        <v/>
      </c>
      <c r="R6202">
        <f t="shared" si="290"/>
        <v>0</v>
      </c>
    </row>
    <row r="6203" spans="10:18" x14ac:dyDescent="0.2">
      <c r="J6203">
        <f t="shared" si="288"/>
        <v>6201</v>
      </c>
      <c r="K6203" t="str" cm="1">
        <f t="array" ref="K6203">IFERROR(INDEX(tblClientes[Cliente],INT($J6203/ROWS(tblConsorcios[Produto]))+1),"")</f>
        <v/>
      </c>
      <c r="L6203" t="str" cm="1">
        <f t="array" ref="L6203">IFERROR(INDEX(tblConsorcios[Produto],MOD($J6203,ROWS(tblConsorcios[Produto]))+1),"")</f>
        <v>Imóvel IE380 – 240m</v>
      </c>
      <c r="M6203" s="20" cm="1">
        <f t="array" ref="M6203">IFERROR(INDEX(tblConsorcios[Valor da Carta (R$)],MOD($J6203,ROWS(tblConsorcios[Produto]))+1),"")</f>
        <v>380000</v>
      </c>
      <c r="N6203" s="2" cm="1">
        <f t="array" ref="N6203">IFERROR(INDEX(tblConsorcios[Prazo (meses)],MOD($J6203,ROWS(tblConsorcios[Produto]))+1),"")</f>
        <v>240</v>
      </c>
      <c r="O6203" s="20" cm="1">
        <f t="array" ref="O6203">IFERROR(INDEX(tblConsorcios[Parcela Mensal (R$)],MOD($J6203,ROWS(tblConsorcios[Produto]))+1),"")</f>
        <v>2039.33</v>
      </c>
      <c r="P6203" s="20" t="str" cm="1">
        <f t="array" ref="P6203">IFERROR(INDEX(tblClientes[Dividendo Mensal (R$)],INT($J6203/ROWS(tblConsorcios[Produto]))+1),"")</f>
        <v/>
      </c>
      <c r="Q6203" s="20" t="str">
        <f t="shared" si="289"/>
        <v/>
      </c>
      <c r="R6203">
        <f t="shared" si="290"/>
        <v>0</v>
      </c>
    </row>
    <row r="6204" spans="10:18" x14ac:dyDescent="0.2">
      <c r="J6204">
        <f t="shared" si="288"/>
        <v>6202</v>
      </c>
      <c r="K6204" t="str" cm="1">
        <f t="array" ref="K6204">IFERROR(INDEX(tblClientes[Cliente],INT($J6204/ROWS(tblConsorcios[Produto]))+1),"")</f>
        <v/>
      </c>
      <c r="L6204" t="str" cm="1">
        <f t="array" ref="L6204">IFERROR(INDEX(tblConsorcios[Produto],MOD($J6204,ROWS(tblConsorcios[Produto]))+1),"")</f>
        <v>Imóvel IE380 – 220m</v>
      </c>
      <c r="M6204" s="20" cm="1">
        <f t="array" ref="M6204">IFERROR(INDEX(tblConsorcios[Valor da Carta (R$)],MOD($J6204,ROWS(tblConsorcios[Produto]))+1),"")</f>
        <v>380000</v>
      </c>
      <c r="N6204" s="2" cm="1">
        <f t="array" ref="N6204">IFERROR(INDEX(tblConsorcios[Prazo (meses)],MOD($J6204,ROWS(tblConsorcios[Produto]))+1),"")</f>
        <v>220</v>
      </c>
      <c r="O6204" s="20" cm="1">
        <f t="array" ref="O6204">IFERROR(INDEX(tblConsorcios[Parcela Mensal (R$)],MOD($J6204,ROWS(tblConsorcios[Produto]))+1),"")</f>
        <v>2207.4499999999998</v>
      </c>
      <c r="P6204" s="20" t="str" cm="1">
        <f t="array" ref="P6204">IFERROR(INDEX(tblClientes[Dividendo Mensal (R$)],INT($J6204/ROWS(tblConsorcios[Produto]))+1),"")</f>
        <v/>
      </c>
      <c r="Q6204" s="20" t="str">
        <f t="shared" si="289"/>
        <v/>
      </c>
      <c r="R6204">
        <f t="shared" si="290"/>
        <v>0</v>
      </c>
    </row>
    <row r="6205" spans="10:18" x14ac:dyDescent="0.2">
      <c r="J6205">
        <f t="shared" si="288"/>
        <v>6203</v>
      </c>
      <c r="K6205" t="str" cm="1">
        <f t="array" ref="K6205">IFERROR(INDEX(tblClientes[Cliente],INT($J6205/ROWS(tblConsorcios[Produto]))+1),"")</f>
        <v/>
      </c>
      <c r="L6205" t="str" cm="1">
        <f t="array" ref="L6205">IFERROR(INDEX(tblConsorcios[Produto],MOD($J6205,ROWS(tblConsorcios[Produto]))+1),"")</f>
        <v>Imóvel IE380 – 200m</v>
      </c>
      <c r="M6205" s="20" cm="1">
        <f t="array" ref="M6205">IFERROR(INDEX(tblConsorcios[Valor da Carta (R$)],MOD($J6205,ROWS(tblConsorcios[Produto]))+1),"")</f>
        <v>380000</v>
      </c>
      <c r="N6205" s="2" cm="1">
        <f t="array" ref="N6205">IFERROR(INDEX(tblConsorcios[Prazo (meses)],MOD($J6205,ROWS(tblConsorcios[Produto]))+1),"")</f>
        <v>200</v>
      </c>
      <c r="O6205" s="20" cm="1">
        <f t="array" ref="O6205">IFERROR(INDEX(tblConsorcios[Parcela Mensal (R$)],MOD($J6205,ROWS(tblConsorcios[Produto]))+1),"")</f>
        <v>2409.1999999999998</v>
      </c>
      <c r="P6205" s="20" t="str" cm="1">
        <f t="array" ref="P6205">IFERROR(INDEX(tblClientes[Dividendo Mensal (R$)],INT($J6205/ROWS(tblConsorcios[Produto]))+1),"")</f>
        <v/>
      </c>
      <c r="Q6205" s="20" t="str">
        <f t="shared" si="289"/>
        <v/>
      </c>
      <c r="R6205">
        <f t="shared" si="290"/>
        <v>0</v>
      </c>
    </row>
    <row r="6206" spans="10:18" x14ac:dyDescent="0.2">
      <c r="J6206">
        <f t="shared" si="288"/>
        <v>6204</v>
      </c>
      <c r="K6206" t="str" cm="1">
        <f t="array" ref="K6206">IFERROR(INDEX(tblClientes[Cliente],INT($J6206/ROWS(tblConsorcios[Produto]))+1),"")</f>
        <v/>
      </c>
      <c r="L6206" t="str" cm="1">
        <f t="array" ref="L6206">IFERROR(INDEX(tblConsorcios[Produto],MOD($J6206,ROWS(tblConsorcios[Produto]))+1),"")</f>
        <v>Imóvel IE350 – 240m</v>
      </c>
      <c r="M6206" s="20" cm="1">
        <f t="array" ref="M6206">IFERROR(INDEX(tblConsorcios[Valor da Carta (R$)],MOD($J6206,ROWS(tblConsorcios[Produto]))+1),"")</f>
        <v>350000</v>
      </c>
      <c r="N6206" s="2" cm="1">
        <f t="array" ref="N6206">IFERROR(INDEX(tblConsorcios[Prazo (meses)],MOD($J6206,ROWS(tblConsorcios[Produto]))+1),"")</f>
        <v>240</v>
      </c>
      <c r="O6206" s="20" cm="1">
        <f t="array" ref="O6206">IFERROR(INDEX(tblConsorcios[Parcela Mensal (R$)],MOD($J6206,ROWS(tblConsorcios[Produto]))+1),"")</f>
        <v>1878.33</v>
      </c>
      <c r="P6206" s="20" t="str" cm="1">
        <f t="array" ref="P6206">IFERROR(INDEX(tblClientes[Dividendo Mensal (R$)],INT($J6206/ROWS(tblConsorcios[Produto]))+1),"")</f>
        <v/>
      </c>
      <c r="Q6206" s="20" t="str">
        <f t="shared" si="289"/>
        <v/>
      </c>
      <c r="R6206">
        <f t="shared" si="290"/>
        <v>0</v>
      </c>
    </row>
    <row r="6207" spans="10:18" x14ac:dyDescent="0.2">
      <c r="J6207">
        <f t="shared" si="288"/>
        <v>6205</v>
      </c>
      <c r="K6207" t="str" cm="1">
        <f t="array" ref="K6207">IFERROR(INDEX(tblClientes[Cliente],INT($J6207/ROWS(tblConsorcios[Produto]))+1),"")</f>
        <v/>
      </c>
      <c r="L6207" t="str" cm="1">
        <f t="array" ref="L6207">IFERROR(INDEX(tblConsorcios[Produto],MOD($J6207,ROWS(tblConsorcios[Produto]))+1),"")</f>
        <v>Imóvel IE350 – 220m</v>
      </c>
      <c r="M6207" s="20" cm="1">
        <f t="array" ref="M6207">IFERROR(INDEX(tblConsorcios[Valor da Carta (R$)],MOD($J6207,ROWS(tblConsorcios[Produto]))+1),"")</f>
        <v>350000</v>
      </c>
      <c r="N6207" s="2" cm="1">
        <f t="array" ref="N6207">IFERROR(INDEX(tblConsorcios[Prazo (meses)],MOD($J6207,ROWS(tblConsorcios[Produto]))+1),"")</f>
        <v>220</v>
      </c>
      <c r="O6207" s="20" cm="1">
        <f t="array" ref="O6207">IFERROR(INDEX(tblConsorcios[Parcela Mensal (R$)],MOD($J6207,ROWS(tblConsorcios[Produto]))+1),"")</f>
        <v>2033.18</v>
      </c>
      <c r="P6207" s="20" t="str" cm="1">
        <f t="array" ref="P6207">IFERROR(INDEX(tblClientes[Dividendo Mensal (R$)],INT($J6207/ROWS(tblConsorcios[Produto]))+1),"")</f>
        <v/>
      </c>
      <c r="Q6207" s="20" t="str">
        <f t="shared" si="289"/>
        <v/>
      </c>
      <c r="R6207">
        <f t="shared" si="290"/>
        <v>0</v>
      </c>
    </row>
    <row r="6208" spans="10:18" x14ac:dyDescent="0.2">
      <c r="J6208">
        <f t="shared" si="288"/>
        <v>6206</v>
      </c>
      <c r="K6208" t="str" cm="1">
        <f t="array" ref="K6208">IFERROR(INDEX(tblClientes[Cliente],INT($J6208/ROWS(tblConsorcios[Produto]))+1),"")</f>
        <v/>
      </c>
      <c r="L6208" t="str" cm="1">
        <f t="array" ref="L6208">IFERROR(INDEX(tblConsorcios[Produto],MOD($J6208,ROWS(tblConsorcios[Produto]))+1),"")</f>
        <v>Imóvel IE350 – 200m</v>
      </c>
      <c r="M6208" s="20" cm="1">
        <f t="array" ref="M6208">IFERROR(INDEX(tblConsorcios[Valor da Carta (R$)],MOD($J6208,ROWS(tblConsorcios[Produto]))+1),"")</f>
        <v>350000</v>
      </c>
      <c r="N6208" s="2" cm="1">
        <f t="array" ref="N6208">IFERROR(INDEX(tblConsorcios[Prazo (meses)],MOD($J6208,ROWS(tblConsorcios[Produto]))+1),"")</f>
        <v>200</v>
      </c>
      <c r="O6208" s="20" cm="1">
        <f t="array" ref="O6208">IFERROR(INDEX(tblConsorcios[Parcela Mensal (R$)],MOD($J6208,ROWS(tblConsorcios[Produto]))+1),"")</f>
        <v>2219</v>
      </c>
      <c r="P6208" s="20" t="str" cm="1">
        <f t="array" ref="P6208">IFERROR(INDEX(tblClientes[Dividendo Mensal (R$)],INT($J6208/ROWS(tblConsorcios[Produto]))+1),"")</f>
        <v/>
      </c>
      <c r="Q6208" s="20" t="str">
        <f t="shared" si="289"/>
        <v/>
      </c>
      <c r="R6208">
        <f t="shared" si="290"/>
        <v>0</v>
      </c>
    </row>
    <row r="6209" spans="10:18" x14ac:dyDescent="0.2">
      <c r="J6209">
        <f t="shared" si="288"/>
        <v>6207</v>
      </c>
      <c r="K6209" t="str" cm="1">
        <f t="array" ref="K6209">IFERROR(INDEX(tblClientes[Cliente],INT($J6209/ROWS(tblConsorcios[Produto]))+1),"")</f>
        <v/>
      </c>
      <c r="L6209" t="str" cm="1">
        <f t="array" ref="L6209">IFERROR(INDEX(tblConsorcios[Produto],MOD($J6209,ROWS(tblConsorcios[Produto]))+1),"")</f>
        <v>Imóvel IE330 – 240m</v>
      </c>
      <c r="M6209" s="20" cm="1">
        <f t="array" ref="M6209">IFERROR(INDEX(tblConsorcios[Valor da Carta (R$)],MOD($J6209,ROWS(tblConsorcios[Produto]))+1),"")</f>
        <v>330000</v>
      </c>
      <c r="N6209" s="2" cm="1">
        <f t="array" ref="N6209">IFERROR(INDEX(tblConsorcios[Prazo (meses)],MOD($J6209,ROWS(tblConsorcios[Produto]))+1),"")</f>
        <v>240</v>
      </c>
      <c r="O6209" s="20" cm="1">
        <f t="array" ref="O6209">IFERROR(INDEX(tblConsorcios[Parcela Mensal (R$)],MOD($J6209,ROWS(tblConsorcios[Produto]))+1),"")</f>
        <v>1771</v>
      </c>
      <c r="P6209" s="20" t="str" cm="1">
        <f t="array" ref="P6209">IFERROR(INDEX(tblClientes[Dividendo Mensal (R$)],INT($J6209/ROWS(tblConsorcios[Produto]))+1),"")</f>
        <v/>
      </c>
      <c r="Q6209" s="20" t="str">
        <f t="shared" si="289"/>
        <v/>
      </c>
      <c r="R6209">
        <f t="shared" si="290"/>
        <v>0</v>
      </c>
    </row>
    <row r="6210" spans="10:18" x14ac:dyDescent="0.2">
      <c r="J6210">
        <f t="shared" si="288"/>
        <v>6208</v>
      </c>
      <c r="K6210" t="str" cm="1">
        <f t="array" ref="K6210">IFERROR(INDEX(tblClientes[Cliente],INT($J6210/ROWS(tblConsorcios[Produto]))+1),"")</f>
        <v/>
      </c>
      <c r="L6210" t="str" cm="1">
        <f t="array" ref="L6210">IFERROR(INDEX(tblConsorcios[Produto],MOD($J6210,ROWS(tblConsorcios[Produto]))+1),"")</f>
        <v>Imóvel IE330 – 220m</v>
      </c>
      <c r="M6210" s="20" cm="1">
        <f t="array" ref="M6210">IFERROR(INDEX(tblConsorcios[Valor da Carta (R$)],MOD($J6210,ROWS(tblConsorcios[Produto]))+1),"")</f>
        <v>330000</v>
      </c>
      <c r="N6210" s="2" cm="1">
        <f t="array" ref="N6210">IFERROR(INDEX(tblConsorcios[Prazo (meses)],MOD($J6210,ROWS(tblConsorcios[Produto]))+1),"")</f>
        <v>220</v>
      </c>
      <c r="O6210" s="20" cm="1">
        <f t="array" ref="O6210">IFERROR(INDEX(tblConsorcios[Parcela Mensal (R$)],MOD($J6210,ROWS(tblConsorcios[Produto]))+1),"")</f>
        <v>1917</v>
      </c>
      <c r="P6210" s="20" t="str" cm="1">
        <f t="array" ref="P6210">IFERROR(INDEX(tblClientes[Dividendo Mensal (R$)],INT($J6210/ROWS(tblConsorcios[Produto]))+1),"")</f>
        <v/>
      </c>
      <c r="Q6210" s="20" t="str">
        <f t="shared" si="289"/>
        <v/>
      </c>
      <c r="R6210">
        <f t="shared" si="290"/>
        <v>0</v>
      </c>
    </row>
    <row r="6211" spans="10:18" x14ac:dyDescent="0.2">
      <c r="J6211">
        <f t="shared" ref="J6211:J6274" si="291">ROW()-2</f>
        <v>6209</v>
      </c>
      <c r="K6211" t="str" cm="1">
        <f t="array" ref="K6211">IFERROR(INDEX(tblClientes[Cliente],INT($J6211/ROWS(tblConsorcios[Produto]))+1),"")</f>
        <v/>
      </c>
      <c r="L6211" t="str" cm="1">
        <f t="array" ref="L6211">IFERROR(INDEX(tblConsorcios[Produto],MOD($J6211,ROWS(tblConsorcios[Produto]))+1),"")</f>
        <v>Imóvel IE330 – 200m</v>
      </c>
      <c r="M6211" s="20" cm="1">
        <f t="array" ref="M6211">IFERROR(INDEX(tblConsorcios[Valor da Carta (R$)],MOD($J6211,ROWS(tblConsorcios[Produto]))+1),"")</f>
        <v>330000</v>
      </c>
      <c r="N6211" s="2" cm="1">
        <f t="array" ref="N6211">IFERROR(INDEX(tblConsorcios[Prazo (meses)],MOD($J6211,ROWS(tblConsorcios[Produto]))+1),"")</f>
        <v>200</v>
      </c>
      <c r="O6211" s="20" cm="1">
        <f t="array" ref="O6211">IFERROR(INDEX(tblConsorcios[Parcela Mensal (R$)],MOD($J6211,ROWS(tblConsorcios[Produto]))+1),"")</f>
        <v>2092.1999999999998</v>
      </c>
      <c r="P6211" s="20" t="str" cm="1">
        <f t="array" ref="P6211">IFERROR(INDEX(tblClientes[Dividendo Mensal (R$)],INT($J6211/ROWS(tblConsorcios[Produto]))+1),"")</f>
        <v/>
      </c>
      <c r="Q6211" s="20" t="str">
        <f t="shared" ref="Q6211:Q6274" si="292">IF(AND(ISNUMBER(O6211),ISNUMBER(P6211)),P6211-O6211,"")</f>
        <v/>
      </c>
      <c r="R6211">
        <f t="shared" ref="R6211:R6274" si="293">IF(AND(ISNUMBER(O6211),ISNUMBER(P6211),O6211&lt;=P6211),1,0)</f>
        <v>0</v>
      </c>
    </row>
    <row r="6212" spans="10:18" x14ac:dyDescent="0.2">
      <c r="J6212">
        <f t="shared" si="291"/>
        <v>6210</v>
      </c>
      <c r="K6212" t="str" cm="1">
        <f t="array" ref="K6212">IFERROR(INDEX(tblClientes[Cliente],INT($J6212/ROWS(tblConsorcios[Produto]))+1),"")</f>
        <v/>
      </c>
      <c r="L6212" t="str" cm="1">
        <f t="array" ref="L6212">IFERROR(INDEX(tblConsorcios[Produto],MOD($J6212,ROWS(tblConsorcios[Produto]))+1),"")</f>
        <v>Imóvel IE300 – 240m</v>
      </c>
      <c r="M6212" s="20" cm="1">
        <f t="array" ref="M6212">IFERROR(INDEX(tblConsorcios[Valor da Carta (R$)],MOD($J6212,ROWS(tblConsorcios[Produto]))+1),"")</f>
        <v>300000</v>
      </c>
      <c r="N6212" s="2" cm="1">
        <f t="array" ref="N6212">IFERROR(INDEX(tblConsorcios[Prazo (meses)],MOD($J6212,ROWS(tblConsorcios[Produto]))+1),"")</f>
        <v>240</v>
      </c>
      <c r="O6212" s="20" cm="1">
        <f t="array" ref="O6212">IFERROR(INDEX(tblConsorcios[Parcela Mensal (R$)],MOD($J6212,ROWS(tblConsorcios[Produto]))+1),"")</f>
        <v>1610</v>
      </c>
      <c r="P6212" s="20" t="str" cm="1">
        <f t="array" ref="P6212">IFERROR(INDEX(tblClientes[Dividendo Mensal (R$)],INT($J6212/ROWS(tblConsorcios[Produto]))+1),"")</f>
        <v/>
      </c>
      <c r="Q6212" s="20" t="str">
        <f t="shared" si="292"/>
        <v/>
      </c>
      <c r="R6212">
        <f t="shared" si="293"/>
        <v>0</v>
      </c>
    </row>
    <row r="6213" spans="10:18" x14ac:dyDescent="0.2">
      <c r="J6213">
        <f t="shared" si="291"/>
        <v>6211</v>
      </c>
      <c r="K6213" t="str" cm="1">
        <f t="array" ref="K6213">IFERROR(INDEX(tblClientes[Cliente],INT($J6213/ROWS(tblConsorcios[Produto]))+1),"")</f>
        <v/>
      </c>
      <c r="L6213" t="str" cm="1">
        <f t="array" ref="L6213">IFERROR(INDEX(tblConsorcios[Produto],MOD($J6213,ROWS(tblConsorcios[Produto]))+1),"")</f>
        <v>Imóvel IE300 – 220m</v>
      </c>
      <c r="M6213" s="20" cm="1">
        <f t="array" ref="M6213">IFERROR(INDEX(tblConsorcios[Valor da Carta (R$)],MOD($J6213,ROWS(tblConsorcios[Produto]))+1),"")</f>
        <v>300000</v>
      </c>
      <c r="N6213" s="2" cm="1">
        <f t="array" ref="N6213">IFERROR(INDEX(tblConsorcios[Prazo (meses)],MOD($J6213,ROWS(tblConsorcios[Produto]))+1),"")</f>
        <v>220</v>
      </c>
      <c r="O6213" s="20" cm="1">
        <f t="array" ref="O6213">IFERROR(INDEX(tblConsorcios[Parcela Mensal (R$)],MOD($J6213,ROWS(tblConsorcios[Produto]))+1),"")</f>
        <v>1742.73</v>
      </c>
      <c r="P6213" s="20" t="str" cm="1">
        <f t="array" ref="P6213">IFERROR(INDEX(tblClientes[Dividendo Mensal (R$)],INT($J6213/ROWS(tblConsorcios[Produto]))+1),"")</f>
        <v/>
      </c>
      <c r="Q6213" s="20" t="str">
        <f t="shared" si="292"/>
        <v/>
      </c>
      <c r="R6213">
        <f t="shared" si="293"/>
        <v>0</v>
      </c>
    </row>
    <row r="6214" spans="10:18" x14ac:dyDescent="0.2">
      <c r="J6214">
        <f t="shared" si="291"/>
        <v>6212</v>
      </c>
      <c r="K6214" t="str" cm="1">
        <f t="array" ref="K6214">IFERROR(INDEX(tblClientes[Cliente],INT($J6214/ROWS(tblConsorcios[Produto]))+1),"")</f>
        <v/>
      </c>
      <c r="L6214" t="str" cm="1">
        <f t="array" ref="L6214">IFERROR(INDEX(tblConsorcios[Produto],MOD($J6214,ROWS(tblConsorcios[Produto]))+1),"")</f>
        <v>Imóvel IE300 – 200m</v>
      </c>
      <c r="M6214" s="20" cm="1">
        <f t="array" ref="M6214">IFERROR(INDEX(tblConsorcios[Valor da Carta (R$)],MOD($J6214,ROWS(tblConsorcios[Produto]))+1),"")</f>
        <v>300000</v>
      </c>
      <c r="N6214" s="2" cm="1">
        <f t="array" ref="N6214">IFERROR(INDEX(tblConsorcios[Prazo (meses)],MOD($J6214,ROWS(tblConsorcios[Produto]))+1),"")</f>
        <v>200</v>
      </c>
      <c r="O6214" s="20" cm="1">
        <f t="array" ref="O6214">IFERROR(INDEX(tblConsorcios[Parcela Mensal (R$)],MOD($J6214,ROWS(tblConsorcios[Produto]))+1),"")</f>
        <v>1902</v>
      </c>
      <c r="P6214" s="20" t="str" cm="1">
        <f t="array" ref="P6214">IFERROR(INDEX(tblClientes[Dividendo Mensal (R$)],INT($J6214/ROWS(tblConsorcios[Produto]))+1),"")</f>
        <v/>
      </c>
      <c r="Q6214" s="20" t="str">
        <f t="shared" si="292"/>
        <v/>
      </c>
      <c r="R6214">
        <f t="shared" si="293"/>
        <v>0</v>
      </c>
    </row>
    <row r="6215" spans="10:18" x14ac:dyDescent="0.2">
      <c r="J6215">
        <f t="shared" si="291"/>
        <v>6213</v>
      </c>
      <c r="K6215" t="str" cm="1">
        <f t="array" ref="K6215">IFERROR(INDEX(tblClientes[Cliente],INT($J6215/ROWS(tblConsorcios[Produto]))+1),"")</f>
        <v/>
      </c>
      <c r="L6215" t="str" cm="1">
        <f t="array" ref="L6215">IFERROR(INDEX(tblConsorcios[Produto],MOD($J6215,ROWS(tblConsorcios[Produto]))+1),"")</f>
        <v>Imóvel IE240 – 240m</v>
      </c>
      <c r="M6215" s="20" cm="1">
        <f t="array" ref="M6215">IFERROR(INDEX(tblConsorcios[Valor da Carta (R$)],MOD($J6215,ROWS(tblConsorcios[Produto]))+1),"")</f>
        <v>240000</v>
      </c>
      <c r="N6215" s="2" cm="1">
        <f t="array" ref="N6215">IFERROR(INDEX(tblConsorcios[Prazo (meses)],MOD($J6215,ROWS(tblConsorcios[Produto]))+1),"")</f>
        <v>240</v>
      </c>
      <c r="O6215" s="20" cm="1">
        <f t="array" ref="O6215">IFERROR(INDEX(tblConsorcios[Parcela Mensal (R$)],MOD($J6215,ROWS(tblConsorcios[Produto]))+1),"")</f>
        <v>1288</v>
      </c>
      <c r="P6215" s="20" t="str" cm="1">
        <f t="array" ref="P6215">IFERROR(INDEX(tblClientes[Dividendo Mensal (R$)],INT($J6215/ROWS(tblConsorcios[Produto]))+1),"")</f>
        <v/>
      </c>
      <c r="Q6215" s="20" t="str">
        <f t="shared" si="292"/>
        <v/>
      </c>
      <c r="R6215">
        <f t="shared" si="293"/>
        <v>0</v>
      </c>
    </row>
    <row r="6216" spans="10:18" x14ac:dyDescent="0.2">
      <c r="J6216">
        <f t="shared" si="291"/>
        <v>6214</v>
      </c>
      <c r="K6216" t="str" cm="1">
        <f t="array" ref="K6216">IFERROR(INDEX(tblClientes[Cliente],INT($J6216/ROWS(tblConsorcios[Produto]))+1),"")</f>
        <v/>
      </c>
      <c r="L6216" t="str" cm="1">
        <f t="array" ref="L6216">IFERROR(INDEX(tblConsorcios[Produto],MOD($J6216,ROWS(tblConsorcios[Produto]))+1),"")</f>
        <v>Imóvel IE240 – 220m</v>
      </c>
      <c r="M6216" s="20" cm="1">
        <f t="array" ref="M6216">IFERROR(INDEX(tblConsorcios[Valor da Carta (R$)],MOD($J6216,ROWS(tblConsorcios[Produto]))+1),"")</f>
        <v>240000</v>
      </c>
      <c r="N6216" s="2" cm="1">
        <f t="array" ref="N6216">IFERROR(INDEX(tblConsorcios[Prazo (meses)],MOD($J6216,ROWS(tblConsorcios[Produto]))+1),"")</f>
        <v>220</v>
      </c>
      <c r="O6216" s="20" cm="1">
        <f t="array" ref="O6216">IFERROR(INDEX(tblConsorcios[Parcela Mensal (R$)],MOD($J6216,ROWS(tblConsorcios[Produto]))+1),"")</f>
        <v>1394.18</v>
      </c>
      <c r="P6216" s="20" t="str" cm="1">
        <f t="array" ref="P6216">IFERROR(INDEX(tblClientes[Dividendo Mensal (R$)],INT($J6216/ROWS(tblConsorcios[Produto]))+1),"")</f>
        <v/>
      </c>
      <c r="Q6216" s="20" t="str">
        <f t="shared" si="292"/>
        <v/>
      </c>
      <c r="R6216">
        <f t="shared" si="293"/>
        <v>0</v>
      </c>
    </row>
    <row r="6217" spans="10:18" x14ac:dyDescent="0.2">
      <c r="J6217">
        <f t="shared" si="291"/>
        <v>6215</v>
      </c>
      <c r="K6217" t="str" cm="1">
        <f t="array" ref="K6217">IFERROR(INDEX(tblClientes[Cliente],INT($J6217/ROWS(tblConsorcios[Produto]))+1),"")</f>
        <v/>
      </c>
      <c r="L6217" t="str" cm="1">
        <f t="array" ref="L6217">IFERROR(INDEX(tblConsorcios[Produto],MOD($J6217,ROWS(tblConsorcios[Produto]))+1),"")</f>
        <v>Imóvel IE240 – 200m</v>
      </c>
      <c r="M6217" s="20" cm="1">
        <f t="array" ref="M6217">IFERROR(INDEX(tblConsorcios[Valor da Carta (R$)],MOD($J6217,ROWS(tblConsorcios[Produto]))+1),"")</f>
        <v>240000</v>
      </c>
      <c r="N6217" s="2" cm="1">
        <f t="array" ref="N6217">IFERROR(INDEX(tblConsorcios[Prazo (meses)],MOD($J6217,ROWS(tblConsorcios[Produto]))+1),"")</f>
        <v>200</v>
      </c>
      <c r="O6217" s="20" cm="1">
        <f t="array" ref="O6217">IFERROR(INDEX(tblConsorcios[Parcela Mensal (R$)],MOD($J6217,ROWS(tblConsorcios[Produto]))+1),"")</f>
        <v>1521.6</v>
      </c>
      <c r="P6217" s="20" t="str" cm="1">
        <f t="array" ref="P6217">IFERROR(INDEX(tblClientes[Dividendo Mensal (R$)],INT($J6217/ROWS(tblConsorcios[Produto]))+1),"")</f>
        <v/>
      </c>
      <c r="Q6217" s="20" t="str">
        <f t="shared" si="292"/>
        <v/>
      </c>
      <c r="R6217">
        <f t="shared" si="293"/>
        <v>0</v>
      </c>
    </row>
    <row r="6218" spans="10:18" x14ac:dyDescent="0.2">
      <c r="J6218">
        <f t="shared" si="291"/>
        <v>6216</v>
      </c>
      <c r="K6218" t="str" cm="1">
        <f t="array" ref="K6218">IFERROR(INDEX(tblClientes[Cliente],INT($J6218/ROWS(tblConsorcios[Produto]))+1),"")</f>
        <v/>
      </c>
      <c r="L6218" t="str" cm="1">
        <f t="array" ref="L6218">IFERROR(INDEX(tblConsorcios[Produto],MOD($J6218,ROWS(tblConsorcios[Produto]))+1),"")</f>
        <v>Imóvel IE230 – 240m</v>
      </c>
      <c r="M6218" s="20" cm="1">
        <f t="array" ref="M6218">IFERROR(INDEX(tblConsorcios[Valor da Carta (R$)],MOD($J6218,ROWS(tblConsorcios[Produto]))+1),"")</f>
        <v>230000</v>
      </c>
      <c r="N6218" s="2" cm="1">
        <f t="array" ref="N6218">IFERROR(INDEX(tblConsorcios[Prazo (meses)],MOD($J6218,ROWS(tblConsorcios[Produto]))+1),"")</f>
        <v>240</v>
      </c>
      <c r="O6218" s="20" cm="1">
        <f t="array" ref="O6218">IFERROR(INDEX(tblConsorcios[Parcela Mensal (R$)],MOD($J6218,ROWS(tblConsorcios[Produto]))+1),"")</f>
        <v>1234.33</v>
      </c>
      <c r="P6218" s="20" t="str" cm="1">
        <f t="array" ref="P6218">IFERROR(INDEX(tblClientes[Dividendo Mensal (R$)],INT($J6218/ROWS(tblConsorcios[Produto]))+1),"")</f>
        <v/>
      </c>
      <c r="Q6218" s="20" t="str">
        <f t="shared" si="292"/>
        <v/>
      </c>
      <c r="R6218">
        <f t="shared" si="293"/>
        <v>0</v>
      </c>
    </row>
    <row r="6219" spans="10:18" x14ac:dyDescent="0.2">
      <c r="J6219">
        <f t="shared" si="291"/>
        <v>6217</v>
      </c>
      <c r="K6219" t="str" cm="1">
        <f t="array" ref="K6219">IFERROR(INDEX(tblClientes[Cliente],INT($J6219/ROWS(tblConsorcios[Produto]))+1),"")</f>
        <v/>
      </c>
      <c r="L6219" t="str" cm="1">
        <f t="array" ref="L6219">IFERROR(INDEX(tblConsorcios[Produto],MOD($J6219,ROWS(tblConsorcios[Produto]))+1),"")</f>
        <v>Imóvel IE230 – 220m</v>
      </c>
      <c r="M6219" s="20" cm="1">
        <f t="array" ref="M6219">IFERROR(INDEX(tblConsorcios[Valor da Carta (R$)],MOD($J6219,ROWS(tblConsorcios[Produto]))+1),"")</f>
        <v>230000</v>
      </c>
      <c r="N6219" s="2" cm="1">
        <f t="array" ref="N6219">IFERROR(INDEX(tblConsorcios[Prazo (meses)],MOD($J6219,ROWS(tblConsorcios[Produto]))+1),"")</f>
        <v>220</v>
      </c>
      <c r="O6219" s="20" cm="1">
        <f t="array" ref="O6219">IFERROR(INDEX(tblConsorcios[Parcela Mensal (R$)],MOD($J6219,ROWS(tblConsorcios[Produto]))+1),"")</f>
        <v>1336.09</v>
      </c>
      <c r="P6219" s="20" t="str" cm="1">
        <f t="array" ref="P6219">IFERROR(INDEX(tblClientes[Dividendo Mensal (R$)],INT($J6219/ROWS(tblConsorcios[Produto]))+1),"")</f>
        <v/>
      </c>
      <c r="Q6219" s="20" t="str">
        <f t="shared" si="292"/>
        <v/>
      </c>
      <c r="R6219">
        <f t="shared" si="293"/>
        <v>0</v>
      </c>
    </row>
    <row r="6220" spans="10:18" x14ac:dyDescent="0.2">
      <c r="J6220">
        <f t="shared" si="291"/>
        <v>6218</v>
      </c>
      <c r="K6220" t="str" cm="1">
        <f t="array" ref="K6220">IFERROR(INDEX(tblClientes[Cliente],INT($J6220/ROWS(tblConsorcios[Produto]))+1),"")</f>
        <v/>
      </c>
      <c r="L6220" t="str" cm="1">
        <f t="array" ref="L6220">IFERROR(INDEX(tblConsorcios[Produto],MOD($J6220,ROWS(tblConsorcios[Produto]))+1),"")</f>
        <v>Imóvel IE230 – 200m</v>
      </c>
      <c r="M6220" s="20" cm="1">
        <f t="array" ref="M6220">IFERROR(INDEX(tblConsorcios[Valor da Carta (R$)],MOD($J6220,ROWS(tblConsorcios[Produto]))+1),"")</f>
        <v>230000</v>
      </c>
      <c r="N6220" s="2" cm="1">
        <f t="array" ref="N6220">IFERROR(INDEX(tblConsorcios[Prazo (meses)],MOD($J6220,ROWS(tblConsorcios[Produto]))+1),"")</f>
        <v>200</v>
      </c>
      <c r="O6220" s="20" cm="1">
        <f t="array" ref="O6220">IFERROR(INDEX(tblConsorcios[Parcela Mensal (R$)],MOD($J6220,ROWS(tblConsorcios[Produto]))+1),"")</f>
        <v>1458.2</v>
      </c>
      <c r="P6220" s="20" t="str" cm="1">
        <f t="array" ref="P6220">IFERROR(INDEX(tblClientes[Dividendo Mensal (R$)],INT($J6220/ROWS(tblConsorcios[Produto]))+1),"")</f>
        <v/>
      </c>
      <c r="Q6220" s="20" t="str">
        <f t="shared" si="292"/>
        <v/>
      </c>
      <c r="R6220">
        <f t="shared" si="293"/>
        <v>0</v>
      </c>
    </row>
    <row r="6221" spans="10:18" x14ac:dyDescent="0.2">
      <c r="J6221">
        <f t="shared" si="291"/>
        <v>6219</v>
      </c>
      <c r="K6221" t="str" cm="1">
        <f t="array" ref="K6221">IFERROR(INDEX(tblClientes[Cliente],INT($J6221/ROWS(tblConsorcios[Produto]))+1),"")</f>
        <v/>
      </c>
      <c r="L6221" t="str" cm="1">
        <f t="array" ref="L6221">IFERROR(INDEX(tblConsorcios[Produto],MOD($J6221,ROWS(tblConsorcios[Produto]))+1),"")</f>
        <v>Imóvel IE220 – 240m</v>
      </c>
      <c r="M6221" s="20" cm="1">
        <f t="array" ref="M6221">IFERROR(INDEX(tblConsorcios[Valor da Carta (R$)],MOD($J6221,ROWS(tblConsorcios[Produto]))+1),"")</f>
        <v>220000</v>
      </c>
      <c r="N6221" s="2" cm="1">
        <f t="array" ref="N6221">IFERROR(INDEX(tblConsorcios[Prazo (meses)],MOD($J6221,ROWS(tblConsorcios[Produto]))+1),"")</f>
        <v>240</v>
      </c>
      <c r="O6221" s="20" cm="1">
        <f t="array" ref="O6221">IFERROR(INDEX(tblConsorcios[Parcela Mensal (R$)],MOD($J6221,ROWS(tblConsorcios[Produto]))+1),"")</f>
        <v>1180.67</v>
      </c>
      <c r="P6221" s="20" t="str" cm="1">
        <f t="array" ref="P6221">IFERROR(INDEX(tblClientes[Dividendo Mensal (R$)],INT($J6221/ROWS(tblConsorcios[Produto]))+1),"")</f>
        <v/>
      </c>
      <c r="Q6221" s="20" t="str">
        <f t="shared" si="292"/>
        <v/>
      </c>
      <c r="R6221">
        <f t="shared" si="293"/>
        <v>0</v>
      </c>
    </row>
    <row r="6222" spans="10:18" x14ac:dyDescent="0.2">
      <c r="J6222">
        <f t="shared" si="291"/>
        <v>6220</v>
      </c>
      <c r="K6222" t="str" cm="1">
        <f t="array" ref="K6222">IFERROR(INDEX(tblClientes[Cliente],INT($J6222/ROWS(tblConsorcios[Produto]))+1),"")</f>
        <v/>
      </c>
      <c r="L6222" t="str" cm="1">
        <f t="array" ref="L6222">IFERROR(INDEX(tblConsorcios[Produto],MOD($J6222,ROWS(tblConsorcios[Produto]))+1),"")</f>
        <v>Imóvel IE220 – 220m</v>
      </c>
      <c r="M6222" s="20" cm="1">
        <f t="array" ref="M6222">IFERROR(INDEX(tblConsorcios[Valor da Carta (R$)],MOD($J6222,ROWS(tblConsorcios[Produto]))+1),"")</f>
        <v>220000</v>
      </c>
      <c r="N6222" s="2" cm="1">
        <f t="array" ref="N6222">IFERROR(INDEX(tblConsorcios[Prazo (meses)],MOD($J6222,ROWS(tblConsorcios[Produto]))+1),"")</f>
        <v>220</v>
      </c>
      <c r="O6222" s="20" cm="1">
        <f t="array" ref="O6222">IFERROR(INDEX(tblConsorcios[Parcela Mensal (R$)],MOD($J6222,ROWS(tblConsorcios[Produto]))+1),"")</f>
        <v>1278</v>
      </c>
      <c r="P6222" s="20" t="str" cm="1">
        <f t="array" ref="P6222">IFERROR(INDEX(tblClientes[Dividendo Mensal (R$)],INT($J6222/ROWS(tblConsorcios[Produto]))+1),"")</f>
        <v/>
      </c>
      <c r="Q6222" s="20" t="str">
        <f t="shared" si="292"/>
        <v/>
      </c>
      <c r="R6222">
        <f t="shared" si="293"/>
        <v>0</v>
      </c>
    </row>
    <row r="6223" spans="10:18" x14ac:dyDescent="0.2">
      <c r="J6223">
        <f t="shared" si="291"/>
        <v>6221</v>
      </c>
      <c r="K6223" t="str" cm="1">
        <f t="array" ref="K6223">IFERROR(INDEX(tblClientes[Cliente],INT($J6223/ROWS(tblConsorcios[Produto]))+1),"")</f>
        <v/>
      </c>
      <c r="L6223" t="str" cm="1">
        <f t="array" ref="L6223">IFERROR(INDEX(tblConsorcios[Produto],MOD($J6223,ROWS(tblConsorcios[Produto]))+1),"")</f>
        <v>Imóvel IE220 – 200m</v>
      </c>
      <c r="M6223" s="20" cm="1">
        <f t="array" ref="M6223">IFERROR(INDEX(tblConsorcios[Valor da Carta (R$)],MOD($J6223,ROWS(tblConsorcios[Produto]))+1),"")</f>
        <v>220000</v>
      </c>
      <c r="N6223" s="2" cm="1">
        <f t="array" ref="N6223">IFERROR(INDEX(tblConsorcios[Prazo (meses)],MOD($J6223,ROWS(tblConsorcios[Produto]))+1),"")</f>
        <v>200</v>
      </c>
      <c r="O6223" s="20" cm="1">
        <f t="array" ref="O6223">IFERROR(INDEX(tblConsorcios[Parcela Mensal (R$)],MOD($J6223,ROWS(tblConsorcios[Produto]))+1),"")</f>
        <v>1394.8</v>
      </c>
      <c r="P6223" s="20" t="str" cm="1">
        <f t="array" ref="P6223">IFERROR(INDEX(tblClientes[Dividendo Mensal (R$)],INT($J6223/ROWS(tblConsorcios[Produto]))+1),"")</f>
        <v/>
      </c>
      <c r="Q6223" s="20" t="str">
        <f t="shared" si="292"/>
        <v/>
      </c>
      <c r="R6223">
        <f t="shared" si="293"/>
        <v>0</v>
      </c>
    </row>
    <row r="6224" spans="10:18" x14ac:dyDescent="0.2">
      <c r="J6224">
        <f t="shared" si="291"/>
        <v>6222</v>
      </c>
      <c r="K6224" t="str" cm="1">
        <f t="array" ref="K6224">IFERROR(INDEX(tblClientes[Cliente],INT($J6224/ROWS(tblConsorcios[Produto]))+1),"")</f>
        <v/>
      </c>
      <c r="L6224" t="str" cm="1">
        <f t="array" ref="L6224">IFERROR(INDEX(tblConsorcios[Produto],MOD($J6224,ROWS(tblConsorcios[Produto]))+1),"")</f>
        <v>Imóvel IE200 – 240m</v>
      </c>
      <c r="M6224" s="20" cm="1">
        <f t="array" ref="M6224">IFERROR(INDEX(tblConsorcios[Valor da Carta (R$)],MOD($J6224,ROWS(tblConsorcios[Produto]))+1),"")</f>
        <v>200000</v>
      </c>
      <c r="N6224" s="2" cm="1">
        <f t="array" ref="N6224">IFERROR(INDEX(tblConsorcios[Prazo (meses)],MOD($J6224,ROWS(tblConsorcios[Produto]))+1),"")</f>
        <v>240</v>
      </c>
      <c r="O6224" s="20" cm="1">
        <f t="array" ref="O6224">IFERROR(INDEX(tblConsorcios[Parcela Mensal (R$)],MOD($J6224,ROWS(tblConsorcios[Produto]))+1),"")</f>
        <v>1073.33</v>
      </c>
      <c r="P6224" s="20" t="str" cm="1">
        <f t="array" ref="P6224">IFERROR(INDEX(tblClientes[Dividendo Mensal (R$)],INT($J6224/ROWS(tblConsorcios[Produto]))+1),"")</f>
        <v/>
      </c>
      <c r="Q6224" s="20" t="str">
        <f t="shared" si="292"/>
        <v/>
      </c>
      <c r="R6224">
        <f t="shared" si="293"/>
        <v>0</v>
      </c>
    </row>
    <row r="6225" spans="10:18" x14ac:dyDescent="0.2">
      <c r="J6225">
        <f t="shared" si="291"/>
        <v>6223</v>
      </c>
      <c r="K6225" t="str" cm="1">
        <f t="array" ref="K6225">IFERROR(INDEX(tblClientes[Cliente],INT($J6225/ROWS(tblConsorcios[Produto]))+1),"")</f>
        <v/>
      </c>
      <c r="L6225" t="str" cm="1">
        <f t="array" ref="L6225">IFERROR(INDEX(tblConsorcios[Produto],MOD($J6225,ROWS(tblConsorcios[Produto]))+1),"")</f>
        <v>Imóvel IE200 – 220m</v>
      </c>
      <c r="M6225" s="20" cm="1">
        <f t="array" ref="M6225">IFERROR(INDEX(tblConsorcios[Valor da Carta (R$)],MOD($J6225,ROWS(tblConsorcios[Produto]))+1),"")</f>
        <v>200000</v>
      </c>
      <c r="N6225" s="2" cm="1">
        <f t="array" ref="N6225">IFERROR(INDEX(tblConsorcios[Prazo (meses)],MOD($J6225,ROWS(tblConsorcios[Produto]))+1),"")</f>
        <v>220</v>
      </c>
      <c r="O6225" s="20" cm="1">
        <f t="array" ref="O6225">IFERROR(INDEX(tblConsorcios[Parcela Mensal (R$)],MOD($J6225,ROWS(tblConsorcios[Produto]))+1),"")</f>
        <v>1161.82</v>
      </c>
      <c r="P6225" s="20" t="str" cm="1">
        <f t="array" ref="P6225">IFERROR(INDEX(tblClientes[Dividendo Mensal (R$)],INT($J6225/ROWS(tblConsorcios[Produto]))+1),"")</f>
        <v/>
      </c>
      <c r="Q6225" s="20" t="str">
        <f t="shared" si="292"/>
        <v/>
      </c>
      <c r="R6225">
        <f t="shared" si="293"/>
        <v>0</v>
      </c>
    </row>
    <row r="6226" spans="10:18" x14ac:dyDescent="0.2">
      <c r="J6226">
        <f t="shared" si="291"/>
        <v>6224</v>
      </c>
      <c r="K6226" t="str" cm="1">
        <f t="array" ref="K6226">IFERROR(INDEX(tblClientes[Cliente],INT($J6226/ROWS(tblConsorcios[Produto]))+1),"")</f>
        <v/>
      </c>
      <c r="L6226" t="str" cm="1">
        <f t="array" ref="L6226">IFERROR(INDEX(tblConsorcios[Produto],MOD($J6226,ROWS(tblConsorcios[Produto]))+1),"")</f>
        <v>Imóvel IE200 – 200m</v>
      </c>
      <c r="M6226" s="20" cm="1">
        <f t="array" ref="M6226">IFERROR(INDEX(tblConsorcios[Valor da Carta (R$)],MOD($J6226,ROWS(tblConsorcios[Produto]))+1),"")</f>
        <v>200000</v>
      </c>
      <c r="N6226" s="2" cm="1">
        <f t="array" ref="N6226">IFERROR(INDEX(tblConsorcios[Prazo (meses)],MOD($J6226,ROWS(tblConsorcios[Produto]))+1),"")</f>
        <v>200</v>
      </c>
      <c r="O6226" s="20" cm="1">
        <f t="array" ref="O6226">IFERROR(INDEX(tblConsorcios[Parcela Mensal (R$)],MOD($J6226,ROWS(tblConsorcios[Produto]))+1),"")</f>
        <v>1268</v>
      </c>
      <c r="P6226" s="20" t="str" cm="1">
        <f t="array" ref="P6226">IFERROR(INDEX(tblClientes[Dividendo Mensal (R$)],INT($J6226/ROWS(tblConsorcios[Produto]))+1),"")</f>
        <v/>
      </c>
      <c r="Q6226" s="20" t="str">
        <f t="shared" si="292"/>
        <v/>
      </c>
      <c r="R6226">
        <f t="shared" si="293"/>
        <v>0</v>
      </c>
    </row>
    <row r="6227" spans="10:18" x14ac:dyDescent="0.2">
      <c r="J6227">
        <f t="shared" si="291"/>
        <v>6225</v>
      </c>
      <c r="K6227" t="str" cm="1">
        <f t="array" ref="K6227">IFERROR(INDEX(tblClientes[Cliente],INT($J6227/ROWS(tblConsorcios[Produto]))+1),"")</f>
        <v/>
      </c>
      <c r="L6227" t="str" cm="1">
        <f t="array" ref="L6227">IFERROR(INDEX(tblConsorcios[Produto],MOD($J6227,ROWS(tblConsorcios[Produto]))+1),"")</f>
        <v>Imóvel IE150 – 240m</v>
      </c>
      <c r="M6227" s="20" cm="1">
        <f t="array" ref="M6227">IFERROR(INDEX(tblConsorcios[Valor da Carta (R$)],MOD($J6227,ROWS(tblConsorcios[Produto]))+1),"")</f>
        <v>150000</v>
      </c>
      <c r="N6227" s="2" cm="1">
        <f t="array" ref="N6227">IFERROR(INDEX(tblConsorcios[Prazo (meses)],MOD($J6227,ROWS(tblConsorcios[Produto]))+1),"")</f>
        <v>240</v>
      </c>
      <c r="O6227" s="20" cm="1">
        <f t="array" ref="O6227">IFERROR(INDEX(tblConsorcios[Parcela Mensal (R$)],MOD($J6227,ROWS(tblConsorcios[Produto]))+1),"")</f>
        <v>805</v>
      </c>
      <c r="P6227" s="20" t="str" cm="1">
        <f t="array" ref="P6227">IFERROR(INDEX(tblClientes[Dividendo Mensal (R$)],INT($J6227/ROWS(tblConsorcios[Produto]))+1),"")</f>
        <v/>
      </c>
      <c r="Q6227" s="20" t="str">
        <f t="shared" si="292"/>
        <v/>
      </c>
      <c r="R6227">
        <f t="shared" si="293"/>
        <v>0</v>
      </c>
    </row>
    <row r="6228" spans="10:18" x14ac:dyDescent="0.2">
      <c r="J6228">
        <f t="shared" si="291"/>
        <v>6226</v>
      </c>
      <c r="K6228" t="str" cm="1">
        <f t="array" ref="K6228">IFERROR(INDEX(tblClientes[Cliente],INT($J6228/ROWS(tblConsorcios[Produto]))+1),"")</f>
        <v/>
      </c>
      <c r="L6228" t="str" cm="1">
        <f t="array" ref="L6228">IFERROR(INDEX(tblConsorcios[Produto],MOD($J6228,ROWS(tblConsorcios[Produto]))+1),"")</f>
        <v>Imóvel IE150 – 220m</v>
      </c>
      <c r="M6228" s="20" cm="1">
        <f t="array" ref="M6228">IFERROR(INDEX(tblConsorcios[Valor da Carta (R$)],MOD($J6228,ROWS(tblConsorcios[Produto]))+1),"")</f>
        <v>150000</v>
      </c>
      <c r="N6228" s="2" cm="1">
        <f t="array" ref="N6228">IFERROR(INDEX(tblConsorcios[Prazo (meses)],MOD($J6228,ROWS(tblConsorcios[Produto]))+1),"")</f>
        <v>220</v>
      </c>
      <c r="O6228" s="20" cm="1">
        <f t="array" ref="O6228">IFERROR(INDEX(tblConsorcios[Parcela Mensal (R$)],MOD($J6228,ROWS(tblConsorcios[Produto]))+1),"")</f>
        <v>871.36</v>
      </c>
      <c r="P6228" s="20" t="str" cm="1">
        <f t="array" ref="P6228">IFERROR(INDEX(tblClientes[Dividendo Mensal (R$)],INT($J6228/ROWS(tblConsorcios[Produto]))+1),"")</f>
        <v/>
      </c>
      <c r="Q6228" s="20" t="str">
        <f t="shared" si="292"/>
        <v/>
      </c>
      <c r="R6228">
        <f t="shared" si="293"/>
        <v>0</v>
      </c>
    </row>
    <row r="6229" spans="10:18" x14ac:dyDescent="0.2">
      <c r="J6229">
        <f t="shared" si="291"/>
        <v>6227</v>
      </c>
      <c r="K6229" t="str" cm="1">
        <f t="array" ref="K6229">IFERROR(INDEX(tblClientes[Cliente],INT($J6229/ROWS(tblConsorcios[Produto]))+1),"")</f>
        <v/>
      </c>
      <c r="L6229" t="str" cm="1">
        <f t="array" ref="L6229">IFERROR(INDEX(tblConsorcios[Produto],MOD($J6229,ROWS(tblConsorcios[Produto]))+1),"")</f>
        <v>Imóvel IE150 – 200m</v>
      </c>
      <c r="M6229" s="20" cm="1">
        <f t="array" ref="M6229">IFERROR(INDEX(tblConsorcios[Valor da Carta (R$)],MOD($J6229,ROWS(tblConsorcios[Produto]))+1),"")</f>
        <v>150000</v>
      </c>
      <c r="N6229" s="2" cm="1">
        <f t="array" ref="N6229">IFERROR(INDEX(tblConsorcios[Prazo (meses)],MOD($J6229,ROWS(tblConsorcios[Produto]))+1),"")</f>
        <v>200</v>
      </c>
      <c r="O6229" s="20" cm="1">
        <f t="array" ref="O6229">IFERROR(INDEX(tblConsorcios[Parcela Mensal (R$)],MOD($J6229,ROWS(tblConsorcios[Produto]))+1),"")</f>
        <v>951</v>
      </c>
      <c r="P6229" s="20" t="str" cm="1">
        <f t="array" ref="P6229">IFERROR(INDEX(tblClientes[Dividendo Mensal (R$)],INT($J6229/ROWS(tblConsorcios[Produto]))+1),"")</f>
        <v/>
      </c>
      <c r="Q6229" s="20" t="str">
        <f t="shared" si="292"/>
        <v/>
      </c>
      <c r="R6229">
        <f t="shared" si="293"/>
        <v>0</v>
      </c>
    </row>
    <row r="6230" spans="10:18" x14ac:dyDescent="0.2">
      <c r="J6230">
        <f t="shared" si="291"/>
        <v>6228</v>
      </c>
      <c r="K6230" t="str" cm="1">
        <f t="array" ref="K6230">IFERROR(INDEX(tblClientes[Cliente],INT($J6230/ROWS(tblConsorcios[Produto]))+1),"")</f>
        <v/>
      </c>
      <c r="L6230" t="str" cm="1">
        <f t="array" ref="L6230">IFERROR(INDEX(tblConsorcios[Produto],MOD($J6230,ROWS(tblConsorcios[Produto]))+1),"")</f>
        <v>Imóvel IE140 – 240m</v>
      </c>
      <c r="M6230" s="20" cm="1">
        <f t="array" ref="M6230">IFERROR(INDEX(tblConsorcios[Valor da Carta (R$)],MOD($J6230,ROWS(tblConsorcios[Produto]))+1),"")</f>
        <v>140000</v>
      </c>
      <c r="N6230" s="2" cm="1">
        <f t="array" ref="N6230">IFERROR(INDEX(tblConsorcios[Prazo (meses)],MOD($J6230,ROWS(tblConsorcios[Produto]))+1),"")</f>
        <v>240</v>
      </c>
      <c r="O6230" s="20" cm="1">
        <f t="array" ref="O6230">IFERROR(INDEX(tblConsorcios[Parcela Mensal (R$)],MOD($J6230,ROWS(tblConsorcios[Produto]))+1),"")</f>
        <v>751.33</v>
      </c>
      <c r="P6230" s="20" t="str" cm="1">
        <f t="array" ref="P6230">IFERROR(INDEX(tblClientes[Dividendo Mensal (R$)],INT($J6230/ROWS(tblConsorcios[Produto]))+1),"")</f>
        <v/>
      </c>
      <c r="Q6230" s="20" t="str">
        <f t="shared" si="292"/>
        <v/>
      </c>
      <c r="R6230">
        <f t="shared" si="293"/>
        <v>0</v>
      </c>
    </row>
    <row r="6231" spans="10:18" x14ac:dyDescent="0.2">
      <c r="J6231">
        <f t="shared" si="291"/>
        <v>6229</v>
      </c>
      <c r="K6231" t="str" cm="1">
        <f t="array" ref="K6231">IFERROR(INDEX(tblClientes[Cliente],INT($J6231/ROWS(tblConsorcios[Produto]))+1),"")</f>
        <v/>
      </c>
      <c r="L6231" t="str" cm="1">
        <f t="array" ref="L6231">IFERROR(INDEX(tblConsorcios[Produto],MOD($J6231,ROWS(tblConsorcios[Produto]))+1),"")</f>
        <v>Imóvel IE140 – 220m</v>
      </c>
      <c r="M6231" s="20" cm="1">
        <f t="array" ref="M6231">IFERROR(INDEX(tblConsorcios[Valor da Carta (R$)],MOD($J6231,ROWS(tblConsorcios[Produto]))+1),"")</f>
        <v>140000</v>
      </c>
      <c r="N6231" s="2" cm="1">
        <f t="array" ref="N6231">IFERROR(INDEX(tblConsorcios[Prazo (meses)],MOD($J6231,ROWS(tblConsorcios[Produto]))+1),"")</f>
        <v>220</v>
      </c>
      <c r="O6231" s="20" cm="1">
        <f t="array" ref="O6231">IFERROR(INDEX(tblConsorcios[Parcela Mensal (R$)],MOD($J6231,ROWS(tblConsorcios[Produto]))+1),"")</f>
        <v>813.27</v>
      </c>
      <c r="P6231" s="20" t="str" cm="1">
        <f t="array" ref="P6231">IFERROR(INDEX(tblClientes[Dividendo Mensal (R$)],INT($J6231/ROWS(tblConsorcios[Produto]))+1),"")</f>
        <v/>
      </c>
      <c r="Q6231" s="20" t="str">
        <f t="shared" si="292"/>
        <v/>
      </c>
      <c r="R6231">
        <f t="shared" si="293"/>
        <v>0</v>
      </c>
    </row>
    <row r="6232" spans="10:18" x14ac:dyDescent="0.2">
      <c r="J6232">
        <f t="shared" si="291"/>
        <v>6230</v>
      </c>
      <c r="K6232" t="str" cm="1">
        <f t="array" ref="K6232">IFERROR(INDEX(tblClientes[Cliente],INT($J6232/ROWS(tblConsorcios[Produto]))+1),"")</f>
        <v/>
      </c>
      <c r="L6232" t="str" cm="1">
        <f t="array" ref="L6232">IFERROR(INDEX(tblConsorcios[Produto],MOD($J6232,ROWS(tblConsorcios[Produto]))+1),"")</f>
        <v>Imóvel IE140 – 200m</v>
      </c>
      <c r="M6232" s="20" cm="1">
        <f t="array" ref="M6232">IFERROR(INDEX(tblConsorcios[Valor da Carta (R$)],MOD($J6232,ROWS(tblConsorcios[Produto]))+1),"")</f>
        <v>140000</v>
      </c>
      <c r="N6232" s="2" cm="1">
        <f t="array" ref="N6232">IFERROR(INDEX(tblConsorcios[Prazo (meses)],MOD($J6232,ROWS(tblConsorcios[Produto]))+1),"")</f>
        <v>200</v>
      </c>
      <c r="O6232" s="20" cm="1">
        <f t="array" ref="O6232">IFERROR(INDEX(tblConsorcios[Parcela Mensal (R$)],MOD($J6232,ROWS(tblConsorcios[Produto]))+1),"")</f>
        <v>887.6</v>
      </c>
      <c r="P6232" s="20" t="str" cm="1">
        <f t="array" ref="P6232">IFERROR(INDEX(tblClientes[Dividendo Mensal (R$)],INT($J6232/ROWS(tblConsorcios[Produto]))+1),"")</f>
        <v/>
      </c>
      <c r="Q6232" s="20" t="str">
        <f t="shared" si="292"/>
        <v/>
      </c>
      <c r="R6232">
        <f t="shared" si="293"/>
        <v>0</v>
      </c>
    </row>
    <row r="6233" spans="10:18" x14ac:dyDescent="0.2">
      <c r="J6233">
        <f t="shared" si="291"/>
        <v>6231</v>
      </c>
      <c r="K6233" t="str" cm="1">
        <f t="array" ref="K6233">IFERROR(INDEX(tblClientes[Cliente],INT($J6233/ROWS(tblConsorcios[Produto]))+1),"")</f>
        <v/>
      </c>
      <c r="L6233" t="str" cm="1">
        <f t="array" ref="L6233">IFERROR(INDEX(tblConsorcios[Produto],MOD($J6233,ROWS(tblConsorcios[Produto]))+1),"")</f>
        <v>Imóvel IE130 – 240m</v>
      </c>
      <c r="M6233" s="20" cm="1">
        <f t="array" ref="M6233">IFERROR(INDEX(tblConsorcios[Valor da Carta (R$)],MOD($J6233,ROWS(tblConsorcios[Produto]))+1),"")</f>
        <v>130000</v>
      </c>
      <c r="N6233" s="2" cm="1">
        <f t="array" ref="N6233">IFERROR(INDEX(tblConsorcios[Prazo (meses)],MOD($J6233,ROWS(tblConsorcios[Produto]))+1),"")</f>
        <v>240</v>
      </c>
      <c r="O6233" s="20" cm="1">
        <f t="array" ref="O6233">IFERROR(INDEX(tblConsorcios[Parcela Mensal (R$)],MOD($J6233,ROWS(tblConsorcios[Produto]))+1),"")</f>
        <v>697.67</v>
      </c>
      <c r="P6233" s="20" t="str" cm="1">
        <f t="array" ref="P6233">IFERROR(INDEX(tblClientes[Dividendo Mensal (R$)],INT($J6233/ROWS(tblConsorcios[Produto]))+1),"")</f>
        <v/>
      </c>
      <c r="Q6233" s="20" t="str">
        <f t="shared" si="292"/>
        <v/>
      </c>
      <c r="R6233">
        <f t="shared" si="293"/>
        <v>0</v>
      </c>
    </row>
    <row r="6234" spans="10:18" x14ac:dyDescent="0.2">
      <c r="J6234">
        <f t="shared" si="291"/>
        <v>6232</v>
      </c>
      <c r="K6234" t="str" cm="1">
        <f t="array" ref="K6234">IFERROR(INDEX(tblClientes[Cliente],INT($J6234/ROWS(tblConsorcios[Produto]))+1),"")</f>
        <v/>
      </c>
      <c r="L6234" t="str" cm="1">
        <f t="array" ref="L6234">IFERROR(INDEX(tblConsorcios[Produto],MOD($J6234,ROWS(tblConsorcios[Produto]))+1),"")</f>
        <v>Imóvel IE130 – 220m</v>
      </c>
      <c r="M6234" s="20" cm="1">
        <f t="array" ref="M6234">IFERROR(INDEX(tblConsorcios[Valor da Carta (R$)],MOD($J6234,ROWS(tblConsorcios[Produto]))+1),"")</f>
        <v>130000</v>
      </c>
      <c r="N6234" s="2" cm="1">
        <f t="array" ref="N6234">IFERROR(INDEX(tblConsorcios[Prazo (meses)],MOD($J6234,ROWS(tblConsorcios[Produto]))+1),"")</f>
        <v>220</v>
      </c>
      <c r="O6234" s="20" cm="1">
        <f t="array" ref="O6234">IFERROR(INDEX(tblConsorcios[Parcela Mensal (R$)],MOD($J6234,ROWS(tblConsorcios[Produto]))+1),"")</f>
        <v>755.18</v>
      </c>
      <c r="P6234" s="20" t="str" cm="1">
        <f t="array" ref="P6234">IFERROR(INDEX(tblClientes[Dividendo Mensal (R$)],INT($J6234/ROWS(tblConsorcios[Produto]))+1),"")</f>
        <v/>
      </c>
      <c r="Q6234" s="20" t="str">
        <f t="shared" si="292"/>
        <v/>
      </c>
      <c r="R6234">
        <f t="shared" si="293"/>
        <v>0</v>
      </c>
    </row>
    <row r="6235" spans="10:18" x14ac:dyDescent="0.2">
      <c r="J6235">
        <f t="shared" si="291"/>
        <v>6233</v>
      </c>
      <c r="K6235" t="str" cm="1">
        <f t="array" ref="K6235">IFERROR(INDEX(tblClientes[Cliente],INT($J6235/ROWS(tblConsorcios[Produto]))+1),"")</f>
        <v/>
      </c>
      <c r="L6235" t="str" cm="1">
        <f t="array" ref="L6235">IFERROR(INDEX(tblConsorcios[Produto],MOD($J6235,ROWS(tblConsorcios[Produto]))+1),"")</f>
        <v>Imóvel IE130 – 200m</v>
      </c>
      <c r="M6235" s="20" cm="1">
        <f t="array" ref="M6235">IFERROR(INDEX(tblConsorcios[Valor da Carta (R$)],MOD($J6235,ROWS(tblConsorcios[Produto]))+1),"")</f>
        <v>130000</v>
      </c>
      <c r="N6235" s="2" cm="1">
        <f t="array" ref="N6235">IFERROR(INDEX(tblConsorcios[Prazo (meses)],MOD($J6235,ROWS(tblConsorcios[Produto]))+1),"")</f>
        <v>200</v>
      </c>
      <c r="O6235" s="20" cm="1">
        <f t="array" ref="O6235">IFERROR(INDEX(tblConsorcios[Parcela Mensal (R$)],MOD($J6235,ROWS(tblConsorcios[Produto]))+1),"")</f>
        <v>824.2</v>
      </c>
      <c r="P6235" s="20" t="str" cm="1">
        <f t="array" ref="P6235">IFERROR(INDEX(tblClientes[Dividendo Mensal (R$)],INT($J6235/ROWS(tblConsorcios[Produto]))+1),"")</f>
        <v/>
      </c>
      <c r="Q6235" s="20" t="str">
        <f t="shared" si="292"/>
        <v/>
      </c>
      <c r="R6235">
        <f t="shared" si="293"/>
        <v>0</v>
      </c>
    </row>
    <row r="6236" spans="10:18" x14ac:dyDescent="0.2">
      <c r="J6236">
        <f t="shared" si="291"/>
        <v>6234</v>
      </c>
      <c r="K6236" t="str" cm="1">
        <f t="array" ref="K6236">IFERROR(INDEX(tblClientes[Cliente],INT($J6236/ROWS(tblConsorcios[Produto]))+1),"")</f>
        <v/>
      </c>
      <c r="L6236" t="str" cm="1">
        <f t="array" ref="L6236">IFERROR(INDEX(tblConsorcios[Produto],MOD($J6236,ROWS(tblConsorcios[Produto]))+1),"")</f>
        <v>Imóvel IE120 – 240m</v>
      </c>
      <c r="M6236" s="20" cm="1">
        <f t="array" ref="M6236">IFERROR(INDEX(tblConsorcios[Valor da Carta (R$)],MOD($J6236,ROWS(tblConsorcios[Produto]))+1),"")</f>
        <v>120000</v>
      </c>
      <c r="N6236" s="2" cm="1">
        <f t="array" ref="N6236">IFERROR(INDEX(tblConsorcios[Prazo (meses)],MOD($J6236,ROWS(tblConsorcios[Produto]))+1),"")</f>
        <v>240</v>
      </c>
      <c r="O6236" s="20" cm="1">
        <f t="array" ref="O6236">IFERROR(INDEX(tblConsorcios[Parcela Mensal (R$)],MOD($J6236,ROWS(tblConsorcios[Produto]))+1),"")</f>
        <v>644</v>
      </c>
      <c r="P6236" s="20" t="str" cm="1">
        <f t="array" ref="P6236">IFERROR(INDEX(tblClientes[Dividendo Mensal (R$)],INT($J6236/ROWS(tblConsorcios[Produto]))+1),"")</f>
        <v/>
      </c>
      <c r="Q6236" s="20" t="str">
        <f t="shared" si="292"/>
        <v/>
      </c>
      <c r="R6236">
        <f t="shared" si="293"/>
        <v>0</v>
      </c>
    </row>
    <row r="6237" spans="10:18" x14ac:dyDescent="0.2">
      <c r="J6237">
        <f t="shared" si="291"/>
        <v>6235</v>
      </c>
      <c r="K6237" t="str" cm="1">
        <f t="array" ref="K6237">IFERROR(INDEX(tblClientes[Cliente],INT($J6237/ROWS(tblConsorcios[Produto]))+1),"")</f>
        <v/>
      </c>
      <c r="L6237" t="str" cm="1">
        <f t="array" ref="L6237">IFERROR(INDEX(tblConsorcios[Produto],MOD($J6237,ROWS(tblConsorcios[Produto]))+1),"")</f>
        <v>Imóvel IE120 – 220m</v>
      </c>
      <c r="M6237" s="20" cm="1">
        <f t="array" ref="M6237">IFERROR(INDEX(tblConsorcios[Valor da Carta (R$)],MOD($J6237,ROWS(tblConsorcios[Produto]))+1),"")</f>
        <v>120000</v>
      </c>
      <c r="N6237" s="2" cm="1">
        <f t="array" ref="N6237">IFERROR(INDEX(tblConsorcios[Prazo (meses)],MOD($J6237,ROWS(tblConsorcios[Produto]))+1),"")</f>
        <v>220</v>
      </c>
      <c r="O6237" s="20" cm="1">
        <f t="array" ref="O6237">IFERROR(INDEX(tblConsorcios[Parcela Mensal (R$)],MOD($J6237,ROWS(tblConsorcios[Produto]))+1),"")</f>
        <v>697.09</v>
      </c>
      <c r="P6237" s="20" t="str" cm="1">
        <f t="array" ref="P6237">IFERROR(INDEX(tblClientes[Dividendo Mensal (R$)],INT($J6237/ROWS(tblConsorcios[Produto]))+1),"")</f>
        <v/>
      </c>
      <c r="Q6237" s="20" t="str">
        <f t="shared" si="292"/>
        <v/>
      </c>
      <c r="R6237">
        <f t="shared" si="293"/>
        <v>0</v>
      </c>
    </row>
    <row r="6238" spans="10:18" x14ac:dyDescent="0.2">
      <c r="J6238">
        <f t="shared" si="291"/>
        <v>6236</v>
      </c>
      <c r="K6238" t="str" cm="1">
        <f t="array" ref="K6238">IFERROR(INDEX(tblClientes[Cliente],INT($J6238/ROWS(tblConsorcios[Produto]))+1),"")</f>
        <v/>
      </c>
      <c r="L6238" t="str" cm="1">
        <f t="array" ref="L6238">IFERROR(INDEX(tblConsorcios[Produto],MOD($J6238,ROWS(tblConsorcios[Produto]))+1),"")</f>
        <v>Imóvel IE120 – 200m</v>
      </c>
      <c r="M6238" s="20" cm="1">
        <f t="array" ref="M6238">IFERROR(INDEX(tblConsorcios[Valor da Carta (R$)],MOD($J6238,ROWS(tblConsorcios[Produto]))+1),"")</f>
        <v>120000</v>
      </c>
      <c r="N6238" s="2" cm="1">
        <f t="array" ref="N6238">IFERROR(INDEX(tblConsorcios[Prazo (meses)],MOD($J6238,ROWS(tblConsorcios[Produto]))+1),"")</f>
        <v>200</v>
      </c>
      <c r="O6238" s="20" cm="1">
        <f t="array" ref="O6238">IFERROR(INDEX(tblConsorcios[Parcela Mensal (R$)],MOD($J6238,ROWS(tblConsorcios[Produto]))+1),"")</f>
        <v>760.8</v>
      </c>
      <c r="P6238" s="20" t="str" cm="1">
        <f t="array" ref="P6238">IFERROR(INDEX(tblClientes[Dividendo Mensal (R$)],INT($J6238/ROWS(tblConsorcios[Produto]))+1),"")</f>
        <v/>
      </c>
      <c r="Q6238" s="20" t="str">
        <f t="shared" si="292"/>
        <v/>
      </c>
      <c r="R6238">
        <f t="shared" si="293"/>
        <v>0</v>
      </c>
    </row>
    <row r="6239" spans="10:18" x14ac:dyDescent="0.2">
      <c r="J6239">
        <f t="shared" si="291"/>
        <v>6237</v>
      </c>
      <c r="K6239" t="str" cm="1">
        <f t="array" ref="K6239">IFERROR(INDEX(tblClientes[Cliente],INT($J6239/ROWS(tblConsorcios[Produto]))+1),"")</f>
        <v/>
      </c>
      <c r="L6239" t="str" cm="1">
        <f t="array" ref="L6239">IFERROR(INDEX(tblConsorcios[Produto],MOD($J6239,ROWS(tblConsorcios[Produto]))+1),"")</f>
        <v>Imóvel IE600 – 240m</v>
      </c>
      <c r="M6239" s="20" cm="1">
        <f t="array" ref="M6239">IFERROR(INDEX(tblConsorcios[Valor da Carta (R$)],MOD($J6239,ROWS(tblConsorcios[Produto]))+1),"")</f>
        <v>600000</v>
      </c>
      <c r="N6239" s="2" cm="1">
        <f t="array" ref="N6239">IFERROR(INDEX(tblConsorcios[Prazo (meses)],MOD($J6239,ROWS(tblConsorcios[Produto]))+1),"")</f>
        <v>240</v>
      </c>
      <c r="O6239" s="20" cm="1">
        <f t="array" ref="O6239">IFERROR(INDEX(tblConsorcios[Parcela Mensal (R$)],MOD($J6239,ROWS(tblConsorcios[Produto]))+1),"")</f>
        <v>3220</v>
      </c>
      <c r="P6239" s="20" t="str" cm="1">
        <f t="array" ref="P6239">IFERROR(INDEX(tblClientes[Dividendo Mensal (R$)],INT($J6239/ROWS(tblConsorcios[Produto]))+1),"")</f>
        <v/>
      </c>
      <c r="Q6239" s="20" t="str">
        <f t="shared" si="292"/>
        <v/>
      </c>
      <c r="R6239">
        <f t="shared" si="293"/>
        <v>0</v>
      </c>
    </row>
    <row r="6240" spans="10:18" x14ac:dyDescent="0.2">
      <c r="J6240">
        <f t="shared" si="291"/>
        <v>6238</v>
      </c>
      <c r="K6240" t="str" cm="1">
        <f t="array" ref="K6240">IFERROR(INDEX(tblClientes[Cliente],INT($J6240/ROWS(tblConsorcios[Produto]))+1),"")</f>
        <v/>
      </c>
      <c r="L6240" t="str" cm="1">
        <f t="array" ref="L6240">IFERROR(INDEX(tblConsorcios[Produto],MOD($J6240,ROWS(tblConsorcios[Produto]))+1),"")</f>
        <v>Imóvel IE600 – 220m</v>
      </c>
      <c r="M6240" s="20" cm="1">
        <f t="array" ref="M6240">IFERROR(INDEX(tblConsorcios[Valor da Carta (R$)],MOD($J6240,ROWS(tblConsorcios[Produto]))+1),"")</f>
        <v>600000</v>
      </c>
      <c r="N6240" s="2" cm="1">
        <f t="array" ref="N6240">IFERROR(INDEX(tblConsorcios[Prazo (meses)],MOD($J6240,ROWS(tblConsorcios[Produto]))+1),"")</f>
        <v>220</v>
      </c>
      <c r="O6240" s="20" cm="1">
        <f t="array" ref="O6240">IFERROR(INDEX(tblConsorcios[Parcela Mensal (R$)],MOD($J6240,ROWS(tblConsorcios[Produto]))+1),"")</f>
        <v>3485.45</v>
      </c>
      <c r="P6240" s="20" t="str" cm="1">
        <f t="array" ref="P6240">IFERROR(INDEX(tblClientes[Dividendo Mensal (R$)],INT($J6240/ROWS(tblConsorcios[Produto]))+1),"")</f>
        <v/>
      </c>
      <c r="Q6240" s="20" t="str">
        <f t="shared" si="292"/>
        <v/>
      </c>
      <c r="R6240">
        <f t="shared" si="293"/>
        <v>0</v>
      </c>
    </row>
    <row r="6241" spans="10:18" x14ac:dyDescent="0.2">
      <c r="J6241">
        <f t="shared" si="291"/>
        <v>6239</v>
      </c>
      <c r="K6241" t="str" cm="1">
        <f t="array" ref="K6241">IFERROR(INDEX(tblClientes[Cliente],INT($J6241/ROWS(tblConsorcios[Produto]))+1),"")</f>
        <v/>
      </c>
      <c r="L6241" t="str" cm="1">
        <f t="array" ref="L6241">IFERROR(INDEX(tblConsorcios[Produto],MOD($J6241,ROWS(tblConsorcios[Produto]))+1),"")</f>
        <v>Imóvel IE600 – 200m</v>
      </c>
      <c r="M6241" s="20" cm="1">
        <f t="array" ref="M6241">IFERROR(INDEX(tblConsorcios[Valor da Carta (R$)],MOD($J6241,ROWS(tblConsorcios[Produto]))+1),"")</f>
        <v>600000</v>
      </c>
      <c r="N6241" s="2" cm="1">
        <f t="array" ref="N6241">IFERROR(INDEX(tblConsorcios[Prazo (meses)],MOD($J6241,ROWS(tblConsorcios[Produto]))+1),"")</f>
        <v>200</v>
      </c>
      <c r="O6241" s="20" cm="1">
        <f t="array" ref="O6241">IFERROR(INDEX(tblConsorcios[Parcela Mensal (R$)],MOD($J6241,ROWS(tblConsorcios[Produto]))+1),"")</f>
        <v>3804</v>
      </c>
      <c r="P6241" s="20" t="str" cm="1">
        <f t="array" ref="P6241">IFERROR(INDEX(tblClientes[Dividendo Mensal (R$)],INT($J6241/ROWS(tblConsorcios[Produto]))+1),"")</f>
        <v/>
      </c>
      <c r="Q6241" s="20" t="str">
        <f t="shared" si="292"/>
        <v/>
      </c>
      <c r="R6241">
        <f t="shared" si="293"/>
        <v>0</v>
      </c>
    </row>
    <row r="6242" spans="10:18" x14ac:dyDescent="0.2">
      <c r="J6242">
        <f t="shared" si="291"/>
        <v>6240</v>
      </c>
      <c r="K6242" t="str" cm="1">
        <f t="array" ref="K6242">IFERROR(INDEX(tblClientes[Cliente],INT($J6242/ROWS(tblConsorcios[Produto]))+1),"")</f>
        <v/>
      </c>
      <c r="L6242" t="str" cm="1">
        <f t="array" ref="L6242">IFERROR(INDEX(tblConsorcios[Produto],MOD($J6242,ROWS(tblConsorcios[Produto]))+1),"")</f>
        <v>Imóvel IE580 – 240m</v>
      </c>
      <c r="M6242" s="20" cm="1">
        <f t="array" ref="M6242">IFERROR(INDEX(tblConsorcios[Valor da Carta (R$)],MOD($J6242,ROWS(tblConsorcios[Produto]))+1),"")</f>
        <v>580000</v>
      </c>
      <c r="N6242" s="2" cm="1">
        <f t="array" ref="N6242">IFERROR(INDEX(tblConsorcios[Prazo (meses)],MOD($J6242,ROWS(tblConsorcios[Produto]))+1),"")</f>
        <v>240</v>
      </c>
      <c r="O6242" s="20" cm="1">
        <f t="array" ref="O6242">IFERROR(INDEX(tblConsorcios[Parcela Mensal (R$)],MOD($J6242,ROWS(tblConsorcios[Produto]))+1),"")</f>
        <v>3112.67</v>
      </c>
      <c r="P6242" s="20" t="str" cm="1">
        <f t="array" ref="P6242">IFERROR(INDEX(tblClientes[Dividendo Mensal (R$)],INT($J6242/ROWS(tblConsorcios[Produto]))+1),"")</f>
        <v/>
      </c>
      <c r="Q6242" s="20" t="str">
        <f t="shared" si="292"/>
        <v/>
      </c>
      <c r="R6242">
        <f t="shared" si="293"/>
        <v>0</v>
      </c>
    </row>
    <row r="6243" spans="10:18" x14ac:dyDescent="0.2">
      <c r="J6243">
        <f t="shared" si="291"/>
        <v>6241</v>
      </c>
      <c r="K6243" t="str" cm="1">
        <f t="array" ref="K6243">IFERROR(INDEX(tblClientes[Cliente],INT($J6243/ROWS(tblConsorcios[Produto]))+1),"")</f>
        <v/>
      </c>
      <c r="L6243" t="str" cm="1">
        <f t="array" ref="L6243">IFERROR(INDEX(tblConsorcios[Produto],MOD($J6243,ROWS(tblConsorcios[Produto]))+1),"")</f>
        <v>Imóvel IE580 – 220m</v>
      </c>
      <c r="M6243" s="20" cm="1">
        <f t="array" ref="M6243">IFERROR(INDEX(tblConsorcios[Valor da Carta (R$)],MOD($J6243,ROWS(tblConsorcios[Produto]))+1),"")</f>
        <v>580000</v>
      </c>
      <c r="N6243" s="2" cm="1">
        <f t="array" ref="N6243">IFERROR(INDEX(tblConsorcios[Prazo (meses)],MOD($J6243,ROWS(tblConsorcios[Produto]))+1),"")</f>
        <v>220</v>
      </c>
      <c r="O6243" s="20" cm="1">
        <f t="array" ref="O6243">IFERROR(INDEX(tblConsorcios[Parcela Mensal (R$)],MOD($J6243,ROWS(tblConsorcios[Produto]))+1),"")</f>
        <v>3369.27</v>
      </c>
      <c r="P6243" s="20" t="str" cm="1">
        <f t="array" ref="P6243">IFERROR(INDEX(tblClientes[Dividendo Mensal (R$)],INT($J6243/ROWS(tblConsorcios[Produto]))+1),"")</f>
        <v/>
      </c>
      <c r="Q6243" s="20" t="str">
        <f t="shared" si="292"/>
        <v/>
      </c>
      <c r="R6243">
        <f t="shared" si="293"/>
        <v>0</v>
      </c>
    </row>
    <row r="6244" spans="10:18" x14ac:dyDescent="0.2">
      <c r="J6244">
        <f t="shared" si="291"/>
        <v>6242</v>
      </c>
      <c r="K6244" t="str" cm="1">
        <f t="array" ref="K6244">IFERROR(INDEX(tblClientes[Cliente],INT($J6244/ROWS(tblConsorcios[Produto]))+1),"")</f>
        <v/>
      </c>
      <c r="L6244" t="str" cm="1">
        <f t="array" ref="L6244">IFERROR(INDEX(tblConsorcios[Produto],MOD($J6244,ROWS(tblConsorcios[Produto]))+1),"")</f>
        <v>Imóvel IE580 – 200m</v>
      </c>
      <c r="M6244" s="20" cm="1">
        <f t="array" ref="M6244">IFERROR(INDEX(tblConsorcios[Valor da Carta (R$)],MOD($J6244,ROWS(tblConsorcios[Produto]))+1),"")</f>
        <v>580000</v>
      </c>
      <c r="N6244" s="2" cm="1">
        <f t="array" ref="N6244">IFERROR(INDEX(tblConsorcios[Prazo (meses)],MOD($J6244,ROWS(tblConsorcios[Produto]))+1),"")</f>
        <v>200</v>
      </c>
      <c r="O6244" s="20" cm="1">
        <f t="array" ref="O6244">IFERROR(INDEX(tblConsorcios[Parcela Mensal (R$)],MOD($J6244,ROWS(tblConsorcios[Produto]))+1),"")</f>
        <v>3677.2</v>
      </c>
      <c r="P6244" s="20" t="str" cm="1">
        <f t="array" ref="P6244">IFERROR(INDEX(tblClientes[Dividendo Mensal (R$)],INT($J6244/ROWS(tblConsorcios[Produto]))+1),"")</f>
        <v/>
      </c>
      <c r="Q6244" s="20" t="str">
        <f t="shared" si="292"/>
        <v/>
      </c>
      <c r="R6244">
        <f t="shared" si="293"/>
        <v>0</v>
      </c>
    </row>
    <row r="6245" spans="10:18" x14ac:dyDescent="0.2">
      <c r="J6245">
        <f t="shared" si="291"/>
        <v>6243</v>
      </c>
      <c r="K6245" t="str" cm="1">
        <f t="array" ref="K6245">IFERROR(INDEX(tblClientes[Cliente],INT($J6245/ROWS(tblConsorcios[Produto]))+1),"")</f>
        <v/>
      </c>
      <c r="L6245" t="str" cm="1">
        <f t="array" ref="L6245">IFERROR(INDEX(tblConsorcios[Produto],MOD($J6245,ROWS(tblConsorcios[Produto]))+1),"")</f>
        <v>Imóvel IE550 – 240m</v>
      </c>
      <c r="M6245" s="20" cm="1">
        <f t="array" ref="M6245">IFERROR(INDEX(tblConsorcios[Valor da Carta (R$)],MOD($J6245,ROWS(tblConsorcios[Produto]))+1),"")</f>
        <v>550000</v>
      </c>
      <c r="N6245" s="2" cm="1">
        <f t="array" ref="N6245">IFERROR(INDEX(tblConsorcios[Prazo (meses)],MOD($J6245,ROWS(tblConsorcios[Produto]))+1),"")</f>
        <v>240</v>
      </c>
      <c r="O6245" s="20" cm="1">
        <f t="array" ref="O6245">IFERROR(INDEX(tblConsorcios[Parcela Mensal (R$)],MOD($J6245,ROWS(tblConsorcios[Produto]))+1),"")</f>
        <v>2951.67</v>
      </c>
      <c r="P6245" s="20" t="str" cm="1">
        <f t="array" ref="P6245">IFERROR(INDEX(tblClientes[Dividendo Mensal (R$)],INT($J6245/ROWS(tblConsorcios[Produto]))+1),"")</f>
        <v/>
      </c>
      <c r="Q6245" s="20" t="str">
        <f t="shared" si="292"/>
        <v/>
      </c>
      <c r="R6245">
        <f t="shared" si="293"/>
        <v>0</v>
      </c>
    </row>
    <row r="6246" spans="10:18" x14ac:dyDescent="0.2">
      <c r="J6246">
        <f t="shared" si="291"/>
        <v>6244</v>
      </c>
      <c r="K6246" t="str" cm="1">
        <f t="array" ref="K6246">IFERROR(INDEX(tblClientes[Cliente],INT($J6246/ROWS(tblConsorcios[Produto]))+1),"")</f>
        <v/>
      </c>
      <c r="L6246" t="str" cm="1">
        <f t="array" ref="L6246">IFERROR(INDEX(tblConsorcios[Produto],MOD($J6246,ROWS(tblConsorcios[Produto]))+1),"")</f>
        <v>Imóvel IE550 – 220m</v>
      </c>
      <c r="M6246" s="20" cm="1">
        <f t="array" ref="M6246">IFERROR(INDEX(tblConsorcios[Valor da Carta (R$)],MOD($J6246,ROWS(tblConsorcios[Produto]))+1),"")</f>
        <v>550000</v>
      </c>
      <c r="N6246" s="2" cm="1">
        <f t="array" ref="N6246">IFERROR(INDEX(tblConsorcios[Prazo (meses)],MOD($J6246,ROWS(tblConsorcios[Produto]))+1),"")</f>
        <v>220</v>
      </c>
      <c r="O6246" s="20" cm="1">
        <f t="array" ref="O6246">IFERROR(INDEX(tblConsorcios[Parcela Mensal (R$)],MOD($J6246,ROWS(tblConsorcios[Produto]))+1),"")</f>
        <v>3195</v>
      </c>
      <c r="P6246" s="20" t="str" cm="1">
        <f t="array" ref="P6246">IFERROR(INDEX(tblClientes[Dividendo Mensal (R$)],INT($J6246/ROWS(tblConsorcios[Produto]))+1),"")</f>
        <v/>
      </c>
      <c r="Q6246" s="20" t="str">
        <f t="shared" si="292"/>
        <v/>
      </c>
      <c r="R6246">
        <f t="shared" si="293"/>
        <v>0</v>
      </c>
    </row>
    <row r="6247" spans="10:18" x14ac:dyDescent="0.2">
      <c r="J6247">
        <f t="shared" si="291"/>
        <v>6245</v>
      </c>
      <c r="K6247" t="str" cm="1">
        <f t="array" ref="K6247">IFERROR(INDEX(tblClientes[Cliente],INT($J6247/ROWS(tblConsorcios[Produto]))+1),"")</f>
        <v/>
      </c>
      <c r="L6247" t="str" cm="1">
        <f t="array" ref="L6247">IFERROR(INDEX(tblConsorcios[Produto],MOD($J6247,ROWS(tblConsorcios[Produto]))+1),"")</f>
        <v>Imóvel IE550 – 200m</v>
      </c>
      <c r="M6247" s="20" cm="1">
        <f t="array" ref="M6247">IFERROR(INDEX(tblConsorcios[Valor da Carta (R$)],MOD($J6247,ROWS(tblConsorcios[Produto]))+1),"")</f>
        <v>550000</v>
      </c>
      <c r="N6247" s="2" cm="1">
        <f t="array" ref="N6247">IFERROR(INDEX(tblConsorcios[Prazo (meses)],MOD($J6247,ROWS(tblConsorcios[Produto]))+1),"")</f>
        <v>200</v>
      </c>
      <c r="O6247" s="20" cm="1">
        <f t="array" ref="O6247">IFERROR(INDEX(tblConsorcios[Parcela Mensal (R$)],MOD($J6247,ROWS(tblConsorcios[Produto]))+1),"")</f>
        <v>3487</v>
      </c>
      <c r="P6247" s="20" t="str" cm="1">
        <f t="array" ref="P6247">IFERROR(INDEX(tblClientes[Dividendo Mensal (R$)],INT($J6247/ROWS(tblConsorcios[Produto]))+1),"")</f>
        <v/>
      </c>
      <c r="Q6247" s="20" t="str">
        <f t="shared" si="292"/>
        <v/>
      </c>
      <c r="R6247">
        <f t="shared" si="293"/>
        <v>0</v>
      </c>
    </row>
    <row r="6248" spans="10:18" x14ac:dyDescent="0.2">
      <c r="J6248">
        <f t="shared" si="291"/>
        <v>6246</v>
      </c>
      <c r="K6248" t="str" cm="1">
        <f t="array" ref="K6248">IFERROR(INDEX(tblClientes[Cliente],INT($J6248/ROWS(tblConsorcios[Produto]))+1),"")</f>
        <v/>
      </c>
      <c r="L6248" t="str" cm="1">
        <f t="array" ref="L6248">IFERROR(INDEX(tblConsorcios[Produto],MOD($J6248,ROWS(tblConsorcios[Produto]))+1),"")</f>
        <v>Imóvel IE530 – 240m</v>
      </c>
      <c r="M6248" s="20" cm="1">
        <f t="array" ref="M6248">IFERROR(INDEX(tblConsorcios[Valor da Carta (R$)],MOD($J6248,ROWS(tblConsorcios[Produto]))+1),"")</f>
        <v>530000</v>
      </c>
      <c r="N6248" s="2" cm="1">
        <f t="array" ref="N6248">IFERROR(INDEX(tblConsorcios[Prazo (meses)],MOD($J6248,ROWS(tblConsorcios[Produto]))+1),"")</f>
        <v>240</v>
      </c>
      <c r="O6248" s="20" cm="1">
        <f t="array" ref="O6248">IFERROR(INDEX(tblConsorcios[Parcela Mensal (R$)],MOD($J6248,ROWS(tblConsorcios[Produto]))+1),"")</f>
        <v>2844.33</v>
      </c>
      <c r="P6248" s="20" t="str" cm="1">
        <f t="array" ref="P6248">IFERROR(INDEX(tblClientes[Dividendo Mensal (R$)],INT($J6248/ROWS(tblConsorcios[Produto]))+1),"")</f>
        <v/>
      </c>
      <c r="Q6248" s="20" t="str">
        <f t="shared" si="292"/>
        <v/>
      </c>
      <c r="R6248">
        <f t="shared" si="293"/>
        <v>0</v>
      </c>
    </row>
    <row r="6249" spans="10:18" x14ac:dyDescent="0.2">
      <c r="J6249">
        <f t="shared" si="291"/>
        <v>6247</v>
      </c>
      <c r="K6249" t="str" cm="1">
        <f t="array" ref="K6249">IFERROR(INDEX(tblClientes[Cliente],INT($J6249/ROWS(tblConsorcios[Produto]))+1),"")</f>
        <v/>
      </c>
      <c r="L6249" t="str" cm="1">
        <f t="array" ref="L6249">IFERROR(INDEX(tblConsorcios[Produto],MOD($J6249,ROWS(tblConsorcios[Produto]))+1),"")</f>
        <v>Imóvel IE530 – 220m</v>
      </c>
      <c r="M6249" s="20" cm="1">
        <f t="array" ref="M6249">IFERROR(INDEX(tblConsorcios[Valor da Carta (R$)],MOD($J6249,ROWS(tblConsorcios[Produto]))+1),"")</f>
        <v>530000</v>
      </c>
      <c r="N6249" s="2" cm="1">
        <f t="array" ref="N6249">IFERROR(INDEX(tblConsorcios[Prazo (meses)],MOD($J6249,ROWS(tblConsorcios[Produto]))+1),"")</f>
        <v>220</v>
      </c>
      <c r="O6249" s="20" cm="1">
        <f t="array" ref="O6249">IFERROR(INDEX(tblConsorcios[Parcela Mensal (R$)],MOD($J6249,ROWS(tblConsorcios[Produto]))+1),"")</f>
        <v>3078.82</v>
      </c>
      <c r="P6249" s="20" t="str" cm="1">
        <f t="array" ref="P6249">IFERROR(INDEX(tblClientes[Dividendo Mensal (R$)],INT($J6249/ROWS(tblConsorcios[Produto]))+1),"")</f>
        <v/>
      </c>
      <c r="Q6249" s="20" t="str">
        <f t="shared" si="292"/>
        <v/>
      </c>
      <c r="R6249">
        <f t="shared" si="293"/>
        <v>0</v>
      </c>
    </row>
    <row r="6250" spans="10:18" x14ac:dyDescent="0.2">
      <c r="J6250">
        <f t="shared" si="291"/>
        <v>6248</v>
      </c>
      <c r="K6250" t="str" cm="1">
        <f t="array" ref="K6250">IFERROR(INDEX(tblClientes[Cliente],INT($J6250/ROWS(tblConsorcios[Produto]))+1),"")</f>
        <v/>
      </c>
      <c r="L6250" t="str" cm="1">
        <f t="array" ref="L6250">IFERROR(INDEX(tblConsorcios[Produto],MOD($J6250,ROWS(tblConsorcios[Produto]))+1),"")</f>
        <v>Imóvel IE530 – 200m</v>
      </c>
      <c r="M6250" s="20" cm="1">
        <f t="array" ref="M6250">IFERROR(INDEX(tblConsorcios[Valor da Carta (R$)],MOD($J6250,ROWS(tblConsorcios[Produto]))+1),"")</f>
        <v>530000</v>
      </c>
      <c r="N6250" s="2" cm="1">
        <f t="array" ref="N6250">IFERROR(INDEX(tblConsorcios[Prazo (meses)],MOD($J6250,ROWS(tblConsorcios[Produto]))+1),"")</f>
        <v>200</v>
      </c>
      <c r="O6250" s="20" cm="1">
        <f t="array" ref="O6250">IFERROR(INDEX(tblConsorcios[Parcela Mensal (R$)],MOD($J6250,ROWS(tblConsorcios[Produto]))+1),"")</f>
        <v>3360.2</v>
      </c>
      <c r="P6250" s="20" t="str" cm="1">
        <f t="array" ref="P6250">IFERROR(INDEX(tblClientes[Dividendo Mensal (R$)],INT($J6250/ROWS(tblConsorcios[Produto]))+1),"")</f>
        <v/>
      </c>
      <c r="Q6250" s="20" t="str">
        <f t="shared" si="292"/>
        <v/>
      </c>
      <c r="R6250">
        <f t="shared" si="293"/>
        <v>0</v>
      </c>
    </row>
    <row r="6251" spans="10:18" x14ac:dyDescent="0.2">
      <c r="J6251">
        <f t="shared" si="291"/>
        <v>6249</v>
      </c>
      <c r="K6251" t="str" cm="1">
        <f t="array" ref="K6251">IFERROR(INDEX(tblClientes[Cliente],INT($J6251/ROWS(tblConsorcios[Produto]))+1),"")</f>
        <v/>
      </c>
      <c r="L6251" t="str" cm="1">
        <f t="array" ref="L6251">IFERROR(INDEX(tblConsorcios[Produto],MOD($J6251,ROWS(tblConsorcios[Produto]))+1),"")</f>
        <v>Imóvel IE500 – 240m</v>
      </c>
      <c r="M6251" s="20" cm="1">
        <f t="array" ref="M6251">IFERROR(INDEX(tblConsorcios[Valor da Carta (R$)],MOD($J6251,ROWS(tblConsorcios[Produto]))+1),"")</f>
        <v>500000</v>
      </c>
      <c r="N6251" s="2" cm="1">
        <f t="array" ref="N6251">IFERROR(INDEX(tblConsorcios[Prazo (meses)],MOD($J6251,ROWS(tblConsorcios[Produto]))+1),"")</f>
        <v>240</v>
      </c>
      <c r="O6251" s="20" cm="1">
        <f t="array" ref="O6251">IFERROR(INDEX(tblConsorcios[Parcela Mensal (R$)],MOD($J6251,ROWS(tblConsorcios[Produto]))+1),"")</f>
        <v>2683.33</v>
      </c>
      <c r="P6251" s="20" t="str" cm="1">
        <f t="array" ref="P6251">IFERROR(INDEX(tblClientes[Dividendo Mensal (R$)],INT($J6251/ROWS(tblConsorcios[Produto]))+1),"")</f>
        <v/>
      </c>
      <c r="Q6251" s="20" t="str">
        <f t="shared" si="292"/>
        <v/>
      </c>
      <c r="R6251">
        <f t="shared" si="293"/>
        <v>0</v>
      </c>
    </row>
    <row r="6252" spans="10:18" x14ac:dyDescent="0.2">
      <c r="J6252">
        <f t="shared" si="291"/>
        <v>6250</v>
      </c>
      <c r="K6252" t="str" cm="1">
        <f t="array" ref="K6252">IFERROR(INDEX(tblClientes[Cliente],INT($J6252/ROWS(tblConsorcios[Produto]))+1),"")</f>
        <v/>
      </c>
      <c r="L6252" t="str" cm="1">
        <f t="array" ref="L6252">IFERROR(INDEX(tblConsorcios[Produto],MOD($J6252,ROWS(tblConsorcios[Produto]))+1),"")</f>
        <v>Imóvel IE500 – 220m</v>
      </c>
      <c r="M6252" s="20" cm="1">
        <f t="array" ref="M6252">IFERROR(INDEX(tblConsorcios[Valor da Carta (R$)],MOD($J6252,ROWS(tblConsorcios[Produto]))+1),"")</f>
        <v>500000</v>
      </c>
      <c r="N6252" s="2" cm="1">
        <f t="array" ref="N6252">IFERROR(INDEX(tblConsorcios[Prazo (meses)],MOD($J6252,ROWS(tblConsorcios[Produto]))+1),"")</f>
        <v>220</v>
      </c>
      <c r="O6252" s="20" cm="1">
        <f t="array" ref="O6252">IFERROR(INDEX(tblConsorcios[Parcela Mensal (R$)],MOD($J6252,ROWS(tblConsorcios[Produto]))+1),"")</f>
        <v>2904.55</v>
      </c>
      <c r="P6252" s="20" t="str" cm="1">
        <f t="array" ref="P6252">IFERROR(INDEX(tblClientes[Dividendo Mensal (R$)],INT($J6252/ROWS(tblConsorcios[Produto]))+1),"")</f>
        <v/>
      </c>
      <c r="Q6252" s="20" t="str">
        <f t="shared" si="292"/>
        <v/>
      </c>
      <c r="R6252">
        <f t="shared" si="293"/>
        <v>0</v>
      </c>
    </row>
    <row r="6253" spans="10:18" x14ac:dyDescent="0.2">
      <c r="J6253">
        <f t="shared" si="291"/>
        <v>6251</v>
      </c>
      <c r="K6253" t="str" cm="1">
        <f t="array" ref="K6253">IFERROR(INDEX(tblClientes[Cliente],INT($J6253/ROWS(tblConsorcios[Produto]))+1),"")</f>
        <v/>
      </c>
      <c r="L6253" t="str" cm="1">
        <f t="array" ref="L6253">IFERROR(INDEX(tblConsorcios[Produto],MOD($J6253,ROWS(tblConsorcios[Produto]))+1),"")</f>
        <v>Imóvel IE500 – 200m</v>
      </c>
      <c r="M6253" s="20" cm="1">
        <f t="array" ref="M6253">IFERROR(INDEX(tblConsorcios[Valor da Carta (R$)],MOD($J6253,ROWS(tblConsorcios[Produto]))+1),"")</f>
        <v>500000</v>
      </c>
      <c r="N6253" s="2" cm="1">
        <f t="array" ref="N6253">IFERROR(INDEX(tblConsorcios[Prazo (meses)],MOD($J6253,ROWS(tblConsorcios[Produto]))+1),"")</f>
        <v>200</v>
      </c>
      <c r="O6253" s="20" cm="1">
        <f t="array" ref="O6253">IFERROR(INDEX(tblConsorcios[Parcela Mensal (R$)],MOD($J6253,ROWS(tblConsorcios[Produto]))+1),"")</f>
        <v>3170</v>
      </c>
      <c r="P6253" s="20" t="str" cm="1">
        <f t="array" ref="P6253">IFERROR(INDEX(tblClientes[Dividendo Mensal (R$)],INT($J6253/ROWS(tblConsorcios[Produto]))+1),"")</f>
        <v/>
      </c>
      <c r="Q6253" s="20" t="str">
        <f t="shared" si="292"/>
        <v/>
      </c>
      <c r="R6253">
        <f t="shared" si="293"/>
        <v>0</v>
      </c>
    </row>
    <row r="6254" spans="10:18" x14ac:dyDescent="0.2">
      <c r="J6254">
        <f t="shared" si="291"/>
        <v>6252</v>
      </c>
      <c r="K6254" t="str" cm="1">
        <f t="array" ref="K6254">IFERROR(INDEX(tblClientes[Cliente],INT($J6254/ROWS(tblConsorcios[Produto]))+1),"")</f>
        <v/>
      </c>
      <c r="L6254" t="str" cm="1">
        <f t="array" ref="L6254">IFERROR(INDEX(tblConsorcios[Produto],MOD($J6254,ROWS(tblConsorcios[Produto]))+1),"")</f>
        <v>Imóvel IE480 – 240m</v>
      </c>
      <c r="M6254" s="20" cm="1">
        <f t="array" ref="M6254">IFERROR(INDEX(tblConsorcios[Valor da Carta (R$)],MOD($J6254,ROWS(tblConsorcios[Produto]))+1),"")</f>
        <v>480000</v>
      </c>
      <c r="N6254" s="2" cm="1">
        <f t="array" ref="N6254">IFERROR(INDEX(tblConsorcios[Prazo (meses)],MOD($J6254,ROWS(tblConsorcios[Produto]))+1),"")</f>
        <v>240</v>
      </c>
      <c r="O6254" s="20" cm="1">
        <f t="array" ref="O6254">IFERROR(INDEX(tblConsorcios[Parcela Mensal (R$)],MOD($J6254,ROWS(tblConsorcios[Produto]))+1),"")</f>
        <v>2576</v>
      </c>
      <c r="P6254" s="20" t="str" cm="1">
        <f t="array" ref="P6254">IFERROR(INDEX(tblClientes[Dividendo Mensal (R$)],INT($J6254/ROWS(tblConsorcios[Produto]))+1),"")</f>
        <v/>
      </c>
      <c r="Q6254" s="20" t="str">
        <f t="shared" si="292"/>
        <v/>
      </c>
      <c r="R6254">
        <f t="shared" si="293"/>
        <v>0</v>
      </c>
    </row>
    <row r="6255" spans="10:18" x14ac:dyDescent="0.2">
      <c r="J6255">
        <f t="shared" si="291"/>
        <v>6253</v>
      </c>
      <c r="K6255" t="str" cm="1">
        <f t="array" ref="K6255">IFERROR(INDEX(tblClientes[Cliente],INT($J6255/ROWS(tblConsorcios[Produto]))+1),"")</f>
        <v/>
      </c>
      <c r="L6255" t="str" cm="1">
        <f t="array" ref="L6255">IFERROR(INDEX(tblConsorcios[Produto],MOD($J6255,ROWS(tblConsorcios[Produto]))+1),"")</f>
        <v>Imóvel IE480 – 220m</v>
      </c>
      <c r="M6255" s="20" cm="1">
        <f t="array" ref="M6255">IFERROR(INDEX(tblConsorcios[Valor da Carta (R$)],MOD($J6255,ROWS(tblConsorcios[Produto]))+1),"")</f>
        <v>480000</v>
      </c>
      <c r="N6255" s="2" cm="1">
        <f t="array" ref="N6255">IFERROR(INDEX(tblConsorcios[Prazo (meses)],MOD($J6255,ROWS(tblConsorcios[Produto]))+1),"")</f>
        <v>220</v>
      </c>
      <c r="O6255" s="20" cm="1">
        <f t="array" ref="O6255">IFERROR(INDEX(tblConsorcios[Parcela Mensal (R$)],MOD($J6255,ROWS(tblConsorcios[Produto]))+1),"")</f>
        <v>2788.36</v>
      </c>
      <c r="P6255" s="20" t="str" cm="1">
        <f t="array" ref="P6255">IFERROR(INDEX(tblClientes[Dividendo Mensal (R$)],INT($J6255/ROWS(tblConsorcios[Produto]))+1),"")</f>
        <v/>
      </c>
      <c r="Q6255" s="20" t="str">
        <f t="shared" si="292"/>
        <v/>
      </c>
      <c r="R6255">
        <f t="shared" si="293"/>
        <v>0</v>
      </c>
    </row>
    <row r="6256" spans="10:18" x14ac:dyDescent="0.2">
      <c r="J6256">
        <f t="shared" si="291"/>
        <v>6254</v>
      </c>
      <c r="K6256" t="str" cm="1">
        <f t="array" ref="K6256">IFERROR(INDEX(tblClientes[Cliente],INT($J6256/ROWS(tblConsorcios[Produto]))+1),"")</f>
        <v/>
      </c>
      <c r="L6256" t="str" cm="1">
        <f t="array" ref="L6256">IFERROR(INDEX(tblConsorcios[Produto],MOD($J6256,ROWS(tblConsorcios[Produto]))+1),"")</f>
        <v>Imóvel IE480 – 200m</v>
      </c>
      <c r="M6256" s="20" cm="1">
        <f t="array" ref="M6256">IFERROR(INDEX(tblConsorcios[Valor da Carta (R$)],MOD($J6256,ROWS(tblConsorcios[Produto]))+1),"")</f>
        <v>480000</v>
      </c>
      <c r="N6256" s="2" cm="1">
        <f t="array" ref="N6256">IFERROR(INDEX(tblConsorcios[Prazo (meses)],MOD($J6256,ROWS(tblConsorcios[Produto]))+1),"")</f>
        <v>200</v>
      </c>
      <c r="O6256" s="20" cm="1">
        <f t="array" ref="O6256">IFERROR(INDEX(tblConsorcios[Parcela Mensal (R$)],MOD($J6256,ROWS(tblConsorcios[Produto]))+1),"")</f>
        <v>3043.2</v>
      </c>
      <c r="P6256" s="20" t="str" cm="1">
        <f t="array" ref="P6256">IFERROR(INDEX(tblClientes[Dividendo Mensal (R$)],INT($J6256/ROWS(tblConsorcios[Produto]))+1),"")</f>
        <v/>
      </c>
      <c r="Q6256" s="20" t="str">
        <f t="shared" si="292"/>
        <v/>
      </c>
      <c r="R6256">
        <f t="shared" si="293"/>
        <v>0</v>
      </c>
    </row>
    <row r="6257" spans="10:18" x14ac:dyDescent="0.2">
      <c r="J6257">
        <f t="shared" si="291"/>
        <v>6255</v>
      </c>
      <c r="K6257" t="str" cm="1">
        <f t="array" ref="K6257">IFERROR(INDEX(tblClientes[Cliente],INT($J6257/ROWS(tblConsorcios[Produto]))+1),"")</f>
        <v/>
      </c>
      <c r="L6257" t="str" cm="1">
        <f t="array" ref="L6257">IFERROR(INDEX(tblConsorcios[Produto],MOD($J6257,ROWS(tblConsorcios[Produto]))+1),"")</f>
        <v>Imóvel IE450 – 240m</v>
      </c>
      <c r="M6257" s="20" cm="1">
        <f t="array" ref="M6257">IFERROR(INDEX(tblConsorcios[Valor da Carta (R$)],MOD($J6257,ROWS(tblConsorcios[Produto]))+1),"")</f>
        <v>450000</v>
      </c>
      <c r="N6257" s="2" cm="1">
        <f t="array" ref="N6257">IFERROR(INDEX(tblConsorcios[Prazo (meses)],MOD($J6257,ROWS(tblConsorcios[Produto]))+1),"")</f>
        <v>240</v>
      </c>
      <c r="O6257" s="20" cm="1">
        <f t="array" ref="O6257">IFERROR(INDEX(tblConsorcios[Parcela Mensal (R$)],MOD($J6257,ROWS(tblConsorcios[Produto]))+1),"")</f>
        <v>2415</v>
      </c>
      <c r="P6257" s="20" t="str" cm="1">
        <f t="array" ref="P6257">IFERROR(INDEX(tblClientes[Dividendo Mensal (R$)],INT($J6257/ROWS(tblConsorcios[Produto]))+1),"")</f>
        <v/>
      </c>
      <c r="Q6257" s="20" t="str">
        <f t="shared" si="292"/>
        <v/>
      </c>
      <c r="R6257">
        <f t="shared" si="293"/>
        <v>0</v>
      </c>
    </row>
    <row r="6258" spans="10:18" x14ac:dyDescent="0.2">
      <c r="J6258">
        <f t="shared" si="291"/>
        <v>6256</v>
      </c>
      <c r="K6258" t="str" cm="1">
        <f t="array" ref="K6258">IFERROR(INDEX(tblClientes[Cliente],INT($J6258/ROWS(tblConsorcios[Produto]))+1),"")</f>
        <v/>
      </c>
      <c r="L6258" t="str" cm="1">
        <f t="array" ref="L6258">IFERROR(INDEX(tblConsorcios[Produto],MOD($J6258,ROWS(tblConsorcios[Produto]))+1),"")</f>
        <v>Imóvel IE450 – 220m</v>
      </c>
      <c r="M6258" s="20" cm="1">
        <f t="array" ref="M6258">IFERROR(INDEX(tblConsorcios[Valor da Carta (R$)],MOD($J6258,ROWS(tblConsorcios[Produto]))+1),"")</f>
        <v>450000</v>
      </c>
      <c r="N6258" s="2" cm="1">
        <f t="array" ref="N6258">IFERROR(INDEX(tblConsorcios[Prazo (meses)],MOD($J6258,ROWS(tblConsorcios[Produto]))+1),"")</f>
        <v>220</v>
      </c>
      <c r="O6258" s="20" cm="1">
        <f t="array" ref="O6258">IFERROR(INDEX(tblConsorcios[Parcela Mensal (R$)],MOD($J6258,ROWS(tblConsorcios[Produto]))+1),"")</f>
        <v>2614.09</v>
      </c>
      <c r="P6258" s="20" t="str" cm="1">
        <f t="array" ref="P6258">IFERROR(INDEX(tblClientes[Dividendo Mensal (R$)],INT($J6258/ROWS(tblConsorcios[Produto]))+1),"")</f>
        <v/>
      </c>
      <c r="Q6258" s="20" t="str">
        <f t="shared" si="292"/>
        <v/>
      </c>
      <c r="R6258">
        <f t="shared" si="293"/>
        <v>0</v>
      </c>
    </row>
    <row r="6259" spans="10:18" x14ac:dyDescent="0.2">
      <c r="J6259">
        <f t="shared" si="291"/>
        <v>6257</v>
      </c>
      <c r="K6259" t="str" cm="1">
        <f t="array" ref="K6259">IFERROR(INDEX(tblClientes[Cliente],INT($J6259/ROWS(tblConsorcios[Produto]))+1),"")</f>
        <v/>
      </c>
      <c r="L6259" t="str" cm="1">
        <f t="array" ref="L6259">IFERROR(INDEX(tblConsorcios[Produto],MOD($J6259,ROWS(tblConsorcios[Produto]))+1),"")</f>
        <v>Imóvel IE450 – 200m</v>
      </c>
      <c r="M6259" s="20" cm="1">
        <f t="array" ref="M6259">IFERROR(INDEX(tblConsorcios[Valor da Carta (R$)],MOD($J6259,ROWS(tblConsorcios[Produto]))+1),"")</f>
        <v>450000</v>
      </c>
      <c r="N6259" s="2" cm="1">
        <f t="array" ref="N6259">IFERROR(INDEX(tblConsorcios[Prazo (meses)],MOD($J6259,ROWS(tblConsorcios[Produto]))+1),"")</f>
        <v>200</v>
      </c>
      <c r="O6259" s="20" cm="1">
        <f t="array" ref="O6259">IFERROR(INDEX(tblConsorcios[Parcela Mensal (R$)],MOD($J6259,ROWS(tblConsorcios[Produto]))+1),"")</f>
        <v>2853</v>
      </c>
      <c r="P6259" s="20" t="str" cm="1">
        <f t="array" ref="P6259">IFERROR(INDEX(tblClientes[Dividendo Mensal (R$)],INT($J6259/ROWS(tblConsorcios[Produto]))+1),"")</f>
        <v/>
      </c>
      <c r="Q6259" s="20" t="str">
        <f t="shared" si="292"/>
        <v/>
      </c>
      <c r="R6259">
        <f t="shared" si="293"/>
        <v>0</v>
      </c>
    </row>
    <row r="6260" spans="10:18" x14ac:dyDescent="0.2">
      <c r="J6260">
        <f t="shared" si="291"/>
        <v>6258</v>
      </c>
      <c r="K6260" t="str" cm="1">
        <f t="array" ref="K6260">IFERROR(INDEX(tblClientes[Cliente],INT($J6260/ROWS(tblConsorcios[Produto]))+1),"")</f>
        <v/>
      </c>
      <c r="L6260" t="str" cm="1">
        <f t="array" ref="L6260">IFERROR(INDEX(tblConsorcios[Produto],MOD($J6260,ROWS(tblConsorcios[Produto]))+1),"")</f>
        <v>Imóvel IE430 – 240m</v>
      </c>
      <c r="M6260" s="20" cm="1">
        <f t="array" ref="M6260">IFERROR(INDEX(tblConsorcios[Valor da Carta (R$)],MOD($J6260,ROWS(tblConsorcios[Produto]))+1),"")</f>
        <v>430000</v>
      </c>
      <c r="N6260" s="2" cm="1">
        <f t="array" ref="N6260">IFERROR(INDEX(tblConsorcios[Prazo (meses)],MOD($J6260,ROWS(tblConsorcios[Produto]))+1),"")</f>
        <v>240</v>
      </c>
      <c r="O6260" s="20" cm="1">
        <f t="array" ref="O6260">IFERROR(INDEX(tblConsorcios[Parcela Mensal (R$)],MOD($J6260,ROWS(tblConsorcios[Produto]))+1),"")</f>
        <v>2307.67</v>
      </c>
      <c r="P6260" s="20" t="str" cm="1">
        <f t="array" ref="P6260">IFERROR(INDEX(tblClientes[Dividendo Mensal (R$)],INT($J6260/ROWS(tblConsorcios[Produto]))+1),"")</f>
        <v/>
      </c>
      <c r="Q6260" s="20" t="str">
        <f t="shared" si="292"/>
        <v/>
      </c>
      <c r="R6260">
        <f t="shared" si="293"/>
        <v>0</v>
      </c>
    </row>
    <row r="6261" spans="10:18" x14ac:dyDescent="0.2">
      <c r="J6261">
        <f t="shared" si="291"/>
        <v>6259</v>
      </c>
      <c r="K6261" t="str" cm="1">
        <f t="array" ref="K6261">IFERROR(INDEX(tblClientes[Cliente],INT($J6261/ROWS(tblConsorcios[Produto]))+1),"")</f>
        <v/>
      </c>
      <c r="L6261" t="str" cm="1">
        <f t="array" ref="L6261">IFERROR(INDEX(tblConsorcios[Produto],MOD($J6261,ROWS(tblConsorcios[Produto]))+1),"")</f>
        <v>Imóvel IE430 – 220m</v>
      </c>
      <c r="M6261" s="20" cm="1">
        <f t="array" ref="M6261">IFERROR(INDEX(tblConsorcios[Valor da Carta (R$)],MOD($J6261,ROWS(tblConsorcios[Produto]))+1),"")</f>
        <v>430000</v>
      </c>
      <c r="N6261" s="2" cm="1">
        <f t="array" ref="N6261">IFERROR(INDEX(tblConsorcios[Prazo (meses)],MOD($J6261,ROWS(tblConsorcios[Produto]))+1),"")</f>
        <v>220</v>
      </c>
      <c r="O6261" s="20" cm="1">
        <f t="array" ref="O6261">IFERROR(INDEX(tblConsorcios[Parcela Mensal (R$)],MOD($J6261,ROWS(tblConsorcios[Produto]))+1),"")</f>
        <v>2497.91</v>
      </c>
      <c r="P6261" s="20" t="str" cm="1">
        <f t="array" ref="P6261">IFERROR(INDEX(tblClientes[Dividendo Mensal (R$)],INT($J6261/ROWS(tblConsorcios[Produto]))+1),"")</f>
        <v/>
      </c>
      <c r="Q6261" s="20" t="str">
        <f t="shared" si="292"/>
        <v/>
      </c>
      <c r="R6261">
        <f t="shared" si="293"/>
        <v>0</v>
      </c>
    </row>
    <row r="6262" spans="10:18" x14ac:dyDescent="0.2">
      <c r="J6262">
        <f t="shared" si="291"/>
        <v>6260</v>
      </c>
      <c r="K6262" t="str" cm="1">
        <f t="array" ref="K6262">IFERROR(INDEX(tblClientes[Cliente],INT($J6262/ROWS(tblConsorcios[Produto]))+1),"")</f>
        <v/>
      </c>
      <c r="L6262" t="str" cm="1">
        <f t="array" ref="L6262">IFERROR(INDEX(tblConsorcios[Produto],MOD($J6262,ROWS(tblConsorcios[Produto]))+1),"")</f>
        <v>Imóvel IE430 – 200m</v>
      </c>
      <c r="M6262" s="20" cm="1">
        <f t="array" ref="M6262">IFERROR(INDEX(tblConsorcios[Valor da Carta (R$)],MOD($J6262,ROWS(tblConsorcios[Produto]))+1),"")</f>
        <v>430000</v>
      </c>
      <c r="N6262" s="2" cm="1">
        <f t="array" ref="N6262">IFERROR(INDEX(tblConsorcios[Prazo (meses)],MOD($J6262,ROWS(tblConsorcios[Produto]))+1),"")</f>
        <v>200</v>
      </c>
      <c r="O6262" s="20" cm="1">
        <f t="array" ref="O6262">IFERROR(INDEX(tblConsorcios[Parcela Mensal (R$)],MOD($J6262,ROWS(tblConsorcios[Produto]))+1),"")</f>
        <v>2726.2</v>
      </c>
      <c r="P6262" s="20" t="str" cm="1">
        <f t="array" ref="P6262">IFERROR(INDEX(tblClientes[Dividendo Mensal (R$)],INT($J6262/ROWS(tblConsorcios[Produto]))+1),"")</f>
        <v/>
      </c>
      <c r="Q6262" s="20" t="str">
        <f t="shared" si="292"/>
        <v/>
      </c>
      <c r="R6262">
        <f t="shared" si="293"/>
        <v>0</v>
      </c>
    </row>
    <row r="6263" spans="10:18" x14ac:dyDescent="0.2">
      <c r="J6263">
        <f t="shared" si="291"/>
        <v>6261</v>
      </c>
      <c r="K6263" t="str" cm="1">
        <f t="array" ref="K6263">IFERROR(INDEX(tblClientes[Cliente],INT($J6263/ROWS(tblConsorcios[Produto]))+1),"")</f>
        <v/>
      </c>
      <c r="L6263" t="str" cm="1">
        <f t="array" ref="L6263">IFERROR(INDEX(tblConsorcios[Produto],MOD($J6263,ROWS(tblConsorcios[Produto]))+1),"")</f>
        <v>Imóvel IE400 – 240m</v>
      </c>
      <c r="M6263" s="20" cm="1">
        <f t="array" ref="M6263">IFERROR(INDEX(tblConsorcios[Valor da Carta (R$)],MOD($J6263,ROWS(tblConsorcios[Produto]))+1),"")</f>
        <v>400000</v>
      </c>
      <c r="N6263" s="2" cm="1">
        <f t="array" ref="N6263">IFERROR(INDEX(tblConsorcios[Prazo (meses)],MOD($J6263,ROWS(tblConsorcios[Produto]))+1),"")</f>
        <v>240</v>
      </c>
      <c r="O6263" s="20" cm="1">
        <f t="array" ref="O6263">IFERROR(INDEX(tblConsorcios[Parcela Mensal (R$)],MOD($J6263,ROWS(tblConsorcios[Produto]))+1),"")</f>
        <v>2146.67</v>
      </c>
      <c r="P6263" s="20" t="str" cm="1">
        <f t="array" ref="P6263">IFERROR(INDEX(tblClientes[Dividendo Mensal (R$)],INT($J6263/ROWS(tblConsorcios[Produto]))+1),"")</f>
        <v/>
      </c>
      <c r="Q6263" s="20" t="str">
        <f t="shared" si="292"/>
        <v/>
      </c>
      <c r="R6263">
        <f t="shared" si="293"/>
        <v>0</v>
      </c>
    </row>
    <row r="6264" spans="10:18" x14ac:dyDescent="0.2">
      <c r="J6264">
        <f t="shared" si="291"/>
        <v>6262</v>
      </c>
      <c r="K6264" t="str" cm="1">
        <f t="array" ref="K6264">IFERROR(INDEX(tblClientes[Cliente],INT($J6264/ROWS(tblConsorcios[Produto]))+1),"")</f>
        <v/>
      </c>
      <c r="L6264" t="str" cm="1">
        <f t="array" ref="L6264">IFERROR(INDEX(tblConsorcios[Produto],MOD($J6264,ROWS(tblConsorcios[Produto]))+1),"")</f>
        <v>Imóvel IE400 – 220m</v>
      </c>
      <c r="M6264" s="20" cm="1">
        <f t="array" ref="M6264">IFERROR(INDEX(tblConsorcios[Valor da Carta (R$)],MOD($J6264,ROWS(tblConsorcios[Produto]))+1),"")</f>
        <v>400000</v>
      </c>
      <c r="N6264" s="2" cm="1">
        <f t="array" ref="N6264">IFERROR(INDEX(tblConsorcios[Prazo (meses)],MOD($J6264,ROWS(tblConsorcios[Produto]))+1),"")</f>
        <v>220</v>
      </c>
      <c r="O6264" s="20" cm="1">
        <f t="array" ref="O6264">IFERROR(INDEX(tblConsorcios[Parcela Mensal (R$)],MOD($J6264,ROWS(tblConsorcios[Produto]))+1),"")</f>
        <v>2323.64</v>
      </c>
      <c r="P6264" s="20" t="str" cm="1">
        <f t="array" ref="P6264">IFERROR(INDEX(tblClientes[Dividendo Mensal (R$)],INT($J6264/ROWS(tblConsorcios[Produto]))+1),"")</f>
        <v/>
      </c>
      <c r="Q6264" s="20" t="str">
        <f t="shared" si="292"/>
        <v/>
      </c>
      <c r="R6264">
        <f t="shared" si="293"/>
        <v>0</v>
      </c>
    </row>
    <row r="6265" spans="10:18" x14ac:dyDescent="0.2">
      <c r="J6265">
        <f t="shared" si="291"/>
        <v>6263</v>
      </c>
      <c r="K6265" t="str" cm="1">
        <f t="array" ref="K6265">IFERROR(INDEX(tblClientes[Cliente],INT($J6265/ROWS(tblConsorcios[Produto]))+1),"")</f>
        <v/>
      </c>
      <c r="L6265" t="str" cm="1">
        <f t="array" ref="L6265">IFERROR(INDEX(tblConsorcios[Produto],MOD($J6265,ROWS(tblConsorcios[Produto]))+1),"")</f>
        <v>Imóvel IE400 – 200m</v>
      </c>
      <c r="M6265" s="20" cm="1">
        <f t="array" ref="M6265">IFERROR(INDEX(tblConsorcios[Valor da Carta (R$)],MOD($J6265,ROWS(tblConsorcios[Produto]))+1),"")</f>
        <v>400000</v>
      </c>
      <c r="N6265" s="2" cm="1">
        <f t="array" ref="N6265">IFERROR(INDEX(tblConsorcios[Prazo (meses)],MOD($J6265,ROWS(tblConsorcios[Produto]))+1),"")</f>
        <v>200</v>
      </c>
      <c r="O6265" s="20" cm="1">
        <f t="array" ref="O6265">IFERROR(INDEX(tblConsorcios[Parcela Mensal (R$)],MOD($J6265,ROWS(tblConsorcios[Produto]))+1),"")</f>
        <v>2536</v>
      </c>
      <c r="P6265" s="20" t="str" cm="1">
        <f t="array" ref="P6265">IFERROR(INDEX(tblClientes[Dividendo Mensal (R$)],INT($J6265/ROWS(tblConsorcios[Produto]))+1),"")</f>
        <v/>
      </c>
      <c r="Q6265" s="20" t="str">
        <f t="shared" si="292"/>
        <v/>
      </c>
      <c r="R6265">
        <f t="shared" si="293"/>
        <v>0</v>
      </c>
    </row>
    <row r="6266" spans="10:18" x14ac:dyDescent="0.2">
      <c r="J6266">
        <f t="shared" si="291"/>
        <v>6264</v>
      </c>
      <c r="K6266" t="str" cm="1">
        <f t="array" ref="K6266">IFERROR(INDEX(tblClientes[Cliente],INT($J6266/ROWS(tblConsorcios[Produto]))+1),"")</f>
        <v/>
      </c>
      <c r="L6266" t="str" cm="1">
        <f t="array" ref="L6266">IFERROR(INDEX(tblConsorcios[Produto],MOD($J6266,ROWS(tblConsorcios[Produto]))+1),"")</f>
        <v>Imóvel IE380 – 240m</v>
      </c>
      <c r="M6266" s="20" cm="1">
        <f t="array" ref="M6266">IFERROR(INDEX(tblConsorcios[Valor da Carta (R$)],MOD($J6266,ROWS(tblConsorcios[Produto]))+1),"")</f>
        <v>380000</v>
      </c>
      <c r="N6266" s="2" cm="1">
        <f t="array" ref="N6266">IFERROR(INDEX(tblConsorcios[Prazo (meses)],MOD($J6266,ROWS(tblConsorcios[Produto]))+1),"")</f>
        <v>240</v>
      </c>
      <c r="O6266" s="20" cm="1">
        <f t="array" ref="O6266">IFERROR(INDEX(tblConsorcios[Parcela Mensal (R$)],MOD($J6266,ROWS(tblConsorcios[Produto]))+1),"")</f>
        <v>2039.33</v>
      </c>
      <c r="P6266" s="20" t="str" cm="1">
        <f t="array" ref="P6266">IFERROR(INDEX(tblClientes[Dividendo Mensal (R$)],INT($J6266/ROWS(tblConsorcios[Produto]))+1),"")</f>
        <v/>
      </c>
      <c r="Q6266" s="20" t="str">
        <f t="shared" si="292"/>
        <v/>
      </c>
      <c r="R6266">
        <f t="shared" si="293"/>
        <v>0</v>
      </c>
    </row>
    <row r="6267" spans="10:18" x14ac:dyDescent="0.2">
      <c r="J6267">
        <f t="shared" si="291"/>
        <v>6265</v>
      </c>
      <c r="K6267" t="str" cm="1">
        <f t="array" ref="K6267">IFERROR(INDEX(tblClientes[Cliente],INT($J6267/ROWS(tblConsorcios[Produto]))+1),"")</f>
        <v/>
      </c>
      <c r="L6267" t="str" cm="1">
        <f t="array" ref="L6267">IFERROR(INDEX(tblConsorcios[Produto],MOD($J6267,ROWS(tblConsorcios[Produto]))+1),"")</f>
        <v>Imóvel IE380 – 220m</v>
      </c>
      <c r="M6267" s="20" cm="1">
        <f t="array" ref="M6267">IFERROR(INDEX(tblConsorcios[Valor da Carta (R$)],MOD($J6267,ROWS(tblConsorcios[Produto]))+1),"")</f>
        <v>380000</v>
      </c>
      <c r="N6267" s="2" cm="1">
        <f t="array" ref="N6267">IFERROR(INDEX(tblConsorcios[Prazo (meses)],MOD($J6267,ROWS(tblConsorcios[Produto]))+1),"")</f>
        <v>220</v>
      </c>
      <c r="O6267" s="20" cm="1">
        <f t="array" ref="O6267">IFERROR(INDEX(tblConsorcios[Parcela Mensal (R$)],MOD($J6267,ROWS(tblConsorcios[Produto]))+1),"")</f>
        <v>2207.4499999999998</v>
      </c>
      <c r="P6267" s="20" t="str" cm="1">
        <f t="array" ref="P6267">IFERROR(INDEX(tblClientes[Dividendo Mensal (R$)],INT($J6267/ROWS(tblConsorcios[Produto]))+1),"")</f>
        <v/>
      </c>
      <c r="Q6267" s="20" t="str">
        <f t="shared" si="292"/>
        <v/>
      </c>
      <c r="R6267">
        <f t="shared" si="293"/>
        <v>0</v>
      </c>
    </row>
    <row r="6268" spans="10:18" x14ac:dyDescent="0.2">
      <c r="J6268">
        <f t="shared" si="291"/>
        <v>6266</v>
      </c>
      <c r="K6268" t="str" cm="1">
        <f t="array" ref="K6268">IFERROR(INDEX(tblClientes[Cliente],INT($J6268/ROWS(tblConsorcios[Produto]))+1),"")</f>
        <v/>
      </c>
      <c r="L6268" t="str" cm="1">
        <f t="array" ref="L6268">IFERROR(INDEX(tblConsorcios[Produto],MOD($J6268,ROWS(tblConsorcios[Produto]))+1),"")</f>
        <v>Imóvel IE380 – 200m</v>
      </c>
      <c r="M6268" s="20" cm="1">
        <f t="array" ref="M6268">IFERROR(INDEX(tblConsorcios[Valor da Carta (R$)],MOD($J6268,ROWS(tblConsorcios[Produto]))+1),"")</f>
        <v>380000</v>
      </c>
      <c r="N6268" s="2" cm="1">
        <f t="array" ref="N6268">IFERROR(INDEX(tblConsorcios[Prazo (meses)],MOD($J6268,ROWS(tblConsorcios[Produto]))+1),"")</f>
        <v>200</v>
      </c>
      <c r="O6268" s="20" cm="1">
        <f t="array" ref="O6268">IFERROR(INDEX(tblConsorcios[Parcela Mensal (R$)],MOD($J6268,ROWS(tblConsorcios[Produto]))+1),"")</f>
        <v>2409.1999999999998</v>
      </c>
      <c r="P6268" s="20" t="str" cm="1">
        <f t="array" ref="P6268">IFERROR(INDEX(tblClientes[Dividendo Mensal (R$)],INT($J6268/ROWS(tblConsorcios[Produto]))+1),"")</f>
        <v/>
      </c>
      <c r="Q6268" s="20" t="str">
        <f t="shared" si="292"/>
        <v/>
      </c>
      <c r="R6268">
        <f t="shared" si="293"/>
        <v>0</v>
      </c>
    </row>
    <row r="6269" spans="10:18" x14ac:dyDescent="0.2">
      <c r="J6269">
        <f t="shared" si="291"/>
        <v>6267</v>
      </c>
      <c r="K6269" t="str" cm="1">
        <f t="array" ref="K6269">IFERROR(INDEX(tblClientes[Cliente],INT($J6269/ROWS(tblConsorcios[Produto]))+1),"")</f>
        <v/>
      </c>
      <c r="L6269" t="str" cm="1">
        <f t="array" ref="L6269">IFERROR(INDEX(tblConsorcios[Produto],MOD($J6269,ROWS(tblConsorcios[Produto]))+1),"")</f>
        <v>Imóvel IE350 – 240m</v>
      </c>
      <c r="M6269" s="20" cm="1">
        <f t="array" ref="M6269">IFERROR(INDEX(tblConsorcios[Valor da Carta (R$)],MOD($J6269,ROWS(tblConsorcios[Produto]))+1),"")</f>
        <v>350000</v>
      </c>
      <c r="N6269" s="2" cm="1">
        <f t="array" ref="N6269">IFERROR(INDEX(tblConsorcios[Prazo (meses)],MOD($J6269,ROWS(tblConsorcios[Produto]))+1),"")</f>
        <v>240</v>
      </c>
      <c r="O6269" s="20" cm="1">
        <f t="array" ref="O6269">IFERROR(INDEX(tblConsorcios[Parcela Mensal (R$)],MOD($J6269,ROWS(tblConsorcios[Produto]))+1),"")</f>
        <v>1878.33</v>
      </c>
      <c r="P6269" s="20" t="str" cm="1">
        <f t="array" ref="P6269">IFERROR(INDEX(tblClientes[Dividendo Mensal (R$)],INT($J6269/ROWS(tblConsorcios[Produto]))+1),"")</f>
        <v/>
      </c>
      <c r="Q6269" s="20" t="str">
        <f t="shared" si="292"/>
        <v/>
      </c>
      <c r="R6269">
        <f t="shared" si="293"/>
        <v>0</v>
      </c>
    </row>
    <row r="6270" spans="10:18" x14ac:dyDescent="0.2">
      <c r="J6270">
        <f t="shared" si="291"/>
        <v>6268</v>
      </c>
      <c r="K6270" t="str" cm="1">
        <f t="array" ref="K6270">IFERROR(INDEX(tblClientes[Cliente],INT($J6270/ROWS(tblConsorcios[Produto]))+1),"")</f>
        <v/>
      </c>
      <c r="L6270" t="str" cm="1">
        <f t="array" ref="L6270">IFERROR(INDEX(tblConsorcios[Produto],MOD($J6270,ROWS(tblConsorcios[Produto]))+1),"")</f>
        <v>Imóvel IE350 – 220m</v>
      </c>
      <c r="M6270" s="20" cm="1">
        <f t="array" ref="M6270">IFERROR(INDEX(tblConsorcios[Valor da Carta (R$)],MOD($J6270,ROWS(tblConsorcios[Produto]))+1),"")</f>
        <v>350000</v>
      </c>
      <c r="N6270" s="2" cm="1">
        <f t="array" ref="N6270">IFERROR(INDEX(tblConsorcios[Prazo (meses)],MOD($J6270,ROWS(tblConsorcios[Produto]))+1),"")</f>
        <v>220</v>
      </c>
      <c r="O6270" s="20" cm="1">
        <f t="array" ref="O6270">IFERROR(INDEX(tblConsorcios[Parcela Mensal (R$)],MOD($J6270,ROWS(tblConsorcios[Produto]))+1),"")</f>
        <v>2033.18</v>
      </c>
      <c r="P6270" s="20" t="str" cm="1">
        <f t="array" ref="P6270">IFERROR(INDEX(tblClientes[Dividendo Mensal (R$)],INT($J6270/ROWS(tblConsorcios[Produto]))+1),"")</f>
        <v/>
      </c>
      <c r="Q6270" s="20" t="str">
        <f t="shared" si="292"/>
        <v/>
      </c>
      <c r="R6270">
        <f t="shared" si="293"/>
        <v>0</v>
      </c>
    </row>
    <row r="6271" spans="10:18" x14ac:dyDescent="0.2">
      <c r="J6271">
        <f t="shared" si="291"/>
        <v>6269</v>
      </c>
      <c r="K6271" t="str" cm="1">
        <f t="array" ref="K6271">IFERROR(INDEX(tblClientes[Cliente],INT($J6271/ROWS(tblConsorcios[Produto]))+1),"")</f>
        <v/>
      </c>
      <c r="L6271" t="str" cm="1">
        <f t="array" ref="L6271">IFERROR(INDEX(tblConsorcios[Produto],MOD($J6271,ROWS(tblConsorcios[Produto]))+1),"")</f>
        <v>Imóvel IE350 – 200m</v>
      </c>
      <c r="M6271" s="20" cm="1">
        <f t="array" ref="M6271">IFERROR(INDEX(tblConsorcios[Valor da Carta (R$)],MOD($J6271,ROWS(tblConsorcios[Produto]))+1),"")</f>
        <v>350000</v>
      </c>
      <c r="N6271" s="2" cm="1">
        <f t="array" ref="N6271">IFERROR(INDEX(tblConsorcios[Prazo (meses)],MOD($J6271,ROWS(tblConsorcios[Produto]))+1),"")</f>
        <v>200</v>
      </c>
      <c r="O6271" s="20" cm="1">
        <f t="array" ref="O6271">IFERROR(INDEX(tblConsorcios[Parcela Mensal (R$)],MOD($J6271,ROWS(tblConsorcios[Produto]))+1),"")</f>
        <v>2219</v>
      </c>
      <c r="P6271" s="20" t="str" cm="1">
        <f t="array" ref="P6271">IFERROR(INDEX(tblClientes[Dividendo Mensal (R$)],INT($J6271/ROWS(tblConsorcios[Produto]))+1),"")</f>
        <v/>
      </c>
      <c r="Q6271" s="20" t="str">
        <f t="shared" si="292"/>
        <v/>
      </c>
      <c r="R6271">
        <f t="shared" si="293"/>
        <v>0</v>
      </c>
    </row>
    <row r="6272" spans="10:18" x14ac:dyDescent="0.2">
      <c r="J6272">
        <f t="shared" si="291"/>
        <v>6270</v>
      </c>
      <c r="K6272" t="str" cm="1">
        <f t="array" ref="K6272">IFERROR(INDEX(tblClientes[Cliente],INT($J6272/ROWS(tblConsorcios[Produto]))+1),"")</f>
        <v/>
      </c>
      <c r="L6272" t="str" cm="1">
        <f t="array" ref="L6272">IFERROR(INDEX(tblConsorcios[Produto],MOD($J6272,ROWS(tblConsorcios[Produto]))+1),"")</f>
        <v>Imóvel IE330 – 240m</v>
      </c>
      <c r="M6272" s="20" cm="1">
        <f t="array" ref="M6272">IFERROR(INDEX(tblConsorcios[Valor da Carta (R$)],MOD($J6272,ROWS(tblConsorcios[Produto]))+1),"")</f>
        <v>330000</v>
      </c>
      <c r="N6272" s="2" cm="1">
        <f t="array" ref="N6272">IFERROR(INDEX(tblConsorcios[Prazo (meses)],MOD($J6272,ROWS(tblConsorcios[Produto]))+1),"")</f>
        <v>240</v>
      </c>
      <c r="O6272" s="20" cm="1">
        <f t="array" ref="O6272">IFERROR(INDEX(tblConsorcios[Parcela Mensal (R$)],MOD($J6272,ROWS(tblConsorcios[Produto]))+1),"")</f>
        <v>1771</v>
      </c>
      <c r="P6272" s="20" t="str" cm="1">
        <f t="array" ref="P6272">IFERROR(INDEX(tblClientes[Dividendo Mensal (R$)],INT($J6272/ROWS(tblConsorcios[Produto]))+1),"")</f>
        <v/>
      </c>
      <c r="Q6272" s="20" t="str">
        <f t="shared" si="292"/>
        <v/>
      </c>
      <c r="R6272">
        <f t="shared" si="293"/>
        <v>0</v>
      </c>
    </row>
    <row r="6273" spans="10:18" x14ac:dyDescent="0.2">
      <c r="J6273">
        <f t="shared" si="291"/>
        <v>6271</v>
      </c>
      <c r="K6273" t="str" cm="1">
        <f t="array" ref="K6273">IFERROR(INDEX(tblClientes[Cliente],INT($J6273/ROWS(tblConsorcios[Produto]))+1),"")</f>
        <v/>
      </c>
      <c r="L6273" t="str" cm="1">
        <f t="array" ref="L6273">IFERROR(INDEX(tblConsorcios[Produto],MOD($J6273,ROWS(tblConsorcios[Produto]))+1),"")</f>
        <v>Imóvel IE330 – 220m</v>
      </c>
      <c r="M6273" s="20" cm="1">
        <f t="array" ref="M6273">IFERROR(INDEX(tblConsorcios[Valor da Carta (R$)],MOD($J6273,ROWS(tblConsorcios[Produto]))+1),"")</f>
        <v>330000</v>
      </c>
      <c r="N6273" s="2" cm="1">
        <f t="array" ref="N6273">IFERROR(INDEX(tblConsorcios[Prazo (meses)],MOD($J6273,ROWS(tblConsorcios[Produto]))+1),"")</f>
        <v>220</v>
      </c>
      <c r="O6273" s="20" cm="1">
        <f t="array" ref="O6273">IFERROR(INDEX(tblConsorcios[Parcela Mensal (R$)],MOD($J6273,ROWS(tblConsorcios[Produto]))+1),"")</f>
        <v>1917</v>
      </c>
      <c r="P6273" s="20" t="str" cm="1">
        <f t="array" ref="P6273">IFERROR(INDEX(tblClientes[Dividendo Mensal (R$)],INT($J6273/ROWS(tblConsorcios[Produto]))+1),"")</f>
        <v/>
      </c>
      <c r="Q6273" s="20" t="str">
        <f t="shared" si="292"/>
        <v/>
      </c>
      <c r="R6273">
        <f t="shared" si="293"/>
        <v>0</v>
      </c>
    </row>
    <row r="6274" spans="10:18" x14ac:dyDescent="0.2">
      <c r="J6274">
        <f t="shared" si="291"/>
        <v>6272</v>
      </c>
      <c r="K6274" t="str" cm="1">
        <f t="array" ref="K6274">IFERROR(INDEX(tblClientes[Cliente],INT($J6274/ROWS(tblConsorcios[Produto]))+1),"")</f>
        <v/>
      </c>
      <c r="L6274" t="str" cm="1">
        <f t="array" ref="L6274">IFERROR(INDEX(tblConsorcios[Produto],MOD($J6274,ROWS(tblConsorcios[Produto]))+1),"")</f>
        <v>Imóvel IE330 – 200m</v>
      </c>
      <c r="M6274" s="20" cm="1">
        <f t="array" ref="M6274">IFERROR(INDEX(tblConsorcios[Valor da Carta (R$)],MOD($J6274,ROWS(tblConsorcios[Produto]))+1),"")</f>
        <v>330000</v>
      </c>
      <c r="N6274" s="2" cm="1">
        <f t="array" ref="N6274">IFERROR(INDEX(tblConsorcios[Prazo (meses)],MOD($J6274,ROWS(tblConsorcios[Produto]))+1),"")</f>
        <v>200</v>
      </c>
      <c r="O6274" s="20" cm="1">
        <f t="array" ref="O6274">IFERROR(INDEX(tblConsorcios[Parcela Mensal (R$)],MOD($J6274,ROWS(tblConsorcios[Produto]))+1),"")</f>
        <v>2092.1999999999998</v>
      </c>
      <c r="P6274" s="20" t="str" cm="1">
        <f t="array" ref="P6274">IFERROR(INDEX(tblClientes[Dividendo Mensal (R$)],INT($J6274/ROWS(tblConsorcios[Produto]))+1),"")</f>
        <v/>
      </c>
      <c r="Q6274" s="20" t="str">
        <f t="shared" si="292"/>
        <v/>
      </c>
      <c r="R6274">
        <f t="shared" si="293"/>
        <v>0</v>
      </c>
    </row>
    <row r="6275" spans="10:18" x14ac:dyDescent="0.2">
      <c r="J6275">
        <f t="shared" ref="J6275:J6338" si="294">ROW()-2</f>
        <v>6273</v>
      </c>
      <c r="K6275" t="str" cm="1">
        <f t="array" ref="K6275">IFERROR(INDEX(tblClientes[Cliente],INT($J6275/ROWS(tblConsorcios[Produto]))+1),"")</f>
        <v/>
      </c>
      <c r="L6275" t="str" cm="1">
        <f t="array" ref="L6275">IFERROR(INDEX(tblConsorcios[Produto],MOD($J6275,ROWS(tblConsorcios[Produto]))+1),"")</f>
        <v>Imóvel IE300 – 240m</v>
      </c>
      <c r="M6275" s="20" cm="1">
        <f t="array" ref="M6275">IFERROR(INDEX(tblConsorcios[Valor da Carta (R$)],MOD($J6275,ROWS(tblConsorcios[Produto]))+1),"")</f>
        <v>300000</v>
      </c>
      <c r="N6275" s="2" cm="1">
        <f t="array" ref="N6275">IFERROR(INDEX(tblConsorcios[Prazo (meses)],MOD($J6275,ROWS(tblConsorcios[Produto]))+1),"")</f>
        <v>240</v>
      </c>
      <c r="O6275" s="20" cm="1">
        <f t="array" ref="O6275">IFERROR(INDEX(tblConsorcios[Parcela Mensal (R$)],MOD($J6275,ROWS(tblConsorcios[Produto]))+1),"")</f>
        <v>1610</v>
      </c>
      <c r="P6275" s="20" t="str" cm="1">
        <f t="array" ref="P6275">IFERROR(INDEX(tblClientes[Dividendo Mensal (R$)],INT($J6275/ROWS(tblConsorcios[Produto]))+1),"")</f>
        <v/>
      </c>
      <c r="Q6275" s="20" t="str">
        <f t="shared" ref="Q6275:Q6338" si="295">IF(AND(ISNUMBER(O6275),ISNUMBER(P6275)),P6275-O6275,"")</f>
        <v/>
      </c>
      <c r="R6275">
        <f t="shared" ref="R6275:R6338" si="296">IF(AND(ISNUMBER(O6275),ISNUMBER(P6275),O6275&lt;=P6275),1,0)</f>
        <v>0</v>
      </c>
    </row>
    <row r="6276" spans="10:18" x14ac:dyDescent="0.2">
      <c r="J6276">
        <f t="shared" si="294"/>
        <v>6274</v>
      </c>
      <c r="K6276" t="str" cm="1">
        <f t="array" ref="K6276">IFERROR(INDEX(tblClientes[Cliente],INT($J6276/ROWS(tblConsorcios[Produto]))+1),"")</f>
        <v/>
      </c>
      <c r="L6276" t="str" cm="1">
        <f t="array" ref="L6276">IFERROR(INDEX(tblConsorcios[Produto],MOD($J6276,ROWS(tblConsorcios[Produto]))+1),"")</f>
        <v>Imóvel IE300 – 220m</v>
      </c>
      <c r="M6276" s="20" cm="1">
        <f t="array" ref="M6276">IFERROR(INDEX(tblConsorcios[Valor da Carta (R$)],MOD($J6276,ROWS(tblConsorcios[Produto]))+1),"")</f>
        <v>300000</v>
      </c>
      <c r="N6276" s="2" cm="1">
        <f t="array" ref="N6276">IFERROR(INDEX(tblConsorcios[Prazo (meses)],MOD($J6276,ROWS(tblConsorcios[Produto]))+1),"")</f>
        <v>220</v>
      </c>
      <c r="O6276" s="20" cm="1">
        <f t="array" ref="O6276">IFERROR(INDEX(tblConsorcios[Parcela Mensal (R$)],MOD($J6276,ROWS(tblConsorcios[Produto]))+1),"")</f>
        <v>1742.73</v>
      </c>
      <c r="P6276" s="20" t="str" cm="1">
        <f t="array" ref="P6276">IFERROR(INDEX(tblClientes[Dividendo Mensal (R$)],INT($J6276/ROWS(tblConsorcios[Produto]))+1),"")</f>
        <v/>
      </c>
      <c r="Q6276" s="20" t="str">
        <f t="shared" si="295"/>
        <v/>
      </c>
      <c r="R6276">
        <f t="shared" si="296"/>
        <v>0</v>
      </c>
    </row>
    <row r="6277" spans="10:18" x14ac:dyDescent="0.2">
      <c r="J6277">
        <f t="shared" si="294"/>
        <v>6275</v>
      </c>
      <c r="K6277" t="str" cm="1">
        <f t="array" ref="K6277">IFERROR(INDEX(tblClientes[Cliente],INT($J6277/ROWS(tblConsorcios[Produto]))+1),"")</f>
        <v/>
      </c>
      <c r="L6277" t="str" cm="1">
        <f t="array" ref="L6277">IFERROR(INDEX(tblConsorcios[Produto],MOD($J6277,ROWS(tblConsorcios[Produto]))+1),"")</f>
        <v>Imóvel IE300 – 200m</v>
      </c>
      <c r="M6277" s="20" cm="1">
        <f t="array" ref="M6277">IFERROR(INDEX(tblConsorcios[Valor da Carta (R$)],MOD($J6277,ROWS(tblConsorcios[Produto]))+1),"")</f>
        <v>300000</v>
      </c>
      <c r="N6277" s="2" cm="1">
        <f t="array" ref="N6277">IFERROR(INDEX(tblConsorcios[Prazo (meses)],MOD($J6277,ROWS(tblConsorcios[Produto]))+1),"")</f>
        <v>200</v>
      </c>
      <c r="O6277" s="20" cm="1">
        <f t="array" ref="O6277">IFERROR(INDEX(tblConsorcios[Parcela Mensal (R$)],MOD($J6277,ROWS(tblConsorcios[Produto]))+1),"")</f>
        <v>1902</v>
      </c>
      <c r="P6277" s="20" t="str" cm="1">
        <f t="array" ref="P6277">IFERROR(INDEX(tblClientes[Dividendo Mensal (R$)],INT($J6277/ROWS(tblConsorcios[Produto]))+1),"")</f>
        <v/>
      </c>
      <c r="Q6277" s="20" t="str">
        <f t="shared" si="295"/>
        <v/>
      </c>
      <c r="R6277">
        <f t="shared" si="296"/>
        <v>0</v>
      </c>
    </row>
    <row r="6278" spans="10:18" x14ac:dyDescent="0.2">
      <c r="J6278">
        <f t="shared" si="294"/>
        <v>6276</v>
      </c>
      <c r="K6278" t="str" cm="1">
        <f t="array" ref="K6278">IFERROR(INDEX(tblClientes[Cliente],INT($J6278/ROWS(tblConsorcios[Produto]))+1),"")</f>
        <v/>
      </c>
      <c r="L6278" t="str" cm="1">
        <f t="array" ref="L6278">IFERROR(INDEX(tblConsorcios[Produto],MOD($J6278,ROWS(tblConsorcios[Produto]))+1),"")</f>
        <v>Imóvel IE240 – 240m</v>
      </c>
      <c r="M6278" s="20" cm="1">
        <f t="array" ref="M6278">IFERROR(INDEX(tblConsorcios[Valor da Carta (R$)],MOD($J6278,ROWS(tblConsorcios[Produto]))+1),"")</f>
        <v>240000</v>
      </c>
      <c r="N6278" s="2" cm="1">
        <f t="array" ref="N6278">IFERROR(INDEX(tblConsorcios[Prazo (meses)],MOD($J6278,ROWS(tblConsorcios[Produto]))+1),"")</f>
        <v>240</v>
      </c>
      <c r="O6278" s="20" cm="1">
        <f t="array" ref="O6278">IFERROR(INDEX(tblConsorcios[Parcela Mensal (R$)],MOD($J6278,ROWS(tblConsorcios[Produto]))+1),"")</f>
        <v>1288</v>
      </c>
      <c r="P6278" s="20" t="str" cm="1">
        <f t="array" ref="P6278">IFERROR(INDEX(tblClientes[Dividendo Mensal (R$)],INT($J6278/ROWS(tblConsorcios[Produto]))+1),"")</f>
        <v/>
      </c>
      <c r="Q6278" s="20" t="str">
        <f t="shared" si="295"/>
        <v/>
      </c>
      <c r="R6278">
        <f t="shared" si="296"/>
        <v>0</v>
      </c>
    </row>
    <row r="6279" spans="10:18" x14ac:dyDescent="0.2">
      <c r="J6279">
        <f t="shared" si="294"/>
        <v>6277</v>
      </c>
      <c r="K6279" t="str" cm="1">
        <f t="array" ref="K6279">IFERROR(INDEX(tblClientes[Cliente],INT($J6279/ROWS(tblConsorcios[Produto]))+1),"")</f>
        <v/>
      </c>
      <c r="L6279" t="str" cm="1">
        <f t="array" ref="L6279">IFERROR(INDEX(tblConsorcios[Produto],MOD($J6279,ROWS(tblConsorcios[Produto]))+1),"")</f>
        <v>Imóvel IE240 – 220m</v>
      </c>
      <c r="M6279" s="20" cm="1">
        <f t="array" ref="M6279">IFERROR(INDEX(tblConsorcios[Valor da Carta (R$)],MOD($J6279,ROWS(tblConsorcios[Produto]))+1),"")</f>
        <v>240000</v>
      </c>
      <c r="N6279" s="2" cm="1">
        <f t="array" ref="N6279">IFERROR(INDEX(tblConsorcios[Prazo (meses)],MOD($J6279,ROWS(tblConsorcios[Produto]))+1),"")</f>
        <v>220</v>
      </c>
      <c r="O6279" s="20" cm="1">
        <f t="array" ref="O6279">IFERROR(INDEX(tblConsorcios[Parcela Mensal (R$)],MOD($J6279,ROWS(tblConsorcios[Produto]))+1),"")</f>
        <v>1394.18</v>
      </c>
      <c r="P6279" s="20" t="str" cm="1">
        <f t="array" ref="P6279">IFERROR(INDEX(tblClientes[Dividendo Mensal (R$)],INT($J6279/ROWS(tblConsorcios[Produto]))+1),"")</f>
        <v/>
      </c>
      <c r="Q6279" s="20" t="str">
        <f t="shared" si="295"/>
        <v/>
      </c>
      <c r="R6279">
        <f t="shared" si="296"/>
        <v>0</v>
      </c>
    </row>
    <row r="6280" spans="10:18" x14ac:dyDescent="0.2">
      <c r="J6280">
        <f t="shared" si="294"/>
        <v>6278</v>
      </c>
      <c r="K6280" t="str" cm="1">
        <f t="array" ref="K6280">IFERROR(INDEX(tblClientes[Cliente],INT($J6280/ROWS(tblConsorcios[Produto]))+1),"")</f>
        <v/>
      </c>
      <c r="L6280" t="str" cm="1">
        <f t="array" ref="L6280">IFERROR(INDEX(tblConsorcios[Produto],MOD($J6280,ROWS(tblConsorcios[Produto]))+1),"")</f>
        <v>Imóvel IE240 – 200m</v>
      </c>
      <c r="M6280" s="20" cm="1">
        <f t="array" ref="M6280">IFERROR(INDEX(tblConsorcios[Valor da Carta (R$)],MOD($J6280,ROWS(tblConsorcios[Produto]))+1),"")</f>
        <v>240000</v>
      </c>
      <c r="N6280" s="2" cm="1">
        <f t="array" ref="N6280">IFERROR(INDEX(tblConsorcios[Prazo (meses)],MOD($J6280,ROWS(tblConsorcios[Produto]))+1),"")</f>
        <v>200</v>
      </c>
      <c r="O6280" s="20" cm="1">
        <f t="array" ref="O6280">IFERROR(INDEX(tblConsorcios[Parcela Mensal (R$)],MOD($J6280,ROWS(tblConsorcios[Produto]))+1),"")</f>
        <v>1521.6</v>
      </c>
      <c r="P6280" s="20" t="str" cm="1">
        <f t="array" ref="P6280">IFERROR(INDEX(tblClientes[Dividendo Mensal (R$)],INT($J6280/ROWS(tblConsorcios[Produto]))+1),"")</f>
        <v/>
      </c>
      <c r="Q6280" s="20" t="str">
        <f t="shared" si="295"/>
        <v/>
      </c>
      <c r="R6280">
        <f t="shared" si="296"/>
        <v>0</v>
      </c>
    </row>
    <row r="6281" spans="10:18" x14ac:dyDescent="0.2">
      <c r="J6281">
        <f t="shared" si="294"/>
        <v>6279</v>
      </c>
      <c r="K6281" t="str" cm="1">
        <f t="array" ref="K6281">IFERROR(INDEX(tblClientes[Cliente],INT($J6281/ROWS(tblConsorcios[Produto]))+1),"")</f>
        <v/>
      </c>
      <c r="L6281" t="str" cm="1">
        <f t="array" ref="L6281">IFERROR(INDEX(tblConsorcios[Produto],MOD($J6281,ROWS(tblConsorcios[Produto]))+1),"")</f>
        <v>Imóvel IE230 – 240m</v>
      </c>
      <c r="M6281" s="20" cm="1">
        <f t="array" ref="M6281">IFERROR(INDEX(tblConsorcios[Valor da Carta (R$)],MOD($J6281,ROWS(tblConsorcios[Produto]))+1),"")</f>
        <v>230000</v>
      </c>
      <c r="N6281" s="2" cm="1">
        <f t="array" ref="N6281">IFERROR(INDEX(tblConsorcios[Prazo (meses)],MOD($J6281,ROWS(tblConsorcios[Produto]))+1),"")</f>
        <v>240</v>
      </c>
      <c r="O6281" s="20" cm="1">
        <f t="array" ref="O6281">IFERROR(INDEX(tblConsorcios[Parcela Mensal (R$)],MOD($J6281,ROWS(tblConsorcios[Produto]))+1),"")</f>
        <v>1234.33</v>
      </c>
      <c r="P6281" s="20" t="str" cm="1">
        <f t="array" ref="P6281">IFERROR(INDEX(tblClientes[Dividendo Mensal (R$)],INT($J6281/ROWS(tblConsorcios[Produto]))+1),"")</f>
        <v/>
      </c>
      <c r="Q6281" s="20" t="str">
        <f t="shared" si="295"/>
        <v/>
      </c>
      <c r="R6281">
        <f t="shared" si="296"/>
        <v>0</v>
      </c>
    </row>
    <row r="6282" spans="10:18" x14ac:dyDescent="0.2">
      <c r="J6282">
        <f t="shared" si="294"/>
        <v>6280</v>
      </c>
      <c r="K6282" t="str" cm="1">
        <f t="array" ref="K6282">IFERROR(INDEX(tblClientes[Cliente],INT($J6282/ROWS(tblConsorcios[Produto]))+1),"")</f>
        <v/>
      </c>
      <c r="L6282" t="str" cm="1">
        <f t="array" ref="L6282">IFERROR(INDEX(tblConsorcios[Produto],MOD($J6282,ROWS(tblConsorcios[Produto]))+1),"")</f>
        <v>Imóvel IE230 – 220m</v>
      </c>
      <c r="M6282" s="20" cm="1">
        <f t="array" ref="M6282">IFERROR(INDEX(tblConsorcios[Valor da Carta (R$)],MOD($J6282,ROWS(tblConsorcios[Produto]))+1),"")</f>
        <v>230000</v>
      </c>
      <c r="N6282" s="2" cm="1">
        <f t="array" ref="N6282">IFERROR(INDEX(tblConsorcios[Prazo (meses)],MOD($J6282,ROWS(tblConsorcios[Produto]))+1),"")</f>
        <v>220</v>
      </c>
      <c r="O6282" s="20" cm="1">
        <f t="array" ref="O6282">IFERROR(INDEX(tblConsorcios[Parcela Mensal (R$)],MOD($J6282,ROWS(tblConsorcios[Produto]))+1),"")</f>
        <v>1336.09</v>
      </c>
      <c r="P6282" s="20" t="str" cm="1">
        <f t="array" ref="P6282">IFERROR(INDEX(tblClientes[Dividendo Mensal (R$)],INT($J6282/ROWS(tblConsorcios[Produto]))+1),"")</f>
        <v/>
      </c>
      <c r="Q6282" s="20" t="str">
        <f t="shared" si="295"/>
        <v/>
      </c>
      <c r="R6282">
        <f t="shared" si="296"/>
        <v>0</v>
      </c>
    </row>
    <row r="6283" spans="10:18" x14ac:dyDescent="0.2">
      <c r="J6283">
        <f t="shared" si="294"/>
        <v>6281</v>
      </c>
      <c r="K6283" t="str" cm="1">
        <f t="array" ref="K6283">IFERROR(INDEX(tblClientes[Cliente],INT($J6283/ROWS(tblConsorcios[Produto]))+1),"")</f>
        <v/>
      </c>
      <c r="L6283" t="str" cm="1">
        <f t="array" ref="L6283">IFERROR(INDEX(tblConsorcios[Produto],MOD($J6283,ROWS(tblConsorcios[Produto]))+1),"")</f>
        <v>Imóvel IE230 – 200m</v>
      </c>
      <c r="M6283" s="20" cm="1">
        <f t="array" ref="M6283">IFERROR(INDEX(tblConsorcios[Valor da Carta (R$)],MOD($J6283,ROWS(tblConsorcios[Produto]))+1),"")</f>
        <v>230000</v>
      </c>
      <c r="N6283" s="2" cm="1">
        <f t="array" ref="N6283">IFERROR(INDEX(tblConsorcios[Prazo (meses)],MOD($J6283,ROWS(tblConsorcios[Produto]))+1),"")</f>
        <v>200</v>
      </c>
      <c r="O6283" s="20" cm="1">
        <f t="array" ref="O6283">IFERROR(INDEX(tblConsorcios[Parcela Mensal (R$)],MOD($J6283,ROWS(tblConsorcios[Produto]))+1),"")</f>
        <v>1458.2</v>
      </c>
      <c r="P6283" s="20" t="str" cm="1">
        <f t="array" ref="P6283">IFERROR(INDEX(tblClientes[Dividendo Mensal (R$)],INT($J6283/ROWS(tblConsorcios[Produto]))+1),"")</f>
        <v/>
      </c>
      <c r="Q6283" s="20" t="str">
        <f t="shared" si="295"/>
        <v/>
      </c>
      <c r="R6283">
        <f t="shared" si="296"/>
        <v>0</v>
      </c>
    </row>
    <row r="6284" spans="10:18" x14ac:dyDescent="0.2">
      <c r="J6284">
        <f t="shared" si="294"/>
        <v>6282</v>
      </c>
      <c r="K6284" t="str" cm="1">
        <f t="array" ref="K6284">IFERROR(INDEX(tblClientes[Cliente],INT($J6284/ROWS(tblConsorcios[Produto]))+1),"")</f>
        <v/>
      </c>
      <c r="L6284" t="str" cm="1">
        <f t="array" ref="L6284">IFERROR(INDEX(tblConsorcios[Produto],MOD($J6284,ROWS(tblConsorcios[Produto]))+1),"")</f>
        <v>Imóvel IE220 – 240m</v>
      </c>
      <c r="M6284" s="20" cm="1">
        <f t="array" ref="M6284">IFERROR(INDEX(tblConsorcios[Valor da Carta (R$)],MOD($J6284,ROWS(tblConsorcios[Produto]))+1),"")</f>
        <v>220000</v>
      </c>
      <c r="N6284" s="2" cm="1">
        <f t="array" ref="N6284">IFERROR(INDEX(tblConsorcios[Prazo (meses)],MOD($J6284,ROWS(tblConsorcios[Produto]))+1),"")</f>
        <v>240</v>
      </c>
      <c r="O6284" s="20" cm="1">
        <f t="array" ref="O6284">IFERROR(INDEX(tblConsorcios[Parcela Mensal (R$)],MOD($J6284,ROWS(tblConsorcios[Produto]))+1),"")</f>
        <v>1180.67</v>
      </c>
      <c r="P6284" s="20" t="str" cm="1">
        <f t="array" ref="P6284">IFERROR(INDEX(tblClientes[Dividendo Mensal (R$)],INT($J6284/ROWS(tblConsorcios[Produto]))+1),"")</f>
        <v/>
      </c>
      <c r="Q6284" s="20" t="str">
        <f t="shared" si="295"/>
        <v/>
      </c>
      <c r="R6284">
        <f t="shared" si="296"/>
        <v>0</v>
      </c>
    </row>
    <row r="6285" spans="10:18" x14ac:dyDescent="0.2">
      <c r="J6285">
        <f t="shared" si="294"/>
        <v>6283</v>
      </c>
      <c r="K6285" t="str" cm="1">
        <f t="array" ref="K6285">IFERROR(INDEX(tblClientes[Cliente],INT($J6285/ROWS(tblConsorcios[Produto]))+1),"")</f>
        <v/>
      </c>
      <c r="L6285" t="str" cm="1">
        <f t="array" ref="L6285">IFERROR(INDEX(tblConsorcios[Produto],MOD($J6285,ROWS(tblConsorcios[Produto]))+1),"")</f>
        <v>Imóvel IE220 – 220m</v>
      </c>
      <c r="M6285" s="20" cm="1">
        <f t="array" ref="M6285">IFERROR(INDEX(tblConsorcios[Valor da Carta (R$)],MOD($J6285,ROWS(tblConsorcios[Produto]))+1),"")</f>
        <v>220000</v>
      </c>
      <c r="N6285" s="2" cm="1">
        <f t="array" ref="N6285">IFERROR(INDEX(tblConsorcios[Prazo (meses)],MOD($J6285,ROWS(tblConsorcios[Produto]))+1),"")</f>
        <v>220</v>
      </c>
      <c r="O6285" s="20" cm="1">
        <f t="array" ref="O6285">IFERROR(INDEX(tblConsorcios[Parcela Mensal (R$)],MOD($J6285,ROWS(tblConsorcios[Produto]))+1),"")</f>
        <v>1278</v>
      </c>
      <c r="P6285" s="20" t="str" cm="1">
        <f t="array" ref="P6285">IFERROR(INDEX(tblClientes[Dividendo Mensal (R$)],INT($J6285/ROWS(tblConsorcios[Produto]))+1),"")</f>
        <v/>
      </c>
      <c r="Q6285" s="20" t="str">
        <f t="shared" si="295"/>
        <v/>
      </c>
      <c r="R6285">
        <f t="shared" si="296"/>
        <v>0</v>
      </c>
    </row>
    <row r="6286" spans="10:18" x14ac:dyDescent="0.2">
      <c r="J6286">
        <f t="shared" si="294"/>
        <v>6284</v>
      </c>
      <c r="K6286" t="str" cm="1">
        <f t="array" ref="K6286">IFERROR(INDEX(tblClientes[Cliente],INT($J6286/ROWS(tblConsorcios[Produto]))+1),"")</f>
        <v/>
      </c>
      <c r="L6286" t="str" cm="1">
        <f t="array" ref="L6286">IFERROR(INDEX(tblConsorcios[Produto],MOD($J6286,ROWS(tblConsorcios[Produto]))+1),"")</f>
        <v>Imóvel IE220 – 200m</v>
      </c>
      <c r="M6286" s="20" cm="1">
        <f t="array" ref="M6286">IFERROR(INDEX(tblConsorcios[Valor da Carta (R$)],MOD($J6286,ROWS(tblConsorcios[Produto]))+1),"")</f>
        <v>220000</v>
      </c>
      <c r="N6286" s="2" cm="1">
        <f t="array" ref="N6286">IFERROR(INDEX(tblConsorcios[Prazo (meses)],MOD($J6286,ROWS(tblConsorcios[Produto]))+1),"")</f>
        <v>200</v>
      </c>
      <c r="O6286" s="20" cm="1">
        <f t="array" ref="O6286">IFERROR(INDEX(tblConsorcios[Parcela Mensal (R$)],MOD($J6286,ROWS(tblConsorcios[Produto]))+1),"")</f>
        <v>1394.8</v>
      </c>
      <c r="P6286" s="20" t="str" cm="1">
        <f t="array" ref="P6286">IFERROR(INDEX(tblClientes[Dividendo Mensal (R$)],INT($J6286/ROWS(tblConsorcios[Produto]))+1),"")</f>
        <v/>
      </c>
      <c r="Q6286" s="20" t="str">
        <f t="shared" si="295"/>
        <v/>
      </c>
      <c r="R6286">
        <f t="shared" si="296"/>
        <v>0</v>
      </c>
    </row>
    <row r="6287" spans="10:18" x14ac:dyDescent="0.2">
      <c r="J6287">
        <f t="shared" si="294"/>
        <v>6285</v>
      </c>
      <c r="K6287" t="str" cm="1">
        <f t="array" ref="K6287">IFERROR(INDEX(tblClientes[Cliente],INT($J6287/ROWS(tblConsorcios[Produto]))+1),"")</f>
        <v/>
      </c>
      <c r="L6287" t="str" cm="1">
        <f t="array" ref="L6287">IFERROR(INDEX(tblConsorcios[Produto],MOD($J6287,ROWS(tblConsorcios[Produto]))+1),"")</f>
        <v>Imóvel IE200 – 240m</v>
      </c>
      <c r="M6287" s="20" cm="1">
        <f t="array" ref="M6287">IFERROR(INDEX(tblConsorcios[Valor da Carta (R$)],MOD($J6287,ROWS(tblConsorcios[Produto]))+1),"")</f>
        <v>200000</v>
      </c>
      <c r="N6287" s="2" cm="1">
        <f t="array" ref="N6287">IFERROR(INDEX(tblConsorcios[Prazo (meses)],MOD($J6287,ROWS(tblConsorcios[Produto]))+1),"")</f>
        <v>240</v>
      </c>
      <c r="O6287" s="20" cm="1">
        <f t="array" ref="O6287">IFERROR(INDEX(tblConsorcios[Parcela Mensal (R$)],MOD($J6287,ROWS(tblConsorcios[Produto]))+1),"")</f>
        <v>1073.33</v>
      </c>
      <c r="P6287" s="20" t="str" cm="1">
        <f t="array" ref="P6287">IFERROR(INDEX(tblClientes[Dividendo Mensal (R$)],INT($J6287/ROWS(tblConsorcios[Produto]))+1),"")</f>
        <v/>
      </c>
      <c r="Q6287" s="20" t="str">
        <f t="shared" si="295"/>
        <v/>
      </c>
      <c r="R6287">
        <f t="shared" si="296"/>
        <v>0</v>
      </c>
    </row>
    <row r="6288" spans="10:18" x14ac:dyDescent="0.2">
      <c r="J6288">
        <f t="shared" si="294"/>
        <v>6286</v>
      </c>
      <c r="K6288" t="str" cm="1">
        <f t="array" ref="K6288">IFERROR(INDEX(tblClientes[Cliente],INT($J6288/ROWS(tblConsorcios[Produto]))+1),"")</f>
        <v/>
      </c>
      <c r="L6288" t="str" cm="1">
        <f t="array" ref="L6288">IFERROR(INDEX(tblConsorcios[Produto],MOD($J6288,ROWS(tblConsorcios[Produto]))+1),"")</f>
        <v>Imóvel IE200 – 220m</v>
      </c>
      <c r="M6288" s="20" cm="1">
        <f t="array" ref="M6288">IFERROR(INDEX(tblConsorcios[Valor da Carta (R$)],MOD($J6288,ROWS(tblConsorcios[Produto]))+1),"")</f>
        <v>200000</v>
      </c>
      <c r="N6288" s="2" cm="1">
        <f t="array" ref="N6288">IFERROR(INDEX(tblConsorcios[Prazo (meses)],MOD($J6288,ROWS(tblConsorcios[Produto]))+1),"")</f>
        <v>220</v>
      </c>
      <c r="O6288" s="20" cm="1">
        <f t="array" ref="O6288">IFERROR(INDEX(tblConsorcios[Parcela Mensal (R$)],MOD($J6288,ROWS(tblConsorcios[Produto]))+1),"")</f>
        <v>1161.82</v>
      </c>
      <c r="P6288" s="20" t="str" cm="1">
        <f t="array" ref="P6288">IFERROR(INDEX(tblClientes[Dividendo Mensal (R$)],INT($J6288/ROWS(tblConsorcios[Produto]))+1),"")</f>
        <v/>
      </c>
      <c r="Q6288" s="20" t="str">
        <f t="shared" si="295"/>
        <v/>
      </c>
      <c r="R6288">
        <f t="shared" si="296"/>
        <v>0</v>
      </c>
    </row>
    <row r="6289" spans="10:18" x14ac:dyDescent="0.2">
      <c r="J6289">
        <f t="shared" si="294"/>
        <v>6287</v>
      </c>
      <c r="K6289" t="str" cm="1">
        <f t="array" ref="K6289">IFERROR(INDEX(tblClientes[Cliente],INT($J6289/ROWS(tblConsorcios[Produto]))+1),"")</f>
        <v/>
      </c>
      <c r="L6289" t="str" cm="1">
        <f t="array" ref="L6289">IFERROR(INDEX(tblConsorcios[Produto],MOD($J6289,ROWS(tblConsorcios[Produto]))+1),"")</f>
        <v>Imóvel IE200 – 200m</v>
      </c>
      <c r="M6289" s="20" cm="1">
        <f t="array" ref="M6289">IFERROR(INDEX(tblConsorcios[Valor da Carta (R$)],MOD($J6289,ROWS(tblConsorcios[Produto]))+1),"")</f>
        <v>200000</v>
      </c>
      <c r="N6289" s="2" cm="1">
        <f t="array" ref="N6289">IFERROR(INDEX(tblConsorcios[Prazo (meses)],MOD($J6289,ROWS(tblConsorcios[Produto]))+1),"")</f>
        <v>200</v>
      </c>
      <c r="O6289" s="20" cm="1">
        <f t="array" ref="O6289">IFERROR(INDEX(tblConsorcios[Parcela Mensal (R$)],MOD($J6289,ROWS(tblConsorcios[Produto]))+1),"")</f>
        <v>1268</v>
      </c>
      <c r="P6289" s="20" t="str" cm="1">
        <f t="array" ref="P6289">IFERROR(INDEX(tblClientes[Dividendo Mensal (R$)],INT($J6289/ROWS(tblConsorcios[Produto]))+1),"")</f>
        <v/>
      </c>
      <c r="Q6289" s="20" t="str">
        <f t="shared" si="295"/>
        <v/>
      </c>
      <c r="R6289">
        <f t="shared" si="296"/>
        <v>0</v>
      </c>
    </row>
    <row r="6290" spans="10:18" x14ac:dyDescent="0.2">
      <c r="J6290">
        <f t="shared" si="294"/>
        <v>6288</v>
      </c>
      <c r="K6290" t="str" cm="1">
        <f t="array" ref="K6290">IFERROR(INDEX(tblClientes[Cliente],INT($J6290/ROWS(tblConsorcios[Produto]))+1),"")</f>
        <v/>
      </c>
      <c r="L6290" t="str" cm="1">
        <f t="array" ref="L6290">IFERROR(INDEX(tblConsorcios[Produto],MOD($J6290,ROWS(tblConsorcios[Produto]))+1),"")</f>
        <v>Imóvel IE150 – 240m</v>
      </c>
      <c r="M6290" s="20" cm="1">
        <f t="array" ref="M6290">IFERROR(INDEX(tblConsorcios[Valor da Carta (R$)],MOD($J6290,ROWS(tblConsorcios[Produto]))+1),"")</f>
        <v>150000</v>
      </c>
      <c r="N6290" s="2" cm="1">
        <f t="array" ref="N6290">IFERROR(INDEX(tblConsorcios[Prazo (meses)],MOD($J6290,ROWS(tblConsorcios[Produto]))+1),"")</f>
        <v>240</v>
      </c>
      <c r="O6290" s="20" cm="1">
        <f t="array" ref="O6290">IFERROR(INDEX(tblConsorcios[Parcela Mensal (R$)],MOD($J6290,ROWS(tblConsorcios[Produto]))+1),"")</f>
        <v>805</v>
      </c>
      <c r="P6290" s="20" t="str" cm="1">
        <f t="array" ref="P6290">IFERROR(INDEX(tblClientes[Dividendo Mensal (R$)],INT($J6290/ROWS(tblConsorcios[Produto]))+1),"")</f>
        <v/>
      </c>
      <c r="Q6290" s="20" t="str">
        <f t="shared" si="295"/>
        <v/>
      </c>
      <c r="R6290">
        <f t="shared" si="296"/>
        <v>0</v>
      </c>
    </row>
    <row r="6291" spans="10:18" x14ac:dyDescent="0.2">
      <c r="J6291">
        <f t="shared" si="294"/>
        <v>6289</v>
      </c>
      <c r="K6291" t="str" cm="1">
        <f t="array" ref="K6291">IFERROR(INDEX(tblClientes[Cliente],INT($J6291/ROWS(tblConsorcios[Produto]))+1),"")</f>
        <v/>
      </c>
      <c r="L6291" t="str" cm="1">
        <f t="array" ref="L6291">IFERROR(INDEX(tblConsorcios[Produto],MOD($J6291,ROWS(tblConsorcios[Produto]))+1),"")</f>
        <v>Imóvel IE150 – 220m</v>
      </c>
      <c r="M6291" s="20" cm="1">
        <f t="array" ref="M6291">IFERROR(INDEX(tblConsorcios[Valor da Carta (R$)],MOD($J6291,ROWS(tblConsorcios[Produto]))+1),"")</f>
        <v>150000</v>
      </c>
      <c r="N6291" s="2" cm="1">
        <f t="array" ref="N6291">IFERROR(INDEX(tblConsorcios[Prazo (meses)],MOD($J6291,ROWS(tblConsorcios[Produto]))+1),"")</f>
        <v>220</v>
      </c>
      <c r="O6291" s="20" cm="1">
        <f t="array" ref="O6291">IFERROR(INDEX(tblConsorcios[Parcela Mensal (R$)],MOD($J6291,ROWS(tblConsorcios[Produto]))+1),"")</f>
        <v>871.36</v>
      </c>
      <c r="P6291" s="20" t="str" cm="1">
        <f t="array" ref="P6291">IFERROR(INDEX(tblClientes[Dividendo Mensal (R$)],INT($J6291/ROWS(tblConsorcios[Produto]))+1),"")</f>
        <v/>
      </c>
      <c r="Q6291" s="20" t="str">
        <f t="shared" si="295"/>
        <v/>
      </c>
      <c r="R6291">
        <f t="shared" si="296"/>
        <v>0</v>
      </c>
    </row>
    <row r="6292" spans="10:18" x14ac:dyDescent="0.2">
      <c r="J6292">
        <f t="shared" si="294"/>
        <v>6290</v>
      </c>
      <c r="K6292" t="str" cm="1">
        <f t="array" ref="K6292">IFERROR(INDEX(tblClientes[Cliente],INT($J6292/ROWS(tblConsorcios[Produto]))+1),"")</f>
        <v/>
      </c>
      <c r="L6292" t="str" cm="1">
        <f t="array" ref="L6292">IFERROR(INDEX(tblConsorcios[Produto],MOD($J6292,ROWS(tblConsorcios[Produto]))+1),"")</f>
        <v>Imóvel IE150 – 200m</v>
      </c>
      <c r="M6292" s="20" cm="1">
        <f t="array" ref="M6292">IFERROR(INDEX(tblConsorcios[Valor da Carta (R$)],MOD($J6292,ROWS(tblConsorcios[Produto]))+1),"")</f>
        <v>150000</v>
      </c>
      <c r="N6292" s="2" cm="1">
        <f t="array" ref="N6292">IFERROR(INDEX(tblConsorcios[Prazo (meses)],MOD($J6292,ROWS(tblConsorcios[Produto]))+1),"")</f>
        <v>200</v>
      </c>
      <c r="O6292" s="20" cm="1">
        <f t="array" ref="O6292">IFERROR(INDEX(tblConsorcios[Parcela Mensal (R$)],MOD($J6292,ROWS(tblConsorcios[Produto]))+1),"")</f>
        <v>951</v>
      </c>
      <c r="P6292" s="20" t="str" cm="1">
        <f t="array" ref="P6292">IFERROR(INDEX(tblClientes[Dividendo Mensal (R$)],INT($J6292/ROWS(tblConsorcios[Produto]))+1),"")</f>
        <v/>
      </c>
      <c r="Q6292" s="20" t="str">
        <f t="shared" si="295"/>
        <v/>
      </c>
      <c r="R6292">
        <f t="shared" si="296"/>
        <v>0</v>
      </c>
    </row>
    <row r="6293" spans="10:18" x14ac:dyDescent="0.2">
      <c r="J6293">
        <f t="shared" si="294"/>
        <v>6291</v>
      </c>
      <c r="K6293" t="str" cm="1">
        <f t="array" ref="K6293">IFERROR(INDEX(tblClientes[Cliente],INT($J6293/ROWS(tblConsorcios[Produto]))+1),"")</f>
        <v/>
      </c>
      <c r="L6293" t="str" cm="1">
        <f t="array" ref="L6293">IFERROR(INDEX(tblConsorcios[Produto],MOD($J6293,ROWS(tblConsorcios[Produto]))+1),"")</f>
        <v>Imóvel IE140 – 240m</v>
      </c>
      <c r="M6293" s="20" cm="1">
        <f t="array" ref="M6293">IFERROR(INDEX(tblConsorcios[Valor da Carta (R$)],MOD($J6293,ROWS(tblConsorcios[Produto]))+1),"")</f>
        <v>140000</v>
      </c>
      <c r="N6293" s="2" cm="1">
        <f t="array" ref="N6293">IFERROR(INDEX(tblConsorcios[Prazo (meses)],MOD($J6293,ROWS(tblConsorcios[Produto]))+1),"")</f>
        <v>240</v>
      </c>
      <c r="O6293" s="20" cm="1">
        <f t="array" ref="O6293">IFERROR(INDEX(tblConsorcios[Parcela Mensal (R$)],MOD($J6293,ROWS(tblConsorcios[Produto]))+1),"")</f>
        <v>751.33</v>
      </c>
      <c r="P6293" s="20" t="str" cm="1">
        <f t="array" ref="P6293">IFERROR(INDEX(tblClientes[Dividendo Mensal (R$)],INT($J6293/ROWS(tblConsorcios[Produto]))+1),"")</f>
        <v/>
      </c>
      <c r="Q6293" s="20" t="str">
        <f t="shared" si="295"/>
        <v/>
      </c>
      <c r="R6293">
        <f t="shared" si="296"/>
        <v>0</v>
      </c>
    </row>
    <row r="6294" spans="10:18" x14ac:dyDescent="0.2">
      <c r="J6294">
        <f t="shared" si="294"/>
        <v>6292</v>
      </c>
      <c r="K6294" t="str" cm="1">
        <f t="array" ref="K6294">IFERROR(INDEX(tblClientes[Cliente],INT($J6294/ROWS(tblConsorcios[Produto]))+1),"")</f>
        <v/>
      </c>
      <c r="L6294" t="str" cm="1">
        <f t="array" ref="L6294">IFERROR(INDEX(tblConsorcios[Produto],MOD($J6294,ROWS(tblConsorcios[Produto]))+1),"")</f>
        <v>Imóvel IE140 – 220m</v>
      </c>
      <c r="M6294" s="20" cm="1">
        <f t="array" ref="M6294">IFERROR(INDEX(tblConsorcios[Valor da Carta (R$)],MOD($J6294,ROWS(tblConsorcios[Produto]))+1),"")</f>
        <v>140000</v>
      </c>
      <c r="N6294" s="2" cm="1">
        <f t="array" ref="N6294">IFERROR(INDEX(tblConsorcios[Prazo (meses)],MOD($J6294,ROWS(tblConsorcios[Produto]))+1),"")</f>
        <v>220</v>
      </c>
      <c r="O6294" s="20" cm="1">
        <f t="array" ref="O6294">IFERROR(INDEX(tblConsorcios[Parcela Mensal (R$)],MOD($J6294,ROWS(tblConsorcios[Produto]))+1),"")</f>
        <v>813.27</v>
      </c>
      <c r="P6294" s="20" t="str" cm="1">
        <f t="array" ref="P6294">IFERROR(INDEX(tblClientes[Dividendo Mensal (R$)],INT($J6294/ROWS(tblConsorcios[Produto]))+1),"")</f>
        <v/>
      </c>
      <c r="Q6294" s="20" t="str">
        <f t="shared" si="295"/>
        <v/>
      </c>
      <c r="R6294">
        <f t="shared" si="296"/>
        <v>0</v>
      </c>
    </row>
    <row r="6295" spans="10:18" x14ac:dyDescent="0.2">
      <c r="J6295">
        <f t="shared" si="294"/>
        <v>6293</v>
      </c>
      <c r="K6295" t="str" cm="1">
        <f t="array" ref="K6295">IFERROR(INDEX(tblClientes[Cliente],INT($J6295/ROWS(tblConsorcios[Produto]))+1),"")</f>
        <v/>
      </c>
      <c r="L6295" t="str" cm="1">
        <f t="array" ref="L6295">IFERROR(INDEX(tblConsorcios[Produto],MOD($J6295,ROWS(tblConsorcios[Produto]))+1),"")</f>
        <v>Imóvel IE140 – 200m</v>
      </c>
      <c r="M6295" s="20" cm="1">
        <f t="array" ref="M6295">IFERROR(INDEX(tblConsorcios[Valor da Carta (R$)],MOD($J6295,ROWS(tblConsorcios[Produto]))+1),"")</f>
        <v>140000</v>
      </c>
      <c r="N6295" s="2" cm="1">
        <f t="array" ref="N6295">IFERROR(INDEX(tblConsorcios[Prazo (meses)],MOD($J6295,ROWS(tblConsorcios[Produto]))+1),"")</f>
        <v>200</v>
      </c>
      <c r="O6295" s="20" cm="1">
        <f t="array" ref="O6295">IFERROR(INDEX(tblConsorcios[Parcela Mensal (R$)],MOD($J6295,ROWS(tblConsorcios[Produto]))+1),"")</f>
        <v>887.6</v>
      </c>
      <c r="P6295" s="20" t="str" cm="1">
        <f t="array" ref="P6295">IFERROR(INDEX(tblClientes[Dividendo Mensal (R$)],INT($J6295/ROWS(tblConsorcios[Produto]))+1),"")</f>
        <v/>
      </c>
      <c r="Q6295" s="20" t="str">
        <f t="shared" si="295"/>
        <v/>
      </c>
      <c r="R6295">
        <f t="shared" si="296"/>
        <v>0</v>
      </c>
    </row>
    <row r="6296" spans="10:18" x14ac:dyDescent="0.2">
      <c r="J6296">
        <f t="shared" si="294"/>
        <v>6294</v>
      </c>
      <c r="K6296" t="str" cm="1">
        <f t="array" ref="K6296">IFERROR(INDEX(tblClientes[Cliente],INT($J6296/ROWS(tblConsorcios[Produto]))+1),"")</f>
        <v/>
      </c>
      <c r="L6296" t="str" cm="1">
        <f t="array" ref="L6296">IFERROR(INDEX(tblConsorcios[Produto],MOD($J6296,ROWS(tblConsorcios[Produto]))+1),"")</f>
        <v>Imóvel IE130 – 240m</v>
      </c>
      <c r="M6296" s="20" cm="1">
        <f t="array" ref="M6296">IFERROR(INDEX(tblConsorcios[Valor da Carta (R$)],MOD($J6296,ROWS(tblConsorcios[Produto]))+1),"")</f>
        <v>130000</v>
      </c>
      <c r="N6296" s="2" cm="1">
        <f t="array" ref="N6296">IFERROR(INDEX(tblConsorcios[Prazo (meses)],MOD($J6296,ROWS(tblConsorcios[Produto]))+1),"")</f>
        <v>240</v>
      </c>
      <c r="O6296" s="20" cm="1">
        <f t="array" ref="O6296">IFERROR(INDEX(tblConsorcios[Parcela Mensal (R$)],MOD($J6296,ROWS(tblConsorcios[Produto]))+1),"")</f>
        <v>697.67</v>
      </c>
      <c r="P6296" s="20" t="str" cm="1">
        <f t="array" ref="P6296">IFERROR(INDEX(tblClientes[Dividendo Mensal (R$)],INT($J6296/ROWS(tblConsorcios[Produto]))+1),"")</f>
        <v/>
      </c>
      <c r="Q6296" s="20" t="str">
        <f t="shared" si="295"/>
        <v/>
      </c>
      <c r="R6296">
        <f t="shared" si="296"/>
        <v>0</v>
      </c>
    </row>
    <row r="6297" spans="10:18" x14ac:dyDescent="0.2">
      <c r="J6297">
        <f t="shared" si="294"/>
        <v>6295</v>
      </c>
      <c r="K6297" t="str" cm="1">
        <f t="array" ref="K6297">IFERROR(INDEX(tblClientes[Cliente],INT($J6297/ROWS(tblConsorcios[Produto]))+1),"")</f>
        <v/>
      </c>
      <c r="L6297" t="str" cm="1">
        <f t="array" ref="L6297">IFERROR(INDEX(tblConsorcios[Produto],MOD($J6297,ROWS(tblConsorcios[Produto]))+1),"")</f>
        <v>Imóvel IE130 – 220m</v>
      </c>
      <c r="M6297" s="20" cm="1">
        <f t="array" ref="M6297">IFERROR(INDEX(tblConsorcios[Valor da Carta (R$)],MOD($J6297,ROWS(tblConsorcios[Produto]))+1),"")</f>
        <v>130000</v>
      </c>
      <c r="N6297" s="2" cm="1">
        <f t="array" ref="N6297">IFERROR(INDEX(tblConsorcios[Prazo (meses)],MOD($J6297,ROWS(tblConsorcios[Produto]))+1),"")</f>
        <v>220</v>
      </c>
      <c r="O6297" s="20" cm="1">
        <f t="array" ref="O6297">IFERROR(INDEX(tblConsorcios[Parcela Mensal (R$)],MOD($J6297,ROWS(tblConsorcios[Produto]))+1),"")</f>
        <v>755.18</v>
      </c>
      <c r="P6297" s="20" t="str" cm="1">
        <f t="array" ref="P6297">IFERROR(INDEX(tblClientes[Dividendo Mensal (R$)],INT($J6297/ROWS(tblConsorcios[Produto]))+1),"")</f>
        <v/>
      </c>
      <c r="Q6297" s="20" t="str">
        <f t="shared" si="295"/>
        <v/>
      </c>
      <c r="R6297">
        <f t="shared" si="296"/>
        <v>0</v>
      </c>
    </row>
    <row r="6298" spans="10:18" x14ac:dyDescent="0.2">
      <c r="J6298">
        <f t="shared" si="294"/>
        <v>6296</v>
      </c>
      <c r="K6298" t="str" cm="1">
        <f t="array" ref="K6298">IFERROR(INDEX(tblClientes[Cliente],INT($J6298/ROWS(tblConsorcios[Produto]))+1),"")</f>
        <v/>
      </c>
      <c r="L6298" t="str" cm="1">
        <f t="array" ref="L6298">IFERROR(INDEX(tblConsorcios[Produto],MOD($J6298,ROWS(tblConsorcios[Produto]))+1),"")</f>
        <v>Imóvel IE130 – 200m</v>
      </c>
      <c r="M6298" s="20" cm="1">
        <f t="array" ref="M6298">IFERROR(INDEX(tblConsorcios[Valor da Carta (R$)],MOD($J6298,ROWS(tblConsorcios[Produto]))+1),"")</f>
        <v>130000</v>
      </c>
      <c r="N6298" s="2" cm="1">
        <f t="array" ref="N6298">IFERROR(INDEX(tblConsorcios[Prazo (meses)],MOD($J6298,ROWS(tblConsorcios[Produto]))+1),"")</f>
        <v>200</v>
      </c>
      <c r="O6298" s="20" cm="1">
        <f t="array" ref="O6298">IFERROR(INDEX(tblConsorcios[Parcela Mensal (R$)],MOD($J6298,ROWS(tblConsorcios[Produto]))+1),"")</f>
        <v>824.2</v>
      </c>
      <c r="P6298" s="20" t="str" cm="1">
        <f t="array" ref="P6298">IFERROR(INDEX(tblClientes[Dividendo Mensal (R$)],INT($J6298/ROWS(tblConsorcios[Produto]))+1),"")</f>
        <v/>
      </c>
      <c r="Q6298" s="20" t="str">
        <f t="shared" si="295"/>
        <v/>
      </c>
      <c r="R6298">
        <f t="shared" si="296"/>
        <v>0</v>
      </c>
    </row>
    <row r="6299" spans="10:18" x14ac:dyDescent="0.2">
      <c r="J6299">
        <f t="shared" si="294"/>
        <v>6297</v>
      </c>
      <c r="K6299" t="str" cm="1">
        <f t="array" ref="K6299">IFERROR(INDEX(tblClientes[Cliente],INT($J6299/ROWS(tblConsorcios[Produto]))+1),"")</f>
        <v/>
      </c>
      <c r="L6299" t="str" cm="1">
        <f t="array" ref="L6299">IFERROR(INDEX(tblConsorcios[Produto],MOD($J6299,ROWS(tblConsorcios[Produto]))+1),"")</f>
        <v>Imóvel IE120 – 240m</v>
      </c>
      <c r="M6299" s="20" cm="1">
        <f t="array" ref="M6299">IFERROR(INDEX(tblConsorcios[Valor da Carta (R$)],MOD($J6299,ROWS(tblConsorcios[Produto]))+1),"")</f>
        <v>120000</v>
      </c>
      <c r="N6299" s="2" cm="1">
        <f t="array" ref="N6299">IFERROR(INDEX(tblConsorcios[Prazo (meses)],MOD($J6299,ROWS(tblConsorcios[Produto]))+1),"")</f>
        <v>240</v>
      </c>
      <c r="O6299" s="20" cm="1">
        <f t="array" ref="O6299">IFERROR(INDEX(tblConsorcios[Parcela Mensal (R$)],MOD($J6299,ROWS(tblConsorcios[Produto]))+1),"")</f>
        <v>644</v>
      </c>
      <c r="P6299" s="20" t="str" cm="1">
        <f t="array" ref="P6299">IFERROR(INDEX(tblClientes[Dividendo Mensal (R$)],INT($J6299/ROWS(tblConsorcios[Produto]))+1),"")</f>
        <v/>
      </c>
      <c r="Q6299" s="20" t="str">
        <f t="shared" si="295"/>
        <v/>
      </c>
      <c r="R6299">
        <f t="shared" si="296"/>
        <v>0</v>
      </c>
    </row>
    <row r="6300" spans="10:18" x14ac:dyDescent="0.2">
      <c r="J6300">
        <f t="shared" si="294"/>
        <v>6298</v>
      </c>
      <c r="K6300" t="str" cm="1">
        <f t="array" ref="K6300">IFERROR(INDEX(tblClientes[Cliente],INT($J6300/ROWS(tblConsorcios[Produto]))+1),"")</f>
        <v/>
      </c>
      <c r="L6300" t="str" cm="1">
        <f t="array" ref="L6300">IFERROR(INDEX(tblConsorcios[Produto],MOD($J6300,ROWS(tblConsorcios[Produto]))+1),"")</f>
        <v>Imóvel IE120 – 220m</v>
      </c>
      <c r="M6300" s="20" cm="1">
        <f t="array" ref="M6300">IFERROR(INDEX(tblConsorcios[Valor da Carta (R$)],MOD($J6300,ROWS(tblConsorcios[Produto]))+1),"")</f>
        <v>120000</v>
      </c>
      <c r="N6300" s="2" cm="1">
        <f t="array" ref="N6300">IFERROR(INDEX(tblConsorcios[Prazo (meses)],MOD($J6300,ROWS(tblConsorcios[Produto]))+1),"")</f>
        <v>220</v>
      </c>
      <c r="O6300" s="20" cm="1">
        <f t="array" ref="O6300">IFERROR(INDEX(tblConsorcios[Parcela Mensal (R$)],MOD($J6300,ROWS(tblConsorcios[Produto]))+1),"")</f>
        <v>697.09</v>
      </c>
      <c r="P6300" s="20" t="str" cm="1">
        <f t="array" ref="P6300">IFERROR(INDEX(tblClientes[Dividendo Mensal (R$)],INT($J6300/ROWS(tblConsorcios[Produto]))+1),"")</f>
        <v/>
      </c>
      <c r="Q6300" s="20" t="str">
        <f t="shared" si="295"/>
        <v/>
      </c>
      <c r="R6300">
        <f t="shared" si="296"/>
        <v>0</v>
      </c>
    </row>
    <row r="6301" spans="10:18" x14ac:dyDescent="0.2">
      <c r="J6301">
        <f t="shared" si="294"/>
        <v>6299</v>
      </c>
      <c r="K6301" t="str" cm="1">
        <f t="array" ref="K6301">IFERROR(INDEX(tblClientes[Cliente],INT($J6301/ROWS(tblConsorcios[Produto]))+1),"")</f>
        <v/>
      </c>
      <c r="L6301" t="str" cm="1">
        <f t="array" ref="L6301">IFERROR(INDEX(tblConsorcios[Produto],MOD($J6301,ROWS(tblConsorcios[Produto]))+1),"")</f>
        <v>Imóvel IE120 – 200m</v>
      </c>
      <c r="M6301" s="20" cm="1">
        <f t="array" ref="M6301">IFERROR(INDEX(tblConsorcios[Valor da Carta (R$)],MOD($J6301,ROWS(tblConsorcios[Produto]))+1),"")</f>
        <v>120000</v>
      </c>
      <c r="N6301" s="2" cm="1">
        <f t="array" ref="N6301">IFERROR(INDEX(tblConsorcios[Prazo (meses)],MOD($J6301,ROWS(tblConsorcios[Produto]))+1),"")</f>
        <v>200</v>
      </c>
      <c r="O6301" s="20" cm="1">
        <f t="array" ref="O6301">IFERROR(INDEX(tblConsorcios[Parcela Mensal (R$)],MOD($J6301,ROWS(tblConsorcios[Produto]))+1),"")</f>
        <v>760.8</v>
      </c>
      <c r="P6301" s="20" t="str" cm="1">
        <f t="array" ref="P6301">IFERROR(INDEX(tblClientes[Dividendo Mensal (R$)],INT($J6301/ROWS(tblConsorcios[Produto]))+1),"")</f>
        <v/>
      </c>
      <c r="Q6301" s="20" t="str">
        <f t="shared" si="295"/>
        <v/>
      </c>
      <c r="R6301">
        <f t="shared" si="296"/>
        <v>0</v>
      </c>
    </row>
    <row r="6302" spans="10:18" x14ac:dyDescent="0.2">
      <c r="J6302">
        <f t="shared" si="294"/>
        <v>6300</v>
      </c>
      <c r="K6302" t="str" cm="1">
        <f t="array" ref="K6302">IFERROR(INDEX(tblClientes[Cliente],INT($J6302/ROWS(tblConsorcios[Produto]))+1),"")</f>
        <v/>
      </c>
      <c r="L6302" t="str" cm="1">
        <f t="array" ref="L6302">IFERROR(INDEX(tblConsorcios[Produto],MOD($J6302,ROWS(tblConsorcios[Produto]))+1),"")</f>
        <v>Imóvel IE600 – 240m</v>
      </c>
      <c r="M6302" s="20" cm="1">
        <f t="array" ref="M6302">IFERROR(INDEX(tblConsorcios[Valor da Carta (R$)],MOD($J6302,ROWS(tblConsorcios[Produto]))+1),"")</f>
        <v>600000</v>
      </c>
      <c r="N6302" s="2" cm="1">
        <f t="array" ref="N6302">IFERROR(INDEX(tblConsorcios[Prazo (meses)],MOD($J6302,ROWS(tblConsorcios[Produto]))+1),"")</f>
        <v>240</v>
      </c>
      <c r="O6302" s="20" cm="1">
        <f t="array" ref="O6302">IFERROR(INDEX(tblConsorcios[Parcela Mensal (R$)],MOD($J6302,ROWS(tblConsorcios[Produto]))+1),"")</f>
        <v>3220</v>
      </c>
      <c r="P6302" s="20" t="str" cm="1">
        <f t="array" ref="P6302">IFERROR(INDEX(tblClientes[Dividendo Mensal (R$)],INT($J6302/ROWS(tblConsorcios[Produto]))+1),"")</f>
        <v/>
      </c>
      <c r="Q6302" s="20" t="str">
        <f t="shared" si="295"/>
        <v/>
      </c>
      <c r="R6302">
        <f t="shared" si="296"/>
        <v>0</v>
      </c>
    </row>
    <row r="6303" spans="10:18" x14ac:dyDescent="0.2">
      <c r="J6303">
        <f t="shared" si="294"/>
        <v>6301</v>
      </c>
      <c r="K6303" t="str" cm="1">
        <f t="array" ref="K6303">IFERROR(INDEX(tblClientes[Cliente],INT($J6303/ROWS(tblConsorcios[Produto]))+1),"")</f>
        <v/>
      </c>
      <c r="L6303" t="str" cm="1">
        <f t="array" ref="L6303">IFERROR(INDEX(tblConsorcios[Produto],MOD($J6303,ROWS(tblConsorcios[Produto]))+1),"")</f>
        <v>Imóvel IE600 – 220m</v>
      </c>
      <c r="M6303" s="20" cm="1">
        <f t="array" ref="M6303">IFERROR(INDEX(tblConsorcios[Valor da Carta (R$)],MOD($J6303,ROWS(tblConsorcios[Produto]))+1),"")</f>
        <v>600000</v>
      </c>
      <c r="N6303" s="2" cm="1">
        <f t="array" ref="N6303">IFERROR(INDEX(tblConsorcios[Prazo (meses)],MOD($J6303,ROWS(tblConsorcios[Produto]))+1),"")</f>
        <v>220</v>
      </c>
      <c r="O6303" s="20" cm="1">
        <f t="array" ref="O6303">IFERROR(INDEX(tblConsorcios[Parcela Mensal (R$)],MOD($J6303,ROWS(tblConsorcios[Produto]))+1),"")</f>
        <v>3485.45</v>
      </c>
      <c r="P6303" s="20" t="str" cm="1">
        <f t="array" ref="P6303">IFERROR(INDEX(tblClientes[Dividendo Mensal (R$)],INT($J6303/ROWS(tblConsorcios[Produto]))+1),"")</f>
        <v/>
      </c>
      <c r="Q6303" s="20" t="str">
        <f t="shared" si="295"/>
        <v/>
      </c>
      <c r="R6303">
        <f t="shared" si="296"/>
        <v>0</v>
      </c>
    </row>
    <row r="6304" spans="10:18" x14ac:dyDescent="0.2">
      <c r="J6304">
        <f t="shared" si="294"/>
        <v>6302</v>
      </c>
      <c r="K6304" t="str" cm="1">
        <f t="array" ref="K6304">IFERROR(INDEX(tblClientes[Cliente],INT($J6304/ROWS(tblConsorcios[Produto]))+1),"")</f>
        <v/>
      </c>
      <c r="L6304" t="str" cm="1">
        <f t="array" ref="L6304">IFERROR(INDEX(tblConsorcios[Produto],MOD($J6304,ROWS(tblConsorcios[Produto]))+1),"")</f>
        <v>Imóvel IE600 – 200m</v>
      </c>
      <c r="M6304" s="20" cm="1">
        <f t="array" ref="M6304">IFERROR(INDEX(tblConsorcios[Valor da Carta (R$)],MOD($J6304,ROWS(tblConsorcios[Produto]))+1),"")</f>
        <v>600000</v>
      </c>
      <c r="N6304" s="2" cm="1">
        <f t="array" ref="N6304">IFERROR(INDEX(tblConsorcios[Prazo (meses)],MOD($J6304,ROWS(tblConsorcios[Produto]))+1),"")</f>
        <v>200</v>
      </c>
      <c r="O6304" s="20" cm="1">
        <f t="array" ref="O6304">IFERROR(INDEX(tblConsorcios[Parcela Mensal (R$)],MOD($J6304,ROWS(tblConsorcios[Produto]))+1),"")</f>
        <v>3804</v>
      </c>
      <c r="P6304" s="20" t="str" cm="1">
        <f t="array" ref="P6304">IFERROR(INDEX(tblClientes[Dividendo Mensal (R$)],INT($J6304/ROWS(tblConsorcios[Produto]))+1),"")</f>
        <v/>
      </c>
      <c r="Q6304" s="20" t="str">
        <f t="shared" si="295"/>
        <v/>
      </c>
      <c r="R6304">
        <f t="shared" si="296"/>
        <v>0</v>
      </c>
    </row>
    <row r="6305" spans="10:18" x14ac:dyDescent="0.2">
      <c r="J6305">
        <f t="shared" si="294"/>
        <v>6303</v>
      </c>
      <c r="K6305" t="str" cm="1">
        <f t="array" ref="K6305">IFERROR(INDEX(tblClientes[Cliente],INT($J6305/ROWS(tblConsorcios[Produto]))+1),"")</f>
        <v/>
      </c>
      <c r="L6305" t="str" cm="1">
        <f t="array" ref="L6305">IFERROR(INDEX(tblConsorcios[Produto],MOD($J6305,ROWS(tblConsorcios[Produto]))+1),"")</f>
        <v>Imóvel IE580 – 240m</v>
      </c>
      <c r="M6305" s="20" cm="1">
        <f t="array" ref="M6305">IFERROR(INDEX(tblConsorcios[Valor da Carta (R$)],MOD($J6305,ROWS(tblConsorcios[Produto]))+1),"")</f>
        <v>580000</v>
      </c>
      <c r="N6305" s="2" cm="1">
        <f t="array" ref="N6305">IFERROR(INDEX(tblConsorcios[Prazo (meses)],MOD($J6305,ROWS(tblConsorcios[Produto]))+1),"")</f>
        <v>240</v>
      </c>
      <c r="O6305" s="20" cm="1">
        <f t="array" ref="O6305">IFERROR(INDEX(tblConsorcios[Parcela Mensal (R$)],MOD($J6305,ROWS(tblConsorcios[Produto]))+1),"")</f>
        <v>3112.67</v>
      </c>
      <c r="P6305" s="20" t="str" cm="1">
        <f t="array" ref="P6305">IFERROR(INDEX(tblClientes[Dividendo Mensal (R$)],INT($J6305/ROWS(tblConsorcios[Produto]))+1),"")</f>
        <v/>
      </c>
      <c r="Q6305" s="20" t="str">
        <f t="shared" si="295"/>
        <v/>
      </c>
      <c r="R6305">
        <f t="shared" si="296"/>
        <v>0</v>
      </c>
    </row>
    <row r="6306" spans="10:18" x14ac:dyDescent="0.2">
      <c r="J6306">
        <f t="shared" si="294"/>
        <v>6304</v>
      </c>
      <c r="K6306" t="str" cm="1">
        <f t="array" ref="K6306">IFERROR(INDEX(tblClientes[Cliente],INT($J6306/ROWS(tblConsorcios[Produto]))+1),"")</f>
        <v/>
      </c>
      <c r="L6306" t="str" cm="1">
        <f t="array" ref="L6306">IFERROR(INDEX(tblConsorcios[Produto],MOD($J6306,ROWS(tblConsorcios[Produto]))+1),"")</f>
        <v>Imóvel IE580 – 220m</v>
      </c>
      <c r="M6306" s="20" cm="1">
        <f t="array" ref="M6306">IFERROR(INDEX(tblConsorcios[Valor da Carta (R$)],MOD($J6306,ROWS(tblConsorcios[Produto]))+1),"")</f>
        <v>580000</v>
      </c>
      <c r="N6306" s="2" cm="1">
        <f t="array" ref="N6306">IFERROR(INDEX(tblConsorcios[Prazo (meses)],MOD($J6306,ROWS(tblConsorcios[Produto]))+1),"")</f>
        <v>220</v>
      </c>
      <c r="O6306" s="20" cm="1">
        <f t="array" ref="O6306">IFERROR(INDEX(tblConsorcios[Parcela Mensal (R$)],MOD($J6306,ROWS(tblConsorcios[Produto]))+1),"")</f>
        <v>3369.27</v>
      </c>
      <c r="P6306" s="20" t="str" cm="1">
        <f t="array" ref="P6306">IFERROR(INDEX(tblClientes[Dividendo Mensal (R$)],INT($J6306/ROWS(tblConsorcios[Produto]))+1),"")</f>
        <v/>
      </c>
      <c r="Q6306" s="20" t="str">
        <f t="shared" si="295"/>
        <v/>
      </c>
      <c r="R6306">
        <f t="shared" si="296"/>
        <v>0</v>
      </c>
    </row>
    <row r="6307" spans="10:18" x14ac:dyDescent="0.2">
      <c r="J6307">
        <f t="shared" si="294"/>
        <v>6305</v>
      </c>
      <c r="K6307" t="str" cm="1">
        <f t="array" ref="K6307">IFERROR(INDEX(tblClientes[Cliente],INT($J6307/ROWS(tblConsorcios[Produto]))+1),"")</f>
        <v/>
      </c>
      <c r="L6307" t="str" cm="1">
        <f t="array" ref="L6307">IFERROR(INDEX(tblConsorcios[Produto],MOD($J6307,ROWS(tblConsorcios[Produto]))+1),"")</f>
        <v>Imóvel IE580 – 200m</v>
      </c>
      <c r="M6307" s="20" cm="1">
        <f t="array" ref="M6307">IFERROR(INDEX(tblConsorcios[Valor da Carta (R$)],MOD($J6307,ROWS(tblConsorcios[Produto]))+1),"")</f>
        <v>580000</v>
      </c>
      <c r="N6307" s="2" cm="1">
        <f t="array" ref="N6307">IFERROR(INDEX(tblConsorcios[Prazo (meses)],MOD($J6307,ROWS(tblConsorcios[Produto]))+1),"")</f>
        <v>200</v>
      </c>
      <c r="O6307" s="20" cm="1">
        <f t="array" ref="O6307">IFERROR(INDEX(tblConsorcios[Parcela Mensal (R$)],MOD($J6307,ROWS(tblConsorcios[Produto]))+1),"")</f>
        <v>3677.2</v>
      </c>
      <c r="P6307" s="20" t="str" cm="1">
        <f t="array" ref="P6307">IFERROR(INDEX(tblClientes[Dividendo Mensal (R$)],INT($J6307/ROWS(tblConsorcios[Produto]))+1),"")</f>
        <v/>
      </c>
      <c r="Q6307" s="20" t="str">
        <f t="shared" si="295"/>
        <v/>
      </c>
      <c r="R6307">
        <f t="shared" si="296"/>
        <v>0</v>
      </c>
    </row>
    <row r="6308" spans="10:18" x14ac:dyDescent="0.2">
      <c r="J6308">
        <f t="shared" si="294"/>
        <v>6306</v>
      </c>
      <c r="K6308" t="str" cm="1">
        <f t="array" ref="K6308">IFERROR(INDEX(tblClientes[Cliente],INT($J6308/ROWS(tblConsorcios[Produto]))+1),"")</f>
        <v/>
      </c>
      <c r="L6308" t="str" cm="1">
        <f t="array" ref="L6308">IFERROR(INDEX(tblConsorcios[Produto],MOD($J6308,ROWS(tblConsorcios[Produto]))+1),"")</f>
        <v>Imóvel IE550 – 240m</v>
      </c>
      <c r="M6308" s="20" cm="1">
        <f t="array" ref="M6308">IFERROR(INDEX(tblConsorcios[Valor da Carta (R$)],MOD($J6308,ROWS(tblConsorcios[Produto]))+1),"")</f>
        <v>550000</v>
      </c>
      <c r="N6308" s="2" cm="1">
        <f t="array" ref="N6308">IFERROR(INDEX(tblConsorcios[Prazo (meses)],MOD($J6308,ROWS(tblConsorcios[Produto]))+1),"")</f>
        <v>240</v>
      </c>
      <c r="O6308" s="20" cm="1">
        <f t="array" ref="O6308">IFERROR(INDEX(tblConsorcios[Parcela Mensal (R$)],MOD($J6308,ROWS(tblConsorcios[Produto]))+1),"")</f>
        <v>2951.67</v>
      </c>
      <c r="P6308" s="20" t="str" cm="1">
        <f t="array" ref="P6308">IFERROR(INDEX(tblClientes[Dividendo Mensal (R$)],INT($J6308/ROWS(tblConsorcios[Produto]))+1),"")</f>
        <v/>
      </c>
      <c r="Q6308" s="20" t="str">
        <f t="shared" si="295"/>
        <v/>
      </c>
      <c r="R6308">
        <f t="shared" si="296"/>
        <v>0</v>
      </c>
    </row>
    <row r="6309" spans="10:18" x14ac:dyDescent="0.2">
      <c r="J6309">
        <f t="shared" si="294"/>
        <v>6307</v>
      </c>
      <c r="K6309" t="str" cm="1">
        <f t="array" ref="K6309">IFERROR(INDEX(tblClientes[Cliente],INT($J6309/ROWS(tblConsorcios[Produto]))+1),"")</f>
        <v/>
      </c>
      <c r="L6309" t="str" cm="1">
        <f t="array" ref="L6309">IFERROR(INDEX(tblConsorcios[Produto],MOD($J6309,ROWS(tblConsorcios[Produto]))+1),"")</f>
        <v>Imóvel IE550 – 220m</v>
      </c>
      <c r="M6309" s="20" cm="1">
        <f t="array" ref="M6309">IFERROR(INDEX(tblConsorcios[Valor da Carta (R$)],MOD($J6309,ROWS(tblConsorcios[Produto]))+1),"")</f>
        <v>550000</v>
      </c>
      <c r="N6309" s="2" cm="1">
        <f t="array" ref="N6309">IFERROR(INDEX(tblConsorcios[Prazo (meses)],MOD($J6309,ROWS(tblConsorcios[Produto]))+1),"")</f>
        <v>220</v>
      </c>
      <c r="O6309" s="20" cm="1">
        <f t="array" ref="O6309">IFERROR(INDEX(tblConsorcios[Parcela Mensal (R$)],MOD($J6309,ROWS(tblConsorcios[Produto]))+1),"")</f>
        <v>3195</v>
      </c>
      <c r="P6309" s="20" t="str" cm="1">
        <f t="array" ref="P6309">IFERROR(INDEX(tblClientes[Dividendo Mensal (R$)],INT($J6309/ROWS(tblConsorcios[Produto]))+1),"")</f>
        <v/>
      </c>
      <c r="Q6309" s="20" t="str">
        <f t="shared" si="295"/>
        <v/>
      </c>
      <c r="R6309">
        <f t="shared" si="296"/>
        <v>0</v>
      </c>
    </row>
    <row r="6310" spans="10:18" x14ac:dyDescent="0.2">
      <c r="J6310">
        <f t="shared" si="294"/>
        <v>6308</v>
      </c>
      <c r="K6310" t="str" cm="1">
        <f t="array" ref="K6310">IFERROR(INDEX(tblClientes[Cliente],INT($J6310/ROWS(tblConsorcios[Produto]))+1),"")</f>
        <v/>
      </c>
      <c r="L6310" t="str" cm="1">
        <f t="array" ref="L6310">IFERROR(INDEX(tblConsorcios[Produto],MOD($J6310,ROWS(tblConsorcios[Produto]))+1),"")</f>
        <v>Imóvel IE550 – 200m</v>
      </c>
      <c r="M6310" s="20" cm="1">
        <f t="array" ref="M6310">IFERROR(INDEX(tblConsorcios[Valor da Carta (R$)],MOD($J6310,ROWS(tblConsorcios[Produto]))+1),"")</f>
        <v>550000</v>
      </c>
      <c r="N6310" s="2" cm="1">
        <f t="array" ref="N6310">IFERROR(INDEX(tblConsorcios[Prazo (meses)],MOD($J6310,ROWS(tblConsorcios[Produto]))+1),"")</f>
        <v>200</v>
      </c>
      <c r="O6310" s="20" cm="1">
        <f t="array" ref="O6310">IFERROR(INDEX(tblConsorcios[Parcela Mensal (R$)],MOD($J6310,ROWS(tblConsorcios[Produto]))+1),"")</f>
        <v>3487</v>
      </c>
      <c r="P6310" s="20" t="str" cm="1">
        <f t="array" ref="P6310">IFERROR(INDEX(tblClientes[Dividendo Mensal (R$)],INT($J6310/ROWS(tblConsorcios[Produto]))+1),"")</f>
        <v/>
      </c>
      <c r="Q6310" s="20" t="str">
        <f t="shared" si="295"/>
        <v/>
      </c>
      <c r="R6310">
        <f t="shared" si="296"/>
        <v>0</v>
      </c>
    </row>
    <row r="6311" spans="10:18" x14ac:dyDescent="0.2">
      <c r="J6311">
        <f t="shared" si="294"/>
        <v>6309</v>
      </c>
      <c r="K6311" t="str" cm="1">
        <f t="array" ref="K6311">IFERROR(INDEX(tblClientes[Cliente],INT($J6311/ROWS(tblConsorcios[Produto]))+1),"")</f>
        <v/>
      </c>
      <c r="L6311" t="str" cm="1">
        <f t="array" ref="L6311">IFERROR(INDEX(tblConsorcios[Produto],MOD($J6311,ROWS(tblConsorcios[Produto]))+1),"")</f>
        <v>Imóvel IE530 – 240m</v>
      </c>
      <c r="M6311" s="20" cm="1">
        <f t="array" ref="M6311">IFERROR(INDEX(tblConsorcios[Valor da Carta (R$)],MOD($J6311,ROWS(tblConsorcios[Produto]))+1),"")</f>
        <v>530000</v>
      </c>
      <c r="N6311" s="2" cm="1">
        <f t="array" ref="N6311">IFERROR(INDEX(tblConsorcios[Prazo (meses)],MOD($J6311,ROWS(tblConsorcios[Produto]))+1),"")</f>
        <v>240</v>
      </c>
      <c r="O6311" s="20" cm="1">
        <f t="array" ref="O6311">IFERROR(INDEX(tblConsorcios[Parcela Mensal (R$)],MOD($J6311,ROWS(tblConsorcios[Produto]))+1),"")</f>
        <v>2844.33</v>
      </c>
      <c r="P6311" s="20" t="str" cm="1">
        <f t="array" ref="P6311">IFERROR(INDEX(tblClientes[Dividendo Mensal (R$)],INT($J6311/ROWS(tblConsorcios[Produto]))+1),"")</f>
        <v/>
      </c>
      <c r="Q6311" s="20" t="str">
        <f t="shared" si="295"/>
        <v/>
      </c>
      <c r="R6311">
        <f t="shared" si="296"/>
        <v>0</v>
      </c>
    </row>
    <row r="6312" spans="10:18" x14ac:dyDescent="0.2">
      <c r="J6312">
        <f t="shared" si="294"/>
        <v>6310</v>
      </c>
      <c r="K6312" t="str" cm="1">
        <f t="array" ref="K6312">IFERROR(INDEX(tblClientes[Cliente],INT($J6312/ROWS(tblConsorcios[Produto]))+1),"")</f>
        <v/>
      </c>
      <c r="L6312" t="str" cm="1">
        <f t="array" ref="L6312">IFERROR(INDEX(tblConsorcios[Produto],MOD($J6312,ROWS(tblConsorcios[Produto]))+1),"")</f>
        <v>Imóvel IE530 – 220m</v>
      </c>
      <c r="M6312" s="20" cm="1">
        <f t="array" ref="M6312">IFERROR(INDEX(tblConsorcios[Valor da Carta (R$)],MOD($J6312,ROWS(tblConsorcios[Produto]))+1),"")</f>
        <v>530000</v>
      </c>
      <c r="N6312" s="2" cm="1">
        <f t="array" ref="N6312">IFERROR(INDEX(tblConsorcios[Prazo (meses)],MOD($J6312,ROWS(tblConsorcios[Produto]))+1),"")</f>
        <v>220</v>
      </c>
      <c r="O6312" s="20" cm="1">
        <f t="array" ref="O6312">IFERROR(INDEX(tblConsorcios[Parcela Mensal (R$)],MOD($J6312,ROWS(tblConsorcios[Produto]))+1),"")</f>
        <v>3078.82</v>
      </c>
      <c r="P6312" s="20" t="str" cm="1">
        <f t="array" ref="P6312">IFERROR(INDEX(tblClientes[Dividendo Mensal (R$)],INT($J6312/ROWS(tblConsorcios[Produto]))+1),"")</f>
        <v/>
      </c>
      <c r="Q6312" s="20" t="str">
        <f t="shared" si="295"/>
        <v/>
      </c>
      <c r="R6312">
        <f t="shared" si="296"/>
        <v>0</v>
      </c>
    </row>
    <row r="6313" spans="10:18" x14ac:dyDescent="0.2">
      <c r="J6313">
        <f t="shared" si="294"/>
        <v>6311</v>
      </c>
      <c r="K6313" t="str" cm="1">
        <f t="array" ref="K6313">IFERROR(INDEX(tblClientes[Cliente],INT($J6313/ROWS(tblConsorcios[Produto]))+1),"")</f>
        <v/>
      </c>
      <c r="L6313" t="str" cm="1">
        <f t="array" ref="L6313">IFERROR(INDEX(tblConsorcios[Produto],MOD($J6313,ROWS(tblConsorcios[Produto]))+1),"")</f>
        <v>Imóvel IE530 – 200m</v>
      </c>
      <c r="M6313" s="20" cm="1">
        <f t="array" ref="M6313">IFERROR(INDEX(tblConsorcios[Valor da Carta (R$)],MOD($J6313,ROWS(tblConsorcios[Produto]))+1),"")</f>
        <v>530000</v>
      </c>
      <c r="N6313" s="2" cm="1">
        <f t="array" ref="N6313">IFERROR(INDEX(tblConsorcios[Prazo (meses)],MOD($J6313,ROWS(tblConsorcios[Produto]))+1),"")</f>
        <v>200</v>
      </c>
      <c r="O6313" s="20" cm="1">
        <f t="array" ref="O6313">IFERROR(INDEX(tblConsorcios[Parcela Mensal (R$)],MOD($J6313,ROWS(tblConsorcios[Produto]))+1),"")</f>
        <v>3360.2</v>
      </c>
      <c r="P6313" s="20" t="str" cm="1">
        <f t="array" ref="P6313">IFERROR(INDEX(tblClientes[Dividendo Mensal (R$)],INT($J6313/ROWS(tblConsorcios[Produto]))+1),"")</f>
        <v/>
      </c>
      <c r="Q6313" s="20" t="str">
        <f t="shared" si="295"/>
        <v/>
      </c>
      <c r="R6313">
        <f t="shared" si="296"/>
        <v>0</v>
      </c>
    </row>
    <row r="6314" spans="10:18" x14ac:dyDescent="0.2">
      <c r="J6314">
        <f t="shared" si="294"/>
        <v>6312</v>
      </c>
      <c r="K6314" t="str" cm="1">
        <f t="array" ref="K6314">IFERROR(INDEX(tblClientes[Cliente],INT($J6314/ROWS(tblConsorcios[Produto]))+1),"")</f>
        <v/>
      </c>
      <c r="L6314" t="str" cm="1">
        <f t="array" ref="L6314">IFERROR(INDEX(tblConsorcios[Produto],MOD($J6314,ROWS(tblConsorcios[Produto]))+1),"")</f>
        <v>Imóvel IE500 – 240m</v>
      </c>
      <c r="M6314" s="20" cm="1">
        <f t="array" ref="M6314">IFERROR(INDEX(tblConsorcios[Valor da Carta (R$)],MOD($J6314,ROWS(tblConsorcios[Produto]))+1),"")</f>
        <v>500000</v>
      </c>
      <c r="N6314" s="2" cm="1">
        <f t="array" ref="N6314">IFERROR(INDEX(tblConsorcios[Prazo (meses)],MOD($J6314,ROWS(tblConsorcios[Produto]))+1),"")</f>
        <v>240</v>
      </c>
      <c r="O6314" s="20" cm="1">
        <f t="array" ref="O6314">IFERROR(INDEX(tblConsorcios[Parcela Mensal (R$)],MOD($J6314,ROWS(tblConsorcios[Produto]))+1),"")</f>
        <v>2683.33</v>
      </c>
      <c r="P6314" s="20" t="str" cm="1">
        <f t="array" ref="P6314">IFERROR(INDEX(tblClientes[Dividendo Mensal (R$)],INT($J6314/ROWS(tblConsorcios[Produto]))+1),"")</f>
        <v/>
      </c>
      <c r="Q6314" s="20" t="str">
        <f t="shared" si="295"/>
        <v/>
      </c>
      <c r="R6314">
        <f t="shared" si="296"/>
        <v>0</v>
      </c>
    </row>
    <row r="6315" spans="10:18" x14ac:dyDescent="0.2">
      <c r="J6315">
        <f t="shared" si="294"/>
        <v>6313</v>
      </c>
      <c r="K6315" t="str" cm="1">
        <f t="array" ref="K6315">IFERROR(INDEX(tblClientes[Cliente],INT($J6315/ROWS(tblConsorcios[Produto]))+1),"")</f>
        <v/>
      </c>
      <c r="L6315" t="str" cm="1">
        <f t="array" ref="L6315">IFERROR(INDEX(tblConsorcios[Produto],MOD($J6315,ROWS(tblConsorcios[Produto]))+1),"")</f>
        <v>Imóvel IE500 – 220m</v>
      </c>
      <c r="M6315" s="20" cm="1">
        <f t="array" ref="M6315">IFERROR(INDEX(tblConsorcios[Valor da Carta (R$)],MOD($J6315,ROWS(tblConsorcios[Produto]))+1),"")</f>
        <v>500000</v>
      </c>
      <c r="N6315" s="2" cm="1">
        <f t="array" ref="N6315">IFERROR(INDEX(tblConsorcios[Prazo (meses)],MOD($J6315,ROWS(tblConsorcios[Produto]))+1),"")</f>
        <v>220</v>
      </c>
      <c r="O6315" s="20" cm="1">
        <f t="array" ref="O6315">IFERROR(INDEX(tblConsorcios[Parcela Mensal (R$)],MOD($J6315,ROWS(tblConsorcios[Produto]))+1),"")</f>
        <v>2904.55</v>
      </c>
      <c r="P6315" s="20" t="str" cm="1">
        <f t="array" ref="P6315">IFERROR(INDEX(tblClientes[Dividendo Mensal (R$)],INT($J6315/ROWS(tblConsorcios[Produto]))+1),"")</f>
        <v/>
      </c>
      <c r="Q6315" s="20" t="str">
        <f t="shared" si="295"/>
        <v/>
      </c>
      <c r="R6315">
        <f t="shared" si="296"/>
        <v>0</v>
      </c>
    </row>
    <row r="6316" spans="10:18" x14ac:dyDescent="0.2">
      <c r="J6316">
        <f t="shared" si="294"/>
        <v>6314</v>
      </c>
      <c r="K6316" t="str" cm="1">
        <f t="array" ref="K6316">IFERROR(INDEX(tblClientes[Cliente],INT($J6316/ROWS(tblConsorcios[Produto]))+1),"")</f>
        <v/>
      </c>
      <c r="L6316" t="str" cm="1">
        <f t="array" ref="L6316">IFERROR(INDEX(tblConsorcios[Produto],MOD($J6316,ROWS(tblConsorcios[Produto]))+1),"")</f>
        <v>Imóvel IE500 – 200m</v>
      </c>
      <c r="M6316" s="20" cm="1">
        <f t="array" ref="M6316">IFERROR(INDEX(tblConsorcios[Valor da Carta (R$)],MOD($J6316,ROWS(tblConsorcios[Produto]))+1),"")</f>
        <v>500000</v>
      </c>
      <c r="N6316" s="2" cm="1">
        <f t="array" ref="N6316">IFERROR(INDEX(tblConsorcios[Prazo (meses)],MOD($J6316,ROWS(tblConsorcios[Produto]))+1),"")</f>
        <v>200</v>
      </c>
      <c r="O6316" s="20" cm="1">
        <f t="array" ref="O6316">IFERROR(INDEX(tblConsorcios[Parcela Mensal (R$)],MOD($J6316,ROWS(tblConsorcios[Produto]))+1),"")</f>
        <v>3170</v>
      </c>
      <c r="P6316" s="20" t="str" cm="1">
        <f t="array" ref="P6316">IFERROR(INDEX(tblClientes[Dividendo Mensal (R$)],INT($J6316/ROWS(tblConsorcios[Produto]))+1),"")</f>
        <v/>
      </c>
      <c r="Q6316" s="20" t="str">
        <f t="shared" si="295"/>
        <v/>
      </c>
      <c r="R6316">
        <f t="shared" si="296"/>
        <v>0</v>
      </c>
    </row>
    <row r="6317" spans="10:18" x14ac:dyDescent="0.2">
      <c r="J6317">
        <f t="shared" si="294"/>
        <v>6315</v>
      </c>
      <c r="K6317" t="str" cm="1">
        <f t="array" ref="K6317">IFERROR(INDEX(tblClientes[Cliente],INT($J6317/ROWS(tblConsorcios[Produto]))+1),"")</f>
        <v/>
      </c>
      <c r="L6317" t="str" cm="1">
        <f t="array" ref="L6317">IFERROR(INDEX(tblConsorcios[Produto],MOD($J6317,ROWS(tblConsorcios[Produto]))+1),"")</f>
        <v>Imóvel IE480 – 240m</v>
      </c>
      <c r="M6317" s="20" cm="1">
        <f t="array" ref="M6317">IFERROR(INDEX(tblConsorcios[Valor da Carta (R$)],MOD($J6317,ROWS(tblConsorcios[Produto]))+1),"")</f>
        <v>480000</v>
      </c>
      <c r="N6317" s="2" cm="1">
        <f t="array" ref="N6317">IFERROR(INDEX(tblConsorcios[Prazo (meses)],MOD($J6317,ROWS(tblConsorcios[Produto]))+1),"")</f>
        <v>240</v>
      </c>
      <c r="O6317" s="20" cm="1">
        <f t="array" ref="O6317">IFERROR(INDEX(tblConsorcios[Parcela Mensal (R$)],MOD($J6317,ROWS(tblConsorcios[Produto]))+1),"")</f>
        <v>2576</v>
      </c>
      <c r="P6317" s="20" t="str" cm="1">
        <f t="array" ref="P6317">IFERROR(INDEX(tblClientes[Dividendo Mensal (R$)],INT($J6317/ROWS(tblConsorcios[Produto]))+1),"")</f>
        <v/>
      </c>
      <c r="Q6317" s="20" t="str">
        <f t="shared" si="295"/>
        <v/>
      </c>
      <c r="R6317">
        <f t="shared" si="296"/>
        <v>0</v>
      </c>
    </row>
    <row r="6318" spans="10:18" x14ac:dyDescent="0.2">
      <c r="J6318">
        <f t="shared" si="294"/>
        <v>6316</v>
      </c>
      <c r="K6318" t="str" cm="1">
        <f t="array" ref="K6318">IFERROR(INDEX(tblClientes[Cliente],INT($J6318/ROWS(tblConsorcios[Produto]))+1),"")</f>
        <v/>
      </c>
      <c r="L6318" t="str" cm="1">
        <f t="array" ref="L6318">IFERROR(INDEX(tblConsorcios[Produto],MOD($J6318,ROWS(tblConsorcios[Produto]))+1),"")</f>
        <v>Imóvel IE480 – 220m</v>
      </c>
      <c r="M6318" s="20" cm="1">
        <f t="array" ref="M6318">IFERROR(INDEX(tblConsorcios[Valor da Carta (R$)],MOD($J6318,ROWS(tblConsorcios[Produto]))+1),"")</f>
        <v>480000</v>
      </c>
      <c r="N6318" s="2" cm="1">
        <f t="array" ref="N6318">IFERROR(INDEX(tblConsorcios[Prazo (meses)],MOD($J6318,ROWS(tblConsorcios[Produto]))+1),"")</f>
        <v>220</v>
      </c>
      <c r="O6318" s="20" cm="1">
        <f t="array" ref="O6318">IFERROR(INDEX(tblConsorcios[Parcela Mensal (R$)],MOD($J6318,ROWS(tblConsorcios[Produto]))+1),"")</f>
        <v>2788.36</v>
      </c>
      <c r="P6318" s="20" t="str" cm="1">
        <f t="array" ref="P6318">IFERROR(INDEX(tblClientes[Dividendo Mensal (R$)],INT($J6318/ROWS(tblConsorcios[Produto]))+1),"")</f>
        <v/>
      </c>
      <c r="Q6318" s="20" t="str">
        <f t="shared" si="295"/>
        <v/>
      </c>
      <c r="R6318">
        <f t="shared" si="296"/>
        <v>0</v>
      </c>
    </row>
    <row r="6319" spans="10:18" x14ac:dyDescent="0.2">
      <c r="J6319">
        <f t="shared" si="294"/>
        <v>6317</v>
      </c>
      <c r="K6319" t="str" cm="1">
        <f t="array" ref="K6319">IFERROR(INDEX(tblClientes[Cliente],INT($J6319/ROWS(tblConsorcios[Produto]))+1),"")</f>
        <v/>
      </c>
      <c r="L6319" t="str" cm="1">
        <f t="array" ref="L6319">IFERROR(INDEX(tblConsorcios[Produto],MOD($J6319,ROWS(tblConsorcios[Produto]))+1),"")</f>
        <v>Imóvel IE480 – 200m</v>
      </c>
      <c r="M6319" s="20" cm="1">
        <f t="array" ref="M6319">IFERROR(INDEX(tblConsorcios[Valor da Carta (R$)],MOD($J6319,ROWS(tblConsorcios[Produto]))+1),"")</f>
        <v>480000</v>
      </c>
      <c r="N6319" s="2" cm="1">
        <f t="array" ref="N6319">IFERROR(INDEX(tblConsorcios[Prazo (meses)],MOD($J6319,ROWS(tblConsorcios[Produto]))+1),"")</f>
        <v>200</v>
      </c>
      <c r="O6319" s="20" cm="1">
        <f t="array" ref="O6319">IFERROR(INDEX(tblConsorcios[Parcela Mensal (R$)],MOD($J6319,ROWS(tblConsorcios[Produto]))+1),"")</f>
        <v>3043.2</v>
      </c>
      <c r="P6319" s="20" t="str" cm="1">
        <f t="array" ref="P6319">IFERROR(INDEX(tblClientes[Dividendo Mensal (R$)],INT($J6319/ROWS(tblConsorcios[Produto]))+1),"")</f>
        <v/>
      </c>
      <c r="Q6319" s="20" t="str">
        <f t="shared" si="295"/>
        <v/>
      </c>
      <c r="R6319">
        <f t="shared" si="296"/>
        <v>0</v>
      </c>
    </row>
    <row r="6320" spans="10:18" x14ac:dyDescent="0.2">
      <c r="J6320">
        <f t="shared" si="294"/>
        <v>6318</v>
      </c>
      <c r="K6320" t="str" cm="1">
        <f t="array" ref="K6320">IFERROR(INDEX(tblClientes[Cliente],INT($J6320/ROWS(tblConsorcios[Produto]))+1),"")</f>
        <v/>
      </c>
      <c r="L6320" t="str" cm="1">
        <f t="array" ref="L6320">IFERROR(INDEX(tblConsorcios[Produto],MOD($J6320,ROWS(tblConsorcios[Produto]))+1),"")</f>
        <v>Imóvel IE450 – 240m</v>
      </c>
      <c r="M6320" s="20" cm="1">
        <f t="array" ref="M6320">IFERROR(INDEX(tblConsorcios[Valor da Carta (R$)],MOD($J6320,ROWS(tblConsorcios[Produto]))+1),"")</f>
        <v>450000</v>
      </c>
      <c r="N6320" s="2" cm="1">
        <f t="array" ref="N6320">IFERROR(INDEX(tblConsorcios[Prazo (meses)],MOD($J6320,ROWS(tblConsorcios[Produto]))+1),"")</f>
        <v>240</v>
      </c>
      <c r="O6320" s="20" cm="1">
        <f t="array" ref="O6320">IFERROR(INDEX(tblConsorcios[Parcela Mensal (R$)],MOD($J6320,ROWS(tblConsorcios[Produto]))+1),"")</f>
        <v>2415</v>
      </c>
      <c r="P6320" s="20" t="str" cm="1">
        <f t="array" ref="P6320">IFERROR(INDEX(tblClientes[Dividendo Mensal (R$)],INT($J6320/ROWS(tblConsorcios[Produto]))+1),"")</f>
        <v/>
      </c>
      <c r="Q6320" s="20" t="str">
        <f t="shared" si="295"/>
        <v/>
      </c>
      <c r="R6320">
        <f t="shared" si="296"/>
        <v>0</v>
      </c>
    </row>
    <row r="6321" spans="10:18" x14ac:dyDescent="0.2">
      <c r="J6321">
        <f t="shared" si="294"/>
        <v>6319</v>
      </c>
      <c r="K6321" t="str" cm="1">
        <f t="array" ref="K6321">IFERROR(INDEX(tblClientes[Cliente],INT($J6321/ROWS(tblConsorcios[Produto]))+1),"")</f>
        <v/>
      </c>
      <c r="L6321" t="str" cm="1">
        <f t="array" ref="L6321">IFERROR(INDEX(tblConsorcios[Produto],MOD($J6321,ROWS(tblConsorcios[Produto]))+1),"")</f>
        <v>Imóvel IE450 – 220m</v>
      </c>
      <c r="M6321" s="20" cm="1">
        <f t="array" ref="M6321">IFERROR(INDEX(tblConsorcios[Valor da Carta (R$)],MOD($J6321,ROWS(tblConsorcios[Produto]))+1),"")</f>
        <v>450000</v>
      </c>
      <c r="N6321" s="2" cm="1">
        <f t="array" ref="N6321">IFERROR(INDEX(tblConsorcios[Prazo (meses)],MOD($J6321,ROWS(tblConsorcios[Produto]))+1),"")</f>
        <v>220</v>
      </c>
      <c r="O6321" s="20" cm="1">
        <f t="array" ref="O6321">IFERROR(INDEX(tblConsorcios[Parcela Mensal (R$)],MOD($J6321,ROWS(tblConsorcios[Produto]))+1),"")</f>
        <v>2614.09</v>
      </c>
      <c r="P6321" s="20" t="str" cm="1">
        <f t="array" ref="P6321">IFERROR(INDEX(tblClientes[Dividendo Mensal (R$)],INT($J6321/ROWS(tblConsorcios[Produto]))+1),"")</f>
        <v/>
      </c>
      <c r="Q6321" s="20" t="str">
        <f t="shared" si="295"/>
        <v/>
      </c>
      <c r="R6321">
        <f t="shared" si="296"/>
        <v>0</v>
      </c>
    </row>
    <row r="6322" spans="10:18" x14ac:dyDescent="0.2">
      <c r="J6322">
        <f t="shared" si="294"/>
        <v>6320</v>
      </c>
      <c r="K6322" t="str" cm="1">
        <f t="array" ref="K6322">IFERROR(INDEX(tblClientes[Cliente],INT($J6322/ROWS(tblConsorcios[Produto]))+1),"")</f>
        <v/>
      </c>
      <c r="L6322" t="str" cm="1">
        <f t="array" ref="L6322">IFERROR(INDEX(tblConsorcios[Produto],MOD($J6322,ROWS(tblConsorcios[Produto]))+1),"")</f>
        <v>Imóvel IE450 – 200m</v>
      </c>
      <c r="M6322" s="20" cm="1">
        <f t="array" ref="M6322">IFERROR(INDEX(tblConsorcios[Valor da Carta (R$)],MOD($J6322,ROWS(tblConsorcios[Produto]))+1),"")</f>
        <v>450000</v>
      </c>
      <c r="N6322" s="2" cm="1">
        <f t="array" ref="N6322">IFERROR(INDEX(tblConsorcios[Prazo (meses)],MOD($J6322,ROWS(tblConsorcios[Produto]))+1),"")</f>
        <v>200</v>
      </c>
      <c r="O6322" s="20" cm="1">
        <f t="array" ref="O6322">IFERROR(INDEX(tblConsorcios[Parcela Mensal (R$)],MOD($J6322,ROWS(tblConsorcios[Produto]))+1),"")</f>
        <v>2853</v>
      </c>
      <c r="P6322" s="20" t="str" cm="1">
        <f t="array" ref="P6322">IFERROR(INDEX(tblClientes[Dividendo Mensal (R$)],INT($J6322/ROWS(tblConsorcios[Produto]))+1),"")</f>
        <v/>
      </c>
      <c r="Q6322" s="20" t="str">
        <f t="shared" si="295"/>
        <v/>
      </c>
      <c r="R6322">
        <f t="shared" si="296"/>
        <v>0</v>
      </c>
    </row>
    <row r="6323" spans="10:18" x14ac:dyDescent="0.2">
      <c r="J6323">
        <f t="shared" si="294"/>
        <v>6321</v>
      </c>
      <c r="K6323" t="str" cm="1">
        <f t="array" ref="K6323">IFERROR(INDEX(tblClientes[Cliente],INT($J6323/ROWS(tblConsorcios[Produto]))+1),"")</f>
        <v/>
      </c>
      <c r="L6323" t="str" cm="1">
        <f t="array" ref="L6323">IFERROR(INDEX(tblConsorcios[Produto],MOD($J6323,ROWS(tblConsorcios[Produto]))+1),"")</f>
        <v>Imóvel IE430 – 240m</v>
      </c>
      <c r="M6323" s="20" cm="1">
        <f t="array" ref="M6323">IFERROR(INDEX(tblConsorcios[Valor da Carta (R$)],MOD($J6323,ROWS(tblConsorcios[Produto]))+1),"")</f>
        <v>430000</v>
      </c>
      <c r="N6323" s="2" cm="1">
        <f t="array" ref="N6323">IFERROR(INDEX(tblConsorcios[Prazo (meses)],MOD($J6323,ROWS(tblConsorcios[Produto]))+1),"")</f>
        <v>240</v>
      </c>
      <c r="O6323" s="20" cm="1">
        <f t="array" ref="O6323">IFERROR(INDEX(tblConsorcios[Parcela Mensal (R$)],MOD($J6323,ROWS(tblConsorcios[Produto]))+1),"")</f>
        <v>2307.67</v>
      </c>
      <c r="P6323" s="20" t="str" cm="1">
        <f t="array" ref="P6323">IFERROR(INDEX(tblClientes[Dividendo Mensal (R$)],INT($J6323/ROWS(tblConsorcios[Produto]))+1),"")</f>
        <v/>
      </c>
      <c r="Q6323" s="20" t="str">
        <f t="shared" si="295"/>
        <v/>
      </c>
      <c r="R6323">
        <f t="shared" si="296"/>
        <v>0</v>
      </c>
    </row>
    <row r="6324" spans="10:18" x14ac:dyDescent="0.2">
      <c r="J6324">
        <f t="shared" si="294"/>
        <v>6322</v>
      </c>
      <c r="K6324" t="str" cm="1">
        <f t="array" ref="K6324">IFERROR(INDEX(tblClientes[Cliente],INT($J6324/ROWS(tblConsorcios[Produto]))+1),"")</f>
        <v/>
      </c>
      <c r="L6324" t="str" cm="1">
        <f t="array" ref="L6324">IFERROR(INDEX(tblConsorcios[Produto],MOD($J6324,ROWS(tblConsorcios[Produto]))+1),"")</f>
        <v>Imóvel IE430 – 220m</v>
      </c>
      <c r="M6324" s="20" cm="1">
        <f t="array" ref="M6324">IFERROR(INDEX(tblConsorcios[Valor da Carta (R$)],MOD($J6324,ROWS(tblConsorcios[Produto]))+1),"")</f>
        <v>430000</v>
      </c>
      <c r="N6324" s="2" cm="1">
        <f t="array" ref="N6324">IFERROR(INDEX(tblConsorcios[Prazo (meses)],MOD($J6324,ROWS(tblConsorcios[Produto]))+1),"")</f>
        <v>220</v>
      </c>
      <c r="O6324" s="20" cm="1">
        <f t="array" ref="O6324">IFERROR(INDEX(tblConsorcios[Parcela Mensal (R$)],MOD($J6324,ROWS(tblConsorcios[Produto]))+1),"")</f>
        <v>2497.91</v>
      </c>
      <c r="P6324" s="20" t="str" cm="1">
        <f t="array" ref="P6324">IFERROR(INDEX(tblClientes[Dividendo Mensal (R$)],INT($J6324/ROWS(tblConsorcios[Produto]))+1),"")</f>
        <v/>
      </c>
      <c r="Q6324" s="20" t="str">
        <f t="shared" si="295"/>
        <v/>
      </c>
      <c r="R6324">
        <f t="shared" si="296"/>
        <v>0</v>
      </c>
    </row>
    <row r="6325" spans="10:18" x14ac:dyDescent="0.2">
      <c r="J6325">
        <f t="shared" si="294"/>
        <v>6323</v>
      </c>
      <c r="K6325" t="str" cm="1">
        <f t="array" ref="K6325">IFERROR(INDEX(tblClientes[Cliente],INT($J6325/ROWS(tblConsorcios[Produto]))+1),"")</f>
        <v/>
      </c>
      <c r="L6325" t="str" cm="1">
        <f t="array" ref="L6325">IFERROR(INDEX(tblConsorcios[Produto],MOD($J6325,ROWS(tblConsorcios[Produto]))+1),"")</f>
        <v>Imóvel IE430 – 200m</v>
      </c>
      <c r="M6325" s="20" cm="1">
        <f t="array" ref="M6325">IFERROR(INDEX(tblConsorcios[Valor da Carta (R$)],MOD($J6325,ROWS(tblConsorcios[Produto]))+1),"")</f>
        <v>430000</v>
      </c>
      <c r="N6325" s="2" cm="1">
        <f t="array" ref="N6325">IFERROR(INDEX(tblConsorcios[Prazo (meses)],MOD($J6325,ROWS(tblConsorcios[Produto]))+1),"")</f>
        <v>200</v>
      </c>
      <c r="O6325" s="20" cm="1">
        <f t="array" ref="O6325">IFERROR(INDEX(tblConsorcios[Parcela Mensal (R$)],MOD($J6325,ROWS(tblConsorcios[Produto]))+1),"")</f>
        <v>2726.2</v>
      </c>
      <c r="P6325" s="20" t="str" cm="1">
        <f t="array" ref="P6325">IFERROR(INDEX(tblClientes[Dividendo Mensal (R$)],INT($J6325/ROWS(tblConsorcios[Produto]))+1),"")</f>
        <v/>
      </c>
      <c r="Q6325" s="20" t="str">
        <f t="shared" si="295"/>
        <v/>
      </c>
      <c r="R6325">
        <f t="shared" si="296"/>
        <v>0</v>
      </c>
    </row>
    <row r="6326" spans="10:18" x14ac:dyDescent="0.2">
      <c r="J6326">
        <f t="shared" si="294"/>
        <v>6324</v>
      </c>
      <c r="K6326" t="str" cm="1">
        <f t="array" ref="K6326">IFERROR(INDEX(tblClientes[Cliente],INT($J6326/ROWS(tblConsorcios[Produto]))+1),"")</f>
        <v/>
      </c>
      <c r="L6326" t="str" cm="1">
        <f t="array" ref="L6326">IFERROR(INDEX(tblConsorcios[Produto],MOD($J6326,ROWS(tblConsorcios[Produto]))+1),"")</f>
        <v>Imóvel IE400 – 240m</v>
      </c>
      <c r="M6326" s="20" cm="1">
        <f t="array" ref="M6326">IFERROR(INDEX(tblConsorcios[Valor da Carta (R$)],MOD($J6326,ROWS(tblConsorcios[Produto]))+1),"")</f>
        <v>400000</v>
      </c>
      <c r="N6326" s="2" cm="1">
        <f t="array" ref="N6326">IFERROR(INDEX(tblConsorcios[Prazo (meses)],MOD($J6326,ROWS(tblConsorcios[Produto]))+1),"")</f>
        <v>240</v>
      </c>
      <c r="O6326" s="20" cm="1">
        <f t="array" ref="O6326">IFERROR(INDEX(tblConsorcios[Parcela Mensal (R$)],MOD($J6326,ROWS(tblConsorcios[Produto]))+1),"")</f>
        <v>2146.67</v>
      </c>
      <c r="P6326" s="20" t="str" cm="1">
        <f t="array" ref="P6326">IFERROR(INDEX(tblClientes[Dividendo Mensal (R$)],INT($J6326/ROWS(tblConsorcios[Produto]))+1),"")</f>
        <v/>
      </c>
      <c r="Q6326" s="20" t="str">
        <f t="shared" si="295"/>
        <v/>
      </c>
      <c r="R6326">
        <f t="shared" si="296"/>
        <v>0</v>
      </c>
    </row>
    <row r="6327" spans="10:18" x14ac:dyDescent="0.2">
      <c r="J6327">
        <f t="shared" si="294"/>
        <v>6325</v>
      </c>
      <c r="K6327" t="str" cm="1">
        <f t="array" ref="K6327">IFERROR(INDEX(tblClientes[Cliente],INT($J6327/ROWS(tblConsorcios[Produto]))+1),"")</f>
        <v/>
      </c>
      <c r="L6327" t="str" cm="1">
        <f t="array" ref="L6327">IFERROR(INDEX(tblConsorcios[Produto],MOD($J6327,ROWS(tblConsorcios[Produto]))+1),"")</f>
        <v>Imóvel IE400 – 220m</v>
      </c>
      <c r="M6327" s="20" cm="1">
        <f t="array" ref="M6327">IFERROR(INDEX(tblConsorcios[Valor da Carta (R$)],MOD($J6327,ROWS(tblConsorcios[Produto]))+1),"")</f>
        <v>400000</v>
      </c>
      <c r="N6327" s="2" cm="1">
        <f t="array" ref="N6327">IFERROR(INDEX(tblConsorcios[Prazo (meses)],MOD($J6327,ROWS(tblConsorcios[Produto]))+1),"")</f>
        <v>220</v>
      </c>
      <c r="O6327" s="20" cm="1">
        <f t="array" ref="O6327">IFERROR(INDEX(tblConsorcios[Parcela Mensal (R$)],MOD($J6327,ROWS(tblConsorcios[Produto]))+1),"")</f>
        <v>2323.64</v>
      </c>
      <c r="P6327" s="20" t="str" cm="1">
        <f t="array" ref="P6327">IFERROR(INDEX(tblClientes[Dividendo Mensal (R$)],INT($J6327/ROWS(tblConsorcios[Produto]))+1),"")</f>
        <v/>
      </c>
      <c r="Q6327" s="20" t="str">
        <f t="shared" si="295"/>
        <v/>
      </c>
      <c r="R6327">
        <f t="shared" si="296"/>
        <v>0</v>
      </c>
    </row>
    <row r="6328" spans="10:18" x14ac:dyDescent="0.2">
      <c r="J6328">
        <f t="shared" si="294"/>
        <v>6326</v>
      </c>
      <c r="K6328" t="str" cm="1">
        <f t="array" ref="K6328">IFERROR(INDEX(tblClientes[Cliente],INT($J6328/ROWS(tblConsorcios[Produto]))+1),"")</f>
        <v/>
      </c>
      <c r="L6328" t="str" cm="1">
        <f t="array" ref="L6328">IFERROR(INDEX(tblConsorcios[Produto],MOD($J6328,ROWS(tblConsorcios[Produto]))+1),"")</f>
        <v>Imóvel IE400 – 200m</v>
      </c>
      <c r="M6328" s="20" cm="1">
        <f t="array" ref="M6328">IFERROR(INDEX(tblConsorcios[Valor da Carta (R$)],MOD($J6328,ROWS(tblConsorcios[Produto]))+1),"")</f>
        <v>400000</v>
      </c>
      <c r="N6328" s="2" cm="1">
        <f t="array" ref="N6328">IFERROR(INDEX(tblConsorcios[Prazo (meses)],MOD($J6328,ROWS(tblConsorcios[Produto]))+1),"")</f>
        <v>200</v>
      </c>
      <c r="O6328" s="20" cm="1">
        <f t="array" ref="O6328">IFERROR(INDEX(tblConsorcios[Parcela Mensal (R$)],MOD($J6328,ROWS(tblConsorcios[Produto]))+1),"")</f>
        <v>2536</v>
      </c>
      <c r="P6328" s="20" t="str" cm="1">
        <f t="array" ref="P6328">IFERROR(INDEX(tblClientes[Dividendo Mensal (R$)],INT($J6328/ROWS(tblConsorcios[Produto]))+1),"")</f>
        <v/>
      </c>
      <c r="Q6328" s="20" t="str">
        <f t="shared" si="295"/>
        <v/>
      </c>
      <c r="R6328">
        <f t="shared" si="296"/>
        <v>0</v>
      </c>
    </row>
    <row r="6329" spans="10:18" x14ac:dyDescent="0.2">
      <c r="J6329">
        <f t="shared" si="294"/>
        <v>6327</v>
      </c>
      <c r="K6329" t="str" cm="1">
        <f t="array" ref="K6329">IFERROR(INDEX(tblClientes[Cliente],INT($J6329/ROWS(tblConsorcios[Produto]))+1),"")</f>
        <v/>
      </c>
      <c r="L6329" t="str" cm="1">
        <f t="array" ref="L6329">IFERROR(INDEX(tblConsorcios[Produto],MOD($J6329,ROWS(tblConsorcios[Produto]))+1),"")</f>
        <v>Imóvel IE380 – 240m</v>
      </c>
      <c r="M6329" s="20" cm="1">
        <f t="array" ref="M6329">IFERROR(INDEX(tblConsorcios[Valor da Carta (R$)],MOD($J6329,ROWS(tblConsorcios[Produto]))+1),"")</f>
        <v>380000</v>
      </c>
      <c r="N6329" s="2" cm="1">
        <f t="array" ref="N6329">IFERROR(INDEX(tblConsorcios[Prazo (meses)],MOD($J6329,ROWS(tblConsorcios[Produto]))+1),"")</f>
        <v>240</v>
      </c>
      <c r="O6329" s="20" cm="1">
        <f t="array" ref="O6329">IFERROR(INDEX(tblConsorcios[Parcela Mensal (R$)],MOD($J6329,ROWS(tblConsorcios[Produto]))+1),"")</f>
        <v>2039.33</v>
      </c>
      <c r="P6329" s="20" t="str" cm="1">
        <f t="array" ref="P6329">IFERROR(INDEX(tblClientes[Dividendo Mensal (R$)],INT($J6329/ROWS(tblConsorcios[Produto]))+1),"")</f>
        <v/>
      </c>
      <c r="Q6329" s="20" t="str">
        <f t="shared" si="295"/>
        <v/>
      </c>
      <c r="R6329">
        <f t="shared" si="296"/>
        <v>0</v>
      </c>
    </row>
    <row r="6330" spans="10:18" x14ac:dyDescent="0.2">
      <c r="J6330">
        <f t="shared" si="294"/>
        <v>6328</v>
      </c>
      <c r="K6330" t="str" cm="1">
        <f t="array" ref="K6330">IFERROR(INDEX(tblClientes[Cliente],INT($J6330/ROWS(tblConsorcios[Produto]))+1),"")</f>
        <v/>
      </c>
      <c r="L6330" t="str" cm="1">
        <f t="array" ref="L6330">IFERROR(INDEX(tblConsorcios[Produto],MOD($J6330,ROWS(tblConsorcios[Produto]))+1),"")</f>
        <v>Imóvel IE380 – 220m</v>
      </c>
      <c r="M6330" s="20" cm="1">
        <f t="array" ref="M6330">IFERROR(INDEX(tblConsorcios[Valor da Carta (R$)],MOD($J6330,ROWS(tblConsorcios[Produto]))+1),"")</f>
        <v>380000</v>
      </c>
      <c r="N6330" s="2" cm="1">
        <f t="array" ref="N6330">IFERROR(INDEX(tblConsorcios[Prazo (meses)],MOD($J6330,ROWS(tblConsorcios[Produto]))+1),"")</f>
        <v>220</v>
      </c>
      <c r="O6330" s="20" cm="1">
        <f t="array" ref="O6330">IFERROR(INDEX(tblConsorcios[Parcela Mensal (R$)],MOD($J6330,ROWS(tblConsorcios[Produto]))+1),"")</f>
        <v>2207.4499999999998</v>
      </c>
      <c r="P6330" s="20" t="str" cm="1">
        <f t="array" ref="P6330">IFERROR(INDEX(tblClientes[Dividendo Mensal (R$)],INT($J6330/ROWS(tblConsorcios[Produto]))+1),"")</f>
        <v/>
      </c>
      <c r="Q6330" s="20" t="str">
        <f t="shared" si="295"/>
        <v/>
      </c>
      <c r="R6330">
        <f t="shared" si="296"/>
        <v>0</v>
      </c>
    </row>
    <row r="6331" spans="10:18" x14ac:dyDescent="0.2">
      <c r="J6331">
        <f t="shared" si="294"/>
        <v>6329</v>
      </c>
      <c r="K6331" t="str" cm="1">
        <f t="array" ref="K6331">IFERROR(INDEX(tblClientes[Cliente],INT($J6331/ROWS(tblConsorcios[Produto]))+1),"")</f>
        <v/>
      </c>
      <c r="L6331" t="str" cm="1">
        <f t="array" ref="L6331">IFERROR(INDEX(tblConsorcios[Produto],MOD($J6331,ROWS(tblConsorcios[Produto]))+1),"")</f>
        <v>Imóvel IE380 – 200m</v>
      </c>
      <c r="M6331" s="20" cm="1">
        <f t="array" ref="M6331">IFERROR(INDEX(tblConsorcios[Valor da Carta (R$)],MOD($J6331,ROWS(tblConsorcios[Produto]))+1),"")</f>
        <v>380000</v>
      </c>
      <c r="N6331" s="2" cm="1">
        <f t="array" ref="N6331">IFERROR(INDEX(tblConsorcios[Prazo (meses)],MOD($J6331,ROWS(tblConsorcios[Produto]))+1),"")</f>
        <v>200</v>
      </c>
      <c r="O6331" s="20" cm="1">
        <f t="array" ref="O6331">IFERROR(INDEX(tblConsorcios[Parcela Mensal (R$)],MOD($J6331,ROWS(tblConsorcios[Produto]))+1),"")</f>
        <v>2409.1999999999998</v>
      </c>
      <c r="P6331" s="20" t="str" cm="1">
        <f t="array" ref="P6331">IFERROR(INDEX(tblClientes[Dividendo Mensal (R$)],INT($J6331/ROWS(tblConsorcios[Produto]))+1),"")</f>
        <v/>
      </c>
      <c r="Q6331" s="20" t="str">
        <f t="shared" si="295"/>
        <v/>
      </c>
      <c r="R6331">
        <f t="shared" si="296"/>
        <v>0</v>
      </c>
    </row>
    <row r="6332" spans="10:18" x14ac:dyDescent="0.2">
      <c r="J6332">
        <f t="shared" si="294"/>
        <v>6330</v>
      </c>
      <c r="K6332" t="str" cm="1">
        <f t="array" ref="K6332">IFERROR(INDEX(tblClientes[Cliente],INT($J6332/ROWS(tblConsorcios[Produto]))+1),"")</f>
        <v/>
      </c>
      <c r="L6332" t="str" cm="1">
        <f t="array" ref="L6332">IFERROR(INDEX(tblConsorcios[Produto],MOD($J6332,ROWS(tblConsorcios[Produto]))+1),"")</f>
        <v>Imóvel IE350 – 240m</v>
      </c>
      <c r="M6332" s="20" cm="1">
        <f t="array" ref="M6332">IFERROR(INDEX(tblConsorcios[Valor da Carta (R$)],MOD($J6332,ROWS(tblConsorcios[Produto]))+1),"")</f>
        <v>350000</v>
      </c>
      <c r="N6332" s="2" cm="1">
        <f t="array" ref="N6332">IFERROR(INDEX(tblConsorcios[Prazo (meses)],MOD($J6332,ROWS(tblConsorcios[Produto]))+1),"")</f>
        <v>240</v>
      </c>
      <c r="O6332" s="20" cm="1">
        <f t="array" ref="O6332">IFERROR(INDEX(tblConsorcios[Parcela Mensal (R$)],MOD($J6332,ROWS(tblConsorcios[Produto]))+1),"")</f>
        <v>1878.33</v>
      </c>
      <c r="P6332" s="20" t="str" cm="1">
        <f t="array" ref="P6332">IFERROR(INDEX(tblClientes[Dividendo Mensal (R$)],INT($J6332/ROWS(tblConsorcios[Produto]))+1),"")</f>
        <v/>
      </c>
      <c r="Q6332" s="20" t="str">
        <f t="shared" si="295"/>
        <v/>
      </c>
      <c r="R6332">
        <f t="shared" si="296"/>
        <v>0</v>
      </c>
    </row>
    <row r="6333" spans="10:18" x14ac:dyDescent="0.2">
      <c r="J6333">
        <f t="shared" si="294"/>
        <v>6331</v>
      </c>
      <c r="K6333" t="str" cm="1">
        <f t="array" ref="K6333">IFERROR(INDEX(tblClientes[Cliente],INT($J6333/ROWS(tblConsorcios[Produto]))+1),"")</f>
        <v/>
      </c>
      <c r="L6333" t="str" cm="1">
        <f t="array" ref="L6333">IFERROR(INDEX(tblConsorcios[Produto],MOD($J6333,ROWS(tblConsorcios[Produto]))+1),"")</f>
        <v>Imóvel IE350 – 220m</v>
      </c>
      <c r="M6333" s="20" cm="1">
        <f t="array" ref="M6333">IFERROR(INDEX(tblConsorcios[Valor da Carta (R$)],MOD($J6333,ROWS(tblConsorcios[Produto]))+1),"")</f>
        <v>350000</v>
      </c>
      <c r="N6333" s="2" cm="1">
        <f t="array" ref="N6333">IFERROR(INDEX(tblConsorcios[Prazo (meses)],MOD($J6333,ROWS(tblConsorcios[Produto]))+1),"")</f>
        <v>220</v>
      </c>
      <c r="O6333" s="20" cm="1">
        <f t="array" ref="O6333">IFERROR(INDEX(tblConsorcios[Parcela Mensal (R$)],MOD($J6333,ROWS(tblConsorcios[Produto]))+1),"")</f>
        <v>2033.18</v>
      </c>
      <c r="P6333" s="20" t="str" cm="1">
        <f t="array" ref="P6333">IFERROR(INDEX(tblClientes[Dividendo Mensal (R$)],INT($J6333/ROWS(tblConsorcios[Produto]))+1),"")</f>
        <v/>
      </c>
      <c r="Q6333" s="20" t="str">
        <f t="shared" si="295"/>
        <v/>
      </c>
      <c r="R6333">
        <f t="shared" si="296"/>
        <v>0</v>
      </c>
    </row>
    <row r="6334" spans="10:18" x14ac:dyDescent="0.2">
      <c r="J6334">
        <f t="shared" si="294"/>
        <v>6332</v>
      </c>
      <c r="K6334" t="str" cm="1">
        <f t="array" ref="K6334">IFERROR(INDEX(tblClientes[Cliente],INT($J6334/ROWS(tblConsorcios[Produto]))+1),"")</f>
        <v/>
      </c>
      <c r="L6334" t="str" cm="1">
        <f t="array" ref="L6334">IFERROR(INDEX(tblConsorcios[Produto],MOD($J6334,ROWS(tblConsorcios[Produto]))+1),"")</f>
        <v>Imóvel IE350 – 200m</v>
      </c>
      <c r="M6334" s="20" cm="1">
        <f t="array" ref="M6334">IFERROR(INDEX(tblConsorcios[Valor da Carta (R$)],MOD($J6334,ROWS(tblConsorcios[Produto]))+1),"")</f>
        <v>350000</v>
      </c>
      <c r="N6334" s="2" cm="1">
        <f t="array" ref="N6334">IFERROR(INDEX(tblConsorcios[Prazo (meses)],MOD($J6334,ROWS(tblConsorcios[Produto]))+1),"")</f>
        <v>200</v>
      </c>
      <c r="O6334" s="20" cm="1">
        <f t="array" ref="O6334">IFERROR(INDEX(tblConsorcios[Parcela Mensal (R$)],MOD($J6334,ROWS(tblConsorcios[Produto]))+1),"")</f>
        <v>2219</v>
      </c>
      <c r="P6334" s="20" t="str" cm="1">
        <f t="array" ref="P6334">IFERROR(INDEX(tblClientes[Dividendo Mensal (R$)],INT($J6334/ROWS(tblConsorcios[Produto]))+1),"")</f>
        <v/>
      </c>
      <c r="Q6334" s="20" t="str">
        <f t="shared" si="295"/>
        <v/>
      </c>
      <c r="R6334">
        <f t="shared" si="296"/>
        <v>0</v>
      </c>
    </row>
    <row r="6335" spans="10:18" x14ac:dyDescent="0.2">
      <c r="J6335">
        <f t="shared" si="294"/>
        <v>6333</v>
      </c>
      <c r="K6335" t="str" cm="1">
        <f t="array" ref="K6335">IFERROR(INDEX(tblClientes[Cliente],INT($J6335/ROWS(tblConsorcios[Produto]))+1),"")</f>
        <v/>
      </c>
      <c r="L6335" t="str" cm="1">
        <f t="array" ref="L6335">IFERROR(INDEX(tblConsorcios[Produto],MOD($J6335,ROWS(tblConsorcios[Produto]))+1),"")</f>
        <v>Imóvel IE330 – 240m</v>
      </c>
      <c r="M6335" s="20" cm="1">
        <f t="array" ref="M6335">IFERROR(INDEX(tblConsorcios[Valor da Carta (R$)],MOD($J6335,ROWS(tblConsorcios[Produto]))+1),"")</f>
        <v>330000</v>
      </c>
      <c r="N6335" s="2" cm="1">
        <f t="array" ref="N6335">IFERROR(INDEX(tblConsorcios[Prazo (meses)],MOD($J6335,ROWS(tblConsorcios[Produto]))+1),"")</f>
        <v>240</v>
      </c>
      <c r="O6335" s="20" cm="1">
        <f t="array" ref="O6335">IFERROR(INDEX(tblConsorcios[Parcela Mensal (R$)],MOD($J6335,ROWS(tblConsorcios[Produto]))+1),"")</f>
        <v>1771</v>
      </c>
      <c r="P6335" s="20" t="str" cm="1">
        <f t="array" ref="P6335">IFERROR(INDEX(tblClientes[Dividendo Mensal (R$)],INT($J6335/ROWS(tblConsorcios[Produto]))+1),"")</f>
        <v/>
      </c>
      <c r="Q6335" s="20" t="str">
        <f t="shared" si="295"/>
        <v/>
      </c>
      <c r="R6335">
        <f t="shared" si="296"/>
        <v>0</v>
      </c>
    </row>
    <row r="6336" spans="10:18" x14ac:dyDescent="0.2">
      <c r="J6336">
        <f t="shared" si="294"/>
        <v>6334</v>
      </c>
      <c r="K6336" t="str" cm="1">
        <f t="array" ref="K6336">IFERROR(INDEX(tblClientes[Cliente],INT($J6336/ROWS(tblConsorcios[Produto]))+1),"")</f>
        <v/>
      </c>
      <c r="L6336" t="str" cm="1">
        <f t="array" ref="L6336">IFERROR(INDEX(tblConsorcios[Produto],MOD($J6336,ROWS(tblConsorcios[Produto]))+1),"")</f>
        <v>Imóvel IE330 – 220m</v>
      </c>
      <c r="M6336" s="20" cm="1">
        <f t="array" ref="M6336">IFERROR(INDEX(tblConsorcios[Valor da Carta (R$)],MOD($J6336,ROWS(tblConsorcios[Produto]))+1),"")</f>
        <v>330000</v>
      </c>
      <c r="N6336" s="2" cm="1">
        <f t="array" ref="N6336">IFERROR(INDEX(tblConsorcios[Prazo (meses)],MOD($J6336,ROWS(tblConsorcios[Produto]))+1),"")</f>
        <v>220</v>
      </c>
      <c r="O6336" s="20" cm="1">
        <f t="array" ref="O6336">IFERROR(INDEX(tblConsorcios[Parcela Mensal (R$)],MOD($J6336,ROWS(tblConsorcios[Produto]))+1),"")</f>
        <v>1917</v>
      </c>
      <c r="P6336" s="20" t="str" cm="1">
        <f t="array" ref="P6336">IFERROR(INDEX(tblClientes[Dividendo Mensal (R$)],INT($J6336/ROWS(tblConsorcios[Produto]))+1),"")</f>
        <v/>
      </c>
      <c r="Q6336" s="20" t="str">
        <f t="shared" si="295"/>
        <v/>
      </c>
      <c r="R6336">
        <f t="shared" si="296"/>
        <v>0</v>
      </c>
    </row>
    <row r="6337" spans="10:18" x14ac:dyDescent="0.2">
      <c r="J6337">
        <f t="shared" si="294"/>
        <v>6335</v>
      </c>
      <c r="K6337" t="str" cm="1">
        <f t="array" ref="K6337">IFERROR(INDEX(tblClientes[Cliente],INT($J6337/ROWS(tblConsorcios[Produto]))+1),"")</f>
        <v/>
      </c>
      <c r="L6337" t="str" cm="1">
        <f t="array" ref="L6337">IFERROR(INDEX(tblConsorcios[Produto],MOD($J6337,ROWS(tblConsorcios[Produto]))+1),"")</f>
        <v>Imóvel IE330 – 200m</v>
      </c>
      <c r="M6337" s="20" cm="1">
        <f t="array" ref="M6337">IFERROR(INDEX(tblConsorcios[Valor da Carta (R$)],MOD($J6337,ROWS(tblConsorcios[Produto]))+1),"")</f>
        <v>330000</v>
      </c>
      <c r="N6337" s="2" cm="1">
        <f t="array" ref="N6337">IFERROR(INDEX(tblConsorcios[Prazo (meses)],MOD($J6337,ROWS(tblConsorcios[Produto]))+1),"")</f>
        <v>200</v>
      </c>
      <c r="O6337" s="20" cm="1">
        <f t="array" ref="O6337">IFERROR(INDEX(tblConsorcios[Parcela Mensal (R$)],MOD($J6337,ROWS(tblConsorcios[Produto]))+1),"")</f>
        <v>2092.1999999999998</v>
      </c>
      <c r="P6337" s="20" t="str" cm="1">
        <f t="array" ref="P6337">IFERROR(INDEX(tblClientes[Dividendo Mensal (R$)],INT($J6337/ROWS(tblConsorcios[Produto]))+1),"")</f>
        <v/>
      </c>
      <c r="Q6337" s="20" t="str">
        <f t="shared" si="295"/>
        <v/>
      </c>
      <c r="R6337">
        <f t="shared" si="296"/>
        <v>0</v>
      </c>
    </row>
    <row r="6338" spans="10:18" x14ac:dyDescent="0.2">
      <c r="J6338">
        <f t="shared" si="294"/>
        <v>6336</v>
      </c>
      <c r="K6338" t="str" cm="1">
        <f t="array" ref="K6338">IFERROR(INDEX(tblClientes[Cliente],INT($J6338/ROWS(tblConsorcios[Produto]))+1),"")</f>
        <v/>
      </c>
      <c r="L6338" t="str" cm="1">
        <f t="array" ref="L6338">IFERROR(INDEX(tblConsorcios[Produto],MOD($J6338,ROWS(tblConsorcios[Produto]))+1),"")</f>
        <v>Imóvel IE300 – 240m</v>
      </c>
      <c r="M6338" s="20" cm="1">
        <f t="array" ref="M6338">IFERROR(INDEX(tblConsorcios[Valor da Carta (R$)],MOD($J6338,ROWS(tblConsorcios[Produto]))+1),"")</f>
        <v>300000</v>
      </c>
      <c r="N6338" s="2" cm="1">
        <f t="array" ref="N6338">IFERROR(INDEX(tblConsorcios[Prazo (meses)],MOD($J6338,ROWS(tblConsorcios[Produto]))+1),"")</f>
        <v>240</v>
      </c>
      <c r="O6338" s="20" cm="1">
        <f t="array" ref="O6338">IFERROR(INDEX(tblConsorcios[Parcela Mensal (R$)],MOD($J6338,ROWS(tblConsorcios[Produto]))+1),"")</f>
        <v>1610</v>
      </c>
      <c r="P6338" s="20" t="str" cm="1">
        <f t="array" ref="P6338">IFERROR(INDEX(tblClientes[Dividendo Mensal (R$)],INT($J6338/ROWS(tblConsorcios[Produto]))+1),"")</f>
        <v/>
      </c>
      <c r="Q6338" s="20" t="str">
        <f t="shared" si="295"/>
        <v/>
      </c>
      <c r="R6338">
        <f t="shared" si="296"/>
        <v>0</v>
      </c>
    </row>
    <row r="6339" spans="10:18" x14ac:dyDescent="0.2">
      <c r="J6339">
        <f t="shared" ref="J6339:J6402" si="297">ROW()-2</f>
        <v>6337</v>
      </c>
      <c r="K6339" t="str" cm="1">
        <f t="array" ref="K6339">IFERROR(INDEX(tblClientes[Cliente],INT($J6339/ROWS(tblConsorcios[Produto]))+1),"")</f>
        <v/>
      </c>
      <c r="L6339" t="str" cm="1">
        <f t="array" ref="L6339">IFERROR(INDEX(tblConsorcios[Produto],MOD($J6339,ROWS(tblConsorcios[Produto]))+1),"")</f>
        <v>Imóvel IE300 – 220m</v>
      </c>
      <c r="M6339" s="20" cm="1">
        <f t="array" ref="M6339">IFERROR(INDEX(tblConsorcios[Valor da Carta (R$)],MOD($J6339,ROWS(tblConsorcios[Produto]))+1),"")</f>
        <v>300000</v>
      </c>
      <c r="N6339" s="2" cm="1">
        <f t="array" ref="N6339">IFERROR(INDEX(tblConsorcios[Prazo (meses)],MOD($J6339,ROWS(tblConsorcios[Produto]))+1),"")</f>
        <v>220</v>
      </c>
      <c r="O6339" s="20" cm="1">
        <f t="array" ref="O6339">IFERROR(INDEX(tblConsorcios[Parcela Mensal (R$)],MOD($J6339,ROWS(tblConsorcios[Produto]))+1),"")</f>
        <v>1742.73</v>
      </c>
      <c r="P6339" s="20" t="str" cm="1">
        <f t="array" ref="P6339">IFERROR(INDEX(tblClientes[Dividendo Mensal (R$)],INT($J6339/ROWS(tblConsorcios[Produto]))+1),"")</f>
        <v/>
      </c>
      <c r="Q6339" s="20" t="str">
        <f t="shared" ref="Q6339:Q6402" si="298">IF(AND(ISNUMBER(O6339),ISNUMBER(P6339)),P6339-O6339,"")</f>
        <v/>
      </c>
      <c r="R6339">
        <f t="shared" ref="R6339:R6402" si="299">IF(AND(ISNUMBER(O6339),ISNUMBER(P6339),O6339&lt;=P6339),1,0)</f>
        <v>0</v>
      </c>
    </row>
    <row r="6340" spans="10:18" x14ac:dyDescent="0.2">
      <c r="J6340">
        <f t="shared" si="297"/>
        <v>6338</v>
      </c>
      <c r="K6340" t="str" cm="1">
        <f t="array" ref="K6340">IFERROR(INDEX(tblClientes[Cliente],INT($J6340/ROWS(tblConsorcios[Produto]))+1),"")</f>
        <v/>
      </c>
      <c r="L6340" t="str" cm="1">
        <f t="array" ref="L6340">IFERROR(INDEX(tblConsorcios[Produto],MOD($J6340,ROWS(tblConsorcios[Produto]))+1),"")</f>
        <v>Imóvel IE300 – 200m</v>
      </c>
      <c r="M6340" s="20" cm="1">
        <f t="array" ref="M6340">IFERROR(INDEX(tblConsorcios[Valor da Carta (R$)],MOD($J6340,ROWS(tblConsorcios[Produto]))+1),"")</f>
        <v>300000</v>
      </c>
      <c r="N6340" s="2" cm="1">
        <f t="array" ref="N6340">IFERROR(INDEX(tblConsorcios[Prazo (meses)],MOD($J6340,ROWS(tblConsorcios[Produto]))+1),"")</f>
        <v>200</v>
      </c>
      <c r="O6340" s="20" cm="1">
        <f t="array" ref="O6340">IFERROR(INDEX(tblConsorcios[Parcela Mensal (R$)],MOD($J6340,ROWS(tblConsorcios[Produto]))+1),"")</f>
        <v>1902</v>
      </c>
      <c r="P6340" s="20" t="str" cm="1">
        <f t="array" ref="P6340">IFERROR(INDEX(tblClientes[Dividendo Mensal (R$)],INT($J6340/ROWS(tblConsorcios[Produto]))+1),"")</f>
        <v/>
      </c>
      <c r="Q6340" s="20" t="str">
        <f t="shared" si="298"/>
        <v/>
      </c>
      <c r="R6340">
        <f t="shared" si="299"/>
        <v>0</v>
      </c>
    </row>
    <row r="6341" spans="10:18" x14ac:dyDescent="0.2">
      <c r="J6341">
        <f t="shared" si="297"/>
        <v>6339</v>
      </c>
      <c r="K6341" t="str" cm="1">
        <f t="array" ref="K6341">IFERROR(INDEX(tblClientes[Cliente],INT($J6341/ROWS(tblConsorcios[Produto]))+1),"")</f>
        <v/>
      </c>
      <c r="L6341" t="str" cm="1">
        <f t="array" ref="L6341">IFERROR(INDEX(tblConsorcios[Produto],MOD($J6341,ROWS(tblConsorcios[Produto]))+1),"")</f>
        <v>Imóvel IE240 – 240m</v>
      </c>
      <c r="M6341" s="20" cm="1">
        <f t="array" ref="M6341">IFERROR(INDEX(tblConsorcios[Valor da Carta (R$)],MOD($J6341,ROWS(tblConsorcios[Produto]))+1),"")</f>
        <v>240000</v>
      </c>
      <c r="N6341" s="2" cm="1">
        <f t="array" ref="N6341">IFERROR(INDEX(tblConsorcios[Prazo (meses)],MOD($J6341,ROWS(tblConsorcios[Produto]))+1),"")</f>
        <v>240</v>
      </c>
      <c r="O6341" s="20" cm="1">
        <f t="array" ref="O6341">IFERROR(INDEX(tblConsorcios[Parcela Mensal (R$)],MOD($J6341,ROWS(tblConsorcios[Produto]))+1),"")</f>
        <v>1288</v>
      </c>
      <c r="P6341" s="20" t="str" cm="1">
        <f t="array" ref="P6341">IFERROR(INDEX(tblClientes[Dividendo Mensal (R$)],INT($J6341/ROWS(tblConsorcios[Produto]))+1),"")</f>
        <v/>
      </c>
      <c r="Q6341" s="20" t="str">
        <f t="shared" si="298"/>
        <v/>
      </c>
      <c r="R6341">
        <f t="shared" si="299"/>
        <v>0</v>
      </c>
    </row>
    <row r="6342" spans="10:18" x14ac:dyDescent="0.2">
      <c r="J6342">
        <f t="shared" si="297"/>
        <v>6340</v>
      </c>
      <c r="K6342" t="str" cm="1">
        <f t="array" ref="K6342">IFERROR(INDEX(tblClientes[Cliente],INT($J6342/ROWS(tblConsorcios[Produto]))+1),"")</f>
        <v/>
      </c>
      <c r="L6342" t="str" cm="1">
        <f t="array" ref="L6342">IFERROR(INDEX(tblConsorcios[Produto],MOD($J6342,ROWS(tblConsorcios[Produto]))+1),"")</f>
        <v>Imóvel IE240 – 220m</v>
      </c>
      <c r="M6342" s="20" cm="1">
        <f t="array" ref="M6342">IFERROR(INDEX(tblConsorcios[Valor da Carta (R$)],MOD($J6342,ROWS(tblConsorcios[Produto]))+1),"")</f>
        <v>240000</v>
      </c>
      <c r="N6342" s="2" cm="1">
        <f t="array" ref="N6342">IFERROR(INDEX(tblConsorcios[Prazo (meses)],MOD($J6342,ROWS(tblConsorcios[Produto]))+1),"")</f>
        <v>220</v>
      </c>
      <c r="O6342" s="20" cm="1">
        <f t="array" ref="O6342">IFERROR(INDEX(tblConsorcios[Parcela Mensal (R$)],MOD($J6342,ROWS(tblConsorcios[Produto]))+1),"")</f>
        <v>1394.18</v>
      </c>
      <c r="P6342" s="20" t="str" cm="1">
        <f t="array" ref="P6342">IFERROR(INDEX(tblClientes[Dividendo Mensal (R$)],INT($J6342/ROWS(tblConsorcios[Produto]))+1),"")</f>
        <v/>
      </c>
      <c r="Q6342" s="20" t="str">
        <f t="shared" si="298"/>
        <v/>
      </c>
      <c r="R6342">
        <f t="shared" si="299"/>
        <v>0</v>
      </c>
    </row>
    <row r="6343" spans="10:18" x14ac:dyDescent="0.2">
      <c r="J6343">
        <f t="shared" si="297"/>
        <v>6341</v>
      </c>
      <c r="K6343" t="str" cm="1">
        <f t="array" ref="K6343">IFERROR(INDEX(tblClientes[Cliente],INT($J6343/ROWS(tblConsorcios[Produto]))+1),"")</f>
        <v/>
      </c>
      <c r="L6343" t="str" cm="1">
        <f t="array" ref="L6343">IFERROR(INDEX(tblConsorcios[Produto],MOD($J6343,ROWS(tblConsorcios[Produto]))+1),"")</f>
        <v>Imóvel IE240 – 200m</v>
      </c>
      <c r="M6343" s="20" cm="1">
        <f t="array" ref="M6343">IFERROR(INDEX(tblConsorcios[Valor da Carta (R$)],MOD($J6343,ROWS(tblConsorcios[Produto]))+1),"")</f>
        <v>240000</v>
      </c>
      <c r="N6343" s="2" cm="1">
        <f t="array" ref="N6343">IFERROR(INDEX(tblConsorcios[Prazo (meses)],MOD($J6343,ROWS(tblConsorcios[Produto]))+1),"")</f>
        <v>200</v>
      </c>
      <c r="O6343" s="20" cm="1">
        <f t="array" ref="O6343">IFERROR(INDEX(tblConsorcios[Parcela Mensal (R$)],MOD($J6343,ROWS(tblConsorcios[Produto]))+1),"")</f>
        <v>1521.6</v>
      </c>
      <c r="P6343" s="20" t="str" cm="1">
        <f t="array" ref="P6343">IFERROR(INDEX(tblClientes[Dividendo Mensal (R$)],INT($J6343/ROWS(tblConsorcios[Produto]))+1),"")</f>
        <v/>
      </c>
      <c r="Q6343" s="20" t="str">
        <f t="shared" si="298"/>
        <v/>
      </c>
      <c r="R6343">
        <f t="shared" si="299"/>
        <v>0</v>
      </c>
    </row>
    <row r="6344" spans="10:18" x14ac:dyDescent="0.2">
      <c r="J6344">
        <f t="shared" si="297"/>
        <v>6342</v>
      </c>
      <c r="K6344" t="str" cm="1">
        <f t="array" ref="K6344">IFERROR(INDEX(tblClientes[Cliente],INT($J6344/ROWS(tblConsorcios[Produto]))+1),"")</f>
        <v/>
      </c>
      <c r="L6344" t="str" cm="1">
        <f t="array" ref="L6344">IFERROR(INDEX(tblConsorcios[Produto],MOD($J6344,ROWS(tblConsorcios[Produto]))+1),"")</f>
        <v>Imóvel IE230 – 240m</v>
      </c>
      <c r="M6344" s="20" cm="1">
        <f t="array" ref="M6344">IFERROR(INDEX(tblConsorcios[Valor da Carta (R$)],MOD($J6344,ROWS(tblConsorcios[Produto]))+1),"")</f>
        <v>230000</v>
      </c>
      <c r="N6344" s="2" cm="1">
        <f t="array" ref="N6344">IFERROR(INDEX(tblConsorcios[Prazo (meses)],MOD($J6344,ROWS(tblConsorcios[Produto]))+1),"")</f>
        <v>240</v>
      </c>
      <c r="O6344" s="20" cm="1">
        <f t="array" ref="O6344">IFERROR(INDEX(tblConsorcios[Parcela Mensal (R$)],MOD($J6344,ROWS(tblConsorcios[Produto]))+1),"")</f>
        <v>1234.33</v>
      </c>
      <c r="P6344" s="20" t="str" cm="1">
        <f t="array" ref="P6344">IFERROR(INDEX(tblClientes[Dividendo Mensal (R$)],INT($J6344/ROWS(tblConsorcios[Produto]))+1),"")</f>
        <v/>
      </c>
      <c r="Q6344" s="20" t="str">
        <f t="shared" si="298"/>
        <v/>
      </c>
      <c r="R6344">
        <f t="shared" si="299"/>
        <v>0</v>
      </c>
    </row>
    <row r="6345" spans="10:18" x14ac:dyDescent="0.2">
      <c r="J6345">
        <f t="shared" si="297"/>
        <v>6343</v>
      </c>
      <c r="K6345" t="str" cm="1">
        <f t="array" ref="K6345">IFERROR(INDEX(tblClientes[Cliente],INT($J6345/ROWS(tblConsorcios[Produto]))+1),"")</f>
        <v/>
      </c>
      <c r="L6345" t="str" cm="1">
        <f t="array" ref="L6345">IFERROR(INDEX(tblConsorcios[Produto],MOD($J6345,ROWS(tblConsorcios[Produto]))+1),"")</f>
        <v>Imóvel IE230 – 220m</v>
      </c>
      <c r="M6345" s="20" cm="1">
        <f t="array" ref="M6345">IFERROR(INDEX(tblConsorcios[Valor da Carta (R$)],MOD($J6345,ROWS(tblConsorcios[Produto]))+1),"")</f>
        <v>230000</v>
      </c>
      <c r="N6345" s="2" cm="1">
        <f t="array" ref="N6345">IFERROR(INDEX(tblConsorcios[Prazo (meses)],MOD($J6345,ROWS(tblConsorcios[Produto]))+1),"")</f>
        <v>220</v>
      </c>
      <c r="O6345" s="20" cm="1">
        <f t="array" ref="O6345">IFERROR(INDEX(tblConsorcios[Parcela Mensal (R$)],MOD($J6345,ROWS(tblConsorcios[Produto]))+1),"")</f>
        <v>1336.09</v>
      </c>
      <c r="P6345" s="20" t="str" cm="1">
        <f t="array" ref="P6345">IFERROR(INDEX(tblClientes[Dividendo Mensal (R$)],INT($J6345/ROWS(tblConsorcios[Produto]))+1),"")</f>
        <v/>
      </c>
      <c r="Q6345" s="20" t="str">
        <f t="shared" si="298"/>
        <v/>
      </c>
      <c r="R6345">
        <f t="shared" si="299"/>
        <v>0</v>
      </c>
    </row>
    <row r="6346" spans="10:18" x14ac:dyDescent="0.2">
      <c r="J6346">
        <f t="shared" si="297"/>
        <v>6344</v>
      </c>
      <c r="K6346" t="str" cm="1">
        <f t="array" ref="K6346">IFERROR(INDEX(tblClientes[Cliente],INT($J6346/ROWS(tblConsorcios[Produto]))+1),"")</f>
        <v/>
      </c>
      <c r="L6346" t="str" cm="1">
        <f t="array" ref="L6346">IFERROR(INDEX(tblConsorcios[Produto],MOD($J6346,ROWS(tblConsorcios[Produto]))+1),"")</f>
        <v>Imóvel IE230 – 200m</v>
      </c>
      <c r="M6346" s="20" cm="1">
        <f t="array" ref="M6346">IFERROR(INDEX(tblConsorcios[Valor da Carta (R$)],MOD($J6346,ROWS(tblConsorcios[Produto]))+1),"")</f>
        <v>230000</v>
      </c>
      <c r="N6346" s="2" cm="1">
        <f t="array" ref="N6346">IFERROR(INDEX(tblConsorcios[Prazo (meses)],MOD($J6346,ROWS(tblConsorcios[Produto]))+1),"")</f>
        <v>200</v>
      </c>
      <c r="O6346" s="20" cm="1">
        <f t="array" ref="O6346">IFERROR(INDEX(tblConsorcios[Parcela Mensal (R$)],MOD($J6346,ROWS(tblConsorcios[Produto]))+1),"")</f>
        <v>1458.2</v>
      </c>
      <c r="P6346" s="20" t="str" cm="1">
        <f t="array" ref="P6346">IFERROR(INDEX(tblClientes[Dividendo Mensal (R$)],INT($J6346/ROWS(tblConsorcios[Produto]))+1),"")</f>
        <v/>
      </c>
      <c r="Q6346" s="20" t="str">
        <f t="shared" si="298"/>
        <v/>
      </c>
      <c r="R6346">
        <f t="shared" si="299"/>
        <v>0</v>
      </c>
    </row>
    <row r="6347" spans="10:18" x14ac:dyDescent="0.2">
      <c r="J6347">
        <f t="shared" si="297"/>
        <v>6345</v>
      </c>
      <c r="K6347" t="str" cm="1">
        <f t="array" ref="K6347">IFERROR(INDEX(tblClientes[Cliente],INT($J6347/ROWS(tblConsorcios[Produto]))+1),"")</f>
        <v/>
      </c>
      <c r="L6347" t="str" cm="1">
        <f t="array" ref="L6347">IFERROR(INDEX(tblConsorcios[Produto],MOD($J6347,ROWS(tblConsorcios[Produto]))+1),"")</f>
        <v>Imóvel IE220 – 240m</v>
      </c>
      <c r="M6347" s="20" cm="1">
        <f t="array" ref="M6347">IFERROR(INDEX(tblConsorcios[Valor da Carta (R$)],MOD($J6347,ROWS(tblConsorcios[Produto]))+1),"")</f>
        <v>220000</v>
      </c>
      <c r="N6347" s="2" cm="1">
        <f t="array" ref="N6347">IFERROR(INDEX(tblConsorcios[Prazo (meses)],MOD($J6347,ROWS(tblConsorcios[Produto]))+1),"")</f>
        <v>240</v>
      </c>
      <c r="O6347" s="20" cm="1">
        <f t="array" ref="O6347">IFERROR(INDEX(tblConsorcios[Parcela Mensal (R$)],MOD($J6347,ROWS(tblConsorcios[Produto]))+1),"")</f>
        <v>1180.67</v>
      </c>
      <c r="P6347" s="20" t="str" cm="1">
        <f t="array" ref="P6347">IFERROR(INDEX(tblClientes[Dividendo Mensal (R$)],INT($J6347/ROWS(tblConsorcios[Produto]))+1),"")</f>
        <v/>
      </c>
      <c r="Q6347" s="20" t="str">
        <f t="shared" si="298"/>
        <v/>
      </c>
      <c r="R6347">
        <f t="shared" si="299"/>
        <v>0</v>
      </c>
    </row>
    <row r="6348" spans="10:18" x14ac:dyDescent="0.2">
      <c r="J6348">
        <f t="shared" si="297"/>
        <v>6346</v>
      </c>
      <c r="K6348" t="str" cm="1">
        <f t="array" ref="K6348">IFERROR(INDEX(tblClientes[Cliente],INT($J6348/ROWS(tblConsorcios[Produto]))+1),"")</f>
        <v/>
      </c>
      <c r="L6348" t="str" cm="1">
        <f t="array" ref="L6348">IFERROR(INDEX(tblConsorcios[Produto],MOD($J6348,ROWS(tblConsorcios[Produto]))+1),"")</f>
        <v>Imóvel IE220 – 220m</v>
      </c>
      <c r="M6348" s="20" cm="1">
        <f t="array" ref="M6348">IFERROR(INDEX(tblConsorcios[Valor da Carta (R$)],MOD($J6348,ROWS(tblConsorcios[Produto]))+1),"")</f>
        <v>220000</v>
      </c>
      <c r="N6348" s="2" cm="1">
        <f t="array" ref="N6348">IFERROR(INDEX(tblConsorcios[Prazo (meses)],MOD($J6348,ROWS(tblConsorcios[Produto]))+1),"")</f>
        <v>220</v>
      </c>
      <c r="O6348" s="20" cm="1">
        <f t="array" ref="O6348">IFERROR(INDEX(tblConsorcios[Parcela Mensal (R$)],MOD($J6348,ROWS(tblConsorcios[Produto]))+1),"")</f>
        <v>1278</v>
      </c>
      <c r="P6348" s="20" t="str" cm="1">
        <f t="array" ref="P6348">IFERROR(INDEX(tblClientes[Dividendo Mensal (R$)],INT($J6348/ROWS(tblConsorcios[Produto]))+1),"")</f>
        <v/>
      </c>
      <c r="Q6348" s="20" t="str">
        <f t="shared" si="298"/>
        <v/>
      </c>
      <c r="R6348">
        <f t="shared" si="299"/>
        <v>0</v>
      </c>
    </row>
    <row r="6349" spans="10:18" x14ac:dyDescent="0.2">
      <c r="J6349">
        <f t="shared" si="297"/>
        <v>6347</v>
      </c>
      <c r="K6349" t="str" cm="1">
        <f t="array" ref="K6349">IFERROR(INDEX(tblClientes[Cliente],INT($J6349/ROWS(tblConsorcios[Produto]))+1),"")</f>
        <v/>
      </c>
      <c r="L6349" t="str" cm="1">
        <f t="array" ref="L6349">IFERROR(INDEX(tblConsorcios[Produto],MOD($J6349,ROWS(tblConsorcios[Produto]))+1),"")</f>
        <v>Imóvel IE220 – 200m</v>
      </c>
      <c r="M6349" s="20" cm="1">
        <f t="array" ref="M6349">IFERROR(INDEX(tblConsorcios[Valor da Carta (R$)],MOD($J6349,ROWS(tblConsorcios[Produto]))+1),"")</f>
        <v>220000</v>
      </c>
      <c r="N6349" s="2" cm="1">
        <f t="array" ref="N6349">IFERROR(INDEX(tblConsorcios[Prazo (meses)],MOD($J6349,ROWS(tblConsorcios[Produto]))+1),"")</f>
        <v>200</v>
      </c>
      <c r="O6349" s="20" cm="1">
        <f t="array" ref="O6349">IFERROR(INDEX(tblConsorcios[Parcela Mensal (R$)],MOD($J6349,ROWS(tblConsorcios[Produto]))+1),"")</f>
        <v>1394.8</v>
      </c>
      <c r="P6349" s="20" t="str" cm="1">
        <f t="array" ref="P6349">IFERROR(INDEX(tblClientes[Dividendo Mensal (R$)],INT($J6349/ROWS(tblConsorcios[Produto]))+1),"")</f>
        <v/>
      </c>
      <c r="Q6349" s="20" t="str">
        <f t="shared" si="298"/>
        <v/>
      </c>
      <c r="R6349">
        <f t="shared" si="299"/>
        <v>0</v>
      </c>
    </row>
    <row r="6350" spans="10:18" x14ac:dyDescent="0.2">
      <c r="J6350">
        <f t="shared" si="297"/>
        <v>6348</v>
      </c>
      <c r="K6350" t="str" cm="1">
        <f t="array" ref="K6350">IFERROR(INDEX(tblClientes[Cliente],INT($J6350/ROWS(tblConsorcios[Produto]))+1),"")</f>
        <v/>
      </c>
      <c r="L6350" t="str" cm="1">
        <f t="array" ref="L6350">IFERROR(INDEX(tblConsorcios[Produto],MOD($J6350,ROWS(tblConsorcios[Produto]))+1),"")</f>
        <v>Imóvel IE200 – 240m</v>
      </c>
      <c r="M6350" s="20" cm="1">
        <f t="array" ref="M6350">IFERROR(INDEX(tblConsorcios[Valor da Carta (R$)],MOD($J6350,ROWS(tblConsorcios[Produto]))+1),"")</f>
        <v>200000</v>
      </c>
      <c r="N6350" s="2" cm="1">
        <f t="array" ref="N6350">IFERROR(INDEX(tblConsorcios[Prazo (meses)],MOD($J6350,ROWS(tblConsorcios[Produto]))+1),"")</f>
        <v>240</v>
      </c>
      <c r="O6350" s="20" cm="1">
        <f t="array" ref="O6350">IFERROR(INDEX(tblConsorcios[Parcela Mensal (R$)],MOD($J6350,ROWS(tblConsorcios[Produto]))+1),"")</f>
        <v>1073.33</v>
      </c>
      <c r="P6350" s="20" t="str" cm="1">
        <f t="array" ref="P6350">IFERROR(INDEX(tblClientes[Dividendo Mensal (R$)],INT($J6350/ROWS(tblConsorcios[Produto]))+1),"")</f>
        <v/>
      </c>
      <c r="Q6350" s="20" t="str">
        <f t="shared" si="298"/>
        <v/>
      </c>
      <c r="R6350">
        <f t="shared" si="299"/>
        <v>0</v>
      </c>
    </row>
    <row r="6351" spans="10:18" x14ac:dyDescent="0.2">
      <c r="J6351">
        <f t="shared" si="297"/>
        <v>6349</v>
      </c>
      <c r="K6351" t="str" cm="1">
        <f t="array" ref="K6351">IFERROR(INDEX(tblClientes[Cliente],INT($J6351/ROWS(tblConsorcios[Produto]))+1),"")</f>
        <v/>
      </c>
      <c r="L6351" t="str" cm="1">
        <f t="array" ref="L6351">IFERROR(INDEX(tblConsorcios[Produto],MOD($J6351,ROWS(tblConsorcios[Produto]))+1),"")</f>
        <v>Imóvel IE200 – 220m</v>
      </c>
      <c r="M6351" s="20" cm="1">
        <f t="array" ref="M6351">IFERROR(INDEX(tblConsorcios[Valor da Carta (R$)],MOD($J6351,ROWS(tblConsorcios[Produto]))+1),"")</f>
        <v>200000</v>
      </c>
      <c r="N6351" s="2" cm="1">
        <f t="array" ref="N6351">IFERROR(INDEX(tblConsorcios[Prazo (meses)],MOD($J6351,ROWS(tblConsorcios[Produto]))+1),"")</f>
        <v>220</v>
      </c>
      <c r="O6351" s="20" cm="1">
        <f t="array" ref="O6351">IFERROR(INDEX(tblConsorcios[Parcela Mensal (R$)],MOD($J6351,ROWS(tblConsorcios[Produto]))+1),"")</f>
        <v>1161.82</v>
      </c>
      <c r="P6351" s="20" t="str" cm="1">
        <f t="array" ref="P6351">IFERROR(INDEX(tblClientes[Dividendo Mensal (R$)],INT($J6351/ROWS(tblConsorcios[Produto]))+1),"")</f>
        <v/>
      </c>
      <c r="Q6351" s="20" t="str">
        <f t="shared" si="298"/>
        <v/>
      </c>
      <c r="R6351">
        <f t="shared" si="299"/>
        <v>0</v>
      </c>
    </row>
    <row r="6352" spans="10:18" x14ac:dyDescent="0.2">
      <c r="J6352">
        <f t="shared" si="297"/>
        <v>6350</v>
      </c>
      <c r="K6352" t="str" cm="1">
        <f t="array" ref="K6352">IFERROR(INDEX(tblClientes[Cliente],INT($J6352/ROWS(tblConsorcios[Produto]))+1),"")</f>
        <v/>
      </c>
      <c r="L6352" t="str" cm="1">
        <f t="array" ref="L6352">IFERROR(INDEX(tblConsorcios[Produto],MOD($J6352,ROWS(tblConsorcios[Produto]))+1),"")</f>
        <v>Imóvel IE200 – 200m</v>
      </c>
      <c r="M6352" s="20" cm="1">
        <f t="array" ref="M6352">IFERROR(INDEX(tblConsorcios[Valor da Carta (R$)],MOD($J6352,ROWS(tblConsorcios[Produto]))+1),"")</f>
        <v>200000</v>
      </c>
      <c r="N6352" s="2" cm="1">
        <f t="array" ref="N6352">IFERROR(INDEX(tblConsorcios[Prazo (meses)],MOD($J6352,ROWS(tblConsorcios[Produto]))+1),"")</f>
        <v>200</v>
      </c>
      <c r="O6352" s="20" cm="1">
        <f t="array" ref="O6352">IFERROR(INDEX(tblConsorcios[Parcela Mensal (R$)],MOD($J6352,ROWS(tblConsorcios[Produto]))+1),"")</f>
        <v>1268</v>
      </c>
      <c r="P6352" s="20" t="str" cm="1">
        <f t="array" ref="P6352">IFERROR(INDEX(tblClientes[Dividendo Mensal (R$)],INT($J6352/ROWS(tblConsorcios[Produto]))+1),"")</f>
        <v/>
      </c>
      <c r="Q6352" s="20" t="str">
        <f t="shared" si="298"/>
        <v/>
      </c>
      <c r="R6352">
        <f t="shared" si="299"/>
        <v>0</v>
      </c>
    </row>
    <row r="6353" spans="10:18" x14ac:dyDescent="0.2">
      <c r="J6353">
        <f t="shared" si="297"/>
        <v>6351</v>
      </c>
      <c r="K6353" t="str" cm="1">
        <f t="array" ref="K6353">IFERROR(INDEX(tblClientes[Cliente],INT($J6353/ROWS(tblConsorcios[Produto]))+1),"")</f>
        <v/>
      </c>
      <c r="L6353" t="str" cm="1">
        <f t="array" ref="L6353">IFERROR(INDEX(tblConsorcios[Produto],MOD($J6353,ROWS(tblConsorcios[Produto]))+1),"")</f>
        <v>Imóvel IE150 – 240m</v>
      </c>
      <c r="M6353" s="20" cm="1">
        <f t="array" ref="M6353">IFERROR(INDEX(tblConsorcios[Valor da Carta (R$)],MOD($J6353,ROWS(tblConsorcios[Produto]))+1),"")</f>
        <v>150000</v>
      </c>
      <c r="N6353" s="2" cm="1">
        <f t="array" ref="N6353">IFERROR(INDEX(tblConsorcios[Prazo (meses)],MOD($J6353,ROWS(tblConsorcios[Produto]))+1),"")</f>
        <v>240</v>
      </c>
      <c r="O6353" s="20" cm="1">
        <f t="array" ref="O6353">IFERROR(INDEX(tblConsorcios[Parcela Mensal (R$)],MOD($J6353,ROWS(tblConsorcios[Produto]))+1),"")</f>
        <v>805</v>
      </c>
      <c r="P6353" s="20" t="str" cm="1">
        <f t="array" ref="P6353">IFERROR(INDEX(tblClientes[Dividendo Mensal (R$)],INT($J6353/ROWS(tblConsorcios[Produto]))+1),"")</f>
        <v/>
      </c>
      <c r="Q6353" s="20" t="str">
        <f t="shared" si="298"/>
        <v/>
      </c>
      <c r="R6353">
        <f t="shared" si="299"/>
        <v>0</v>
      </c>
    </row>
    <row r="6354" spans="10:18" x14ac:dyDescent="0.2">
      <c r="J6354">
        <f t="shared" si="297"/>
        <v>6352</v>
      </c>
      <c r="K6354" t="str" cm="1">
        <f t="array" ref="K6354">IFERROR(INDEX(tblClientes[Cliente],INT($J6354/ROWS(tblConsorcios[Produto]))+1),"")</f>
        <v/>
      </c>
      <c r="L6354" t="str" cm="1">
        <f t="array" ref="L6354">IFERROR(INDEX(tblConsorcios[Produto],MOD($J6354,ROWS(tblConsorcios[Produto]))+1),"")</f>
        <v>Imóvel IE150 – 220m</v>
      </c>
      <c r="M6354" s="20" cm="1">
        <f t="array" ref="M6354">IFERROR(INDEX(tblConsorcios[Valor da Carta (R$)],MOD($J6354,ROWS(tblConsorcios[Produto]))+1),"")</f>
        <v>150000</v>
      </c>
      <c r="N6354" s="2" cm="1">
        <f t="array" ref="N6354">IFERROR(INDEX(tblConsorcios[Prazo (meses)],MOD($J6354,ROWS(tblConsorcios[Produto]))+1),"")</f>
        <v>220</v>
      </c>
      <c r="O6354" s="20" cm="1">
        <f t="array" ref="O6354">IFERROR(INDEX(tblConsorcios[Parcela Mensal (R$)],MOD($J6354,ROWS(tblConsorcios[Produto]))+1),"")</f>
        <v>871.36</v>
      </c>
      <c r="P6354" s="20" t="str" cm="1">
        <f t="array" ref="P6354">IFERROR(INDEX(tblClientes[Dividendo Mensal (R$)],INT($J6354/ROWS(tblConsorcios[Produto]))+1),"")</f>
        <v/>
      </c>
      <c r="Q6354" s="20" t="str">
        <f t="shared" si="298"/>
        <v/>
      </c>
      <c r="R6354">
        <f t="shared" si="299"/>
        <v>0</v>
      </c>
    </row>
    <row r="6355" spans="10:18" x14ac:dyDescent="0.2">
      <c r="J6355">
        <f t="shared" si="297"/>
        <v>6353</v>
      </c>
      <c r="K6355" t="str" cm="1">
        <f t="array" ref="K6355">IFERROR(INDEX(tblClientes[Cliente],INT($J6355/ROWS(tblConsorcios[Produto]))+1),"")</f>
        <v/>
      </c>
      <c r="L6355" t="str" cm="1">
        <f t="array" ref="L6355">IFERROR(INDEX(tblConsorcios[Produto],MOD($J6355,ROWS(tblConsorcios[Produto]))+1),"")</f>
        <v>Imóvel IE150 – 200m</v>
      </c>
      <c r="M6355" s="20" cm="1">
        <f t="array" ref="M6355">IFERROR(INDEX(tblConsorcios[Valor da Carta (R$)],MOD($J6355,ROWS(tblConsorcios[Produto]))+1),"")</f>
        <v>150000</v>
      </c>
      <c r="N6355" s="2" cm="1">
        <f t="array" ref="N6355">IFERROR(INDEX(tblConsorcios[Prazo (meses)],MOD($J6355,ROWS(tblConsorcios[Produto]))+1),"")</f>
        <v>200</v>
      </c>
      <c r="O6355" s="20" cm="1">
        <f t="array" ref="O6355">IFERROR(INDEX(tblConsorcios[Parcela Mensal (R$)],MOD($J6355,ROWS(tblConsorcios[Produto]))+1),"")</f>
        <v>951</v>
      </c>
      <c r="P6355" s="20" t="str" cm="1">
        <f t="array" ref="P6355">IFERROR(INDEX(tblClientes[Dividendo Mensal (R$)],INT($J6355/ROWS(tblConsorcios[Produto]))+1),"")</f>
        <v/>
      </c>
      <c r="Q6355" s="20" t="str">
        <f t="shared" si="298"/>
        <v/>
      </c>
      <c r="R6355">
        <f t="shared" si="299"/>
        <v>0</v>
      </c>
    </row>
    <row r="6356" spans="10:18" x14ac:dyDescent="0.2">
      <c r="J6356">
        <f t="shared" si="297"/>
        <v>6354</v>
      </c>
      <c r="K6356" t="str" cm="1">
        <f t="array" ref="K6356">IFERROR(INDEX(tblClientes[Cliente],INT($J6356/ROWS(tblConsorcios[Produto]))+1),"")</f>
        <v/>
      </c>
      <c r="L6356" t="str" cm="1">
        <f t="array" ref="L6356">IFERROR(INDEX(tblConsorcios[Produto],MOD($J6356,ROWS(tblConsorcios[Produto]))+1),"")</f>
        <v>Imóvel IE140 – 240m</v>
      </c>
      <c r="M6356" s="20" cm="1">
        <f t="array" ref="M6356">IFERROR(INDEX(tblConsorcios[Valor da Carta (R$)],MOD($J6356,ROWS(tblConsorcios[Produto]))+1),"")</f>
        <v>140000</v>
      </c>
      <c r="N6356" s="2" cm="1">
        <f t="array" ref="N6356">IFERROR(INDEX(tblConsorcios[Prazo (meses)],MOD($J6356,ROWS(tblConsorcios[Produto]))+1),"")</f>
        <v>240</v>
      </c>
      <c r="O6356" s="20" cm="1">
        <f t="array" ref="O6356">IFERROR(INDEX(tblConsorcios[Parcela Mensal (R$)],MOD($J6356,ROWS(tblConsorcios[Produto]))+1),"")</f>
        <v>751.33</v>
      </c>
      <c r="P6356" s="20" t="str" cm="1">
        <f t="array" ref="P6356">IFERROR(INDEX(tblClientes[Dividendo Mensal (R$)],INT($J6356/ROWS(tblConsorcios[Produto]))+1),"")</f>
        <v/>
      </c>
      <c r="Q6356" s="20" t="str">
        <f t="shared" si="298"/>
        <v/>
      </c>
      <c r="R6356">
        <f t="shared" si="299"/>
        <v>0</v>
      </c>
    </row>
    <row r="6357" spans="10:18" x14ac:dyDescent="0.2">
      <c r="J6357">
        <f t="shared" si="297"/>
        <v>6355</v>
      </c>
      <c r="K6357" t="str" cm="1">
        <f t="array" ref="K6357">IFERROR(INDEX(tblClientes[Cliente],INT($J6357/ROWS(tblConsorcios[Produto]))+1),"")</f>
        <v/>
      </c>
      <c r="L6357" t="str" cm="1">
        <f t="array" ref="L6357">IFERROR(INDEX(tblConsorcios[Produto],MOD($J6357,ROWS(tblConsorcios[Produto]))+1),"")</f>
        <v>Imóvel IE140 – 220m</v>
      </c>
      <c r="M6357" s="20" cm="1">
        <f t="array" ref="M6357">IFERROR(INDEX(tblConsorcios[Valor da Carta (R$)],MOD($J6357,ROWS(tblConsorcios[Produto]))+1),"")</f>
        <v>140000</v>
      </c>
      <c r="N6357" s="2" cm="1">
        <f t="array" ref="N6357">IFERROR(INDEX(tblConsorcios[Prazo (meses)],MOD($J6357,ROWS(tblConsorcios[Produto]))+1),"")</f>
        <v>220</v>
      </c>
      <c r="O6357" s="20" cm="1">
        <f t="array" ref="O6357">IFERROR(INDEX(tblConsorcios[Parcela Mensal (R$)],MOD($J6357,ROWS(tblConsorcios[Produto]))+1),"")</f>
        <v>813.27</v>
      </c>
      <c r="P6357" s="20" t="str" cm="1">
        <f t="array" ref="P6357">IFERROR(INDEX(tblClientes[Dividendo Mensal (R$)],INT($J6357/ROWS(tblConsorcios[Produto]))+1),"")</f>
        <v/>
      </c>
      <c r="Q6357" s="20" t="str">
        <f t="shared" si="298"/>
        <v/>
      </c>
      <c r="R6357">
        <f t="shared" si="299"/>
        <v>0</v>
      </c>
    </row>
    <row r="6358" spans="10:18" x14ac:dyDescent="0.2">
      <c r="J6358">
        <f t="shared" si="297"/>
        <v>6356</v>
      </c>
      <c r="K6358" t="str" cm="1">
        <f t="array" ref="K6358">IFERROR(INDEX(tblClientes[Cliente],INT($J6358/ROWS(tblConsorcios[Produto]))+1),"")</f>
        <v/>
      </c>
      <c r="L6358" t="str" cm="1">
        <f t="array" ref="L6358">IFERROR(INDEX(tblConsorcios[Produto],MOD($J6358,ROWS(tblConsorcios[Produto]))+1),"")</f>
        <v>Imóvel IE140 – 200m</v>
      </c>
      <c r="M6358" s="20" cm="1">
        <f t="array" ref="M6358">IFERROR(INDEX(tblConsorcios[Valor da Carta (R$)],MOD($J6358,ROWS(tblConsorcios[Produto]))+1),"")</f>
        <v>140000</v>
      </c>
      <c r="N6358" s="2" cm="1">
        <f t="array" ref="N6358">IFERROR(INDEX(tblConsorcios[Prazo (meses)],MOD($J6358,ROWS(tblConsorcios[Produto]))+1),"")</f>
        <v>200</v>
      </c>
      <c r="O6358" s="20" cm="1">
        <f t="array" ref="O6358">IFERROR(INDEX(tblConsorcios[Parcela Mensal (R$)],MOD($J6358,ROWS(tblConsorcios[Produto]))+1),"")</f>
        <v>887.6</v>
      </c>
      <c r="P6358" s="20" t="str" cm="1">
        <f t="array" ref="P6358">IFERROR(INDEX(tblClientes[Dividendo Mensal (R$)],INT($J6358/ROWS(tblConsorcios[Produto]))+1),"")</f>
        <v/>
      </c>
      <c r="Q6358" s="20" t="str">
        <f t="shared" si="298"/>
        <v/>
      </c>
      <c r="R6358">
        <f t="shared" si="299"/>
        <v>0</v>
      </c>
    </row>
    <row r="6359" spans="10:18" x14ac:dyDescent="0.2">
      <c r="J6359">
        <f t="shared" si="297"/>
        <v>6357</v>
      </c>
      <c r="K6359" t="str" cm="1">
        <f t="array" ref="K6359">IFERROR(INDEX(tblClientes[Cliente],INT($J6359/ROWS(tblConsorcios[Produto]))+1),"")</f>
        <v/>
      </c>
      <c r="L6359" t="str" cm="1">
        <f t="array" ref="L6359">IFERROR(INDEX(tblConsorcios[Produto],MOD($J6359,ROWS(tblConsorcios[Produto]))+1),"")</f>
        <v>Imóvel IE130 – 240m</v>
      </c>
      <c r="M6359" s="20" cm="1">
        <f t="array" ref="M6359">IFERROR(INDEX(tblConsorcios[Valor da Carta (R$)],MOD($J6359,ROWS(tblConsorcios[Produto]))+1),"")</f>
        <v>130000</v>
      </c>
      <c r="N6359" s="2" cm="1">
        <f t="array" ref="N6359">IFERROR(INDEX(tblConsorcios[Prazo (meses)],MOD($J6359,ROWS(tblConsorcios[Produto]))+1),"")</f>
        <v>240</v>
      </c>
      <c r="O6359" s="20" cm="1">
        <f t="array" ref="O6359">IFERROR(INDEX(tblConsorcios[Parcela Mensal (R$)],MOD($J6359,ROWS(tblConsorcios[Produto]))+1),"")</f>
        <v>697.67</v>
      </c>
      <c r="P6359" s="20" t="str" cm="1">
        <f t="array" ref="P6359">IFERROR(INDEX(tblClientes[Dividendo Mensal (R$)],INT($J6359/ROWS(tblConsorcios[Produto]))+1),"")</f>
        <v/>
      </c>
      <c r="Q6359" s="20" t="str">
        <f t="shared" si="298"/>
        <v/>
      </c>
      <c r="R6359">
        <f t="shared" si="299"/>
        <v>0</v>
      </c>
    </row>
    <row r="6360" spans="10:18" x14ac:dyDescent="0.2">
      <c r="J6360">
        <f t="shared" si="297"/>
        <v>6358</v>
      </c>
      <c r="K6360" t="str" cm="1">
        <f t="array" ref="K6360">IFERROR(INDEX(tblClientes[Cliente],INT($J6360/ROWS(tblConsorcios[Produto]))+1),"")</f>
        <v/>
      </c>
      <c r="L6360" t="str" cm="1">
        <f t="array" ref="L6360">IFERROR(INDEX(tblConsorcios[Produto],MOD($J6360,ROWS(tblConsorcios[Produto]))+1),"")</f>
        <v>Imóvel IE130 – 220m</v>
      </c>
      <c r="M6360" s="20" cm="1">
        <f t="array" ref="M6360">IFERROR(INDEX(tblConsorcios[Valor da Carta (R$)],MOD($J6360,ROWS(tblConsorcios[Produto]))+1),"")</f>
        <v>130000</v>
      </c>
      <c r="N6360" s="2" cm="1">
        <f t="array" ref="N6360">IFERROR(INDEX(tblConsorcios[Prazo (meses)],MOD($J6360,ROWS(tblConsorcios[Produto]))+1),"")</f>
        <v>220</v>
      </c>
      <c r="O6360" s="20" cm="1">
        <f t="array" ref="O6360">IFERROR(INDEX(tblConsorcios[Parcela Mensal (R$)],MOD($J6360,ROWS(tblConsorcios[Produto]))+1),"")</f>
        <v>755.18</v>
      </c>
      <c r="P6360" s="20" t="str" cm="1">
        <f t="array" ref="P6360">IFERROR(INDEX(tblClientes[Dividendo Mensal (R$)],INT($J6360/ROWS(tblConsorcios[Produto]))+1),"")</f>
        <v/>
      </c>
      <c r="Q6360" s="20" t="str">
        <f t="shared" si="298"/>
        <v/>
      </c>
      <c r="R6360">
        <f t="shared" si="299"/>
        <v>0</v>
      </c>
    </row>
    <row r="6361" spans="10:18" x14ac:dyDescent="0.2">
      <c r="J6361">
        <f t="shared" si="297"/>
        <v>6359</v>
      </c>
      <c r="K6361" t="str" cm="1">
        <f t="array" ref="K6361">IFERROR(INDEX(tblClientes[Cliente],INT($J6361/ROWS(tblConsorcios[Produto]))+1),"")</f>
        <v/>
      </c>
      <c r="L6361" t="str" cm="1">
        <f t="array" ref="L6361">IFERROR(INDEX(tblConsorcios[Produto],MOD($J6361,ROWS(tblConsorcios[Produto]))+1),"")</f>
        <v>Imóvel IE130 – 200m</v>
      </c>
      <c r="M6361" s="20" cm="1">
        <f t="array" ref="M6361">IFERROR(INDEX(tblConsorcios[Valor da Carta (R$)],MOD($J6361,ROWS(tblConsorcios[Produto]))+1),"")</f>
        <v>130000</v>
      </c>
      <c r="N6361" s="2" cm="1">
        <f t="array" ref="N6361">IFERROR(INDEX(tblConsorcios[Prazo (meses)],MOD($J6361,ROWS(tblConsorcios[Produto]))+1),"")</f>
        <v>200</v>
      </c>
      <c r="O6361" s="20" cm="1">
        <f t="array" ref="O6361">IFERROR(INDEX(tblConsorcios[Parcela Mensal (R$)],MOD($J6361,ROWS(tblConsorcios[Produto]))+1),"")</f>
        <v>824.2</v>
      </c>
      <c r="P6361" s="20" t="str" cm="1">
        <f t="array" ref="P6361">IFERROR(INDEX(tblClientes[Dividendo Mensal (R$)],INT($J6361/ROWS(tblConsorcios[Produto]))+1),"")</f>
        <v/>
      </c>
      <c r="Q6361" s="20" t="str">
        <f t="shared" si="298"/>
        <v/>
      </c>
      <c r="R6361">
        <f t="shared" si="299"/>
        <v>0</v>
      </c>
    </row>
    <row r="6362" spans="10:18" x14ac:dyDescent="0.2">
      <c r="J6362">
        <f t="shared" si="297"/>
        <v>6360</v>
      </c>
      <c r="K6362" t="str" cm="1">
        <f t="array" ref="K6362">IFERROR(INDEX(tblClientes[Cliente],INT($J6362/ROWS(tblConsorcios[Produto]))+1),"")</f>
        <v/>
      </c>
      <c r="L6362" t="str" cm="1">
        <f t="array" ref="L6362">IFERROR(INDEX(tblConsorcios[Produto],MOD($J6362,ROWS(tblConsorcios[Produto]))+1),"")</f>
        <v>Imóvel IE120 – 240m</v>
      </c>
      <c r="M6362" s="20" cm="1">
        <f t="array" ref="M6362">IFERROR(INDEX(tblConsorcios[Valor da Carta (R$)],MOD($J6362,ROWS(tblConsorcios[Produto]))+1),"")</f>
        <v>120000</v>
      </c>
      <c r="N6362" s="2" cm="1">
        <f t="array" ref="N6362">IFERROR(INDEX(tblConsorcios[Prazo (meses)],MOD($J6362,ROWS(tblConsorcios[Produto]))+1),"")</f>
        <v>240</v>
      </c>
      <c r="O6362" s="20" cm="1">
        <f t="array" ref="O6362">IFERROR(INDEX(tblConsorcios[Parcela Mensal (R$)],MOD($J6362,ROWS(tblConsorcios[Produto]))+1),"")</f>
        <v>644</v>
      </c>
      <c r="P6362" s="20" t="str" cm="1">
        <f t="array" ref="P6362">IFERROR(INDEX(tblClientes[Dividendo Mensal (R$)],INT($J6362/ROWS(tblConsorcios[Produto]))+1),"")</f>
        <v/>
      </c>
      <c r="Q6362" s="20" t="str">
        <f t="shared" si="298"/>
        <v/>
      </c>
      <c r="R6362">
        <f t="shared" si="299"/>
        <v>0</v>
      </c>
    </row>
    <row r="6363" spans="10:18" x14ac:dyDescent="0.2">
      <c r="J6363">
        <f t="shared" si="297"/>
        <v>6361</v>
      </c>
      <c r="K6363" t="str" cm="1">
        <f t="array" ref="K6363">IFERROR(INDEX(tblClientes[Cliente],INT($J6363/ROWS(tblConsorcios[Produto]))+1),"")</f>
        <v/>
      </c>
      <c r="L6363" t="str" cm="1">
        <f t="array" ref="L6363">IFERROR(INDEX(tblConsorcios[Produto],MOD($J6363,ROWS(tblConsorcios[Produto]))+1),"")</f>
        <v>Imóvel IE120 – 220m</v>
      </c>
      <c r="M6363" s="20" cm="1">
        <f t="array" ref="M6363">IFERROR(INDEX(tblConsorcios[Valor da Carta (R$)],MOD($J6363,ROWS(tblConsorcios[Produto]))+1),"")</f>
        <v>120000</v>
      </c>
      <c r="N6363" s="2" cm="1">
        <f t="array" ref="N6363">IFERROR(INDEX(tblConsorcios[Prazo (meses)],MOD($J6363,ROWS(tblConsorcios[Produto]))+1),"")</f>
        <v>220</v>
      </c>
      <c r="O6363" s="20" cm="1">
        <f t="array" ref="O6363">IFERROR(INDEX(tblConsorcios[Parcela Mensal (R$)],MOD($J6363,ROWS(tblConsorcios[Produto]))+1),"")</f>
        <v>697.09</v>
      </c>
      <c r="P6363" s="20" t="str" cm="1">
        <f t="array" ref="P6363">IFERROR(INDEX(tblClientes[Dividendo Mensal (R$)],INT($J6363/ROWS(tblConsorcios[Produto]))+1),"")</f>
        <v/>
      </c>
      <c r="Q6363" s="20" t="str">
        <f t="shared" si="298"/>
        <v/>
      </c>
      <c r="R6363">
        <f t="shared" si="299"/>
        <v>0</v>
      </c>
    </row>
    <row r="6364" spans="10:18" x14ac:dyDescent="0.2">
      <c r="J6364">
        <f t="shared" si="297"/>
        <v>6362</v>
      </c>
      <c r="K6364" t="str" cm="1">
        <f t="array" ref="K6364">IFERROR(INDEX(tblClientes[Cliente],INT($J6364/ROWS(tblConsorcios[Produto]))+1),"")</f>
        <v/>
      </c>
      <c r="L6364" t="str" cm="1">
        <f t="array" ref="L6364">IFERROR(INDEX(tblConsorcios[Produto],MOD($J6364,ROWS(tblConsorcios[Produto]))+1),"")</f>
        <v>Imóvel IE120 – 200m</v>
      </c>
      <c r="M6364" s="20" cm="1">
        <f t="array" ref="M6364">IFERROR(INDEX(tblConsorcios[Valor da Carta (R$)],MOD($J6364,ROWS(tblConsorcios[Produto]))+1),"")</f>
        <v>120000</v>
      </c>
      <c r="N6364" s="2" cm="1">
        <f t="array" ref="N6364">IFERROR(INDEX(tblConsorcios[Prazo (meses)],MOD($J6364,ROWS(tblConsorcios[Produto]))+1),"")</f>
        <v>200</v>
      </c>
      <c r="O6364" s="20" cm="1">
        <f t="array" ref="O6364">IFERROR(INDEX(tblConsorcios[Parcela Mensal (R$)],MOD($J6364,ROWS(tblConsorcios[Produto]))+1),"")</f>
        <v>760.8</v>
      </c>
      <c r="P6364" s="20" t="str" cm="1">
        <f t="array" ref="P6364">IFERROR(INDEX(tblClientes[Dividendo Mensal (R$)],INT($J6364/ROWS(tblConsorcios[Produto]))+1),"")</f>
        <v/>
      </c>
      <c r="Q6364" s="20" t="str">
        <f t="shared" si="298"/>
        <v/>
      </c>
      <c r="R6364">
        <f t="shared" si="299"/>
        <v>0</v>
      </c>
    </row>
    <row r="6365" spans="10:18" x14ac:dyDescent="0.2">
      <c r="J6365">
        <f t="shared" si="297"/>
        <v>6363</v>
      </c>
      <c r="K6365" t="str" cm="1">
        <f t="array" ref="K6365">IFERROR(INDEX(tblClientes[Cliente],INT($J6365/ROWS(tblConsorcios[Produto]))+1),"")</f>
        <v/>
      </c>
      <c r="L6365" t="str" cm="1">
        <f t="array" ref="L6365">IFERROR(INDEX(tblConsorcios[Produto],MOD($J6365,ROWS(tblConsorcios[Produto]))+1),"")</f>
        <v>Imóvel IE600 – 240m</v>
      </c>
      <c r="M6365" s="20" cm="1">
        <f t="array" ref="M6365">IFERROR(INDEX(tblConsorcios[Valor da Carta (R$)],MOD($J6365,ROWS(tblConsorcios[Produto]))+1),"")</f>
        <v>600000</v>
      </c>
      <c r="N6365" s="2" cm="1">
        <f t="array" ref="N6365">IFERROR(INDEX(tblConsorcios[Prazo (meses)],MOD($J6365,ROWS(tblConsorcios[Produto]))+1),"")</f>
        <v>240</v>
      </c>
      <c r="O6365" s="20" cm="1">
        <f t="array" ref="O6365">IFERROR(INDEX(tblConsorcios[Parcela Mensal (R$)],MOD($J6365,ROWS(tblConsorcios[Produto]))+1),"")</f>
        <v>3220</v>
      </c>
      <c r="P6365" s="20" t="str" cm="1">
        <f t="array" ref="P6365">IFERROR(INDEX(tblClientes[Dividendo Mensal (R$)],INT($J6365/ROWS(tblConsorcios[Produto]))+1),"")</f>
        <v/>
      </c>
      <c r="Q6365" s="20" t="str">
        <f t="shared" si="298"/>
        <v/>
      </c>
      <c r="R6365">
        <f t="shared" si="299"/>
        <v>0</v>
      </c>
    </row>
    <row r="6366" spans="10:18" x14ac:dyDescent="0.2">
      <c r="J6366">
        <f t="shared" si="297"/>
        <v>6364</v>
      </c>
      <c r="K6366" t="str" cm="1">
        <f t="array" ref="K6366">IFERROR(INDEX(tblClientes[Cliente],INT($J6366/ROWS(tblConsorcios[Produto]))+1),"")</f>
        <v/>
      </c>
      <c r="L6366" t="str" cm="1">
        <f t="array" ref="L6366">IFERROR(INDEX(tblConsorcios[Produto],MOD($J6366,ROWS(tblConsorcios[Produto]))+1),"")</f>
        <v>Imóvel IE600 – 220m</v>
      </c>
      <c r="M6366" s="20" cm="1">
        <f t="array" ref="M6366">IFERROR(INDEX(tblConsorcios[Valor da Carta (R$)],MOD($J6366,ROWS(tblConsorcios[Produto]))+1),"")</f>
        <v>600000</v>
      </c>
      <c r="N6366" s="2" cm="1">
        <f t="array" ref="N6366">IFERROR(INDEX(tblConsorcios[Prazo (meses)],MOD($J6366,ROWS(tblConsorcios[Produto]))+1),"")</f>
        <v>220</v>
      </c>
      <c r="O6366" s="20" cm="1">
        <f t="array" ref="O6366">IFERROR(INDEX(tblConsorcios[Parcela Mensal (R$)],MOD($J6366,ROWS(tblConsorcios[Produto]))+1),"")</f>
        <v>3485.45</v>
      </c>
      <c r="P6366" s="20" t="str" cm="1">
        <f t="array" ref="P6366">IFERROR(INDEX(tblClientes[Dividendo Mensal (R$)],INT($J6366/ROWS(tblConsorcios[Produto]))+1),"")</f>
        <v/>
      </c>
      <c r="Q6366" s="20" t="str">
        <f t="shared" si="298"/>
        <v/>
      </c>
      <c r="R6366">
        <f t="shared" si="299"/>
        <v>0</v>
      </c>
    </row>
    <row r="6367" spans="10:18" x14ac:dyDescent="0.2">
      <c r="J6367">
        <f t="shared" si="297"/>
        <v>6365</v>
      </c>
      <c r="K6367" t="str" cm="1">
        <f t="array" ref="K6367">IFERROR(INDEX(tblClientes[Cliente],INT($J6367/ROWS(tblConsorcios[Produto]))+1),"")</f>
        <v/>
      </c>
      <c r="L6367" t="str" cm="1">
        <f t="array" ref="L6367">IFERROR(INDEX(tblConsorcios[Produto],MOD($J6367,ROWS(tblConsorcios[Produto]))+1),"")</f>
        <v>Imóvel IE600 – 200m</v>
      </c>
      <c r="M6367" s="20" cm="1">
        <f t="array" ref="M6367">IFERROR(INDEX(tblConsorcios[Valor da Carta (R$)],MOD($J6367,ROWS(tblConsorcios[Produto]))+1),"")</f>
        <v>600000</v>
      </c>
      <c r="N6367" s="2" cm="1">
        <f t="array" ref="N6367">IFERROR(INDEX(tblConsorcios[Prazo (meses)],MOD($J6367,ROWS(tblConsorcios[Produto]))+1),"")</f>
        <v>200</v>
      </c>
      <c r="O6367" s="20" cm="1">
        <f t="array" ref="O6367">IFERROR(INDEX(tblConsorcios[Parcela Mensal (R$)],MOD($J6367,ROWS(tblConsorcios[Produto]))+1),"")</f>
        <v>3804</v>
      </c>
      <c r="P6367" s="20" t="str" cm="1">
        <f t="array" ref="P6367">IFERROR(INDEX(tblClientes[Dividendo Mensal (R$)],INT($J6367/ROWS(tblConsorcios[Produto]))+1),"")</f>
        <v/>
      </c>
      <c r="Q6367" s="20" t="str">
        <f t="shared" si="298"/>
        <v/>
      </c>
      <c r="R6367">
        <f t="shared" si="299"/>
        <v>0</v>
      </c>
    </row>
    <row r="6368" spans="10:18" x14ac:dyDescent="0.2">
      <c r="J6368">
        <f t="shared" si="297"/>
        <v>6366</v>
      </c>
      <c r="K6368" t="str" cm="1">
        <f t="array" ref="K6368">IFERROR(INDEX(tblClientes[Cliente],INT($J6368/ROWS(tblConsorcios[Produto]))+1),"")</f>
        <v/>
      </c>
      <c r="L6368" t="str" cm="1">
        <f t="array" ref="L6368">IFERROR(INDEX(tblConsorcios[Produto],MOD($J6368,ROWS(tblConsorcios[Produto]))+1),"")</f>
        <v>Imóvel IE580 – 240m</v>
      </c>
      <c r="M6368" s="20" cm="1">
        <f t="array" ref="M6368">IFERROR(INDEX(tblConsorcios[Valor da Carta (R$)],MOD($J6368,ROWS(tblConsorcios[Produto]))+1),"")</f>
        <v>580000</v>
      </c>
      <c r="N6368" s="2" cm="1">
        <f t="array" ref="N6368">IFERROR(INDEX(tblConsorcios[Prazo (meses)],MOD($J6368,ROWS(tblConsorcios[Produto]))+1),"")</f>
        <v>240</v>
      </c>
      <c r="O6368" s="20" cm="1">
        <f t="array" ref="O6368">IFERROR(INDEX(tblConsorcios[Parcela Mensal (R$)],MOD($J6368,ROWS(tblConsorcios[Produto]))+1),"")</f>
        <v>3112.67</v>
      </c>
      <c r="P6368" s="20" t="str" cm="1">
        <f t="array" ref="P6368">IFERROR(INDEX(tblClientes[Dividendo Mensal (R$)],INT($J6368/ROWS(tblConsorcios[Produto]))+1),"")</f>
        <v/>
      </c>
      <c r="Q6368" s="20" t="str">
        <f t="shared" si="298"/>
        <v/>
      </c>
      <c r="R6368">
        <f t="shared" si="299"/>
        <v>0</v>
      </c>
    </row>
    <row r="6369" spans="10:18" x14ac:dyDescent="0.2">
      <c r="J6369">
        <f t="shared" si="297"/>
        <v>6367</v>
      </c>
      <c r="K6369" t="str" cm="1">
        <f t="array" ref="K6369">IFERROR(INDEX(tblClientes[Cliente],INT($J6369/ROWS(tblConsorcios[Produto]))+1),"")</f>
        <v/>
      </c>
      <c r="L6369" t="str" cm="1">
        <f t="array" ref="L6369">IFERROR(INDEX(tblConsorcios[Produto],MOD($J6369,ROWS(tblConsorcios[Produto]))+1),"")</f>
        <v>Imóvel IE580 – 220m</v>
      </c>
      <c r="M6369" s="20" cm="1">
        <f t="array" ref="M6369">IFERROR(INDEX(tblConsorcios[Valor da Carta (R$)],MOD($J6369,ROWS(tblConsorcios[Produto]))+1),"")</f>
        <v>580000</v>
      </c>
      <c r="N6369" s="2" cm="1">
        <f t="array" ref="N6369">IFERROR(INDEX(tblConsorcios[Prazo (meses)],MOD($J6369,ROWS(tblConsorcios[Produto]))+1),"")</f>
        <v>220</v>
      </c>
      <c r="O6369" s="20" cm="1">
        <f t="array" ref="O6369">IFERROR(INDEX(tblConsorcios[Parcela Mensal (R$)],MOD($J6369,ROWS(tblConsorcios[Produto]))+1),"")</f>
        <v>3369.27</v>
      </c>
      <c r="P6369" s="20" t="str" cm="1">
        <f t="array" ref="P6369">IFERROR(INDEX(tblClientes[Dividendo Mensal (R$)],INT($J6369/ROWS(tblConsorcios[Produto]))+1),"")</f>
        <v/>
      </c>
      <c r="Q6369" s="20" t="str">
        <f t="shared" si="298"/>
        <v/>
      </c>
      <c r="R6369">
        <f t="shared" si="299"/>
        <v>0</v>
      </c>
    </row>
    <row r="6370" spans="10:18" x14ac:dyDescent="0.2">
      <c r="J6370">
        <f t="shared" si="297"/>
        <v>6368</v>
      </c>
      <c r="K6370" t="str" cm="1">
        <f t="array" ref="K6370">IFERROR(INDEX(tblClientes[Cliente],INT($J6370/ROWS(tblConsorcios[Produto]))+1),"")</f>
        <v/>
      </c>
      <c r="L6370" t="str" cm="1">
        <f t="array" ref="L6370">IFERROR(INDEX(tblConsorcios[Produto],MOD($J6370,ROWS(tblConsorcios[Produto]))+1),"")</f>
        <v>Imóvel IE580 – 200m</v>
      </c>
      <c r="M6370" s="20" cm="1">
        <f t="array" ref="M6370">IFERROR(INDEX(tblConsorcios[Valor da Carta (R$)],MOD($J6370,ROWS(tblConsorcios[Produto]))+1),"")</f>
        <v>580000</v>
      </c>
      <c r="N6370" s="2" cm="1">
        <f t="array" ref="N6370">IFERROR(INDEX(tblConsorcios[Prazo (meses)],MOD($J6370,ROWS(tblConsorcios[Produto]))+1),"")</f>
        <v>200</v>
      </c>
      <c r="O6370" s="20" cm="1">
        <f t="array" ref="O6370">IFERROR(INDEX(tblConsorcios[Parcela Mensal (R$)],MOD($J6370,ROWS(tblConsorcios[Produto]))+1),"")</f>
        <v>3677.2</v>
      </c>
      <c r="P6370" s="20" t="str" cm="1">
        <f t="array" ref="P6370">IFERROR(INDEX(tblClientes[Dividendo Mensal (R$)],INT($J6370/ROWS(tblConsorcios[Produto]))+1),"")</f>
        <v/>
      </c>
      <c r="Q6370" s="20" t="str">
        <f t="shared" si="298"/>
        <v/>
      </c>
      <c r="R6370">
        <f t="shared" si="299"/>
        <v>0</v>
      </c>
    </row>
    <row r="6371" spans="10:18" x14ac:dyDescent="0.2">
      <c r="J6371">
        <f t="shared" si="297"/>
        <v>6369</v>
      </c>
      <c r="K6371" t="str" cm="1">
        <f t="array" ref="K6371">IFERROR(INDEX(tblClientes[Cliente],INT($J6371/ROWS(tblConsorcios[Produto]))+1),"")</f>
        <v/>
      </c>
      <c r="L6371" t="str" cm="1">
        <f t="array" ref="L6371">IFERROR(INDEX(tblConsorcios[Produto],MOD($J6371,ROWS(tblConsorcios[Produto]))+1),"")</f>
        <v>Imóvel IE550 – 240m</v>
      </c>
      <c r="M6371" s="20" cm="1">
        <f t="array" ref="M6371">IFERROR(INDEX(tblConsorcios[Valor da Carta (R$)],MOD($J6371,ROWS(tblConsorcios[Produto]))+1),"")</f>
        <v>550000</v>
      </c>
      <c r="N6371" s="2" cm="1">
        <f t="array" ref="N6371">IFERROR(INDEX(tblConsorcios[Prazo (meses)],MOD($J6371,ROWS(tblConsorcios[Produto]))+1),"")</f>
        <v>240</v>
      </c>
      <c r="O6371" s="20" cm="1">
        <f t="array" ref="O6371">IFERROR(INDEX(tblConsorcios[Parcela Mensal (R$)],MOD($J6371,ROWS(tblConsorcios[Produto]))+1),"")</f>
        <v>2951.67</v>
      </c>
      <c r="P6371" s="20" t="str" cm="1">
        <f t="array" ref="P6371">IFERROR(INDEX(tblClientes[Dividendo Mensal (R$)],INT($J6371/ROWS(tblConsorcios[Produto]))+1),"")</f>
        <v/>
      </c>
      <c r="Q6371" s="20" t="str">
        <f t="shared" si="298"/>
        <v/>
      </c>
      <c r="R6371">
        <f t="shared" si="299"/>
        <v>0</v>
      </c>
    </row>
    <row r="6372" spans="10:18" x14ac:dyDescent="0.2">
      <c r="J6372">
        <f t="shared" si="297"/>
        <v>6370</v>
      </c>
      <c r="K6372" t="str" cm="1">
        <f t="array" ref="K6372">IFERROR(INDEX(tblClientes[Cliente],INT($J6372/ROWS(tblConsorcios[Produto]))+1),"")</f>
        <v/>
      </c>
      <c r="L6372" t="str" cm="1">
        <f t="array" ref="L6372">IFERROR(INDEX(tblConsorcios[Produto],MOD($J6372,ROWS(tblConsorcios[Produto]))+1),"")</f>
        <v>Imóvel IE550 – 220m</v>
      </c>
      <c r="M6372" s="20" cm="1">
        <f t="array" ref="M6372">IFERROR(INDEX(tblConsorcios[Valor da Carta (R$)],MOD($J6372,ROWS(tblConsorcios[Produto]))+1),"")</f>
        <v>550000</v>
      </c>
      <c r="N6372" s="2" cm="1">
        <f t="array" ref="N6372">IFERROR(INDEX(tblConsorcios[Prazo (meses)],MOD($J6372,ROWS(tblConsorcios[Produto]))+1),"")</f>
        <v>220</v>
      </c>
      <c r="O6372" s="20" cm="1">
        <f t="array" ref="O6372">IFERROR(INDEX(tblConsorcios[Parcela Mensal (R$)],MOD($J6372,ROWS(tblConsorcios[Produto]))+1),"")</f>
        <v>3195</v>
      </c>
      <c r="P6372" s="20" t="str" cm="1">
        <f t="array" ref="P6372">IFERROR(INDEX(tblClientes[Dividendo Mensal (R$)],INT($J6372/ROWS(tblConsorcios[Produto]))+1),"")</f>
        <v/>
      </c>
      <c r="Q6372" s="20" t="str">
        <f t="shared" si="298"/>
        <v/>
      </c>
      <c r="R6372">
        <f t="shared" si="299"/>
        <v>0</v>
      </c>
    </row>
    <row r="6373" spans="10:18" x14ac:dyDescent="0.2">
      <c r="J6373">
        <f t="shared" si="297"/>
        <v>6371</v>
      </c>
      <c r="K6373" t="str" cm="1">
        <f t="array" ref="K6373">IFERROR(INDEX(tblClientes[Cliente],INT($J6373/ROWS(tblConsorcios[Produto]))+1),"")</f>
        <v/>
      </c>
      <c r="L6373" t="str" cm="1">
        <f t="array" ref="L6373">IFERROR(INDEX(tblConsorcios[Produto],MOD($J6373,ROWS(tblConsorcios[Produto]))+1),"")</f>
        <v>Imóvel IE550 – 200m</v>
      </c>
      <c r="M6373" s="20" cm="1">
        <f t="array" ref="M6373">IFERROR(INDEX(tblConsorcios[Valor da Carta (R$)],MOD($J6373,ROWS(tblConsorcios[Produto]))+1),"")</f>
        <v>550000</v>
      </c>
      <c r="N6373" s="2" cm="1">
        <f t="array" ref="N6373">IFERROR(INDEX(tblConsorcios[Prazo (meses)],MOD($J6373,ROWS(tblConsorcios[Produto]))+1),"")</f>
        <v>200</v>
      </c>
      <c r="O6373" s="20" cm="1">
        <f t="array" ref="O6373">IFERROR(INDEX(tblConsorcios[Parcela Mensal (R$)],MOD($J6373,ROWS(tblConsorcios[Produto]))+1),"")</f>
        <v>3487</v>
      </c>
      <c r="P6373" s="20" t="str" cm="1">
        <f t="array" ref="P6373">IFERROR(INDEX(tblClientes[Dividendo Mensal (R$)],INT($J6373/ROWS(tblConsorcios[Produto]))+1),"")</f>
        <v/>
      </c>
      <c r="Q6373" s="20" t="str">
        <f t="shared" si="298"/>
        <v/>
      </c>
      <c r="R6373">
        <f t="shared" si="299"/>
        <v>0</v>
      </c>
    </row>
    <row r="6374" spans="10:18" x14ac:dyDescent="0.2">
      <c r="J6374">
        <f t="shared" si="297"/>
        <v>6372</v>
      </c>
      <c r="K6374" t="str" cm="1">
        <f t="array" ref="K6374">IFERROR(INDEX(tblClientes[Cliente],INT($J6374/ROWS(tblConsorcios[Produto]))+1),"")</f>
        <v/>
      </c>
      <c r="L6374" t="str" cm="1">
        <f t="array" ref="L6374">IFERROR(INDEX(tblConsorcios[Produto],MOD($J6374,ROWS(tblConsorcios[Produto]))+1),"")</f>
        <v>Imóvel IE530 – 240m</v>
      </c>
      <c r="M6374" s="20" cm="1">
        <f t="array" ref="M6374">IFERROR(INDEX(tblConsorcios[Valor da Carta (R$)],MOD($J6374,ROWS(tblConsorcios[Produto]))+1),"")</f>
        <v>530000</v>
      </c>
      <c r="N6374" s="2" cm="1">
        <f t="array" ref="N6374">IFERROR(INDEX(tblConsorcios[Prazo (meses)],MOD($J6374,ROWS(tblConsorcios[Produto]))+1),"")</f>
        <v>240</v>
      </c>
      <c r="O6374" s="20" cm="1">
        <f t="array" ref="O6374">IFERROR(INDEX(tblConsorcios[Parcela Mensal (R$)],MOD($J6374,ROWS(tblConsorcios[Produto]))+1),"")</f>
        <v>2844.33</v>
      </c>
      <c r="P6374" s="20" t="str" cm="1">
        <f t="array" ref="P6374">IFERROR(INDEX(tblClientes[Dividendo Mensal (R$)],INT($J6374/ROWS(tblConsorcios[Produto]))+1),"")</f>
        <v/>
      </c>
      <c r="Q6374" s="20" t="str">
        <f t="shared" si="298"/>
        <v/>
      </c>
      <c r="R6374">
        <f t="shared" si="299"/>
        <v>0</v>
      </c>
    </row>
    <row r="6375" spans="10:18" x14ac:dyDescent="0.2">
      <c r="J6375">
        <f t="shared" si="297"/>
        <v>6373</v>
      </c>
      <c r="K6375" t="str" cm="1">
        <f t="array" ref="K6375">IFERROR(INDEX(tblClientes[Cliente],INT($J6375/ROWS(tblConsorcios[Produto]))+1),"")</f>
        <v/>
      </c>
      <c r="L6375" t="str" cm="1">
        <f t="array" ref="L6375">IFERROR(INDEX(tblConsorcios[Produto],MOD($J6375,ROWS(tblConsorcios[Produto]))+1),"")</f>
        <v>Imóvel IE530 – 220m</v>
      </c>
      <c r="M6375" s="20" cm="1">
        <f t="array" ref="M6375">IFERROR(INDEX(tblConsorcios[Valor da Carta (R$)],MOD($J6375,ROWS(tblConsorcios[Produto]))+1),"")</f>
        <v>530000</v>
      </c>
      <c r="N6375" s="2" cm="1">
        <f t="array" ref="N6375">IFERROR(INDEX(tblConsorcios[Prazo (meses)],MOD($J6375,ROWS(tblConsorcios[Produto]))+1),"")</f>
        <v>220</v>
      </c>
      <c r="O6375" s="20" cm="1">
        <f t="array" ref="O6375">IFERROR(INDEX(tblConsorcios[Parcela Mensal (R$)],MOD($J6375,ROWS(tblConsorcios[Produto]))+1),"")</f>
        <v>3078.82</v>
      </c>
      <c r="P6375" s="20" t="str" cm="1">
        <f t="array" ref="P6375">IFERROR(INDEX(tblClientes[Dividendo Mensal (R$)],INT($J6375/ROWS(tblConsorcios[Produto]))+1),"")</f>
        <v/>
      </c>
      <c r="Q6375" s="20" t="str">
        <f t="shared" si="298"/>
        <v/>
      </c>
      <c r="R6375">
        <f t="shared" si="299"/>
        <v>0</v>
      </c>
    </row>
    <row r="6376" spans="10:18" x14ac:dyDescent="0.2">
      <c r="J6376">
        <f t="shared" si="297"/>
        <v>6374</v>
      </c>
      <c r="K6376" t="str" cm="1">
        <f t="array" ref="K6376">IFERROR(INDEX(tblClientes[Cliente],INT($J6376/ROWS(tblConsorcios[Produto]))+1),"")</f>
        <v/>
      </c>
      <c r="L6376" t="str" cm="1">
        <f t="array" ref="L6376">IFERROR(INDEX(tblConsorcios[Produto],MOD($J6376,ROWS(tblConsorcios[Produto]))+1),"")</f>
        <v>Imóvel IE530 – 200m</v>
      </c>
      <c r="M6376" s="20" cm="1">
        <f t="array" ref="M6376">IFERROR(INDEX(tblConsorcios[Valor da Carta (R$)],MOD($J6376,ROWS(tblConsorcios[Produto]))+1),"")</f>
        <v>530000</v>
      </c>
      <c r="N6376" s="2" cm="1">
        <f t="array" ref="N6376">IFERROR(INDEX(tblConsorcios[Prazo (meses)],MOD($J6376,ROWS(tblConsorcios[Produto]))+1),"")</f>
        <v>200</v>
      </c>
      <c r="O6376" s="20" cm="1">
        <f t="array" ref="O6376">IFERROR(INDEX(tblConsorcios[Parcela Mensal (R$)],MOD($J6376,ROWS(tblConsorcios[Produto]))+1),"")</f>
        <v>3360.2</v>
      </c>
      <c r="P6376" s="20" t="str" cm="1">
        <f t="array" ref="P6376">IFERROR(INDEX(tblClientes[Dividendo Mensal (R$)],INT($J6376/ROWS(tblConsorcios[Produto]))+1),"")</f>
        <v/>
      </c>
      <c r="Q6376" s="20" t="str">
        <f t="shared" si="298"/>
        <v/>
      </c>
      <c r="R6376">
        <f t="shared" si="299"/>
        <v>0</v>
      </c>
    </row>
    <row r="6377" spans="10:18" x14ac:dyDescent="0.2">
      <c r="J6377">
        <f t="shared" si="297"/>
        <v>6375</v>
      </c>
      <c r="K6377" t="str" cm="1">
        <f t="array" ref="K6377">IFERROR(INDEX(tblClientes[Cliente],INT($J6377/ROWS(tblConsorcios[Produto]))+1),"")</f>
        <v/>
      </c>
      <c r="L6377" t="str" cm="1">
        <f t="array" ref="L6377">IFERROR(INDEX(tblConsorcios[Produto],MOD($J6377,ROWS(tblConsorcios[Produto]))+1),"")</f>
        <v>Imóvel IE500 – 240m</v>
      </c>
      <c r="M6377" s="20" cm="1">
        <f t="array" ref="M6377">IFERROR(INDEX(tblConsorcios[Valor da Carta (R$)],MOD($J6377,ROWS(tblConsorcios[Produto]))+1),"")</f>
        <v>500000</v>
      </c>
      <c r="N6377" s="2" cm="1">
        <f t="array" ref="N6377">IFERROR(INDEX(tblConsorcios[Prazo (meses)],MOD($J6377,ROWS(tblConsorcios[Produto]))+1),"")</f>
        <v>240</v>
      </c>
      <c r="O6377" s="20" cm="1">
        <f t="array" ref="O6377">IFERROR(INDEX(tblConsorcios[Parcela Mensal (R$)],MOD($J6377,ROWS(tblConsorcios[Produto]))+1),"")</f>
        <v>2683.33</v>
      </c>
      <c r="P6377" s="20" t="str" cm="1">
        <f t="array" ref="P6377">IFERROR(INDEX(tblClientes[Dividendo Mensal (R$)],INT($J6377/ROWS(tblConsorcios[Produto]))+1),"")</f>
        <v/>
      </c>
      <c r="Q6377" s="20" t="str">
        <f t="shared" si="298"/>
        <v/>
      </c>
      <c r="R6377">
        <f t="shared" si="299"/>
        <v>0</v>
      </c>
    </row>
    <row r="6378" spans="10:18" x14ac:dyDescent="0.2">
      <c r="J6378">
        <f t="shared" si="297"/>
        <v>6376</v>
      </c>
      <c r="K6378" t="str" cm="1">
        <f t="array" ref="K6378">IFERROR(INDEX(tblClientes[Cliente],INT($J6378/ROWS(tblConsorcios[Produto]))+1),"")</f>
        <v/>
      </c>
      <c r="L6378" t="str" cm="1">
        <f t="array" ref="L6378">IFERROR(INDEX(tblConsorcios[Produto],MOD($J6378,ROWS(tblConsorcios[Produto]))+1),"")</f>
        <v>Imóvel IE500 – 220m</v>
      </c>
      <c r="M6378" s="20" cm="1">
        <f t="array" ref="M6378">IFERROR(INDEX(tblConsorcios[Valor da Carta (R$)],MOD($J6378,ROWS(tblConsorcios[Produto]))+1),"")</f>
        <v>500000</v>
      </c>
      <c r="N6378" s="2" cm="1">
        <f t="array" ref="N6378">IFERROR(INDEX(tblConsorcios[Prazo (meses)],MOD($J6378,ROWS(tblConsorcios[Produto]))+1),"")</f>
        <v>220</v>
      </c>
      <c r="O6378" s="20" cm="1">
        <f t="array" ref="O6378">IFERROR(INDEX(tblConsorcios[Parcela Mensal (R$)],MOD($J6378,ROWS(tblConsorcios[Produto]))+1),"")</f>
        <v>2904.55</v>
      </c>
      <c r="P6378" s="20" t="str" cm="1">
        <f t="array" ref="P6378">IFERROR(INDEX(tblClientes[Dividendo Mensal (R$)],INT($J6378/ROWS(tblConsorcios[Produto]))+1),"")</f>
        <v/>
      </c>
      <c r="Q6378" s="20" t="str">
        <f t="shared" si="298"/>
        <v/>
      </c>
      <c r="R6378">
        <f t="shared" si="299"/>
        <v>0</v>
      </c>
    </row>
    <row r="6379" spans="10:18" x14ac:dyDescent="0.2">
      <c r="J6379">
        <f t="shared" si="297"/>
        <v>6377</v>
      </c>
      <c r="K6379" t="str" cm="1">
        <f t="array" ref="K6379">IFERROR(INDEX(tblClientes[Cliente],INT($J6379/ROWS(tblConsorcios[Produto]))+1),"")</f>
        <v/>
      </c>
      <c r="L6379" t="str" cm="1">
        <f t="array" ref="L6379">IFERROR(INDEX(tblConsorcios[Produto],MOD($J6379,ROWS(tblConsorcios[Produto]))+1),"")</f>
        <v>Imóvel IE500 – 200m</v>
      </c>
      <c r="M6379" s="20" cm="1">
        <f t="array" ref="M6379">IFERROR(INDEX(tblConsorcios[Valor da Carta (R$)],MOD($J6379,ROWS(tblConsorcios[Produto]))+1),"")</f>
        <v>500000</v>
      </c>
      <c r="N6379" s="2" cm="1">
        <f t="array" ref="N6379">IFERROR(INDEX(tblConsorcios[Prazo (meses)],MOD($J6379,ROWS(tblConsorcios[Produto]))+1),"")</f>
        <v>200</v>
      </c>
      <c r="O6379" s="20" cm="1">
        <f t="array" ref="O6379">IFERROR(INDEX(tblConsorcios[Parcela Mensal (R$)],MOD($J6379,ROWS(tblConsorcios[Produto]))+1),"")</f>
        <v>3170</v>
      </c>
      <c r="P6379" s="20" t="str" cm="1">
        <f t="array" ref="P6379">IFERROR(INDEX(tblClientes[Dividendo Mensal (R$)],INT($J6379/ROWS(tblConsorcios[Produto]))+1),"")</f>
        <v/>
      </c>
      <c r="Q6379" s="20" t="str">
        <f t="shared" si="298"/>
        <v/>
      </c>
      <c r="R6379">
        <f t="shared" si="299"/>
        <v>0</v>
      </c>
    </row>
    <row r="6380" spans="10:18" x14ac:dyDescent="0.2">
      <c r="J6380">
        <f t="shared" si="297"/>
        <v>6378</v>
      </c>
      <c r="K6380" t="str" cm="1">
        <f t="array" ref="K6380">IFERROR(INDEX(tblClientes[Cliente],INT($J6380/ROWS(tblConsorcios[Produto]))+1),"")</f>
        <v/>
      </c>
      <c r="L6380" t="str" cm="1">
        <f t="array" ref="L6380">IFERROR(INDEX(tblConsorcios[Produto],MOD($J6380,ROWS(tblConsorcios[Produto]))+1),"")</f>
        <v>Imóvel IE480 – 240m</v>
      </c>
      <c r="M6380" s="20" cm="1">
        <f t="array" ref="M6380">IFERROR(INDEX(tblConsorcios[Valor da Carta (R$)],MOD($J6380,ROWS(tblConsorcios[Produto]))+1),"")</f>
        <v>480000</v>
      </c>
      <c r="N6380" s="2" cm="1">
        <f t="array" ref="N6380">IFERROR(INDEX(tblConsorcios[Prazo (meses)],MOD($J6380,ROWS(tblConsorcios[Produto]))+1),"")</f>
        <v>240</v>
      </c>
      <c r="O6380" s="20" cm="1">
        <f t="array" ref="O6380">IFERROR(INDEX(tblConsorcios[Parcela Mensal (R$)],MOD($J6380,ROWS(tblConsorcios[Produto]))+1),"")</f>
        <v>2576</v>
      </c>
      <c r="P6380" s="20" t="str" cm="1">
        <f t="array" ref="P6380">IFERROR(INDEX(tblClientes[Dividendo Mensal (R$)],INT($J6380/ROWS(tblConsorcios[Produto]))+1),"")</f>
        <v/>
      </c>
      <c r="Q6380" s="20" t="str">
        <f t="shared" si="298"/>
        <v/>
      </c>
      <c r="R6380">
        <f t="shared" si="299"/>
        <v>0</v>
      </c>
    </row>
    <row r="6381" spans="10:18" x14ac:dyDescent="0.2">
      <c r="J6381">
        <f t="shared" si="297"/>
        <v>6379</v>
      </c>
      <c r="K6381" t="str" cm="1">
        <f t="array" ref="K6381">IFERROR(INDEX(tblClientes[Cliente],INT($J6381/ROWS(tblConsorcios[Produto]))+1),"")</f>
        <v/>
      </c>
      <c r="L6381" t="str" cm="1">
        <f t="array" ref="L6381">IFERROR(INDEX(tblConsorcios[Produto],MOD($J6381,ROWS(tblConsorcios[Produto]))+1),"")</f>
        <v>Imóvel IE480 – 220m</v>
      </c>
      <c r="M6381" s="20" cm="1">
        <f t="array" ref="M6381">IFERROR(INDEX(tblConsorcios[Valor da Carta (R$)],MOD($J6381,ROWS(tblConsorcios[Produto]))+1),"")</f>
        <v>480000</v>
      </c>
      <c r="N6381" s="2" cm="1">
        <f t="array" ref="N6381">IFERROR(INDEX(tblConsorcios[Prazo (meses)],MOD($J6381,ROWS(tblConsorcios[Produto]))+1),"")</f>
        <v>220</v>
      </c>
      <c r="O6381" s="20" cm="1">
        <f t="array" ref="O6381">IFERROR(INDEX(tblConsorcios[Parcela Mensal (R$)],MOD($J6381,ROWS(tblConsorcios[Produto]))+1),"")</f>
        <v>2788.36</v>
      </c>
      <c r="P6381" s="20" t="str" cm="1">
        <f t="array" ref="P6381">IFERROR(INDEX(tblClientes[Dividendo Mensal (R$)],INT($J6381/ROWS(tblConsorcios[Produto]))+1),"")</f>
        <v/>
      </c>
      <c r="Q6381" s="20" t="str">
        <f t="shared" si="298"/>
        <v/>
      </c>
      <c r="R6381">
        <f t="shared" si="299"/>
        <v>0</v>
      </c>
    </row>
    <row r="6382" spans="10:18" x14ac:dyDescent="0.2">
      <c r="J6382">
        <f t="shared" si="297"/>
        <v>6380</v>
      </c>
      <c r="K6382" t="str" cm="1">
        <f t="array" ref="K6382">IFERROR(INDEX(tblClientes[Cliente],INT($J6382/ROWS(tblConsorcios[Produto]))+1),"")</f>
        <v/>
      </c>
      <c r="L6382" t="str" cm="1">
        <f t="array" ref="L6382">IFERROR(INDEX(tblConsorcios[Produto],MOD($J6382,ROWS(tblConsorcios[Produto]))+1),"")</f>
        <v>Imóvel IE480 – 200m</v>
      </c>
      <c r="M6382" s="20" cm="1">
        <f t="array" ref="M6382">IFERROR(INDEX(tblConsorcios[Valor da Carta (R$)],MOD($J6382,ROWS(tblConsorcios[Produto]))+1),"")</f>
        <v>480000</v>
      </c>
      <c r="N6382" s="2" cm="1">
        <f t="array" ref="N6382">IFERROR(INDEX(tblConsorcios[Prazo (meses)],MOD($J6382,ROWS(tblConsorcios[Produto]))+1),"")</f>
        <v>200</v>
      </c>
      <c r="O6382" s="20" cm="1">
        <f t="array" ref="O6382">IFERROR(INDEX(tblConsorcios[Parcela Mensal (R$)],MOD($J6382,ROWS(tblConsorcios[Produto]))+1),"")</f>
        <v>3043.2</v>
      </c>
      <c r="P6382" s="20" t="str" cm="1">
        <f t="array" ref="P6382">IFERROR(INDEX(tblClientes[Dividendo Mensal (R$)],INT($J6382/ROWS(tblConsorcios[Produto]))+1),"")</f>
        <v/>
      </c>
      <c r="Q6382" s="20" t="str">
        <f t="shared" si="298"/>
        <v/>
      </c>
      <c r="R6382">
        <f t="shared" si="299"/>
        <v>0</v>
      </c>
    </row>
    <row r="6383" spans="10:18" x14ac:dyDescent="0.2">
      <c r="J6383">
        <f t="shared" si="297"/>
        <v>6381</v>
      </c>
      <c r="K6383" t="str" cm="1">
        <f t="array" ref="K6383">IFERROR(INDEX(tblClientes[Cliente],INT($J6383/ROWS(tblConsorcios[Produto]))+1),"")</f>
        <v/>
      </c>
      <c r="L6383" t="str" cm="1">
        <f t="array" ref="L6383">IFERROR(INDEX(tblConsorcios[Produto],MOD($J6383,ROWS(tblConsorcios[Produto]))+1),"")</f>
        <v>Imóvel IE450 – 240m</v>
      </c>
      <c r="M6383" s="20" cm="1">
        <f t="array" ref="M6383">IFERROR(INDEX(tblConsorcios[Valor da Carta (R$)],MOD($J6383,ROWS(tblConsorcios[Produto]))+1),"")</f>
        <v>450000</v>
      </c>
      <c r="N6383" s="2" cm="1">
        <f t="array" ref="N6383">IFERROR(INDEX(tblConsorcios[Prazo (meses)],MOD($J6383,ROWS(tblConsorcios[Produto]))+1),"")</f>
        <v>240</v>
      </c>
      <c r="O6383" s="20" cm="1">
        <f t="array" ref="O6383">IFERROR(INDEX(tblConsorcios[Parcela Mensal (R$)],MOD($J6383,ROWS(tblConsorcios[Produto]))+1),"")</f>
        <v>2415</v>
      </c>
      <c r="P6383" s="20" t="str" cm="1">
        <f t="array" ref="P6383">IFERROR(INDEX(tblClientes[Dividendo Mensal (R$)],INT($J6383/ROWS(tblConsorcios[Produto]))+1),"")</f>
        <v/>
      </c>
      <c r="Q6383" s="20" t="str">
        <f t="shared" si="298"/>
        <v/>
      </c>
      <c r="R6383">
        <f t="shared" si="299"/>
        <v>0</v>
      </c>
    </row>
    <row r="6384" spans="10:18" x14ac:dyDescent="0.2">
      <c r="J6384">
        <f t="shared" si="297"/>
        <v>6382</v>
      </c>
      <c r="K6384" t="str" cm="1">
        <f t="array" ref="K6384">IFERROR(INDEX(tblClientes[Cliente],INT($J6384/ROWS(tblConsorcios[Produto]))+1),"")</f>
        <v/>
      </c>
      <c r="L6384" t="str" cm="1">
        <f t="array" ref="L6384">IFERROR(INDEX(tblConsorcios[Produto],MOD($J6384,ROWS(tblConsorcios[Produto]))+1),"")</f>
        <v>Imóvel IE450 – 220m</v>
      </c>
      <c r="M6384" s="20" cm="1">
        <f t="array" ref="M6384">IFERROR(INDEX(tblConsorcios[Valor da Carta (R$)],MOD($J6384,ROWS(tblConsorcios[Produto]))+1),"")</f>
        <v>450000</v>
      </c>
      <c r="N6384" s="2" cm="1">
        <f t="array" ref="N6384">IFERROR(INDEX(tblConsorcios[Prazo (meses)],MOD($J6384,ROWS(tblConsorcios[Produto]))+1),"")</f>
        <v>220</v>
      </c>
      <c r="O6384" s="20" cm="1">
        <f t="array" ref="O6384">IFERROR(INDEX(tblConsorcios[Parcela Mensal (R$)],MOD($J6384,ROWS(tblConsorcios[Produto]))+1),"")</f>
        <v>2614.09</v>
      </c>
      <c r="P6384" s="20" t="str" cm="1">
        <f t="array" ref="P6384">IFERROR(INDEX(tblClientes[Dividendo Mensal (R$)],INT($J6384/ROWS(tblConsorcios[Produto]))+1),"")</f>
        <v/>
      </c>
      <c r="Q6384" s="20" t="str">
        <f t="shared" si="298"/>
        <v/>
      </c>
      <c r="R6384">
        <f t="shared" si="299"/>
        <v>0</v>
      </c>
    </row>
    <row r="6385" spans="10:18" x14ac:dyDescent="0.2">
      <c r="J6385">
        <f t="shared" si="297"/>
        <v>6383</v>
      </c>
      <c r="K6385" t="str" cm="1">
        <f t="array" ref="K6385">IFERROR(INDEX(tblClientes[Cliente],INT($J6385/ROWS(tblConsorcios[Produto]))+1),"")</f>
        <v/>
      </c>
      <c r="L6385" t="str" cm="1">
        <f t="array" ref="L6385">IFERROR(INDEX(tblConsorcios[Produto],MOD($J6385,ROWS(tblConsorcios[Produto]))+1),"")</f>
        <v>Imóvel IE450 – 200m</v>
      </c>
      <c r="M6385" s="20" cm="1">
        <f t="array" ref="M6385">IFERROR(INDEX(tblConsorcios[Valor da Carta (R$)],MOD($J6385,ROWS(tblConsorcios[Produto]))+1),"")</f>
        <v>450000</v>
      </c>
      <c r="N6385" s="2" cm="1">
        <f t="array" ref="N6385">IFERROR(INDEX(tblConsorcios[Prazo (meses)],MOD($J6385,ROWS(tblConsorcios[Produto]))+1),"")</f>
        <v>200</v>
      </c>
      <c r="O6385" s="20" cm="1">
        <f t="array" ref="O6385">IFERROR(INDEX(tblConsorcios[Parcela Mensal (R$)],MOD($J6385,ROWS(tblConsorcios[Produto]))+1),"")</f>
        <v>2853</v>
      </c>
      <c r="P6385" s="20" t="str" cm="1">
        <f t="array" ref="P6385">IFERROR(INDEX(tblClientes[Dividendo Mensal (R$)],INT($J6385/ROWS(tblConsorcios[Produto]))+1),"")</f>
        <v/>
      </c>
      <c r="Q6385" s="20" t="str">
        <f t="shared" si="298"/>
        <v/>
      </c>
      <c r="R6385">
        <f t="shared" si="299"/>
        <v>0</v>
      </c>
    </row>
    <row r="6386" spans="10:18" x14ac:dyDescent="0.2">
      <c r="J6386">
        <f t="shared" si="297"/>
        <v>6384</v>
      </c>
      <c r="K6386" t="str" cm="1">
        <f t="array" ref="K6386">IFERROR(INDEX(tblClientes[Cliente],INT($J6386/ROWS(tblConsorcios[Produto]))+1),"")</f>
        <v/>
      </c>
      <c r="L6386" t="str" cm="1">
        <f t="array" ref="L6386">IFERROR(INDEX(tblConsorcios[Produto],MOD($J6386,ROWS(tblConsorcios[Produto]))+1),"")</f>
        <v>Imóvel IE430 – 240m</v>
      </c>
      <c r="M6386" s="20" cm="1">
        <f t="array" ref="M6386">IFERROR(INDEX(tblConsorcios[Valor da Carta (R$)],MOD($J6386,ROWS(tblConsorcios[Produto]))+1),"")</f>
        <v>430000</v>
      </c>
      <c r="N6386" s="2" cm="1">
        <f t="array" ref="N6386">IFERROR(INDEX(tblConsorcios[Prazo (meses)],MOD($J6386,ROWS(tblConsorcios[Produto]))+1),"")</f>
        <v>240</v>
      </c>
      <c r="O6386" s="20" cm="1">
        <f t="array" ref="O6386">IFERROR(INDEX(tblConsorcios[Parcela Mensal (R$)],MOD($J6386,ROWS(tblConsorcios[Produto]))+1),"")</f>
        <v>2307.67</v>
      </c>
      <c r="P6386" s="20" t="str" cm="1">
        <f t="array" ref="P6386">IFERROR(INDEX(tblClientes[Dividendo Mensal (R$)],INT($J6386/ROWS(tblConsorcios[Produto]))+1),"")</f>
        <v/>
      </c>
      <c r="Q6386" s="20" t="str">
        <f t="shared" si="298"/>
        <v/>
      </c>
      <c r="R6386">
        <f t="shared" si="299"/>
        <v>0</v>
      </c>
    </row>
    <row r="6387" spans="10:18" x14ac:dyDescent="0.2">
      <c r="J6387">
        <f t="shared" si="297"/>
        <v>6385</v>
      </c>
      <c r="K6387" t="str" cm="1">
        <f t="array" ref="K6387">IFERROR(INDEX(tblClientes[Cliente],INT($J6387/ROWS(tblConsorcios[Produto]))+1),"")</f>
        <v/>
      </c>
      <c r="L6387" t="str" cm="1">
        <f t="array" ref="L6387">IFERROR(INDEX(tblConsorcios[Produto],MOD($J6387,ROWS(tblConsorcios[Produto]))+1),"")</f>
        <v>Imóvel IE430 – 220m</v>
      </c>
      <c r="M6387" s="20" cm="1">
        <f t="array" ref="M6387">IFERROR(INDEX(tblConsorcios[Valor da Carta (R$)],MOD($J6387,ROWS(tblConsorcios[Produto]))+1),"")</f>
        <v>430000</v>
      </c>
      <c r="N6387" s="2" cm="1">
        <f t="array" ref="N6387">IFERROR(INDEX(tblConsorcios[Prazo (meses)],MOD($J6387,ROWS(tblConsorcios[Produto]))+1),"")</f>
        <v>220</v>
      </c>
      <c r="O6387" s="20" cm="1">
        <f t="array" ref="O6387">IFERROR(INDEX(tblConsorcios[Parcela Mensal (R$)],MOD($J6387,ROWS(tblConsorcios[Produto]))+1),"")</f>
        <v>2497.91</v>
      </c>
      <c r="P6387" s="20" t="str" cm="1">
        <f t="array" ref="P6387">IFERROR(INDEX(tblClientes[Dividendo Mensal (R$)],INT($J6387/ROWS(tblConsorcios[Produto]))+1),"")</f>
        <v/>
      </c>
      <c r="Q6387" s="20" t="str">
        <f t="shared" si="298"/>
        <v/>
      </c>
      <c r="R6387">
        <f t="shared" si="299"/>
        <v>0</v>
      </c>
    </row>
    <row r="6388" spans="10:18" x14ac:dyDescent="0.2">
      <c r="J6388">
        <f t="shared" si="297"/>
        <v>6386</v>
      </c>
      <c r="K6388" t="str" cm="1">
        <f t="array" ref="K6388">IFERROR(INDEX(tblClientes[Cliente],INT($J6388/ROWS(tblConsorcios[Produto]))+1),"")</f>
        <v/>
      </c>
      <c r="L6388" t="str" cm="1">
        <f t="array" ref="L6388">IFERROR(INDEX(tblConsorcios[Produto],MOD($J6388,ROWS(tblConsorcios[Produto]))+1),"")</f>
        <v>Imóvel IE430 – 200m</v>
      </c>
      <c r="M6388" s="20" cm="1">
        <f t="array" ref="M6388">IFERROR(INDEX(tblConsorcios[Valor da Carta (R$)],MOD($J6388,ROWS(tblConsorcios[Produto]))+1),"")</f>
        <v>430000</v>
      </c>
      <c r="N6388" s="2" cm="1">
        <f t="array" ref="N6388">IFERROR(INDEX(tblConsorcios[Prazo (meses)],MOD($J6388,ROWS(tblConsorcios[Produto]))+1),"")</f>
        <v>200</v>
      </c>
      <c r="O6388" s="20" cm="1">
        <f t="array" ref="O6388">IFERROR(INDEX(tblConsorcios[Parcela Mensal (R$)],MOD($J6388,ROWS(tblConsorcios[Produto]))+1),"")</f>
        <v>2726.2</v>
      </c>
      <c r="P6388" s="20" t="str" cm="1">
        <f t="array" ref="P6388">IFERROR(INDEX(tblClientes[Dividendo Mensal (R$)],INT($J6388/ROWS(tblConsorcios[Produto]))+1),"")</f>
        <v/>
      </c>
      <c r="Q6388" s="20" t="str">
        <f t="shared" si="298"/>
        <v/>
      </c>
      <c r="R6388">
        <f t="shared" si="299"/>
        <v>0</v>
      </c>
    </row>
    <row r="6389" spans="10:18" x14ac:dyDescent="0.2">
      <c r="J6389">
        <f t="shared" si="297"/>
        <v>6387</v>
      </c>
      <c r="K6389" t="str" cm="1">
        <f t="array" ref="K6389">IFERROR(INDEX(tblClientes[Cliente],INT($J6389/ROWS(tblConsorcios[Produto]))+1),"")</f>
        <v/>
      </c>
      <c r="L6389" t="str" cm="1">
        <f t="array" ref="L6389">IFERROR(INDEX(tblConsorcios[Produto],MOD($J6389,ROWS(tblConsorcios[Produto]))+1),"")</f>
        <v>Imóvel IE400 – 240m</v>
      </c>
      <c r="M6389" s="20" cm="1">
        <f t="array" ref="M6389">IFERROR(INDEX(tblConsorcios[Valor da Carta (R$)],MOD($J6389,ROWS(tblConsorcios[Produto]))+1),"")</f>
        <v>400000</v>
      </c>
      <c r="N6389" s="2" cm="1">
        <f t="array" ref="N6389">IFERROR(INDEX(tblConsorcios[Prazo (meses)],MOD($J6389,ROWS(tblConsorcios[Produto]))+1),"")</f>
        <v>240</v>
      </c>
      <c r="O6389" s="20" cm="1">
        <f t="array" ref="O6389">IFERROR(INDEX(tblConsorcios[Parcela Mensal (R$)],MOD($J6389,ROWS(tblConsorcios[Produto]))+1),"")</f>
        <v>2146.67</v>
      </c>
      <c r="P6389" s="20" t="str" cm="1">
        <f t="array" ref="P6389">IFERROR(INDEX(tblClientes[Dividendo Mensal (R$)],INT($J6389/ROWS(tblConsorcios[Produto]))+1),"")</f>
        <v/>
      </c>
      <c r="Q6389" s="20" t="str">
        <f t="shared" si="298"/>
        <v/>
      </c>
      <c r="R6389">
        <f t="shared" si="299"/>
        <v>0</v>
      </c>
    </row>
    <row r="6390" spans="10:18" x14ac:dyDescent="0.2">
      <c r="J6390">
        <f t="shared" si="297"/>
        <v>6388</v>
      </c>
      <c r="K6390" t="str" cm="1">
        <f t="array" ref="K6390">IFERROR(INDEX(tblClientes[Cliente],INT($J6390/ROWS(tblConsorcios[Produto]))+1),"")</f>
        <v/>
      </c>
      <c r="L6390" t="str" cm="1">
        <f t="array" ref="L6390">IFERROR(INDEX(tblConsorcios[Produto],MOD($J6390,ROWS(tblConsorcios[Produto]))+1),"")</f>
        <v>Imóvel IE400 – 220m</v>
      </c>
      <c r="M6390" s="20" cm="1">
        <f t="array" ref="M6390">IFERROR(INDEX(tblConsorcios[Valor da Carta (R$)],MOD($J6390,ROWS(tblConsorcios[Produto]))+1),"")</f>
        <v>400000</v>
      </c>
      <c r="N6390" s="2" cm="1">
        <f t="array" ref="N6390">IFERROR(INDEX(tblConsorcios[Prazo (meses)],MOD($J6390,ROWS(tblConsorcios[Produto]))+1),"")</f>
        <v>220</v>
      </c>
      <c r="O6390" s="20" cm="1">
        <f t="array" ref="O6390">IFERROR(INDEX(tblConsorcios[Parcela Mensal (R$)],MOD($J6390,ROWS(tblConsorcios[Produto]))+1),"")</f>
        <v>2323.64</v>
      </c>
      <c r="P6390" s="20" t="str" cm="1">
        <f t="array" ref="P6390">IFERROR(INDEX(tblClientes[Dividendo Mensal (R$)],INT($J6390/ROWS(tblConsorcios[Produto]))+1),"")</f>
        <v/>
      </c>
      <c r="Q6390" s="20" t="str">
        <f t="shared" si="298"/>
        <v/>
      </c>
      <c r="R6390">
        <f t="shared" si="299"/>
        <v>0</v>
      </c>
    </row>
    <row r="6391" spans="10:18" x14ac:dyDescent="0.2">
      <c r="J6391">
        <f t="shared" si="297"/>
        <v>6389</v>
      </c>
      <c r="K6391" t="str" cm="1">
        <f t="array" ref="K6391">IFERROR(INDEX(tblClientes[Cliente],INT($J6391/ROWS(tblConsorcios[Produto]))+1),"")</f>
        <v/>
      </c>
      <c r="L6391" t="str" cm="1">
        <f t="array" ref="L6391">IFERROR(INDEX(tblConsorcios[Produto],MOD($J6391,ROWS(tblConsorcios[Produto]))+1),"")</f>
        <v>Imóvel IE400 – 200m</v>
      </c>
      <c r="M6391" s="20" cm="1">
        <f t="array" ref="M6391">IFERROR(INDEX(tblConsorcios[Valor da Carta (R$)],MOD($J6391,ROWS(tblConsorcios[Produto]))+1),"")</f>
        <v>400000</v>
      </c>
      <c r="N6391" s="2" cm="1">
        <f t="array" ref="N6391">IFERROR(INDEX(tblConsorcios[Prazo (meses)],MOD($J6391,ROWS(tblConsorcios[Produto]))+1),"")</f>
        <v>200</v>
      </c>
      <c r="O6391" s="20" cm="1">
        <f t="array" ref="O6391">IFERROR(INDEX(tblConsorcios[Parcela Mensal (R$)],MOD($J6391,ROWS(tblConsorcios[Produto]))+1),"")</f>
        <v>2536</v>
      </c>
      <c r="P6391" s="20" t="str" cm="1">
        <f t="array" ref="P6391">IFERROR(INDEX(tblClientes[Dividendo Mensal (R$)],INT($J6391/ROWS(tblConsorcios[Produto]))+1),"")</f>
        <v/>
      </c>
      <c r="Q6391" s="20" t="str">
        <f t="shared" si="298"/>
        <v/>
      </c>
      <c r="R6391">
        <f t="shared" si="299"/>
        <v>0</v>
      </c>
    </row>
    <row r="6392" spans="10:18" x14ac:dyDescent="0.2">
      <c r="J6392">
        <f t="shared" si="297"/>
        <v>6390</v>
      </c>
      <c r="K6392" t="str" cm="1">
        <f t="array" ref="K6392">IFERROR(INDEX(tblClientes[Cliente],INT($J6392/ROWS(tblConsorcios[Produto]))+1),"")</f>
        <v/>
      </c>
      <c r="L6392" t="str" cm="1">
        <f t="array" ref="L6392">IFERROR(INDEX(tblConsorcios[Produto],MOD($J6392,ROWS(tblConsorcios[Produto]))+1),"")</f>
        <v>Imóvel IE380 – 240m</v>
      </c>
      <c r="M6392" s="20" cm="1">
        <f t="array" ref="M6392">IFERROR(INDEX(tblConsorcios[Valor da Carta (R$)],MOD($J6392,ROWS(tblConsorcios[Produto]))+1),"")</f>
        <v>380000</v>
      </c>
      <c r="N6392" s="2" cm="1">
        <f t="array" ref="N6392">IFERROR(INDEX(tblConsorcios[Prazo (meses)],MOD($J6392,ROWS(tblConsorcios[Produto]))+1),"")</f>
        <v>240</v>
      </c>
      <c r="O6392" s="20" cm="1">
        <f t="array" ref="O6392">IFERROR(INDEX(tblConsorcios[Parcela Mensal (R$)],MOD($J6392,ROWS(tblConsorcios[Produto]))+1),"")</f>
        <v>2039.33</v>
      </c>
      <c r="P6392" s="20" t="str" cm="1">
        <f t="array" ref="P6392">IFERROR(INDEX(tblClientes[Dividendo Mensal (R$)],INT($J6392/ROWS(tblConsorcios[Produto]))+1),"")</f>
        <v/>
      </c>
      <c r="Q6392" s="20" t="str">
        <f t="shared" si="298"/>
        <v/>
      </c>
      <c r="R6392">
        <f t="shared" si="299"/>
        <v>0</v>
      </c>
    </row>
    <row r="6393" spans="10:18" x14ac:dyDescent="0.2">
      <c r="J6393">
        <f t="shared" si="297"/>
        <v>6391</v>
      </c>
      <c r="K6393" t="str" cm="1">
        <f t="array" ref="K6393">IFERROR(INDEX(tblClientes[Cliente],INT($J6393/ROWS(tblConsorcios[Produto]))+1),"")</f>
        <v/>
      </c>
      <c r="L6393" t="str" cm="1">
        <f t="array" ref="L6393">IFERROR(INDEX(tblConsorcios[Produto],MOD($J6393,ROWS(tblConsorcios[Produto]))+1),"")</f>
        <v>Imóvel IE380 – 220m</v>
      </c>
      <c r="M6393" s="20" cm="1">
        <f t="array" ref="M6393">IFERROR(INDEX(tblConsorcios[Valor da Carta (R$)],MOD($J6393,ROWS(tblConsorcios[Produto]))+1),"")</f>
        <v>380000</v>
      </c>
      <c r="N6393" s="2" cm="1">
        <f t="array" ref="N6393">IFERROR(INDEX(tblConsorcios[Prazo (meses)],MOD($J6393,ROWS(tblConsorcios[Produto]))+1),"")</f>
        <v>220</v>
      </c>
      <c r="O6393" s="20" cm="1">
        <f t="array" ref="O6393">IFERROR(INDEX(tblConsorcios[Parcela Mensal (R$)],MOD($J6393,ROWS(tblConsorcios[Produto]))+1),"")</f>
        <v>2207.4499999999998</v>
      </c>
      <c r="P6393" s="20" t="str" cm="1">
        <f t="array" ref="P6393">IFERROR(INDEX(tblClientes[Dividendo Mensal (R$)],INT($J6393/ROWS(tblConsorcios[Produto]))+1),"")</f>
        <v/>
      </c>
      <c r="Q6393" s="20" t="str">
        <f t="shared" si="298"/>
        <v/>
      </c>
      <c r="R6393">
        <f t="shared" si="299"/>
        <v>0</v>
      </c>
    </row>
    <row r="6394" spans="10:18" x14ac:dyDescent="0.2">
      <c r="J6394">
        <f t="shared" si="297"/>
        <v>6392</v>
      </c>
      <c r="K6394" t="str" cm="1">
        <f t="array" ref="K6394">IFERROR(INDEX(tblClientes[Cliente],INT($J6394/ROWS(tblConsorcios[Produto]))+1),"")</f>
        <v/>
      </c>
      <c r="L6394" t="str" cm="1">
        <f t="array" ref="L6394">IFERROR(INDEX(tblConsorcios[Produto],MOD($J6394,ROWS(tblConsorcios[Produto]))+1),"")</f>
        <v>Imóvel IE380 – 200m</v>
      </c>
      <c r="M6394" s="20" cm="1">
        <f t="array" ref="M6394">IFERROR(INDEX(tblConsorcios[Valor da Carta (R$)],MOD($J6394,ROWS(tblConsorcios[Produto]))+1),"")</f>
        <v>380000</v>
      </c>
      <c r="N6394" s="2" cm="1">
        <f t="array" ref="N6394">IFERROR(INDEX(tblConsorcios[Prazo (meses)],MOD($J6394,ROWS(tblConsorcios[Produto]))+1),"")</f>
        <v>200</v>
      </c>
      <c r="O6394" s="20" cm="1">
        <f t="array" ref="O6394">IFERROR(INDEX(tblConsorcios[Parcela Mensal (R$)],MOD($J6394,ROWS(tblConsorcios[Produto]))+1),"")</f>
        <v>2409.1999999999998</v>
      </c>
      <c r="P6394" s="20" t="str" cm="1">
        <f t="array" ref="P6394">IFERROR(INDEX(tblClientes[Dividendo Mensal (R$)],INT($J6394/ROWS(tblConsorcios[Produto]))+1),"")</f>
        <v/>
      </c>
      <c r="Q6394" s="20" t="str">
        <f t="shared" si="298"/>
        <v/>
      </c>
      <c r="R6394">
        <f t="shared" si="299"/>
        <v>0</v>
      </c>
    </row>
    <row r="6395" spans="10:18" x14ac:dyDescent="0.2">
      <c r="J6395">
        <f t="shared" si="297"/>
        <v>6393</v>
      </c>
      <c r="K6395" t="str" cm="1">
        <f t="array" ref="K6395">IFERROR(INDEX(tblClientes[Cliente],INT($J6395/ROWS(tblConsorcios[Produto]))+1),"")</f>
        <v/>
      </c>
      <c r="L6395" t="str" cm="1">
        <f t="array" ref="L6395">IFERROR(INDEX(tblConsorcios[Produto],MOD($J6395,ROWS(tblConsorcios[Produto]))+1),"")</f>
        <v>Imóvel IE350 – 240m</v>
      </c>
      <c r="M6395" s="20" cm="1">
        <f t="array" ref="M6395">IFERROR(INDEX(tblConsorcios[Valor da Carta (R$)],MOD($J6395,ROWS(tblConsorcios[Produto]))+1),"")</f>
        <v>350000</v>
      </c>
      <c r="N6395" s="2" cm="1">
        <f t="array" ref="N6395">IFERROR(INDEX(tblConsorcios[Prazo (meses)],MOD($J6395,ROWS(tblConsorcios[Produto]))+1),"")</f>
        <v>240</v>
      </c>
      <c r="O6395" s="20" cm="1">
        <f t="array" ref="O6395">IFERROR(INDEX(tblConsorcios[Parcela Mensal (R$)],MOD($J6395,ROWS(tblConsorcios[Produto]))+1),"")</f>
        <v>1878.33</v>
      </c>
      <c r="P6395" s="20" t="str" cm="1">
        <f t="array" ref="P6395">IFERROR(INDEX(tblClientes[Dividendo Mensal (R$)],INT($J6395/ROWS(tblConsorcios[Produto]))+1),"")</f>
        <v/>
      </c>
      <c r="Q6395" s="20" t="str">
        <f t="shared" si="298"/>
        <v/>
      </c>
      <c r="R6395">
        <f t="shared" si="299"/>
        <v>0</v>
      </c>
    </row>
    <row r="6396" spans="10:18" x14ac:dyDescent="0.2">
      <c r="J6396">
        <f t="shared" si="297"/>
        <v>6394</v>
      </c>
      <c r="K6396" t="str" cm="1">
        <f t="array" ref="K6396">IFERROR(INDEX(tblClientes[Cliente],INT($J6396/ROWS(tblConsorcios[Produto]))+1),"")</f>
        <v/>
      </c>
      <c r="L6396" t="str" cm="1">
        <f t="array" ref="L6396">IFERROR(INDEX(tblConsorcios[Produto],MOD($J6396,ROWS(tblConsorcios[Produto]))+1),"")</f>
        <v>Imóvel IE350 – 220m</v>
      </c>
      <c r="M6396" s="20" cm="1">
        <f t="array" ref="M6396">IFERROR(INDEX(tblConsorcios[Valor da Carta (R$)],MOD($J6396,ROWS(tblConsorcios[Produto]))+1),"")</f>
        <v>350000</v>
      </c>
      <c r="N6396" s="2" cm="1">
        <f t="array" ref="N6396">IFERROR(INDEX(tblConsorcios[Prazo (meses)],MOD($J6396,ROWS(tblConsorcios[Produto]))+1),"")</f>
        <v>220</v>
      </c>
      <c r="O6396" s="20" cm="1">
        <f t="array" ref="O6396">IFERROR(INDEX(tblConsorcios[Parcela Mensal (R$)],MOD($J6396,ROWS(tblConsorcios[Produto]))+1),"")</f>
        <v>2033.18</v>
      </c>
      <c r="P6396" s="20" t="str" cm="1">
        <f t="array" ref="P6396">IFERROR(INDEX(tblClientes[Dividendo Mensal (R$)],INT($J6396/ROWS(tblConsorcios[Produto]))+1),"")</f>
        <v/>
      </c>
      <c r="Q6396" s="20" t="str">
        <f t="shared" si="298"/>
        <v/>
      </c>
      <c r="R6396">
        <f t="shared" si="299"/>
        <v>0</v>
      </c>
    </row>
    <row r="6397" spans="10:18" x14ac:dyDescent="0.2">
      <c r="J6397">
        <f t="shared" si="297"/>
        <v>6395</v>
      </c>
      <c r="K6397" t="str" cm="1">
        <f t="array" ref="K6397">IFERROR(INDEX(tblClientes[Cliente],INT($J6397/ROWS(tblConsorcios[Produto]))+1),"")</f>
        <v/>
      </c>
      <c r="L6397" t="str" cm="1">
        <f t="array" ref="L6397">IFERROR(INDEX(tblConsorcios[Produto],MOD($J6397,ROWS(tblConsorcios[Produto]))+1),"")</f>
        <v>Imóvel IE350 – 200m</v>
      </c>
      <c r="M6397" s="20" cm="1">
        <f t="array" ref="M6397">IFERROR(INDEX(tblConsorcios[Valor da Carta (R$)],MOD($J6397,ROWS(tblConsorcios[Produto]))+1),"")</f>
        <v>350000</v>
      </c>
      <c r="N6397" s="2" cm="1">
        <f t="array" ref="N6397">IFERROR(INDEX(tblConsorcios[Prazo (meses)],MOD($J6397,ROWS(tblConsorcios[Produto]))+1),"")</f>
        <v>200</v>
      </c>
      <c r="O6397" s="20" cm="1">
        <f t="array" ref="O6397">IFERROR(INDEX(tblConsorcios[Parcela Mensal (R$)],MOD($J6397,ROWS(tblConsorcios[Produto]))+1),"")</f>
        <v>2219</v>
      </c>
      <c r="P6397" s="20" t="str" cm="1">
        <f t="array" ref="P6397">IFERROR(INDEX(tblClientes[Dividendo Mensal (R$)],INT($J6397/ROWS(tblConsorcios[Produto]))+1),"")</f>
        <v/>
      </c>
      <c r="Q6397" s="20" t="str">
        <f t="shared" si="298"/>
        <v/>
      </c>
      <c r="R6397">
        <f t="shared" si="299"/>
        <v>0</v>
      </c>
    </row>
    <row r="6398" spans="10:18" x14ac:dyDescent="0.2">
      <c r="J6398">
        <f t="shared" si="297"/>
        <v>6396</v>
      </c>
      <c r="K6398" t="str" cm="1">
        <f t="array" ref="K6398">IFERROR(INDEX(tblClientes[Cliente],INT($J6398/ROWS(tblConsorcios[Produto]))+1),"")</f>
        <v/>
      </c>
      <c r="L6398" t="str" cm="1">
        <f t="array" ref="L6398">IFERROR(INDEX(tblConsorcios[Produto],MOD($J6398,ROWS(tblConsorcios[Produto]))+1),"")</f>
        <v>Imóvel IE330 – 240m</v>
      </c>
      <c r="M6398" s="20" cm="1">
        <f t="array" ref="M6398">IFERROR(INDEX(tblConsorcios[Valor da Carta (R$)],MOD($J6398,ROWS(tblConsorcios[Produto]))+1),"")</f>
        <v>330000</v>
      </c>
      <c r="N6398" s="2" cm="1">
        <f t="array" ref="N6398">IFERROR(INDEX(tblConsorcios[Prazo (meses)],MOD($J6398,ROWS(tblConsorcios[Produto]))+1),"")</f>
        <v>240</v>
      </c>
      <c r="O6398" s="20" cm="1">
        <f t="array" ref="O6398">IFERROR(INDEX(tblConsorcios[Parcela Mensal (R$)],MOD($J6398,ROWS(tblConsorcios[Produto]))+1),"")</f>
        <v>1771</v>
      </c>
      <c r="P6398" s="20" t="str" cm="1">
        <f t="array" ref="P6398">IFERROR(INDEX(tblClientes[Dividendo Mensal (R$)],INT($J6398/ROWS(tblConsorcios[Produto]))+1),"")</f>
        <v/>
      </c>
      <c r="Q6398" s="20" t="str">
        <f t="shared" si="298"/>
        <v/>
      </c>
      <c r="R6398">
        <f t="shared" si="299"/>
        <v>0</v>
      </c>
    </row>
    <row r="6399" spans="10:18" x14ac:dyDescent="0.2">
      <c r="J6399">
        <f t="shared" si="297"/>
        <v>6397</v>
      </c>
      <c r="K6399" t="str" cm="1">
        <f t="array" ref="K6399">IFERROR(INDEX(tblClientes[Cliente],INT($J6399/ROWS(tblConsorcios[Produto]))+1),"")</f>
        <v/>
      </c>
      <c r="L6399" t="str" cm="1">
        <f t="array" ref="L6399">IFERROR(INDEX(tblConsorcios[Produto],MOD($J6399,ROWS(tblConsorcios[Produto]))+1),"")</f>
        <v>Imóvel IE330 – 220m</v>
      </c>
      <c r="M6399" s="20" cm="1">
        <f t="array" ref="M6399">IFERROR(INDEX(tblConsorcios[Valor da Carta (R$)],MOD($J6399,ROWS(tblConsorcios[Produto]))+1),"")</f>
        <v>330000</v>
      </c>
      <c r="N6399" s="2" cm="1">
        <f t="array" ref="N6399">IFERROR(INDEX(tblConsorcios[Prazo (meses)],MOD($J6399,ROWS(tblConsorcios[Produto]))+1),"")</f>
        <v>220</v>
      </c>
      <c r="O6399" s="20" cm="1">
        <f t="array" ref="O6399">IFERROR(INDEX(tblConsorcios[Parcela Mensal (R$)],MOD($J6399,ROWS(tblConsorcios[Produto]))+1),"")</f>
        <v>1917</v>
      </c>
      <c r="P6399" s="20" t="str" cm="1">
        <f t="array" ref="P6399">IFERROR(INDEX(tblClientes[Dividendo Mensal (R$)],INT($J6399/ROWS(tblConsorcios[Produto]))+1),"")</f>
        <v/>
      </c>
      <c r="Q6399" s="20" t="str">
        <f t="shared" si="298"/>
        <v/>
      </c>
      <c r="R6399">
        <f t="shared" si="299"/>
        <v>0</v>
      </c>
    </row>
    <row r="6400" spans="10:18" x14ac:dyDescent="0.2">
      <c r="J6400">
        <f t="shared" si="297"/>
        <v>6398</v>
      </c>
      <c r="K6400" t="str" cm="1">
        <f t="array" ref="K6400">IFERROR(INDEX(tblClientes[Cliente],INT($J6400/ROWS(tblConsorcios[Produto]))+1),"")</f>
        <v/>
      </c>
      <c r="L6400" t="str" cm="1">
        <f t="array" ref="L6400">IFERROR(INDEX(tblConsorcios[Produto],MOD($J6400,ROWS(tblConsorcios[Produto]))+1),"")</f>
        <v>Imóvel IE330 – 200m</v>
      </c>
      <c r="M6400" s="20" cm="1">
        <f t="array" ref="M6400">IFERROR(INDEX(tblConsorcios[Valor da Carta (R$)],MOD($J6400,ROWS(tblConsorcios[Produto]))+1),"")</f>
        <v>330000</v>
      </c>
      <c r="N6400" s="2" cm="1">
        <f t="array" ref="N6400">IFERROR(INDEX(tblConsorcios[Prazo (meses)],MOD($J6400,ROWS(tblConsorcios[Produto]))+1),"")</f>
        <v>200</v>
      </c>
      <c r="O6400" s="20" cm="1">
        <f t="array" ref="O6400">IFERROR(INDEX(tblConsorcios[Parcela Mensal (R$)],MOD($J6400,ROWS(tblConsorcios[Produto]))+1),"")</f>
        <v>2092.1999999999998</v>
      </c>
      <c r="P6400" s="20" t="str" cm="1">
        <f t="array" ref="P6400">IFERROR(INDEX(tblClientes[Dividendo Mensal (R$)],INT($J6400/ROWS(tblConsorcios[Produto]))+1),"")</f>
        <v/>
      </c>
      <c r="Q6400" s="20" t="str">
        <f t="shared" si="298"/>
        <v/>
      </c>
      <c r="R6400">
        <f t="shared" si="299"/>
        <v>0</v>
      </c>
    </row>
    <row r="6401" spans="10:18" x14ac:dyDescent="0.2">
      <c r="J6401">
        <f t="shared" si="297"/>
        <v>6399</v>
      </c>
      <c r="K6401" t="str" cm="1">
        <f t="array" ref="K6401">IFERROR(INDEX(tblClientes[Cliente],INT($J6401/ROWS(tblConsorcios[Produto]))+1),"")</f>
        <v/>
      </c>
      <c r="L6401" t="str" cm="1">
        <f t="array" ref="L6401">IFERROR(INDEX(tblConsorcios[Produto],MOD($J6401,ROWS(tblConsorcios[Produto]))+1),"")</f>
        <v>Imóvel IE300 – 240m</v>
      </c>
      <c r="M6401" s="20" cm="1">
        <f t="array" ref="M6401">IFERROR(INDEX(tblConsorcios[Valor da Carta (R$)],MOD($J6401,ROWS(tblConsorcios[Produto]))+1),"")</f>
        <v>300000</v>
      </c>
      <c r="N6401" s="2" cm="1">
        <f t="array" ref="N6401">IFERROR(INDEX(tblConsorcios[Prazo (meses)],MOD($J6401,ROWS(tblConsorcios[Produto]))+1),"")</f>
        <v>240</v>
      </c>
      <c r="O6401" s="20" cm="1">
        <f t="array" ref="O6401">IFERROR(INDEX(tblConsorcios[Parcela Mensal (R$)],MOD($J6401,ROWS(tblConsorcios[Produto]))+1),"")</f>
        <v>1610</v>
      </c>
      <c r="P6401" s="20" t="str" cm="1">
        <f t="array" ref="P6401">IFERROR(INDEX(tblClientes[Dividendo Mensal (R$)],INT($J6401/ROWS(tblConsorcios[Produto]))+1),"")</f>
        <v/>
      </c>
      <c r="Q6401" s="20" t="str">
        <f t="shared" si="298"/>
        <v/>
      </c>
      <c r="R6401">
        <f t="shared" si="299"/>
        <v>0</v>
      </c>
    </row>
    <row r="6402" spans="10:18" x14ac:dyDescent="0.2">
      <c r="J6402">
        <f t="shared" si="297"/>
        <v>6400</v>
      </c>
      <c r="K6402" t="str" cm="1">
        <f t="array" ref="K6402">IFERROR(INDEX(tblClientes[Cliente],INT($J6402/ROWS(tblConsorcios[Produto]))+1),"")</f>
        <v/>
      </c>
      <c r="L6402" t="str" cm="1">
        <f t="array" ref="L6402">IFERROR(INDEX(tblConsorcios[Produto],MOD($J6402,ROWS(tblConsorcios[Produto]))+1),"")</f>
        <v>Imóvel IE300 – 220m</v>
      </c>
      <c r="M6402" s="20" cm="1">
        <f t="array" ref="M6402">IFERROR(INDEX(tblConsorcios[Valor da Carta (R$)],MOD($J6402,ROWS(tblConsorcios[Produto]))+1),"")</f>
        <v>300000</v>
      </c>
      <c r="N6402" s="2" cm="1">
        <f t="array" ref="N6402">IFERROR(INDEX(tblConsorcios[Prazo (meses)],MOD($J6402,ROWS(tblConsorcios[Produto]))+1),"")</f>
        <v>220</v>
      </c>
      <c r="O6402" s="20" cm="1">
        <f t="array" ref="O6402">IFERROR(INDEX(tblConsorcios[Parcela Mensal (R$)],MOD($J6402,ROWS(tblConsorcios[Produto]))+1),"")</f>
        <v>1742.73</v>
      </c>
      <c r="P6402" s="20" t="str" cm="1">
        <f t="array" ref="P6402">IFERROR(INDEX(tblClientes[Dividendo Mensal (R$)],INT($J6402/ROWS(tblConsorcios[Produto]))+1),"")</f>
        <v/>
      </c>
      <c r="Q6402" s="20" t="str">
        <f t="shared" si="298"/>
        <v/>
      </c>
      <c r="R6402">
        <f t="shared" si="299"/>
        <v>0</v>
      </c>
    </row>
    <row r="6403" spans="10:18" x14ac:dyDescent="0.2">
      <c r="J6403">
        <f t="shared" ref="J6403:J6466" si="300">ROW()-2</f>
        <v>6401</v>
      </c>
      <c r="K6403" t="str" cm="1">
        <f t="array" ref="K6403">IFERROR(INDEX(tblClientes[Cliente],INT($J6403/ROWS(tblConsorcios[Produto]))+1),"")</f>
        <v/>
      </c>
      <c r="L6403" t="str" cm="1">
        <f t="array" ref="L6403">IFERROR(INDEX(tblConsorcios[Produto],MOD($J6403,ROWS(tblConsorcios[Produto]))+1),"")</f>
        <v>Imóvel IE300 – 200m</v>
      </c>
      <c r="M6403" s="20" cm="1">
        <f t="array" ref="M6403">IFERROR(INDEX(tblConsorcios[Valor da Carta (R$)],MOD($J6403,ROWS(tblConsorcios[Produto]))+1),"")</f>
        <v>300000</v>
      </c>
      <c r="N6403" s="2" cm="1">
        <f t="array" ref="N6403">IFERROR(INDEX(tblConsorcios[Prazo (meses)],MOD($J6403,ROWS(tblConsorcios[Produto]))+1),"")</f>
        <v>200</v>
      </c>
      <c r="O6403" s="20" cm="1">
        <f t="array" ref="O6403">IFERROR(INDEX(tblConsorcios[Parcela Mensal (R$)],MOD($J6403,ROWS(tblConsorcios[Produto]))+1),"")</f>
        <v>1902</v>
      </c>
      <c r="P6403" s="20" t="str" cm="1">
        <f t="array" ref="P6403">IFERROR(INDEX(tblClientes[Dividendo Mensal (R$)],INT($J6403/ROWS(tblConsorcios[Produto]))+1),"")</f>
        <v/>
      </c>
      <c r="Q6403" s="20" t="str">
        <f t="shared" ref="Q6403:Q6466" si="301">IF(AND(ISNUMBER(O6403),ISNUMBER(P6403)),P6403-O6403,"")</f>
        <v/>
      </c>
      <c r="R6403">
        <f t="shared" ref="R6403:R6466" si="302">IF(AND(ISNUMBER(O6403),ISNUMBER(P6403),O6403&lt;=P6403),1,0)</f>
        <v>0</v>
      </c>
    </row>
    <row r="6404" spans="10:18" x14ac:dyDescent="0.2">
      <c r="J6404">
        <f t="shared" si="300"/>
        <v>6402</v>
      </c>
      <c r="K6404" t="str" cm="1">
        <f t="array" ref="K6404">IFERROR(INDEX(tblClientes[Cliente],INT($J6404/ROWS(tblConsorcios[Produto]))+1),"")</f>
        <v/>
      </c>
      <c r="L6404" t="str" cm="1">
        <f t="array" ref="L6404">IFERROR(INDEX(tblConsorcios[Produto],MOD($J6404,ROWS(tblConsorcios[Produto]))+1),"")</f>
        <v>Imóvel IE240 – 240m</v>
      </c>
      <c r="M6404" s="20" cm="1">
        <f t="array" ref="M6404">IFERROR(INDEX(tblConsorcios[Valor da Carta (R$)],MOD($J6404,ROWS(tblConsorcios[Produto]))+1),"")</f>
        <v>240000</v>
      </c>
      <c r="N6404" s="2" cm="1">
        <f t="array" ref="N6404">IFERROR(INDEX(tblConsorcios[Prazo (meses)],MOD($J6404,ROWS(tblConsorcios[Produto]))+1),"")</f>
        <v>240</v>
      </c>
      <c r="O6404" s="20" cm="1">
        <f t="array" ref="O6404">IFERROR(INDEX(tblConsorcios[Parcela Mensal (R$)],MOD($J6404,ROWS(tblConsorcios[Produto]))+1),"")</f>
        <v>1288</v>
      </c>
      <c r="P6404" s="20" t="str" cm="1">
        <f t="array" ref="P6404">IFERROR(INDEX(tblClientes[Dividendo Mensal (R$)],INT($J6404/ROWS(tblConsorcios[Produto]))+1),"")</f>
        <v/>
      </c>
      <c r="Q6404" s="20" t="str">
        <f t="shared" si="301"/>
        <v/>
      </c>
      <c r="R6404">
        <f t="shared" si="302"/>
        <v>0</v>
      </c>
    </row>
    <row r="6405" spans="10:18" x14ac:dyDescent="0.2">
      <c r="J6405">
        <f t="shared" si="300"/>
        <v>6403</v>
      </c>
      <c r="K6405" t="str" cm="1">
        <f t="array" ref="K6405">IFERROR(INDEX(tblClientes[Cliente],INT($J6405/ROWS(tblConsorcios[Produto]))+1),"")</f>
        <v/>
      </c>
      <c r="L6405" t="str" cm="1">
        <f t="array" ref="L6405">IFERROR(INDEX(tblConsorcios[Produto],MOD($J6405,ROWS(tblConsorcios[Produto]))+1),"")</f>
        <v>Imóvel IE240 – 220m</v>
      </c>
      <c r="M6405" s="20" cm="1">
        <f t="array" ref="M6405">IFERROR(INDEX(tblConsorcios[Valor da Carta (R$)],MOD($J6405,ROWS(tblConsorcios[Produto]))+1),"")</f>
        <v>240000</v>
      </c>
      <c r="N6405" s="2" cm="1">
        <f t="array" ref="N6405">IFERROR(INDEX(tblConsorcios[Prazo (meses)],MOD($J6405,ROWS(tblConsorcios[Produto]))+1),"")</f>
        <v>220</v>
      </c>
      <c r="O6405" s="20" cm="1">
        <f t="array" ref="O6405">IFERROR(INDEX(tblConsorcios[Parcela Mensal (R$)],MOD($J6405,ROWS(tblConsorcios[Produto]))+1),"")</f>
        <v>1394.18</v>
      </c>
      <c r="P6405" s="20" t="str" cm="1">
        <f t="array" ref="P6405">IFERROR(INDEX(tblClientes[Dividendo Mensal (R$)],INT($J6405/ROWS(tblConsorcios[Produto]))+1),"")</f>
        <v/>
      </c>
      <c r="Q6405" s="20" t="str">
        <f t="shared" si="301"/>
        <v/>
      </c>
      <c r="R6405">
        <f t="shared" si="302"/>
        <v>0</v>
      </c>
    </row>
    <row r="6406" spans="10:18" x14ac:dyDescent="0.2">
      <c r="J6406">
        <f t="shared" si="300"/>
        <v>6404</v>
      </c>
      <c r="K6406" t="str" cm="1">
        <f t="array" ref="K6406">IFERROR(INDEX(tblClientes[Cliente],INT($J6406/ROWS(tblConsorcios[Produto]))+1),"")</f>
        <v/>
      </c>
      <c r="L6406" t="str" cm="1">
        <f t="array" ref="L6406">IFERROR(INDEX(tblConsorcios[Produto],MOD($J6406,ROWS(tblConsorcios[Produto]))+1),"")</f>
        <v>Imóvel IE240 – 200m</v>
      </c>
      <c r="M6406" s="20" cm="1">
        <f t="array" ref="M6406">IFERROR(INDEX(tblConsorcios[Valor da Carta (R$)],MOD($J6406,ROWS(tblConsorcios[Produto]))+1),"")</f>
        <v>240000</v>
      </c>
      <c r="N6406" s="2" cm="1">
        <f t="array" ref="N6406">IFERROR(INDEX(tblConsorcios[Prazo (meses)],MOD($J6406,ROWS(tblConsorcios[Produto]))+1),"")</f>
        <v>200</v>
      </c>
      <c r="O6406" s="20" cm="1">
        <f t="array" ref="O6406">IFERROR(INDEX(tblConsorcios[Parcela Mensal (R$)],MOD($J6406,ROWS(tblConsorcios[Produto]))+1),"")</f>
        <v>1521.6</v>
      </c>
      <c r="P6406" s="20" t="str" cm="1">
        <f t="array" ref="P6406">IFERROR(INDEX(tblClientes[Dividendo Mensal (R$)],INT($J6406/ROWS(tblConsorcios[Produto]))+1),"")</f>
        <v/>
      </c>
      <c r="Q6406" s="20" t="str">
        <f t="shared" si="301"/>
        <v/>
      </c>
      <c r="R6406">
        <f t="shared" si="302"/>
        <v>0</v>
      </c>
    </row>
    <row r="6407" spans="10:18" x14ac:dyDescent="0.2">
      <c r="J6407">
        <f t="shared" si="300"/>
        <v>6405</v>
      </c>
      <c r="K6407" t="str" cm="1">
        <f t="array" ref="K6407">IFERROR(INDEX(tblClientes[Cliente],INT($J6407/ROWS(tblConsorcios[Produto]))+1),"")</f>
        <v/>
      </c>
      <c r="L6407" t="str" cm="1">
        <f t="array" ref="L6407">IFERROR(INDEX(tblConsorcios[Produto],MOD($J6407,ROWS(tblConsorcios[Produto]))+1),"")</f>
        <v>Imóvel IE230 – 240m</v>
      </c>
      <c r="M6407" s="20" cm="1">
        <f t="array" ref="M6407">IFERROR(INDEX(tblConsorcios[Valor da Carta (R$)],MOD($J6407,ROWS(tblConsorcios[Produto]))+1),"")</f>
        <v>230000</v>
      </c>
      <c r="N6407" s="2" cm="1">
        <f t="array" ref="N6407">IFERROR(INDEX(tblConsorcios[Prazo (meses)],MOD($J6407,ROWS(tblConsorcios[Produto]))+1),"")</f>
        <v>240</v>
      </c>
      <c r="O6407" s="20" cm="1">
        <f t="array" ref="O6407">IFERROR(INDEX(tblConsorcios[Parcela Mensal (R$)],MOD($J6407,ROWS(tblConsorcios[Produto]))+1),"")</f>
        <v>1234.33</v>
      </c>
      <c r="P6407" s="20" t="str" cm="1">
        <f t="array" ref="P6407">IFERROR(INDEX(tblClientes[Dividendo Mensal (R$)],INT($J6407/ROWS(tblConsorcios[Produto]))+1),"")</f>
        <v/>
      </c>
      <c r="Q6407" s="20" t="str">
        <f t="shared" si="301"/>
        <v/>
      </c>
      <c r="R6407">
        <f t="shared" si="302"/>
        <v>0</v>
      </c>
    </row>
    <row r="6408" spans="10:18" x14ac:dyDescent="0.2">
      <c r="J6408">
        <f t="shared" si="300"/>
        <v>6406</v>
      </c>
      <c r="K6408" t="str" cm="1">
        <f t="array" ref="K6408">IFERROR(INDEX(tblClientes[Cliente],INT($J6408/ROWS(tblConsorcios[Produto]))+1),"")</f>
        <v/>
      </c>
      <c r="L6408" t="str" cm="1">
        <f t="array" ref="L6408">IFERROR(INDEX(tblConsorcios[Produto],MOD($J6408,ROWS(tblConsorcios[Produto]))+1),"")</f>
        <v>Imóvel IE230 – 220m</v>
      </c>
      <c r="M6408" s="20" cm="1">
        <f t="array" ref="M6408">IFERROR(INDEX(tblConsorcios[Valor da Carta (R$)],MOD($J6408,ROWS(tblConsorcios[Produto]))+1),"")</f>
        <v>230000</v>
      </c>
      <c r="N6408" s="2" cm="1">
        <f t="array" ref="N6408">IFERROR(INDEX(tblConsorcios[Prazo (meses)],MOD($J6408,ROWS(tblConsorcios[Produto]))+1),"")</f>
        <v>220</v>
      </c>
      <c r="O6408" s="20" cm="1">
        <f t="array" ref="O6408">IFERROR(INDEX(tblConsorcios[Parcela Mensal (R$)],MOD($J6408,ROWS(tblConsorcios[Produto]))+1),"")</f>
        <v>1336.09</v>
      </c>
      <c r="P6408" s="20" t="str" cm="1">
        <f t="array" ref="P6408">IFERROR(INDEX(tblClientes[Dividendo Mensal (R$)],INT($J6408/ROWS(tblConsorcios[Produto]))+1),"")</f>
        <v/>
      </c>
      <c r="Q6408" s="20" t="str">
        <f t="shared" si="301"/>
        <v/>
      </c>
      <c r="R6408">
        <f t="shared" si="302"/>
        <v>0</v>
      </c>
    </row>
    <row r="6409" spans="10:18" x14ac:dyDescent="0.2">
      <c r="J6409">
        <f t="shared" si="300"/>
        <v>6407</v>
      </c>
      <c r="K6409" t="str" cm="1">
        <f t="array" ref="K6409">IFERROR(INDEX(tblClientes[Cliente],INT($J6409/ROWS(tblConsorcios[Produto]))+1),"")</f>
        <v/>
      </c>
      <c r="L6409" t="str" cm="1">
        <f t="array" ref="L6409">IFERROR(INDEX(tblConsorcios[Produto],MOD($J6409,ROWS(tblConsorcios[Produto]))+1),"")</f>
        <v>Imóvel IE230 – 200m</v>
      </c>
      <c r="M6409" s="20" cm="1">
        <f t="array" ref="M6409">IFERROR(INDEX(tblConsorcios[Valor da Carta (R$)],MOD($J6409,ROWS(tblConsorcios[Produto]))+1),"")</f>
        <v>230000</v>
      </c>
      <c r="N6409" s="2" cm="1">
        <f t="array" ref="N6409">IFERROR(INDEX(tblConsorcios[Prazo (meses)],MOD($J6409,ROWS(tblConsorcios[Produto]))+1),"")</f>
        <v>200</v>
      </c>
      <c r="O6409" s="20" cm="1">
        <f t="array" ref="O6409">IFERROR(INDEX(tblConsorcios[Parcela Mensal (R$)],MOD($J6409,ROWS(tblConsorcios[Produto]))+1),"")</f>
        <v>1458.2</v>
      </c>
      <c r="P6409" s="20" t="str" cm="1">
        <f t="array" ref="P6409">IFERROR(INDEX(tblClientes[Dividendo Mensal (R$)],INT($J6409/ROWS(tblConsorcios[Produto]))+1),"")</f>
        <v/>
      </c>
      <c r="Q6409" s="20" t="str">
        <f t="shared" si="301"/>
        <v/>
      </c>
      <c r="R6409">
        <f t="shared" si="302"/>
        <v>0</v>
      </c>
    </row>
    <row r="6410" spans="10:18" x14ac:dyDescent="0.2">
      <c r="J6410">
        <f t="shared" si="300"/>
        <v>6408</v>
      </c>
      <c r="K6410" t="str" cm="1">
        <f t="array" ref="K6410">IFERROR(INDEX(tblClientes[Cliente],INT($J6410/ROWS(tblConsorcios[Produto]))+1),"")</f>
        <v/>
      </c>
      <c r="L6410" t="str" cm="1">
        <f t="array" ref="L6410">IFERROR(INDEX(tblConsorcios[Produto],MOD($J6410,ROWS(tblConsorcios[Produto]))+1),"")</f>
        <v>Imóvel IE220 – 240m</v>
      </c>
      <c r="M6410" s="20" cm="1">
        <f t="array" ref="M6410">IFERROR(INDEX(tblConsorcios[Valor da Carta (R$)],MOD($J6410,ROWS(tblConsorcios[Produto]))+1),"")</f>
        <v>220000</v>
      </c>
      <c r="N6410" s="2" cm="1">
        <f t="array" ref="N6410">IFERROR(INDEX(tblConsorcios[Prazo (meses)],MOD($J6410,ROWS(tblConsorcios[Produto]))+1),"")</f>
        <v>240</v>
      </c>
      <c r="O6410" s="20" cm="1">
        <f t="array" ref="O6410">IFERROR(INDEX(tblConsorcios[Parcela Mensal (R$)],MOD($J6410,ROWS(tblConsorcios[Produto]))+1),"")</f>
        <v>1180.67</v>
      </c>
      <c r="P6410" s="20" t="str" cm="1">
        <f t="array" ref="P6410">IFERROR(INDEX(tblClientes[Dividendo Mensal (R$)],INT($J6410/ROWS(tblConsorcios[Produto]))+1),"")</f>
        <v/>
      </c>
      <c r="Q6410" s="20" t="str">
        <f t="shared" si="301"/>
        <v/>
      </c>
      <c r="R6410">
        <f t="shared" si="302"/>
        <v>0</v>
      </c>
    </row>
    <row r="6411" spans="10:18" x14ac:dyDescent="0.2">
      <c r="J6411">
        <f t="shared" si="300"/>
        <v>6409</v>
      </c>
      <c r="K6411" t="str" cm="1">
        <f t="array" ref="K6411">IFERROR(INDEX(tblClientes[Cliente],INT($J6411/ROWS(tblConsorcios[Produto]))+1),"")</f>
        <v/>
      </c>
      <c r="L6411" t="str" cm="1">
        <f t="array" ref="L6411">IFERROR(INDEX(tblConsorcios[Produto],MOD($J6411,ROWS(tblConsorcios[Produto]))+1),"")</f>
        <v>Imóvel IE220 – 220m</v>
      </c>
      <c r="M6411" s="20" cm="1">
        <f t="array" ref="M6411">IFERROR(INDEX(tblConsorcios[Valor da Carta (R$)],MOD($J6411,ROWS(tblConsorcios[Produto]))+1),"")</f>
        <v>220000</v>
      </c>
      <c r="N6411" s="2" cm="1">
        <f t="array" ref="N6411">IFERROR(INDEX(tblConsorcios[Prazo (meses)],MOD($J6411,ROWS(tblConsorcios[Produto]))+1),"")</f>
        <v>220</v>
      </c>
      <c r="O6411" s="20" cm="1">
        <f t="array" ref="O6411">IFERROR(INDEX(tblConsorcios[Parcela Mensal (R$)],MOD($J6411,ROWS(tblConsorcios[Produto]))+1),"")</f>
        <v>1278</v>
      </c>
      <c r="P6411" s="20" t="str" cm="1">
        <f t="array" ref="P6411">IFERROR(INDEX(tblClientes[Dividendo Mensal (R$)],INT($J6411/ROWS(tblConsorcios[Produto]))+1),"")</f>
        <v/>
      </c>
      <c r="Q6411" s="20" t="str">
        <f t="shared" si="301"/>
        <v/>
      </c>
      <c r="R6411">
        <f t="shared" si="302"/>
        <v>0</v>
      </c>
    </row>
    <row r="6412" spans="10:18" x14ac:dyDescent="0.2">
      <c r="J6412">
        <f t="shared" si="300"/>
        <v>6410</v>
      </c>
      <c r="K6412" t="str" cm="1">
        <f t="array" ref="K6412">IFERROR(INDEX(tblClientes[Cliente],INT($J6412/ROWS(tblConsorcios[Produto]))+1),"")</f>
        <v/>
      </c>
      <c r="L6412" t="str" cm="1">
        <f t="array" ref="L6412">IFERROR(INDEX(tblConsorcios[Produto],MOD($J6412,ROWS(tblConsorcios[Produto]))+1),"")</f>
        <v>Imóvel IE220 – 200m</v>
      </c>
      <c r="M6412" s="20" cm="1">
        <f t="array" ref="M6412">IFERROR(INDEX(tblConsorcios[Valor da Carta (R$)],MOD($J6412,ROWS(tblConsorcios[Produto]))+1),"")</f>
        <v>220000</v>
      </c>
      <c r="N6412" s="2" cm="1">
        <f t="array" ref="N6412">IFERROR(INDEX(tblConsorcios[Prazo (meses)],MOD($J6412,ROWS(tblConsorcios[Produto]))+1),"")</f>
        <v>200</v>
      </c>
      <c r="O6412" s="20" cm="1">
        <f t="array" ref="O6412">IFERROR(INDEX(tblConsorcios[Parcela Mensal (R$)],MOD($J6412,ROWS(tblConsorcios[Produto]))+1),"")</f>
        <v>1394.8</v>
      </c>
      <c r="P6412" s="20" t="str" cm="1">
        <f t="array" ref="P6412">IFERROR(INDEX(tblClientes[Dividendo Mensal (R$)],INT($J6412/ROWS(tblConsorcios[Produto]))+1),"")</f>
        <v/>
      </c>
      <c r="Q6412" s="20" t="str">
        <f t="shared" si="301"/>
        <v/>
      </c>
      <c r="R6412">
        <f t="shared" si="302"/>
        <v>0</v>
      </c>
    </row>
    <row r="6413" spans="10:18" x14ac:dyDescent="0.2">
      <c r="J6413">
        <f t="shared" si="300"/>
        <v>6411</v>
      </c>
      <c r="K6413" t="str" cm="1">
        <f t="array" ref="K6413">IFERROR(INDEX(tblClientes[Cliente],INT($J6413/ROWS(tblConsorcios[Produto]))+1),"")</f>
        <v/>
      </c>
      <c r="L6413" t="str" cm="1">
        <f t="array" ref="L6413">IFERROR(INDEX(tblConsorcios[Produto],MOD($J6413,ROWS(tblConsorcios[Produto]))+1),"")</f>
        <v>Imóvel IE200 – 240m</v>
      </c>
      <c r="M6413" s="20" cm="1">
        <f t="array" ref="M6413">IFERROR(INDEX(tblConsorcios[Valor da Carta (R$)],MOD($J6413,ROWS(tblConsorcios[Produto]))+1),"")</f>
        <v>200000</v>
      </c>
      <c r="N6413" s="2" cm="1">
        <f t="array" ref="N6413">IFERROR(INDEX(tblConsorcios[Prazo (meses)],MOD($J6413,ROWS(tblConsorcios[Produto]))+1),"")</f>
        <v>240</v>
      </c>
      <c r="O6413" s="20" cm="1">
        <f t="array" ref="O6413">IFERROR(INDEX(tblConsorcios[Parcela Mensal (R$)],MOD($J6413,ROWS(tblConsorcios[Produto]))+1),"")</f>
        <v>1073.33</v>
      </c>
      <c r="P6413" s="20" t="str" cm="1">
        <f t="array" ref="P6413">IFERROR(INDEX(tblClientes[Dividendo Mensal (R$)],INT($J6413/ROWS(tblConsorcios[Produto]))+1),"")</f>
        <v/>
      </c>
      <c r="Q6413" s="20" t="str">
        <f t="shared" si="301"/>
        <v/>
      </c>
      <c r="R6413">
        <f t="shared" si="302"/>
        <v>0</v>
      </c>
    </row>
    <row r="6414" spans="10:18" x14ac:dyDescent="0.2">
      <c r="J6414">
        <f t="shared" si="300"/>
        <v>6412</v>
      </c>
      <c r="K6414" t="str" cm="1">
        <f t="array" ref="K6414">IFERROR(INDEX(tblClientes[Cliente],INT($J6414/ROWS(tblConsorcios[Produto]))+1),"")</f>
        <v/>
      </c>
      <c r="L6414" t="str" cm="1">
        <f t="array" ref="L6414">IFERROR(INDEX(tblConsorcios[Produto],MOD($J6414,ROWS(tblConsorcios[Produto]))+1),"")</f>
        <v>Imóvel IE200 – 220m</v>
      </c>
      <c r="M6414" s="20" cm="1">
        <f t="array" ref="M6414">IFERROR(INDEX(tblConsorcios[Valor da Carta (R$)],MOD($J6414,ROWS(tblConsorcios[Produto]))+1),"")</f>
        <v>200000</v>
      </c>
      <c r="N6414" s="2" cm="1">
        <f t="array" ref="N6414">IFERROR(INDEX(tblConsorcios[Prazo (meses)],MOD($J6414,ROWS(tblConsorcios[Produto]))+1),"")</f>
        <v>220</v>
      </c>
      <c r="O6414" s="20" cm="1">
        <f t="array" ref="O6414">IFERROR(INDEX(tblConsorcios[Parcela Mensal (R$)],MOD($J6414,ROWS(tblConsorcios[Produto]))+1),"")</f>
        <v>1161.82</v>
      </c>
      <c r="P6414" s="20" t="str" cm="1">
        <f t="array" ref="P6414">IFERROR(INDEX(tblClientes[Dividendo Mensal (R$)],INT($J6414/ROWS(tblConsorcios[Produto]))+1),"")</f>
        <v/>
      </c>
      <c r="Q6414" s="20" t="str">
        <f t="shared" si="301"/>
        <v/>
      </c>
      <c r="R6414">
        <f t="shared" si="302"/>
        <v>0</v>
      </c>
    </row>
    <row r="6415" spans="10:18" x14ac:dyDescent="0.2">
      <c r="J6415">
        <f t="shared" si="300"/>
        <v>6413</v>
      </c>
      <c r="K6415" t="str" cm="1">
        <f t="array" ref="K6415">IFERROR(INDEX(tblClientes[Cliente],INT($J6415/ROWS(tblConsorcios[Produto]))+1),"")</f>
        <v/>
      </c>
      <c r="L6415" t="str" cm="1">
        <f t="array" ref="L6415">IFERROR(INDEX(tblConsorcios[Produto],MOD($J6415,ROWS(tblConsorcios[Produto]))+1),"")</f>
        <v>Imóvel IE200 – 200m</v>
      </c>
      <c r="M6415" s="20" cm="1">
        <f t="array" ref="M6415">IFERROR(INDEX(tblConsorcios[Valor da Carta (R$)],MOD($J6415,ROWS(tblConsorcios[Produto]))+1),"")</f>
        <v>200000</v>
      </c>
      <c r="N6415" s="2" cm="1">
        <f t="array" ref="N6415">IFERROR(INDEX(tblConsorcios[Prazo (meses)],MOD($J6415,ROWS(tblConsorcios[Produto]))+1),"")</f>
        <v>200</v>
      </c>
      <c r="O6415" s="20" cm="1">
        <f t="array" ref="O6415">IFERROR(INDEX(tblConsorcios[Parcela Mensal (R$)],MOD($J6415,ROWS(tblConsorcios[Produto]))+1),"")</f>
        <v>1268</v>
      </c>
      <c r="P6415" s="20" t="str" cm="1">
        <f t="array" ref="P6415">IFERROR(INDEX(tblClientes[Dividendo Mensal (R$)],INT($J6415/ROWS(tblConsorcios[Produto]))+1),"")</f>
        <v/>
      </c>
      <c r="Q6415" s="20" t="str">
        <f t="shared" si="301"/>
        <v/>
      </c>
      <c r="R6415">
        <f t="shared" si="302"/>
        <v>0</v>
      </c>
    </row>
    <row r="6416" spans="10:18" x14ac:dyDescent="0.2">
      <c r="J6416">
        <f t="shared" si="300"/>
        <v>6414</v>
      </c>
      <c r="K6416" t="str" cm="1">
        <f t="array" ref="K6416">IFERROR(INDEX(tblClientes[Cliente],INT($J6416/ROWS(tblConsorcios[Produto]))+1),"")</f>
        <v/>
      </c>
      <c r="L6416" t="str" cm="1">
        <f t="array" ref="L6416">IFERROR(INDEX(tblConsorcios[Produto],MOD($J6416,ROWS(tblConsorcios[Produto]))+1),"")</f>
        <v>Imóvel IE150 – 240m</v>
      </c>
      <c r="M6416" s="20" cm="1">
        <f t="array" ref="M6416">IFERROR(INDEX(tblConsorcios[Valor da Carta (R$)],MOD($J6416,ROWS(tblConsorcios[Produto]))+1),"")</f>
        <v>150000</v>
      </c>
      <c r="N6416" s="2" cm="1">
        <f t="array" ref="N6416">IFERROR(INDEX(tblConsorcios[Prazo (meses)],MOD($J6416,ROWS(tblConsorcios[Produto]))+1),"")</f>
        <v>240</v>
      </c>
      <c r="O6416" s="20" cm="1">
        <f t="array" ref="O6416">IFERROR(INDEX(tblConsorcios[Parcela Mensal (R$)],MOD($J6416,ROWS(tblConsorcios[Produto]))+1),"")</f>
        <v>805</v>
      </c>
      <c r="P6416" s="20" t="str" cm="1">
        <f t="array" ref="P6416">IFERROR(INDEX(tblClientes[Dividendo Mensal (R$)],INT($J6416/ROWS(tblConsorcios[Produto]))+1),"")</f>
        <v/>
      </c>
      <c r="Q6416" s="20" t="str">
        <f t="shared" si="301"/>
        <v/>
      </c>
      <c r="R6416">
        <f t="shared" si="302"/>
        <v>0</v>
      </c>
    </row>
    <row r="6417" spans="10:18" x14ac:dyDescent="0.2">
      <c r="J6417">
        <f t="shared" si="300"/>
        <v>6415</v>
      </c>
      <c r="K6417" t="str" cm="1">
        <f t="array" ref="K6417">IFERROR(INDEX(tblClientes[Cliente],INT($J6417/ROWS(tblConsorcios[Produto]))+1),"")</f>
        <v/>
      </c>
      <c r="L6417" t="str" cm="1">
        <f t="array" ref="L6417">IFERROR(INDEX(tblConsorcios[Produto],MOD($J6417,ROWS(tblConsorcios[Produto]))+1),"")</f>
        <v>Imóvel IE150 – 220m</v>
      </c>
      <c r="M6417" s="20" cm="1">
        <f t="array" ref="M6417">IFERROR(INDEX(tblConsorcios[Valor da Carta (R$)],MOD($J6417,ROWS(tblConsorcios[Produto]))+1),"")</f>
        <v>150000</v>
      </c>
      <c r="N6417" s="2" cm="1">
        <f t="array" ref="N6417">IFERROR(INDEX(tblConsorcios[Prazo (meses)],MOD($J6417,ROWS(tblConsorcios[Produto]))+1),"")</f>
        <v>220</v>
      </c>
      <c r="O6417" s="20" cm="1">
        <f t="array" ref="O6417">IFERROR(INDEX(tblConsorcios[Parcela Mensal (R$)],MOD($J6417,ROWS(tblConsorcios[Produto]))+1),"")</f>
        <v>871.36</v>
      </c>
      <c r="P6417" s="20" t="str" cm="1">
        <f t="array" ref="P6417">IFERROR(INDEX(tblClientes[Dividendo Mensal (R$)],INT($J6417/ROWS(tblConsorcios[Produto]))+1),"")</f>
        <v/>
      </c>
      <c r="Q6417" s="20" t="str">
        <f t="shared" si="301"/>
        <v/>
      </c>
      <c r="R6417">
        <f t="shared" si="302"/>
        <v>0</v>
      </c>
    </row>
    <row r="6418" spans="10:18" x14ac:dyDescent="0.2">
      <c r="J6418">
        <f t="shared" si="300"/>
        <v>6416</v>
      </c>
      <c r="K6418" t="str" cm="1">
        <f t="array" ref="K6418">IFERROR(INDEX(tblClientes[Cliente],INT($J6418/ROWS(tblConsorcios[Produto]))+1),"")</f>
        <v/>
      </c>
      <c r="L6418" t="str" cm="1">
        <f t="array" ref="L6418">IFERROR(INDEX(tblConsorcios[Produto],MOD($J6418,ROWS(tblConsorcios[Produto]))+1),"")</f>
        <v>Imóvel IE150 – 200m</v>
      </c>
      <c r="M6418" s="20" cm="1">
        <f t="array" ref="M6418">IFERROR(INDEX(tblConsorcios[Valor da Carta (R$)],MOD($J6418,ROWS(tblConsorcios[Produto]))+1),"")</f>
        <v>150000</v>
      </c>
      <c r="N6418" s="2" cm="1">
        <f t="array" ref="N6418">IFERROR(INDEX(tblConsorcios[Prazo (meses)],MOD($J6418,ROWS(tblConsorcios[Produto]))+1),"")</f>
        <v>200</v>
      </c>
      <c r="O6418" s="20" cm="1">
        <f t="array" ref="O6418">IFERROR(INDEX(tblConsorcios[Parcela Mensal (R$)],MOD($J6418,ROWS(tblConsorcios[Produto]))+1),"")</f>
        <v>951</v>
      </c>
      <c r="P6418" s="20" t="str" cm="1">
        <f t="array" ref="P6418">IFERROR(INDEX(tblClientes[Dividendo Mensal (R$)],INT($J6418/ROWS(tblConsorcios[Produto]))+1),"")</f>
        <v/>
      </c>
      <c r="Q6418" s="20" t="str">
        <f t="shared" si="301"/>
        <v/>
      </c>
      <c r="R6418">
        <f t="shared" si="302"/>
        <v>0</v>
      </c>
    </row>
    <row r="6419" spans="10:18" x14ac:dyDescent="0.2">
      <c r="J6419">
        <f t="shared" si="300"/>
        <v>6417</v>
      </c>
      <c r="K6419" t="str" cm="1">
        <f t="array" ref="K6419">IFERROR(INDEX(tblClientes[Cliente],INT($J6419/ROWS(tblConsorcios[Produto]))+1),"")</f>
        <v/>
      </c>
      <c r="L6419" t="str" cm="1">
        <f t="array" ref="L6419">IFERROR(INDEX(tblConsorcios[Produto],MOD($J6419,ROWS(tblConsorcios[Produto]))+1),"")</f>
        <v>Imóvel IE140 – 240m</v>
      </c>
      <c r="M6419" s="20" cm="1">
        <f t="array" ref="M6419">IFERROR(INDEX(tblConsorcios[Valor da Carta (R$)],MOD($J6419,ROWS(tblConsorcios[Produto]))+1),"")</f>
        <v>140000</v>
      </c>
      <c r="N6419" s="2" cm="1">
        <f t="array" ref="N6419">IFERROR(INDEX(tblConsorcios[Prazo (meses)],MOD($J6419,ROWS(tblConsorcios[Produto]))+1),"")</f>
        <v>240</v>
      </c>
      <c r="O6419" s="20" cm="1">
        <f t="array" ref="O6419">IFERROR(INDEX(tblConsorcios[Parcela Mensal (R$)],MOD($J6419,ROWS(tblConsorcios[Produto]))+1),"")</f>
        <v>751.33</v>
      </c>
      <c r="P6419" s="20" t="str" cm="1">
        <f t="array" ref="P6419">IFERROR(INDEX(tblClientes[Dividendo Mensal (R$)],INT($J6419/ROWS(tblConsorcios[Produto]))+1),"")</f>
        <v/>
      </c>
      <c r="Q6419" s="20" t="str">
        <f t="shared" si="301"/>
        <v/>
      </c>
      <c r="R6419">
        <f t="shared" si="302"/>
        <v>0</v>
      </c>
    </row>
    <row r="6420" spans="10:18" x14ac:dyDescent="0.2">
      <c r="J6420">
        <f t="shared" si="300"/>
        <v>6418</v>
      </c>
      <c r="K6420" t="str" cm="1">
        <f t="array" ref="K6420">IFERROR(INDEX(tblClientes[Cliente],INT($J6420/ROWS(tblConsorcios[Produto]))+1),"")</f>
        <v/>
      </c>
      <c r="L6420" t="str" cm="1">
        <f t="array" ref="L6420">IFERROR(INDEX(tblConsorcios[Produto],MOD($J6420,ROWS(tblConsorcios[Produto]))+1),"")</f>
        <v>Imóvel IE140 – 220m</v>
      </c>
      <c r="M6420" s="20" cm="1">
        <f t="array" ref="M6420">IFERROR(INDEX(tblConsorcios[Valor da Carta (R$)],MOD($J6420,ROWS(tblConsorcios[Produto]))+1),"")</f>
        <v>140000</v>
      </c>
      <c r="N6420" s="2" cm="1">
        <f t="array" ref="N6420">IFERROR(INDEX(tblConsorcios[Prazo (meses)],MOD($J6420,ROWS(tblConsorcios[Produto]))+1),"")</f>
        <v>220</v>
      </c>
      <c r="O6420" s="20" cm="1">
        <f t="array" ref="O6420">IFERROR(INDEX(tblConsorcios[Parcela Mensal (R$)],MOD($J6420,ROWS(tblConsorcios[Produto]))+1),"")</f>
        <v>813.27</v>
      </c>
      <c r="P6420" s="20" t="str" cm="1">
        <f t="array" ref="P6420">IFERROR(INDEX(tblClientes[Dividendo Mensal (R$)],INT($J6420/ROWS(tblConsorcios[Produto]))+1),"")</f>
        <v/>
      </c>
      <c r="Q6420" s="20" t="str">
        <f t="shared" si="301"/>
        <v/>
      </c>
      <c r="R6420">
        <f t="shared" si="302"/>
        <v>0</v>
      </c>
    </row>
    <row r="6421" spans="10:18" x14ac:dyDescent="0.2">
      <c r="J6421">
        <f t="shared" si="300"/>
        <v>6419</v>
      </c>
      <c r="K6421" t="str" cm="1">
        <f t="array" ref="K6421">IFERROR(INDEX(tblClientes[Cliente],INT($J6421/ROWS(tblConsorcios[Produto]))+1),"")</f>
        <v/>
      </c>
      <c r="L6421" t="str" cm="1">
        <f t="array" ref="L6421">IFERROR(INDEX(tblConsorcios[Produto],MOD($J6421,ROWS(tblConsorcios[Produto]))+1),"")</f>
        <v>Imóvel IE140 – 200m</v>
      </c>
      <c r="M6421" s="20" cm="1">
        <f t="array" ref="M6421">IFERROR(INDEX(tblConsorcios[Valor da Carta (R$)],MOD($J6421,ROWS(tblConsorcios[Produto]))+1),"")</f>
        <v>140000</v>
      </c>
      <c r="N6421" s="2" cm="1">
        <f t="array" ref="N6421">IFERROR(INDEX(tblConsorcios[Prazo (meses)],MOD($J6421,ROWS(tblConsorcios[Produto]))+1),"")</f>
        <v>200</v>
      </c>
      <c r="O6421" s="20" cm="1">
        <f t="array" ref="O6421">IFERROR(INDEX(tblConsorcios[Parcela Mensal (R$)],MOD($J6421,ROWS(tblConsorcios[Produto]))+1),"")</f>
        <v>887.6</v>
      </c>
      <c r="P6421" s="20" t="str" cm="1">
        <f t="array" ref="P6421">IFERROR(INDEX(tblClientes[Dividendo Mensal (R$)],INT($J6421/ROWS(tblConsorcios[Produto]))+1),"")</f>
        <v/>
      </c>
      <c r="Q6421" s="20" t="str">
        <f t="shared" si="301"/>
        <v/>
      </c>
      <c r="R6421">
        <f t="shared" si="302"/>
        <v>0</v>
      </c>
    </row>
    <row r="6422" spans="10:18" x14ac:dyDescent="0.2">
      <c r="J6422">
        <f t="shared" si="300"/>
        <v>6420</v>
      </c>
      <c r="K6422" t="str" cm="1">
        <f t="array" ref="K6422">IFERROR(INDEX(tblClientes[Cliente],INT($J6422/ROWS(tblConsorcios[Produto]))+1),"")</f>
        <v/>
      </c>
      <c r="L6422" t="str" cm="1">
        <f t="array" ref="L6422">IFERROR(INDEX(tblConsorcios[Produto],MOD($J6422,ROWS(tblConsorcios[Produto]))+1),"")</f>
        <v>Imóvel IE130 – 240m</v>
      </c>
      <c r="M6422" s="20" cm="1">
        <f t="array" ref="M6422">IFERROR(INDEX(tblConsorcios[Valor da Carta (R$)],MOD($J6422,ROWS(tblConsorcios[Produto]))+1),"")</f>
        <v>130000</v>
      </c>
      <c r="N6422" s="2" cm="1">
        <f t="array" ref="N6422">IFERROR(INDEX(tblConsorcios[Prazo (meses)],MOD($J6422,ROWS(tblConsorcios[Produto]))+1),"")</f>
        <v>240</v>
      </c>
      <c r="O6422" s="20" cm="1">
        <f t="array" ref="O6422">IFERROR(INDEX(tblConsorcios[Parcela Mensal (R$)],MOD($J6422,ROWS(tblConsorcios[Produto]))+1),"")</f>
        <v>697.67</v>
      </c>
      <c r="P6422" s="20" t="str" cm="1">
        <f t="array" ref="P6422">IFERROR(INDEX(tblClientes[Dividendo Mensal (R$)],INT($J6422/ROWS(tblConsorcios[Produto]))+1),"")</f>
        <v/>
      </c>
      <c r="Q6422" s="20" t="str">
        <f t="shared" si="301"/>
        <v/>
      </c>
      <c r="R6422">
        <f t="shared" si="302"/>
        <v>0</v>
      </c>
    </row>
    <row r="6423" spans="10:18" x14ac:dyDescent="0.2">
      <c r="J6423">
        <f t="shared" si="300"/>
        <v>6421</v>
      </c>
      <c r="K6423" t="str" cm="1">
        <f t="array" ref="K6423">IFERROR(INDEX(tblClientes[Cliente],INT($J6423/ROWS(tblConsorcios[Produto]))+1),"")</f>
        <v/>
      </c>
      <c r="L6423" t="str" cm="1">
        <f t="array" ref="L6423">IFERROR(INDEX(tblConsorcios[Produto],MOD($J6423,ROWS(tblConsorcios[Produto]))+1),"")</f>
        <v>Imóvel IE130 – 220m</v>
      </c>
      <c r="M6423" s="20" cm="1">
        <f t="array" ref="M6423">IFERROR(INDEX(tblConsorcios[Valor da Carta (R$)],MOD($J6423,ROWS(tblConsorcios[Produto]))+1),"")</f>
        <v>130000</v>
      </c>
      <c r="N6423" s="2" cm="1">
        <f t="array" ref="N6423">IFERROR(INDEX(tblConsorcios[Prazo (meses)],MOD($J6423,ROWS(tblConsorcios[Produto]))+1),"")</f>
        <v>220</v>
      </c>
      <c r="O6423" s="20" cm="1">
        <f t="array" ref="O6423">IFERROR(INDEX(tblConsorcios[Parcela Mensal (R$)],MOD($J6423,ROWS(tblConsorcios[Produto]))+1),"")</f>
        <v>755.18</v>
      </c>
      <c r="P6423" s="20" t="str" cm="1">
        <f t="array" ref="P6423">IFERROR(INDEX(tblClientes[Dividendo Mensal (R$)],INT($J6423/ROWS(tblConsorcios[Produto]))+1),"")</f>
        <v/>
      </c>
      <c r="Q6423" s="20" t="str">
        <f t="shared" si="301"/>
        <v/>
      </c>
      <c r="R6423">
        <f t="shared" si="302"/>
        <v>0</v>
      </c>
    </row>
    <row r="6424" spans="10:18" x14ac:dyDescent="0.2">
      <c r="J6424">
        <f t="shared" si="300"/>
        <v>6422</v>
      </c>
      <c r="K6424" t="str" cm="1">
        <f t="array" ref="K6424">IFERROR(INDEX(tblClientes[Cliente],INT($J6424/ROWS(tblConsorcios[Produto]))+1),"")</f>
        <v/>
      </c>
      <c r="L6424" t="str" cm="1">
        <f t="array" ref="L6424">IFERROR(INDEX(tblConsorcios[Produto],MOD($J6424,ROWS(tblConsorcios[Produto]))+1),"")</f>
        <v>Imóvel IE130 – 200m</v>
      </c>
      <c r="M6424" s="20" cm="1">
        <f t="array" ref="M6424">IFERROR(INDEX(tblConsorcios[Valor da Carta (R$)],MOD($J6424,ROWS(tblConsorcios[Produto]))+1),"")</f>
        <v>130000</v>
      </c>
      <c r="N6424" s="2" cm="1">
        <f t="array" ref="N6424">IFERROR(INDEX(tblConsorcios[Prazo (meses)],MOD($J6424,ROWS(tblConsorcios[Produto]))+1),"")</f>
        <v>200</v>
      </c>
      <c r="O6424" s="20" cm="1">
        <f t="array" ref="O6424">IFERROR(INDEX(tblConsorcios[Parcela Mensal (R$)],MOD($J6424,ROWS(tblConsorcios[Produto]))+1),"")</f>
        <v>824.2</v>
      </c>
      <c r="P6424" s="20" t="str" cm="1">
        <f t="array" ref="P6424">IFERROR(INDEX(tblClientes[Dividendo Mensal (R$)],INT($J6424/ROWS(tblConsorcios[Produto]))+1),"")</f>
        <v/>
      </c>
      <c r="Q6424" s="20" t="str">
        <f t="shared" si="301"/>
        <v/>
      </c>
      <c r="R6424">
        <f t="shared" si="302"/>
        <v>0</v>
      </c>
    </row>
    <row r="6425" spans="10:18" x14ac:dyDescent="0.2">
      <c r="J6425">
        <f t="shared" si="300"/>
        <v>6423</v>
      </c>
      <c r="K6425" t="str" cm="1">
        <f t="array" ref="K6425">IFERROR(INDEX(tblClientes[Cliente],INT($J6425/ROWS(tblConsorcios[Produto]))+1),"")</f>
        <v/>
      </c>
      <c r="L6425" t="str" cm="1">
        <f t="array" ref="L6425">IFERROR(INDEX(tblConsorcios[Produto],MOD($J6425,ROWS(tblConsorcios[Produto]))+1),"")</f>
        <v>Imóvel IE120 – 240m</v>
      </c>
      <c r="M6425" s="20" cm="1">
        <f t="array" ref="M6425">IFERROR(INDEX(tblConsorcios[Valor da Carta (R$)],MOD($J6425,ROWS(tblConsorcios[Produto]))+1),"")</f>
        <v>120000</v>
      </c>
      <c r="N6425" s="2" cm="1">
        <f t="array" ref="N6425">IFERROR(INDEX(tblConsorcios[Prazo (meses)],MOD($J6425,ROWS(tblConsorcios[Produto]))+1),"")</f>
        <v>240</v>
      </c>
      <c r="O6425" s="20" cm="1">
        <f t="array" ref="O6425">IFERROR(INDEX(tblConsorcios[Parcela Mensal (R$)],MOD($J6425,ROWS(tblConsorcios[Produto]))+1),"")</f>
        <v>644</v>
      </c>
      <c r="P6425" s="20" t="str" cm="1">
        <f t="array" ref="P6425">IFERROR(INDEX(tblClientes[Dividendo Mensal (R$)],INT($J6425/ROWS(tblConsorcios[Produto]))+1),"")</f>
        <v/>
      </c>
      <c r="Q6425" s="20" t="str">
        <f t="shared" si="301"/>
        <v/>
      </c>
      <c r="R6425">
        <f t="shared" si="302"/>
        <v>0</v>
      </c>
    </row>
    <row r="6426" spans="10:18" x14ac:dyDescent="0.2">
      <c r="J6426">
        <f t="shared" si="300"/>
        <v>6424</v>
      </c>
      <c r="K6426" t="str" cm="1">
        <f t="array" ref="K6426">IFERROR(INDEX(tblClientes[Cliente],INT($J6426/ROWS(tblConsorcios[Produto]))+1),"")</f>
        <v/>
      </c>
      <c r="L6426" t="str" cm="1">
        <f t="array" ref="L6426">IFERROR(INDEX(tblConsorcios[Produto],MOD($J6426,ROWS(tblConsorcios[Produto]))+1),"")</f>
        <v>Imóvel IE120 – 220m</v>
      </c>
      <c r="M6426" s="20" cm="1">
        <f t="array" ref="M6426">IFERROR(INDEX(tblConsorcios[Valor da Carta (R$)],MOD($J6426,ROWS(tblConsorcios[Produto]))+1),"")</f>
        <v>120000</v>
      </c>
      <c r="N6426" s="2" cm="1">
        <f t="array" ref="N6426">IFERROR(INDEX(tblConsorcios[Prazo (meses)],MOD($J6426,ROWS(tblConsorcios[Produto]))+1),"")</f>
        <v>220</v>
      </c>
      <c r="O6426" s="20" cm="1">
        <f t="array" ref="O6426">IFERROR(INDEX(tblConsorcios[Parcela Mensal (R$)],MOD($J6426,ROWS(tblConsorcios[Produto]))+1),"")</f>
        <v>697.09</v>
      </c>
      <c r="P6426" s="20" t="str" cm="1">
        <f t="array" ref="P6426">IFERROR(INDEX(tblClientes[Dividendo Mensal (R$)],INT($J6426/ROWS(tblConsorcios[Produto]))+1),"")</f>
        <v/>
      </c>
      <c r="Q6426" s="20" t="str">
        <f t="shared" si="301"/>
        <v/>
      </c>
      <c r="R6426">
        <f t="shared" si="302"/>
        <v>0</v>
      </c>
    </row>
    <row r="6427" spans="10:18" x14ac:dyDescent="0.2">
      <c r="J6427">
        <f t="shared" si="300"/>
        <v>6425</v>
      </c>
      <c r="K6427" t="str" cm="1">
        <f t="array" ref="K6427">IFERROR(INDEX(tblClientes[Cliente],INT($J6427/ROWS(tblConsorcios[Produto]))+1),"")</f>
        <v/>
      </c>
      <c r="L6427" t="str" cm="1">
        <f t="array" ref="L6427">IFERROR(INDEX(tblConsorcios[Produto],MOD($J6427,ROWS(tblConsorcios[Produto]))+1),"")</f>
        <v>Imóvel IE120 – 200m</v>
      </c>
      <c r="M6427" s="20" cm="1">
        <f t="array" ref="M6427">IFERROR(INDEX(tblConsorcios[Valor da Carta (R$)],MOD($J6427,ROWS(tblConsorcios[Produto]))+1),"")</f>
        <v>120000</v>
      </c>
      <c r="N6427" s="2" cm="1">
        <f t="array" ref="N6427">IFERROR(INDEX(tblConsorcios[Prazo (meses)],MOD($J6427,ROWS(tblConsorcios[Produto]))+1),"")</f>
        <v>200</v>
      </c>
      <c r="O6427" s="20" cm="1">
        <f t="array" ref="O6427">IFERROR(INDEX(tblConsorcios[Parcela Mensal (R$)],MOD($J6427,ROWS(tblConsorcios[Produto]))+1),"")</f>
        <v>760.8</v>
      </c>
      <c r="P6427" s="20" t="str" cm="1">
        <f t="array" ref="P6427">IFERROR(INDEX(tblClientes[Dividendo Mensal (R$)],INT($J6427/ROWS(tblConsorcios[Produto]))+1),"")</f>
        <v/>
      </c>
      <c r="Q6427" s="20" t="str">
        <f t="shared" si="301"/>
        <v/>
      </c>
      <c r="R6427">
        <f t="shared" si="302"/>
        <v>0</v>
      </c>
    </row>
    <row r="6428" spans="10:18" x14ac:dyDescent="0.2">
      <c r="J6428">
        <f t="shared" si="300"/>
        <v>6426</v>
      </c>
      <c r="K6428" t="str" cm="1">
        <f t="array" ref="K6428">IFERROR(INDEX(tblClientes[Cliente],INT($J6428/ROWS(tblConsorcios[Produto]))+1),"")</f>
        <v/>
      </c>
      <c r="L6428" t="str" cm="1">
        <f t="array" ref="L6428">IFERROR(INDEX(tblConsorcios[Produto],MOD($J6428,ROWS(tblConsorcios[Produto]))+1),"")</f>
        <v>Imóvel IE600 – 240m</v>
      </c>
      <c r="M6428" s="20" cm="1">
        <f t="array" ref="M6428">IFERROR(INDEX(tblConsorcios[Valor da Carta (R$)],MOD($J6428,ROWS(tblConsorcios[Produto]))+1),"")</f>
        <v>600000</v>
      </c>
      <c r="N6428" s="2" cm="1">
        <f t="array" ref="N6428">IFERROR(INDEX(tblConsorcios[Prazo (meses)],MOD($J6428,ROWS(tblConsorcios[Produto]))+1),"")</f>
        <v>240</v>
      </c>
      <c r="O6428" s="20" cm="1">
        <f t="array" ref="O6428">IFERROR(INDEX(tblConsorcios[Parcela Mensal (R$)],MOD($J6428,ROWS(tblConsorcios[Produto]))+1),"")</f>
        <v>3220</v>
      </c>
      <c r="P6428" s="20" t="str" cm="1">
        <f t="array" ref="P6428">IFERROR(INDEX(tblClientes[Dividendo Mensal (R$)],INT($J6428/ROWS(tblConsorcios[Produto]))+1),"")</f>
        <v/>
      </c>
      <c r="Q6428" s="20" t="str">
        <f t="shared" si="301"/>
        <v/>
      </c>
      <c r="R6428">
        <f t="shared" si="302"/>
        <v>0</v>
      </c>
    </row>
    <row r="6429" spans="10:18" x14ac:dyDescent="0.2">
      <c r="J6429">
        <f t="shared" si="300"/>
        <v>6427</v>
      </c>
      <c r="K6429" t="str" cm="1">
        <f t="array" ref="K6429">IFERROR(INDEX(tblClientes[Cliente],INT($J6429/ROWS(tblConsorcios[Produto]))+1),"")</f>
        <v/>
      </c>
      <c r="L6429" t="str" cm="1">
        <f t="array" ref="L6429">IFERROR(INDEX(tblConsorcios[Produto],MOD($J6429,ROWS(tblConsorcios[Produto]))+1),"")</f>
        <v>Imóvel IE600 – 220m</v>
      </c>
      <c r="M6429" s="20" cm="1">
        <f t="array" ref="M6429">IFERROR(INDEX(tblConsorcios[Valor da Carta (R$)],MOD($J6429,ROWS(tblConsorcios[Produto]))+1),"")</f>
        <v>600000</v>
      </c>
      <c r="N6429" s="2" cm="1">
        <f t="array" ref="N6429">IFERROR(INDEX(tblConsorcios[Prazo (meses)],MOD($J6429,ROWS(tblConsorcios[Produto]))+1),"")</f>
        <v>220</v>
      </c>
      <c r="O6429" s="20" cm="1">
        <f t="array" ref="O6429">IFERROR(INDEX(tblConsorcios[Parcela Mensal (R$)],MOD($J6429,ROWS(tblConsorcios[Produto]))+1),"")</f>
        <v>3485.45</v>
      </c>
      <c r="P6429" s="20" t="str" cm="1">
        <f t="array" ref="P6429">IFERROR(INDEX(tblClientes[Dividendo Mensal (R$)],INT($J6429/ROWS(tblConsorcios[Produto]))+1),"")</f>
        <v/>
      </c>
      <c r="Q6429" s="20" t="str">
        <f t="shared" si="301"/>
        <v/>
      </c>
      <c r="R6429">
        <f t="shared" si="302"/>
        <v>0</v>
      </c>
    </row>
    <row r="6430" spans="10:18" x14ac:dyDescent="0.2">
      <c r="J6430">
        <f t="shared" si="300"/>
        <v>6428</v>
      </c>
      <c r="K6430" t="str" cm="1">
        <f t="array" ref="K6430">IFERROR(INDEX(tblClientes[Cliente],INT($J6430/ROWS(tblConsorcios[Produto]))+1),"")</f>
        <v/>
      </c>
      <c r="L6430" t="str" cm="1">
        <f t="array" ref="L6430">IFERROR(INDEX(tblConsorcios[Produto],MOD($J6430,ROWS(tblConsorcios[Produto]))+1),"")</f>
        <v>Imóvel IE600 – 200m</v>
      </c>
      <c r="M6430" s="20" cm="1">
        <f t="array" ref="M6430">IFERROR(INDEX(tblConsorcios[Valor da Carta (R$)],MOD($J6430,ROWS(tblConsorcios[Produto]))+1),"")</f>
        <v>600000</v>
      </c>
      <c r="N6430" s="2" cm="1">
        <f t="array" ref="N6430">IFERROR(INDEX(tblConsorcios[Prazo (meses)],MOD($J6430,ROWS(tblConsorcios[Produto]))+1),"")</f>
        <v>200</v>
      </c>
      <c r="O6430" s="20" cm="1">
        <f t="array" ref="O6430">IFERROR(INDEX(tblConsorcios[Parcela Mensal (R$)],MOD($J6430,ROWS(tblConsorcios[Produto]))+1),"")</f>
        <v>3804</v>
      </c>
      <c r="P6430" s="20" t="str" cm="1">
        <f t="array" ref="P6430">IFERROR(INDEX(tblClientes[Dividendo Mensal (R$)],INT($J6430/ROWS(tblConsorcios[Produto]))+1),"")</f>
        <v/>
      </c>
      <c r="Q6430" s="20" t="str">
        <f t="shared" si="301"/>
        <v/>
      </c>
      <c r="R6430">
        <f t="shared" si="302"/>
        <v>0</v>
      </c>
    </row>
    <row r="6431" spans="10:18" x14ac:dyDescent="0.2">
      <c r="J6431">
        <f t="shared" si="300"/>
        <v>6429</v>
      </c>
      <c r="K6431" t="str" cm="1">
        <f t="array" ref="K6431">IFERROR(INDEX(tblClientes[Cliente],INT($J6431/ROWS(tblConsorcios[Produto]))+1),"")</f>
        <v/>
      </c>
      <c r="L6431" t="str" cm="1">
        <f t="array" ref="L6431">IFERROR(INDEX(tblConsorcios[Produto],MOD($J6431,ROWS(tblConsorcios[Produto]))+1),"")</f>
        <v>Imóvel IE580 – 240m</v>
      </c>
      <c r="M6431" s="20" cm="1">
        <f t="array" ref="M6431">IFERROR(INDEX(tblConsorcios[Valor da Carta (R$)],MOD($J6431,ROWS(tblConsorcios[Produto]))+1),"")</f>
        <v>580000</v>
      </c>
      <c r="N6431" s="2" cm="1">
        <f t="array" ref="N6431">IFERROR(INDEX(tblConsorcios[Prazo (meses)],MOD($J6431,ROWS(tblConsorcios[Produto]))+1),"")</f>
        <v>240</v>
      </c>
      <c r="O6431" s="20" cm="1">
        <f t="array" ref="O6431">IFERROR(INDEX(tblConsorcios[Parcela Mensal (R$)],MOD($J6431,ROWS(tblConsorcios[Produto]))+1),"")</f>
        <v>3112.67</v>
      </c>
      <c r="P6431" s="20" t="str" cm="1">
        <f t="array" ref="P6431">IFERROR(INDEX(tblClientes[Dividendo Mensal (R$)],INT($J6431/ROWS(tblConsorcios[Produto]))+1),"")</f>
        <v/>
      </c>
      <c r="Q6431" s="20" t="str">
        <f t="shared" si="301"/>
        <v/>
      </c>
      <c r="R6431">
        <f t="shared" si="302"/>
        <v>0</v>
      </c>
    </row>
    <row r="6432" spans="10:18" x14ac:dyDescent="0.2">
      <c r="J6432">
        <f t="shared" si="300"/>
        <v>6430</v>
      </c>
      <c r="K6432" t="str" cm="1">
        <f t="array" ref="K6432">IFERROR(INDEX(tblClientes[Cliente],INT($J6432/ROWS(tblConsorcios[Produto]))+1),"")</f>
        <v/>
      </c>
      <c r="L6432" t="str" cm="1">
        <f t="array" ref="L6432">IFERROR(INDEX(tblConsorcios[Produto],MOD($J6432,ROWS(tblConsorcios[Produto]))+1),"")</f>
        <v>Imóvel IE580 – 220m</v>
      </c>
      <c r="M6432" s="20" cm="1">
        <f t="array" ref="M6432">IFERROR(INDEX(tblConsorcios[Valor da Carta (R$)],MOD($J6432,ROWS(tblConsorcios[Produto]))+1),"")</f>
        <v>580000</v>
      </c>
      <c r="N6432" s="2" cm="1">
        <f t="array" ref="N6432">IFERROR(INDEX(tblConsorcios[Prazo (meses)],MOD($J6432,ROWS(tblConsorcios[Produto]))+1),"")</f>
        <v>220</v>
      </c>
      <c r="O6432" s="20" cm="1">
        <f t="array" ref="O6432">IFERROR(INDEX(tblConsorcios[Parcela Mensal (R$)],MOD($J6432,ROWS(tblConsorcios[Produto]))+1),"")</f>
        <v>3369.27</v>
      </c>
      <c r="P6432" s="20" t="str" cm="1">
        <f t="array" ref="P6432">IFERROR(INDEX(tblClientes[Dividendo Mensal (R$)],INT($J6432/ROWS(tblConsorcios[Produto]))+1),"")</f>
        <v/>
      </c>
      <c r="Q6432" s="20" t="str">
        <f t="shared" si="301"/>
        <v/>
      </c>
      <c r="R6432">
        <f t="shared" si="302"/>
        <v>0</v>
      </c>
    </row>
    <row r="6433" spans="10:18" x14ac:dyDescent="0.2">
      <c r="J6433">
        <f t="shared" si="300"/>
        <v>6431</v>
      </c>
      <c r="K6433" t="str" cm="1">
        <f t="array" ref="K6433">IFERROR(INDEX(tblClientes[Cliente],INT($J6433/ROWS(tblConsorcios[Produto]))+1),"")</f>
        <v/>
      </c>
      <c r="L6433" t="str" cm="1">
        <f t="array" ref="L6433">IFERROR(INDEX(tblConsorcios[Produto],MOD($J6433,ROWS(tblConsorcios[Produto]))+1),"")</f>
        <v>Imóvel IE580 – 200m</v>
      </c>
      <c r="M6433" s="20" cm="1">
        <f t="array" ref="M6433">IFERROR(INDEX(tblConsorcios[Valor da Carta (R$)],MOD($J6433,ROWS(tblConsorcios[Produto]))+1),"")</f>
        <v>580000</v>
      </c>
      <c r="N6433" s="2" cm="1">
        <f t="array" ref="N6433">IFERROR(INDEX(tblConsorcios[Prazo (meses)],MOD($J6433,ROWS(tblConsorcios[Produto]))+1),"")</f>
        <v>200</v>
      </c>
      <c r="O6433" s="20" cm="1">
        <f t="array" ref="O6433">IFERROR(INDEX(tblConsorcios[Parcela Mensal (R$)],MOD($J6433,ROWS(tblConsorcios[Produto]))+1),"")</f>
        <v>3677.2</v>
      </c>
      <c r="P6433" s="20" t="str" cm="1">
        <f t="array" ref="P6433">IFERROR(INDEX(tblClientes[Dividendo Mensal (R$)],INT($J6433/ROWS(tblConsorcios[Produto]))+1),"")</f>
        <v/>
      </c>
      <c r="Q6433" s="20" t="str">
        <f t="shared" si="301"/>
        <v/>
      </c>
      <c r="R6433">
        <f t="shared" si="302"/>
        <v>0</v>
      </c>
    </row>
    <row r="6434" spans="10:18" x14ac:dyDescent="0.2">
      <c r="J6434">
        <f t="shared" si="300"/>
        <v>6432</v>
      </c>
      <c r="K6434" t="str" cm="1">
        <f t="array" ref="K6434">IFERROR(INDEX(tblClientes[Cliente],INT($J6434/ROWS(tblConsorcios[Produto]))+1),"")</f>
        <v/>
      </c>
      <c r="L6434" t="str" cm="1">
        <f t="array" ref="L6434">IFERROR(INDEX(tblConsorcios[Produto],MOD($J6434,ROWS(tblConsorcios[Produto]))+1),"")</f>
        <v>Imóvel IE550 – 240m</v>
      </c>
      <c r="M6434" s="20" cm="1">
        <f t="array" ref="M6434">IFERROR(INDEX(tblConsorcios[Valor da Carta (R$)],MOD($J6434,ROWS(tblConsorcios[Produto]))+1),"")</f>
        <v>550000</v>
      </c>
      <c r="N6434" s="2" cm="1">
        <f t="array" ref="N6434">IFERROR(INDEX(tblConsorcios[Prazo (meses)],MOD($J6434,ROWS(tblConsorcios[Produto]))+1),"")</f>
        <v>240</v>
      </c>
      <c r="O6434" s="20" cm="1">
        <f t="array" ref="O6434">IFERROR(INDEX(tblConsorcios[Parcela Mensal (R$)],MOD($J6434,ROWS(tblConsorcios[Produto]))+1),"")</f>
        <v>2951.67</v>
      </c>
      <c r="P6434" s="20" t="str" cm="1">
        <f t="array" ref="P6434">IFERROR(INDEX(tblClientes[Dividendo Mensal (R$)],INT($J6434/ROWS(tblConsorcios[Produto]))+1),"")</f>
        <v/>
      </c>
      <c r="Q6434" s="20" t="str">
        <f t="shared" si="301"/>
        <v/>
      </c>
      <c r="R6434">
        <f t="shared" si="302"/>
        <v>0</v>
      </c>
    </row>
    <row r="6435" spans="10:18" x14ac:dyDescent="0.2">
      <c r="J6435">
        <f t="shared" si="300"/>
        <v>6433</v>
      </c>
      <c r="K6435" t="str" cm="1">
        <f t="array" ref="K6435">IFERROR(INDEX(tblClientes[Cliente],INT($J6435/ROWS(tblConsorcios[Produto]))+1),"")</f>
        <v/>
      </c>
      <c r="L6435" t="str" cm="1">
        <f t="array" ref="L6435">IFERROR(INDEX(tblConsorcios[Produto],MOD($J6435,ROWS(tblConsorcios[Produto]))+1),"")</f>
        <v>Imóvel IE550 – 220m</v>
      </c>
      <c r="M6435" s="20" cm="1">
        <f t="array" ref="M6435">IFERROR(INDEX(tblConsorcios[Valor da Carta (R$)],MOD($J6435,ROWS(tblConsorcios[Produto]))+1),"")</f>
        <v>550000</v>
      </c>
      <c r="N6435" s="2" cm="1">
        <f t="array" ref="N6435">IFERROR(INDEX(tblConsorcios[Prazo (meses)],MOD($J6435,ROWS(tblConsorcios[Produto]))+1),"")</f>
        <v>220</v>
      </c>
      <c r="O6435" s="20" cm="1">
        <f t="array" ref="O6435">IFERROR(INDEX(tblConsorcios[Parcela Mensal (R$)],MOD($J6435,ROWS(tblConsorcios[Produto]))+1),"")</f>
        <v>3195</v>
      </c>
      <c r="P6435" s="20" t="str" cm="1">
        <f t="array" ref="P6435">IFERROR(INDEX(tblClientes[Dividendo Mensal (R$)],INT($J6435/ROWS(tblConsorcios[Produto]))+1),"")</f>
        <v/>
      </c>
      <c r="Q6435" s="20" t="str">
        <f t="shared" si="301"/>
        <v/>
      </c>
      <c r="R6435">
        <f t="shared" si="302"/>
        <v>0</v>
      </c>
    </row>
    <row r="6436" spans="10:18" x14ac:dyDescent="0.2">
      <c r="J6436">
        <f t="shared" si="300"/>
        <v>6434</v>
      </c>
      <c r="K6436" t="str" cm="1">
        <f t="array" ref="K6436">IFERROR(INDEX(tblClientes[Cliente],INT($J6436/ROWS(tblConsorcios[Produto]))+1),"")</f>
        <v/>
      </c>
      <c r="L6436" t="str" cm="1">
        <f t="array" ref="L6436">IFERROR(INDEX(tblConsorcios[Produto],MOD($J6436,ROWS(tblConsorcios[Produto]))+1),"")</f>
        <v>Imóvel IE550 – 200m</v>
      </c>
      <c r="M6436" s="20" cm="1">
        <f t="array" ref="M6436">IFERROR(INDEX(tblConsorcios[Valor da Carta (R$)],MOD($J6436,ROWS(tblConsorcios[Produto]))+1),"")</f>
        <v>550000</v>
      </c>
      <c r="N6436" s="2" cm="1">
        <f t="array" ref="N6436">IFERROR(INDEX(tblConsorcios[Prazo (meses)],MOD($J6436,ROWS(tblConsorcios[Produto]))+1),"")</f>
        <v>200</v>
      </c>
      <c r="O6436" s="20" cm="1">
        <f t="array" ref="O6436">IFERROR(INDEX(tblConsorcios[Parcela Mensal (R$)],MOD($J6436,ROWS(tblConsorcios[Produto]))+1),"")</f>
        <v>3487</v>
      </c>
      <c r="P6436" s="20" t="str" cm="1">
        <f t="array" ref="P6436">IFERROR(INDEX(tblClientes[Dividendo Mensal (R$)],INT($J6436/ROWS(tblConsorcios[Produto]))+1),"")</f>
        <v/>
      </c>
      <c r="Q6436" s="20" t="str">
        <f t="shared" si="301"/>
        <v/>
      </c>
      <c r="R6436">
        <f t="shared" si="302"/>
        <v>0</v>
      </c>
    </row>
    <row r="6437" spans="10:18" x14ac:dyDescent="0.2">
      <c r="J6437">
        <f t="shared" si="300"/>
        <v>6435</v>
      </c>
      <c r="K6437" t="str" cm="1">
        <f t="array" ref="K6437">IFERROR(INDEX(tblClientes[Cliente],INT($J6437/ROWS(tblConsorcios[Produto]))+1),"")</f>
        <v/>
      </c>
      <c r="L6437" t="str" cm="1">
        <f t="array" ref="L6437">IFERROR(INDEX(tblConsorcios[Produto],MOD($J6437,ROWS(tblConsorcios[Produto]))+1),"")</f>
        <v>Imóvel IE530 – 240m</v>
      </c>
      <c r="M6437" s="20" cm="1">
        <f t="array" ref="M6437">IFERROR(INDEX(tblConsorcios[Valor da Carta (R$)],MOD($J6437,ROWS(tblConsorcios[Produto]))+1),"")</f>
        <v>530000</v>
      </c>
      <c r="N6437" s="2" cm="1">
        <f t="array" ref="N6437">IFERROR(INDEX(tblConsorcios[Prazo (meses)],MOD($J6437,ROWS(tblConsorcios[Produto]))+1),"")</f>
        <v>240</v>
      </c>
      <c r="O6437" s="20" cm="1">
        <f t="array" ref="O6437">IFERROR(INDEX(tblConsorcios[Parcela Mensal (R$)],MOD($J6437,ROWS(tblConsorcios[Produto]))+1),"")</f>
        <v>2844.33</v>
      </c>
      <c r="P6437" s="20" t="str" cm="1">
        <f t="array" ref="P6437">IFERROR(INDEX(tblClientes[Dividendo Mensal (R$)],INT($J6437/ROWS(tblConsorcios[Produto]))+1),"")</f>
        <v/>
      </c>
      <c r="Q6437" s="20" t="str">
        <f t="shared" si="301"/>
        <v/>
      </c>
      <c r="R6437">
        <f t="shared" si="302"/>
        <v>0</v>
      </c>
    </row>
    <row r="6438" spans="10:18" x14ac:dyDescent="0.2">
      <c r="J6438">
        <f t="shared" si="300"/>
        <v>6436</v>
      </c>
      <c r="K6438" t="str" cm="1">
        <f t="array" ref="K6438">IFERROR(INDEX(tblClientes[Cliente],INT($J6438/ROWS(tblConsorcios[Produto]))+1),"")</f>
        <v/>
      </c>
      <c r="L6438" t="str" cm="1">
        <f t="array" ref="L6438">IFERROR(INDEX(tblConsorcios[Produto],MOD($J6438,ROWS(tblConsorcios[Produto]))+1),"")</f>
        <v>Imóvel IE530 – 220m</v>
      </c>
      <c r="M6438" s="20" cm="1">
        <f t="array" ref="M6438">IFERROR(INDEX(tblConsorcios[Valor da Carta (R$)],MOD($J6438,ROWS(tblConsorcios[Produto]))+1),"")</f>
        <v>530000</v>
      </c>
      <c r="N6438" s="2" cm="1">
        <f t="array" ref="N6438">IFERROR(INDEX(tblConsorcios[Prazo (meses)],MOD($J6438,ROWS(tblConsorcios[Produto]))+1),"")</f>
        <v>220</v>
      </c>
      <c r="O6438" s="20" cm="1">
        <f t="array" ref="O6438">IFERROR(INDEX(tblConsorcios[Parcela Mensal (R$)],MOD($J6438,ROWS(tblConsorcios[Produto]))+1),"")</f>
        <v>3078.82</v>
      </c>
      <c r="P6438" s="20" t="str" cm="1">
        <f t="array" ref="P6438">IFERROR(INDEX(tblClientes[Dividendo Mensal (R$)],INT($J6438/ROWS(tblConsorcios[Produto]))+1),"")</f>
        <v/>
      </c>
      <c r="Q6438" s="20" t="str">
        <f t="shared" si="301"/>
        <v/>
      </c>
      <c r="R6438">
        <f t="shared" si="302"/>
        <v>0</v>
      </c>
    </row>
    <row r="6439" spans="10:18" x14ac:dyDescent="0.2">
      <c r="J6439">
        <f t="shared" si="300"/>
        <v>6437</v>
      </c>
      <c r="K6439" t="str" cm="1">
        <f t="array" ref="K6439">IFERROR(INDEX(tblClientes[Cliente],INT($J6439/ROWS(tblConsorcios[Produto]))+1),"")</f>
        <v/>
      </c>
      <c r="L6439" t="str" cm="1">
        <f t="array" ref="L6439">IFERROR(INDEX(tblConsorcios[Produto],MOD($J6439,ROWS(tblConsorcios[Produto]))+1),"")</f>
        <v>Imóvel IE530 – 200m</v>
      </c>
      <c r="M6439" s="20" cm="1">
        <f t="array" ref="M6439">IFERROR(INDEX(tblConsorcios[Valor da Carta (R$)],MOD($J6439,ROWS(tblConsorcios[Produto]))+1),"")</f>
        <v>530000</v>
      </c>
      <c r="N6439" s="2" cm="1">
        <f t="array" ref="N6439">IFERROR(INDEX(tblConsorcios[Prazo (meses)],MOD($J6439,ROWS(tblConsorcios[Produto]))+1),"")</f>
        <v>200</v>
      </c>
      <c r="O6439" s="20" cm="1">
        <f t="array" ref="O6439">IFERROR(INDEX(tblConsorcios[Parcela Mensal (R$)],MOD($J6439,ROWS(tblConsorcios[Produto]))+1),"")</f>
        <v>3360.2</v>
      </c>
      <c r="P6439" s="20" t="str" cm="1">
        <f t="array" ref="P6439">IFERROR(INDEX(tblClientes[Dividendo Mensal (R$)],INT($J6439/ROWS(tblConsorcios[Produto]))+1),"")</f>
        <v/>
      </c>
      <c r="Q6439" s="20" t="str">
        <f t="shared" si="301"/>
        <v/>
      </c>
      <c r="R6439">
        <f t="shared" si="302"/>
        <v>0</v>
      </c>
    </row>
    <row r="6440" spans="10:18" x14ac:dyDescent="0.2">
      <c r="J6440">
        <f t="shared" si="300"/>
        <v>6438</v>
      </c>
      <c r="K6440" t="str" cm="1">
        <f t="array" ref="K6440">IFERROR(INDEX(tblClientes[Cliente],INT($J6440/ROWS(tblConsorcios[Produto]))+1),"")</f>
        <v/>
      </c>
      <c r="L6440" t="str" cm="1">
        <f t="array" ref="L6440">IFERROR(INDEX(tblConsorcios[Produto],MOD($J6440,ROWS(tblConsorcios[Produto]))+1),"")</f>
        <v>Imóvel IE500 – 240m</v>
      </c>
      <c r="M6440" s="20" cm="1">
        <f t="array" ref="M6440">IFERROR(INDEX(tblConsorcios[Valor da Carta (R$)],MOD($J6440,ROWS(tblConsorcios[Produto]))+1),"")</f>
        <v>500000</v>
      </c>
      <c r="N6440" s="2" cm="1">
        <f t="array" ref="N6440">IFERROR(INDEX(tblConsorcios[Prazo (meses)],MOD($J6440,ROWS(tblConsorcios[Produto]))+1),"")</f>
        <v>240</v>
      </c>
      <c r="O6440" s="20" cm="1">
        <f t="array" ref="O6440">IFERROR(INDEX(tblConsorcios[Parcela Mensal (R$)],MOD($J6440,ROWS(tblConsorcios[Produto]))+1),"")</f>
        <v>2683.33</v>
      </c>
      <c r="P6440" s="20" t="str" cm="1">
        <f t="array" ref="P6440">IFERROR(INDEX(tblClientes[Dividendo Mensal (R$)],INT($J6440/ROWS(tblConsorcios[Produto]))+1),"")</f>
        <v/>
      </c>
      <c r="Q6440" s="20" t="str">
        <f t="shared" si="301"/>
        <v/>
      </c>
      <c r="R6440">
        <f t="shared" si="302"/>
        <v>0</v>
      </c>
    </row>
    <row r="6441" spans="10:18" x14ac:dyDescent="0.2">
      <c r="J6441">
        <f t="shared" si="300"/>
        <v>6439</v>
      </c>
      <c r="K6441" t="str" cm="1">
        <f t="array" ref="K6441">IFERROR(INDEX(tblClientes[Cliente],INT($J6441/ROWS(tblConsorcios[Produto]))+1),"")</f>
        <v/>
      </c>
      <c r="L6441" t="str" cm="1">
        <f t="array" ref="L6441">IFERROR(INDEX(tblConsorcios[Produto],MOD($J6441,ROWS(tblConsorcios[Produto]))+1),"")</f>
        <v>Imóvel IE500 – 220m</v>
      </c>
      <c r="M6441" s="20" cm="1">
        <f t="array" ref="M6441">IFERROR(INDEX(tblConsorcios[Valor da Carta (R$)],MOD($J6441,ROWS(tblConsorcios[Produto]))+1),"")</f>
        <v>500000</v>
      </c>
      <c r="N6441" s="2" cm="1">
        <f t="array" ref="N6441">IFERROR(INDEX(tblConsorcios[Prazo (meses)],MOD($J6441,ROWS(tblConsorcios[Produto]))+1),"")</f>
        <v>220</v>
      </c>
      <c r="O6441" s="20" cm="1">
        <f t="array" ref="O6441">IFERROR(INDEX(tblConsorcios[Parcela Mensal (R$)],MOD($J6441,ROWS(tblConsorcios[Produto]))+1),"")</f>
        <v>2904.55</v>
      </c>
      <c r="P6441" s="20" t="str" cm="1">
        <f t="array" ref="P6441">IFERROR(INDEX(tblClientes[Dividendo Mensal (R$)],INT($J6441/ROWS(tblConsorcios[Produto]))+1),"")</f>
        <v/>
      </c>
      <c r="Q6441" s="20" t="str">
        <f t="shared" si="301"/>
        <v/>
      </c>
      <c r="R6441">
        <f t="shared" si="302"/>
        <v>0</v>
      </c>
    </row>
    <row r="6442" spans="10:18" x14ac:dyDescent="0.2">
      <c r="J6442">
        <f t="shared" si="300"/>
        <v>6440</v>
      </c>
      <c r="K6442" t="str" cm="1">
        <f t="array" ref="K6442">IFERROR(INDEX(tblClientes[Cliente],INT($J6442/ROWS(tblConsorcios[Produto]))+1),"")</f>
        <v/>
      </c>
      <c r="L6442" t="str" cm="1">
        <f t="array" ref="L6442">IFERROR(INDEX(tblConsorcios[Produto],MOD($J6442,ROWS(tblConsorcios[Produto]))+1),"")</f>
        <v>Imóvel IE500 – 200m</v>
      </c>
      <c r="M6442" s="20" cm="1">
        <f t="array" ref="M6442">IFERROR(INDEX(tblConsorcios[Valor da Carta (R$)],MOD($J6442,ROWS(tblConsorcios[Produto]))+1),"")</f>
        <v>500000</v>
      </c>
      <c r="N6442" s="2" cm="1">
        <f t="array" ref="N6442">IFERROR(INDEX(tblConsorcios[Prazo (meses)],MOD($J6442,ROWS(tblConsorcios[Produto]))+1),"")</f>
        <v>200</v>
      </c>
      <c r="O6442" s="20" cm="1">
        <f t="array" ref="O6442">IFERROR(INDEX(tblConsorcios[Parcela Mensal (R$)],MOD($J6442,ROWS(tblConsorcios[Produto]))+1),"")</f>
        <v>3170</v>
      </c>
      <c r="P6442" s="20" t="str" cm="1">
        <f t="array" ref="P6442">IFERROR(INDEX(tblClientes[Dividendo Mensal (R$)],INT($J6442/ROWS(tblConsorcios[Produto]))+1),"")</f>
        <v/>
      </c>
      <c r="Q6442" s="20" t="str">
        <f t="shared" si="301"/>
        <v/>
      </c>
      <c r="R6442">
        <f t="shared" si="302"/>
        <v>0</v>
      </c>
    </row>
    <row r="6443" spans="10:18" x14ac:dyDescent="0.2">
      <c r="J6443">
        <f t="shared" si="300"/>
        <v>6441</v>
      </c>
      <c r="K6443" t="str" cm="1">
        <f t="array" ref="K6443">IFERROR(INDEX(tblClientes[Cliente],INT($J6443/ROWS(tblConsorcios[Produto]))+1),"")</f>
        <v/>
      </c>
      <c r="L6443" t="str" cm="1">
        <f t="array" ref="L6443">IFERROR(INDEX(tblConsorcios[Produto],MOD($J6443,ROWS(tblConsorcios[Produto]))+1),"")</f>
        <v>Imóvel IE480 – 240m</v>
      </c>
      <c r="M6443" s="20" cm="1">
        <f t="array" ref="M6443">IFERROR(INDEX(tblConsorcios[Valor da Carta (R$)],MOD($J6443,ROWS(tblConsorcios[Produto]))+1),"")</f>
        <v>480000</v>
      </c>
      <c r="N6443" s="2" cm="1">
        <f t="array" ref="N6443">IFERROR(INDEX(tblConsorcios[Prazo (meses)],MOD($J6443,ROWS(tblConsorcios[Produto]))+1),"")</f>
        <v>240</v>
      </c>
      <c r="O6443" s="20" cm="1">
        <f t="array" ref="O6443">IFERROR(INDEX(tblConsorcios[Parcela Mensal (R$)],MOD($J6443,ROWS(tblConsorcios[Produto]))+1),"")</f>
        <v>2576</v>
      </c>
      <c r="P6443" s="20" t="str" cm="1">
        <f t="array" ref="P6443">IFERROR(INDEX(tblClientes[Dividendo Mensal (R$)],INT($J6443/ROWS(tblConsorcios[Produto]))+1),"")</f>
        <v/>
      </c>
      <c r="Q6443" s="20" t="str">
        <f t="shared" si="301"/>
        <v/>
      </c>
      <c r="R6443">
        <f t="shared" si="302"/>
        <v>0</v>
      </c>
    </row>
    <row r="6444" spans="10:18" x14ac:dyDescent="0.2">
      <c r="J6444">
        <f t="shared" si="300"/>
        <v>6442</v>
      </c>
      <c r="K6444" t="str" cm="1">
        <f t="array" ref="K6444">IFERROR(INDEX(tblClientes[Cliente],INT($J6444/ROWS(tblConsorcios[Produto]))+1),"")</f>
        <v/>
      </c>
      <c r="L6444" t="str" cm="1">
        <f t="array" ref="L6444">IFERROR(INDEX(tblConsorcios[Produto],MOD($J6444,ROWS(tblConsorcios[Produto]))+1),"")</f>
        <v>Imóvel IE480 – 220m</v>
      </c>
      <c r="M6444" s="20" cm="1">
        <f t="array" ref="M6444">IFERROR(INDEX(tblConsorcios[Valor da Carta (R$)],MOD($J6444,ROWS(tblConsorcios[Produto]))+1),"")</f>
        <v>480000</v>
      </c>
      <c r="N6444" s="2" cm="1">
        <f t="array" ref="N6444">IFERROR(INDEX(tblConsorcios[Prazo (meses)],MOD($J6444,ROWS(tblConsorcios[Produto]))+1),"")</f>
        <v>220</v>
      </c>
      <c r="O6444" s="20" cm="1">
        <f t="array" ref="O6444">IFERROR(INDEX(tblConsorcios[Parcela Mensal (R$)],MOD($J6444,ROWS(tblConsorcios[Produto]))+1),"")</f>
        <v>2788.36</v>
      </c>
      <c r="P6444" s="20" t="str" cm="1">
        <f t="array" ref="P6444">IFERROR(INDEX(tblClientes[Dividendo Mensal (R$)],INT($J6444/ROWS(tblConsorcios[Produto]))+1),"")</f>
        <v/>
      </c>
      <c r="Q6444" s="20" t="str">
        <f t="shared" si="301"/>
        <v/>
      </c>
      <c r="R6444">
        <f t="shared" si="302"/>
        <v>0</v>
      </c>
    </row>
    <row r="6445" spans="10:18" x14ac:dyDescent="0.2">
      <c r="J6445">
        <f t="shared" si="300"/>
        <v>6443</v>
      </c>
      <c r="K6445" t="str" cm="1">
        <f t="array" ref="K6445">IFERROR(INDEX(tblClientes[Cliente],INT($J6445/ROWS(tblConsorcios[Produto]))+1),"")</f>
        <v/>
      </c>
      <c r="L6445" t="str" cm="1">
        <f t="array" ref="L6445">IFERROR(INDEX(tblConsorcios[Produto],MOD($J6445,ROWS(tblConsorcios[Produto]))+1),"")</f>
        <v>Imóvel IE480 – 200m</v>
      </c>
      <c r="M6445" s="20" cm="1">
        <f t="array" ref="M6445">IFERROR(INDEX(tblConsorcios[Valor da Carta (R$)],MOD($J6445,ROWS(tblConsorcios[Produto]))+1),"")</f>
        <v>480000</v>
      </c>
      <c r="N6445" s="2" cm="1">
        <f t="array" ref="N6445">IFERROR(INDEX(tblConsorcios[Prazo (meses)],MOD($J6445,ROWS(tblConsorcios[Produto]))+1),"")</f>
        <v>200</v>
      </c>
      <c r="O6445" s="20" cm="1">
        <f t="array" ref="O6445">IFERROR(INDEX(tblConsorcios[Parcela Mensal (R$)],MOD($J6445,ROWS(tblConsorcios[Produto]))+1),"")</f>
        <v>3043.2</v>
      </c>
      <c r="P6445" s="20" t="str" cm="1">
        <f t="array" ref="P6445">IFERROR(INDEX(tblClientes[Dividendo Mensal (R$)],INT($J6445/ROWS(tblConsorcios[Produto]))+1),"")</f>
        <v/>
      </c>
      <c r="Q6445" s="20" t="str">
        <f t="shared" si="301"/>
        <v/>
      </c>
      <c r="R6445">
        <f t="shared" si="302"/>
        <v>0</v>
      </c>
    </row>
    <row r="6446" spans="10:18" x14ac:dyDescent="0.2">
      <c r="J6446">
        <f t="shared" si="300"/>
        <v>6444</v>
      </c>
      <c r="K6446" t="str" cm="1">
        <f t="array" ref="K6446">IFERROR(INDEX(tblClientes[Cliente],INT($J6446/ROWS(tblConsorcios[Produto]))+1),"")</f>
        <v/>
      </c>
      <c r="L6446" t="str" cm="1">
        <f t="array" ref="L6446">IFERROR(INDEX(tblConsorcios[Produto],MOD($J6446,ROWS(tblConsorcios[Produto]))+1),"")</f>
        <v>Imóvel IE450 – 240m</v>
      </c>
      <c r="M6446" s="20" cm="1">
        <f t="array" ref="M6446">IFERROR(INDEX(tblConsorcios[Valor da Carta (R$)],MOD($J6446,ROWS(tblConsorcios[Produto]))+1),"")</f>
        <v>450000</v>
      </c>
      <c r="N6446" s="2" cm="1">
        <f t="array" ref="N6446">IFERROR(INDEX(tblConsorcios[Prazo (meses)],MOD($J6446,ROWS(tblConsorcios[Produto]))+1),"")</f>
        <v>240</v>
      </c>
      <c r="O6446" s="20" cm="1">
        <f t="array" ref="O6446">IFERROR(INDEX(tblConsorcios[Parcela Mensal (R$)],MOD($J6446,ROWS(tblConsorcios[Produto]))+1),"")</f>
        <v>2415</v>
      </c>
      <c r="P6446" s="20" t="str" cm="1">
        <f t="array" ref="P6446">IFERROR(INDEX(tblClientes[Dividendo Mensal (R$)],INT($J6446/ROWS(tblConsorcios[Produto]))+1),"")</f>
        <v/>
      </c>
      <c r="Q6446" s="20" t="str">
        <f t="shared" si="301"/>
        <v/>
      </c>
      <c r="R6446">
        <f t="shared" si="302"/>
        <v>0</v>
      </c>
    </row>
    <row r="6447" spans="10:18" x14ac:dyDescent="0.2">
      <c r="J6447">
        <f t="shared" si="300"/>
        <v>6445</v>
      </c>
      <c r="K6447" t="str" cm="1">
        <f t="array" ref="K6447">IFERROR(INDEX(tblClientes[Cliente],INT($J6447/ROWS(tblConsorcios[Produto]))+1),"")</f>
        <v/>
      </c>
      <c r="L6447" t="str" cm="1">
        <f t="array" ref="L6447">IFERROR(INDEX(tblConsorcios[Produto],MOD($J6447,ROWS(tblConsorcios[Produto]))+1),"")</f>
        <v>Imóvel IE450 – 220m</v>
      </c>
      <c r="M6447" s="20" cm="1">
        <f t="array" ref="M6447">IFERROR(INDEX(tblConsorcios[Valor da Carta (R$)],MOD($J6447,ROWS(tblConsorcios[Produto]))+1),"")</f>
        <v>450000</v>
      </c>
      <c r="N6447" s="2" cm="1">
        <f t="array" ref="N6447">IFERROR(INDEX(tblConsorcios[Prazo (meses)],MOD($J6447,ROWS(tblConsorcios[Produto]))+1),"")</f>
        <v>220</v>
      </c>
      <c r="O6447" s="20" cm="1">
        <f t="array" ref="O6447">IFERROR(INDEX(tblConsorcios[Parcela Mensal (R$)],MOD($J6447,ROWS(tblConsorcios[Produto]))+1),"")</f>
        <v>2614.09</v>
      </c>
      <c r="P6447" s="20" t="str" cm="1">
        <f t="array" ref="P6447">IFERROR(INDEX(tblClientes[Dividendo Mensal (R$)],INT($J6447/ROWS(tblConsorcios[Produto]))+1),"")</f>
        <v/>
      </c>
      <c r="Q6447" s="20" t="str">
        <f t="shared" si="301"/>
        <v/>
      </c>
      <c r="R6447">
        <f t="shared" si="302"/>
        <v>0</v>
      </c>
    </row>
    <row r="6448" spans="10:18" x14ac:dyDescent="0.2">
      <c r="J6448">
        <f t="shared" si="300"/>
        <v>6446</v>
      </c>
      <c r="K6448" t="str" cm="1">
        <f t="array" ref="K6448">IFERROR(INDEX(tblClientes[Cliente],INT($J6448/ROWS(tblConsorcios[Produto]))+1),"")</f>
        <v/>
      </c>
      <c r="L6448" t="str" cm="1">
        <f t="array" ref="L6448">IFERROR(INDEX(tblConsorcios[Produto],MOD($J6448,ROWS(tblConsorcios[Produto]))+1),"")</f>
        <v>Imóvel IE450 – 200m</v>
      </c>
      <c r="M6448" s="20" cm="1">
        <f t="array" ref="M6448">IFERROR(INDEX(tblConsorcios[Valor da Carta (R$)],MOD($J6448,ROWS(tblConsorcios[Produto]))+1),"")</f>
        <v>450000</v>
      </c>
      <c r="N6448" s="2" cm="1">
        <f t="array" ref="N6448">IFERROR(INDEX(tblConsorcios[Prazo (meses)],MOD($J6448,ROWS(tblConsorcios[Produto]))+1),"")</f>
        <v>200</v>
      </c>
      <c r="O6448" s="20" cm="1">
        <f t="array" ref="O6448">IFERROR(INDEX(tblConsorcios[Parcela Mensal (R$)],MOD($J6448,ROWS(tblConsorcios[Produto]))+1),"")</f>
        <v>2853</v>
      </c>
      <c r="P6448" s="20" t="str" cm="1">
        <f t="array" ref="P6448">IFERROR(INDEX(tblClientes[Dividendo Mensal (R$)],INT($J6448/ROWS(tblConsorcios[Produto]))+1),"")</f>
        <v/>
      </c>
      <c r="Q6448" s="20" t="str">
        <f t="shared" si="301"/>
        <v/>
      </c>
      <c r="R6448">
        <f t="shared" si="302"/>
        <v>0</v>
      </c>
    </row>
    <row r="6449" spans="10:18" x14ac:dyDescent="0.2">
      <c r="J6449">
        <f t="shared" si="300"/>
        <v>6447</v>
      </c>
      <c r="K6449" t="str" cm="1">
        <f t="array" ref="K6449">IFERROR(INDEX(tblClientes[Cliente],INT($J6449/ROWS(tblConsorcios[Produto]))+1),"")</f>
        <v/>
      </c>
      <c r="L6449" t="str" cm="1">
        <f t="array" ref="L6449">IFERROR(INDEX(tblConsorcios[Produto],MOD($J6449,ROWS(tblConsorcios[Produto]))+1),"")</f>
        <v>Imóvel IE430 – 240m</v>
      </c>
      <c r="M6449" s="20" cm="1">
        <f t="array" ref="M6449">IFERROR(INDEX(tblConsorcios[Valor da Carta (R$)],MOD($J6449,ROWS(tblConsorcios[Produto]))+1),"")</f>
        <v>430000</v>
      </c>
      <c r="N6449" s="2" cm="1">
        <f t="array" ref="N6449">IFERROR(INDEX(tblConsorcios[Prazo (meses)],MOD($J6449,ROWS(tblConsorcios[Produto]))+1),"")</f>
        <v>240</v>
      </c>
      <c r="O6449" s="20" cm="1">
        <f t="array" ref="O6449">IFERROR(INDEX(tblConsorcios[Parcela Mensal (R$)],MOD($J6449,ROWS(tblConsorcios[Produto]))+1),"")</f>
        <v>2307.67</v>
      </c>
      <c r="P6449" s="20" t="str" cm="1">
        <f t="array" ref="P6449">IFERROR(INDEX(tblClientes[Dividendo Mensal (R$)],INT($J6449/ROWS(tblConsorcios[Produto]))+1),"")</f>
        <v/>
      </c>
      <c r="Q6449" s="20" t="str">
        <f t="shared" si="301"/>
        <v/>
      </c>
      <c r="R6449">
        <f t="shared" si="302"/>
        <v>0</v>
      </c>
    </row>
    <row r="6450" spans="10:18" x14ac:dyDescent="0.2">
      <c r="J6450">
        <f t="shared" si="300"/>
        <v>6448</v>
      </c>
      <c r="K6450" t="str" cm="1">
        <f t="array" ref="K6450">IFERROR(INDEX(tblClientes[Cliente],INT($J6450/ROWS(tblConsorcios[Produto]))+1),"")</f>
        <v/>
      </c>
      <c r="L6450" t="str" cm="1">
        <f t="array" ref="L6450">IFERROR(INDEX(tblConsorcios[Produto],MOD($J6450,ROWS(tblConsorcios[Produto]))+1),"")</f>
        <v>Imóvel IE430 – 220m</v>
      </c>
      <c r="M6450" s="20" cm="1">
        <f t="array" ref="M6450">IFERROR(INDEX(tblConsorcios[Valor da Carta (R$)],MOD($J6450,ROWS(tblConsorcios[Produto]))+1),"")</f>
        <v>430000</v>
      </c>
      <c r="N6450" s="2" cm="1">
        <f t="array" ref="N6450">IFERROR(INDEX(tblConsorcios[Prazo (meses)],MOD($J6450,ROWS(tblConsorcios[Produto]))+1),"")</f>
        <v>220</v>
      </c>
      <c r="O6450" s="20" cm="1">
        <f t="array" ref="O6450">IFERROR(INDEX(tblConsorcios[Parcela Mensal (R$)],MOD($J6450,ROWS(tblConsorcios[Produto]))+1),"")</f>
        <v>2497.91</v>
      </c>
      <c r="P6450" s="20" t="str" cm="1">
        <f t="array" ref="P6450">IFERROR(INDEX(tblClientes[Dividendo Mensal (R$)],INT($J6450/ROWS(tblConsorcios[Produto]))+1),"")</f>
        <v/>
      </c>
      <c r="Q6450" s="20" t="str">
        <f t="shared" si="301"/>
        <v/>
      </c>
      <c r="R6450">
        <f t="shared" si="302"/>
        <v>0</v>
      </c>
    </row>
    <row r="6451" spans="10:18" x14ac:dyDescent="0.2">
      <c r="J6451">
        <f t="shared" si="300"/>
        <v>6449</v>
      </c>
      <c r="K6451" t="str" cm="1">
        <f t="array" ref="K6451">IFERROR(INDEX(tblClientes[Cliente],INT($J6451/ROWS(tblConsorcios[Produto]))+1),"")</f>
        <v/>
      </c>
      <c r="L6451" t="str" cm="1">
        <f t="array" ref="L6451">IFERROR(INDEX(tblConsorcios[Produto],MOD($J6451,ROWS(tblConsorcios[Produto]))+1),"")</f>
        <v>Imóvel IE430 – 200m</v>
      </c>
      <c r="M6451" s="20" cm="1">
        <f t="array" ref="M6451">IFERROR(INDEX(tblConsorcios[Valor da Carta (R$)],MOD($J6451,ROWS(tblConsorcios[Produto]))+1),"")</f>
        <v>430000</v>
      </c>
      <c r="N6451" s="2" cm="1">
        <f t="array" ref="N6451">IFERROR(INDEX(tblConsorcios[Prazo (meses)],MOD($J6451,ROWS(tblConsorcios[Produto]))+1),"")</f>
        <v>200</v>
      </c>
      <c r="O6451" s="20" cm="1">
        <f t="array" ref="O6451">IFERROR(INDEX(tblConsorcios[Parcela Mensal (R$)],MOD($J6451,ROWS(tblConsorcios[Produto]))+1),"")</f>
        <v>2726.2</v>
      </c>
      <c r="P6451" s="20" t="str" cm="1">
        <f t="array" ref="P6451">IFERROR(INDEX(tblClientes[Dividendo Mensal (R$)],INT($J6451/ROWS(tblConsorcios[Produto]))+1),"")</f>
        <v/>
      </c>
      <c r="Q6451" s="20" t="str">
        <f t="shared" si="301"/>
        <v/>
      </c>
      <c r="R6451">
        <f t="shared" si="302"/>
        <v>0</v>
      </c>
    </row>
    <row r="6452" spans="10:18" x14ac:dyDescent="0.2">
      <c r="J6452">
        <f t="shared" si="300"/>
        <v>6450</v>
      </c>
      <c r="K6452" t="str" cm="1">
        <f t="array" ref="K6452">IFERROR(INDEX(tblClientes[Cliente],INT($J6452/ROWS(tblConsorcios[Produto]))+1),"")</f>
        <v/>
      </c>
      <c r="L6452" t="str" cm="1">
        <f t="array" ref="L6452">IFERROR(INDEX(tblConsorcios[Produto],MOD($J6452,ROWS(tblConsorcios[Produto]))+1),"")</f>
        <v>Imóvel IE400 – 240m</v>
      </c>
      <c r="M6452" s="20" cm="1">
        <f t="array" ref="M6452">IFERROR(INDEX(tblConsorcios[Valor da Carta (R$)],MOD($J6452,ROWS(tblConsorcios[Produto]))+1),"")</f>
        <v>400000</v>
      </c>
      <c r="N6452" s="2" cm="1">
        <f t="array" ref="N6452">IFERROR(INDEX(tblConsorcios[Prazo (meses)],MOD($J6452,ROWS(tblConsorcios[Produto]))+1),"")</f>
        <v>240</v>
      </c>
      <c r="O6452" s="20" cm="1">
        <f t="array" ref="O6452">IFERROR(INDEX(tblConsorcios[Parcela Mensal (R$)],MOD($J6452,ROWS(tblConsorcios[Produto]))+1),"")</f>
        <v>2146.67</v>
      </c>
      <c r="P6452" s="20" t="str" cm="1">
        <f t="array" ref="P6452">IFERROR(INDEX(tblClientes[Dividendo Mensal (R$)],INT($J6452/ROWS(tblConsorcios[Produto]))+1),"")</f>
        <v/>
      </c>
      <c r="Q6452" s="20" t="str">
        <f t="shared" si="301"/>
        <v/>
      </c>
      <c r="R6452">
        <f t="shared" si="302"/>
        <v>0</v>
      </c>
    </row>
    <row r="6453" spans="10:18" x14ac:dyDescent="0.2">
      <c r="J6453">
        <f t="shared" si="300"/>
        <v>6451</v>
      </c>
      <c r="K6453" t="str" cm="1">
        <f t="array" ref="K6453">IFERROR(INDEX(tblClientes[Cliente],INT($J6453/ROWS(tblConsorcios[Produto]))+1),"")</f>
        <v/>
      </c>
      <c r="L6453" t="str" cm="1">
        <f t="array" ref="L6453">IFERROR(INDEX(tblConsorcios[Produto],MOD($J6453,ROWS(tblConsorcios[Produto]))+1),"")</f>
        <v>Imóvel IE400 – 220m</v>
      </c>
      <c r="M6453" s="20" cm="1">
        <f t="array" ref="M6453">IFERROR(INDEX(tblConsorcios[Valor da Carta (R$)],MOD($J6453,ROWS(tblConsorcios[Produto]))+1),"")</f>
        <v>400000</v>
      </c>
      <c r="N6453" s="2" cm="1">
        <f t="array" ref="N6453">IFERROR(INDEX(tblConsorcios[Prazo (meses)],MOD($J6453,ROWS(tblConsorcios[Produto]))+1),"")</f>
        <v>220</v>
      </c>
      <c r="O6453" s="20" cm="1">
        <f t="array" ref="O6453">IFERROR(INDEX(tblConsorcios[Parcela Mensal (R$)],MOD($J6453,ROWS(tblConsorcios[Produto]))+1),"")</f>
        <v>2323.64</v>
      </c>
      <c r="P6453" s="20" t="str" cm="1">
        <f t="array" ref="P6453">IFERROR(INDEX(tblClientes[Dividendo Mensal (R$)],INT($J6453/ROWS(tblConsorcios[Produto]))+1),"")</f>
        <v/>
      </c>
      <c r="Q6453" s="20" t="str">
        <f t="shared" si="301"/>
        <v/>
      </c>
      <c r="R6453">
        <f t="shared" si="302"/>
        <v>0</v>
      </c>
    </row>
    <row r="6454" spans="10:18" x14ac:dyDescent="0.2">
      <c r="J6454">
        <f t="shared" si="300"/>
        <v>6452</v>
      </c>
      <c r="K6454" t="str" cm="1">
        <f t="array" ref="K6454">IFERROR(INDEX(tblClientes[Cliente],INT($J6454/ROWS(tblConsorcios[Produto]))+1),"")</f>
        <v/>
      </c>
      <c r="L6454" t="str" cm="1">
        <f t="array" ref="L6454">IFERROR(INDEX(tblConsorcios[Produto],MOD($J6454,ROWS(tblConsorcios[Produto]))+1),"")</f>
        <v>Imóvel IE400 – 200m</v>
      </c>
      <c r="M6454" s="20" cm="1">
        <f t="array" ref="M6454">IFERROR(INDEX(tblConsorcios[Valor da Carta (R$)],MOD($J6454,ROWS(tblConsorcios[Produto]))+1),"")</f>
        <v>400000</v>
      </c>
      <c r="N6454" s="2" cm="1">
        <f t="array" ref="N6454">IFERROR(INDEX(tblConsorcios[Prazo (meses)],MOD($J6454,ROWS(tblConsorcios[Produto]))+1),"")</f>
        <v>200</v>
      </c>
      <c r="O6454" s="20" cm="1">
        <f t="array" ref="O6454">IFERROR(INDEX(tblConsorcios[Parcela Mensal (R$)],MOD($J6454,ROWS(tblConsorcios[Produto]))+1),"")</f>
        <v>2536</v>
      </c>
      <c r="P6454" s="20" t="str" cm="1">
        <f t="array" ref="P6454">IFERROR(INDEX(tblClientes[Dividendo Mensal (R$)],INT($J6454/ROWS(tblConsorcios[Produto]))+1),"")</f>
        <v/>
      </c>
      <c r="Q6454" s="20" t="str">
        <f t="shared" si="301"/>
        <v/>
      </c>
      <c r="R6454">
        <f t="shared" si="302"/>
        <v>0</v>
      </c>
    </row>
    <row r="6455" spans="10:18" x14ac:dyDescent="0.2">
      <c r="J6455">
        <f t="shared" si="300"/>
        <v>6453</v>
      </c>
      <c r="K6455" t="str" cm="1">
        <f t="array" ref="K6455">IFERROR(INDEX(tblClientes[Cliente],INT($J6455/ROWS(tblConsorcios[Produto]))+1),"")</f>
        <v/>
      </c>
      <c r="L6455" t="str" cm="1">
        <f t="array" ref="L6455">IFERROR(INDEX(tblConsorcios[Produto],MOD($J6455,ROWS(tblConsorcios[Produto]))+1),"")</f>
        <v>Imóvel IE380 – 240m</v>
      </c>
      <c r="M6455" s="20" cm="1">
        <f t="array" ref="M6455">IFERROR(INDEX(tblConsorcios[Valor da Carta (R$)],MOD($J6455,ROWS(tblConsorcios[Produto]))+1),"")</f>
        <v>380000</v>
      </c>
      <c r="N6455" s="2" cm="1">
        <f t="array" ref="N6455">IFERROR(INDEX(tblConsorcios[Prazo (meses)],MOD($J6455,ROWS(tblConsorcios[Produto]))+1),"")</f>
        <v>240</v>
      </c>
      <c r="O6455" s="20" cm="1">
        <f t="array" ref="O6455">IFERROR(INDEX(tblConsorcios[Parcela Mensal (R$)],MOD($J6455,ROWS(tblConsorcios[Produto]))+1),"")</f>
        <v>2039.33</v>
      </c>
      <c r="P6455" s="20" t="str" cm="1">
        <f t="array" ref="P6455">IFERROR(INDEX(tblClientes[Dividendo Mensal (R$)],INT($J6455/ROWS(tblConsorcios[Produto]))+1),"")</f>
        <v/>
      </c>
      <c r="Q6455" s="20" t="str">
        <f t="shared" si="301"/>
        <v/>
      </c>
      <c r="R6455">
        <f t="shared" si="302"/>
        <v>0</v>
      </c>
    </row>
    <row r="6456" spans="10:18" x14ac:dyDescent="0.2">
      <c r="J6456">
        <f t="shared" si="300"/>
        <v>6454</v>
      </c>
      <c r="K6456" t="str" cm="1">
        <f t="array" ref="K6456">IFERROR(INDEX(tblClientes[Cliente],INT($J6456/ROWS(tblConsorcios[Produto]))+1),"")</f>
        <v/>
      </c>
      <c r="L6456" t="str" cm="1">
        <f t="array" ref="L6456">IFERROR(INDEX(tblConsorcios[Produto],MOD($J6456,ROWS(tblConsorcios[Produto]))+1),"")</f>
        <v>Imóvel IE380 – 220m</v>
      </c>
      <c r="M6456" s="20" cm="1">
        <f t="array" ref="M6456">IFERROR(INDEX(tblConsorcios[Valor da Carta (R$)],MOD($J6456,ROWS(tblConsorcios[Produto]))+1),"")</f>
        <v>380000</v>
      </c>
      <c r="N6456" s="2" cm="1">
        <f t="array" ref="N6456">IFERROR(INDEX(tblConsorcios[Prazo (meses)],MOD($J6456,ROWS(tblConsorcios[Produto]))+1),"")</f>
        <v>220</v>
      </c>
      <c r="O6456" s="20" cm="1">
        <f t="array" ref="O6456">IFERROR(INDEX(tblConsorcios[Parcela Mensal (R$)],MOD($J6456,ROWS(tblConsorcios[Produto]))+1),"")</f>
        <v>2207.4499999999998</v>
      </c>
      <c r="P6456" s="20" t="str" cm="1">
        <f t="array" ref="P6456">IFERROR(INDEX(tblClientes[Dividendo Mensal (R$)],INT($J6456/ROWS(tblConsorcios[Produto]))+1),"")</f>
        <v/>
      </c>
      <c r="Q6456" s="20" t="str">
        <f t="shared" si="301"/>
        <v/>
      </c>
      <c r="R6456">
        <f t="shared" si="302"/>
        <v>0</v>
      </c>
    </row>
    <row r="6457" spans="10:18" x14ac:dyDescent="0.2">
      <c r="J6457">
        <f t="shared" si="300"/>
        <v>6455</v>
      </c>
      <c r="K6457" t="str" cm="1">
        <f t="array" ref="K6457">IFERROR(INDEX(tblClientes[Cliente],INT($J6457/ROWS(tblConsorcios[Produto]))+1),"")</f>
        <v/>
      </c>
      <c r="L6457" t="str" cm="1">
        <f t="array" ref="L6457">IFERROR(INDEX(tblConsorcios[Produto],MOD($J6457,ROWS(tblConsorcios[Produto]))+1),"")</f>
        <v>Imóvel IE380 – 200m</v>
      </c>
      <c r="M6457" s="20" cm="1">
        <f t="array" ref="M6457">IFERROR(INDEX(tblConsorcios[Valor da Carta (R$)],MOD($J6457,ROWS(tblConsorcios[Produto]))+1),"")</f>
        <v>380000</v>
      </c>
      <c r="N6457" s="2" cm="1">
        <f t="array" ref="N6457">IFERROR(INDEX(tblConsorcios[Prazo (meses)],MOD($J6457,ROWS(tblConsorcios[Produto]))+1),"")</f>
        <v>200</v>
      </c>
      <c r="O6457" s="20" cm="1">
        <f t="array" ref="O6457">IFERROR(INDEX(tblConsorcios[Parcela Mensal (R$)],MOD($J6457,ROWS(tblConsorcios[Produto]))+1),"")</f>
        <v>2409.1999999999998</v>
      </c>
      <c r="P6457" s="20" t="str" cm="1">
        <f t="array" ref="P6457">IFERROR(INDEX(tblClientes[Dividendo Mensal (R$)],INT($J6457/ROWS(tblConsorcios[Produto]))+1),"")</f>
        <v/>
      </c>
      <c r="Q6457" s="20" t="str">
        <f t="shared" si="301"/>
        <v/>
      </c>
      <c r="R6457">
        <f t="shared" si="302"/>
        <v>0</v>
      </c>
    </row>
    <row r="6458" spans="10:18" x14ac:dyDescent="0.2">
      <c r="J6458">
        <f t="shared" si="300"/>
        <v>6456</v>
      </c>
      <c r="K6458" t="str" cm="1">
        <f t="array" ref="K6458">IFERROR(INDEX(tblClientes[Cliente],INT($J6458/ROWS(tblConsorcios[Produto]))+1),"")</f>
        <v/>
      </c>
      <c r="L6458" t="str" cm="1">
        <f t="array" ref="L6458">IFERROR(INDEX(tblConsorcios[Produto],MOD($J6458,ROWS(tblConsorcios[Produto]))+1),"")</f>
        <v>Imóvel IE350 – 240m</v>
      </c>
      <c r="M6458" s="20" cm="1">
        <f t="array" ref="M6458">IFERROR(INDEX(tblConsorcios[Valor da Carta (R$)],MOD($J6458,ROWS(tblConsorcios[Produto]))+1),"")</f>
        <v>350000</v>
      </c>
      <c r="N6458" s="2" cm="1">
        <f t="array" ref="N6458">IFERROR(INDEX(tblConsorcios[Prazo (meses)],MOD($J6458,ROWS(tblConsorcios[Produto]))+1),"")</f>
        <v>240</v>
      </c>
      <c r="O6458" s="20" cm="1">
        <f t="array" ref="O6458">IFERROR(INDEX(tblConsorcios[Parcela Mensal (R$)],MOD($J6458,ROWS(tblConsorcios[Produto]))+1),"")</f>
        <v>1878.33</v>
      </c>
      <c r="P6458" s="20" t="str" cm="1">
        <f t="array" ref="P6458">IFERROR(INDEX(tblClientes[Dividendo Mensal (R$)],INT($J6458/ROWS(tblConsorcios[Produto]))+1),"")</f>
        <v/>
      </c>
      <c r="Q6458" s="20" t="str">
        <f t="shared" si="301"/>
        <v/>
      </c>
      <c r="R6458">
        <f t="shared" si="302"/>
        <v>0</v>
      </c>
    </row>
    <row r="6459" spans="10:18" x14ac:dyDescent="0.2">
      <c r="J6459">
        <f t="shared" si="300"/>
        <v>6457</v>
      </c>
      <c r="K6459" t="str" cm="1">
        <f t="array" ref="K6459">IFERROR(INDEX(tblClientes[Cliente],INT($J6459/ROWS(tblConsorcios[Produto]))+1),"")</f>
        <v/>
      </c>
      <c r="L6459" t="str" cm="1">
        <f t="array" ref="L6459">IFERROR(INDEX(tblConsorcios[Produto],MOD($J6459,ROWS(tblConsorcios[Produto]))+1),"")</f>
        <v>Imóvel IE350 – 220m</v>
      </c>
      <c r="M6459" s="20" cm="1">
        <f t="array" ref="M6459">IFERROR(INDEX(tblConsorcios[Valor da Carta (R$)],MOD($J6459,ROWS(tblConsorcios[Produto]))+1),"")</f>
        <v>350000</v>
      </c>
      <c r="N6459" s="2" cm="1">
        <f t="array" ref="N6459">IFERROR(INDEX(tblConsorcios[Prazo (meses)],MOD($J6459,ROWS(tblConsorcios[Produto]))+1),"")</f>
        <v>220</v>
      </c>
      <c r="O6459" s="20" cm="1">
        <f t="array" ref="O6459">IFERROR(INDEX(tblConsorcios[Parcela Mensal (R$)],MOD($J6459,ROWS(tblConsorcios[Produto]))+1),"")</f>
        <v>2033.18</v>
      </c>
      <c r="P6459" s="20" t="str" cm="1">
        <f t="array" ref="P6459">IFERROR(INDEX(tblClientes[Dividendo Mensal (R$)],INT($J6459/ROWS(tblConsorcios[Produto]))+1),"")</f>
        <v/>
      </c>
      <c r="Q6459" s="20" t="str">
        <f t="shared" si="301"/>
        <v/>
      </c>
      <c r="R6459">
        <f t="shared" si="302"/>
        <v>0</v>
      </c>
    </row>
    <row r="6460" spans="10:18" x14ac:dyDescent="0.2">
      <c r="J6460">
        <f t="shared" si="300"/>
        <v>6458</v>
      </c>
      <c r="K6460" t="str" cm="1">
        <f t="array" ref="K6460">IFERROR(INDEX(tblClientes[Cliente],INT($J6460/ROWS(tblConsorcios[Produto]))+1),"")</f>
        <v/>
      </c>
      <c r="L6460" t="str" cm="1">
        <f t="array" ref="L6460">IFERROR(INDEX(tblConsorcios[Produto],MOD($J6460,ROWS(tblConsorcios[Produto]))+1),"")</f>
        <v>Imóvel IE350 – 200m</v>
      </c>
      <c r="M6460" s="20" cm="1">
        <f t="array" ref="M6460">IFERROR(INDEX(tblConsorcios[Valor da Carta (R$)],MOD($J6460,ROWS(tblConsorcios[Produto]))+1),"")</f>
        <v>350000</v>
      </c>
      <c r="N6460" s="2" cm="1">
        <f t="array" ref="N6460">IFERROR(INDEX(tblConsorcios[Prazo (meses)],MOD($J6460,ROWS(tblConsorcios[Produto]))+1),"")</f>
        <v>200</v>
      </c>
      <c r="O6460" s="20" cm="1">
        <f t="array" ref="O6460">IFERROR(INDEX(tblConsorcios[Parcela Mensal (R$)],MOD($J6460,ROWS(tblConsorcios[Produto]))+1),"")</f>
        <v>2219</v>
      </c>
      <c r="P6460" s="20" t="str" cm="1">
        <f t="array" ref="P6460">IFERROR(INDEX(tblClientes[Dividendo Mensal (R$)],INT($J6460/ROWS(tblConsorcios[Produto]))+1),"")</f>
        <v/>
      </c>
      <c r="Q6460" s="20" t="str">
        <f t="shared" si="301"/>
        <v/>
      </c>
      <c r="R6460">
        <f t="shared" si="302"/>
        <v>0</v>
      </c>
    </row>
    <row r="6461" spans="10:18" x14ac:dyDescent="0.2">
      <c r="J6461">
        <f t="shared" si="300"/>
        <v>6459</v>
      </c>
      <c r="K6461" t="str" cm="1">
        <f t="array" ref="K6461">IFERROR(INDEX(tblClientes[Cliente],INT($J6461/ROWS(tblConsorcios[Produto]))+1),"")</f>
        <v/>
      </c>
      <c r="L6461" t="str" cm="1">
        <f t="array" ref="L6461">IFERROR(INDEX(tblConsorcios[Produto],MOD($J6461,ROWS(tblConsorcios[Produto]))+1),"")</f>
        <v>Imóvel IE330 – 240m</v>
      </c>
      <c r="M6461" s="20" cm="1">
        <f t="array" ref="M6461">IFERROR(INDEX(tblConsorcios[Valor da Carta (R$)],MOD($J6461,ROWS(tblConsorcios[Produto]))+1),"")</f>
        <v>330000</v>
      </c>
      <c r="N6461" s="2" cm="1">
        <f t="array" ref="N6461">IFERROR(INDEX(tblConsorcios[Prazo (meses)],MOD($J6461,ROWS(tblConsorcios[Produto]))+1),"")</f>
        <v>240</v>
      </c>
      <c r="O6461" s="20" cm="1">
        <f t="array" ref="O6461">IFERROR(INDEX(tblConsorcios[Parcela Mensal (R$)],MOD($J6461,ROWS(tblConsorcios[Produto]))+1),"")</f>
        <v>1771</v>
      </c>
      <c r="P6461" s="20" t="str" cm="1">
        <f t="array" ref="P6461">IFERROR(INDEX(tblClientes[Dividendo Mensal (R$)],INT($J6461/ROWS(tblConsorcios[Produto]))+1),"")</f>
        <v/>
      </c>
      <c r="Q6461" s="20" t="str">
        <f t="shared" si="301"/>
        <v/>
      </c>
      <c r="R6461">
        <f t="shared" si="302"/>
        <v>0</v>
      </c>
    </row>
    <row r="6462" spans="10:18" x14ac:dyDescent="0.2">
      <c r="J6462">
        <f t="shared" si="300"/>
        <v>6460</v>
      </c>
      <c r="K6462" t="str" cm="1">
        <f t="array" ref="K6462">IFERROR(INDEX(tblClientes[Cliente],INT($J6462/ROWS(tblConsorcios[Produto]))+1),"")</f>
        <v/>
      </c>
      <c r="L6462" t="str" cm="1">
        <f t="array" ref="L6462">IFERROR(INDEX(tblConsorcios[Produto],MOD($J6462,ROWS(tblConsorcios[Produto]))+1),"")</f>
        <v>Imóvel IE330 – 220m</v>
      </c>
      <c r="M6462" s="20" cm="1">
        <f t="array" ref="M6462">IFERROR(INDEX(tblConsorcios[Valor da Carta (R$)],MOD($J6462,ROWS(tblConsorcios[Produto]))+1),"")</f>
        <v>330000</v>
      </c>
      <c r="N6462" s="2" cm="1">
        <f t="array" ref="N6462">IFERROR(INDEX(tblConsorcios[Prazo (meses)],MOD($J6462,ROWS(tblConsorcios[Produto]))+1),"")</f>
        <v>220</v>
      </c>
      <c r="O6462" s="20" cm="1">
        <f t="array" ref="O6462">IFERROR(INDEX(tblConsorcios[Parcela Mensal (R$)],MOD($J6462,ROWS(tblConsorcios[Produto]))+1),"")</f>
        <v>1917</v>
      </c>
      <c r="P6462" s="20" t="str" cm="1">
        <f t="array" ref="P6462">IFERROR(INDEX(tblClientes[Dividendo Mensal (R$)],INT($J6462/ROWS(tblConsorcios[Produto]))+1),"")</f>
        <v/>
      </c>
      <c r="Q6462" s="20" t="str">
        <f t="shared" si="301"/>
        <v/>
      </c>
      <c r="R6462">
        <f t="shared" si="302"/>
        <v>0</v>
      </c>
    </row>
    <row r="6463" spans="10:18" x14ac:dyDescent="0.2">
      <c r="J6463">
        <f t="shared" si="300"/>
        <v>6461</v>
      </c>
      <c r="K6463" t="str" cm="1">
        <f t="array" ref="K6463">IFERROR(INDEX(tblClientes[Cliente],INT($J6463/ROWS(tblConsorcios[Produto]))+1),"")</f>
        <v/>
      </c>
      <c r="L6463" t="str" cm="1">
        <f t="array" ref="L6463">IFERROR(INDEX(tblConsorcios[Produto],MOD($J6463,ROWS(tblConsorcios[Produto]))+1),"")</f>
        <v>Imóvel IE330 – 200m</v>
      </c>
      <c r="M6463" s="20" cm="1">
        <f t="array" ref="M6463">IFERROR(INDEX(tblConsorcios[Valor da Carta (R$)],MOD($J6463,ROWS(tblConsorcios[Produto]))+1),"")</f>
        <v>330000</v>
      </c>
      <c r="N6463" s="2" cm="1">
        <f t="array" ref="N6463">IFERROR(INDEX(tblConsorcios[Prazo (meses)],MOD($J6463,ROWS(tblConsorcios[Produto]))+1),"")</f>
        <v>200</v>
      </c>
      <c r="O6463" s="20" cm="1">
        <f t="array" ref="O6463">IFERROR(INDEX(tblConsorcios[Parcela Mensal (R$)],MOD($J6463,ROWS(tblConsorcios[Produto]))+1),"")</f>
        <v>2092.1999999999998</v>
      </c>
      <c r="P6463" s="20" t="str" cm="1">
        <f t="array" ref="P6463">IFERROR(INDEX(tblClientes[Dividendo Mensal (R$)],INT($J6463/ROWS(tblConsorcios[Produto]))+1),"")</f>
        <v/>
      </c>
      <c r="Q6463" s="20" t="str">
        <f t="shared" si="301"/>
        <v/>
      </c>
      <c r="R6463">
        <f t="shared" si="302"/>
        <v>0</v>
      </c>
    </row>
    <row r="6464" spans="10:18" x14ac:dyDescent="0.2">
      <c r="J6464">
        <f t="shared" si="300"/>
        <v>6462</v>
      </c>
      <c r="K6464" t="str" cm="1">
        <f t="array" ref="K6464">IFERROR(INDEX(tblClientes[Cliente],INT($J6464/ROWS(tblConsorcios[Produto]))+1),"")</f>
        <v/>
      </c>
      <c r="L6464" t="str" cm="1">
        <f t="array" ref="L6464">IFERROR(INDEX(tblConsorcios[Produto],MOD($J6464,ROWS(tblConsorcios[Produto]))+1),"")</f>
        <v>Imóvel IE300 – 240m</v>
      </c>
      <c r="M6464" s="20" cm="1">
        <f t="array" ref="M6464">IFERROR(INDEX(tblConsorcios[Valor da Carta (R$)],MOD($J6464,ROWS(tblConsorcios[Produto]))+1),"")</f>
        <v>300000</v>
      </c>
      <c r="N6464" s="2" cm="1">
        <f t="array" ref="N6464">IFERROR(INDEX(tblConsorcios[Prazo (meses)],MOD($J6464,ROWS(tblConsorcios[Produto]))+1),"")</f>
        <v>240</v>
      </c>
      <c r="O6464" s="20" cm="1">
        <f t="array" ref="O6464">IFERROR(INDEX(tblConsorcios[Parcela Mensal (R$)],MOD($J6464,ROWS(tblConsorcios[Produto]))+1),"")</f>
        <v>1610</v>
      </c>
      <c r="P6464" s="20" t="str" cm="1">
        <f t="array" ref="P6464">IFERROR(INDEX(tblClientes[Dividendo Mensal (R$)],INT($J6464/ROWS(tblConsorcios[Produto]))+1),"")</f>
        <v/>
      </c>
      <c r="Q6464" s="20" t="str">
        <f t="shared" si="301"/>
        <v/>
      </c>
      <c r="R6464">
        <f t="shared" si="302"/>
        <v>0</v>
      </c>
    </row>
    <row r="6465" spans="10:18" x14ac:dyDescent="0.2">
      <c r="J6465">
        <f t="shared" si="300"/>
        <v>6463</v>
      </c>
      <c r="K6465" t="str" cm="1">
        <f t="array" ref="K6465">IFERROR(INDEX(tblClientes[Cliente],INT($J6465/ROWS(tblConsorcios[Produto]))+1),"")</f>
        <v/>
      </c>
      <c r="L6465" t="str" cm="1">
        <f t="array" ref="L6465">IFERROR(INDEX(tblConsorcios[Produto],MOD($J6465,ROWS(tblConsorcios[Produto]))+1),"")</f>
        <v>Imóvel IE300 – 220m</v>
      </c>
      <c r="M6465" s="20" cm="1">
        <f t="array" ref="M6465">IFERROR(INDEX(tblConsorcios[Valor da Carta (R$)],MOD($J6465,ROWS(tblConsorcios[Produto]))+1),"")</f>
        <v>300000</v>
      </c>
      <c r="N6465" s="2" cm="1">
        <f t="array" ref="N6465">IFERROR(INDEX(tblConsorcios[Prazo (meses)],MOD($J6465,ROWS(tblConsorcios[Produto]))+1),"")</f>
        <v>220</v>
      </c>
      <c r="O6465" s="20" cm="1">
        <f t="array" ref="O6465">IFERROR(INDEX(tblConsorcios[Parcela Mensal (R$)],MOD($J6465,ROWS(tblConsorcios[Produto]))+1),"")</f>
        <v>1742.73</v>
      </c>
      <c r="P6465" s="20" t="str" cm="1">
        <f t="array" ref="P6465">IFERROR(INDEX(tblClientes[Dividendo Mensal (R$)],INT($J6465/ROWS(tblConsorcios[Produto]))+1),"")</f>
        <v/>
      </c>
      <c r="Q6465" s="20" t="str">
        <f t="shared" si="301"/>
        <v/>
      </c>
      <c r="R6465">
        <f t="shared" si="302"/>
        <v>0</v>
      </c>
    </row>
    <row r="6466" spans="10:18" x14ac:dyDescent="0.2">
      <c r="J6466">
        <f t="shared" si="300"/>
        <v>6464</v>
      </c>
      <c r="K6466" t="str" cm="1">
        <f t="array" ref="K6466">IFERROR(INDEX(tblClientes[Cliente],INT($J6466/ROWS(tblConsorcios[Produto]))+1),"")</f>
        <v/>
      </c>
      <c r="L6466" t="str" cm="1">
        <f t="array" ref="L6466">IFERROR(INDEX(tblConsorcios[Produto],MOD($J6466,ROWS(tblConsorcios[Produto]))+1),"")</f>
        <v>Imóvel IE300 – 200m</v>
      </c>
      <c r="M6466" s="20" cm="1">
        <f t="array" ref="M6466">IFERROR(INDEX(tblConsorcios[Valor da Carta (R$)],MOD($J6466,ROWS(tblConsorcios[Produto]))+1),"")</f>
        <v>300000</v>
      </c>
      <c r="N6466" s="2" cm="1">
        <f t="array" ref="N6466">IFERROR(INDEX(tblConsorcios[Prazo (meses)],MOD($J6466,ROWS(tblConsorcios[Produto]))+1),"")</f>
        <v>200</v>
      </c>
      <c r="O6466" s="20" cm="1">
        <f t="array" ref="O6466">IFERROR(INDEX(tblConsorcios[Parcela Mensal (R$)],MOD($J6466,ROWS(tblConsorcios[Produto]))+1),"")</f>
        <v>1902</v>
      </c>
      <c r="P6466" s="20" t="str" cm="1">
        <f t="array" ref="P6466">IFERROR(INDEX(tblClientes[Dividendo Mensal (R$)],INT($J6466/ROWS(tblConsorcios[Produto]))+1),"")</f>
        <v/>
      </c>
      <c r="Q6466" s="20" t="str">
        <f t="shared" si="301"/>
        <v/>
      </c>
      <c r="R6466">
        <f t="shared" si="302"/>
        <v>0</v>
      </c>
    </row>
    <row r="6467" spans="10:18" x14ac:dyDescent="0.2">
      <c r="J6467">
        <f t="shared" ref="J6467:J6530" si="303">ROW()-2</f>
        <v>6465</v>
      </c>
      <c r="K6467" t="str" cm="1">
        <f t="array" ref="K6467">IFERROR(INDEX(tblClientes[Cliente],INT($J6467/ROWS(tblConsorcios[Produto]))+1),"")</f>
        <v/>
      </c>
      <c r="L6467" t="str" cm="1">
        <f t="array" ref="L6467">IFERROR(INDEX(tblConsorcios[Produto],MOD($J6467,ROWS(tblConsorcios[Produto]))+1),"")</f>
        <v>Imóvel IE240 – 240m</v>
      </c>
      <c r="M6467" s="20" cm="1">
        <f t="array" ref="M6467">IFERROR(INDEX(tblConsorcios[Valor da Carta (R$)],MOD($J6467,ROWS(tblConsorcios[Produto]))+1),"")</f>
        <v>240000</v>
      </c>
      <c r="N6467" s="2" cm="1">
        <f t="array" ref="N6467">IFERROR(INDEX(tblConsorcios[Prazo (meses)],MOD($J6467,ROWS(tblConsorcios[Produto]))+1),"")</f>
        <v>240</v>
      </c>
      <c r="O6467" s="20" cm="1">
        <f t="array" ref="O6467">IFERROR(INDEX(tblConsorcios[Parcela Mensal (R$)],MOD($J6467,ROWS(tblConsorcios[Produto]))+1),"")</f>
        <v>1288</v>
      </c>
      <c r="P6467" s="20" t="str" cm="1">
        <f t="array" ref="P6467">IFERROR(INDEX(tblClientes[Dividendo Mensal (R$)],INT($J6467/ROWS(tblConsorcios[Produto]))+1),"")</f>
        <v/>
      </c>
      <c r="Q6467" s="20" t="str">
        <f t="shared" ref="Q6467:Q6530" si="304">IF(AND(ISNUMBER(O6467),ISNUMBER(P6467)),P6467-O6467,"")</f>
        <v/>
      </c>
      <c r="R6467">
        <f t="shared" ref="R6467:R6530" si="305">IF(AND(ISNUMBER(O6467),ISNUMBER(P6467),O6467&lt;=P6467),1,0)</f>
        <v>0</v>
      </c>
    </row>
    <row r="6468" spans="10:18" x14ac:dyDescent="0.2">
      <c r="J6468">
        <f t="shared" si="303"/>
        <v>6466</v>
      </c>
      <c r="K6468" t="str" cm="1">
        <f t="array" ref="K6468">IFERROR(INDEX(tblClientes[Cliente],INT($J6468/ROWS(tblConsorcios[Produto]))+1),"")</f>
        <v/>
      </c>
      <c r="L6468" t="str" cm="1">
        <f t="array" ref="L6468">IFERROR(INDEX(tblConsorcios[Produto],MOD($J6468,ROWS(tblConsorcios[Produto]))+1),"")</f>
        <v>Imóvel IE240 – 220m</v>
      </c>
      <c r="M6468" s="20" cm="1">
        <f t="array" ref="M6468">IFERROR(INDEX(tblConsorcios[Valor da Carta (R$)],MOD($J6468,ROWS(tblConsorcios[Produto]))+1),"")</f>
        <v>240000</v>
      </c>
      <c r="N6468" s="2" cm="1">
        <f t="array" ref="N6468">IFERROR(INDEX(tblConsorcios[Prazo (meses)],MOD($J6468,ROWS(tblConsorcios[Produto]))+1),"")</f>
        <v>220</v>
      </c>
      <c r="O6468" s="20" cm="1">
        <f t="array" ref="O6468">IFERROR(INDEX(tblConsorcios[Parcela Mensal (R$)],MOD($J6468,ROWS(tblConsorcios[Produto]))+1),"")</f>
        <v>1394.18</v>
      </c>
      <c r="P6468" s="20" t="str" cm="1">
        <f t="array" ref="P6468">IFERROR(INDEX(tblClientes[Dividendo Mensal (R$)],INT($J6468/ROWS(tblConsorcios[Produto]))+1),"")</f>
        <v/>
      </c>
      <c r="Q6468" s="20" t="str">
        <f t="shared" si="304"/>
        <v/>
      </c>
      <c r="R6468">
        <f t="shared" si="305"/>
        <v>0</v>
      </c>
    </row>
    <row r="6469" spans="10:18" x14ac:dyDescent="0.2">
      <c r="J6469">
        <f t="shared" si="303"/>
        <v>6467</v>
      </c>
      <c r="K6469" t="str" cm="1">
        <f t="array" ref="K6469">IFERROR(INDEX(tblClientes[Cliente],INT($J6469/ROWS(tblConsorcios[Produto]))+1),"")</f>
        <v/>
      </c>
      <c r="L6469" t="str" cm="1">
        <f t="array" ref="L6469">IFERROR(INDEX(tblConsorcios[Produto],MOD($J6469,ROWS(tblConsorcios[Produto]))+1),"")</f>
        <v>Imóvel IE240 – 200m</v>
      </c>
      <c r="M6469" s="20" cm="1">
        <f t="array" ref="M6469">IFERROR(INDEX(tblConsorcios[Valor da Carta (R$)],MOD($J6469,ROWS(tblConsorcios[Produto]))+1),"")</f>
        <v>240000</v>
      </c>
      <c r="N6469" s="2" cm="1">
        <f t="array" ref="N6469">IFERROR(INDEX(tblConsorcios[Prazo (meses)],MOD($J6469,ROWS(tblConsorcios[Produto]))+1),"")</f>
        <v>200</v>
      </c>
      <c r="O6469" s="20" cm="1">
        <f t="array" ref="O6469">IFERROR(INDEX(tblConsorcios[Parcela Mensal (R$)],MOD($J6469,ROWS(tblConsorcios[Produto]))+1),"")</f>
        <v>1521.6</v>
      </c>
      <c r="P6469" s="20" t="str" cm="1">
        <f t="array" ref="P6469">IFERROR(INDEX(tblClientes[Dividendo Mensal (R$)],INT($J6469/ROWS(tblConsorcios[Produto]))+1),"")</f>
        <v/>
      </c>
      <c r="Q6469" s="20" t="str">
        <f t="shared" si="304"/>
        <v/>
      </c>
      <c r="R6469">
        <f t="shared" si="305"/>
        <v>0</v>
      </c>
    </row>
    <row r="6470" spans="10:18" x14ac:dyDescent="0.2">
      <c r="J6470">
        <f t="shared" si="303"/>
        <v>6468</v>
      </c>
      <c r="K6470" t="str" cm="1">
        <f t="array" ref="K6470">IFERROR(INDEX(tblClientes[Cliente],INT($J6470/ROWS(tblConsorcios[Produto]))+1),"")</f>
        <v/>
      </c>
      <c r="L6470" t="str" cm="1">
        <f t="array" ref="L6470">IFERROR(INDEX(tblConsorcios[Produto],MOD($J6470,ROWS(tblConsorcios[Produto]))+1),"")</f>
        <v>Imóvel IE230 – 240m</v>
      </c>
      <c r="M6470" s="20" cm="1">
        <f t="array" ref="M6470">IFERROR(INDEX(tblConsorcios[Valor da Carta (R$)],MOD($J6470,ROWS(tblConsorcios[Produto]))+1),"")</f>
        <v>230000</v>
      </c>
      <c r="N6470" s="2" cm="1">
        <f t="array" ref="N6470">IFERROR(INDEX(tblConsorcios[Prazo (meses)],MOD($J6470,ROWS(tblConsorcios[Produto]))+1),"")</f>
        <v>240</v>
      </c>
      <c r="O6470" s="20" cm="1">
        <f t="array" ref="O6470">IFERROR(INDEX(tblConsorcios[Parcela Mensal (R$)],MOD($J6470,ROWS(tblConsorcios[Produto]))+1),"")</f>
        <v>1234.33</v>
      </c>
      <c r="P6470" s="20" t="str" cm="1">
        <f t="array" ref="P6470">IFERROR(INDEX(tblClientes[Dividendo Mensal (R$)],INT($J6470/ROWS(tblConsorcios[Produto]))+1),"")</f>
        <v/>
      </c>
      <c r="Q6470" s="20" t="str">
        <f t="shared" si="304"/>
        <v/>
      </c>
      <c r="R6470">
        <f t="shared" si="305"/>
        <v>0</v>
      </c>
    </row>
    <row r="6471" spans="10:18" x14ac:dyDescent="0.2">
      <c r="J6471">
        <f t="shared" si="303"/>
        <v>6469</v>
      </c>
      <c r="K6471" t="str" cm="1">
        <f t="array" ref="K6471">IFERROR(INDEX(tblClientes[Cliente],INT($J6471/ROWS(tblConsorcios[Produto]))+1),"")</f>
        <v/>
      </c>
      <c r="L6471" t="str" cm="1">
        <f t="array" ref="L6471">IFERROR(INDEX(tblConsorcios[Produto],MOD($J6471,ROWS(tblConsorcios[Produto]))+1),"")</f>
        <v>Imóvel IE230 – 220m</v>
      </c>
      <c r="M6471" s="20" cm="1">
        <f t="array" ref="M6471">IFERROR(INDEX(tblConsorcios[Valor da Carta (R$)],MOD($J6471,ROWS(tblConsorcios[Produto]))+1),"")</f>
        <v>230000</v>
      </c>
      <c r="N6471" s="2" cm="1">
        <f t="array" ref="N6471">IFERROR(INDEX(tblConsorcios[Prazo (meses)],MOD($J6471,ROWS(tblConsorcios[Produto]))+1),"")</f>
        <v>220</v>
      </c>
      <c r="O6471" s="20" cm="1">
        <f t="array" ref="O6471">IFERROR(INDEX(tblConsorcios[Parcela Mensal (R$)],MOD($J6471,ROWS(tblConsorcios[Produto]))+1),"")</f>
        <v>1336.09</v>
      </c>
      <c r="P6471" s="20" t="str" cm="1">
        <f t="array" ref="P6471">IFERROR(INDEX(tblClientes[Dividendo Mensal (R$)],INT($J6471/ROWS(tblConsorcios[Produto]))+1),"")</f>
        <v/>
      </c>
      <c r="Q6471" s="20" t="str">
        <f t="shared" si="304"/>
        <v/>
      </c>
      <c r="R6471">
        <f t="shared" si="305"/>
        <v>0</v>
      </c>
    </row>
    <row r="6472" spans="10:18" x14ac:dyDescent="0.2">
      <c r="J6472">
        <f t="shared" si="303"/>
        <v>6470</v>
      </c>
      <c r="K6472" t="str" cm="1">
        <f t="array" ref="K6472">IFERROR(INDEX(tblClientes[Cliente],INT($J6472/ROWS(tblConsorcios[Produto]))+1),"")</f>
        <v/>
      </c>
      <c r="L6472" t="str" cm="1">
        <f t="array" ref="L6472">IFERROR(INDEX(tblConsorcios[Produto],MOD($J6472,ROWS(tblConsorcios[Produto]))+1),"")</f>
        <v>Imóvel IE230 – 200m</v>
      </c>
      <c r="M6472" s="20" cm="1">
        <f t="array" ref="M6472">IFERROR(INDEX(tblConsorcios[Valor da Carta (R$)],MOD($J6472,ROWS(tblConsorcios[Produto]))+1),"")</f>
        <v>230000</v>
      </c>
      <c r="N6472" s="2" cm="1">
        <f t="array" ref="N6472">IFERROR(INDEX(tblConsorcios[Prazo (meses)],MOD($J6472,ROWS(tblConsorcios[Produto]))+1),"")</f>
        <v>200</v>
      </c>
      <c r="O6472" s="20" cm="1">
        <f t="array" ref="O6472">IFERROR(INDEX(tblConsorcios[Parcela Mensal (R$)],MOD($J6472,ROWS(tblConsorcios[Produto]))+1),"")</f>
        <v>1458.2</v>
      </c>
      <c r="P6472" s="20" t="str" cm="1">
        <f t="array" ref="P6472">IFERROR(INDEX(tblClientes[Dividendo Mensal (R$)],INT($J6472/ROWS(tblConsorcios[Produto]))+1),"")</f>
        <v/>
      </c>
      <c r="Q6472" s="20" t="str">
        <f t="shared" si="304"/>
        <v/>
      </c>
      <c r="R6472">
        <f t="shared" si="305"/>
        <v>0</v>
      </c>
    </row>
    <row r="6473" spans="10:18" x14ac:dyDescent="0.2">
      <c r="J6473">
        <f t="shared" si="303"/>
        <v>6471</v>
      </c>
      <c r="K6473" t="str" cm="1">
        <f t="array" ref="K6473">IFERROR(INDEX(tblClientes[Cliente],INT($J6473/ROWS(tblConsorcios[Produto]))+1),"")</f>
        <v/>
      </c>
      <c r="L6473" t="str" cm="1">
        <f t="array" ref="L6473">IFERROR(INDEX(tblConsorcios[Produto],MOD($J6473,ROWS(tblConsorcios[Produto]))+1),"")</f>
        <v>Imóvel IE220 – 240m</v>
      </c>
      <c r="M6473" s="20" cm="1">
        <f t="array" ref="M6473">IFERROR(INDEX(tblConsorcios[Valor da Carta (R$)],MOD($J6473,ROWS(tblConsorcios[Produto]))+1),"")</f>
        <v>220000</v>
      </c>
      <c r="N6473" s="2" cm="1">
        <f t="array" ref="N6473">IFERROR(INDEX(tblConsorcios[Prazo (meses)],MOD($J6473,ROWS(tblConsorcios[Produto]))+1),"")</f>
        <v>240</v>
      </c>
      <c r="O6473" s="20" cm="1">
        <f t="array" ref="O6473">IFERROR(INDEX(tblConsorcios[Parcela Mensal (R$)],MOD($J6473,ROWS(tblConsorcios[Produto]))+1),"")</f>
        <v>1180.67</v>
      </c>
      <c r="P6473" s="20" t="str" cm="1">
        <f t="array" ref="P6473">IFERROR(INDEX(tblClientes[Dividendo Mensal (R$)],INT($J6473/ROWS(tblConsorcios[Produto]))+1),"")</f>
        <v/>
      </c>
      <c r="Q6473" s="20" t="str">
        <f t="shared" si="304"/>
        <v/>
      </c>
      <c r="R6473">
        <f t="shared" si="305"/>
        <v>0</v>
      </c>
    </row>
    <row r="6474" spans="10:18" x14ac:dyDescent="0.2">
      <c r="J6474">
        <f t="shared" si="303"/>
        <v>6472</v>
      </c>
      <c r="K6474" t="str" cm="1">
        <f t="array" ref="K6474">IFERROR(INDEX(tblClientes[Cliente],INT($J6474/ROWS(tblConsorcios[Produto]))+1),"")</f>
        <v/>
      </c>
      <c r="L6474" t="str" cm="1">
        <f t="array" ref="L6474">IFERROR(INDEX(tblConsorcios[Produto],MOD($J6474,ROWS(tblConsorcios[Produto]))+1),"")</f>
        <v>Imóvel IE220 – 220m</v>
      </c>
      <c r="M6474" s="20" cm="1">
        <f t="array" ref="M6474">IFERROR(INDEX(tblConsorcios[Valor da Carta (R$)],MOD($J6474,ROWS(tblConsorcios[Produto]))+1),"")</f>
        <v>220000</v>
      </c>
      <c r="N6474" s="2" cm="1">
        <f t="array" ref="N6474">IFERROR(INDEX(tblConsorcios[Prazo (meses)],MOD($J6474,ROWS(tblConsorcios[Produto]))+1),"")</f>
        <v>220</v>
      </c>
      <c r="O6474" s="20" cm="1">
        <f t="array" ref="O6474">IFERROR(INDEX(tblConsorcios[Parcela Mensal (R$)],MOD($J6474,ROWS(tblConsorcios[Produto]))+1),"")</f>
        <v>1278</v>
      </c>
      <c r="P6474" s="20" t="str" cm="1">
        <f t="array" ref="P6474">IFERROR(INDEX(tblClientes[Dividendo Mensal (R$)],INT($J6474/ROWS(tblConsorcios[Produto]))+1),"")</f>
        <v/>
      </c>
      <c r="Q6474" s="20" t="str">
        <f t="shared" si="304"/>
        <v/>
      </c>
      <c r="R6474">
        <f t="shared" si="305"/>
        <v>0</v>
      </c>
    </row>
    <row r="6475" spans="10:18" x14ac:dyDescent="0.2">
      <c r="J6475">
        <f t="shared" si="303"/>
        <v>6473</v>
      </c>
      <c r="K6475" t="str" cm="1">
        <f t="array" ref="K6475">IFERROR(INDEX(tblClientes[Cliente],INT($J6475/ROWS(tblConsorcios[Produto]))+1),"")</f>
        <v/>
      </c>
      <c r="L6475" t="str" cm="1">
        <f t="array" ref="L6475">IFERROR(INDEX(tblConsorcios[Produto],MOD($J6475,ROWS(tblConsorcios[Produto]))+1),"")</f>
        <v>Imóvel IE220 – 200m</v>
      </c>
      <c r="M6475" s="20" cm="1">
        <f t="array" ref="M6475">IFERROR(INDEX(tblConsorcios[Valor da Carta (R$)],MOD($J6475,ROWS(tblConsorcios[Produto]))+1),"")</f>
        <v>220000</v>
      </c>
      <c r="N6475" s="2" cm="1">
        <f t="array" ref="N6475">IFERROR(INDEX(tblConsorcios[Prazo (meses)],MOD($J6475,ROWS(tblConsorcios[Produto]))+1),"")</f>
        <v>200</v>
      </c>
      <c r="O6475" s="20" cm="1">
        <f t="array" ref="O6475">IFERROR(INDEX(tblConsorcios[Parcela Mensal (R$)],MOD($J6475,ROWS(tblConsorcios[Produto]))+1),"")</f>
        <v>1394.8</v>
      </c>
      <c r="P6475" s="20" t="str" cm="1">
        <f t="array" ref="P6475">IFERROR(INDEX(tblClientes[Dividendo Mensal (R$)],INT($J6475/ROWS(tblConsorcios[Produto]))+1),"")</f>
        <v/>
      </c>
      <c r="Q6475" s="20" t="str">
        <f t="shared" si="304"/>
        <v/>
      </c>
      <c r="R6475">
        <f t="shared" si="305"/>
        <v>0</v>
      </c>
    </row>
    <row r="6476" spans="10:18" x14ac:dyDescent="0.2">
      <c r="J6476">
        <f t="shared" si="303"/>
        <v>6474</v>
      </c>
      <c r="K6476" t="str" cm="1">
        <f t="array" ref="K6476">IFERROR(INDEX(tblClientes[Cliente],INT($J6476/ROWS(tblConsorcios[Produto]))+1),"")</f>
        <v/>
      </c>
      <c r="L6476" t="str" cm="1">
        <f t="array" ref="L6476">IFERROR(INDEX(tblConsorcios[Produto],MOD($J6476,ROWS(tblConsorcios[Produto]))+1),"")</f>
        <v>Imóvel IE200 – 240m</v>
      </c>
      <c r="M6476" s="20" cm="1">
        <f t="array" ref="M6476">IFERROR(INDEX(tblConsorcios[Valor da Carta (R$)],MOD($J6476,ROWS(tblConsorcios[Produto]))+1),"")</f>
        <v>200000</v>
      </c>
      <c r="N6476" s="2" cm="1">
        <f t="array" ref="N6476">IFERROR(INDEX(tblConsorcios[Prazo (meses)],MOD($J6476,ROWS(tblConsorcios[Produto]))+1),"")</f>
        <v>240</v>
      </c>
      <c r="O6476" s="20" cm="1">
        <f t="array" ref="O6476">IFERROR(INDEX(tblConsorcios[Parcela Mensal (R$)],MOD($J6476,ROWS(tblConsorcios[Produto]))+1),"")</f>
        <v>1073.33</v>
      </c>
      <c r="P6476" s="20" t="str" cm="1">
        <f t="array" ref="P6476">IFERROR(INDEX(tblClientes[Dividendo Mensal (R$)],INT($J6476/ROWS(tblConsorcios[Produto]))+1),"")</f>
        <v/>
      </c>
      <c r="Q6476" s="20" t="str">
        <f t="shared" si="304"/>
        <v/>
      </c>
      <c r="R6476">
        <f t="shared" si="305"/>
        <v>0</v>
      </c>
    </row>
    <row r="6477" spans="10:18" x14ac:dyDescent="0.2">
      <c r="J6477">
        <f t="shared" si="303"/>
        <v>6475</v>
      </c>
      <c r="K6477" t="str" cm="1">
        <f t="array" ref="K6477">IFERROR(INDEX(tblClientes[Cliente],INT($J6477/ROWS(tblConsorcios[Produto]))+1),"")</f>
        <v/>
      </c>
      <c r="L6477" t="str" cm="1">
        <f t="array" ref="L6477">IFERROR(INDEX(tblConsorcios[Produto],MOD($J6477,ROWS(tblConsorcios[Produto]))+1),"")</f>
        <v>Imóvel IE200 – 220m</v>
      </c>
      <c r="M6477" s="20" cm="1">
        <f t="array" ref="M6477">IFERROR(INDEX(tblConsorcios[Valor da Carta (R$)],MOD($J6477,ROWS(tblConsorcios[Produto]))+1),"")</f>
        <v>200000</v>
      </c>
      <c r="N6477" s="2" cm="1">
        <f t="array" ref="N6477">IFERROR(INDEX(tblConsorcios[Prazo (meses)],MOD($J6477,ROWS(tblConsorcios[Produto]))+1),"")</f>
        <v>220</v>
      </c>
      <c r="O6477" s="20" cm="1">
        <f t="array" ref="O6477">IFERROR(INDEX(tblConsorcios[Parcela Mensal (R$)],MOD($J6477,ROWS(tblConsorcios[Produto]))+1),"")</f>
        <v>1161.82</v>
      </c>
      <c r="P6477" s="20" t="str" cm="1">
        <f t="array" ref="P6477">IFERROR(INDEX(tblClientes[Dividendo Mensal (R$)],INT($J6477/ROWS(tblConsorcios[Produto]))+1),"")</f>
        <v/>
      </c>
      <c r="Q6477" s="20" t="str">
        <f t="shared" si="304"/>
        <v/>
      </c>
      <c r="R6477">
        <f t="shared" si="305"/>
        <v>0</v>
      </c>
    </row>
    <row r="6478" spans="10:18" x14ac:dyDescent="0.2">
      <c r="J6478">
        <f t="shared" si="303"/>
        <v>6476</v>
      </c>
      <c r="K6478" t="str" cm="1">
        <f t="array" ref="K6478">IFERROR(INDEX(tblClientes[Cliente],INT($J6478/ROWS(tblConsorcios[Produto]))+1),"")</f>
        <v/>
      </c>
      <c r="L6478" t="str" cm="1">
        <f t="array" ref="L6478">IFERROR(INDEX(tblConsorcios[Produto],MOD($J6478,ROWS(tblConsorcios[Produto]))+1),"")</f>
        <v>Imóvel IE200 – 200m</v>
      </c>
      <c r="M6478" s="20" cm="1">
        <f t="array" ref="M6478">IFERROR(INDEX(tblConsorcios[Valor da Carta (R$)],MOD($J6478,ROWS(tblConsorcios[Produto]))+1),"")</f>
        <v>200000</v>
      </c>
      <c r="N6478" s="2" cm="1">
        <f t="array" ref="N6478">IFERROR(INDEX(tblConsorcios[Prazo (meses)],MOD($J6478,ROWS(tblConsorcios[Produto]))+1),"")</f>
        <v>200</v>
      </c>
      <c r="O6478" s="20" cm="1">
        <f t="array" ref="O6478">IFERROR(INDEX(tblConsorcios[Parcela Mensal (R$)],MOD($J6478,ROWS(tblConsorcios[Produto]))+1),"")</f>
        <v>1268</v>
      </c>
      <c r="P6478" s="20" t="str" cm="1">
        <f t="array" ref="P6478">IFERROR(INDEX(tblClientes[Dividendo Mensal (R$)],INT($J6478/ROWS(tblConsorcios[Produto]))+1),"")</f>
        <v/>
      </c>
      <c r="Q6478" s="20" t="str">
        <f t="shared" si="304"/>
        <v/>
      </c>
      <c r="R6478">
        <f t="shared" si="305"/>
        <v>0</v>
      </c>
    </row>
    <row r="6479" spans="10:18" x14ac:dyDescent="0.2">
      <c r="J6479">
        <f t="shared" si="303"/>
        <v>6477</v>
      </c>
      <c r="K6479" t="str" cm="1">
        <f t="array" ref="K6479">IFERROR(INDEX(tblClientes[Cliente],INT($J6479/ROWS(tblConsorcios[Produto]))+1),"")</f>
        <v/>
      </c>
      <c r="L6479" t="str" cm="1">
        <f t="array" ref="L6479">IFERROR(INDEX(tblConsorcios[Produto],MOD($J6479,ROWS(tblConsorcios[Produto]))+1),"")</f>
        <v>Imóvel IE150 – 240m</v>
      </c>
      <c r="M6479" s="20" cm="1">
        <f t="array" ref="M6479">IFERROR(INDEX(tblConsorcios[Valor da Carta (R$)],MOD($J6479,ROWS(tblConsorcios[Produto]))+1),"")</f>
        <v>150000</v>
      </c>
      <c r="N6479" s="2" cm="1">
        <f t="array" ref="N6479">IFERROR(INDEX(tblConsorcios[Prazo (meses)],MOD($J6479,ROWS(tblConsorcios[Produto]))+1),"")</f>
        <v>240</v>
      </c>
      <c r="O6479" s="20" cm="1">
        <f t="array" ref="O6479">IFERROR(INDEX(tblConsorcios[Parcela Mensal (R$)],MOD($J6479,ROWS(tblConsorcios[Produto]))+1),"")</f>
        <v>805</v>
      </c>
      <c r="P6479" s="20" t="str" cm="1">
        <f t="array" ref="P6479">IFERROR(INDEX(tblClientes[Dividendo Mensal (R$)],INT($J6479/ROWS(tblConsorcios[Produto]))+1),"")</f>
        <v/>
      </c>
      <c r="Q6479" s="20" t="str">
        <f t="shared" si="304"/>
        <v/>
      </c>
      <c r="R6479">
        <f t="shared" si="305"/>
        <v>0</v>
      </c>
    </row>
    <row r="6480" spans="10:18" x14ac:dyDescent="0.2">
      <c r="J6480">
        <f t="shared" si="303"/>
        <v>6478</v>
      </c>
      <c r="K6480" t="str" cm="1">
        <f t="array" ref="K6480">IFERROR(INDEX(tblClientes[Cliente],INT($J6480/ROWS(tblConsorcios[Produto]))+1),"")</f>
        <v/>
      </c>
      <c r="L6480" t="str" cm="1">
        <f t="array" ref="L6480">IFERROR(INDEX(tblConsorcios[Produto],MOD($J6480,ROWS(tblConsorcios[Produto]))+1),"")</f>
        <v>Imóvel IE150 – 220m</v>
      </c>
      <c r="M6480" s="20" cm="1">
        <f t="array" ref="M6480">IFERROR(INDEX(tblConsorcios[Valor da Carta (R$)],MOD($J6480,ROWS(tblConsorcios[Produto]))+1),"")</f>
        <v>150000</v>
      </c>
      <c r="N6480" s="2" cm="1">
        <f t="array" ref="N6480">IFERROR(INDEX(tblConsorcios[Prazo (meses)],MOD($J6480,ROWS(tblConsorcios[Produto]))+1),"")</f>
        <v>220</v>
      </c>
      <c r="O6480" s="20" cm="1">
        <f t="array" ref="O6480">IFERROR(INDEX(tblConsorcios[Parcela Mensal (R$)],MOD($J6480,ROWS(tblConsorcios[Produto]))+1),"")</f>
        <v>871.36</v>
      </c>
      <c r="P6480" s="20" t="str" cm="1">
        <f t="array" ref="P6480">IFERROR(INDEX(tblClientes[Dividendo Mensal (R$)],INT($J6480/ROWS(tblConsorcios[Produto]))+1),"")</f>
        <v/>
      </c>
      <c r="Q6480" s="20" t="str">
        <f t="shared" si="304"/>
        <v/>
      </c>
      <c r="R6480">
        <f t="shared" si="305"/>
        <v>0</v>
      </c>
    </row>
    <row r="6481" spans="10:18" x14ac:dyDescent="0.2">
      <c r="J6481">
        <f t="shared" si="303"/>
        <v>6479</v>
      </c>
      <c r="K6481" t="str" cm="1">
        <f t="array" ref="K6481">IFERROR(INDEX(tblClientes[Cliente],INT($J6481/ROWS(tblConsorcios[Produto]))+1),"")</f>
        <v/>
      </c>
      <c r="L6481" t="str" cm="1">
        <f t="array" ref="L6481">IFERROR(INDEX(tblConsorcios[Produto],MOD($J6481,ROWS(tblConsorcios[Produto]))+1),"")</f>
        <v>Imóvel IE150 – 200m</v>
      </c>
      <c r="M6481" s="20" cm="1">
        <f t="array" ref="M6481">IFERROR(INDEX(tblConsorcios[Valor da Carta (R$)],MOD($J6481,ROWS(tblConsorcios[Produto]))+1),"")</f>
        <v>150000</v>
      </c>
      <c r="N6481" s="2" cm="1">
        <f t="array" ref="N6481">IFERROR(INDEX(tblConsorcios[Prazo (meses)],MOD($J6481,ROWS(tblConsorcios[Produto]))+1),"")</f>
        <v>200</v>
      </c>
      <c r="O6481" s="20" cm="1">
        <f t="array" ref="O6481">IFERROR(INDEX(tblConsorcios[Parcela Mensal (R$)],MOD($J6481,ROWS(tblConsorcios[Produto]))+1),"")</f>
        <v>951</v>
      </c>
      <c r="P6481" s="20" t="str" cm="1">
        <f t="array" ref="P6481">IFERROR(INDEX(tblClientes[Dividendo Mensal (R$)],INT($J6481/ROWS(tblConsorcios[Produto]))+1),"")</f>
        <v/>
      </c>
      <c r="Q6481" s="20" t="str">
        <f t="shared" si="304"/>
        <v/>
      </c>
      <c r="R6481">
        <f t="shared" si="305"/>
        <v>0</v>
      </c>
    </row>
    <row r="6482" spans="10:18" x14ac:dyDescent="0.2">
      <c r="J6482">
        <f t="shared" si="303"/>
        <v>6480</v>
      </c>
      <c r="K6482" t="str" cm="1">
        <f t="array" ref="K6482">IFERROR(INDEX(tblClientes[Cliente],INT($J6482/ROWS(tblConsorcios[Produto]))+1),"")</f>
        <v/>
      </c>
      <c r="L6482" t="str" cm="1">
        <f t="array" ref="L6482">IFERROR(INDEX(tblConsorcios[Produto],MOD($J6482,ROWS(tblConsorcios[Produto]))+1),"")</f>
        <v>Imóvel IE140 – 240m</v>
      </c>
      <c r="M6482" s="20" cm="1">
        <f t="array" ref="M6482">IFERROR(INDEX(tblConsorcios[Valor da Carta (R$)],MOD($J6482,ROWS(tblConsorcios[Produto]))+1),"")</f>
        <v>140000</v>
      </c>
      <c r="N6482" s="2" cm="1">
        <f t="array" ref="N6482">IFERROR(INDEX(tblConsorcios[Prazo (meses)],MOD($J6482,ROWS(tblConsorcios[Produto]))+1),"")</f>
        <v>240</v>
      </c>
      <c r="O6482" s="20" cm="1">
        <f t="array" ref="O6482">IFERROR(INDEX(tblConsorcios[Parcela Mensal (R$)],MOD($J6482,ROWS(tblConsorcios[Produto]))+1),"")</f>
        <v>751.33</v>
      </c>
      <c r="P6482" s="20" t="str" cm="1">
        <f t="array" ref="P6482">IFERROR(INDEX(tblClientes[Dividendo Mensal (R$)],INT($J6482/ROWS(tblConsorcios[Produto]))+1),"")</f>
        <v/>
      </c>
      <c r="Q6482" s="20" t="str">
        <f t="shared" si="304"/>
        <v/>
      </c>
      <c r="R6482">
        <f t="shared" si="305"/>
        <v>0</v>
      </c>
    </row>
    <row r="6483" spans="10:18" x14ac:dyDescent="0.2">
      <c r="J6483">
        <f t="shared" si="303"/>
        <v>6481</v>
      </c>
      <c r="K6483" t="str" cm="1">
        <f t="array" ref="K6483">IFERROR(INDEX(tblClientes[Cliente],INT($J6483/ROWS(tblConsorcios[Produto]))+1),"")</f>
        <v/>
      </c>
      <c r="L6483" t="str" cm="1">
        <f t="array" ref="L6483">IFERROR(INDEX(tblConsorcios[Produto],MOD($J6483,ROWS(tblConsorcios[Produto]))+1),"")</f>
        <v>Imóvel IE140 – 220m</v>
      </c>
      <c r="M6483" s="20" cm="1">
        <f t="array" ref="M6483">IFERROR(INDEX(tblConsorcios[Valor da Carta (R$)],MOD($J6483,ROWS(tblConsorcios[Produto]))+1),"")</f>
        <v>140000</v>
      </c>
      <c r="N6483" s="2" cm="1">
        <f t="array" ref="N6483">IFERROR(INDEX(tblConsorcios[Prazo (meses)],MOD($J6483,ROWS(tblConsorcios[Produto]))+1),"")</f>
        <v>220</v>
      </c>
      <c r="O6483" s="20" cm="1">
        <f t="array" ref="O6483">IFERROR(INDEX(tblConsorcios[Parcela Mensal (R$)],MOD($J6483,ROWS(tblConsorcios[Produto]))+1),"")</f>
        <v>813.27</v>
      </c>
      <c r="P6483" s="20" t="str" cm="1">
        <f t="array" ref="P6483">IFERROR(INDEX(tblClientes[Dividendo Mensal (R$)],INT($J6483/ROWS(tblConsorcios[Produto]))+1),"")</f>
        <v/>
      </c>
      <c r="Q6483" s="20" t="str">
        <f t="shared" si="304"/>
        <v/>
      </c>
      <c r="R6483">
        <f t="shared" si="305"/>
        <v>0</v>
      </c>
    </row>
    <row r="6484" spans="10:18" x14ac:dyDescent="0.2">
      <c r="J6484">
        <f t="shared" si="303"/>
        <v>6482</v>
      </c>
      <c r="K6484" t="str" cm="1">
        <f t="array" ref="K6484">IFERROR(INDEX(tblClientes[Cliente],INT($J6484/ROWS(tblConsorcios[Produto]))+1),"")</f>
        <v/>
      </c>
      <c r="L6484" t="str" cm="1">
        <f t="array" ref="L6484">IFERROR(INDEX(tblConsorcios[Produto],MOD($J6484,ROWS(tblConsorcios[Produto]))+1),"")</f>
        <v>Imóvel IE140 – 200m</v>
      </c>
      <c r="M6484" s="20" cm="1">
        <f t="array" ref="M6484">IFERROR(INDEX(tblConsorcios[Valor da Carta (R$)],MOD($J6484,ROWS(tblConsorcios[Produto]))+1),"")</f>
        <v>140000</v>
      </c>
      <c r="N6484" s="2" cm="1">
        <f t="array" ref="N6484">IFERROR(INDEX(tblConsorcios[Prazo (meses)],MOD($J6484,ROWS(tblConsorcios[Produto]))+1),"")</f>
        <v>200</v>
      </c>
      <c r="O6484" s="20" cm="1">
        <f t="array" ref="O6484">IFERROR(INDEX(tblConsorcios[Parcela Mensal (R$)],MOD($J6484,ROWS(tblConsorcios[Produto]))+1),"")</f>
        <v>887.6</v>
      </c>
      <c r="P6484" s="20" t="str" cm="1">
        <f t="array" ref="P6484">IFERROR(INDEX(tblClientes[Dividendo Mensal (R$)],INT($J6484/ROWS(tblConsorcios[Produto]))+1),"")</f>
        <v/>
      </c>
      <c r="Q6484" s="20" t="str">
        <f t="shared" si="304"/>
        <v/>
      </c>
      <c r="R6484">
        <f t="shared" si="305"/>
        <v>0</v>
      </c>
    </row>
    <row r="6485" spans="10:18" x14ac:dyDescent="0.2">
      <c r="J6485">
        <f t="shared" si="303"/>
        <v>6483</v>
      </c>
      <c r="K6485" t="str" cm="1">
        <f t="array" ref="K6485">IFERROR(INDEX(tblClientes[Cliente],INT($J6485/ROWS(tblConsorcios[Produto]))+1),"")</f>
        <v/>
      </c>
      <c r="L6485" t="str" cm="1">
        <f t="array" ref="L6485">IFERROR(INDEX(tblConsorcios[Produto],MOD($J6485,ROWS(tblConsorcios[Produto]))+1),"")</f>
        <v>Imóvel IE130 – 240m</v>
      </c>
      <c r="M6485" s="20" cm="1">
        <f t="array" ref="M6485">IFERROR(INDEX(tblConsorcios[Valor da Carta (R$)],MOD($J6485,ROWS(tblConsorcios[Produto]))+1),"")</f>
        <v>130000</v>
      </c>
      <c r="N6485" s="2" cm="1">
        <f t="array" ref="N6485">IFERROR(INDEX(tblConsorcios[Prazo (meses)],MOD($J6485,ROWS(tblConsorcios[Produto]))+1),"")</f>
        <v>240</v>
      </c>
      <c r="O6485" s="20" cm="1">
        <f t="array" ref="O6485">IFERROR(INDEX(tblConsorcios[Parcela Mensal (R$)],MOD($J6485,ROWS(tblConsorcios[Produto]))+1),"")</f>
        <v>697.67</v>
      </c>
      <c r="P6485" s="20" t="str" cm="1">
        <f t="array" ref="P6485">IFERROR(INDEX(tblClientes[Dividendo Mensal (R$)],INT($J6485/ROWS(tblConsorcios[Produto]))+1),"")</f>
        <v/>
      </c>
      <c r="Q6485" s="20" t="str">
        <f t="shared" si="304"/>
        <v/>
      </c>
      <c r="R6485">
        <f t="shared" si="305"/>
        <v>0</v>
      </c>
    </row>
    <row r="6486" spans="10:18" x14ac:dyDescent="0.2">
      <c r="J6486">
        <f t="shared" si="303"/>
        <v>6484</v>
      </c>
      <c r="K6486" t="str" cm="1">
        <f t="array" ref="K6486">IFERROR(INDEX(tblClientes[Cliente],INT($J6486/ROWS(tblConsorcios[Produto]))+1),"")</f>
        <v/>
      </c>
      <c r="L6486" t="str" cm="1">
        <f t="array" ref="L6486">IFERROR(INDEX(tblConsorcios[Produto],MOD($J6486,ROWS(tblConsorcios[Produto]))+1),"")</f>
        <v>Imóvel IE130 – 220m</v>
      </c>
      <c r="M6486" s="20" cm="1">
        <f t="array" ref="M6486">IFERROR(INDEX(tblConsorcios[Valor da Carta (R$)],MOD($J6486,ROWS(tblConsorcios[Produto]))+1),"")</f>
        <v>130000</v>
      </c>
      <c r="N6486" s="2" cm="1">
        <f t="array" ref="N6486">IFERROR(INDEX(tblConsorcios[Prazo (meses)],MOD($J6486,ROWS(tblConsorcios[Produto]))+1),"")</f>
        <v>220</v>
      </c>
      <c r="O6486" s="20" cm="1">
        <f t="array" ref="O6486">IFERROR(INDEX(tblConsorcios[Parcela Mensal (R$)],MOD($J6486,ROWS(tblConsorcios[Produto]))+1),"")</f>
        <v>755.18</v>
      </c>
      <c r="P6486" s="20" t="str" cm="1">
        <f t="array" ref="P6486">IFERROR(INDEX(tblClientes[Dividendo Mensal (R$)],INT($J6486/ROWS(tblConsorcios[Produto]))+1),"")</f>
        <v/>
      </c>
      <c r="Q6486" s="20" t="str">
        <f t="shared" si="304"/>
        <v/>
      </c>
      <c r="R6486">
        <f t="shared" si="305"/>
        <v>0</v>
      </c>
    </row>
    <row r="6487" spans="10:18" x14ac:dyDescent="0.2">
      <c r="J6487">
        <f t="shared" si="303"/>
        <v>6485</v>
      </c>
      <c r="K6487" t="str" cm="1">
        <f t="array" ref="K6487">IFERROR(INDEX(tblClientes[Cliente],INT($J6487/ROWS(tblConsorcios[Produto]))+1),"")</f>
        <v/>
      </c>
      <c r="L6487" t="str" cm="1">
        <f t="array" ref="L6487">IFERROR(INDEX(tblConsorcios[Produto],MOD($J6487,ROWS(tblConsorcios[Produto]))+1),"")</f>
        <v>Imóvel IE130 – 200m</v>
      </c>
      <c r="M6487" s="20" cm="1">
        <f t="array" ref="M6487">IFERROR(INDEX(tblConsorcios[Valor da Carta (R$)],MOD($J6487,ROWS(tblConsorcios[Produto]))+1),"")</f>
        <v>130000</v>
      </c>
      <c r="N6487" s="2" cm="1">
        <f t="array" ref="N6487">IFERROR(INDEX(tblConsorcios[Prazo (meses)],MOD($J6487,ROWS(tblConsorcios[Produto]))+1),"")</f>
        <v>200</v>
      </c>
      <c r="O6487" s="20" cm="1">
        <f t="array" ref="O6487">IFERROR(INDEX(tblConsorcios[Parcela Mensal (R$)],MOD($J6487,ROWS(tblConsorcios[Produto]))+1),"")</f>
        <v>824.2</v>
      </c>
      <c r="P6487" s="20" t="str" cm="1">
        <f t="array" ref="P6487">IFERROR(INDEX(tblClientes[Dividendo Mensal (R$)],INT($J6487/ROWS(tblConsorcios[Produto]))+1),"")</f>
        <v/>
      </c>
      <c r="Q6487" s="20" t="str">
        <f t="shared" si="304"/>
        <v/>
      </c>
      <c r="R6487">
        <f t="shared" si="305"/>
        <v>0</v>
      </c>
    </row>
    <row r="6488" spans="10:18" x14ac:dyDescent="0.2">
      <c r="J6488">
        <f t="shared" si="303"/>
        <v>6486</v>
      </c>
      <c r="K6488" t="str" cm="1">
        <f t="array" ref="K6488">IFERROR(INDEX(tblClientes[Cliente],INT($J6488/ROWS(tblConsorcios[Produto]))+1),"")</f>
        <v/>
      </c>
      <c r="L6488" t="str" cm="1">
        <f t="array" ref="L6488">IFERROR(INDEX(tblConsorcios[Produto],MOD($J6488,ROWS(tblConsorcios[Produto]))+1),"")</f>
        <v>Imóvel IE120 – 240m</v>
      </c>
      <c r="M6488" s="20" cm="1">
        <f t="array" ref="M6488">IFERROR(INDEX(tblConsorcios[Valor da Carta (R$)],MOD($J6488,ROWS(tblConsorcios[Produto]))+1),"")</f>
        <v>120000</v>
      </c>
      <c r="N6488" s="2" cm="1">
        <f t="array" ref="N6488">IFERROR(INDEX(tblConsorcios[Prazo (meses)],MOD($J6488,ROWS(tblConsorcios[Produto]))+1),"")</f>
        <v>240</v>
      </c>
      <c r="O6488" s="20" cm="1">
        <f t="array" ref="O6488">IFERROR(INDEX(tblConsorcios[Parcela Mensal (R$)],MOD($J6488,ROWS(tblConsorcios[Produto]))+1),"")</f>
        <v>644</v>
      </c>
      <c r="P6488" s="20" t="str" cm="1">
        <f t="array" ref="P6488">IFERROR(INDEX(tblClientes[Dividendo Mensal (R$)],INT($J6488/ROWS(tblConsorcios[Produto]))+1),"")</f>
        <v/>
      </c>
      <c r="Q6488" s="20" t="str">
        <f t="shared" si="304"/>
        <v/>
      </c>
      <c r="R6488">
        <f t="shared" si="305"/>
        <v>0</v>
      </c>
    </row>
    <row r="6489" spans="10:18" x14ac:dyDescent="0.2">
      <c r="J6489">
        <f t="shared" si="303"/>
        <v>6487</v>
      </c>
      <c r="K6489" t="str" cm="1">
        <f t="array" ref="K6489">IFERROR(INDEX(tblClientes[Cliente],INT($J6489/ROWS(tblConsorcios[Produto]))+1),"")</f>
        <v/>
      </c>
      <c r="L6489" t="str" cm="1">
        <f t="array" ref="L6489">IFERROR(INDEX(tblConsorcios[Produto],MOD($J6489,ROWS(tblConsorcios[Produto]))+1),"")</f>
        <v>Imóvel IE120 – 220m</v>
      </c>
      <c r="M6489" s="20" cm="1">
        <f t="array" ref="M6489">IFERROR(INDEX(tblConsorcios[Valor da Carta (R$)],MOD($J6489,ROWS(tblConsorcios[Produto]))+1),"")</f>
        <v>120000</v>
      </c>
      <c r="N6489" s="2" cm="1">
        <f t="array" ref="N6489">IFERROR(INDEX(tblConsorcios[Prazo (meses)],MOD($J6489,ROWS(tblConsorcios[Produto]))+1),"")</f>
        <v>220</v>
      </c>
      <c r="O6489" s="20" cm="1">
        <f t="array" ref="O6489">IFERROR(INDEX(tblConsorcios[Parcela Mensal (R$)],MOD($J6489,ROWS(tblConsorcios[Produto]))+1),"")</f>
        <v>697.09</v>
      </c>
      <c r="P6489" s="20" t="str" cm="1">
        <f t="array" ref="P6489">IFERROR(INDEX(tblClientes[Dividendo Mensal (R$)],INT($J6489/ROWS(tblConsorcios[Produto]))+1),"")</f>
        <v/>
      </c>
      <c r="Q6489" s="20" t="str">
        <f t="shared" si="304"/>
        <v/>
      </c>
      <c r="R6489">
        <f t="shared" si="305"/>
        <v>0</v>
      </c>
    </row>
    <row r="6490" spans="10:18" x14ac:dyDescent="0.2">
      <c r="J6490">
        <f t="shared" si="303"/>
        <v>6488</v>
      </c>
      <c r="K6490" t="str" cm="1">
        <f t="array" ref="K6490">IFERROR(INDEX(tblClientes[Cliente],INT($J6490/ROWS(tblConsorcios[Produto]))+1),"")</f>
        <v/>
      </c>
      <c r="L6490" t="str" cm="1">
        <f t="array" ref="L6490">IFERROR(INDEX(tblConsorcios[Produto],MOD($J6490,ROWS(tblConsorcios[Produto]))+1),"")</f>
        <v>Imóvel IE120 – 200m</v>
      </c>
      <c r="M6490" s="20" cm="1">
        <f t="array" ref="M6490">IFERROR(INDEX(tblConsorcios[Valor da Carta (R$)],MOD($J6490,ROWS(tblConsorcios[Produto]))+1),"")</f>
        <v>120000</v>
      </c>
      <c r="N6490" s="2" cm="1">
        <f t="array" ref="N6490">IFERROR(INDEX(tblConsorcios[Prazo (meses)],MOD($J6490,ROWS(tblConsorcios[Produto]))+1),"")</f>
        <v>200</v>
      </c>
      <c r="O6490" s="20" cm="1">
        <f t="array" ref="O6490">IFERROR(INDEX(tblConsorcios[Parcela Mensal (R$)],MOD($J6490,ROWS(tblConsorcios[Produto]))+1),"")</f>
        <v>760.8</v>
      </c>
      <c r="P6490" s="20" t="str" cm="1">
        <f t="array" ref="P6490">IFERROR(INDEX(tblClientes[Dividendo Mensal (R$)],INT($J6490/ROWS(tblConsorcios[Produto]))+1),"")</f>
        <v/>
      </c>
      <c r="Q6490" s="20" t="str">
        <f t="shared" si="304"/>
        <v/>
      </c>
      <c r="R6490">
        <f t="shared" si="305"/>
        <v>0</v>
      </c>
    </row>
    <row r="6491" spans="10:18" x14ac:dyDescent="0.2">
      <c r="J6491">
        <f t="shared" si="303"/>
        <v>6489</v>
      </c>
      <c r="K6491" t="str" cm="1">
        <f t="array" ref="K6491">IFERROR(INDEX(tblClientes[Cliente],INT($J6491/ROWS(tblConsorcios[Produto]))+1),"")</f>
        <v/>
      </c>
      <c r="L6491" t="str" cm="1">
        <f t="array" ref="L6491">IFERROR(INDEX(tblConsorcios[Produto],MOD($J6491,ROWS(tblConsorcios[Produto]))+1),"")</f>
        <v>Imóvel IE600 – 240m</v>
      </c>
      <c r="M6491" s="20" cm="1">
        <f t="array" ref="M6491">IFERROR(INDEX(tblConsorcios[Valor da Carta (R$)],MOD($J6491,ROWS(tblConsorcios[Produto]))+1),"")</f>
        <v>600000</v>
      </c>
      <c r="N6491" s="2" cm="1">
        <f t="array" ref="N6491">IFERROR(INDEX(tblConsorcios[Prazo (meses)],MOD($J6491,ROWS(tblConsorcios[Produto]))+1),"")</f>
        <v>240</v>
      </c>
      <c r="O6491" s="20" cm="1">
        <f t="array" ref="O6491">IFERROR(INDEX(tblConsorcios[Parcela Mensal (R$)],MOD($J6491,ROWS(tblConsorcios[Produto]))+1),"")</f>
        <v>3220</v>
      </c>
      <c r="P6491" s="20" t="str" cm="1">
        <f t="array" ref="P6491">IFERROR(INDEX(tblClientes[Dividendo Mensal (R$)],INT($J6491/ROWS(tblConsorcios[Produto]))+1),"")</f>
        <v/>
      </c>
      <c r="Q6491" s="20" t="str">
        <f t="shared" si="304"/>
        <v/>
      </c>
      <c r="R6491">
        <f t="shared" si="305"/>
        <v>0</v>
      </c>
    </row>
    <row r="6492" spans="10:18" x14ac:dyDescent="0.2">
      <c r="J6492">
        <f t="shared" si="303"/>
        <v>6490</v>
      </c>
      <c r="K6492" t="str" cm="1">
        <f t="array" ref="K6492">IFERROR(INDEX(tblClientes[Cliente],INT($J6492/ROWS(tblConsorcios[Produto]))+1),"")</f>
        <v/>
      </c>
      <c r="L6492" t="str" cm="1">
        <f t="array" ref="L6492">IFERROR(INDEX(tblConsorcios[Produto],MOD($J6492,ROWS(tblConsorcios[Produto]))+1),"")</f>
        <v>Imóvel IE600 – 220m</v>
      </c>
      <c r="M6492" s="20" cm="1">
        <f t="array" ref="M6492">IFERROR(INDEX(tblConsorcios[Valor da Carta (R$)],MOD($J6492,ROWS(tblConsorcios[Produto]))+1),"")</f>
        <v>600000</v>
      </c>
      <c r="N6492" s="2" cm="1">
        <f t="array" ref="N6492">IFERROR(INDEX(tblConsorcios[Prazo (meses)],MOD($J6492,ROWS(tblConsorcios[Produto]))+1),"")</f>
        <v>220</v>
      </c>
      <c r="O6492" s="20" cm="1">
        <f t="array" ref="O6492">IFERROR(INDEX(tblConsorcios[Parcela Mensal (R$)],MOD($J6492,ROWS(tblConsorcios[Produto]))+1),"")</f>
        <v>3485.45</v>
      </c>
      <c r="P6492" s="20" t="str" cm="1">
        <f t="array" ref="P6492">IFERROR(INDEX(tblClientes[Dividendo Mensal (R$)],INT($J6492/ROWS(tblConsorcios[Produto]))+1),"")</f>
        <v/>
      </c>
      <c r="Q6492" s="20" t="str">
        <f t="shared" si="304"/>
        <v/>
      </c>
      <c r="R6492">
        <f t="shared" si="305"/>
        <v>0</v>
      </c>
    </row>
    <row r="6493" spans="10:18" x14ac:dyDescent="0.2">
      <c r="J6493">
        <f t="shared" si="303"/>
        <v>6491</v>
      </c>
      <c r="K6493" t="str" cm="1">
        <f t="array" ref="K6493">IFERROR(INDEX(tblClientes[Cliente],INT($J6493/ROWS(tblConsorcios[Produto]))+1),"")</f>
        <v/>
      </c>
      <c r="L6493" t="str" cm="1">
        <f t="array" ref="L6493">IFERROR(INDEX(tblConsorcios[Produto],MOD($J6493,ROWS(tblConsorcios[Produto]))+1),"")</f>
        <v>Imóvel IE600 – 200m</v>
      </c>
      <c r="M6493" s="20" cm="1">
        <f t="array" ref="M6493">IFERROR(INDEX(tblConsorcios[Valor da Carta (R$)],MOD($J6493,ROWS(tblConsorcios[Produto]))+1),"")</f>
        <v>600000</v>
      </c>
      <c r="N6493" s="2" cm="1">
        <f t="array" ref="N6493">IFERROR(INDEX(tblConsorcios[Prazo (meses)],MOD($J6493,ROWS(tblConsorcios[Produto]))+1),"")</f>
        <v>200</v>
      </c>
      <c r="O6493" s="20" cm="1">
        <f t="array" ref="O6493">IFERROR(INDEX(tblConsorcios[Parcela Mensal (R$)],MOD($J6493,ROWS(tblConsorcios[Produto]))+1),"")</f>
        <v>3804</v>
      </c>
      <c r="P6493" s="20" t="str" cm="1">
        <f t="array" ref="P6493">IFERROR(INDEX(tblClientes[Dividendo Mensal (R$)],INT($J6493/ROWS(tblConsorcios[Produto]))+1),"")</f>
        <v/>
      </c>
      <c r="Q6493" s="20" t="str">
        <f t="shared" si="304"/>
        <v/>
      </c>
      <c r="R6493">
        <f t="shared" si="305"/>
        <v>0</v>
      </c>
    </row>
    <row r="6494" spans="10:18" x14ac:dyDescent="0.2">
      <c r="J6494">
        <f t="shared" si="303"/>
        <v>6492</v>
      </c>
      <c r="K6494" t="str" cm="1">
        <f t="array" ref="K6494">IFERROR(INDEX(tblClientes[Cliente],INT($J6494/ROWS(tblConsorcios[Produto]))+1),"")</f>
        <v/>
      </c>
      <c r="L6494" t="str" cm="1">
        <f t="array" ref="L6494">IFERROR(INDEX(tblConsorcios[Produto],MOD($J6494,ROWS(tblConsorcios[Produto]))+1),"")</f>
        <v>Imóvel IE580 – 240m</v>
      </c>
      <c r="M6494" s="20" cm="1">
        <f t="array" ref="M6494">IFERROR(INDEX(tblConsorcios[Valor da Carta (R$)],MOD($J6494,ROWS(tblConsorcios[Produto]))+1),"")</f>
        <v>580000</v>
      </c>
      <c r="N6494" s="2" cm="1">
        <f t="array" ref="N6494">IFERROR(INDEX(tblConsorcios[Prazo (meses)],MOD($J6494,ROWS(tblConsorcios[Produto]))+1),"")</f>
        <v>240</v>
      </c>
      <c r="O6494" s="20" cm="1">
        <f t="array" ref="O6494">IFERROR(INDEX(tblConsorcios[Parcela Mensal (R$)],MOD($J6494,ROWS(tblConsorcios[Produto]))+1),"")</f>
        <v>3112.67</v>
      </c>
      <c r="P6494" s="20" t="str" cm="1">
        <f t="array" ref="P6494">IFERROR(INDEX(tblClientes[Dividendo Mensal (R$)],INT($J6494/ROWS(tblConsorcios[Produto]))+1),"")</f>
        <v/>
      </c>
      <c r="Q6494" s="20" t="str">
        <f t="shared" si="304"/>
        <v/>
      </c>
      <c r="R6494">
        <f t="shared" si="305"/>
        <v>0</v>
      </c>
    </row>
    <row r="6495" spans="10:18" x14ac:dyDescent="0.2">
      <c r="J6495">
        <f t="shared" si="303"/>
        <v>6493</v>
      </c>
      <c r="K6495" t="str" cm="1">
        <f t="array" ref="K6495">IFERROR(INDEX(tblClientes[Cliente],INT($J6495/ROWS(tblConsorcios[Produto]))+1),"")</f>
        <v/>
      </c>
      <c r="L6495" t="str" cm="1">
        <f t="array" ref="L6495">IFERROR(INDEX(tblConsorcios[Produto],MOD($J6495,ROWS(tblConsorcios[Produto]))+1),"")</f>
        <v>Imóvel IE580 – 220m</v>
      </c>
      <c r="M6495" s="20" cm="1">
        <f t="array" ref="M6495">IFERROR(INDEX(tblConsorcios[Valor da Carta (R$)],MOD($J6495,ROWS(tblConsorcios[Produto]))+1),"")</f>
        <v>580000</v>
      </c>
      <c r="N6495" s="2" cm="1">
        <f t="array" ref="N6495">IFERROR(INDEX(tblConsorcios[Prazo (meses)],MOD($J6495,ROWS(tblConsorcios[Produto]))+1),"")</f>
        <v>220</v>
      </c>
      <c r="O6495" s="20" cm="1">
        <f t="array" ref="O6495">IFERROR(INDEX(tblConsorcios[Parcela Mensal (R$)],MOD($J6495,ROWS(tblConsorcios[Produto]))+1),"")</f>
        <v>3369.27</v>
      </c>
      <c r="P6495" s="20" t="str" cm="1">
        <f t="array" ref="P6495">IFERROR(INDEX(tblClientes[Dividendo Mensal (R$)],INT($J6495/ROWS(tblConsorcios[Produto]))+1),"")</f>
        <v/>
      </c>
      <c r="Q6495" s="20" t="str">
        <f t="shared" si="304"/>
        <v/>
      </c>
      <c r="R6495">
        <f t="shared" si="305"/>
        <v>0</v>
      </c>
    </row>
    <row r="6496" spans="10:18" x14ac:dyDescent="0.2">
      <c r="J6496">
        <f t="shared" si="303"/>
        <v>6494</v>
      </c>
      <c r="K6496" t="str" cm="1">
        <f t="array" ref="K6496">IFERROR(INDEX(tblClientes[Cliente],INT($J6496/ROWS(tblConsorcios[Produto]))+1),"")</f>
        <v/>
      </c>
      <c r="L6496" t="str" cm="1">
        <f t="array" ref="L6496">IFERROR(INDEX(tblConsorcios[Produto],MOD($J6496,ROWS(tblConsorcios[Produto]))+1),"")</f>
        <v>Imóvel IE580 – 200m</v>
      </c>
      <c r="M6496" s="20" cm="1">
        <f t="array" ref="M6496">IFERROR(INDEX(tblConsorcios[Valor da Carta (R$)],MOD($J6496,ROWS(tblConsorcios[Produto]))+1),"")</f>
        <v>580000</v>
      </c>
      <c r="N6496" s="2" cm="1">
        <f t="array" ref="N6496">IFERROR(INDEX(tblConsorcios[Prazo (meses)],MOD($J6496,ROWS(tblConsorcios[Produto]))+1),"")</f>
        <v>200</v>
      </c>
      <c r="O6496" s="20" cm="1">
        <f t="array" ref="O6496">IFERROR(INDEX(tblConsorcios[Parcela Mensal (R$)],MOD($J6496,ROWS(tblConsorcios[Produto]))+1),"")</f>
        <v>3677.2</v>
      </c>
      <c r="P6496" s="20" t="str" cm="1">
        <f t="array" ref="P6496">IFERROR(INDEX(tblClientes[Dividendo Mensal (R$)],INT($J6496/ROWS(tblConsorcios[Produto]))+1),"")</f>
        <v/>
      </c>
      <c r="Q6496" s="20" t="str">
        <f t="shared" si="304"/>
        <v/>
      </c>
      <c r="R6496">
        <f t="shared" si="305"/>
        <v>0</v>
      </c>
    </row>
    <row r="6497" spans="10:18" x14ac:dyDescent="0.2">
      <c r="J6497">
        <f t="shared" si="303"/>
        <v>6495</v>
      </c>
      <c r="K6497" t="str" cm="1">
        <f t="array" ref="K6497">IFERROR(INDEX(tblClientes[Cliente],INT($J6497/ROWS(tblConsorcios[Produto]))+1),"")</f>
        <v/>
      </c>
      <c r="L6497" t="str" cm="1">
        <f t="array" ref="L6497">IFERROR(INDEX(tblConsorcios[Produto],MOD($J6497,ROWS(tblConsorcios[Produto]))+1),"")</f>
        <v>Imóvel IE550 – 240m</v>
      </c>
      <c r="M6497" s="20" cm="1">
        <f t="array" ref="M6497">IFERROR(INDEX(tblConsorcios[Valor da Carta (R$)],MOD($J6497,ROWS(tblConsorcios[Produto]))+1),"")</f>
        <v>550000</v>
      </c>
      <c r="N6497" s="2" cm="1">
        <f t="array" ref="N6497">IFERROR(INDEX(tblConsorcios[Prazo (meses)],MOD($J6497,ROWS(tblConsorcios[Produto]))+1),"")</f>
        <v>240</v>
      </c>
      <c r="O6497" s="20" cm="1">
        <f t="array" ref="O6497">IFERROR(INDEX(tblConsorcios[Parcela Mensal (R$)],MOD($J6497,ROWS(tblConsorcios[Produto]))+1),"")</f>
        <v>2951.67</v>
      </c>
      <c r="P6497" s="20" t="str" cm="1">
        <f t="array" ref="P6497">IFERROR(INDEX(tblClientes[Dividendo Mensal (R$)],INT($J6497/ROWS(tblConsorcios[Produto]))+1),"")</f>
        <v/>
      </c>
      <c r="Q6497" s="20" t="str">
        <f t="shared" si="304"/>
        <v/>
      </c>
      <c r="R6497">
        <f t="shared" si="305"/>
        <v>0</v>
      </c>
    </row>
    <row r="6498" spans="10:18" x14ac:dyDescent="0.2">
      <c r="J6498">
        <f t="shared" si="303"/>
        <v>6496</v>
      </c>
      <c r="K6498" t="str" cm="1">
        <f t="array" ref="K6498">IFERROR(INDEX(tblClientes[Cliente],INT($J6498/ROWS(tblConsorcios[Produto]))+1),"")</f>
        <v/>
      </c>
      <c r="L6498" t="str" cm="1">
        <f t="array" ref="L6498">IFERROR(INDEX(tblConsorcios[Produto],MOD($J6498,ROWS(tblConsorcios[Produto]))+1),"")</f>
        <v>Imóvel IE550 – 220m</v>
      </c>
      <c r="M6498" s="20" cm="1">
        <f t="array" ref="M6498">IFERROR(INDEX(tblConsorcios[Valor da Carta (R$)],MOD($J6498,ROWS(tblConsorcios[Produto]))+1),"")</f>
        <v>550000</v>
      </c>
      <c r="N6498" s="2" cm="1">
        <f t="array" ref="N6498">IFERROR(INDEX(tblConsorcios[Prazo (meses)],MOD($J6498,ROWS(tblConsorcios[Produto]))+1),"")</f>
        <v>220</v>
      </c>
      <c r="O6498" s="20" cm="1">
        <f t="array" ref="O6498">IFERROR(INDEX(tblConsorcios[Parcela Mensal (R$)],MOD($J6498,ROWS(tblConsorcios[Produto]))+1),"")</f>
        <v>3195</v>
      </c>
      <c r="P6498" s="20" t="str" cm="1">
        <f t="array" ref="P6498">IFERROR(INDEX(tblClientes[Dividendo Mensal (R$)],INT($J6498/ROWS(tblConsorcios[Produto]))+1),"")</f>
        <v/>
      </c>
      <c r="Q6498" s="20" t="str">
        <f t="shared" si="304"/>
        <v/>
      </c>
      <c r="R6498">
        <f t="shared" si="305"/>
        <v>0</v>
      </c>
    </row>
    <row r="6499" spans="10:18" x14ac:dyDescent="0.2">
      <c r="J6499">
        <f t="shared" si="303"/>
        <v>6497</v>
      </c>
      <c r="K6499" t="str" cm="1">
        <f t="array" ref="K6499">IFERROR(INDEX(tblClientes[Cliente],INT($J6499/ROWS(tblConsorcios[Produto]))+1),"")</f>
        <v/>
      </c>
      <c r="L6499" t="str" cm="1">
        <f t="array" ref="L6499">IFERROR(INDEX(tblConsorcios[Produto],MOD($J6499,ROWS(tblConsorcios[Produto]))+1),"")</f>
        <v>Imóvel IE550 – 200m</v>
      </c>
      <c r="M6499" s="20" cm="1">
        <f t="array" ref="M6499">IFERROR(INDEX(tblConsorcios[Valor da Carta (R$)],MOD($J6499,ROWS(tblConsorcios[Produto]))+1),"")</f>
        <v>550000</v>
      </c>
      <c r="N6499" s="2" cm="1">
        <f t="array" ref="N6499">IFERROR(INDEX(tblConsorcios[Prazo (meses)],MOD($J6499,ROWS(tblConsorcios[Produto]))+1),"")</f>
        <v>200</v>
      </c>
      <c r="O6499" s="20" cm="1">
        <f t="array" ref="O6499">IFERROR(INDEX(tblConsorcios[Parcela Mensal (R$)],MOD($J6499,ROWS(tblConsorcios[Produto]))+1),"")</f>
        <v>3487</v>
      </c>
      <c r="P6499" s="20" t="str" cm="1">
        <f t="array" ref="P6499">IFERROR(INDEX(tblClientes[Dividendo Mensal (R$)],INT($J6499/ROWS(tblConsorcios[Produto]))+1),"")</f>
        <v/>
      </c>
      <c r="Q6499" s="20" t="str">
        <f t="shared" si="304"/>
        <v/>
      </c>
      <c r="R6499">
        <f t="shared" si="305"/>
        <v>0</v>
      </c>
    </row>
    <row r="6500" spans="10:18" x14ac:dyDescent="0.2">
      <c r="J6500">
        <f t="shared" si="303"/>
        <v>6498</v>
      </c>
      <c r="K6500" t="str" cm="1">
        <f t="array" ref="K6500">IFERROR(INDEX(tblClientes[Cliente],INT($J6500/ROWS(tblConsorcios[Produto]))+1),"")</f>
        <v/>
      </c>
      <c r="L6500" t="str" cm="1">
        <f t="array" ref="L6500">IFERROR(INDEX(tblConsorcios[Produto],MOD($J6500,ROWS(tblConsorcios[Produto]))+1),"")</f>
        <v>Imóvel IE530 – 240m</v>
      </c>
      <c r="M6500" s="20" cm="1">
        <f t="array" ref="M6500">IFERROR(INDEX(tblConsorcios[Valor da Carta (R$)],MOD($J6500,ROWS(tblConsorcios[Produto]))+1),"")</f>
        <v>530000</v>
      </c>
      <c r="N6500" s="2" cm="1">
        <f t="array" ref="N6500">IFERROR(INDEX(tblConsorcios[Prazo (meses)],MOD($J6500,ROWS(tblConsorcios[Produto]))+1),"")</f>
        <v>240</v>
      </c>
      <c r="O6500" s="20" cm="1">
        <f t="array" ref="O6500">IFERROR(INDEX(tblConsorcios[Parcela Mensal (R$)],MOD($J6500,ROWS(tblConsorcios[Produto]))+1),"")</f>
        <v>2844.33</v>
      </c>
      <c r="P6500" s="20" t="str" cm="1">
        <f t="array" ref="P6500">IFERROR(INDEX(tblClientes[Dividendo Mensal (R$)],INT($J6500/ROWS(tblConsorcios[Produto]))+1),"")</f>
        <v/>
      </c>
      <c r="Q6500" s="20" t="str">
        <f t="shared" si="304"/>
        <v/>
      </c>
      <c r="R6500">
        <f t="shared" si="305"/>
        <v>0</v>
      </c>
    </row>
    <row r="6501" spans="10:18" x14ac:dyDescent="0.2">
      <c r="J6501">
        <f t="shared" si="303"/>
        <v>6499</v>
      </c>
      <c r="K6501" t="str" cm="1">
        <f t="array" ref="K6501">IFERROR(INDEX(tblClientes[Cliente],INT($J6501/ROWS(tblConsorcios[Produto]))+1),"")</f>
        <v/>
      </c>
      <c r="L6501" t="str" cm="1">
        <f t="array" ref="L6501">IFERROR(INDEX(tblConsorcios[Produto],MOD($J6501,ROWS(tblConsorcios[Produto]))+1),"")</f>
        <v>Imóvel IE530 – 220m</v>
      </c>
      <c r="M6501" s="20" cm="1">
        <f t="array" ref="M6501">IFERROR(INDEX(tblConsorcios[Valor da Carta (R$)],MOD($J6501,ROWS(tblConsorcios[Produto]))+1),"")</f>
        <v>530000</v>
      </c>
      <c r="N6501" s="2" cm="1">
        <f t="array" ref="N6501">IFERROR(INDEX(tblConsorcios[Prazo (meses)],MOD($J6501,ROWS(tblConsorcios[Produto]))+1),"")</f>
        <v>220</v>
      </c>
      <c r="O6501" s="20" cm="1">
        <f t="array" ref="O6501">IFERROR(INDEX(tblConsorcios[Parcela Mensal (R$)],MOD($J6501,ROWS(tblConsorcios[Produto]))+1),"")</f>
        <v>3078.82</v>
      </c>
      <c r="P6501" s="20" t="str" cm="1">
        <f t="array" ref="P6501">IFERROR(INDEX(tblClientes[Dividendo Mensal (R$)],INT($J6501/ROWS(tblConsorcios[Produto]))+1),"")</f>
        <v/>
      </c>
      <c r="Q6501" s="20" t="str">
        <f t="shared" si="304"/>
        <v/>
      </c>
      <c r="R6501">
        <f t="shared" si="305"/>
        <v>0</v>
      </c>
    </row>
    <row r="6502" spans="10:18" x14ac:dyDescent="0.2">
      <c r="J6502">
        <f t="shared" si="303"/>
        <v>6500</v>
      </c>
      <c r="K6502" t="str" cm="1">
        <f t="array" ref="K6502">IFERROR(INDEX(tblClientes[Cliente],INT($J6502/ROWS(tblConsorcios[Produto]))+1),"")</f>
        <v/>
      </c>
      <c r="L6502" t="str" cm="1">
        <f t="array" ref="L6502">IFERROR(INDEX(tblConsorcios[Produto],MOD($J6502,ROWS(tblConsorcios[Produto]))+1),"")</f>
        <v>Imóvel IE530 – 200m</v>
      </c>
      <c r="M6502" s="20" cm="1">
        <f t="array" ref="M6502">IFERROR(INDEX(tblConsorcios[Valor da Carta (R$)],MOD($J6502,ROWS(tblConsorcios[Produto]))+1),"")</f>
        <v>530000</v>
      </c>
      <c r="N6502" s="2" cm="1">
        <f t="array" ref="N6502">IFERROR(INDEX(tblConsorcios[Prazo (meses)],MOD($J6502,ROWS(tblConsorcios[Produto]))+1),"")</f>
        <v>200</v>
      </c>
      <c r="O6502" s="20" cm="1">
        <f t="array" ref="O6502">IFERROR(INDEX(tblConsorcios[Parcela Mensal (R$)],MOD($J6502,ROWS(tblConsorcios[Produto]))+1),"")</f>
        <v>3360.2</v>
      </c>
      <c r="P6502" s="20" t="str" cm="1">
        <f t="array" ref="P6502">IFERROR(INDEX(tblClientes[Dividendo Mensal (R$)],INT($J6502/ROWS(tblConsorcios[Produto]))+1),"")</f>
        <v/>
      </c>
      <c r="Q6502" s="20" t="str">
        <f t="shared" si="304"/>
        <v/>
      </c>
      <c r="R6502">
        <f t="shared" si="305"/>
        <v>0</v>
      </c>
    </row>
    <row r="6503" spans="10:18" x14ac:dyDescent="0.2">
      <c r="J6503">
        <f t="shared" si="303"/>
        <v>6501</v>
      </c>
      <c r="K6503" t="str" cm="1">
        <f t="array" ref="K6503">IFERROR(INDEX(tblClientes[Cliente],INT($J6503/ROWS(tblConsorcios[Produto]))+1),"")</f>
        <v/>
      </c>
      <c r="L6503" t="str" cm="1">
        <f t="array" ref="L6503">IFERROR(INDEX(tblConsorcios[Produto],MOD($J6503,ROWS(tblConsorcios[Produto]))+1),"")</f>
        <v>Imóvel IE500 – 240m</v>
      </c>
      <c r="M6503" s="20" cm="1">
        <f t="array" ref="M6503">IFERROR(INDEX(tblConsorcios[Valor da Carta (R$)],MOD($J6503,ROWS(tblConsorcios[Produto]))+1),"")</f>
        <v>500000</v>
      </c>
      <c r="N6503" s="2" cm="1">
        <f t="array" ref="N6503">IFERROR(INDEX(tblConsorcios[Prazo (meses)],MOD($J6503,ROWS(tblConsorcios[Produto]))+1),"")</f>
        <v>240</v>
      </c>
      <c r="O6503" s="20" cm="1">
        <f t="array" ref="O6503">IFERROR(INDEX(tblConsorcios[Parcela Mensal (R$)],MOD($J6503,ROWS(tblConsorcios[Produto]))+1),"")</f>
        <v>2683.33</v>
      </c>
      <c r="P6503" s="20" t="str" cm="1">
        <f t="array" ref="P6503">IFERROR(INDEX(tblClientes[Dividendo Mensal (R$)],INT($J6503/ROWS(tblConsorcios[Produto]))+1),"")</f>
        <v/>
      </c>
      <c r="Q6503" s="20" t="str">
        <f t="shared" si="304"/>
        <v/>
      </c>
      <c r="R6503">
        <f t="shared" si="305"/>
        <v>0</v>
      </c>
    </row>
    <row r="6504" spans="10:18" x14ac:dyDescent="0.2">
      <c r="J6504">
        <f t="shared" si="303"/>
        <v>6502</v>
      </c>
      <c r="K6504" t="str" cm="1">
        <f t="array" ref="K6504">IFERROR(INDEX(tblClientes[Cliente],INT($J6504/ROWS(tblConsorcios[Produto]))+1),"")</f>
        <v/>
      </c>
      <c r="L6504" t="str" cm="1">
        <f t="array" ref="L6504">IFERROR(INDEX(tblConsorcios[Produto],MOD($J6504,ROWS(tblConsorcios[Produto]))+1),"")</f>
        <v>Imóvel IE500 – 220m</v>
      </c>
      <c r="M6504" s="20" cm="1">
        <f t="array" ref="M6504">IFERROR(INDEX(tblConsorcios[Valor da Carta (R$)],MOD($J6504,ROWS(tblConsorcios[Produto]))+1),"")</f>
        <v>500000</v>
      </c>
      <c r="N6504" s="2" cm="1">
        <f t="array" ref="N6504">IFERROR(INDEX(tblConsorcios[Prazo (meses)],MOD($J6504,ROWS(tblConsorcios[Produto]))+1),"")</f>
        <v>220</v>
      </c>
      <c r="O6504" s="20" cm="1">
        <f t="array" ref="O6504">IFERROR(INDEX(tblConsorcios[Parcela Mensal (R$)],MOD($J6504,ROWS(tblConsorcios[Produto]))+1),"")</f>
        <v>2904.55</v>
      </c>
      <c r="P6504" s="20" t="str" cm="1">
        <f t="array" ref="P6504">IFERROR(INDEX(tblClientes[Dividendo Mensal (R$)],INT($J6504/ROWS(tblConsorcios[Produto]))+1),"")</f>
        <v/>
      </c>
      <c r="Q6504" s="20" t="str">
        <f t="shared" si="304"/>
        <v/>
      </c>
      <c r="R6504">
        <f t="shared" si="305"/>
        <v>0</v>
      </c>
    </row>
    <row r="6505" spans="10:18" x14ac:dyDescent="0.2">
      <c r="J6505">
        <f t="shared" si="303"/>
        <v>6503</v>
      </c>
      <c r="K6505" t="str" cm="1">
        <f t="array" ref="K6505">IFERROR(INDEX(tblClientes[Cliente],INT($J6505/ROWS(tblConsorcios[Produto]))+1),"")</f>
        <v/>
      </c>
      <c r="L6505" t="str" cm="1">
        <f t="array" ref="L6505">IFERROR(INDEX(tblConsorcios[Produto],MOD($J6505,ROWS(tblConsorcios[Produto]))+1),"")</f>
        <v>Imóvel IE500 – 200m</v>
      </c>
      <c r="M6505" s="20" cm="1">
        <f t="array" ref="M6505">IFERROR(INDEX(tblConsorcios[Valor da Carta (R$)],MOD($J6505,ROWS(tblConsorcios[Produto]))+1),"")</f>
        <v>500000</v>
      </c>
      <c r="N6505" s="2" cm="1">
        <f t="array" ref="N6505">IFERROR(INDEX(tblConsorcios[Prazo (meses)],MOD($J6505,ROWS(tblConsorcios[Produto]))+1),"")</f>
        <v>200</v>
      </c>
      <c r="O6505" s="20" cm="1">
        <f t="array" ref="O6505">IFERROR(INDEX(tblConsorcios[Parcela Mensal (R$)],MOD($J6505,ROWS(tblConsorcios[Produto]))+1),"")</f>
        <v>3170</v>
      </c>
      <c r="P6505" s="20" t="str" cm="1">
        <f t="array" ref="P6505">IFERROR(INDEX(tblClientes[Dividendo Mensal (R$)],INT($J6505/ROWS(tblConsorcios[Produto]))+1),"")</f>
        <v/>
      </c>
      <c r="Q6505" s="20" t="str">
        <f t="shared" si="304"/>
        <v/>
      </c>
      <c r="R6505">
        <f t="shared" si="305"/>
        <v>0</v>
      </c>
    </row>
    <row r="6506" spans="10:18" x14ac:dyDescent="0.2">
      <c r="J6506">
        <f t="shared" si="303"/>
        <v>6504</v>
      </c>
      <c r="K6506" t="str" cm="1">
        <f t="array" ref="K6506">IFERROR(INDEX(tblClientes[Cliente],INT($J6506/ROWS(tblConsorcios[Produto]))+1),"")</f>
        <v/>
      </c>
      <c r="L6506" t="str" cm="1">
        <f t="array" ref="L6506">IFERROR(INDEX(tblConsorcios[Produto],MOD($J6506,ROWS(tblConsorcios[Produto]))+1),"")</f>
        <v>Imóvel IE480 – 240m</v>
      </c>
      <c r="M6506" s="20" cm="1">
        <f t="array" ref="M6506">IFERROR(INDEX(tblConsorcios[Valor da Carta (R$)],MOD($J6506,ROWS(tblConsorcios[Produto]))+1),"")</f>
        <v>480000</v>
      </c>
      <c r="N6506" s="2" cm="1">
        <f t="array" ref="N6506">IFERROR(INDEX(tblConsorcios[Prazo (meses)],MOD($J6506,ROWS(tblConsorcios[Produto]))+1),"")</f>
        <v>240</v>
      </c>
      <c r="O6506" s="20" cm="1">
        <f t="array" ref="O6506">IFERROR(INDEX(tblConsorcios[Parcela Mensal (R$)],MOD($J6506,ROWS(tblConsorcios[Produto]))+1),"")</f>
        <v>2576</v>
      </c>
      <c r="P6506" s="20" t="str" cm="1">
        <f t="array" ref="P6506">IFERROR(INDEX(tblClientes[Dividendo Mensal (R$)],INT($J6506/ROWS(tblConsorcios[Produto]))+1),"")</f>
        <v/>
      </c>
      <c r="Q6506" s="20" t="str">
        <f t="shared" si="304"/>
        <v/>
      </c>
      <c r="R6506">
        <f t="shared" si="305"/>
        <v>0</v>
      </c>
    </row>
    <row r="6507" spans="10:18" x14ac:dyDescent="0.2">
      <c r="J6507">
        <f t="shared" si="303"/>
        <v>6505</v>
      </c>
      <c r="K6507" t="str" cm="1">
        <f t="array" ref="K6507">IFERROR(INDEX(tblClientes[Cliente],INT($J6507/ROWS(tblConsorcios[Produto]))+1),"")</f>
        <v/>
      </c>
      <c r="L6507" t="str" cm="1">
        <f t="array" ref="L6507">IFERROR(INDEX(tblConsorcios[Produto],MOD($J6507,ROWS(tblConsorcios[Produto]))+1),"")</f>
        <v>Imóvel IE480 – 220m</v>
      </c>
      <c r="M6507" s="20" cm="1">
        <f t="array" ref="M6507">IFERROR(INDEX(tblConsorcios[Valor da Carta (R$)],MOD($J6507,ROWS(tblConsorcios[Produto]))+1),"")</f>
        <v>480000</v>
      </c>
      <c r="N6507" s="2" cm="1">
        <f t="array" ref="N6507">IFERROR(INDEX(tblConsorcios[Prazo (meses)],MOD($J6507,ROWS(tblConsorcios[Produto]))+1),"")</f>
        <v>220</v>
      </c>
      <c r="O6507" s="20" cm="1">
        <f t="array" ref="O6507">IFERROR(INDEX(tblConsorcios[Parcela Mensal (R$)],MOD($J6507,ROWS(tblConsorcios[Produto]))+1),"")</f>
        <v>2788.36</v>
      </c>
      <c r="P6507" s="20" t="str" cm="1">
        <f t="array" ref="P6507">IFERROR(INDEX(tblClientes[Dividendo Mensal (R$)],INT($J6507/ROWS(tblConsorcios[Produto]))+1),"")</f>
        <v/>
      </c>
      <c r="Q6507" s="20" t="str">
        <f t="shared" si="304"/>
        <v/>
      </c>
      <c r="R6507">
        <f t="shared" si="305"/>
        <v>0</v>
      </c>
    </row>
    <row r="6508" spans="10:18" x14ac:dyDescent="0.2">
      <c r="J6508">
        <f t="shared" si="303"/>
        <v>6506</v>
      </c>
      <c r="K6508" t="str" cm="1">
        <f t="array" ref="K6508">IFERROR(INDEX(tblClientes[Cliente],INT($J6508/ROWS(tblConsorcios[Produto]))+1),"")</f>
        <v/>
      </c>
      <c r="L6508" t="str" cm="1">
        <f t="array" ref="L6508">IFERROR(INDEX(tblConsorcios[Produto],MOD($J6508,ROWS(tblConsorcios[Produto]))+1),"")</f>
        <v>Imóvel IE480 – 200m</v>
      </c>
      <c r="M6508" s="20" cm="1">
        <f t="array" ref="M6508">IFERROR(INDEX(tblConsorcios[Valor da Carta (R$)],MOD($J6508,ROWS(tblConsorcios[Produto]))+1),"")</f>
        <v>480000</v>
      </c>
      <c r="N6508" s="2" cm="1">
        <f t="array" ref="N6508">IFERROR(INDEX(tblConsorcios[Prazo (meses)],MOD($J6508,ROWS(tblConsorcios[Produto]))+1),"")</f>
        <v>200</v>
      </c>
      <c r="O6508" s="20" cm="1">
        <f t="array" ref="O6508">IFERROR(INDEX(tblConsorcios[Parcela Mensal (R$)],MOD($J6508,ROWS(tblConsorcios[Produto]))+1),"")</f>
        <v>3043.2</v>
      </c>
      <c r="P6508" s="20" t="str" cm="1">
        <f t="array" ref="P6508">IFERROR(INDEX(tblClientes[Dividendo Mensal (R$)],INT($J6508/ROWS(tblConsorcios[Produto]))+1),"")</f>
        <v/>
      </c>
      <c r="Q6508" s="20" t="str">
        <f t="shared" si="304"/>
        <v/>
      </c>
      <c r="R6508">
        <f t="shared" si="305"/>
        <v>0</v>
      </c>
    </row>
    <row r="6509" spans="10:18" x14ac:dyDescent="0.2">
      <c r="J6509">
        <f t="shared" si="303"/>
        <v>6507</v>
      </c>
      <c r="K6509" t="str" cm="1">
        <f t="array" ref="K6509">IFERROR(INDEX(tblClientes[Cliente],INT($J6509/ROWS(tblConsorcios[Produto]))+1),"")</f>
        <v/>
      </c>
      <c r="L6509" t="str" cm="1">
        <f t="array" ref="L6509">IFERROR(INDEX(tblConsorcios[Produto],MOD($J6509,ROWS(tblConsorcios[Produto]))+1),"")</f>
        <v>Imóvel IE450 – 240m</v>
      </c>
      <c r="M6509" s="20" cm="1">
        <f t="array" ref="M6509">IFERROR(INDEX(tblConsorcios[Valor da Carta (R$)],MOD($J6509,ROWS(tblConsorcios[Produto]))+1),"")</f>
        <v>450000</v>
      </c>
      <c r="N6509" s="2" cm="1">
        <f t="array" ref="N6509">IFERROR(INDEX(tblConsorcios[Prazo (meses)],MOD($J6509,ROWS(tblConsorcios[Produto]))+1),"")</f>
        <v>240</v>
      </c>
      <c r="O6509" s="20" cm="1">
        <f t="array" ref="O6509">IFERROR(INDEX(tblConsorcios[Parcela Mensal (R$)],MOD($J6509,ROWS(tblConsorcios[Produto]))+1),"")</f>
        <v>2415</v>
      </c>
      <c r="P6509" s="20" t="str" cm="1">
        <f t="array" ref="P6509">IFERROR(INDEX(tblClientes[Dividendo Mensal (R$)],INT($J6509/ROWS(tblConsorcios[Produto]))+1),"")</f>
        <v/>
      </c>
      <c r="Q6509" s="20" t="str">
        <f t="shared" si="304"/>
        <v/>
      </c>
      <c r="R6509">
        <f t="shared" si="305"/>
        <v>0</v>
      </c>
    </row>
    <row r="6510" spans="10:18" x14ac:dyDescent="0.2">
      <c r="J6510">
        <f t="shared" si="303"/>
        <v>6508</v>
      </c>
      <c r="K6510" t="str" cm="1">
        <f t="array" ref="K6510">IFERROR(INDEX(tblClientes[Cliente],INT($J6510/ROWS(tblConsorcios[Produto]))+1),"")</f>
        <v/>
      </c>
      <c r="L6510" t="str" cm="1">
        <f t="array" ref="L6510">IFERROR(INDEX(tblConsorcios[Produto],MOD($J6510,ROWS(tblConsorcios[Produto]))+1),"")</f>
        <v>Imóvel IE450 – 220m</v>
      </c>
      <c r="M6510" s="20" cm="1">
        <f t="array" ref="M6510">IFERROR(INDEX(tblConsorcios[Valor da Carta (R$)],MOD($J6510,ROWS(tblConsorcios[Produto]))+1),"")</f>
        <v>450000</v>
      </c>
      <c r="N6510" s="2" cm="1">
        <f t="array" ref="N6510">IFERROR(INDEX(tblConsorcios[Prazo (meses)],MOD($J6510,ROWS(tblConsorcios[Produto]))+1),"")</f>
        <v>220</v>
      </c>
      <c r="O6510" s="20" cm="1">
        <f t="array" ref="O6510">IFERROR(INDEX(tblConsorcios[Parcela Mensal (R$)],MOD($J6510,ROWS(tblConsorcios[Produto]))+1),"")</f>
        <v>2614.09</v>
      </c>
      <c r="P6510" s="20" t="str" cm="1">
        <f t="array" ref="P6510">IFERROR(INDEX(tblClientes[Dividendo Mensal (R$)],INT($J6510/ROWS(tblConsorcios[Produto]))+1),"")</f>
        <v/>
      </c>
      <c r="Q6510" s="20" t="str">
        <f t="shared" si="304"/>
        <v/>
      </c>
      <c r="R6510">
        <f t="shared" si="305"/>
        <v>0</v>
      </c>
    </row>
    <row r="6511" spans="10:18" x14ac:dyDescent="0.2">
      <c r="J6511">
        <f t="shared" si="303"/>
        <v>6509</v>
      </c>
      <c r="K6511" t="str" cm="1">
        <f t="array" ref="K6511">IFERROR(INDEX(tblClientes[Cliente],INT($J6511/ROWS(tblConsorcios[Produto]))+1),"")</f>
        <v/>
      </c>
      <c r="L6511" t="str" cm="1">
        <f t="array" ref="L6511">IFERROR(INDEX(tblConsorcios[Produto],MOD($J6511,ROWS(tblConsorcios[Produto]))+1),"")</f>
        <v>Imóvel IE450 – 200m</v>
      </c>
      <c r="M6511" s="20" cm="1">
        <f t="array" ref="M6511">IFERROR(INDEX(tblConsorcios[Valor da Carta (R$)],MOD($J6511,ROWS(tblConsorcios[Produto]))+1),"")</f>
        <v>450000</v>
      </c>
      <c r="N6511" s="2" cm="1">
        <f t="array" ref="N6511">IFERROR(INDEX(tblConsorcios[Prazo (meses)],MOD($J6511,ROWS(tblConsorcios[Produto]))+1),"")</f>
        <v>200</v>
      </c>
      <c r="O6511" s="20" cm="1">
        <f t="array" ref="O6511">IFERROR(INDEX(tblConsorcios[Parcela Mensal (R$)],MOD($J6511,ROWS(tblConsorcios[Produto]))+1),"")</f>
        <v>2853</v>
      </c>
      <c r="P6511" s="20" t="str" cm="1">
        <f t="array" ref="P6511">IFERROR(INDEX(tblClientes[Dividendo Mensal (R$)],INT($J6511/ROWS(tblConsorcios[Produto]))+1),"")</f>
        <v/>
      </c>
      <c r="Q6511" s="20" t="str">
        <f t="shared" si="304"/>
        <v/>
      </c>
      <c r="R6511">
        <f t="shared" si="305"/>
        <v>0</v>
      </c>
    </row>
    <row r="6512" spans="10:18" x14ac:dyDescent="0.2">
      <c r="J6512">
        <f t="shared" si="303"/>
        <v>6510</v>
      </c>
      <c r="K6512" t="str" cm="1">
        <f t="array" ref="K6512">IFERROR(INDEX(tblClientes[Cliente],INT($J6512/ROWS(tblConsorcios[Produto]))+1),"")</f>
        <v/>
      </c>
      <c r="L6512" t="str" cm="1">
        <f t="array" ref="L6512">IFERROR(INDEX(tblConsorcios[Produto],MOD($J6512,ROWS(tblConsorcios[Produto]))+1),"")</f>
        <v>Imóvel IE430 – 240m</v>
      </c>
      <c r="M6512" s="20" cm="1">
        <f t="array" ref="M6512">IFERROR(INDEX(tblConsorcios[Valor da Carta (R$)],MOD($J6512,ROWS(tblConsorcios[Produto]))+1),"")</f>
        <v>430000</v>
      </c>
      <c r="N6512" s="2" cm="1">
        <f t="array" ref="N6512">IFERROR(INDEX(tblConsorcios[Prazo (meses)],MOD($J6512,ROWS(tblConsorcios[Produto]))+1),"")</f>
        <v>240</v>
      </c>
      <c r="O6512" s="20" cm="1">
        <f t="array" ref="O6512">IFERROR(INDEX(tblConsorcios[Parcela Mensal (R$)],MOD($J6512,ROWS(tblConsorcios[Produto]))+1),"")</f>
        <v>2307.67</v>
      </c>
      <c r="P6512" s="20" t="str" cm="1">
        <f t="array" ref="P6512">IFERROR(INDEX(tblClientes[Dividendo Mensal (R$)],INT($J6512/ROWS(tblConsorcios[Produto]))+1),"")</f>
        <v/>
      </c>
      <c r="Q6512" s="20" t="str">
        <f t="shared" si="304"/>
        <v/>
      </c>
      <c r="R6512">
        <f t="shared" si="305"/>
        <v>0</v>
      </c>
    </row>
    <row r="6513" spans="10:18" x14ac:dyDescent="0.2">
      <c r="J6513">
        <f t="shared" si="303"/>
        <v>6511</v>
      </c>
      <c r="K6513" t="str" cm="1">
        <f t="array" ref="K6513">IFERROR(INDEX(tblClientes[Cliente],INT($J6513/ROWS(tblConsorcios[Produto]))+1),"")</f>
        <v/>
      </c>
      <c r="L6513" t="str" cm="1">
        <f t="array" ref="L6513">IFERROR(INDEX(tblConsorcios[Produto],MOD($J6513,ROWS(tblConsorcios[Produto]))+1),"")</f>
        <v>Imóvel IE430 – 220m</v>
      </c>
      <c r="M6513" s="20" cm="1">
        <f t="array" ref="M6513">IFERROR(INDEX(tblConsorcios[Valor da Carta (R$)],MOD($J6513,ROWS(tblConsorcios[Produto]))+1),"")</f>
        <v>430000</v>
      </c>
      <c r="N6513" s="2" cm="1">
        <f t="array" ref="N6513">IFERROR(INDEX(tblConsorcios[Prazo (meses)],MOD($J6513,ROWS(tblConsorcios[Produto]))+1),"")</f>
        <v>220</v>
      </c>
      <c r="O6513" s="20" cm="1">
        <f t="array" ref="O6513">IFERROR(INDEX(tblConsorcios[Parcela Mensal (R$)],MOD($J6513,ROWS(tblConsorcios[Produto]))+1),"")</f>
        <v>2497.91</v>
      </c>
      <c r="P6513" s="20" t="str" cm="1">
        <f t="array" ref="P6513">IFERROR(INDEX(tblClientes[Dividendo Mensal (R$)],INT($J6513/ROWS(tblConsorcios[Produto]))+1),"")</f>
        <v/>
      </c>
      <c r="Q6513" s="20" t="str">
        <f t="shared" si="304"/>
        <v/>
      </c>
      <c r="R6513">
        <f t="shared" si="305"/>
        <v>0</v>
      </c>
    </row>
    <row r="6514" spans="10:18" x14ac:dyDescent="0.2">
      <c r="J6514">
        <f t="shared" si="303"/>
        <v>6512</v>
      </c>
      <c r="K6514" t="str" cm="1">
        <f t="array" ref="K6514">IFERROR(INDEX(tblClientes[Cliente],INT($J6514/ROWS(tblConsorcios[Produto]))+1),"")</f>
        <v/>
      </c>
      <c r="L6514" t="str" cm="1">
        <f t="array" ref="L6514">IFERROR(INDEX(tblConsorcios[Produto],MOD($J6514,ROWS(tblConsorcios[Produto]))+1),"")</f>
        <v>Imóvel IE430 – 200m</v>
      </c>
      <c r="M6514" s="20" cm="1">
        <f t="array" ref="M6514">IFERROR(INDEX(tblConsorcios[Valor da Carta (R$)],MOD($J6514,ROWS(tblConsorcios[Produto]))+1),"")</f>
        <v>430000</v>
      </c>
      <c r="N6514" s="2" cm="1">
        <f t="array" ref="N6514">IFERROR(INDEX(tblConsorcios[Prazo (meses)],MOD($J6514,ROWS(tblConsorcios[Produto]))+1),"")</f>
        <v>200</v>
      </c>
      <c r="O6514" s="20" cm="1">
        <f t="array" ref="O6514">IFERROR(INDEX(tblConsorcios[Parcela Mensal (R$)],MOD($J6514,ROWS(tblConsorcios[Produto]))+1),"")</f>
        <v>2726.2</v>
      </c>
      <c r="P6514" s="20" t="str" cm="1">
        <f t="array" ref="P6514">IFERROR(INDEX(tblClientes[Dividendo Mensal (R$)],INT($J6514/ROWS(tblConsorcios[Produto]))+1),"")</f>
        <v/>
      </c>
      <c r="Q6514" s="20" t="str">
        <f t="shared" si="304"/>
        <v/>
      </c>
      <c r="R6514">
        <f t="shared" si="305"/>
        <v>0</v>
      </c>
    </row>
    <row r="6515" spans="10:18" x14ac:dyDescent="0.2">
      <c r="J6515">
        <f t="shared" si="303"/>
        <v>6513</v>
      </c>
      <c r="K6515" t="str" cm="1">
        <f t="array" ref="K6515">IFERROR(INDEX(tblClientes[Cliente],INT($J6515/ROWS(tblConsorcios[Produto]))+1),"")</f>
        <v/>
      </c>
      <c r="L6515" t="str" cm="1">
        <f t="array" ref="L6515">IFERROR(INDEX(tblConsorcios[Produto],MOD($J6515,ROWS(tblConsorcios[Produto]))+1),"")</f>
        <v>Imóvel IE400 – 240m</v>
      </c>
      <c r="M6515" s="20" cm="1">
        <f t="array" ref="M6515">IFERROR(INDEX(tblConsorcios[Valor da Carta (R$)],MOD($J6515,ROWS(tblConsorcios[Produto]))+1),"")</f>
        <v>400000</v>
      </c>
      <c r="N6515" s="2" cm="1">
        <f t="array" ref="N6515">IFERROR(INDEX(tblConsorcios[Prazo (meses)],MOD($J6515,ROWS(tblConsorcios[Produto]))+1),"")</f>
        <v>240</v>
      </c>
      <c r="O6515" s="20" cm="1">
        <f t="array" ref="O6515">IFERROR(INDEX(tblConsorcios[Parcela Mensal (R$)],MOD($J6515,ROWS(tblConsorcios[Produto]))+1),"")</f>
        <v>2146.67</v>
      </c>
      <c r="P6515" s="20" t="str" cm="1">
        <f t="array" ref="P6515">IFERROR(INDEX(tblClientes[Dividendo Mensal (R$)],INT($J6515/ROWS(tblConsorcios[Produto]))+1),"")</f>
        <v/>
      </c>
      <c r="Q6515" s="20" t="str">
        <f t="shared" si="304"/>
        <v/>
      </c>
      <c r="R6515">
        <f t="shared" si="305"/>
        <v>0</v>
      </c>
    </row>
    <row r="6516" spans="10:18" x14ac:dyDescent="0.2">
      <c r="J6516">
        <f t="shared" si="303"/>
        <v>6514</v>
      </c>
      <c r="K6516" t="str" cm="1">
        <f t="array" ref="K6516">IFERROR(INDEX(tblClientes[Cliente],INT($J6516/ROWS(tblConsorcios[Produto]))+1),"")</f>
        <v/>
      </c>
      <c r="L6516" t="str" cm="1">
        <f t="array" ref="L6516">IFERROR(INDEX(tblConsorcios[Produto],MOD($J6516,ROWS(tblConsorcios[Produto]))+1),"")</f>
        <v>Imóvel IE400 – 220m</v>
      </c>
      <c r="M6516" s="20" cm="1">
        <f t="array" ref="M6516">IFERROR(INDEX(tblConsorcios[Valor da Carta (R$)],MOD($J6516,ROWS(tblConsorcios[Produto]))+1),"")</f>
        <v>400000</v>
      </c>
      <c r="N6516" s="2" cm="1">
        <f t="array" ref="N6516">IFERROR(INDEX(tblConsorcios[Prazo (meses)],MOD($J6516,ROWS(tblConsorcios[Produto]))+1),"")</f>
        <v>220</v>
      </c>
      <c r="O6516" s="20" cm="1">
        <f t="array" ref="O6516">IFERROR(INDEX(tblConsorcios[Parcela Mensal (R$)],MOD($J6516,ROWS(tblConsorcios[Produto]))+1),"")</f>
        <v>2323.64</v>
      </c>
      <c r="P6516" s="20" t="str" cm="1">
        <f t="array" ref="P6516">IFERROR(INDEX(tblClientes[Dividendo Mensal (R$)],INT($J6516/ROWS(tblConsorcios[Produto]))+1),"")</f>
        <v/>
      </c>
      <c r="Q6516" s="20" t="str">
        <f t="shared" si="304"/>
        <v/>
      </c>
      <c r="R6516">
        <f t="shared" si="305"/>
        <v>0</v>
      </c>
    </row>
    <row r="6517" spans="10:18" x14ac:dyDescent="0.2">
      <c r="J6517">
        <f t="shared" si="303"/>
        <v>6515</v>
      </c>
      <c r="K6517" t="str" cm="1">
        <f t="array" ref="K6517">IFERROR(INDEX(tblClientes[Cliente],INT($J6517/ROWS(tblConsorcios[Produto]))+1),"")</f>
        <v/>
      </c>
      <c r="L6517" t="str" cm="1">
        <f t="array" ref="L6517">IFERROR(INDEX(tblConsorcios[Produto],MOD($J6517,ROWS(tblConsorcios[Produto]))+1),"")</f>
        <v>Imóvel IE400 – 200m</v>
      </c>
      <c r="M6517" s="20" cm="1">
        <f t="array" ref="M6517">IFERROR(INDEX(tblConsorcios[Valor da Carta (R$)],MOD($J6517,ROWS(tblConsorcios[Produto]))+1),"")</f>
        <v>400000</v>
      </c>
      <c r="N6517" s="2" cm="1">
        <f t="array" ref="N6517">IFERROR(INDEX(tblConsorcios[Prazo (meses)],MOD($J6517,ROWS(tblConsorcios[Produto]))+1),"")</f>
        <v>200</v>
      </c>
      <c r="O6517" s="20" cm="1">
        <f t="array" ref="O6517">IFERROR(INDEX(tblConsorcios[Parcela Mensal (R$)],MOD($J6517,ROWS(tblConsorcios[Produto]))+1),"")</f>
        <v>2536</v>
      </c>
      <c r="P6517" s="20" t="str" cm="1">
        <f t="array" ref="P6517">IFERROR(INDEX(tblClientes[Dividendo Mensal (R$)],INT($J6517/ROWS(tblConsorcios[Produto]))+1),"")</f>
        <v/>
      </c>
      <c r="Q6517" s="20" t="str">
        <f t="shared" si="304"/>
        <v/>
      </c>
      <c r="R6517">
        <f t="shared" si="305"/>
        <v>0</v>
      </c>
    </row>
    <row r="6518" spans="10:18" x14ac:dyDescent="0.2">
      <c r="J6518">
        <f t="shared" si="303"/>
        <v>6516</v>
      </c>
      <c r="K6518" t="str" cm="1">
        <f t="array" ref="K6518">IFERROR(INDEX(tblClientes[Cliente],INT($J6518/ROWS(tblConsorcios[Produto]))+1),"")</f>
        <v/>
      </c>
      <c r="L6518" t="str" cm="1">
        <f t="array" ref="L6518">IFERROR(INDEX(tblConsorcios[Produto],MOD($J6518,ROWS(tblConsorcios[Produto]))+1),"")</f>
        <v>Imóvel IE380 – 240m</v>
      </c>
      <c r="M6518" s="20" cm="1">
        <f t="array" ref="M6518">IFERROR(INDEX(tblConsorcios[Valor da Carta (R$)],MOD($J6518,ROWS(tblConsorcios[Produto]))+1),"")</f>
        <v>380000</v>
      </c>
      <c r="N6518" s="2" cm="1">
        <f t="array" ref="N6518">IFERROR(INDEX(tblConsorcios[Prazo (meses)],MOD($J6518,ROWS(tblConsorcios[Produto]))+1),"")</f>
        <v>240</v>
      </c>
      <c r="O6518" s="20" cm="1">
        <f t="array" ref="O6518">IFERROR(INDEX(tblConsorcios[Parcela Mensal (R$)],MOD($J6518,ROWS(tblConsorcios[Produto]))+1),"")</f>
        <v>2039.33</v>
      </c>
      <c r="P6518" s="20" t="str" cm="1">
        <f t="array" ref="P6518">IFERROR(INDEX(tblClientes[Dividendo Mensal (R$)],INT($J6518/ROWS(tblConsorcios[Produto]))+1),"")</f>
        <v/>
      </c>
      <c r="Q6518" s="20" t="str">
        <f t="shared" si="304"/>
        <v/>
      </c>
      <c r="R6518">
        <f t="shared" si="305"/>
        <v>0</v>
      </c>
    </row>
    <row r="6519" spans="10:18" x14ac:dyDescent="0.2">
      <c r="J6519">
        <f t="shared" si="303"/>
        <v>6517</v>
      </c>
      <c r="K6519" t="str" cm="1">
        <f t="array" ref="K6519">IFERROR(INDEX(tblClientes[Cliente],INT($J6519/ROWS(tblConsorcios[Produto]))+1),"")</f>
        <v/>
      </c>
      <c r="L6519" t="str" cm="1">
        <f t="array" ref="L6519">IFERROR(INDEX(tblConsorcios[Produto],MOD($J6519,ROWS(tblConsorcios[Produto]))+1),"")</f>
        <v>Imóvel IE380 – 220m</v>
      </c>
      <c r="M6519" s="20" cm="1">
        <f t="array" ref="M6519">IFERROR(INDEX(tblConsorcios[Valor da Carta (R$)],MOD($J6519,ROWS(tblConsorcios[Produto]))+1),"")</f>
        <v>380000</v>
      </c>
      <c r="N6519" s="2" cm="1">
        <f t="array" ref="N6519">IFERROR(INDEX(tblConsorcios[Prazo (meses)],MOD($J6519,ROWS(tblConsorcios[Produto]))+1),"")</f>
        <v>220</v>
      </c>
      <c r="O6519" s="20" cm="1">
        <f t="array" ref="O6519">IFERROR(INDEX(tblConsorcios[Parcela Mensal (R$)],MOD($J6519,ROWS(tblConsorcios[Produto]))+1),"")</f>
        <v>2207.4499999999998</v>
      </c>
      <c r="P6519" s="20" t="str" cm="1">
        <f t="array" ref="P6519">IFERROR(INDEX(tblClientes[Dividendo Mensal (R$)],INT($J6519/ROWS(tblConsorcios[Produto]))+1),"")</f>
        <v/>
      </c>
      <c r="Q6519" s="20" t="str">
        <f t="shared" si="304"/>
        <v/>
      </c>
      <c r="R6519">
        <f t="shared" si="305"/>
        <v>0</v>
      </c>
    </row>
    <row r="6520" spans="10:18" x14ac:dyDescent="0.2">
      <c r="J6520">
        <f t="shared" si="303"/>
        <v>6518</v>
      </c>
      <c r="K6520" t="str" cm="1">
        <f t="array" ref="K6520">IFERROR(INDEX(tblClientes[Cliente],INT($J6520/ROWS(tblConsorcios[Produto]))+1),"")</f>
        <v/>
      </c>
      <c r="L6520" t="str" cm="1">
        <f t="array" ref="L6520">IFERROR(INDEX(tblConsorcios[Produto],MOD($J6520,ROWS(tblConsorcios[Produto]))+1),"")</f>
        <v>Imóvel IE380 – 200m</v>
      </c>
      <c r="M6520" s="20" cm="1">
        <f t="array" ref="M6520">IFERROR(INDEX(tblConsorcios[Valor da Carta (R$)],MOD($J6520,ROWS(tblConsorcios[Produto]))+1),"")</f>
        <v>380000</v>
      </c>
      <c r="N6520" s="2" cm="1">
        <f t="array" ref="N6520">IFERROR(INDEX(tblConsorcios[Prazo (meses)],MOD($J6520,ROWS(tblConsorcios[Produto]))+1),"")</f>
        <v>200</v>
      </c>
      <c r="O6520" s="20" cm="1">
        <f t="array" ref="O6520">IFERROR(INDEX(tblConsorcios[Parcela Mensal (R$)],MOD($J6520,ROWS(tblConsorcios[Produto]))+1),"")</f>
        <v>2409.1999999999998</v>
      </c>
      <c r="P6520" s="20" t="str" cm="1">
        <f t="array" ref="P6520">IFERROR(INDEX(tblClientes[Dividendo Mensal (R$)],INT($J6520/ROWS(tblConsorcios[Produto]))+1),"")</f>
        <v/>
      </c>
      <c r="Q6520" s="20" t="str">
        <f t="shared" si="304"/>
        <v/>
      </c>
      <c r="R6520">
        <f t="shared" si="305"/>
        <v>0</v>
      </c>
    </row>
    <row r="6521" spans="10:18" x14ac:dyDescent="0.2">
      <c r="J6521">
        <f t="shared" si="303"/>
        <v>6519</v>
      </c>
      <c r="K6521" t="str" cm="1">
        <f t="array" ref="K6521">IFERROR(INDEX(tblClientes[Cliente],INT($J6521/ROWS(tblConsorcios[Produto]))+1),"")</f>
        <v/>
      </c>
      <c r="L6521" t="str" cm="1">
        <f t="array" ref="L6521">IFERROR(INDEX(tblConsorcios[Produto],MOD($J6521,ROWS(tblConsorcios[Produto]))+1),"")</f>
        <v>Imóvel IE350 – 240m</v>
      </c>
      <c r="M6521" s="20" cm="1">
        <f t="array" ref="M6521">IFERROR(INDEX(tblConsorcios[Valor da Carta (R$)],MOD($J6521,ROWS(tblConsorcios[Produto]))+1),"")</f>
        <v>350000</v>
      </c>
      <c r="N6521" s="2" cm="1">
        <f t="array" ref="N6521">IFERROR(INDEX(tblConsorcios[Prazo (meses)],MOD($J6521,ROWS(tblConsorcios[Produto]))+1),"")</f>
        <v>240</v>
      </c>
      <c r="O6521" s="20" cm="1">
        <f t="array" ref="O6521">IFERROR(INDEX(tblConsorcios[Parcela Mensal (R$)],MOD($J6521,ROWS(tblConsorcios[Produto]))+1),"")</f>
        <v>1878.33</v>
      </c>
      <c r="P6521" s="20" t="str" cm="1">
        <f t="array" ref="P6521">IFERROR(INDEX(tblClientes[Dividendo Mensal (R$)],INT($J6521/ROWS(tblConsorcios[Produto]))+1),"")</f>
        <v/>
      </c>
      <c r="Q6521" s="20" t="str">
        <f t="shared" si="304"/>
        <v/>
      </c>
      <c r="R6521">
        <f t="shared" si="305"/>
        <v>0</v>
      </c>
    </row>
    <row r="6522" spans="10:18" x14ac:dyDescent="0.2">
      <c r="J6522">
        <f t="shared" si="303"/>
        <v>6520</v>
      </c>
      <c r="K6522" t="str" cm="1">
        <f t="array" ref="K6522">IFERROR(INDEX(tblClientes[Cliente],INT($J6522/ROWS(tblConsorcios[Produto]))+1),"")</f>
        <v/>
      </c>
      <c r="L6522" t="str" cm="1">
        <f t="array" ref="L6522">IFERROR(INDEX(tblConsorcios[Produto],MOD($J6522,ROWS(tblConsorcios[Produto]))+1),"")</f>
        <v>Imóvel IE350 – 220m</v>
      </c>
      <c r="M6522" s="20" cm="1">
        <f t="array" ref="M6522">IFERROR(INDEX(tblConsorcios[Valor da Carta (R$)],MOD($J6522,ROWS(tblConsorcios[Produto]))+1),"")</f>
        <v>350000</v>
      </c>
      <c r="N6522" s="2" cm="1">
        <f t="array" ref="N6522">IFERROR(INDEX(tblConsorcios[Prazo (meses)],MOD($J6522,ROWS(tblConsorcios[Produto]))+1),"")</f>
        <v>220</v>
      </c>
      <c r="O6522" s="20" cm="1">
        <f t="array" ref="O6522">IFERROR(INDEX(tblConsorcios[Parcela Mensal (R$)],MOD($J6522,ROWS(tblConsorcios[Produto]))+1),"")</f>
        <v>2033.18</v>
      </c>
      <c r="P6522" s="20" t="str" cm="1">
        <f t="array" ref="P6522">IFERROR(INDEX(tblClientes[Dividendo Mensal (R$)],INT($J6522/ROWS(tblConsorcios[Produto]))+1),"")</f>
        <v/>
      </c>
      <c r="Q6522" s="20" t="str">
        <f t="shared" si="304"/>
        <v/>
      </c>
      <c r="R6522">
        <f t="shared" si="305"/>
        <v>0</v>
      </c>
    </row>
    <row r="6523" spans="10:18" x14ac:dyDescent="0.2">
      <c r="J6523">
        <f t="shared" si="303"/>
        <v>6521</v>
      </c>
      <c r="K6523" t="str" cm="1">
        <f t="array" ref="K6523">IFERROR(INDEX(tblClientes[Cliente],INT($J6523/ROWS(tblConsorcios[Produto]))+1),"")</f>
        <v/>
      </c>
      <c r="L6523" t="str" cm="1">
        <f t="array" ref="L6523">IFERROR(INDEX(tblConsorcios[Produto],MOD($J6523,ROWS(tblConsorcios[Produto]))+1),"")</f>
        <v>Imóvel IE350 – 200m</v>
      </c>
      <c r="M6523" s="20" cm="1">
        <f t="array" ref="M6523">IFERROR(INDEX(tblConsorcios[Valor da Carta (R$)],MOD($J6523,ROWS(tblConsorcios[Produto]))+1),"")</f>
        <v>350000</v>
      </c>
      <c r="N6523" s="2" cm="1">
        <f t="array" ref="N6523">IFERROR(INDEX(tblConsorcios[Prazo (meses)],MOD($J6523,ROWS(tblConsorcios[Produto]))+1),"")</f>
        <v>200</v>
      </c>
      <c r="O6523" s="20" cm="1">
        <f t="array" ref="O6523">IFERROR(INDEX(tblConsorcios[Parcela Mensal (R$)],MOD($J6523,ROWS(tblConsorcios[Produto]))+1),"")</f>
        <v>2219</v>
      </c>
      <c r="P6523" s="20" t="str" cm="1">
        <f t="array" ref="P6523">IFERROR(INDEX(tblClientes[Dividendo Mensal (R$)],INT($J6523/ROWS(tblConsorcios[Produto]))+1),"")</f>
        <v/>
      </c>
      <c r="Q6523" s="20" t="str">
        <f t="shared" si="304"/>
        <v/>
      </c>
      <c r="R6523">
        <f t="shared" si="305"/>
        <v>0</v>
      </c>
    </row>
    <row r="6524" spans="10:18" x14ac:dyDescent="0.2">
      <c r="J6524">
        <f t="shared" si="303"/>
        <v>6522</v>
      </c>
      <c r="K6524" t="str" cm="1">
        <f t="array" ref="K6524">IFERROR(INDEX(tblClientes[Cliente],INT($J6524/ROWS(tblConsorcios[Produto]))+1),"")</f>
        <v/>
      </c>
      <c r="L6524" t="str" cm="1">
        <f t="array" ref="L6524">IFERROR(INDEX(tblConsorcios[Produto],MOD($J6524,ROWS(tblConsorcios[Produto]))+1),"")</f>
        <v>Imóvel IE330 – 240m</v>
      </c>
      <c r="M6524" s="20" cm="1">
        <f t="array" ref="M6524">IFERROR(INDEX(tblConsorcios[Valor da Carta (R$)],MOD($J6524,ROWS(tblConsorcios[Produto]))+1),"")</f>
        <v>330000</v>
      </c>
      <c r="N6524" s="2" cm="1">
        <f t="array" ref="N6524">IFERROR(INDEX(tblConsorcios[Prazo (meses)],MOD($J6524,ROWS(tblConsorcios[Produto]))+1),"")</f>
        <v>240</v>
      </c>
      <c r="O6524" s="20" cm="1">
        <f t="array" ref="O6524">IFERROR(INDEX(tblConsorcios[Parcela Mensal (R$)],MOD($J6524,ROWS(tblConsorcios[Produto]))+1),"")</f>
        <v>1771</v>
      </c>
      <c r="P6524" s="20" t="str" cm="1">
        <f t="array" ref="P6524">IFERROR(INDEX(tblClientes[Dividendo Mensal (R$)],INT($J6524/ROWS(tblConsorcios[Produto]))+1),"")</f>
        <v/>
      </c>
      <c r="Q6524" s="20" t="str">
        <f t="shared" si="304"/>
        <v/>
      </c>
      <c r="R6524">
        <f t="shared" si="305"/>
        <v>0</v>
      </c>
    </row>
    <row r="6525" spans="10:18" x14ac:dyDescent="0.2">
      <c r="J6525">
        <f t="shared" si="303"/>
        <v>6523</v>
      </c>
      <c r="K6525" t="str" cm="1">
        <f t="array" ref="K6525">IFERROR(INDEX(tblClientes[Cliente],INT($J6525/ROWS(tblConsorcios[Produto]))+1),"")</f>
        <v/>
      </c>
      <c r="L6525" t="str" cm="1">
        <f t="array" ref="L6525">IFERROR(INDEX(tblConsorcios[Produto],MOD($J6525,ROWS(tblConsorcios[Produto]))+1),"")</f>
        <v>Imóvel IE330 – 220m</v>
      </c>
      <c r="M6525" s="20" cm="1">
        <f t="array" ref="M6525">IFERROR(INDEX(tblConsorcios[Valor da Carta (R$)],MOD($J6525,ROWS(tblConsorcios[Produto]))+1),"")</f>
        <v>330000</v>
      </c>
      <c r="N6525" s="2" cm="1">
        <f t="array" ref="N6525">IFERROR(INDEX(tblConsorcios[Prazo (meses)],MOD($J6525,ROWS(tblConsorcios[Produto]))+1),"")</f>
        <v>220</v>
      </c>
      <c r="O6525" s="20" cm="1">
        <f t="array" ref="O6525">IFERROR(INDEX(tblConsorcios[Parcela Mensal (R$)],MOD($J6525,ROWS(tblConsorcios[Produto]))+1),"")</f>
        <v>1917</v>
      </c>
      <c r="P6525" s="20" t="str" cm="1">
        <f t="array" ref="P6525">IFERROR(INDEX(tblClientes[Dividendo Mensal (R$)],INT($J6525/ROWS(tblConsorcios[Produto]))+1),"")</f>
        <v/>
      </c>
      <c r="Q6525" s="20" t="str">
        <f t="shared" si="304"/>
        <v/>
      </c>
      <c r="R6525">
        <f t="shared" si="305"/>
        <v>0</v>
      </c>
    </row>
    <row r="6526" spans="10:18" x14ac:dyDescent="0.2">
      <c r="J6526">
        <f t="shared" si="303"/>
        <v>6524</v>
      </c>
      <c r="K6526" t="str" cm="1">
        <f t="array" ref="K6526">IFERROR(INDEX(tblClientes[Cliente],INT($J6526/ROWS(tblConsorcios[Produto]))+1),"")</f>
        <v/>
      </c>
      <c r="L6526" t="str" cm="1">
        <f t="array" ref="L6526">IFERROR(INDEX(tblConsorcios[Produto],MOD($J6526,ROWS(tblConsorcios[Produto]))+1),"")</f>
        <v>Imóvel IE330 – 200m</v>
      </c>
      <c r="M6526" s="20" cm="1">
        <f t="array" ref="M6526">IFERROR(INDEX(tblConsorcios[Valor da Carta (R$)],MOD($J6526,ROWS(tblConsorcios[Produto]))+1),"")</f>
        <v>330000</v>
      </c>
      <c r="N6526" s="2" cm="1">
        <f t="array" ref="N6526">IFERROR(INDEX(tblConsorcios[Prazo (meses)],MOD($J6526,ROWS(tblConsorcios[Produto]))+1),"")</f>
        <v>200</v>
      </c>
      <c r="O6526" s="20" cm="1">
        <f t="array" ref="O6526">IFERROR(INDEX(tblConsorcios[Parcela Mensal (R$)],MOD($J6526,ROWS(tblConsorcios[Produto]))+1),"")</f>
        <v>2092.1999999999998</v>
      </c>
      <c r="P6526" s="20" t="str" cm="1">
        <f t="array" ref="P6526">IFERROR(INDEX(tblClientes[Dividendo Mensal (R$)],INT($J6526/ROWS(tblConsorcios[Produto]))+1),"")</f>
        <v/>
      </c>
      <c r="Q6526" s="20" t="str">
        <f t="shared" si="304"/>
        <v/>
      </c>
      <c r="R6526">
        <f t="shared" si="305"/>
        <v>0</v>
      </c>
    </row>
    <row r="6527" spans="10:18" x14ac:dyDescent="0.2">
      <c r="J6527">
        <f t="shared" si="303"/>
        <v>6525</v>
      </c>
      <c r="K6527" t="str" cm="1">
        <f t="array" ref="K6527">IFERROR(INDEX(tblClientes[Cliente],INT($J6527/ROWS(tblConsorcios[Produto]))+1),"")</f>
        <v/>
      </c>
      <c r="L6527" t="str" cm="1">
        <f t="array" ref="L6527">IFERROR(INDEX(tblConsorcios[Produto],MOD($J6527,ROWS(tblConsorcios[Produto]))+1),"")</f>
        <v>Imóvel IE300 – 240m</v>
      </c>
      <c r="M6527" s="20" cm="1">
        <f t="array" ref="M6527">IFERROR(INDEX(tblConsorcios[Valor da Carta (R$)],MOD($J6527,ROWS(tblConsorcios[Produto]))+1),"")</f>
        <v>300000</v>
      </c>
      <c r="N6527" s="2" cm="1">
        <f t="array" ref="N6527">IFERROR(INDEX(tblConsorcios[Prazo (meses)],MOD($J6527,ROWS(tblConsorcios[Produto]))+1),"")</f>
        <v>240</v>
      </c>
      <c r="O6527" s="20" cm="1">
        <f t="array" ref="O6527">IFERROR(INDEX(tblConsorcios[Parcela Mensal (R$)],MOD($J6527,ROWS(tblConsorcios[Produto]))+1),"")</f>
        <v>1610</v>
      </c>
      <c r="P6527" s="20" t="str" cm="1">
        <f t="array" ref="P6527">IFERROR(INDEX(tblClientes[Dividendo Mensal (R$)],INT($J6527/ROWS(tblConsorcios[Produto]))+1),"")</f>
        <v/>
      </c>
      <c r="Q6527" s="20" t="str">
        <f t="shared" si="304"/>
        <v/>
      </c>
      <c r="R6527">
        <f t="shared" si="305"/>
        <v>0</v>
      </c>
    </row>
    <row r="6528" spans="10:18" x14ac:dyDescent="0.2">
      <c r="J6528">
        <f t="shared" si="303"/>
        <v>6526</v>
      </c>
      <c r="K6528" t="str" cm="1">
        <f t="array" ref="K6528">IFERROR(INDEX(tblClientes[Cliente],INT($J6528/ROWS(tblConsorcios[Produto]))+1),"")</f>
        <v/>
      </c>
      <c r="L6528" t="str" cm="1">
        <f t="array" ref="L6528">IFERROR(INDEX(tblConsorcios[Produto],MOD($J6528,ROWS(tblConsorcios[Produto]))+1),"")</f>
        <v>Imóvel IE300 – 220m</v>
      </c>
      <c r="M6528" s="20" cm="1">
        <f t="array" ref="M6528">IFERROR(INDEX(tblConsorcios[Valor da Carta (R$)],MOD($J6528,ROWS(tblConsorcios[Produto]))+1),"")</f>
        <v>300000</v>
      </c>
      <c r="N6528" s="2" cm="1">
        <f t="array" ref="N6528">IFERROR(INDEX(tblConsorcios[Prazo (meses)],MOD($J6528,ROWS(tblConsorcios[Produto]))+1),"")</f>
        <v>220</v>
      </c>
      <c r="O6528" s="20" cm="1">
        <f t="array" ref="O6528">IFERROR(INDEX(tblConsorcios[Parcela Mensal (R$)],MOD($J6528,ROWS(tblConsorcios[Produto]))+1),"")</f>
        <v>1742.73</v>
      </c>
      <c r="P6528" s="20" t="str" cm="1">
        <f t="array" ref="P6528">IFERROR(INDEX(tblClientes[Dividendo Mensal (R$)],INT($J6528/ROWS(tblConsorcios[Produto]))+1),"")</f>
        <v/>
      </c>
      <c r="Q6528" s="20" t="str">
        <f t="shared" si="304"/>
        <v/>
      </c>
      <c r="R6528">
        <f t="shared" si="305"/>
        <v>0</v>
      </c>
    </row>
    <row r="6529" spans="10:18" x14ac:dyDescent="0.2">
      <c r="J6529">
        <f t="shared" si="303"/>
        <v>6527</v>
      </c>
      <c r="K6529" t="str" cm="1">
        <f t="array" ref="K6529">IFERROR(INDEX(tblClientes[Cliente],INT($J6529/ROWS(tblConsorcios[Produto]))+1),"")</f>
        <v/>
      </c>
      <c r="L6529" t="str" cm="1">
        <f t="array" ref="L6529">IFERROR(INDEX(tblConsorcios[Produto],MOD($J6529,ROWS(tblConsorcios[Produto]))+1),"")</f>
        <v>Imóvel IE300 – 200m</v>
      </c>
      <c r="M6529" s="20" cm="1">
        <f t="array" ref="M6529">IFERROR(INDEX(tblConsorcios[Valor da Carta (R$)],MOD($J6529,ROWS(tblConsorcios[Produto]))+1),"")</f>
        <v>300000</v>
      </c>
      <c r="N6529" s="2" cm="1">
        <f t="array" ref="N6529">IFERROR(INDEX(tblConsorcios[Prazo (meses)],MOD($J6529,ROWS(tblConsorcios[Produto]))+1),"")</f>
        <v>200</v>
      </c>
      <c r="O6529" s="20" cm="1">
        <f t="array" ref="O6529">IFERROR(INDEX(tblConsorcios[Parcela Mensal (R$)],MOD($J6529,ROWS(tblConsorcios[Produto]))+1),"")</f>
        <v>1902</v>
      </c>
      <c r="P6529" s="20" t="str" cm="1">
        <f t="array" ref="P6529">IFERROR(INDEX(tblClientes[Dividendo Mensal (R$)],INT($J6529/ROWS(tblConsorcios[Produto]))+1),"")</f>
        <v/>
      </c>
      <c r="Q6529" s="20" t="str">
        <f t="shared" si="304"/>
        <v/>
      </c>
      <c r="R6529">
        <f t="shared" si="305"/>
        <v>0</v>
      </c>
    </row>
    <row r="6530" spans="10:18" x14ac:dyDescent="0.2">
      <c r="J6530">
        <f t="shared" si="303"/>
        <v>6528</v>
      </c>
      <c r="K6530" t="str" cm="1">
        <f t="array" ref="K6530">IFERROR(INDEX(tblClientes[Cliente],INT($J6530/ROWS(tblConsorcios[Produto]))+1),"")</f>
        <v/>
      </c>
      <c r="L6530" t="str" cm="1">
        <f t="array" ref="L6530">IFERROR(INDEX(tblConsorcios[Produto],MOD($J6530,ROWS(tblConsorcios[Produto]))+1),"")</f>
        <v>Imóvel IE240 – 240m</v>
      </c>
      <c r="M6530" s="20" cm="1">
        <f t="array" ref="M6530">IFERROR(INDEX(tblConsorcios[Valor da Carta (R$)],MOD($J6530,ROWS(tblConsorcios[Produto]))+1),"")</f>
        <v>240000</v>
      </c>
      <c r="N6530" s="2" cm="1">
        <f t="array" ref="N6530">IFERROR(INDEX(tblConsorcios[Prazo (meses)],MOD($J6530,ROWS(tblConsorcios[Produto]))+1),"")</f>
        <v>240</v>
      </c>
      <c r="O6530" s="20" cm="1">
        <f t="array" ref="O6530">IFERROR(INDEX(tblConsorcios[Parcela Mensal (R$)],MOD($J6530,ROWS(tblConsorcios[Produto]))+1),"")</f>
        <v>1288</v>
      </c>
      <c r="P6530" s="20" t="str" cm="1">
        <f t="array" ref="P6530">IFERROR(INDEX(tblClientes[Dividendo Mensal (R$)],INT($J6530/ROWS(tblConsorcios[Produto]))+1),"")</f>
        <v/>
      </c>
      <c r="Q6530" s="20" t="str">
        <f t="shared" si="304"/>
        <v/>
      </c>
      <c r="R6530">
        <f t="shared" si="305"/>
        <v>0</v>
      </c>
    </row>
    <row r="6531" spans="10:18" x14ac:dyDescent="0.2">
      <c r="J6531">
        <f t="shared" ref="J6531:J6594" si="306">ROW()-2</f>
        <v>6529</v>
      </c>
      <c r="K6531" t="str" cm="1">
        <f t="array" ref="K6531">IFERROR(INDEX(tblClientes[Cliente],INT($J6531/ROWS(tblConsorcios[Produto]))+1),"")</f>
        <v/>
      </c>
      <c r="L6531" t="str" cm="1">
        <f t="array" ref="L6531">IFERROR(INDEX(tblConsorcios[Produto],MOD($J6531,ROWS(tblConsorcios[Produto]))+1),"")</f>
        <v>Imóvel IE240 – 220m</v>
      </c>
      <c r="M6531" s="20" cm="1">
        <f t="array" ref="M6531">IFERROR(INDEX(tblConsorcios[Valor da Carta (R$)],MOD($J6531,ROWS(tblConsorcios[Produto]))+1),"")</f>
        <v>240000</v>
      </c>
      <c r="N6531" s="2" cm="1">
        <f t="array" ref="N6531">IFERROR(INDEX(tblConsorcios[Prazo (meses)],MOD($J6531,ROWS(tblConsorcios[Produto]))+1),"")</f>
        <v>220</v>
      </c>
      <c r="O6531" s="20" cm="1">
        <f t="array" ref="O6531">IFERROR(INDEX(tblConsorcios[Parcela Mensal (R$)],MOD($J6531,ROWS(tblConsorcios[Produto]))+1),"")</f>
        <v>1394.18</v>
      </c>
      <c r="P6531" s="20" t="str" cm="1">
        <f t="array" ref="P6531">IFERROR(INDEX(tblClientes[Dividendo Mensal (R$)],INT($J6531/ROWS(tblConsorcios[Produto]))+1),"")</f>
        <v/>
      </c>
      <c r="Q6531" s="20" t="str">
        <f t="shared" ref="Q6531:Q6594" si="307">IF(AND(ISNUMBER(O6531),ISNUMBER(P6531)),P6531-O6531,"")</f>
        <v/>
      </c>
      <c r="R6531">
        <f t="shared" ref="R6531:R6594" si="308">IF(AND(ISNUMBER(O6531),ISNUMBER(P6531),O6531&lt;=P6531),1,0)</f>
        <v>0</v>
      </c>
    </row>
    <row r="6532" spans="10:18" x14ac:dyDescent="0.2">
      <c r="J6532">
        <f t="shared" si="306"/>
        <v>6530</v>
      </c>
      <c r="K6532" t="str" cm="1">
        <f t="array" ref="K6532">IFERROR(INDEX(tblClientes[Cliente],INT($J6532/ROWS(tblConsorcios[Produto]))+1),"")</f>
        <v/>
      </c>
      <c r="L6532" t="str" cm="1">
        <f t="array" ref="L6532">IFERROR(INDEX(tblConsorcios[Produto],MOD($J6532,ROWS(tblConsorcios[Produto]))+1),"")</f>
        <v>Imóvel IE240 – 200m</v>
      </c>
      <c r="M6532" s="20" cm="1">
        <f t="array" ref="M6532">IFERROR(INDEX(tblConsorcios[Valor da Carta (R$)],MOD($J6532,ROWS(tblConsorcios[Produto]))+1),"")</f>
        <v>240000</v>
      </c>
      <c r="N6532" s="2" cm="1">
        <f t="array" ref="N6532">IFERROR(INDEX(tblConsorcios[Prazo (meses)],MOD($J6532,ROWS(tblConsorcios[Produto]))+1),"")</f>
        <v>200</v>
      </c>
      <c r="O6532" s="20" cm="1">
        <f t="array" ref="O6532">IFERROR(INDEX(tblConsorcios[Parcela Mensal (R$)],MOD($J6532,ROWS(tblConsorcios[Produto]))+1),"")</f>
        <v>1521.6</v>
      </c>
      <c r="P6532" s="20" t="str" cm="1">
        <f t="array" ref="P6532">IFERROR(INDEX(tblClientes[Dividendo Mensal (R$)],INT($J6532/ROWS(tblConsorcios[Produto]))+1),"")</f>
        <v/>
      </c>
      <c r="Q6532" s="20" t="str">
        <f t="shared" si="307"/>
        <v/>
      </c>
      <c r="R6532">
        <f t="shared" si="308"/>
        <v>0</v>
      </c>
    </row>
    <row r="6533" spans="10:18" x14ac:dyDescent="0.2">
      <c r="J6533">
        <f t="shared" si="306"/>
        <v>6531</v>
      </c>
      <c r="K6533" t="str" cm="1">
        <f t="array" ref="K6533">IFERROR(INDEX(tblClientes[Cliente],INT($J6533/ROWS(tblConsorcios[Produto]))+1),"")</f>
        <v/>
      </c>
      <c r="L6533" t="str" cm="1">
        <f t="array" ref="L6533">IFERROR(INDEX(tblConsorcios[Produto],MOD($J6533,ROWS(tblConsorcios[Produto]))+1),"")</f>
        <v>Imóvel IE230 – 240m</v>
      </c>
      <c r="M6533" s="20" cm="1">
        <f t="array" ref="M6533">IFERROR(INDEX(tblConsorcios[Valor da Carta (R$)],MOD($J6533,ROWS(tblConsorcios[Produto]))+1),"")</f>
        <v>230000</v>
      </c>
      <c r="N6533" s="2" cm="1">
        <f t="array" ref="N6533">IFERROR(INDEX(tblConsorcios[Prazo (meses)],MOD($J6533,ROWS(tblConsorcios[Produto]))+1),"")</f>
        <v>240</v>
      </c>
      <c r="O6533" s="20" cm="1">
        <f t="array" ref="O6533">IFERROR(INDEX(tblConsorcios[Parcela Mensal (R$)],MOD($J6533,ROWS(tblConsorcios[Produto]))+1),"")</f>
        <v>1234.33</v>
      </c>
      <c r="P6533" s="20" t="str" cm="1">
        <f t="array" ref="P6533">IFERROR(INDEX(tblClientes[Dividendo Mensal (R$)],INT($J6533/ROWS(tblConsorcios[Produto]))+1),"")</f>
        <v/>
      </c>
      <c r="Q6533" s="20" t="str">
        <f t="shared" si="307"/>
        <v/>
      </c>
      <c r="R6533">
        <f t="shared" si="308"/>
        <v>0</v>
      </c>
    </row>
    <row r="6534" spans="10:18" x14ac:dyDescent="0.2">
      <c r="J6534">
        <f t="shared" si="306"/>
        <v>6532</v>
      </c>
      <c r="K6534" t="str" cm="1">
        <f t="array" ref="K6534">IFERROR(INDEX(tblClientes[Cliente],INT($J6534/ROWS(tblConsorcios[Produto]))+1),"")</f>
        <v/>
      </c>
      <c r="L6534" t="str" cm="1">
        <f t="array" ref="L6534">IFERROR(INDEX(tblConsorcios[Produto],MOD($J6534,ROWS(tblConsorcios[Produto]))+1),"")</f>
        <v>Imóvel IE230 – 220m</v>
      </c>
      <c r="M6534" s="20" cm="1">
        <f t="array" ref="M6534">IFERROR(INDEX(tblConsorcios[Valor da Carta (R$)],MOD($J6534,ROWS(tblConsorcios[Produto]))+1),"")</f>
        <v>230000</v>
      </c>
      <c r="N6534" s="2" cm="1">
        <f t="array" ref="N6534">IFERROR(INDEX(tblConsorcios[Prazo (meses)],MOD($J6534,ROWS(tblConsorcios[Produto]))+1),"")</f>
        <v>220</v>
      </c>
      <c r="O6534" s="20" cm="1">
        <f t="array" ref="O6534">IFERROR(INDEX(tblConsorcios[Parcela Mensal (R$)],MOD($J6534,ROWS(tblConsorcios[Produto]))+1),"")</f>
        <v>1336.09</v>
      </c>
      <c r="P6534" s="20" t="str" cm="1">
        <f t="array" ref="P6534">IFERROR(INDEX(tblClientes[Dividendo Mensal (R$)],INT($J6534/ROWS(tblConsorcios[Produto]))+1),"")</f>
        <v/>
      </c>
      <c r="Q6534" s="20" t="str">
        <f t="shared" si="307"/>
        <v/>
      </c>
      <c r="R6534">
        <f t="shared" si="308"/>
        <v>0</v>
      </c>
    </row>
    <row r="6535" spans="10:18" x14ac:dyDescent="0.2">
      <c r="J6535">
        <f t="shared" si="306"/>
        <v>6533</v>
      </c>
      <c r="K6535" t="str" cm="1">
        <f t="array" ref="K6535">IFERROR(INDEX(tblClientes[Cliente],INT($J6535/ROWS(tblConsorcios[Produto]))+1),"")</f>
        <v/>
      </c>
      <c r="L6535" t="str" cm="1">
        <f t="array" ref="L6535">IFERROR(INDEX(tblConsorcios[Produto],MOD($J6535,ROWS(tblConsorcios[Produto]))+1),"")</f>
        <v>Imóvel IE230 – 200m</v>
      </c>
      <c r="M6535" s="20" cm="1">
        <f t="array" ref="M6535">IFERROR(INDEX(tblConsorcios[Valor da Carta (R$)],MOD($J6535,ROWS(tblConsorcios[Produto]))+1),"")</f>
        <v>230000</v>
      </c>
      <c r="N6535" s="2" cm="1">
        <f t="array" ref="N6535">IFERROR(INDEX(tblConsorcios[Prazo (meses)],MOD($J6535,ROWS(tblConsorcios[Produto]))+1),"")</f>
        <v>200</v>
      </c>
      <c r="O6535" s="20" cm="1">
        <f t="array" ref="O6535">IFERROR(INDEX(tblConsorcios[Parcela Mensal (R$)],MOD($J6535,ROWS(tblConsorcios[Produto]))+1),"")</f>
        <v>1458.2</v>
      </c>
      <c r="P6535" s="20" t="str" cm="1">
        <f t="array" ref="P6535">IFERROR(INDEX(tblClientes[Dividendo Mensal (R$)],INT($J6535/ROWS(tblConsorcios[Produto]))+1),"")</f>
        <v/>
      </c>
      <c r="Q6535" s="20" t="str">
        <f t="shared" si="307"/>
        <v/>
      </c>
      <c r="R6535">
        <f t="shared" si="308"/>
        <v>0</v>
      </c>
    </row>
    <row r="6536" spans="10:18" x14ac:dyDescent="0.2">
      <c r="J6536">
        <f t="shared" si="306"/>
        <v>6534</v>
      </c>
      <c r="K6536" t="str" cm="1">
        <f t="array" ref="K6536">IFERROR(INDEX(tblClientes[Cliente],INT($J6536/ROWS(tblConsorcios[Produto]))+1),"")</f>
        <v/>
      </c>
      <c r="L6536" t="str" cm="1">
        <f t="array" ref="L6536">IFERROR(INDEX(tblConsorcios[Produto],MOD($J6536,ROWS(tblConsorcios[Produto]))+1),"")</f>
        <v>Imóvel IE220 – 240m</v>
      </c>
      <c r="M6536" s="20" cm="1">
        <f t="array" ref="M6536">IFERROR(INDEX(tblConsorcios[Valor da Carta (R$)],MOD($J6536,ROWS(tblConsorcios[Produto]))+1),"")</f>
        <v>220000</v>
      </c>
      <c r="N6536" s="2" cm="1">
        <f t="array" ref="N6536">IFERROR(INDEX(tblConsorcios[Prazo (meses)],MOD($J6536,ROWS(tblConsorcios[Produto]))+1),"")</f>
        <v>240</v>
      </c>
      <c r="O6536" s="20" cm="1">
        <f t="array" ref="O6536">IFERROR(INDEX(tblConsorcios[Parcela Mensal (R$)],MOD($J6536,ROWS(tblConsorcios[Produto]))+1),"")</f>
        <v>1180.67</v>
      </c>
      <c r="P6536" s="20" t="str" cm="1">
        <f t="array" ref="P6536">IFERROR(INDEX(tblClientes[Dividendo Mensal (R$)],INT($J6536/ROWS(tblConsorcios[Produto]))+1),"")</f>
        <v/>
      </c>
      <c r="Q6536" s="20" t="str">
        <f t="shared" si="307"/>
        <v/>
      </c>
      <c r="R6536">
        <f t="shared" si="308"/>
        <v>0</v>
      </c>
    </row>
    <row r="6537" spans="10:18" x14ac:dyDescent="0.2">
      <c r="J6537">
        <f t="shared" si="306"/>
        <v>6535</v>
      </c>
      <c r="K6537" t="str" cm="1">
        <f t="array" ref="K6537">IFERROR(INDEX(tblClientes[Cliente],INT($J6537/ROWS(tblConsorcios[Produto]))+1),"")</f>
        <v/>
      </c>
      <c r="L6537" t="str" cm="1">
        <f t="array" ref="L6537">IFERROR(INDEX(tblConsorcios[Produto],MOD($J6537,ROWS(tblConsorcios[Produto]))+1),"")</f>
        <v>Imóvel IE220 – 220m</v>
      </c>
      <c r="M6537" s="20" cm="1">
        <f t="array" ref="M6537">IFERROR(INDEX(tblConsorcios[Valor da Carta (R$)],MOD($J6537,ROWS(tblConsorcios[Produto]))+1),"")</f>
        <v>220000</v>
      </c>
      <c r="N6537" s="2" cm="1">
        <f t="array" ref="N6537">IFERROR(INDEX(tblConsorcios[Prazo (meses)],MOD($J6537,ROWS(tblConsorcios[Produto]))+1),"")</f>
        <v>220</v>
      </c>
      <c r="O6537" s="20" cm="1">
        <f t="array" ref="O6537">IFERROR(INDEX(tblConsorcios[Parcela Mensal (R$)],MOD($J6537,ROWS(tblConsorcios[Produto]))+1),"")</f>
        <v>1278</v>
      </c>
      <c r="P6537" s="20" t="str" cm="1">
        <f t="array" ref="P6537">IFERROR(INDEX(tblClientes[Dividendo Mensal (R$)],INT($J6537/ROWS(tblConsorcios[Produto]))+1),"")</f>
        <v/>
      </c>
      <c r="Q6537" s="20" t="str">
        <f t="shared" si="307"/>
        <v/>
      </c>
      <c r="R6537">
        <f t="shared" si="308"/>
        <v>0</v>
      </c>
    </row>
    <row r="6538" spans="10:18" x14ac:dyDescent="0.2">
      <c r="J6538">
        <f t="shared" si="306"/>
        <v>6536</v>
      </c>
      <c r="K6538" t="str" cm="1">
        <f t="array" ref="K6538">IFERROR(INDEX(tblClientes[Cliente],INT($J6538/ROWS(tblConsorcios[Produto]))+1),"")</f>
        <v/>
      </c>
      <c r="L6538" t="str" cm="1">
        <f t="array" ref="L6538">IFERROR(INDEX(tblConsorcios[Produto],MOD($J6538,ROWS(tblConsorcios[Produto]))+1),"")</f>
        <v>Imóvel IE220 – 200m</v>
      </c>
      <c r="M6538" s="20" cm="1">
        <f t="array" ref="M6538">IFERROR(INDEX(tblConsorcios[Valor da Carta (R$)],MOD($J6538,ROWS(tblConsorcios[Produto]))+1),"")</f>
        <v>220000</v>
      </c>
      <c r="N6538" s="2" cm="1">
        <f t="array" ref="N6538">IFERROR(INDEX(tblConsorcios[Prazo (meses)],MOD($J6538,ROWS(tblConsorcios[Produto]))+1),"")</f>
        <v>200</v>
      </c>
      <c r="O6538" s="20" cm="1">
        <f t="array" ref="O6538">IFERROR(INDEX(tblConsorcios[Parcela Mensal (R$)],MOD($J6538,ROWS(tblConsorcios[Produto]))+1),"")</f>
        <v>1394.8</v>
      </c>
      <c r="P6538" s="20" t="str" cm="1">
        <f t="array" ref="P6538">IFERROR(INDEX(tblClientes[Dividendo Mensal (R$)],INT($J6538/ROWS(tblConsorcios[Produto]))+1),"")</f>
        <v/>
      </c>
      <c r="Q6538" s="20" t="str">
        <f t="shared" si="307"/>
        <v/>
      </c>
      <c r="R6538">
        <f t="shared" si="308"/>
        <v>0</v>
      </c>
    </row>
    <row r="6539" spans="10:18" x14ac:dyDescent="0.2">
      <c r="J6539">
        <f t="shared" si="306"/>
        <v>6537</v>
      </c>
      <c r="K6539" t="str" cm="1">
        <f t="array" ref="K6539">IFERROR(INDEX(tblClientes[Cliente],INT($J6539/ROWS(tblConsorcios[Produto]))+1),"")</f>
        <v/>
      </c>
      <c r="L6539" t="str" cm="1">
        <f t="array" ref="L6539">IFERROR(INDEX(tblConsorcios[Produto],MOD($J6539,ROWS(tblConsorcios[Produto]))+1),"")</f>
        <v>Imóvel IE200 – 240m</v>
      </c>
      <c r="M6539" s="20" cm="1">
        <f t="array" ref="M6539">IFERROR(INDEX(tblConsorcios[Valor da Carta (R$)],MOD($J6539,ROWS(tblConsorcios[Produto]))+1),"")</f>
        <v>200000</v>
      </c>
      <c r="N6539" s="2" cm="1">
        <f t="array" ref="N6539">IFERROR(INDEX(tblConsorcios[Prazo (meses)],MOD($J6539,ROWS(tblConsorcios[Produto]))+1),"")</f>
        <v>240</v>
      </c>
      <c r="O6539" s="20" cm="1">
        <f t="array" ref="O6539">IFERROR(INDEX(tblConsorcios[Parcela Mensal (R$)],MOD($J6539,ROWS(tblConsorcios[Produto]))+1),"")</f>
        <v>1073.33</v>
      </c>
      <c r="P6539" s="20" t="str" cm="1">
        <f t="array" ref="P6539">IFERROR(INDEX(tblClientes[Dividendo Mensal (R$)],INT($J6539/ROWS(tblConsorcios[Produto]))+1),"")</f>
        <v/>
      </c>
      <c r="Q6539" s="20" t="str">
        <f t="shared" si="307"/>
        <v/>
      </c>
      <c r="R6539">
        <f t="shared" si="308"/>
        <v>0</v>
      </c>
    </row>
    <row r="6540" spans="10:18" x14ac:dyDescent="0.2">
      <c r="J6540">
        <f t="shared" si="306"/>
        <v>6538</v>
      </c>
      <c r="K6540" t="str" cm="1">
        <f t="array" ref="K6540">IFERROR(INDEX(tblClientes[Cliente],INT($J6540/ROWS(tblConsorcios[Produto]))+1),"")</f>
        <v/>
      </c>
      <c r="L6540" t="str" cm="1">
        <f t="array" ref="L6540">IFERROR(INDEX(tblConsorcios[Produto],MOD($J6540,ROWS(tblConsorcios[Produto]))+1),"")</f>
        <v>Imóvel IE200 – 220m</v>
      </c>
      <c r="M6540" s="20" cm="1">
        <f t="array" ref="M6540">IFERROR(INDEX(tblConsorcios[Valor da Carta (R$)],MOD($J6540,ROWS(tblConsorcios[Produto]))+1),"")</f>
        <v>200000</v>
      </c>
      <c r="N6540" s="2" cm="1">
        <f t="array" ref="N6540">IFERROR(INDEX(tblConsorcios[Prazo (meses)],MOD($J6540,ROWS(tblConsorcios[Produto]))+1),"")</f>
        <v>220</v>
      </c>
      <c r="O6540" s="20" cm="1">
        <f t="array" ref="O6540">IFERROR(INDEX(tblConsorcios[Parcela Mensal (R$)],MOD($J6540,ROWS(tblConsorcios[Produto]))+1),"")</f>
        <v>1161.82</v>
      </c>
      <c r="P6540" s="20" t="str" cm="1">
        <f t="array" ref="P6540">IFERROR(INDEX(tblClientes[Dividendo Mensal (R$)],INT($J6540/ROWS(tblConsorcios[Produto]))+1),"")</f>
        <v/>
      </c>
      <c r="Q6540" s="20" t="str">
        <f t="shared" si="307"/>
        <v/>
      </c>
      <c r="R6540">
        <f t="shared" si="308"/>
        <v>0</v>
      </c>
    </row>
    <row r="6541" spans="10:18" x14ac:dyDescent="0.2">
      <c r="J6541">
        <f t="shared" si="306"/>
        <v>6539</v>
      </c>
      <c r="K6541" t="str" cm="1">
        <f t="array" ref="K6541">IFERROR(INDEX(tblClientes[Cliente],INT($J6541/ROWS(tblConsorcios[Produto]))+1),"")</f>
        <v/>
      </c>
      <c r="L6541" t="str" cm="1">
        <f t="array" ref="L6541">IFERROR(INDEX(tblConsorcios[Produto],MOD($J6541,ROWS(tblConsorcios[Produto]))+1),"")</f>
        <v>Imóvel IE200 – 200m</v>
      </c>
      <c r="M6541" s="20" cm="1">
        <f t="array" ref="M6541">IFERROR(INDEX(tblConsorcios[Valor da Carta (R$)],MOD($J6541,ROWS(tblConsorcios[Produto]))+1),"")</f>
        <v>200000</v>
      </c>
      <c r="N6541" s="2" cm="1">
        <f t="array" ref="N6541">IFERROR(INDEX(tblConsorcios[Prazo (meses)],MOD($J6541,ROWS(tblConsorcios[Produto]))+1),"")</f>
        <v>200</v>
      </c>
      <c r="O6541" s="20" cm="1">
        <f t="array" ref="O6541">IFERROR(INDEX(tblConsorcios[Parcela Mensal (R$)],MOD($J6541,ROWS(tblConsorcios[Produto]))+1),"")</f>
        <v>1268</v>
      </c>
      <c r="P6541" s="20" t="str" cm="1">
        <f t="array" ref="P6541">IFERROR(INDEX(tblClientes[Dividendo Mensal (R$)],INT($J6541/ROWS(tblConsorcios[Produto]))+1),"")</f>
        <v/>
      </c>
      <c r="Q6541" s="20" t="str">
        <f t="shared" si="307"/>
        <v/>
      </c>
      <c r="R6541">
        <f t="shared" si="308"/>
        <v>0</v>
      </c>
    </row>
    <row r="6542" spans="10:18" x14ac:dyDescent="0.2">
      <c r="J6542">
        <f t="shared" si="306"/>
        <v>6540</v>
      </c>
      <c r="K6542" t="str" cm="1">
        <f t="array" ref="K6542">IFERROR(INDEX(tblClientes[Cliente],INT($J6542/ROWS(tblConsorcios[Produto]))+1),"")</f>
        <v/>
      </c>
      <c r="L6542" t="str" cm="1">
        <f t="array" ref="L6542">IFERROR(INDEX(tblConsorcios[Produto],MOD($J6542,ROWS(tblConsorcios[Produto]))+1),"")</f>
        <v>Imóvel IE150 – 240m</v>
      </c>
      <c r="M6542" s="20" cm="1">
        <f t="array" ref="M6542">IFERROR(INDEX(tblConsorcios[Valor da Carta (R$)],MOD($J6542,ROWS(tblConsorcios[Produto]))+1),"")</f>
        <v>150000</v>
      </c>
      <c r="N6542" s="2" cm="1">
        <f t="array" ref="N6542">IFERROR(INDEX(tblConsorcios[Prazo (meses)],MOD($J6542,ROWS(tblConsorcios[Produto]))+1),"")</f>
        <v>240</v>
      </c>
      <c r="O6542" s="20" cm="1">
        <f t="array" ref="O6542">IFERROR(INDEX(tblConsorcios[Parcela Mensal (R$)],MOD($J6542,ROWS(tblConsorcios[Produto]))+1),"")</f>
        <v>805</v>
      </c>
      <c r="P6542" s="20" t="str" cm="1">
        <f t="array" ref="P6542">IFERROR(INDEX(tblClientes[Dividendo Mensal (R$)],INT($J6542/ROWS(tblConsorcios[Produto]))+1),"")</f>
        <v/>
      </c>
      <c r="Q6542" s="20" t="str">
        <f t="shared" si="307"/>
        <v/>
      </c>
      <c r="R6542">
        <f t="shared" si="308"/>
        <v>0</v>
      </c>
    </row>
    <row r="6543" spans="10:18" x14ac:dyDescent="0.2">
      <c r="J6543">
        <f t="shared" si="306"/>
        <v>6541</v>
      </c>
      <c r="K6543" t="str" cm="1">
        <f t="array" ref="K6543">IFERROR(INDEX(tblClientes[Cliente],INT($J6543/ROWS(tblConsorcios[Produto]))+1),"")</f>
        <v/>
      </c>
      <c r="L6543" t="str" cm="1">
        <f t="array" ref="L6543">IFERROR(INDEX(tblConsorcios[Produto],MOD($J6543,ROWS(tblConsorcios[Produto]))+1),"")</f>
        <v>Imóvel IE150 – 220m</v>
      </c>
      <c r="M6543" s="20" cm="1">
        <f t="array" ref="M6543">IFERROR(INDEX(tblConsorcios[Valor da Carta (R$)],MOD($J6543,ROWS(tblConsorcios[Produto]))+1),"")</f>
        <v>150000</v>
      </c>
      <c r="N6543" s="2" cm="1">
        <f t="array" ref="N6543">IFERROR(INDEX(tblConsorcios[Prazo (meses)],MOD($J6543,ROWS(tblConsorcios[Produto]))+1),"")</f>
        <v>220</v>
      </c>
      <c r="O6543" s="20" cm="1">
        <f t="array" ref="O6543">IFERROR(INDEX(tblConsorcios[Parcela Mensal (R$)],MOD($J6543,ROWS(tblConsorcios[Produto]))+1),"")</f>
        <v>871.36</v>
      </c>
      <c r="P6543" s="20" t="str" cm="1">
        <f t="array" ref="P6543">IFERROR(INDEX(tblClientes[Dividendo Mensal (R$)],INT($J6543/ROWS(tblConsorcios[Produto]))+1),"")</f>
        <v/>
      </c>
      <c r="Q6543" s="20" t="str">
        <f t="shared" si="307"/>
        <v/>
      </c>
      <c r="R6543">
        <f t="shared" si="308"/>
        <v>0</v>
      </c>
    </row>
    <row r="6544" spans="10:18" x14ac:dyDescent="0.2">
      <c r="J6544">
        <f t="shared" si="306"/>
        <v>6542</v>
      </c>
      <c r="K6544" t="str" cm="1">
        <f t="array" ref="K6544">IFERROR(INDEX(tblClientes[Cliente],INT($J6544/ROWS(tblConsorcios[Produto]))+1),"")</f>
        <v/>
      </c>
      <c r="L6544" t="str" cm="1">
        <f t="array" ref="L6544">IFERROR(INDEX(tblConsorcios[Produto],MOD($J6544,ROWS(tblConsorcios[Produto]))+1),"")</f>
        <v>Imóvel IE150 – 200m</v>
      </c>
      <c r="M6544" s="20" cm="1">
        <f t="array" ref="M6544">IFERROR(INDEX(tblConsorcios[Valor da Carta (R$)],MOD($J6544,ROWS(tblConsorcios[Produto]))+1),"")</f>
        <v>150000</v>
      </c>
      <c r="N6544" s="2" cm="1">
        <f t="array" ref="N6544">IFERROR(INDEX(tblConsorcios[Prazo (meses)],MOD($J6544,ROWS(tblConsorcios[Produto]))+1),"")</f>
        <v>200</v>
      </c>
      <c r="O6544" s="20" cm="1">
        <f t="array" ref="O6544">IFERROR(INDEX(tblConsorcios[Parcela Mensal (R$)],MOD($J6544,ROWS(tblConsorcios[Produto]))+1),"")</f>
        <v>951</v>
      </c>
      <c r="P6544" s="20" t="str" cm="1">
        <f t="array" ref="P6544">IFERROR(INDEX(tblClientes[Dividendo Mensal (R$)],INT($J6544/ROWS(tblConsorcios[Produto]))+1),"")</f>
        <v/>
      </c>
      <c r="Q6544" s="20" t="str">
        <f t="shared" si="307"/>
        <v/>
      </c>
      <c r="R6544">
        <f t="shared" si="308"/>
        <v>0</v>
      </c>
    </row>
    <row r="6545" spans="10:18" x14ac:dyDescent="0.2">
      <c r="J6545">
        <f t="shared" si="306"/>
        <v>6543</v>
      </c>
      <c r="K6545" t="str" cm="1">
        <f t="array" ref="K6545">IFERROR(INDEX(tblClientes[Cliente],INT($J6545/ROWS(tblConsorcios[Produto]))+1),"")</f>
        <v/>
      </c>
      <c r="L6545" t="str" cm="1">
        <f t="array" ref="L6545">IFERROR(INDEX(tblConsorcios[Produto],MOD($J6545,ROWS(tblConsorcios[Produto]))+1),"")</f>
        <v>Imóvel IE140 – 240m</v>
      </c>
      <c r="M6545" s="20" cm="1">
        <f t="array" ref="M6545">IFERROR(INDEX(tblConsorcios[Valor da Carta (R$)],MOD($J6545,ROWS(tblConsorcios[Produto]))+1),"")</f>
        <v>140000</v>
      </c>
      <c r="N6545" s="2" cm="1">
        <f t="array" ref="N6545">IFERROR(INDEX(tblConsorcios[Prazo (meses)],MOD($J6545,ROWS(tblConsorcios[Produto]))+1),"")</f>
        <v>240</v>
      </c>
      <c r="O6545" s="20" cm="1">
        <f t="array" ref="O6545">IFERROR(INDEX(tblConsorcios[Parcela Mensal (R$)],MOD($J6545,ROWS(tblConsorcios[Produto]))+1),"")</f>
        <v>751.33</v>
      </c>
      <c r="P6545" s="20" t="str" cm="1">
        <f t="array" ref="P6545">IFERROR(INDEX(tblClientes[Dividendo Mensal (R$)],INT($J6545/ROWS(tblConsorcios[Produto]))+1),"")</f>
        <v/>
      </c>
      <c r="Q6545" s="20" t="str">
        <f t="shared" si="307"/>
        <v/>
      </c>
      <c r="R6545">
        <f t="shared" si="308"/>
        <v>0</v>
      </c>
    </row>
    <row r="6546" spans="10:18" x14ac:dyDescent="0.2">
      <c r="J6546">
        <f t="shared" si="306"/>
        <v>6544</v>
      </c>
      <c r="K6546" t="str" cm="1">
        <f t="array" ref="K6546">IFERROR(INDEX(tblClientes[Cliente],INT($J6546/ROWS(tblConsorcios[Produto]))+1),"")</f>
        <v/>
      </c>
      <c r="L6546" t="str" cm="1">
        <f t="array" ref="L6546">IFERROR(INDEX(tblConsorcios[Produto],MOD($J6546,ROWS(tblConsorcios[Produto]))+1),"")</f>
        <v>Imóvel IE140 – 220m</v>
      </c>
      <c r="M6546" s="20" cm="1">
        <f t="array" ref="M6546">IFERROR(INDEX(tblConsorcios[Valor da Carta (R$)],MOD($J6546,ROWS(tblConsorcios[Produto]))+1),"")</f>
        <v>140000</v>
      </c>
      <c r="N6546" s="2" cm="1">
        <f t="array" ref="N6546">IFERROR(INDEX(tblConsorcios[Prazo (meses)],MOD($J6546,ROWS(tblConsorcios[Produto]))+1),"")</f>
        <v>220</v>
      </c>
      <c r="O6546" s="20" cm="1">
        <f t="array" ref="O6546">IFERROR(INDEX(tblConsorcios[Parcela Mensal (R$)],MOD($J6546,ROWS(tblConsorcios[Produto]))+1),"")</f>
        <v>813.27</v>
      </c>
      <c r="P6546" s="20" t="str" cm="1">
        <f t="array" ref="P6546">IFERROR(INDEX(tblClientes[Dividendo Mensal (R$)],INT($J6546/ROWS(tblConsorcios[Produto]))+1),"")</f>
        <v/>
      </c>
      <c r="Q6546" s="20" t="str">
        <f t="shared" si="307"/>
        <v/>
      </c>
      <c r="R6546">
        <f t="shared" si="308"/>
        <v>0</v>
      </c>
    </row>
    <row r="6547" spans="10:18" x14ac:dyDescent="0.2">
      <c r="J6547">
        <f t="shared" si="306"/>
        <v>6545</v>
      </c>
      <c r="K6547" t="str" cm="1">
        <f t="array" ref="K6547">IFERROR(INDEX(tblClientes[Cliente],INT($J6547/ROWS(tblConsorcios[Produto]))+1),"")</f>
        <v/>
      </c>
      <c r="L6547" t="str" cm="1">
        <f t="array" ref="L6547">IFERROR(INDEX(tblConsorcios[Produto],MOD($J6547,ROWS(tblConsorcios[Produto]))+1),"")</f>
        <v>Imóvel IE140 – 200m</v>
      </c>
      <c r="M6547" s="20" cm="1">
        <f t="array" ref="M6547">IFERROR(INDEX(tblConsorcios[Valor da Carta (R$)],MOD($J6547,ROWS(tblConsorcios[Produto]))+1),"")</f>
        <v>140000</v>
      </c>
      <c r="N6547" s="2" cm="1">
        <f t="array" ref="N6547">IFERROR(INDEX(tblConsorcios[Prazo (meses)],MOD($J6547,ROWS(tblConsorcios[Produto]))+1),"")</f>
        <v>200</v>
      </c>
      <c r="O6547" s="20" cm="1">
        <f t="array" ref="O6547">IFERROR(INDEX(tblConsorcios[Parcela Mensal (R$)],MOD($J6547,ROWS(tblConsorcios[Produto]))+1),"")</f>
        <v>887.6</v>
      </c>
      <c r="P6547" s="20" t="str" cm="1">
        <f t="array" ref="P6547">IFERROR(INDEX(tblClientes[Dividendo Mensal (R$)],INT($J6547/ROWS(tblConsorcios[Produto]))+1),"")</f>
        <v/>
      </c>
      <c r="Q6547" s="20" t="str">
        <f t="shared" si="307"/>
        <v/>
      </c>
      <c r="R6547">
        <f t="shared" si="308"/>
        <v>0</v>
      </c>
    </row>
    <row r="6548" spans="10:18" x14ac:dyDescent="0.2">
      <c r="J6548">
        <f t="shared" si="306"/>
        <v>6546</v>
      </c>
      <c r="K6548" t="str" cm="1">
        <f t="array" ref="K6548">IFERROR(INDEX(tblClientes[Cliente],INT($J6548/ROWS(tblConsorcios[Produto]))+1),"")</f>
        <v/>
      </c>
      <c r="L6548" t="str" cm="1">
        <f t="array" ref="L6548">IFERROR(INDEX(tblConsorcios[Produto],MOD($J6548,ROWS(tblConsorcios[Produto]))+1),"")</f>
        <v>Imóvel IE130 – 240m</v>
      </c>
      <c r="M6548" s="20" cm="1">
        <f t="array" ref="M6548">IFERROR(INDEX(tblConsorcios[Valor da Carta (R$)],MOD($J6548,ROWS(tblConsorcios[Produto]))+1),"")</f>
        <v>130000</v>
      </c>
      <c r="N6548" s="2" cm="1">
        <f t="array" ref="N6548">IFERROR(INDEX(tblConsorcios[Prazo (meses)],MOD($J6548,ROWS(tblConsorcios[Produto]))+1),"")</f>
        <v>240</v>
      </c>
      <c r="O6548" s="20" cm="1">
        <f t="array" ref="O6548">IFERROR(INDEX(tblConsorcios[Parcela Mensal (R$)],MOD($J6548,ROWS(tblConsorcios[Produto]))+1),"")</f>
        <v>697.67</v>
      </c>
      <c r="P6548" s="20" t="str" cm="1">
        <f t="array" ref="P6548">IFERROR(INDEX(tblClientes[Dividendo Mensal (R$)],INT($J6548/ROWS(tblConsorcios[Produto]))+1),"")</f>
        <v/>
      </c>
      <c r="Q6548" s="20" t="str">
        <f t="shared" si="307"/>
        <v/>
      </c>
      <c r="R6548">
        <f t="shared" si="308"/>
        <v>0</v>
      </c>
    </row>
    <row r="6549" spans="10:18" x14ac:dyDescent="0.2">
      <c r="J6549">
        <f t="shared" si="306"/>
        <v>6547</v>
      </c>
      <c r="K6549" t="str" cm="1">
        <f t="array" ref="K6549">IFERROR(INDEX(tblClientes[Cliente],INT($J6549/ROWS(tblConsorcios[Produto]))+1),"")</f>
        <v/>
      </c>
      <c r="L6549" t="str" cm="1">
        <f t="array" ref="L6549">IFERROR(INDEX(tblConsorcios[Produto],MOD($J6549,ROWS(tblConsorcios[Produto]))+1),"")</f>
        <v>Imóvel IE130 – 220m</v>
      </c>
      <c r="M6549" s="20" cm="1">
        <f t="array" ref="M6549">IFERROR(INDEX(tblConsorcios[Valor da Carta (R$)],MOD($J6549,ROWS(tblConsorcios[Produto]))+1),"")</f>
        <v>130000</v>
      </c>
      <c r="N6549" s="2" cm="1">
        <f t="array" ref="N6549">IFERROR(INDEX(tblConsorcios[Prazo (meses)],MOD($J6549,ROWS(tblConsorcios[Produto]))+1),"")</f>
        <v>220</v>
      </c>
      <c r="O6549" s="20" cm="1">
        <f t="array" ref="O6549">IFERROR(INDEX(tblConsorcios[Parcela Mensal (R$)],MOD($J6549,ROWS(tblConsorcios[Produto]))+1),"")</f>
        <v>755.18</v>
      </c>
      <c r="P6549" s="20" t="str" cm="1">
        <f t="array" ref="P6549">IFERROR(INDEX(tblClientes[Dividendo Mensal (R$)],INT($J6549/ROWS(tblConsorcios[Produto]))+1),"")</f>
        <v/>
      </c>
      <c r="Q6549" s="20" t="str">
        <f t="shared" si="307"/>
        <v/>
      </c>
      <c r="R6549">
        <f t="shared" si="308"/>
        <v>0</v>
      </c>
    </row>
    <row r="6550" spans="10:18" x14ac:dyDescent="0.2">
      <c r="J6550">
        <f t="shared" si="306"/>
        <v>6548</v>
      </c>
      <c r="K6550" t="str" cm="1">
        <f t="array" ref="K6550">IFERROR(INDEX(tblClientes[Cliente],INT($J6550/ROWS(tblConsorcios[Produto]))+1),"")</f>
        <v/>
      </c>
      <c r="L6550" t="str" cm="1">
        <f t="array" ref="L6550">IFERROR(INDEX(tblConsorcios[Produto],MOD($J6550,ROWS(tblConsorcios[Produto]))+1),"")</f>
        <v>Imóvel IE130 – 200m</v>
      </c>
      <c r="M6550" s="20" cm="1">
        <f t="array" ref="M6550">IFERROR(INDEX(tblConsorcios[Valor da Carta (R$)],MOD($J6550,ROWS(tblConsorcios[Produto]))+1),"")</f>
        <v>130000</v>
      </c>
      <c r="N6550" s="2" cm="1">
        <f t="array" ref="N6550">IFERROR(INDEX(tblConsorcios[Prazo (meses)],MOD($J6550,ROWS(tblConsorcios[Produto]))+1),"")</f>
        <v>200</v>
      </c>
      <c r="O6550" s="20" cm="1">
        <f t="array" ref="O6550">IFERROR(INDEX(tblConsorcios[Parcela Mensal (R$)],MOD($J6550,ROWS(tblConsorcios[Produto]))+1),"")</f>
        <v>824.2</v>
      </c>
      <c r="P6550" s="20" t="str" cm="1">
        <f t="array" ref="P6550">IFERROR(INDEX(tblClientes[Dividendo Mensal (R$)],INT($J6550/ROWS(tblConsorcios[Produto]))+1),"")</f>
        <v/>
      </c>
      <c r="Q6550" s="20" t="str">
        <f t="shared" si="307"/>
        <v/>
      </c>
      <c r="R6550">
        <f t="shared" si="308"/>
        <v>0</v>
      </c>
    </row>
    <row r="6551" spans="10:18" x14ac:dyDescent="0.2">
      <c r="J6551">
        <f t="shared" si="306"/>
        <v>6549</v>
      </c>
      <c r="K6551" t="str" cm="1">
        <f t="array" ref="K6551">IFERROR(INDEX(tblClientes[Cliente],INT($J6551/ROWS(tblConsorcios[Produto]))+1),"")</f>
        <v/>
      </c>
      <c r="L6551" t="str" cm="1">
        <f t="array" ref="L6551">IFERROR(INDEX(tblConsorcios[Produto],MOD($J6551,ROWS(tblConsorcios[Produto]))+1),"")</f>
        <v>Imóvel IE120 – 240m</v>
      </c>
      <c r="M6551" s="20" cm="1">
        <f t="array" ref="M6551">IFERROR(INDEX(tblConsorcios[Valor da Carta (R$)],MOD($J6551,ROWS(tblConsorcios[Produto]))+1),"")</f>
        <v>120000</v>
      </c>
      <c r="N6551" s="2" cm="1">
        <f t="array" ref="N6551">IFERROR(INDEX(tblConsorcios[Prazo (meses)],MOD($J6551,ROWS(tblConsorcios[Produto]))+1),"")</f>
        <v>240</v>
      </c>
      <c r="O6551" s="20" cm="1">
        <f t="array" ref="O6551">IFERROR(INDEX(tblConsorcios[Parcela Mensal (R$)],MOD($J6551,ROWS(tblConsorcios[Produto]))+1),"")</f>
        <v>644</v>
      </c>
      <c r="P6551" s="20" t="str" cm="1">
        <f t="array" ref="P6551">IFERROR(INDEX(tblClientes[Dividendo Mensal (R$)],INT($J6551/ROWS(tblConsorcios[Produto]))+1),"")</f>
        <v/>
      </c>
      <c r="Q6551" s="20" t="str">
        <f t="shared" si="307"/>
        <v/>
      </c>
      <c r="R6551">
        <f t="shared" si="308"/>
        <v>0</v>
      </c>
    </row>
    <row r="6552" spans="10:18" x14ac:dyDescent="0.2">
      <c r="J6552">
        <f t="shared" si="306"/>
        <v>6550</v>
      </c>
      <c r="K6552" t="str" cm="1">
        <f t="array" ref="K6552">IFERROR(INDEX(tblClientes[Cliente],INT($J6552/ROWS(tblConsorcios[Produto]))+1),"")</f>
        <v/>
      </c>
      <c r="L6552" t="str" cm="1">
        <f t="array" ref="L6552">IFERROR(INDEX(tblConsorcios[Produto],MOD($J6552,ROWS(tblConsorcios[Produto]))+1),"")</f>
        <v>Imóvel IE120 – 220m</v>
      </c>
      <c r="M6552" s="20" cm="1">
        <f t="array" ref="M6552">IFERROR(INDEX(tblConsorcios[Valor da Carta (R$)],MOD($J6552,ROWS(tblConsorcios[Produto]))+1),"")</f>
        <v>120000</v>
      </c>
      <c r="N6552" s="2" cm="1">
        <f t="array" ref="N6552">IFERROR(INDEX(tblConsorcios[Prazo (meses)],MOD($J6552,ROWS(tblConsorcios[Produto]))+1),"")</f>
        <v>220</v>
      </c>
      <c r="O6552" s="20" cm="1">
        <f t="array" ref="O6552">IFERROR(INDEX(tblConsorcios[Parcela Mensal (R$)],MOD($J6552,ROWS(tblConsorcios[Produto]))+1),"")</f>
        <v>697.09</v>
      </c>
      <c r="P6552" s="20" t="str" cm="1">
        <f t="array" ref="P6552">IFERROR(INDEX(tblClientes[Dividendo Mensal (R$)],INT($J6552/ROWS(tblConsorcios[Produto]))+1),"")</f>
        <v/>
      </c>
      <c r="Q6552" s="20" t="str">
        <f t="shared" si="307"/>
        <v/>
      </c>
      <c r="R6552">
        <f t="shared" si="308"/>
        <v>0</v>
      </c>
    </row>
    <row r="6553" spans="10:18" x14ac:dyDescent="0.2">
      <c r="J6553">
        <f t="shared" si="306"/>
        <v>6551</v>
      </c>
      <c r="K6553" t="str" cm="1">
        <f t="array" ref="K6553">IFERROR(INDEX(tblClientes[Cliente],INT($J6553/ROWS(tblConsorcios[Produto]))+1),"")</f>
        <v/>
      </c>
      <c r="L6553" t="str" cm="1">
        <f t="array" ref="L6553">IFERROR(INDEX(tblConsorcios[Produto],MOD($J6553,ROWS(tblConsorcios[Produto]))+1),"")</f>
        <v>Imóvel IE120 – 200m</v>
      </c>
      <c r="M6553" s="20" cm="1">
        <f t="array" ref="M6553">IFERROR(INDEX(tblConsorcios[Valor da Carta (R$)],MOD($J6553,ROWS(tblConsorcios[Produto]))+1),"")</f>
        <v>120000</v>
      </c>
      <c r="N6553" s="2" cm="1">
        <f t="array" ref="N6553">IFERROR(INDEX(tblConsorcios[Prazo (meses)],MOD($J6553,ROWS(tblConsorcios[Produto]))+1),"")</f>
        <v>200</v>
      </c>
      <c r="O6553" s="20" cm="1">
        <f t="array" ref="O6553">IFERROR(INDEX(tblConsorcios[Parcela Mensal (R$)],MOD($J6553,ROWS(tblConsorcios[Produto]))+1),"")</f>
        <v>760.8</v>
      </c>
      <c r="P6553" s="20" t="str" cm="1">
        <f t="array" ref="P6553">IFERROR(INDEX(tblClientes[Dividendo Mensal (R$)],INT($J6553/ROWS(tblConsorcios[Produto]))+1),"")</f>
        <v/>
      </c>
      <c r="Q6553" s="20" t="str">
        <f t="shared" si="307"/>
        <v/>
      </c>
      <c r="R6553">
        <f t="shared" si="308"/>
        <v>0</v>
      </c>
    </row>
    <row r="6554" spans="10:18" x14ac:dyDescent="0.2">
      <c r="J6554">
        <f t="shared" si="306"/>
        <v>6552</v>
      </c>
      <c r="K6554" t="str" cm="1">
        <f t="array" ref="K6554">IFERROR(INDEX(tblClientes[Cliente],INT($J6554/ROWS(tblConsorcios[Produto]))+1),"")</f>
        <v/>
      </c>
      <c r="L6554" t="str" cm="1">
        <f t="array" ref="L6554">IFERROR(INDEX(tblConsorcios[Produto],MOD($J6554,ROWS(tblConsorcios[Produto]))+1),"")</f>
        <v>Imóvel IE600 – 240m</v>
      </c>
      <c r="M6554" s="20" cm="1">
        <f t="array" ref="M6554">IFERROR(INDEX(tblConsorcios[Valor da Carta (R$)],MOD($J6554,ROWS(tblConsorcios[Produto]))+1),"")</f>
        <v>600000</v>
      </c>
      <c r="N6554" s="2" cm="1">
        <f t="array" ref="N6554">IFERROR(INDEX(tblConsorcios[Prazo (meses)],MOD($J6554,ROWS(tblConsorcios[Produto]))+1),"")</f>
        <v>240</v>
      </c>
      <c r="O6554" s="20" cm="1">
        <f t="array" ref="O6554">IFERROR(INDEX(tblConsorcios[Parcela Mensal (R$)],MOD($J6554,ROWS(tblConsorcios[Produto]))+1),"")</f>
        <v>3220</v>
      </c>
      <c r="P6554" s="20" t="str" cm="1">
        <f t="array" ref="P6554">IFERROR(INDEX(tblClientes[Dividendo Mensal (R$)],INT($J6554/ROWS(tblConsorcios[Produto]))+1),"")</f>
        <v/>
      </c>
      <c r="Q6554" s="20" t="str">
        <f t="shared" si="307"/>
        <v/>
      </c>
      <c r="R6554">
        <f t="shared" si="308"/>
        <v>0</v>
      </c>
    </row>
    <row r="6555" spans="10:18" x14ac:dyDescent="0.2">
      <c r="J6555">
        <f t="shared" si="306"/>
        <v>6553</v>
      </c>
      <c r="K6555" t="str" cm="1">
        <f t="array" ref="K6555">IFERROR(INDEX(tblClientes[Cliente],INT($J6555/ROWS(tblConsorcios[Produto]))+1),"")</f>
        <v/>
      </c>
      <c r="L6555" t="str" cm="1">
        <f t="array" ref="L6555">IFERROR(INDEX(tblConsorcios[Produto],MOD($J6555,ROWS(tblConsorcios[Produto]))+1),"")</f>
        <v>Imóvel IE600 – 220m</v>
      </c>
      <c r="M6555" s="20" cm="1">
        <f t="array" ref="M6555">IFERROR(INDEX(tblConsorcios[Valor da Carta (R$)],MOD($J6555,ROWS(tblConsorcios[Produto]))+1),"")</f>
        <v>600000</v>
      </c>
      <c r="N6555" s="2" cm="1">
        <f t="array" ref="N6555">IFERROR(INDEX(tblConsorcios[Prazo (meses)],MOD($J6555,ROWS(tblConsorcios[Produto]))+1),"")</f>
        <v>220</v>
      </c>
      <c r="O6555" s="20" cm="1">
        <f t="array" ref="O6555">IFERROR(INDEX(tblConsorcios[Parcela Mensal (R$)],MOD($J6555,ROWS(tblConsorcios[Produto]))+1),"")</f>
        <v>3485.45</v>
      </c>
      <c r="P6555" s="20" t="str" cm="1">
        <f t="array" ref="P6555">IFERROR(INDEX(tblClientes[Dividendo Mensal (R$)],INT($J6555/ROWS(tblConsorcios[Produto]))+1),"")</f>
        <v/>
      </c>
      <c r="Q6555" s="20" t="str">
        <f t="shared" si="307"/>
        <v/>
      </c>
      <c r="R6555">
        <f t="shared" si="308"/>
        <v>0</v>
      </c>
    </row>
    <row r="6556" spans="10:18" x14ac:dyDescent="0.2">
      <c r="J6556">
        <f t="shared" si="306"/>
        <v>6554</v>
      </c>
      <c r="K6556" t="str" cm="1">
        <f t="array" ref="K6556">IFERROR(INDEX(tblClientes[Cliente],INT($J6556/ROWS(tblConsorcios[Produto]))+1),"")</f>
        <v/>
      </c>
      <c r="L6556" t="str" cm="1">
        <f t="array" ref="L6556">IFERROR(INDEX(tblConsorcios[Produto],MOD($J6556,ROWS(tblConsorcios[Produto]))+1),"")</f>
        <v>Imóvel IE600 – 200m</v>
      </c>
      <c r="M6556" s="20" cm="1">
        <f t="array" ref="M6556">IFERROR(INDEX(tblConsorcios[Valor da Carta (R$)],MOD($J6556,ROWS(tblConsorcios[Produto]))+1),"")</f>
        <v>600000</v>
      </c>
      <c r="N6556" s="2" cm="1">
        <f t="array" ref="N6556">IFERROR(INDEX(tblConsorcios[Prazo (meses)],MOD($J6556,ROWS(tblConsorcios[Produto]))+1),"")</f>
        <v>200</v>
      </c>
      <c r="O6556" s="20" cm="1">
        <f t="array" ref="O6556">IFERROR(INDEX(tblConsorcios[Parcela Mensal (R$)],MOD($J6556,ROWS(tblConsorcios[Produto]))+1),"")</f>
        <v>3804</v>
      </c>
      <c r="P6556" s="20" t="str" cm="1">
        <f t="array" ref="P6556">IFERROR(INDEX(tblClientes[Dividendo Mensal (R$)],INT($J6556/ROWS(tblConsorcios[Produto]))+1),"")</f>
        <v/>
      </c>
      <c r="Q6556" s="20" t="str">
        <f t="shared" si="307"/>
        <v/>
      </c>
      <c r="R6556">
        <f t="shared" si="308"/>
        <v>0</v>
      </c>
    </row>
    <row r="6557" spans="10:18" x14ac:dyDescent="0.2">
      <c r="J6557">
        <f t="shared" si="306"/>
        <v>6555</v>
      </c>
      <c r="K6557" t="str" cm="1">
        <f t="array" ref="K6557">IFERROR(INDEX(tblClientes[Cliente],INT($J6557/ROWS(tblConsorcios[Produto]))+1),"")</f>
        <v/>
      </c>
      <c r="L6557" t="str" cm="1">
        <f t="array" ref="L6557">IFERROR(INDEX(tblConsorcios[Produto],MOD($J6557,ROWS(tblConsorcios[Produto]))+1),"")</f>
        <v>Imóvel IE580 – 240m</v>
      </c>
      <c r="M6557" s="20" cm="1">
        <f t="array" ref="M6557">IFERROR(INDEX(tblConsorcios[Valor da Carta (R$)],MOD($J6557,ROWS(tblConsorcios[Produto]))+1),"")</f>
        <v>580000</v>
      </c>
      <c r="N6557" s="2" cm="1">
        <f t="array" ref="N6557">IFERROR(INDEX(tblConsorcios[Prazo (meses)],MOD($J6557,ROWS(tblConsorcios[Produto]))+1),"")</f>
        <v>240</v>
      </c>
      <c r="O6557" s="20" cm="1">
        <f t="array" ref="O6557">IFERROR(INDEX(tblConsorcios[Parcela Mensal (R$)],MOD($J6557,ROWS(tblConsorcios[Produto]))+1),"")</f>
        <v>3112.67</v>
      </c>
      <c r="P6557" s="20" t="str" cm="1">
        <f t="array" ref="P6557">IFERROR(INDEX(tblClientes[Dividendo Mensal (R$)],INT($J6557/ROWS(tblConsorcios[Produto]))+1),"")</f>
        <v/>
      </c>
      <c r="Q6557" s="20" t="str">
        <f t="shared" si="307"/>
        <v/>
      </c>
      <c r="R6557">
        <f t="shared" si="308"/>
        <v>0</v>
      </c>
    </row>
    <row r="6558" spans="10:18" x14ac:dyDescent="0.2">
      <c r="J6558">
        <f t="shared" si="306"/>
        <v>6556</v>
      </c>
      <c r="K6558" t="str" cm="1">
        <f t="array" ref="K6558">IFERROR(INDEX(tblClientes[Cliente],INT($J6558/ROWS(tblConsorcios[Produto]))+1),"")</f>
        <v/>
      </c>
      <c r="L6558" t="str" cm="1">
        <f t="array" ref="L6558">IFERROR(INDEX(tblConsorcios[Produto],MOD($J6558,ROWS(tblConsorcios[Produto]))+1),"")</f>
        <v>Imóvel IE580 – 220m</v>
      </c>
      <c r="M6558" s="20" cm="1">
        <f t="array" ref="M6558">IFERROR(INDEX(tblConsorcios[Valor da Carta (R$)],MOD($J6558,ROWS(tblConsorcios[Produto]))+1),"")</f>
        <v>580000</v>
      </c>
      <c r="N6558" s="2" cm="1">
        <f t="array" ref="N6558">IFERROR(INDEX(tblConsorcios[Prazo (meses)],MOD($J6558,ROWS(tblConsorcios[Produto]))+1),"")</f>
        <v>220</v>
      </c>
      <c r="O6558" s="20" cm="1">
        <f t="array" ref="O6558">IFERROR(INDEX(tblConsorcios[Parcela Mensal (R$)],MOD($J6558,ROWS(tblConsorcios[Produto]))+1),"")</f>
        <v>3369.27</v>
      </c>
      <c r="P6558" s="20" t="str" cm="1">
        <f t="array" ref="P6558">IFERROR(INDEX(tblClientes[Dividendo Mensal (R$)],INT($J6558/ROWS(tblConsorcios[Produto]))+1),"")</f>
        <v/>
      </c>
      <c r="Q6558" s="20" t="str">
        <f t="shared" si="307"/>
        <v/>
      </c>
      <c r="R6558">
        <f t="shared" si="308"/>
        <v>0</v>
      </c>
    </row>
    <row r="6559" spans="10:18" x14ac:dyDescent="0.2">
      <c r="J6559">
        <f t="shared" si="306"/>
        <v>6557</v>
      </c>
      <c r="K6559" t="str" cm="1">
        <f t="array" ref="K6559">IFERROR(INDEX(tblClientes[Cliente],INT($J6559/ROWS(tblConsorcios[Produto]))+1),"")</f>
        <v/>
      </c>
      <c r="L6559" t="str" cm="1">
        <f t="array" ref="L6559">IFERROR(INDEX(tblConsorcios[Produto],MOD($J6559,ROWS(tblConsorcios[Produto]))+1),"")</f>
        <v>Imóvel IE580 – 200m</v>
      </c>
      <c r="M6559" s="20" cm="1">
        <f t="array" ref="M6559">IFERROR(INDEX(tblConsorcios[Valor da Carta (R$)],MOD($J6559,ROWS(tblConsorcios[Produto]))+1),"")</f>
        <v>580000</v>
      </c>
      <c r="N6559" s="2" cm="1">
        <f t="array" ref="N6559">IFERROR(INDEX(tblConsorcios[Prazo (meses)],MOD($J6559,ROWS(tblConsorcios[Produto]))+1),"")</f>
        <v>200</v>
      </c>
      <c r="O6559" s="20" cm="1">
        <f t="array" ref="O6559">IFERROR(INDEX(tblConsorcios[Parcela Mensal (R$)],MOD($J6559,ROWS(tblConsorcios[Produto]))+1),"")</f>
        <v>3677.2</v>
      </c>
      <c r="P6559" s="20" t="str" cm="1">
        <f t="array" ref="P6559">IFERROR(INDEX(tblClientes[Dividendo Mensal (R$)],INT($J6559/ROWS(tblConsorcios[Produto]))+1),"")</f>
        <v/>
      </c>
      <c r="Q6559" s="20" t="str">
        <f t="shared" si="307"/>
        <v/>
      </c>
      <c r="R6559">
        <f t="shared" si="308"/>
        <v>0</v>
      </c>
    </row>
    <row r="6560" spans="10:18" x14ac:dyDescent="0.2">
      <c r="J6560">
        <f t="shared" si="306"/>
        <v>6558</v>
      </c>
      <c r="K6560" t="str" cm="1">
        <f t="array" ref="K6560">IFERROR(INDEX(tblClientes[Cliente],INT($J6560/ROWS(tblConsorcios[Produto]))+1),"")</f>
        <v/>
      </c>
      <c r="L6560" t="str" cm="1">
        <f t="array" ref="L6560">IFERROR(INDEX(tblConsorcios[Produto],MOD($J6560,ROWS(tblConsorcios[Produto]))+1),"")</f>
        <v>Imóvel IE550 – 240m</v>
      </c>
      <c r="M6560" s="20" cm="1">
        <f t="array" ref="M6560">IFERROR(INDEX(tblConsorcios[Valor da Carta (R$)],MOD($J6560,ROWS(tblConsorcios[Produto]))+1),"")</f>
        <v>550000</v>
      </c>
      <c r="N6560" s="2" cm="1">
        <f t="array" ref="N6560">IFERROR(INDEX(tblConsorcios[Prazo (meses)],MOD($J6560,ROWS(tblConsorcios[Produto]))+1),"")</f>
        <v>240</v>
      </c>
      <c r="O6560" s="20" cm="1">
        <f t="array" ref="O6560">IFERROR(INDEX(tblConsorcios[Parcela Mensal (R$)],MOD($J6560,ROWS(tblConsorcios[Produto]))+1),"")</f>
        <v>2951.67</v>
      </c>
      <c r="P6560" s="20" t="str" cm="1">
        <f t="array" ref="P6560">IFERROR(INDEX(tblClientes[Dividendo Mensal (R$)],INT($J6560/ROWS(tblConsorcios[Produto]))+1),"")</f>
        <v/>
      </c>
      <c r="Q6560" s="20" t="str">
        <f t="shared" si="307"/>
        <v/>
      </c>
      <c r="R6560">
        <f t="shared" si="308"/>
        <v>0</v>
      </c>
    </row>
    <row r="6561" spans="10:18" x14ac:dyDescent="0.2">
      <c r="J6561">
        <f t="shared" si="306"/>
        <v>6559</v>
      </c>
      <c r="K6561" t="str" cm="1">
        <f t="array" ref="K6561">IFERROR(INDEX(tblClientes[Cliente],INT($J6561/ROWS(tblConsorcios[Produto]))+1),"")</f>
        <v/>
      </c>
      <c r="L6561" t="str" cm="1">
        <f t="array" ref="L6561">IFERROR(INDEX(tblConsorcios[Produto],MOD($J6561,ROWS(tblConsorcios[Produto]))+1),"")</f>
        <v>Imóvel IE550 – 220m</v>
      </c>
      <c r="M6561" s="20" cm="1">
        <f t="array" ref="M6561">IFERROR(INDEX(tblConsorcios[Valor da Carta (R$)],MOD($J6561,ROWS(tblConsorcios[Produto]))+1),"")</f>
        <v>550000</v>
      </c>
      <c r="N6561" s="2" cm="1">
        <f t="array" ref="N6561">IFERROR(INDEX(tblConsorcios[Prazo (meses)],MOD($J6561,ROWS(tblConsorcios[Produto]))+1),"")</f>
        <v>220</v>
      </c>
      <c r="O6561" s="20" cm="1">
        <f t="array" ref="O6561">IFERROR(INDEX(tblConsorcios[Parcela Mensal (R$)],MOD($J6561,ROWS(tblConsorcios[Produto]))+1),"")</f>
        <v>3195</v>
      </c>
      <c r="P6561" s="20" t="str" cm="1">
        <f t="array" ref="P6561">IFERROR(INDEX(tblClientes[Dividendo Mensal (R$)],INT($J6561/ROWS(tblConsorcios[Produto]))+1),"")</f>
        <v/>
      </c>
      <c r="Q6561" s="20" t="str">
        <f t="shared" si="307"/>
        <v/>
      </c>
      <c r="R6561">
        <f t="shared" si="308"/>
        <v>0</v>
      </c>
    </row>
    <row r="6562" spans="10:18" x14ac:dyDescent="0.2">
      <c r="J6562">
        <f t="shared" si="306"/>
        <v>6560</v>
      </c>
      <c r="K6562" t="str" cm="1">
        <f t="array" ref="K6562">IFERROR(INDEX(tblClientes[Cliente],INT($J6562/ROWS(tblConsorcios[Produto]))+1),"")</f>
        <v/>
      </c>
      <c r="L6562" t="str" cm="1">
        <f t="array" ref="L6562">IFERROR(INDEX(tblConsorcios[Produto],MOD($J6562,ROWS(tblConsorcios[Produto]))+1),"")</f>
        <v>Imóvel IE550 – 200m</v>
      </c>
      <c r="M6562" s="20" cm="1">
        <f t="array" ref="M6562">IFERROR(INDEX(tblConsorcios[Valor da Carta (R$)],MOD($J6562,ROWS(tblConsorcios[Produto]))+1),"")</f>
        <v>550000</v>
      </c>
      <c r="N6562" s="2" cm="1">
        <f t="array" ref="N6562">IFERROR(INDEX(tblConsorcios[Prazo (meses)],MOD($J6562,ROWS(tblConsorcios[Produto]))+1),"")</f>
        <v>200</v>
      </c>
      <c r="O6562" s="20" cm="1">
        <f t="array" ref="O6562">IFERROR(INDEX(tblConsorcios[Parcela Mensal (R$)],MOD($J6562,ROWS(tblConsorcios[Produto]))+1),"")</f>
        <v>3487</v>
      </c>
      <c r="P6562" s="20" t="str" cm="1">
        <f t="array" ref="P6562">IFERROR(INDEX(tblClientes[Dividendo Mensal (R$)],INT($J6562/ROWS(tblConsorcios[Produto]))+1),"")</f>
        <v/>
      </c>
      <c r="Q6562" s="20" t="str">
        <f t="shared" si="307"/>
        <v/>
      </c>
      <c r="R6562">
        <f t="shared" si="308"/>
        <v>0</v>
      </c>
    </row>
    <row r="6563" spans="10:18" x14ac:dyDescent="0.2">
      <c r="J6563">
        <f t="shared" si="306"/>
        <v>6561</v>
      </c>
      <c r="K6563" t="str" cm="1">
        <f t="array" ref="K6563">IFERROR(INDEX(tblClientes[Cliente],INT($J6563/ROWS(tblConsorcios[Produto]))+1),"")</f>
        <v/>
      </c>
      <c r="L6563" t="str" cm="1">
        <f t="array" ref="L6563">IFERROR(INDEX(tblConsorcios[Produto],MOD($J6563,ROWS(tblConsorcios[Produto]))+1),"")</f>
        <v>Imóvel IE530 – 240m</v>
      </c>
      <c r="M6563" s="20" cm="1">
        <f t="array" ref="M6563">IFERROR(INDEX(tblConsorcios[Valor da Carta (R$)],MOD($J6563,ROWS(tblConsorcios[Produto]))+1),"")</f>
        <v>530000</v>
      </c>
      <c r="N6563" s="2" cm="1">
        <f t="array" ref="N6563">IFERROR(INDEX(tblConsorcios[Prazo (meses)],MOD($J6563,ROWS(tblConsorcios[Produto]))+1),"")</f>
        <v>240</v>
      </c>
      <c r="O6563" s="20" cm="1">
        <f t="array" ref="O6563">IFERROR(INDEX(tblConsorcios[Parcela Mensal (R$)],MOD($J6563,ROWS(tblConsorcios[Produto]))+1),"")</f>
        <v>2844.33</v>
      </c>
      <c r="P6563" s="20" t="str" cm="1">
        <f t="array" ref="P6563">IFERROR(INDEX(tblClientes[Dividendo Mensal (R$)],INT($J6563/ROWS(tblConsorcios[Produto]))+1),"")</f>
        <v/>
      </c>
      <c r="Q6563" s="20" t="str">
        <f t="shared" si="307"/>
        <v/>
      </c>
      <c r="R6563">
        <f t="shared" si="308"/>
        <v>0</v>
      </c>
    </row>
    <row r="6564" spans="10:18" x14ac:dyDescent="0.2">
      <c r="J6564">
        <f t="shared" si="306"/>
        <v>6562</v>
      </c>
      <c r="K6564" t="str" cm="1">
        <f t="array" ref="K6564">IFERROR(INDEX(tblClientes[Cliente],INT($J6564/ROWS(tblConsorcios[Produto]))+1),"")</f>
        <v/>
      </c>
      <c r="L6564" t="str" cm="1">
        <f t="array" ref="L6564">IFERROR(INDEX(tblConsorcios[Produto],MOD($J6564,ROWS(tblConsorcios[Produto]))+1),"")</f>
        <v>Imóvel IE530 – 220m</v>
      </c>
      <c r="M6564" s="20" cm="1">
        <f t="array" ref="M6564">IFERROR(INDEX(tblConsorcios[Valor da Carta (R$)],MOD($J6564,ROWS(tblConsorcios[Produto]))+1),"")</f>
        <v>530000</v>
      </c>
      <c r="N6564" s="2" cm="1">
        <f t="array" ref="N6564">IFERROR(INDEX(tblConsorcios[Prazo (meses)],MOD($J6564,ROWS(tblConsorcios[Produto]))+1),"")</f>
        <v>220</v>
      </c>
      <c r="O6564" s="20" cm="1">
        <f t="array" ref="O6564">IFERROR(INDEX(tblConsorcios[Parcela Mensal (R$)],MOD($J6564,ROWS(tblConsorcios[Produto]))+1),"")</f>
        <v>3078.82</v>
      </c>
      <c r="P6564" s="20" t="str" cm="1">
        <f t="array" ref="P6564">IFERROR(INDEX(tblClientes[Dividendo Mensal (R$)],INT($J6564/ROWS(tblConsorcios[Produto]))+1),"")</f>
        <v/>
      </c>
      <c r="Q6564" s="20" t="str">
        <f t="shared" si="307"/>
        <v/>
      </c>
      <c r="R6564">
        <f t="shared" si="308"/>
        <v>0</v>
      </c>
    </row>
    <row r="6565" spans="10:18" x14ac:dyDescent="0.2">
      <c r="J6565">
        <f t="shared" si="306"/>
        <v>6563</v>
      </c>
      <c r="K6565" t="str" cm="1">
        <f t="array" ref="K6565">IFERROR(INDEX(tblClientes[Cliente],INT($J6565/ROWS(tblConsorcios[Produto]))+1),"")</f>
        <v/>
      </c>
      <c r="L6565" t="str" cm="1">
        <f t="array" ref="L6565">IFERROR(INDEX(tblConsorcios[Produto],MOD($J6565,ROWS(tblConsorcios[Produto]))+1),"")</f>
        <v>Imóvel IE530 – 200m</v>
      </c>
      <c r="M6565" s="20" cm="1">
        <f t="array" ref="M6565">IFERROR(INDEX(tblConsorcios[Valor da Carta (R$)],MOD($J6565,ROWS(tblConsorcios[Produto]))+1),"")</f>
        <v>530000</v>
      </c>
      <c r="N6565" s="2" cm="1">
        <f t="array" ref="N6565">IFERROR(INDEX(tblConsorcios[Prazo (meses)],MOD($J6565,ROWS(tblConsorcios[Produto]))+1),"")</f>
        <v>200</v>
      </c>
      <c r="O6565" s="20" cm="1">
        <f t="array" ref="O6565">IFERROR(INDEX(tblConsorcios[Parcela Mensal (R$)],MOD($J6565,ROWS(tblConsorcios[Produto]))+1),"")</f>
        <v>3360.2</v>
      </c>
      <c r="P6565" s="20" t="str" cm="1">
        <f t="array" ref="P6565">IFERROR(INDEX(tblClientes[Dividendo Mensal (R$)],INT($J6565/ROWS(tblConsorcios[Produto]))+1),"")</f>
        <v/>
      </c>
      <c r="Q6565" s="20" t="str">
        <f t="shared" si="307"/>
        <v/>
      </c>
      <c r="R6565">
        <f t="shared" si="308"/>
        <v>0</v>
      </c>
    </row>
    <row r="6566" spans="10:18" x14ac:dyDescent="0.2">
      <c r="J6566">
        <f t="shared" si="306"/>
        <v>6564</v>
      </c>
      <c r="K6566" t="str" cm="1">
        <f t="array" ref="K6566">IFERROR(INDEX(tblClientes[Cliente],INT($J6566/ROWS(tblConsorcios[Produto]))+1),"")</f>
        <v/>
      </c>
      <c r="L6566" t="str" cm="1">
        <f t="array" ref="L6566">IFERROR(INDEX(tblConsorcios[Produto],MOD($J6566,ROWS(tblConsorcios[Produto]))+1),"")</f>
        <v>Imóvel IE500 – 240m</v>
      </c>
      <c r="M6566" s="20" cm="1">
        <f t="array" ref="M6566">IFERROR(INDEX(tblConsorcios[Valor da Carta (R$)],MOD($J6566,ROWS(tblConsorcios[Produto]))+1),"")</f>
        <v>500000</v>
      </c>
      <c r="N6566" s="2" cm="1">
        <f t="array" ref="N6566">IFERROR(INDEX(tblConsorcios[Prazo (meses)],MOD($J6566,ROWS(tblConsorcios[Produto]))+1),"")</f>
        <v>240</v>
      </c>
      <c r="O6566" s="20" cm="1">
        <f t="array" ref="O6566">IFERROR(INDEX(tblConsorcios[Parcela Mensal (R$)],MOD($J6566,ROWS(tblConsorcios[Produto]))+1),"")</f>
        <v>2683.33</v>
      </c>
      <c r="P6566" s="20" t="str" cm="1">
        <f t="array" ref="P6566">IFERROR(INDEX(tblClientes[Dividendo Mensal (R$)],INT($J6566/ROWS(tblConsorcios[Produto]))+1),"")</f>
        <v/>
      </c>
      <c r="Q6566" s="20" t="str">
        <f t="shared" si="307"/>
        <v/>
      </c>
      <c r="R6566">
        <f t="shared" si="308"/>
        <v>0</v>
      </c>
    </row>
    <row r="6567" spans="10:18" x14ac:dyDescent="0.2">
      <c r="J6567">
        <f t="shared" si="306"/>
        <v>6565</v>
      </c>
      <c r="K6567" t="str" cm="1">
        <f t="array" ref="K6567">IFERROR(INDEX(tblClientes[Cliente],INT($J6567/ROWS(tblConsorcios[Produto]))+1),"")</f>
        <v/>
      </c>
      <c r="L6567" t="str" cm="1">
        <f t="array" ref="L6567">IFERROR(INDEX(tblConsorcios[Produto],MOD($J6567,ROWS(tblConsorcios[Produto]))+1),"")</f>
        <v>Imóvel IE500 – 220m</v>
      </c>
      <c r="M6567" s="20" cm="1">
        <f t="array" ref="M6567">IFERROR(INDEX(tblConsorcios[Valor da Carta (R$)],MOD($J6567,ROWS(tblConsorcios[Produto]))+1),"")</f>
        <v>500000</v>
      </c>
      <c r="N6567" s="2" cm="1">
        <f t="array" ref="N6567">IFERROR(INDEX(tblConsorcios[Prazo (meses)],MOD($J6567,ROWS(tblConsorcios[Produto]))+1),"")</f>
        <v>220</v>
      </c>
      <c r="O6567" s="20" cm="1">
        <f t="array" ref="O6567">IFERROR(INDEX(tblConsorcios[Parcela Mensal (R$)],MOD($J6567,ROWS(tblConsorcios[Produto]))+1),"")</f>
        <v>2904.55</v>
      </c>
      <c r="P6567" s="20" t="str" cm="1">
        <f t="array" ref="P6567">IFERROR(INDEX(tblClientes[Dividendo Mensal (R$)],INT($J6567/ROWS(tblConsorcios[Produto]))+1),"")</f>
        <v/>
      </c>
      <c r="Q6567" s="20" t="str">
        <f t="shared" si="307"/>
        <v/>
      </c>
      <c r="R6567">
        <f t="shared" si="308"/>
        <v>0</v>
      </c>
    </row>
    <row r="6568" spans="10:18" x14ac:dyDescent="0.2">
      <c r="J6568">
        <f t="shared" si="306"/>
        <v>6566</v>
      </c>
      <c r="K6568" t="str" cm="1">
        <f t="array" ref="K6568">IFERROR(INDEX(tblClientes[Cliente],INT($J6568/ROWS(tblConsorcios[Produto]))+1),"")</f>
        <v/>
      </c>
      <c r="L6568" t="str" cm="1">
        <f t="array" ref="L6568">IFERROR(INDEX(tblConsorcios[Produto],MOD($J6568,ROWS(tblConsorcios[Produto]))+1),"")</f>
        <v>Imóvel IE500 – 200m</v>
      </c>
      <c r="M6568" s="20" cm="1">
        <f t="array" ref="M6568">IFERROR(INDEX(tblConsorcios[Valor da Carta (R$)],MOD($J6568,ROWS(tblConsorcios[Produto]))+1),"")</f>
        <v>500000</v>
      </c>
      <c r="N6568" s="2" cm="1">
        <f t="array" ref="N6568">IFERROR(INDEX(tblConsorcios[Prazo (meses)],MOD($J6568,ROWS(tblConsorcios[Produto]))+1),"")</f>
        <v>200</v>
      </c>
      <c r="O6568" s="20" cm="1">
        <f t="array" ref="O6568">IFERROR(INDEX(tblConsorcios[Parcela Mensal (R$)],MOD($J6568,ROWS(tblConsorcios[Produto]))+1),"")</f>
        <v>3170</v>
      </c>
      <c r="P6568" s="20" t="str" cm="1">
        <f t="array" ref="P6568">IFERROR(INDEX(tblClientes[Dividendo Mensal (R$)],INT($J6568/ROWS(tblConsorcios[Produto]))+1),"")</f>
        <v/>
      </c>
      <c r="Q6568" s="20" t="str">
        <f t="shared" si="307"/>
        <v/>
      </c>
      <c r="R6568">
        <f t="shared" si="308"/>
        <v>0</v>
      </c>
    </row>
    <row r="6569" spans="10:18" x14ac:dyDescent="0.2">
      <c r="J6569">
        <f t="shared" si="306"/>
        <v>6567</v>
      </c>
      <c r="K6569" t="str" cm="1">
        <f t="array" ref="K6569">IFERROR(INDEX(tblClientes[Cliente],INT($J6569/ROWS(tblConsorcios[Produto]))+1),"")</f>
        <v/>
      </c>
      <c r="L6569" t="str" cm="1">
        <f t="array" ref="L6569">IFERROR(INDEX(tblConsorcios[Produto],MOD($J6569,ROWS(tblConsorcios[Produto]))+1),"")</f>
        <v>Imóvel IE480 – 240m</v>
      </c>
      <c r="M6569" s="20" cm="1">
        <f t="array" ref="M6569">IFERROR(INDEX(tblConsorcios[Valor da Carta (R$)],MOD($J6569,ROWS(tblConsorcios[Produto]))+1),"")</f>
        <v>480000</v>
      </c>
      <c r="N6569" s="2" cm="1">
        <f t="array" ref="N6569">IFERROR(INDEX(tblConsorcios[Prazo (meses)],MOD($J6569,ROWS(tblConsorcios[Produto]))+1),"")</f>
        <v>240</v>
      </c>
      <c r="O6569" s="20" cm="1">
        <f t="array" ref="O6569">IFERROR(INDEX(tblConsorcios[Parcela Mensal (R$)],MOD($J6569,ROWS(tblConsorcios[Produto]))+1),"")</f>
        <v>2576</v>
      </c>
      <c r="P6569" s="20" t="str" cm="1">
        <f t="array" ref="P6569">IFERROR(INDEX(tblClientes[Dividendo Mensal (R$)],INT($J6569/ROWS(tblConsorcios[Produto]))+1),"")</f>
        <v/>
      </c>
      <c r="Q6569" s="20" t="str">
        <f t="shared" si="307"/>
        <v/>
      </c>
      <c r="R6569">
        <f t="shared" si="308"/>
        <v>0</v>
      </c>
    </row>
    <row r="6570" spans="10:18" x14ac:dyDescent="0.2">
      <c r="J6570">
        <f t="shared" si="306"/>
        <v>6568</v>
      </c>
      <c r="K6570" t="str" cm="1">
        <f t="array" ref="K6570">IFERROR(INDEX(tblClientes[Cliente],INT($J6570/ROWS(tblConsorcios[Produto]))+1),"")</f>
        <v/>
      </c>
      <c r="L6570" t="str" cm="1">
        <f t="array" ref="L6570">IFERROR(INDEX(tblConsorcios[Produto],MOD($J6570,ROWS(tblConsorcios[Produto]))+1),"")</f>
        <v>Imóvel IE480 – 220m</v>
      </c>
      <c r="M6570" s="20" cm="1">
        <f t="array" ref="M6570">IFERROR(INDEX(tblConsorcios[Valor da Carta (R$)],MOD($J6570,ROWS(tblConsorcios[Produto]))+1),"")</f>
        <v>480000</v>
      </c>
      <c r="N6570" s="2" cm="1">
        <f t="array" ref="N6570">IFERROR(INDEX(tblConsorcios[Prazo (meses)],MOD($J6570,ROWS(tblConsorcios[Produto]))+1),"")</f>
        <v>220</v>
      </c>
      <c r="O6570" s="20" cm="1">
        <f t="array" ref="O6570">IFERROR(INDEX(tblConsorcios[Parcela Mensal (R$)],MOD($J6570,ROWS(tblConsorcios[Produto]))+1),"")</f>
        <v>2788.36</v>
      </c>
      <c r="P6570" s="20" t="str" cm="1">
        <f t="array" ref="P6570">IFERROR(INDEX(tblClientes[Dividendo Mensal (R$)],INT($J6570/ROWS(tblConsorcios[Produto]))+1),"")</f>
        <v/>
      </c>
      <c r="Q6570" s="20" t="str">
        <f t="shared" si="307"/>
        <v/>
      </c>
      <c r="R6570">
        <f t="shared" si="308"/>
        <v>0</v>
      </c>
    </row>
    <row r="6571" spans="10:18" x14ac:dyDescent="0.2">
      <c r="J6571">
        <f t="shared" si="306"/>
        <v>6569</v>
      </c>
      <c r="K6571" t="str" cm="1">
        <f t="array" ref="K6571">IFERROR(INDEX(tblClientes[Cliente],INT($J6571/ROWS(tblConsorcios[Produto]))+1),"")</f>
        <v/>
      </c>
      <c r="L6571" t="str" cm="1">
        <f t="array" ref="L6571">IFERROR(INDEX(tblConsorcios[Produto],MOD($J6571,ROWS(tblConsorcios[Produto]))+1),"")</f>
        <v>Imóvel IE480 – 200m</v>
      </c>
      <c r="M6571" s="20" cm="1">
        <f t="array" ref="M6571">IFERROR(INDEX(tblConsorcios[Valor da Carta (R$)],MOD($J6571,ROWS(tblConsorcios[Produto]))+1),"")</f>
        <v>480000</v>
      </c>
      <c r="N6571" s="2" cm="1">
        <f t="array" ref="N6571">IFERROR(INDEX(tblConsorcios[Prazo (meses)],MOD($J6571,ROWS(tblConsorcios[Produto]))+1),"")</f>
        <v>200</v>
      </c>
      <c r="O6571" s="20" cm="1">
        <f t="array" ref="O6571">IFERROR(INDEX(tblConsorcios[Parcela Mensal (R$)],MOD($J6571,ROWS(tblConsorcios[Produto]))+1),"")</f>
        <v>3043.2</v>
      </c>
      <c r="P6571" s="20" t="str" cm="1">
        <f t="array" ref="P6571">IFERROR(INDEX(tblClientes[Dividendo Mensal (R$)],INT($J6571/ROWS(tblConsorcios[Produto]))+1),"")</f>
        <v/>
      </c>
      <c r="Q6571" s="20" t="str">
        <f t="shared" si="307"/>
        <v/>
      </c>
      <c r="R6571">
        <f t="shared" si="308"/>
        <v>0</v>
      </c>
    </row>
    <row r="6572" spans="10:18" x14ac:dyDescent="0.2">
      <c r="J6572">
        <f t="shared" si="306"/>
        <v>6570</v>
      </c>
      <c r="K6572" t="str" cm="1">
        <f t="array" ref="K6572">IFERROR(INDEX(tblClientes[Cliente],INT($J6572/ROWS(tblConsorcios[Produto]))+1),"")</f>
        <v/>
      </c>
      <c r="L6572" t="str" cm="1">
        <f t="array" ref="L6572">IFERROR(INDEX(tblConsorcios[Produto],MOD($J6572,ROWS(tblConsorcios[Produto]))+1),"")</f>
        <v>Imóvel IE450 – 240m</v>
      </c>
      <c r="M6572" s="20" cm="1">
        <f t="array" ref="M6572">IFERROR(INDEX(tblConsorcios[Valor da Carta (R$)],MOD($J6572,ROWS(tblConsorcios[Produto]))+1),"")</f>
        <v>450000</v>
      </c>
      <c r="N6572" s="2" cm="1">
        <f t="array" ref="N6572">IFERROR(INDEX(tblConsorcios[Prazo (meses)],MOD($J6572,ROWS(tblConsorcios[Produto]))+1),"")</f>
        <v>240</v>
      </c>
      <c r="O6572" s="20" cm="1">
        <f t="array" ref="O6572">IFERROR(INDEX(tblConsorcios[Parcela Mensal (R$)],MOD($J6572,ROWS(tblConsorcios[Produto]))+1),"")</f>
        <v>2415</v>
      </c>
      <c r="P6572" s="20" t="str" cm="1">
        <f t="array" ref="P6572">IFERROR(INDEX(tblClientes[Dividendo Mensal (R$)],INT($J6572/ROWS(tblConsorcios[Produto]))+1),"")</f>
        <v/>
      </c>
      <c r="Q6572" s="20" t="str">
        <f t="shared" si="307"/>
        <v/>
      </c>
      <c r="R6572">
        <f t="shared" si="308"/>
        <v>0</v>
      </c>
    </row>
    <row r="6573" spans="10:18" x14ac:dyDescent="0.2">
      <c r="J6573">
        <f t="shared" si="306"/>
        <v>6571</v>
      </c>
      <c r="K6573" t="str" cm="1">
        <f t="array" ref="K6573">IFERROR(INDEX(tblClientes[Cliente],INT($J6573/ROWS(tblConsorcios[Produto]))+1),"")</f>
        <v/>
      </c>
      <c r="L6573" t="str" cm="1">
        <f t="array" ref="L6573">IFERROR(INDEX(tblConsorcios[Produto],MOD($J6573,ROWS(tblConsorcios[Produto]))+1),"")</f>
        <v>Imóvel IE450 – 220m</v>
      </c>
      <c r="M6573" s="20" cm="1">
        <f t="array" ref="M6573">IFERROR(INDEX(tblConsorcios[Valor da Carta (R$)],MOD($J6573,ROWS(tblConsorcios[Produto]))+1),"")</f>
        <v>450000</v>
      </c>
      <c r="N6573" s="2" cm="1">
        <f t="array" ref="N6573">IFERROR(INDEX(tblConsorcios[Prazo (meses)],MOD($J6573,ROWS(tblConsorcios[Produto]))+1),"")</f>
        <v>220</v>
      </c>
      <c r="O6573" s="20" cm="1">
        <f t="array" ref="O6573">IFERROR(INDEX(tblConsorcios[Parcela Mensal (R$)],MOD($J6573,ROWS(tblConsorcios[Produto]))+1),"")</f>
        <v>2614.09</v>
      </c>
      <c r="P6573" s="20" t="str" cm="1">
        <f t="array" ref="P6573">IFERROR(INDEX(tblClientes[Dividendo Mensal (R$)],INT($J6573/ROWS(tblConsorcios[Produto]))+1),"")</f>
        <v/>
      </c>
      <c r="Q6573" s="20" t="str">
        <f t="shared" si="307"/>
        <v/>
      </c>
      <c r="R6573">
        <f t="shared" si="308"/>
        <v>0</v>
      </c>
    </row>
    <row r="6574" spans="10:18" x14ac:dyDescent="0.2">
      <c r="J6574">
        <f t="shared" si="306"/>
        <v>6572</v>
      </c>
      <c r="K6574" t="str" cm="1">
        <f t="array" ref="K6574">IFERROR(INDEX(tblClientes[Cliente],INT($J6574/ROWS(tblConsorcios[Produto]))+1),"")</f>
        <v/>
      </c>
      <c r="L6574" t="str" cm="1">
        <f t="array" ref="L6574">IFERROR(INDEX(tblConsorcios[Produto],MOD($J6574,ROWS(tblConsorcios[Produto]))+1),"")</f>
        <v>Imóvel IE450 – 200m</v>
      </c>
      <c r="M6574" s="20" cm="1">
        <f t="array" ref="M6574">IFERROR(INDEX(tblConsorcios[Valor da Carta (R$)],MOD($J6574,ROWS(tblConsorcios[Produto]))+1),"")</f>
        <v>450000</v>
      </c>
      <c r="N6574" s="2" cm="1">
        <f t="array" ref="N6574">IFERROR(INDEX(tblConsorcios[Prazo (meses)],MOD($J6574,ROWS(tblConsorcios[Produto]))+1),"")</f>
        <v>200</v>
      </c>
      <c r="O6574" s="20" cm="1">
        <f t="array" ref="O6574">IFERROR(INDEX(tblConsorcios[Parcela Mensal (R$)],MOD($J6574,ROWS(tblConsorcios[Produto]))+1),"")</f>
        <v>2853</v>
      </c>
      <c r="P6574" s="20" t="str" cm="1">
        <f t="array" ref="P6574">IFERROR(INDEX(tblClientes[Dividendo Mensal (R$)],INT($J6574/ROWS(tblConsorcios[Produto]))+1),"")</f>
        <v/>
      </c>
      <c r="Q6574" s="20" t="str">
        <f t="shared" si="307"/>
        <v/>
      </c>
      <c r="R6574">
        <f t="shared" si="308"/>
        <v>0</v>
      </c>
    </row>
    <row r="6575" spans="10:18" x14ac:dyDescent="0.2">
      <c r="J6575">
        <f t="shared" si="306"/>
        <v>6573</v>
      </c>
      <c r="K6575" t="str" cm="1">
        <f t="array" ref="K6575">IFERROR(INDEX(tblClientes[Cliente],INT($J6575/ROWS(tblConsorcios[Produto]))+1),"")</f>
        <v/>
      </c>
      <c r="L6575" t="str" cm="1">
        <f t="array" ref="L6575">IFERROR(INDEX(tblConsorcios[Produto],MOD($J6575,ROWS(tblConsorcios[Produto]))+1),"")</f>
        <v>Imóvel IE430 – 240m</v>
      </c>
      <c r="M6575" s="20" cm="1">
        <f t="array" ref="M6575">IFERROR(INDEX(tblConsorcios[Valor da Carta (R$)],MOD($J6575,ROWS(tblConsorcios[Produto]))+1),"")</f>
        <v>430000</v>
      </c>
      <c r="N6575" s="2" cm="1">
        <f t="array" ref="N6575">IFERROR(INDEX(tblConsorcios[Prazo (meses)],MOD($J6575,ROWS(tblConsorcios[Produto]))+1),"")</f>
        <v>240</v>
      </c>
      <c r="O6575" s="20" cm="1">
        <f t="array" ref="O6575">IFERROR(INDEX(tblConsorcios[Parcela Mensal (R$)],MOD($J6575,ROWS(tblConsorcios[Produto]))+1),"")</f>
        <v>2307.67</v>
      </c>
      <c r="P6575" s="20" t="str" cm="1">
        <f t="array" ref="P6575">IFERROR(INDEX(tblClientes[Dividendo Mensal (R$)],INT($J6575/ROWS(tblConsorcios[Produto]))+1),"")</f>
        <v/>
      </c>
      <c r="Q6575" s="20" t="str">
        <f t="shared" si="307"/>
        <v/>
      </c>
      <c r="R6575">
        <f t="shared" si="308"/>
        <v>0</v>
      </c>
    </row>
    <row r="6576" spans="10:18" x14ac:dyDescent="0.2">
      <c r="J6576">
        <f t="shared" si="306"/>
        <v>6574</v>
      </c>
      <c r="K6576" t="str" cm="1">
        <f t="array" ref="K6576">IFERROR(INDEX(tblClientes[Cliente],INT($J6576/ROWS(tblConsorcios[Produto]))+1),"")</f>
        <v/>
      </c>
      <c r="L6576" t="str" cm="1">
        <f t="array" ref="L6576">IFERROR(INDEX(tblConsorcios[Produto],MOD($J6576,ROWS(tblConsorcios[Produto]))+1),"")</f>
        <v>Imóvel IE430 – 220m</v>
      </c>
      <c r="M6576" s="20" cm="1">
        <f t="array" ref="M6576">IFERROR(INDEX(tblConsorcios[Valor da Carta (R$)],MOD($J6576,ROWS(tblConsorcios[Produto]))+1),"")</f>
        <v>430000</v>
      </c>
      <c r="N6576" s="2" cm="1">
        <f t="array" ref="N6576">IFERROR(INDEX(tblConsorcios[Prazo (meses)],MOD($J6576,ROWS(tblConsorcios[Produto]))+1),"")</f>
        <v>220</v>
      </c>
      <c r="O6576" s="20" cm="1">
        <f t="array" ref="O6576">IFERROR(INDEX(tblConsorcios[Parcela Mensal (R$)],MOD($J6576,ROWS(tblConsorcios[Produto]))+1),"")</f>
        <v>2497.91</v>
      </c>
      <c r="P6576" s="20" t="str" cm="1">
        <f t="array" ref="P6576">IFERROR(INDEX(tblClientes[Dividendo Mensal (R$)],INT($J6576/ROWS(tblConsorcios[Produto]))+1),"")</f>
        <v/>
      </c>
      <c r="Q6576" s="20" t="str">
        <f t="shared" si="307"/>
        <v/>
      </c>
      <c r="R6576">
        <f t="shared" si="308"/>
        <v>0</v>
      </c>
    </row>
    <row r="6577" spans="10:18" x14ac:dyDescent="0.2">
      <c r="J6577">
        <f t="shared" si="306"/>
        <v>6575</v>
      </c>
      <c r="K6577" t="str" cm="1">
        <f t="array" ref="K6577">IFERROR(INDEX(tblClientes[Cliente],INT($J6577/ROWS(tblConsorcios[Produto]))+1),"")</f>
        <v/>
      </c>
      <c r="L6577" t="str" cm="1">
        <f t="array" ref="L6577">IFERROR(INDEX(tblConsorcios[Produto],MOD($J6577,ROWS(tblConsorcios[Produto]))+1),"")</f>
        <v>Imóvel IE430 – 200m</v>
      </c>
      <c r="M6577" s="20" cm="1">
        <f t="array" ref="M6577">IFERROR(INDEX(tblConsorcios[Valor da Carta (R$)],MOD($J6577,ROWS(tblConsorcios[Produto]))+1),"")</f>
        <v>430000</v>
      </c>
      <c r="N6577" s="2" cm="1">
        <f t="array" ref="N6577">IFERROR(INDEX(tblConsorcios[Prazo (meses)],MOD($J6577,ROWS(tblConsorcios[Produto]))+1),"")</f>
        <v>200</v>
      </c>
      <c r="O6577" s="20" cm="1">
        <f t="array" ref="O6577">IFERROR(INDEX(tblConsorcios[Parcela Mensal (R$)],MOD($J6577,ROWS(tblConsorcios[Produto]))+1),"")</f>
        <v>2726.2</v>
      </c>
      <c r="P6577" s="20" t="str" cm="1">
        <f t="array" ref="P6577">IFERROR(INDEX(tblClientes[Dividendo Mensal (R$)],INT($J6577/ROWS(tblConsorcios[Produto]))+1),"")</f>
        <v/>
      </c>
      <c r="Q6577" s="20" t="str">
        <f t="shared" si="307"/>
        <v/>
      </c>
      <c r="R6577">
        <f t="shared" si="308"/>
        <v>0</v>
      </c>
    </row>
    <row r="6578" spans="10:18" x14ac:dyDescent="0.2">
      <c r="J6578">
        <f t="shared" si="306"/>
        <v>6576</v>
      </c>
      <c r="K6578" t="str" cm="1">
        <f t="array" ref="K6578">IFERROR(INDEX(tblClientes[Cliente],INT($J6578/ROWS(tblConsorcios[Produto]))+1),"")</f>
        <v/>
      </c>
      <c r="L6578" t="str" cm="1">
        <f t="array" ref="L6578">IFERROR(INDEX(tblConsorcios[Produto],MOD($J6578,ROWS(tblConsorcios[Produto]))+1),"")</f>
        <v>Imóvel IE400 – 240m</v>
      </c>
      <c r="M6578" s="20" cm="1">
        <f t="array" ref="M6578">IFERROR(INDEX(tblConsorcios[Valor da Carta (R$)],MOD($J6578,ROWS(tblConsorcios[Produto]))+1),"")</f>
        <v>400000</v>
      </c>
      <c r="N6578" s="2" cm="1">
        <f t="array" ref="N6578">IFERROR(INDEX(tblConsorcios[Prazo (meses)],MOD($J6578,ROWS(tblConsorcios[Produto]))+1),"")</f>
        <v>240</v>
      </c>
      <c r="O6578" s="20" cm="1">
        <f t="array" ref="O6578">IFERROR(INDEX(tblConsorcios[Parcela Mensal (R$)],MOD($J6578,ROWS(tblConsorcios[Produto]))+1),"")</f>
        <v>2146.67</v>
      </c>
      <c r="P6578" s="20" t="str" cm="1">
        <f t="array" ref="P6578">IFERROR(INDEX(tblClientes[Dividendo Mensal (R$)],INT($J6578/ROWS(tblConsorcios[Produto]))+1),"")</f>
        <v/>
      </c>
      <c r="Q6578" s="20" t="str">
        <f t="shared" si="307"/>
        <v/>
      </c>
      <c r="R6578">
        <f t="shared" si="308"/>
        <v>0</v>
      </c>
    </row>
    <row r="6579" spans="10:18" x14ac:dyDescent="0.2">
      <c r="J6579">
        <f t="shared" si="306"/>
        <v>6577</v>
      </c>
      <c r="K6579" t="str" cm="1">
        <f t="array" ref="K6579">IFERROR(INDEX(tblClientes[Cliente],INT($J6579/ROWS(tblConsorcios[Produto]))+1),"")</f>
        <v/>
      </c>
      <c r="L6579" t="str" cm="1">
        <f t="array" ref="L6579">IFERROR(INDEX(tblConsorcios[Produto],MOD($J6579,ROWS(tblConsorcios[Produto]))+1),"")</f>
        <v>Imóvel IE400 – 220m</v>
      </c>
      <c r="M6579" s="20" cm="1">
        <f t="array" ref="M6579">IFERROR(INDEX(tblConsorcios[Valor da Carta (R$)],MOD($J6579,ROWS(tblConsorcios[Produto]))+1),"")</f>
        <v>400000</v>
      </c>
      <c r="N6579" s="2" cm="1">
        <f t="array" ref="N6579">IFERROR(INDEX(tblConsorcios[Prazo (meses)],MOD($J6579,ROWS(tblConsorcios[Produto]))+1),"")</f>
        <v>220</v>
      </c>
      <c r="O6579" s="20" cm="1">
        <f t="array" ref="O6579">IFERROR(INDEX(tblConsorcios[Parcela Mensal (R$)],MOD($J6579,ROWS(tblConsorcios[Produto]))+1),"")</f>
        <v>2323.64</v>
      </c>
      <c r="P6579" s="20" t="str" cm="1">
        <f t="array" ref="P6579">IFERROR(INDEX(tblClientes[Dividendo Mensal (R$)],INT($J6579/ROWS(tblConsorcios[Produto]))+1),"")</f>
        <v/>
      </c>
      <c r="Q6579" s="20" t="str">
        <f t="shared" si="307"/>
        <v/>
      </c>
      <c r="R6579">
        <f t="shared" si="308"/>
        <v>0</v>
      </c>
    </row>
    <row r="6580" spans="10:18" x14ac:dyDescent="0.2">
      <c r="J6580">
        <f t="shared" si="306"/>
        <v>6578</v>
      </c>
      <c r="K6580" t="str" cm="1">
        <f t="array" ref="K6580">IFERROR(INDEX(tblClientes[Cliente],INT($J6580/ROWS(tblConsorcios[Produto]))+1),"")</f>
        <v/>
      </c>
      <c r="L6580" t="str" cm="1">
        <f t="array" ref="L6580">IFERROR(INDEX(tblConsorcios[Produto],MOD($J6580,ROWS(tblConsorcios[Produto]))+1),"")</f>
        <v>Imóvel IE400 – 200m</v>
      </c>
      <c r="M6580" s="20" cm="1">
        <f t="array" ref="M6580">IFERROR(INDEX(tblConsorcios[Valor da Carta (R$)],MOD($J6580,ROWS(tblConsorcios[Produto]))+1),"")</f>
        <v>400000</v>
      </c>
      <c r="N6580" s="2" cm="1">
        <f t="array" ref="N6580">IFERROR(INDEX(tblConsorcios[Prazo (meses)],MOD($J6580,ROWS(tblConsorcios[Produto]))+1),"")</f>
        <v>200</v>
      </c>
      <c r="O6580" s="20" cm="1">
        <f t="array" ref="O6580">IFERROR(INDEX(tblConsorcios[Parcela Mensal (R$)],MOD($J6580,ROWS(tblConsorcios[Produto]))+1),"")</f>
        <v>2536</v>
      </c>
      <c r="P6580" s="20" t="str" cm="1">
        <f t="array" ref="P6580">IFERROR(INDEX(tblClientes[Dividendo Mensal (R$)],INT($J6580/ROWS(tblConsorcios[Produto]))+1),"")</f>
        <v/>
      </c>
      <c r="Q6580" s="20" t="str">
        <f t="shared" si="307"/>
        <v/>
      </c>
      <c r="R6580">
        <f t="shared" si="308"/>
        <v>0</v>
      </c>
    </row>
    <row r="6581" spans="10:18" x14ac:dyDescent="0.2">
      <c r="J6581">
        <f t="shared" si="306"/>
        <v>6579</v>
      </c>
      <c r="K6581" t="str" cm="1">
        <f t="array" ref="K6581">IFERROR(INDEX(tblClientes[Cliente],INT($J6581/ROWS(tblConsorcios[Produto]))+1),"")</f>
        <v/>
      </c>
      <c r="L6581" t="str" cm="1">
        <f t="array" ref="L6581">IFERROR(INDEX(tblConsorcios[Produto],MOD($J6581,ROWS(tblConsorcios[Produto]))+1),"")</f>
        <v>Imóvel IE380 – 240m</v>
      </c>
      <c r="M6581" s="20" cm="1">
        <f t="array" ref="M6581">IFERROR(INDEX(tblConsorcios[Valor da Carta (R$)],MOD($J6581,ROWS(tblConsorcios[Produto]))+1),"")</f>
        <v>380000</v>
      </c>
      <c r="N6581" s="2" cm="1">
        <f t="array" ref="N6581">IFERROR(INDEX(tblConsorcios[Prazo (meses)],MOD($J6581,ROWS(tblConsorcios[Produto]))+1),"")</f>
        <v>240</v>
      </c>
      <c r="O6581" s="20" cm="1">
        <f t="array" ref="O6581">IFERROR(INDEX(tblConsorcios[Parcela Mensal (R$)],MOD($J6581,ROWS(tblConsorcios[Produto]))+1),"")</f>
        <v>2039.33</v>
      </c>
      <c r="P6581" s="20" t="str" cm="1">
        <f t="array" ref="P6581">IFERROR(INDEX(tblClientes[Dividendo Mensal (R$)],INT($J6581/ROWS(tblConsorcios[Produto]))+1),"")</f>
        <v/>
      </c>
      <c r="Q6581" s="20" t="str">
        <f t="shared" si="307"/>
        <v/>
      </c>
      <c r="R6581">
        <f t="shared" si="308"/>
        <v>0</v>
      </c>
    </row>
    <row r="6582" spans="10:18" x14ac:dyDescent="0.2">
      <c r="J6582">
        <f t="shared" si="306"/>
        <v>6580</v>
      </c>
      <c r="K6582" t="str" cm="1">
        <f t="array" ref="K6582">IFERROR(INDEX(tblClientes[Cliente],INT($J6582/ROWS(tblConsorcios[Produto]))+1),"")</f>
        <v/>
      </c>
      <c r="L6582" t="str" cm="1">
        <f t="array" ref="L6582">IFERROR(INDEX(tblConsorcios[Produto],MOD($J6582,ROWS(tblConsorcios[Produto]))+1),"")</f>
        <v>Imóvel IE380 – 220m</v>
      </c>
      <c r="M6582" s="20" cm="1">
        <f t="array" ref="M6582">IFERROR(INDEX(tblConsorcios[Valor da Carta (R$)],MOD($J6582,ROWS(tblConsorcios[Produto]))+1),"")</f>
        <v>380000</v>
      </c>
      <c r="N6582" s="2" cm="1">
        <f t="array" ref="N6582">IFERROR(INDEX(tblConsorcios[Prazo (meses)],MOD($J6582,ROWS(tblConsorcios[Produto]))+1),"")</f>
        <v>220</v>
      </c>
      <c r="O6582" s="20" cm="1">
        <f t="array" ref="O6582">IFERROR(INDEX(tblConsorcios[Parcela Mensal (R$)],MOD($J6582,ROWS(tblConsorcios[Produto]))+1),"")</f>
        <v>2207.4499999999998</v>
      </c>
      <c r="P6582" s="20" t="str" cm="1">
        <f t="array" ref="P6582">IFERROR(INDEX(tblClientes[Dividendo Mensal (R$)],INT($J6582/ROWS(tblConsorcios[Produto]))+1),"")</f>
        <v/>
      </c>
      <c r="Q6582" s="20" t="str">
        <f t="shared" si="307"/>
        <v/>
      </c>
      <c r="R6582">
        <f t="shared" si="308"/>
        <v>0</v>
      </c>
    </row>
    <row r="6583" spans="10:18" x14ac:dyDescent="0.2">
      <c r="J6583">
        <f t="shared" si="306"/>
        <v>6581</v>
      </c>
      <c r="K6583" t="str" cm="1">
        <f t="array" ref="K6583">IFERROR(INDEX(tblClientes[Cliente],INT($J6583/ROWS(tblConsorcios[Produto]))+1),"")</f>
        <v/>
      </c>
      <c r="L6583" t="str" cm="1">
        <f t="array" ref="L6583">IFERROR(INDEX(tblConsorcios[Produto],MOD($J6583,ROWS(tblConsorcios[Produto]))+1),"")</f>
        <v>Imóvel IE380 – 200m</v>
      </c>
      <c r="M6583" s="20" cm="1">
        <f t="array" ref="M6583">IFERROR(INDEX(tblConsorcios[Valor da Carta (R$)],MOD($J6583,ROWS(tblConsorcios[Produto]))+1),"")</f>
        <v>380000</v>
      </c>
      <c r="N6583" s="2" cm="1">
        <f t="array" ref="N6583">IFERROR(INDEX(tblConsorcios[Prazo (meses)],MOD($J6583,ROWS(tblConsorcios[Produto]))+1),"")</f>
        <v>200</v>
      </c>
      <c r="O6583" s="20" cm="1">
        <f t="array" ref="O6583">IFERROR(INDEX(tblConsorcios[Parcela Mensal (R$)],MOD($J6583,ROWS(tblConsorcios[Produto]))+1),"")</f>
        <v>2409.1999999999998</v>
      </c>
      <c r="P6583" s="20" t="str" cm="1">
        <f t="array" ref="P6583">IFERROR(INDEX(tblClientes[Dividendo Mensal (R$)],INT($J6583/ROWS(tblConsorcios[Produto]))+1),"")</f>
        <v/>
      </c>
      <c r="Q6583" s="20" t="str">
        <f t="shared" si="307"/>
        <v/>
      </c>
      <c r="R6583">
        <f t="shared" si="308"/>
        <v>0</v>
      </c>
    </row>
    <row r="6584" spans="10:18" x14ac:dyDescent="0.2">
      <c r="J6584">
        <f t="shared" si="306"/>
        <v>6582</v>
      </c>
      <c r="K6584" t="str" cm="1">
        <f t="array" ref="K6584">IFERROR(INDEX(tblClientes[Cliente],INT($J6584/ROWS(tblConsorcios[Produto]))+1),"")</f>
        <v/>
      </c>
      <c r="L6584" t="str" cm="1">
        <f t="array" ref="L6584">IFERROR(INDEX(tblConsorcios[Produto],MOD($J6584,ROWS(tblConsorcios[Produto]))+1),"")</f>
        <v>Imóvel IE350 – 240m</v>
      </c>
      <c r="M6584" s="20" cm="1">
        <f t="array" ref="M6584">IFERROR(INDEX(tblConsorcios[Valor da Carta (R$)],MOD($J6584,ROWS(tblConsorcios[Produto]))+1),"")</f>
        <v>350000</v>
      </c>
      <c r="N6584" s="2" cm="1">
        <f t="array" ref="N6584">IFERROR(INDEX(tblConsorcios[Prazo (meses)],MOD($J6584,ROWS(tblConsorcios[Produto]))+1),"")</f>
        <v>240</v>
      </c>
      <c r="O6584" s="20" cm="1">
        <f t="array" ref="O6584">IFERROR(INDEX(tblConsorcios[Parcela Mensal (R$)],MOD($J6584,ROWS(tblConsorcios[Produto]))+1),"")</f>
        <v>1878.33</v>
      </c>
      <c r="P6584" s="20" t="str" cm="1">
        <f t="array" ref="P6584">IFERROR(INDEX(tblClientes[Dividendo Mensal (R$)],INT($J6584/ROWS(tblConsorcios[Produto]))+1),"")</f>
        <v/>
      </c>
      <c r="Q6584" s="20" t="str">
        <f t="shared" si="307"/>
        <v/>
      </c>
      <c r="R6584">
        <f t="shared" si="308"/>
        <v>0</v>
      </c>
    </row>
    <row r="6585" spans="10:18" x14ac:dyDescent="0.2">
      <c r="J6585">
        <f t="shared" si="306"/>
        <v>6583</v>
      </c>
      <c r="K6585" t="str" cm="1">
        <f t="array" ref="K6585">IFERROR(INDEX(tblClientes[Cliente],INT($J6585/ROWS(tblConsorcios[Produto]))+1),"")</f>
        <v/>
      </c>
      <c r="L6585" t="str" cm="1">
        <f t="array" ref="L6585">IFERROR(INDEX(tblConsorcios[Produto],MOD($J6585,ROWS(tblConsorcios[Produto]))+1),"")</f>
        <v>Imóvel IE350 – 220m</v>
      </c>
      <c r="M6585" s="20" cm="1">
        <f t="array" ref="M6585">IFERROR(INDEX(tblConsorcios[Valor da Carta (R$)],MOD($J6585,ROWS(tblConsorcios[Produto]))+1),"")</f>
        <v>350000</v>
      </c>
      <c r="N6585" s="2" cm="1">
        <f t="array" ref="N6585">IFERROR(INDEX(tblConsorcios[Prazo (meses)],MOD($J6585,ROWS(tblConsorcios[Produto]))+1),"")</f>
        <v>220</v>
      </c>
      <c r="O6585" s="20" cm="1">
        <f t="array" ref="O6585">IFERROR(INDEX(tblConsorcios[Parcela Mensal (R$)],MOD($J6585,ROWS(tblConsorcios[Produto]))+1),"")</f>
        <v>2033.18</v>
      </c>
      <c r="P6585" s="20" t="str" cm="1">
        <f t="array" ref="P6585">IFERROR(INDEX(tblClientes[Dividendo Mensal (R$)],INT($J6585/ROWS(tblConsorcios[Produto]))+1),"")</f>
        <v/>
      </c>
      <c r="Q6585" s="20" t="str">
        <f t="shared" si="307"/>
        <v/>
      </c>
      <c r="R6585">
        <f t="shared" si="308"/>
        <v>0</v>
      </c>
    </row>
    <row r="6586" spans="10:18" x14ac:dyDescent="0.2">
      <c r="J6586">
        <f t="shared" si="306"/>
        <v>6584</v>
      </c>
      <c r="K6586" t="str" cm="1">
        <f t="array" ref="K6586">IFERROR(INDEX(tblClientes[Cliente],INT($J6586/ROWS(tblConsorcios[Produto]))+1),"")</f>
        <v/>
      </c>
      <c r="L6586" t="str" cm="1">
        <f t="array" ref="L6586">IFERROR(INDEX(tblConsorcios[Produto],MOD($J6586,ROWS(tblConsorcios[Produto]))+1),"")</f>
        <v>Imóvel IE350 – 200m</v>
      </c>
      <c r="M6586" s="20" cm="1">
        <f t="array" ref="M6586">IFERROR(INDEX(tblConsorcios[Valor da Carta (R$)],MOD($J6586,ROWS(tblConsorcios[Produto]))+1),"")</f>
        <v>350000</v>
      </c>
      <c r="N6586" s="2" cm="1">
        <f t="array" ref="N6586">IFERROR(INDEX(tblConsorcios[Prazo (meses)],MOD($J6586,ROWS(tblConsorcios[Produto]))+1),"")</f>
        <v>200</v>
      </c>
      <c r="O6586" s="20" cm="1">
        <f t="array" ref="O6586">IFERROR(INDEX(tblConsorcios[Parcela Mensal (R$)],MOD($J6586,ROWS(tblConsorcios[Produto]))+1),"")</f>
        <v>2219</v>
      </c>
      <c r="P6586" s="20" t="str" cm="1">
        <f t="array" ref="P6586">IFERROR(INDEX(tblClientes[Dividendo Mensal (R$)],INT($J6586/ROWS(tblConsorcios[Produto]))+1),"")</f>
        <v/>
      </c>
      <c r="Q6586" s="20" t="str">
        <f t="shared" si="307"/>
        <v/>
      </c>
      <c r="R6586">
        <f t="shared" si="308"/>
        <v>0</v>
      </c>
    </row>
    <row r="6587" spans="10:18" x14ac:dyDescent="0.2">
      <c r="J6587">
        <f t="shared" si="306"/>
        <v>6585</v>
      </c>
      <c r="K6587" t="str" cm="1">
        <f t="array" ref="K6587">IFERROR(INDEX(tblClientes[Cliente],INT($J6587/ROWS(tblConsorcios[Produto]))+1),"")</f>
        <v/>
      </c>
      <c r="L6587" t="str" cm="1">
        <f t="array" ref="L6587">IFERROR(INDEX(tblConsorcios[Produto],MOD($J6587,ROWS(tblConsorcios[Produto]))+1),"")</f>
        <v>Imóvel IE330 – 240m</v>
      </c>
      <c r="M6587" s="20" cm="1">
        <f t="array" ref="M6587">IFERROR(INDEX(tblConsorcios[Valor da Carta (R$)],MOD($J6587,ROWS(tblConsorcios[Produto]))+1),"")</f>
        <v>330000</v>
      </c>
      <c r="N6587" s="2" cm="1">
        <f t="array" ref="N6587">IFERROR(INDEX(tblConsorcios[Prazo (meses)],MOD($J6587,ROWS(tblConsorcios[Produto]))+1),"")</f>
        <v>240</v>
      </c>
      <c r="O6587" s="20" cm="1">
        <f t="array" ref="O6587">IFERROR(INDEX(tblConsorcios[Parcela Mensal (R$)],MOD($J6587,ROWS(tblConsorcios[Produto]))+1),"")</f>
        <v>1771</v>
      </c>
      <c r="P6587" s="20" t="str" cm="1">
        <f t="array" ref="P6587">IFERROR(INDEX(tblClientes[Dividendo Mensal (R$)],INT($J6587/ROWS(tblConsorcios[Produto]))+1),"")</f>
        <v/>
      </c>
      <c r="Q6587" s="20" t="str">
        <f t="shared" si="307"/>
        <v/>
      </c>
      <c r="R6587">
        <f t="shared" si="308"/>
        <v>0</v>
      </c>
    </row>
    <row r="6588" spans="10:18" x14ac:dyDescent="0.2">
      <c r="J6588">
        <f t="shared" si="306"/>
        <v>6586</v>
      </c>
      <c r="K6588" t="str" cm="1">
        <f t="array" ref="K6588">IFERROR(INDEX(tblClientes[Cliente],INT($J6588/ROWS(tblConsorcios[Produto]))+1),"")</f>
        <v/>
      </c>
      <c r="L6588" t="str" cm="1">
        <f t="array" ref="L6588">IFERROR(INDEX(tblConsorcios[Produto],MOD($J6588,ROWS(tblConsorcios[Produto]))+1),"")</f>
        <v>Imóvel IE330 – 220m</v>
      </c>
      <c r="M6588" s="20" cm="1">
        <f t="array" ref="M6588">IFERROR(INDEX(tblConsorcios[Valor da Carta (R$)],MOD($J6588,ROWS(tblConsorcios[Produto]))+1),"")</f>
        <v>330000</v>
      </c>
      <c r="N6588" s="2" cm="1">
        <f t="array" ref="N6588">IFERROR(INDEX(tblConsorcios[Prazo (meses)],MOD($J6588,ROWS(tblConsorcios[Produto]))+1),"")</f>
        <v>220</v>
      </c>
      <c r="O6588" s="20" cm="1">
        <f t="array" ref="O6588">IFERROR(INDEX(tblConsorcios[Parcela Mensal (R$)],MOD($J6588,ROWS(tblConsorcios[Produto]))+1),"")</f>
        <v>1917</v>
      </c>
      <c r="P6588" s="20" t="str" cm="1">
        <f t="array" ref="P6588">IFERROR(INDEX(tblClientes[Dividendo Mensal (R$)],INT($J6588/ROWS(tblConsorcios[Produto]))+1),"")</f>
        <v/>
      </c>
      <c r="Q6588" s="20" t="str">
        <f t="shared" si="307"/>
        <v/>
      </c>
      <c r="R6588">
        <f t="shared" si="308"/>
        <v>0</v>
      </c>
    </row>
    <row r="6589" spans="10:18" x14ac:dyDescent="0.2">
      <c r="J6589">
        <f t="shared" si="306"/>
        <v>6587</v>
      </c>
      <c r="K6589" t="str" cm="1">
        <f t="array" ref="K6589">IFERROR(INDEX(tblClientes[Cliente],INT($J6589/ROWS(tblConsorcios[Produto]))+1),"")</f>
        <v/>
      </c>
      <c r="L6589" t="str" cm="1">
        <f t="array" ref="L6589">IFERROR(INDEX(tblConsorcios[Produto],MOD($J6589,ROWS(tblConsorcios[Produto]))+1),"")</f>
        <v>Imóvel IE330 – 200m</v>
      </c>
      <c r="M6589" s="20" cm="1">
        <f t="array" ref="M6589">IFERROR(INDEX(tblConsorcios[Valor da Carta (R$)],MOD($J6589,ROWS(tblConsorcios[Produto]))+1),"")</f>
        <v>330000</v>
      </c>
      <c r="N6589" s="2" cm="1">
        <f t="array" ref="N6589">IFERROR(INDEX(tblConsorcios[Prazo (meses)],MOD($J6589,ROWS(tblConsorcios[Produto]))+1),"")</f>
        <v>200</v>
      </c>
      <c r="O6589" s="20" cm="1">
        <f t="array" ref="O6589">IFERROR(INDEX(tblConsorcios[Parcela Mensal (R$)],MOD($J6589,ROWS(tblConsorcios[Produto]))+1),"")</f>
        <v>2092.1999999999998</v>
      </c>
      <c r="P6589" s="20" t="str" cm="1">
        <f t="array" ref="P6589">IFERROR(INDEX(tblClientes[Dividendo Mensal (R$)],INT($J6589/ROWS(tblConsorcios[Produto]))+1),"")</f>
        <v/>
      </c>
      <c r="Q6589" s="20" t="str">
        <f t="shared" si="307"/>
        <v/>
      </c>
      <c r="R6589">
        <f t="shared" si="308"/>
        <v>0</v>
      </c>
    </row>
    <row r="6590" spans="10:18" x14ac:dyDescent="0.2">
      <c r="J6590">
        <f t="shared" si="306"/>
        <v>6588</v>
      </c>
      <c r="K6590" t="str" cm="1">
        <f t="array" ref="K6590">IFERROR(INDEX(tblClientes[Cliente],INT($J6590/ROWS(tblConsorcios[Produto]))+1),"")</f>
        <v/>
      </c>
      <c r="L6590" t="str" cm="1">
        <f t="array" ref="L6590">IFERROR(INDEX(tblConsorcios[Produto],MOD($J6590,ROWS(tblConsorcios[Produto]))+1),"")</f>
        <v>Imóvel IE300 – 240m</v>
      </c>
      <c r="M6590" s="20" cm="1">
        <f t="array" ref="M6590">IFERROR(INDEX(tblConsorcios[Valor da Carta (R$)],MOD($J6590,ROWS(tblConsorcios[Produto]))+1),"")</f>
        <v>300000</v>
      </c>
      <c r="N6590" s="2" cm="1">
        <f t="array" ref="N6590">IFERROR(INDEX(tblConsorcios[Prazo (meses)],MOD($J6590,ROWS(tblConsorcios[Produto]))+1),"")</f>
        <v>240</v>
      </c>
      <c r="O6590" s="20" cm="1">
        <f t="array" ref="O6590">IFERROR(INDEX(tblConsorcios[Parcela Mensal (R$)],MOD($J6590,ROWS(tblConsorcios[Produto]))+1),"")</f>
        <v>1610</v>
      </c>
      <c r="P6590" s="20" t="str" cm="1">
        <f t="array" ref="P6590">IFERROR(INDEX(tblClientes[Dividendo Mensal (R$)],INT($J6590/ROWS(tblConsorcios[Produto]))+1),"")</f>
        <v/>
      </c>
      <c r="Q6590" s="20" t="str">
        <f t="shared" si="307"/>
        <v/>
      </c>
      <c r="R6590">
        <f t="shared" si="308"/>
        <v>0</v>
      </c>
    </row>
    <row r="6591" spans="10:18" x14ac:dyDescent="0.2">
      <c r="J6591">
        <f t="shared" si="306"/>
        <v>6589</v>
      </c>
      <c r="K6591" t="str" cm="1">
        <f t="array" ref="K6591">IFERROR(INDEX(tblClientes[Cliente],INT($J6591/ROWS(tblConsorcios[Produto]))+1),"")</f>
        <v/>
      </c>
      <c r="L6591" t="str" cm="1">
        <f t="array" ref="L6591">IFERROR(INDEX(tblConsorcios[Produto],MOD($J6591,ROWS(tblConsorcios[Produto]))+1),"")</f>
        <v>Imóvel IE300 – 220m</v>
      </c>
      <c r="M6591" s="20" cm="1">
        <f t="array" ref="M6591">IFERROR(INDEX(tblConsorcios[Valor da Carta (R$)],MOD($J6591,ROWS(tblConsorcios[Produto]))+1),"")</f>
        <v>300000</v>
      </c>
      <c r="N6591" s="2" cm="1">
        <f t="array" ref="N6591">IFERROR(INDEX(tblConsorcios[Prazo (meses)],MOD($J6591,ROWS(tblConsorcios[Produto]))+1),"")</f>
        <v>220</v>
      </c>
      <c r="O6591" s="20" cm="1">
        <f t="array" ref="O6591">IFERROR(INDEX(tblConsorcios[Parcela Mensal (R$)],MOD($J6591,ROWS(tblConsorcios[Produto]))+1),"")</f>
        <v>1742.73</v>
      </c>
      <c r="P6591" s="20" t="str" cm="1">
        <f t="array" ref="P6591">IFERROR(INDEX(tblClientes[Dividendo Mensal (R$)],INT($J6591/ROWS(tblConsorcios[Produto]))+1),"")</f>
        <v/>
      </c>
      <c r="Q6591" s="20" t="str">
        <f t="shared" si="307"/>
        <v/>
      </c>
      <c r="R6591">
        <f t="shared" si="308"/>
        <v>0</v>
      </c>
    </row>
    <row r="6592" spans="10:18" x14ac:dyDescent="0.2">
      <c r="J6592">
        <f t="shared" si="306"/>
        <v>6590</v>
      </c>
      <c r="K6592" t="str" cm="1">
        <f t="array" ref="K6592">IFERROR(INDEX(tblClientes[Cliente],INT($J6592/ROWS(tblConsorcios[Produto]))+1),"")</f>
        <v/>
      </c>
      <c r="L6592" t="str" cm="1">
        <f t="array" ref="L6592">IFERROR(INDEX(tblConsorcios[Produto],MOD($J6592,ROWS(tblConsorcios[Produto]))+1),"")</f>
        <v>Imóvel IE300 – 200m</v>
      </c>
      <c r="M6592" s="20" cm="1">
        <f t="array" ref="M6592">IFERROR(INDEX(tblConsorcios[Valor da Carta (R$)],MOD($J6592,ROWS(tblConsorcios[Produto]))+1),"")</f>
        <v>300000</v>
      </c>
      <c r="N6592" s="2" cm="1">
        <f t="array" ref="N6592">IFERROR(INDEX(tblConsorcios[Prazo (meses)],MOD($J6592,ROWS(tblConsorcios[Produto]))+1),"")</f>
        <v>200</v>
      </c>
      <c r="O6592" s="20" cm="1">
        <f t="array" ref="O6592">IFERROR(INDEX(tblConsorcios[Parcela Mensal (R$)],MOD($J6592,ROWS(tblConsorcios[Produto]))+1),"")</f>
        <v>1902</v>
      </c>
      <c r="P6592" s="20" t="str" cm="1">
        <f t="array" ref="P6592">IFERROR(INDEX(tblClientes[Dividendo Mensal (R$)],INT($J6592/ROWS(tblConsorcios[Produto]))+1),"")</f>
        <v/>
      </c>
      <c r="Q6592" s="20" t="str">
        <f t="shared" si="307"/>
        <v/>
      </c>
      <c r="R6592">
        <f t="shared" si="308"/>
        <v>0</v>
      </c>
    </row>
    <row r="6593" spans="10:18" x14ac:dyDescent="0.2">
      <c r="J6593">
        <f t="shared" si="306"/>
        <v>6591</v>
      </c>
      <c r="K6593" t="str" cm="1">
        <f t="array" ref="K6593">IFERROR(INDEX(tblClientes[Cliente],INT($J6593/ROWS(tblConsorcios[Produto]))+1),"")</f>
        <v/>
      </c>
      <c r="L6593" t="str" cm="1">
        <f t="array" ref="L6593">IFERROR(INDEX(tblConsorcios[Produto],MOD($J6593,ROWS(tblConsorcios[Produto]))+1),"")</f>
        <v>Imóvel IE240 – 240m</v>
      </c>
      <c r="M6593" s="20" cm="1">
        <f t="array" ref="M6593">IFERROR(INDEX(tblConsorcios[Valor da Carta (R$)],MOD($J6593,ROWS(tblConsorcios[Produto]))+1),"")</f>
        <v>240000</v>
      </c>
      <c r="N6593" s="2" cm="1">
        <f t="array" ref="N6593">IFERROR(INDEX(tblConsorcios[Prazo (meses)],MOD($J6593,ROWS(tblConsorcios[Produto]))+1),"")</f>
        <v>240</v>
      </c>
      <c r="O6593" s="20" cm="1">
        <f t="array" ref="O6593">IFERROR(INDEX(tblConsorcios[Parcela Mensal (R$)],MOD($J6593,ROWS(tblConsorcios[Produto]))+1),"")</f>
        <v>1288</v>
      </c>
      <c r="P6593" s="20" t="str" cm="1">
        <f t="array" ref="P6593">IFERROR(INDEX(tblClientes[Dividendo Mensal (R$)],INT($J6593/ROWS(tblConsorcios[Produto]))+1),"")</f>
        <v/>
      </c>
      <c r="Q6593" s="20" t="str">
        <f t="shared" si="307"/>
        <v/>
      </c>
      <c r="R6593">
        <f t="shared" si="308"/>
        <v>0</v>
      </c>
    </row>
    <row r="6594" spans="10:18" x14ac:dyDescent="0.2">
      <c r="J6594">
        <f t="shared" si="306"/>
        <v>6592</v>
      </c>
      <c r="K6594" t="str" cm="1">
        <f t="array" ref="K6594">IFERROR(INDEX(tblClientes[Cliente],INT($J6594/ROWS(tblConsorcios[Produto]))+1),"")</f>
        <v/>
      </c>
      <c r="L6594" t="str" cm="1">
        <f t="array" ref="L6594">IFERROR(INDEX(tblConsorcios[Produto],MOD($J6594,ROWS(tblConsorcios[Produto]))+1),"")</f>
        <v>Imóvel IE240 – 220m</v>
      </c>
      <c r="M6594" s="20" cm="1">
        <f t="array" ref="M6594">IFERROR(INDEX(tblConsorcios[Valor da Carta (R$)],MOD($J6594,ROWS(tblConsorcios[Produto]))+1),"")</f>
        <v>240000</v>
      </c>
      <c r="N6594" s="2" cm="1">
        <f t="array" ref="N6594">IFERROR(INDEX(tblConsorcios[Prazo (meses)],MOD($J6594,ROWS(tblConsorcios[Produto]))+1),"")</f>
        <v>220</v>
      </c>
      <c r="O6594" s="20" cm="1">
        <f t="array" ref="O6594">IFERROR(INDEX(tblConsorcios[Parcela Mensal (R$)],MOD($J6594,ROWS(tblConsorcios[Produto]))+1),"")</f>
        <v>1394.18</v>
      </c>
      <c r="P6594" s="20" t="str" cm="1">
        <f t="array" ref="P6594">IFERROR(INDEX(tblClientes[Dividendo Mensal (R$)],INT($J6594/ROWS(tblConsorcios[Produto]))+1),"")</f>
        <v/>
      </c>
      <c r="Q6594" s="20" t="str">
        <f t="shared" si="307"/>
        <v/>
      </c>
      <c r="R6594">
        <f t="shared" si="308"/>
        <v>0</v>
      </c>
    </row>
    <row r="6595" spans="10:18" x14ac:dyDescent="0.2">
      <c r="J6595">
        <f t="shared" ref="J6595:J6658" si="309">ROW()-2</f>
        <v>6593</v>
      </c>
      <c r="K6595" t="str" cm="1">
        <f t="array" ref="K6595">IFERROR(INDEX(tblClientes[Cliente],INT($J6595/ROWS(tblConsorcios[Produto]))+1),"")</f>
        <v/>
      </c>
      <c r="L6595" t="str" cm="1">
        <f t="array" ref="L6595">IFERROR(INDEX(tblConsorcios[Produto],MOD($J6595,ROWS(tblConsorcios[Produto]))+1),"")</f>
        <v>Imóvel IE240 – 200m</v>
      </c>
      <c r="M6595" s="20" cm="1">
        <f t="array" ref="M6595">IFERROR(INDEX(tblConsorcios[Valor da Carta (R$)],MOD($J6595,ROWS(tblConsorcios[Produto]))+1),"")</f>
        <v>240000</v>
      </c>
      <c r="N6595" s="2" cm="1">
        <f t="array" ref="N6595">IFERROR(INDEX(tblConsorcios[Prazo (meses)],MOD($J6595,ROWS(tblConsorcios[Produto]))+1),"")</f>
        <v>200</v>
      </c>
      <c r="O6595" s="20" cm="1">
        <f t="array" ref="O6595">IFERROR(INDEX(tblConsorcios[Parcela Mensal (R$)],MOD($J6595,ROWS(tblConsorcios[Produto]))+1),"")</f>
        <v>1521.6</v>
      </c>
      <c r="P6595" s="20" t="str" cm="1">
        <f t="array" ref="P6595">IFERROR(INDEX(tblClientes[Dividendo Mensal (R$)],INT($J6595/ROWS(tblConsorcios[Produto]))+1),"")</f>
        <v/>
      </c>
      <c r="Q6595" s="20" t="str">
        <f t="shared" ref="Q6595:Q6658" si="310">IF(AND(ISNUMBER(O6595),ISNUMBER(P6595)),P6595-O6595,"")</f>
        <v/>
      </c>
      <c r="R6595">
        <f t="shared" ref="R6595:R6658" si="311">IF(AND(ISNUMBER(O6595),ISNUMBER(P6595),O6595&lt;=P6595),1,0)</f>
        <v>0</v>
      </c>
    </row>
    <row r="6596" spans="10:18" x14ac:dyDescent="0.2">
      <c r="J6596">
        <f t="shared" si="309"/>
        <v>6594</v>
      </c>
      <c r="K6596" t="str" cm="1">
        <f t="array" ref="K6596">IFERROR(INDEX(tblClientes[Cliente],INT($J6596/ROWS(tblConsorcios[Produto]))+1),"")</f>
        <v/>
      </c>
      <c r="L6596" t="str" cm="1">
        <f t="array" ref="L6596">IFERROR(INDEX(tblConsorcios[Produto],MOD($J6596,ROWS(tblConsorcios[Produto]))+1),"")</f>
        <v>Imóvel IE230 – 240m</v>
      </c>
      <c r="M6596" s="20" cm="1">
        <f t="array" ref="M6596">IFERROR(INDEX(tblConsorcios[Valor da Carta (R$)],MOD($J6596,ROWS(tblConsorcios[Produto]))+1),"")</f>
        <v>230000</v>
      </c>
      <c r="N6596" s="2" cm="1">
        <f t="array" ref="N6596">IFERROR(INDEX(tblConsorcios[Prazo (meses)],MOD($J6596,ROWS(tblConsorcios[Produto]))+1),"")</f>
        <v>240</v>
      </c>
      <c r="O6596" s="20" cm="1">
        <f t="array" ref="O6596">IFERROR(INDEX(tblConsorcios[Parcela Mensal (R$)],MOD($J6596,ROWS(tblConsorcios[Produto]))+1),"")</f>
        <v>1234.33</v>
      </c>
      <c r="P6596" s="20" t="str" cm="1">
        <f t="array" ref="P6596">IFERROR(INDEX(tblClientes[Dividendo Mensal (R$)],INT($J6596/ROWS(tblConsorcios[Produto]))+1),"")</f>
        <v/>
      </c>
      <c r="Q6596" s="20" t="str">
        <f t="shared" si="310"/>
        <v/>
      </c>
      <c r="R6596">
        <f t="shared" si="311"/>
        <v>0</v>
      </c>
    </row>
    <row r="6597" spans="10:18" x14ac:dyDescent="0.2">
      <c r="J6597">
        <f t="shared" si="309"/>
        <v>6595</v>
      </c>
      <c r="K6597" t="str" cm="1">
        <f t="array" ref="K6597">IFERROR(INDEX(tblClientes[Cliente],INT($J6597/ROWS(tblConsorcios[Produto]))+1),"")</f>
        <v/>
      </c>
      <c r="L6597" t="str" cm="1">
        <f t="array" ref="L6597">IFERROR(INDEX(tblConsorcios[Produto],MOD($J6597,ROWS(tblConsorcios[Produto]))+1),"")</f>
        <v>Imóvel IE230 – 220m</v>
      </c>
      <c r="M6597" s="20" cm="1">
        <f t="array" ref="M6597">IFERROR(INDEX(tblConsorcios[Valor da Carta (R$)],MOD($J6597,ROWS(tblConsorcios[Produto]))+1),"")</f>
        <v>230000</v>
      </c>
      <c r="N6597" s="2" cm="1">
        <f t="array" ref="N6597">IFERROR(INDEX(tblConsorcios[Prazo (meses)],MOD($J6597,ROWS(tblConsorcios[Produto]))+1),"")</f>
        <v>220</v>
      </c>
      <c r="O6597" s="20" cm="1">
        <f t="array" ref="O6597">IFERROR(INDEX(tblConsorcios[Parcela Mensal (R$)],MOD($J6597,ROWS(tblConsorcios[Produto]))+1),"")</f>
        <v>1336.09</v>
      </c>
      <c r="P6597" s="20" t="str" cm="1">
        <f t="array" ref="P6597">IFERROR(INDEX(tblClientes[Dividendo Mensal (R$)],INT($J6597/ROWS(tblConsorcios[Produto]))+1),"")</f>
        <v/>
      </c>
      <c r="Q6597" s="20" t="str">
        <f t="shared" si="310"/>
        <v/>
      </c>
      <c r="R6597">
        <f t="shared" si="311"/>
        <v>0</v>
      </c>
    </row>
    <row r="6598" spans="10:18" x14ac:dyDescent="0.2">
      <c r="J6598">
        <f t="shared" si="309"/>
        <v>6596</v>
      </c>
      <c r="K6598" t="str" cm="1">
        <f t="array" ref="K6598">IFERROR(INDEX(tblClientes[Cliente],INT($J6598/ROWS(tblConsorcios[Produto]))+1),"")</f>
        <v/>
      </c>
      <c r="L6598" t="str" cm="1">
        <f t="array" ref="L6598">IFERROR(INDEX(tblConsorcios[Produto],MOD($J6598,ROWS(tblConsorcios[Produto]))+1),"")</f>
        <v>Imóvel IE230 – 200m</v>
      </c>
      <c r="M6598" s="20" cm="1">
        <f t="array" ref="M6598">IFERROR(INDEX(tblConsorcios[Valor da Carta (R$)],MOD($J6598,ROWS(tblConsorcios[Produto]))+1),"")</f>
        <v>230000</v>
      </c>
      <c r="N6598" s="2" cm="1">
        <f t="array" ref="N6598">IFERROR(INDEX(tblConsorcios[Prazo (meses)],MOD($J6598,ROWS(tblConsorcios[Produto]))+1),"")</f>
        <v>200</v>
      </c>
      <c r="O6598" s="20" cm="1">
        <f t="array" ref="O6598">IFERROR(INDEX(tblConsorcios[Parcela Mensal (R$)],MOD($J6598,ROWS(tblConsorcios[Produto]))+1),"")</f>
        <v>1458.2</v>
      </c>
      <c r="P6598" s="20" t="str" cm="1">
        <f t="array" ref="P6598">IFERROR(INDEX(tblClientes[Dividendo Mensal (R$)],INT($J6598/ROWS(tblConsorcios[Produto]))+1),"")</f>
        <v/>
      </c>
      <c r="Q6598" s="20" t="str">
        <f t="shared" si="310"/>
        <v/>
      </c>
      <c r="R6598">
        <f t="shared" si="311"/>
        <v>0</v>
      </c>
    </row>
    <row r="6599" spans="10:18" x14ac:dyDescent="0.2">
      <c r="J6599">
        <f t="shared" si="309"/>
        <v>6597</v>
      </c>
      <c r="K6599" t="str" cm="1">
        <f t="array" ref="K6599">IFERROR(INDEX(tblClientes[Cliente],INT($J6599/ROWS(tblConsorcios[Produto]))+1),"")</f>
        <v/>
      </c>
      <c r="L6599" t="str" cm="1">
        <f t="array" ref="L6599">IFERROR(INDEX(tblConsorcios[Produto],MOD($J6599,ROWS(tblConsorcios[Produto]))+1),"")</f>
        <v>Imóvel IE220 – 240m</v>
      </c>
      <c r="M6599" s="20" cm="1">
        <f t="array" ref="M6599">IFERROR(INDEX(tblConsorcios[Valor da Carta (R$)],MOD($J6599,ROWS(tblConsorcios[Produto]))+1),"")</f>
        <v>220000</v>
      </c>
      <c r="N6599" s="2" cm="1">
        <f t="array" ref="N6599">IFERROR(INDEX(tblConsorcios[Prazo (meses)],MOD($J6599,ROWS(tblConsorcios[Produto]))+1),"")</f>
        <v>240</v>
      </c>
      <c r="O6599" s="20" cm="1">
        <f t="array" ref="O6599">IFERROR(INDEX(tblConsorcios[Parcela Mensal (R$)],MOD($J6599,ROWS(tblConsorcios[Produto]))+1),"")</f>
        <v>1180.67</v>
      </c>
      <c r="P6599" s="20" t="str" cm="1">
        <f t="array" ref="P6599">IFERROR(INDEX(tblClientes[Dividendo Mensal (R$)],INT($J6599/ROWS(tblConsorcios[Produto]))+1),"")</f>
        <v/>
      </c>
      <c r="Q6599" s="20" t="str">
        <f t="shared" si="310"/>
        <v/>
      </c>
      <c r="R6599">
        <f t="shared" si="311"/>
        <v>0</v>
      </c>
    </row>
    <row r="6600" spans="10:18" x14ac:dyDescent="0.2">
      <c r="J6600">
        <f t="shared" si="309"/>
        <v>6598</v>
      </c>
      <c r="K6600" t="str" cm="1">
        <f t="array" ref="K6600">IFERROR(INDEX(tblClientes[Cliente],INT($J6600/ROWS(tblConsorcios[Produto]))+1),"")</f>
        <v/>
      </c>
      <c r="L6600" t="str" cm="1">
        <f t="array" ref="L6600">IFERROR(INDEX(tblConsorcios[Produto],MOD($J6600,ROWS(tblConsorcios[Produto]))+1),"")</f>
        <v>Imóvel IE220 – 220m</v>
      </c>
      <c r="M6600" s="20" cm="1">
        <f t="array" ref="M6600">IFERROR(INDEX(tblConsorcios[Valor da Carta (R$)],MOD($J6600,ROWS(tblConsorcios[Produto]))+1),"")</f>
        <v>220000</v>
      </c>
      <c r="N6600" s="2" cm="1">
        <f t="array" ref="N6600">IFERROR(INDEX(tblConsorcios[Prazo (meses)],MOD($J6600,ROWS(tblConsorcios[Produto]))+1),"")</f>
        <v>220</v>
      </c>
      <c r="O6600" s="20" cm="1">
        <f t="array" ref="O6600">IFERROR(INDEX(tblConsorcios[Parcela Mensal (R$)],MOD($J6600,ROWS(tblConsorcios[Produto]))+1),"")</f>
        <v>1278</v>
      </c>
      <c r="P6600" s="20" t="str" cm="1">
        <f t="array" ref="P6600">IFERROR(INDEX(tblClientes[Dividendo Mensal (R$)],INT($J6600/ROWS(tblConsorcios[Produto]))+1),"")</f>
        <v/>
      </c>
      <c r="Q6600" s="20" t="str">
        <f t="shared" si="310"/>
        <v/>
      </c>
      <c r="R6600">
        <f t="shared" si="311"/>
        <v>0</v>
      </c>
    </row>
    <row r="6601" spans="10:18" x14ac:dyDescent="0.2">
      <c r="J6601">
        <f t="shared" si="309"/>
        <v>6599</v>
      </c>
      <c r="K6601" t="str" cm="1">
        <f t="array" ref="K6601">IFERROR(INDEX(tblClientes[Cliente],INT($J6601/ROWS(tblConsorcios[Produto]))+1),"")</f>
        <v/>
      </c>
      <c r="L6601" t="str" cm="1">
        <f t="array" ref="L6601">IFERROR(INDEX(tblConsorcios[Produto],MOD($J6601,ROWS(tblConsorcios[Produto]))+1),"")</f>
        <v>Imóvel IE220 – 200m</v>
      </c>
      <c r="M6601" s="20" cm="1">
        <f t="array" ref="M6601">IFERROR(INDEX(tblConsorcios[Valor da Carta (R$)],MOD($J6601,ROWS(tblConsorcios[Produto]))+1),"")</f>
        <v>220000</v>
      </c>
      <c r="N6601" s="2" cm="1">
        <f t="array" ref="N6601">IFERROR(INDEX(tblConsorcios[Prazo (meses)],MOD($J6601,ROWS(tblConsorcios[Produto]))+1),"")</f>
        <v>200</v>
      </c>
      <c r="O6601" s="20" cm="1">
        <f t="array" ref="O6601">IFERROR(INDEX(tblConsorcios[Parcela Mensal (R$)],MOD($J6601,ROWS(tblConsorcios[Produto]))+1),"")</f>
        <v>1394.8</v>
      </c>
      <c r="P6601" s="20" t="str" cm="1">
        <f t="array" ref="P6601">IFERROR(INDEX(tblClientes[Dividendo Mensal (R$)],INT($J6601/ROWS(tblConsorcios[Produto]))+1),"")</f>
        <v/>
      </c>
      <c r="Q6601" s="20" t="str">
        <f t="shared" si="310"/>
        <v/>
      </c>
      <c r="R6601">
        <f t="shared" si="311"/>
        <v>0</v>
      </c>
    </row>
    <row r="6602" spans="10:18" x14ac:dyDescent="0.2">
      <c r="J6602">
        <f t="shared" si="309"/>
        <v>6600</v>
      </c>
      <c r="K6602" t="str" cm="1">
        <f t="array" ref="K6602">IFERROR(INDEX(tblClientes[Cliente],INT($J6602/ROWS(tblConsorcios[Produto]))+1),"")</f>
        <v/>
      </c>
      <c r="L6602" t="str" cm="1">
        <f t="array" ref="L6602">IFERROR(INDEX(tblConsorcios[Produto],MOD($J6602,ROWS(tblConsorcios[Produto]))+1),"")</f>
        <v>Imóvel IE200 – 240m</v>
      </c>
      <c r="M6602" s="20" cm="1">
        <f t="array" ref="M6602">IFERROR(INDEX(tblConsorcios[Valor da Carta (R$)],MOD($J6602,ROWS(tblConsorcios[Produto]))+1),"")</f>
        <v>200000</v>
      </c>
      <c r="N6602" s="2" cm="1">
        <f t="array" ref="N6602">IFERROR(INDEX(tblConsorcios[Prazo (meses)],MOD($J6602,ROWS(tblConsorcios[Produto]))+1),"")</f>
        <v>240</v>
      </c>
      <c r="O6602" s="20" cm="1">
        <f t="array" ref="O6602">IFERROR(INDEX(tblConsorcios[Parcela Mensal (R$)],MOD($J6602,ROWS(tblConsorcios[Produto]))+1),"")</f>
        <v>1073.33</v>
      </c>
      <c r="P6602" s="20" t="str" cm="1">
        <f t="array" ref="P6602">IFERROR(INDEX(tblClientes[Dividendo Mensal (R$)],INT($J6602/ROWS(tblConsorcios[Produto]))+1),"")</f>
        <v/>
      </c>
      <c r="Q6602" s="20" t="str">
        <f t="shared" si="310"/>
        <v/>
      </c>
      <c r="R6602">
        <f t="shared" si="311"/>
        <v>0</v>
      </c>
    </row>
    <row r="6603" spans="10:18" x14ac:dyDescent="0.2">
      <c r="J6603">
        <f t="shared" si="309"/>
        <v>6601</v>
      </c>
      <c r="K6603" t="str" cm="1">
        <f t="array" ref="K6603">IFERROR(INDEX(tblClientes[Cliente],INT($J6603/ROWS(tblConsorcios[Produto]))+1),"")</f>
        <v/>
      </c>
      <c r="L6603" t="str" cm="1">
        <f t="array" ref="L6603">IFERROR(INDEX(tblConsorcios[Produto],MOD($J6603,ROWS(tblConsorcios[Produto]))+1),"")</f>
        <v>Imóvel IE200 – 220m</v>
      </c>
      <c r="M6603" s="20" cm="1">
        <f t="array" ref="M6603">IFERROR(INDEX(tblConsorcios[Valor da Carta (R$)],MOD($J6603,ROWS(tblConsorcios[Produto]))+1),"")</f>
        <v>200000</v>
      </c>
      <c r="N6603" s="2" cm="1">
        <f t="array" ref="N6603">IFERROR(INDEX(tblConsorcios[Prazo (meses)],MOD($J6603,ROWS(tblConsorcios[Produto]))+1),"")</f>
        <v>220</v>
      </c>
      <c r="O6603" s="20" cm="1">
        <f t="array" ref="O6603">IFERROR(INDEX(tblConsorcios[Parcela Mensal (R$)],MOD($J6603,ROWS(tblConsorcios[Produto]))+1),"")</f>
        <v>1161.82</v>
      </c>
      <c r="P6603" s="20" t="str" cm="1">
        <f t="array" ref="P6603">IFERROR(INDEX(tblClientes[Dividendo Mensal (R$)],INT($J6603/ROWS(tblConsorcios[Produto]))+1),"")</f>
        <v/>
      </c>
      <c r="Q6603" s="20" t="str">
        <f t="shared" si="310"/>
        <v/>
      </c>
      <c r="R6603">
        <f t="shared" si="311"/>
        <v>0</v>
      </c>
    </row>
    <row r="6604" spans="10:18" x14ac:dyDescent="0.2">
      <c r="J6604">
        <f t="shared" si="309"/>
        <v>6602</v>
      </c>
      <c r="K6604" t="str" cm="1">
        <f t="array" ref="K6604">IFERROR(INDEX(tblClientes[Cliente],INT($J6604/ROWS(tblConsorcios[Produto]))+1),"")</f>
        <v/>
      </c>
      <c r="L6604" t="str" cm="1">
        <f t="array" ref="L6604">IFERROR(INDEX(tblConsorcios[Produto],MOD($J6604,ROWS(tblConsorcios[Produto]))+1),"")</f>
        <v>Imóvel IE200 – 200m</v>
      </c>
      <c r="M6604" s="20" cm="1">
        <f t="array" ref="M6604">IFERROR(INDEX(tblConsorcios[Valor da Carta (R$)],MOD($J6604,ROWS(tblConsorcios[Produto]))+1),"")</f>
        <v>200000</v>
      </c>
      <c r="N6604" s="2" cm="1">
        <f t="array" ref="N6604">IFERROR(INDEX(tblConsorcios[Prazo (meses)],MOD($J6604,ROWS(tblConsorcios[Produto]))+1),"")</f>
        <v>200</v>
      </c>
      <c r="O6604" s="20" cm="1">
        <f t="array" ref="O6604">IFERROR(INDEX(tblConsorcios[Parcela Mensal (R$)],MOD($J6604,ROWS(tblConsorcios[Produto]))+1),"")</f>
        <v>1268</v>
      </c>
      <c r="P6604" s="20" t="str" cm="1">
        <f t="array" ref="P6604">IFERROR(INDEX(tblClientes[Dividendo Mensal (R$)],INT($J6604/ROWS(tblConsorcios[Produto]))+1),"")</f>
        <v/>
      </c>
      <c r="Q6604" s="20" t="str">
        <f t="shared" si="310"/>
        <v/>
      </c>
      <c r="R6604">
        <f t="shared" si="311"/>
        <v>0</v>
      </c>
    </row>
    <row r="6605" spans="10:18" x14ac:dyDescent="0.2">
      <c r="J6605">
        <f t="shared" si="309"/>
        <v>6603</v>
      </c>
      <c r="K6605" t="str" cm="1">
        <f t="array" ref="K6605">IFERROR(INDEX(tblClientes[Cliente],INT($J6605/ROWS(tblConsorcios[Produto]))+1),"")</f>
        <v/>
      </c>
      <c r="L6605" t="str" cm="1">
        <f t="array" ref="L6605">IFERROR(INDEX(tblConsorcios[Produto],MOD($J6605,ROWS(tblConsorcios[Produto]))+1),"")</f>
        <v>Imóvel IE150 – 240m</v>
      </c>
      <c r="M6605" s="20" cm="1">
        <f t="array" ref="M6605">IFERROR(INDEX(tblConsorcios[Valor da Carta (R$)],MOD($J6605,ROWS(tblConsorcios[Produto]))+1),"")</f>
        <v>150000</v>
      </c>
      <c r="N6605" s="2" cm="1">
        <f t="array" ref="N6605">IFERROR(INDEX(tblConsorcios[Prazo (meses)],MOD($J6605,ROWS(tblConsorcios[Produto]))+1),"")</f>
        <v>240</v>
      </c>
      <c r="O6605" s="20" cm="1">
        <f t="array" ref="O6605">IFERROR(INDEX(tblConsorcios[Parcela Mensal (R$)],MOD($J6605,ROWS(tblConsorcios[Produto]))+1),"")</f>
        <v>805</v>
      </c>
      <c r="P6605" s="20" t="str" cm="1">
        <f t="array" ref="P6605">IFERROR(INDEX(tblClientes[Dividendo Mensal (R$)],INT($J6605/ROWS(tblConsorcios[Produto]))+1),"")</f>
        <v/>
      </c>
      <c r="Q6605" s="20" t="str">
        <f t="shared" si="310"/>
        <v/>
      </c>
      <c r="R6605">
        <f t="shared" si="311"/>
        <v>0</v>
      </c>
    </row>
    <row r="6606" spans="10:18" x14ac:dyDescent="0.2">
      <c r="J6606">
        <f t="shared" si="309"/>
        <v>6604</v>
      </c>
      <c r="K6606" t="str" cm="1">
        <f t="array" ref="K6606">IFERROR(INDEX(tblClientes[Cliente],INT($J6606/ROWS(tblConsorcios[Produto]))+1),"")</f>
        <v/>
      </c>
      <c r="L6606" t="str" cm="1">
        <f t="array" ref="L6606">IFERROR(INDEX(tblConsorcios[Produto],MOD($J6606,ROWS(tblConsorcios[Produto]))+1),"")</f>
        <v>Imóvel IE150 – 220m</v>
      </c>
      <c r="M6606" s="20" cm="1">
        <f t="array" ref="M6606">IFERROR(INDEX(tblConsorcios[Valor da Carta (R$)],MOD($J6606,ROWS(tblConsorcios[Produto]))+1),"")</f>
        <v>150000</v>
      </c>
      <c r="N6606" s="2" cm="1">
        <f t="array" ref="N6606">IFERROR(INDEX(tblConsorcios[Prazo (meses)],MOD($J6606,ROWS(tblConsorcios[Produto]))+1),"")</f>
        <v>220</v>
      </c>
      <c r="O6606" s="20" cm="1">
        <f t="array" ref="O6606">IFERROR(INDEX(tblConsorcios[Parcela Mensal (R$)],MOD($J6606,ROWS(tblConsorcios[Produto]))+1),"")</f>
        <v>871.36</v>
      </c>
      <c r="P6606" s="20" t="str" cm="1">
        <f t="array" ref="P6606">IFERROR(INDEX(tblClientes[Dividendo Mensal (R$)],INT($J6606/ROWS(tblConsorcios[Produto]))+1),"")</f>
        <v/>
      </c>
      <c r="Q6606" s="20" t="str">
        <f t="shared" si="310"/>
        <v/>
      </c>
      <c r="R6606">
        <f t="shared" si="311"/>
        <v>0</v>
      </c>
    </row>
    <row r="6607" spans="10:18" x14ac:dyDescent="0.2">
      <c r="J6607">
        <f t="shared" si="309"/>
        <v>6605</v>
      </c>
      <c r="K6607" t="str" cm="1">
        <f t="array" ref="K6607">IFERROR(INDEX(tblClientes[Cliente],INT($J6607/ROWS(tblConsorcios[Produto]))+1),"")</f>
        <v/>
      </c>
      <c r="L6607" t="str" cm="1">
        <f t="array" ref="L6607">IFERROR(INDEX(tblConsorcios[Produto],MOD($J6607,ROWS(tblConsorcios[Produto]))+1),"")</f>
        <v>Imóvel IE150 – 200m</v>
      </c>
      <c r="M6607" s="20" cm="1">
        <f t="array" ref="M6607">IFERROR(INDEX(tblConsorcios[Valor da Carta (R$)],MOD($J6607,ROWS(tblConsorcios[Produto]))+1),"")</f>
        <v>150000</v>
      </c>
      <c r="N6607" s="2" cm="1">
        <f t="array" ref="N6607">IFERROR(INDEX(tblConsorcios[Prazo (meses)],MOD($J6607,ROWS(tblConsorcios[Produto]))+1),"")</f>
        <v>200</v>
      </c>
      <c r="O6607" s="20" cm="1">
        <f t="array" ref="O6607">IFERROR(INDEX(tblConsorcios[Parcela Mensal (R$)],MOD($J6607,ROWS(tblConsorcios[Produto]))+1),"")</f>
        <v>951</v>
      </c>
      <c r="P6607" s="20" t="str" cm="1">
        <f t="array" ref="P6607">IFERROR(INDEX(tblClientes[Dividendo Mensal (R$)],INT($J6607/ROWS(tblConsorcios[Produto]))+1),"")</f>
        <v/>
      </c>
      <c r="Q6607" s="20" t="str">
        <f t="shared" si="310"/>
        <v/>
      </c>
      <c r="R6607">
        <f t="shared" si="311"/>
        <v>0</v>
      </c>
    </row>
    <row r="6608" spans="10:18" x14ac:dyDescent="0.2">
      <c r="J6608">
        <f t="shared" si="309"/>
        <v>6606</v>
      </c>
      <c r="K6608" t="str" cm="1">
        <f t="array" ref="K6608">IFERROR(INDEX(tblClientes[Cliente],INT($J6608/ROWS(tblConsorcios[Produto]))+1),"")</f>
        <v/>
      </c>
      <c r="L6608" t="str" cm="1">
        <f t="array" ref="L6608">IFERROR(INDEX(tblConsorcios[Produto],MOD($J6608,ROWS(tblConsorcios[Produto]))+1),"")</f>
        <v>Imóvel IE140 – 240m</v>
      </c>
      <c r="M6608" s="20" cm="1">
        <f t="array" ref="M6608">IFERROR(INDEX(tblConsorcios[Valor da Carta (R$)],MOD($J6608,ROWS(tblConsorcios[Produto]))+1),"")</f>
        <v>140000</v>
      </c>
      <c r="N6608" s="2" cm="1">
        <f t="array" ref="N6608">IFERROR(INDEX(tblConsorcios[Prazo (meses)],MOD($J6608,ROWS(tblConsorcios[Produto]))+1),"")</f>
        <v>240</v>
      </c>
      <c r="O6608" s="20" cm="1">
        <f t="array" ref="O6608">IFERROR(INDEX(tblConsorcios[Parcela Mensal (R$)],MOD($J6608,ROWS(tblConsorcios[Produto]))+1),"")</f>
        <v>751.33</v>
      </c>
      <c r="P6608" s="20" t="str" cm="1">
        <f t="array" ref="P6608">IFERROR(INDEX(tblClientes[Dividendo Mensal (R$)],INT($J6608/ROWS(tblConsorcios[Produto]))+1),"")</f>
        <v/>
      </c>
      <c r="Q6608" s="20" t="str">
        <f t="shared" si="310"/>
        <v/>
      </c>
      <c r="R6608">
        <f t="shared" si="311"/>
        <v>0</v>
      </c>
    </row>
    <row r="6609" spans="10:18" x14ac:dyDescent="0.2">
      <c r="J6609">
        <f t="shared" si="309"/>
        <v>6607</v>
      </c>
      <c r="K6609" t="str" cm="1">
        <f t="array" ref="K6609">IFERROR(INDEX(tblClientes[Cliente],INT($J6609/ROWS(tblConsorcios[Produto]))+1),"")</f>
        <v/>
      </c>
      <c r="L6609" t="str" cm="1">
        <f t="array" ref="L6609">IFERROR(INDEX(tblConsorcios[Produto],MOD($J6609,ROWS(tblConsorcios[Produto]))+1),"")</f>
        <v>Imóvel IE140 – 220m</v>
      </c>
      <c r="M6609" s="20" cm="1">
        <f t="array" ref="M6609">IFERROR(INDEX(tblConsorcios[Valor da Carta (R$)],MOD($J6609,ROWS(tblConsorcios[Produto]))+1),"")</f>
        <v>140000</v>
      </c>
      <c r="N6609" s="2" cm="1">
        <f t="array" ref="N6609">IFERROR(INDEX(tblConsorcios[Prazo (meses)],MOD($J6609,ROWS(tblConsorcios[Produto]))+1),"")</f>
        <v>220</v>
      </c>
      <c r="O6609" s="20" cm="1">
        <f t="array" ref="O6609">IFERROR(INDEX(tblConsorcios[Parcela Mensal (R$)],MOD($J6609,ROWS(tblConsorcios[Produto]))+1),"")</f>
        <v>813.27</v>
      </c>
      <c r="P6609" s="20" t="str" cm="1">
        <f t="array" ref="P6609">IFERROR(INDEX(tblClientes[Dividendo Mensal (R$)],INT($J6609/ROWS(tblConsorcios[Produto]))+1),"")</f>
        <v/>
      </c>
      <c r="Q6609" s="20" t="str">
        <f t="shared" si="310"/>
        <v/>
      </c>
      <c r="R6609">
        <f t="shared" si="311"/>
        <v>0</v>
      </c>
    </row>
    <row r="6610" spans="10:18" x14ac:dyDescent="0.2">
      <c r="J6610">
        <f t="shared" si="309"/>
        <v>6608</v>
      </c>
      <c r="K6610" t="str" cm="1">
        <f t="array" ref="K6610">IFERROR(INDEX(tblClientes[Cliente],INT($J6610/ROWS(tblConsorcios[Produto]))+1),"")</f>
        <v/>
      </c>
      <c r="L6610" t="str" cm="1">
        <f t="array" ref="L6610">IFERROR(INDEX(tblConsorcios[Produto],MOD($J6610,ROWS(tblConsorcios[Produto]))+1),"")</f>
        <v>Imóvel IE140 – 200m</v>
      </c>
      <c r="M6610" s="20" cm="1">
        <f t="array" ref="M6610">IFERROR(INDEX(tblConsorcios[Valor da Carta (R$)],MOD($J6610,ROWS(tblConsorcios[Produto]))+1),"")</f>
        <v>140000</v>
      </c>
      <c r="N6610" s="2" cm="1">
        <f t="array" ref="N6610">IFERROR(INDEX(tblConsorcios[Prazo (meses)],MOD($J6610,ROWS(tblConsorcios[Produto]))+1),"")</f>
        <v>200</v>
      </c>
      <c r="O6610" s="20" cm="1">
        <f t="array" ref="O6610">IFERROR(INDEX(tblConsorcios[Parcela Mensal (R$)],MOD($J6610,ROWS(tblConsorcios[Produto]))+1),"")</f>
        <v>887.6</v>
      </c>
      <c r="P6610" s="20" t="str" cm="1">
        <f t="array" ref="P6610">IFERROR(INDEX(tblClientes[Dividendo Mensal (R$)],INT($J6610/ROWS(tblConsorcios[Produto]))+1),"")</f>
        <v/>
      </c>
      <c r="Q6610" s="20" t="str">
        <f t="shared" si="310"/>
        <v/>
      </c>
      <c r="R6610">
        <f t="shared" si="311"/>
        <v>0</v>
      </c>
    </row>
    <row r="6611" spans="10:18" x14ac:dyDescent="0.2">
      <c r="J6611">
        <f t="shared" si="309"/>
        <v>6609</v>
      </c>
      <c r="K6611" t="str" cm="1">
        <f t="array" ref="K6611">IFERROR(INDEX(tblClientes[Cliente],INT($J6611/ROWS(tblConsorcios[Produto]))+1),"")</f>
        <v/>
      </c>
      <c r="L6611" t="str" cm="1">
        <f t="array" ref="L6611">IFERROR(INDEX(tblConsorcios[Produto],MOD($J6611,ROWS(tblConsorcios[Produto]))+1),"")</f>
        <v>Imóvel IE130 – 240m</v>
      </c>
      <c r="M6611" s="20" cm="1">
        <f t="array" ref="M6611">IFERROR(INDEX(tblConsorcios[Valor da Carta (R$)],MOD($J6611,ROWS(tblConsorcios[Produto]))+1),"")</f>
        <v>130000</v>
      </c>
      <c r="N6611" s="2" cm="1">
        <f t="array" ref="N6611">IFERROR(INDEX(tblConsorcios[Prazo (meses)],MOD($J6611,ROWS(tblConsorcios[Produto]))+1),"")</f>
        <v>240</v>
      </c>
      <c r="O6611" s="20" cm="1">
        <f t="array" ref="O6611">IFERROR(INDEX(tblConsorcios[Parcela Mensal (R$)],MOD($J6611,ROWS(tblConsorcios[Produto]))+1),"")</f>
        <v>697.67</v>
      </c>
      <c r="P6611" s="20" t="str" cm="1">
        <f t="array" ref="P6611">IFERROR(INDEX(tblClientes[Dividendo Mensal (R$)],INT($J6611/ROWS(tblConsorcios[Produto]))+1),"")</f>
        <v/>
      </c>
      <c r="Q6611" s="20" t="str">
        <f t="shared" si="310"/>
        <v/>
      </c>
      <c r="R6611">
        <f t="shared" si="311"/>
        <v>0</v>
      </c>
    </row>
    <row r="6612" spans="10:18" x14ac:dyDescent="0.2">
      <c r="J6612">
        <f t="shared" si="309"/>
        <v>6610</v>
      </c>
      <c r="K6612" t="str" cm="1">
        <f t="array" ref="K6612">IFERROR(INDEX(tblClientes[Cliente],INT($J6612/ROWS(tblConsorcios[Produto]))+1),"")</f>
        <v/>
      </c>
      <c r="L6612" t="str" cm="1">
        <f t="array" ref="L6612">IFERROR(INDEX(tblConsorcios[Produto],MOD($J6612,ROWS(tblConsorcios[Produto]))+1),"")</f>
        <v>Imóvel IE130 – 220m</v>
      </c>
      <c r="M6612" s="20" cm="1">
        <f t="array" ref="M6612">IFERROR(INDEX(tblConsorcios[Valor da Carta (R$)],MOD($J6612,ROWS(tblConsorcios[Produto]))+1),"")</f>
        <v>130000</v>
      </c>
      <c r="N6612" s="2" cm="1">
        <f t="array" ref="N6612">IFERROR(INDEX(tblConsorcios[Prazo (meses)],MOD($J6612,ROWS(tblConsorcios[Produto]))+1),"")</f>
        <v>220</v>
      </c>
      <c r="O6612" s="20" cm="1">
        <f t="array" ref="O6612">IFERROR(INDEX(tblConsorcios[Parcela Mensal (R$)],MOD($J6612,ROWS(tblConsorcios[Produto]))+1),"")</f>
        <v>755.18</v>
      </c>
      <c r="P6612" s="20" t="str" cm="1">
        <f t="array" ref="P6612">IFERROR(INDEX(tblClientes[Dividendo Mensal (R$)],INT($J6612/ROWS(tblConsorcios[Produto]))+1),"")</f>
        <v/>
      </c>
      <c r="Q6612" s="20" t="str">
        <f t="shared" si="310"/>
        <v/>
      </c>
      <c r="R6612">
        <f t="shared" si="311"/>
        <v>0</v>
      </c>
    </row>
    <row r="6613" spans="10:18" x14ac:dyDescent="0.2">
      <c r="J6613">
        <f t="shared" si="309"/>
        <v>6611</v>
      </c>
      <c r="K6613" t="str" cm="1">
        <f t="array" ref="K6613">IFERROR(INDEX(tblClientes[Cliente],INT($J6613/ROWS(tblConsorcios[Produto]))+1),"")</f>
        <v/>
      </c>
      <c r="L6613" t="str" cm="1">
        <f t="array" ref="L6613">IFERROR(INDEX(tblConsorcios[Produto],MOD($J6613,ROWS(tblConsorcios[Produto]))+1),"")</f>
        <v>Imóvel IE130 – 200m</v>
      </c>
      <c r="M6613" s="20" cm="1">
        <f t="array" ref="M6613">IFERROR(INDEX(tblConsorcios[Valor da Carta (R$)],MOD($J6613,ROWS(tblConsorcios[Produto]))+1),"")</f>
        <v>130000</v>
      </c>
      <c r="N6613" s="2" cm="1">
        <f t="array" ref="N6613">IFERROR(INDEX(tblConsorcios[Prazo (meses)],MOD($J6613,ROWS(tblConsorcios[Produto]))+1),"")</f>
        <v>200</v>
      </c>
      <c r="O6613" s="20" cm="1">
        <f t="array" ref="O6613">IFERROR(INDEX(tblConsorcios[Parcela Mensal (R$)],MOD($J6613,ROWS(tblConsorcios[Produto]))+1),"")</f>
        <v>824.2</v>
      </c>
      <c r="P6613" s="20" t="str" cm="1">
        <f t="array" ref="P6613">IFERROR(INDEX(tblClientes[Dividendo Mensal (R$)],INT($J6613/ROWS(tblConsorcios[Produto]))+1),"")</f>
        <v/>
      </c>
      <c r="Q6613" s="20" t="str">
        <f t="shared" si="310"/>
        <v/>
      </c>
      <c r="R6613">
        <f t="shared" si="311"/>
        <v>0</v>
      </c>
    </row>
    <row r="6614" spans="10:18" x14ac:dyDescent="0.2">
      <c r="J6614">
        <f t="shared" si="309"/>
        <v>6612</v>
      </c>
      <c r="K6614" t="str" cm="1">
        <f t="array" ref="K6614">IFERROR(INDEX(tblClientes[Cliente],INT($J6614/ROWS(tblConsorcios[Produto]))+1),"")</f>
        <v/>
      </c>
      <c r="L6614" t="str" cm="1">
        <f t="array" ref="L6614">IFERROR(INDEX(tblConsorcios[Produto],MOD($J6614,ROWS(tblConsorcios[Produto]))+1),"")</f>
        <v>Imóvel IE120 – 240m</v>
      </c>
      <c r="M6614" s="20" cm="1">
        <f t="array" ref="M6614">IFERROR(INDEX(tblConsorcios[Valor da Carta (R$)],MOD($J6614,ROWS(tblConsorcios[Produto]))+1),"")</f>
        <v>120000</v>
      </c>
      <c r="N6614" s="2" cm="1">
        <f t="array" ref="N6614">IFERROR(INDEX(tblConsorcios[Prazo (meses)],MOD($J6614,ROWS(tblConsorcios[Produto]))+1),"")</f>
        <v>240</v>
      </c>
      <c r="O6614" s="20" cm="1">
        <f t="array" ref="O6614">IFERROR(INDEX(tblConsorcios[Parcela Mensal (R$)],MOD($J6614,ROWS(tblConsorcios[Produto]))+1),"")</f>
        <v>644</v>
      </c>
      <c r="P6614" s="20" t="str" cm="1">
        <f t="array" ref="P6614">IFERROR(INDEX(tblClientes[Dividendo Mensal (R$)],INT($J6614/ROWS(tblConsorcios[Produto]))+1),"")</f>
        <v/>
      </c>
      <c r="Q6614" s="20" t="str">
        <f t="shared" si="310"/>
        <v/>
      </c>
      <c r="R6614">
        <f t="shared" si="311"/>
        <v>0</v>
      </c>
    </row>
    <row r="6615" spans="10:18" x14ac:dyDescent="0.2">
      <c r="J6615">
        <f t="shared" si="309"/>
        <v>6613</v>
      </c>
      <c r="K6615" t="str" cm="1">
        <f t="array" ref="K6615">IFERROR(INDEX(tblClientes[Cliente],INT($J6615/ROWS(tblConsorcios[Produto]))+1),"")</f>
        <v/>
      </c>
      <c r="L6615" t="str" cm="1">
        <f t="array" ref="L6615">IFERROR(INDEX(tblConsorcios[Produto],MOD($J6615,ROWS(tblConsorcios[Produto]))+1),"")</f>
        <v>Imóvel IE120 – 220m</v>
      </c>
      <c r="M6615" s="20" cm="1">
        <f t="array" ref="M6615">IFERROR(INDEX(tblConsorcios[Valor da Carta (R$)],MOD($J6615,ROWS(tblConsorcios[Produto]))+1),"")</f>
        <v>120000</v>
      </c>
      <c r="N6615" s="2" cm="1">
        <f t="array" ref="N6615">IFERROR(INDEX(tblConsorcios[Prazo (meses)],MOD($J6615,ROWS(tblConsorcios[Produto]))+1),"")</f>
        <v>220</v>
      </c>
      <c r="O6615" s="20" cm="1">
        <f t="array" ref="O6615">IFERROR(INDEX(tblConsorcios[Parcela Mensal (R$)],MOD($J6615,ROWS(tblConsorcios[Produto]))+1),"")</f>
        <v>697.09</v>
      </c>
      <c r="P6615" s="20" t="str" cm="1">
        <f t="array" ref="P6615">IFERROR(INDEX(tblClientes[Dividendo Mensal (R$)],INT($J6615/ROWS(tblConsorcios[Produto]))+1),"")</f>
        <v/>
      </c>
      <c r="Q6615" s="20" t="str">
        <f t="shared" si="310"/>
        <v/>
      </c>
      <c r="R6615">
        <f t="shared" si="311"/>
        <v>0</v>
      </c>
    </row>
    <row r="6616" spans="10:18" x14ac:dyDescent="0.2">
      <c r="J6616">
        <f t="shared" si="309"/>
        <v>6614</v>
      </c>
      <c r="K6616" t="str" cm="1">
        <f t="array" ref="K6616">IFERROR(INDEX(tblClientes[Cliente],INT($J6616/ROWS(tblConsorcios[Produto]))+1),"")</f>
        <v/>
      </c>
      <c r="L6616" t="str" cm="1">
        <f t="array" ref="L6616">IFERROR(INDEX(tblConsorcios[Produto],MOD($J6616,ROWS(tblConsorcios[Produto]))+1),"")</f>
        <v>Imóvel IE120 – 200m</v>
      </c>
      <c r="M6616" s="20" cm="1">
        <f t="array" ref="M6616">IFERROR(INDEX(tblConsorcios[Valor da Carta (R$)],MOD($J6616,ROWS(tblConsorcios[Produto]))+1),"")</f>
        <v>120000</v>
      </c>
      <c r="N6616" s="2" cm="1">
        <f t="array" ref="N6616">IFERROR(INDEX(tblConsorcios[Prazo (meses)],MOD($J6616,ROWS(tblConsorcios[Produto]))+1),"")</f>
        <v>200</v>
      </c>
      <c r="O6616" s="20" cm="1">
        <f t="array" ref="O6616">IFERROR(INDEX(tblConsorcios[Parcela Mensal (R$)],MOD($J6616,ROWS(tblConsorcios[Produto]))+1),"")</f>
        <v>760.8</v>
      </c>
      <c r="P6616" s="20" t="str" cm="1">
        <f t="array" ref="P6616">IFERROR(INDEX(tblClientes[Dividendo Mensal (R$)],INT($J6616/ROWS(tblConsorcios[Produto]))+1),"")</f>
        <v/>
      </c>
      <c r="Q6616" s="20" t="str">
        <f t="shared" si="310"/>
        <v/>
      </c>
      <c r="R6616">
        <f t="shared" si="311"/>
        <v>0</v>
      </c>
    </row>
    <row r="6617" spans="10:18" x14ac:dyDescent="0.2">
      <c r="J6617">
        <f t="shared" si="309"/>
        <v>6615</v>
      </c>
      <c r="K6617" t="str" cm="1">
        <f t="array" ref="K6617">IFERROR(INDEX(tblClientes[Cliente],INT($J6617/ROWS(tblConsorcios[Produto]))+1),"")</f>
        <v/>
      </c>
      <c r="L6617" t="str" cm="1">
        <f t="array" ref="L6617">IFERROR(INDEX(tblConsorcios[Produto],MOD($J6617,ROWS(tblConsorcios[Produto]))+1),"")</f>
        <v>Imóvel IE600 – 240m</v>
      </c>
      <c r="M6617" s="20" cm="1">
        <f t="array" ref="M6617">IFERROR(INDEX(tblConsorcios[Valor da Carta (R$)],MOD($J6617,ROWS(tblConsorcios[Produto]))+1),"")</f>
        <v>600000</v>
      </c>
      <c r="N6617" s="2" cm="1">
        <f t="array" ref="N6617">IFERROR(INDEX(tblConsorcios[Prazo (meses)],MOD($J6617,ROWS(tblConsorcios[Produto]))+1),"")</f>
        <v>240</v>
      </c>
      <c r="O6617" s="20" cm="1">
        <f t="array" ref="O6617">IFERROR(INDEX(tblConsorcios[Parcela Mensal (R$)],MOD($J6617,ROWS(tblConsorcios[Produto]))+1),"")</f>
        <v>3220</v>
      </c>
      <c r="P6617" s="20" t="str" cm="1">
        <f t="array" ref="P6617">IFERROR(INDEX(tblClientes[Dividendo Mensal (R$)],INT($J6617/ROWS(tblConsorcios[Produto]))+1),"")</f>
        <v/>
      </c>
      <c r="Q6617" s="20" t="str">
        <f t="shared" si="310"/>
        <v/>
      </c>
      <c r="R6617">
        <f t="shared" si="311"/>
        <v>0</v>
      </c>
    </row>
    <row r="6618" spans="10:18" x14ac:dyDescent="0.2">
      <c r="J6618">
        <f t="shared" si="309"/>
        <v>6616</v>
      </c>
      <c r="K6618" t="str" cm="1">
        <f t="array" ref="K6618">IFERROR(INDEX(tblClientes[Cliente],INT($J6618/ROWS(tblConsorcios[Produto]))+1),"")</f>
        <v/>
      </c>
      <c r="L6618" t="str" cm="1">
        <f t="array" ref="L6618">IFERROR(INDEX(tblConsorcios[Produto],MOD($J6618,ROWS(tblConsorcios[Produto]))+1),"")</f>
        <v>Imóvel IE600 – 220m</v>
      </c>
      <c r="M6618" s="20" cm="1">
        <f t="array" ref="M6618">IFERROR(INDEX(tblConsorcios[Valor da Carta (R$)],MOD($J6618,ROWS(tblConsorcios[Produto]))+1),"")</f>
        <v>600000</v>
      </c>
      <c r="N6618" s="2" cm="1">
        <f t="array" ref="N6618">IFERROR(INDEX(tblConsorcios[Prazo (meses)],MOD($J6618,ROWS(tblConsorcios[Produto]))+1),"")</f>
        <v>220</v>
      </c>
      <c r="O6618" s="20" cm="1">
        <f t="array" ref="O6618">IFERROR(INDEX(tblConsorcios[Parcela Mensal (R$)],MOD($J6618,ROWS(tblConsorcios[Produto]))+1),"")</f>
        <v>3485.45</v>
      </c>
      <c r="P6618" s="20" t="str" cm="1">
        <f t="array" ref="P6618">IFERROR(INDEX(tblClientes[Dividendo Mensal (R$)],INT($J6618/ROWS(tblConsorcios[Produto]))+1),"")</f>
        <v/>
      </c>
      <c r="Q6618" s="20" t="str">
        <f t="shared" si="310"/>
        <v/>
      </c>
      <c r="R6618">
        <f t="shared" si="311"/>
        <v>0</v>
      </c>
    </row>
    <row r="6619" spans="10:18" x14ac:dyDescent="0.2">
      <c r="J6619">
        <f t="shared" si="309"/>
        <v>6617</v>
      </c>
      <c r="K6619" t="str" cm="1">
        <f t="array" ref="K6619">IFERROR(INDEX(tblClientes[Cliente],INT($J6619/ROWS(tblConsorcios[Produto]))+1),"")</f>
        <v/>
      </c>
      <c r="L6619" t="str" cm="1">
        <f t="array" ref="L6619">IFERROR(INDEX(tblConsorcios[Produto],MOD($J6619,ROWS(tblConsorcios[Produto]))+1),"")</f>
        <v>Imóvel IE600 – 200m</v>
      </c>
      <c r="M6619" s="20" cm="1">
        <f t="array" ref="M6619">IFERROR(INDEX(tblConsorcios[Valor da Carta (R$)],MOD($J6619,ROWS(tblConsorcios[Produto]))+1),"")</f>
        <v>600000</v>
      </c>
      <c r="N6619" s="2" cm="1">
        <f t="array" ref="N6619">IFERROR(INDEX(tblConsorcios[Prazo (meses)],MOD($J6619,ROWS(tblConsorcios[Produto]))+1),"")</f>
        <v>200</v>
      </c>
      <c r="O6619" s="20" cm="1">
        <f t="array" ref="O6619">IFERROR(INDEX(tblConsorcios[Parcela Mensal (R$)],MOD($J6619,ROWS(tblConsorcios[Produto]))+1),"")</f>
        <v>3804</v>
      </c>
      <c r="P6619" s="20" t="str" cm="1">
        <f t="array" ref="P6619">IFERROR(INDEX(tblClientes[Dividendo Mensal (R$)],INT($J6619/ROWS(tblConsorcios[Produto]))+1),"")</f>
        <v/>
      </c>
      <c r="Q6619" s="20" t="str">
        <f t="shared" si="310"/>
        <v/>
      </c>
      <c r="R6619">
        <f t="shared" si="311"/>
        <v>0</v>
      </c>
    </row>
    <row r="6620" spans="10:18" x14ac:dyDescent="0.2">
      <c r="J6620">
        <f t="shared" si="309"/>
        <v>6618</v>
      </c>
      <c r="K6620" t="str" cm="1">
        <f t="array" ref="K6620">IFERROR(INDEX(tblClientes[Cliente],INT($J6620/ROWS(tblConsorcios[Produto]))+1),"")</f>
        <v/>
      </c>
      <c r="L6620" t="str" cm="1">
        <f t="array" ref="L6620">IFERROR(INDEX(tblConsorcios[Produto],MOD($J6620,ROWS(tblConsorcios[Produto]))+1),"")</f>
        <v>Imóvel IE580 – 240m</v>
      </c>
      <c r="M6620" s="20" cm="1">
        <f t="array" ref="M6620">IFERROR(INDEX(tblConsorcios[Valor da Carta (R$)],MOD($J6620,ROWS(tblConsorcios[Produto]))+1),"")</f>
        <v>580000</v>
      </c>
      <c r="N6620" s="2" cm="1">
        <f t="array" ref="N6620">IFERROR(INDEX(tblConsorcios[Prazo (meses)],MOD($J6620,ROWS(tblConsorcios[Produto]))+1),"")</f>
        <v>240</v>
      </c>
      <c r="O6620" s="20" cm="1">
        <f t="array" ref="O6620">IFERROR(INDEX(tblConsorcios[Parcela Mensal (R$)],MOD($J6620,ROWS(tblConsorcios[Produto]))+1),"")</f>
        <v>3112.67</v>
      </c>
      <c r="P6620" s="20" t="str" cm="1">
        <f t="array" ref="P6620">IFERROR(INDEX(tblClientes[Dividendo Mensal (R$)],INT($J6620/ROWS(tblConsorcios[Produto]))+1),"")</f>
        <v/>
      </c>
      <c r="Q6620" s="20" t="str">
        <f t="shared" si="310"/>
        <v/>
      </c>
      <c r="R6620">
        <f t="shared" si="311"/>
        <v>0</v>
      </c>
    </row>
    <row r="6621" spans="10:18" x14ac:dyDescent="0.2">
      <c r="J6621">
        <f t="shared" si="309"/>
        <v>6619</v>
      </c>
      <c r="K6621" t="str" cm="1">
        <f t="array" ref="K6621">IFERROR(INDEX(tblClientes[Cliente],INT($J6621/ROWS(tblConsorcios[Produto]))+1),"")</f>
        <v/>
      </c>
      <c r="L6621" t="str" cm="1">
        <f t="array" ref="L6621">IFERROR(INDEX(tblConsorcios[Produto],MOD($J6621,ROWS(tblConsorcios[Produto]))+1),"")</f>
        <v>Imóvel IE580 – 220m</v>
      </c>
      <c r="M6621" s="20" cm="1">
        <f t="array" ref="M6621">IFERROR(INDEX(tblConsorcios[Valor da Carta (R$)],MOD($J6621,ROWS(tblConsorcios[Produto]))+1),"")</f>
        <v>580000</v>
      </c>
      <c r="N6621" s="2" cm="1">
        <f t="array" ref="N6621">IFERROR(INDEX(tblConsorcios[Prazo (meses)],MOD($J6621,ROWS(tblConsorcios[Produto]))+1),"")</f>
        <v>220</v>
      </c>
      <c r="O6621" s="20" cm="1">
        <f t="array" ref="O6621">IFERROR(INDEX(tblConsorcios[Parcela Mensal (R$)],MOD($J6621,ROWS(tblConsorcios[Produto]))+1),"")</f>
        <v>3369.27</v>
      </c>
      <c r="P6621" s="20" t="str" cm="1">
        <f t="array" ref="P6621">IFERROR(INDEX(tblClientes[Dividendo Mensal (R$)],INT($J6621/ROWS(tblConsorcios[Produto]))+1),"")</f>
        <v/>
      </c>
      <c r="Q6621" s="20" t="str">
        <f t="shared" si="310"/>
        <v/>
      </c>
      <c r="R6621">
        <f t="shared" si="311"/>
        <v>0</v>
      </c>
    </row>
    <row r="6622" spans="10:18" x14ac:dyDescent="0.2">
      <c r="J6622">
        <f t="shared" si="309"/>
        <v>6620</v>
      </c>
      <c r="K6622" t="str" cm="1">
        <f t="array" ref="K6622">IFERROR(INDEX(tblClientes[Cliente],INT($J6622/ROWS(tblConsorcios[Produto]))+1),"")</f>
        <v/>
      </c>
      <c r="L6622" t="str" cm="1">
        <f t="array" ref="L6622">IFERROR(INDEX(tblConsorcios[Produto],MOD($J6622,ROWS(tblConsorcios[Produto]))+1),"")</f>
        <v>Imóvel IE580 – 200m</v>
      </c>
      <c r="M6622" s="20" cm="1">
        <f t="array" ref="M6622">IFERROR(INDEX(tblConsorcios[Valor da Carta (R$)],MOD($J6622,ROWS(tblConsorcios[Produto]))+1),"")</f>
        <v>580000</v>
      </c>
      <c r="N6622" s="2" cm="1">
        <f t="array" ref="N6622">IFERROR(INDEX(tblConsorcios[Prazo (meses)],MOD($J6622,ROWS(tblConsorcios[Produto]))+1),"")</f>
        <v>200</v>
      </c>
      <c r="O6622" s="20" cm="1">
        <f t="array" ref="O6622">IFERROR(INDEX(tblConsorcios[Parcela Mensal (R$)],MOD($J6622,ROWS(tblConsorcios[Produto]))+1),"")</f>
        <v>3677.2</v>
      </c>
      <c r="P6622" s="20" t="str" cm="1">
        <f t="array" ref="P6622">IFERROR(INDEX(tblClientes[Dividendo Mensal (R$)],INT($J6622/ROWS(tblConsorcios[Produto]))+1),"")</f>
        <v/>
      </c>
      <c r="Q6622" s="20" t="str">
        <f t="shared" si="310"/>
        <v/>
      </c>
      <c r="R6622">
        <f t="shared" si="311"/>
        <v>0</v>
      </c>
    </row>
    <row r="6623" spans="10:18" x14ac:dyDescent="0.2">
      <c r="J6623">
        <f t="shared" si="309"/>
        <v>6621</v>
      </c>
      <c r="K6623" t="str" cm="1">
        <f t="array" ref="K6623">IFERROR(INDEX(tblClientes[Cliente],INT($J6623/ROWS(tblConsorcios[Produto]))+1),"")</f>
        <v/>
      </c>
      <c r="L6623" t="str" cm="1">
        <f t="array" ref="L6623">IFERROR(INDEX(tblConsorcios[Produto],MOD($J6623,ROWS(tblConsorcios[Produto]))+1),"")</f>
        <v>Imóvel IE550 – 240m</v>
      </c>
      <c r="M6623" s="20" cm="1">
        <f t="array" ref="M6623">IFERROR(INDEX(tblConsorcios[Valor da Carta (R$)],MOD($J6623,ROWS(tblConsorcios[Produto]))+1),"")</f>
        <v>550000</v>
      </c>
      <c r="N6623" s="2" cm="1">
        <f t="array" ref="N6623">IFERROR(INDEX(tblConsorcios[Prazo (meses)],MOD($J6623,ROWS(tblConsorcios[Produto]))+1),"")</f>
        <v>240</v>
      </c>
      <c r="O6623" s="20" cm="1">
        <f t="array" ref="O6623">IFERROR(INDEX(tblConsorcios[Parcela Mensal (R$)],MOD($J6623,ROWS(tblConsorcios[Produto]))+1),"")</f>
        <v>2951.67</v>
      </c>
      <c r="P6623" s="20" t="str" cm="1">
        <f t="array" ref="P6623">IFERROR(INDEX(tblClientes[Dividendo Mensal (R$)],INT($J6623/ROWS(tblConsorcios[Produto]))+1),"")</f>
        <v/>
      </c>
      <c r="Q6623" s="20" t="str">
        <f t="shared" si="310"/>
        <v/>
      </c>
      <c r="R6623">
        <f t="shared" si="311"/>
        <v>0</v>
      </c>
    </row>
    <row r="6624" spans="10:18" x14ac:dyDescent="0.2">
      <c r="J6624">
        <f t="shared" si="309"/>
        <v>6622</v>
      </c>
      <c r="K6624" t="str" cm="1">
        <f t="array" ref="K6624">IFERROR(INDEX(tblClientes[Cliente],INT($J6624/ROWS(tblConsorcios[Produto]))+1),"")</f>
        <v/>
      </c>
      <c r="L6624" t="str" cm="1">
        <f t="array" ref="L6624">IFERROR(INDEX(tblConsorcios[Produto],MOD($J6624,ROWS(tblConsorcios[Produto]))+1),"")</f>
        <v>Imóvel IE550 – 220m</v>
      </c>
      <c r="M6624" s="20" cm="1">
        <f t="array" ref="M6624">IFERROR(INDEX(tblConsorcios[Valor da Carta (R$)],MOD($J6624,ROWS(tblConsorcios[Produto]))+1),"")</f>
        <v>550000</v>
      </c>
      <c r="N6624" s="2" cm="1">
        <f t="array" ref="N6624">IFERROR(INDEX(tblConsorcios[Prazo (meses)],MOD($J6624,ROWS(tblConsorcios[Produto]))+1),"")</f>
        <v>220</v>
      </c>
      <c r="O6624" s="20" cm="1">
        <f t="array" ref="O6624">IFERROR(INDEX(tblConsorcios[Parcela Mensal (R$)],MOD($J6624,ROWS(tblConsorcios[Produto]))+1),"")</f>
        <v>3195</v>
      </c>
      <c r="P6624" s="20" t="str" cm="1">
        <f t="array" ref="P6624">IFERROR(INDEX(tblClientes[Dividendo Mensal (R$)],INT($J6624/ROWS(tblConsorcios[Produto]))+1),"")</f>
        <v/>
      </c>
      <c r="Q6624" s="20" t="str">
        <f t="shared" si="310"/>
        <v/>
      </c>
      <c r="R6624">
        <f t="shared" si="311"/>
        <v>0</v>
      </c>
    </row>
    <row r="6625" spans="10:18" x14ac:dyDescent="0.2">
      <c r="J6625">
        <f t="shared" si="309"/>
        <v>6623</v>
      </c>
      <c r="K6625" t="str" cm="1">
        <f t="array" ref="K6625">IFERROR(INDEX(tblClientes[Cliente],INT($J6625/ROWS(tblConsorcios[Produto]))+1),"")</f>
        <v/>
      </c>
      <c r="L6625" t="str" cm="1">
        <f t="array" ref="L6625">IFERROR(INDEX(tblConsorcios[Produto],MOD($J6625,ROWS(tblConsorcios[Produto]))+1),"")</f>
        <v>Imóvel IE550 – 200m</v>
      </c>
      <c r="M6625" s="20" cm="1">
        <f t="array" ref="M6625">IFERROR(INDEX(tblConsorcios[Valor da Carta (R$)],MOD($J6625,ROWS(tblConsorcios[Produto]))+1),"")</f>
        <v>550000</v>
      </c>
      <c r="N6625" s="2" cm="1">
        <f t="array" ref="N6625">IFERROR(INDEX(tblConsorcios[Prazo (meses)],MOD($J6625,ROWS(tblConsorcios[Produto]))+1),"")</f>
        <v>200</v>
      </c>
      <c r="O6625" s="20" cm="1">
        <f t="array" ref="O6625">IFERROR(INDEX(tblConsorcios[Parcela Mensal (R$)],MOD($J6625,ROWS(tblConsorcios[Produto]))+1),"")</f>
        <v>3487</v>
      </c>
      <c r="P6625" s="20" t="str" cm="1">
        <f t="array" ref="P6625">IFERROR(INDEX(tblClientes[Dividendo Mensal (R$)],INT($J6625/ROWS(tblConsorcios[Produto]))+1),"")</f>
        <v/>
      </c>
      <c r="Q6625" s="20" t="str">
        <f t="shared" si="310"/>
        <v/>
      </c>
      <c r="R6625">
        <f t="shared" si="311"/>
        <v>0</v>
      </c>
    </row>
    <row r="6626" spans="10:18" x14ac:dyDescent="0.2">
      <c r="J6626">
        <f t="shared" si="309"/>
        <v>6624</v>
      </c>
      <c r="K6626" t="str" cm="1">
        <f t="array" ref="K6626">IFERROR(INDEX(tblClientes[Cliente],INT($J6626/ROWS(tblConsorcios[Produto]))+1),"")</f>
        <v/>
      </c>
      <c r="L6626" t="str" cm="1">
        <f t="array" ref="L6626">IFERROR(INDEX(tblConsorcios[Produto],MOD($J6626,ROWS(tblConsorcios[Produto]))+1),"")</f>
        <v>Imóvel IE530 – 240m</v>
      </c>
      <c r="M6626" s="20" cm="1">
        <f t="array" ref="M6626">IFERROR(INDEX(tblConsorcios[Valor da Carta (R$)],MOD($J6626,ROWS(tblConsorcios[Produto]))+1),"")</f>
        <v>530000</v>
      </c>
      <c r="N6626" s="2" cm="1">
        <f t="array" ref="N6626">IFERROR(INDEX(tblConsorcios[Prazo (meses)],MOD($J6626,ROWS(tblConsorcios[Produto]))+1),"")</f>
        <v>240</v>
      </c>
      <c r="O6626" s="20" cm="1">
        <f t="array" ref="O6626">IFERROR(INDEX(tblConsorcios[Parcela Mensal (R$)],MOD($J6626,ROWS(tblConsorcios[Produto]))+1),"")</f>
        <v>2844.33</v>
      </c>
      <c r="P6626" s="20" t="str" cm="1">
        <f t="array" ref="P6626">IFERROR(INDEX(tblClientes[Dividendo Mensal (R$)],INT($J6626/ROWS(tblConsorcios[Produto]))+1),"")</f>
        <v/>
      </c>
      <c r="Q6626" s="20" t="str">
        <f t="shared" si="310"/>
        <v/>
      </c>
      <c r="R6626">
        <f t="shared" si="311"/>
        <v>0</v>
      </c>
    </row>
    <row r="6627" spans="10:18" x14ac:dyDescent="0.2">
      <c r="J6627">
        <f t="shared" si="309"/>
        <v>6625</v>
      </c>
      <c r="K6627" t="str" cm="1">
        <f t="array" ref="K6627">IFERROR(INDEX(tblClientes[Cliente],INT($J6627/ROWS(tblConsorcios[Produto]))+1),"")</f>
        <v/>
      </c>
      <c r="L6627" t="str" cm="1">
        <f t="array" ref="L6627">IFERROR(INDEX(tblConsorcios[Produto],MOD($J6627,ROWS(tblConsorcios[Produto]))+1),"")</f>
        <v>Imóvel IE530 – 220m</v>
      </c>
      <c r="M6627" s="20" cm="1">
        <f t="array" ref="M6627">IFERROR(INDEX(tblConsorcios[Valor da Carta (R$)],MOD($J6627,ROWS(tblConsorcios[Produto]))+1),"")</f>
        <v>530000</v>
      </c>
      <c r="N6627" s="2" cm="1">
        <f t="array" ref="N6627">IFERROR(INDEX(tblConsorcios[Prazo (meses)],MOD($J6627,ROWS(tblConsorcios[Produto]))+1),"")</f>
        <v>220</v>
      </c>
      <c r="O6627" s="20" cm="1">
        <f t="array" ref="O6627">IFERROR(INDEX(tblConsorcios[Parcela Mensal (R$)],MOD($J6627,ROWS(tblConsorcios[Produto]))+1),"")</f>
        <v>3078.82</v>
      </c>
      <c r="P6627" s="20" t="str" cm="1">
        <f t="array" ref="P6627">IFERROR(INDEX(tblClientes[Dividendo Mensal (R$)],INT($J6627/ROWS(tblConsorcios[Produto]))+1),"")</f>
        <v/>
      </c>
      <c r="Q6627" s="20" t="str">
        <f t="shared" si="310"/>
        <v/>
      </c>
      <c r="R6627">
        <f t="shared" si="311"/>
        <v>0</v>
      </c>
    </row>
    <row r="6628" spans="10:18" x14ac:dyDescent="0.2">
      <c r="J6628">
        <f t="shared" si="309"/>
        <v>6626</v>
      </c>
      <c r="K6628" t="str" cm="1">
        <f t="array" ref="K6628">IFERROR(INDEX(tblClientes[Cliente],INT($J6628/ROWS(tblConsorcios[Produto]))+1),"")</f>
        <v/>
      </c>
      <c r="L6628" t="str" cm="1">
        <f t="array" ref="L6628">IFERROR(INDEX(tblConsorcios[Produto],MOD($J6628,ROWS(tblConsorcios[Produto]))+1),"")</f>
        <v>Imóvel IE530 – 200m</v>
      </c>
      <c r="M6628" s="20" cm="1">
        <f t="array" ref="M6628">IFERROR(INDEX(tblConsorcios[Valor da Carta (R$)],MOD($J6628,ROWS(tblConsorcios[Produto]))+1),"")</f>
        <v>530000</v>
      </c>
      <c r="N6628" s="2" cm="1">
        <f t="array" ref="N6628">IFERROR(INDEX(tblConsorcios[Prazo (meses)],MOD($J6628,ROWS(tblConsorcios[Produto]))+1),"")</f>
        <v>200</v>
      </c>
      <c r="O6628" s="20" cm="1">
        <f t="array" ref="O6628">IFERROR(INDEX(tblConsorcios[Parcela Mensal (R$)],MOD($J6628,ROWS(tblConsorcios[Produto]))+1),"")</f>
        <v>3360.2</v>
      </c>
      <c r="P6628" s="20" t="str" cm="1">
        <f t="array" ref="P6628">IFERROR(INDEX(tblClientes[Dividendo Mensal (R$)],INT($J6628/ROWS(tblConsorcios[Produto]))+1),"")</f>
        <v/>
      </c>
      <c r="Q6628" s="20" t="str">
        <f t="shared" si="310"/>
        <v/>
      </c>
      <c r="R6628">
        <f t="shared" si="311"/>
        <v>0</v>
      </c>
    </row>
    <row r="6629" spans="10:18" x14ac:dyDescent="0.2">
      <c r="J6629">
        <f t="shared" si="309"/>
        <v>6627</v>
      </c>
      <c r="K6629" t="str" cm="1">
        <f t="array" ref="K6629">IFERROR(INDEX(tblClientes[Cliente],INT($J6629/ROWS(tblConsorcios[Produto]))+1),"")</f>
        <v/>
      </c>
      <c r="L6629" t="str" cm="1">
        <f t="array" ref="L6629">IFERROR(INDEX(tblConsorcios[Produto],MOD($J6629,ROWS(tblConsorcios[Produto]))+1),"")</f>
        <v>Imóvel IE500 – 240m</v>
      </c>
      <c r="M6629" s="20" cm="1">
        <f t="array" ref="M6629">IFERROR(INDEX(tblConsorcios[Valor da Carta (R$)],MOD($J6629,ROWS(tblConsorcios[Produto]))+1),"")</f>
        <v>500000</v>
      </c>
      <c r="N6629" s="2" cm="1">
        <f t="array" ref="N6629">IFERROR(INDEX(tblConsorcios[Prazo (meses)],MOD($J6629,ROWS(tblConsorcios[Produto]))+1),"")</f>
        <v>240</v>
      </c>
      <c r="O6629" s="20" cm="1">
        <f t="array" ref="O6629">IFERROR(INDEX(tblConsorcios[Parcela Mensal (R$)],MOD($J6629,ROWS(tblConsorcios[Produto]))+1),"")</f>
        <v>2683.33</v>
      </c>
      <c r="P6629" s="20" t="str" cm="1">
        <f t="array" ref="P6629">IFERROR(INDEX(tblClientes[Dividendo Mensal (R$)],INT($J6629/ROWS(tblConsorcios[Produto]))+1),"")</f>
        <v/>
      </c>
      <c r="Q6629" s="20" t="str">
        <f t="shared" si="310"/>
        <v/>
      </c>
      <c r="R6629">
        <f t="shared" si="311"/>
        <v>0</v>
      </c>
    </row>
    <row r="6630" spans="10:18" x14ac:dyDescent="0.2">
      <c r="J6630">
        <f t="shared" si="309"/>
        <v>6628</v>
      </c>
      <c r="K6630" t="str" cm="1">
        <f t="array" ref="K6630">IFERROR(INDEX(tblClientes[Cliente],INT($J6630/ROWS(tblConsorcios[Produto]))+1),"")</f>
        <v/>
      </c>
      <c r="L6630" t="str" cm="1">
        <f t="array" ref="L6630">IFERROR(INDEX(tblConsorcios[Produto],MOD($J6630,ROWS(tblConsorcios[Produto]))+1),"")</f>
        <v>Imóvel IE500 – 220m</v>
      </c>
      <c r="M6630" s="20" cm="1">
        <f t="array" ref="M6630">IFERROR(INDEX(tblConsorcios[Valor da Carta (R$)],MOD($J6630,ROWS(tblConsorcios[Produto]))+1),"")</f>
        <v>500000</v>
      </c>
      <c r="N6630" s="2" cm="1">
        <f t="array" ref="N6630">IFERROR(INDEX(tblConsorcios[Prazo (meses)],MOD($J6630,ROWS(tblConsorcios[Produto]))+1),"")</f>
        <v>220</v>
      </c>
      <c r="O6630" s="20" cm="1">
        <f t="array" ref="O6630">IFERROR(INDEX(tblConsorcios[Parcela Mensal (R$)],MOD($J6630,ROWS(tblConsorcios[Produto]))+1),"")</f>
        <v>2904.55</v>
      </c>
      <c r="P6630" s="20" t="str" cm="1">
        <f t="array" ref="P6630">IFERROR(INDEX(tblClientes[Dividendo Mensal (R$)],INT($J6630/ROWS(tblConsorcios[Produto]))+1),"")</f>
        <v/>
      </c>
      <c r="Q6630" s="20" t="str">
        <f t="shared" si="310"/>
        <v/>
      </c>
      <c r="R6630">
        <f t="shared" si="311"/>
        <v>0</v>
      </c>
    </row>
    <row r="6631" spans="10:18" x14ac:dyDescent="0.2">
      <c r="J6631">
        <f t="shared" si="309"/>
        <v>6629</v>
      </c>
      <c r="K6631" t="str" cm="1">
        <f t="array" ref="K6631">IFERROR(INDEX(tblClientes[Cliente],INT($J6631/ROWS(tblConsorcios[Produto]))+1),"")</f>
        <v/>
      </c>
      <c r="L6631" t="str" cm="1">
        <f t="array" ref="L6631">IFERROR(INDEX(tblConsorcios[Produto],MOD($J6631,ROWS(tblConsorcios[Produto]))+1),"")</f>
        <v>Imóvel IE500 – 200m</v>
      </c>
      <c r="M6631" s="20" cm="1">
        <f t="array" ref="M6631">IFERROR(INDEX(tblConsorcios[Valor da Carta (R$)],MOD($J6631,ROWS(tblConsorcios[Produto]))+1),"")</f>
        <v>500000</v>
      </c>
      <c r="N6631" s="2" cm="1">
        <f t="array" ref="N6631">IFERROR(INDEX(tblConsorcios[Prazo (meses)],MOD($J6631,ROWS(tblConsorcios[Produto]))+1),"")</f>
        <v>200</v>
      </c>
      <c r="O6631" s="20" cm="1">
        <f t="array" ref="O6631">IFERROR(INDEX(tblConsorcios[Parcela Mensal (R$)],MOD($J6631,ROWS(tblConsorcios[Produto]))+1),"")</f>
        <v>3170</v>
      </c>
      <c r="P6631" s="20" t="str" cm="1">
        <f t="array" ref="P6631">IFERROR(INDEX(tblClientes[Dividendo Mensal (R$)],INT($J6631/ROWS(tblConsorcios[Produto]))+1),"")</f>
        <v/>
      </c>
      <c r="Q6631" s="20" t="str">
        <f t="shared" si="310"/>
        <v/>
      </c>
      <c r="R6631">
        <f t="shared" si="311"/>
        <v>0</v>
      </c>
    </row>
    <row r="6632" spans="10:18" x14ac:dyDescent="0.2">
      <c r="J6632">
        <f t="shared" si="309"/>
        <v>6630</v>
      </c>
      <c r="K6632" t="str" cm="1">
        <f t="array" ref="K6632">IFERROR(INDEX(tblClientes[Cliente],INT($J6632/ROWS(tblConsorcios[Produto]))+1),"")</f>
        <v/>
      </c>
      <c r="L6632" t="str" cm="1">
        <f t="array" ref="L6632">IFERROR(INDEX(tblConsorcios[Produto],MOD($J6632,ROWS(tblConsorcios[Produto]))+1),"")</f>
        <v>Imóvel IE480 – 240m</v>
      </c>
      <c r="M6632" s="20" cm="1">
        <f t="array" ref="M6632">IFERROR(INDEX(tblConsorcios[Valor da Carta (R$)],MOD($J6632,ROWS(tblConsorcios[Produto]))+1),"")</f>
        <v>480000</v>
      </c>
      <c r="N6632" s="2" cm="1">
        <f t="array" ref="N6632">IFERROR(INDEX(tblConsorcios[Prazo (meses)],MOD($J6632,ROWS(tblConsorcios[Produto]))+1),"")</f>
        <v>240</v>
      </c>
      <c r="O6632" s="20" cm="1">
        <f t="array" ref="O6632">IFERROR(INDEX(tblConsorcios[Parcela Mensal (R$)],MOD($J6632,ROWS(tblConsorcios[Produto]))+1),"")</f>
        <v>2576</v>
      </c>
      <c r="P6632" s="20" t="str" cm="1">
        <f t="array" ref="P6632">IFERROR(INDEX(tblClientes[Dividendo Mensal (R$)],INT($J6632/ROWS(tblConsorcios[Produto]))+1),"")</f>
        <v/>
      </c>
      <c r="Q6632" s="20" t="str">
        <f t="shared" si="310"/>
        <v/>
      </c>
      <c r="R6632">
        <f t="shared" si="311"/>
        <v>0</v>
      </c>
    </row>
    <row r="6633" spans="10:18" x14ac:dyDescent="0.2">
      <c r="J6633">
        <f t="shared" si="309"/>
        <v>6631</v>
      </c>
      <c r="K6633" t="str" cm="1">
        <f t="array" ref="K6633">IFERROR(INDEX(tblClientes[Cliente],INT($J6633/ROWS(tblConsorcios[Produto]))+1),"")</f>
        <v/>
      </c>
      <c r="L6633" t="str" cm="1">
        <f t="array" ref="L6633">IFERROR(INDEX(tblConsorcios[Produto],MOD($J6633,ROWS(tblConsorcios[Produto]))+1),"")</f>
        <v>Imóvel IE480 – 220m</v>
      </c>
      <c r="M6633" s="20" cm="1">
        <f t="array" ref="M6633">IFERROR(INDEX(tblConsorcios[Valor da Carta (R$)],MOD($J6633,ROWS(tblConsorcios[Produto]))+1),"")</f>
        <v>480000</v>
      </c>
      <c r="N6633" s="2" cm="1">
        <f t="array" ref="N6633">IFERROR(INDEX(tblConsorcios[Prazo (meses)],MOD($J6633,ROWS(tblConsorcios[Produto]))+1),"")</f>
        <v>220</v>
      </c>
      <c r="O6633" s="20" cm="1">
        <f t="array" ref="O6633">IFERROR(INDEX(tblConsorcios[Parcela Mensal (R$)],MOD($J6633,ROWS(tblConsorcios[Produto]))+1),"")</f>
        <v>2788.36</v>
      </c>
      <c r="P6633" s="20" t="str" cm="1">
        <f t="array" ref="P6633">IFERROR(INDEX(tblClientes[Dividendo Mensal (R$)],INT($J6633/ROWS(tblConsorcios[Produto]))+1),"")</f>
        <v/>
      </c>
      <c r="Q6633" s="20" t="str">
        <f t="shared" si="310"/>
        <v/>
      </c>
      <c r="R6633">
        <f t="shared" si="311"/>
        <v>0</v>
      </c>
    </row>
    <row r="6634" spans="10:18" x14ac:dyDescent="0.2">
      <c r="J6634">
        <f t="shared" si="309"/>
        <v>6632</v>
      </c>
      <c r="K6634" t="str" cm="1">
        <f t="array" ref="K6634">IFERROR(INDEX(tblClientes[Cliente],INT($J6634/ROWS(tblConsorcios[Produto]))+1),"")</f>
        <v/>
      </c>
      <c r="L6634" t="str" cm="1">
        <f t="array" ref="L6634">IFERROR(INDEX(tblConsorcios[Produto],MOD($J6634,ROWS(tblConsorcios[Produto]))+1),"")</f>
        <v>Imóvel IE480 – 200m</v>
      </c>
      <c r="M6634" s="20" cm="1">
        <f t="array" ref="M6634">IFERROR(INDEX(tblConsorcios[Valor da Carta (R$)],MOD($J6634,ROWS(tblConsorcios[Produto]))+1),"")</f>
        <v>480000</v>
      </c>
      <c r="N6634" s="2" cm="1">
        <f t="array" ref="N6634">IFERROR(INDEX(tblConsorcios[Prazo (meses)],MOD($J6634,ROWS(tblConsorcios[Produto]))+1),"")</f>
        <v>200</v>
      </c>
      <c r="O6634" s="20" cm="1">
        <f t="array" ref="O6634">IFERROR(INDEX(tblConsorcios[Parcela Mensal (R$)],MOD($J6634,ROWS(tblConsorcios[Produto]))+1),"")</f>
        <v>3043.2</v>
      </c>
      <c r="P6634" s="20" t="str" cm="1">
        <f t="array" ref="P6634">IFERROR(INDEX(tblClientes[Dividendo Mensal (R$)],INT($J6634/ROWS(tblConsorcios[Produto]))+1),"")</f>
        <v/>
      </c>
      <c r="Q6634" s="20" t="str">
        <f t="shared" si="310"/>
        <v/>
      </c>
      <c r="R6634">
        <f t="shared" si="311"/>
        <v>0</v>
      </c>
    </row>
    <row r="6635" spans="10:18" x14ac:dyDescent="0.2">
      <c r="J6635">
        <f t="shared" si="309"/>
        <v>6633</v>
      </c>
      <c r="K6635" t="str" cm="1">
        <f t="array" ref="K6635">IFERROR(INDEX(tblClientes[Cliente],INT($J6635/ROWS(tblConsorcios[Produto]))+1),"")</f>
        <v/>
      </c>
      <c r="L6635" t="str" cm="1">
        <f t="array" ref="L6635">IFERROR(INDEX(tblConsorcios[Produto],MOD($J6635,ROWS(tblConsorcios[Produto]))+1),"")</f>
        <v>Imóvel IE450 – 240m</v>
      </c>
      <c r="M6635" s="20" cm="1">
        <f t="array" ref="M6635">IFERROR(INDEX(tblConsorcios[Valor da Carta (R$)],MOD($J6635,ROWS(tblConsorcios[Produto]))+1),"")</f>
        <v>450000</v>
      </c>
      <c r="N6635" s="2" cm="1">
        <f t="array" ref="N6635">IFERROR(INDEX(tblConsorcios[Prazo (meses)],MOD($J6635,ROWS(tblConsorcios[Produto]))+1),"")</f>
        <v>240</v>
      </c>
      <c r="O6635" s="20" cm="1">
        <f t="array" ref="O6635">IFERROR(INDEX(tblConsorcios[Parcela Mensal (R$)],MOD($J6635,ROWS(tblConsorcios[Produto]))+1),"")</f>
        <v>2415</v>
      </c>
      <c r="P6635" s="20" t="str" cm="1">
        <f t="array" ref="P6635">IFERROR(INDEX(tblClientes[Dividendo Mensal (R$)],INT($J6635/ROWS(tblConsorcios[Produto]))+1),"")</f>
        <v/>
      </c>
      <c r="Q6635" s="20" t="str">
        <f t="shared" si="310"/>
        <v/>
      </c>
      <c r="R6635">
        <f t="shared" si="311"/>
        <v>0</v>
      </c>
    </row>
    <row r="6636" spans="10:18" x14ac:dyDescent="0.2">
      <c r="J6636">
        <f t="shared" si="309"/>
        <v>6634</v>
      </c>
      <c r="K6636" t="str" cm="1">
        <f t="array" ref="K6636">IFERROR(INDEX(tblClientes[Cliente],INT($J6636/ROWS(tblConsorcios[Produto]))+1),"")</f>
        <v/>
      </c>
      <c r="L6636" t="str" cm="1">
        <f t="array" ref="L6636">IFERROR(INDEX(tblConsorcios[Produto],MOD($J6636,ROWS(tblConsorcios[Produto]))+1),"")</f>
        <v>Imóvel IE450 – 220m</v>
      </c>
      <c r="M6636" s="20" cm="1">
        <f t="array" ref="M6636">IFERROR(INDEX(tblConsorcios[Valor da Carta (R$)],MOD($J6636,ROWS(tblConsorcios[Produto]))+1),"")</f>
        <v>450000</v>
      </c>
      <c r="N6636" s="2" cm="1">
        <f t="array" ref="N6636">IFERROR(INDEX(tblConsorcios[Prazo (meses)],MOD($J6636,ROWS(tblConsorcios[Produto]))+1),"")</f>
        <v>220</v>
      </c>
      <c r="O6636" s="20" cm="1">
        <f t="array" ref="O6636">IFERROR(INDEX(tblConsorcios[Parcela Mensal (R$)],MOD($J6636,ROWS(tblConsorcios[Produto]))+1),"")</f>
        <v>2614.09</v>
      </c>
      <c r="P6636" s="20" t="str" cm="1">
        <f t="array" ref="P6636">IFERROR(INDEX(tblClientes[Dividendo Mensal (R$)],INT($J6636/ROWS(tblConsorcios[Produto]))+1),"")</f>
        <v/>
      </c>
      <c r="Q6636" s="20" t="str">
        <f t="shared" si="310"/>
        <v/>
      </c>
      <c r="R6636">
        <f t="shared" si="311"/>
        <v>0</v>
      </c>
    </row>
    <row r="6637" spans="10:18" x14ac:dyDescent="0.2">
      <c r="J6637">
        <f t="shared" si="309"/>
        <v>6635</v>
      </c>
      <c r="K6637" t="str" cm="1">
        <f t="array" ref="K6637">IFERROR(INDEX(tblClientes[Cliente],INT($J6637/ROWS(tblConsorcios[Produto]))+1),"")</f>
        <v/>
      </c>
      <c r="L6637" t="str" cm="1">
        <f t="array" ref="L6637">IFERROR(INDEX(tblConsorcios[Produto],MOD($J6637,ROWS(tblConsorcios[Produto]))+1),"")</f>
        <v>Imóvel IE450 – 200m</v>
      </c>
      <c r="M6637" s="20" cm="1">
        <f t="array" ref="M6637">IFERROR(INDEX(tblConsorcios[Valor da Carta (R$)],MOD($J6637,ROWS(tblConsorcios[Produto]))+1),"")</f>
        <v>450000</v>
      </c>
      <c r="N6637" s="2" cm="1">
        <f t="array" ref="N6637">IFERROR(INDEX(tblConsorcios[Prazo (meses)],MOD($J6637,ROWS(tblConsorcios[Produto]))+1),"")</f>
        <v>200</v>
      </c>
      <c r="O6637" s="20" cm="1">
        <f t="array" ref="O6637">IFERROR(INDEX(tblConsorcios[Parcela Mensal (R$)],MOD($J6637,ROWS(tblConsorcios[Produto]))+1),"")</f>
        <v>2853</v>
      </c>
      <c r="P6637" s="20" t="str" cm="1">
        <f t="array" ref="P6637">IFERROR(INDEX(tblClientes[Dividendo Mensal (R$)],INT($J6637/ROWS(tblConsorcios[Produto]))+1),"")</f>
        <v/>
      </c>
      <c r="Q6637" s="20" t="str">
        <f t="shared" si="310"/>
        <v/>
      </c>
      <c r="R6637">
        <f t="shared" si="311"/>
        <v>0</v>
      </c>
    </row>
    <row r="6638" spans="10:18" x14ac:dyDescent="0.2">
      <c r="J6638">
        <f t="shared" si="309"/>
        <v>6636</v>
      </c>
      <c r="K6638" t="str" cm="1">
        <f t="array" ref="K6638">IFERROR(INDEX(tblClientes[Cliente],INT($J6638/ROWS(tblConsorcios[Produto]))+1),"")</f>
        <v/>
      </c>
      <c r="L6638" t="str" cm="1">
        <f t="array" ref="L6638">IFERROR(INDEX(tblConsorcios[Produto],MOD($J6638,ROWS(tblConsorcios[Produto]))+1),"")</f>
        <v>Imóvel IE430 – 240m</v>
      </c>
      <c r="M6638" s="20" cm="1">
        <f t="array" ref="M6638">IFERROR(INDEX(tblConsorcios[Valor da Carta (R$)],MOD($J6638,ROWS(tblConsorcios[Produto]))+1),"")</f>
        <v>430000</v>
      </c>
      <c r="N6638" s="2" cm="1">
        <f t="array" ref="N6638">IFERROR(INDEX(tblConsorcios[Prazo (meses)],MOD($J6638,ROWS(tblConsorcios[Produto]))+1),"")</f>
        <v>240</v>
      </c>
      <c r="O6638" s="20" cm="1">
        <f t="array" ref="O6638">IFERROR(INDEX(tblConsorcios[Parcela Mensal (R$)],MOD($J6638,ROWS(tblConsorcios[Produto]))+1),"")</f>
        <v>2307.67</v>
      </c>
      <c r="P6638" s="20" t="str" cm="1">
        <f t="array" ref="P6638">IFERROR(INDEX(tblClientes[Dividendo Mensal (R$)],INT($J6638/ROWS(tblConsorcios[Produto]))+1),"")</f>
        <v/>
      </c>
      <c r="Q6638" s="20" t="str">
        <f t="shared" si="310"/>
        <v/>
      </c>
      <c r="R6638">
        <f t="shared" si="311"/>
        <v>0</v>
      </c>
    </row>
    <row r="6639" spans="10:18" x14ac:dyDescent="0.2">
      <c r="J6639">
        <f t="shared" si="309"/>
        <v>6637</v>
      </c>
      <c r="K6639" t="str" cm="1">
        <f t="array" ref="K6639">IFERROR(INDEX(tblClientes[Cliente],INT($J6639/ROWS(tblConsorcios[Produto]))+1),"")</f>
        <v/>
      </c>
      <c r="L6639" t="str" cm="1">
        <f t="array" ref="L6639">IFERROR(INDEX(tblConsorcios[Produto],MOD($J6639,ROWS(tblConsorcios[Produto]))+1),"")</f>
        <v>Imóvel IE430 – 220m</v>
      </c>
      <c r="M6639" s="20" cm="1">
        <f t="array" ref="M6639">IFERROR(INDEX(tblConsorcios[Valor da Carta (R$)],MOD($J6639,ROWS(tblConsorcios[Produto]))+1),"")</f>
        <v>430000</v>
      </c>
      <c r="N6639" s="2" cm="1">
        <f t="array" ref="N6639">IFERROR(INDEX(tblConsorcios[Prazo (meses)],MOD($J6639,ROWS(tblConsorcios[Produto]))+1),"")</f>
        <v>220</v>
      </c>
      <c r="O6639" s="20" cm="1">
        <f t="array" ref="O6639">IFERROR(INDEX(tblConsorcios[Parcela Mensal (R$)],MOD($J6639,ROWS(tblConsorcios[Produto]))+1),"")</f>
        <v>2497.91</v>
      </c>
      <c r="P6639" s="20" t="str" cm="1">
        <f t="array" ref="P6639">IFERROR(INDEX(tblClientes[Dividendo Mensal (R$)],INT($J6639/ROWS(tblConsorcios[Produto]))+1),"")</f>
        <v/>
      </c>
      <c r="Q6639" s="20" t="str">
        <f t="shared" si="310"/>
        <v/>
      </c>
      <c r="R6639">
        <f t="shared" si="311"/>
        <v>0</v>
      </c>
    </row>
    <row r="6640" spans="10:18" x14ac:dyDescent="0.2">
      <c r="J6640">
        <f t="shared" si="309"/>
        <v>6638</v>
      </c>
      <c r="K6640" t="str" cm="1">
        <f t="array" ref="K6640">IFERROR(INDEX(tblClientes[Cliente],INT($J6640/ROWS(tblConsorcios[Produto]))+1),"")</f>
        <v/>
      </c>
      <c r="L6640" t="str" cm="1">
        <f t="array" ref="L6640">IFERROR(INDEX(tblConsorcios[Produto],MOD($J6640,ROWS(tblConsorcios[Produto]))+1),"")</f>
        <v>Imóvel IE430 – 200m</v>
      </c>
      <c r="M6640" s="20" cm="1">
        <f t="array" ref="M6640">IFERROR(INDEX(tblConsorcios[Valor da Carta (R$)],MOD($J6640,ROWS(tblConsorcios[Produto]))+1),"")</f>
        <v>430000</v>
      </c>
      <c r="N6640" s="2" cm="1">
        <f t="array" ref="N6640">IFERROR(INDEX(tblConsorcios[Prazo (meses)],MOD($J6640,ROWS(tblConsorcios[Produto]))+1),"")</f>
        <v>200</v>
      </c>
      <c r="O6640" s="20" cm="1">
        <f t="array" ref="O6640">IFERROR(INDEX(tblConsorcios[Parcela Mensal (R$)],MOD($J6640,ROWS(tblConsorcios[Produto]))+1),"")</f>
        <v>2726.2</v>
      </c>
      <c r="P6640" s="20" t="str" cm="1">
        <f t="array" ref="P6640">IFERROR(INDEX(tblClientes[Dividendo Mensal (R$)],INT($J6640/ROWS(tblConsorcios[Produto]))+1),"")</f>
        <v/>
      </c>
      <c r="Q6640" s="20" t="str">
        <f t="shared" si="310"/>
        <v/>
      </c>
      <c r="R6640">
        <f t="shared" si="311"/>
        <v>0</v>
      </c>
    </row>
    <row r="6641" spans="10:18" x14ac:dyDescent="0.2">
      <c r="J6641">
        <f t="shared" si="309"/>
        <v>6639</v>
      </c>
      <c r="K6641" t="str" cm="1">
        <f t="array" ref="K6641">IFERROR(INDEX(tblClientes[Cliente],INT($J6641/ROWS(tblConsorcios[Produto]))+1),"")</f>
        <v/>
      </c>
      <c r="L6641" t="str" cm="1">
        <f t="array" ref="L6641">IFERROR(INDEX(tblConsorcios[Produto],MOD($J6641,ROWS(tblConsorcios[Produto]))+1),"")</f>
        <v>Imóvel IE400 – 240m</v>
      </c>
      <c r="M6641" s="20" cm="1">
        <f t="array" ref="M6641">IFERROR(INDEX(tblConsorcios[Valor da Carta (R$)],MOD($J6641,ROWS(tblConsorcios[Produto]))+1),"")</f>
        <v>400000</v>
      </c>
      <c r="N6641" s="2" cm="1">
        <f t="array" ref="N6641">IFERROR(INDEX(tblConsorcios[Prazo (meses)],MOD($J6641,ROWS(tblConsorcios[Produto]))+1),"")</f>
        <v>240</v>
      </c>
      <c r="O6641" s="20" cm="1">
        <f t="array" ref="O6641">IFERROR(INDEX(tblConsorcios[Parcela Mensal (R$)],MOD($J6641,ROWS(tblConsorcios[Produto]))+1),"")</f>
        <v>2146.67</v>
      </c>
      <c r="P6641" s="20" t="str" cm="1">
        <f t="array" ref="P6641">IFERROR(INDEX(tblClientes[Dividendo Mensal (R$)],INT($J6641/ROWS(tblConsorcios[Produto]))+1),"")</f>
        <v/>
      </c>
      <c r="Q6641" s="20" t="str">
        <f t="shared" si="310"/>
        <v/>
      </c>
      <c r="R6641">
        <f t="shared" si="311"/>
        <v>0</v>
      </c>
    </row>
    <row r="6642" spans="10:18" x14ac:dyDescent="0.2">
      <c r="J6642">
        <f t="shared" si="309"/>
        <v>6640</v>
      </c>
      <c r="K6642" t="str" cm="1">
        <f t="array" ref="K6642">IFERROR(INDEX(tblClientes[Cliente],INT($J6642/ROWS(tblConsorcios[Produto]))+1),"")</f>
        <v/>
      </c>
      <c r="L6642" t="str" cm="1">
        <f t="array" ref="L6642">IFERROR(INDEX(tblConsorcios[Produto],MOD($J6642,ROWS(tblConsorcios[Produto]))+1),"")</f>
        <v>Imóvel IE400 – 220m</v>
      </c>
      <c r="M6642" s="20" cm="1">
        <f t="array" ref="M6642">IFERROR(INDEX(tblConsorcios[Valor da Carta (R$)],MOD($J6642,ROWS(tblConsorcios[Produto]))+1),"")</f>
        <v>400000</v>
      </c>
      <c r="N6642" s="2" cm="1">
        <f t="array" ref="N6642">IFERROR(INDEX(tblConsorcios[Prazo (meses)],MOD($J6642,ROWS(tblConsorcios[Produto]))+1),"")</f>
        <v>220</v>
      </c>
      <c r="O6642" s="20" cm="1">
        <f t="array" ref="O6642">IFERROR(INDEX(tblConsorcios[Parcela Mensal (R$)],MOD($J6642,ROWS(tblConsorcios[Produto]))+1),"")</f>
        <v>2323.64</v>
      </c>
      <c r="P6642" s="20" t="str" cm="1">
        <f t="array" ref="P6642">IFERROR(INDEX(tblClientes[Dividendo Mensal (R$)],INT($J6642/ROWS(tblConsorcios[Produto]))+1),"")</f>
        <v/>
      </c>
      <c r="Q6642" s="20" t="str">
        <f t="shared" si="310"/>
        <v/>
      </c>
      <c r="R6642">
        <f t="shared" si="311"/>
        <v>0</v>
      </c>
    </row>
    <row r="6643" spans="10:18" x14ac:dyDescent="0.2">
      <c r="J6643">
        <f t="shared" si="309"/>
        <v>6641</v>
      </c>
      <c r="K6643" t="str" cm="1">
        <f t="array" ref="K6643">IFERROR(INDEX(tblClientes[Cliente],INT($J6643/ROWS(tblConsorcios[Produto]))+1),"")</f>
        <v/>
      </c>
      <c r="L6643" t="str" cm="1">
        <f t="array" ref="L6643">IFERROR(INDEX(tblConsorcios[Produto],MOD($J6643,ROWS(tblConsorcios[Produto]))+1),"")</f>
        <v>Imóvel IE400 – 200m</v>
      </c>
      <c r="M6643" s="20" cm="1">
        <f t="array" ref="M6643">IFERROR(INDEX(tblConsorcios[Valor da Carta (R$)],MOD($J6643,ROWS(tblConsorcios[Produto]))+1),"")</f>
        <v>400000</v>
      </c>
      <c r="N6643" s="2" cm="1">
        <f t="array" ref="N6643">IFERROR(INDEX(tblConsorcios[Prazo (meses)],MOD($J6643,ROWS(tblConsorcios[Produto]))+1),"")</f>
        <v>200</v>
      </c>
      <c r="O6643" s="20" cm="1">
        <f t="array" ref="O6643">IFERROR(INDEX(tblConsorcios[Parcela Mensal (R$)],MOD($J6643,ROWS(tblConsorcios[Produto]))+1),"")</f>
        <v>2536</v>
      </c>
      <c r="P6643" s="20" t="str" cm="1">
        <f t="array" ref="P6643">IFERROR(INDEX(tblClientes[Dividendo Mensal (R$)],INT($J6643/ROWS(tblConsorcios[Produto]))+1),"")</f>
        <v/>
      </c>
      <c r="Q6643" s="20" t="str">
        <f t="shared" si="310"/>
        <v/>
      </c>
      <c r="R6643">
        <f t="shared" si="311"/>
        <v>0</v>
      </c>
    </row>
    <row r="6644" spans="10:18" x14ac:dyDescent="0.2">
      <c r="J6644">
        <f t="shared" si="309"/>
        <v>6642</v>
      </c>
      <c r="K6644" t="str" cm="1">
        <f t="array" ref="K6644">IFERROR(INDEX(tblClientes[Cliente],INT($J6644/ROWS(tblConsorcios[Produto]))+1),"")</f>
        <v/>
      </c>
      <c r="L6644" t="str" cm="1">
        <f t="array" ref="L6644">IFERROR(INDEX(tblConsorcios[Produto],MOD($J6644,ROWS(tblConsorcios[Produto]))+1),"")</f>
        <v>Imóvel IE380 – 240m</v>
      </c>
      <c r="M6644" s="20" cm="1">
        <f t="array" ref="M6644">IFERROR(INDEX(tblConsorcios[Valor da Carta (R$)],MOD($J6644,ROWS(tblConsorcios[Produto]))+1),"")</f>
        <v>380000</v>
      </c>
      <c r="N6644" s="2" cm="1">
        <f t="array" ref="N6644">IFERROR(INDEX(tblConsorcios[Prazo (meses)],MOD($J6644,ROWS(tblConsorcios[Produto]))+1),"")</f>
        <v>240</v>
      </c>
      <c r="O6644" s="20" cm="1">
        <f t="array" ref="O6644">IFERROR(INDEX(tblConsorcios[Parcela Mensal (R$)],MOD($J6644,ROWS(tblConsorcios[Produto]))+1),"")</f>
        <v>2039.33</v>
      </c>
      <c r="P6644" s="20" t="str" cm="1">
        <f t="array" ref="P6644">IFERROR(INDEX(tblClientes[Dividendo Mensal (R$)],INT($J6644/ROWS(tblConsorcios[Produto]))+1),"")</f>
        <v/>
      </c>
      <c r="Q6644" s="20" t="str">
        <f t="shared" si="310"/>
        <v/>
      </c>
      <c r="R6644">
        <f t="shared" si="311"/>
        <v>0</v>
      </c>
    </row>
    <row r="6645" spans="10:18" x14ac:dyDescent="0.2">
      <c r="J6645">
        <f t="shared" si="309"/>
        <v>6643</v>
      </c>
      <c r="K6645" t="str" cm="1">
        <f t="array" ref="K6645">IFERROR(INDEX(tblClientes[Cliente],INT($J6645/ROWS(tblConsorcios[Produto]))+1),"")</f>
        <v/>
      </c>
      <c r="L6645" t="str" cm="1">
        <f t="array" ref="L6645">IFERROR(INDEX(tblConsorcios[Produto],MOD($J6645,ROWS(tblConsorcios[Produto]))+1),"")</f>
        <v>Imóvel IE380 – 220m</v>
      </c>
      <c r="M6645" s="20" cm="1">
        <f t="array" ref="M6645">IFERROR(INDEX(tblConsorcios[Valor da Carta (R$)],MOD($J6645,ROWS(tblConsorcios[Produto]))+1),"")</f>
        <v>380000</v>
      </c>
      <c r="N6645" s="2" cm="1">
        <f t="array" ref="N6645">IFERROR(INDEX(tblConsorcios[Prazo (meses)],MOD($J6645,ROWS(tblConsorcios[Produto]))+1),"")</f>
        <v>220</v>
      </c>
      <c r="O6645" s="20" cm="1">
        <f t="array" ref="O6645">IFERROR(INDEX(tblConsorcios[Parcela Mensal (R$)],MOD($J6645,ROWS(tblConsorcios[Produto]))+1),"")</f>
        <v>2207.4499999999998</v>
      </c>
      <c r="P6645" s="20" t="str" cm="1">
        <f t="array" ref="P6645">IFERROR(INDEX(tblClientes[Dividendo Mensal (R$)],INT($J6645/ROWS(tblConsorcios[Produto]))+1),"")</f>
        <v/>
      </c>
      <c r="Q6645" s="20" t="str">
        <f t="shared" si="310"/>
        <v/>
      </c>
      <c r="R6645">
        <f t="shared" si="311"/>
        <v>0</v>
      </c>
    </row>
    <row r="6646" spans="10:18" x14ac:dyDescent="0.2">
      <c r="J6646">
        <f t="shared" si="309"/>
        <v>6644</v>
      </c>
      <c r="K6646" t="str" cm="1">
        <f t="array" ref="K6646">IFERROR(INDEX(tblClientes[Cliente],INT($J6646/ROWS(tblConsorcios[Produto]))+1),"")</f>
        <v/>
      </c>
      <c r="L6646" t="str" cm="1">
        <f t="array" ref="L6646">IFERROR(INDEX(tblConsorcios[Produto],MOD($J6646,ROWS(tblConsorcios[Produto]))+1),"")</f>
        <v>Imóvel IE380 – 200m</v>
      </c>
      <c r="M6646" s="20" cm="1">
        <f t="array" ref="M6646">IFERROR(INDEX(tblConsorcios[Valor da Carta (R$)],MOD($J6646,ROWS(tblConsorcios[Produto]))+1),"")</f>
        <v>380000</v>
      </c>
      <c r="N6646" s="2" cm="1">
        <f t="array" ref="N6646">IFERROR(INDEX(tblConsorcios[Prazo (meses)],MOD($J6646,ROWS(tblConsorcios[Produto]))+1),"")</f>
        <v>200</v>
      </c>
      <c r="O6646" s="20" cm="1">
        <f t="array" ref="O6646">IFERROR(INDEX(tblConsorcios[Parcela Mensal (R$)],MOD($J6646,ROWS(tblConsorcios[Produto]))+1),"")</f>
        <v>2409.1999999999998</v>
      </c>
      <c r="P6646" s="20" t="str" cm="1">
        <f t="array" ref="P6646">IFERROR(INDEX(tblClientes[Dividendo Mensal (R$)],INT($J6646/ROWS(tblConsorcios[Produto]))+1),"")</f>
        <v/>
      </c>
      <c r="Q6646" s="20" t="str">
        <f t="shared" si="310"/>
        <v/>
      </c>
      <c r="R6646">
        <f t="shared" si="311"/>
        <v>0</v>
      </c>
    </row>
    <row r="6647" spans="10:18" x14ac:dyDescent="0.2">
      <c r="J6647">
        <f t="shared" si="309"/>
        <v>6645</v>
      </c>
      <c r="K6647" t="str" cm="1">
        <f t="array" ref="K6647">IFERROR(INDEX(tblClientes[Cliente],INT($J6647/ROWS(tblConsorcios[Produto]))+1),"")</f>
        <v/>
      </c>
      <c r="L6647" t="str" cm="1">
        <f t="array" ref="L6647">IFERROR(INDEX(tblConsorcios[Produto],MOD($J6647,ROWS(tblConsorcios[Produto]))+1),"")</f>
        <v>Imóvel IE350 – 240m</v>
      </c>
      <c r="M6647" s="20" cm="1">
        <f t="array" ref="M6647">IFERROR(INDEX(tblConsorcios[Valor da Carta (R$)],MOD($J6647,ROWS(tblConsorcios[Produto]))+1),"")</f>
        <v>350000</v>
      </c>
      <c r="N6647" s="2" cm="1">
        <f t="array" ref="N6647">IFERROR(INDEX(tblConsorcios[Prazo (meses)],MOD($J6647,ROWS(tblConsorcios[Produto]))+1),"")</f>
        <v>240</v>
      </c>
      <c r="O6647" s="20" cm="1">
        <f t="array" ref="O6647">IFERROR(INDEX(tblConsorcios[Parcela Mensal (R$)],MOD($J6647,ROWS(tblConsorcios[Produto]))+1),"")</f>
        <v>1878.33</v>
      </c>
      <c r="P6647" s="20" t="str" cm="1">
        <f t="array" ref="P6647">IFERROR(INDEX(tblClientes[Dividendo Mensal (R$)],INT($J6647/ROWS(tblConsorcios[Produto]))+1),"")</f>
        <v/>
      </c>
      <c r="Q6647" s="20" t="str">
        <f t="shared" si="310"/>
        <v/>
      </c>
      <c r="R6647">
        <f t="shared" si="311"/>
        <v>0</v>
      </c>
    </row>
    <row r="6648" spans="10:18" x14ac:dyDescent="0.2">
      <c r="J6648">
        <f t="shared" si="309"/>
        <v>6646</v>
      </c>
      <c r="K6648" t="str" cm="1">
        <f t="array" ref="K6648">IFERROR(INDEX(tblClientes[Cliente],INT($J6648/ROWS(tblConsorcios[Produto]))+1),"")</f>
        <v/>
      </c>
      <c r="L6648" t="str" cm="1">
        <f t="array" ref="L6648">IFERROR(INDEX(tblConsorcios[Produto],MOD($J6648,ROWS(tblConsorcios[Produto]))+1),"")</f>
        <v>Imóvel IE350 – 220m</v>
      </c>
      <c r="M6648" s="20" cm="1">
        <f t="array" ref="M6648">IFERROR(INDEX(tblConsorcios[Valor da Carta (R$)],MOD($J6648,ROWS(tblConsorcios[Produto]))+1),"")</f>
        <v>350000</v>
      </c>
      <c r="N6648" s="2" cm="1">
        <f t="array" ref="N6648">IFERROR(INDEX(tblConsorcios[Prazo (meses)],MOD($J6648,ROWS(tblConsorcios[Produto]))+1),"")</f>
        <v>220</v>
      </c>
      <c r="O6648" s="20" cm="1">
        <f t="array" ref="O6648">IFERROR(INDEX(tblConsorcios[Parcela Mensal (R$)],MOD($J6648,ROWS(tblConsorcios[Produto]))+1),"")</f>
        <v>2033.18</v>
      </c>
      <c r="P6648" s="20" t="str" cm="1">
        <f t="array" ref="P6648">IFERROR(INDEX(tblClientes[Dividendo Mensal (R$)],INT($J6648/ROWS(tblConsorcios[Produto]))+1),"")</f>
        <v/>
      </c>
      <c r="Q6648" s="20" t="str">
        <f t="shared" si="310"/>
        <v/>
      </c>
      <c r="R6648">
        <f t="shared" si="311"/>
        <v>0</v>
      </c>
    </row>
    <row r="6649" spans="10:18" x14ac:dyDescent="0.2">
      <c r="J6649">
        <f t="shared" si="309"/>
        <v>6647</v>
      </c>
      <c r="K6649" t="str" cm="1">
        <f t="array" ref="K6649">IFERROR(INDEX(tblClientes[Cliente],INT($J6649/ROWS(tblConsorcios[Produto]))+1),"")</f>
        <v/>
      </c>
      <c r="L6649" t="str" cm="1">
        <f t="array" ref="L6649">IFERROR(INDEX(tblConsorcios[Produto],MOD($J6649,ROWS(tblConsorcios[Produto]))+1),"")</f>
        <v>Imóvel IE350 – 200m</v>
      </c>
      <c r="M6649" s="20" cm="1">
        <f t="array" ref="M6649">IFERROR(INDEX(tblConsorcios[Valor da Carta (R$)],MOD($J6649,ROWS(tblConsorcios[Produto]))+1),"")</f>
        <v>350000</v>
      </c>
      <c r="N6649" s="2" cm="1">
        <f t="array" ref="N6649">IFERROR(INDEX(tblConsorcios[Prazo (meses)],MOD($J6649,ROWS(tblConsorcios[Produto]))+1),"")</f>
        <v>200</v>
      </c>
      <c r="O6649" s="20" cm="1">
        <f t="array" ref="O6649">IFERROR(INDEX(tblConsorcios[Parcela Mensal (R$)],MOD($J6649,ROWS(tblConsorcios[Produto]))+1),"")</f>
        <v>2219</v>
      </c>
      <c r="P6649" s="20" t="str" cm="1">
        <f t="array" ref="P6649">IFERROR(INDEX(tblClientes[Dividendo Mensal (R$)],INT($J6649/ROWS(tblConsorcios[Produto]))+1),"")</f>
        <v/>
      </c>
      <c r="Q6649" s="20" t="str">
        <f t="shared" si="310"/>
        <v/>
      </c>
      <c r="R6649">
        <f t="shared" si="311"/>
        <v>0</v>
      </c>
    </row>
    <row r="6650" spans="10:18" x14ac:dyDescent="0.2">
      <c r="J6650">
        <f t="shared" si="309"/>
        <v>6648</v>
      </c>
      <c r="K6650" t="str" cm="1">
        <f t="array" ref="K6650">IFERROR(INDEX(tblClientes[Cliente],INT($J6650/ROWS(tblConsorcios[Produto]))+1),"")</f>
        <v/>
      </c>
      <c r="L6650" t="str" cm="1">
        <f t="array" ref="L6650">IFERROR(INDEX(tblConsorcios[Produto],MOD($J6650,ROWS(tblConsorcios[Produto]))+1),"")</f>
        <v>Imóvel IE330 – 240m</v>
      </c>
      <c r="M6650" s="20" cm="1">
        <f t="array" ref="M6650">IFERROR(INDEX(tblConsorcios[Valor da Carta (R$)],MOD($J6650,ROWS(tblConsorcios[Produto]))+1),"")</f>
        <v>330000</v>
      </c>
      <c r="N6650" s="2" cm="1">
        <f t="array" ref="N6650">IFERROR(INDEX(tblConsorcios[Prazo (meses)],MOD($J6650,ROWS(tblConsorcios[Produto]))+1),"")</f>
        <v>240</v>
      </c>
      <c r="O6650" s="20" cm="1">
        <f t="array" ref="O6650">IFERROR(INDEX(tblConsorcios[Parcela Mensal (R$)],MOD($J6650,ROWS(tblConsorcios[Produto]))+1),"")</f>
        <v>1771</v>
      </c>
      <c r="P6650" s="20" t="str" cm="1">
        <f t="array" ref="P6650">IFERROR(INDEX(tblClientes[Dividendo Mensal (R$)],INT($J6650/ROWS(tblConsorcios[Produto]))+1),"")</f>
        <v/>
      </c>
      <c r="Q6650" s="20" t="str">
        <f t="shared" si="310"/>
        <v/>
      </c>
      <c r="R6650">
        <f t="shared" si="311"/>
        <v>0</v>
      </c>
    </row>
    <row r="6651" spans="10:18" x14ac:dyDescent="0.2">
      <c r="J6651">
        <f t="shared" si="309"/>
        <v>6649</v>
      </c>
      <c r="K6651" t="str" cm="1">
        <f t="array" ref="K6651">IFERROR(INDEX(tblClientes[Cliente],INT($J6651/ROWS(tblConsorcios[Produto]))+1),"")</f>
        <v/>
      </c>
      <c r="L6651" t="str" cm="1">
        <f t="array" ref="L6651">IFERROR(INDEX(tblConsorcios[Produto],MOD($J6651,ROWS(tblConsorcios[Produto]))+1),"")</f>
        <v>Imóvel IE330 – 220m</v>
      </c>
      <c r="M6651" s="20" cm="1">
        <f t="array" ref="M6651">IFERROR(INDEX(tblConsorcios[Valor da Carta (R$)],MOD($J6651,ROWS(tblConsorcios[Produto]))+1),"")</f>
        <v>330000</v>
      </c>
      <c r="N6651" s="2" cm="1">
        <f t="array" ref="N6651">IFERROR(INDEX(tblConsorcios[Prazo (meses)],MOD($J6651,ROWS(tblConsorcios[Produto]))+1),"")</f>
        <v>220</v>
      </c>
      <c r="O6651" s="20" cm="1">
        <f t="array" ref="O6651">IFERROR(INDEX(tblConsorcios[Parcela Mensal (R$)],MOD($J6651,ROWS(tblConsorcios[Produto]))+1),"")</f>
        <v>1917</v>
      </c>
      <c r="P6651" s="20" t="str" cm="1">
        <f t="array" ref="P6651">IFERROR(INDEX(tblClientes[Dividendo Mensal (R$)],INT($J6651/ROWS(tblConsorcios[Produto]))+1),"")</f>
        <v/>
      </c>
      <c r="Q6651" s="20" t="str">
        <f t="shared" si="310"/>
        <v/>
      </c>
      <c r="R6651">
        <f t="shared" si="311"/>
        <v>0</v>
      </c>
    </row>
    <row r="6652" spans="10:18" x14ac:dyDescent="0.2">
      <c r="J6652">
        <f t="shared" si="309"/>
        <v>6650</v>
      </c>
      <c r="K6652" t="str" cm="1">
        <f t="array" ref="K6652">IFERROR(INDEX(tblClientes[Cliente],INT($J6652/ROWS(tblConsorcios[Produto]))+1),"")</f>
        <v/>
      </c>
      <c r="L6652" t="str" cm="1">
        <f t="array" ref="L6652">IFERROR(INDEX(tblConsorcios[Produto],MOD($J6652,ROWS(tblConsorcios[Produto]))+1),"")</f>
        <v>Imóvel IE330 – 200m</v>
      </c>
      <c r="M6652" s="20" cm="1">
        <f t="array" ref="M6652">IFERROR(INDEX(tblConsorcios[Valor da Carta (R$)],MOD($J6652,ROWS(tblConsorcios[Produto]))+1),"")</f>
        <v>330000</v>
      </c>
      <c r="N6652" s="2" cm="1">
        <f t="array" ref="N6652">IFERROR(INDEX(tblConsorcios[Prazo (meses)],MOD($J6652,ROWS(tblConsorcios[Produto]))+1),"")</f>
        <v>200</v>
      </c>
      <c r="O6652" s="20" cm="1">
        <f t="array" ref="O6652">IFERROR(INDEX(tblConsorcios[Parcela Mensal (R$)],MOD($J6652,ROWS(tblConsorcios[Produto]))+1),"")</f>
        <v>2092.1999999999998</v>
      </c>
      <c r="P6652" s="20" t="str" cm="1">
        <f t="array" ref="P6652">IFERROR(INDEX(tblClientes[Dividendo Mensal (R$)],INT($J6652/ROWS(tblConsorcios[Produto]))+1),"")</f>
        <v/>
      </c>
      <c r="Q6652" s="20" t="str">
        <f t="shared" si="310"/>
        <v/>
      </c>
      <c r="R6652">
        <f t="shared" si="311"/>
        <v>0</v>
      </c>
    </row>
    <row r="6653" spans="10:18" x14ac:dyDescent="0.2">
      <c r="J6653">
        <f t="shared" si="309"/>
        <v>6651</v>
      </c>
      <c r="K6653" t="str" cm="1">
        <f t="array" ref="K6653">IFERROR(INDEX(tblClientes[Cliente],INT($J6653/ROWS(tblConsorcios[Produto]))+1),"")</f>
        <v/>
      </c>
      <c r="L6653" t="str" cm="1">
        <f t="array" ref="L6653">IFERROR(INDEX(tblConsorcios[Produto],MOD($J6653,ROWS(tblConsorcios[Produto]))+1),"")</f>
        <v>Imóvel IE300 – 240m</v>
      </c>
      <c r="M6653" s="20" cm="1">
        <f t="array" ref="M6653">IFERROR(INDEX(tblConsorcios[Valor da Carta (R$)],MOD($J6653,ROWS(tblConsorcios[Produto]))+1),"")</f>
        <v>300000</v>
      </c>
      <c r="N6653" s="2" cm="1">
        <f t="array" ref="N6653">IFERROR(INDEX(tblConsorcios[Prazo (meses)],MOD($J6653,ROWS(tblConsorcios[Produto]))+1),"")</f>
        <v>240</v>
      </c>
      <c r="O6653" s="20" cm="1">
        <f t="array" ref="O6653">IFERROR(INDEX(tblConsorcios[Parcela Mensal (R$)],MOD($J6653,ROWS(tblConsorcios[Produto]))+1),"")</f>
        <v>1610</v>
      </c>
      <c r="P6653" s="20" t="str" cm="1">
        <f t="array" ref="P6653">IFERROR(INDEX(tblClientes[Dividendo Mensal (R$)],INT($J6653/ROWS(tblConsorcios[Produto]))+1),"")</f>
        <v/>
      </c>
      <c r="Q6653" s="20" t="str">
        <f t="shared" si="310"/>
        <v/>
      </c>
      <c r="R6653">
        <f t="shared" si="311"/>
        <v>0</v>
      </c>
    </row>
    <row r="6654" spans="10:18" x14ac:dyDescent="0.2">
      <c r="J6654">
        <f t="shared" si="309"/>
        <v>6652</v>
      </c>
      <c r="K6654" t="str" cm="1">
        <f t="array" ref="K6654">IFERROR(INDEX(tblClientes[Cliente],INT($J6654/ROWS(tblConsorcios[Produto]))+1),"")</f>
        <v/>
      </c>
      <c r="L6654" t="str" cm="1">
        <f t="array" ref="L6654">IFERROR(INDEX(tblConsorcios[Produto],MOD($J6654,ROWS(tblConsorcios[Produto]))+1),"")</f>
        <v>Imóvel IE300 – 220m</v>
      </c>
      <c r="M6654" s="20" cm="1">
        <f t="array" ref="M6654">IFERROR(INDEX(tblConsorcios[Valor da Carta (R$)],MOD($J6654,ROWS(tblConsorcios[Produto]))+1),"")</f>
        <v>300000</v>
      </c>
      <c r="N6654" s="2" cm="1">
        <f t="array" ref="N6654">IFERROR(INDEX(tblConsorcios[Prazo (meses)],MOD($J6654,ROWS(tblConsorcios[Produto]))+1),"")</f>
        <v>220</v>
      </c>
      <c r="O6654" s="20" cm="1">
        <f t="array" ref="O6654">IFERROR(INDEX(tblConsorcios[Parcela Mensal (R$)],MOD($J6654,ROWS(tblConsorcios[Produto]))+1),"")</f>
        <v>1742.73</v>
      </c>
      <c r="P6654" s="20" t="str" cm="1">
        <f t="array" ref="P6654">IFERROR(INDEX(tblClientes[Dividendo Mensal (R$)],INT($J6654/ROWS(tblConsorcios[Produto]))+1),"")</f>
        <v/>
      </c>
      <c r="Q6654" s="20" t="str">
        <f t="shared" si="310"/>
        <v/>
      </c>
      <c r="R6654">
        <f t="shared" si="311"/>
        <v>0</v>
      </c>
    </row>
    <row r="6655" spans="10:18" x14ac:dyDescent="0.2">
      <c r="J6655">
        <f t="shared" si="309"/>
        <v>6653</v>
      </c>
      <c r="K6655" t="str" cm="1">
        <f t="array" ref="K6655">IFERROR(INDEX(tblClientes[Cliente],INT($J6655/ROWS(tblConsorcios[Produto]))+1),"")</f>
        <v/>
      </c>
      <c r="L6655" t="str" cm="1">
        <f t="array" ref="L6655">IFERROR(INDEX(tblConsorcios[Produto],MOD($J6655,ROWS(tblConsorcios[Produto]))+1),"")</f>
        <v>Imóvel IE300 – 200m</v>
      </c>
      <c r="M6655" s="20" cm="1">
        <f t="array" ref="M6655">IFERROR(INDEX(tblConsorcios[Valor da Carta (R$)],MOD($J6655,ROWS(tblConsorcios[Produto]))+1),"")</f>
        <v>300000</v>
      </c>
      <c r="N6655" s="2" cm="1">
        <f t="array" ref="N6655">IFERROR(INDEX(tblConsorcios[Prazo (meses)],MOD($J6655,ROWS(tblConsorcios[Produto]))+1),"")</f>
        <v>200</v>
      </c>
      <c r="O6655" s="20" cm="1">
        <f t="array" ref="O6655">IFERROR(INDEX(tblConsorcios[Parcela Mensal (R$)],MOD($J6655,ROWS(tblConsorcios[Produto]))+1),"")</f>
        <v>1902</v>
      </c>
      <c r="P6655" s="20" t="str" cm="1">
        <f t="array" ref="P6655">IFERROR(INDEX(tblClientes[Dividendo Mensal (R$)],INT($J6655/ROWS(tblConsorcios[Produto]))+1),"")</f>
        <v/>
      </c>
      <c r="Q6655" s="20" t="str">
        <f t="shared" si="310"/>
        <v/>
      </c>
      <c r="R6655">
        <f t="shared" si="311"/>
        <v>0</v>
      </c>
    </row>
    <row r="6656" spans="10:18" x14ac:dyDescent="0.2">
      <c r="J6656">
        <f t="shared" si="309"/>
        <v>6654</v>
      </c>
      <c r="K6656" t="str" cm="1">
        <f t="array" ref="K6656">IFERROR(INDEX(tblClientes[Cliente],INT($J6656/ROWS(tblConsorcios[Produto]))+1),"")</f>
        <v/>
      </c>
      <c r="L6656" t="str" cm="1">
        <f t="array" ref="L6656">IFERROR(INDEX(tblConsorcios[Produto],MOD($J6656,ROWS(tblConsorcios[Produto]))+1),"")</f>
        <v>Imóvel IE240 – 240m</v>
      </c>
      <c r="M6656" s="20" cm="1">
        <f t="array" ref="M6656">IFERROR(INDEX(tblConsorcios[Valor da Carta (R$)],MOD($J6656,ROWS(tblConsorcios[Produto]))+1),"")</f>
        <v>240000</v>
      </c>
      <c r="N6656" s="2" cm="1">
        <f t="array" ref="N6656">IFERROR(INDEX(tblConsorcios[Prazo (meses)],MOD($J6656,ROWS(tblConsorcios[Produto]))+1),"")</f>
        <v>240</v>
      </c>
      <c r="O6656" s="20" cm="1">
        <f t="array" ref="O6656">IFERROR(INDEX(tblConsorcios[Parcela Mensal (R$)],MOD($J6656,ROWS(tblConsorcios[Produto]))+1),"")</f>
        <v>1288</v>
      </c>
      <c r="P6656" s="20" t="str" cm="1">
        <f t="array" ref="P6656">IFERROR(INDEX(tblClientes[Dividendo Mensal (R$)],INT($J6656/ROWS(tblConsorcios[Produto]))+1),"")</f>
        <v/>
      </c>
      <c r="Q6656" s="20" t="str">
        <f t="shared" si="310"/>
        <v/>
      </c>
      <c r="R6656">
        <f t="shared" si="311"/>
        <v>0</v>
      </c>
    </row>
    <row r="6657" spans="10:18" x14ac:dyDescent="0.2">
      <c r="J6657">
        <f t="shared" si="309"/>
        <v>6655</v>
      </c>
      <c r="K6657" t="str" cm="1">
        <f t="array" ref="K6657">IFERROR(INDEX(tblClientes[Cliente],INT($J6657/ROWS(tblConsorcios[Produto]))+1),"")</f>
        <v/>
      </c>
      <c r="L6657" t="str" cm="1">
        <f t="array" ref="L6657">IFERROR(INDEX(tblConsorcios[Produto],MOD($J6657,ROWS(tblConsorcios[Produto]))+1),"")</f>
        <v>Imóvel IE240 – 220m</v>
      </c>
      <c r="M6657" s="20" cm="1">
        <f t="array" ref="M6657">IFERROR(INDEX(tblConsorcios[Valor da Carta (R$)],MOD($J6657,ROWS(tblConsorcios[Produto]))+1),"")</f>
        <v>240000</v>
      </c>
      <c r="N6657" s="2" cm="1">
        <f t="array" ref="N6657">IFERROR(INDEX(tblConsorcios[Prazo (meses)],MOD($J6657,ROWS(tblConsorcios[Produto]))+1),"")</f>
        <v>220</v>
      </c>
      <c r="O6657" s="20" cm="1">
        <f t="array" ref="O6657">IFERROR(INDEX(tblConsorcios[Parcela Mensal (R$)],MOD($J6657,ROWS(tblConsorcios[Produto]))+1),"")</f>
        <v>1394.18</v>
      </c>
      <c r="P6657" s="20" t="str" cm="1">
        <f t="array" ref="P6657">IFERROR(INDEX(tblClientes[Dividendo Mensal (R$)],INT($J6657/ROWS(tblConsorcios[Produto]))+1),"")</f>
        <v/>
      </c>
      <c r="Q6657" s="20" t="str">
        <f t="shared" si="310"/>
        <v/>
      </c>
      <c r="R6657">
        <f t="shared" si="311"/>
        <v>0</v>
      </c>
    </row>
    <row r="6658" spans="10:18" x14ac:dyDescent="0.2">
      <c r="J6658">
        <f t="shared" si="309"/>
        <v>6656</v>
      </c>
      <c r="K6658" t="str" cm="1">
        <f t="array" ref="K6658">IFERROR(INDEX(tblClientes[Cliente],INT($J6658/ROWS(tblConsorcios[Produto]))+1),"")</f>
        <v/>
      </c>
      <c r="L6658" t="str" cm="1">
        <f t="array" ref="L6658">IFERROR(INDEX(tblConsorcios[Produto],MOD($J6658,ROWS(tblConsorcios[Produto]))+1),"")</f>
        <v>Imóvel IE240 – 200m</v>
      </c>
      <c r="M6658" s="20" cm="1">
        <f t="array" ref="M6658">IFERROR(INDEX(tblConsorcios[Valor da Carta (R$)],MOD($J6658,ROWS(tblConsorcios[Produto]))+1),"")</f>
        <v>240000</v>
      </c>
      <c r="N6658" s="2" cm="1">
        <f t="array" ref="N6658">IFERROR(INDEX(tblConsorcios[Prazo (meses)],MOD($J6658,ROWS(tblConsorcios[Produto]))+1),"")</f>
        <v>200</v>
      </c>
      <c r="O6658" s="20" cm="1">
        <f t="array" ref="O6658">IFERROR(INDEX(tblConsorcios[Parcela Mensal (R$)],MOD($J6658,ROWS(tblConsorcios[Produto]))+1),"")</f>
        <v>1521.6</v>
      </c>
      <c r="P6658" s="20" t="str" cm="1">
        <f t="array" ref="P6658">IFERROR(INDEX(tblClientes[Dividendo Mensal (R$)],INT($J6658/ROWS(tblConsorcios[Produto]))+1),"")</f>
        <v/>
      </c>
      <c r="Q6658" s="20" t="str">
        <f t="shared" si="310"/>
        <v/>
      </c>
      <c r="R6658">
        <f t="shared" si="311"/>
        <v>0</v>
      </c>
    </row>
    <row r="6659" spans="10:18" x14ac:dyDescent="0.2">
      <c r="J6659">
        <f t="shared" ref="J6659:J6722" si="312">ROW()-2</f>
        <v>6657</v>
      </c>
      <c r="K6659" t="str" cm="1">
        <f t="array" ref="K6659">IFERROR(INDEX(tblClientes[Cliente],INT($J6659/ROWS(tblConsorcios[Produto]))+1),"")</f>
        <v/>
      </c>
      <c r="L6659" t="str" cm="1">
        <f t="array" ref="L6659">IFERROR(INDEX(tblConsorcios[Produto],MOD($J6659,ROWS(tblConsorcios[Produto]))+1),"")</f>
        <v>Imóvel IE230 – 240m</v>
      </c>
      <c r="M6659" s="20" cm="1">
        <f t="array" ref="M6659">IFERROR(INDEX(tblConsorcios[Valor da Carta (R$)],MOD($J6659,ROWS(tblConsorcios[Produto]))+1),"")</f>
        <v>230000</v>
      </c>
      <c r="N6659" s="2" cm="1">
        <f t="array" ref="N6659">IFERROR(INDEX(tblConsorcios[Prazo (meses)],MOD($J6659,ROWS(tblConsorcios[Produto]))+1),"")</f>
        <v>240</v>
      </c>
      <c r="O6659" s="20" cm="1">
        <f t="array" ref="O6659">IFERROR(INDEX(tblConsorcios[Parcela Mensal (R$)],MOD($J6659,ROWS(tblConsorcios[Produto]))+1),"")</f>
        <v>1234.33</v>
      </c>
      <c r="P6659" s="20" t="str" cm="1">
        <f t="array" ref="P6659">IFERROR(INDEX(tblClientes[Dividendo Mensal (R$)],INT($J6659/ROWS(tblConsorcios[Produto]))+1),"")</f>
        <v/>
      </c>
      <c r="Q6659" s="20" t="str">
        <f t="shared" ref="Q6659:Q6722" si="313">IF(AND(ISNUMBER(O6659),ISNUMBER(P6659)),P6659-O6659,"")</f>
        <v/>
      </c>
      <c r="R6659">
        <f t="shared" ref="R6659:R6722" si="314">IF(AND(ISNUMBER(O6659),ISNUMBER(P6659),O6659&lt;=P6659),1,0)</f>
        <v>0</v>
      </c>
    </row>
    <row r="6660" spans="10:18" x14ac:dyDescent="0.2">
      <c r="J6660">
        <f t="shared" si="312"/>
        <v>6658</v>
      </c>
      <c r="K6660" t="str" cm="1">
        <f t="array" ref="K6660">IFERROR(INDEX(tblClientes[Cliente],INT($J6660/ROWS(tblConsorcios[Produto]))+1),"")</f>
        <v/>
      </c>
      <c r="L6660" t="str" cm="1">
        <f t="array" ref="L6660">IFERROR(INDEX(tblConsorcios[Produto],MOD($J6660,ROWS(tblConsorcios[Produto]))+1),"")</f>
        <v>Imóvel IE230 – 220m</v>
      </c>
      <c r="M6660" s="20" cm="1">
        <f t="array" ref="M6660">IFERROR(INDEX(tblConsorcios[Valor da Carta (R$)],MOD($J6660,ROWS(tblConsorcios[Produto]))+1),"")</f>
        <v>230000</v>
      </c>
      <c r="N6660" s="2" cm="1">
        <f t="array" ref="N6660">IFERROR(INDEX(tblConsorcios[Prazo (meses)],MOD($J6660,ROWS(tblConsorcios[Produto]))+1),"")</f>
        <v>220</v>
      </c>
      <c r="O6660" s="20" cm="1">
        <f t="array" ref="O6660">IFERROR(INDEX(tblConsorcios[Parcela Mensal (R$)],MOD($J6660,ROWS(tblConsorcios[Produto]))+1),"")</f>
        <v>1336.09</v>
      </c>
      <c r="P6660" s="20" t="str" cm="1">
        <f t="array" ref="P6660">IFERROR(INDEX(tblClientes[Dividendo Mensal (R$)],INT($J6660/ROWS(tblConsorcios[Produto]))+1),"")</f>
        <v/>
      </c>
      <c r="Q6660" s="20" t="str">
        <f t="shared" si="313"/>
        <v/>
      </c>
      <c r="R6660">
        <f t="shared" si="314"/>
        <v>0</v>
      </c>
    </row>
    <row r="6661" spans="10:18" x14ac:dyDescent="0.2">
      <c r="J6661">
        <f t="shared" si="312"/>
        <v>6659</v>
      </c>
      <c r="K6661" t="str" cm="1">
        <f t="array" ref="K6661">IFERROR(INDEX(tblClientes[Cliente],INT($J6661/ROWS(tblConsorcios[Produto]))+1),"")</f>
        <v/>
      </c>
      <c r="L6661" t="str" cm="1">
        <f t="array" ref="L6661">IFERROR(INDEX(tblConsorcios[Produto],MOD($J6661,ROWS(tblConsorcios[Produto]))+1),"")</f>
        <v>Imóvel IE230 – 200m</v>
      </c>
      <c r="M6661" s="20" cm="1">
        <f t="array" ref="M6661">IFERROR(INDEX(tblConsorcios[Valor da Carta (R$)],MOD($J6661,ROWS(tblConsorcios[Produto]))+1),"")</f>
        <v>230000</v>
      </c>
      <c r="N6661" s="2" cm="1">
        <f t="array" ref="N6661">IFERROR(INDEX(tblConsorcios[Prazo (meses)],MOD($J6661,ROWS(tblConsorcios[Produto]))+1),"")</f>
        <v>200</v>
      </c>
      <c r="O6661" s="20" cm="1">
        <f t="array" ref="O6661">IFERROR(INDEX(tblConsorcios[Parcela Mensal (R$)],MOD($J6661,ROWS(tblConsorcios[Produto]))+1),"")</f>
        <v>1458.2</v>
      </c>
      <c r="P6661" s="20" t="str" cm="1">
        <f t="array" ref="P6661">IFERROR(INDEX(tblClientes[Dividendo Mensal (R$)],INT($J6661/ROWS(tblConsorcios[Produto]))+1),"")</f>
        <v/>
      </c>
      <c r="Q6661" s="20" t="str">
        <f t="shared" si="313"/>
        <v/>
      </c>
      <c r="R6661">
        <f t="shared" si="314"/>
        <v>0</v>
      </c>
    </row>
    <row r="6662" spans="10:18" x14ac:dyDescent="0.2">
      <c r="J6662">
        <f t="shared" si="312"/>
        <v>6660</v>
      </c>
      <c r="K6662" t="str" cm="1">
        <f t="array" ref="K6662">IFERROR(INDEX(tblClientes[Cliente],INT($J6662/ROWS(tblConsorcios[Produto]))+1),"")</f>
        <v/>
      </c>
      <c r="L6662" t="str" cm="1">
        <f t="array" ref="L6662">IFERROR(INDEX(tblConsorcios[Produto],MOD($J6662,ROWS(tblConsorcios[Produto]))+1),"")</f>
        <v>Imóvel IE220 – 240m</v>
      </c>
      <c r="M6662" s="20" cm="1">
        <f t="array" ref="M6662">IFERROR(INDEX(tblConsorcios[Valor da Carta (R$)],MOD($J6662,ROWS(tblConsorcios[Produto]))+1),"")</f>
        <v>220000</v>
      </c>
      <c r="N6662" s="2" cm="1">
        <f t="array" ref="N6662">IFERROR(INDEX(tblConsorcios[Prazo (meses)],MOD($J6662,ROWS(tblConsorcios[Produto]))+1),"")</f>
        <v>240</v>
      </c>
      <c r="O6662" s="20" cm="1">
        <f t="array" ref="O6662">IFERROR(INDEX(tblConsorcios[Parcela Mensal (R$)],MOD($J6662,ROWS(tblConsorcios[Produto]))+1),"")</f>
        <v>1180.67</v>
      </c>
      <c r="P6662" s="20" t="str" cm="1">
        <f t="array" ref="P6662">IFERROR(INDEX(tblClientes[Dividendo Mensal (R$)],INT($J6662/ROWS(tblConsorcios[Produto]))+1),"")</f>
        <v/>
      </c>
      <c r="Q6662" s="20" t="str">
        <f t="shared" si="313"/>
        <v/>
      </c>
      <c r="R6662">
        <f t="shared" si="314"/>
        <v>0</v>
      </c>
    </row>
    <row r="6663" spans="10:18" x14ac:dyDescent="0.2">
      <c r="J6663">
        <f t="shared" si="312"/>
        <v>6661</v>
      </c>
      <c r="K6663" t="str" cm="1">
        <f t="array" ref="K6663">IFERROR(INDEX(tblClientes[Cliente],INT($J6663/ROWS(tblConsorcios[Produto]))+1),"")</f>
        <v/>
      </c>
      <c r="L6663" t="str" cm="1">
        <f t="array" ref="L6663">IFERROR(INDEX(tblConsorcios[Produto],MOD($J6663,ROWS(tblConsorcios[Produto]))+1),"")</f>
        <v>Imóvel IE220 – 220m</v>
      </c>
      <c r="M6663" s="20" cm="1">
        <f t="array" ref="M6663">IFERROR(INDEX(tblConsorcios[Valor da Carta (R$)],MOD($J6663,ROWS(tblConsorcios[Produto]))+1),"")</f>
        <v>220000</v>
      </c>
      <c r="N6663" s="2" cm="1">
        <f t="array" ref="N6663">IFERROR(INDEX(tblConsorcios[Prazo (meses)],MOD($J6663,ROWS(tblConsorcios[Produto]))+1),"")</f>
        <v>220</v>
      </c>
      <c r="O6663" s="20" cm="1">
        <f t="array" ref="O6663">IFERROR(INDEX(tblConsorcios[Parcela Mensal (R$)],MOD($J6663,ROWS(tblConsorcios[Produto]))+1),"")</f>
        <v>1278</v>
      </c>
      <c r="P6663" s="20" t="str" cm="1">
        <f t="array" ref="P6663">IFERROR(INDEX(tblClientes[Dividendo Mensal (R$)],INT($J6663/ROWS(tblConsorcios[Produto]))+1),"")</f>
        <v/>
      </c>
      <c r="Q6663" s="20" t="str">
        <f t="shared" si="313"/>
        <v/>
      </c>
      <c r="R6663">
        <f t="shared" si="314"/>
        <v>0</v>
      </c>
    </row>
    <row r="6664" spans="10:18" x14ac:dyDescent="0.2">
      <c r="J6664">
        <f t="shared" si="312"/>
        <v>6662</v>
      </c>
      <c r="K6664" t="str" cm="1">
        <f t="array" ref="K6664">IFERROR(INDEX(tblClientes[Cliente],INT($J6664/ROWS(tblConsorcios[Produto]))+1),"")</f>
        <v/>
      </c>
      <c r="L6664" t="str" cm="1">
        <f t="array" ref="L6664">IFERROR(INDEX(tblConsorcios[Produto],MOD($J6664,ROWS(tblConsorcios[Produto]))+1),"")</f>
        <v>Imóvel IE220 – 200m</v>
      </c>
      <c r="M6664" s="20" cm="1">
        <f t="array" ref="M6664">IFERROR(INDEX(tblConsorcios[Valor da Carta (R$)],MOD($J6664,ROWS(tblConsorcios[Produto]))+1),"")</f>
        <v>220000</v>
      </c>
      <c r="N6664" s="2" cm="1">
        <f t="array" ref="N6664">IFERROR(INDEX(tblConsorcios[Prazo (meses)],MOD($J6664,ROWS(tblConsorcios[Produto]))+1),"")</f>
        <v>200</v>
      </c>
      <c r="O6664" s="20" cm="1">
        <f t="array" ref="O6664">IFERROR(INDEX(tblConsorcios[Parcela Mensal (R$)],MOD($J6664,ROWS(tblConsorcios[Produto]))+1),"")</f>
        <v>1394.8</v>
      </c>
      <c r="P6664" s="20" t="str" cm="1">
        <f t="array" ref="P6664">IFERROR(INDEX(tblClientes[Dividendo Mensal (R$)],INT($J6664/ROWS(tblConsorcios[Produto]))+1),"")</f>
        <v/>
      </c>
      <c r="Q6664" s="20" t="str">
        <f t="shared" si="313"/>
        <v/>
      </c>
      <c r="R6664">
        <f t="shared" si="314"/>
        <v>0</v>
      </c>
    </row>
    <row r="6665" spans="10:18" x14ac:dyDescent="0.2">
      <c r="J6665">
        <f t="shared" si="312"/>
        <v>6663</v>
      </c>
      <c r="K6665" t="str" cm="1">
        <f t="array" ref="K6665">IFERROR(INDEX(tblClientes[Cliente],INT($J6665/ROWS(tblConsorcios[Produto]))+1),"")</f>
        <v/>
      </c>
      <c r="L6665" t="str" cm="1">
        <f t="array" ref="L6665">IFERROR(INDEX(tblConsorcios[Produto],MOD($J6665,ROWS(tblConsorcios[Produto]))+1),"")</f>
        <v>Imóvel IE200 – 240m</v>
      </c>
      <c r="M6665" s="20" cm="1">
        <f t="array" ref="M6665">IFERROR(INDEX(tblConsorcios[Valor da Carta (R$)],MOD($J6665,ROWS(tblConsorcios[Produto]))+1),"")</f>
        <v>200000</v>
      </c>
      <c r="N6665" s="2" cm="1">
        <f t="array" ref="N6665">IFERROR(INDEX(tblConsorcios[Prazo (meses)],MOD($J6665,ROWS(tblConsorcios[Produto]))+1),"")</f>
        <v>240</v>
      </c>
      <c r="O6665" s="20" cm="1">
        <f t="array" ref="O6665">IFERROR(INDEX(tblConsorcios[Parcela Mensal (R$)],MOD($J6665,ROWS(tblConsorcios[Produto]))+1),"")</f>
        <v>1073.33</v>
      </c>
      <c r="P6665" s="20" t="str" cm="1">
        <f t="array" ref="P6665">IFERROR(INDEX(tblClientes[Dividendo Mensal (R$)],INT($J6665/ROWS(tblConsorcios[Produto]))+1),"")</f>
        <v/>
      </c>
      <c r="Q6665" s="20" t="str">
        <f t="shared" si="313"/>
        <v/>
      </c>
      <c r="R6665">
        <f t="shared" si="314"/>
        <v>0</v>
      </c>
    </row>
    <row r="6666" spans="10:18" x14ac:dyDescent="0.2">
      <c r="J6666">
        <f t="shared" si="312"/>
        <v>6664</v>
      </c>
      <c r="K6666" t="str" cm="1">
        <f t="array" ref="K6666">IFERROR(INDEX(tblClientes[Cliente],INT($J6666/ROWS(tblConsorcios[Produto]))+1),"")</f>
        <v/>
      </c>
      <c r="L6666" t="str" cm="1">
        <f t="array" ref="L6666">IFERROR(INDEX(tblConsorcios[Produto],MOD($J6666,ROWS(tblConsorcios[Produto]))+1),"")</f>
        <v>Imóvel IE200 – 220m</v>
      </c>
      <c r="M6666" s="20" cm="1">
        <f t="array" ref="M6666">IFERROR(INDEX(tblConsorcios[Valor da Carta (R$)],MOD($J6666,ROWS(tblConsorcios[Produto]))+1),"")</f>
        <v>200000</v>
      </c>
      <c r="N6666" s="2" cm="1">
        <f t="array" ref="N6666">IFERROR(INDEX(tblConsorcios[Prazo (meses)],MOD($J6666,ROWS(tblConsorcios[Produto]))+1),"")</f>
        <v>220</v>
      </c>
      <c r="O6666" s="20" cm="1">
        <f t="array" ref="O6666">IFERROR(INDEX(tblConsorcios[Parcela Mensal (R$)],MOD($J6666,ROWS(tblConsorcios[Produto]))+1),"")</f>
        <v>1161.82</v>
      </c>
      <c r="P6666" s="20" t="str" cm="1">
        <f t="array" ref="P6666">IFERROR(INDEX(tblClientes[Dividendo Mensal (R$)],INT($J6666/ROWS(tblConsorcios[Produto]))+1),"")</f>
        <v/>
      </c>
      <c r="Q6666" s="20" t="str">
        <f t="shared" si="313"/>
        <v/>
      </c>
      <c r="R6666">
        <f t="shared" si="314"/>
        <v>0</v>
      </c>
    </row>
    <row r="6667" spans="10:18" x14ac:dyDescent="0.2">
      <c r="J6667">
        <f t="shared" si="312"/>
        <v>6665</v>
      </c>
      <c r="K6667" t="str" cm="1">
        <f t="array" ref="K6667">IFERROR(INDEX(tblClientes[Cliente],INT($J6667/ROWS(tblConsorcios[Produto]))+1),"")</f>
        <v/>
      </c>
      <c r="L6667" t="str" cm="1">
        <f t="array" ref="L6667">IFERROR(INDEX(tblConsorcios[Produto],MOD($J6667,ROWS(tblConsorcios[Produto]))+1),"")</f>
        <v>Imóvel IE200 – 200m</v>
      </c>
      <c r="M6667" s="20" cm="1">
        <f t="array" ref="M6667">IFERROR(INDEX(tblConsorcios[Valor da Carta (R$)],MOD($J6667,ROWS(tblConsorcios[Produto]))+1),"")</f>
        <v>200000</v>
      </c>
      <c r="N6667" s="2" cm="1">
        <f t="array" ref="N6667">IFERROR(INDEX(tblConsorcios[Prazo (meses)],MOD($J6667,ROWS(tblConsorcios[Produto]))+1),"")</f>
        <v>200</v>
      </c>
      <c r="O6667" s="20" cm="1">
        <f t="array" ref="O6667">IFERROR(INDEX(tblConsorcios[Parcela Mensal (R$)],MOD($J6667,ROWS(tblConsorcios[Produto]))+1),"")</f>
        <v>1268</v>
      </c>
      <c r="P6667" s="20" t="str" cm="1">
        <f t="array" ref="P6667">IFERROR(INDEX(tblClientes[Dividendo Mensal (R$)],INT($J6667/ROWS(tblConsorcios[Produto]))+1),"")</f>
        <v/>
      </c>
      <c r="Q6667" s="20" t="str">
        <f t="shared" si="313"/>
        <v/>
      </c>
      <c r="R6667">
        <f t="shared" si="314"/>
        <v>0</v>
      </c>
    </row>
    <row r="6668" spans="10:18" x14ac:dyDescent="0.2">
      <c r="J6668">
        <f t="shared" si="312"/>
        <v>6666</v>
      </c>
      <c r="K6668" t="str" cm="1">
        <f t="array" ref="K6668">IFERROR(INDEX(tblClientes[Cliente],INT($J6668/ROWS(tblConsorcios[Produto]))+1),"")</f>
        <v/>
      </c>
      <c r="L6668" t="str" cm="1">
        <f t="array" ref="L6668">IFERROR(INDEX(tblConsorcios[Produto],MOD($J6668,ROWS(tblConsorcios[Produto]))+1),"")</f>
        <v>Imóvel IE150 – 240m</v>
      </c>
      <c r="M6668" s="20" cm="1">
        <f t="array" ref="M6668">IFERROR(INDEX(tblConsorcios[Valor da Carta (R$)],MOD($J6668,ROWS(tblConsorcios[Produto]))+1),"")</f>
        <v>150000</v>
      </c>
      <c r="N6668" s="2" cm="1">
        <f t="array" ref="N6668">IFERROR(INDEX(tblConsorcios[Prazo (meses)],MOD($J6668,ROWS(tblConsorcios[Produto]))+1),"")</f>
        <v>240</v>
      </c>
      <c r="O6668" s="20" cm="1">
        <f t="array" ref="O6668">IFERROR(INDEX(tblConsorcios[Parcela Mensal (R$)],MOD($J6668,ROWS(tblConsorcios[Produto]))+1),"")</f>
        <v>805</v>
      </c>
      <c r="P6668" s="20" t="str" cm="1">
        <f t="array" ref="P6668">IFERROR(INDEX(tblClientes[Dividendo Mensal (R$)],INT($J6668/ROWS(tblConsorcios[Produto]))+1),"")</f>
        <v/>
      </c>
      <c r="Q6668" s="20" t="str">
        <f t="shared" si="313"/>
        <v/>
      </c>
      <c r="R6668">
        <f t="shared" si="314"/>
        <v>0</v>
      </c>
    </row>
    <row r="6669" spans="10:18" x14ac:dyDescent="0.2">
      <c r="J6669">
        <f t="shared" si="312"/>
        <v>6667</v>
      </c>
      <c r="K6669" t="str" cm="1">
        <f t="array" ref="K6669">IFERROR(INDEX(tblClientes[Cliente],INT($J6669/ROWS(tblConsorcios[Produto]))+1),"")</f>
        <v/>
      </c>
      <c r="L6669" t="str" cm="1">
        <f t="array" ref="L6669">IFERROR(INDEX(tblConsorcios[Produto],MOD($J6669,ROWS(tblConsorcios[Produto]))+1),"")</f>
        <v>Imóvel IE150 – 220m</v>
      </c>
      <c r="M6669" s="20" cm="1">
        <f t="array" ref="M6669">IFERROR(INDEX(tblConsorcios[Valor da Carta (R$)],MOD($J6669,ROWS(tblConsorcios[Produto]))+1),"")</f>
        <v>150000</v>
      </c>
      <c r="N6669" s="2" cm="1">
        <f t="array" ref="N6669">IFERROR(INDEX(tblConsorcios[Prazo (meses)],MOD($J6669,ROWS(tblConsorcios[Produto]))+1),"")</f>
        <v>220</v>
      </c>
      <c r="O6669" s="20" cm="1">
        <f t="array" ref="O6669">IFERROR(INDEX(tblConsorcios[Parcela Mensal (R$)],MOD($J6669,ROWS(tblConsorcios[Produto]))+1),"")</f>
        <v>871.36</v>
      </c>
      <c r="P6669" s="20" t="str" cm="1">
        <f t="array" ref="P6669">IFERROR(INDEX(tblClientes[Dividendo Mensal (R$)],INT($J6669/ROWS(tblConsorcios[Produto]))+1),"")</f>
        <v/>
      </c>
      <c r="Q6669" s="20" t="str">
        <f t="shared" si="313"/>
        <v/>
      </c>
      <c r="R6669">
        <f t="shared" si="314"/>
        <v>0</v>
      </c>
    </row>
    <row r="6670" spans="10:18" x14ac:dyDescent="0.2">
      <c r="J6670">
        <f t="shared" si="312"/>
        <v>6668</v>
      </c>
      <c r="K6670" t="str" cm="1">
        <f t="array" ref="K6670">IFERROR(INDEX(tblClientes[Cliente],INT($J6670/ROWS(tblConsorcios[Produto]))+1),"")</f>
        <v/>
      </c>
      <c r="L6670" t="str" cm="1">
        <f t="array" ref="L6670">IFERROR(INDEX(tblConsorcios[Produto],MOD($J6670,ROWS(tblConsorcios[Produto]))+1),"")</f>
        <v>Imóvel IE150 – 200m</v>
      </c>
      <c r="M6670" s="20" cm="1">
        <f t="array" ref="M6670">IFERROR(INDEX(tblConsorcios[Valor da Carta (R$)],MOD($J6670,ROWS(tblConsorcios[Produto]))+1),"")</f>
        <v>150000</v>
      </c>
      <c r="N6670" s="2" cm="1">
        <f t="array" ref="N6670">IFERROR(INDEX(tblConsorcios[Prazo (meses)],MOD($J6670,ROWS(tblConsorcios[Produto]))+1),"")</f>
        <v>200</v>
      </c>
      <c r="O6670" s="20" cm="1">
        <f t="array" ref="O6670">IFERROR(INDEX(tblConsorcios[Parcela Mensal (R$)],MOD($J6670,ROWS(tblConsorcios[Produto]))+1),"")</f>
        <v>951</v>
      </c>
      <c r="P6670" s="20" t="str" cm="1">
        <f t="array" ref="P6670">IFERROR(INDEX(tblClientes[Dividendo Mensal (R$)],INT($J6670/ROWS(tblConsorcios[Produto]))+1),"")</f>
        <v/>
      </c>
      <c r="Q6670" s="20" t="str">
        <f t="shared" si="313"/>
        <v/>
      </c>
      <c r="R6670">
        <f t="shared" si="314"/>
        <v>0</v>
      </c>
    </row>
    <row r="6671" spans="10:18" x14ac:dyDescent="0.2">
      <c r="J6671">
        <f t="shared" si="312"/>
        <v>6669</v>
      </c>
      <c r="K6671" t="str" cm="1">
        <f t="array" ref="K6671">IFERROR(INDEX(tblClientes[Cliente],INT($J6671/ROWS(tblConsorcios[Produto]))+1),"")</f>
        <v/>
      </c>
      <c r="L6671" t="str" cm="1">
        <f t="array" ref="L6671">IFERROR(INDEX(tblConsorcios[Produto],MOD($J6671,ROWS(tblConsorcios[Produto]))+1),"")</f>
        <v>Imóvel IE140 – 240m</v>
      </c>
      <c r="M6671" s="20" cm="1">
        <f t="array" ref="M6671">IFERROR(INDEX(tblConsorcios[Valor da Carta (R$)],MOD($J6671,ROWS(tblConsorcios[Produto]))+1),"")</f>
        <v>140000</v>
      </c>
      <c r="N6671" s="2" cm="1">
        <f t="array" ref="N6671">IFERROR(INDEX(tblConsorcios[Prazo (meses)],MOD($J6671,ROWS(tblConsorcios[Produto]))+1),"")</f>
        <v>240</v>
      </c>
      <c r="O6671" s="20" cm="1">
        <f t="array" ref="O6671">IFERROR(INDEX(tblConsorcios[Parcela Mensal (R$)],MOD($J6671,ROWS(tblConsorcios[Produto]))+1),"")</f>
        <v>751.33</v>
      </c>
      <c r="P6671" s="20" t="str" cm="1">
        <f t="array" ref="P6671">IFERROR(INDEX(tblClientes[Dividendo Mensal (R$)],INT($J6671/ROWS(tblConsorcios[Produto]))+1),"")</f>
        <v/>
      </c>
      <c r="Q6671" s="20" t="str">
        <f t="shared" si="313"/>
        <v/>
      </c>
      <c r="R6671">
        <f t="shared" si="314"/>
        <v>0</v>
      </c>
    </row>
    <row r="6672" spans="10:18" x14ac:dyDescent="0.2">
      <c r="J6672">
        <f t="shared" si="312"/>
        <v>6670</v>
      </c>
      <c r="K6672" t="str" cm="1">
        <f t="array" ref="K6672">IFERROR(INDEX(tblClientes[Cliente],INT($J6672/ROWS(tblConsorcios[Produto]))+1),"")</f>
        <v/>
      </c>
      <c r="L6672" t="str" cm="1">
        <f t="array" ref="L6672">IFERROR(INDEX(tblConsorcios[Produto],MOD($J6672,ROWS(tblConsorcios[Produto]))+1),"")</f>
        <v>Imóvel IE140 – 220m</v>
      </c>
      <c r="M6672" s="20" cm="1">
        <f t="array" ref="M6672">IFERROR(INDEX(tblConsorcios[Valor da Carta (R$)],MOD($J6672,ROWS(tblConsorcios[Produto]))+1),"")</f>
        <v>140000</v>
      </c>
      <c r="N6672" s="2" cm="1">
        <f t="array" ref="N6672">IFERROR(INDEX(tblConsorcios[Prazo (meses)],MOD($J6672,ROWS(tblConsorcios[Produto]))+1),"")</f>
        <v>220</v>
      </c>
      <c r="O6672" s="20" cm="1">
        <f t="array" ref="O6672">IFERROR(INDEX(tblConsorcios[Parcela Mensal (R$)],MOD($J6672,ROWS(tblConsorcios[Produto]))+1),"")</f>
        <v>813.27</v>
      </c>
      <c r="P6672" s="20" t="str" cm="1">
        <f t="array" ref="P6672">IFERROR(INDEX(tblClientes[Dividendo Mensal (R$)],INT($J6672/ROWS(tblConsorcios[Produto]))+1),"")</f>
        <v/>
      </c>
      <c r="Q6672" s="20" t="str">
        <f t="shared" si="313"/>
        <v/>
      </c>
      <c r="R6672">
        <f t="shared" si="314"/>
        <v>0</v>
      </c>
    </row>
    <row r="6673" spans="10:18" x14ac:dyDescent="0.2">
      <c r="J6673">
        <f t="shared" si="312"/>
        <v>6671</v>
      </c>
      <c r="K6673" t="str" cm="1">
        <f t="array" ref="K6673">IFERROR(INDEX(tblClientes[Cliente],INT($J6673/ROWS(tblConsorcios[Produto]))+1),"")</f>
        <v/>
      </c>
      <c r="L6673" t="str" cm="1">
        <f t="array" ref="L6673">IFERROR(INDEX(tblConsorcios[Produto],MOD($J6673,ROWS(tblConsorcios[Produto]))+1),"")</f>
        <v>Imóvel IE140 – 200m</v>
      </c>
      <c r="M6673" s="20" cm="1">
        <f t="array" ref="M6673">IFERROR(INDEX(tblConsorcios[Valor da Carta (R$)],MOD($J6673,ROWS(tblConsorcios[Produto]))+1),"")</f>
        <v>140000</v>
      </c>
      <c r="N6673" s="2" cm="1">
        <f t="array" ref="N6673">IFERROR(INDEX(tblConsorcios[Prazo (meses)],MOD($J6673,ROWS(tblConsorcios[Produto]))+1),"")</f>
        <v>200</v>
      </c>
      <c r="O6673" s="20" cm="1">
        <f t="array" ref="O6673">IFERROR(INDEX(tblConsorcios[Parcela Mensal (R$)],MOD($J6673,ROWS(tblConsorcios[Produto]))+1),"")</f>
        <v>887.6</v>
      </c>
      <c r="P6673" s="20" t="str" cm="1">
        <f t="array" ref="P6673">IFERROR(INDEX(tblClientes[Dividendo Mensal (R$)],INT($J6673/ROWS(tblConsorcios[Produto]))+1),"")</f>
        <v/>
      </c>
      <c r="Q6673" s="20" t="str">
        <f t="shared" si="313"/>
        <v/>
      </c>
      <c r="R6673">
        <f t="shared" si="314"/>
        <v>0</v>
      </c>
    </row>
    <row r="6674" spans="10:18" x14ac:dyDescent="0.2">
      <c r="J6674">
        <f t="shared" si="312"/>
        <v>6672</v>
      </c>
      <c r="K6674" t="str" cm="1">
        <f t="array" ref="K6674">IFERROR(INDEX(tblClientes[Cliente],INT($J6674/ROWS(tblConsorcios[Produto]))+1),"")</f>
        <v/>
      </c>
      <c r="L6674" t="str" cm="1">
        <f t="array" ref="L6674">IFERROR(INDEX(tblConsorcios[Produto],MOD($J6674,ROWS(tblConsorcios[Produto]))+1),"")</f>
        <v>Imóvel IE130 – 240m</v>
      </c>
      <c r="M6674" s="20" cm="1">
        <f t="array" ref="M6674">IFERROR(INDEX(tblConsorcios[Valor da Carta (R$)],MOD($J6674,ROWS(tblConsorcios[Produto]))+1),"")</f>
        <v>130000</v>
      </c>
      <c r="N6674" s="2" cm="1">
        <f t="array" ref="N6674">IFERROR(INDEX(tblConsorcios[Prazo (meses)],MOD($J6674,ROWS(tblConsorcios[Produto]))+1),"")</f>
        <v>240</v>
      </c>
      <c r="O6674" s="20" cm="1">
        <f t="array" ref="O6674">IFERROR(INDEX(tblConsorcios[Parcela Mensal (R$)],MOD($J6674,ROWS(tblConsorcios[Produto]))+1),"")</f>
        <v>697.67</v>
      </c>
      <c r="P6674" s="20" t="str" cm="1">
        <f t="array" ref="P6674">IFERROR(INDEX(tblClientes[Dividendo Mensal (R$)],INT($J6674/ROWS(tblConsorcios[Produto]))+1),"")</f>
        <v/>
      </c>
      <c r="Q6674" s="20" t="str">
        <f t="shared" si="313"/>
        <v/>
      </c>
      <c r="R6674">
        <f t="shared" si="314"/>
        <v>0</v>
      </c>
    </row>
    <row r="6675" spans="10:18" x14ac:dyDescent="0.2">
      <c r="J6675">
        <f t="shared" si="312"/>
        <v>6673</v>
      </c>
      <c r="K6675" t="str" cm="1">
        <f t="array" ref="K6675">IFERROR(INDEX(tblClientes[Cliente],INT($J6675/ROWS(tblConsorcios[Produto]))+1),"")</f>
        <v/>
      </c>
      <c r="L6675" t="str" cm="1">
        <f t="array" ref="L6675">IFERROR(INDEX(tblConsorcios[Produto],MOD($J6675,ROWS(tblConsorcios[Produto]))+1),"")</f>
        <v>Imóvel IE130 – 220m</v>
      </c>
      <c r="M6675" s="20" cm="1">
        <f t="array" ref="M6675">IFERROR(INDEX(tblConsorcios[Valor da Carta (R$)],MOD($J6675,ROWS(tblConsorcios[Produto]))+1),"")</f>
        <v>130000</v>
      </c>
      <c r="N6675" s="2" cm="1">
        <f t="array" ref="N6675">IFERROR(INDEX(tblConsorcios[Prazo (meses)],MOD($J6675,ROWS(tblConsorcios[Produto]))+1),"")</f>
        <v>220</v>
      </c>
      <c r="O6675" s="20" cm="1">
        <f t="array" ref="O6675">IFERROR(INDEX(tblConsorcios[Parcela Mensal (R$)],MOD($J6675,ROWS(tblConsorcios[Produto]))+1),"")</f>
        <v>755.18</v>
      </c>
      <c r="P6675" s="20" t="str" cm="1">
        <f t="array" ref="P6675">IFERROR(INDEX(tblClientes[Dividendo Mensal (R$)],INT($J6675/ROWS(tblConsorcios[Produto]))+1),"")</f>
        <v/>
      </c>
      <c r="Q6675" s="20" t="str">
        <f t="shared" si="313"/>
        <v/>
      </c>
      <c r="R6675">
        <f t="shared" si="314"/>
        <v>0</v>
      </c>
    </row>
    <row r="6676" spans="10:18" x14ac:dyDescent="0.2">
      <c r="J6676">
        <f t="shared" si="312"/>
        <v>6674</v>
      </c>
      <c r="K6676" t="str" cm="1">
        <f t="array" ref="K6676">IFERROR(INDEX(tblClientes[Cliente],INT($J6676/ROWS(tblConsorcios[Produto]))+1),"")</f>
        <v/>
      </c>
      <c r="L6676" t="str" cm="1">
        <f t="array" ref="L6676">IFERROR(INDEX(tblConsorcios[Produto],MOD($J6676,ROWS(tblConsorcios[Produto]))+1),"")</f>
        <v>Imóvel IE130 – 200m</v>
      </c>
      <c r="M6676" s="20" cm="1">
        <f t="array" ref="M6676">IFERROR(INDEX(tblConsorcios[Valor da Carta (R$)],MOD($J6676,ROWS(tblConsorcios[Produto]))+1),"")</f>
        <v>130000</v>
      </c>
      <c r="N6676" s="2" cm="1">
        <f t="array" ref="N6676">IFERROR(INDEX(tblConsorcios[Prazo (meses)],MOD($J6676,ROWS(tblConsorcios[Produto]))+1),"")</f>
        <v>200</v>
      </c>
      <c r="O6676" s="20" cm="1">
        <f t="array" ref="O6676">IFERROR(INDEX(tblConsorcios[Parcela Mensal (R$)],MOD($J6676,ROWS(tblConsorcios[Produto]))+1),"")</f>
        <v>824.2</v>
      </c>
      <c r="P6676" s="20" t="str" cm="1">
        <f t="array" ref="P6676">IFERROR(INDEX(tblClientes[Dividendo Mensal (R$)],INT($J6676/ROWS(tblConsorcios[Produto]))+1),"")</f>
        <v/>
      </c>
      <c r="Q6676" s="20" t="str">
        <f t="shared" si="313"/>
        <v/>
      </c>
      <c r="R6676">
        <f t="shared" si="314"/>
        <v>0</v>
      </c>
    </row>
    <row r="6677" spans="10:18" x14ac:dyDescent="0.2">
      <c r="J6677">
        <f t="shared" si="312"/>
        <v>6675</v>
      </c>
      <c r="K6677" t="str" cm="1">
        <f t="array" ref="K6677">IFERROR(INDEX(tblClientes[Cliente],INT($J6677/ROWS(tblConsorcios[Produto]))+1),"")</f>
        <v/>
      </c>
      <c r="L6677" t="str" cm="1">
        <f t="array" ref="L6677">IFERROR(INDEX(tblConsorcios[Produto],MOD($J6677,ROWS(tblConsorcios[Produto]))+1),"")</f>
        <v>Imóvel IE120 – 240m</v>
      </c>
      <c r="M6677" s="20" cm="1">
        <f t="array" ref="M6677">IFERROR(INDEX(tblConsorcios[Valor da Carta (R$)],MOD($J6677,ROWS(tblConsorcios[Produto]))+1),"")</f>
        <v>120000</v>
      </c>
      <c r="N6677" s="2" cm="1">
        <f t="array" ref="N6677">IFERROR(INDEX(tblConsorcios[Prazo (meses)],MOD($J6677,ROWS(tblConsorcios[Produto]))+1),"")</f>
        <v>240</v>
      </c>
      <c r="O6677" s="20" cm="1">
        <f t="array" ref="O6677">IFERROR(INDEX(tblConsorcios[Parcela Mensal (R$)],MOD($J6677,ROWS(tblConsorcios[Produto]))+1),"")</f>
        <v>644</v>
      </c>
      <c r="P6677" s="20" t="str" cm="1">
        <f t="array" ref="P6677">IFERROR(INDEX(tblClientes[Dividendo Mensal (R$)],INT($J6677/ROWS(tblConsorcios[Produto]))+1),"")</f>
        <v/>
      </c>
      <c r="Q6677" s="20" t="str">
        <f t="shared" si="313"/>
        <v/>
      </c>
      <c r="R6677">
        <f t="shared" si="314"/>
        <v>0</v>
      </c>
    </row>
    <row r="6678" spans="10:18" x14ac:dyDescent="0.2">
      <c r="J6678">
        <f t="shared" si="312"/>
        <v>6676</v>
      </c>
      <c r="K6678" t="str" cm="1">
        <f t="array" ref="K6678">IFERROR(INDEX(tblClientes[Cliente],INT($J6678/ROWS(tblConsorcios[Produto]))+1),"")</f>
        <v/>
      </c>
      <c r="L6678" t="str" cm="1">
        <f t="array" ref="L6678">IFERROR(INDEX(tblConsorcios[Produto],MOD($J6678,ROWS(tblConsorcios[Produto]))+1),"")</f>
        <v>Imóvel IE120 – 220m</v>
      </c>
      <c r="M6678" s="20" cm="1">
        <f t="array" ref="M6678">IFERROR(INDEX(tblConsorcios[Valor da Carta (R$)],MOD($J6678,ROWS(tblConsorcios[Produto]))+1),"")</f>
        <v>120000</v>
      </c>
      <c r="N6678" s="2" cm="1">
        <f t="array" ref="N6678">IFERROR(INDEX(tblConsorcios[Prazo (meses)],MOD($J6678,ROWS(tblConsorcios[Produto]))+1),"")</f>
        <v>220</v>
      </c>
      <c r="O6678" s="20" cm="1">
        <f t="array" ref="O6678">IFERROR(INDEX(tblConsorcios[Parcela Mensal (R$)],MOD($J6678,ROWS(tblConsorcios[Produto]))+1),"")</f>
        <v>697.09</v>
      </c>
      <c r="P6678" s="20" t="str" cm="1">
        <f t="array" ref="P6678">IFERROR(INDEX(tblClientes[Dividendo Mensal (R$)],INT($J6678/ROWS(tblConsorcios[Produto]))+1),"")</f>
        <v/>
      </c>
      <c r="Q6678" s="20" t="str">
        <f t="shared" si="313"/>
        <v/>
      </c>
      <c r="R6678">
        <f t="shared" si="314"/>
        <v>0</v>
      </c>
    </row>
    <row r="6679" spans="10:18" x14ac:dyDescent="0.2">
      <c r="J6679">
        <f t="shared" si="312"/>
        <v>6677</v>
      </c>
      <c r="K6679" t="str" cm="1">
        <f t="array" ref="K6679">IFERROR(INDEX(tblClientes[Cliente],INT($J6679/ROWS(tblConsorcios[Produto]))+1),"")</f>
        <v/>
      </c>
      <c r="L6679" t="str" cm="1">
        <f t="array" ref="L6679">IFERROR(INDEX(tblConsorcios[Produto],MOD($J6679,ROWS(tblConsorcios[Produto]))+1),"")</f>
        <v>Imóvel IE120 – 200m</v>
      </c>
      <c r="M6679" s="20" cm="1">
        <f t="array" ref="M6679">IFERROR(INDEX(tblConsorcios[Valor da Carta (R$)],MOD($J6679,ROWS(tblConsorcios[Produto]))+1),"")</f>
        <v>120000</v>
      </c>
      <c r="N6679" s="2" cm="1">
        <f t="array" ref="N6679">IFERROR(INDEX(tblConsorcios[Prazo (meses)],MOD($J6679,ROWS(tblConsorcios[Produto]))+1),"")</f>
        <v>200</v>
      </c>
      <c r="O6679" s="20" cm="1">
        <f t="array" ref="O6679">IFERROR(INDEX(tblConsorcios[Parcela Mensal (R$)],MOD($J6679,ROWS(tblConsorcios[Produto]))+1),"")</f>
        <v>760.8</v>
      </c>
      <c r="P6679" s="20" t="str" cm="1">
        <f t="array" ref="P6679">IFERROR(INDEX(tblClientes[Dividendo Mensal (R$)],INT($J6679/ROWS(tblConsorcios[Produto]))+1),"")</f>
        <v/>
      </c>
      <c r="Q6679" s="20" t="str">
        <f t="shared" si="313"/>
        <v/>
      </c>
      <c r="R6679">
        <f t="shared" si="314"/>
        <v>0</v>
      </c>
    </row>
    <row r="6680" spans="10:18" x14ac:dyDescent="0.2">
      <c r="J6680">
        <f t="shared" si="312"/>
        <v>6678</v>
      </c>
      <c r="K6680" t="str" cm="1">
        <f t="array" ref="K6680">IFERROR(INDEX(tblClientes[Cliente],INT($J6680/ROWS(tblConsorcios[Produto]))+1),"")</f>
        <v/>
      </c>
      <c r="L6680" t="str" cm="1">
        <f t="array" ref="L6680">IFERROR(INDEX(tblConsorcios[Produto],MOD($J6680,ROWS(tblConsorcios[Produto]))+1),"")</f>
        <v>Imóvel IE600 – 240m</v>
      </c>
      <c r="M6680" s="20" cm="1">
        <f t="array" ref="M6680">IFERROR(INDEX(tblConsorcios[Valor da Carta (R$)],MOD($J6680,ROWS(tblConsorcios[Produto]))+1),"")</f>
        <v>600000</v>
      </c>
      <c r="N6680" s="2" cm="1">
        <f t="array" ref="N6680">IFERROR(INDEX(tblConsorcios[Prazo (meses)],MOD($J6680,ROWS(tblConsorcios[Produto]))+1),"")</f>
        <v>240</v>
      </c>
      <c r="O6680" s="20" cm="1">
        <f t="array" ref="O6680">IFERROR(INDEX(tblConsorcios[Parcela Mensal (R$)],MOD($J6680,ROWS(tblConsorcios[Produto]))+1),"")</f>
        <v>3220</v>
      </c>
      <c r="P6680" s="20" t="str" cm="1">
        <f t="array" ref="P6680">IFERROR(INDEX(tblClientes[Dividendo Mensal (R$)],INT($J6680/ROWS(tblConsorcios[Produto]))+1),"")</f>
        <v/>
      </c>
      <c r="Q6680" s="20" t="str">
        <f t="shared" si="313"/>
        <v/>
      </c>
      <c r="R6680">
        <f t="shared" si="314"/>
        <v>0</v>
      </c>
    </row>
    <row r="6681" spans="10:18" x14ac:dyDescent="0.2">
      <c r="J6681">
        <f t="shared" si="312"/>
        <v>6679</v>
      </c>
      <c r="K6681" t="str" cm="1">
        <f t="array" ref="K6681">IFERROR(INDEX(tblClientes[Cliente],INT($J6681/ROWS(tblConsorcios[Produto]))+1),"")</f>
        <v/>
      </c>
      <c r="L6681" t="str" cm="1">
        <f t="array" ref="L6681">IFERROR(INDEX(tblConsorcios[Produto],MOD($J6681,ROWS(tblConsorcios[Produto]))+1),"")</f>
        <v>Imóvel IE600 – 220m</v>
      </c>
      <c r="M6681" s="20" cm="1">
        <f t="array" ref="M6681">IFERROR(INDEX(tblConsorcios[Valor da Carta (R$)],MOD($J6681,ROWS(tblConsorcios[Produto]))+1),"")</f>
        <v>600000</v>
      </c>
      <c r="N6681" s="2" cm="1">
        <f t="array" ref="N6681">IFERROR(INDEX(tblConsorcios[Prazo (meses)],MOD($J6681,ROWS(tblConsorcios[Produto]))+1),"")</f>
        <v>220</v>
      </c>
      <c r="O6681" s="20" cm="1">
        <f t="array" ref="O6681">IFERROR(INDEX(tblConsorcios[Parcela Mensal (R$)],MOD($J6681,ROWS(tblConsorcios[Produto]))+1),"")</f>
        <v>3485.45</v>
      </c>
      <c r="P6681" s="20" t="str" cm="1">
        <f t="array" ref="P6681">IFERROR(INDEX(tblClientes[Dividendo Mensal (R$)],INT($J6681/ROWS(tblConsorcios[Produto]))+1),"")</f>
        <v/>
      </c>
      <c r="Q6681" s="20" t="str">
        <f t="shared" si="313"/>
        <v/>
      </c>
      <c r="R6681">
        <f t="shared" si="314"/>
        <v>0</v>
      </c>
    </row>
    <row r="6682" spans="10:18" x14ac:dyDescent="0.2">
      <c r="J6682">
        <f t="shared" si="312"/>
        <v>6680</v>
      </c>
      <c r="K6682" t="str" cm="1">
        <f t="array" ref="K6682">IFERROR(INDEX(tblClientes[Cliente],INT($J6682/ROWS(tblConsorcios[Produto]))+1),"")</f>
        <v/>
      </c>
      <c r="L6682" t="str" cm="1">
        <f t="array" ref="L6682">IFERROR(INDEX(tblConsorcios[Produto],MOD($J6682,ROWS(tblConsorcios[Produto]))+1),"")</f>
        <v>Imóvel IE600 – 200m</v>
      </c>
      <c r="M6682" s="20" cm="1">
        <f t="array" ref="M6682">IFERROR(INDEX(tblConsorcios[Valor da Carta (R$)],MOD($J6682,ROWS(tblConsorcios[Produto]))+1),"")</f>
        <v>600000</v>
      </c>
      <c r="N6682" s="2" cm="1">
        <f t="array" ref="N6682">IFERROR(INDEX(tblConsorcios[Prazo (meses)],MOD($J6682,ROWS(tblConsorcios[Produto]))+1),"")</f>
        <v>200</v>
      </c>
      <c r="O6682" s="20" cm="1">
        <f t="array" ref="O6682">IFERROR(INDEX(tblConsorcios[Parcela Mensal (R$)],MOD($J6682,ROWS(tblConsorcios[Produto]))+1),"")</f>
        <v>3804</v>
      </c>
      <c r="P6682" s="20" t="str" cm="1">
        <f t="array" ref="P6682">IFERROR(INDEX(tblClientes[Dividendo Mensal (R$)],INT($J6682/ROWS(tblConsorcios[Produto]))+1),"")</f>
        <v/>
      </c>
      <c r="Q6682" s="20" t="str">
        <f t="shared" si="313"/>
        <v/>
      </c>
      <c r="R6682">
        <f t="shared" si="314"/>
        <v>0</v>
      </c>
    </row>
    <row r="6683" spans="10:18" x14ac:dyDescent="0.2">
      <c r="J6683">
        <f t="shared" si="312"/>
        <v>6681</v>
      </c>
      <c r="K6683" t="str" cm="1">
        <f t="array" ref="K6683">IFERROR(INDEX(tblClientes[Cliente],INT($J6683/ROWS(tblConsorcios[Produto]))+1),"")</f>
        <v/>
      </c>
      <c r="L6683" t="str" cm="1">
        <f t="array" ref="L6683">IFERROR(INDEX(tblConsorcios[Produto],MOD($J6683,ROWS(tblConsorcios[Produto]))+1),"")</f>
        <v>Imóvel IE580 – 240m</v>
      </c>
      <c r="M6683" s="20" cm="1">
        <f t="array" ref="M6683">IFERROR(INDEX(tblConsorcios[Valor da Carta (R$)],MOD($J6683,ROWS(tblConsorcios[Produto]))+1),"")</f>
        <v>580000</v>
      </c>
      <c r="N6683" s="2" cm="1">
        <f t="array" ref="N6683">IFERROR(INDEX(tblConsorcios[Prazo (meses)],MOD($J6683,ROWS(tblConsorcios[Produto]))+1),"")</f>
        <v>240</v>
      </c>
      <c r="O6683" s="20" cm="1">
        <f t="array" ref="O6683">IFERROR(INDEX(tblConsorcios[Parcela Mensal (R$)],MOD($J6683,ROWS(tblConsorcios[Produto]))+1),"")</f>
        <v>3112.67</v>
      </c>
      <c r="P6683" s="20" t="str" cm="1">
        <f t="array" ref="P6683">IFERROR(INDEX(tblClientes[Dividendo Mensal (R$)],INT($J6683/ROWS(tblConsorcios[Produto]))+1),"")</f>
        <v/>
      </c>
      <c r="Q6683" s="20" t="str">
        <f t="shared" si="313"/>
        <v/>
      </c>
      <c r="R6683">
        <f t="shared" si="314"/>
        <v>0</v>
      </c>
    </row>
    <row r="6684" spans="10:18" x14ac:dyDescent="0.2">
      <c r="J6684">
        <f t="shared" si="312"/>
        <v>6682</v>
      </c>
      <c r="K6684" t="str" cm="1">
        <f t="array" ref="K6684">IFERROR(INDEX(tblClientes[Cliente],INT($J6684/ROWS(tblConsorcios[Produto]))+1),"")</f>
        <v/>
      </c>
      <c r="L6684" t="str" cm="1">
        <f t="array" ref="L6684">IFERROR(INDEX(tblConsorcios[Produto],MOD($J6684,ROWS(tblConsorcios[Produto]))+1),"")</f>
        <v>Imóvel IE580 – 220m</v>
      </c>
      <c r="M6684" s="20" cm="1">
        <f t="array" ref="M6684">IFERROR(INDEX(tblConsorcios[Valor da Carta (R$)],MOD($J6684,ROWS(tblConsorcios[Produto]))+1),"")</f>
        <v>580000</v>
      </c>
      <c r="N6684" s="2" cm="1">
        <f t="array" ref="N6684">IFERROR(INDEX(tblConsorcios[Prazo (meses)],MOD($J6684,ROWS(tblConsorcios[Produto]))+1),"")</f>
        <v>220</v>
      </c>
      <c r="O6684" s="20" cm="1">
        <f t="array" ref="O6684">IFERROR(INDEX(tblConsorcios[Parcela Mensal (R$)],MOD($J6684,ROWS(tblConsorcios[Produto]))+1),"")</f>
        <v>3369.27</v>
      </c>
      <c r="P6684" s="20" t="str" cm="1">
        <f t="array" ref="P6684">IFERROR(INDEX(tblClientes[Dividendo Mensal (R$)],INT($J6684/ROWS(tblConsorcios[Produto]))+1),"")</f>
        <v/>
      </c>
      <c r="Q6684" s="20" t="str">
        <f t="shared" si="313"/>
        <v/>
      </c>
      <c r="R6684">
        <f t="shared" si="314"/>
        <v>0</v>
      </c>
    </row>
    <row r="6685" spans="10:18" x14ac:dyDescent="0.2">
      <c r="J6685">
        <f t="shared" si="312"/>
        <v>6683</v>
      </c>
      <c r="K6685" t="str" cm="1">
        <f t="array" ref="K6685">IFERROR(INDEX(tblClientes[Cliente],INT($J6685/ROWS(tblConsorcios[Produto]))+1),"")</f>
        <v/>
      </c>
      <c r="L6685" t="str" cm="1">
        <f t="array" ref="L6685">IFERROR(INDEX(tblConsorcios[Produto],MOD($J6685,ROWS(tblConsorcios[Produto]))+1),"")</f>
        <v>Imóvel IE580 – 200m</v>
      </c>
      <c r="M6685" s="20" cm="1">
        <f t="array" ref="M6685">IFERROR(INDEX(tblConsorcios[Valor da Carta (R$)],MOD($J6685,ROWS(tblConsorcios[Produto]))+1),"")</f>
        <v>580000</v>
      </c>
      <c r="N6685" s="2" cm="1">
        <f t="array" ref="N6685">IFERROR(INDEX(tblConsorcios[Prazo (meses)],MOD($J6685,ROWS(tblConsorcios[Produto]))+1),"")</f>
        <v>200</v>
      </c>
      <c r="O6685" s="20" cm="1">
        <f t="array" ref="O6685">IFERROR(INDEX(tblConsorcios[Parcela Mensal (R$)],MOD($J6685,ROWS(tblConsorcios[Produto]))+1),"")</f>
        <v>3677.2</v>
      </c>
      <c r="P6685" s="20" t="str" cm="1">
        <f t="array" ref="P6685">IFERROR(INDEX(tblClientes[Dividendo Mensal (R$)],INT($J6685/ROWS(tblConsorcios[Produto]))+1),"")</f>
        <v/>
      </c>
      <c r="Q6685" s="20" t="str">
        <f t="shared" si="313"/>
        <v/>
      </c>
      <c r="R6685">
        <f t="shared" si="314"/>
        <v>0</v>
      </c>
    </row>
    <row r="6686" spans="10:18" x14ac:dyDescent="0.2">
      <c r="J6686">
        <f t="shared" si="312"/>
        <v>6684</v>
      </c>
      <c r="K6686" t="str" cm="1">
        <f t="array" ref="K6686">IFERROR(INDEX(tblClientes[Cliente],INT($J6686/ROWS(tblConsorcios[Produto]))+1),"")</f>
        <v/>
      </c>
      <c r="L6686" t="str" cm="1">
        <f t="array" ref="L6686">IFERROR(INDEX(tblConsorcios[Produto],MOD($J6686,ROWS(tblConsorcios[Produto]))+1),"")</f>
        <v>Imóvel IE550 – 240m</v>
      </c>
      <c r="M6686" s="20" cm="1">
        <f t="array" ref="M6686">IFERROR(INDEX(tblConsorcios[Valor da Carta (R$)],MOD($J6686,ROWS(tblConsorcios[Produto]))+1),"")</f>
        <v>550000</v>
      </c>
      <c r="N6686" s="2" cm="1">
        <f t="array" ref="N6686">IFERROR(INDEX(tblConsorcios[Prazo (meses)],MOD($J6686,ROWS(tblConsorcios[Produto]))+1),"")</f>
        <v>240</v>
      </c>
      <c r="O6686" s="20" cm="1">
        <f t="array" ref="O6686">IFERROR(INDEX(tblConsorcios[Parcela Mensal (R$)],MOD($J6686,ROWS(tblConsorcios[Produto]))+1),"")</f>
        <v>2951.67</v>
      </c>
      <c r="P6686" s="20" t="str" cm="1">
        <f t="array" ref="P6686">IFERROR(INDEX(tblClientes[Dividendo Mensal (R$)],INT($J6686/ROWS(tblConsorcios[Produto]))+1),"")</f>
        <v/>
      </c>
      <c r="Q6686" s="20" t="str">
        <f t="shared" si="313"/>
        <v/>
      </c>
      <c r="R6686">
        <f t="shared" si="314"/>
        <v>0</v>
      </c>
    </row>
    <row r="6687" spans="10:18" x14ac:dyDescent="0.2">
      <c r="J6687">
        <f t="shared" si="312"/>
        <v>6685</v>
      </c>
      <c r="K6687" t="str" cm="1">
        <f t="array" ref="K6687">IFERROR(INDEX(tblClientes[Cliente],INT($J6687/ROWS(tblConsorcios[Produto]))+1),"")</f>
        <v/>
      </c>
      <c r="L6687" t="str" cm="1">
        <f t="array" ref="L6687">IFERROR(INDEX(tblConsorcios[Produto],MOD($J6687,ROWS(tblConsorcios[Produto]))+1),"")</f>
        <v>Imóvel IE550 – 220m</v>
      </c>
      <c r="M6687" s="20" cm="1">
        <f t="array" ref="M6687">IFERROR(INDEX(tblConsorcios[Valor da Carta (R$)],MOD($J6687,ROWS(tblConsorcios[Produto]))+1),"")</f>
        <v>550000</v>
      </c>
      <c r="N6687" s="2" cm="1">
        <f t="array" ref="N6687">IFERROR(INDEX(tblConsorcios[Prazo (meses)],MOD($J6687,ROWS(tblConsorcios[Produto]))+1),"")</f>
        <v>220</v>
      </c>
      <c r="O6687" s="20" cm="1">
        <f t="array" ref="O6687">IFERROR(INDEX(tblConsorcios[Parcela Mensal (R$)],MOD($J6687,ROWS(tblConsorcios[Produto]))+1),"")</f>
        <v>3195</v>
      </c>
      <c r="P6687" s="20" t="str" cm="1">
        <f t="array" ref="P6687">IFERROR(INDEX(tblClientes[Dividendo Mensal (R$)],INT($J6687/ROWS(tblConsorcios[Produto]))+1),"")</f>
        <v/>
      </c>
      <c r="Q6687" s="20" t="str">
        <f t="shared" si="313"/>
        <v/>
      </c>
      <c r="R6687">
        <f t="shared" si="314"/>
        <v>0</v>
      </c>
    </row>
    <row r="6688" spans="10:18" x14ac:dyDescent="0.2">
      <c r="J6688">
        <f t="shared" si="312"/>
        <v>6686</v>
      </c>
      <c r="K6688" t="str" cm="1">
        <f t="array" ref="K6688">IFERROR(INDEX(tblClientes[Cliente],INT($J6688/ROWS(tblConsorcios[Produto]))+1),"")</f>
        <v/>
      </c>
      <c r="L6688" t="str" cm="1">
        <f t="array" ref="L6688">IFERROR(INDEX(tblConsorcios[Produto],MOD($J6688,ROWS(tblConsorcios[Produto]))+1),"")</f>
        <v>Imóvel IE550 – 200m</v>
      </c>
      <c r="M6688" s="20" cm="1">
        <f t="array" ref="M6688">IFERROR(INDEX(tblConsorcios[Valor da Carta (R$)],MOD($J6688,ROWS(tblConsorcios[Produto]))+1),"")</f>
        <v>550000</v>
      </c>
      <c r="N6688" s="2" cm="1">
        <f t="array" ref="N6688">IFERROR(INDEX(tblConsorcios[Prazo (meses)],MOD($J6688,ROWS(tblConsorcios[Produto]))+1),"")</f>
        <v>200</v>
      </c>
      <c r="O6688" s="20" cm="1">
        <f t="array" ref="O6688">IFERROR(INDEX(tblConsorcios[Parcela Mensal (R$)],MOD($J6688,ROWS(tblConsorcios[Produto]))+1),"")</f>
        <v>3487</v>
      </c>
      <c r="P6688" s="20" t="str" cm="1">
        <f t="array" ref="P6688">IFERROR(INDEX(tblClientes[Dividendo Mensal (R$)],INT($J6688/ROWS(tblConsorcios[Produto]))+1),"")</f>
        <v/>
      </c>
      <c r="Q6688" s="20" t="str">
        <f t="shared" si="313"/>
        <v/>
      </c>
      <c r="R6688">
        <f t="shared" si="314"/>
        <v>0</v>
      </c>
    </row>
    <row r="6689" spans="10:18" x14ac:dyDescent="0.2">
      <c r="J6689">
        <f t="shared" si="312"/>
        <v>6687</v>
      </c>
      <c r="K6689" t="str" cm="1">
        <f t="array" ref="K6689">IFERROR(INDEX(tblClientes[Cliente],INT($J6689/ROWS(tblConsorcios[Produto]))+1),"")</f>
        <v/>
      </c>
      <c r="L6689" t="str" cm="1">
        <f t="array" ref="L6689">IFERROR(INDEX(tblConsorcios[Produto],MOD($J6689,ROWS(tblConsorcios[Produto]))+1),"")</f>
        <v>Imóvel IE530 – 240m</v>
      </c>
      <c r="M6689" s="20" cm="1">
        <f t="array" ref="M6689">IFERROR(INDEX(tblConsorcios[Valor da Carta (R$)],MOD($J6689,ROWS(tblConsorcios[Produto]))+1),"")</f>
        <v>530000</v>
      </c>
      <c r="N6689" s="2" cm="1">
        <f t="array" ref="N6689">IFERROR(INDEX(tblConsorcios[Prazo (meses)],MOD($J6689,ROWS(tblConsorcios[Produto]))+1),"")</f>
        <v>240</v>
      </c>
      <c r="O6689" s="20" cm="1">
        <f t="array" ref="O6689">IFERROR(INDEX(tblConsorcios[Parcela Mensal (R$)],MOD($J6689,ROWS(tblConsorcios[Produto]))+1),"")</f>
        <v>2844.33</v>
      </c>
      <c r="P6689" s="20" t="str" cm="1">
        <f t="array" ref="P6689">IFERROR(INDEX(tblClientes[Dividendo Mensal (R$)],INT($J6689/ROWS(tblConsorcios[Produto]))+1),"")</f>
        <v/>
      </c>
      <c r="Q6689" s="20" t="str">
        <f t="shared" si="313"/>
        <v/>
      </c>
      <c r="R6689">
        <f t="shared" si="314"/>
        <v>0</v>
      </c>
    </row>
    <row r="6690" spans="10:18" x14ac:dyDescent="0.2">
      <c r="J6690">
        <f t="shared" si="312"/>
        <v>6688</v>
      </c>
      <c r="K6690" t="str" cm="1">
        <f t="array" ref="K6690">IFERROR(INDEX(tblClientes[Cliente],INT($J6690/ROWS(tblConsorcios[Produto]))+1),"")</f>
        <v/>
      </c>
      <c r="L6690" t="str" cm="1">
        <f t="array" ref="L6690">IFERROR(INDEX(tblConsorcios[Produto],MOD($J6690,ROWS(tblConsorcios[Produto]))+1),"")</f>
        <v>Imóvel IE530 – 220m</v>
      </c>
      <c r="M6690" s="20" cm="1">
        <f t="array" ref="M6690">IFERROR(INDEX(tblConsorcios[Valor da Carta (R$)],MOD($J6690,ROWS(tblConsorcios[Produto]))+1),"")</f>
        <v>530000</v>
      </c>
      <c r="N6690" s="2" cm="1">
        <f t="array" ref="N6690">IFERROR(INDEX(tblConsorcios[Prazo (meses)],MOD($J6690,ROWS(tblConsorcios[Produto]))+1),"")</f>
        <v>220</v>
      </c>
      <c r="O6690" s="20" cm="1">
        <f t="array" ref="O6690">IFERROR(INDEX(tblConsorcios[Parcela Mensal (R$)],MOD($J6690,ROWS(tblConsorcios[Produto]))+1),"")</f>
        <v>3078.82</v>
      </c>
      <c r="P6690" s="20" t="str" cm="1">
        <f t="array" ref="P6690">IFERROR(INDEX(tblClientes[Dividendo Mensal (R$)],INT($J6690/ROWS(tblConsorcios[Produto]))+1),"")</f>
        <v/>
      </c>
      <c r="Q6690" s="20" t="str">
        <f t="shared" si="313"/>
        <v/>
      </c>
      <c r="R6690">
        <f t="shared" si="314"/>
        <v>0</v>
      </c>
    </row>
    <row r="6691" spans="10:18" x14ac:dyDescent="0.2">
      <c r="J6691">
        <f t="shared" si="312"/>
        <v>6689</v>
      </c>
      <c r="K6691" t="str" cm="1">
        <f t="array" ref="K6691">IFERROR(INDEX(tblClientes[Cliente],INT($J6691/ROWS(tblConsorcios[Produto]))+1),"")</f>
        <v/>
      </c>
      <c r="L6691" t="str" cm="1">
        <f t="array" ref="L6691">IFERROR(INDEX(tblConsorcios[Produto],MOD($J6691,ROWS(tblConsorcios[Produto]))+1),"")</f>
        <v>Imóvel IE530 – 200m</v>
      </c>
      <c r="M6691" s="20" cm="1">
        <f t="array" ref="M6691">IFERROR(INDEX(tblConsorcios[Valor da Carta (R$)],MOD($J6691,ROWS(tblConsorcios[Produto]))+1),"")</f>
        <v>530000</v>
      </c>
      <c r="N6691" s="2" cm="1">
        <f t="array" ref="N6691">IFERROR(INDEX(tblConsorcios[Prazo (meses)],MOD($J6691,ROWS(tblConsorcios[Produto]))+1),"")</f>
        <v>200</v>
      </c>
      <c r="O6691" s="20" cm="1">
        <f t="array" ref="O6691">IFERROR(INDEX(tblConsorcios[Parcela Mensal (R$)],MOD($J6691,ROWS(tblConsorcios[Produto]))+1),"")</f>
        <v>3360.2</v>
      </c>
      <c r="P6691" s="20" t="str" cm="1">
        <f t="array" ref="P6691">IFERROR(INDEX(tblClientes[Dividendo Mensal (R$)],INT($J6691/ROWS(tblConsorcios[Produto]))+1),"")</f>
        <v/>
      </c>
      <c r="Q6691" s="20" t="str">
        <f t="shared" si="313"/>
        <v/>
      </c>
      <c r="R6691">
        <f t="shared" si="314"/>
        <v>0</v>
      </c>
    </row>
    <row r="6692" spans="10:18" x14ac:dyDescent="0.2">
      <c r="J6692">
        <f t="shared" si="312"/>
        <v>6690</v>
      </c>
      <c r="K6692" t="str" cm="1">
        <f t="array" ref="K6692">IFERROR(INDEX(tblClientes[Cliente],INT($J6692/ROWS(tblConsorcios[Produto]))+1),"")</f>
        <v/>
      </c>
      <c r="L6692" t="str" cm="1">
        <f t="array" ref="L6692">IFERROR(INDEX(tblConsorcios[Produto],MOD($J6692,ROWS(tblConsorcios[Produto]))+1),"")</f>
        <v>Imóvel IE500 – 240m</v>
      </c>
      <c r="M6692" s="20" cm="1">
        <f t="array" ref="M6692">IFERROR(INDEX(tblConsorcios[Valor da Carta (R$)],MOD($J6692,ROWS(tblConsorcios[Produto]))+1),"")</f>
        <v>500000</v>
      </c>
      <c r="N6692" s="2" cm="1">
        <f t="array" ref="N6692">IFERROR(INDEX(tblConsorcios[Prazo (meses)],MOD($J6692,ROWS(tblConsorcios[Produto]))+1),"")</f>
        <v>240</v>
      </c>
      <c r="O6692" s="20" cm="1">
        <f t="array" ref="O6692">IFERROR(INDEX(tblConsorcios[Parcela Mensal (R$)],MOD($J6692,ROWS(tblConsorcios[Produto]))+1),"")</f>
        <v>2683.33</v>
      </c>
      <c r="P6692" s="20" t="str" cm="1">
        <f t="array" ref="P6692">IFERROR(INDEX(tblClientes[Dividendo Mensal (R$)],INT($J6692/ROWS(tblConsorcios[Produto]))+1),"")</f>
        <v/>
      </c>
      <c r="Q6692" s="20" t="str">
        <f t="shared" si="313"/>
        <v/>
      </c>
      <c r="R6692">
        <f t="shared" si="314"/>
        <v>0</v>
      </c>
    </row>
    <row r="6693" spans="10:18" x14ac:dyDescent="0.2">
      <c r="J6693">
        <f t="shared" si="312"/>
        <v>6691</v>
      </c>
      <c r="K6693" t="str" cm="1">
        <f t="array" ref="K6693">IFERROR(INDEX(tblClientes[Cliente],INT($J6693/ROWS(tblConsorcios[Produto]))+1),"")</f>
        <v/>
      </c>
      <c r="L6693" t="str" cm="1">
        <f t="array" ref="L6693">IFERROR(INDEX(tblConsorcios[Produto],MOD($J6693,ROWS(tblConsorcios[Produto]))+1),"")</f>
        <v>Imóvel IE500 – 220m</v>
      </c>
      <c r="M6693" s="20" cm="1">
        <f t="array" ref="M6693">IFERROR(INDEX(tblConsorcios[Valor da Carta (R$)],MOD($J6693,ROWS(tblConsorcios[Produto]))+1),"")</f>
        <v>500000</v>
      </c>
      <c r="N6693" s="2" cm="1">
        <f t="array" ref="N6693">IFERROR(INDEX(tblConsorcios[Prazo (meses)],MOD($J6693,ROWS(tblConsorcios[Produto]))+1),"")</f>
        <v>220</v>
      </c>
      <c r="O6693" s="20" cm="1">
        <f t="array" ref="O6693">IFERROR(INDEX(tblConsorcios[Parcela Mensal (R$)],MOD($J6693,ROWS(tblConsorcios[Produto]))+1),"")</f>
        <v>2904.55</v>
      </c>
      <c r="P6693" s="20" t="str" cm="1">
        <f t="array" ref="P6693">IFERROR(INDEX(tblClientes[Dividendo Mensal (R$)],INT($J6693/ROWS(tblConsorcios[Produto]))+1),"")</f>
        <v/>
      </c>
      <c r="Q6693" s="20" t="str">
        <f t="shared" si="313"/>
        <v/>
      </c>
      <c r="R6693">
        <f t="shared" si="314"/>
        <v>0</v>
      </c>
    </row>
    <row r="6694" spans="10:18" x14ac:dyDescent="0.2">
      <c r="J6694">
        <f t="shared" si="312"/>
        <v>6692</v>
      </c>
      <c r="K6694" t="str" cm="1">
        <f t="array" ref="K6694">IFERROR(INDEX(tblClientes[Cliente],INT($J6694/ROWS(tblConsorcios[Produto]))+1),"")</f>
        <v/>
      </c>
      <c r="L6694" t="str" cm="1">
        <f t="array" ref="L6694">IFERROR(INDEX(tblConsorcios[Produto],MOD($J6694,ROWS(tblConsorcios[Produto]))+1),"")</f>
        <v>Imóvel IE500 – 200m</v>
      </c>
      <c r="M6694" s="20" cm="1">
        <f t="array" ref="M6694">IFERROR(INDEX(tblConsorcios[Valor da Carta (R$)],MOD($J6694,ROWS(tblConsorcios[Produto]))+1),"")</f>
        <v>500000</v>
      </c>
      <c r="N6694" s="2" cm="1">
        <f t="array" ref="N6694">IFERROR(INDEX(tblConsorcios[Prazo (meses)],MOD($J6694,ROWS(tblConsorcios[Produto]))+1),"")</f>
        <v>200</v>
      </c>
      <c r="O6694" s="20" cm="1">
        <f t="array" ref="O6694">IFERROR(INDEX(tblConsorcios[Parcela Mensal (R$)],MOD($J6694,ROWS(tblConsorcios[Produto]))+1),"")</f>
        <v>3170</v>
      </c>
      <c r="P6694" s="20" t="str" cm="1">
        <f t="array" ref="P6694">IFERROR(INDEX(tblClientes[Dividendo Mensal (R$)],INT($J6694/ROWS(tblConsorcios[Produto]))+1),"")</f>
        <v/>
      </c>
      <c r="Q6694" s="20" t="str">
        <f t="shared" si="313"/>
        <v/>
      </c>
      <c r="R6694">
        <f t="shared" si="314"/>
        <v>0</v>
      </c>
    </row>
    <row r="6695" spans="10:18" x14ac:dyDescent="0.2">
      <c r="J6695">
        <f t="shared" si="312"/>
        <v>6693</v>
      </c>
      <c r="K6695" t="str" cm="1">
        <f t="array" ref="K6695">IFERROR(INDEX(tblClientes[Cliente],INT($J6695/ROWS(tblConsorcios[Produto]))+1),"")</f>
        <v/>
      </c>
      <c r="L6695" t="str" cm="1">
        <f t="array" ref="L6695">IFERROR(INDEX(tblConsorcios[Produto],MOD($J6695,ROWS(tblConsorcios[Produto]))+1),"")</f>
        <v>Imóvel IE480 – 240m</v>
      </c>
      <c r="M6695" s="20" cm="1">
        <f t="array" ref="M6695">IFERROR(INDEX(tblConsorcios[Valor da Carta (R$)],MOD($J6695,ROWS(tblConsorcios[Produto]))+1),"")</f>
        <v>480000</v>
      </c>
      <c r="N6695" s="2" cm="1">
        <f t="array" ref="N6695">IFERROR(INDEX(tblConsorcios[Prazo (meses)],MOD($J6695,ROWS(tblConsorcios[Produto]))+1),"")</f>
        <v>240</v>
      </c>
      <c r="O6695" s="20" cm="1">
        <f t="array" ref="O6695">IFERROR(INDEX(tblConsorcios[Parcela Mensal (R$)],MOD($J6695,ROWS(tblConsorcios[Produto]))+1),"")</f>
        <v>2576</v>
      </c>
      <c r="P6695" s="20" t="str" cm="1">
        <f t="array" ref="P6695">IFERROR(INDEX(tblClientes[Dividendo Mensal (R$)],INT($J6695/ROWS(tblConsorcios[Produto]))+1),"")</f>
        <v/>
      </c>
      <c r="Q6695" s="20" t="str">
        <f t="shared" si="313"/>
        <v/>
      </c>
      <c r="R6695">
        <f t="shared" si="314"/>
        <v>0</v>
      </c>
    </row>
    <row r="6696" spans="10:18" x14ac:dyDescent="0.2">
      <c r="J6696">
        <f t="shared" si="312"/>
        <v>6694</v>
      </c>
      <c r="K6696" t="str" cm="1">
        <f t="array" ref="K6696">IFERROR(INDEX(tblClientes[Cliente],INT($J6696/ROWS(tblConsorcios[Produto]))+1),"")</f>
        <v/>
      </c>
      <c r="L6696" t="str" cm="1">
        <f t="array" ref="L6696">IFERROR(INDEX(tblConsorcios[Produto],MOD($J6696,ROWS(tblConsorcios[Produto]))+1),"")</f>
        <v>Imóvel IE480 – 220m</v>
      </c>
      <c r="M6696" s="20" cm="1">
        <f t="array" ref="M6696">IFERROR(INDEX(tblConsorcios[Valor da Carta (R$)],MOD($J6696,ROWS(tblConsorcios[Produto]))+1),"")</f>
        <v>480000</v>
      </c>
      <c r="N6696" s="2" cm="1">
        <f t="array" ref="N6696">IFERROR(INDEX(tblConsorcios[Prazo (meses)],MOD($J6696,ROWS(tblConsorcios[Produto]))+1),"")</f>
        <v>220</v>
      </c>
      <c r="O6696" s="20" cm="1">
        <f t="array" ref="O6696">IFERROR(INDEX(tblConsorcios[Parcela Mensal (R$)],MOD($J6696,ROWS(tblConsorcios[Produto]))+1),"")</f>
        <v>2788.36</v>
      </c>
      <c r="P6696" s="20" t="str" cm="1">
        <f t="array" ref="P6696">IFERROR(INDEX(tblClientes[Dividendo Mensal (R$)],INT($J6696/ROWS(tblConsorcios[Produto]))+1),"")</f>
        <v/>
      </c>
      <c r="Q6696" s="20" t="str">
        <f t="shared" si="313"/>
        <v/>
      </c>
      <c r="R6696">
        <f t="shared" si="314"/>
        <v>0</v>
      </c>
    </row>
    <row r="6697" spans="10:18" x14ac:dyDescent="0.2">
      <c r="J6697">
        <f t="shared" si="312"/>
        <v>6695</v>
      </c>
      <c r="K6697" t="str" cm="1">
        <f t="array" ref="K6697">IFERROR(INDEX(tblClientes[Cliente],INT($J6697/ROWS(tblConsorcios[Produto]))+1),"")</f>
        <v/>
      </c>
      <c r="L6697" t="str" cm="1">
        <f t="array" ref="L6697">IFERROR(INDEX(tblConsorcios[Produto],MOD($J6697,ROWS(tblConsorcios[Produto]))+1),"")</f>
        <v>Imóvel IE480 – 200m</v>
      </c>
      <c r="M6697" s="20" cm="1">
        <f t="array" ref="M6697">IFERROR(INDEX(tblConsorcios[Valor da Carta (R$)],MOD($J6697,ROWS(tblConsorcios[Produto]))+1),"")</f>
        <v>480000</v>
      </c>
      <c r="N6697" s="2" cm="1">
        <f t="array" ref="N6697">IFERROR(INDEX(tblConsorcios[Prazo (meses)],MOD($J6697,ROWS(tblConsorcios[Produto]))+1),"")</f>
        <v>200</v>
      </c>
      <c r="O6697" s="20" cm="1">
        <f t="array" ref="O6697">IFERROR(INDEX(tblConsorcios[Parcela Mensal (R$)],MOD($J6697,ROWS(tblConsorcios[Produto]))+1),"")</f>
        <v>3043.2</v>
      </c>
      <c r="P6697" s="20" t="str" cm="1">
        <f t="array" ref="P6697">IFERROR(INDEX(tblClientes[Dividendo Mensal (R$)],INT($J6697/ROWS(tblConsorcios[Produto]))+1),"")</f>
        <v/>
      </c>
      <c r="Q6697" s="20" t="str">
        <f t="shared" si="313"/>
        <v/>
      </c>
      <c r="R6697">
        <f t="shared" si="314"/>
        <v>0</v>
      </c>
    </row>
    <row r="6698" spans="10:18" x14ac:dyDescent="0.2">
      <c r="J6698">
        <f t="shared" si="312"/>
        <v>6696</v>
      </c>
      <c r="K6698" t="str" cm="1">
        <f t="array" ref="K6698">IFERROR(INDEX(tblClientes[Cliente],INT($J6698/ROWS(tblConsorcios[Produto]))+1),"")</f>
        <v/>
      </c>
      <c r="L6698" t="str" cm="1">
        <f t="array" ref="L6698">IFERROR(INDEX(tblConsorcios[Produto],MOD($J6698,ROWS(tblConsorcios[Produto]))+1),"")</f>
        <v>Imóvel IE450 – 240m</v>
      </c>
      <c r="M6698" s="20" cm="1">
        <f t="array" ref="M6698">IFERROR(INDEX(tblConsorcios[Valor da Carta (R$)],MOD($J6698,ROWS(tblConsorcios[Produto]))+1),"")</f>
        <v>450000</v>
      </c>
      <c r="N6698" s="2" cm="1">
        <f t="array" ref="N6698">IFERROR(INDEX(tblConsorcios[Prazo (meses)],MOD($J6698,ROWS(tblConsorcios[Produto]))+1),"")</f>
        <v>240</v>
      </c>
      <c r="O6698" s="20" cm="1">
        <f t="array" ref="O6698">IFERROR(INDEX(tblConsorcios[Parcela Mensal (R$)],MOD($J6698,ROWS(tblConsorcios[Produto]))+1),"")</f>
        <v>2415</v>
      </c>
      <c r="P6698" s="20" t="str" cm="1">
        <f t="array" ref="P6698">IFERROR(INDEX(tblClientes[Dividendo Mensal (R$)],INT($J6698/ROWS(tblConsorcios[Produto]))+1),"")</f>
        <v/>
      </c>
      <c r="Q6698" s="20" t="str">
        <f t="shared" si="313"/>
        <v/>
      </c>
      <c r="R6698">
        <f t="shared" si="314"/>
        <v>0</v>
      </c>
    </row>
    <row r="6699" spans="10:18" x14ac:dyDescent="0.2">
      <c r="J6699">
        <f t="shared" si="312"/>
        <v>6697</v>
      </c>
      <c r="K6699" t="str" cm="1">
        <f t="array" ref="K6699">IFERROR(INDEX(tblClientes[Cliente],INT($J6699/ROWS(tblConsorcios[Produto]))+1),"")</f>
        <v/>
      </c>
      <c r="L6699" t="str" cm="1">
        <f t="array" ref="L6699">IFERROR(INDEX(tblConsorcios[Produto],MOD($J6699,ROWS(tblConsorcios[Produto]))+1),"")</f>
        <v>Imóvel IE450 – 220m</v>
      </c>
      <c r="M6699" s="20" cm="1">
        <f t="array" ref="M6699">IFERROR(INDEX(tblConsorcios[Valor da Carta (R$)],MOD($J6699,ROWS(tblConsorcios[Produto]))+1),"")</f>
        <v>450000</v>
      </c>
      <c r="N6699" s="2" cm="1">
        <f t="array" ref="N6699">IFERROR(INDEX(tblConsorcios[Prazo (meses)],MOD($J6699,ROWS(tblConsorcios[Produto]))+1),"")</f>
        <v>220</v>
      </c>
      <c r="O6699" s="20" cm="1">
        <f t="array" ref="O6699">IFERROR(INDEX(tblConsorcios[Parcela Mensal (R$)],MOD($J6699,ROWS(tblConsorcios[Produto]))+1),"")</f>
        <v>2614.09</v>
      </c>
      <c r="P6699" s="20" t="str" cm="1">
        <f t="array" ref="P6699">IFERROR(INDEX(tblClientes[Dividendo Mensal (R$)],INT($J6699/ROWS(tblConsorcios[Produto]))+1),"")</f>
        <v/>
      </c>
      <c r="Q6699" s="20" t="str">
        <f t="shared" si="313"/>
        <v/>
      </c>
      <c r="R6699">
        <f t="shared" si="314"/>
        <v>0</v>
      </c>
    </row>
    <row r="6700" spans="10:18" x14ac:dyDescent="0.2">
      <c r="J6700">
        <f t="shared" si="312"/>
        <v>6698</v>
      </c>
      <c r="K6700" t="str" cm="1">
        <f t="array" ref="K6700">IFERROR(INDEX(tblClientes[Cliente],INT($J6700/ROWS(tblConsorcios[Produto]))+1),"")</f>
        <v/>
      </c>
      <c r="L6700" t="str" cm="1">
        <f t="array" ref="L6700">IFERROR(INDEX(tblConsorcios[Produto],MOD($J6700,ROWS(tblConsorcios[Produto]))+1),"")</f>
        <v>Imóvel IE450 – 200m</v>
      </c>
      <c r="M6700" s="20" cm="1">
        <f t="array" ref="M6700">IFERROR(INDEX(tblConsorcios[Valor da Carta (R$)],MOD($J6700,ROWS(tblConsorcios[Produto]))+1),"")</f>
        <v>450000</v>
      </c>
      <c r="N6700" s="2" cm="1">
        <f t="array" ref="N6700">IFERROR(INDEX(tblConsorcios[Prazo (meses)],MOD($J6700,ROWS(tblConsorcios[Produto]))+1),"")</f>
        <v>200</v>
      </c>
      <c r="O6700" s="20" cm="1">
        <f t="array" ref="O6700">IFERROR(INDEX(tblConsorcios[Parcela Mensal (R$)],MOD($J6700,ROWS(tblConsorcios[Produto]))+1),"")</f>
        <v>2853</v>
      </c>
      <c r="P6700" s="20" t="str" cm="1">
        <f t="array" ref="P6700">IFERROR(INDEX(tblClientes[Dividendo Mensal (R$)],INT($J6700/ROWS(tblConsorcios[Produto]))+1),"")</f>
        <v/>
      </c>
      <c r="Q6700" s="20" t="str">
        <f t="shared" si="313"/>
        <v/>
      </c>
      <c r="R6700">
        <f t="shared" si="314"/>
        <v>0</v>
      </c>
    </row>
    <row r="6701" spans="10:18" x14ac:dyDescent="0.2">
      <c r="J6701">
        <f t="shared" si="312"/>
        <v>6699</v>
      </c>
      <c r="K6701" t="str" cm="1">
        <f t="array" ref="K6701">IFERROR(INDEX(tblClientes[Cliente],INT($J6701/ROWS(tblConsorcios[Produto]))+1),"")</f>
        <v/>
      </c>
      <c r="L6701" t="str" cm="1">
        <f t="array" ref="L6701">IFERROR(INDEX(tblConsorcios[Produto],MOD($J6701,ROWS(tblConsorcios[Produto]))+1),"")</f>
        <v>Imóvel IE430 – 240m</v>
      </c>
      <c r="M6701" s="20" cm="1">
        <f t="array" ref="M6701">IFERROR(INDEX(tblConsorcios[Valor da Carta (R$)],MOD($J6701,ROWS(tblConsorcios[Produto]))+1),"")</f>
        <v>430000</v>
      </c>
      <c r="N6701" s="2" cm="1">
        <f t="array" ref="N6701">IFERROR(INDEX(tblConsorcios[Prazo (meses)],MOD($J6701,ROWS(tblConsorcios[Produto]))+1),"")</f>
        <v>240</v>
      </c>
      <c r="O6701" s="20" cm="1">
        <f t="array" ref="O6701">IFERROR(INDEX(tblConsorcios[Parcela Mensal (R$)],MOD($J6701,ROWS(tblConsorcios[Produto]))+1),"")</f>
        <v>2307.67</v>
      </c>
      <c r="P6701" s="20" t="str" cm="1">
        <f t="array" ref="P6701">IFERROR(INDEX(tblClientes[Dividendo Mensal (R$)],INT($J6701/ROWS(tblConsorcios[Produto]))+1),"")</f>
        <v/>
      </c>
      <c r="Q6701" s="20" t="str">
        <f t="shared" si="313"/>
        <v/>
      </c>
      <c r="R6701">
        <f t="shared" si="314"/>
        <v>0</v>
      </c>
    </row>
    <row r="6702" spans="10:18" x14ac:dyDescent="0.2">
      <c r="J6702">
        <f t="shared" si="312"/>
        <v>6700</v>
      </c>
      <c r="K6702" t="str" cm="1">
        <f t="array" ref="K6702">IFERROR(INDEX(tblClientes[Cliente],INT($J6702/ROWS(tblConsorcios[Produto]))+1),"")</f>
        <v/>
      </c>
      <c r="L6702" t="str" cm="1">
        <f t="array" ref="L6702">IFERROR(INDEX(tblConsorcios[Produto],MOD($J6702,ROWS(tblConsorcios[Produto]))+1),"")</f>
        <v>Imóvel IE430 – 220m</v>
      </c>
      <c r="M6702" s="20" cm="1">
        <f t="array" ref="M6702">IFERROR(INDEX(tblConsorcios[Valor da Carta (R$)],MOD($J6702,ROWS(tblConsorcios[Produto]))+1),"")</f>
        <v>430000</v>
      </c>
      <c r="N6702" s="2" cm="1">
        <f t="array" ref="N6702">IFERROR(INDEX(tblConsorcios[Prazo (meses)],MOD($J6702,ROWS(tblConsorcios[Produto]))+1),"")</f>
        <v>220</v>
      </c>
      <c r="O6702" s="20" cm="1">
        <f t="array" ref="O6702">IFERROR(INDEX(tblConsorcios[Parcela Mensal (R$)],MOD($J6702,ROWS(tblConsorcios[Produto]))+1),"")</f>
        <v>2497.91</v>
      </c>
      <c r="P6702" s="20" t="str" cm="1">
        <f t="array" ref="P6702">IFERROR(INDEX(tblClientes[Dividendo Mensal (R$)],INT($J6702/ROWS(tblConsorcios[Produto]))+1),"")</f>
        <v/>
      </c>
      <c r="Q6702" s="20" t="str">
        <f t="shared" si="313"/>
        <v/>
      </c>
      <c r="R6702">
        <f t="shared" si="314"/>
        <v>0</v>
      </c>
    </row>
    <row r="6703" spans="10:18" x14ac:dyDescent="0.2">
      <c r="J6703">
        <f t="shared" si="312"/>
        <v>6701</v>
      </c>
      <c r="K6703" t="str" cm="1">
        <f t="array" ref="K6703">IFERROR(INDEX(tblClientes[Cliente],INT($J6703/ROWS(tblConsorcios[Produto]))+1),"")</f>
        <v/>
      </c>
      <c r="L6703" t="str" cm="1">
        <f t="array" ref="L6703">IFERROR(INDEX(tblConsorcios[Produto],MOD($J6703,ROWS(tblConsorcios[Produto]))+1),"")</f>
        <v>Imóvel IE430 – 200m</v>
      </c>
      <c r="M6703" s="20" cm="1">
        <f t="array" ref="M6703">IFERROR(INDEX(tblConsorcios[Valor da Carta (R$)],MOD($J6703,ROWS(tblConsorcios[Produto]))+1),"")</f>
        <v>430000</v>
      </c>
      <c r="N6703" s="2" cm="1">
        <f t="array" ref="N6703">IFERROR(INDEX(tblConsorcios[Prazo (meses)],MOD($J6703,ROWS(tblConsorcios[Produto]))+1),"")</f>
        <v>200</v>
      </c>
      <c r="O6703" s="20" cm="1">
        <f t="array" ref="O6703">IFERROR(INDEX(tblConsorcios[Parcela Mensal (R$)],MOD($J6703,ROWS(tblConsorcios[Produto]))+1),"")</f>
        <v>2726.2</v>
      </c>
      <c r="P6703" s="20" t="str" cm="1">
        <f t="array" ref="P6703">IFERROR(INDEX(tblClientes[Dividendo Mensal (R$)],INT($J6703/ROWS(tblConsorcios[Produto]))+1),"")</f>
        <v/>
      </c>
      <c r="Q6703" s="20" t="str">
        <f t="shared" si="313"/>
        <v/>
      </c>
      <c r="R6703">
        <f t="shared" si="314"/>
        <v>0</v>
      </c>
    </row>
    <row r="6704" spans="10:18" x14ac:dyDescent="0.2">
      <c r="J6704">
        <f t="shared" si="312"/>
        <v>6702</v>
      </c>
      <c r="K6704" t="str" cm="1">
        <f t="array" ref="K6704">IFERROR(INDEX(tblClientes[Cliente],INT($J6704/ROWS(tblConsorcios[Produto]))+1),"")</f>
        <v/>
      </c>
      <c r="L6704" t="str" cm="1">
        <f t="array" ref="L6704">IFERROR(INDEX(tblConsorcios[Produto],MOD($J6704,ROWS(tblConsorcios[Produto]))+1),"")</f>
        <v>Imóvel IE400 – 240m</v>
      </c>
      <c r="M6704" s="20" cm="1">
        <f t="array" ref="M6704">IFERROR(INDEX(tblConsorcios[Valor da Carta (R$)],MOD($J6704,ROWS(tblConsorcios[Produto]))+1),"")</f>
        <v>400000</v>
      </c>
      <c r="N6704" s="2" cm="1">
        <f t="array" ref="N6704">IFERROR(INDEX(tblConsorcios[Prazo (meses)],MOD($J6704,ROWS(tblConsorcios[Produto]))+1),"")</f>
        <v>240</v>
      </c>
      <c r="O6704" s="20" cm="1">
        <f t="array" ref="O6704">IFERROR(INDEX(tblConsorcios[Parcela Mensal (R$)],MOD($J6704,ROWS(tblConsorcios[Produto]))+1),"")</f>
        <v>2146.67</v>
      </c>
      <c r="P6704" s="20" t="str" cm="1">
        <f t="array" ref="P6704">IFERROR(INDEX(tblClientes[Dividendo Mensal (R$)],INT($J6704/ROWS(tblConsorcios[Produto]))+1),"")</f>
        <v/>
      </c>
      <c r="Q6704" s="20" t="str">
        <f t="shared" si="313"/>
        <v/>
      </c>
      <c r="R6704">
        <f t="shared" si="314"/>
        <v>0</v>
      </c>
    </row>
    <row r="6705" spans="10:18" x14ac:dyDescent="0.2">
      <c r="J6705">
        <f t="shared" si="312"/>
        <v>6703</v>
      </c>
      <c r="K6705" t="str" cm="1">
        <f t="array" ref="K6705">IFERROR(INDEX(tblClientes[Cliente],INT($J6705/ROWS(tblConsorcios[Produto]))+1),"")</f>
        <v/>
      </c>
      <c r="L6705" t="str" cm="1">
        <f t="array" ref="L6705">IFERROR(INDEX(tblConsorcios[Produto],MOD($J6705,ROWS(tblConsorcios[Produto]))+1),"")</f>
        <v>Imóvel IE400 – 220m</v>
      </c>
      <c r="M6705" s="20" cm="1">
        <f t="array" ref="M6705">IFERROR(INDEX(tblConsorcios[Valor da Carta (R$)],MOD($J6705,ROWS(tblConsorcios[Produto]))+1),"")</f>
        <v>400000</v>
      </c>
      <c r="N6705" s="2" cm="1">
        <f t="array" ref="N6705">IFERROR(INDEX(tblConsorcios[Prazo (meses)],MOD($J6705,ROWS(tblConsorcios[Produto]))+1),"")</f>
        <v>220</v>
      </c>
      <c r="O6705" s="20" cm="1">
        <f t="array" ref="O6705">IFERROR(INDEX(tblConsorcios[Parcela Mensal (R$)],MOD($J6705,ROWS(tblConsorcios[Produto]))+1),"")</f>
        <v>2323.64</v>
      </c>
      <c r="P6705" s="20" t="str" cm="1">
        <f t="array" ref="P6705">IFERROR(INDEX(tblClientes[Dividendo Mensal (R$)],INT($J6705/ROWS(tblConsorcios[Produto]))+1),"")</f>
        <v/>
      </c>
      <c r="Q6705" s="20" t="str">
        <f t="shared" si="313"/>
        <v/>
      </c>
      <c r="R6705">
        <f t="shared" si="314"/>
        <v>0</v>
      </c>
    </row>
    <row r="6706" spans="10:18" x14ac:dyDescent="0.2">
      <c r="J6706">
        <f t="shared" si="312"/>
        <v>6704</v>
      </c>
      <c r="K6706" t="str" cm="1">
        <f t="array" ref="K6706">IFERROR(INDEX(tblClientes[Cliente],INT($J6706/ROWS(tblConsorcios[Produto]))+1),"")</f>
        <v/>
      </c>
      <c r="L6706" t="str" cm="1">
        <f t="array" ref="L6706">IFERROR(INDEX(tblConsorcios[Produto],MOD($J6706,ROWS(tblConsorcios[Produto]))+1),"")</f>
        <v>Imóvel IE400 – 200m</v>
      </c>
      <c r="M6706" s="20" cm="1">
        <f t="array" ref="M6706">IFERROR(INDEX(tblConsorcios[Valor da Carta (R$)],MOD($J6706,ROWS(tblConsorcios[Produto]))+1),"")</f>
        <v>400000</v>
      </c>
      <c r="N6706" s="2" cm="1">
        <f t="array" ref="N6706">IFERROR(INDEX(tblConsorcios[Prazo (meses)],MOD($J6706,ROWS(tblConsorcios[Produto]))+1),"")</f>
        <v>200</v>
      </c>
      <c r="O6706" s="20" cm="1">
        <f t="array" ref="O6706">IFERROR(INDEX(tblConsorcios[Parcela Mensal (R$)],MOD($J6706,ROWS(tblConsorcios[Produto]))+1),"")</f>
        <v>2536</v>
      </c>
      <c r="P6706" s="20" t="str" cm="1">
        <f t="array" ref="P6706">IFERROR(INDEX(tblClientes[Dividendo Mensal (R$)],INT($J6706/ROWS(tblConsorcios[Produto]))+1),"")</f>
        <v/>
      </c>
      <c r="Q6706" s="20" t="str">
        <f t="shared" si="313"/>
        <v/>
      </c>
      <c r="R6706">
        <f t="shared" si="314"/>
        <v>0</v>
      </c>
    </row>
    <row r="6707" spans="10:18" x14ac:dyDescent="0.2">
      <c r="J6707">
        <f t="shared" si="312"/>
        <v>6705</v>
      </c>
      <c r="K6707" t="str" cm="1">
        <f t="array" ref="K6707">IFERROR(INDEX(tblClientes[Cliente],INT($J6707/ROWS(tblConsorcios[Produto]))+1),"")</f>
        <v/>
      </c>
      <c r="L6707" t="str" cm="1">
        <f t="array" ref="L6707">IFERROR(INDEX(tblConsorcios[Produto],MOD($J6707,ROWS(tblConsorcios[Produto]))+1),"")</f>
        <v>Imóvel IE380 – 240m</v>
      </c>
      <c r="M6707" s="20" cm="1">
        <f t="array" ref="M6707">IFERROR(INDEX(tblConsorcios[Valor da Carta (R$)],MOD($J6707,ROWS(tblConsorcios[Produto]))+1),"")</f>
        <v>380000</v>
      </c>
      <c r="N6707" s="2" cm="1">
        <f t="array" ref="N6707">IFERROR(INDEX(tblConsorcios[Prazo (meses)],MOD($J6707,ROWS(tblConsorcios[Produto]))+1),"")</f>
        <v>240</v>
      </c>
      <c r="O6707" s="20" cm="1">
        <f t="array" ref="O6707">IFERROR(INDEX(tblConsorcios[Parcela Mensal (R$)],MOD($J6707,ROWS(tblConsorcios[Produto]))+1),"")</f>
        <v>2039.33</v>
      </c>
      <c r="P6707" s="20" t="str" cm="1">
        <f t="array" ref="P6707">IFERROR(INDEX(tblClientes[Dividendo Mensal (R$)],INT($J6707/ROWS(tblConsorcios[Produto]))+1),"")</f>
        <v/>
      </c>
      <c r="Q6707" s="20" t="str">
        <f t="shared" si="313"/>
        <v/>
      </c>
      <c r="R6707">
        <f t="shared" si="314"/>
        <v>0</v>
      </c>
    </row>
    <row r="6708" spans="10:18" x14ac:dyDescent="0.2">
      <c r="J6708">
        <f t="shared" si="312"/>
        <v>6706</v>
      </c>
      <c r="K6708" t="str" cm="1">
        <f t="array" ref="K6708">IFERROR(INDEX(tblClientes[Cliente],INT($J6708/ROWS(tblConsorcios[Produto]))+1),"")</f>
        <v/>
      </c>
      <c r="L6708" t="str" cm="1">
        <f t="array" ref="L6708">IFERROR(INDEX(tblConsorcios[Produto],MOD($J6708,ROWS(tblConsorcios[Produto]))+1),"")</f>
        <v>Imóvel IE380 – 220m</v>
      </c>
      <c r="M6708" s="20" cm="1">
        <f t="array" ref="M6708">IFERROR(INDEX(tblConsorcios[Valor da Carta (R$)],MOD($J6708,ROWS(tblConsorcios[Produto]))+1),"")</f>
        <v>380000</v>
      </c>
      <c r="N6708" s="2" cm="1">
        <f t="array" ref="N6708">IFERROR(INDEX(tblConsorcios[Prazo (meses)],MOD($J6708,ROWS(tblConsorcios[Produto]))+1),"")</f>
        <v>220</v>
      </c>
      <c r="O6708" s="20" cm="1">
        <f t="array" ref="O6708">IFERROR(INDEX(tblConsorcios[Parcela Mensal (R$)],MOD($J6708,ROWS(tblConsorcios[Produto]))+1),"")</f>
        <v>2207.4499999999998</v>
      </c>
      <c r="P6708" s="20" t="str" cm="1">
        <f t="array" ref="P6708">IFERROR(INDEX(tblClientes[Dividendo Mensal (R$)],INT($J6708/ROWS(tblConsorcios[Produto]))+1),"")</f>
        <v/>
      </c>
      <c r="Q6708" s="20" t="str">
        <f t="shared" si="313"/>
        <v/>
      </c>
      <c r="R6708">
        <f t="shared" si="314"/>
        <v>0</v>
      </c>
    </row>
    <row r="6709" spans="10:18" x14ac:dyDescent="0.2">
      <c r="J6709">
        <f t="shared" si="312"/>
        <v>6707</v>
      </c>
      <c r="K6709" t="str" cm="1">
        <f t="array" ref="K6709">IFERROR(INDEX(tblClientes[Cliente],INT($J6709/ROWS(tblConsorcios[Produto]))+1),"")</f>
        <v/>
      </c>
      <c r="L6709" t="str" cm="1">
        <f t="array" ref="L6709">IFERROR(INDEX(tblConsorcios[Produto],MOD($J6709,ROWS(tblConsorcios[Produto]))+1),"")</f>
        <v>Imóvel IE380 – 200m</v>
      </c>
      <c r="M6709" s="20" cm="1">
        <f t="array" ref="M6709">IFERROR(INDEX(tblConsorcios[Valor da Carta (R$)],MOD($J6709,ROWS(tblConsorcios[Produto]))+1),"")</f>
        <v>380000</v>
      </c>
      <c r="N6709" s="2" cm="1">
        <f t="array" ref="N6709">IFERROR(INDEX(tblConsorcios[Prazo (meses)],MOD($J6709,ROWS(tblConsorcios[Produto]))+1),"")</f>
        <v>200</v>
      </c>
      <c r="O6709" s="20" cm="1">
        <f t="array" ref="O6709">IFERROR(INDEX(tblConsorcios[Parcela Mensal (R$)],MOD($J6709,ROWS(tblConsorcios[Produto]))+1),"")</f>
        <v>2409.1999999999998</v>
      </c>
      <c r="P6709" s="20" t="str" cm="1">
        <f t="array" ref="P6709">IFERROR(INDEX(tblClientes[Dividendo Mensal (R$)],INT($J6709/ROWS(tblConsorcios[Produto]))+1),"")</f>
        <v/>
      </c>
      <c r="Q6709" s="20" t="str">
        <f t="shared" si="313"/>
        <v/>
      </c>
      <c r="R6709">
        <f t="shared" si="314"/>
        <v>0</v>
      </c>
    </row>
    <row r="6710" spans="10:18" x14ac:dyDescent="0.2">
      <c r="J6710">
        <f t="shared" si="312"/>
        <v>6708</v>
      </c>
      <c r="K6710" t="str" cm="1">
        <f t="array" ref="K6710">IFERROR(INDEX(tblClientes[Cliente],INT($J6710/ROWS(tblConsorcios[Produto]))+1),"")</f>
        <v/>
      </c>
      <c r="L6710" t="str" cm="1">
        <f t="array" ref="L6710">IFERROR(INDEX(tblConsorcios[Produto],MOD($J6710,ROWS(tblConsorcios[Produto]))+1),"")</f>
        <v>Imóvel IE350 – 240m</v>
      </c>
      <c r="M6710" s="20" cm="1">
        <f t="array" ref="M6710">IFERROR(INDEX(tblConsorcios[Valor da Carta (R$)],MOD($J6710,ROWS(tblConsorcios[Produto]))+1),"")</f>
        <v>350000</v>
      </c>
      <c r="N6710" s="2" cm="1">
        <f t="array" ref="N6710">IFERROR(INDEX(tblConsorcios[Prazo (meses)],MOD($J6710,ROWS(tblConsorcios[Produto]))+1),"")</f>
        <v>240</v>
      </c>
      <c r="O6710" s="20" cm="1">
        <f t="array" ref="O6710">IFERROR(INDEX(tblConsorcios[Parcela Mensal (R$)],MOD($J6710,ROWS(tblConsorcios[Produto]))+1),"")</f>
        <v>1878.33</v>
      </c>
      <c r="P6710" s="20" t="str" cm="1">
        <f t="array" ref="P6710">IFERROR(INDEX(tblClientes[Dividendo Mensal (R$)],INT($J6710/ROWS(tblConsorcios[Produto]))+1),"")</f>
        <v/>
      </c>
      <c r="Q6710" s="20" t="str">
        <f t="shared" si="313"/>
        <v/>
      </c>
      <c r="R6710">
        <f t="shared" si="314"/>
        <v>0</v>
      </c>
    </row>
    <row r="6711" spans="10:18" x14ac:dyDescent="0.2">
      <c r="J6711">
        <f t="shared" si="312"/>
        <v>6709</v>
      </c>
      <c r="K6711" t="str" cm="1">
        <f t="array" ref="K6711">IFERROR(INDEX(tblClientes[Cliente],INT($J6711/ROWS(tblConsorcios[Produto]))+1),"")</f>
        <v/>
      </c>
      <c r="L6711" t="str" cm="1">
        <f t="array" ref="L6711">IFERROR(INDEX(tblConsorcios[Produto],MOD($J6711,ROWS(tblConsorcios[Produto]))+1),"")</f>
        <v>Imóvel IE350 – 220m</v>
      </c>
      <c r="M6711" s="20" cm="1">
        <f t="array" ref="M6711">IFERROR(INDEX(tblConsorcios[Valor da Carta (R$)],MOD($J6711,ROWS(tblConsorcios[Produto]))+1),"")</f>
        <v>350000</v>
      </c>
      <c r="N6711" s="2" cm="1">
        <f t="array" ref="N6711">IFERROR(INDEX(tblConsorcios[Prazo (meses)],MOD($J6711,ROWS(tblConsorcios[Produto]))+1),"")</f>
        <v>220</v>
      </c>
      <c r="O6711" s="20" cm="1">
        <f t="array" ref="O6711">IFERROR(INDEX(tblConsorcios[Parcela Mensal (R$)],MOD($J6711,ROWS(tblConsorcios[Produto]))+1),"")</f>
        <v>2033.18</v>
      </c>
      <c r="P6711" s="20" t="str" cm="1">
        <f t="array" ref="P6711">IFERROR(INDEX(tblClientes[Dividendo Mensal (R$)],INT($J6711/ROWS(tblConsorcios[Produto]))+1),"")</f>
        <v/>
      </c>
      <c r="Q6711" s="20" t="str">
        <f t="shared" si="313"/>
        <v/>
      </c>
      <c r="R6711">
        <f t="shared" si="314"/>
        <v>0</v>
      </c>
    </row>
    <row r="6712" spans="10:18" x14ac:dyDescent="0.2">
      <c r="J6712">
        <f t="shared" si="312"/>
        <v>6710</v>
      </c>
      <c r="K6712" t="str" cm="1">
        <f t="array" ref="K6712">IFERROR(INDEX(tblClientes[Cliente],INT($J6712/ROWS(tblConsorcios[Produto]))+1),"")</f>
        <v/>
      </c>
      <c r="L6712" t="str" cm="1">
        <f t="array" ref="L6712">IFERROR(INDEX(tblConsorcios[Produto],MOD($J6712,ROWS(tblConsorcios[Produto]))+1),"")</f>
        <v>Imóvel IE350 – 200m</v>
      </c>
      <c r="M6712" s="20" cm="1">
        <f t="array" ref="M6712">IFERROR(INDEX(tblConsorcios[Valor da Carta (R$)],MOD($J6712,ROWS(tblConsorcios[Produto]))+1),"")</f>
        <v>350000</v>
      </c>
      <c r="N6712" s="2" cm="1">
        <f t="array" ref="N6712">IFERROR(INDEX(tblConsorcios[Prazo (meses)],MOD($J6712,ROWS(tblConsorcios[Produto]))+1),"")</f>
        <v>200</v>
      </c>
      <c r="O6712" s="20" cm="1">
        <f t="array" ref="O6712">IFERROR(INDEX(tblConsorcios[Parcela Mensal (R$)],MOD($J6712,ROWS(tblConsorcios[Produto]))+1),"")</f>
        <v>2219</v>
      </c>
      <c r="P6712" s="20" t="str" cm="1">
        <f t="array" ref="P6712">IFERROR(INDEX(tblClientes[Dividendo Mensal (R$)],INT($J6712/ROWS(tblConsorcios[Produto]))+1),"")</f>
        <v/>
      </c>
      <c r="Q6712" s="20" t="str">
        <f t="shared" si="313"/>
        <v/>
      </c>
      <c r="R6712">
        <f t="shared" si="314"/>
        <v>0</v>
      </c>
    </row>
    <row r="6713" spans="10:18" x14ac:dyDescent="0.2">
      <c r="J6713">
        <f t="shared" si="312"/>
        <v>6711</v>
      </c>
      <c r="K6713" t="str" cm="1">
        <f t="array" ref="K6713">IFERROR(INDEX(tblClientes[Cliente],INT($J6713/ROWS(tblConsorcios[Produto]))+1),"")</f>
        <v/>
      </c>
      <c r="L6713" t="str" cm="1">
        <f t="array" ref="L6713">IFERROR(INDEX(tblConsorcios[Produto],MOD($J6713,ROWS(tblConsorcios[Produto]))+1),"")</f>
        <v>Imóvel IE330 – 240m</v>
      </c>
      <c r="M6713" s="20" cm="1">
        <f t="array" ref="M6713">IFERROR(INDEX(tblConsorcios[Valor da Carta (R$)],MOD($J6713,ROWS(tblConsorcios[Produto]))+1),"")</f>
        <v>330000</v>
      </c>
      <c r="N6713" s="2" cm="1">
        <f t="array" ref="N6713">IFERROR(INDEX(tblConsorcios[Prazo (meses)],MOD($J6713,ROWS(tblConsorcios[Produto]))+1),"")</f>
        <v>240</v>
      </c>
      <c r="O6713" s="20" cm="1">
        <f t="array" ref="O6713">IFERROR(INDEX(tblConsorcios[Parcela Mensal (R$)],MOD($J6713,ROWS(tblConsorcios[Produto]))+1),"")</f>
        <v>1771</v>
      </c>
      <c r="P6713" s="20" t="str" cm="1">
        <f t="array" ref="P6713">IFERROR(INDEX(tblClientes[Dividendo Mensal (R$)],INT($J6713/ROWS(tblConsorcios[Produto]))+1),"")</f>
        <v/>
      </c>
      <c r="Q6713" s="20" t="str">
        <f t="shared" si="313"/>
        <v/>
      </c>
      <c r="R6713">
        <f t="shared" si="314"/>
        <v>0</v>
      </c>
    </row>
    <row r="6714" spans="10:18" x14ac:dyDescent="0.2">
      <c r="J6714">
        <f t="shared" si="312"/>
        <v>6712</v>
      </c>
      <c r="K6714" t="str" cm="1">
        <f t="array" ref="K6714">IFERROR(INDEX(tblClientes[Cliente],INT($J6714/ROWS(tblConsorcios[Produto]))+1),"")</f>
        <v/>
      </c>
      <c r="L6714" t="str" cm="1">
        <f t="array" ref="L6714">IFERROR(INDEX(tblConsorcios[Produto],MOD($J6714,ROWS(tblConsorcios[Produto]))+1),"")</f>
        <v>Imóvel IE330 – 220m</v>
      </c>
      <c r="M6714" s="20" cm="1">
        <f t="array" ref="M6714">IFERROR(INDEX(tblConsorcios[Valor da Carta (R$)],MOD($J6714,ROWS(tblConsorcios[Produto]))+1),"")</f>
        <v>330000</v>
      </c>
      <c r="N6714" s="2" cm="1">
        <f t="array" ref="N6714">IFERROR(INDEX(tblConsorcios[Prazo (meses)],MOD($J6714,ROWS(tblConsorcios[Produto]))+1),"")</f>
        <v>220</v>
      </c>
      <c r="O6714" s="20" cm="1">
        <f t="array" ref="O6714">IFERROR(INDEX(tblConsorcios[Parcela Mensal (R$)],MOD($J6714,ROWS(tblConsorcios[Produto]))+1),"")</f>
        <v>1917</v>
      </c>
      <c r="P6714" s="20" t="str" cm="1">
        <f t="array" ref="P6714">IFERROR(INDEX(tblClientes[Dividendo Mensal (R$)],INT($J6714/ROWS(tblConsorcios[Produto]))+1),"")</f>
        <v/>
      </c>
      <c r="Q6714" s="20" t="str">
        <f t="shared" si="313"/>
        <v/>
      </c>
      <c r="R6714">
        <f t="shared" si="314"/>
        <v>0</v>
      </c>
    </row>
    <row r="6715" spans="10:18" x14ac:dyDescent="0.2">
      <c r="J6715">
        <f t="shared" si="312"/>
        <v>6713</v>
      </c>
      <c r="K6715" t="str" cm="1">
        <f t="array" ref="K6715">IFERROR(INDEX(tblClientes[Cliente],INT($J6715/ROWS(tblConsorcios[Produto]))+1),"")</f>
        <v/>
      </c>
      <c r="L6715" t="str" cm="1">
        <f t="array" ref="L6715">IFERROR(INDEX(tblConsorcios[Produto],MOD($J6715,ROWS(tblConsorcios[Produto]))+1),"")</f>
        <v>Imóvel IE330 – 200m</v>
      </c>
      <c r="M6715" s="20" cm="1">
        <f t="array" ref="M6715">IFERROR(INDEX(tblConsorcios[Valor da Carta (R$)],MOD($J6715,ROWS(tblConsorcios[Produto]))+1),"")</f>
        <v>330000</v>
      </c>
      <c r="N6715" s="2" cm="1">
        <f t="array" ref="N6715">IFERROR(INDEX(tblConsorcios[Prazo (meses)],MOD($J6715,ROWS(tblConsorcios[Produto]))+1),"")</f>
        <v>200</v>
      </c>
      <c r="O6715" s="20" cm="1">
        <f t="array" ref="O6715">IFERROR(INDEX(tblConsorcios[Parcela Mensal (R$)],MOD($J6715,ROWS(tblConsorcios[Produto]))+1),"")</f>
        <v>2092.1999999999998</v>
      </c>
      <c r="P6715" s="20" t="str" cm="1">
        <f t="array" ref="P6715">IFERROR(INDEX(tblClientes[Dividendo Mensal (R$)],INT($J6715/ROWS(tblConsorcios[Produto]))+1),"")</f>
        <v/>
      </c>
      <c r="Q6715" s="20" t="str">
        <f t="shared" si="313"/>
        <v/>
      </c>
      <c r="R6715">
        <f t="shared" si="314"/>
        <v>0</v>
      </c>
    </row>
    <row r="6716" spans="10:18" x14ac:dyDescent="0.2">
      <c r="J6716">
        <f t="shared" si="312"/>
        <v>6714</v>
      </c>
      <c r="K6716" t="str" cm="1">
        <f t="array" ref="K6716">IFERROR(INDEX(tblClientes[Cliente],INT($J6716/ROWS(tblConsorcios[Produto]))+1),"")</f>
        <v/>
      </c>
      <c r="L6716" t="str" cm="1">
        <f t="array" ref="L6716">IFERROR(INDEX(tblConsorcios[Produto],MOD($J6716,ROWS(tblConsorcios[Produto]))+1),"")</f>
        <v>Imóvel IE300 – 240m</v>
      </c>
      <c r="M6716" s="20" cm="1">
        <f t="array" ref="M6716">IFERROR(INDEX(tblConsorcios[Valor da Carta (R$)],MOD($J6716,ROWS(tblConsorcios[Produto]))+1),"")</f>
        <v>300000</v>
      </c>
      <c r="N6716" s="2" cm="1">
        <f t="array" ref="N6716">IFERROR(INDEX(tblConsorcios[Prazo (meses)],MOD($J6716,ROWS(tblConsorcios[Produto]))+1),"")</f>
        <v>240</v>
      </c>
      <c r="O6716" s="20" cm="1">
        <f t="array" ref="O6716">IFERROR(INDEX(tblConsorcios[Parcela Mensal (R$)],MOD($J6716,ROWS(tblConsorcios[Produto]))+1),"")</f>
        <v>1610</v>
      </c>
      <c r="P6716" s="20" t="str" cm="1">
        <f t="array" ref="P6716">IFERROR(INDEX(tblClientes[Dividendo Mensal (R$)],INT($J6716/ROWS(tblConsorcios[Produto]))+1),"")</f>
        <v/>
      </c>
      <c r="Q6716" s="20" t="str">
        <f t="shared" si="313"/>
        <v/>
      </c>
      <c r="R6716">
        <f t="shared" si="314"/>
        <v>0</v>
      </c>
    </row>
    <row r="6717" spans="10:18" x14ac:dyDescent="0.2">
      <c r="J6717">
        <f t="shared" si="312"/>
        <v>6715</v>
      </c>
      <c r="K6717" t="str" cm="1">
        <f t="array" ref="K6717">IFERROR(INDEX(tblClientes[Cliente],INT($J6717/ROWS(tblConsorcios[Produto]))+1),"")</f>
        <v/>
      </c>
      <c r="L6717" t="str" cm="1">
        <f t="array" ref="L6717">IFERROR(INDEX(tblConsorcios[Produto],MOD($J6717,ROWS(tblConsorcios[Produto]))+1),"")</f>
        <v>Imóvel IE300 – 220m</v>
      </c>
      <c r="M6717" s="20" cm="1">
        <f t="array" ref="M6717">IFERROR(INDEX(tblConsorcios[Valor da Carta (R$)],MOD($J6717,ROWS(tblConsorcios[Produto]))+1),"")</f>
        <v>300000</v>
      </c>
      <c r="N6717" s="2" cm="1">
        <f t="array" ref="N6717">IFERROR(INDEX(tblConsorcios[Prazo (meses)],MOD($J6717,ROWS(tblConsorcios[Produto]))+1),"")</f>
        <v>220</v>
      </c>
      <c r="O6717" s="20" cm="1">
        <f t="array" ref="O6717">IFERROR(INDEX(tblConsorcios[Parcela Mensal (R$)],MOD($J6717,ROWS(tblConsorcios[Produto]))+1),"")</f>
        <v>1742.73</v>
      </c>
      <c r="P6717" s="20" t="str" cm="1">
        <f t="array" ref="P6717">IFERROR(INDEX(tblClientes[Dividendo Mensal (R$)],INT($J6717/ROWS(tblConsorcios[Produto]))+1),"")</f>
        <v/>
      </c>
      <c r="Q6717" s="20" t="str">
        <f t="shared" si="313"/>
        <v/>
      </c>
      <c r="R6717">
        <f t="shared" si="314"/>
        <v>0</v>
      </c>
    </row>
    <row r="6718" spans="10:18" x14ac:dyDescent="0.2">
      <c r="J6718">
        <f t="shared" si="312"/>
        <v>6716</v>
      </c>
      <c r="K6718" t="str" cm="1">
        <f t="array" ref="K6718">IFERROR(INDEX(tblClientes[Cliente],INT($J6718/ROWS(tblConsorcios[Produto]))+1),"")</f>
        <v/>
      </c>
      <c r="L6718" t="str" cm="1">
        <f t="array" ref="L6718">IFERROR(INDEX(tblConsorcios[Produto],MOD($J6718,ROWS(tblConsorcios[Produto]))+1),"")</f>
        <v>Imóvel IE300 – 200m</v>
      </c>
      <c r="M6718" s="20" cm="1">
        <f t="array" ref="M6718">IFERROR(INDEX(tblConsorcios[Valor da Carta (R$)],MOD($J6718,ROWS(tblConsorcios[Produto]))+1),"")</f>
        <v>300000</v>
      </c>
      <c r="N6718" s="2" cm="1">
        <f t="array" ref="N6718">IFERROR(INDEX(tblConsorcios[Prazo (meses)],MOD($J6718,ROWS(tblConsorcios[Produto]))+1),"")</f>
        <v>200</v>
      </c>
      <c r="O6718" s="20" cm="1">
        <f t="array" ref="O6718">IFERROR(INDEX(tblConsorcios[Parcela Mensal (R$)],MOD($J6718,ROWS(tblConsorcios[Produto]))+1),"")</f>
        <v>1902</v>
      </c>
      <c r="P6718" s="20" t="str" cm="1">
        <f t="array" ref="P6718">IFERROR(INDEX(tblClientes[Dividendo Mensal (R$)],INT($J6718/ROWS(tblConsorcios[Produto]))+1),"")</f>
        <v/>
      </c>
      <c r="Q6718" s="20" t="str">
        <f t="shared" si="313"/>
        <v/>
      </c>
      <c r="R6718">
        <f t="shared" si="314"/>
        <v>0</v>
      </c>
    </row>
    <row r="6719" spans="10:18" x14ac:dyDescent="0.2">
      <c r="J6719">
        <f t="shared" si="312"/>
        <v>6717</v>
      </c>
      <c r="K6719" t="str" cm="1">
        <f t="array" ref="K6719">IFERROR(INDEX(tblClientes[Cliente],INT($J6719/ROWS(tblConsorcios[Produto]))+1),"")</f>
        <v/>
      </c>
      <c r="L6719" t="str" cm="1">
        <f t="array" ref="L6719">IFERROR(INDEX(tblConsorcios[Produto],MOD($J6719,ROWS(tblConsorcios[Produto]))+1),"")</f>
        <v>Imóvel IE240 – 240m</v>
      </c>
      <c r="M6719" s="20" cm="1">
        <f t="array" ref="M6719">IFERROR(INDEX(tblConsorcios[Valor da Carta (R$)],MOD($J6719,ROWS(tblConsorcios[Produto]))+1),"")</f>
        <v>240000</v>
      </c>
      <c r="N6719" s="2" cm="1">
        <f t="array" ref="N6719">IFERROR(INDEX(tblConsorcios[Prazo (meses)],MOD($J6719,ROWS(tblConsorcios[Produto]))+1),"")</f>
        <v>240</v>
      </c>
      <c r="O6719" s="20" cm="1">
        <f t="array" ref="O6719">IFERROR(INDEX(tblConsorcios[Parcela Mensal (R$)],MOD($J6719,ROWS(tblConsorcios[Produto]))+1),"")</f>
        <v>1288</v>
      </c>
      <c r="P6719" s="20" t="str" cm="1">
        <f t="array" ref="P6719">IFERROR(INDEX(tblClientes[Dividendo Mensal (R$)],INT($J6719/ROWS(tblConsorcios[Produto]))+1),"")</f>
        <v/>
      </c>
      <c r="Q6719" s="20" t="str">
        <f t="shared" si="313"/>
        <v/>
      </c>
      <c r="R6719">
        <f t="shared" si="314"/>
        <v>0</v>
      </c>
    </row>
    <row r="6720" spans="10:18" x14ac:dyDescent="0.2">
      <c r="J6720">
        <f t="shared" si="312"/>
        <v>6718</v>
      </c>
      <c r="K6720" t="str" cm="1">
        <f t="array" ref="K6720">IFERROR(INDEX(tblClientes[Cliente],INT($J6720/ROWS(tblConsorcios[Produto]))+1),"")</f>
        <v/>
      </c>
      <c r="L6720" t="str" cm="1">
        <f t="array" ref="L6720">IFERROR(INDEX(tblConsorcios[Produto],MOD($J6720,ROWS(tblConsorcios[Produto]))+1),"")</f>
        <v>Imóvel IE240 – 220m</v>
      </c>
      <c r="M6720" s="20" cm="1">
        <f t="array" ref="M6720">IFERROR(INDEX(tblConsorcios[Valor da Carta (R$)],MOD($J6720,ROWS(tblConsorcios[Produto]))+1),"")</f>
        <v>240000</v>
      </c>
      <c r="N6720" s="2" cm="1">
        <f t="array" ref="N6720">IFERROR(INDEX(tblConsorcios[Prazo (meses)],MOD($J6720,ROWS(tblConsorcios[Produto]))+1),"")</f>
        <v>220</v>
      </c>
      <c r="O6720" s="20" cm="1">
        <f t="array" ref="O6720">IFERROR(INDEX(tblConsorcios[Parcela Mensal (R$)],MOD($J6720,ROWS(tblConsorcios[Produto]))+1),"")</f>
        <v>1394.18</v>
      </c>
      <c r="P6720" s="20" t="str" cm="1">
        <f t="array" ref="P6720">IFERROR(INDEX(tblClientes[Dividendo Mensal (R$)],INT($J6720/ROWS(tblConsorcios[Produto]))+1),"")</f>
        <v/>
      </c>
      <c r="Q6720" s="20" t="str">
        <f t="shared" si="313"/>
        <v/>
      </c>
      <c r="R6720">
        <f t="shared" si="314"/>
        <v>0</v>
      </c>
    </row>
    <row r="6721" spans="10:18" x14ac:dyDescent="0.2">
      <c r="J6721">
        <f t="shared" si="312"/>
        <v>6719</v>
      </c>
      <c r="K6721" t="str" cm="1">
        <f t="array" ref="K6721">IFERROR(INDEX(tblClientes[Cliente],INT($J6721/ROWS(tblConsorcios[Produto]))+1),"")</f>
        <v/>
      </c>
      <c r="L6721" t="str" cm="1">
        <f t="array" ref="L6721">IFERROR(INDEX(tblConsorcios[Produto],MOD($J6721,ROWS(tblConsorcios[Produto]))+1),"")</f>
        <v>Imóvel IE240 – 200m</v>
      </c>
      <c r="M6721" s="20" cm="1">
        <f t="array" ref="M6721">IFERROR(INDEX(tblConsorcios[Valor da Carta (R$)],MOD($J6721,ROWS(tblConsorcios[Produto]))+1),"")</f>
        <v>240000</v>
      </c>
      <c r="N6721" s="2" cm="1">
        <f t="array" ref="N6721">IFERROR(INDEX(tblConsorcios[Prazo (meses)],MOD($J6721,ROWS(tblConsorcios[Produto]))+1),"")</f>
        <v>200</v>
      </c>
      <c r="O6721" s="20" cm="1">
        <f t="array" ref="O6721">IFERROR(INDEX(tblConsorcios[Parcela Mensal (R$)],MOD($J6721,ROWS(tblConsorcios[Produto]))+1),"")</f>
        <v>1521.6</v>
      </c>
      <c r="P6721" s="20" t="str" cm="1">
        <f t="array" ref="P6721">IFERROR(INDEX(tblClientes[Dividendo Mensal (R$)],INT($J6721/ROWS(tblConsorcios[Produto]))+1),"")</f>
        <v/>
      </c>
      <c r="Q6721" s="20" t="str">
        <f t="shared" si="313"/>
        <v/>
      </c>
      <c r="R6721">
        <f t="shared" si="314"/>
        <v>0</v>
      </c>
    </row>
    <row r="6722" spans="10:18" x14ac:dyDescent="0.2">
      <c r="J6722">
        <f t="shared" si="312"/>
        <v>6720</v>
      </c>
      <c r="K6722" t="str" cm="1">
        <f t="array" ref="K6722">IFERROR(INDEX(tblClientes[Cliente],INT($J6722/ROWS(tblConsorcios[Produto]))+1),"")</f>
        <v/>
      </c>
      <c r="L6722" t="str" cm="1">
        <f t="array" ref="L6722">IFERROR(INDEX(tblConsorcios[Produto],MOD($J6722,ROWS(tblConsorcios[Produto]))+1),"")</f>
        <v>Imóvel IE230 – 240m</v>
      </c>
      <c r="M6722" s="20" cm="1">
        <f t="array" ref="M6722">IFERROR(INDEX(tblConsorcios[Valor da Carta (R$)],MOD($J6722,ROWS(tblConsorcios[Produto]))+1),"")</f>
        <v>230000</v>
      </c>
      <c r="N6722" s="2" cm="1">
        <f t="array" ref="N6722">IFERROR(INDEX(tblConsorcios[Prazo (meses)],MOD($J6722,ROWS(tblConsorcios[Produto]))+1),"")</f>
        <v>240</v>
      </c>
      <c r="O6722" s="20" cm="1">
        <f t="array" ref="O6722">IFERROR(INDEX(tblConsorcios[Parcela Mensal (R$)],MOD($J6722,ROWS(tblConsorcios[Produto]))+1),"")</f>
        <v>1234.33</v>
      </c>
      <c r="P6722" s="20" t="str" cm="1">
        <f t="array" ref="P6722">IFERROR(INDEX(tblClientes[Dividendo Mensal (R$)],INT($J6722/ROWS(tblConsorcios[Produto]))+1),"")</f>
        <v/>
      </c>
      <c r="Q6722" s="20" t="str">
        <f t="shared" si="313"/>
        <v/>
      </c>
      <c r="R6722">
        <f t="shared" si="314"/>
        <v>0</v>
      </c>
    </row>
    <row r="6723" spans="10:18" x14ac:dyDescent="0.2">
      <c r="J6723">
        <f t="shared" ref="J6723:J6786" si="315">ROW()-2</f>
        <v>6721</v>
      </c>
      <c r="K6723" t="str" cm="1">
        <f t="array" ref="K6723">IFERROR(INDEX(tblClientes[Cliente],INT($J6723/ROWS(tblConsorcios[Produto]))+1),"")</f>
        <v/>
      </c>
      <c r="L6723" t="str" cm="1">
        <f t="array" ref="L6723">IFERROR(INDEX(tblConsorcios[Produto],MOD($J6723,ROWS(tblConsorcios[Produto]))+1),"")</f>
        <v>Imóvel IE230 – 220m</v>
      </c>
      <c r="M6723" s="20" cm="1">
        <f t="array" ref="M6723">IFERROR(INDEX(tblConsorcios[Valor da Carta (R$)],MOD($J6723,ROWS(tblConsorcios[Produto]))+1),"")</f>
        <v>230000</v>
      </c>
      <c r="N6723" s="2" cm="1">
        <f t="array" ref="N6723">IFERROR(INDEX(tblConsorcios[Prazo (meses)],MOD($J6723,ROWS(tblConsorcios[Produto]))+1),"")</f>
        <v>220</v>
      </c>
      <c r="O6723" s="20" cm="1">
        <f t="array" ref="O6723">IFERROR(INDEX(tblConsorcios[Parcela Mensal (R$)],MOD($J6723,ROWS(tblConsorcios[Produto]))+1),"")</f>
        <v>1336.09</v>
      </c>
      <c r="P6723" s="20" t="str" cm="1">
        <f t="array" ref="P6723">IFERROR(INDEX(tblClientes[Dividendo Mensal (R$)],INT($J6723/ROWS(tblConsorcios[Produto]))+1),"")</f>
        <v/>
      </c>
      <c r="Q6723" s="20" t="str">
        <f t="shared" ref="Q6723:Q6786" si="316">IF(AND(ISNUMBER(O6723),ISNUMBER(P6723)),P6723-O6723,"")</f>
        <v/>
      </c>
      <c r="R6723">
        <f t="shared" ref="R6723:R6786" si="317">IF(AND(ISNUMBER(O6723),ISNUMBER(P6723),O6723&lt;=P6723),1,0)</f>
        <v>0</v>
      </c>
    </row>
    <row r="6724" spans="10:18" x14ac:dyDescent="0.2">
      <c r="J6724">
        <f t="shared" si="315"/>
        <v>6722</v>
      </c>
      <c r="K6724" t="str" cm="1">
        <f t="array" ref="K6724">IFERROR(INDEX(tblClientes[Cliente],INT($J6724/ROWS(tblConsorcios[Produto]))+1),"")</f>
        <v/>
      </c>
      <c r="L6724" t="str" cm="1">
        <f t="array" ref="L6724">IFERROR(INDEX(tblConsorcios[Produto],MOD($J6724,ROWS(tblConsorcios[Produto]))+1),"")</f>
        <v>Imóvel IE230 – 200m</v>
      </c>
      <c r="M6724" s="20" cm="1">
        <f t="array" ref="M6724">IFERROR(INDEX(tblConsorcios[Valor da Carta (R$)],MOD($J6724,ROWS(tblConsorcios[Produto]))+1),"")</f>
        <v>230000</v>
      </c>
      <c r="N6724" s="2" cm="1">
        <f t="array" ref="N6724">IFERROR(INDEX(tblConsorcios[Prazo (meses)],MOD($J6724,ROWS(tblConsorcios[Produto]))+1),"")</f>
        <v>200</v>
      </c>
      <c r="O6724" s="20" cm="1">
        <f t="array" ref="O6724">IFERROR(INDEX(tblConsorcios[Parcela Mensal (R$)],MOD($J6724,ROWS(tblConsorcios[Produto]))+1),"")</f>
        <v>1458.2</v>
      </c>
      <c r="P6724" s="20" t="str" cm="1">
        <f t="array" ref="P6724">IFERROR(INDEX(tblClientes[Dividendo Mensal (R$)],INT($J6724/ROWS(tblConsorcios[Produto]))+1),"")</f>
        <v/>
      </c>
      <c r="Q6724" s="20" t="str">
        <f t="shared" si="316"/>
        <v/>
      </c>
      <c r="R6724">
        <f t="shared" si="317"/>
        <v>0</v>
      </c>
    </row>
    <row r="6725" spans="10:18" x14ac:dyDescent="0.2">
      <c r="J6725">
        <f t="shared" si="315"/>
        <v>6723</v>
      </c>
      <c r="K6725" t="str" cm="1">
        <f t="array" ref="K6725">IFERROR(INDEX(tblClientes[Cliente],INT($J6725/ROWS(tblConsorcios[Produto]))+1),"")</f>
        <v/>
      </c>
      <c r="L6725" t="str" cm="1">
        <f t="array" ref="L6725">IFERROR(INDEX(tblConsorcios[Produto],MOD($J6725,ROWS(tblConsorcios[Produto]))+1),"")</f>
        <v>Imóvel IE220 – 240m</v>
      </c>
      <c r="M6725" s="20" cm="1">
        <f t="array" ref="M6725">IFERROR(INDEX(tblConsorcios[Valor da Carta (R$)],MOD($J6725,ROWS(tblConsorcios[Produto]))+1),"")</f>
        <v>220000</v>
      </c>
      <c r="N6725" s="2" cm="1">
        <f t="array" ref="N6725">IFERROR(INDEX(tblConsorcios[Prazo (meses)],MOD($J6725,ROWS(tblConsorcios[Produto]))+1),"")</f>
        <v>240</v>
      </c>
      <c r="O6725" s="20" cm="1">
        <f t="array" ref="O6725">IFERROR(INDEX(tblConsorcios[Parcela Mensal (R$)],MOD($J6725,ROWS(tblConsorcios[Produto]))+1),"")</f>
        <v>1180.67</v>
      </c>
      <c r="P6725" s="20" t="str" cm="1">
        <f t="array" ref="P6725">IFERROR(INDEX(tblClientes[Dividendo Mensal (R$)],INT($J6725/ROWS(tblConsorcios[Produto]))+1),"")</f>
        <v/>
      </c>
      <c r="Q6725" s="20" t="str">
        <f t="shared" si="316"/>
        <v/>
      </c>
      <c r="R6725">
        <f t="shared" si="317"/>
        <v>0</v>
      </c>
    </row>
    <row r="6726" spans="10:18" x14ac:dyDescent="0.2">
      <c r="J6726">
        <f t="shared" si="315"/>
        <v>6724</v>
      </c>
      <c r="K6726" t="str" cm="1">
        <f t="array" ref="K6726">IFERROR(INDEX(tblClientes[Cliente],INT($J6726/ROWS(tblConsorcios[Produto]))+1),"")</f>
        <v/>
      </c>
      <c r="L6726" t="str" cm="1">
        <f t="array" ref="L6726">IFERROR(INDEX(tblConsorcios[Produto],MOD($J6726,ROWS(tblConsorcios[Produto]))+1),"")</f>
        <v>Imóvel IE220 – 220m</v>
      </c>
      <c r="M6726" s="20" cm="1">
        <f t="array" ref="M6726">IFERROR(INDEX(tblConsorcios[Valor da Carta (R$)],MOD($J6726,ROWS(tblConsorcios[Produto]))+1),"")</f>
        <v>220000</v>
      </c>
      <c r="N6726" s="2" cm="1">
        <f t="array" ref="N6726">IFERROR(INDEX(tblConsorcios[Prazo (meses)],MOD($J6726,ROWS(tblConsorcios[Produto]))+1),"")</f>
        <v>220</v>
      </c>
      <c r="O6726" s="20" cm="1">
        <f t="array" ref="O6726">IFERROR(INDEX(tblConsorcios[Parcela Mensal (R$)],MOD($J6726,ROWS(tblConsorcios[Produto]))+1),"")</f>
        <v>1278</v>
      </c>
      <c r="P6726" s="20" t="str" cm="1">
        <f t="array" ref="P6726">IFERROR(INDEX(tblClientes[Dividendo Mensal (R$)],INT($J6726/ROWS(tblConsorcios[Produto]))+1),"")</f>
        <v/>
      </c>
      <c r="Q6726" s="20" t="str">
        <f t="shared" si="316"/>
        <v/>
      </c>
      <c r="R6726">
        <f t="shared" si="317"/>
        <v>0</v>
      </c>
    </row>
    <row r="6727" spans="10:18" x14ac:dyDescent="0.2">
      <c r="J6727">
        <f t="shared" si="315"/>
        <v>6725</v>
      </c>
      <c r="K6727" t="str" cm="1">
        <f t="array" ref="K6727">IFERROR(INDEX(tblClientes[Cliente],INT($J6727/ROWS(tblConsorcios[Produto]))+1),"")</f>
        <v/>
      </c>
      <c r="L6727" t="str" cm="1">
        <f t="array" ref="L6727">IFERROR(INDEX(tblConsorcios[Produto],MOD($J6727,ROWS(tblConsorcios[Produto]))+1),"")</f>
        <v>Imóvel IE220 – 200m</v>
      </c>
      <c r="M6727" s="20" cm="1">
        <f t="array" ref="M6727">IFERROR(INDEX(tblConsorcios[Valor da Carta (R$)],MOD($J6727,ROWS(tblConsorcios[Produto]))+1),"")</f>
        <v>220000</v>
      </c>
      <c r="N6727" s="2" cm="1">
        <f t="array" ref="N6727">IFERROR(INDEX(tblConsorcios[Prazo (meses)],MOD($J6727,ROWS(tblConsorcios[Produto]))+1),"")</f>
        <v>200</v>
      </c>
      <c r="O6727" s="20" cm="1">
        <f t="array" ref="O6727">IFERROR(INDEX(tblConsorcios[Parcela Mensal (R$)],MOD($J6727,ROWS(tblConsorcios[Produto]))+1),"")</f>
        <v>1394.8</v>
      </c>
      <c r="P6727" s="20" t="str" cm="1">
        <f t="array" ref="P6727">IFERROR(INDEX(tblClientes[Dividendo Mensal (R$)],INT($J6727/ROWS(tblConsorcios[Produto]))+1),"")</f>
        <v/>
      </c>
      <c r="Q6727" s="20" t="str">
        <f t="shared" si="316"/>
        <v/>
      </c>
      <c r="R6727">
        <f t="shared" si="317"/>
        <v>0</v>
      </c>
    </row>
    <row r="6728" spans="10:18" x14ac:dyDescent="0.2">
      <c r="J6728">
        <f t="shared" si="315"/>
        <v>6726</v>
      </c>
      <c r="K6728" t="str" cm="1">
        <f t="array" ref="K6728">IFERROR(INDEX(tblClientes[Cliente],INT($J6728/ROWS(tblConsorcios[Produto]))+1),"")</f>
        <v/>
      </c>
      <c r="L6728" t="str" cm="1">
        <f t="array" ref="L6728">IFERROR(INDEX(tblConsorcios[Produto],MOD($J6728,ROWS(tblConsorcios[Produto]))+1),"")</f>
        <v>Imóvel IE200 – 240m</v>
      </c>
      <c r="M6728" s="20" cm="1">
        <f t="array" ref="M6728">IFERROR(INDEX(tblConsorcios[Valor da Carta (R$)],MOD($J6728,ROWS(tblConsorcios[Produto]))+1),"")</f>
        <v>200000</v>
      </c>
      <c r="N6728" s="2" cm="1">
        <f t="array" ref="N6728">IFERROR(INDEX(tblConsorcios[Prazo (meses)],MOD($J6728,ROWS(tblConsorcios[Produto]))+1),"")</f>
        <v>240</v>
      </c>
      <c r="O6728" s="20" cm="1">
        <f t="array" ref="O6728">IFERROR(INDEX(tblConsorcios[Parcela Mensal (R$)],MOD($J6728,ROWS(tblConsorcios[Produto]))+1),"")</f>
        <v>1073.33</v>
      </c>
      <c r="P6728" s="20" t="str" cm="1">
        <f t="array" ref="P6728">IFERROR(INDEX(tblClientes[Dividendo Mensal (R$)],INT($J6728/ROWS(tblConsorcios[Produto]))+1),"")</f>
        <v/>
      </c>
      <c r="Q6728" s="20" t="str">
        <f t="shared" si="316"/>
        <v/>
      </c>
      <c r="R6728">
        <f t="shared" si="317"/>
        <v>0</v>
      </c>
    </row>
    <row r="6729" spans="10:18" x14ac:dyDescent="0.2">
      <c r="J6729">
        <f t="shared" si="315"/>
        <v>6727</v>
      </c>
      <c r="K6729" t="str" cm="1">
        <f t="array" ref="K6729">IFERROR(INDEX(tblClientes[Cliente],INT($J6729/ROWS(tblConsorcios[Produto]))+1),"")</f>
        <v/>
      </c>
      <c r="L6729" t="str" cm="1">
        <f t="array" ref="L6729">IFERROR(INDEX(tblConsorcios[Produto],MOD($J6729,ROWS(tblConsorcios[Produto]))+1),"")</f>
        <v>Imóvel IE200 – 220m</v>
      </c>
      <c r="M6729" s="20" cm="1">
        <f t="array" ref="M6729">IFERROR(INDEX(tblConsorcios[Valor da Carta (R$)],MOD($J6729,ROWS(tblConsorcios[Produto]))+1),"")</f>
        <v>200000</v>
      </c>
      <c r="N6729" s="2" cm="1">
        <f t="array" ref="N6729">IFERROR(INDEX(tblConsorcios[Prazo (meses)],MOD($J6729,ROWS(tblConsorcios[Produto]))+1),"")</f>
        <v>220</v>
      </c>
      <c r="O6729" s="20" cm="1">
        <f t="array" ref="O6729">IFERROR(INDEX(tblConsorcios[Parcela Mensal (R$)],MOD($J6729,ROWS(tblConsorcios[Produto]))+1),"")</f>
        <v>1161.82</v>
      </c>
      <c r="P6729" s="20" t="str" cm="1">
        <f t="array" ref="P6729">IFERROR(INDEX(tblClientes[Dividendo Mensal (R$)],INT($J6729/ROWS(tblConsorcios[Produto]))+1),"")</f>
        <v/>
      </c>
      <c r="Q6729" s="20" t="str">
        <f t="shared" si="316"/>
        <v/>
      </c>
      <c r="R6729">
        <f t="shared" si="317"/>
        <v>0</v>
      </c>
    </row>
    <row r="6730" spans="10:18" x14ac:dyDescent="0.2">
      <c r="J6730">
        <f t="shared" si="315"/>
        <v>6728</v>
      </c>
      <c r="K6730" t="str" cm="1">
        <f t="array" ref="K6730">IFERROR(INDEX(tblClientes[Cliente],INT($J6730/ROWS(tblConsorcios[Produto]))+1),"")</f>
        <v/>
      </c>
      <c r="L6730" t="str" cm="1">
        <f t="array" ref="L6730">IFERROR(INDEX(tblConsorcios[Produto],MOD($J6730,ROWS(tblConsorcios[Produto]))+1),"")</f>
        <v>Imóvel IE200 – 200m</v>
      </c>
      <c r="M6730" s="20" cm="1">
        <f t="array" ref="M6730">IFERROR(INDEX(tblConsorcios[Valor da Carta (R$)],MOD($J6730,ROWS(tblConsorcios[Produto]))+1),"")</f>
        <v>200000</v>
      </c>
      <c r="N6730" s="2" cm="1">
        <f t="array" ref="N6730">IFERROR(INDEX(tblConsorcios[Prazo (meses)],MOD($J6730,ROWS(tblConsorcios[Produto]))+1),"")</f>
        <v>200</v>
      </c>
      <c r="O6730" s="20" cm="1">
        <f t="array" ref="O6730">IFERROR(INDEX(tblConsorcios[Parcela Mensal (R$)],MOD($J6730,ROWS(tblConsorcios[Produto]))+1),"")</f>
        <v>1268</v>
      </c>
      <c r="P6730" s="20" t="str" cm="1">
        <f t="array" ref="P6730">IFERROR(INDEX(tblClientes[Dividendo Mensal (R$)],INT($J6730/ROWS(tblConsorcios[Produto]))+1),"")</f>
        <v/>
      </c>
      <c r="Q6730" s="20" t="str">
        <f t="shared" si="316"/>
        <v/>
      </c>
      <c r="R6730">
        <f t="shared" si="317"/>
        <v>0</v>
      </c>
    </row>
    <row r="6731" spans="10:18" x14ac:dyDescent="0.2">
      <c r="J6731">
        <f t="shared" si="315"/>
        <v>6729</v>
      </c>
      <c r="K6731" t="str" cm="1">
        <f t="array" ref="K6731">IFERROR(INDEX(tblClientes[Cliente],INT($J6731/ROWS(tblConsorcios[Produto]))+1),"")</f>
        <v/>
      </c>
      <c r="L6731" t="str" cm="1">
        <f t="array" ref="L6731">IFERROR(INDEX(tblConsorcios[Produto],MOD($J6731,ROWS(tblConsorcios[Produto]))+1),"")</f>
        <v>Imóvel IE150 – 240m</v>
      </c>
      <c r="M6731" s="20" cm="1">
        <f t="array" ref="M6731">IFERROR(INDEX(tblConsorcios[Valor da Carta (R$)],MOD($J6731,ROWS(tblConsorcios[Produto]))+1),"")</f>
        <v>150000</v>
      </c>
      <c r="N6731" s="2" cm="1">
        <f t="array" ref="N6731">IFERROR(INDEX(tblConsorcios[Prazo (meses)],MOD($J6731,ROWS(tblConsorcios[Produto]))+1),"")</f>
        <v>240</v>
      </c>
      <c r="O6731" s="20" cm="1">
        <f t="array" ref="O6731">IFERROR(INDEX(tblConsorcios[Parcela Mensal (R$)],MOD($J6731,ROWS(tblConsorcios[Produto]))+1),"")</f>
        <v>805</v>
      </c>
      <c r="P6731" s="20" t="str" cm="1">
        <f t="array" ref="P6731">IFERROR(INDEX(tblClientes[Dividendo Mensal (R$)],INT($J6731/ROWS(tblConsorcios[Produto]))+1),"")</f>
        <v/>
      </c>
      <c r="Q6731" s="20" t="str">
        <f t="shared" si="316"/>
        <v/>
      </c>
      <c r="R6731">
        <f t="shared" si="317"/>
        <v>0</v>
      </c>
    </row>
    <row r="6732" spans="10:18" x14ac:dyDescent="0.2">
      <c r="J6732">
        <f t="shared" si="315"/>
        <v>6730</v>
      </c>
      <c r="K6732" t="str" cm="1">
        <f t="array" ref="K6732">IFERROR(INDEX(tblClientes[Cliente],INT($J6732/ROWS(tblConsorcios[Produto]))+1),"")</f>
        <v/>
      </c>
      <c r="L6732" t="str" cm="1">
        <f t="array" ref="L6732">IFERROR(INDEX(tblConsorcios[Produto],MOD($J6732,ROWS(tblConsorcios[Produto]))+1),"")</f>
        <v>Imóvel IE150 – 220m</v>
      </c>
      <c r="M6732" s="20" cm="1">
        <f t="array" ref="M6732">IFERROR(INDEX(tblConsorcios[Valor da Carta (R$)],MOD($J6732,ROWS(tblConsorcios[Produto]))+1),"")</f>
        <v>150000</v>
      </c>
      <c r="N6732" s="2" cm="1">
        <f t="array" ref="N6732">IFERROR(INDEX(tblConsorcios[Prazo (meses)],MOD($J6732,ROWS(tblConsorcios[Produto]))+1),"")</f>
        <v>220</v>
      </c>
      <c r="O6732" s="20" cm="1">
        <f t="array" ref="O6732">IFERROR(INDEX(tblConsorcios[Parcela Mensal (R$)],MOD($J6732,ROWS(tblConsorcios[Produto]))+1),"")</f>
        <v>871.36</v>
      </c>
      <c r="P6732" s="20" t="str" cm="1">
        <f t="array" ref="P6732">IFERROR(INDEX(tblClientes[Dividendo Mensal (R$)],INT($J6732/ROWS(tblConsorcios[Produto]))+1),"")</f>
        <v/>
      </c>
      <c r="Q6732" s="20" t="str">
        <f t="shared" si="316"/>
        <v/>
      </c>
      <c r="R6732">
        <f t="shared" si="317"/>
        <v>0</v>
      </c>
    </row>
    <row r="6733" spans="10:18" x14ac:dyDescent="0.2">
      <c r="J6733">
        <f t="shared" si="315"/>
        <v>6731</v>
      </c>
      <c r="K6733" t="str" cm="1">
        <f t="array" ref="K6733">IFERROR(INDEX(tblClientes[Cliente],INT($J6733/ROWS(tblConsorcios[Produto]))+1),"")</f>
        <v/>
      </c>
      <c r="L6733" t="str" cm="1">
        <f t="array" ref="L6733">IFERROR(INDEX(tblConsorcios[Produto],MOD($J6733,ROWS(tblConsorcios[Produto]))+1),"")</f>
        <v>Imóvel IE150 – 200m</v>
      </c>
      <c r="M6733" s="20" cm="1">
        <f t="array" ref="M6733">IFERROR(INDEX(tblConsorcios[Valor da Carta (R$)],MOD($J6733,ROWS(tblConsorcios[Produto]))+1),"")</f>
        <v>150000</v>
      </c>
      <c r="N6733" s="2" cm="1">
        <f t="array" ref="N6733">IFERROR(INDEX(tblConsorcios[Prazo (meses)],MOD($J6733,ROWS(tblConsorcios[Produto]))+1),"")</f>
        <v>200</v>
      </c>
      <c r="O6733" s="20" cm="1">
        <f t="array" ref="O6733">IFERROR(INDEX(tblConsorcios[Parcela Mensal (R$)],MOD($J6733,ROWS(tblConsorcios[Produto]))+1),"")</f>
        <v>951</v>
      </c>
      <c r="P6733" s="20" t="str" cm="1">
        <f t="array" ref="P6733">IFERROR(INDEX(tblClientes[Dividendo Mensal (R$)],INT($J6733/ROWS(tblConsorcios[Produto]))+1),"")</f>
        <v/>
      </c>
      <c r="Q6733" s="20" t="str">
        <f t="shared" si="316"/>
        <v/>
      </c>
      <c r="R6733">
        <f t="shared" si="317"/>
        <v>0</v>
      </c>
    </row>
    <row r="6734" spans="10:18" x14ac:dyDescent="0.2">
      <c r="J6734">
        <f t="shared" si="315"/>
        <v>6732</v>
      </c>
      <c r="K6734" t="str" cm="1">
        <f t="array" ref="K6734">IFERROR(INDEX(tblClientes[Cliente],INT($J6734/ROWS(tblConsorcios[Produto]))+1),"")</f>
        <v/>
      </c>
      <c r="L6734" t="str" cm="1">
        <f t="array" ref="L6734">IFERROR(INDEX(tblConsorcios[Produto],MOD($J6734,ROWS(tblConsorcios[Produto]))+1),"")</f>
        <v>Imóvel IE140 – 240m</v>
      </c>
      <c r="M6734" s="20" cm="1">
        <f t="array" ref="M6734">IFERROR(INDEX(tblConsorcios[Valor da Carta (R$)],MOD($J6734,ROWS(tblConsorcios[Produto]))+1),"")</f>
        <v>140000</v>
      </c>
      <c r="N6734" s="2" cm="1">
        <f t="array" ref="N6734">IFERROR(INDEX(tblConsorcios[Prazo (meses)],MOD($J6734,ROWS(tblConsorcios[Produto]))+1),"")</f>
        <v>240</v>
      </c>
      <c r="O6734" s="20" cm="1">
        <f t="array" ref="O6734">IFERROR(INDEX(tblConsorcios[Parcela Mensal (R$)],MOD($J6734,ROWS(tblConsorcios[Produto]))+1),"")</f>
        <v>751.33</v>
      </c>
      <c r="P6734" s="20" t="str" cm="1">
        <f t="array" ref="P6734">IFERROR(INDEX(tblClientes[Dividendo Mensal (R$)],INT($J6734/ROWS(tblConsorcios[Produto]))+1),"")</f>
        <v/>
      </c>
      <c r="Q6734" s="20" t="str">
        <f t="shared" si="316"/>
        <v/>
      </c>
      <c r="R6734">
        <f t="shared" si="317"/>
        <v>0</v>
      </c>
    </row>
    <row r="6735" spans="10:18" x14ac:dyDescent="0.2">
      <c r="J6735">
        <f t="shared" si="315"/>
        <v>6733</v>
      </c>
      <c r="K6735" t="str" cm="1">
        <f t="array" ref="K6735">IFERROR(INDEX(tblClientes[Cliente],INT($J6735/ROWS(tblConsorcios[Produto]))+1),"")</f>
        <v/>
      </c>
      <c r="L6735" t="str" cm="1">
        <f t="array" ref="L6735">IFERROR(INDEX(tblConsorcios[Produto],MOD($J6735,ROWS(tblConsorcios[Produto]))+1),"")</f>
        <v>Imóvel IE140 – 220m</v>
      </c>
      <c r="M6735" s="20" cm="1">
        <f t="array" ref="M6735">IFERROR(INDEX(tblConsorcios[Valor da Carta (R$)],MOD($J6735,ROWS(tblConsorcios[Produto]))+1),"")</f>
        <v>140000</v>
      </c>
      <c r="N6735" s="2" cm="1">
        <f t="array" ref="N6735">IFERROR(INDEX(tblConsorcios[Prazo (meses)],MOD($J6735,ROWS(tblConsorcios[Produto]))+1),"")</f>
        <v>220</v>
      </c>
      <c r="O6735" s="20" cm="1">
        <f t="array" ref="O6735">IFERROR(INDEX(tblConsorcios[Parcela Mensal (R$)],MOD($J6735,ROWS(tblConsorcios[Produto]))+1),"")</f>
        <v>813.27</v>
      </c>
      <c r="P6735" s="20" t="str" cm="1">
        <f t="array" ref="P6735">IFERROR(INDEX(tblClientes[Dividendo Mensal (R$)],INT($J6735/ROWS(tblConsorcios[Produto]))+1),"")</f>
        <v/>
      </c>
      <c r="Q6735" s="20" t="str">
        <f t="shared" si="316"/>
        <v/>
      </c>
      <c r="R6735">
        <f t="shared" si="317"/>
        <v>0</v>
      </c>
    </row>
    <row r="6736" spans="10:18" x14ac:dyDescent="0.2">
      <c r="J6736">
        <f t="shared" si="315"/>
        <v>6734</v>
      </c>
      <c r="K6736" t="str" cm="1">
        <f t="array" ref="K6736">IFERROR(INDEX(tblClientes[Cliente],INT($J6736/ROWS(tblConsorcios[Produto]))+1),"")</f>
        <v/>
      </c>
      <c r="L6736" t="str" cm="1">
        <f t="array" ref="L6736">IFERROR(INDEX(tblConsorcios[Produto],MOD($J6736,ROWS(tblConsorcios[Produto]))+1),"")</f>
        <v>Imóvel IE140 – 200m</v>
      </c>
      <c r="M6736" s="20" cm="1">
        <f t="array" ref="M6736">IFERROR(INDEX(tblConsorcios[Valor da Carta (R$)],MOD($J6736,ROWS(tblConsorcios[Produto]))+1),"")</f>
        <v>140000</v>
      </c>
      <c r="N6736" s="2" cm="1">
        <f t="array" ref="N6736">IFERROR(INDEX(tblConsorcios[Prazo (meses)],MOD($J6736,ROWS(tblConsorcios[Produto]))+1),"")</f>
        <v>200</v>
      </c>
      <c r="O6736" s="20" cm="1">
        <f t="array" ref="O6736">IFERROR(INDEX(tblConsorcios[Parcela Mensal (R$)],MOD($J6736,ROWS(tblConsorcios[Produto]))+1),"")</f>
        <v>887.6</v>
      </c>
      <c r="P6736" s="20" t="str" cm="1">
        <f t="array" ref="P6736">IFERROR(INDEX(tblClientes[Dividendo Mensal (R$)],INT($J6736/ROWS(tblConsorcios[Produto]))+1),"")</f>
        <v/>
      </c>
      <c r="Q6736" s="20" t="str">
        <f t="shared" si="316"/>
        <v/>
      </c>
      <c r="R6736">
        <f t="shared" si="317"/>
        <v>0</v>
      </c>
    </row>
    <row r="6737" spans="10:18" x14ac:dyDescent="0.2">
      <c r="J6737">
        <f t="shared" si="315"/>
        <v>6735</v>
      </c>
      <c r="K6737" t="str" cm="1">
        <f t="array" ref="K6737">IFERROR(INDEX(tblClientes[Cliente],INT($J6737/ROWS(tblConsorcios[Produto]))+1),"")</f>
        <v/>
      </c>
      <c r="L6737" t="str" cm="1">
        <f t="array" ref="L6737">IFERROR(INDEX(tblConsorcios[Produto],MOD($J6737,ROWS(tblConsorcios[Produto]))+1),"")</f>
        <v>Imóvel IE130 – 240m</v>
      </c>
      <c r="M6737" s="20" cm="1">
        <f t="array" ref="M6737">IFERROR(INDEX(tblConsorcios[Valor da Carta (R$)],MOD($J6737,ROWS(tblConsorcios[Produto]))+1),"")</f>
        <v>130000</v>
      </c>
      <c r="N6737" s="2" cm="1">
        <f t="array" ref="N6737">IFERROR(INDEX(tblConsorcios[Prazo (meses)],MOD($J6737,ROWS(tblConsorcios[Produto]))+1),"")</f>
        <v>240</v>
      </c>
      <c r="O6737" s="20" cm="1">
        <f t="array" ref="O6737">IFERROR(INDEX(tblConsorcios[Parcela Mensal (R$)],MOD($J6737,ROWS(tblConsorcios[Produto]))+1),"")</f>
        <v>697.67</v>
      </c>
      <c r="P6737" s="20" t="str" cm="1">
        <f t="array" ref="P6737">IFERROR(INDEX(tblClientes[Dividendo Mensal (R$)],INT($J6737/ROWS(tblConsorcios[Produto]))+1),"")</f>
        <v/>
      </c>
      <c r="Q6737" s="20" t="str">
        <f t="shared" si="316"/>
        <v/>
      </c>
      <c r="R6737">
        <f t="shared" si="317"/>
        <v>0</v>
      </c>
    </row>
    <row r="6738" spans="10:18" x14ac:dyDescent="0.2">
      <c r="J6738">
        <f t="shared" si="315"/>
        <v>6736</v>
      </c>
      <c r="K6738" t="str" cm="1">
        <f t="array" ref="K6738">IFERROR(INDEX(tblClientes[Cliente],INT($J6738/ROWS(tblConsorcios[Produto]))+1),"")</f>
        <v/>
      </c>
      <c r="L6738" t="str" cm="1">
        <f t="array" ref="L6738">IFERROR(INDEX(tblConsorcios[Produto],MOD($J6738,ROWS(tblConsorcios[Produto]))+1),"")</f>
        <v>Imóvel IE130 – 220m</v>
      </c>
      <c r="M6738" s="20" cm="1">
        <f t="array" ref="M6738">IFERROR(INDEX(tblConsorcios[Valor da Carta (R$)],MOD($J6738,ROWS(tblConsorcios[Produto]))+1),"")</f>
        <v>130000</v>
      </c>
      <c r="N6738" s="2" cm="1">
        <f t="array" ref="N6738">IFERROR(INDEX(tblConsorcios[Prazo (meses)],MOD($J6738,ROWS(tblConsorcios[Produto]))+1),"")</f>
        <v>220</v>
      </c>
      <c r="O6738" s="20" cm="1">
        <f t="array" ref="O6738">IFERROR(INDEX(tblConsorcios[Parcela Mensal (R$)],MOD($J6738,ROWS(tblConsorcios[Produto]))+1),"")</f>
        <v>755.18</v>
      </c>
      <c r="P6738" s="20" t="str" cm="1">
        <f t="array" ref="P6738">IFERROR(INDEX(tblClientes[Dividendo Mensal (R$)],INT($J6738/ROWS(tblConsorcios[Produto]))+1),"")</f>
        <v/>
      </c>
      <c r="Q6738" s="20" t="str">
        <f t="shared" si="316"/>
        <v/>
      </c>
      <c r="R6738">
        <f t="shared" si="317"/>
        <v>0</v>
      </c>
    </row>
    <row r="6739" spans="10:18" x14ac:dyDescent="0.2">
      <c r="J6739">
        <f t="shared" si="315"/>
        <v>6737</v>
      </c>
      <c r="K6739" t="str" cm="1">
        <f t="array" ref="K6739">IFERROR(INDEX(tblClientes[Cliente],INT($J6739/ROWS(tblConsorcios[Produto]))+1),"")</f>
        <v/>
      </c>
      <c r="L6739" t="str" cm="1">
        <f t="array" ref="L6739">IFERROR(INDEX(tblConsorcios[Produto],MOD($J6739,ROWS(tblConsorcios[Produto]))+1),"")</f>
        <v>Imóvel IE130 – 200m</v>
      </c>
      <c r="M6739" s="20" cm="1">
        <f t="array" ref="M6739">IFERROR(INDEX(tblConsorcios[Valor da Carta (R$)],MOD($J6739,ROWS(tblConsorcios[Produto]))+1),"")</f>
        <v>130000</v>
      </c>
      <c r="N6739" s="2" cm="1">
        <f t="array" ref="N6739">IFERROR(INDEX(tblConsorcios[Prazo (meses)],MOD($J6739,ROWS(tblConsorcios[Produto]))+1),"")</f>
        <v>200</v>
      </c>
      <c r="O6739" s="20" cm="1">
        <f t="array" ref="O6739">IFERROR(INDEX(tblConsorcios[Parcela Mensal (R$)],MOD($J6739,ROWS(tblConsorcios[Produto]))+1),"")</f>
        <v>824.2</v>
      </c>
      <c r="P6739" s="20" t="str" cm="1">
        <f t="array" ref="P6739">IFERROR(INDEX(tblClientes[Dividendo Mensal (R$)],INT($J6739/ROWS(tblConsorcios[Produto]))+1),"")</f>
        <v/>
      </c>
      <c r="Q6739" s="20" t="str">
        <f t="shared" si="316"/>
        <v/>
      </c>
      <c r="R6739">
        <f t="shared" si="317"/>
        <v>0</v>
      </c>
    </row>
    <row r="6740" spans="10:18" x14ac:dyDescent="0.2">
      <c r="J6740">
        <f t="shared" si="315"/>
        <v>6738</v>
      </c>
      <c r="K6740" t="str" cm="1">
        <f t="array" ref="K6740">IFERROR(INDEX(tblClientes[Cliente],INT($J6740/ROWS(tblConsorcios[Produto]))+1),"")</f>
        <v/>
      </c>
      <c r="L6740" t="str" cm="1">
        <f t="array" ref="L6740">IFERROR(INDEX(tblConsorcios[Produto],MOD($J6740,ROWS(tblConsorcios[Produto]))+1),"")</f>
        <v>Imóvel IE120 – 240m</v>
      </c>
      <c r="M6740" s="20" cm="1">
        <f t="array" ref="M6740">IFERROR(INDEX(tblConsorcios[Valor da Carta (R$)],MOD($J6740,ROWS(tblConsorcios[Produto]))+1),"")</f>
        <v>120000</v>
      </c>
      <c r="N6740" s="2" cm="1">
        <f t="array" ref="N6740">IFERROR(INDEX(tblConsorcios[Prazo (meses)],MOD($J6740,ROWS(tblConsorcios[Produto]))+1),"")</f>
        <v>240</v>
      </c>
      <c r="O6740" s="20" cm="1">
        <f t="array" ref="O6740">IFERROR(INDEX(tblConsorcios[Parcela Mensal (R$)],MOD($J6740,ROWS(tblConsorcios[Produto]))+1),"")</f>
        <v>644</v>
      </c>
      <c r="P6740" s="20" t="str" cm="1">
        <f t="array" ref="P6740">IFERROR(INDEX(tblClientes[Dividendo Mensal (R$)],INT($J6740/ROWS(tblConsorcios[Produto]))+1),"")</f>
        <v/>
      </c>
      <c r="Q6740" s="20" t="str">
        <f t="shared" si="316"/>
        <v/>
      </c>
      <c r="R6740">
        <f t="shared" si="317"/>
        <v>0</v>
      </c>
    </row>
    <row r="6741" spans="10:18" x14ac:dyDescent="0.2">
      <c r="J6741">
        <f t="shared" si="315"/>
        <v>6739</v>
      </c>
      <c r="K6741" t="str" cm="1">
        <f t="array" ref="K6741">IFERROR(INDEX(tblClientes[Cliente],INT($J6741/ROWS(tblConsorcios[Produto]))+1),"")</f>
        <v/>
      </c>
      <c r="L6741" t="str" cm="1">
        <f t="array" ref="L6741">IFERROR(INDEX(tblConsorcios[Produto],MOD($J6741,ROWS(tblConsorcios[Produto]))+1),"")</f>
        <v>Imóvel IE120 – 220m</v>
      </c>
      <c r="M6741" s="20" cm="1">
        <f t="array" ref="M6741">IFERROR(INDEX(tblConsorcios[Valor da Carta (R$)],MOD($J6741,ROWS(tblConsorcios[Produto]))+1),"")</f>
        <v>120000</v>
      </c>
      <c r="N6741" s="2" cm="1">
        <f t="array" ref="N6741">IFERROR(INDEX(tblConsorcios[Prazo (meses)],MOD($J6741,ROWS(tblConsorcios[Produto]))+1),"")</f>
        <v>220</v>
      </c>
      <c r="O6741" s="20" cm="1">
        <f t="array" ref="O6741">IFERROR(INDEX(tblConsorcios[Parcela Mensal (R$)],MOD($J6741,ROWS(tblConsorcios[Produto]))+1),"")</f>
        <v>697.09</v>
      </c>
      <c r="P6741" s="20" t="str" cm="1">
        <f t="array" ref="P6741">IFERROR(INDEX(tblClientes[Dividendo Mensal (R$)],INT($J6741/ROWS(tblConsorcios[Produto]))+1),"")</f>
        <v/>
      </c>
      <c r="Q6741" s="20" t="str">
        <f t="shared" si="316"/>
        <v/>
      </c>
      <c r="R6741">
        <f t="shared" si="317"/>
        <v>0</v>
      </c>
    </row>
    <row r="6742" spans="10:18" x14ac:dyDescent="0.2">
      <c r="J6742">
        <f t="shared" si="315"/>
        <v>6740</v>
      </c>
      <c r="K6742" t="str" cm="1">
        <f t="array" ref="K6742">IFERROR(INDEX(tblClientes[Cliente],INT($J6742/ROWS(tblConsorcios[Produto]))+1),"")</f>
        <v/>
      </c>
      <c r="L6742" t="str" cm="1">
        <f t="array" ref="L6742">IFERROR(INDEX(tblConsorcios[Produto],MOD($J6742,ROWS(tblConsorcios[Produto]))+1),"")</f>
        <v>Imóvel IE120 – 200m</v>
      </c>
      <c r="M6742" s="20" cm="1">
        <f t="array" ref="M6742">IFERROR(INDEX(tblConsorcios[Valor da Carta (R$)],MOD($J6742,ROWS(tblConsorcios[Produto]))+1),"")</f>
        <v>120000</v>
      </c>
      <c r="N6742" s="2" cm="1">
        <f t="array" ref="N6742">IFERROR(INDEX(tblConsorcios[Prazo (meses)],MOD($J6742,ROWS(tblConsorcios[Produto]))+1),"")</f>
        <v>200</v>
      </c>
      <c r="O6742" s="20" cm="1">
        <f t="array" ref="O6742">IFERROR(INDEX(tblConsorcios[Parcela Mensal (R$)],MOD($J6742,ROWS(tblConsorcios[Produto]))+1),"")</f>
        <v>760.8</v>
      </c>
      <c r="P6742" s="20" t="str" cm="1">
        <f t="array" ref="P6742">IFERROR(INDEX(tblClientes[Dividendo Mensal (R$)],INT($J6742/ROWS(tblConsorcios[Produto]))+1),"")</f>
        <v/>
      </c>
      <c r="Q6742" s="20" t="str">
        <f t="shared" si="316"/>
        <v/>
      </c>
      <c r="R6742">
        <f t="shared" si="317"/>
        <v>0</v>
      </c>
    </row>
    <row r="6743" spans="10:18" x14ac:dyDescent="0.2">
      <c r="J6743">
        <f t="shared" si="315"/>
        <v>6741</v>
      </c>
      <c r="K6743" t="str" cm="1">
        <f t="array" ref="K6743">IFERROR(INDEX(tblClientes[Cliente],INT($J6743/ROWS(tblConsorcios[Produto]))+1),"")</f>
        <v/>
      </c>
      <c r="L6743" t="str" cm="1">
        <f t="array" ref="L6743">IFERROR(INDEX(tblConsorcios[Produto],MOD($J6743,ROWS(tblConsorcios[Produto]))+1),"")</f>
        <v>Imóvel IE600 – 240m</v>
      </c>
      <c r="M6743" s="20" cm="1">
        <f t="array" ref="M6743">IFERROR(INDEX(tblConsorcios[Valor da Carta (R$)],MOD($J6743,ROWS(tblConsorcios[Produto]))+1),"")</f>
        <v>600000</v>
      </c>
      <c r="N6743" s="2" cm="1">
        <f t="array" ref="N6743">IFERROR(INDEX(tblConsorcios[Prazo (meses)],MOD($J6743,ROWS(tblConsorcios[Produto]))+1),"")</f>
        <v>240</v>
      </c>
      <c r="O6743" s="20" cm="1">
        <f t="array" ref="O6743">IFERROR(INDEX(tblConsorcios[Parcela Mensal (R$)],MOD($J6743,ROWS(tblConsorcios[Produto]))+1),"")</f>
        <v>3220</v>
      </c>
      <c r="P6743" s="20" t="str" cm="1">
        <f t="array" ref="P6743">IFERROR(INDEX(tblClientes[Dividendo Mensal (R$)],INT($J6743/ROWS(tblConsorcios[Produto]))+1),"")</f>
        <v/>
      </c>
      <c r="Q6743" s="20" t="str">
        <f t="shared" si="316"/>
        <v/>
      </c>
      <c r="R6743">
        <f t="shared" si="317"/>
        <v>0</v>
      </c>
    </row>
    <row r="6744" spans="10:18" x14ac:dyDescent="0.2">
      <c r="J6744">
        <f t="shared" si="315"/>
        <v>6742</v>
      </c>
      <c r="K6744" t="str" cm="1">
        <f t="array" ref="K6744">IFERROR(INDEX(tblClientes[Cliente],INT($J6744/ROWS(tblConsorcios[Produto]))+1),"")</f>
        <v/>
      </c>
      <c r="L6744" t="str" cm="1">
        <f t="array" ref="L6744">IFERROR(INDEX(tblConsorcios[Produto],MOD($J6744,ROWS(tblConsorcios[Produto]))+1),"")</f>
        <v>Imóvel IE600 – 220m</v>
      </c>
      <c r="M6744" s="20" cm="1">
        <f t="array" ref="M6744">IFERROR(INDEX(tblConsorcios[Valor da Carta (R$)],MOD($J6744,ROWS(tblConsorcios[Produto]))+1),"")</f>
        <v>600000</v>
      </c>
      <c r="N6744" s="2" cm="1">
        <f t="array" ref="N6744">IFERROR(INDEX(tblConsorcios[Prazo (meses)],MOD($J6744,ROWS(tblConsorcios[Produto]))+1),"")</f>
        <v>220</v>
      </c>
      <c r="O6744" s="20" cm="1">
        <f t="array" ref="O6744">IFERROR(INDEX(tblConsorcios[Parcela Mensal (R$)],MOD($J6744,ROWS(tblConsorcios[Produto]))+1),"")</f>
        <v>3485.45</v>
      </c>
      <c r="P6744" s="20" t="str" cm="1">
        <f t="array" ref="P6744">IFERROR(INDEX(tblClientes[Dividendo Mensal (R$)],INT($J6744/ROWS(tblConsorcios[Produto]))+1),"")</f>
        <v/>
      </c>
      <c r="Q6744" s="20" t="str">
        <f t="shared" si="316"/>
        <v/>
      </c>
      <c r="R6744">
        <f t="shared" si="317"/>
        <v>0</v>
      </c>
    </row>
    <row r="6745" spans="10:18" x14ac:dyDescent="0.2">
      <c r="J6745">
        <f t="shared" si="315"/>
        <v>6743</v>
      </c>
      <c r="K6745" t="str" cm="1">
        <f t="array" ref="K6745">IFERROR(INDEX(tblClientes[Cliente],INT($J6745/ROWS(tblConsorcios[Produto]))+1),"")</f>
        <v/>
      </c>
      <c r="L6745" t="str" cm="1">
        <f t="array" ref="L6745">IFERROR(INDEX(tblConsorcios[Produto],MOD($J6745,ROWS(tblConsorcios[Produto]))+1),"")</f>
        <v>Imóvel IE600 – 200m</v>
      </c>
      <c r="M6745" s="20" cm="1">
        <f t="array" ref="M6745">IFERROR(INDEX(tblConsorcios[Valor da Carta (R$)],MOD($J6745,ROWS(tblConsorcios[Produto]))+1),"")</f>
        <v>600000</v>
      </c>
      <c r="N6745" s="2" cm="1">
        <f t="array" ref="N6745">IFERROR(INDEX(tblConsorcios[Prazo (meses)],MOD($J6745,ROWS(tblConsorcios[Produto]))+1),"")</f>
        <v>200</v>
      </c>
      <c r="O6745" s="20" cm="1">
        <f t="array" ref="O6745">IFERROR(INDEX(tblConsorcios[Parcela Mensal (R$)],MOD($J6745,ROWS(tblConsorcios[Produto]))+1),"")</f>
        <v>3804</v>
      </c>
      <c r="P6745" s="20" t="str" cm="1">
        <f t="array" ref="P6745">IFERROR(INDEX(tblClientes[Dividendo Mensal (R$)],INT($J6745/ROWS(tblConsorcios[Produto]))+1),"")</f>
        <v/>
      </c>
      <c r="Q6745" s="20" t="str">
        <f t="shared" si="316"/>
        <v/>
      </c>
      <c r="R6745">
        <f t="shared" si="317"/>
        <v>0</v>
      </c>
    </row>
    <row r="6746" spans="10:18" x14ac:dyDescent="0.2">
      <c r="J6746">
        <f t="shared" si="315"/>
        <v>6744</v>
      </c>
      <c r="K6746" t="str" cm="1">
        <f t="array" ref="K6746">IFERROR(INDEX(tblClientes[Cliente],INT($J6746/ROWS(tblConsorcios[Produto]))+1),"")</f>
        <v/>
      </c>
      <c r="L6746" t="str" cm="1">
        <f t="array" ref="L6746">IFERROR(INDEX(tblConsorcios[Produto],MOD($J6746,ROWS(tblConsorcios[Produto]))+1),"")</f>
        <v>Imóvel IE580 – 240m</v>
      </c>
      <c r="M6746" s="20" cm="1">
        <f t="array" ref="M6746">IFERROR(INDEX(tblConsorcios[Valor da Carta (R$)],MOD($J6746,ROWS(tblConsorcios[Produto]))+1),"")</f>
        <v>580000</v>
      </c>
      <c r="N6746" s="2" cm="1">
        <f t="array" ref="N6746">IFERROR(INDEX(tblConsorcios[Prazo (meses)],MOD($J6746,ROWS(tblConsorcios[Produto]))+1),"")</f>
        <v>240</v>
      </c>
      <c r="O6746" s="20" cm="1">
        <f t="array" ref="O6746">IFERROR(INDEX(tblConsorcios[Parcela Mensal (R$)],MOD($J6746,ROWS(tblConsorcios[Produto]))+1),"")</f>
        <v>3112.67</v>
      </c>
      <c r="P6746" s="20" t="str" cm="1">
        <f t="array" ref="P6746">IFERROR(INDEX(tblClientes[Dividendo Mensal (R$)],INT($J6746/ROWS(tblConsorcios[Produto]))+1),"")</f>
        <v/>
      </c>
      <c r="Q6746" s="20" t="str">
        <f t="shared" si="316"/>
        <v/>
      </c>
      <c r="R6746">
        <f t="shared" si="317"/>
        <v>0</v>
      </c>
    </row>
    <row r="6747" spans="10:18" x14ac:dyDescent="0.2">
      <c r="J6747">
        <f t="shared" si="315"/>
        <v>6745</v>
      </c>
      <c r="K6747" t="str" cm="1">
        <f t="array" ref="K6747">IFERROR(INDEX(tblClientes[Cliente],INT($J6747/ROWS(tblConsorcios[Produto]))+1),"")</f>
        <v/>
      </c>
      <c r="L6747" t="str" cm="1">
        <f t="array" ref="L6747">IFERROR(INDEX(tblConsorcios[Produto],MOD($J6747,ROWS(tblConsorcios[Produto]))+1),"")</f>
        <v>Imóvel IE580 – 220m</v>
      </c>
      <c r="M6747" s="20" cm="1">
        <f t="array" ref="M6747">IFERROR(INDEX(tblConsorcios[Valor da Carta (R$)],MOD($J6747,ROWS(tblConsorcios[Produto]))+1),"")</f>
        <v>580000</v>
      </c>
      <c r="N6747" s="2" cm="1">
        <f t="array" ref="N6747">IFERROR(INDEX(tblConsorcios[Prazo (meses)],MOD($J6747,ROWS(tblConsorcios[Produto]))+1),"")</f>
        <v>220</v>
      </c>
      <c r="O6747" s="20" cm="1">
        <f t="array" ref="O6747">IFERROR(INDEX(tblConsorcios[Parcela Mensal (R$)],MOD($J6747,ROWS(tblConsorcios[Produto]))+1),"")</f>
        <v>3369.27</v>
      </c>
      <c r="P6747" s="20" t="str" cm="1">
        <f t="array" ref="P6747">IFERROR(INDEX(tblClientes[Dividendo Mensal (R$)],INT($J6747/ROWS(tblConsorcios[Produto]))+1),"")</f>
        <v/>
      </c>
      <c r="Q6747" s="20" t="str">
        <f t="shared" si="316"/>
        <v/>
      </c>
      <c r="R6747">
        <f t="shared" si="317"/>
        <v>0</v>
      </c>
    </row>
    <row r="6748" spans="10:18" x14ac:dyDescent="0.2">
      <c r="J6748">
        <f t="shared" si="315"/>
        <v>6746</v>
      </c>
      <c r="K6748" t="str" cm="1">
        <f t="array" ref="K6748">IFERROR(INDEX(tblClientes[Cliente],INT($J6748/ROWS(tblConsorcios[Produto]))+1),"")</f>
        <v/>
      </c>
      <c r="L6748" t="str" cm="1">
        <f t="array" ref="L6748">IFERROR(INDEX(tblConsorcios[Produto],MOD($J6748,ROWS(tblConsorcios[Produto]))+1),"")</f>
        <v>Imóvel IE580 – 200m</v>
      </c>
      <c r="M6748" s="20" cm="1">
        <f t="array" ref="M6748">IFERROR(INDEX(tblConsorcios[Valor da Carta (R$)],MOD($J6748,ROWS(tblConsorcios[Produto]))+1),"")</f>
        <v>580000</v>
      </c>
      <c r="N6748" s="2" cm="1">
        <f t="array" ref="N6748">IFERROR(INDEX(tblConsorcios[Prazo (meses)],MOD($J6748,ROWS(tblConsorcios[Produto]))+1),"")</f>
        <v>200</v>
      </c>
      <c r="O6748" s="20" cm="1">
        <f t="array" ref="O6748">IFERROR(INDEX(tblConsorcios[Parcela Mensal (R$)],MOD($J6748,ROWS(tblConsorcios[Produto]))+1),"")</f>
        <v>3677.2</v>
      </c>
      <c r="P6748" s="20" t="str" cm="1">
        <f t="array" ref="P6748">IFERROR(INDEX(tblClientes[Dividendo Mensal (R$)],INT($J6748/ROWS(tblConsorcios[Produto]))+1),"")</f>
        <v/>
      </c>
      <c r="Q6748" s="20" t="str">
        <f t="shared" si="316"/>
        <v/>
      </c>
      <c r="R6748">
        <f t="shared" si="317"/>
        <v>0</v>
      </c>
    </row>
    <row r="6749" spans="10:18" x14ac:dyDescent="0.2">
      <c r="J6749">
        <f t="shared" si="315"/>
        <v>6747</v>
      </c>
      <c r="K6749" t="str" cm="1">
        <f t="array" ref="K6749">IFERROR(INDEX(tblClientes[Cliente],INT($J6749/ROWS(tblConsorcios[Produto]))+1),"")</f>
        <v/>
      </c>
      <c r="L6749" t="str" cm="1">
        <f t="array" ref="L6749">IFERROR(INDEX(tblConsorcios[Produto],MOD($J6749,ROWS(tblConsorcios[Produto]))+1),"")</f>
        <v>Imóvel IE550 – 240m</v>
      </c>
      <c r="M6749" s="20" cm="1">
        <f t="array" ref="M6749">IFERROR(INDEX(tblConsorcios[Valor da Carta (R$)],MOD($J6749,ROWS(tblConsorcios[Produto]))+1),"")</f>
        <v>550000</v>
      </c>
      <c r="N6749" s="2" cm="1">
        <f t="array" ref="N6749">IFERROR(INDEX(tblConsorcios[Prazo (meses)],MOD($J6749,ROWS(tblConsorcios[Produto]))+1),"")</f>
        <v>240</v>
      </c>
      <c r="O6749" s="20" cm="1">
        <f t="array" ref="O6749">IFERROR(INDEX(tblConsorcios[Parcela Mensal (R$)],MOD($J6749,ROWS(tblConsorcios[Produto]))+1),"")</f>
        <v>2951.67</v>
      </c>
      <c r="P6749" s="20" t="str" cm="1">
        <f t="array" ref="P6749">IFERROR(INDEX(tblClientes[Dividendo Mensal (R$)],INT($J6749/ROWS(tblConsorcios[Produto]))+1),"")</f>
        <v/>
      </c>
      <c r="Q6749" s="20" t="str">
        <f t="shared" si="316"/>
        <v/>
      </c>
      <c r="R6749">
        <f t="shared" si="317"/>
        <v>0</v>
      </c>
    </row>
    <row r="6750" spans="10:18" x14ac:dyDescent="0.2">
      <c r="J6750">
        <f t="shared" si="315"/>
        <v>6748</v>
      </c>
      <c r="K6750" t="str" cm="1">
        <f t="array" ref="K6750">IFERROR(INDEX(tblClientes[Cliente],INT($J6750/ROWS(tblConsorcios[Produto]))+1),"")</f>
        <v/>
      </c>
      <c r="L6750" t="str" cm="1">
        <f t="array" ref="L6750">IFERROR(INDEX(tblConsorcios[Produto],MOD($J6750,ROWS(tblConsorcios[Produto]))+1),"")</f>
        <v>Imóvel IE550 – 220m</v>
      </c>
      <c r="M6750" s="20" cm="1">
        <f t="array" ref="M6750">IFERROR(INDEX(tblConsorcios[Valor da Carta (R$)],MOD($J6750,ROWS(tblConsorcios[Produto]))+1),"")</f>
        <v>550000</v>
      </c>
      <c r="N6750" s="2" cm="1">
        <f t="array" ref="N6750">IFERROR(INDEX(tblConsorcios[Prazo (meses)],MOD($J6750,ROWS(tblConsorcios[Produto]))+1),"")</f>
        <v>220</v>
      </c>
      <c r="O6750" s="20" cm="1">
        <f t="array" ref="O6750">IFERROR(INDEX(tblConsorcios[Parcela Mensal (R$)],MOD($J6750,ROWS(tblConsorcios[Produto]))+1),"")</f>
        <v>3195</v>
      </c>
      <c r="P6750" s="20" t="str" cm="1">
        <f t="array" ref="P6750">IFERROR(INDEX(tblClientes[Dividendo Mensal (R$)],INT($J6750/ROWS(tblConsorcios[Produto]))+1),"")</f>
        <v/>
      </c>
      <c r="Q6750" s="20" t="str">
        <f t="shared" si="316"/>
        <v/>
      </c>
      <c r="R6750">
        <f t="shared" si="317"/>
        <v>0</v>
      </c>
    </row>
    <row r="6751" spans="10:18" x14ac:dyDescent="0.2">
      <c r="J6751">
        <f t="shared" si="315"/>
        <v>6749</v>
      </c>
      <c r="K6751" t="str" cm="1">
        <f t="array" ref="K6751">IFERROR(INDEX(tblClientes[Cliente],INT($J6751/ROWS(tblConsorcios[Produto]))+1),"")</f>
        <v/>
      </c>
      <c r="L6751" t="str" cm="1">
        <f t="array" ref="L6751">IFERROR(INDEX(tblConsorcios[Produto],MOD($J6751,ROWS(tblConsorcios[Produto]))+1),"")</f>
        <v>Imóvel IE550 – 200m</v>
      </c>
      <c r="M6751" s="20" cm="1">
        <f t="array" ref="M6751">IFERROR(INDEX(tblConsorcios[Valor da Carta (R$)],MOD($J6751,ROWS(tblConsorcios[Produto]))+1),"")</f>
        <v>550000</v>
      </c>
      <c r="N6751" s="2" cm="1">
        <f t="array" ref="N6751">IFERROR(INDEX(tblConsorcios[Prazo (meses)],MOD($J6751,ROWS(tblConsorcios[Produto]))+1),"")</f>
        <v>200</v>
      </c>
      <c r="O6751" s="20" cm="1">
        <f t="array" ref="O6751">IFERROR(INDEX(tblConsorcios[Parcela Mensal (R$)],MOD($J6751,ROWS(tblConsorcios[Produto]))+1),"")</f>
        <v>3487</v>
      </c>
      <c r="P6751" s="20" t="str" cm="1">
        <f t="array" ref="P6751">IFERROR(INDEX(tblClientes[Dividendo Mensal (R$)],INT($J6751/ROWS(tblConsorcios[Produto]))+1),"")</f>
        <v/>
      </c>
      <c r="Q6751" s="20" t="str">
        <f t="shared" si="316"/>
        <v/>
      </c>
      <c r="R6751">
        <f t="shared" si="317"/>
        <v>0</v>
      </c>
    </row>
    <row r="6752" spans="10:18" x14ac:dyDescent="0.2">
      <c r="J6752">
        <f t="shared" si="315"/>
        <v>6750</v>
      </c>
      <c r="K6752" t="str" cm="1">
        <f t="array" ref="K6752">IFERROR(INDEX(tblClientes[Cliente],INT($J6752/ROWS(tblConsorcios[Produto]))+1),"")</f>
        <v/>
      </c>
      <c r="L6752" t="str" cm="1">
        <f t="array" ref="L6752">IFERROR(INDEX(tblConsorcios[Produto],MOD($J6752,ROWS(tblConsorcios[Produto]))+1),"")</f>
        <v>Imóvel IE530 – 240m</v>
      </c>
      <c r="M6752" s="20" cm="1">
        <f t="array" ref="M6752">IFERROR(INDEX(tblConsorcios[Valor da Carta (R$)],MOD($J6752,ROWS(tblConsorcios[Produto]))+1),"")</f>
        <v>530000</v>
      </c>
      <c r="N6752" s="2" cm="1">
        <f t="array" ref="N6752">IFERROR(INDEX(tblConsorcios[Prazo (meses)],MOD($J6752,ROWS(tblConsorcios[Produto]))+1),"")</f>
        <v>240</v>
      </c>
      <c r="O6752" s="20" cm="1">
        <f t="array" ref="O6752">IFERROR(INDEX(tblConsorcios[Parcela Mensal (R$)],MOD($J6752,ROWS(tblConsorcios[Produto]))+1),"")</f>
        <v>2844.33</v>
      </c>
      <c r="P6752" s="20" t="str" cm="1">
        <f t="array" ref="P6752">IFERROR(INDEX(tblClientes[Dividendo Mensal (R$)],INT($J6752/ROWS(tblConsorcios[Produto]))+1),"")</f>
        <v/>
      </c>
      <c r="Q6752" s="20" t="str">
        <f t="shared" si="316"/>
        <v/>
      </c>
      <c r="R6752">
        <f t="shared" si="317"/>
        <v>0</v>
      </c>
    </row>
    <row r="6753" spans="10:18" x14ac:dyDescent="0.2">
      <c r="J6753">
        <f t="shared" si="315"/>
        <v>6751</v>
      </c>
      <c r="K6753" t="str" cm="1">
        <f t="array" ref="K6753">IFERROR(INDEX(tblClientes[Cliente],INT($J6753/ROWS(tblConsorcios[Produto]))+1),"")</f>
        <v/>
      </c>
      <c r="L6753" t="str" cm="1">
        <f t="array" ref="L6753">IFERROR(INDEX(tblConsorcios[Produto],MOD($J6753,ROWS(tblConsorcios[Produto]))+1),"")</f>
        <v>Imóvel IE530 – 220m</v>
      </c>
      <c r="M6753" s="20" cm="1">
        <f t="array" ref="M6753">IFERROR(INDEX(tblConsorcios[Valor da Carta (R$)],MOD($J6753,ROWS(tblConsorcios[Produto]))+1),"")</f>
        <v>530000</v>
      </c>
      <c r="N6753" s="2" cm="1">
        <f t="array" ref="N6753">IFERROR(INDEX(tblConsorcios[Prazo (meses)],MOD($J6753,ROWS(tblConsorcios[Produto]))+1),"")</f>
        <v>220</v>
      </c>
      <c r="O6753" s="20" cm="1">
        <f t="array" ref="O6753">IFERROR(INDEX(tblConsorcios[Parcela Mensal (R$)],MOD($J6753,ROWS(tblConsorcios[Produto]))+1),"")</f>
        <v>3078.82</v>
      </c>
      <c r="P6753" s="20" t="str" cm="1">
        <f t="array" ref="P6753">IFERROR(INDEX(tblClientes[Dividendo Mensal (R$)],INT($J6753/ROWS(tblConsorcios[Produto]))+1),"")</f>
        <v/>
      </c>
      <c r="Q6753" s="20" t="str">
        <f t="shared" si="316"/>
        <v/>
      </c>
      <c r="R6753">
        <f t="shared" si="317"/>
        <v>0</v>
      </c>
    </row>
    <row r="6754" spans="10:18" x14ac:dyDescent="0.2">
      <c r="J6754">
        <f t="shared" si="315"/>
        <v>6752</v>
      </c>
      <c r="K6754" t="str" cm="1">
        <f t="array" ref="K6754">IFERROR(INDEX(tblClientes[Cliente],INT($J6754/ROWS(tblConsorcios[Produto]))+1),"")</f>
        <v/>
      </c>
      <c r="L6754" t="str" cm="1">
        <f t="array" ref="L6754">IFERROR(INDEX(tblConsorcios[Produto],MOD($J6754,ROWS(tblConsorcios[Produto]))+1),"")</f>
        <v>Imóvel IE530 – 200m</v>
      </c>
      <c r="M6754" s="20" cm="1">
        <f t="array" ref="M6754">IFERROR(INDEX(tblConsorcios[Valor da Carta (R$)],MOD($J6754,ROWS(tblConsorcios[Produto]))+1),"")</f>
        <v>530000</v>
      </c>
      <c r="N6754" s="2" cm="1">
        <f t="array" ref="N6754">IFERROR(INDEX(tblConsorcios[Prazo (meses)],MOD($J6754,ROWS(tblConsorcios[Produto]))+1),"")</f>
        <v>200</v>
      </c>
      <c r="O6754" s="20" cm="1">
        <f t="array" ref="O6754">IFERROR(INDEX(tblConsorcios[Parcela Mensal (R$)],MOD($J6754,ROWS(tblConsorcios[Produto]))+1),"")</f>
        <v>3360.2</v>
      </c>
      <c r="P6754" s="20" t="str" cm="1">
        <f t="array" ref="P6754">IFERROR(INDEX(tblClientes[Dividendo Mensal (R$)],INT($J6754/ROWS(tblConsorcios[Produto]))+1),"")</f>
        <v/>
      </c>
      <c r="Q6754" s="20" t="str">
        <f t="shared" si="316"/>
        <v/>
      </c>
      <c r="R6754">
        <f t="shared" si="317"/>
        <v>0</v>
      </c>
    </row>
    <row r="6755" spans="10:18" x14ac:dyDescent="0.2">
      <c r="J6755">
        <f t="shared" si="315"/>
        <v>6753</v>
      </c>
      <c r="K6755" t="str" cm="1">
        <f t="array" ref="K6755">IFERROR(INDEX(tblClientes[Cliente],INT($J6755/ROWS(tblConsorcios[Produto]))+1),"")</f>
        <v/>
      </c>
      <c r="L6755" t="str" cm="1">
        <f t="array" ref="L6755">IFERROR(INDEX(tblConsorcios[Produto],MOD($J6755,ROWS(tblConsorcios[Produto]))+1),"")</f>
        <v>Imóvel IE500 – 240m</v>
      </c>
      <c r="M6755" s="20" cm="1">
        <f t="array" ref="M6755">IFERROR(INDEX(tblConsorcios[Valor da Carta (R$)],MOD($J6755,ROWS(tblConsorcios[Produto]))+1),"")</f>
        <v>500000</v>
      </c>
      <c r="N6755" s="2" cm="1">
        <f t="array" ref="N6755">IFERROR(INDEX(tblConsorcios[Prazo (meses)],MOD($J6755,ROWS(tblConsorcios[Produto]))+1),"")</f>
        <v>240</v>
      </c>
      <c r="O6755" s="20" cm="1">
        <f t="array" ref="O6755">IFERROR(INDEX(tblConsorcios[Parcela Mensal (R$)],MOD($J6755,ROWS(tblConsorcios[Produto]))+1),"")</f>
        <v>2683.33</v>
      </c>
      <c r="P6755" s="20" t="str" cm="1">
        <f t="array" ref="P6755">IFERROR(INDEX(tblClientes[Dividendo Mensal (R$)],INT($J6755/ROWS(tblConsorcios[Produto]))+1),"")</f>
        <v/>
      </c>
      <c r="Q6755" s="20" t="str">
        <f t="shared" si="316"/>
        <v/>
      </c>
      <c r="R6755">
        <f t="shared" si="317"/>
        <v>0</v>
      </c>
    </row>
    <row r="6756" spans="10:18" x14ac:dyDescent="0.2">
      <c r="J6756">
        <f t="shared" si="315"/>
        <v>6754</v>
      </c>
      <c r="K6756" t="str" cm="1">
        <f t="array" ref="K6756">IFERROR(INDEX(tblClientes[Cliente],INT($J6756/ROWS(tblConsorcios[Produto]))+1),"")</f>
        <v/>
      </c>
      <c r="L6756" t="str" cm="1">
        <f t="array" ref="L6756">IFERROR(INDEX(tblConsorcios[Produto],MOD($J6756,ROWS(tblConsorcios[Produto]))+1),"")</f>
        <v>Imóvel IE500 – 220m</v>
      </c>
      <c r="M6756" s="20" cm="1">
        <f t="array" ref="M6756">IFERROR(INDEX(tblConsorcios[Valor da Carta (R$)],MOD($J6756,ROWS(tblConsorcios[Produto]))+1),"")</f>
        <v>500000</v>
      </c>
      <c r="N6756" s="2" cm="1">
        <f t="array" ref="N6756">IFERROR(INDEX(tblConsorcios[Prazo (meses)],MOD($J6756,ROWS(tblConsorcios[Produto]))+1),"")</f>
        <v>220</v>
      </c>
      <c r="O6756" s="20" cm="1">
        <f t="array" ref="O6756">IFERROR(INDEX(tblConsorcios[Parcela Mensal (R$)],MOD($J6756,ROWS(tblConsorcios[Produto]))+1),"")</f>
        <v>2904.55</v>
      </c>
      <c r="P6756" s="20" t="str" cm="1">
        <f t="array" ref="P6756">IFERROR(INDEX(tblClientes[Dividendo Mensal (R$)],INT($J6756/ROWS(tblConsorcios[Produto]))+1),"")</f>
        <v/>
      </c>
      <c r="Q6756" s="20" t="str">
        <f t="shared" si="316"/>
        <v/>
      </c>
      <c r="R6756">
        <f t="shared" si="317"/>
        <v>0</v>
      </c>
    </row>
    <row r="6757" spans="10:18" x14ac:dyDescent="0.2">
      <c r="J6757">
        <f t="shared" si="315"/>
        <v>6755</v>
      </c>
      <c r="K6757" t="str" cm="1">
        <f t="array" ref="K6757">IFERROR(INDEX(tblClientes[Cliente],INT($J6757/ROWS(tblConsorcios[Produto]))+1),"")</f>
        <v/>
      </c>
      <c r="L6757" t="str" cm="1">
        <f t="array" ref="L6757">IFERROR(INDEX(tblConsorcios[Produto],MOD($J6757,ROWS(tblConsorcios[Produto]))+1),"")</f>
        <v>Imóvel IE500 – 200m</v>
      </c>
      <c r="M6757" s="20" cm="1">
        <f t="array" ref="M6757">IFERROR(INDEX(tblConsorcios[Valor da Carta (R$)],MOD($J6757,ROWS(tblConsorcios[Produto]))+1),"")</f>
        <v>500000</v>
      </c>
      <c r="N6757" s="2" cm="1">
        <f t="array" ref="N6757">IFERROR(INDEX(tblConsorcios[Prazo (meses)],MOD($J6757,ROWS(tblConsorcios[Produto]))+1),"")</f>
        <v>200</v>
      </c>
      <c r="O6757" s="20" cm="1">
        <f t="array" ref="O6757">IFERROR(INDEX(tblConsorcios[Parcela Mensal (R$)],MOD($J6757,ROWS(tblConsorcios[Produto]))+1),"")</f>
        <v>3170</v>
      </c>
      <c r="P6757" s="20" t="str" cm="1">
        <f t="array" ref="P6757">IFERROR(INDEX(tblClientes[Dividendo Mensal (R$)],INT($J6757/ROWS(tblConsorcios[Produto]))+1),"")</f>
        <v/>
      </c>
      <c r="Q6757" s="20" t="str">
        <f t="shared" si="316"/>
        <v/>
      </c>
      <c r="R6757">
        <f t="shared" si="317"/>
        <v>0</v>
      </c>
    </row>
    <row r="6758" spans="10:18" x14ac:dyDescent="0.2">
      <c r="J6758">
        <f t="shared" si="315"/>
        <v>6756</v>
      </c>
      <c r="K6758" t="str" cm="1">
        <f t="array" ref="K6758">IFERROR(INDEX(tblClientes[Cliente],INT($J6758/ROWS(tblConsorcios[Produto]))+1),"")</f>
        <v/>
      </c>
      <c r="L6758" t="str" cm="1">
        <f t="array" ref="L6758">IFERROR(INDEX(tblConsorcios[Produto],MOD($J6758,ROWS(tblConsorcios[Produto]))+1),"")</f>
        <v>Imóvel IE480 – 240m</v>
      </c>
      <c r="M6758" s="20" cm="1">
        <f t="array" ref="M6758">IFERROR(INDEX(tblConsorcios[Valor da Carta (R$)],MOD($J6758,ROWS(tblConsorcios[Produto]))+1),"")</f>
        <v>480000</v>
      </c>
      <c r="N6758" s="2" cm="1">
        <f t="array" ref="N6758">IFERROR(INDEX(tblConsorcios[Prazo (meses)],MOD($J6758,ROWS(tblConsorcios[Produto]))+1),"")</f>
        <v>240</v>
      </c>
      <c r="O6758" s="20" cm="1">
        <f t="array" ref="O6758">IFERROR(INDEX(tblConsorcios[Parcela Mensal (R$)],MOD($J6758,ROWS(tblConsorcios[Produto]))+1),"")</f>
        <v>2576</v>
      </c>
      <c r="P6758" s="20" t="str" cm="1">
        <f t="array" ref="P6758">IFERROR(INDEX(tblClientes[Dividendo Mensal (R$)],INT($J6758/ROWS(tblConsorcios[Produto]))+1),"")</f>
        <v/>
      </c>
      <c r="Q6758" s="20" t="str">
        <f t="shared" si="316"/>
        <v/>
      </c>
      <c r="R6758">
        <f t="shared" si="317"/>
        <v>0</v>
      </c>
    </row>
    <row r="6759" spans="10:18" x14ac:dyDescent="0.2">
      <c r="J6759">
        <f t="shared" si="315"/>
        <v>6757</v>
      </c>
      <c r="K6759" t="str" cm="1">
        <f t="array" ref="K6759">IFERROR(INDEX(tblClientes[Cliente],INT($J6759/ROWS(tblConsorcios[Produto]))+1),"")</f>
        <v/>
      </c>
      <c r="L6759" t="str" cm="1">
        <f t="array" ref="L6759">IFERROR(INDEX(tblConsorcios[Produto],MOD($J6759,ROWS(tblConsorcios[Produto]))+1),"")</f>
        <v>Imóvel IE480 – 220m</v>
      </c>
      <c r="M6759" s="20" cm="1">
        <f t="array" ref="M6759">IFERROR(INDEX(tblConsorcios[Valor da Carta (R$)],MOD($J6759,ROWS(tblConsorcios[Produto]))+1),"")</f>
        <v>480000</v>
      </c>
      <c r="N6759" s="2" cm="1">
        <f t="array" ref="N6759">IFERROR(INDEX(tblConsorcios[Prazo (meses)],MOD($J6759,ROWS(tblConsorcios[Produto]))+1),"")</f>
        <v>220</v>
      </c>
      <c r="O6759" s="20" cm="1">
        <f t="array" ref="O6759">IFERROR(INDEX(tblConsorcios[Parcela Mensal (R$)],MOD($J6759,ROWS(tblConsorcios[Produto]))+1),"")</f>
        <v>2788.36</v>
      </c>
      <c r="P6759" s="20" t="str" cm="1">
        <f t="array" ref="P6759">IFERROR(INDEX(tblClientes[Dividendo Mensal (R$)],INT($J6759/ROWS(tblConsorcios[Produto]))+1),"")</f>
        <v/>
      </c>
      <c r="Q6759" s="20" t="str">
        <f t="shared" si="316"/>
        <v/>
      </c>
      <c r="R6759">
        <f t="shared" si="317"/>
        <v>0</v>
      </c>
    </row>
    <row r="6760" spans="10:18" x14ac:dyDescent="0.2">
      <c r="J6760">
        <f t="shared" si="315"/>
        <v>6758</v>
      </c>
      <c r="K6760" t="str" cm="1">
        <f t="array" ref="K6760">IFERROR(INDEX(tblClientes[Cliente],INT($J6760/ROWS(tblConsorcios[Produto]))+1),"")</f>
        <v/>
      </c>
      <c r="L6760" t="str" cm="1">
        <f t="array" ref="L6760">IFERROR(INDEX(tblConsorcios[Produto],MOD($J6760,ROWS(tblConsorcios[Produto]))+1),"")</f>
        <v>Imóvel IE480 – 200m</v>
      </c>
      <c r="M6760" s="20" cm="1">
        <f t="array" ref="M6760">IFERROR(INDEX(tblConsorcios[Valor da Carta (R$)],MOD($J6760,ROWS(tblConsorcios[Produto]))+1),"")</f>
        <v>480000</v>
      </c>
      <c r="N6760" s="2" cm="1">
        <f t="array" ref="N6760">IFERROR(INDEX(tblConsorcios[Prazo (meses)],MOD($J6760,ROWS(tblConsorcios[Produto]))+1),"")</f>
        <v>200</v>
      </c>
      <c r="O6760" s="20" cm="1">
        <f t="array" ref="O6760">IFERROR(INDEX(tblConsorcios[Parcela Mensal (R$)],MOD($J6760,ROWS(tblConsorcios[Produto]))+1),"")</f>
        <v>3043.2</v>
      </c>
      <c r="P6760" s="20" t="str" cm="1">
        <f t="array" ref="P6760">IFERROR(INDEX(tblClientes[Dividendo Mensal (R$)],INT($J6760/ROWS(tblConsorcios[Produto]))+1),"")</f>
        <v/>
      </c>
      <c r="Q6760" s="20" t="str">
        <f t="shared" si="316"/>
        <v/>
      </c>
      <c r="R6760">
        <f t="shared" si="317"/>
        <v>0</v>
      </c>
    </row>
    <row r="6761" spans="10:18" x14ac:dyDescent="0.2">
      <c r="J6761">
        <f t="shared" si="315"/>
        <v>6759</v>
      </c>
      <c r="K6761" t="str" cm="1">
        <f t="array" ref="K6761">IFERROR(INDEX(tblClientes[Cliente],INT($J6761/ROWS(tblConsorcios[Produto]))+1),"")</f>
        <v/>
      </c>
      <c r="L6761" t="str" cm="1">
        <f t="array" ref="L6761">IFERROR(INDEX(tblConsorcios[Produto],MOD($J6761,ROWS(tblConsorcios[Produto]))+1),"")</f>
        <v>Imóvel IE450 – 240m</v>
      </c>
      <c r="M6761" s="20" cm="1">
        <f t="array" ref="M6761">IFERROR(INDEX(tblConsorcios[Valor da Carta (R$)],MOD($J6761,ROWS(tblConsorcios[Produto]))+1),"")</f>
        <v>450000</v>
      </c>
      <c r="N6761" s="2" cm="1">
        <f t="array" ref="N6761">IFERROR(INDEX(tblConsorcios[Prazo (meses)],MOD($J6761,ROWS(tblConsorcios[Produto]))+1),"")</f>
        <v>240</v>
      </c>
      <c r="O6761" s="20" cm="1">
        <f t="array" ref="O6761">IFERROR(INDEX(tblConsorcios[Parcela Mensal (R$)],MOD($J6761,ROWS(tblConsorcios[Produto]))+1),"")</f>
        <v>2415</v>
      </c>
      <c r="P6761" s="20" t="str" cm="1">
        <f t="array" ref="P6761">IFERROR(INDEX(tblClientes[Dividendo Mensal (R$)],INT($J6761/ROWS(tblConsorcios[Produto]))+1),"")</f>
        <v/>
      </c>
      <c r="Q6761" s="20" t="str">
        <f t="shared" si="316"/>
        <v/>
      </c>
      <c r="R6761">
        <f t="shared" si="317"/>
        <v>0</v>
      </c>
    </row>
    <row r="6762" spans="10:18" x14ac:dyDescent="0.2">
      <c r="J6762">
        <f t="shared" si="315"/>
        <v>6760</v>
      </c>
      <c r="K6762" t="str" cm="1">
        <f t="array" ref="K6762">IFERROR(INDEX(tblClientes[Cliente],INT($J6762/ROWS(tblConsorcios[Produto]))+1),"")</f>
        <v/>
      </c>
      <c r="L6762" t="str" cm="1">
        <f t="array" ref="L6762">IFERROR(INDEX(tblConsorcios[Produto],MOD($J6762,ROWS(tblConsorcios[Produto]))+1),"")</f>
        <v>Imóvel IE450 – 220m</v>
      </c>
      <c r="M6762" s="20" cm="1">
        <f t="array" ref="M6762">IFERROR(INDEX(tblConsorcios[Valor da Carta (R$)],MOD($J6762,ROWS(tblConsorcios[Produto]))+1),"")</f>
        <v>450000</v>
      </c>
      <c r="N6762" s="2" cm="1">
        <f t="array" ref="N6762">IFERROR(INDEX(tblConsorcios[Prazo (meses)],MOD($J6762,ROWS(tblConsorcios[Produto]))+1),"")</f>
        <v>220</v>
      </c>
      <c r="O6762" s="20" cm="1">
        <f t="array" ref="O6762">IFERROR(INDEX(tblConsorcios[Parcela Mensal (R$)],MOD($J6762,ROWS(tblConsorcios[Produto]))+1),"")</f>
        <v>2614.09</v>
      </c>
      <c r="P6762" s="20" t="str" cm="1">
        <f t="array" ref="P6762">IFERROR(INDEX(tblClientes[Dividendo Mensal (R$)],INT($J6762/ROWS(tblConsorcios[Produto]))+1),"")</f>
        <v/>
      </c>
      <c r="Q6762" s="20" t="str">
        <f t="shared" si="316"/>
        <v/>
      </c>
      <c r="R6762">
        <f t="shared" si="317"/>
        <v>0</v>
      </c>
    </row>
    <row r="6763" spans="10:18" x14ac:dyDescent="0.2">
      <c r="J6763">
        <f t="shared" si="315"/>
        <v>6761</v>
      </c>
      <c r="K6763" t="str" cm="1">
        <f t="array" ref="K6763">IFERROR(INDEX(tblClientes[Cliente],INT($J6763/ROWS(tblConsorcios[Produto]))+1),"")</f>
        <v/>
      </c>
      <c r="L6763" t="str" cm="1">
        <f t="array" ref="L6763">IFERROR(INDEX(tblConsorcios[Produto],MOD($J6763,ROWS(tblConsorcios[Produto]))+1),"")</f>
        <v>Imóvel IE450 – 200m</v>
      </c>
      <c r="M6763" s="20" cm="1">
        <f t="array" ref="M6763">IFERROR(INDEX(tblConsorcios[Valor da Carta (R$)],MOD($J6763,ROWS(tblConsorcios[Produto]))+1),"")</f>
        <v>450000</v>
      </c>
      <c r="N6763" s="2" cm="1">
        <f t="array" ref="N6763">IFERROR(INDEX(tblConsorcios[Prazo (meses)],MOD($J6763,ROWS(tblConsorcios[Produto]))+1),"")</f>
        <v>200</v>
      </c>
      <c r="O6763" s="20" cm="1">
        <f t="array" ref="O6763">IFERROR(INDEX(tblConsorcios[Parcela Mensal (R$)],MOD($J6763,ROWS(tblConsorcios[Produto]))+1),"")</f>
        <v>2853</v>
      </c>
      <c r="P6763" s="20" t="str" cm="1">
        <f t="array" ref="P6763">IFERROR(INDEX(tblClientes[Dividendo Mensal (R$)],INT($J6763/ROWS(tblConsorcios[Produto]))+1),"")</f>
        <v/>
      </c>
      <c r="Q6763" s="20" t="str">
        <f t="shared" si="316"/>
        <v/>
      </c>
      <c r="R6763">
        <f t="shared" si="317"/>
        <v>0</v>
      </c>
    </row>
    <row r="6764" spans="10:18" x14ac:dyDescent="0.2">
      <c r="J6764">
        <f t="shared" si="315"/>
        <v>6762</v>
      </c>
      <c r="K6764" t="str" cm="1">
        <f t="array" ref="K6764">IFERROR(INDEX(tblClientes[Cliente],INT($J6764/ROWS(tblConsorcios[Produto]))+1),"")</f>
        <v/>
      </c>
      <c r="L6764" t="str" cm="1">
        <f t="array" ref="L6764">IFERROR(INDEX(tblConsorcios[Produto],MOD($J6764,ROWS(tblConsorcios[Produto]))+1),"")</f>
        <v>Imóvel IE430 – 240m</v>
      </c>
      <c r="M6764" s="20" cm="1">
        <f t="array" ref="M6764">IFERROR(INDEX(tblConsorcios[Valor da Carta (R$)],MOD($J6764,ROWS(tblConsorcios[Produto]))+1),"")</f>
        <v>430000</v>
      </c>
      <c r="N6764" s="2" cm="1">
        <f t="array" ref="N6764">IFERROR(INDEX(tblConsorcios[Prazo (meses)],MOD($J6764,ROWS(tblConsorcios[Produto]))+1),"")</f>
        <v>240</v>
      </c>
      <c r="O6764" s="20" cm="1">
        <f t="array" ref="O6764">IFERROR(INDEX(tblConsorcios[Parcela Mensal (R$)],MOD($J6764,ROWS(tblConsorcios[Produto]))+1),"")</f>
        <v>2307.67</v>
      </c>
      <c r="P6764" s="20" t="str" cm="1">
        <f t="array" ref="P6764">IFERROR(INDEX(tblClientes[Dividendo Mensal (R$)],INT($J6764/ROWS(tblConsorcios[Produto]))+1),"")</f>
        <v/>
      </c>
      <c r="Q6764" s="20" t="str">
        <f t="shared" si="316"/>
        <v/>
      </c>
      <c r="R6764">
        <f t="shared" si="317"/>
        <v>0</v>
      </c>
    </row>
    <row r="6765" spans="10:18" x14ac:dyDescent="0.2">
      <c r="J6765">
        <f t="shared" si="315"/>
        <v>6763</v>
      </c>
      <c r="K6765" t="str" cm="1">
        <f t="array" ref="K6765">IFERROR(INDEX(tblClientes[Cliente],INT($J6765/ROWS(tblConsorcios[Produto]))+1),"")</f>
        <v/>
      </c>
      <c r="L6765" t="str" cm="1">
        <f t="array" ref="L6765">IFERROR(INDEX(tblConsorcios[Produto],MOD($J6765,ROWS(tblConsorcios[Produto]))+1),"")</f>
        <v>Imóvel IE430 – 220m</v>
      </c>
      <c r="M6765" s="20" cm="1">
        <f t="array" ref="M6765">IFERROR(INDEX(tblConsorcios[Valor da Carta (R$)],MOD($J6765,ROWS(tblConsorcios[Produto]))+1),"")</f>
        <v>430000</v>
      </c>
      <c r="N6765" s="2" cm="1">
        <f t="array" ref="N6765">IFERROR(INDEX(tblConsorcios[Prazo (meses)],MOD($J6765,ROWS(tblConsorcios[Produto]))+1),"")</f>
        <v>220</v>
      </c>
      <c r="O6765" s="20" cm="1">
        <f t="array" ref="O6765">IFERROR(INDEX(tblConsorcios[Parcela Mensal (R$)],MOD($J6765,ROWS(tblConsorcios[Produto]))+1),"")</f>
        <v>2497.91</v>
      </c>
      <c r="P6765" s="20" t="str" cm="1">
        <f t="array" ref="P6765">IFERROR(INDEX(tblClientes[Dividendo Mensal (R$)],INT($J6765/ROWS(tblConsorcios[Produto]))+1),"")</f>
        <v/>
      </c>
      <c r="Q6765" s="20" t="str">
        <f t="shared" si="316"/>
        <v/>
      </c>
      <c r="R6765">
        <f t="shared" si="317"/>
        <v>0</v>
      </c>
    </row>
    <row r="6766" spans="10:18" x14ac:dyDescent="0.2">
      <c r="J6766">
        <f t="shared" si="315"/>
        <v>6764</v>
      </c>
      <c r="K6766" t="str" cm="1">
        <f t="array" ref="K6766">IFERROR(INDEX(tblClientes[Cliente],INT($J6766/ROWS(tblConsorcios[Produto]))+1),"")</f>
        <v/>
      </c>
      <c r="L6766" t="str" cm="1">
        <f t="array" ref="L6766">IFERROR(INDEX(tblConsorcios[Produto],MOD($J6766,ROWS(tblConsorcios[Produto]))+1),"")</f>
        <v>Imóvel IE430 – 200m</v>
      </c>
      <c r="M6766" s="20" cm="1">
        <f t="array" ref="M6766">IFERROR(INDEX(tblConsorcios[Valor da Carta (R$)],MOD($J6766,ROWS(tblConsorcios[Produto]))+1),"")</f>
        <v>430000</v>
      </c>
      <c r="N6766" s="2" cm="1">
        <f t="array" ref="N6766">IFERROR(INDEX(tblConsorcios[Prazo (meses)],MOD($J6766,ROWS(tblConsorcios[Produto]))+1),"")</f>
        <v>200</v>
      </c>
      <c r="O6766" s="20" cm="1">
        <f t="array" ref="O6766">IFERROR(INDEX(tblConsorcios[Parcela Mensal (R$)],MOD($J6766,ROWS(tblConsorcios[Produto]))+1),"")</f>
        <v>2726.2</v>
      </c>
      <c r="P6766" s="20" t="str" cm="1">
        <f t="array" ref="P6766">IFERROR(INDEX(tblClientes[Dividendo Mensal (R$)],INT($J6766/ROWS(tblConsorcios[Produto]))+1),"")</f>
        <v/>
      </c>
      <c r="Q6766" s="20" t="str">
        <f t="shared" si="316"/>
        <v/>
      </c>
      <c r="R6766">
        <f t="shared" si="317"/>
        <v>0</v>
      </c>
    </row>
    <row r="6767" spans="10:18" x14ac:dyDescent="0.2">
      <c r="J6767">
        <f t="shared" si="315"/>
        <v>6765</v>
      </c>
      <c r="K6767" t="str" cm="1">
        <f t="array" ref="K6767">IFERROR(INDEX(tblClientes[Cliente],INT($J6767/ROWS(tblConsorcios[Produto]))+1),"")</f>
        <v/>
      </c>
      <c r="L6767" t="str" cm="1">
        <f t="array" ref="L6767">IFERROR(INDEX(tblConsorcios[Produto],MOD($J6767,ROWS(tblConsorcios[Produto]))+1),"")</f>
        <v>Imóvel IE400 – 240m</v>
      </c>
      <c r="M6767" s="20" cm="1">
        <f t="array" ref="M6767">IFERROR(INDEX(tblConsorcios[Valor da Carta (R$)],MOD($J6767,ROWS(tblConsorcios[Produto]))+1),"")</f>
        <v>400000</v>
      </c>
      <c r="N6767" s="2" cm="1">
        <f t="array" ref="N6767">IFERROR(INDEX(tblConsorcios[Prazo (meses)],MOD($J6767,ROWS(tblConsorcios[Produto]))+1),"")</f>
        <v>240</v>
      </c>
      <c r="O6767" s="20" cm="1">
        <f t="array" ref="O6767">IFERROR(INDEX(tblConsorcios[Parcela Mensal (R$)],MOD($J6767,ROWS(tblConsorcios[Produto]))+1),"")</f>
        <v>2146.67</v>
      </c>
      <c r="P6767" s="20" t="str" cm="1">
        <f t="array" ref="P6767">IFERROR(INDEX(tblClientes[Dividendo Mensal (R$)],INT($J6767/ROWS(tblConsorcios[Produto]))+1),"")</f>
        <v/>
      </c>
      <c r="Q6767" s="20" t="str">
        <f t="shared" si="316"/>
        <v/>
      </c>
      <c r="R6767">
        <f t="shared" si="317"/>
        <v>0</v>
      </c>
    </row>
    <row r="6768" spans="10:18" x14ac:dyDescent="0.2">
      <c r="J6768">
        <f t="shared" si="315"/>
        <v>6766</v>
      </c>
      <c r="K6768" t="str" cm="1">
        <f t="array" ref="K6768">IFERROR(INDEX(tblClientes[Cliente],INT($J6768/ROWS(tblConsorcios[Produto]))+1),"")</f>
        <v/>
      </c>
      <c r="L6768" t="str" cm="1">
        <f t="array" ref="L6768">IFERROR(INDEX(tblConsorcios[Produto],MOD($J6768,ROWS(tblConsorcios[Produto]))+1),"")</f>
        <v>Imóvel IE400 – 220m</v>
      </c>
      <c r="M6768" s="20" cm="1">
        <f t="array" ref="M6768">IFERROR(INDEX(tblConsorcios[Valor da Carta (R$)],MOD($J6768,ROWS(tblConsorcios[Produto]))+1),"")</f>
        <v>400000</v>
      </c>
      <c r="N6768" s="2" cm="1">
        <f t="array" ref="N6768">IFERROR(INDEX(tblConsorcios[Prazo (meses)],MOD($J6768,ROWS(tblConsorcios[Produto]))+1),"")</f>
        <v>220</v>
      </c>
      <c r="O6768" s="20" cm="1">
        <f t="array" ref="O6768">IFERROR(INDEX(tblConsorcios[Parcela Mensal (R$)],MOD($J6768,ROWS(tblConsorcios[Produto]))+1),"")</f>
        <v>2323.64</v>
      </c>
      <c r="P6768" s="20" t="str" cm="1">
        <f t="array" ref="P6768">IFERROR(INDEX(tblClientes[Dividendo Mensal (R$)],INT($J6768/ROWS(tblConsorcios[Produto]))+1),"")</f>
        <v/>
      </c>
      <c r="Q6768" s="20" t="str">
        <f t="shared" si="316"/>
        <v/>
      </c>
      <c r="R6768">
        <f t="shared" si="317"/>
        <v>0</v>
      </c>
    </row>
    <row r="6769" spans="10:18" x14ac:dyDescent="0.2">
      <c r="J6769">
        <f t="shared" si="315"/>
        <v>6767</v>
      </c>
      <c r="K6769" t="str" cm="1">
        <f t="array" ref="K6769">IFERROR(INDEX(tblClientes[Cliente],INT($J6769/ROWS(tblConsorcios[Produto]))+1),"")</f>
        <v/>
      </c>
      <c r="L6769" t="str" cm="1">
        <f t="array" ref="L6769">IFERROR(INDEX(tblConsorcios[Produto],MOD($J6769,ROWS(tblConsorcios[Produto]))+1),"")</f>
        <v>Imóvel IE400 – 200m</v>
      </c>
      <c r="M6769" s="20" cm="1">
        <f t="array" ref="M6769">IFERROR(INDEX(tblConsorcios[Valor da Carta (R$)],MOD($J6769,ROWS(tblConsorcios[Produto]))+1),"")</f>
        <v>400000</v>
      </c>
      <c r="N6769" s="2" cm="1">
        <f t="array" ref="N6769">IFERROR(INDEX(tblConsorcios[Prazo (meses)],MOD($J6769,ROWS(tblConsorcios[Produto]))+1),"")</f>
        <v>200</v>
      </c>
      <c r="O6769" s="20" cm="1">
        <f t="array" ref="O6769">IFERROR(INDEX(tblConsorcios[Parcela Mensal (R$)],MOD($J6769,ROWS(tblConsorcios[Produto]))+1),"")</f>
        <v>2536</v>
      </c>
      <c r="P6769" s="20" t="str" cm="1">
        <f t="array" ref="P6769">IFERROR(INDEX(tblClientes[Dividendo Mensal (R$)],INT($J6769/ROWS(tblConsorcios[Produto]))+1),"")</f>
        <v/>
      </c>
      <c r="Q6769" s="20" t="str">
        <f t="shared" si="316"/>
        <v/>
      </c>
      <c r="R6769">
        <f t="shared" si="317"/>
        <v>0</v>
      </c>
    </row>
    <row r="6770" spans="10:18" x14ac:dyDescent="0.2">
      <c r="J6770">
        <f t="shared" si="315"/>
        <v>6768</v>
      </c>
      <c r="K6770" t="str" cm="1">
        <f t="array" ref="K6770">IFERROR(INDEX(tblClientes[Cliente],INT($J6770/ROWS(tblConsorcios[Produto]))+1),"")</f>
        <v/>
      </c>
      <c r="L6770" t="str" cm="1">
        <f t="array" ref="L6770">IFERROR(INDEX(tblConsorcios[Produto],MOD($J6770,ROWS(tblConsorcios[Produto]))+1),"")</f>
        <v>Imóvel IE380 – 240m</v>
      </c>
      <c r="M6770" s="20" cm="1">
        <f t="array" ref="M6770">IFERROR(INDEX(tblConsorcios[Valor da Carta (R$)],MOD($J6770,ROWS(tblConsorcios[Produto]))+1),"")</f>
        <v>380000</v>
      </c>
      <c r="N6770" s="2" cm="1">
        <f t="array" ref="N6770">IFERROR(INDEX(tblConsorcios[Prazo (meses)],MOD($J6770,ROWS(tblConsorcios[Produto]))+1),"")</f>
        <v>240</v>
      </c>
      <c r="O6770" s="20" cm="1">
        <f t="array" ref="O6770">IFERROR(INDEX(tblConsorcios[Parcela Mensal (R$)],MOD($J6770,ROWS(tblConsorcios[Produto]))+1),"")</f>
        <v>2039.33</v>
      </c>
      <c r="P6770" s="20" t="str" cm="1">
        <f t="array" ref="P6770">IFERROR(INDEX(tblClientes[Dividendo Mensal (R$)],INT($J6770/ROWS(tblConsorcios[Produto]))+1),"")</f>
        <v/>
      </c>
      <c r="Q6770" s="20" t="str">
        <f t="shared" si="316"/>
        <v/>
      </c>
      <c r="R6770">
        <f t="shared" si="317"/>
        <v>0</v>
      </c>
    </row>
    <row r="6771" spans="10:18" x14ac:dyDescent="0.2">
      <c r="J6771">
        <f t="shared" si="315"/>
        <v>6769</v>
      </c>
      <c r="K6771" t="str" cm="1">
        <f t="array" ref="K6771">IFERROR(INDEX(tblClientes[Cliente],INT($J6771/ROWS(tblConsorcios[Produto]))+1),"")</f>
        <v/>
      </c>
      <c r="L6771" t="str" cm="1">
        <f t="array" ref="L6771">IFERROR(INDEX(tblConsorcios[Produto],MOD($J6771,ROWS(tblConsorcios[Produto]))+1),"")</f>
        <v>Imóvel IE380 – 220m</v>
      </c>
      <c r="M6771" s="20" cm="1">
        <f t="array" ref="M6771">IFERROR(INDEX(tblConsorcios[Valor da Carta (R$)],MOD($J6771,ROWS(tblConsorcios[Produto]))+1),"")</f>
        <v>380000</v>
      </c>
      <c r="N6771" s="2" cm="1">
        <f t="array" ref="N6771">IFERROR(INDEX(tblConsorcios[Prazo (meses)],MOD($J6771,ROWS(tblConsorcios[Produto]))+1),"")</f>
        <v>220</v>
      </c>
      <c r="O6771" s="20" cm="1">
        <f t="array" ref="O6771">IFERROR(INDEX(tblConsorcios[Parcela Mensal (R$)],MOD($J6771,ROWS(tblConsorcios[Produto]))+1),"")</f>
        <v>2207.4499999999998</v>
      </c>
      <c r="P6771" s="20" t="str" cm="1">
        <f t="array" ref="P6771">IFERROR(INDEX(tblClientes[Dividendo Mensal (R$)],INT($J6771/ROWS(tblConsorcios[Produto]))+1),"")</f>
        <v/>
      </c>
      <c r="Q6771" s="20" t="str">
        <f t="shared" si="316"/>
        <v/>
      </c>
      <c r="R6771">
        <f t="shared" si="317"/>
        <v>0</v>
      </c>
    </row>
    <row r="6772" spans="10:18" x14ac:dyDescent="0.2">
      <c r="J6772">
        <f t="shared" si="315"/>
        <v>6770</v>
      </c>
      <c r="K6772" t="str" cm="1">
        <f t="array" ref="K6772">IFERROR(INDEX(tblClientes[Cliente],INT($J6772/ROWS(tblConsorcios[Produto]))+1),"")</f>
        <v/>
      </c>
      <c r="L6772" t="str" cm="1">
        <f t="array" ref="L6772">IFERROR(INDEX(tblConsorcios[Produto],MOD($J6772,ROWS(tblConsorcios[Produto]))+1),"")</f>
        <v>Imóvel IE380 – 200m</v>
      </c>
      <c r="M6772" s="20" cm="1">
        <f t="array" ref="M6772">IFERROR(INDEX(tblConsorcios[Valor da Carta (R$)],MOD($J6772,ROWS(tblConsorcios[Produto]))+1),"")</f>
        <v>380000</v>
      </c>
      <c r="N6772" s="2" cm="1">
        <f t="array" ref="N6772">IFERROR(INDEX(tblConsorcios[Prazo (meses)],MOD($J6772,ROWS(tblConsorcios[Produto]))+1),"")</f>
        <v>200</v>
      </c>
      <c r="O6772" s="20" cm="1">
        <f t="array" ref="O6772">IFERROR(INDEX(tblConsorcios[Parcela Mensal (R$)],MOD($J6772,ROWS(tblConsorcios[Produto]))+1),"")</f>
        <v>2409.1999999999998</v>
      </c>
      <c r="P6772" s="20" t="str" cm="1">
        <f t="array" ref="P6772">IFERROR(INDEX(tblClientes[Dividendo Mensal (R$)],INT($J6772/ROWS(tblConsorcios[Produto]))+1),"")</f>
        <v/>
      </c>
      <c r="Q6772" s="20" t="str">
        <f t="shared" si="316"/>
        <v/>
      </c>
      <c r="R6772">
        <f t="shared" si="317"/>
        <v>0</v>
      </c>
    </row>
    <row r="6773" spans="10:18" x14ac:dyDescent="0.2">
      <c r="J6773">
        <f t="shared" si="315"/>
        <v>6771</v>
      </c>
      <c r="K6773" t="str" cm="1">
        <f t="array" ref="K6773">IFERROR(INDEX(tblClientes[Cliente],INT($J6773/ROWS(tblConsorcios[Produto]))+1),"")</f>
        <v/>
      </c>
      <c r="L6773" t="str" cm="1">
        <f t="array" ref="L6773">IFERROR(INDEX(tblConsorcios[Produto],MOD($J6773,ROWS(tblConsorcios[Produto]))+1),"")</f>
        <v>Imóvel IE350 – 240m</v>
      </c>
      <c r="M6773" s="20" cm="1">
        <f t="array" ref="M6773">IFERROR(INDEX(tblConsorcios[Valor da Carta (R$)],MOD($J6773,ROWS(tblConsorcios[Produto]))+1),"")</f>
        <v>350000</v>
      </c>
      <c r="N6773" s="2" cm="1">
        <f t="array" ref="N6773">IFERROR(INDEX(tblConsorcios[Prazo (meses)],MOD($J6773,ROWS(tblConsorcios[Produto]))+1),"")</f>
        <v>240</v>
      </c>
      <c r="O6773" s="20" cm="1">
        <f t="array" ref="O6773">IFERROR(INDEX(tblConsorcios[Parcela Mensal (R$)],MOD($J6773,ROWS(tblConsorcios[Produto]))+1),"")</f>
        <v>1878.33</v>
      </c>
      <c r="P6773" s="20" t="str" cm="1">
        <f t="array" ref="P6773">IFERROR(INDEX(tblClientes[Dividendo Mensal (R$)],INT($J6773/ROWS(tblConsorcios[Produto]))+1),"")</f>
        <v/>
      </c>
      <c r="Q6773" s="20" t="str">
        <f t="shared" si="316"/>
        <v/>
      </c>
      <c r="R6773">
        <f t="shared" si="317"/>
        <v>0</v>
      </c>
    </row>
    <row r="6774" spans="10:18" x14ac:dyDescent="0.2">
      <c r="J6774">
        <f t="shared" si="315"/>
        <v>6772</v>
      </c>
      <c r="K6774" t="str" cm="1">
        <f t="array" ref="K6774">IFERROR(INDEX(tblClientes[Cliente],INT($J6774/ROWS(tblConsorcios[Produto]))+1),"")</f>
        <v/>
      </c>
      <c r="L6774" t="str" cm="1">
        <f t="array" ref="L6774">IFERROR(INDEX(tblConsorcios[Produto],MOD($J6774,ROWS(tblConsorcios[Produto]))+1),"")</f>
        <v>Imóvel IE350 – 220m</v>
      </c>
      <c r="M6774" s="20" cm="1">
        <f t="array" ref="M6774">IFERROR(INDEX(tblConsorcios[Valor da Carta (R$)],MOD($J6774,ROWS(tblConsorcios[Produto]))+1),"")</f>
        <v>350000</v>
      </c>
      <c r="N6774" s="2" cm="1">
        <f t="array" ref="N6774">IFERROR(INDEX(tblConsorcios[Prazo (meses)],MOD($J6774,ROWS(tblConsorcios[Produto]))+1),"")</f>
        <v>220</v>
      </c>
      <c r="O6774" s="20" cm="1">
        <f t="array" ref="O6774">IFERROR(INDEX(tblConsorcios[Parcela Mensal (R$)],MOD($J6774,ROWS(tblConsorcios[Produto]))+1),"")</f>
        <v>2033.18</v>
      </c>
      <c r="P6774" s="20" t="str" cm="1">
        <f t="array" ref="P6774">IFERROR(INDEX(tblClientes[Dividendo Mensal (R$)],INT($J6774/ROWS(tblConsorcios[Produto]))+1),"")</f>
        <v/>
      </c>
      <c r="Q6774" s="20" t="str">
        <f t="shared" si="316"/>
        <v/>
      </c>
      <c r="R6774">
        <f t="shared" si="317"/>
        <v>0</v>
      </c>
    </row>
    <row r="6775" spans="10:18" x14ac:dyDescent="0.2">
      <c r="J6775">
        <f t="shared" si="315"/>
        <v>6773</v>
      </c>
      <c r="K6775" t="str" cm="1">
        <f t="array" ref="K6775">IFERROR(INDEX(tblClientes[Cliente],INT($J6775/ROWS(tblConsorcios[Produto]))+1),"")</f>
        <v/>
      </c>
      <c r="L6775" t="str" cm="1">
        <f t="array" ref="L6775">IFERROR(INDEX(tblConsorcios[Produto],MOD($J6775,ROWS(tblConsorcios[Produto]))+1),"")</f>
        <v>Imóvel IE350 – 200m</v>
      </c>
      <c r="M6775" s="20" cm="1">
        <f t="array" ref="M6775">IFERROR(INDEX(tblConsorcios[Valor da Carta (R$)],MOD($J6775,ROWS(tblConsorcios[Produto]))+1),"")</f>
        <v>350000</v>
      </c>
      <c r="N6775" s="2" cm="1">
        <f t="array" ref="N6775">IFERROR(INDEX(tblConsorcios[Prazo (meses)],MOD($J6775,ROWS(tblConsorcios[Produto]))+1),"")</f>
        <v>200</v>
      </c>
      <c r="O6775" s="20" cm="1">
        <f t="array" ref="O6775">IFERROR(INDEX(tblConsorcios[Parcela Mensal (R$)],MOD($J6775,ROWS(tblConsorcios[Produto]))+1),"")</f>
        <v>2219</v>
      </c>
      <c r="P6775" s="20" t="str" cm="1">
        <f t="array" ref="P6775">IFERROR(INDEX(tblClientes[Dividendo Mensal (R$)],INT($J6775/ROWS(tblConsorcios[Produto]))+1),"")</f>
        <v/>
      </c>
      <c r="Q6775" s="20" t="str">
        <f t="shared" si="316"/>
        <v/>
      </c>
      <c r="R6775">
        <f t="shared" si="317"/>
        <v>0</v>
      </c>
    </row>
    <row r="6776" spans="10:18" x14ac:dyDescent="0.2">
      <c r="J6776">
        <f t="shared" si="315"/>
        <v>6774</v>
      </c>
      <c r="K6776" t="str" cm="1">
        <f t="array" ref="K6776">IFERROR(INDEX(tblClientes[Cliente],INT($J6776/ROWS(tblConsorcios[Produto]))+1),"")</f>
        <v/>
      </c>
      <c r="L6776" t="str" cm="1">
        <f t="array" ref="L6776">IFERROR(INDEX(tblConsorcios[Produto],MOD($J6776,ROWS(tblConsorcios[Produto]))+1),"")</f>
        <v>Imóvel IE330 – 240m</v>
      </c>
      <c r="M6776" s="20" cm="1">
        <f t="array" ref="M6776">IFERROR(INDEX(tblConsorcios[Valor da Carta (R$)],MOD($J6776,ROWS(tblConsorcios[Produto]))+1),"")</f>
        <v>330000</v>
      </c>
      <c r="N6776" s="2" cm="1">
        <f t="array" ref="N6776">IFERROR(INDEX(tblConsorcios[Prazo (meses)],MOD($J6776,ROWS(tblConsorcios[Produto]))+1),"")</f>
        <v>240</v>
      </c>
      <c r="O6776" s="20" cm="1">
        <f t="array" ref="O6776">IFERROR(INDEX(tblConsorcios[Parcela Mensal (R$)],MOD($J6776,ROWS(tblConsorcios[Produto]))+1),"")</f>
        <v>1771</v>
      </c>
      <c r="P6776" s="20" t="str" cm="1">
        <f t="array" ref="P6776">IFERROR(INDEX(tblClientes[Dividendo Mensal (R$)],INT($J6776/ROWS(tblConsorcios[Produto]))+1),"")</f>
        <v/>
      </c>
      <c r="Q6776" s="20" t="str">
        <f t="shared" si="316"/>
        <v/>
      </c>
      <c r="R6776">
        <f t="shared" si="317"/>
        <v>0</v>
      </c>
    </row>
    <row r="6777" spans="10:18" x14ac:dyDescent="0.2">
      <c r="J6777">
        <f t="shared" si="315"/>
        <v>6775</v>
      </c>
      <c r="K6777" t="str" cm="1">
        <f t="array" ref="K6777">IFERROR(INDEX(tblClientes[Cliente],INT($J6777/ROWS(tblConsorcios[Produto]))+1),"")</f>
        <v/>
      </c>
      <c r="L6777" t="str" cm="1">
        <f t="array" ref="L6777">IFERROR(INDEX(tblConsorcios[Produto],MOD($J6777,ROWS(tblConsorcios[Produto]))+1),"")</f>
        <v>Imóvel IE330 – 220m</v>
      </c>
      <c r="M6777" s="20" cm="1">
        <f t="array" ref="M6777">IFERROR(INDEX(tblConsorcios[Valor da Carta (R$)],MOD($J6777,ROWS(tblConsorcios[Produto]))+1),"")</f>
        <v>330000</v>
      </c>
      <c r="N6777" s="2" cm="1">
        <f t="array" ref="N6777">IFERROR(INDEX(tblConsorcios[Prazo (meses)],MOD($J6777,ROWS(tblConsorcios[Produto]))+1),"")</f>
        <v>220</v>
      </c>
      <c r="O6777" s="20" cm="1">
        <f t="array" ref="O6777">IFERROR(INDEX(tblConsorcios[Parcela Mensal (R$)],MOD($J6777,ROWS(tblConsorcios[Produto]))+1),"")</f>
        <v>1917</v>
      </c>
      <c r="P6777" s="20" t="str" cm="1">
        <f t="array" ref="P6777">IFERROR(INDEX(tblClientes[Dividendo Mensal (R$)],INT($J6777/ROWS(tblConsorcios[Produto]))+1),"")</f>
        <v/>
      </c>
      <c r="Q6777" s="20" t="str">
        <f t="shared" si="316"/>
        <v/>
      </c>
      <c r="R6777">
        <f t="shared" si="317"/>
        <v>0</v>
      </c>
    </row>
    <row r="6778" spans="10:18" x14ac:dyDescent="0.2">
      <c r="J6778">
        <f t="shared" si="315"/>
        <v>6776</v>
      </c>
      <c r="K6778" t="str" cm="1">
        <f t="array" ref="K6778">IFERROR(INDEX(tblClientes[Cliente],INT($J6778/ROWS(tblConsorcios[Produto]))+1),"")</f>
        <v/>
      </c>
      <c r="L6778" t="str" cm="1">
        <f t="array" ref="L6778">IFERROR(INDEX(tblConsorcios[Produto],MOD($J6778,ROWS(tblConsorcios[Produto]))+1),"")</f>
        <v>Imóvel IE330 – 200m</v>
      </c>
      <c r="M6778" s="20" cm="1">
        <f t="array" ref="M6778">IFERROR(INDEX(tblConsorcios[Valor da Carta (R$)],MOD($J6778,ROWS(tblConsorcios[Produto]))+1),"")</f>
        <v>330000</v>
      </c>
      <c r="N6778" s="2" cm="1">
        <f t="array" ref="N6778">IFERROR(INDEX(tblConsorcios[Prazo (meses)],MOD($J6778,ROWS(tblConsorcios[Produto]))+1),"")</f>
        <v>200</v>
      </c>
      <c r="O6778" s="20" cm="1">
        <f t="array" ref="O6778">IFERROR(INDEX(tblConsorcios[Parcela Mensal (R$)],MOD($J6778,ROWS(tblConsorcios[Produto]))+1),"")</f>
        <v>2092.1999999999998</v>
      </c>
      <c r="P6778" s="20" t="str" cm="1">
        <f t="array" ref="P6778">IFERROR(INDEX(tblClientes[Dividendo Mensal (R$)],INT($J6778/ROWS(tblConsorcios[Produto]))+1),"")</f>
        <v/>
      </c>
      <c r="Q6778" s="20" t="str">
        <f t="shared" si="316"/>
        <v/>
      </c>
      <c r="R6778">
        <f t="shared" si="317"/>
        <v>0</v>
      </c>
    </row>
    <row r="6779" spans="10:18" x14ac:dyDescent="0.2">
      <c r="J6779">
        <f t="shared" si="315"/>
        <v>6777</v>
      </c>
      <c r="K6779" t="str" cm="1">
        <f t="array" ref="K6779">IFERROR(INDEX(tblClientes[Cliente],INT($J6779/ROWS(tblConsorcios[Produto]))+1),"")</f>
        <v/>
      </c>
      <c r="L6779" t="str" cm="1">
        <f t="array" ref="L6779">IFERROR(INDEX(tblConsorcios[Produto],MOD($J6779,ROWS(tblConsorcios[Produto]))+1),"")</f>
        <v>Imóvel IE300 – 240m</v>
      </c>
      <c r="M6779" s="20" cm="1">
        <f t="array" ref="M6779">IFERROR(INDEX(tblConsorcios[Valor da Carta (R$)],MOD($J6779,ROWS(tblConsorcios[Produto]))+1),"")</f>
        <v>300000</v>
      </c>
      <c r="N6779" s="2" cm="1">
        <f t="array" ref="N6779">IFERROR(INDEX(tblConsorcios[Prazo (meses)],MOD($J6779,ROWS(tblConsorcios[Produto]))+1),"")</f>
        <v>240</v>
      </c>
      <c r="O6779" s="20" cm="1">
        <f t="array" ref="O6779">IFERROR(INDEX(tblConsorcios[Parcela Mensal (R$)],MOD($J6779,ROWS(tblConsorcios[Produto]))+1),"")</f>
        <v>1610</v>
      </c>
      <c r="P6779" s="20" t="str" cm="1">
        <f t="array" ref="P6779">IFERROR(INDEX(tblClientes[Dividendo Mensal (R$)],INT($J6779/ROWS(tblConsorcios[Produto]))+1),"")</f>
        <v/>
      </c>
      <c r="Q6779" s="20" t="str">
        <f t="shared" si="316"/>
        <v/>
      </c>
      <c r="R6779">
        <f t="shared" si="317"/>
        <v>0</v>
      </c>
    </row>
    <row r="6780" spans="10:18" x14ac:dyDescent="0.2">
      <c r="J6780">
        <f t="shared" si="315"/>
        <v>6778</v>
      </c>
      <c r="K6780" t="str" cm="1">
        <f t="array" ref="K6780">IFERROR(INDEX(tblClientes[Cliente],INT($J6780/ROWS(tblConsorcios[Produto]))+1),"")</f>
        <v/>
      </c>
      <c r="L6780" t="str" cm="1">
        <f t="array" ref="L6780">IFERROR(INDEX(tblConsorcios[Produto],MOD($J6780,ROWS(tblConsorcios[Produto]))+1),"")</f>
        <v>Imóvel IE300 – 220m</v>
      </c>
      <c r="M6780" s="20" cm="1">
        <f t="array" ref="M6780">IFERROR(INDEX(tblConsorcios[Valor da Carta (R$)],MOD($J6780,ROWS(tblConsorcios[Produto]))+1),"")</f>
        <v>300000</v>
      </c>
      <c r="N6780" s="2" cm="1">
        <f t="array" ref="N6780">IFERROR(INDEX(tblConsorcios[Prazo (meses)],MOD($J6780,ROWS(tblConsorcios[Produto]))+1),"")</f>
        <v>220</v>
      </c>
      <c r="O6780" s="20" cm="1">
        <f t="array" ref="O6780">IFERROR(INDEX(tblConsorcios[Parcela Mensal (R$)],MOD($J6780,ROWS(tblConsorcios[Produto]))+1),"")</f>
        <v>1742.73</v>
      </c>
      <c r="P6780" s="20" t="str" cm="1">
        <f t="array" ref="P6780">IFERROR(INDEX(tblClientes[Dividendo Mensal (R$)],INT($J6780/ROWS(tblConsorcios[Produto]))+1),"")</f>
        <v/>
      </c>
      <c r="Q6780" s="20" t="str">
        <f t="shared" si="316"/>
        <v/>
      </c>
      <c r="R6780">
        <f t="shared" si="317"/>
        <v>0</v>
      </c>
    </row>
    <row r="6781" spans="10:18" x14ac:dyDescent="0.2">
      <c r="J6781">
        <f t="shared" si="315"/>
        <v>6779</v>
      </c>
      <c r="K6781" t="str" cm="1">
        <f t="array" ref="K6781">IFERROR(INDEX(tblClientes[Cliente],INT($J6781/ROWS(tblConsorcios[Produto]))+1),"")</f>
        <v/>
      </c>
      <c r="L6781" t="str" cm="1">
        <f t="array" ref="L6781">IFERROR(INDEX(tblConsorcios[Produto],MOD($J6781,ROWS(tblConsorcios[Produto]))+1),"")</f>
        <v>Imóvel IE300 – 200m</v>
      </c>
      <c r="M6781" s="20" cm="1">
        <f t="array" ref="M6781">IFERROR(INDEX(tblConsorcios[Valor da Carta (R$)],MOD($J6781,ROWS(tblConsorcios[Produto]))+1),"")</f>
        <v>300000</v>
      </c>
      <c r="N6781" s="2" cm="1">
        <f t="array" ref="N6781">IFERROR(INDEX(tblConsorcios[Prazo (meses)],MOD($J6781,ROWS(tblConsorcios[Produto]))+1),"")</f>
        <v>200</v>
      </c>
      <c r="O6781" s="20" cm="1">
        <f t="array" ref="O6781">IFERROR(INDEX(tblConsorcios[Parcela Mensal (R$)],MOD($J6781,ROWS(tblConsorcios[Produto]))+1),"")</f>
        <v>1902</v>
      </c>
      <c r="P6781" s="20" t="str" cm="1">
        <f t="array" ref="P6781">IFERROR(INDEX(tblClientes[Dividendo Mensal (R$)],INT($J6781/ROWS(tblConsorcios[Produto]))+1),"")</f>
        <v/>
      </c>
      <c r="Q6781" s="20" t="str">
        <f t="shared" si="316"/>
        <v/>
      </c>
      <c r="R6781">
        <f t="shared" si="317"/>
        <v>0</v>
      </c>
    </row>
    <row r="6782" spans="10:18" x14ac:dyDescent="0.2">
      <c r="J6782">
        <f t="shared" si="315"/>
        <v>6780</v>
      </c>
      <c r="K6782" t="str" cm="1">
        <f t="array" ref="K6782">IFERROR(INDEX(tblClientes[Cliente],INT($J6782/ROWS(tblConsorcios[Produto]))+1),"")</f>
        <v/>
      </c>
      <c r="L6782" t="str" cm="1">
        <f t="array" ref="L6782">IFERROR(INDEX(tblConsorcios[Produto],MOD($J6782,ROWS(tblConsorcios[Produto]))+1),"")</f>
        <v>Imóvel IE240 – 240m</v>
      </c>
      <c r="M6782" s="20" cm="1">
        <f t="array" ref="M6782">IFERROR(INDEX(tblConsorcios[Valor da Carta (R$)],MOD($J6782,ROWS(tblConsorcios[Produto]))+1),"")</f>
        <v>240000</v>
      </c>
      <c r="N6782" s="2" cm="1">
        <f t="array" ref="N6782">IFERROR(INDEX(tblConsorcios[Prazo (meses)],MOD($J6782,ROWS(tblConsorcios[Produto]))+1),"")</f>
        <v>240</v>
      </c>
      <c r="O6782" s="20" cm="1">
        <f t="array" ref="O6782">IFERROR(INDEX(tblConsorcios[Parcela Mensal (R$)],MOD($J6782,ROWS(tblConsorcios[Produto]))+1),"")</f>
        <v>1288</v>
      </c>
      <c r="P6782" s="20" t="str" cm="1">
        <f t="array" ref="P6782">IFERROR(INDEX(tblClientes[Dividendo Mensal (R$)],INT($J6782/ROWS(tblConsorcios[Produto]))+1),"")</f>
        <v/>
      </c>
      <c r="Q6782" s="20" t="str">
        <f t="shared" si="316"/>
        <v/>
      </c>
      <c r="R6782">
        <f t="shared" si="317"/>
        <v>0</v>
      </c>
    </row>
    <row r="6783" spans="10:18" x14ac:dyDescent="0.2">
      <c r="J6783">
        <f t="shared" si="315"/>
        <v>6781</v>
      </c>
      <c r="K6783" t="str" cm="1">
        <f t="array" ref="K6783">IFERROR(INDEX(tblClientes[Cliente],INT($J6783/ROWS(tblConsorcios[Produto]))+1),"")</f>
        <v/>
      </c>
      <c r="L6783" t="str" cm="1">
        <f t="array" ref="L6783">IFERROR(INDEX(tblConsorcios[Produto],MOD($J6783,ROWS(tblConsorcios[Produto]))+1),"")</f>
        <v>Imóvel IE240 – 220m</v>
      </c>
      <c r="M6783" s="20" cm="1">
        <f t="array" ref="M6783">IFERROR(INDEX(tblConsorcios[Valor da Carta (R$)],MOD($J6783,ROWS(tblConsorcios[Produto]))+1),"")</f>
        <v>240000</v>
      </c>
      <c r="N6783" s="2" cm="1">
        <f t="array" ref="N6783">IFERROR(INDEX(tblConsorcios[Prazo (meses)],MOD($J6783,ROWS(tblConsorcios[Produto]))+1),"")</f>
        <v>220</v>
      </c>
      <c r="O6783" s="20" cm="1">
        <f t="array" ref="O6783">IFERROR(INDEX(tblConsorcios[Parcela Mensal (R$)],MOD($J6783,ROWS(tblConsorcios[Produto]))+1),"")</f>
        <v>1394.18</v>
      </c>
      <c r="P6783" s="20" t="str" cm="1">
        <f t="array" ref="P6783">IFERROR(INDEX(tblClientes[Dividendo Mensal (R$)],INT($J6783/ROWS(tblConsorcios[Produto]))+1),"")</f>
        <v/>
      </c>
      <c r="Q6783" s="20" t="str">
        <f t="shared" si="316"/>
        <v/>
      </c>
      <c r="R6783">
        <f t="shared" si="317"/>
        <v>0</v>
      </c>
    </row>
    <row r="6784" spans="10:18" x14ac:dyDescent="0.2">
      <c r="J6784">
        <f t="shared" si="315"/>
        <v>6782</v>
      </c>
      <c r="K6784" t="str" cm="1">
        <f t="array" ref="K6784">IFERROR(INDEX(tblClientes[Cliente],INT($J6784/ROWS(tblConsorcios[Produto]))+1),"")</f>
        <v/>
      </c>
      <c r="L6784" t="str" cm="1">
        <f t="array" ref="L6784">IFERROR(INDEX(tblConsorcios[Produto],MOD($J6784,ROWS(tblConsorcios[Produto]))+1),"")</f>
        <v>Imóvel IE240 – 200m</v>
      </c>
      <c r="M6784" s="20" cm="1">
        <f t="array" ref="M6784">IFERROR(INDEX(tblConsorcios[Valor da Carta (R$)],MOD($J6784,ROWS(tblConsorcios[Produto]))+1),"")</f>
        <v>240000</v>
      </c>
      <c r="N6784" s="2" cm="1">
        <f t="array" ref="N6784">IFERROR(INDEX(tblConsorcios[Prazo (meses)],MOD($J6784,ROWS(tblConsorcios[Produto]))+1),"")</f>
        <v>200</v>
      </c>
      <c r="O6784" s="20" cm="1">
        <f t="array" ref="O6784">IFERROR(INDEX(tblConsorcios[Parcela Mensal (R$)],MOD($J6784,ROWS(tblConsorcios[Produto]))+1),"")</f>
        <v>1521.6</v>
      </c>
      <c r="P6784" s="20" t="str" cm="1">
        <f t="array" ref="P6784">IFERROR(INDEX(tblClientes[Dividendo Mensal (R$)],INT($J6784/ROWS(tblConsorcios[Produto]))+1),"")</f>
        <v/>
      </c>
      <c r="Q6784" s="20" t="str">
        <f t="shared" si="316"/>
        <v/>
      </c>
      <c r="R6784">
        <f t="shared" si="317"/>
        <v>0</v>
      </c>
    </row>
    <row r="6785" spans="10:18" x14ac:dyDescent="0.2">
      <c r="J6785">
        <f t="shared" si="315"/>
        <v>6783</v>
      </c>
      <c r="K6785" t="str" cm="1">
        <f t="array" ref="K6785">IFERROR(INDEX(tblClientes[Cliente],INT($J6785/ROWS(tblConsorcios[Produto]))+1),"")</f>
        <v/>
      </c>
      <c r="L6785" t="str" cm="1">
        <f t="array" ref="L6785">IFERROR(INDEX(tblConsorcios[Produto],MOD($J6785,ROWS(tblConsorcios[Produto]))+1),"")</f>
        <v>Imóvel IE230 – 240m</v>
      </c>
      <c r="M6785" s="20" cm="1">
        <f t="array" ref="M6785">IFERROR(INDEX(tblConsorcios[Valor da Carta (R$)],MOD($J6785,ROWS(tblConsorcios[Produto]))+1),"")</f>
        <v>230000</v>
      </c>
      <c r="N6785" s="2" cm="1">
        <f t="array" ref="N6785">IFERROR(INDEX(tblConsorcios[Prazo (meses)],MOD($J6785,ROWS(tblConsorcios[Produto]))+1),"")</f>
        <v>240</v>
      </c>
      <c r="O6785" s="20" cm="1">
        <f t="array" ref="O6785">IFERROR(INDEX(tblConsorcios[Parcela Mensal (R$)],MOD($J6785,ROWS(tblConsorcios[Produto]))+1),"")</f>
        <v>1234.33</v>
      </c>
      <c r="P6785" s="20" t="str" cm="1">
        <f t="array" ref="P6785">IFERROR(INDEX(tblClientes[Dividendo Mensal (R$)],INT($J6785/ROWS(tblConsorcios[Produto]))+1),"")</f>
        <v/>
      </c>
      <c r="Q6785" s="20" t="str">
        <f t="shared" si="316"/>
        <v/>
      </c>
      <c r="R6785">
        <f t="shared" si="317"/>
        <v>0</v>
      </c>
    </row>
    <row r="6786" spans="10:18" x14ac:dyDescent="0.2">
      <c r="J6786">
        <f t="shared" si="315"/>
        <v>6784</v>
      </c>
      <c r="K6786" t="str" cm="1">
        <f t="array" ref="K6786">IFERROR(INDEX(tblClientes[Cliente],INT($J6786/ROWS(tblConsorcios[Produto]))+1),"")</f>
        <v/>
      </c>
      <c r="L6786" t="str" cm="1">
        <f t="array" ref="L6786">IFERROR(INDEX(tblConsorcios[Produto],MOD($J6786,ROWS(tblConsorcios[Produto]))+1),"")</f>
        <v>Imóvel IE230 – 220m</v>
      </c>
      <c r="M6786" s="20" cm="1">
        <f t="array" ref="M6786">IFERROR(INDEX(tblConsorcios[Valor da Carta (R$)],MOD($J6786,ROWS(tblConsorcios[Produto]))+1),"")</f>
        <v>230000</v>
      </c>
      <c r="N6786" s="2" cm="1">
        <f t="array" ref="N6786">IFERROR(INDEX(tblConsorcios[Prazo (meses)],MOD($J6786,ROWS(tblConsorcios[Produto]))+1),"")</f>
        <v>220</v>
      </c>
      <c r="O6786" s="20" cm="1">
        <f t="array" ref="O6786">IFERROR(INDEX(tblConsorcios[Parcela Mensal (R$)],MOD($J6786,ROWS(tblConsorcios[Produto]))+1),"")</f>
        <v>1336.09</v>
      </c>
      <c r="P6786" s="20" t="str" cm="1">
        <f t="array" ref="P6786">IFERROR(INDEX(tblClientes[Dividendo Mensal (R$)],INT($J6786/ROWS(tblConsorcios[Produto]))+1),"")</f>
        <v/>
      </c>
      <c r="Q6786" s="20" t="str">
        <f t="shared" si="316"/>
        <v/>
      </c>
      <c r="R6786">
        <f t="shared" si="317"/>
        <v>0</v>
      </c>
    </row>
    <row r="6787" spans="10:18" x14ac:dyDescent="0.2">
      <c r="J6787">
        <f t="shared" ref="J6787:J6850" si="318">ROW()-2</f>
        <v>6785</v>
      </c>
      <c r="K6787" t="str" cm="1">
        <f t="array" ref="K6787">IFERROR(INDEX(tblClientes[Cliente],INT($J6787/ROWS(tblConsorcios[Produto]))+1),"")</f>
        <v/>
      </c>
      <c r="L6787" t="str" cm="1">
        <f t="array" ref="L6787">IFERROR(INDEX(tblConsorcios[Produto],MOD($J6787,ROWS(tblConsorcios[Produto]))+1),"")</f>
        <v>Imóvel IE230 – 200m</v>
      </c>
      <c r="M6787" s="20" cm="1">
        <f t="array" ref="M6787">IFERROR(INDEX(tblConsorcios[Valor da Carta (R$)],MOD($J6787,ROWS(tblConsorcios[Produto]))+1),"")</f>
        <v>230000</v>
      </c>
      <c r="N6787" s="2" cm="1">
        <f t="array" ref="N6787">IFERROR(INDEX(tblConsorcios[Prazo (meses)],MOD($J6787,ROWS(tblConsorcios[Produto]))+1),"")</f>
        <v>200</v>
      </c>
      <c r="O6787" s="20" cm="1">
        <f t="array" ref="O6787">IFERROR(INDEX(tblConsorcios[Parcela Mensal (R$)],MOD($J6787,ROWS(tblConsorcios[Produto]))+1),"")</f>
        <v>1458.2</v>
      </c>
      <c r="P6787" s="20" t="str" cm="1">
        <f t="array" ref="P6787">IFERROR(INDEX(tblClientes[Dividendo Mensal (R$)],INT($J6787/ROWS(tblConsorcios[Produto]))+1),"")</f>
        <v/>
      </c>
      <c r="Q6787" s="20" t="str">
        <f t="shared" ref="Q6787:Q6850" si="319">IF(AND(ISNUMBER(O6787),ISNUMBER(P6787)),P6787-O6787,"")</f>
        <v/>
      </c>
      <c r="R6787">
        <f t="shared" ref="R6787:R6850" si="320">IF(AND(ISNUMBER(O6787),ISNUMBER(P6787),O6787&lt;=P6787),1,0)</f>
        <v>0</v>
      </c>
    </row>
    <row r="6788" spans="10:18" x14ac:dyDescent="0.2">
      <c r="J6788">
        <f t="shared" si="318"/>
        <v>6786</v>
      </c>
      <c r="K6788" t="str" cm="1">
        <f t="array" ref="K6788">IFERROR(INDEX(tblClientes[Cliente],INT($J6788/ROWS(tblConsorcios[Produto]))+1),"")</f>
        <v/>
      </c>
      <c r="L6788" t="str" cm="1">
        <f t="array" ref="L6788">IFERROR(INDEX(tblConsorcios[Produto],MOD($J6788,ROWS(tblConsorcios[Produto]))+1),"")</f>
        <v>Imóvel IE220 – 240m</v>
      </c>
      <c r="M6788" s="20" cm="1">
        <f t="array" ref="M6788">IFERROR(INDEX(tblConsorcios[Valor da Carta (R$)],MOD($J6788,ROWS(tblConsorcios[Produto]))+1),"")</f>
        <v>220000</v>
      </c>
      <c r="N6788" s="2" cm="1">
        <f t="array" ref="N6788">IFERROR(INDEX(tblConsorcios[Prazo (meses)],MOD($J6788,ROWS(tblConsorcios[Produto]))+1),"")</f>
        <v>240</v>
      </c>
      <c r="O6788" s="20" cm="1">
        <f t="array" ref="O6788">IFERROR(INDEX(tblConsorcios[Parcela Mensal (R$)],MOD($J6788,ROWS(tblConsorcios[Produto]))+1),"")</f>
        <v>1180.67</v>
      </c>
      <c r="P6788" s="20" t="str" cm="1">
        <f t="array" ref="P6788">IFERROR(INDEX(tblClientes[Dividendo Mensal (R$)],INT($J6788/ROWS(tblConsorcios[Produto]))+1),"")</f>
        <v/>
      </c>
      <c r="Q6788" s="20" t="str">
        <f t="shared" si="319"/>
        <v/>
      </c>
      <c r="R6788">
        <f t="shared" si="320"/>
        <v>0</v>
      </c>
    </row>
    <row r="6789" spans="10:18" x14ac:dyDescent="0.2">
      <c r="J6789">
        <f t="shared" si="318"/>
        <v>6787</v>
      </c>
      <c r="K6789" t="str" cm="1">
        <f t="array" ref="K6789">IFERROR(INDEX(tblClientes[Cliente],INT($J6789/ROWS(tblConsorcios[Produto]))+1),"")</f>
        <v/>
      </c>
      <c r="L6789" t="str" cm="1">
        <f t="array" ref="L6789">IFERROR(INDEX(tblConsorcios[Produto],MOD($J6789,ROWS(tblConsorcios[Produto]))+1),"")</f>
        <v>Imóvel IE220 – 220m</v>
      </c>
      <c r="M6789" s="20" cm="1">
        <f t="array" ref="M6789">IFERROR(INDEX(tblConsorcios[Valor da Carta (R$)],MOD($J6789,ROWS(tblConsorcios[Produto]))+1),"")</f>
        <v>220000</v>
      </c>
      <c r="N6789" s="2" cm="1">
        <f t="array" ref="N6789">IFERROR(INDEX(tblConsorcios[Prazo (meses)],MOD($J6789,ROWS(tblConsorcios[Produto]))+1),"")</f>
        <v>220</v>
      </c>
      <c r="O6789" s="20" cm="1">
        <f t="array" ref="O6789">IFERROR(INDEX(tblConsorcios[Parcela Mensal (R$)],MOD($J6789,ROWS(tblConsorcios[Produto]))+1),"")</f>
        <v>1278</v>
      </c>
      <c r="P6789" s="20" t="str" cm="1">
        <f t="array" ref="P6789">IFERROR(INDEX(tblClientes[Dividendo Mensal (R$)],INT($J6789/ROWS(tblConsorcios[Produto]))+1),"")</f>
        <v/>
      </c>
      <c r="Q6789" s="20" t="str">
        <f t="shared" si="319"/>
        <v/>
      </c>
      <c r="R6789">
        <f t="shared" si="320"/>
        <v>0</v>
      </c>
    </row>
    <row r="6790" spans="10:18" x14ac:dyDescent="0.2">
      <c r="J6790">
        <f t="shared" si="318"/>
        <v>6788</v>
      </c>
      <c r="K6790" t="str" cm="1">
        <f t="array" ref="K6790">IFERROR(INDEX(tblClientes[Cliente],INT($J6790/ROWS(tblConsorcios[Produto]))+1),"")</f>
        <v/>
      </c>
      <c r="L6790" t="str" cm="1">
        <f t="array" ref="L6790">IFERROR(INDEX(tblConsorcios[Produto],MOD($J6790,ROWS(tblConsorcios[Produto]))+1),"")</f>
        <v>Imóvel IE220 – 200m</v>
      </c>
      <c r="M6790" s="20" cm="1">
        <f t="array" ref="M6790">IFERROR(INDEX(tblConsorcios[Valor da Carta (R$)],MOD($J6790,ROWS(tblConsorcios[Produto]))+1),"")</f>
        <v>220000</v>
      </c>
      <c r="N6790" s="2" cm="1">
        <f t="array" ref="N6790">IFERROR(INDEX(tblConsorcios[Prazo (meses)],MOD($J6790,ROWS(tblConsorcios[Produto]))+1),"")</f>
        <v>200</v>
      </c>
      <c r="O6790" s="20" cm="1">
        <f t="array" ref="O6790">IFERROR(INDEX(tblConsorcios[Parcela Mensal (R$)],MOD($J6790,ROWS(tblConsorcios[Produto]))+1),"")</f>
        <v>1394.8</v>
      </c>
      <c r="P6790" s="20" t="str" cm="1">
        <f t="array" ref="P6790">IFERROR(INDEX(tblClientes[Dividendo Mensal (R$)],INT($J6790/ROWS(tblConsorcios[Produto]))+1),"")</f>
        <v/>
      </c>
      <c r="Q6790" s="20" t="str">
        <f t="shared" si="319"/>
        <v/>
      </c>
      <c r="R6790">
        <f t="shared" si="320"/>
        <v>0</v>
      </c>
    </row>
    <row r="6791" spans="10:18" x14ac:dyDescent="0.2">
      <c r="J6791">
        <f t="shared" si="318"/>
        <v>6789</v>
      </c>
      <c r="K6791" t="str" cm="1">
        <f t="array" ref="K6791">IFERROR(INDEX(tblClientes[Cliente],INT($J6791/ROWS(tblConsorcios[Produto]))+1),"")</f>
        <v/>
      </c>
      <c r="L6791" t="str" cm="1">
        <f t="array" ref="L6791">IFERROR(INDEX(tblConsorcios[Produto],MOD($J6791,ROWS(tblConsorcios[Produto]))+1),"")</f>
        <v>Imóvel IE200 – 240m</v>
      </c>
      <c r="M6791" s="20" cm="1">
        <f t="array" ref="M6791">IFERROR(INDEX(tblConsorcios[Valor da Carta (R$)],MOD($J6791,ROWS(tblConsorcios[Produto]))+1),"")</f>
        <v>200000</v>
      </c>
      <c r="N6791" s="2" cm="1">
        <f t="array" ref="N6791">IFERROR(INDEX(tblConsorcios[Prazo (meses)],MOD($J6791,ROWS(tblConsorcios[Produto]))+1),"")</f>
        <v>240</v>
      </c>
      <c r="O6791" s="20" cm="1">
        <f t="array" ref="O6791">IFERROR(INDEX(tblConsorcios[Parcela Mensal (R$)],MOD($J6791,ROWS(tblConsorcios[Produto]))+1),"")</f>
        <v>1073.33</v>
      </c>
      <c r="P6791" s="20" t="str" cm="1">
        <f t="array" ref="P6791">IFERROR(INDEX(tblClientes[Dividendo Mensal (R$)],INT($J6791/ROWS(tblConsorcios[Produto]))+1),"")</f>
        <v/>
      </c>
      <c r="Q6791" s="20" t="str">
        <f t="shared" si="319"/>
        <v/>
      </c>
      <c r="R6791">
        <f t="shared" si="320"/>
        <v>0</v>
      </c>
    </row>
    <row r="6792" spans="10:18" x14ac:dyDescent="0.2">
      <c r="J6792">
        <f t="shared" si="318"/>
        <v>6790</v>
      </c>
      <c r="K6792" t="str" cm="1">
        <f t="array" ref="K6792">IFERROR(INDEX(tblClientes[Cliente],INT($J6792/ROWS(tblConsorcios[Produto]))+1),"")</f>
        <v/>
      </c>
      <c r="L6792" t="str" cm="1">
        <f t="array" ref="L6792">IFERROR(INDEX(tblConsorcios[Produto],MOD($J6792,ROWS(tblConsorcios[Produto]))+1),"")</f>
        <v>Imóvel IE200 – 220m</v>
      </c>
      <c r="M6792" s="20" cm="1">
        <f t="array" ref="M6792">IFERROR(INDEX(tblConsorcios[Valor da Carta (R$)],MOD($J6792,ROWS(tblConsorcios[Produto]))+1),"")</f>
        <v>200000</v>
      </c>
      <c r="N6792" s="2" cm="1">
        <f t="array" ref="N6792">IFERROR(INDEX(tblConsorcios[Prazo (meses)],MOD($J6792,ROWS(tblConsorcios[Produto]))+1),"")</f>
        <v>220</v>
      </c>
      <c r="O6792" s="20" cm="1">
        <f t="array" ref="O6792">IFERROR(INDEX(tblConsorcios[Parcela Mensal (R$)],MOD($J6792,ROWS(tblConsorcios[Produto]))+1),"")</f>
        <v>1161.82</v>
      </c>
      <c r="P6792" s="20" t="str" cm="1">
        <f t="array" ref="P6792">IFERROR(INDEX(tblClientes[Dividendo Mensal (R$)],INT($J6792/ROWS(tblConsorcios[Produto]))+1),"")</f>
        <v/>
      </c>
      <c r="Q6792" s="20" t="str">
        <f t="shared" si="319"/>
        <v/>
      </c>
      <c r="R6792">
        <f t="shared" si="320"/>
        <v>0</v>
      </c>
    </row>
    <row r="6793" spans="10:18" x14ac:dyDescent="0.2">
      <c r="J6793">
        <f t="shared" si="318"/>
        <v>6791</v>
      </c>
      <c r="K6793" t="str" cm="1">
        <f t="array" ref="K6793">IFERROR(INDEX(tblClientes[Cliente],INT($J6793/ROWS(tblConsorcios[Produto]))+1),"")</f>
        <v/>
      </c>
      <c r="L6793" t="str" cm="1">
        <f t="array" ref="L6793">IFERROR(INDEX(tblConsorcios[Produto],MOD($J6793,ROWS(tblConsorcios[Produto]))+1),"")</f>
        <v>Imóvel IE200 – 200m</v>
      </c>
      <c r="M6793" s="20" cm="1">
        <f t="array" ref="M6793">IFERROR(INDEX(tblConsorcios[Valor da Carta (R$)],MOD($J6793,ROWS(tblConsorcios[Produto]))+1),"")</f>
        <v>200000</v>
      </c>
      <c r="N6793" s="2" cm="1">
        <f t="array" ref="N6793">IFERROR(INDEX(tblConsorcios[Prazo (meses)],MOD($J6793,ROWS(tblConsorcios[Produto]))+1),"")</f>
        <v>200</v>
      </c>
      <c r="O6793" s="20" cm="1">
        <f t="array" ref="O6793">IFERROR(INDEX(tblConsorcios[Parcela Mensal (R$)],MOD($J6793,ROWS(tblConsorcios[Produto]))+1),"")</f>
        <v>1268</v>
      </c>
      <c r="P6793" s="20" t="str" cm="1">
        <f t="array" ref="P6793">IFERROR(INDEX(tblClientes[Dividendo Mensal (R$)],INT($J6793/ROWS(tblConsorcios[Produto]))+1),"")</f>
        <v/>
      </c>
      <c r="Q6793" s="20" t="str">
        <f t="shared" si="319"/>
        <v/>
      </c>
      <c r="R6793">
        <f t="shared" si="320"/>
        <v>0</v>
      </c>
    </row>
    <row r="6794" spans="10:18" x14ac:dyDescent="0.2">
      <c r="J6794">
        <f t="shared" si="318"/>
        <v>6792</v>
      </c>
      <c r="K6794" t="str" cm="1">
        <f t="array" ref="K6794">IFERROR(INDEX(tblClientes[Cliente],INT($J6794/ROWS(tblConsorcios[Produto]))+1),"")</f>
        <v/>
      </c>
      <c r="L6794" t="str" cm="1">
        <f t="array" ref="L6794">IFERROR(INDEX(tblConsorcios[Produto],MOD($J6794,ROWS(tblConsorcios[Produto]))+1),"")</f>
        <v>Imóvel IE150 – 240m</v>
      </c>
      <c r="M6794" s="20" cm="1">
        <f t="array" ref="M6794">IFERROR(INDEX(tblConsorcios[Valor da Carta (R$)],MOD($J6794,ROWS(tblConsorcios[Produto]))+1),"")</f>
        <v>150000</v>
      </c>
      <c r="N6794" s="2" cm="1">
        <f t="array" ref="N6794">IFERROR(INDEX(tblConsorcios[Prazo (meses)],MOD($J6794,ROWS(tblConsorcios[Produto]))+1),"")</f>
        <v>240</v>
      </c>
      <c r="O6794" s="20" cm="1">
        <f t="array" ref="O6794">IFERROR(INDEX(tblConsorcios[Parcela Mensal (R$)],MOD($J6794,ROWS(tblConsorcios[Produto]))+1),"")</f>
        <v>805</v>
      </c>
      <c r="P6794" s="20" t="str" cm="1">
        <f t="array" ref="P6794">IFERROR(INDEX(tblClientes[Dividendo Mensal (R$)],INT($J6794/ROWS(tblConsorcios[Produto]))+1),"")</f>
        <v/>
      </c>
      <c r="Q6794" s="20" t="str">
        <f t="shared" si="319"/>
        <v/>
      </c>
      <c r="R6794">
        <f t="shared" si="320"/>
        <v>0</v>
      </c>
    </row>
    <row r="6795" spans="10:18" x14ac:dyDescent="0.2">
      <c r="J6795">
        <f t="shared" si="318"/>
        <v>6793</v>
      </c>
      <c r="K6795" t="str" cm="1">
        <f t="array" ref="K6795">IFERROR(INDEX(tblClientes[Cliente],INT($J6795/ROWS(tblConsorcios[Produto]))+1),"")</f>
        <v/>
      </c>
      <c r="L6795" t="str" cm="1">
        <f t="array" ref="L6795">IFERROR(INDEX(tblConsorcios[Produto],MOD($J6795,ROWS(tblConsorcios[Produto]))+1),"")</f>
        <v>Imóvel IE150 – 220m</v>
      </c>
      <c r="M6795" s="20" cm="1">
        <f t="array" ref="M6795">IFERROR(INDEX(tblConsorcios[Valor da Carta (R$)],MOD($J6795,ROWS(tblConsorcios[Produto]))+1),"")</f>
        <v>150000</v>
      </c>
      <c r="N6795" s="2" cm="1">
        <f t="array" ref="N6795">IFERROR(INDEX(tblConsorcios[Prazo (meses)],MOD($J6795,ROWS(tblConsorcios[Produto]))+1),"")</f>
        <v>220</v>
      </c>
      <c r="O6795" s="20" cm="1">
        <f t="array" ref="O6795">IFERROR(INDEX(tblConsorcios[Parcela Mensal (R$)],MOD($J6795,ROWS(tblConsorcios[Produto]))+1),"")</f>
        <v>871.36</v>
      </c>
      <c r="P6795" s="20" t="str" cm="1">
        <f t="array" ref="P6795">IFERROR(INDEX(tblClientes[Dividendo Mensal (R$)],INT($J6795/ROWS(tblConsorcios[Produto]))+1),"")</f>
        <v/>
      </c>
      <c r="Q6795" s="20" t="str">
        <f t="shared" si="319"/>
        <v/>
      </c>
      <c r="R6795">
        <f t="shared" si="320"/>
        <v>0</v>
      </c>
    </row>
    <row r="6796" spans="10:18" x14ac:dyDescent="0.2">
      <c r="J6796">
        <f t="shared" si="318"/>
        <v>6794</v>
      </c>
      <c r="K6796" t="str" cm="1">
        <f t="array" ref="K6796">IFERROR(INDEX(tblClientes[Cliente],INT($J6796/ROWS(tblConsorcios[Produto]))+1),"")</f>
        <v/>
      </c>
      <c r="L6796" t="str" cm="1">
        <f t="array" ref="L6796">IFERROR(INDEX(tblConsorcios[Produto],MOD($J6796,ROWS(tblConsorcios[Produto]))+1),"")</f>
        <v>Imóvel IE150 – 200m</v>
      </c>
      <c r="M6796" s="20" cm="1">
        <f t="array" ref="M6796">IFERROR(INDEX(tblConsorcios[Valor da Carta (R$)],MOD($J6796,ROWS(tblConsorcios[Produto]))+1),"")</f>
        <v>150000</v>
      </c>
      <c r="N6796" s="2" cm="1">
        <f t="array" ref="N6796">IFERROR(INDEX(tblConsorcios[Prazo (meses)],MOD($J6796,ROWS(tblConsorcios[Produto]))+1),"")</f>
        <v>200</v>
      </c>
      <c r="O6796" s="20" cm="1">
        <f t="array" ref="O6796">IFERROR(INDEX(tblConsorcios[Parcela Mensal (R$)],MOD($J6796,ROWS(tblConsorcios[Produto]))+1),"")</f>
        <v>951</v>
      </c>
      <c r="P6796" s="20" t="str" cm="1">
        <f t="array" ref="P6796">IFERROR(INDEX(tblClientes[Dividendo Mensal (R$)],INT($J6796/ROWS(tblConsorcios[Produto]))+1),"")</f>
        <v/>
      </c>
      <c r="Q6796" s="20" t="str">
        <f t="shared" si="319"/>
        <v/>
      </c>
      <c r="R6796">
        <f t="shared" si="320"/>
        <v>0</v>
      </c>
    </row>
    <row r="6797" spans="10:18" x14ac:dyDescent="0.2">
      <c r="J6797">
        <f t="shared" si="318"/>
        <v>6795</v>
      </c>
      <c r="K6797" t="str" cm="1">
        <f t="array" ref="K6797">IFERROR(INDEX(tblClientes[Cliente],INT($J6797/ROWS(tblConsorcios[Produto]))+1),"")</f>
        <v/>
      </c>
      <c r="L6797" t="str" cm="1">
        <f t="array" ref="L6797">IFERROR(INDEX(tblConsorcios[Produto],MOD($J6797,ROWS(tblConsorcios[Produto]))+1),"")</f>
        <v>Imóvel IE140 – 240m</v>
      </c>
      <c r="M6797" s="20" cm="1">
        <f t="array" ref="M6797">IFERROR(INDEX(tblConsorcios[Valor da Carta (R$)],MOD($J6797,ROWS(tblConsorcios[Produto]))+1),"")</f>
        <v>140000</v>
      </c>
      <c r="N6797" s="2" cm="1">
        <f t="array" ref="N6797">IFERROR(INDEX(tblConsorcios[Prazo (meses)],MOD($J6797,ROWS(tblConsorcios[Produto]))+1),"")</f>
        <v>240</v>
      </c>
      <c r="O6797" s="20" cm="1">
        <f t="array" ref="O6797">IFERROR(INDEX(tblConsorcios[Parcela Mensal (R$)],MOD($J6797,ROWS(tblConsorcios[Produto]))+1),"")</f>
        <v>751.33</v>
      </c>
      <c r="P6797" s="20" t="str" cm="1">
        <f t="array" ref="P6797">IFERROR(INDEX(tblClientes[Dividendo Mensal (R$)],INT($J6797/ROWS(tblConsorcios[Produto]))+1),"")</f>
        <v/>
      </c>
      <c r="Q6797" s="20" t="str">
        <f t="shared" si="319"/>
        <v/>
      </c>
      <c r="R6797">
        <f t="shared" si="320"/>
        <v>0</v>
      </c>
    </row>
    <row r="6798" spans="10:18" x14ac:dyDescent="0.2">
      <c r="J6798">
        <f t="shared" si="318"/>
        <v>6796</v>
      </c>
      <c r="K6798" t="str" cm="1">
        <f t="array" ref="K6798">IFERROR(INDEX(tblClientes[Cliente],INT($J6798/ROWS(tblConsorcios[Produto]))+1),"")</f>
        <v/>
      </c>
      <c r="L6798" t="str" cm="1">
        <f t="array" ref="L6798">IFERROR(INDEX(tblConsorcios[Produto],MOD($J6798,ROWS(tblConsorcios[Produto]))+1),"")</f>
        <v>Imóvel IE140 – 220m</v>
      </c>
      <c r="M6798" s="20" cm="1">
        <f t="array" ref="M6798">IFERROR(INDEX(tblConsorcios[Valor da Carta (R$)],MOD($J6798,ROWS(tblConsorcios[Produto]))+1),"")</f>
        <v>140000</v>
      </c>
      <c r="N6798" s="2" cm="1">
        <f t="array" ref="N6798">IFERROR(INDEX(tblConsorcios[Prazo (meses)],MOD($J6798,ROWS(tblConsorcios[Produto]))+1),"")</f>
        <v>220</v>
      </c>
      <c r="O6798" s="20" cm="1">
        <f t="array" ref="O6798">IFERROR(INDEX(tblConsorcios[Parcela Mensal (R$)],MOD($J6798,ROWS(tblConsorcios[Produto]))+1),"")</f>
        <v>813.27</v>
      </c>
      <c r="P6798" s="20" t="str" cm="1">
        <f t="array" ref="P6798">IFERROR(INDEX(tblClientes[Dividendo Mensal (R$)],INT($J6798/ROWS(tblConsorcios[Produto]))+1),"")</f>
        <v/>
      </c>
      <c r="Q6798" s="20" t="str">
        <f t="shared" si="319"/>
        <v/>
      </c>
      <c r="R6798">
        <f t="shared" si="320"/>
        <v>0</v>
      </c>
    </row>
    <row r="6799" spans="10:18" x14ac:dyDescent="0.2">
      <c r="J6799">
        <f t="shared" si="318"/>
        <v>6797</v>
      </c>
      <c r="K6799" t="str" cm="1">
        <f t="array" ref="K6799">IFERROR(INDEX(tblClientes[Cliente],INT($J6799/ROWS(tblConsorcios[Produto]))+1),"")</f>
        <v/>
      </c>
      <c r="L6799" t="str" cm="1">
        <f t="array" ref="L6799">IFERROR(INDEX(tblConsorcios[Produto],MOD($J6799,ROWS(tblConsorcios[Produto]))+1),"")</f>
        <v>Imóvel IE140 – 200m</v>
      </c>
      <c r="M6799" s="20" cm="1">
        <f t="array" ref="M6799">IFERROR(INDEX(tblConsorcios[Valor da Carta (R$)],MOD($J6799,ROWS(tblConsorcios[Produto]))+1),"")</f>
        <v>140000</v>
      </c>
      <c r="N6799" s="2" cm="1">
        <f t="array" ref="N6799">IFERROR(INDEX(tblConsorcios[Prazo (meses)],MOD($J6799,ROWS(tblConsorcios[Produto]))+1),"")</f>
        <v>200</v>
      </c>
      <c r="O6799" s="20" cm="1">
        <f t="array" ref="O6799">IFERROR(INDEX(tblConsorcios[Parcela Mensal (R$)],MOD($J6799,ROWS(tblConsorcios[Produto]))+1),"")</f>
        <v>887.6</v>
      </c>
      <c r="P6799" s="20" t="str" cm="1">
        <f t="array" ref="P6799">IFERROR(INDEX(tblClientes[Dividendo Mensal (R$)],INT($J6799/ROWS(tblConsorcios[Produto]))+1),"")</f>
        <v/>
      </c>
      <c r="Q6799" s="20" t="str">
        <f t="shared" si="319"/>
        <v/>
      </c>
      <c r="R6799">
        <f t="shared" si="320"/>
        <v>0</v>
      </c>
    </row>
    <row r="6800" spans="10:18" x14ac:dyDescent="0.2">
      <c r="J6800">
        <f t="shared" si="318"/>
        <v>6798</v>
      </c>
      <c r="K6800" t="str" cm="1">
        <f t="array" ref="K6800">IFERROR(INDEX(tblClientes[Cliente],INT($J6800/ROWS(tblConsorcios[Produto]))+1),"")</f>
        <v/>
      </c>
      <c r="L6800" t="str" cm="1">
        <f t="array" ref="L6800">IFERROR(INDEX(tblConsorcios[Produto],MOD($J6800,ROWS(tblConsorcios[Produto]))+1),"")</f>
        <v>Imóvel IE130 – 240m</v>
      </c>
      <c r="M6800" s="20" cm="1">
        <f t="array" ref="M6800">IFERROR(INDEX(tblConsorcios[Valor da Carta (R$)],MOD($J6800,ROWS(tblConsorcios[Produto]))+1),"")</f>
        <v>130000</v>
      </c>
      <c r="N6800" s="2" cm="1">
        <f t="array" ref="N6800">IFERROR(INDEX(tblConsorcios[Prazo (meses)],MOD($J6800,ROWS(tblConsorcios[Produto]))+1),"")</f>
        <v>240</v>
      </c>
      <c r="O6800" s="20" cm="1">
        <f t="array" ref="O6800">IFERROR(INDEX(tblConsorcios[Parcela Mensal (R$)],MOD($J6800,ROWS(tblConsorcios[Produto]))+1),"")</f>
        <v>697.67</v>
      </c>
      <c r="P6800" s="20" t="str" cm="1">
        <f t="array" ref="P6800">IFERROR(INDEX(tblClientes[Dividendo Mensal (R$)],INT($J6800/ROWS(tblConsorcios[Produto]))+1),"")</f>
        <v/>
      </c>
      <c r="Q6800" s="20" t="str">
        <f t="shared" si="319"/>
        <v/>
      </c>
      <c r="R6800">
        <f t="shared" si="320"/>
        <v>0</v>
      </c>
    </row>
    <row r="6801" spans="10:18" x14ac:dyDescent="0.2">
      <c r="J6801">
        <f t="shared" si="318"/>
        <v>6799</v>
      </c>
      <c r="K6801" t="str" cm="1">
        <f t="array" ref="K6801">IFERROR(INDEX(tblClientes[Cliente],INT($J6801/ROWS(tblConsorcios[Produto]))+1),"")</f>
        <v/>
      </c>
      <c r="L6801" t="str" cm="1">
        <f t="array" ref="L6801">IFERROR(INDEX(tblConsorcios[Produto],MOD($J6801,ROWS(tblConsorcios[Produto]))+1),"")</f>
        <v>Imóvel IE130 – 220m</v>
      </c>
      <c r="M6801" s="20" cm="1">
        <f t="array" ref="M6801">IFERROR(INDEX(tblConsorcios[Valor da Carta (R$)],MOD($J6801,ROWS(tblConsorcios[Produto]))+1),"")</f>
        <v>130000</v>
      </c>
      <c r="N6801" s="2" cm="1">
        <f t="array" ref="N6801">IFERROR(INDEX(tblConsorcios[Prazo (meses)],MOD($J6801,ROWS(tblConsorcios[Produto]))+1),"")</f>
        <v>220</v>
      </c>
      <c r="O6801" s="20" cm="1">
        <f t="array" ref="O6801">IFERROR(INDEX(tblConsorcios[Parcela Mensal (R$)],MOD($J6801,ROWS(tblConsorcios[Produto]))+1),"")</f>
        <v>755.18</v>
      </c>
      <c r="P6801" s="20" t="str" cm="1">
        <f t="array" ref="P6801">IFERROR(INDEX(tblClientes[Dividendo Mensal (R$)],INT($J6801/ROWS(tblConsorcios[Produto]))+1),"")</f>
        <v/>
      </c>
      <c r="Q6801" s="20" t="str">
        <f t="shared" si="319"/>
        <v/>
      </c>
      <c r="R6801">
        <f t="shared" si="320"/>
        <v>0</v>
      </c>
    </row>
    <row r="6802" spans="10:18" x14ac:dyDescent="0.2">
      <c r="J6802">
        <f t="shared" si="318"/>
        <v>6800</v>
      </c>
      <c r="K6802" t="str" cm="1">
        <f t="array" ref="K6802">IFERROR(INDEX(tblClientes[Cliente],INT($J6802/ROWS(tblConsorcios[Produto]))+1),"")</f>
        <v/>
      </c>
      <c r="L6802" t="str" cm="1">
        <f t="array" ref="L6802">IFERROR(INDEX(tblConsorcios[Produto],MOD($J6802,ROWS(tblConsorcios[Produto]))+1),"")</f>
        <v>Imóvel IE130 – 200m</v>
      </c>
      <c r="M6802" s="20" cm="1">
        <f t="array" ref="M6802">IFERROR(INDEX(tblConsorcios[Valor da Carta (R$)],MOD($J6802,ROWS(tblConsorcios[Produto]))+1),"")</f>
        <v>130000</v>
      </c>
      <c r="N6802" s="2" cm="1">
        <f t="array" ref="N6802">IFERROR(INDEX(tblConsorcios[Prazo (meses)],MOD($J6802,ROWS(tblConsorcios[Produto]))+1),"")</f>
        <v>200</v>
      </c>
      <c r="O6802" s="20" cm="1">
        <f t="array" ref="O6802">IFERROR(INDEX(tblConsorcios[Parcela Mensal (R$)],MOD($J6802,ROWS(tblConsorcios[Produto]))+1),"")</f>
        <v>824.2</v>
      </c>
      <c r="P6802" s="20" t="str" cm="1">
        <f t="array" ref="P6802">IFERROR(INDEX(tblClientes[Dividendo Mensal (R$)],INT($J6802/ROWS(tblConsorcios[Produto]))+1),"")</f>
        <v/>
      </c>
      <c r="Q6802" s="20" t="str">
        <f t="shared" si="319"/>
        <v/>
      </c>
      <c r="R6802">
        <f t="shared" si="320"/>
        <v>0</v>
      </c>
    </row>
    <row r="6803" spans="10:18" x14ac:dyDescent="0.2">
      <c r="J6803">
        <f t="shared" si="318"/>
        <v>6801</v>
      </c>
      <c r="K6803" t="str" cm="1">
        <f t="array" ref="K6803">IFERROR(INDEX(tblClientes[Cliente],INT($J6803/ROWS(tblConsorcios[Produto]))+1),"")</f>
        <v/>
      </c>
      <c r="L6803" t="str" cm="1">
        <f t="array" ref="L6803">IFERROR(INDEX(tblConsorcios[Produto],MOD($J6803,ROWS(tblConsorcios[Produto]))+1),"")</f>
        <v>Imóvel IE120 – 240m</v>
      </c>
      <c r="M6803" s="20" cm="1">
        <f t="array" ref="M6803">IFERROR(INDEX(tblConsorcios[Valor da Carta (R$)],MOD($J6803,ROWS(tblConsorcios[Produto]))+1),"")</f>
        <v>120000</v>
      </c>
      <c r="N6803" s="2" cm="1">
        <f t="array" ref="N6803">IFERROR(INDEX(tblConsorcios[Prazo (meses)],MOD($J6803,ROWS(tblConsorcios[Produto]))+1),"")</f>
        <v>240</v>
      </c>
      <c r="O6803" s="20" cm="1">
        <f t="array" ref="O6803">IFERROR(INDEX(tblConsorcios[Parcela Mensal (R$)],MOD($J6803,ROWS(tblConsorcios[Produto]))+1),"")</f>
        <v>644</v>
      </c>
      <c r="P6803" s="20" t="str" cm="1">
        <f t="array" ref="P6803">IFERROR(INDEX(tblClientes[Dividendo Mensal (R$)],INT($J6803/ROWS(tblConsorcios[Produto]))+1),"")</f>
        <v/>
      </c>
      <c r="Q6803" s="20" t="str">
        <f t="shared" si="319"/>
        <v/>
      </c>
      <c r="R6803">
        <f t="shared" si="320"/>
        <v>0</v>
      </c>
    </row>
    <row r="6804" spans="10:18" x14ac:dyDescent="0.2">
      <c r="J6804">
        <f t="shared" si="318"/>
        <v>6802</v>
      </c>
      <c r="K6804" t="str" cm="1">
        <f t="array" ref="K6804">IFERROR(INDEX(tblClientes[Cliente],INT($J6804/ROWS(tblConsorcios[Produto]))+1),"")</f>
        <v/>
      </c>
      <c r="L6804" t="str" cm="1">
        <f t="array" ref="L6804">IFERROR(INDEX(tblConsorcios[Produto],MOD($J6804,ROWS(tblConsorcios[Produto]))+1),"")</f>
        <v>Imóvel IE120 – 220m</v>
      </c>
      <c r="M6804" s="20" cm="1">
        <f t="array" ref="M6804">IFERROR(INDEX(tblConsorcios[Valor da Carta (R$)],MOD($J6804,ROWS(tblConsorcios[Produto]))+1),"")</f>
        <v>120000</v>
      </c>
      <c r="N6804" s="2" cm="1">
        <f t="array" ref="N6804">IFERROR(INDEX(tblConsorcios[Prazo (meses)],MOD($J6804,ROWS(tblConsorcios[Produto]))+1),"")</f>
        <v>220</v>
      </c>
      <c r="O6804" s="20" cm="1">
        <f t="array" ref="O6804">IFERROR(INDEX(tblConsorcios[Parcela Mensal (R$)],MOD($J6804,ROWS(tblConsorcios[Produto]))+1),"")</f>
        <v>697.09</v>
      </c>
      <c r="P6804" s="20" t="str" cm="1">
        <f t="array" ref="P6804">IFERROR(INDEX(tblClientes[Dividendo Mensal (R$)],INT($J6804/ROWS(tblConsorcios[Produto]))+1),"")</f>
        <v/>
      </c>
      <c r="Q6804" s="20" t="str">
        <f t="shared" si="319"/>
        <v/>
      </c>
      <c r="R6804">
        <f t="shared" si="320"/>
        <v>0</v>
      </c>
    </row>
    <row r="6805" spans="10:18" x14ac:dyDescent="0.2">
      <c r="J6805">
        <f t="shared" si="318"/>
        <v>6803</v>
      </c>
      <c r="K6805" t="str" cm="1">
        <f t="array" ref="K6805">IFERROR(INDEX(tblClientes[Cliente],INT($J6805/ROWS(tblConsorcios[Produto]))+1),"")</f>
        <v/>
      </c>
      <c r="L6805" t="str" cm="1">
        <f t="array" ref="L6805">IFERROR(INDEX(tblConsorcios[Produto],MOD($J6805,ROWS(tblConsorcios[Produto]))+1),"")</f>
        <v>Imóvel IE120 – 200m</v>
      </c>
      <c r="M6805" s="20" cm="1">
        <f t="array" ref="M6805">IFERROR(INDEX(tblConsorcios[Valor da Carta (R$)],MOD($J6805,ROWS(tblConsorcios[Produto]))+1),"")</f>
        <v>120000</v>
      </c>
      <c r="N6805" s="2" cm="1">
        <f t="array" ref="N6805">IFERROR(INDEX(tblConsorcios[Prazo (meses)],MOD($J6805,ROWS(tblConsorcios[Produto]))+1),"")</f>
        <v>200</v>
      </c>
      <c r="O6805" s="20" cm="1">
        <f t="array" ref="O6805">IFERROR(INDEX(tblConsorcios[Parcela Mensal (R$)],MOD($J6805,ROWS(tblConsorcios[Produto]))+1),"")</f>
        <v>760.8</v>
      </c>
      <c r="P6805" s="20" t="str" cm="1">
        <f t="array" ref="P6805">IFERROR(INDEX(tblClientes[Dividendo Mensal (R$)],INT($J6805/ROWS(tblConsorcios[Produto]))+1),"")</f>
        <v/>
      </c>
      <c r="Q6805" s="20" t="str">
        <f t="shared" si="319"/>
        <v/>
      </c>
      <c r="R6805">
        <f t="shared" si="320"/>
        <v>0</v>
      </c>
    </row>
    <row r="6806" spans="10:18" x14ac:dyDescent="0.2">
      <c r="J6806">
        <f t="shared" si="318"/>
        <v>6804</v>
      </c>
      <c r="K6806" t="str" cm="1">
        <f t="array" ref="K6806">IFERROR(INDEX(tblClientes[Cliente],INT($J6806/ROWS(tblConsorcios[Produto]))+1),"")</f>
        <v/>
      </c>
      <c r="L6806" t="str" cm="1">
        <f t="array" ref="L6806">IFERROR(INDEX(tblConsorcios[Produto],MOD($J6806,ROWS(tblConsorcios[Produto]))+1),"")</f>
        <v>Imóvel IE600 – 240m</v>
      </c>
      <c r="M6806" s="20" cm="1">
        <f t="array" ref="M6806">IFERROR(INDEX(tblConsorcios[Valor da Carta (R$)],MOD($J6806,ROWS(tblConsorcios[Produto]))+1),"")</f>
        <v>600000</v>
      </c>
      <c r="N6806" s="2" cm="1">
        <f t="array" ref="N6806">IFERROR(INDEX(tblConsorcios[Prazo (meses)],MOD($J6806,ROWS(tblConsorcios[Produto]))+1),"")</f>
        <v>240</v>
      </c>
      <c r="O6806" s="20" cm="1">
        <f t="array" ref="O6806">IFERROR(INDEX(tblConsorcios[Parcela Mensal (R$)],MOD($J6806,ROWS(tblConsorcios[Produto]))+1),"")</f>
        <v>3220</v>
      </c>
      <c r="P6806" s="20" t="str" cm="1">
        <f t="array" ref="P6806">IFERROR(INDEX(tblClientes[Dividendo Mensal (R$)],INT($J6806/ROWS(tblConsorcios[Produto]))+1),"")</f>
        <v/>
      </c>
      <c r="Q6806" s="20" t="str">
        <f t="shared" si="319"/>
        <v/>
      </c>
      <c r="R6806">
        <f t="shared" si="320"/>
        <v>0</v>
      </c>
    </row>
    <row r="6807" spans="10:18" x14ac:dyDescent="0.2">
      <c r="J6807">
        <f t="shared" si="318"/>
        <v>6805</v>
      </c>
      <c r="K6807" t="str" cm="1">
        <f t="array" ref="K6807">IFERROR(INDEX(tblClientes[Cliente],INT($J6807/ROWS(tblConsorcios[Produto]))+1),"")</f>
        <v/>
      </c>
      <c r="L6807" t="str" cm="1">
        <f t="array" ref="L6807">IFERROR(INDEX(tblConsorcios[Produto],MOD($J6807,ROWS(tblConsorcios[Produto]))+1),"")</f>
        <v>Imóvel IE600 – 220m</v>
      </c>
      <c r="M6807" s="20" cm="1">
        <f t="array" ref="M6807">IFERROR(INDEX(tblConsorcios[Valor da Carta (R$)],MOD($J6807,ROWS(tblConsorcios[Produto]))+1),"")</f>
        <v>600000</v>
      </c>
      <c r="N6807" s="2" cm="1">
        <f t="array" ref="N6807">IFERROR(INDEX(tblConsorcios[Prazo (meses)],MOD($J6807,ROWS(tblConsorcios[Produto]))+1),"")</f>
        <v>220</v>
      </c>
      <c r="O6807" s="20" cm="1">
        <f t="array" ref="O6807">IFERROR(INDEX(tblConsorcios[Parcela Mensal (R$)],MOD($J6807,ROWS(tblConsorcios[Produto]))+1),"")</f>
        <v>3485.45</v>
      </c>
      <c r="P6807" s="20" t="str" cm="1">
        <f t="array" ref="P6807">IFERROR(INDEX(tblClientes[Dividendo Mensal (R$)],INT($J6807/ROWS(tblConsorcios[Produto]))+1),"")</f>
        <v/>
      </c>
      <c r="Q6807" s="20" t="str">
        <f t="shared" si="319"/>
        <v/>
      </c>
      <c r="R6807">
        <f t="shared" si="320"/>
        <v>0</v>
      </c>
    </row>
    <row r="6808" spans="10:18" x14ac:dyDescent="0.2">
      <c r="J6808">
        <f t="shared" si="318"/>
        <v>6806</v>
      </c>
      <c r="K6808" t="str" cm="1">
        <f t="array" ref="K6808">IFERROR(INDEX(tblClientes[Cliente],INT($J6808/ROWS(tblConsorcios[Produto]))+1),"")</f>
        <v/>
      </c>
      <c r="L6808" t="str" cm="1">
        <f t="array" ref="L6808">IFERROR(INDEX(tblConsorcios[Produto],MOD($J6808,ROWS(tblConsorcios[Produto]))+1),"")</f>
        <v>Imóvel IE600 – 200m</v>
      </c>
      <c r="M6808" s="20" cm="1">
        <f t="array" ref="M6808">IFERROR(INDEX(tblConsorcios[Valor da Carta (R$)],MOD($J6808,ROWS(tblConsorcios[Produto]))+1),"")</f>
        <v>600000</v>
      </c>
      <c r="N6808" s="2" cm="1">
        <f t="array" ref="N6808">IFERROR(INDEX(tblConsorcios[Prazo (meses)],MOD($J6808,ROWS(tblConsorcios[Produto]))+1),"")</f>
        <v>200</v>
      </c>
      <c r="O6808" s="20" cm="1">
        <f t="array" ref="O6808">IFERROR(INDEX(tblConsorcios[Parcela Mensal (R$)],MOD($J6808,ROWS(tblConsorcios[Produto]))+1),"")</f>
        <v>3804</v>
      </c>
      <c r="P6808" s="20" t="str" cm="1">
        <f t="array" ref="P6808">IFERROR(INDEX(tblClientes[Dividendo Mensal (R$)],INT($J6808/ROWS(tblConsorcios[Produto]))+1),"")</f>
        <v/>
      </c>
      <c r="Q6808" s="20" t="str">
        <f t="shared" si="319"/>
        <v/>
      </c>
      <c r="R6808">
        <f t="shared" si="320"/>
        <v>0</v>
      </c>
    </row>
    <row r="6809" spans="10:18" x14ac:dyDescent="0.2">
      <c r="J6809">
        <f t="shared" si="318"/>
        <v>6807</v>
      </c>
      <c r="K6809" t="str" cm="1">
        <f t="array" ref="K6809">IFERROR(INDEX(tblClientes[Cliente],INT($J6809/ROWS(tblConsorcios[Produto]))+1),"")</f>
        <v/>
      </c>
      <c r="L6809" t="str" cm="1">
        <f t="array" ref="L6809">IFERROR(INDEX(tblConsorcios[Produto],MOD($J6809,ROWS(tblConsorcios[Produto]))+1),"")</f>
        <v>Imóvel IE580 – 240m</v>
      </c>
      <c r="M6809" s="20" cm="1">
        <f t="array" ref="M6809">IFERROR(INDEX(tblConsorcios[Valor da Carta (R$)],MOD($J6809,ROWS(tblConsorcios[Produto]))+1),"")</f>
        <v>580000</v>
      </c>
      <c r="N6809" s="2" cm="1">
        <f t="array" ref="N6809">IFERROR(INDEX(tblConsorcios[Prazo (meses)],MOD($J6809,ROWS(tblConsorcios[Produto]))+1),"")</f>
        <v>240</v>
      </c>
      <c r="O6809" s="20" cm="1">
        <f t="array" ref="O6809">IFERROR(INDEX(tblConsorcios[Parcela Mensal (R$)],MOD($J6809,ROWS(tblConsorcios[Produto]))+1),"")</f>
        <v>3112.67</v>
      </c>
      <c r="P6809" s="20" t="str" cm="1">
        <f t="array" ref="P6809">IFERROR(INDEX(tblClientes[Dividendo Mensal (R$)],INT($J6809/ROWS(tblConsorcios[Produto]))+1),"")</f>
        <v/>
      </c>
      <c r="Q6809" s="20" t="str">
        <f t="shared" si="319"/>
        <v/>
      </c>
      <c r="R6809">
        <f t="shared" si="320"/>
        <v>0</v>
      </c>
    </row>
    <row r="6810" spans="10:18" x14ac:dyDescent="0.2">
      <c r="J6810">
        <f t="shared" si="318"/>
        <v>6808</v>
      </c>
      <c r="K6810" t="str" cm="1">
        <f t="array" ref="K6810">IFERROR(INDEX(tblClientes[Cliente],INT($J6810/ROWS(tblConsorcios[Produto]))+1),"")</f>
        <v/>
      </c>
      <c r="L6810" t="str" cm="1">
        <f t="array" ref="L6810">IFERROR(INDEX(tblConsorcios[Produto],MOD($J6810,ROWS(tblConsorcios[Produto]))+1),"")</f>
        <v>Imóvel IE580 – 220m</v>
      </c>
      <c r="M6810" s="20" cm="1">
        <f t="array" ref="M6810">IFERROR(INDEX(tblConsorcios[Valor da Carta (R$)],MOD($J6810,ROWS(tblConsorcios[Produto]))+1),"")</f>
        <v>580000</v>
      </c>
      <c r="N6810" s="2" cm="1">
        <f t="array" ref="N6810">IFERROR(INDEX(tblConsorcios[Prazo (meses)],MOD($J6810,ROWS(tblConsorcios[Produto]))+1),"")</f>
        <v>220</v>
      </c>
      <c r="O6810" s="20" cm="1">
        <f t="array" ref="O6810">IFERROR(INDEX(tblConsorcios[Parcela Mensal (R$)],MOD($J6810,ROWS(tblConsorcios[Produto]))+1),"")</f>
        <v>3369.27</v>
      </c>
      <c r="P6810" s="20" t="str" cm="1">
        <f t="array" ref="P6810">IFERROR(INDEX(tblClientes[Dividendo Mensal (R$)],INT($J6810/ROWS(tblConsorcios[Produto]))+1),"")</f>
        <v/>
      </c>
      <c r="Q6810" s="20" t="str">
        <f t="shared" si="319"/>
        <v/>
      </c>
      <c r="R6810">
        <f t="shared" si="320"/>
        <v>0</v>
      </c>
    </row>
    <row r="6811" spans="10:18" x14ac:dyDescent="0.2">
      <c r="J6811">
        <f t="shared" si="318"/>
        <v>6809</v>
      </c>
      <c r="K6811" t="str" cm="1">
        <f t="array" ref="K6811">IFERROR(INDEX(tblClientes[Cliente],INT($J6811/ROWS(tblConsorcios[Produto]))+1),"")</f>
        <v/>
      </c>
      <c r="L6811" t="str" cm="1">
        <f t="array" ref="L6811">IFERROR(INDEX(tblConsorcios[Produto],MOD($J6811,ROWS(tblConsorcios[Produto]))+1),"")</f>
        <v>Imóvel IE580 – 200m</v>
      </c>
      <c r="M6811" s="20" cm="1">
        <f t="array" ref="M6811">IFERROR(INDEX(tblConsorcios[Valor da Carta (R$)],MOD($J6811,ROWS(tblConsorcios[Produto]))+1),"")</f>
        <v>580000</v>
      </c>
      <c r="N6811" s="2" cm="1">
        <f t="array" ref="N6811">IFERROR(INDEX(tblConsorcios[Prazo (meses)],MOD($J6811,ROWS(tblConsorcios[Produto]))+1),"")</f>
        <v>200</v>
      </c>
      <c r="O6811" s="20" cm="1">
        <f t="array" ref="O6811">IFERROR(INDEX(tblConsorcios[Parcela Mensal (R$)],MOD($J6811,ROWS(tblConsorcios[Produto]))+1),"")</f>
        <v>3677.2</v>
      </c>
      <c r="P6811" s="20" t="str" cm="1">
        <f t="array" ref="P6811">IFERROR(INDEX(tblClientes[Dividendo Mensal (R$)],INT($J6811/ROWS(tblConsorcios[Produto]))+1),"")</f>
        <v/>
      </c>
      <c r="Q6811" s="20" t="str">
        <f t="shared" si="319"/>
        <v/>
      </c>
      <c r="R6811">
        <f t="shared" si="320"/>
        <v>0</v>
      </c>
    </row>
    <row r="6812" spans="10:18" x14ac:dyDescent="0.2">
      <c r="J6812">
        <f t="shared" si="318"/>
        <v>6810</v>
      </c>
      <c r="K6812" t="str" cm="1">
        <f t="array" ref="K6812">IFERROR(INDEX(tblClientes[Cliente],INT($J6812/ROWS(tblConsorcios[Produto]))+1),"")</f>
        <v/>
      </c>
      <c r="L6812" t="str" cm="1">
        <f t="array" ref="L6812">IFERROR(INDEX(tblConsorcios[Produto],MOD($J6812,ROWS(tblConsorcios[Produto]))+1),"")</f>
        <v>Imóvel IE550 – 240m</v>
      </c>
      <c r="M6812" s="20" cm="1">
        <f t="array" ref="M6812">IFERROR(INDEX(tblConsorcios[Valor da Carta (R$)],MOD($J6812,ROWS(tblConsorcios[Produto]))+1),"")</f>
        <v>550000</v>
      </c>
      <c r="N6812" s="2" cm="1">
        <f t="array" ref="N6812">IFERROR(INDEX(tblConsorcios[Prazo (meses)],MOD($J6812,ROWS(tblConsorcios[Produto]))+1),"")</f>
        <v>240</v>
      </c>
      <c r="O6812" s="20" cm="1">
        <f t="array" ref="O6812">IFERROR(INDEX(tblConsorcios[Parcela Mensal (R$)],MOD($J6812,ROWS(tblConsorcios[Produto]))+1),"")</f>
        <v>2951.67</v>
      </c>
      <c r="P6812" s="20" t="str" cm="1">
        <f t="array" ref="P6812">IFERROR(INDEX(tblClientes[Dividendo Mensal (R$)],INT($J6812/ROWS(tblConsorcios[Produto]))+1),"")</f>
        <v/>
      </c>
      <c r="Q6812" s="20" t="str">
        <f t="shared" si="319"/>
        <v/>
      </c>
      <c r="R6812">
        <f t="shared" si="320"/>
        <v>0</v>
      </c>
    </row>
    <row r="6813" spans="10:18" x14ac:dyDescent="0.2">
      <c r="J6813">
        <f t="shared" si="318"/>
        <v>6811</v>
      </c>
      <c r="K6813" t="str" cm="1">
        <f t="array" ref="K6813">IFERROR(INDEX(tblClientes[Cliente],INT($J6813/ROWS(tblConsorcios[Produto]))+1),"")</f>
        <v/>
      </c>
      <c r="L6813" t="str" cm="1">
        <f t="array" ref="L6813">IFERROR(INDEX(tblConsorcios[Produto],MOD($J6813,ROWS(tblConsorcios[Produto]))+1),"")</f>
        <v>Imóvel IE550 – 220m</v>
      </c>
      <c r="M6813" s="20" cm="1">
        <f t="array" ref="M6813">IFERROR(INDEX(tblConsorcios[Valor da Carta (R$)],MOD($J6813,ROWS(tblConsorcios[Produto]))+1),"")</f>
        <v>550000</v>
      </c>
      <c r="N6813" s="2" cm="1">
        <f t="array" ref="N6813">IFERROR(INDEX(tblConsorcios[Prazo (meses)],MOD($J6813,ROWS(tblConsorcios[Produto]))+1),"")</f>
        <v>220</v>
      </c>
      <c r="O6813" s="20" cm="1">
        <f t="array" ref="O6813">IFERROR(INDEX(tblConsorcios[Parcela Mensal (R$)],MOD($J6813,ROWS(tblConsorcios[Produto]))+1),"")</f>
        <v>3195</v>
      </c>
      <c r="P6813" s="20" t="str" cm="1">
        <f t="array" ref="P6813">IFERROR(INDEX(tblClientes[Dividendo Mensal (R$)],INT($J6813/ROWS(tblConsorcios[Produto]))+1),"")</f>
        <v/>
      </c>
      <c r="Q6813" s="20" t="str">
        <f t="shared" si="319"/>
        <v/>
      </c>
      <c r="R6813">
        <f t="shared" si="320"/>
        <v>0</v>
      </c>
    </row>
    <row r="6814" spans="10:18" x14ac:dyDescent="0.2">
      <c r="J6814">
        <f t="shared" si="318"/>
        <v>6812</v>
      </c>
      <c r="K6814" t="str" cm="1">
        <f t="array" ref="K6814">IFERROR(INDEX(tblClientes[Cliente],INT($J6814/ROWS(tblConsorcios[Produto]))+1),"")</f>
        <v/>
      </c>
      <c r="L6814" t="str" cm="1">
        <f t="array" ref="L6814">IFERROR(INDEX(tblConsorcios[Produto],MOD($J6814,ROWS(tblConsorcios[Produto]))+1),"")</f>
        <v>Imóvel IE550 – 200m</v>
      </c>
      <c r="M6814" s="20" cm="1">
        <f t="array" ref="M6814">IFERROR(INDEX(tblConsorcios[Valor da Carta (R$)],MOD($J6814,ROWS(tblConsorcios[Produto]))+1),"")</f>
        <v>550000</v>
      </c>
      <c r="N6814" s="2" cm="1">
        <f t="array" ref="N6814">IFERROR(INDEX(tblConsorcios[Prazo (meses)],MOD($J6814,ROWS(tblConsorcios[Produto]))+1),"")</f>
        <v>200</v>
      </c>
      <c r="O6814" s="20" cm="1">
        <f t="array" ref="O6814">IFERROR(INDEX(tblConsorcios[Parcela Mensal (R$)],MOD($J6814,ROWS(tblConsorcios[Produto]))+1),"")</f>
        <v>3487</v>
      </c>
      <c r="P6814" s="20" t="str" cm="1">
        <f t="array" ref="P6814">IFERROR(INDEX(tblClientes[Dividendo Mensal (R$)],INT($J6814/ROWS(tblConsorcios[Produto]))+1),"")</f>
        <v/>
      </c>
      <c r="Q6814" s="20" t="str">
        <f t="shared" si="319"/>
        <v/>
      </c>
      <c r="R6814">
        <f t="shared" si="320"/>
        <v>0</v>
      </c>
    </row>
    <row r="6815" spans="10:18" x14ac:dyDescent="0.2">
      <c r="J6815">
        <f t="shared" si="318"/>
        <v>6813</v>
      </c>
      <c r="K6815" t="str" cm="1">
        <f t="array" ref="K6815">IFERROR(INDEX(tblClientes[Cliente],INT($J6815/ROWS(tblConsorcios[Produto]))+1),"")</f>
        <v/>
      </c>
      <c r="L6815" t="str" cm="1">
        <f t="array" ref="L6815">IFERROR(INDEX(tblConsorcios[Produto],MOD($J6815,ROWS(tblConsorcios[Produto]))+1),"")</f>
        <v>Imóvel IE530 – 240m</v>
      </c>
      <c r="M6815" s="20" cm="1">
        <f t="array" ref="M6815">IFERROR(INDEX(tblConsorcios[Valor da Carta (R$)],MOD($J6815,ROWS(tblConsorcios[Produto]))+1),"")</f>
        <v>530000</v>
      </c>
      <c r="N6815" s="2" cm="1">
        <f t="array" ref="N6815">IFERROR(INDEX(tblConsorcios[Prazo (meses)],MOD($J6815,ROWS(tblConsorcios[Produto]))+1),"")</f>
        <v>240</v>
      </c>
      <c r="O6815" s="20" cm="1">
        <f t="array" ref="O6815">IFERROR(INDEX(tblConsorcios[Parcela Mensal (R$)],MOD($J6815,ROWS(tblConsorcios[Produto]))+1),"")</f>
        <v>2844.33</v>
      </c>
      <c r="P6815" s="20" t="str" cm="1">
        <f t="array" ref="P6815">IFERROR(INDEX(tblClientes[Dividendo Mensal (R$)],INT($J6815/ROWS(tblConsorcios[Produto]))+1),"")</f>
        <v/>
      </c>
      <c r="Q6815" s="20" t="str">
        <f t="shared" si="319"/>
        <v/>
      </c>
      <c r="R6815">
        <f t="shared" si="320"/>
        <v>0</v>
      </c>
    </row>
    <row r="6816" spans="10:18" x14ac:dyDescent="0.2">
      <c r="J6816">
        <f t="shared" si="318"/>
        <v>6814</v>
      </c>
      <c r="K6816" t="str" cm="1">
        <f t="array" ref="K6816">IFERROR(INDEX(tblClientes[Cliente],INT($J6816/ROWS(tblConsorcios[Produto]))+1),"")</f>
        <v/>
      </c>
      <c r="L6816" t="str" cm="1">
        <f t="array" ref="L6816">IFERROR(INDEX(tblConsorcios[Produto],MOD($J6816,ROWS(tblConsorcios[Produto]))+1),"")</f>
        <v>Imóvel IE530 – 220m</v>
      </c>
      <c r="M6816" s="20" cm="1">
        <f t="array" ref="M6816">IFERROR(INDEX(tblConsorcios[Valor da Carta (R$)],MOD($J6816,ROWS(tblConsorcios[Produto]))+1),"")</f>
        <v>530000</v>
      </c>
      <c r="N6816" s="2" cm="1">
        <f t="array" ref="N6816">IFERROR(INDEX(tblConsorcios[Prazo (meses)],MOD($J6816,ROWS(tblConsorcios[Produto]))+1),"")</f>
        <v>220</v>
      </c>
      <c r="O6816" s="20" cm="1">
        <f t="array" ref="O6816">IFERROR(INDEX(tblConsorcios[Parcela Mensal (R$)],MOD($J6816,ROWS(tblConsorcios[Produto]))+1),"")</f>
        <v>3078.82</v>
      </c>
      <c r="P6816" s="20" t="str" cm="1">
        <f t="array" ref="P6816">IFERROR(INDEX(tblClientes[Dividendo Mensal (R$)],INT($J6816/ROWS(tblConsorcios[Produto]))+1),"")</f>
        <v/>
      </c>
      <c r="Q6816" s="20" t="str">
        <f t="shared" si="319"/>
        <v/>
      </c>
      <c r="R6816">
        <f t="shared" si="320"/>
        <v>0</v>
      </c>
    </row>
    <row r="6817" spans="10:18" x14ac:dyDescent="0.2">
      <c r="J6817">
        <f t="shared" si="318"/>
        <v>6815</v>
      </c>
      <c r="K6817" t="str" cm="1">
        <f t="array" ref="K6817">IFERROR(INDEX(tblClientes[Cliente],INT($J6817/ROWS(tblConsorcios[Produto]))+1),"")</f>
        <v/>
      </c>
      <c r="L6817" t="str" cm="1">
        <f t="array" ref="L6817">IFERROR(INDEX(tblConsorcios[Produto],MOD($J6817,ROWS(tblConsorcios[Produto]))+1),"")</f>
        <v>Imóvel IE530 – 200m</v>
      </c>
      <c r="M6817" s="20" cm="1">
        <f t="array" ref="M6817">IFERROR(INDEX(tblConsorcios[Valor da Carta (R$)],MOD($J6817,ROWS(tblConsorcios[Produto]))+1),"")</f>
        <v>530000</v>
      </c>
      <c r="N6817" s="2" cm="1">
        <f t="array" ref="N6817">IFERROR(INDEX(tblConsorcios[Prazo (meses)],MOD($J6817,ROWS(tblConsorcios[Produto]))+1),"")</f>
        <v>200</v>
      </c>
      <c r="O6817" s="20" cm="1">
        <f t="array" ref="O6817">IFERROR(INDEX(tblConsorcios[Parcela Mensal (R$)],MOD($J6817,ROWS(tblConsorcios[Produto]))+1),"")</f>
        <v>3360.2</v>
      </c>
      <c r="P6817" s="20" t="str" cm="1">
        <f t="array" ref="P6817">IFERROR(INDEX(tblClientes[Dividendo Mensal (R$)],INT($J6817/ROWS(tblConsorcios[Produto]))+1),"")</f>
        <v/>
      </c>
      <c r="Q6817" s="20" t="str">
        <f t="shared" si="319"/>
        <v/>
      </c>
      <c r="R6817">
        <f t="shared" si="320"/>
        <v>0</v>
      </c>
    </row>
    <row r="6818" spans="10:18" x14ac:dyDescent="0.2">
      <c r="J6818">
        <f t="shared" si="318"/>
        <v>6816</v>
      </c>
      <c r="K6818" t="str" cm="1">
        <f t="array" ref="K6818">IFERROR(INDEX(tblClientes[Cliente],INT($J6818/ROWS(tblConsorcios[Produto]))+1),"")</f>
        <v/>
      </c>
      <c r="L6818" t="str" cm="1">
        <f t="array" ref="L6818">IFERROR(INDEX(tblConsorcios[Produto],MOD($J6818,ROWS(tblConsorcios[Produto]))+1),"")</f>
        <v>Imóvel IE500 – 240m</v>
      </c>
      <c r="M6818" s="20" cm="1">
        <f t="array" ref="M6818">IFERROR(INDEX(tblConsorcios[Valor da Carta (R$)],MOD($J6818,ROWS(tblConsorcios[Produto]))+1),"")</f>
        <v>500000</v>
      </c>
      <c r="N6818" s="2" cm="1">
        <f t="array" ref="N6818">IFERROR(INDEX(tblConsorcios[Prazo (meses)],MOD($J6818,ROWS(tblConsorcios[Produto]))+1),"")</f>
        <v>240</v>
      </c>
      <c r="O6818" s="20" cm="1">
        <f t="array" ref="O6818">IFERROR(INDEX(tblConsorcios[Parcela Mensal (R$)],MOD($J6818,ROWS(tblConsorcios[Produto]))+1),"")</f>
        <v>2683.33</v>
      </c>
      <c r="P6818" s="20" t="str" cm="1">
        <f t="array" ref="P6818">IFERROR(INDEX(tblClientes[Dividendo Mensal (R$)],INT($J6818/ROWS(tblConsorcios[Produto]))+1),"")</f>
        <v/>
      </c>
      <c r="Q6818" s="20" t="str">
        <f t="shared" si="319"/>
        <v/>
      </c>
      <c r="R6818">
        <f t="shared" si="320"/>
        <v>0</v>
      </c>
    </row>
    <row r="6819" spans="10:18" x14ac:dyDescent="0.2">
      <c r="J6819">
        <f t="shared" si="318"/>
        <v>6817</v>
      </c>
      <c r="K6819" t="str" cm="1">
        <f t="array" ref="K6819">IFERROR(INDEX(tblClientes[Cliente],INT($J6819/ROWS(tblConsorcios[Produto]))+1),"")</f>
        <v/>
      </c>
      <c r="L6819" t="str" cm="1">
        <f t="array" ref="L6819">IFERROR(INDEX(tblConsorcios[Produto],MOD($J6819,ROWS(tblConsorcios[Produto]))+1),"")</f>
        <v>Imóvel IE500 – 220m</v>
      </c>
      <c r="M6819" s="20" cm="1">
        <f t="array" ref="M6819">IFERROR(INDEX(tblConsorcios[Valor da Carta (R$)],MOD($J6819,ROWS(tblConsorcios[Produto]))+1),"")</f>
        <v>500000</v>
      </c>
      <c r="N6819" s="2" cm="1">
        <f t="array" ref="N6819">IFERROR(INDEX(tblConsorcios[Prazo (meses)],MOD($J6819,ROWS(tblConsorcios[Produto]))+1),"")</f>
        <v>220</v>
      </c>
      <c r="O6819" s="20" cm="1">
        <f t="array" ref="O6819">IFERROR(INDEX(tblConsorcios[Parcela Mensal (R$)],MOD($J6819,ROWS(tblConsorcios[Produto]))+1),"")</f>
        <v>2904.55</v>
      </c>
      <c r="P6819" s="20" t="str" cm="1">
        <f t="array" ref="P6819">IFERROR(INDEX(tblClientes[Dividendo Mensal (R$)],INT($J6819/ROWS(tblConsorcios[Produto]))+1),"")</f>
        <v/>
      </c>
      <c r="Q6819" s="20" t="str">
        <f t="shared" si="319"/>
        <v/>
      </c>
      <c r="R6819">
        <f t="shared" si="320"/>
        <v>0</v>
      </c>
    </row>
    <row r="6820" spans="10:18" x14ac:dyDescent="0.2">
      <c r="J6820">
        <f t="shared" si="318"/>
        <v>6818</v>
      </c>
      <c r="K6820" t="str" cm="1">
        <f t="array" ref="K6820">IFERROR(INDEX(tblClientes[Cliente],INT($J6820/ROWS(tblConsorcios[Produto]))+1),"")</f>
        <v/>
      </c>
      <c r="L6820" t="str" cm="1">
        <f t="array" ref="L6820">IFERROR(INDEX(tblConsorcios[Produto],MOD($J6820,ROWS(tblConsorcios[Produto]))+1),"")</f>
        <v>Imóvel IE500 – 200m</v>
      </c>
      <c r="M6820" s="20" cm="1">
        <f t="array" ref="M6820">IFERROR(INDEX(tblConsorcios[Valor da Carta (R$)],MOD($J6820,ROWS(tblConsorcios[Produto]))+1),"")</f>
        <v>500000</v>
      </c>
      <c r="N6820" s="2" cm="1">
        <f t="array" ref="N6820">IFERROR(INDEX(tblConsorcios[Prazo (meses)],MOD($J6820,ROWS(tblConsorcios[Produto]))+1),"")</f>
        <v>200</v>
      </c>
      <c r="O6820" s="20" cm="1">
        <f t="array" ref="O6820">IFERROR(INDEX(tblConsorcios[Parcela Mensal (R$)],MOD($J6820,ROWS(tblConsorcios[Produto]))+1),"")</f>
        <v>3170</v>
      </c>
      <c r="P6820" s="20" t="str" cm="1">
        <f t="array" ref="P6820">IFERROR(INDEX(tblClientes[Dividendo Mensal (R$)],INT($J6820/ROWS(tblConsorcios[Produto]))+1),"")</f>
        <v/>
      </c>
      <c r="Q6820" s="20" t="str">
        <f t="shared" si="319"/>
        <v/>
      </c>
      <c r="R6820">
        <f t="shared" si="320"/>
        <v>0</v>
      </c>
    </row>
    <row r="6821" spans="10:18" x14ac:dyDescent="0.2">
      <c r="J6821">
        <f t="shared" si="318"/>
        <v>6819</v>
      </c>
      <c r="K6821" t="str" cm="1">
        <f t="array" ref="K6821">IFERROR(INDEX(tblClientes[Cliente],INT($J6821/ROWS(tblConsorcios[Produto]))+1),"")</f>
        <v/>
      </c>
      <c r="L6821" t="str" cm="1">
        <f t="array" ref="L6821">IFERROR(INDEX(tblConsorcios[Produto],MOD($J6821,ROWS(tblConsorcios[Produto]))+1),"")</f>
        <v>Imóvel IE480 – 240m</v>
      </c>
      <c r="M6821" s="20" cm="1">
        <f t="array" ref="M6821">IFERROR(INDEX(tblConsorcios[Valor da Carta (R$)],MOD($J6821,ROWS(tblConsorcios[Produto]))+1),"")</f>
        <v>480000</v>
      </c>
      <c r="N6821" s="2" cm="1">
        <f t="array" ref="N6821">IFERROR(INDEX(tblConsorcios[Prazo (meses)],MOD($J6821,ROWS(tblConsorcios[Produto]))+1),"")</f>
        <v>240</v>
      </c>
      <c r="O6821" s="20" cm="1">
        <f t="array" ref="O6821">IFERROR(INDEX(tblConsorcios[Parcela Mensal (R$)],MOD($J6821,ROWS(tblConsorcios[Produto]))+1),"")</f>
        <v>2576</v>
      </c>
      <c r="P6821" s="20" t="str" cm="1">
        <f t="array" ref="P6821">IFERROR(INDEX(tblClientes[Dividendo Mensal (R$)],INT($J6821/ROWS(tblConsorcios[Produto]))+1),"")</f>
        <v/>
      </c>
      <c r="Q6821" s="20" t="str">
        <f t="shared" si="319"/>
        <v/>
      </c>
      <c r="R6821">
        <f t="shared" si="320"/>
        <v>0</v>
      </c>
    </row>
    <row r="6822" spans="10:18" x14ac:dyDescent="0.2">
      <c r="J6822">
        <f t="shared" si="318"/>
        <v>6820</v>
      </c>
      <c r="K6822" t="str" cm="1">
        <f t="array" ref="K6822">IFERROR(INDEX(tblClientes[Cliente],INT($J6822/ROWS(tblConsorcios[Produto]))+1),"")</f>
        <v/>
      </c>
      <c r="L6822" t="str" cm="1">
        <f t="array" ref="L6822">IFERROR(INDEX(tblConsorcios[Produto],MOD($J6822,ROWS(tblConsorcios[Produto]))+1),"")</f>
        <v>Imóvel IE480 – 220m</v>
      </c>
      <c r="M6822" s="20" cm="1">
        <f t="array" ref="M6822">IFERROR(INDEX(tblConsorcios[Valor da Carta (R$)],MOD($J6822,ROWS(tblConsorcios[Produto]))+1),"")</f>
        <v>480000</v>
      </c>
      <c r="N6822" s="2" cm="1">
        <f t="array" ref="N6822">IFERROR(INDEX(tblConsorcios[Prazo (meses)],MOD($J6822,ROWS(tblConsorcios[Produto]))+1),"")</f>
        <v>220</v>
      </c>
      <c r="O6822" s="20" cm="1">
        <f t="array" ref="O6822">IFERROR(INDEX(tblConsorcios[Parcela Mensal (R$)],MOD($J6822,ROWS(tblConsorcios[Produto]))+1),"")</f>
        <v>2788.36</v>
      </c>
      <c r="P6822" s="20" t="str" cm="1">
        <f t="array" ref="P6822">IFERROR(INDEX(tblClientes[Dividendo Mensal (R$)],INT($J6822/ROWS(tblConsorcios[Produto]))+1),"")</f>
        <v/>
      </c>
      <c r="Q6822" s="20" t="str">
        <f t="shared" si="319"/>
        <v/>
      </c>
      <c r="R6822">
        <f t="shared" si="320"/>
        <v>0</v>
      </c>
    </row>
    <row r="6823" spans="10:18" x14ac:dyDescent="0.2">
      <c r="J6823">
        <f t="shared" si="318"/>
        <v>6821</v>
      </c>
      <c r="K6823" t="str" cm="1">
        <f t="array" ref="K6823">IFERROR(INDEX(tblClientes[Cliente],INT($J6823/ROWS(tblConsorcios[Produto]))+1),"")</f>
        <v/>
      </c>
      <c r="L6823" t="str" cm="1">
        <f t="array" ref="L6823">IFERROR(INDEX(tblConsorcios[Produto],MOD($J6823,ROWS(tblConsorcios[Produto]))+1),"")</f>
        <v>Imóvel IE480 – 200m</v>
      </c>
      <c r="M6823" s="20" cm="1">
        <f t="array" ref="M6823">IFERROR(INDEX(tblConsorcios[Valor da Carta (R$)],MOD($J6823,ROWS(tblConsorcios[Produto]))+1),"")</f>
        <v>480000</v>
      </c>
      <c r="N6823" s="2" cm="1">
        <f t="array" ref="N6823">IFERROR(INDEX(tblConsorcios[Prazo (meses)],MOD($J6823,ROWS(tblConsorcios[Produto]))+1),"")</f>
        <v>200</v>
      </c>
      <c r="O6823" s="20" cm="1">
        <f t="array" ref="O6823">IFERROR(INDEX(tblConsorcios[Parcela Mensal (R$)],MOD($J6823,ROWS(tblConsorcios[Produto]))+1),"")</f>
        <v>3043.2</v>
      </c>
      <c r="P6823" s="20" t="str" cm="1">
        <f t="array" ref="P6823">IFERROR(INDEX(tblClientes[Dividendo Mensal (R$)],INT($J6823/ROWS(tblConsorcios[Produto]))+1),"")</f>
        <v/>
      </c>
      <c r="Q6823" s="20" t="str">
        <f t="shared" si="319"/>
        <v/>
      </c>
      <c r="R6823">
        <f t="shared" si="320"/>
        <v>0</v>
      </c>
    </row>
    <row r="6824" spans="10:18" x14ac:dyDescent="0.2">
      <c r="J6824">
        <f t="shared" si="318"/>
        <v>6822</v>
      </c>
      <c r="K6824" t="str" cm="1">
        <f t="array" ref="K6824">IFERROR(INDEX(tblClientes[Cliente],INT($J6824/ROWS(tblConsorcios[Produto]))+1),"")</f>
        <v/>
      </c>
      <c r="L6824" t="str" cm="1">
        <f t="array" ref="L6824">IFERROR(INDEX(tblConsorcios[Produto],MOD($J6824,ROWS(tblConsorcios[Produto]))+1),"")</f>
        <v>Imóvel IE450 – 240m</v>
      </c>
      <c r="M6824" s="20" cm="1">
        <f t="array" ref="M6824">IFERROR(INDEX(tblConsorcios[Valor da Carta (R$)],MOD($J6824,ROWS(tblConsorcios[Produto]))+1),"")</f>
        <v>450000</v>
      </c>
      <c r="N6824" s="2" cm="1">
        <f t="array" ref="N6824">IFERROR(INDEX(tblConsorcios[Prazo (meses)],MOD($J6824,ROWS(tblConsorcios[Produto]))+1),"")</f>
        <v>240</v>
      </c>
      <c r="O6824" s="20" cm="1">
        <f t="array" ref="O6824">IFERROR(INDEX(tblConsorcios[Parcela Mensal (R$)],MOD($J6824,ROWS(tblConsorcios[Produto]))+1),"")</f>
        <v>2415</v>
      </c>
      <c r="P6824" s="20" t="str" cm="1">
        <f t="array" ref="P6824">IFERROR(INDEX(tblClientes[Dividendo Mensal (R$)],INT($J6824/ROWS(tblConsorcios[Produto]))+1),"")</f>
        <v/>
      </c>
      <c r="Q6824" s="20" t="str">
        <f t="shared" si="319"/>
        <v/>
      </c>
      <c r="R6824">
        <f t="shared" si="320"/>
        <v>0</v>
      </c>
    </row>
    <row r="6825" spans="10:18" x14ac:dyDescent="0.2">
      <c r="J6825">
        <f t="shared" si="318"/>
        <v>6823</v>
      </c>
      <c r="K6825" t="str" cm="1">
        <f t="array" ref="K6825">IFERROR(INDEX(tblClientes[Cliente],INT($J6825/ROWS(tblConsorcios[Produto]))+1),"")</f>
        <v/>
      </c>
      <c r="L6825" t="str" cm="1">
        <f t="array" ref="L6825">IFERROR(INDEX(tblConsorcios[Produto],MOD($J6825,ROWS(tblConsorcios[Produto]))+1),"")</f>
        <v>Imóvel IE450 – 220m</v>
      </c>
      <c r="M6825" s="20" cm="1">
        <f t="array" ref="M6825">IFERROR(INDEX(tblConsorcios[Valor da Carta (R$)],MOD($J6825,ROWS(tblConsorcios[Produto]))+1),"")</f>
        <v>450000</v>
      </c>
      <c r="N6825" s="2" cm="1">
        <f t="array" ref="N6825">IFERROR(INDEX(tblConsorcios[Prazo (meses)],MOD($J6825,ROWS(tblConsorcios[Produto]))+1),"")</f>
        <v>220</v>
      </c>
      <c r="O6825" s="20" cm="1">
        <f t="array" ref="O6825">IFERROR(INDEX(tblConsorcios[Parcela Mensal (R$)],MOD($J6825,ROWS(tblConsorcios[Produto]))+1),"")</f>
        <v>2614.09</v>
      </c>
      <c r="P6825" s="20" t="str" cm="1">
        <f t="array" ref="P6825">IFERROR(INDEX(tblClientes[Dividendo Mensal (R$)],INT($J6825/ROWS(tblConsorcios[Produto]))+1),"")</f>
        <v/>
      </c>
      <c r="Q6825" s="20" t="str">
        <f t="shared" si="319"/>
        <v/>
      </c>
      <c r="R6825">
        <f t="shared" si="320"/>
        <v>0</v>
      </c>
    </row>
    <row r="6826" spans="10:18" x14ac:dyDescent="0.2">
      <c r="J6826">
        <f t="shared" si="318"/>
        <v>6824</v>
      </c>
      <c r="K6826" t="str" cm="1">
        <f t="array" ref="K6826">IFERROR(INDEX(tblClientes[Cliente],INT($J6826/ROWS(tblConsorcios[Produto]))+1),"")</f>
        <v/>
      </c>
      <c r="L6826" t="str" cm="1">
        <f t="array" ref="L6826">IFERROR(INDEX(tblConsorcios[Produto],MOD($J6826,ROWS(tblConsorcios[Produto]))+1),"")</f>
        <v>Imóvel IE450 – 200m</v>
      </c>
      <c r="M6826" s="20" cm="1">
        <f t="array" ref="M6826">IFERROR(INDEX(tblConsorcios[Valor da Carta (R$)],MOD($J6826,ROWS(tblConsorcios[Produto]))+1),"")</f>
        <v>450000</v>
      </c>
      <c r="N6826" s="2" cm="1">
        <f t="array" ref="N6826">IFERROR(INDEX(tblConsorcios[Prazo (meses)],MOD($J6826,ROWS(tblConsorcios[Produto]))+1),"")</f>
        <v>200</v>
      </c>
      <c r="O6826" s="20" cm="1">
        <f t="array" ref="O6826">IFERROR(INDEX(tblConsorcios[Parcela Mensal (R$)],MOD($J6826,ROWS(tblConsorcios[Produto]))+1),"")</f>
        <v>2853</v>
      </c>
      <c r="P6826" s="20" t="str" cm="1">
        <f t="array" ref="P6826">IFERROR(INDEX(tblClientes[Dividendo Mensal (R$)],INT($J6826/ROWS(tblConsorcios[Produto]))+1),"")</f>
        <v/>
      </c>
      <c r="Q6826" s="20" t="str">
        <f t="shared" si="319"/>
        <v/>
      </c>
      <c r="R6826">
        <f t="shared" si="320"/>
        <v>0</v>
      </c>
    </row>
    <row r="6827" spans="10:18" x14ac:dyDescent="0.2">
      <c r="J6827">
        <f t="shared" si="318"/>
        <v>6825</v>
      </c>
      <c r="K6827" t="str" cm="1">
        <f t="array" ref="K6827">IFERROR(INDEX(tblClientes[Cliente],INT($J6827/ROWS(tblConsorcios[Produto]))+1),"")</f>
        <v/>
      </c>
      <c r="L6827" t="str" cm="1">
        <f t="array" ref="L6827">IFERROR(INDEX(tblConsorcios[Produto],MOD($J6827,ROWS(tblConsorcios[Produto]))+1),"")</f>
        <v>Imóvel IE430 – 240m</v>
      </c>
      <c r="M6827" s="20" cm="1">
        <f t="array" ref="M6827">IFERROR(INDEX(tblConsorcios[Valor da Carta (R$)],MOD($J6827,ROWS(tblConsorcios[Produto]))+1),"")</f>
        <v>430000</v>
      </c>
      <c r="N6827" s="2" cm="1">
        <f t="array" ref="N6827">IFERROR(INDEX(tblConsorcios[Prazo (meses)],MOD($J6827,ROWS(tblConsorcios[Produto]))+1),"")</f>
        <v>240</v>
      </c>
      <c r="O6827" s="20" cm="1">
        <f t="array" ref="O6827">IFERROR(INDEX(tblConsorcios[Parcela Mensal (R$)],MOD($J6827,ROWS(tblConsorcios[Produto]))+1),"")</f>
        <v>2307.67</v>
      </c>
      <c r="P6827" s="20" t="str" cm="1">
        <f t="array" ref="P6827">IFERROR(INDEX(tblClientes[Dividendo Mensal (R$)],INT($J6827/ROWS(tblConsorcios[Produto]))+1),"")</f>
        <v/>
      </c>
      <c r="Q6827" s="20" t="str">
        <f t="shared" si="319"/>
        <v/>
      </c>
      <c r="R6827">
        <f t="shared" si="320"/>
        <v>0</v>
      </c>
    </row>
    <row r="6828" spans="10:18" x14ac:dyDescent="0.2">
      <c r="J6828">
        <f t="shared" si="318"/>
        <v>6826</v>
      </c>
      <c r="K6828" t="str" cm="1">
        <f t="array" ref="K6828">IFERROR(INDEX(tblClientes[Cliente],INT($J6828/ROWS(tblConsorcios[Produto]))+1),"")</f>
        <v/>
      </c>
      <c r="L6828" t="str" cm="1">
        <f t="array" ref="L6828">IFERROR(INDEX(tblConsorcios[Produto],MOD($J6828,ROWS(tblConsorcios[Produto]))+1),"")</f>
        <v>Imóvel IE430 – 220m</v>
      </c>
      <c r="M6828" s="20" cm="1">
        <f t="array" ref="M6828">IFERROR(INDEX(tblConsorcios[Valor da Carta (R$)],MOD($J6828,ROWS(tblConsorcios[Produto]))+1),"")</f>
        <v>430000</v>
      </c>
      <c r="N6828" s="2" cm="1">
        <f t="array" ref="N6828">IFERROR(INDEX(tblConsorcios[Prazo (meses)],MOD($J6828,ROWS(tblConsorcios[Produto]))+1),"")</f>
        <v>220</v>
      </c>
      <c r="O6828" s="20" cm="1">
        <f t="array" ref="O6828">IFERROR(INDEX(tblConsorcios[Parcela Mensal (R$)],MOD($J6828,ROWS(tblConsorcios[Produto]))+1),"")</f>
        <v>2497.91</v>
      </c>
      <c r="P6828" s="20" t="str" cm="1">
        <f t="array" ref="P6828">IFERROR(INDEX(tblClientes[Dividendo Mensal (R$)],INT($J6828/ROWS(tblConsorcios[Produto]))+1),"")</f>
        <v/>
      </c>
      <c r="Q6828" s="20" t="str">
        <f t="shared" si="319"/>
        <v/>
      </c>
      <c r="R6828">
        <f t="shared" si="320"/>
        <v>0</v>
      </c>
    </row>
    <row r="6829" spans="10:18" x14ac:dyDescent="0.2">
      <c r="J6829">
        <f t="shared" si="318"/>
        <v>6827</v>
      </c>
      <c r="K6829" t="str" cm="1">
        <f t="array" ref="K6829">IFERROR(INDEX(tblClientes[Cliente],INT($J6829/ROWS(tblConsorcios[Produto]))+1),"")</f>
        <v/>
      </c>
      <c r="L6829" t="str" cm="1">
        <f t="array" ref="L6829">IFERROR(INDEX(tblConsorcios[Produto],MOD($J6829,ROWS(tblConsorcios[Produto]))+1),"")</f>
        <v>Imóvel IE430 – 200m</v>
      </c>
      <c r="M6829" s="20" cm="1">
        <f t="array" ref="M6829">IFERROR(INDEX(tblConsorcios[Valor da Carta (R$)],MOD($J6829,ROWS(tblConsorcios[Produto]))+1),"")</f>
        <v>430000</v>
      </c>
      <c r="N6829" s="2" cm="1">
        <f t="array" ref="N6829">IFERROR(INDEX(tblConsorcios[Prazo (meses)],MOD($J6829,ROWS(tblConsorcios[Produto]))+1),"")</f>
        <v>200</v>
      </c>
      <c r="O6829" s="20" cm="1">
        <f t="array" ref="O6829">IFERROR(INDEX(tblConsorcios[Parcela Mensal (R$)],MOD($J6829,ROWS(tblConsorcios[Produto]))+1),"")</f>
        <v>2726.2</v>
      </c>
      <c r="P6829" s="20" t="str" cm="1">
        <f t="array" ref="P6829">IFERROR(INDEX(tblClientes[Dividendo Mensal (R$)],INT($J6829/ROWS(tblConsorcios[Produto]))+1),"")</f>
        <v/>
      </c>
      <c r="Q6829" s="20" t="str">
        <f t="shared" si="319"/>
        <v/>
      </c>
      <c r="R6829">
        <f t="shared" si="320"/>
        <v>0</v>
      </c>
    </row>
    <row r="6830" spans="10:18" x14ac:dyDescent="0.2">
      <c r="J6830">
        <f t="shared" si="318"/>
        <v>6828</v>
      </c>
      <c r="K6830" t="str" cm="1">
        <f t="array" ref="K6830">IFERROR(INDEX(tblClientes[Cliente],INT($J6830/ROWS(tblConsorcios[Produto]))+1),"")</f>
        <v/>
      </c>
      <c r="L6830" t="str" cm="1">
        <f t="array" ref="L6830">IFERROR(INDEX(tblConsorcios[Produto],MOD($J6830,ROWS(tblConsorcios[Produto]))+1),"")</f>
        <v>Imóvel IE400 – 240m</v>
      </c>
      <c r="M6830" s="20" cm="1">
        <f t="array" ref="M6830">IFERROR(INDEX(tblConsorcios[Valor da Carta (R$)],MOD($J6830,ROWS(tblConsorcios[Produto]))+1),"")</f>
        <v>400000</v>
      </c>
      <c r="N6830" s="2" cm="1">
        <f t="array" ref="N6830">IFERROR(INDEX(tblConsorcios[Prazo (meses)],MOD($J6830,ROWS(tblConsorcios[Produto]))+1),"")</f>
        <v>240</v>
      </c>
      <c r="O6830" s="20" cm="1">
        <f t="array" ref="O6830">IFERROR(INDEX(tblConsorcios[Parcela Mensal (R$)],MOD($J6830,ROWS(tblConsorcios[Produto]))+1),"")</f>
        <v>2146.67</v>
      </c>
      <c r="P6830" s="20" t="str" cm="1">
        <f t="array" ref="P6830">IFERROR(INDEX(tblClientes[Dividendo Mensal (R$)],INT($J6830/ROWS(tblConsorcios[Produto]))+1),"")</f>
        <v/>
      </c>
      <c r="Q6830" s="20" t="str">
        <f t="shared" si="319"/>
        <v/>
      </c>
      <c r="R6830">
        <f t="shared" si="320"/>
        <v>0</v>
      </c>
    </row>
    <row r="6831" spans="10:18" x14ac:dyDescent="0.2">
      <c r="J6831">
        <f t="shared" si="318"/>
        <v>6829</v>
      </c>
      <c r="K6831" t="str" cm="1">
        <f t="array" ref="K6831">IFERROR(INDEX(tblClientes[Cliente],INT($J6831/ROWS(tblConsorcios[Produto]))+1),"")</f>
        <v/>
      </c>
      <c r="L6831" t="str" cm="1">
        <f t="array" ref="L6831">IFERROR(INDEX(tblConsorcios[Produto],MOD($J6831,ROWS(tblConsorcios[Produto]))+1),"")</f>
        <v>Imóvel IE400 – 220m</v>
      </c>
      <c r="M6831" s="20" cm="1">
        <f t="array" ref="M6831">IFERROR(INDEX(tblConsorcios[Valor da Carta (R$)],MOD($J6831,ROWS(tblConsorcios[Produto]))+1),"")</f>
        <v>400000</v>
      </c>
      <c r="N6831" s="2" cm="1">
        <f t="array" ref="N6831">IFERROR(INDEX(tblConsorcios[Prazo (meses)],MOD($J6831,ROWS(tblConsorcios[Produto]))+1),"")</f>
        <v>220</v>
      </c>
      <c r="O6831" s="20" cm="1">
        <f t="array" ref="O6831">IFERROR(INDEX(tblConsorcios[Parcela Mensal (R$)],MOD($J6831,ROWS(tblConsorcios[Produto]))+1),"")</f>
        <v>2323.64</v>
      </c>
      <c r="P6831" s="20" t="str" cm="1">
        <f t="array" ref="P6831">IFERROR(INDEX(tblClientes[Dividendo Mensal (R$)],INT($J6831/ROWS(tblConsorcios[Produto]))+1),"")</f>
        <v/>
      </c>
      <c r="Q6831" s="20" t="str">
        <f t="shared" si="319"/>
        <v/>
      </c>
      <c r="R6831">
        <f t="shared" si="320"/>
        <v>0</v>
      </c>
    </row>
    <row r="6832" spans="10:18" x14ac:dyDescent="0.2">
      <c r="J6832">
        <f t="shared" si="318"/>
        <v>6830</v>
      </c>
      <c r="K6832" t="str" cm="1">
        <f t="array" ref="K6832">IFERROR(INDEX(tblClientes[Cliente],INT($J6832/ROWS(tblConsorcios[Produto]))+1),"")</f>
        <v/>
      </c>
      <c r="L6832" t="str" cm="1">
        <f t="array" ref="L6832">IFERROR(INDEX(tblConsorcios[Produto],MOD($J6832,ROWS(tblConsorcios[Produto]))+1),"")</f>
        <v>Imóvel IE400 – 200m</v>
      </c>
      <c r="M6832" s="20" cm="1">
        <f t="array" ref="M6832">IFERROR(INDEX(tblConsorcios[Valor da Carta (R$)],MOD($J6832,ROWS(tblConsorcios[Produto]))+1),"")</f>
        <v>400000</v>
      </c>
      <c r="N6832" s="2" cm="1">
        <f t="array" ref="N6832">IFERROR(INDEX(tblConsorcios[Prazo (meses)],MOD($J6832,ROWS(tblConsorcios[Produto]))+1),"")</f>
        <v>200</v>
      </c>
      <c r="O6832" s="20" cm="1">
        <f t="array" ref="O6832">IFERROR(INDEX(tblConsorcios[Parcela Mensal (R$)],MOD($J6832,ROWS(tblConsorcios[Produto]))+1),"")</f>
        <v>2536</v>
      </c>
      <c r="P6832" s="20" t="str" cm="1">
        <f t="array" ref="P6832">IFERROR(INDEX(tblClientes[Dividendo Mensal (R$)],INT($J6832/ROWS(tblConsorcios[Produto]))+1),"")</f>
        <v/>
      </c>
      <c r="Q6832" s="20" t="str">
        <f t="shared" si="319"/>
        <v/>
      </c>
      <c r="R6832">
        <f t="shared" si="320"/>
        <v>0</v>
      </c>
    </row>
    <row r="6833" spans="10:18" x14ac:dyDescent="0.2">
      <c r="J6833">
        <f t="shared" si="318"/>
        <v>6831</v>
      </c>
      <c r="K6833" t="str" cm="1">
        <f t="array" ref="K6833">IFERROR(INDEX(tblClientes[Cliente],INT($J6833/ROWS(tblConsorcios[Produto]))+1),"")</f>
        <v/>
      </c>
      <c r="L6833" t="str" cm="1">
        <f t="array" ref="L6833">IFERROR(INDEX(tblConsorcios[Produto],MOD($J6833,ROWS(tblConsorcios[Produto]))+1),"")</f>
        <v>Imóvel IE380 – 240m</v>
      </c>
      <c r="M6833" s="20" cm="1">
        <f t="array" ref="M6833">IFERROR(INDEX(tblConsorcios[Valor da Carta (R$)],MOD($J6833,ROWS(tblConsorcios[Produto]))+1),"")</f>
        <v>380000</v>
      </c>
      <c r="N6833" s="2" cm="1">
        <f t="array" ref="N6833">IFERROR(INDEX(tblConsorcios[Prazo (meses)],MOD($J6833,ROWS(tblConsorcios[Produto]))+1),"")</f>
        <v>240</v>
      </c>
      <c r="O6833" s="20" cm="1">
        <f t="array" ref="O6833">IFERROR(INDEX(tblConsorcios[Parcela Mensal (R$)],MOD($J6833,ROWS(tblConsorcios[Produto]))+1),"")</f>
        <v>2039.33</v>
      </c>
      <c r="P6833" s="20" t="str" cm="1">
        <f t="array" ref="P6833">IFERROR(INDEX(tblClientes[Dividendo Mensal (R$)],INT($J6833/ROWS(tblConsorcios[Produto]))+1),"")</f>
        <v/>
      </c>
      <c r="Q6833" s="20" t="str">
        <f t="shared" si="319"/>
        <v/>
      </c>
      <c r="R6833">
        <f t="shared" si="320"/>
        <v>0</v>
      </c>
    </row>
    <row r="6834" spans="10:18" x14ac:dyDescent="0.2">
      <c r="J6834">
        <f t="shared" si="318"/>
        <v>6832</v>
      </c>
      <c r="K6834" t="str" cm="1">
        <f t="array" ref="K6834">IFERROR(INDEX(tblClientes[Cliente],INT($J6834/ROWS(tblConsorcios[Produto]))+1),"")</f>
        <v/>
      </c>
      <c r="L6834" t="str" cm="1">
        <f t="array" ref="L6834">IFERROR(INDEX(tblConsorcios[Produto],MOD($J6834,ROWS(tblConsorcios[Produto]))+1),"")</f>
        <v>Imóvel IE380 – 220m</v>
      </c>
      <c r="M6834" s="20" cm="1">
        <f t="array" ref="M6834">IFERROR(INDEX(tblConsorcios[Valor da Carta (R$)],MOD($J6834,ROWS(tblConsorcios[Produto]))+1),"")</f>
        <v>380000</v>
      </c>
      <c r="N6834" s="2" cm="1">
        <f t="array" ref="N6834">IFERROR(INDEX(tblConsorcios[Prazo (meses)],MOD($J6834,ROWS(tblConsorcios[Produto]))+1),"")</f>
        <v>220</v>
      </c>
      <c r="O6834" s="20" cm="1">
        <f t="array" ref="O6834">IFERROR(INDEX(tblConsorcios[Parcela Mensal (R$)],MOD($J6834,ROWS(tblConsorcios[Produto]))+1),"")</f>
        <v>2207.4499999999998</v>
      </c>
      <c r="P6834" s="20" t="str" cm="1">
        <f t="array" ref="P6834">IFERROR(INDEX(tblClientes[Dividendo Mensal (R$)],INT($J6834/ROWS(tblConsorcios[Produto]))+1),"")</f>
        <v/>
      </c>
      <c r="Q6834" s="20" t="str">
        <f t="shared" si="319"/>
        <v/>
      </c>
      <c r="R6834">
        <f t="shared" si="320"/>
        <v>0</v>
      </c>
    </row>
    <row r="6835" spans="10:18" x14ac:dyDescent="0.2">
      <c r="J6835">
        <f t="shared" si="318"/>
        <v>6833</v>
      </c>
      <c r="K6835" t="str" cm="1">
        <f t="array" ref="K6835">IFERROR(INDEX(tblClientes[Cliente],INT($J6835/ROWS(tblConsorcios[Produto]))+1),"")</f>
        <v/>
      </c>
      <c r="L6835" t="str" cm="1">
        <f t="array" ref="L6835">IFERROR(INDEX(tblConsorcios[Produto],MOD($J6835,ROWS(tblConsorcios[Produto]))+1),"")</f>
        <v>Imóvel IE380 – 200m</v>
      </c>
      <c r="M6835" s="20" cm="1">
        <f t="array" ref="M6835">IFERROR(INDEX(tblConsorcios[Valor da Carta (R$)],MOD($J6835,ROWS(tblConsorcios[Produto]))+1),"")</f>
        <v>380000</v>
      </c>
      <c r="N6835" s="2" cm="1">
        <f t="array" ref="N6835">IFERROR(INDEX(tblConsorcios[Prazo (meses)],MOD($J6835,ROWS(tblConsorcios[Produto]))+1),"")</f>
        <v>200</v>
      </c>
      <c r="O6835" s="20" cm="1">
        <f t="array" ref="O6835">IFERROR(INDEX(tblConsorcios[Parcela Mensal (R$)],MOD($J6835,ROWS(tblConsorcios[Produto]))+1),"")</f>
        <v>2409.1999999999998</v>
      </c>
      <c r="P6835" s="20" t="str" cm="1">
        <f t="array" ref="P6835">IFERROR(INDEX(tblClientes[Dividendo Mensal (R$)],INT($J6835/ROWS(tblConsorcios[Produto]))+1),"")</f>
        <v/>
      </c>
      <c r="Q6835" s="20" t="str">
        <f t="shared" si="319"/>
        <v/>
      </c>
      <c r="R6835">
        <f t="shared" si="320"/>
        <v>0</v>
      </c>
    </row>
    <row r="6836" spans="10:18" x14ac:dyDescent="0.2">
      <c r="J6836">
        <f t="shared" si="318"/>
        <v>6834</v>
      </c>
      <c r="K6836" t="str" cm="1">
        <f t="array" ref="K6836">IFERROR(INDEX(tblClientes[Cliente],INT($J6836/ROWS(tblConsorcios[Produto]))+1),"")</f>
        <v/>
      </c>
      <c r="L6836" t="str" cm="1">
        <f t="array" ref="L6836">IFERROR(INDEX(tblConsorcios[Produto],MOD($J6836,ROWS(tblConsorcios[Produto]))+1),"")</f>
        <v>Imóvel IE350 – 240m</v>
      </c>
      <c r="M6836" s="20" cm="1">
        <f t="array" ref="M6836">IFERROR(INDEX(tblConsorcios[Valor da Carta (R$)],MOD($J6836,ROWS(tblConsorcios[Produto]))+1),"")</f>
        <v>350000</v>
      </c>
      <c r="N6836" s="2" cm="1">
        <f t="array" ref="N6836">IFERROR(INDEX(tblConsorcios[Prazo (meses)],MOD($J6836,ROWS(tblConsorcios[Produto]))+1),"")</f>
        <v>240</v>
      </c>
      <c r="O6836" s="20" cm="1">
        <f t="array" ref="O6836">IFERROR(INDEX(tblConsorcios[Parcela Mensal (R$)],MOD($J6836,ROWS(tblConsorcios[Produto]))+1),"")</f>
        <v>1878.33</v>
      </c>
      <c r="P6836" s="20" t="str" cm="1">
        <f t="array" ref="P6836">IFERROR(INDEX(tblClientes[Dividendo Mensal (R$)],INT($J6836/ROWS(tblConsorcios[Produto]))+1),"")</f>
        <v/>
      </c>
      <c r="Q6836" s="20" t="str">
        <f t="shared" si="319"/>
        <v/>
      </c>
      <c r="R6836">
        <f t="shared" si="320"/>
        <v>0</v>
      </c>
    </row>
    <row r="6837" spans="10:18" x14ac:dyDescent="0.2">
      <c r="J6837">
        <f t="shared" si="318"/>
        <v>6835</v>
      </c>
      <c r="K6837" t="str" cm="1">
        <f t="array" ref="K6837">IFERROR(INDEX(tblClientes[Cliente],INT($J6837/ROWS(tblConsorcios[Produto]))+1),"")</f>
        <v/>
      </c>
      <c r="L6837" t="str" cm="1">
        <f t="array" ref="L6837">IFERROR(INDEX(tblConsorcios[Produto],MOD($J6837,ROWS(tblConsorcios[Produto]))+1),"")</f>
        <v>Imóvel IE350 – 220m</v>
      </c>
      <c r="M6837" s="20" cm="1">
        <f t="array" ref="M6837">IFERROR(INDEX(tblConsorcios[Valor da Carta (R$)],MOD($J6837,ROWS(tblConsorcios[Produto]))+1),"")</f>
        <v>350000</v>
      </c>
      <c r="N6837" s="2" cm="1">
        <f t="array" ref="N6837">IFERROR(INDEX(tblConsorcios[Prazo (meses)],MOD($J6837,ROWS(tblConsorcios[Produto]))+1),"")</f>
        <v>220</v>
      </c>
      <c r="O6837" s="20" cm="1">
        <f t="array" ref="O6837">IFERROR(INDEX(tblConsorcios[Parcela Mensal (R$)],MOD($J6837,ROWS(tblConsorcios[Produto]))+1),"")</f>
        <v>2033.18</v>
      </c>
      <c r="P6837" s="20" t="str" cm="1">
        <f t="array" ref="P6837">IFERROR(INDEX(tblClientes[Dividendo Mensal (R$)],INT($J6837/ROWS(tblConsorcios[Produto]))+1),"")</f>
        <v/>
      </c>
      <c r="Q6837" s="20" t="str">
        <f t="shared" si="319"/>
        <v/>
      </c>
      <c r="R6837">
        <f t="shared" si="320"/>
        <v>0</v>
      </c>
    </row>
    <row r="6838" spans="10:18" x14ac:dyDescent="0.2">
      <c r="J6838">
        <f t="shared" si="318"/>
        <v>6836</v>
      </c>
      <c r="K6838" t="str" cm="1">
        <f t="array" ref="K6838">IFERROR(INDEX(tblClientes[Cliente],INT($J6838/ROWS(tblConsorcios[Produto]))+1),"")</f>
        <v/>
      </c>
      <c r="L6838" t="str" cm="1">
        <f t="array" ref="L6838">IFERROR(INDEX(tblConsorcios[Produto],MOD($J6838,ROWS(tblConsorcios[Produto]))+1),"")</f>
        <v>Imóvel IE350 – 200m</v>
      </c>
      <c r="M6838" s="20" cm="1">
        <f t="array" ref="M6838">IFERROR(INDEX(tblConsorcios[Valor da Carta (R$)],MOD($J6838,ROWS(tblConsorcios[Produto]))+1),"")</f>
        <v>350000</v>
      </c>
      <c r="N6838" s="2" cm="1">
        <f t="array" ref="N6838">IFERROR(INDEX(tblConsorcios[Prazo (meses)],MOD($J6838,ROWS(tblConsorcios[Produto]))+1),"")</f>
        <v>200</v>
      </c>
      <c r="O6838" s="20" cm="1">
        <f t="array" ref="O6838">IFERROR(INDEX(tblConsorcios[Parcela Mensal (R$)],MOD($J6838,ROWS(tblConsorcios[Produto]))+1),"")</f>
        <v>2219</v>
      </c>
      <c r="P6838" s="20" t="str" cm="1">
        <f t="array" ref="P6838">IFERROR(INDEX(tblClientes[Dividendo Mensal (R$)],INT($J6838/ROWS(tblConsorcios[Produto]))+1),"")</f>
        <v/>
      </c>
      <c r="Q6838" s="20" t="str">
        <f t="shared" si="319"/>
        <v/>
      </c>
      <c r="R6838">
        <f t="shared" si="320"/>
        <v>0</v>
      </c>
    </row>
    <row r="6839" spans="10:18" x14ac:dyDescent="0.2">
      <c r="J6839">
        <f t="shared" si="318"/>
        <v>6837</v>
      </c>
      <c r="K6839" t="str" cm="1">
        <f t="array" ref="K6839">IFERROR(INDEX(tblClientes[Cliente],INT($J6839/ROWS(tblConsorcios[Produto]))+1),"")</f>
        <v/>
      </c>
      <c r="L6839" t="str" cm="1">
        <f t="array" ref="L6839">IFERROR(INDEX(tblConsorcios[Produto],MOD($J6839,ROWS(tblConsorcios[Produto]))+1),"")</f>
        <v>Imóvel IE330 – 240m</v>
      </c>
      <c r="M6839" s="20" cm="1">
        <f t="array" ref="M6839">IFERROR(INDEX(tblConsorcios[Valor da Carta (R$)],MOD($J6839,ROWS(tblConsorcios[Produto]))+1),"")</f>
        <v>330000</v>
      </c>
      <c r="N6839" s="2" cm="1">
        <f t="array" ref="N6839">IFERROR(INDEX(tblConsorcios[Prazo (meses)],MOD($J6839,ROWS(tblConsorcios[Produto]))+1),"")</f>
        <v>240</v>
      </c>
      <c r="O6839" s="20" cm="1">
        <f t="array" ref="O6839">IFERROR(INDEX(tblConsorcios[Parcela Mensal (R$)],MOD($J6839,ROWS(tblConsorcios[Produto]))+1),"")</f>
        <v>1771</v>
      </c>
      <c r="P6839" s="20" t="str" cm="1">
        <f t="array" ref="P6839">IFERROR(INDEX(tblClientes[Dividendo Mensal (R$)],INT($J6839/ROWS(tblConsorcios[Produto]))+1),"")</f>
        <v/>
      </c>
      <c r="Q6839" s="20" t="str">
        <f t="shared" si="319"/>
        <v/>
      </c>
      <c r="R6839">
        <f t="shared" si="320"/>
        <v>0</v>
      </c>
    </row>
    <row r="6840" spans="10:18" x14ac:dyDescent="0.2">
      <c r="J6840">
        <f t="shared" si="318"/>
        <v>6838</v>
      </c>
      <c r="K6840" t="str" cm="1">
        <f t="array" ref="K6840">IFERROR(INDEX(tblClientes[Cliente],INT($J6840/ROWS(tblConsorcios[Produto]))+1),"")</f>
        <v/>
      </c>
      <c r="L6840" t="str" cm="1">
        <f t="array" ref="L6840">IFERROR(INDEX(tblConsorcios[Produto],MOD($J6840,ROWS(tblConsorcios[Produto]))+1),"")</f>
        <v>Imóvel IE330 – 220m</v>
      </c>
      <c r="M6840" s="20" cm="1">
        <f t="array" ref="M6840">IFERROR(INDEX(tblConsorcios[Valor da Carta (R$)],MOD($J6840,ROWS(tblConsorcios[Produto]))+1),"")</f>
        <v>330000</v>
      </c>
      <c r="N6840" s="2" cm="1">
        <f t="array" ref="N6840">IFERROR(INDEX(tblConsorcios[Prazo (meses)],MOD($J6840,ROWS(tblConsorcios[Produto]))+1),"")</f>
        <v>220</v>
      </c>
      <c r="O6840" s="20" cm="1">
        <f t="array" ref="O6840">IFERROR(INDEX(tblConsorcios[Parcela Mensal (R$)],MOD($J6840,ROWS(tblConsorcios[Produto]))+1),"")</f>
        <v>1917</v>
      </c>
      <c r="P6840" s="20" t="str" cm="1">
        <f t="array" ref="P6840">IFERROR(INDEX(tblClientes[Dividendo Mensal (R$)],INT($J6840/ROWS(tblConsorcios[Produto]))+1),"")</f>
        <v/>
      </c>
      <c r="Q6840" s="20" t="str">
        <f t="shared" si="319"/>
        <v/>
      </c>
      <c r="R6840">
        <f t="shared" si="320"/>
        <v>0</v>
      </c>
    </row>
    <row r="6841" spans="10:18" x14ac:dyDescent="0.2">
      <c r="J6841">
        <f t="shared" si="318"/>
        <v>6839</v>
      </c>
      <c r="K6841" t="str" cm="1">
        <f t="array" ref="K6841">IFERROR(INDEX(tblClientes[Cliente],INT($J6841/ROWS(tblConsorcios[Produto]))+1),"")</f>
        <v/>
      </c>
      <c r="L6841" t="str" cm="1">
        <f t="array" ref="L6841">IFERROR(INDEX(tblConsorcios[Produto],MOD($J6841,ROWS(tblConsorcios[Produto]))+1),"")</f>
        <v>Imóvel IE330 – 200m</v>
      </c>
      <c r="M6841" s="20" cm="1">
        <f t="array" ref="M6841">IFERROR(INDEX(tblConsorcios[Valor da Carta (R$)],MOD($J6841,ROWS(tblConsorcios[Produto]))+1),"")</f>
        <v>330000</v>
      </c>
      <c r="N6841" s="2" cm="1">
        <f t="array" ref="N6841">IFERROR(INDEX(tblConsorcios[Prazo (meses)],MOD($J6841,ROWS(tblConsorcios[Produto]))+1),"")</f>
        <v>200</v>
      </c>
      <c r="O6841" s="20" cm="1">
        <f t="array" ref="O6841">IFERROR(INDEX(tblConsorcios[Parcela Mensal (R$)],MOD($J6841,ROWS(tblConsorcios[Produto]))+1),"")</f>
        <v>2092.1999999999998</v>
      </c>
      <c r="P6841" s="20" t="str" cm="1">
        <f t="array" ref="P6841">IFERROR(INDEX(tblClientes[Dividendo Mensal (R$)],INT($J6841/ROWS(tblConsorcios[Produto]))+1),"")</f>
        <v/>
      </c>
      <c r="Q6841" s="20" t="str">
        <f t="shared" si="319"/>
        <v/>
      </c>
      <c r="R6841">
        <f t="shared" si="320"/>
        <v>0</v>
      </c>
    </row>
    <row r="6842" spans="10:18" x14ac:dyDescent="0.2">
      <c r="J6842">
        <f t="shared" si="318"/>
        <v>6840</v>
      </c>
      <c r="K6842" t="str" cm="1">
        <f t="array" ref="K6842">IFERROR(INDEX(tblClientes[Cliente],INT($J6842/ROWS(tblConsorcios[Produto]))+1),"")</f>
        <v/>
      </c>
      <c r="L6842" t="str" cm="1">
        <f t="array" ref="L6842">IFERROR(INDEX(tblConsorcios[Produto],MOD($J6842,ROWS(tblConsorcios[Produto]))+1),"")</f>
        <v>Imóvel IE300 – 240m</v>
      </c>
      <c r="M6842" s="20" cm="1">
        <f t="array" ref="M6842">IFERROR(INDEX(tblConsorcios[Valor da Carta (R$)],MOD($J6842,ROWS(tblConsorcios[Produto]))+1),"")</f>
        <v>300000</v>
      </c>
      <c r="N6842" s="2" cm="1">
        <f t="array" ref="N6842">IFERROR(INDEX(tblConsorcios[Prazo (meses)],MOD($J6842,ROWS(tblConsorcios[Produto]))+1),"")</f>
        <v>240</v>
      </c>
      <c r="O6842" s="20" cm="1">
        <f t="array" ref="O6842">IFERROR(INDEX(tblConsorcios[Parcela Mensal (R$)],MOD($J6842,ROWS(tblConsorcios[Produto]))+1),"")</f>
        <v>1610</v>
      </c>
      <c r="P6842" s="20" t="str" cm="1">
        <f t="array" ref="P6842">IFERROR(INDEX(tblClientes[Dividendo Mensal (R$)],INT($J6842/ROWS(tblConsorcios[Produto]))+1),"")</f>
        <v/>
      </c>
      <c r="Q6842" s="20" t="str">
        <f t="shared" si="319"/>
        <v/>
      </c>
      <c r="R6842">
        <f t="shared" si="320"/>
        <v>0</v>
      </c>
    </row>
    <row r="6843" spans="10:18" x14ac:dyDescent="0.2">
      <c r="J6843">
        <f t="shared" si="318"/>
        <v>6841</v>
      </c>
      <c r="K6843" t="str" cm="1">
        <f t="array" ref="K6843">IFERROR(INDEX(tblClientes[Cliente],INT($J6843/ROWS(tblConsorcios[Produto]))+1),"")</f>
        <v/>
      </c>
      <c r="L6843" t="str" cm="1">
        <f t="array" ref="L6843">IFERROR(INDEX(tblConsorcios[Produto],MOD($J6843,ROWS(tblConsorcios[Produto]))+1),"")</f>
        <v>Imóvel IE300 – 220m</v>
      </c>
      <c r="M6843" s="20" cm="1">
        <f t="array" ref="M6843">IFERROR(INDEX(tblConsorcios[Valor da Carta (R$)],MOD($J6843,ROWS(tblConsorcios[Produto]))+1),"")</f>
        <v>300000</v>
      </c>
      <c r="N6843" s="2" cm="1">
        <f t="array" ref="N6843">IFERROR(INDEX(tblConsorcios[Prazo (meses)],MOD($J6843,ROWS(tblConsorcios[Produto]))+1),"")</f>
        <v>220</v>
      </c>
      <c r="O6843" s="20" cm="1">
        <f t="array" ref="O6843">IFERROR(INDEX(tblConsorcios[Parcela Mensal (R$)],MOD($J6843,ROWS(tblConsorcios[Produto]))+1),"")</f>
        <v>1742.73</v>
      </c>
      <c r="P6843" s="20" t="str" cm="1">
        <f t="array" ref="P6843">IFERROR(INDEX(tblClientes[Dividendo Mensal (R$)],INT($J6843/ROWS(tblConsorcios[Produto]))+1),"")</f>
        <v/>
      </c>
      <c r="Q6843" s="20" t="str">
        <f t="shared" si="319"/>
        <v/>
      </c>
      <c r="R6843">
        <f t="shared" si="320"/>
        <v>0</v>
      </c>
    </row>
    <row r="6844" spans="10:18" x14ac:dyDescent="0.2">
      <c r="J6844">
        <f t="shared" si="318"/>
        <v>6842</v>
      </c>
      <c r="K6844" t="str" cm="1">
        <f t="array" ref="K6844">IFERROR(INDEX(tblClientes[Cliente],INT($J6844/ROWS(tblConsorcios[Produto]))+1),"")</f>
        <v/>
      </c>
      <c r="L6844" t="str" cm="1">
        <f t="array" ref="L6844">IFERROR(INDEX(tblConsorcios[Produto],MOD($J6844,ROWS(tblConsorcios[Produto]))+1),"")</f>
        <v>Imóvel IE300 – 200m</v>
      </c>
      <c r="M6844" s="20" cm="1">
        <f t="array" ref="M6844">IFERROR(INDEX(tblConsorcios[Valor da Carta (R$)],MOD($J6844,ROWS(tblConsorcios[Produto]))+1),"")</f>
        <v>300000</v>
      </c>
      <c r="N6844" s="2" cm="1">
        <f t="array" ref="N6844">IFERROR(INDEX(tblConsorcios[Prazo (meses)],MOD($J6844,ROWS(tblConsorcios[Produto]))+1),"")</f>
        <v>200</v>
      </c>
      <c r="O6844" s="20" cm="1">
        <f t="array" ref="O6844">IFERROR(INDEX(tblConsorcios[Parcela Mensal (R$)],MOD($J6844,ROWS(tblConsorcios[Produto]))+1),"")</f>
        <v>1902</v>
      </c>
      <c r="P6844" s="20" t="str" cm="1">
        <f t="array" ref="P6844">IFERROR(INDEX(tblClientes[Dividendo Mensal (R$)],INT($J6844/ROWS(tblConsorcios[Produto]))+1),"")</f>
        <v/>
      </c>
      <c r="Q6844" s="20" t="str">
        <f t="shared" si="319"/>
        <v/>
      </c>
      <c r="R6844">
        <f t="shared" si="320"/>
        <v>0</v>
      </c>
    </row>
    <row r="6845" spans="10:18" x14ac:dyDescent="0.2">
      <c r="J6845">
        <f t="shared" si="318"/>
        <v>6843</v>
      </c>
      <c r="K6845" t="str" cm="1">
        <f t="array" ref="K6845">IFERROR(INDEX(tblClientes[Cliente],INT($J6845/ROWS(tblConsorcios[Produto]))+1),"")</f>
        <v/>
      </c>
      <c r="L6845" t="str" cm="1">
        <f t="array" ref="L6845">IFERROR(INDEX(tblConsorcios[Produto],MOD($J6845,ROWS(tblConsorcios[Produto]))+1),"")</f>
        <v>Imóvel IE240 – 240m</v>
      </c>
      <c r="M6845" s="20" cm="1">
        <f t="array" ref="M6845">IFERROR(INDEX(tblConsorcios[Valor da Carta (R$)],MOD($J6845,ROWS(tblConsorcios[Produto]))+1),"")</f>
        <v>240000</v>
      </c>
      <c r="N6845" s="2" cm="1">
        <f t="array" ref="N6845">IFERROR(INDEX(tblConsorcios[Prazo (meses)],MOD($J6845,ROWS(tblConsorcios[Produto]))+1),"")</f>
        <v>240</v>
      </c>
      <c r="O6845" s="20" cm="1">
        <f t="array" ref="O6845">IFERROR(INDEX(tblConsorcios[Parcela Mensal (R$)],MOD($J6845,ROWS(tblConsorcios[Produto]))+1),"")</f>
        <v>1288</v>
      </c>
      <c r="P6845" s="20" t="str" cm="1">
        <f t="array" ref="P6845">IFERROR(INDEX(tblClientes[Dividendo Mensal (R$)],INT($J6845/ROWS(tblConsorcios[Produto]))+1),"")</f>
        <v/>
      </c>
      <c r="Q6845" s="20" t="str">
        <f t="shared" si="319"/>
        <v/>
      </c>
      <c r="R6845">
        <f t="shared" si="320"/>
        <v>0</v>
      </c>
    </row>
    <row r="6846" spans="10:18" x14ac:dyDescent="0.2">
      <c r="J6846">
        <f t="shared" si="318"/>
        <v>6844</v>
      </c>
      <c r="K6846" t="str" cm="1">
        <f t="array" ref="K6846">IFERROR(INDEX(tblClientes[Cliente],INT($J6846/ROWS(tblConsorcios[Produto]))+1),"")</f>
        <v/>
      </c>
      <c r="L6846" t="str" cm="1">
        <f t="array" ref="L6846">IFERROR(INDEX(tblConsorcios[Produto],MOD($J6846,ROWS(tblConsorcios[Produto]))+1),"")</f>
        <v>Imóvel IE240 – 220m</v>
      </c>
      <c r="M6846" s="20" cm="1">
        <f t="array" ref="M6846">IFERROR(INDEX(tblConsorcios[Valor da Carta (R$)],MOD($J6846,ROWS(tblConsorcios[Produto]))+1),"")</f>
        <v>240000</v>
      </c>
      <c r="N6846" s="2" cm="1">
        <f t="array" ref="N6846">IFERROR(INDEX(tblConsorcios[Prazo (meses)],MOD($J6846,ROWS(tblConsorcios[Produto]))+1),"")</f>
        <v>220</v>
      </c>
      <c r="O6846" s="20" cm="1">
        <f t="array" ref="O6846">IFERROR(INDEX(tblConsorcios[Parcela Mensal (R$)],MOD($J6846,ROWS(tblConsorcios[Produto]))+1),"")</f>
        <v>1394.18</v>
      </c>
      <c r="P6846" s="20" t="str" cm="1">
        <f t="array" ref="P6846">IFERROR(INDEX(tblClientes[Dividendo Mensal (R$)],INT($J6846/ROWS(tblConsorcios[Produto]))+1),"")</f>
        <v/>
      </c>
      <c r="Q6846" s="20" t="str">
        <f t="shared" si="319"/>
        <v/>
      </c>
      <c r="R6846">
        <f t="shared" si="320"/>
        <v>0</v>
      </c>
    </row>
    <row r="6847" spans="10:18" x14ac:dyDescent="0.2">
      <c r="J6847">
        <f t="shared" si="318"/>
        <v>6845</v>
      </c>
      <c r="K6847" t="str" cm="1">
        <f t="array" ref="K6847">IFERROR(INDEX(tblClientes[Cliente],INT($J6847/ROWS(tblConsorcios[Produto]))+1),"")</f>
        <v/>
      </c>
      <c r="L6847" t="str" cm="1">
        <f t="array" ref="L6847">IFERROR(INDEX(tblConsorcios[Produto],MOD($J6847,ROWS(tblConsorcios[Produto]))+1),"")</f>
        <v>Imóvel IE240 – 200m</v>
      </c>
      <c r="M6847" s="20" cm="1">
        <f t="array" ref="M6847">IFERROR(INDEX(tblConsorcios[Valor da Carta (R$)],MOD($J6847,ROWS(tblConsorcios[Produto]))+1),"")</f>
        <v>240000</v>
      </c>
      <c r="N6847" s="2" cm="1">
        <f t="array" ref="N6847">IFERROR(INDEX(tblConsorcios[Prazo (meses)],MOD($J6847,ROWS(tblConsorcios[Produto]))+1),"")</f>
        <v>200</v>
      </c>
      <c r="O6847" s="20" cm="1">
        <f t="array" ref="O6847">IFERROR(INDEX(tblConsorcios[Parcela Mensal (R$)],MOD($J6847,ROWS(tblConsorcios[Produto]))+1),"")</f>
        <v>1521.6</v>
      </c>
      <c r="P6847" s="20" t="str" cm="1">
        <f t="array" ref="P6847">IFERROR(INDEX(tblClientes[Dividendo Mensal (R$)],INT($J6847/ROWS(tblConsorcios[Produto]))+1),"")</f>
        <v/>
      </c>
      <c r="Q6847" s="20" t="str">
        <f t="shared" si="319"/>
        <v/>
      </c>
      <c r="R6847">
        <f t="shared" si="320"/>
        <v>0</v>
      </c>
    </row>
    <row r="6848" spans="10:18" x14ac:dyDescent="0.2">
      <c r="J6848">
        <f t="shared" si="318"/>
        <v>6846</v>
      </c>
      <c r="K6848" t="str" cm="1">
        <f t="array" ref="K6848">IFERROR(INDEX(tblClientes[Cliente],INT($J6848/ROWS(tblConsorcios[Produto]))+1),"")</f>
        <v/>
      </c>
      <c r="L6848" t="str" cm="1">
        <f t="array" ref="L6848">IFERROR(INDEX(tblConsorcios[Produto],MOD($J6848,ROWS(tblConsorcios[Produto]))+1),"")</f>
        <v>Imóvel IE230 – 240m</v>
      </c>
      <c r="M6848" s="20" cm="1">
        <f t="array" ref="M6848">IFERROR(INDEX(tblConsorcios[Valor da Carta (R$)],MOD($J6848,ROWS(tblConsorcios[Produto]))+1),"")</f>
        <v>230000</v>
      </c>
      <c r="N6848" s="2" cm="1">
        <f t="array" ref="N6848">IFERROR(INDEX(tblConsorcios[Prazo (meses)],MOD($J6848,ROWS(tblConsorcios[Produto]))+1),"")</f>
        <v>240</v>
      </c>
      <c r="O6848" s="20" cm="1">
        <f t="array" ref="O6848">IFERROR(INDEX(tblConsorcios[Parcela Mensal (R$)],MOD($J6848,ROWS(tblConsorcios[Produto]))+1),"")</f>
        <v>1234.33</v>
      </c>
      <c r="P6848" s="20" t="str" cm="1">
        <f t="array" ref="P6848">IFERROR(INDEX(tblClientes[Dividendo Mensal (R$)],INT($J6848/ROWS(tblConsorcios[Produto]))+1),"")</f>
        <v/>
      </c>
      <c r="Q6848" s="20" t="str">
        <f t="shared" si="319"/>
        <v/>
      </c>
      <c r="R6848">
        <f t="shared" si="320"/>
        <v>0</v>
      </c>
    </row>
    <row r="6849" spans="10:18" x14ac:dyDescent="0.2">
      <c r="J6849">
        <f t="shared" si="318"/>
        <v>6847</v>
      </c>
      <c r="K6849" t="str" cm="1">
        <f t="array" ref="K6849">IFERROR(INDEX(tblClientes[Cliente],INT($J6849/ROWS(tblConsorcios[Produto]))+1),"")</f>
        <v/>
      </c>
      <c r="L6849" t="str" cm="1">
        <f t="array" ref="L6849">IFERROR(INDEX(tblConsorcios[Produto],MOD($J6849,ROWS(tblConsorcios[Produto]))+1),"")</f>
        <v>Imóvel IE230 – 220m</v>
      </c>
      <c r="M6849" s="20" cm="1">
        <f t="array" ref="M6849">IFERROR(INDEX(tblConsorcios[Valor da Carta (R$)],MOD($J6849,ROWS(tblConsorcios[Produto]))+1),"")</f>
        <v>230000</v>
      </c>
      <c r="N6849" s="2" cm="1">
        <f t="array" ref="N6849">IFERROR(INDEX(tblConsorcios[Prazo (meses)],MOD($J6849,ROWS(tblConsorcios[Produto]))+1),"")</f>
        <v>220</v>
      </c>
      <c r="O6849" s="20" cm="1">
        <f t="array" ref="O6849">IFERROR(INDEX(tblConsorcios[Parcela Mensal (R$)],MOD($J6849,ROWS(tblConsorcios[Produto]))+1),"")</f>
        <v>1336.09</v>
      </c>
      <c r="P6849" s="20" t="str" cm="1">
        <f t="array" ref="P6849">IFERROR(INDEX(tblClientes[Dividendo Mensal (R$)],INT($J6849/ROWS(tblConsorcios[Produto]))+1),"")</f>
        <v/>
      </c>
      <c r="Q6849" s="20" t="str">
        <f t="shared" si="319"/>
        <v/>
      </c>
      <c r="R6849">
        <f t="shared" si="320"/>
        <v>0</v>
      </c>
    </row>
    <row r="6850" spans="10:18" x14ac:dyDescent="0.2">
      <c r="J6850">
        <f t="shared" si="318"/>
        <v>6848</v>
      </c>
      <c r="K6850" t="str" cm="1">
        <f t="array" ref="K6850">IFERROR(INDEX(tblClientes[Cliente],INT($J6850/ROWS(tblConsorcios[Produto]))+1),"")</f>
        <v/>
      </c>
      <c r="L6850" t="str" cm="1">
        <f t="array" ref="L6850">IFERROR(INDEX(tblConsorcios[Produto],MOD($J6850,ROWS(tblConsorcios[Produto]))+1),"")</f>
        <v>Imóvel IE230 – 200m</v>
      </c>
      <c r="M6850" s="20" cm="1">
        <f t="array" ref="M6850">IFERROR(INDEX(tblConsorcios[Valor da Carta (R$)],MOD($J6850,ROWS(tblConsorcios[Produto]))+1),"")</f>
        <v>230000</v>
      </c>
      <c r="N6850" s="2" cm="1">
        <f t="array" ref="N6850">IFERROR(INDEX(tblConsorcios[Prazo (meses)],MOD($J6850,ROWS(tblConsorcios[Produto]))+1),"")</f>
        <v>200</v>
      </c>
      <c r="O6850" s="20" cm="1">
        <f t="array" ref="O6850">IFERROR(INDEX(tblConsorcios[Parcela Mensal (R$)],MOD($J6850,ROWS(tblConsorcios[Produto]))+1),"")</f>
        <v>1458.2</v>
      </c>
      <c r="P6850" s="20" t="str" cm="1">
        <f t="array" ref="P6850">IFERROR(INDEX(tblClientes[Dividendo Mensal (R$)],INT($J6850/ROWS(tblConsorcios[Produto]))+1),"")</f>
        <v/>
      </c>
      <c r="Q6850" s="20" t="str">
        <f t="shared" si="319"/>
        <v/>
      </c>
      <c r="R6850">
        <f t="shared" si="320"/>
        <v>0</v>
      </c>
    </row>
    <row r="6851" spans="10:18" x14ac:dyDescent="0.2">
      <c r="J6851">
        <f t="shared" ref="J6851:J6914" si="321">ROW()-2</f>
        <v>6849</v>
      </c>
      <c r="K6851" t="str" cm="1">
        <f t="array" ref="K6851">IFERROR(INDEX(tblClientes[Cliente],INT($J6851/ROWS(tblConsorcios[Produto]))+1),"")</f>
        <v/>
      </c>
      <c r="L6851" t="str" cm="1">
        <f t="array" ref="L6851">IFERROR(INDEX(tblConsorcios[Produto],MOD($J6851,ROWS(tblConsorcios[Produto]))+1),"")</f>
        <v>Imóvel IE220 – 240m</v>
      </c>
      <c r="M6851" s="20" cm="1">
        <f t="array" ref="M6851">IFERROR(INDEX(tblConsorcios[Valor da Carta (R$)],MOD($J6851,ROWS(tblConsorcios[Produto]))+1),"")</f>
        <v>220000</v>
      </c>
      <c r="N6851" s="2" cm="1">
        <f t="array" ref="N6851">IFERROR(INDEX(tblConsorcios[Prazo (meses)],MOD($J6851,ROWS(tblConsorcios[Produto]))+1),"")</f>
        <v>240</v>
      </c>
      <c r="O6851" s="20" cm="1">
        <f t="array" ref="O6851">IFERROR(INDEX(tblConsorcios[Parcela Mensal (R$)],MOD($J6851,ROWS(tblConsorcios[Produto]))+1),"")</f>
        <v>1180.67</v>
      </c>
      <c r="P6851" s="20" t="str" cm="1">
        <f t="array" ref="P6851">IFERROR(INDEX(tblClientes[Dividendo Mensal (R$)],INT($J6851/ROWS(tblConsorcios[Produto]))+1),"")</f>
        <v/>
      </c>
      <c r="Q6851" s="20" t="str">
        <f t="shared" ref="Q6851:Q6914" si="322">IF(AND(ISNUMBER(O6851),ISNUMBER(P6851)),P6851-O6851,"")</f>
        <v/>
      </c>
      <c r="R6851">
        <f t="shared" ref="R6851:R6914" si="323">IF(AND(ISNUMBER(O6851),ISNUMBER(P6851),O6851&lt;=P6851),1,0)</f>
        <v>0</v>
      </c>
    </row>
    <row r="6852" spans="10:18" x14ac:dyDescent="0.2">
      <c r="J6852">
        <f t="shared" si="321"/>
        <v>6850</v>
      </c>
      <c r="K6852" t="str" cm="1">
        <f t="array" ref="K6852">IFERROR(INDEX(tblClientes[Cliente],INT($J6852/ROWS(tblConsorcios[Produto]))+1),"")</f>
        <v/>
      </c>
      <c r="L6852" t="str" cm="1">
        <f t="array" ref="L6852">IFERROR(INDEX(tblConsorcios[Produto],MOD($J6852,ROWS(tblConsorcios[Produto]))+1),"")</f>
        <v>Imóvel IE220 – 220m</v>
      </c>
      <c r="M6852" s="20" cm="1">
        <f t="array" ref="M6852">IFERROR(INDEX(tblConsorcios[Valor da Carta (R$)],MOD($J6852,ROWS(tblConsorcios[Produto]))+1),"")</f>
        <v>220000</v>
      </c>
      <c r="N6852" s="2" cm="1">
        <f t="array" ref="N6852">IFERROR(INDEX(tblConsorcios[Prazo (meses)],MOD($J6852,ROWS(tblConsorcios[Produto]))+1),"")</f>
        <v>220</v>
      </c>
      <c r="O6852" s="20" cm="1">
        <f t="array" ref="O6852">IFERROR(INDEX(tblConsorcios[Parcela Mensal (R$)],MOD($J6852,ROWS(tblConsorcios[Produto]))+1),"")</f>
        <v>1278</v>
      </c>
      <c r="P6852" s="20" t="str" cm="1">
        <f t="array" ref="P6852">IFERROR(INDEX(tblClientes[Dividendo Mensal (R$)],INT($J6852/ROWS(tblConsorcios[Produto]))+1),"")</f>
        <v/>
      </c>
      <c r="Q6852" s="20" t="str">
        <f t="shared" si="322"/>
        <v/>
      </c>
      <c r="R6852">
        <f t="shared" si="323"/>
        <v>0</v>
      </c>
    </row>
    <row r="6853" spans="10:18" x14ac:dyDescent="0.2">
      <c r="J6853">
        <f t="shared" si="321"/>
        <v>6851</v>
      </c>
      <c r="K6853" t="str" cm="1">
        <f t="array" ref="K6853">IFERROR(INDEX(tblClientes[Cliente],INT($J6853/ROWS(tblConsorcios[Produto]))+1),"")</f>
        <v/>
      </c>
      <c r="L6853" t="str" cm="1">
        <f t="array" ref="L6853">IFERROR(INDEX(tblConsorcios[Produto],MOD($J6853,ROWS(tblConsorcios[Produto]))+1),"")</f>
        <v>Imóvel IE220 – 200m</v>
      </c>
      <c r="M6853" s="20" cm="1">
        <f t="array" ref="M6853">IFERROR(INDEX(tblConsorcios[Valor da Carta (R$)],MOD($J6853,ROWS(tblConsorcios[Produto]))+1),"")</f>
        <v>220000</v>
      </c>
      <c r="N6853" s="2" cm="1">
        <f t="array" ref="N6853">IFERROR(INDEX(tblConsorcios[Prazo (meses)],MOD($J6853,ROWS(tblConsorcios[Produto]))+1),"")</f>
        <v>200</v>
      </c>
      <c r="O6853" s="20" cm="1">
        <f t="array" ref="O6853">IFERROR(INDEX(tblConsorcios[Parcela Mensal (R$)],MOD($J6853,ROWS(tblConsorcios[Produto]))+1),"")</f>
        <v>1394.8</v>
      </c>
      <c r="P6853" s="20" t="str" cm="1">
        <f t="array" ref="P6853">IFERROR(INDEX(tblClientes[Dividendo Mensal (R$)],INT($J6853/ROWS(tblConsorcios[Produto]))+1),"")</f>
        <v/>
      </c>
      <c r="Q6853" s="20" t="str">
        <f t="shared" si="322"/>
        <v/>
      </c>
      <c r="R6853">
        <f t="shared" si="323"/>
        <v>0</v>
      </c>
    </row>
    <row r="6854" spans="10:18" x14ac:dyDescent="0.2">
      <c r="J6854">
        <f t="shared" si="321"/>
        <v>6852</v>
      </c>
      <c r="K6854" t="str" cm="1">
        <f t="array" ref="K6854">IFERROR(INDEX(tblClientes[Cliente],INT($J6854/ROWS(tblConsorcios[Produto]))+1),"")</f>
        <v/>
      </c>
      <c r="L6854" t="str" cm="1">
        <f t="array" ref="L6854">IFERROR(INDEX(tblConsorcios[Produto],MOD($J6854,ROWS(tblConsorcios[Produto]))+1),"")</f>
        <v>Imóvel IE200 – 240m</v>
      </c>
      <c r="M6854" s="20" cm="1">
        <f t="array" ref="M6854">IFERROR(INDEX(tblConsorcios[Valor da Carta (R$)],MOD($J6854,ROWS(tblConsorcios[Produto]))+1),"")</f>
        <v>200000</v>
      </c>
      <c r="N6854" s="2" cm="1">
        <f t="array" ref="N6854">IFERROR(INDEX(tblConsorcios[Prazo (meses)],MOD($J6854,ROWS(tblConsorcios[Produto]))+1),"")</f>
        <v>240</v>
      </c>
      <c r="O6854" s="20" cm="1">
        <f t="array" ref="O6854">IFERROR(INDEX(tblConsorcios[Parcela Mensal (R$)],MOD($J6854,ROWS(tblConsorcios[Produto]))+1),"")</f>
        <v>1073.33</v>
      </c>
      <c r="P6854" s="20" t="str" cm="1">
        <f t="array" ref="P6854">IFERROR(INDEX(tblClientes[Dividendo Mensal (R$)],INT($J6854/ROWS(tblConsorcios[Produto]))+1),"")</f>
        <v/>
      </c>
      <c r="Q6854" s="20" t="str">
        <f t="shared" si="322"/>
        <v/>
      </c>
      <c r="R6854">
        <f t="shared" si="323"/>
        <v>0</v>
      </c>
    </row>
    <row r="6855" spans="10:18" x14ac:dyDescent="0.2">
      <c r="J6855">
        <f t="shared" si="321"/>
        <v>6853</v>
      </c>
      <c r="K6855" t="str" cm="1">
        <f t="array" ref="K6855">IFERROR(INDEX(tblClientes[Cliente],INT($J6855/ROWS(tblConsorcios[Produto]))+1),"")</f>
        <v/>
      </c>
      <c r="L6855" t="str" cm="1">
        <f t="array" ref="L6855">IFERROR(INDEX(tblConsorcios[Produto],MOD($J6855,ROWS(tblConsorcios[Produto]))+1),"")</f>
        <v>Imóvel IE200 – 220m</v>
      </c>
      <c r="M6855" s="20" cm="1">
        <f t="array" ref="M6855">IFERROR(INDEX(tblConsorcios[Valor da Carta (R$)],MOD($J6855,ROWS(tblConsorcios[Produto]))+1),"")</f>
        <v>200000</v>
      </c>
      <c r="N6855" s="2" cm="1">
        <f t="array" ref="N6855">IFERROR(INDEX(tblConsorcios[Prazo (meses)],MOD($J6855,ROWS(tblConsorcios[Produto]))+1),"")</f>
        <v>220</v>
      </c>
      <c r="O6855" s="20" cm="1">
        <f t="array" ref="O6855">IFERROR(INDEX(tblConsorcios[Parcela Mensal (R$)],MOD($J6855,ROWS(tblConsorcios[Produto]))+1),"")</f>
        <v>1161.82</v>
      </c>
      <c r="P6855" s="20" t="str" cm="1">
        <f t="array" ref="P6855">IFERROR(INDEX(tblClientes[Dividendo Mensal (R$)],INT($J6855/ROWS(tblConsorcios[Produto]))+1),"")</f>
        <v/>
      </c>
      <c r="Q6855" s="20" t="str">
        <f t="shared" si="322"/>
        <v/>
      </c>
      <c r="R6855">
        <f t="shared" si="323"/>
        <v>0</v>
      </c>
    </row>
    <row r="6856" spans="10:18" x14ac:dyDescent="0.2">
      <c r="J6856">
        <f t="shared" si="321"/>
        <v>6854</v>
      </c>
      <c r="K6856" t="str" cm="1">
        <f t="array" ref="K6856">IFERROR(INDEX(tblClientes[Cliente],INT($J6856/ROWS(tblConsorcios[Produto]))+1),"")</f>
        <v/>
      </c>
      <c r="L6856" t="str" cm="1">
        <f t="array" ref="L6856">IFERROR(INDEX(tblConsorcios[Produto],MOD($J6856,ROWS(tblConsorcios[Produto]))+1),"")</f>
        <v>Imóvel IE200 – 200m</v>
      </c>
      <c r="M6856" s="20" cm="1">
        <f t="array" ref="M6856">IFERROR(INDEX(tblConsorcios[Valor da Carta (R$)],MOD($J6856,ROWS(tblConsorcios[Produto]))+1),"")</f>
        <v>200000</v>
      </c>
      <c r="N6856" s="2" cm="1">
        <f t="array" ref="N6856">IFERROR(INDEX(tblConsorcios[Prazo (meses)],MOD($J6856,ROWS(tblConsorcios[Produto]))+1),"")</f>
        <v>200</v>
      </c>
      <c r="O6856" s="20" cm="1">
        <f t="array" ref="O6856">IFERROR(INDEX(tblConsorcios[Parcela Mensal (R$)],MOD($J6856,ROWS(tblConsorcios[Produto]))+1),"")</f>
        <v>1268</v>
      </c>
      <c r="P6856" s="20" t="str" cm="1">
        <f t="array" ref="P6856">IFERROR(INDEX(tblClientes[Dividendo Mensal (R$)],INT($J6856/ROWS(tblConsorcios[Produto]))+1),"")</f>
        <v/>
      </c>
      <c r="Q6856" s="20" t="str">
        <f t="shared" si="322"/>
        <v/>
      </c>
      <c r="R6856">
        <f t="shared" si="323"/>
        <v>0</v>
      </c>
    </row>
    <row r="6857" spans="10:18" x14ac:dyDescent="0.2">
      <c r="J6857">
        <f t="shared" si="321"/>
        <v>6855</v>
      </c>
      <c r="K6857" t="str" cm="1">
        <f t="array" ref="K6857">IFERROR(INDEX(tblClientes[Cliente],INT($J6857/ROWS(tblConsorcios[Produto]))+1),"")</f>
        <v/>
      </c>
      <c r="L6857" t="str" cm="1">
        <f t="array" ref="L6857">IFERROR(INDEX(tblConsorcios[Produto],MOD($J6857,ROWS(tblConsorcios[Produto]))+1),"")</f>
        <v>Imóvel IE150 – 240m</v>
      </c>
      <c r="M6857" s="20" cm="1">
        <f t="array" ref="M6857">IFERROR(INDEX(tblConsorcios[Valor da Carta (R$)],MOD($J6857,ROWS(tblConsorcios[Produto]))+1),"")</f>
        <v>150000</v>
      </c>
      <c r="N6857" s="2" cm="1">
        <f t="array" ref="N6857">IFERROR(INDEX(tblConsorcios[Prazo (meses)],MOD($J6857,ROWS(tblConsorcios[Produto]))+1),"")</f>
        <v>240</v>
      </c>
      <c r="O6857" s="20" cm="1">
        <f t="array" ref="O6857">IFERROR(INDEX(tblConsorcios[Parcela Mensal (R$)],MOD($J6857,ROWS(tblConsorcios[Produto]))+1),"")</f>
        <v>805</v>
      </c>
      <c r="P6857" s="20" t="str" cm="1">
        <f t="array" ref="P6857">IFERROR(INDEX(tblClientes[Dividendo Mensal (R$)],INT($J6857/ROWS(tblConsorcios[Produto]))+1),"")</f>
        <v/>
      </c>
      <c r="Q6857" s="20" t="str">
        <f t="shared" si="322"/>
        <v/>
      </c>
      <c r="R6857">
        <f t="shared" si="323"/>
        <v>0</v>
      </c>
    </row>
    <row r="6858" spans="10:18" x14ac:dyDescent="0.2">
      <c r="J6858">
        <f t="shared" si="321"/>
        <v>6856</v>
      </c>
      <c r="K6858" t="str" cm="1">
        <f t="array" ref="K6858">IFERROR(INDEX(tblClientes[Cliente],INT($J6858/ROWS(tblConsorcios[Produto]))+1),"")</f>
        <v/>
      </c>
      <c r="L6858" t="str" cm="1">
        <f t="array" ref="L6858">IFERROR(INDEX(tblConsorcios[Produto],MOD($J6858,ROWS(tblConsorcios[Produto]))+1),"")</f>
        <v>Imóvel IE150 – 220m</v>
      </c>
      <c r="M6858" s="20" cm="1">
        <f t="array" ref="M6858">IFERROR(INDEX(tblConsorcios[Valor da Carta (R$)],MOD($J6858,ROWS(tblConsorcios[Produto]))+1),"")</f>
        <v>150000</v>
      </c>
      <c r="N6858" s="2" cm="1">
        <f t="array" ref="N6858">IFERROR(INDEX(tblConsorcios[Prazo (meses)],MOD($J6858,ROWS(tblConsorcios[Produto]))+1),"")</f>
        <v>220</v>
      </c>
      <c r="O6858" s="20" cm="1">
        <f t="array" ref="O6858">IFERROR(INDEX(tblConsorcios[Parcela Mensal (R$)],MOD($J6858,ROWS(tblConsorcios[Produto]))+1),"")</f>
        <v>871.36</v>
      </c>
      <c r="P6858" s="20" t="str" cm="1">
        <f t="array" ref="P6858">IFERROR(INDEX(tblClientes[Dividendo Mensal (R$)],INT($J6858/ROWS(tblConsorcios[Produto]))+1),"")</f>
        <v/>
      </c>
      <c r="Q6858" s="20" t="str">
        <f t="shared" si="322"/>
        <v/>
      </c>
      <c r="R6858">
        <f t="shared" si="323"/>
        <v>0</v>
      </c>
    </row>
    <row r="6859" spans="10:18" x14ac:dyDescent="0.2">
      <c r="J6859">
        <f t="shared" si="321"/>
        <v>6857</v>
      </c>
      <c r="K6859" t="str" cm="1">
        <f t="array" ref="K6859">IFERROR(INDEX(tblClientes[Cliente],INT($J6859/ROWS(tblConsorcios[Produto]))+1),"")</f>
        <v/>
      </c>
      <c r="L6859" t="str" cm="1">
        <f t="array" ref="L6859">IFERROR(INDEX(tblConsorcios[Produto],MOD($J6859,ROWS(tblConsorcios[Produto]))+1),"")</f>
        <v>Imóvel IE150 – 200m</v>
      </c>
      <c r="M6859" s="20" cm="1">
        <f t="array" ref="M6859">IFERROR(INDEX(tblConsorcios[Valor da Carta (R$)],MOD($J6859,ROWS(tblConsorcios[Produto]))+1),"")</f>
        <v>150000</v>
      </c>
      <c r="N6859" s="2" cm="1">
        <f t="array" ref="N6859">IFERROR(INDEX(tblConsorcios[Prazo (meses)],MOD($J6859,ROWS(tblConsorcios[Produto]))+1),"")</f>
        <v>200</v>
      </c>
      <c r="O6859" s="20" cm="1">
        <f t="array" ref="O6859">IFERROR(INDEX(tblConsorcios[Parcela Mensal (R$)],MOD($J6859,ROWS(tblConsorcios[Produto]))+1),"")</f>
        <v>951</v>
      </c>
      <c r="P6859" s="20" t="str" cm="1">
        <f t="array" ref="P6859">IFERROR(INDEX(tblClientes[Dividendo Mensal (R$)],INT($J6859/ROWS(tblConsorcios[Produto]))+1),"")</f>
        <v/>
      </c>
      <c r="Q6859" s="20" t="str">
        <f t="shared" si="322"/>
        <v/>
      </c>
      <c r="R6859">
        <f t="shared" si="323"/>
        <v>0</v>
      </c>
    </row>
    <row r="6860" spans="10:18" x14ac:dyDescent="0.2">
      <c r="J6860">
        <f t="shared" si="321"/>
        <v>6858</v>
      </c>
      <c r="K6860" t="str" cm="1">
        <f t="array" ref="K6860">IFERROR(INDEX(tblClientes[Cliente],INT($J6860/ROWS(tblConsorcios[Produto]))+1),"")</f>
        <v/>
      </c>
      <c r="L6860" t="str" cm="1">
        <f t="array" ref="L6860">IFERROR(INDEX(tblConsorcios[Produto],MOD($J6860,ROWS(tblConsorcios[Produto]))+1),"")</f>
        <v>Imóvel IE140 – 240m</v>
      </c>
      <c r="M6860" s="20" cm="1">
        <f t="array" ref="M6860">IFERROR(INDEX(tblConsorcios[Valor da Carta (R$)],MOD($J6860,ROWS(tblConsorcios[Produto]))+1),"")</f>
        <v>140000</v>
      </c>
      <c r="N6860" s="2" cm="1">
        <f t="array" ref="N6860">IFERROR(INDEX(tblConsorcios[Prazo (meses)],MOD($J6860,ROWS(tblConsorcios[Produto]))+1),"")</f>
        <v>240</v>
      </c>
      <c r="O6860" s="20" cm="1">
        <f t="array" ref="O6860">IFERROR(INDEX(tblConsorcios[Parcela Mensal (R$)],MOD($J6860,ROWS(tblConsorcios[Produto]))+1),"")</f>
        <v>751.33</v>
      </c>
      <c r="P6860" s="20" t="str" cm="1">
        <f t="array" ref="P6860">IFERROR(INDEX(tblClientes[Dividendo Mensal (R$)],INT($J6860/ROWS(tblConsorcios[Produto]))+1),"")</f>
        <v/>
      </c>
      <c r="Q6860" s="20" t="str">
        <f t="shared" si="322"/>
        <v/>
      </c>
      <c r="R6860">
        <f t="shared" si="323"/>
        <v>0</v>
      </c>
    </row>
    <row r="6861" spans="10:18" x14ac:dyDescent="0.2">
      <c r="J6861">
        <f t="shared" si="321"/>
        <v>6859</v>
      </c>
      <c r="K6861" t="str" cm="1">
        <f t="array" ref="K6861">IFERROR(INDEX(tblClientes[Cliente],INT($J6861/ROWS(tblConsorcios[Produto]))+1),"")</f>
        <v/>
      </c>
      <c r="L6861" t="str" cm="1">
        <f t="array" ref="L6861">IFERROR(INDEX(tblConsorcios[Produto],MOD($J6861,ROWS(tblConsorcios[Produto]))+1),"")</f>
        <v>Imóvel IE140 – 220m</v>
      </c>
      <c r="M6861" s="20" cm="1">
        <f t="array" ref="M6861">IFERROR(INDEX(tblConsorcios[Valor da Carta (R$)],MOD($J6861,ROWS(tblConsorcios[Produto]))+1),"")</f>
        <v>140000</v>
      </c>
      <c r="N6861" s="2" cm="1">
        <f t="array" ref="N6861">IFERROR(INDEX(tblConsorcios[Prazo (meses)],MOD($J6861,ROWS(tblConsorcios[Produto]))+1),"")</f>
        <v>220</v>
      </c>
      <c r="O6861" s="20" cm="1">
        <f t="array" ref="O6861">IFERROR(INDEX(tblConsorcios[Parcela Mensal (R$)],MOD($J6861,ROWS(tblConsorcios[Produto]))+1),"")</f>
        <v>813.27</v>
      </c>
      <c r="P6861" s="20" t="str" cm="1">
        <f t="array" ref="P6861">IFERROR(INDEX(tblClientes[Dividendo Mensal (R$)],INT($J6861/ROWS(tblConsorcios[Produto]))+1),"")</f>
        <v/>
      </c>
      <c r="Q6861" s="20" t="str">
        <f t="shared" si="322"/>
        <v/>
      </c>
      <c r="R6861">
        <f t="shared" si="323"/>
        <v>0</v>
      </c>
    </row>
    <row r="6862" spans="10:18" x14ac:dyDescent="0.2">
      <c r="J6862">
        <f t="shared" si="321"/>
        <v>6860</v>
      </c>
      <c r="K6862" t="str" cm="1">
        <f t="array" ref="K6862">IFERROR(INDEX(tblClientes[Cliente],INT($J6862/ROWS(tblConsorcios[Produto]))+1),"")</f>
        <v/>
      </c>
      <c r="L6862" t="str" cm="1">
        <f t="array" ref="L6862">IFERROR(INDEX(tblConsorcios[Produto],MOD($J6862,ROWS(tblConsorcios[Produto]))+1),"")</f>
        <v>Imóvel IE140 – 200m</v>
      </c>
      <c r="M6862" s="20" cm="1">
        <f t="array" ref="M6862">IFERROR(INDEX(tblConsorcios[Valor da Carta (R$)],MOD($J6862,ROWS(tblConsorcios[Produto]))+1),"")</f>
        <v>140000</v>
      </c>
      <c r="N6862" s="2" cm="1">
        <f t="array" ref="N6862">IFERROR(INDEX(tblConsorcios[Prazo (meses)],MOD($J6862,ROWS(tblConsorcios[Produto]))+1),"")</f>
        <v>200</v>
      </c>
      <c r="O6862" s="20" cm="1">
        <f t="array" ref="O6862">IFERROR(INDEX(tblConsorcios[Parcela Mensal (R$)],MOD($J6862,ROWS(tblConsorcios[Produto]))+1),"")</f>
        <v>887.6</v>
      </c>
      <c r="P6862" s="20" t="str" cm="1">
        <f t="array" ref="P6862">IFERROR(INDEX(tblClientes[Dividendo Mensal (R$)],INT($J6862/ROWS(tblConsorcios[Produto]))+1),"")</f>
        <v/>
      </c>
      <c r="Q6862" s="20" t="str">
        <f t="shared" si="322"/>
        <v/>
      </c>
      <c r="R6862">
        <f t="shared" si="323"/>
        <v>0</v>
      </c>
    </row>
    <row r="6863" spans="10:18" x14ac:dyDescent="0.2">
      <c r="J6863">
        <f t="shared" si="321"/>
        <v>6861</v>
      </c>
      <c r="K6863" t="str" cm="1">
        <f t="array" ref="K6863">IFERROR(INDEX(tblClientes[Cliente],INT($J6863/ROWS(tblConsorcios[Produto]))+1),"")</f>
        <v/>
      </c>
      <c r="L6863" t="str" cm="1">
        <f t="array" ref="L6863">IFERROR(INDEX(tblConsorcios[Produto],MOD($J6863,ROWS(tblConsorcios[Produto]))+1),"")</f>
        <v>Imóvel IE130 – 240m</v>
      </c>
      <c r="M6863" s="20" cm="1">
        <f t="array" ref="M6863">IFERROR(INDEX(tblConsorcios[Valor da Carta (R$)],MOD($J6863,ROWS(tblConsorcios[Produto]))+1),"")</f>
        <v>130000</v>
      </c>
      <c r="N6863" s="2" cm="1">
        <f t="array" ref="N6863">IFERROR(INDEX(tblConsorcios[Prazo (meses)],MOD($J6863,ROWS(tblConsorcios[Produto]))+1),"")</f>
        <v>240</v>
      </c>
      <c r="O6863" s="20" cm="1">
        <f t="array" ref="O6863">IFERROR(INDEX(tblConsorcios[Parcela Mensal (R$)],MOD($J6863,ROWS(tblConsorcios[Produto]))+1),"")</f>
        <v>697.67</v>
      </c>
      <c r="P6863" s="20" t="str" cm="1">
        <f t="array" ref="P6863">IFERROR(INDEX(tblClientes[Dividendo Mensal (R$)],INT($J6863/ROWS(tblConsorcios[Produto]))+1),"")</f>
        <v/>
      </c>
      <c r="Q6863" s="20" t="str">
        <f t="shared" si="322"/>
        <v/>
      </c>
      <c r="R6863">
        <f t="shared" si="323"/>
        <v>0</v>
      </c>
    </row>
    <row r="6864" spans="10:18" x14ac:dyDescent="0.2">
      <c r="J6864">
        <f t="shared" si="321"/>
        <v>6862</v>
      </c>
      <c r="K6864" t="str" cm="1">
        <f t="array" ref="K6864">IFERROR(INDEX(tblClientes[Cliente],INT($J6864/ROWS(tblConsorcios[Produto]))+1),"")</f>
        <v/>
      </c>
      <c r="L6864" t="str" cm="1">
        <f t="array" ref="L6864">IFERROR(INDEX(tblConsorcios[Produto],MOD($J6864,ROWS(tblConsorcios[Produto]))+1),"")</f>
        <v>Imóvel IE130 – 220m</v>
      </c>
      <c r="M6864" s="20" cm="1">
        <f t="array" ref="M6864">IFERROR(INDEX(tblConsorcios[Valor da Carta (R$)],MOD($J6864,ROWS(tblConsorcios[Produto]))+1),"")</f>
        <v>130000</v>
      </c>
      <c r="N6864" s="2" cm="1">
        <f t="array" ref="N6864">IFERROR(INDEX(tblConsorcios[Prazo (meses)],MOD($J6864,ROWS(tblConsorcios[Produto]))+1),"")</f>
        <v>220</v>
      </c>
      <c r="O6864" s="20" cm="1">
        <f t="array" ref="O6864">IFERROR(INDEX(tblConsorcios[Parcela Mensal (R$)],MOD($J6864,ROWS(tblConsorcios[Produto]))+1),"")</f>
        <v>755.18</v>
      </c>
      <c r="P6864" s="20" t="str" cm="1">
        <f t="array" ref="P6864">IFERROR(INDEX(tblClientes[Dividendo Mensal (R$)],INT($J6864/ROWS(tblConsorcios[Produto]))+1),"")</f>
        <v/>
      </c>
      <c r="Q6864" s="20" t="str">
        <f t="shared" si="322"/>
        <v/>
      </c>
      <c r="R6864">
        <f t="shared" si="323"/>
        <v>0</v>
      </c>
    </row>
    <row r="6865" spans="10:18" x14ac:dyDescent="0.2">
      <c r="J6865">
        <f t="shared" si="321"/>
        <v>6863</v>
      </c>
      <c r="K6865" t="str" cm="1">
        <f t="array" ref="K6865">IFERROR(INDEX(tblClientes[Cliente],INT($J6865/ROWS(tblConsorcios[Produto]))+1),"")</f>
        <v/>
      </c>
      <c r="L6865" t="str" cm="1">
        <f t="array" ref="L6865">IFERROR(INDEX(tblConsorcios[Produto],MOD($J6865,ROWS(tblConsorcios[Produto]))+1),"")</f>
        <v>Imóvel IE130 – 200m</v>
      </c>
      <c r="M6865" s="20" cm="1">
        <f t="array" ref="M6865">IFERROR(INDEX(tblConsorcios[Valor da Carta (R$)],MOD($J6865,ROWS(tblConsorcios[Produto]))+1),"")</f>
        <v>130000</v>
      </c>
      <c r="N6865" s="2" cm="1">
        <f t="array" ref="N6865">IFERROR(INDEX(tblConsorcios[Prazo (meses)],MOD($J6865,ROWS(tblConsorcios[Produto]))+1),"")</f>
        <v>200</v>
      </c>
      <c r="O6865" s="20" cm="1">
        <f t="array" ref="O6865">IFERROR(INDEX(tblConsorcios[Parcela Mensal (R$)],MOD($J6865,ROWS(tblConsorcios[Produto]))+1),"")</f>
        <v>824.2</v>
      </c>
      <c r="P6865" s="20" t="str" cm="1">
        <f t="array" ref="P6865">IFERROR(INDEX(tblClientes[Dividendo Mensal (R$)],INT($J6865/ROWS(tblConsorcios[Produto]))+1),"")</f>
        <v/>
      </c>
      <c r="Q6865" s="20" t="str">
        <f t="shared" si="322"/>
        <v/>
      </c>
      <c r="R6865">
        <f t="shared" si="323"/>
        <v>0</v>
      </c>
    </row>
    <row r="6866" spans="10:18" x14ac:dyDescent="0.2">
      <c r="J6866">
        <f t="shared" si="321"/>
        <v>6864</v>
      </c>
      <c r="K6866" t="str" cm="1">
        <f t="array" ref="K6866">IFERROR(INDEX(tblClientes[Cliente],INT($J6866/ROWS(tblConsorcios[Produto]))+1),"")</f>
        <v/>
      </c>
      <c r="L6866" t="str" cm="1">
        <f t="array" ref="L6866">IFERROR(INDEX(tblConsorcios[Produto],MOD($J6866,ROWS(tblConsorcios[Produto]))+1),"")</f>
        <v>Imóvel IE120 – 240m</v>
      </c>
      <c r="M6866" s="20" cm="1">
        <f t="array" ref="M6866">IFERROR(INDEX(tblConsorcios[Valor da Carta (R$)],MOD($J6866,ROWS(tblConsorcios[Produto]))+1),"")</f>
        <v>120000</v>
      </c>
      <c r="N6866" s="2" cm="1">
        <f t="array" ref="N6866">IFERROR(INDEX(tblConsorcios[Prazo (meses)],MOD($J6866,ROWS(tblConsorcios[Produto]))+1),"")</f>
        <v>240</v>
      </c>
      <c r="O6866" s="20" cm="1">
        <f t="array" ref="O6866">IFERROR(INDEX(tblConsorcios[Parcela Mensal (R$)],MOD($J6866,ROWS(tblConsorcios[Produto]))+1),"")</f>
        <v>644</v>
      </c>
      <c r="P6866" s="20" t="str" cm="1">
        <f t="array" ref="P6866">IFERROR(INDEX(tblClientes[Dividendo Mensal (R$)],INT($J6866/ROWS(tblConsorcios[Produto]))+1),"")</f>
        <v/>
      </c>
      <c r="Q6866" s="20" t="str">
        <f t="shared" si="322"/>
        <v/>
      </c>
      <c r="R6866">
        <f t="shared" si="323"/>
        <v>0</v>
      </c>
    </row>
    <row r="6867" spans="10:18" x14ac:dyDescent="0.2">
      <c r="J6867">
        <f t="shared" si="321"/>
        <v>6865</v>
      </c>
      <c r="K6867" t="str" cm="1">
        <f t="array" ref="K6867">IFERROR(INDEX(tblClientes[Cliente],INT($J6867/ROWS(tblConsorcios[Produto]))+1),"")</f>
        <v/>
      </c>
      <c r="L6867" t="str" cm="1">
        <f t="array" ref="L6867">IFERROR(INDEX(tblConsorcios[Produto],MOD($J6867,ROWS(tblConsorcios[Produto]))+1),"")</f>
        <v>Imóvel IE120 – 220m</v>
      </c>
      <c r="M6867" s="20" cm="1">
        <f t="array" ref="M6867">IFERROR(INDEX(tblConsorcios[Valor da Carta (R$)],MOD($J6867,ROWS(tblConsorcios[Produto]))+1),"")</f>
        <v>120000</v>
      </c>
      <c r="N6867" s="2" cm="1">
        <f t="array" ref="N6867">IFERROR(INDEX(tblConsorcios[Prazo (meses)],MOD($J6867,ROWS(tblConsorcios[Produto]))+1),"")</f>
        <v>220</v>
      </c>
      <c r="O6867" s="20" cm="1">
        <f t="array" ref="O6867">IFERROR(INDEX(tblConsorcios[Parcela Mensal (R$)],MOD($J6867,ROWS(tblConsorcios[Produto]))+1),"")</f>
        <v>697.09</v>
      </c>
      <c r="P6867" s="20" t="str" cm="1">
        <f t="array" ref="P6867">IFERROR(INDEX(tblClientes[Dividendo Mensal (R$)],INT($J6867/ROWS(tblConsorcios[Produto]))+1),"")</f>
        <v/>
      </c>
      <c r="Q6867" s="20" t="str">
        <f t="shared" si="322"/>
        <v/>
      </c>
      <c r="R6867">
        <f t="shared" si="323"/>
        <v>0</v>
      </c>
    </row>
    <row r="6868" spans="10:18" x14ac:dyDescent="0.2">
      <c r="J6868">
        <f t="shared" si="321"/>
        <v>6866</v>
      </c>
      <c r="K6868" t="str" cm="1">
        <f t="array" ref="K6868">IFERROR(INDEX(tblClientes[Cliente],INT($J6868/ROWS(tblConsorcios[Produto]))+1),"")</f>
        <v/>
      </c>
      <c r="L6868" t="str" cm="1">
        <f t="array" ref="L6868">IFERROR(INDEX(tblConsorcios[Produto],MOD($J6868,ROWS(tblConsorcios[Produto]))+1),"")</f>
        <v>Imóvel IE120 – 200m</v>
      </c>
      <c r="M6868" s="20" cm="1">
        <f t="array" ref="M6868">IFERROR(INDEX(tblConsorcios[Valor da Carta (R$)],MOD($J6868,ROWS(tblConsorcios[Produto]))+1),"")</f>
        <v>120000</v>
      </c>
      <c r="N6868" s="2" cm="1">
        <f t="array" ref="N6868">IFERROR(INDEX(tblConsorcios[Prazo (meses)],MOD($J6868,ROWS(tblConsorcios[Produto]))+1),"")</f>
        <v>200</v>
      </c>
      <c r="O6868" s="20" cm="1">
        <f t="array" ref="O6868">IFERROR(INDEX(tblConsorcios[Parcela Mensal (R$)],MOD($J6868,ROWS(tblConsorcios[Produto]))+1),"")</f>
        <v>760.8</v>
      </c>
      <c r="P6868" s="20" t="str" cm="1">
        <f t="array" ref="P6868">IFERROR(INDEX(tblClientes[Dividendo Mensal (R$)],INT($J6868/ROWS(tblConsorcios[Produto]))+1),"")</f>
        <v/>
      </c>
      <c r="Q6868" s="20" t="str">
        <f t="shared" si="322"/>
        <v/>
      </c>
      <c r="R6868">
        <f t="shared" si="323"/>
        <v>0</v>
      </c>
    </row>
    <row r="6869" spans="10:18" x14ac:dyDescent="0.2">
      <c r="J6869">
        <f t="shared" si="321"/>
        <v>6867</v>
      </c>
      <c r="K6869" t="str" cm="1">
        <f t="array" ref="K6869">IFERROR(INDEX(tblClientes[Cliente],INT($J6869/ROWS(tblConsorcios[Produto]))+1),"")</f>
        <v/>
      </c>
      <c r="L6869" t="str" cm="1">
        <f t="array" ref="L6869">IFERROR(INDEX(tblConsorcios[Produto],MOD($J6869,ROWS(tblConsorcios[Produto]))+1),"")</f>
        <v>Imóvel IE600 – 240m</v>
      </c>
      <c r="M6869" s="20" cm="1">
        <f t="array" ref="M6869">IFERROR(INDEX(tblConsorcios[Valor da Carta (R$)],MOD($J6869,ROWS(tblConsorcios[Produto]))+1),"")</f>
        <v>600000</v>
      </c>
      <c r="N6869" s="2" cm="1">
        <f t="array" ref="N6869">IFERROR(INDEX(tblConsorcios[Prazo (meses)],MOD($J6869,ROWS(tblConsorcios[Produto]))+1),"")</f>
        <v>240</v>
      </c>
      <c r="O6869" s="20" cm="1">
        <f t="array" ref="O6869">IFERROR(INDEX(tblConsorcios[Parcela Mensal (R$)],MOD($J6869,ROWS(tblConsorcios[Produto]))+1),"")</f>
        <v>3220</v>
      </c>
      <c r="P6869" s="20" t="str" cm="1">
        <f t="array" ref="P6869">IFERROR(INDEX(tblClientes[Dividendo Mensal (R$)],INT($J6869/ROWS(tblConsorcios[Produto]))+1),"")</f>
        <v/>
      </c>
      <c r="Q6869" s="20" t="str">
        <f t="shared" si="322"/>
        <v/>
      </c>
      <c r="R6869">
        <f t="shared" si="323"/>
        <v>0</v>
      </c>
    </row>
    <row r="6870" spans="10:18" x14ac:dyDescent="0.2">
      <c r="J6870">
        <f t="shared" si="321"/>
        <v>6868</v>
      </c>
      <c r="K6870" t="str" cm="1">
        <f t="array" ref="K6870">IFERROR(INDEX(tblClientes[Cliente],INT($J6870/ROWS(tblConsorcios[Produto]))+1),"")</f>
        <v/>
      </c>
      <c r="L6870" t="str" cm="1">
        <f t="array" ref="L6870">IFERROR(INDEX(tblConsorcios[Produto],MOD($J6870,ROWS(tblConsorcios[Produto]))+1),"")</f>
        <v>Imóvel IE600 – 220m</v>
      </c>
      <c r="M6870" s="20" cm="1">
        <f t="array" ref="M6870">IFERROR(INDEX(tblConsorcios[Valor da Carta (R$)],MOD($J6870,ROWS(tblConsorcios[Produto]))+1),"")</f>
        <v>600000</v>
      </c>
      <c r="N6870" s="2" cm="1">
        <f t="array" ref="N6870">IFERROR(INDEX(tblConsorcios[Prazo (meses)],MOD($J6870,ROWS(tblConsorcios[Produto]))+1),"")</f>
        <v>220</v>
      </c>
      <c r="O6870" s="20" cm="1">
        <f t="array" ref="O6870">IFERROR(INDEX(tblConsorcios[Parcela Mensal (R$)],MOD($J6870,ROWS(tblConsorcios[Produto]))+1),"")</f>
        <v>3485.45</v>
      </c>
      <c r="P6870" s="20" t="str" cm="1">
        <f t="array" ref="P6870">IFERROR(INDEX(tblClientes[Dividendo Mensal (R$)],INT($J6870/ROWS(tblConsorcios[Produto]))+1),"")</f>
        <v/>
      </c>
      <c r="Q6870" s="20" t="str">
        <f t="shared" si="322"/>
        <v/>
      </c>
      <c r="R6870">
        <f t="shared" si="323"/>
        <v>0</v>
      </c>
    </row>
    <row r="6871" spans="10:18" x14ac:dyDescent="0.2">
      <c r="J6871">
        <f t="shared" si="321"/>
        <v>6869</v>
      </c>
      <c r="K6871" t="str" cm="1">
        <f t="array" ref="K6871">IFERROR(INDEX(tblClientes[Cliente],INT($J6871/ROWS(tblConsorcios[Produto]))+1),"")</f>
        <v/>
      </c>
      <c r="L6871" t="str" cm="1">
        <f t="array" ref="L6871">IFERROR(INDEX(tblConsorcios[Produto],MOD($J6871,ROWS(tblConsorcios[Produto]))+1),"")</f>
        <v>Imóvel IE600 – 200m</v>
      </c>
      <c r="M6871" s="20" cm="1">
        <f t="array" ref="M6871">IFERROR(INDEX(tblConsorcios[Valor da Carta (R$)],MOD($J6871,ROWS(tblConsorcios[Produto]))+1),"")</f>
        <v>600000</v>
      </c>
      <c r="N6871" s="2" cm="1">
        <f t="array" ref="N6871">IFERROR(INDEX(tblConsorcios[Prazo (meses)],MOD($J6871,ROWS(tblConsorcios[Produto]))+1),"")</f>
        <v>200</v>
      </c>
      <c r="O6871" s="20" cm="1">
        <f t="array" ref="O6871">IFERROR(INDEX(tblConsorcios[Parcela Mensal (R$)],MOD($J6871,ROWS(tblConsorcios[Produto]))+1),"")</f>
        <v>3804</v>
      </c>
      <c r="P6871" s="20" t="str" cm="1">
        <f t="array" ref="P6871">IFERROR(INDEX(tblClientes[Dividendo Mensal (R$)],INT($J6871/ROWS(tblConsorcios[Produto]))+1),"")</f>
        <v/>
      </c>
      <c r="Q6871" s="20" t="str">
        <f t="shared" si="322"/>
        <v/>
      </c>
      <c r="R6871">
        <f t="shared" si="323"/>
        <v>0</v>
      </c>
    </row>
    <row r="6872" spans="10:18" x14ac:dyDescent="0.2">
      <c r="J6872">
        <f t="shared" si="321"/>
        <v>6870</v>
      </c>
      <c r="K6872" t="str" cm="1">
        <f t="array" ref="K6872">IFERROR(INDEX(tblClientes[Cliente],INT($J6872/ROWS(tblConsorcios[Produto]))+1),"")</f>
        <v/>
      </c>
      <c r="L6872" t="str" cm="1">
        <f t="array" ref="L6872">IFERROR(INDEX(tblConsorcios[Produto],MOD($J6872,ROWS(tblConsorcios[Produto]))+1),"")</f>
        <v>Imóvel IE580 – 240m</v>
      </c>
      <c r="M6872" s="20" cm="1">
        <f t="array" ref="M6872">IFERROR(INDEX(tblConsorcios[Valor da Carta (R$)],MOD($J6872,ROWS(tblConsorcios[Produto]))+1),"")</f>
        <v>580000</v>
      </c>
      <c r="N6872" s="2" cm="1">
        <f t="array" ref="N6872">IFERROR(INDEX(tblConsorcios[Prazo (meses)],MOD($J6872,ROWS(tblConsorcios[Produto]))+1),"")</f>
        <v>240</v>
      </c>
      <c r="O6872" s="20" cm="1">
        <f t="array" ref="O6872">IFERROR(INDEX(tblConsorcios[Parcela Mensal (R$)],MOD($J6872,ROWS(tblConsorcios[Produto]))+1),"")</f>
        <v>3112.67</v>
      </c>
      <c r="P6872" s="20" t="str" cm="1">
        <f t="array" ref="P6872">IFERROR(INDEX(tblClientes[Dividendo Mensal (R$)],INT($J6872/ROWS(tblConsorcios[Produto]))+1),"")</f>
        <v/>
      </c>
      <c r="Q6872" s="20" t="str">
        <f t="shared" si="322"/>
        <v/>
      </c>
      <c r="R6872">
        <f t="shared" si="323"/>
        <v>0</v>
      </c>
    </row>
    <row r="6873" spans="10:18" x14ac:dyDescent="0.2">
      <c r="J6873">
        <f t="shared" si="321"/>
        <v>6871</v>
      </c>
      <c r="K6873" t="str" cm="1">
        <f t="array" ref="K6873">IFERROR(INDEX(tblClientes[Cliente],INT($J6873/ROWS(tblConsorcios[Produto]))+1),"")</f>
        <v/>
      </c>
      <c r="L6873" t="str" cm="1">
        <f t="array" ref="L6873">IFERROR(INDEX(tblConsorcios[Produto],MOD($J6873,ROWS(tblConsorcios[Produto]))+1),"")</f>
        <v>Imóvel IE580 – 220m</v>
      </c>
      <c r="M6873" s="20" cm="1">
        <f t="array" ref="M6873">IFERROR(INDEX(tblConsorcios[Valor da Carta (R$)],MOD($J6873,ROWS(tblConsorcios[Produto]))+1),"")</f>
        <v>580000</v>
      </c>
      <c r="N6873" s="2" cm="1">
        <f t="array" ref="N6873">IFERROR(INDEX(tblConsorcios[Prazo (meses)],MOD($J6873,ROWS(tblConsorcios[Produto]))+1),"")</f>
        <v>220</v>
      </c>
      <c r="O6873" s="20" cm="1">
        <f t="array" ref="O6873">IFERROR(INDEX(tblConsorcios[Parcela Mensal (R$)],MOD($J6873,ROWS(tblConsorcios[Produto]))+1),"")</f>
        <v>3369.27</v>
      </c>
      <c r="P6873" s="20" t="str" cm="1">
        <f t="array" ref="P6873">IFERROR(INDEX(tblClientes[Dividendo Mensal (R$)],INT($J6873/ROWS(tblConsorcios[Produto]))+1),"")</f>
        <v/>
      </c>
      <c r="Q6873" s="20" t="str">
        <f t="shared" si="322"/>
        <v/>
      </c>
      <c r="R6873">
        <f t="shared" si="323"/>
        <v>0</v>
      </c>
    </row>
    <row r="6874" spans="10:18" x14ac:dyDescent="0.2">
      <c r="J6874">
        <f t="shared" si="321"/>
        <v>6872</v>
      </c>
      <c r="K6874" t="str" cm="1">
        <f t="array" ref="K6874">IFERROR(INDEX(tblClientes[Cliente],INT($J6874/ROWS(tblConsorcios[Produto]))+1),"")</f>
        <v/>
      </c>
      <c r="L6874" t="str" cm="1">
        <f t="array" ref="L6874">IFERROR(INDEX(tblConsorcios[Produto],MOD($J6874,ROWS(tblConsorcios[Produto]))+1),"")</f>
        <v>Imóvel IE580 – 200m</v>
      </c>
      <c r="M6874" s="20" cm="1">
        <f t="array" ref="M6874">IFERROR(INDEX(tblConsorcios[Valor da Carta (R$)],MOD($J6874,ROWS(tblConsorcios[Produto]))+1),"")</f>
        <v>580000</v>
      </c>
      <c r="N6874" s="2" cm="1">
        <f t="array" ref="N6874">IFERROR(INDEX(tblConsorcios[Prazo (meses)],MOD($J6874,ROWS(tblConsorcios[Produto]))+1),"")</f>
        <v>200</v>
      </c>
      <c r="O6874" s="20" cm="1">
        <f t="array" ref="O6874">IFERROR(INDEX(tblConsorcios[Parcela Mensal (R$)],MOD($J6874,ROWS(tblConsorcios[Produto]))+1),"")</f>
        <v>3677.2</v>
      </c>
      <c r="P6874" s="20" t="str" cm="1">
        <f t="array" ref="P6874">IFERROR(INDEX(tblClientes[Dividendo Mensal (R$)],INT($J6874/ROWS(tblConsorcios[Produto]))+1),"")</f>
        <v/>
      </c>
      <c r="Q6874" s="20" t="str">
        <f t="shared" si="322"/>
        <v/>
      </c>
      <c r="R6874">
        <f t="shared" si="323"/>
        <v>0</v>
      </c>
    </row>
    <row r="6875" spans="10:18" x14ac:dyDescent="0.2">
      <c r="J6875">
        <f t="shared" si="321"/>
        <v>6873</v>
      </c>
      <c r="K6875" t="str" cm="1">
        <f t="array" ref="K6875">IFERROR(INDEX(tblClientes[Cliente],INT($J6875/ROWS(tblConsorcios[Produto]))+1),"")</f>
        <v/>
      </c>
      <c r="L6875" t="str" cm="1">
        <f t="array" ref="L6875">IFERROR(INDEX(tblConsorcios[Produto],MOD($J6875,ROWS(tblConsorcios[Produto]))+1),"")</f>
        <v>Imóvel IE550 – 240m</v>
      </c>
      <c r="M6875" s="20" cm="1">
        <f t="array" ref="M6875">IFERROR(INDEX(tblConsorcios[Valor da Carta (R$)],MOD($J6875,ROWS(tblConsorcios[Produto]))+1),"")</f>
        <v>550000</v>
      </c>
      <c r="N6875" s="2" cm="1">
        <f t="array" ref="N6875">IFERROR(INDEX(tblConsorcios[Prazo (meses)],MOD($J6875,ROWS(tblConsorcios[Produto]))+1),"")</f>
        <v>240</v>
      </c>
      <c r="O6875" s="20" cm="1">
        <f t="array" ref="O6875">IFERROR(INDEX(tblConsorcios[Parcela Mensal (R$)],MOD($J6875,ROWS(tblConsorcios[Produto]))+1),"")</f>
        <v>2951.67</v>
      </c>
      <c r="P6875" s="20" t="str" cm="1">
        <f t="array" ref="P6875">IFERROR(INDEX(tblClientes[Dividendo Mensal (R$)],INT($J6875/ROWS(tblConsorcios[Produto]))+1),"")</f>
        <v/>
      </c>
      <c r="Q6875" s="20" t="str">
        <f t="shared" si="322"/>
        <v/>
      </c>
      <c r="R6875">
        <f t="shared" si="323"/>
        <v>0</v>
      </c>
    </row>
    <row r="6876" spans="10:18" x14ac:dyDescent="0.2">
      <c r="J6876">
        <f t="shared" si="321"/>
        <v>6874</v>
      </c>
      <c r="K6876" t="str" cm="1">
        <f t="array" ref="K6876">IFERROR(INDEX(tblClientes[Cliente],INT($J6876/ROWS(tblConsorcios[Produto]))+1),"")</f>
        <v/>
      </c>
      <c r="L6876" t="str" cm="1">
        <f t="array" ref="L6876">IFERROR(INDEX(tblConsorcios[Produto],MOD($J6876,ROWS(tblConsorcios[Produto]))+1),"")</f>
        <v>Imóvel IE550 – 220m</v>
      </c>
      <c r="M6876" s="20" cm="1">
        <f t="array" ref="M6876">IFERROR(INDEX(tblConsorcios[Valor da Carta (R$)],MOD($J6876,ROWS(tblConsorcios[Produto]))+1),"")</f>
        <v>550000</v>
      </c>
      <c r="N6876" s="2" cm="1">
        <f t="array" ref="N6876">IFERROR(INDEX(tblConsorcios[Prazo (meses)],MOD($J6876,ROWS(tblConsorcios[Produto]))+1),"")</f>
        <v>220</v>
      </c>
      <c r="O6876" s="20" cm="1">
        <f t="array" ref="O6876">IFERROR(INDEX(tblConsorcios[Parcela Mensal (R$)],MOD($J6876,ROWS(tblConsorcios[Produto]))+1),"")</f>
        <v>3195</v>
      </c>
      <c r="P6876" s="20" t="str" cm="1">
        <f t="array" ref="P6876">IFERROR(INDEX(tblClientes[Dividendo Mensal (R$)],INT($J6876/ROWS(tblConsorcios[Produto]))+1),"")</f>
        <v/>
      </c>
      <c r="Q6876" s="20" t="str">
        <f t="shared" si="322"/>
        <v/>
      </c>
      <c r="R6876">
        <f t="shared" si="323"/>
        <v>0</v>
      </c>
    </row>
    <row r="6877" spans="10:18" x14ac:dyDescent="0.2">
      <c r="J6877">
        <f t="shared" si="321"/>
        <v>6875</v>
      </c>
      <c r="K6877" t="str" cm="1">
        <f t="array" ref="K6877">IFERROR(INDEX(tblClientes[Cliente],INT($J6877/ROWS(tblConsorcios[Produto]))+1),"")</f>
        <v/>
      </c>
      <c r="L6877" t="str" cm="1">
        <f t="array" ref="L6877">IFERROR(INDEX(tblConsorcios[Produto],MOD($J6877,ROWS(tblConsorcios[Produto]))+1),"")</f>
        <v>Imóvel IE550 – 200m</v>
      </c>
      <c r="M6877" s="20" cm="1">
        <f t="array" ref="M6877">IFERROR(INDEX(tblConsorcios[Valor da Carta (R$)],MOD($J6877,ROWS(tblConsorcios[Produto]))+1),"")</f>
        <v>550000</v>
      </c>
      <c r="N6877" s="2" cm="1">
        <f t="array" ref="N6877">IFERROR(INDEX(tblConsorcios[Prazo (meses)],MOD($J6877,ROWS(tblConsorcios[Produto]))+1),"")</f>
        <v>200</v>
      </c>
      <c r="O6877" s="20" cm="1">
        <f t="array" ref="O6877">IFERROR(INDEX(tblConsorcios[Parcela Mensal (R$)],MOD($J6877,ROWS(tblConsorcios[Produto]))+1),"")</f>
        <v>3487</v>
      </c>
      <c r="P6877" s="20" t="str" cm="1">
        <f t="array" ref="P6877">IFERROR(INDEX(tblClientes[Dividendo Mensal (R$)],INT($J6877/ROWS(tblConsorcios[Produto]))+1),"")</f>
        <v/>
      </c>
      <c r="Q6877" s="20" t="str">
        <f t="shared" si="322"/>
        <v/>
      </c>
      <c r="R6877">
        <f t="shared" si="323"/>
        <v>0</v>
      </c>
    </row>
    <row r="6878" spans="10:18" x14ac:dyDescent="0.2">
      <c r="J6878">
        <f t="shared" si="321"/>
        <v>6876</v>
      </c>
      <c r="K6878" t="str" cm="1">
        <f t="array" ref="K6878">IFERROR(INDEX(tblClientes[Cliente],INT($J6878/ROWS(tblConsorcios[Produto]))+1),"")</f>
        <v/>
      </c>
      <c r="L6878" t="str" cm="1">
        <f t="array" ref="L6878">IFERROR(INDEX(tblConsorcios[Produto],MOD($J6878,ROWS(tblConsorcios[Produto]))+1),"")</f>
        <v>Imóvel IE530 – 240m</v>
      </c>
      <c r="M6878" s="20" cm="1">
        <f t="array" ref="M6878">IFERROR(INDEX(tblConsorcios[Valor da Carta (R$)],MOD($J6878,ROWS(tblConsorcios[Produto]))+1),"")</f>
        <v>530000</v>
      </c>
      <c r="N6878" s="2" cm="1">
        <f t="array" ref="N6878">IFERROR(INDEX(tblConsorcios[Prazo (meses)],MOD($J6878,ROWS(tblConsorcios[Produto]))+1),"")</f>
        <v>240</v>
      </c>
      <c r="O6878" s="20" cm="1">
        <f t="array" ref="O6878">IFERROR(INDEX(tblConsorcios[Parcela Mensal (R$)],MOD($J6878,ROWS(tblConsorcios[Produto]))+1),"")</f>
        <v>2844.33</v>
      </c>
      <c r="P6878" s="20" t="str" cm="1">
        <f t="array" ref="P6878">IFERROR(INDEX(tblClientes[Dividendo Mensal (R$)],INT($J6878/ROWS(tblConsorcios[Produto]))+1),"")</f>
        <v/>
      </c>
      <c r="Q6878" s="20" t="str">
        <f t="shared" si="322"/>
        <v/>
      </c>
      <c r="R6878">
        <f t="shared" si="323"/>
        <v>0</v>
      </c>
    </row>
    <row r="6879" spans="10:18" x14ac:dyDescent="0.2">
      <c r="J6879">
        <f t="shared" si="321"/>
        <v>6877</v>
      </c>
      <c r="K6879" t="str" cm="1">
        <f t="array" ref="K6879">IFERROR(INDEX(tblClientes[Cliente],INT($J6879/ROWS(tblConsorcios[Produto]))+1),"")</f>
        <v/>
      </c>
      <c r="L6879" t="str" cm="1">
        <f t="array" ref="L6879">IFERROR(INDEX(tblConsorcios[Produto],MOD($J6879,ROWS(tblConsorcios[Produto]))+1),"")</f>
        <v>Imóvel IE530 – 220m</v>
      </c>
      <c r="M6879" s="20" cm="1">
        <f t="array" ref="M6879">IFERROR(INDEX(tblConsorcios[Valor da Carta (R$)],MOD($J6879,ROWS(tblConsorcios[Produto]))+1),"")</f>
        <v>530000</v>
      </c>
      <c r="N6879" s="2" cm="1">
        <f t="array" ref="N6879">IFERROR(INDEX(tblConsorcios[Prazo (meses)],MOD($J6879,ROWS(tblConsorcios[Produto]))+1),"")</f>
        <v>220</v>
      </c>
      <c r="O6879" s="20" cm="1">
        <f t="array" ref="O6879">IFERROR(INDEX(tblConsorcios[Parcela Mensal (R$)],MOD($J6879,ROWS(tblConsorcios[Produto]))+1),"")</f>
        <v>3078.82</v>
      </c>
      <c r="P6879" s="20" t="str" cm="1">
        <f t="array" ref="P6879">IFERROR(INDEX(tblClientes[Dividendo Mensal (R$)],INT($J6879/ROWS(tblConsorcios[Produto]))+1),"")</f>
        <v/>
      </c>
      <c r="Q6879" s="20" t="str">
        <f t="shared" si="322"/>
        <v/>
      </c>
      <c r="R6879">
        <f t="shared" si="323"/>
        <v>0</v>
      </c>
    </row>
    <row r="6880" spans="10:18" x14ac:dyDescent="0.2">
      <c r="J6880">
        <f t="shared" si="321"/>
        <v>6878</v>
      </c>
      <c r="K6880" t="str" cm="1">
        <f t="array" ref="K6880">IFERROR(INDEX(tblClientes[Cliente],INT($J6880/ROWS(tblConsorcios[Produto]))+1),"")</f>
        <v/>
      </c>
      <c r="L6880" t="str" cm="1">
        <f t="array" ref="L6880">IFERROR(INDEX(tblConsorcios[Produto],MOD($J6880,ROWS(tblConsorcios[Produto]))+1),"")</f>
        <v>Imóvel IE530 – 200m</v>
      </c>
      <c r="M6880" s="20" cm="1">
        <f t="array" ref="M6880">IFERROR(INDEX(tblConsorcios[Valor da Carta (R$)],MOD($J6880,ROWS(tblConsorcios[Produto]))+1),"")</f>
        <v>530000</v>
      </c>
      <c r="N6880" s="2" cm="1">
        <f t="array" ref="N6880">IFERROR(INDEX(tblConsorcios[Prazo (meses)],MOD($J6880,ROWS(tblConsorcios[Produto]))+1),"")</f>
        <v>200</v>
      </c>
      <c r="O6880" s="20" cm="1">
        <f t="array" ref="O6880">IFERROR(INDEX(tblConsorcios[Parcela Mensal (R$)],MOD($J6880,ROWS(tblConsorcios[Produto]))+1),"")</f>
        <v>3360.2</v>
      </c>
      <c r="P6880" s="20" t="str" cm="1">
        <f t="array" ref="P6880">IFERROR(INDEX(tblClientes[Dividendo Mensal (R$)],INT($J6880/ROWS(tblConsorcios[Produto]))+1),"")</f>
        <v/>
      </c>
      <c r="Q6880" s="20" t="str">
        <f t="shared" si="322"/>
        <v/>
      </c>
      <c r="R6880">
        <f t="shared" si="323"/>
        <v>0</v>
      </c>
    </row>
    <row r="6881" spans="10:18" x14ac:dyDescent="0.2">
      <c r="J6881">
        <f t="shared" si="321"/>
        <v>6879</v>
      </c>
      <c r="K6881" t="str" cm="1">
        <f t="array" ref="K6881">IFERROR(INDEX(tblClientes[Cliente],INT($J6881/ROWS(tblConsorcios[Produto]))+1),"")</f>
        <v/>
      </c>
      <c r="L6881" t="str" cm="1">
        <f t="array" ref="L6881">IFERROR(INDEX(tblConsorcios[Produto],MOD($J6881,ROWS(tblConsorcios[Produto]))+1),"")</f>
        <v>Imóvel IE500 – 240m</v>
      </c>
      <c r="M6881" s="20" cm="1">
        <f t="array" ref="M6881">IFERROR(INDEX(tblConsorcios[Valor da Carta (R$)],MOD($J6881,ROWS(tblConsorcios[Produto]))+1),"")</f>
        <v>500000</v>
      </c>
      <c r="N6881" s="2" cm="1">
        <f t="array" ref="N6881">IFERROR(INDEX(tblConsorcios[Prazo (meses)],MOD($J6881,ROWS(tblConsorcios[Produto]))+1),"")</f>
        <v>240</v>
      </c>
      <c r="O6881" s="20" cm="1">
        <f t="array" ref="O6881">IFERROR(INDEX(tblConsorcios[Parcela Mensal (R$)],MOD($J6881,ROWS(tblConsorcios[Produto]))+1),"")</f>
        <v>2683.33</v>
      </c>
      <c r="P6881" s="20" t="str" cm="1">
        <f t="array" ref="P6881">IFERROR(INDEX(tblClientes[Dividendo Mensal (R$)],INT($J6881/ROWS(tblConsorcios[Produto]))+1),"")</f>
        <v/>
      </c>
      <c r="Q6881" s="20" t="str">
        <f t="shared" si="322"/>
        <v/>
      </c>
      <c r="R6881">
        <f t="shared" si="323"/>
        <v>0</v>
      </c>
    </row>
    <row r="6882" spans="10:18" x14ac:dyDescent="0.2">
      <c r="J6882">
        <f t="shared" si="321"/>
        <v>6880</v>
      </c>
      <c r="K6882" t="str" cm="1">
        <f t="array" ref="K6882">IFERROR(INDEX(tblClientes[Cliente],INT($J6882/ROWS(tblConsorcios[Produto]))+1),"")</f>
        <v/>
      </c>
      <c r="L6882" t="str" cm="1">
        <f t="array" ref="L6882">IFERROR(INDEX(tblConsorcios[Produto],MOD($J6882,ROWS(tblConsorcios[Produto]))+1),"")</f>
        <v>Imóvel IE500 – 220m</v>
      </c>
      <c r="M6882" s="20" cm="1">
        <f t="array" ref="M6882">IFERROR(INDEX(tblConsorcios[Valor da Carta (R$)],MOD($J6882,ROWS(tblConsorcios[Produto]))+1),"")</f>
        <v>500000</v>
      </c>
      <c r="N6882" s="2" cm="1">
        <f t="array" ref="N6882">IFERROR(INDEX(tblConsorcios[Prazo (meses)],MOD($J6882,ROWS(tblConsorcios[Produto]))+1),"")</f>
        <v>220</v>
      </c>
      <c r="O6882" s="20" cm="1">
        <f t="array" ref="O6882">IFERROR(INDEX(tblConsorcios[Parcela Mensal (R$)],MOD($J6882,ROWS(tblConsorcios[Produto]))+1),"")</f>
        <v>2904.55</v>
      </c>
      <c r="P6882" s="20" t="str" cm="1">
        <f t="array" ref="P6882">IFERROR(INDEX(tblClientes[Dividendo Mensal (R$)],INT($J6882/ROWS(tblConsorcios[Produto]))+1),"")</f>
        <v/>
      </c>
      <c r="Q6882" s="20" t="str">
        <f t="shared" si="322"/>
        <v/>
      </c>
      <c r="R6882">
        <f t="shared" si="323"/>
        <v>0</v>
      </c>
    </row>
    <row r="6883" spans="10:18" x14ac:dyDescent="0.2">
      <c r="J6883">
        <f t="shared" si="321"/>
        <v>6881</v>
      </c>
      <c r="K6883" t="str" cm="1">
        <f t="array" ref="K6883">IFERROR(INDEX(tblClientes[Cliente],INT($J6883/ROWS(tblConsorcios[Produto]))+1),"")</f>
        <v/>
      </c>
      <c r="L6883" t="str" cm="1">
        <f t="array" ref="L6883">IFERROR(INDEX(tblConsorcios[Produto],MOD($J6883,ROWS(tblConsorcios[Produto]))+1),"")</f>
        <v>Imóvel IE500 – 200m</v>
      </c>
      <c r="M6883" s="20" cm="1">
        <f t="array" ref="M6883">IFERROR(INDEX(tblConsorcios[Valor da Carta (R$)],MOD($J6883,ROWS(tblConsorcios[Produto]))+1),"")</f>
        <v>500000</v>
      </c>
      <c r="N6883" s="2" cm="1">
        <f t="array" ref="N6883">IFERROR(INDEX(tblConsorcios[Prazo (meses)],MOD($J6883,ROWS(tblConsorcios[Produto]))+1),"")</f>
        <v>200</v>
      </c>
      <c r="O6883" s="20" cm="1">
        <f t="array" ref="O6883">IFERROR(INDEX(tblConsorcios[Parcela Mensal (R$)],MOD($J6883,ROWS(tblConsorcios[Produto]))+1),"")</f>
        <v>3170</v>
      </c>
      <c r="P6883" s="20" t="str" cm="1">
        <f t="array" ref="P6883">IFERROR(INDEX(tblClientes[Dividendo Mensal (R$)],INT($J6883/ROWS(tblConsorcios[Produto]))+1),"")</f>
        <v/>
      </c>
      <c r="Q6883" s="20" t="str">
        <f t="shared" si="322"/>
        <v/>
      </c>
      <c r="R6883">
        <f t="shared" si="323"/>
        <v>0</v>
      </c>
    </row>
    <row r="6884" spans="10:18" x14ac:dyDescent="0.2">
      <c r="J6884">
        <f t="shared" si="321"/>
        <v>6882</v>
      </c>
      <c r="K6884" t="str" cm="1">
        <f t="array" ref="K6884">IFERROR(INDEX(tblClientes[Cliente],INT($J6884/ROWS(tblConsorcios[Produto]))+1),"")</f>
        <v/>
      </c>
      <c r="L6884" t="str" cm="1">
        <f t="array" ref="L6884">IFERROR(INDEX(tblConsorcios[Produto],MOD($J6884,ROWS(tblConsorcios[Produto]))+1),"")</f>
        <v>Imóvel IE480 – 240m</v>
      </c>
      <c r="M6884" s="20" cm="1">
        <f t="array" ref="M6884">IFERROR(INDEX(tblConsorcios[Valor da Carta (R$)],MOD($J6884,ROWS(tblConsorcios[Produto]))+1),"")</f>
        <v>480000</v>
      </c>
      <c r="N6884" s="2" cm="1">
        <f t="array" ref="N6884">IFERROR(INDEX(tblConsorcios[Prazo (meses)],MOD($J6884,ROWS(tblConsorcios[Produto]))+1),"")</f>
        <v>240</v>
      </c>
      <c r="O6884" s="20" cm="1">
        <f t="array" ref="O6884">IFERROR(INDEX(tblConsorcios[Parcela Mensal (R$)],MOD($J6884,ROWS(tblConsorcios[Produto]))+1),"")</f>
        <v>2576</v>
      </c>
      <c r="P6884" s="20" t="str" cm="1">
        <f t="array" ref="P6884">IFERROR(INDEX(tblClientes[Dividendo Mensal (R$)],INT($J6884/ROWS(tblConsorcios[Produto]))+1),"")</f>
        <v/>
      </c>
      <c r="Q6884" s="20" t="str">
        <f t="shared" si="322"/>
        <v/>
      </c>
      <c r="R6884">
        <f t="shared" si="323"/>
        <v>0</v>
      </c>
    </row>
    <row r="6885" spans="10:18" x14ac:dyDescent="0.2">
      <c r="J6885">
        <f t="shared" si="321"/>
        <v>6883</v>
      </c>
      <c r="K6885" t="str" cm="1">
        <f t="array" ref="K6885">IFERROR(INDEX(tblClientes[Cliente],INT($J6885/ROWS(tblConsorcios[Produto]))+1),"")</f>
        <v/>
      </c>
      <c r="L6885" t="str" cm="1">
        <f t="array" ref="L6885">IFERROR(INDEX(tblConsorcios[Produto],MOD($J6885,ROWS(tblConsorcios[Produto]))+1),"")</f>
        <v>Imóvel IE480 – 220m</v>
      </c>
      <c r="M6885" s="20" cm="1">
        <f t="array" ref="M6885">IFERROR(INDEX(tblConsorcios[Valor da Carta (R$)],MOD($J6885,ROWS(tblConsorcios[Produto]))+1),"")</f>
        <v>480000</v>
      </c>
      <c r="N6885" s="2" cm="1">
        <f t="array" ref="N6885">IFERROR(INDEX(tblConsorcios[Prazo (meses)],MOD($J6885,ROWS(tblConsorcios[Produto]))+1),"")</f>
        <v>220</v>
      </c>
      <c r="O6885" s="20" cm="1">
        <f t="array" ref="O6885">IFERROR(INDEX(tblConsorcios[Parcela Mensal (R$)],MOD($J6885,ROWS(tblConsorcios[Produto]))+1),"")</f>
        <v>2788.36</v>
      </c>
      <c r="P6885" s="20" t="str" cm="1">
        <f t="array" ref="P6885">IFERROR(INDEX(tblClientes[Dividendo Mensal (R$)],INT($J6885/ROWS(tblConsorcios[Produto]))+1),"")</f>
        <v/>
      </c>
      <c r="Q6885" s="20" t="str">
        <f t="shared" si="322"/>
        <v/>
      </c>
      <c r="R6885">
        <f t="shared" si="323"/>
        <v>0</v>
      </c>
    </row>
    <row r="6886" spans="10:18" x14ac:dyDescent="0.2">
      <c r="J6886">
        <f t="shared" si="321"/>
        <v>6884</v>
      </c>
      <c r="K6886" t="str" cm="1">
        <f t="array" ref="K6886">IFERROR(INDEX(tblClientes[Cliente],INT($J6886/ROWS(tblConsorcios[Produto]))+1),"")</f>
        <v/>
      </c>
      <c r="L6886" t="str" cm="1">
        <f t="array" ref="L6886">IFERROR(INDEX(tblConsorcios[Produto],MOD($J6886,ROWS(tblConsorcios[Produto]))+1),"")</f>
        <v>Imóvel IE480 – 200m</v>
      </c>
      <c r="M6886" s="20" cm="1">
        <f t="array" ref="M6886">IFERROR(INDEX(tblConsorcios[Valor da Carta (R$)],MOD($J6886,ROWS(tblConsorcios[Produto]))+1),"")</f>
        <v>480000</v>
      </c>
      <c r="N6886" s="2" cm="1">
        <f t="array" ref="N6886">IFERROR(INDEX(tblConsorcios[Prazo (meses)],MOD($J6886,ROWS(tblConsorcios[Produto]))+1),"")</f>
        <v>200</v>
      </c>
      <c r="O6886" s="20" cm="1">
        <f t="array" ref="O6886">IFERROR(INDEX(tblConsorcios[Parcela Mensal (R$)],MOD($J6886,ROWS(tblConsorcios[Produto]))+1),"")</f>
        <v>3043.2</v>
      </c>
      <c r="P6886" s="20" t="str" cm="1">
        <f t="array" ref="P6886">IFERROR(INDEX(tblClientes[Dividendo Mensal (R$)],INT($J6886/ROWS(tblConsorcios[Produto]))+1),"")</f>
        <v/>
      </c>
      <c r="Q6886" s="20" t="str">
        <f t="shared" si="322"/>
        <v/>
      </c>
      <c r="R6886">
        <f t="shared" si="323"/>
        <v>0</v>
      </c>
    </row>
    <row r="6887" spans="10:18" x14ac:dyDescent="0.2">
      <c r="J6887">
        <f t="shared" si="321"/>
        <v>6885</v>
      </c>
      <c r="K6887" t="str" cm="1">
        <f t="array" ref="K6887">IFERROR(INDEX(tblClientes[Cliente],INT($J6887/ROWS(tblConsorcios[Produto]))+1),"")</f>
        <v/>
      </c>
      <c r="L6887" t="str" cm="1">
        <f t="array" ref="L6887">IFERROR(INDEX(tblConsorcios[Produto],MOD($J6887,ROWS(tblConsorcios[Produto]))+1),"")</f>
        <v>Imóvel IE450 – 240m</v>
      </c>
      <c r="M6887" s="20" cm="1">
        <f t="array" ref="M6887">IFERROR(INDEX(tblConsorcios[Valor da Carta (R$)],MOD($J6887,ROWS(tblConsorcios[Produto]))+1),"")</f>
        <v>450000</v>
      </c>
      <c r="N6887" s="2" cm="1">
        <f t="array" ref="N6887">IFERROR(INDEX(tblConsorcios[Prazo (meses)],MOD($J6887,ROWS(tblConsorcios[Produto]))+1),"")</f>
        <v>240</v>
      </c>
      <c r="O6887" s="20" cm="1">
        <f t="array" ref="O6887">IFERROR(INDEX(tblConsorcios[Parcela Mensal (R$)],MOD($J6887,ROWS(tblConsorcios[Produto]))+1),"")</f>
        <v>2415</v>
      </c>
      <c r="P6887" s="20" t="str" cm="1">
        <f t="array" ref="P6887">IFERROR(INDEX(tblClientes[Dividendo Mensal (R$)],INT($J6887/ROWS(tblConsorcios[Produto]))+1),"")</f>
        <v/>
      </c>
      <c r="Q6887" s="20" t="str">
        <f t="shared" si="322"/>
        <v/>
      </c>
      <c r="R6887">
        <f t="shared" si="323"/>
        <v>0</v>
      </c>
    </row>
    <row r="6888" spans="10:18" x14ac:dyDescent="0.2">
      <c r="J6888">
        <f t="shared" si="321"/>
        <v>6886</v>
      </c>
      <c r="K6888" t="str" cm="1">
        <f t="array" ref="K6888">IFERROR(INDEX(tblClientes[Cliente],INT($J6888/ROWS(tblConsorcios[Produto]))+1),"")</f>
        <v/>
      </c>
      <c r="L6888" t="str" cm="1">
        <f t="array" ref="L6888">IFERROR(INDEX(tblConsorcios[Produto],MOD($J6888,ROWS(tblConsorcios[Produto]))+1),"")</f>
        <v>Imóvel IE450 – 220m</v>
      </c>
      <c r="M6888" s="20" cm="1">
        <f t="array" ref="M6888">IFERROR(INDEX(tblConsorcios[Valor da Carta (R$)],MOD($J6888,ROWS(tblConsorcios[Produto]))+1),"")</f>
        <v>450000</v>
      </c>
      <c r="N6888" s="2" cm="1">
        <f t="array" ref="N6888">IFERROR(INDEX(tblConsorcios[Prazo (meses)],MOD($J6888,ROWS(tblConsorcios[Produto]))+1),"")</f>
        <v>220</v>
      </c>
      <c r="O6888" s="20" cm="1">
        <f t="array" ref="O6888">IFERROR(INDEX(tblConsorcios[Parcela Mensal (R$)],MOD($J6888,ROWS(tblConsorcios[Produto]))+1),"")</f>
        <v>2614.09</v>
      </c>
      <c r="P6888" s="20" t="str" cm="1">
        <f t="array" ref="P6888">IFERROR(INDEX(tblClientes[Dividendo Mensal (R$)],INT($J6888/ROWS(tblConsorcios[Produto]))+1),"")</f>
        <v/>
      </c>
      <c r="Q6888" s="20" t="str">
        <f t="shared" si="322"/>
        <v/>
      </c>
      <c r="R6888">
        <f t="shared" si="323"/>
        <v>0</v>
      </c>
    </row>
    <row r="6889" spans="10:18" x14ac:dyDescent="0.2">
      <c r="J6889">
        <f t="shared" si="321"/>
        <v>6887</v>
      </c>
      <c r="K6889" t="str" cm="1">
        <f t="array" ref="K6889">IFERROR(INDEX(tblClientes[Cliente],INT($J6889/ROWS(tblConsorcios[Produto]))+1),"")</f>
        <v/>
      </c>
      <c r="L6889" t="str" cm="1">
        <f t="array" ref="L6889">IFERROR(INDEX(tblConsorcios[Produto],MOD($J6889,ROWS(tblConsorcios[Produto]))+1),"")</f>
        <v>Imóvel IE450 – 200m</v>
      </c>
      <c r="M6889" s="20" cm="1">
        <f t="array" ref="M6889">IFERROR(INDEX(tblConsorcios[Valor da Carta (R$)],MOD($J6889,ROWS(tblConsorcios[Produto]))+1),"")</f>
        <v>450000</v>
      </c>
      <c r="N6889" s="2" cm="1">
        <f t="array" ref="N6889">IFERROR(INDEX(tblConsorcios[Prazo (meses)],MOD($J6889,ROWS(tblConsorcios[Produto]))+1),"")</f>
        <v>200</v>
      </c>
      <c r="O6889" s="20" cm="1">
        <f t="array" ref="O6889">IFERROR(INDEX(tblConsorcios[Parcela Mensal (R$)],MOD($J6889,ROWS(tblConsorcios[Produto]))+1),"")</f>
        <v>2853</v>
      </c>
      <c r="P6889" s="20" t="str" cm="1">
        <f t="array" ref="P6889">IFERROR(INDEX(tblClientes[Dividendo Mensal (R$)],INT($J6889/ROWS(tblConsorcios[Produto]))+1),"")</f>
        <v/>
      </c>
      <c r="Q6889" s="20" t="str">
        <f t="shared" si="322"/>
        <v/>
      </c>
      <c r="R6889">
        <f t="shared" si="323"/>
        <v>0</v>
      </c>
    </row>
    <row r="6890" spans="10:18" x14ac:dyDescent="0.2">
      <c r="J6890">
        <f t="shared" si="321"/>
        <v>6888</v>
      </c>
      <c r="K6890" t="str" cm="1">
        <f t="array" ref="K6890">IFERROR(INDEX(tblClientes[Cliente],INT($J6890/ROWS(tblConsorcios[Produto]))+1),"")</f>
        <v/>
      </c>
      <c r="L6890" t="str" cm="1">
        <f t="array" ref="L6890">IFERROR(INDEX(tblConsorcios[Produto],MOD($J6890,ROWS(tblConsorcios[Produto]))+1),"")</f>
        <v>Imóvel IE430 – 240m</v>
      </c>
      <c r="M6890" s="20" cm="1">
        <f t="array" ref="M6890">IFERROR(INDEX(tblConsorcios[Valor da Carta (R$)],MOD($J6890,ROWS(tblConsorcios[Produto]))+1),"")</f>
        <v>430000</v>
      </c>
      <c r="N6890" s="2" cm="1">
        <f t="array" ref="N6890">IFERROR(INDEX(tblConsorcios[Prazo (meses)],MOD($J6890,ROWS(tblConsorcios[Produto]))+1),"")</f>
        <v>240</v>
      </c>
      <c r="O6890" s="20" cm="1">
        <f t="array" ref="O6890">IFERROR(INDEX(tblConsorcios[Parcela Mensal (R$)],MOD($J6890,ROWS(tblConsorcios[Produto]))+1),"")</f>
        <v>2307.67</v>
      </c>
      <c r="P6890" s="20" t="str" cm="1">
        <f t="array" ref="P6890">IFERROR(INDEX(tblClientes[Dividendo Mensal (R$)],INT($J6890/ROWS(tblConsorcios[Produto]))+1),"")</f>
        <v/>
      </c>
      <c r="Q6890" s="20" t="str">
        <f t="shared" si="322"/>
        <v/>
      </c>
      <c r="R6890">
        <f t="shared" si="323"/>
        <v>0</v>
      </c>
    </row>
    <row r="6891" spans="10:18" x14ac:dyDescent="0.2">
      <c r="J6891">
        <f t="shared" si="321"/>
        <v>6889</v>
      </c>
      <c r="K6891" t="str" cm="1">
        <f t="array" ref="K6891">IFERROR(INDEX(tblClientes[Cliente],INT($J6891/ROWS(tblConsorcios[Produto]))+1),"")</f>
        <v/>
      </c>
      <c r="L6891" t="str" cm="1">
        <f t="array" ref="L6891">IFERROR(INDEX(tblConsorcios[Produto],MOD($J6891,ROWS(tblConsorcios[Produto]))+1),"")</f>
        <v>Imóvel IE430 – 220m</v>
      </c>
      <c r="M6891" s="20" cm="1">
        <f t="array" ref="M6891">IFERROR(INDEX(tblConsorcios[Valor da Carta (R$)],MOD($J6891,ROWS(tblConsorcios[Produto]))+1),"")</f>
        <v>430000</v>
      </c>
      <c r="N6891" s="2" cm="1">
        <f t="array" ref="N6891">IFERROR(INDEX(tblConsorcios[Prazo (meses)],MOD($J6891,ROWS(tblConsorcios[Produto]))+1),"")</f>
        <v>220</v>
      </c>
      <c r="O6891" s="20" cm="1">
        <f t="array" ref="O6891">IFERROR(INDEX(tblConsorcios[Parcela Mensal (R$)],MOD($J6891,ROWS(tblConsorcios[Produto]))+1),"")</f>
        <v>2497.91</v>
      </c>
      <c r="P6891" s="20" t="str" cm="1">
        <f t="array" ref="P6891">IFERROR(INDEX(tblClientes[Dividendo Mensal (R$)],INT($J6891/ROWS(tblConsorcios[Produto]))+1),"")</f>
        <v/>
      </c>
      <c r="Q6891" s="20" t="str">
        <f t="shared" si="322"/>
        <v/>
      </c>
      <c r="R6891">
        <f t="shared" si="323"/>
        <v>0</v>
      </c>
    </row>
    <row r="6892" spans="10:18" x14ac:dyDescent="0.2">
      <c r="J6892">
        <f t="shared" si="321"/>
        <v>6890</v>
      </c>
      <c r="K6892" t="str" cm="1">
        <f t="array" ref="K6892">IFERROR(INDEX(tblClientes[Cliente],INT($J6892/ROWS(tblConsorcios[Produto]))+1),"")</f>
        <v/>
      </c>
      <c r="L6892" t="str" cm="1">
        <f t="array" ref="L6892">IFERROR(INDEX(tblConsorcios[Produto],MOD($J6892,ROWS(tblConsorcios[Produto]))+1),"")</f>
        <v>Imóvel IE430 – 200m</v>
      </c>
      <c r="M6892" s="20" cm="1">
        <f t="array" ref="M6892">IFERROR(INDEX(tblConsorcios[Valor da Carta (R$)],MOD($J6892,ROWS(tblConsorcios[Produto]))+1),"")</f>
        <v>430000</v>
      </c>
      <c r="N6892" s="2" cm="1">
        <f t="array" ref="N6892">IFERROR(INDEX(tblConsorcios[Prazo (meses)],MOD($J6892,ROWS(tblConsorcios[Produto]))+1),"")</f>
        <v>200</v>
      </c>
      <c r="O6892" s="20" cm="1">
        <f t="array" ref="O6892">IFERROR(INDEX(tblConsorcios[Parcela Mensal (R$)],MOD($J6892,ROWS(tblConsorcios[Produto]))+1),"")</f>
        <v>2726.2</v>
      </c>
      <c r="P6892" s="20" t="str" cm="1">
        <f t="array" ref="P6892">IFERROR(INDEX(tblClientes[Dividendo Mensal (R$)],INT($J6892/ROWS(tblConsorcios[Produto]))+1),"")</f>
        <v/>
      </c>
      <c r="Q6892" s="20" t="str">
        <f t="shared" si="322"/>
        <v/>
      </c>
      <c r="R6892">
        <f t="shared" si="323"/>
        <v>0</v>
      </c>
    </row>
    <row r="6893" spans="10:18" x14ac:dyDescent="0.2">
      <c r="J6893">
        <f t="shared" si="321"/>
        <v>6891</v>
      </c>
      <c r="K6893" t="str" cm="1">
        <f t="array" ref="K6893">IFERROR(INDEX(tblClientes[Cliente],INT($J6893/ROWS(tblConsorcios[Produto]))+1),"")</f>
        <v/>
      </c>
      <c r="L6893" t="str" cm="1">
        <f t="array" ref="L6893">IFERROR(INDEX(tblConsorcios[Produto],MOD($J6893,ROWS(tblConsorcios[Produto]))+1),"")</f>
        <v>Imóvel IE400 – 240m</v>
      </c>
      <c r="M6893" s="20" cm="1">
        <f t="array" ref="M6893">IFERROR(INDEX(tblConsorcios[Valor da Carta (R$)],MOD($J6893,ROWS(tblConsorcios[Produto]))+1),"")</f>
        <v>400000</v>
      </c>
      <c r="N6893" s="2" cm="1">
        <f t="array" ref="N6893">IFERROR(INDEX(tblConsorcios[Prazo (meses)],MOD($J6893,ROWS(tblConsorcios[Produto]))+1),"")</f>
        <v>240</v>
      </c>
      <c r="O6893" s="20" cm="1">
        <f t="array" ref="O6893">IFERROR(INDEX(tblConsorcios[Parcela Mensal (R$)],MOD($J6893,ROWS(tblConsorcios[Produto]))+1),"")</f>
        <v>2146.67</v>
      </c>
      <c r="P6893" s="20" t="str" cm="1">
        <f t="array" ref="P6893">IFERROR(INDEX(tblClientes[Dividendo Mensal (R$)],INT($J6893/ROWS(tblConsorcios[Produto]))+1),"")</f>
        <v/>
      </c>
      <c r="Q6893" s="20" t="str">
        <f t="shared" si="322"/>
        <v/>
      </c>
      <c r="R6893">
        <f t="shared" si="323"/>
        <v>0</v>
      </c>
    </row>
    <row r="6894" spans="10:18" x14ac:dyDescent="0.2">
      <c r="J6894">
        <f t="shared" si="321"/>
        <v>6892</v>
      </c>
      <c r="K6894" t="str" cm="1">
        <f t="array" ref="K6894">IFERROR(INDEX(tblClientes[Cliente],INT($J6894/ROWS(tblConsorcios[Produto]))+1),"")</f>
        <v/>
      </c>
      <c r="L6894" t="str" cm="1">
        <f t="array" ref="L6894">IFERROR(INDEX(tblConsorcios[Produto],MOD($J6894,ROWS(tblConsorcios[Produto]))+1),"")</f>
        <v>Imóvel IE400 – 220m</v>
      </c>
      <c r="M6894" s="20" cm="1">
        <f t="array" ref="M6894">IFERROR(INDEX(tblConsorcios[Valor da Carta (R$)],MOD($J6894,ROWS(tblConsorcios[Produto]))+1),"")</f>
        <v>400000</v>
      </c>
      <c r="N6894" s="2" cm="1">
        <f t="array" ref="N6894">IFERROR(INDEX(tblConsorcios[Prazo (meses)],MOD($J6894,ROWS(tblConsorcios[Produto]))+1),"")</f>
        <v>220</v>
      </c>
      <c r="O6894" s="20" cm="1">
        <f t="array" ref="O6894">IFERROR(INDEX(tblConsorcios[Parcela Mensal (R$)],MOD($J6894,ROWS(tblConsorcios[Produto]))+1),"")</f>
        <v>2323.64</v>
      </c>
      <c r="P6894" s="20" t="str" cm="1">
        <f t="array" ref="P6894">IFERROR(INDEX(tblClientes[Dividendo Mensal (R$)],INT($J6894/ROWS(tblConsorcios[Produto]))+1),"")</f>
        <v/>
      </c>
      <c r="Q6894" s="20" t="str">
        <f t="shared" si="322"/>
        <v/>
      </c>
      <c r="R6894">
        <f t="shared" si="323"/>
        <v>0</v>
      </c>
    </row>
    <row r="6895" spans="10:18" x14ac:dyDescent="0.2">
      <c r="J6895">
        <f t="shared" si="321"/>
        <v>6893</v>
      </c>
      <c r="K6895" t="str" cm="1">
        <f t="array" ref="K6895">IFERROR(INDEX(tblClientes[Cliente],INT($J6895/ROWS(tblConsorcios[Produto]))+1),"")</f>
        <v/>
      </c>
      <c r="L6895" t="str" cm="1">
        <f t="array" ref="L6895">IFERROR(INDEX(tblConsorcios[Produto],MOD($J6895,ROWS(tblConsorcios[Produto]))+1),"")</f>
        <v>Imóvel IE400 – 200m</v>
      </c>
      <c r="M6895" s="20" cm="1">
        <f t="array" ref="M6895">IFERROR(INDEX(tblConsorcios[Valor da Carta (R$)],MOD($J6895,ROWS(tblConsorcios[Produto]))+1),"")</f>
        <v>400000</v>
      </c>
      <c r="N6895" s="2" cm="1">
        <f t="array" ref="N6895">IFERROR(INDEX(tblConsorcios[Prazo (meses)],MOD($J6895,ROWS(tblConsorcios[Produto]))+1),"")</f>
        <v>200</v>
      </c>
      <c r="O6895" s="20" cm="1">
        <f t="array" ref="O6895">IFERROR(INDEX(tblConsorcios[Parcela Mensal (R$)],MOD($J6895,ROWS(tblConsorcios[Produto]))+1),"")</f>
        <v>2536</v>
      </c>
      <c r="P6895" s="20" t="str" cm="1">
        <f t="array" ref="P6895">IFERROR(INDEX(tblClientes[Dividendo Mensal (R$)],INT($J6895/ROWS(tblConsorcios[Produto]))+1),"")</f>
        <v/>
      </c>
      <c r="Q6895" s="20" t="str">
        <f t="shared" si="322"/>
        <v/>
      </c>
      <c r="R6895">
        <f t="shared" si="323"/>
        <v>0</v>
      </c>
    </row>
    <row r="6896" spans="10:18" x14ac:dyDescent="0.2">
      <c r="J6896">
        <f t="shared" si="321"/>
        <v>6894</v>
      </c>
      <c r="K6896" t="str" cm="1">
        <f t="array" ref="K6896">IFERROR(INDEX(tblClientes[Cliente],INT($J6896/ROWS(tblConsorcios[Produto]))+1),"")</f>
        <v/>
      </c>
      <c r="L6896" t="str" cm="1">
        <f t="array" ref="L6896">IFERROR(INDEX(tblConsorcios[Produto],MOD($J6896,ROWS(tblConsorcios[Produto]))+1),"")</f>
        <v>Imóvel IE380 – 240m</v>
      </c>
      <c r="M6896" s="20" cm="1">
        <f t="array" ref="M6896">IFERROR(INDEX(tblConsorcios[Valor da Carta (R$)],MOD($J6896,ROWS(tblConsorcios[Produto]))+1),"")</f>
        <v>380000</v>
      </c>
      <c r="N6896" s="2" cm="1">
        <f t="array" ref="N6896">IFERROR(INDEX(tblConsorcios[Prazo (meses)],MOD($J6896,ROWS(tblConsorcios[Produto]))+1),"")</f>
        <v>240</v>
      </c>
      <c r="O6896" s="20" cm="1">
        <f t="array" ref="O6896">IFERROR(INDEX(tblConsorcios[Parcela Mensal (R$)],MOD($J6896,ROWS(tblConsorcios[Produto]))+1),"")</f>
        <v>2039.33</v>
      </c>
      <c r="P6896" s="20" t="str" cm="1">
        <f t="array" ref="P6896">IFERROR(INDEX(tblClientes[Dividendo Mensal (R$)],INT($J6896/ROWS(tblConsorcios[Produto]))+1),"")</f>
        <v/>
      </c>
      <c r="Q6896" s="20" t="str">
        <f t="shared" si="322"/>
        <v/>
      </c>
      <c r="R6896">
        <f t="shared" si="323"/>
        <v>0</v>
      </c>
    </row>
    <row r="6897" spans="10:18" x14ac:dyDescent="0.2">
      <c r="J6897">
        <f t="shared" si="321"/>
        <v>6895</v>
      </c>
      <c r="K6897" t="str" cm="1">
        <f t="array" ref="K6897">IFERROR(INDEX(tblClientes[Cliente],INT($J6897/ROWS(tblConsorcios[Produto]))+1),"")</f>
        <v/>
      </c>
      <c r="L6897" t="str" cm="1">
        <f t="array" ref="L6897">IFERROR(INDEX(tblConsorcios[Produto],MOD($J6897,ROWS(tblConsorcios[Produto]))+1),"")</f>
        <v>Imóvel IE380 – 220m</v>
      </c>
      <c r="M6897" s="20" cm="1">
        <f t="array" ref="M6897">IFERROR(INDEX(tblConsorcios[Valor da Carta (R$)],MOD($J6897,ROWS(tblConsorcios[Produto]))+1),"")</f>
        <v>380000</v>
      </c>
      <c r="N6897" s="2" cm="1">
        <f t="array" ref="N6897">IFERROR(INDEX(tblConsorcios[Prazo (meses)],MOD($J6897,ROWS(tblConsorcios[Produto]))+1),"")</f>
        <v>220</v>
      </c>
      <c r="O6897" s="20" cm="1">
        <f t="array" ref="O6897">IFERROR(INDEX(tblConsorcios[Parcela Mensal (R$)],MOD($J6897,ROWS(tblConsorcios[Produto]))+1),"")</f>
        <v>2207.4499999999998</v>
      </c>
      <c r="P6897" s="20" t="str" cm="1">
        <f t="array" ref="P6897">IFERROR(INDEX(tblClientes[Dividendo Mensal (R$)],INT($J6897/ROWS(tblConsorcios[Produto]))+1),"")</f>
        <v/>
      </c>
      <c r="Q6897" s="20" t="str">
        <f t="shared" si="322"/>
        <v/>
      </c>
      <c r="R6897">
        <f t="shared" si="323"/>
        <v>0</v>
      </c>
    </row>
    <row r="6898" spans="10:18" x14ac:dyDescent="0.2">
      <c r="J6898">
        <f t="shared" si="321"/>
        <v>6896</v>
      </c>
      <c r="K6898" t="str" cm="1">
        <f t="array" ref="K6898">IFERROR(INDEX(tblClientes[Cliente],INT($J6898/ROWS(tblConsorcios[Produto]))+1),"")</f>
        <v/>
      </c>
      <c r="L6898" t="str" cm="1">
        <f t="array" ref="L6898">IFERROR(INDEX(tblConsorcios[Produto],MOD($J6898,ROWS(tblConsorcios[Produto]))+1),"")</f>
        <v>Imóvel IE380 – 200m</v>
      </c>
      <c r="M6898" s="20" cm="1">
        <f t="array" ref="M6898">IFERROR(INDEX(tblConsorcios[Valor da Carta (R$)],MOD($J6898,ROWS(tblConsorcios[Produto]))+1),"")</f>
        <v>380000</v>
      </c>
      <c r="N6898" s="2" cm="1">
        <f t="array" ref="N6898">IFERROR(INDEX(tblConsorcios[Prazo (meses)],MOD($J6898,ROWS(tblConsorcios[Produto]))+1),"")</f>
        <v>200</v>
      </c>
      <c r="O6898" s="20" cm="1">
        <f t="array" ref="O6898">IFERROR(INDEX(tblConsorcios[Parcela Mensal (R$)],MOD($J6898,ROWS(tblConsorcios[Produto]))+1),"")</f>
        <v>2409.1999999999998</v>
      </c>
      <c r="P6898" s="20" t="str" cm="1">
        <f t="array" ref="P6898">IFERROR(INDEX(tblClientes[Dividendo Mensal (R$)],INT($J6898/ROWS(tblConsorcios[Produto]))+1),"")</f>
        <v/>
      </c>
      <c r="Q6898" s="20" t="str">
        <f t="shared" si="322"/>
        <v/>
      </c>
      <c r="R6898">
        <f t="shared" si="323"/>
        <v>0</v>
      </c>
    </row>
    <row r="6899" spans="10:18" x14ac:dyDescent="0.2">
      <c r="J6899">
        <f t="shared" si="321"/>
        <v>6897</v>
      </c>
      <c r="K6899" t="str" cm="1">
        <f t="array" ref="K6899">IFERROR(INDEX(tblClientes[Cliente],INT($J6899/ROWS(tblConsorcios[Produto]))+1),"")</f>
        <v/>
      </c>
      <c r="L6899" t="str" cm="1">
        <f t="array" ref="L6899">IFERROR(INDEX(tblConsorcios[Produto],MOD($J6899,ROWS(tblConsorcios[Produto]))+1),"")</f>
        <v>Imóvel IE350 – 240m</v>
      </c>
      <c r="M6899" s="20" cm="1">
        <f t="array" ref="M6899">IFERROR(INDEX(tblConsorcios[Valor da Carta (R$)],MOD($J6899,ROWS(tblConsorcios[Produto]))+1),"")</f>
        <v>350000</v>
      </c>
      <c r="N6899" s="2" cm="1">
        <f t="array" ref="N6899">IFERROR(INDEX(tblConsorcios[Prazo (meses)],MOD($J6899,ROWS(tblConsorcios[Produto]))+1),"")</f>
        <v>240</v>
      </c>
      <c r="O6899" s="20" cm="1">
        <f t="array" ref="O6899">IFERROR(INDEX(tblConsorcios[Parcela Mensal (R$)],MOD($J6899,ROWS(tblConsorcios[Produto]))+1),"")</f>
        <v>1878.33</v>
      </c>
      <c r="P6899" s="20" t="str" cm="1">
        <f t="array" ref="P6899">IFERROR(INDEX(tblClientes[Dividendo Mensal (R$)],INT($J6899/ROWS(tblConsorcios[Produto]))+1),"")</f>
        <v/>
      </c>
      <c r="Q6899" s="20" t="str">
        <f t="shared" si="322"/>
        <v/>
      </c>
      <c r="R6899">
        <f t="shared" si="323"/>
        <v>0</v>
      </c>
    </row>
    <row r="6900" spans="10:18" x14ac:dyDescent="0.2">
      <c r="J6900">
        <f t="shared" si="321"/>
        <v>6898</v>
      </c>
      <c r="K6900" t="str" cm="1">
        <f t="array" ref="K6900">IFERROR(INDEX(tblClientes[Cliente],INT($J6900/ROWS(tblConsorcios[Produto]))+1),"")</f>
        <v/>
      </c>
      <c r="L6900" t="str" cm="1">
        <f t="array" ref="L6900">IFERROR(INDEX(tblConsorcios[Produto],MOD($J6900,ROWS(tblConsorcios[Produto]))+1),"")</f>
        <v>Imóvel IE350 – 220m</v>
      </c>
      <c r="M6900" s="20" cm="1">
        <f t="array" ref="M6900">IFERROR(INDEX(tblConsorcios[Valor da Carta (R$)],MOD($J6900,ROWS(tblConsorcios[Produto]))+1),"")</f>
        <v>350000</v>
      </c>
      <c r="N6900" s="2" cm="1">
        <f t="array" ref="N6900">IFERROR(INDEX(tblConsorcios[Prazo (meses)],MOD($J6900,ROWS(tblConsorcios[Produto]))+1),"")</f>
        <v>220</v>
      </c>
      <c r="O6900" s="20" cm="1">
        <f t="array" ref="O6900">IFERROR(INDEX(tblConsorcios[Parcela Mensal (R$)],MOD($J6900,ROWS(tblConsorcios[Produto]))+1),"")</f>
        <v>2033.18</v>
      </c>
      <c r="P6900" s="20" t="str" cm="1">
        <f t="array" ref="P6900">IFERROR(INDEX(tblClientes[Dividendo Mensal (R$)],INT($J6900/ROWS(tblConsorcios[Produto]))+1),"")</f>
        <v/>
      </c>
      <c r="Q6900" s="20" t="str">
        <f t="shared" si="322"/>
        <v/>
      </c>
      <c r="R6900">
        <f t="shared" si="323"/>
        <v>0</v>
      </c>
    </row>
    <row r="6901" spans="10:18" x14ac:dyDescent="0.2">
      <c r="J6901">
        <f t="shared" si="321"/>
        <v>6899</v>
      </c>
      <c r="K6901" t="str" cm="1">
        <f t="array" ref="K6901">IFERROR(INDEX(tblClientes[Cliente],INT($J6901/ROWS(tblConsorcios[Produto]))+1),"")</f>
        <v/>
      </c>
      <c r="L6901" t="str" cm="1">
        <f t="array" ref="L6901">IFERROR(INDEX(tblConsorcios[Produto],MOD($J6901,ROWS(tblConsorcios[Produto]))+1),"")</f>
        <v>Imóvel IE350 – 200m</v>
      </c>
      <c r="M6901" s="20" cm="1">
        <f t="array" ref="M6901">IFERROR(INDEX(tblConsorcios[Valor da Carta (R$)],MOD($J6901,ROWS(tblConsorcios[Produto]))+1),"")</f>
        <v>350000</v>
      </c>
      <c r="N6901" s="2" cm="1">
        <f t="array" ref="N6901">IFERROR(INDEX(tblConsorcios[Prazo (meses)],MOD($J6901,ROWS(tblConsorcios[Produto]))+1),"")</f>
        <v>200</v>
      </c>
      <c r="O6901" s="20" cm="1">
        <f t="array" ref="O6901">IFERROR(INDEX(tblConsorcios[Parcela Mensal (R$)],MOD($J6901,ROWS(tblConsorcios[Produto]))+1),"")</f>
        <v>2219</v>
      </c>
      <c r="P6901" s="20" t="str" cm="1">
        <f t="array" ref="P6901">IFERROR(INDEX(tblClientes[Dividendo Mensal (R$)],INT($J6901/ROWS(tblConsorcios[Produto]))+1),"")</f>
        <v/>
      </c>
      <c r="Q6901" s="20" t="str">
        <f t="shared" si="322"/>
        <v/>
      </c>
      <c r="R6901">
        <f t="shared" si="323"/>
        <v>0</v>
      </c>
    </row>
    <row r="6902" spans="10:18" x14ac:dyDescent="0.2">
      <c r="J6902">
        <f t="shared" si="321"/>
        <v>6900</v>
      </c>
      <c r="K6902" t="str" cm="1">
        <f t="array" ref="K6902">IFERROR(INDEX(tblClientes[Cliente],INT($J6902/ROWS(tblConsorcios[Produto]))+1),"")</f>
        <v/>
      </c>
      <c r="L6902" t="str" cm="1">
        <f t="array" ref="L6902">IFERROR(INDEX(tblConsorcios[Produto],MOD($J6902,ROWS(tblConsorcios[Produto]))+1),"")</f>
        <v>Imóvel IE330 – 240m</v>
      </c>
      <c r="M6902" s="20" cm="1">
        <f t="array" ref="M6902">IFERROR(INDEX(tblConsorcios[Valor da Carta (R$)],MOD($J6902,ROWS(tblConsorcios[Produto]))+1),"")</f>
        <v>330000</v>
      </c>
      <c r="N6902" s="2" cm="1">
        <f t="array" ref="N6902">IFERROR(INDEX(tblConsorcios[Prazo (meses)],MOD($J6902,ROWS(tblConsorcios[Produto]))+1),"")</f>
        <v>240</v>
      </c>
      <c r="O6902" s="20" cm="1">
        <f t="array" ref="O6902">IFERROR(INDEX(tblConsorcios[Parcela Mensal (R$)],MOD($J6902,ROWS(tblConsorcios[Produto]))+1),"")</f>
        <v>1771</v>
      </c>
      <c r="P6902" s="20" t="str" cm="1">
        <f t="array" ref="P6902">IFERROR(INDEX(tblClientes[Dividendo Mensal (R$)],INT($J6902/ROWS(tblConsorcios[Produto]))+1),"")</f>
        <v/>
      </c>
      <c r="Q6902" s="20" t="str">
        <f t="shared" si="322"/>
        <v/>
      </c>
      <c r="R6902">
        <f t="shared" si="323"/>
        <v>0</v>
      </c>
    </row>
    <row r="6903" spans="10:18" x14ac:dyDescent="0.2">
      <c r="J6903">
        <f t="shared" si="321"/>
        <v>6901</v>
      </c>
      <c r="K6903" t="str" cm="1">
        <f t="array" ref="K6903">IFERROR(INDEX(tblClientes[Cliente],INT($J6903/ROWS(tblConsorcios[Produto]))+1),"")</f>
        <v/>
      </c>
      <c r="L6903" t="str" cm="1">
        <f t="array" ref="L6903">IFERROR(INDEX(tblConsorcios[Produto],MOD($J6903,ROWS(tblConsorcios[Produto]))+1),"")</f>
        <v>Imóvel IE330 – 220m</v>
      </c>
      <c r="M6903" s="20" cm="1">
        <f t="array" ref="M6903">IFERROR(INDEX(tblConsorcios[Valor da Carta (R$)],MOD($J6903,ROWS(tblConsorcios[Produto]))+1),"")</f>
        <v>330000</v>
      </c>
      <c r="N6903" s="2" cm="1">
        <f t="array" ref="N6903">IFERROR(INDEX(tblConsorcios[Prazo (meses)],MOD($J6903,ROWS(tblConsorcios[Produto]))+1),"")</f>
        <v>220</v>
      </c>
      <c r="O6903" s="20" cm="1">
        <f t="array" ref="O6903">IFERROR(INDEX(tblConsorcios[Parcela Mensal (R$)],MOD($J6903,ROWS(tblConsorcios[Produto]))+1),"")</f>
        <v>1917</v>
      </c>
      <c r="P6903" s="20" t="str" cm="1">
        <f t="array" ref="P6903">IFERROR(INDEX(tblClientes[Dividendo Mensal (R$)],INT($J6903/ROWS(tblConsorcios[Produto]))+1),"")</f>
        <v/>
      </c>
      <c r="Q6903" s="20" t="str">
        <f t="shared" si="322"/>
        <v/>
      </c>
      <c r="R6903">
        <f t="shared" si="323"/>
        <v>0</v>
      </c>
    </row>
    <row r="6904" spans="10:18" x14ac:dyDescent="0.2">
      <c r="J6904">
        <f t="shared" si="321"/>
        <v>6902</v>
      </c>
      <c r="K6904" t="str" cm="1">
        <f t="array" ref="K6904">IFERROR(INDEX(tblClientes[Cliente],INT($J6904/ROWS(tblConsorcios[Produto]))+1),"")</f>
        <v/>
      </c>
      <c r="L6904" t="str" cm="1">
        <f t="array" ref="L6904">IFERROR(INDEX(tblConsorcios[Produto],MOD($J6904,ROWS(tblConsorcios[Produto]))+1),"")</f>
        <v>Imóvel IE330 – 200m</v>
      </c>
      <c r="M6904" s="20" cm="1">
        <f t="array" ref="M6904">IFERROR(INDEX(tblConsorcios[Valor da Carta (R$)],MOD($J6904,ROWS(tblConsorcios[Produto]))+1),"")</f>
        <v>330000</v>
      </c>
      <c r="N6904" s="2" cm="1">
        <f t="array" ref="N6904">IFERROR(INDEX(tblConsorcios[Prazo (meses)],MOD($J6904,ROWS(tblConsorcios[Produto]))+1),"")</f>
        <v>200</v>
      </c>
      <c r="O6904" s="20" cm="1">
        <f t="array" ref="O6904">IFERROR(INDEX(tblConsorcios[Parcela Mensal (R$)],MOD($J6904,ROWS(tblConsorcios[Produto]))+1),"")</f>
        <v>2092.1999999999998</v>
      </c>
      <c r="P6904" s="20" t="str" cm="1">
        <f t="array" ref="P6904">IFERROR(INDEX(tblClientes[Dividendo Mensal (R$)],INT($J6904/ROWS(tblConsorcios[Produto]))+1),"")</f>
        <v/>
      </c>
      <c r="Q6904" s="20" t="str">
        <f t="shared" si="322"/>
        <v/>
      </c>
      <c r="R6904">
        <f t="shared" si="323"/>
        <v>0</v>
      </c>
    </row>
    <row r="6905" spans="10:18" x14ac:dyDescent="0.2">
      <c r="J6905">
        <f t="shared" si="321"/>
        <v>6903</v>
      </c>
      <c r="K6905" t="str" cm="1">
        <f t="array" ref="K6905">IFERROR(INDEX(tblClientes[Cliente],INT($J6905/ROWS(tblConsorcios[Produto]))+1),"")</f>
        <v/>
      </c>
      <c r="L6905" t="str" cm="1">
        <f t="array" ref="L6905">IFERROR(INDEX(tblConsorcios[Produto],MOD($J6905,ROWS(tblConsorcios[Produto]))+1),"")</f>
        <v>Imóvel IE300 – 240m</v>
      </c>
      <c r="M6905" s="20" cm="1">
        <f t="array" ref="M6905">IFERROR(INDEX(tblConsorcios[Valor da Carta (R$)],MOD($J6905,ROWS(tblConsorcios[Produto]))+1),"")</f>
        <v>300000</v>
      </c>
      <c r="N6905" s="2" cm="1">
        <f t="array" ref="N6905">IFERROR(INDEX(tblConsorcios[Prazo (meses)],MOD($J6905,ROWS(tblConsorcios[Produto]))+1),"")</f>
        <v>240</v>
      </c>
      <c r="O6905" s="20" cm="1">
        <f t="array" ref="O6905">IFERROR(INDEX(tblConsorcios[Parcela Mensal (R$)],MOD($J6905,ROWS(tblConsorcios[Produto]))+1),"")</f>
        <v>1610</v>
      </c>
      <c r="P6905" s="20" t="str" cm="1">
        <f t="array" ref="P6905">IFERROR(INDEX(tblClientes[Dividendo Mensal (R$)],INT($J6905/ROWS(tblConsorcios[Produto]))+1),"")</f>
        <v/>
      </c>
      <c r="Q6905" s="20" t="str">
        <f t="shared" si="322"/>
        <v/>
      </c>
      <c r="R6905">
        <f t="shared" si="323"/>
        <v>0</v>
      </c>
    </row>
    <row r="6906" spans="10:18" x14ac:dyDescent="0.2">
      <c r="J6906">
        <f t="shared" si="321"/>
        <v>6904</v>
      </c>
      <c r="K6906" t="str" cm="1">
        <f t="array" ref="K6906">IFERROR(INDEX(tblClientes[Cliente],INT($J6906/ROWS(tblConsorcios[Produto]))+1),"")</f>
        <v/>
      </c>
      <c r="L6906" t="str" cm="1">
        <f t="array" ref="L6906">IFERROR(INDEX(tblConsorcios[Produto],MOD($J6906,ROWS(tblConsorcios[Produto]))+1),"")</f>
        <v>Imóvel IE300 – 220m</v>
      </c>
      <c r="M6906" s="20" cm="1">
        <f t="array" ref="M6906">IFERROR(INDEX(tblConsorcios[Valor da Carta (R$)],MOD($J6906,ROWS(tblConsorcios[Produto]))+1),"")</f>
        <v>300000</v>
      </c>
      <c r="N6906" s="2" cm="1">
        <f t="array" ref="N6906">IFERROR(INDEX(tblConsorcios[Prazo (meses)],MOD($J6906,ROWS(tblConsorcios[Produto]))+1),"")</f>
        <v>220</v>
      </c>
      <c r="O6906" s="20" cm="1">
        <f t="array" ref="O6906">IFERROR(INDEX(tblConsorcios[Parcela Mensal (R$)],MOD($J6906,ROWS(tblConsorcios[Produto]))+1),"")</f>
        <v>1742.73</v>
      </c>
      <c r="P6906" s="20" t="str" cm="1">
        <f t="array" ref="P6906">IFERROR(INDEX(tblClientes[Dividendo Mensal (R$)],INT($J6906/ROWS(tblConsorcios[Produto]))+1),"")</f>
        <v/>
      </c>
      <c r="Q6906" s="20" t="str">
        <f t="shared" si="322"/>
        <v/>
      </c>
      <c r="R6906">
        <f t="shared" si="323"/>
        <v>0</v>
      </c>
    </row>
    <row r="6907" spans="10:18" x14ac:dyDescent="0.2">
      <c r="J6907">
        <f t="shared" si="321"/>
        <v>6905</v>
      </c>
      <c r="K6907" t="str" cm="1">
        <f t="array" ref="K6907">IFERROR(INDEX(tblClientes[Cliente],INT($J6907/ROWS(tblConsorcios[Produto]))+1),"")</f>
        <v/>
      </c>
      <c r="L6907" t="str" cm="1">
        <f t="array" ref="L6907">IFERROR(INDEX(tblConsorcios[Produto],MOD($J6907,ROWS(tblConsorcios[Produto]))+1),"")</f>
        <v>Imóvel IE300 – 200m</v>
      </c>
      <c r="M6907" s="20" cm="1">
        <f t="array" ref="M6907">IFERROR(INDEX(tblConsorcios[Valor da Carta (R$)],MOD($J6907,ROWS(tblConsorcios[Produto]))+1),"")</f>
        <v>300000</v>
      </c>
      <c r="N6907" s="2" cm="1">
        <f t="array" ref="N6907">IFERROR(INDEX(tblConsorcios[Prazo (meses)],MOD($J6907,ROWS(tblConsorcios[Produto]))+1),"")</f>
        <v>200</v>
      </c>
      <c r="O6907" s="20" cm="1">
        <f t="array" ref="O6907">IFERROR(INDEX(tblConsorcios[Parcela Mensal (R$)],MOD($J6907,ROWS(tblConsorcios[Produto]))+1),"")</f>
        <v>1902</v>
      </c>
      <c r="P6907" s="20" t="str" cm="1">
        <f t="array" ref="P6907">IFERROR(INDEX(tblClientes[Dividendo Mensal (R$)],INT($J6907/ROWS(tblConsorcios[Produto]))+1),"")</f>
        <v/>
      </c>
      <c r="Q6907" s="20" t="str">
        <f t="shared" si="322"/>
        <v/>
      </c>
      <c r="R6907">
        <f t="shared" si="323"/>
        <v>0</v>
      </c>
    </row>
    <row r="6908" spans="10:18" x14ac:dyDescent="0.2">
      <c r="J6908">
        <f t="shared" si="321"/>
        <v>6906</v>
      </c>
      <c r="K6908" t="str" cm="1">
        <f t="array" ref="K6908">IFERROR(INDEX(tblClientes[Cliente],INT($J6908/ROWS(tblConsorcios[Produto]))+1),"")</f>
        <v/>
      </c>
      <c r="L6908" t="str" cm="1">
        <f t="array" ref="L6908">IFERROR(INDEX(tblConsorcios[Produto],MOD($J6908,ROWS(tblConsorcios[Produto]))+1),"")</f>
        <v>Imóvel IE240 – 240m</v>
      </c>
      <c r="M6908" s="20" cm="1">
        <f t="array" ref="M6908">IFERROR(INDEX(tblConsorcios[Valor da Carta (R$)],MOD($J6908,ROWS(tblConsorcios[Produto]))+1),"")</f>
        <v>240000</v>
      </c>
      <c r="N6908" s="2" cm="1">
        <f t="array" ref="N6908">IFERROR(INDEX(tblConsorcios[Prazo (meses)],MOD($J6908,ROWS(tblConsorcios[Produto]))+1),"")</f>
        <v>240</v>
      </c>
      <c r="O6908" s="20" cm="1">
        <f t="array" ref="O6908">IFERROR(INDEX(tblConsorcios[Parcela Mensal (R$)],MOD($J6908,ROWS(tblConsorcios[Produto]))+1),"")</f>
        <v>1288</v>
      </c>
      <c r="P6908" s="20" t="str" cm="1">
        <f t="array" ref="P6908">IFERROR(INDEX(tblClientes[Dividendo Mensal (R$)],INT($J6908/ROWS(tblConsorcios[Produto]))+1),"")</f>
        <v/>
      </c>
      <c r="Q6908" s="20" t="str">
        <f t="shared" si="322"/>
        <v/>
      </c>
      <c r="R6908">
        <f t="shared" si="323"/>
        <v>0</v>
      </c>
    </row>
    <row r="6909" spans="10:18" x14ac:dyDescent="0.2">
      <c r="J6909">
        <f t="shared" si="321"/>
        <v>6907</v>
      </c>
      <c r="K6909" t="str" cm="1">
        <f t="array" ref="K6909">IFERROR(INDEX(tblClientes[Cliente],INT($J6909/ROWS(tblConsorcios[Produto]))+1),"")</f>
        <v/>
      </c>
      <c r="L6909" t="str" cm="1">
        <f t="array" ref="L6909">IFERROR(INDEX(tblConsorcios[Produto],MOD($J6909,ROWS(tblConsorcios[Produto]))+1),"")</f>
        <v>Imóvel IE240 – 220m</v>
      </c>
      <c r="M6909" s="20" cm="1">
        <f t="array" ref="M6909">IFERROR(INDEX(tblConsorcios[Valor da Carta (R$)],MOD($J6909,ROWS(tblConsorcios[Produto]))+1),"")</f>
        <v>240000</v>
      </c>
      <c r="N6909" s="2" cm="1">
        <f t="array" ref="N6909">IFERROR(INDEX(tblConsorcios[Prazo (meses)],MOD($J6909,ROWS(tblConsorcios[Produto]))+1),"")</f>
        <v>220</v>
      </c>
      <c r="O6909" s="20" cm="1">
        <f t="array" ref="O6909">IFERROR(INDEX(tblConsorcios[Parcela Mensal (R$)],MOD($J6909,ROWS(tblConsorcios[Produto]))+1),"")</f>
        <v>1394.18</v>
      </c>
      <c r="P6909" s="20" t="str" cm="1">
        <f t="array" ref="P6909">IFERROR(INDEX(tblClientes[Dividendo Mensal (R$)],INT($J6909/ROWS(tblConsorcios[Produto]))+1),"")</f>
        <v/>
      </c>
      <c r="Q6909" s="20" t="str">
        <f t="shared" si="322"/>
        <v/>
      </c>
      <c r="R6909">
        <f t="shared" si="323"/>
        <v>0</v>
      </c>
    </row>
    <row r="6910" spans="10:18" x14ac:dyDescent="0.2">
      <c r="J6910">
        <f t="shared" si="321"/>
        <v>6908</v>
      </c>
      <c r="K6910" t="str" cm="1">
        <f t="array" ref="K6910">IFERROR(INDEX(tblClientes[Cliente],INT($J6910/ROWS(tblConsorcios[Produto]))+1),"")</f>
        <v/>
      </c>
      <c r="L6910" t="str" cm="1">
        <f t="array" ref="L6910">IFERROR(INDEX(tblConsorcios[Produto],MOD($J6910,ROWS(tblConsorcios[Produto]))+1),"")</f>
        <v>Imóvel IE240 – 200m</v>
      </c>
      <c r="M6910" s="20" cm="1">
        <f t="array" ref="M6910">IFERROR(INDEX(tblConsorcios[Valor da Carta (R$)],MOD($J6910,ROWS(tblConsorcios[Produto]))+1),"")</f>
        <v>240000</v>
      </c>
      <c r="N6910" s="2" cm="1">
        <f t="array" ref="N6910">IFERROR(INDEX(tblConsorcios[Prazo (meses)],MOD($J6910,ROWS(tblConsorcios[Produto]))+1),"")</f>
        <v>200</v>
      </c>
      <c r="O6910" s="20" cm="1">
        <f t="array" ref="O6910">IFERROR(INDEX(tblConsorcios[Parcela Mensal (R$)],MOD($J6910,ROWS(tblConsorcios[Produto]))+1),"")</f>
        <v>1521.6</v>
      </c>
      <c r="P6910" s="20" t="str" cm="1">
        <f t="array" ref="P6910">IFERROR(INDEX(tblClientes[Dividendo Mensal (R$)],INT($J6910/ROWS(tblConsorcios[Produto]))+1),"")</f>
        <v/>
      </c>
      <c r="Q6910" s="20" t="str">
        <f t="shared" si="322"/>
        <v/>
      </c>
      <c r="R6910">
        <f t="shared" si="323"/>
        <v>0</v>
      </c>
    </row>
    <row r="6911" spans="10:18" x14ac:dyDescent="0.2">
      <c r="J6911">
        <f t="shared" si="321"/>
        <v>6909</v>
      </c>
      <c r="K6911" t="str" cm="1">
        <f t="array" ref="K6911">IFERROR(INDEX(tblClientes[Cliente],INT($J6911/ROWS(tblConsorcios[Produto]))+1),"")</f>
        <v/>
      </c>
      <c r="L6911" t="str" cm="1">
        <f t="array" ref="L6911">IFERROR(INDEX(tblConsorcios[Produto],MOD($J6911,ROWS(tblConsorcios[Produto]))+1),"")</f>
        <v>Imóvel IE230 – 240m</v>
      </c>
      <c r="M6911" s="20" cm="1">
        <f t="array" ref="M6911">IFERROR(INDEX(tblConsorcios[Valor da Carta (R$)],MOD($J6911,ROWS(tblConsorcios[Produto]))+1),"")</f>
        <v>230000</v>
      </c>
      <c r="N6911" s="2" cm="1">
        <f t="array" ref="N6911">IFERROR(INDEX(tblConsorcios[Prazo (meses)],MOD($J6911,ROWS(tblConsorcios[Produto]))+1),"")</f>
        <v>240</v>
      </c>
      <c r="O6911" s="20" cm="1">
        <f t="array" ref="O6911">IFERROR(INDEX(tblConsorcios[Parcela Mensal (R$)],MOD($J6911,ROWS(tblConsorcios[Produto]))+1),"")</f>
        <v>1234.33</v>
      </c>
      <c r="P6911" s="20" t="str" cm="1">
        <f t="array" ref="P6911">IFERROR(INDEX(tblClientes[Dividendo Mensal (R$)],INT($J6911/ROWS(tblConsorcios[Produto]))+1),"")</f>
        <v/>
      </c>
      <c r="Q6911" s="20" t="str">
        <f t="shared" si="322"/>
        <v/>
      </c>
      <c r="R6911">
        <f t="shared" si="323"/>
        <v>0</v>
      </c>
    </row>
    <row r="6912" spans="10:18" x14ac:dyDescent="0.2">
      <c r="J6912">
        <f t="shared" si="321"/>
        <v>6910</v>
      </c>
      <c r="K6912" t="str" cm="1">
        <f t="array" ref="K6912">IFERROR(INDEX(tblClientes[Cliente],INT($J6912/ROWS(tblConsorcios[Produto]))+1),"")</f>
        <v/>
      </c>
      <c r="L6912" t="str" cm="1">
        <f t="array" ref="L6912">IFERROR(INDEX(tblConsorcios[Produto],MOD($J6912,ROWS(tblConsorcios[Produto]))+1),"")</f>
        <v>Imóvel IE230 – 220m</v>
      </c>
      <c r="M6912" s="20" cm="1">
        <f t="array" ref="M6912">IFERROR(INDEX(tblConsorcios[Valor da Carta (R$)],MOD($J6912,ROWS(tblConsorcios[Produto]))+1),"")</f>
        <v>230000</v>
      </c>
      <c r="N6912" s="2" cm="1">
        <f t="array" ref="N6912">IFERROR(INDEX(tblConsorcios[Prazo (meses)],MOD($J6912,ROWS(tblConsorcios[Produto]))+1),"")</f>
        <v>220</v>
      </c>
      <c r="O6912" s="20" cm="1">
        <f t="array" ref="O6912">IFERROR(INDEX(tblConsorcios[Parcela Mensal (R$)],MOD($J6912,ROWS(tblConsorcios[Produto]))+1),"")</f>
        <v>1336.09</v>
      </c>
      <c r="P6912" s="20" t="str" cm="1">
        <f t="array" ref="P6912">IFERROR(INDEX(tblClientes[Dividendo Mensal (R$)],INT($J6912/ROWS(tblConsorcios[Produto]))+1),"")</f>
        <v/>
      </c>
      <c r="Q6912" s="20" t="str">
        <f t="shared" si="322"/>
        <v/>
      </c>
      <c r="R6912">
        <f t="shared" si="323"/>
        <v>0</v>
      </c>
    </row>
    <row r="6913" spans="10:18" x14ac:dyDescent="0.2">
      <c r="J6913">
        <f t="shared" si="321"/>
        <v>6911</v>
      </c>
      <c r="K6913" t="str" cm="1">
        <f t="array" ref="K6913">IFERROR(INDEX(tblClientes[Cliente],INT($J6913/ROWS(tblConsorcios[Produto]))+1),"")</f>
        <v/>
      </c>
      <c r="L6913" t="str" cm="1">
        <f t="array" ref="L6913">IFERROR(INDEX(tblConsorcios[Produto],MOD($J6913,ROWS(tblConsorcios[Produto]))+1),"")</f>
        <v>Imóvel IE230 – 200m</v>
      </c>
      <c r="M6913" s="20" cm="1">
        <f t="array" ref="M6913">IFERROR(INDEX(tblConsorcios[Valor da Carta (R$)],MOD($J6913,ROWS(tblConsorcios[Produto]))+1),"")</f>
        <v>230000</v>
      </c>
      <c r="N6913" s="2" cm="1">
        <f t="array" ref="N6913">IFERROR(INDEX(tblConsorcios[Prazo (meses)],MOD($J6913,ROWS(tblConsorcios[Produto]))+1),"")</f>
        <v>200</v>
      </c>
      <c r="O6913" s="20" cm="1">
        <f t="array" ref="O6913">IFERROR(INDEX(tblConsorcios[Parcela Mensal (R$)],MOD($J6913,ROWS(tblConsorcios[Produto]))+1),"")</f>
        <v>1458.2</v>
      </c>
      <c r="P6913" s="20" t="str" cm="1">
        <f t="array" ref="P6913">IFERROR(INDEX(tblClientes[Dividendo Mensal (R$)],INT($J6913/ROWS(tblConsorcios[Produto]))+1),"")</f>
        <v/>
      </c>
      <c r="Q6913" s="20" t="str">
        <f t="shared" si="322"/>
        <v/>
      </c>
      <c r="R6913">
        <f t="shared" si="323"/>
        <v>0</v>
      </c>
    </row>
    <row r="6914" spans="10:18" x14ac:dyDescent="0.2">
      <c r="J6914">
        <f t="shared" si="321"/>
        <v>6912</v>
      </c>
      <c r="K6914" t="str" cm="1">
        <f t="array" ref="K6914">IFERROR(INDEX(tblClientes[Cliente],INT($J6914/ROWS(tblConsorcios[Produto]))+1),"")</f>
        <v/>
      </c>
      <c r="L6914" t="str" cm="1">
        <f t="array" ref="L6914">IFERROR(INDEX(tblConsorcios[Produto],MOD($J6914,ROWS(tblConsorcios[Produto]))+1),"")</f>
        <v>Imóvel IE220 – 240m</v>
      </c>
      <c r="M6914" s="20" cm="1">
        <f t="array" ref="M6914">IFERROR(INDEX(tblConsorcios[Valor da Carta (R$)],MOD($J6914,ROWS(tblConsorcios[Produto]))+1),"")</f>
        <v>220000</v>
      </c>
      <c r="N6914" s="2" cm="1">
        <f t="array" ref="N6914">IFERROR(INDEX(tblConsorcios[Prazo (meses)],MOD($J6914,ROWS(tblConsorcios[Produto]))+1),"")</f>
        <v>240</v>
      </c>
      <c r="O6914" s="20" cm="1">
        <f t="array" ref="O6914">IFERROR(INDEX(tblConsorcios[Parcela Mensal (R$)],MOD($J6914,ROWS(tblConsorcios[Produto]))+1),"")</f>
        <v>1180.67</v>
      </c>
      <c r="P6914" s="20" t="str" cm="1">
        <f t="array" ref="P6914">IFERROR(INDEX(tblClientes[Dividendo Mensal (R$)],INT($J6914/ROWS(tblConsorcios[Produto]))+1),"")</f>
        <v/>
      </c>
      <c r="Q6914" s="20" t="str">
        <f t="shared" si="322"/>
        <v/>
      </c>
      <c r="R6914">
        <f t="shared" si="323"/>
        <v>0</v>
      </c>
    </row>
    <row r="6915" spans="10:18" x14ac:dyDescent="0.2">
      <c r="J6915">
        <f t="shared" ref="J6915:J6978" si="324">ROW()-2</f>
        <v>6913</v>
      </c>
      <c r="K6915" t="str" cm="1">
        <f t="array" ref="K6915">IFERROR(INDEX(tblClientes[Cliente],INT($J6915/ROWS(tblConsorcios[Produto]))+1),"")</f>
        <v/>
      </c>
      <c r="L6915" t="str" cm="1">
        <f t="array" ref="L6915">IFERROR(INDEX(tblConsorcios[Produto],MOD($J6915,ROWS(tblConsorcios[Produto]))+1),"")</f>
        <v>Imóvel IE220 – 220m</v>
      </c>
      <c r="M6915" s="20" cm="1">
        <f t="array" ref="M6915">IFERROR(INDEX(tblConsorcios[Valor da Carta (R$)],MOD($J6915,ROWS(tblConsorcios[Produto]))+1),"")</f>
        <v>220000</v>
      </c>
      <c r="N6915" s="2" cm="1">
        <f t="array" ref="N6915">IFERROR(INDEX(tblConsorcios[Prazo (meses)],MOD($J6915,ROWS(tblConsorcios[Produto]))+1),"")</f>
        <v>220</v>
      </c>
      <c r="O6915" s="20" cm="1">
        <f t="array" ref="O6915">IFERROR(INDEX(tblConsorcios[Parcela Mensal (R$)],MOD($J6915,ROWS(tblConsorcios[Produto]))+1),"")</f>
        <v>1278</v>
      </c>
      <c r="P6915" s="20" t="str" cm="1">
        <f t="array" ref="P6915">IFERROR(INDEX(tblClientes[Dividendo Mensal (R$)],INT($J6915/ROWS(tblConsorcios[Produto]))+1),"")</f>
        <v/>
      </c>
      <c r="Q6915" s="20" t="str">
        <f t="shared" ref="Q6915:Q6978" si="325">IF(AND(ISNUMBER(O6915),ISNUMBER(P6915)),P6915-O6915,"")</f>
        <v/>
      </c>
      <c r="R6915">
        <f t="shared" ref="R6915:R6978" si="326">IF(AND(ISNUMBER(O6915),ISNUMBER(P6915),O6915&lt;=P6915),1,0)</f>
        <v>0</v>
      </c>
    </row>
    <row r="6916" spans="10:18" x14ac:dyDescent="0.2">
      <c r="J6916">
        <f t="shared" si="324"/>
        <v>6914</v>
      </c>
      <c r="K6916" t="str" cm="1">
        <f t="array" ref="K6916">IFERROR(INDEX(tblClientes[Cliente],INT($J6916/ROWS(tblConsorcios[Produto]))+1),"")</f>
        <v/>
      </c>
      <c r="L6916" t="str" cm="1">
        <f t="array" ref="L6916">IFERROR(INDEX(tblConsorcios[Produto],MOD($J6916,ROWS(tblConsorcios[Produto]))+1),"")</f>
        <v>Imóvel IE220 – 200m</v>
      </c>
      <c r="M6916" s="20" cm="1">
        <f t="array" ref="M6916">IFERROR(INDEX(tblConsorcios[Valor da Carta (R$)],MOD($J6916,ROWS(tblConsorcios[Produto]))+1),"")</f>
        <v>220000</v>
      </c>
      <c r="N6916" s="2" cm="1">
        <f t="array" ref="N6916">IFERROR(INDEX(tblConsorcios[Prazo (meses)],MOD($J6916,ROWS(tblConsorcios[Produto]))+1),"")</f>
        <v>200</v>
      </c>
      <c r="O6916" s="20" cm="1">
        <f t="array" ref="O6916">IFERROR(INDEX(tblConsorcios[Parcela Mensal (R$)],MOD($J6916,ROWS(tblConsorcios[Produto]))+1),"")</f>
        <v>1394.8</v>
      </c>
      <c r="P6916" s="20" t="str" cm="1">
        <f t="array" ref="P6916">IFERROR(INDEX(tblClientes[Dividendo Mensal (R$)],INT($J6916/ROWS(tblConsorcios[Produto]))+1),"")</f>
        <v/>
      </c>
      <c r="Q6916" s="20" t="str">
        <f t="shared" si="325"/>
        <v/>
      </c>
      <c r="R6916">
        <f t="shared" si="326"/>
        <v>0</v>
      </c>
    </row>
    <row r="6917" spans="10:18" x14ac:dyDescent="0.2">
      <c r="J6917">
        <f t="shared" si="324"/>
        <v>6915</v>
      </c>
      <c r="K6917" t="str" cm="1">
        <f t="array" ref="K6917">IFERROR(INDEX(tblClientes[Cliente],INT($J6917/ROWS(tblConsorcios[Produto]))+1),"")</f>
        <v/>
      </c>
      <c r="L6917" t="str" cm="1">
        <f t="array" ref="L6917">IFERROR(INDEX(tblConsorcios[Produto],MOD($J6917,ROWS(tblConsorcios[Produto]))+1),"")</f>
        <v>Imóvel IE200 – 240m</v>
      </c>
      <c r="M6917" s="20" cm="1">
        <f t="array" ref="M6917">IFERROR(INDEX(tblConsorcios[Valor da Carta (R$)],MOD($J6917,ROWS(tblConsorcios[Produto]))+1),"")</f>
        <v>200000</v>
      </c>
      <c r="N6917" s="2" cm="1">
        <f t="array" ref="N6917">IFERROR(INDEX(tblConsorcios[Prazo (meses)],MOD($J6917,ROWS(tblConsorcios[Produto]))+1),"")</f>
        <v>240</v>
      </c>
      <c r="O6917" s="20" cm="1">
        <f t="array" ref="O6917">IFERROR(INDEX(tblConsorcios[Parcela Mensal (R$)],MOD($J6917,ROWS(tblConsorcios[Produto]))+1),"")</f>
        <v>1073.33</v>
      </c>
      <c r="P6917" s="20" t="str" cm="1">
        <f t="array" ref="P6917">IFERROR(INDEX(tblClientes[Dividendo Mensal (R$)],INT($J6917/ROWS(tblConsorcios[Produto]))+1),"")</f>
        <v/>
      </c>
      <c r="Q6917" s="20" t="str">
        <f t="shared" si="325"/>
        <v/>
      </c>
      <c r="R6917">
        <f t="shared" si="326"/>
        <v>0</v>
      </c>
    </row>
    <row r="6918" spans="10:18" x14ac:dyDescent="0.2">
      <c r="J6918">
        <f t="shared" si="324"/>
        <v>6916</v>
      </c>
      <c r="K6918" t="str" cm="1">
        <f t="array" ref="K6918">IFERROR(INDEX(tblClientes[Cliente],INT($J6918/ROWS(tblConsorcios[Produto]))+1),"")</f>
        <v/>
      </c>
      <c r="L6918" t="str" cm="1">
        <f t="array" ref="L6918">IFERROR(INDEX(tblConsorcios[Produto],MOD($J6918,ROWS(tblConsorcios[Produto]))+1),"")</f>
        <v>Imóvel IE200 – 220m</v>
      </c>
      <c r="M6918" s="20" cm="1">
        <f t="array" ref="M6918">IFERROR(INDEX(tblConsorcios[Valor da Carta (R$)],MOD($J6918,ROWS(tblConsorcios[Produto]))+1),"")</f>
        <v>200000</v>
      </c>
      <c r="N6918" s="2" cm="1">
        <f t="array" ref="N6918">IFERROR(INDEX(tblConsorcios[Prazo (meses)],MOD($J6918,ROWS(tblConsorcios[Produto]))+1),"")</f>
        <v>220</v>
      </c>
      <c r="O6918" s="20" cm="1">
        <f t="array" ref="O6918">IFERROR(INDEX(tblConsorcios[Parcela Mensal (R$)],MOD($J6918,ROWS(tblConsorcios[Produto]))+1),"")</f>
        <v>1161.82</v>
      </c>
      <c r="P6918" s="20" t="str" cm="1">
        <f t="array" ref="P6918">IFERROR(INDEX(tblClientes[Dividendo Mensal (R$)],INT($J6918/ROWS(tblConsorcios[Produto]))+1),"")</f>
        <v/>
      </c>
      <c r="Q6918" s="20" t="str">
        <f t="shared" si="325"/>
        <v/>
      </c>
      <c r="R6918">
        <f t="shared" si="326"/>
        <v>0</v>
      </c>
    </row>
    <row r="6919" spans="10:18" x14ac:dyDescent="0.2">
      <c r="J6919">
        <f t="shared" si="324"/>
        <v>6917</v>
      </c>
      <c r="K6919" t="str" cm="1">
        <f t="array" ref="K6919">IFERROR(INDEX(tblClientes[Cliente],INT($J6919/ROWS(tblConsorcios[Produto]))+1),"")</f>
        <v/>
      </c>
      <c r="L6919" t="str" cm="1">
        <f t="array" ref="L6919">IFERROR(INDEX(tblConsorcios[Produto],MOD($J6919,ROWS(tblConsorcios[Produto]))+1),"")</f>
        <v>Imóvel IE200 – 200m</v>
      </c>
      <c r="M6919" s="20" cm="1">
        <f t="array" ref="M6919">IFERROR(INDEX(tblConsorcios[Valor da Carta (R$)],MOD($J6919,ROWS(tblConsorcios[Produto]))+1),"")</f>
        <v>200000</v>
      </c>
      <c r="N6919" s="2" cm="1">
        <f t="array" ref="N6919">IFERROR(INDEX(tblConsorcios[Prazo (meses)],MOD($J6919,ROWS(tblConsorcios[Produto]))+1),"")</f>
        <v>200</v>
      </c>
      <c r="O6919" s="20" cm="1">
        <f t="array" ref="O6919">IFERROR(INDEX(tblConsorcios[Parcela Mensal (R$)],MOD($J6919,ROWS(tblConsorcios[Produto]))+1),"")</f>
        <v>1268</v>
      </c>
      <c r="P6919" s="20" t="str" cm="1">
        <f t="array" ref="P6919">IFERROR(INDEX(tblClientes[Dividendo Mensal (R$)],INT($J6919/ROWS(tblConsorcios[Produto]))+1),"")</f>
        <v/>
      </c>
      <c r="Q6919" s="20" t="str">
        <f t="shared" si="325"/>
        <v/>
      </c>
      <c r="R6919">
        <f t="shared" si="326"/>
        <v>0</v>
      </c>
    </row>
    <row r="6920" spans="10:18" x14ac:dyDescent="0.2">
      <c r="J6920">
        <f t="shared" si="324"/>
        <v>6918</v>
      </c>
      <c r="K6920" t="str" cm="1">
        <f t="array" ref="K6920">IFERROR(INDEX(tblClientes[Cliente],INT($J6920/ROWS(tblConsorcios[Produto]))+1),"")</f>
        <v/>
      </c>
      <c r="L6920" t="str" cm="1">
        <f t="array" ref="L6920">IFERROR(INDEX(tblConsorcios[Produto],MOD($J6920,ROWS(tblConsorcios[Produto]))+1),"")</f>
        <v>Imóvel IE150 – 240m</v>
      </c>
      <c r="M6920" s="20" cm="1">
        <f t="array" ref="M6920">IFERROR(INDEX(tblConsorcios[Valor da Carta (R$)],MOD($J6920,ROWS(tblConsorcios[Produto]))+1),"")</f>
        <v>150000</v>
      </c>
      <c r="N6920" s="2" cm="1">
        <f t="array" ref="N6920">IFERROR(INDEX(tblConsorcios[Prazo (meses)],MOD($J6920,ROWS(tblConsorcios[Produto]))+1),"")</f>
        <v>240</v>
      </c>
      <c r="O6920" s="20" cm="1">
        <f t="array" ref="O6920">IFERROR(INDEX(tblConsorcios[Parcela Mensal (R$)],MOD($J6920,ROWS(tblConsorcios[Produto]))+1),"")</f>
        <v>805</v>
      </c>
      <c r="P6920" s="20" t="str" cm="1">
        <f t="array" ref="P6920">IFERROR(INDEX(tblClientes[Dividendo Mensal (R$)],INT($J6920/ROWS(tblConsorcios[Produto]))+1),"")</f>
        <v/>
      </c>
      <c r="Q6920" s="20" t="str">
        <f t="shared" si="325"/>
        <v/>
      </c>
      <c r="R6920">
        <f t="shared" si="326"/>
        <v>0</v>
      </c>
    </row>
    <row r="6921" spans="10:18" x14ac:dyDescent="0.2">
      <c r="J6921">
        <f t="shared" si="324"/>
        <v>6919</v>
      </c>
      <c r="K6921" t="str" cm="1">
        <f t="array" ref="K6921">IFERROR(INDEX(tblClientes[Cliente],INT($J6921/ROWS(tblConsorcios[Produto]))+1),"")</f>
        <v/>
      </c>
      <c r="L6921" t="str" cm="1">
        <f t="array" ref="L6921">IFERROR(INDEX(tblConsorcios[Produto],MOD($J6921,ROWS(tblConsorcios[Produto]))+1),"")</f>
        <v>Imóvel IE150 – 220m</v>
      </c>
      <c r="M6921" s="20" cm="1">
        <f t="array" ref="M6921">IFERROR(INDEX(tblConsorcios[Valor da Carta (R$)],MOD($J6921,ROWS(tblConsorcios[Produto]))+1),"")</f>
        <v>150000</v>
      </c>
      <c r="N6921" s="2" cm="1">
        <f t="array" ref="N6921">IFERROR(INDEX(tblConsorcios[Prazo (meses)],MOD($J6921,ROWS(tblConsorcios[Produto]))+1),"")</f>
        <v>220</v>
      </c>
      <c r="O6921" s="20" cm="1">
        <f t="array" ref="O6921">IFERROR(INDEX(tblConsorcios[Parcela Mensal (R$)],MOD($J6921,ROWS(tblConsorcios[Produto]))+1),"")</f>
        <v>871.36</v>
      </c>
      <c r="P6921" s="20" t="str" cm="1">
        <f t="array" ref="P6921">IFERROR(INDEX(tblClientes[Dividendo Mensal (R$)],INT($J6921/ROWS(tblConsorcios[Produto]))+1),"")</f>
        <v/>
      </c>
      <c r="Q6921" s="20" t="str">
        <f t="shared" si="325"/>
        <v/>
      </c>
      <c r="R6921">
        <f t="shared" si="326"/>
        <v>0</v>
      </c>
    </row>
    <row r="6922" spans="10:18" x14ac:dyDescent="0.2">
      <c r="J6922">
        <f t="shared" si="324"/>
        <v>6920</v>
      </c>
      <c r="K6922" t="str" cm="1">
        <f t="array" ref="K6922">IFERROR(INDEX(tblClientes[Cliente],INT($J6922/ROWS(tblConsorcios[Produto]))+1),"")</f>
        <v/>
      </c>
      <c r="L6922" t="str" cm="1">
        <f t="array" ref="L6922">IFERROR(INDEX(tblConsorcios[Produto],MOD($J6922,ROWS(tblConsorcios[Produto]))+1),"")</f>
        <v>Imóvel IE150 – 200m</v>
      </c>
      <c r="M6922" s="20" cm="1">
        <f t="array" ref="M6922">IFERROR(INDEX(tblConsorcios[Valor da Carta (R$)],MOD($J6922,ROWS(tblConsorcios[Produto]))+1),"")</f>
        <v>150000</v>
      </c>
      <c r="N6922" s="2" cm="1">
        <f t="array" ref="N6922">IFERROR(INDEX(tblConsorcios[Prazo (meses)],MOD($J6922,ROWS(tblConsorcios[Produto]))+1),"")</f>
        <v>200</v>
      </c>
      <c r="O6922" s="20" cm="1">
        <f t="array" ref="O6922">IFERROR(INDEX(tblConsorcios[Parcela Mensal (R$)],MOD($J6922,ROWS(tblConsorcios[Produto]))+1),"")</f>
        <v>951</v>
      </c>
      <c r="P6922" s="20" t="str" cm="1">
        <f t="array" ref="P6922">IFERROR(INDEX(tblClientes[Dividendo Mensal (R$)],INT($J6922/ROWS(tblConsorcios[Produto]))+1),"")</f>
        <v/>
      </c>
      <c r="Q6922" s="20" t="str">
        <f t="shared" si="325"/>
        <v/>
      </c>
      <c r="R6922">
        <f t="shared" si="326"/>
        <v>0</v>
      </c>
    </row>
    <row r="6923" spans="10:18" x14ac:dyDescent="0.2">
      <c r="J6923">
        <f t="shared" si="324"/>
        <v>6921</v>
      </c>
      <c r="K6923" t="str" cm="1">
        <f t="array" ref="K6923">IFERROR(INDEX(tblClientes[Cliente],INT($J6923/ROWS(tblConsorcios[Produto]))+1),"")</f>
        <v/>
      </c>
      <c r="L6923" t="str" cm="1">
        <f t="array" ref="L6923">IFERROR(INDEX(tblConsorcios[Produto],MOD($J6923,ROWS(tblConsorcios[Produto]))+1),"")</f>
        <v>Imóvel IE140 – 240m</v>
      </c>
      <c r="M6923" s="20" cm="1">
        <f t="array" ref="M6923">IFERROR(INDEX(tblConsorcios[Valor da Carta (R$)],MOD($J6923,ROWS(tblConsorcios[Produto]))+1),"")</f>
        <v>140000</v>
      </c>
      <c r="N6923" s="2" cm="1">
        <f t="array" ref="N6923">IFERROR(INDEX(tblConsorcios[Prazo (meses)],MOD($J6923,ROWS(tblConsorcios[Produto]))+1),"")</f>
        <v>240</v>
      </c>
      <c r="O6923" s="20" cm="1">
        <f t="array" ref="O6923">IFERROR(INDEX(tblConsorcios[Parcela Mensal (R$)],MOD($J6923,ROWS(tblConsorcios[Produto]))+1),"")</f>
        <v>751.33</v>
      </c>
      <c r="P6923" s="20" t="str" cm="1">
        <f t="array" ref="P6923">IFERROR(INDEX(tblClientes[Dividendo Mensal (R$)],INT($J6923/ROWS(tblConsorcios[Produto]))+1),"")</f>
        <v/>
      </c>
      <c r="Q6923" s="20" t="str">
        <f t="shared" si="325"/>
        <v/>
      </c>
      <c r="R6923">
        <f t="shared" si="326"/>
        <v>0</v>
      </c>
    </row>
    <row r="6924" spans="10:18" x14ac:dyDescent="0.2">
      <c r="J6924">
        <f t="shared" si="324"/>
        <v>6922</v>
      </c>
      <c r="K6924" t="str" cm="1">
        <f t="array" ref="K6924">IFERROR(INDEX(tblClientes[Cliente],INT($J6924/ROWS(tblConsorcios[Produto]))+1),"")</f>
        <v/>
      </c>
      <c r="L6924" t="str" cm="1">
        <f t="array" ref="L6924">IFERROR(INDEX(tblConsorcios[Produto],MOD($J6924,ROWS(tblConsorcios[Produto]))+1),"")</f>
        <v>Imóvel IE140 – 220m</v>
      </c>
      <c r="M6924" s="20" cm="1">
        <f t="array" ref="M6924">IFERROR(INDEX(tblConsorcios[Valor da Carta (R$)],MOD($J6924,ROWS(tblConsorcios[Produto]))+1),"")</f>
        <v>140000</v>
      </c>
      <c r="N6924" s="2" cm="1">
        <f t="array" ref="N6924">IFERROR(INDEX(tblConsorcios[Prazo (meses)],MOD($J6924,ROWS(tblConsorcios[Produto]))+1),"")</f>
        <v>220</v>
      </c>
      <c r="O6924" s="20" cm="1">
        <f t="array" ref="O6924">IFERROR(INDEX(tblConsorcios[Parcela Mensal (R$)],MOD($J6924,ROWS(tblConsorcios[Produto]))+1),"")</f>
        <v>813.27</v>
      </c>
      <c r="P6924" s="20" t="str" cm="1">
        <f t="array" ref="P6924">IFERROR(INDEX(tblClientes[Dividendo Mensal (R$)],INT($J6924/ROWS(tblConsorcios[Produto]))+1),"")</f>
        <v/>
      </c>
      <c r="Q6924" s="20" t="str">
        <f t="shared" si="325"/>
        <v/>
      </c>
      <c r="R6924">
        <f t="shared" si="326"/>
        <v>0</v>
      </c>
    </row>
    <row r="6925" spans="10:18" x14ac:dyDescent="0.2">
      <c r="J6925">
        <f t="shared" si="324"/>
        <v>6923</v>
      </c>
      <c r="K6925" t="str" cm="1">
        <f t="array" ref="K6925">IFERROR(INDEX(tblClientes[Cliente],INT($J6925/ROWS(tblConsorcios[Produto]))+1),"")</f>
        <v/>
      </c>
      <c r="L6925" t="str" cm="1">
        <f t="array" ref="L6925">IFERROR(INDEX(tblConsorcios[Produto],MOD($J6925,ROWS(tblConsorcios[Produto]))+1),"")</f>
        <v>Imóvel IE140 – 200m</v>
      </c>
      <c r="M6925" s="20" cm="1">
        <f t="array" ref="M6925">IFERROR(INDEX(tblConsorcios[Valor da Carta (R$)],MOD($J6925,ROWS(tblConsorcios[Produto]))+1),"")</f>
        <v>140000</v>
      </c>
      <c r="N6925" s="2" cm="1">
        <f t="array" ref="N6925">IFERROR(INDEX(tblConsorcios[Prazo (meses)],MOD($J6925,ROWS(tblConsorcios[Produto]))+1),"")</f>
        <v>200</v>
      </c>
      <c r="O6925" s="20" cm="1">
        <f t="array" ref="O6925">IFERROR(INDEX(tblConsorcios[Parcela Mensal (R$)],MOD($J6925,ROWS(tblConsorcios[Produto]))+1),"")</f>
        <v>887.6</v>
      </c>
      <c r="P6925" s="20" t="str" cm="1">
        <f t="array" ref="P6925">IFERROR(INDEX(tblClientes[Dividendo Mensal (R$)],INT($J6925/ROWS(tblConsorcios[Produto]))+1),"")</f>
        <v/>
      </c>
      <c r="Q6925" s="20" t="str">
        <f t="shared" si="325"/>
        <v/>
      </c>
      <c r="R6925">
        <f t="shared" si="326"/>
        <v>0</v>
      </c>
    </row>
    <row r="6926" spans="10:18" x14ac:dyDescent="0.2">
      <c r="J6926">
        <f t="shared" si="324"/>
        <v>6924</v>
      </c>
      <c r="K6926" t="str" cm="1">
        <f t="array" ref="K6926">IFERROR(INDEX(tblClientes[Cliente],INT($J6926/ROWS(tblConsorcios[Produto]))+1),"")</f>
        <v/>
      </c>
      <c r="L6926" t="str" cm="1">
        <f t="array" ref="L6926">IFERROR(INDEX(tblConsorcios[Produto],MOD($J6926,ROWS(tblConsorcios[Produto]))+1),"")</f>
        <v>Imóvel IE130 – 240m</v>
      </c>
      <c r="M6926" s="20" cm="1">
        <f t="array" ref="M6926">IFERROR(INDEX(tblConsorcios[Valor da Carta (R$)],MOD($J6926,ROWS(tblConsorcios[Produto]))+1),"")</f>
        <v>130000</v>
      </c>
      <c r="N6926" s="2" cm="1">
        <f t="array" ref="N6926">IFERROR(INDEX(tblConsorcios[Prazo (meses)],MOD($J6926,ROWS(tblConsorcios[Produto]))+1),"")</f>
        <v>240</v>
      </c>
      <c r="O6926" s="20" cm="1">
        <f t="array" ref="O6926">IFERROR(INDEX(tblConsorcios[Parcela Mensal (R$)],MOD($J6926,ROWS(tblConsorcios[Produto]))+1),"")</f>
        <v>697.67</v>
      </c>
      <c r="P6926" s="20" t="str" cm="1">
        <f t="array" ref="P6926">IFERROR(INDEX(tblClientes[Dividendo Mensal (R$)],INT($J6926/ROWS(tblConsorcios[Produto]))+1),"")</f>
        <v/>
      </c>
      <c r="Q6926" s="20" t="str">
        <f t="shared" si="325"/>
        <v/>
      </c>
      <c r="R6926">
        <f t="shared" si="326"/>
        <v>0</v>
      </c>
    </row>
    <row r="6927" spans="10:18" x14ac:dyDescent="0.2">
      <c r="J6927">
        <f t="shared" si="324"/>
        <v>6925</v>
      </c>
      <c r="K6927" t="str" cm="1">
        <f t="array" ref="K6927">IFERROR(INDEX(tblClientes[Cliente],INT($J6927/ROWS(tblConsorcios[Produto]))+1),"")</f>
        <v/>
      </c>
      <c r="L6927" t="str" cm="1">
        <f t="array" ref="L6927">IFERROR(INDEX(tblConsorcios[Produto],MOD($J6927,ROWS(tblConsorcios[Produto]))+1),"")</f>
        <v>Imóvel IE130 – 220m</v>
      </c>
      <c r="M6927" s="20" cm="1">
        <f t="array" ref="M6927">IFERROR(INDEX(tblConsorcios[Valor da Carta (R$)],MOD($J6927,ROWS(tblConsorcios[Produto]))+1),"")</f>
        <v>130000</v>
      </c>
      <c r="N6927" s="2" cm="1">
        <f t="array" ref="N6927">IFERROR(INDEX(tblConsorcios[Prazo (meses)],MOD($J6927,ROWS(tblConsorcios[Produto]))+1),"")</f>
        <v>220</v>
      </c>
      <c r="O6927" s="20" cm="1">
        <f t="array" ref="O6927">IFERROR(INDEX(tblConsorcios[Parcela Mensal (R$)],MOD($J6927,ROWS(tblConsorcios[Produto]))+1),"")</f>
        <v>755.18</v>
      </c>
      <c r="P6927" s="20" t="str" cm="1">
        <f t="array" ref="P6927">IFERROR(INDEX(tblClientes[Dividendo Mensal (R$)],INT($J6927/ROWS(tblConsorcios[Produto]))+1),"")</f>
        <v/>
      </c>
      <c r="Q6927" s="20" t="str">
        <f t="shared" si="325"/>
        <v/>
      </c>
      <c r="R6927">
        <f t="shared" si="326"/>
        <v>0</v>
      </c>
    </row>
    <row r="6928" spans="10:18" x14ac:dyDescent="0.2">
      <c r="J6928">
        <f t="shared" si="324"/>
        <v>6926</v>
      </c>
      <c r="K6928" t="str" cm="1">
        <f t="array" ref="K6928">IFERROR(INDEX(tblClientes[Cliente],INT($J6928/ROWS(tblConsorcios[Produto]))+1),"")</f>
        <v/>
      </c>
      <c r="L6928" t="str" cm="1">
        <f t="array" ref="L6928">IFERROR(INDEX(tblConsorcios[Produto],MOD($J6928,ROWS(tblConsorcios[Produto]))+1),"")</f>
        <v>Imóvel IE130 – 200m</v>
      </c>
      <c r="M6928" s="20" cm="1">
        <f t="array" ref="M6928">IFERROR(INDEX(tblConsorcios[Valor da Carta (R$)],MOD($J6928,ROWS(tblConsorcios[Produto]))+1),"")</f>
        <v>130000</v>
      </c>
      <c r="N6928" s="2" cm="1">
        <f t="array" ref="N6928">IFERROR(INDEX(tblConsorcios[Prazo (meses)],MOD($J6928,ROWS(tblConsorcios[Produto]))+1),"")</f>
        <v>200</v>
      </c>
      <c r="O6928" s="20" cm="1">
        <f t="array" ref="O6928">IFERROR(INDEX(tblConsorcios[Parcela Mensal (R$)],MOD($J6928,ROWS(tblConsorcios[Produto]))+1),"")</f>
        <v>824.2</v>
      </c>
      <c r="P6928" s="20" t="str" cm="1">
        <f t="array" ref="P6928">IFERROR(INDEX(tblClientes[Dividendo Mensal (R$)],INT($J6928/ROWS(tblConsorcios[Produto]))+1),"")</f>
        <v/>
      </c>
      <c r="Q6928" s="20" t="str">
        <f t="shared" si="325"/>
        <v/>
      </c>
      <c r="R6928">
        <f t="shared" si="326"/>
        <v>0</v>
      </c>
    </row>
    <row r="6929" spans="10:18" x14ac:dyDescent="0.2">
      <c r="J6929">
        <f t="shared" si="324"/>
        <v>6927</v>
      </c>
      <c r="K6929" t="str" cm="1">
        <f t="array" ref="K6929">IFERROR(INDEX(tblClientes[Cliente],INT($J6929/ROWS(tblConsorcios[Produto]))+1),"")</f>
        <v/>
      </c>
      <c r="L6929" t="str" cm="1">
        <f t="array" ref="L6929">IFERROR(INDEX(tblConsorcios[Produto],MOD($J6929,ROWS(tblConsorcios[Produto]))+1),"")</f>
        <v>Imóvel IE120 – 240m</v>
      </c>
      <c r="M6929" s="20" cm="1">
        <f t="array" ref="M6929">IFERROR(INDEX(tblConsorcios[Valor da Carta (R$)],MOD($J6929,ROWS(tblConsorcios[Produto]))+1),"")</f>
        <v>120000</v>
      </c>
      <c r="N6929" s="2" cm="1">
        <f t="array" ref="N6929">IFERROR(INDEX(tblConsorcios[Prazo (meses)],MOD($J6929,ROWS(tblConsorcios[Produto]))+1),"")</f>
        <v>240</v>
      </c>
      <c r="O6929" s="20" cm="1">
        <f t="array" ref="O6929">IFERROR(INDEX(tblConsorcios[Parcela Mensal (R$)],MOD($J6929,ROWS(tblConsorcios[Produto]))+1),"")</f>
        <v>644</v>
      </c>
      <c r="P6929" s="20" t="str" cm="1">
        <f t="array" ref="P6929">IFERROR(INDEX(tblClientes[Dividendo Mensal (R$)],INT($J6929/ROWS(tblConsorcios[Produto]))+1),"")</f>
        <v/>
      </c>
      <c r="Q6929" s="20" t="str">
        <f t="shared" si="325"/>
        <v/>
      </c>
      <c r="R6929">
        <f t="shared" si="326"/>
        <v>0</v>
      </c>
    </row>
    <row r="6930" spans="10:18" x14ac:dyDescent="0.2">
      <c r="J6930">
        <f t="shared" si="324"/>
        <v>6928</v>
      </c>
      <c r="K6930" t="str" cm="1">
        <f t="array" ref="K6930">IFERROR(INDEX(tblClientes[Cliente],INT($J6930/ROWS(tblConsorcios[Produto]))+1),"")</f>
        <v/>
      </c>
      <c r="L6930" t="str" cm="1">
        <f t="array" ref="L6930">IFERROR(INDEX(tblConsorcios[Produto],MOD($J6930,ROWS(tblConsorcios[Produto]))+1),"")</f>
        <v>Imóvel IE120 – 220m</v>
      </c>
      <c r="M6930" s="20" cm="1">
        <f t="array" ref="M6930">IFERROR(INDEX(tblConsorcios[Valor da Carta (R$)],MOD($J6930,ROWS(tblConsorcios[Produto]))+1),"")</f>
        <v>120000</v>
      </c>
      <c r="N6930" s="2" cm="1">
        <f t="array" ref="N6930">IFERROR(INDEX(tblConsorcios[Prazo (meses)],MOD($J6930,ROWS(tblConsorcios[Produto]))+1),"")</f>
        <v>220</v>
      </c>
      <c r="O6930" s="20" cm="1">
        <f t="array" ref="O6930">IFERROR(INDEX(tblConsorcios[Parcela Mensal (R$)],MOD($J6930,ROWS(tblConsorcios[Produto]))+1),"")</f>
        <v>697.09</v>
      </c>
      <c r="P6930" s="20" t="str" cm="1">
        <f t="array" ref="P6930">IFERROR(INDEX(tblClientes[Dividendo Mensal (R$)],INT($J6930/ROWS(tblConsorcios[Produto]))+1),"")</f>
        <v/>
      </c>
      <c r="Q6930" s="20" t="str">
        <f t="shared" si="325"/>
        <v/>
      </c>
      <c r="R6930">
        <f t="shared" si="326"/>
        <v>0</v>
      </c>
    </row>
    <row r="6931" spans="10:18" x14ac:dyDescent="0.2">
      <c r="J6931">
        <f t="shared" si="324"/>
        <v>6929</v>
      </c>
      <c r="K6931" t="str" cm="1">
        <f t="array" ref="K6931">IFERROR(INDEX(tblClientes[Cliente],INT($J6931/ROWS(tblConsorcios[Produto]))+1),"")</f>
        <v/>
      </c>
      <c r="L6931" t="str" cm="1">
        <f t="array" ref="L6931">IFERROR(INDEX(tblConsorcios[Produto],MOD($J6931,ROWS(tblConsorcios[Produto]))+1),"")</f>
        <v>Imóvel IE120 – 200m</v>
      </c>
      <c r="M6931" s="20" cm="1">
        <f t="array" ref="M6931">IFERROR(INDEX(tblConsorcios[Valor da Carta (R$)],MOD($J6931,ROWS(tblConsorcios[Produto]))+1),"")</f>
        <v>120000</v>
      </c>
      <c r="N6931" s="2" cm="1">
        <f t="array" ref="N6931">IFERROR(INDEX(tblConsorcios[Prazo (meses)],MOD($J6931,ROWS(tblConsorcios[Produto]))+1),"")</f>
        <v>200</v>
      </c>
      <c r="O6931" s="20" cm="1">
        <f t="array" ref="O6931">IFERROR(INDEX(tblConsorcios[Parcela Mensal (R$)],MOD($J6931,ROWS(tblConsorcios[Produto]))+1),"")</f>
        <v>760.8</v>
      </c>
      <c r="P6931" s="20" t="str" cm="1">
        <f t="array" ref="P6931">IFERROR(INDEX(tblClientes[Dividendo Mensal (R$)],INT($J6931/ROWS(tblConsorcios[Produto]))+1),"")</f>
        <v/>
      </c>
      <c r="Q6931" s="20" t="str">
        <f t="shared" si="325"/>
        <v/>
      </c>
      <c r="R6931">
        <f t="shared" si="326"/>
        <v>0</v>
      </c>
    </row>
    <row r="6932" spans="10:18" x14ac:dyDescent="0.2">
      <c r="J6932">
        <f t="shared" si="324"/>
        <v>6930</v>
      </c>
      <c r="K6932" t="str" cm="1">
        <f t="array" ref="K6932">IFERROR(INDEX(tblClientes[Cliente],INT($J6932/ROWS(tblConsorcios[Produto]))+1),"")</f>
        <v/>
      </c>
      <c r="L6932" t="str" cm="1">
        <f t="array" ref="L6932">IFERROR(INDEX(tblConsorcios[Produto],MOD($J6932,ROWS(tblConsorcios[Produto]))+1),"")</f>
        <v>Imóvel IE600 – 240m</v>
      </c>
      <c r="M6932" s="20" cm="1">
        <f t="array" ref="M6932">IFERROR(INDEX(tblConsorcios[Valor da Carta (R$)],MOD($J6932,ROWS(tblConsorcios[Produto]))+1),"")</f>
        <v>600000</v>
      </c>
      <c r="N6932" s="2" cm="1">
        <f t="array" ref="N6932">IFERROR(INDEX(tblConsorcios[Prazo (meses)],MOD($J6932,ROWS(tblConsorcios[Produto]))+1),"")</f>
        <v>240</v>
      </c>
      <c r="O6932" s="20" cm="1">
        <f t="array" ref="O6932">IFERROR(INDEX(tblConsorcios[Parcela Mensal (R$)],MOD($J6932,ROWS(tblConsorcios[Produto]))+1),"")</f>
        <v>3220</v>
      </c>
      <c r="P6932" s="20" t="str" cm="1">
        <f t="array" ref="P6932">IFERROR(INDEX(tblClientes[Dividendo Mensal (R$)],INT($J6932/ROWS(tblConsorcios[Produto]))+1),"")</f>
        <v/>
      </c>
      <c r="Q6932" s="20" t="str">
        <f t="shared" si="325"/>
        <v/>
      </c>
      <c r="R6932">
        <f t="shared" si="326"/>
        <v>0</v>
      </c>
    </row>
    <row r="6933" spans="10:18" x14ac:dyDescent="0.2">
      <c r="J6933">
        <f t="shared" si="324"/>
        <v>6931</v>
      </c>
      <c r="K6933" t="str" cm="1">
        <f t="array" ref="K6933">IFERROR(INDEX(tblClientes[Cliente],INT($J6933/ROWS(tblConsorcios[Produto]))+1),"")</f>
        <v/>
      </c>
      <c r="L6933" t="str" cm="1">
        <f t="array" ref="L6933">IFERROR(INDEX(tblConsorcios[Produto],MOD($J6933,ROWS(tblConsorcios[Produto]))+1),"")</f>
        <v>Imóvel IE600 – 220m</v>
      </c>
      <c r="M6933" s="20" cm="1">
        <f t="array" ref="M6933">IFERROR(INDEX(tblConsorcios[Valor da Carta (R$)],MOD($J6933,ROWS(tblConsorcios[Produto]))+1),"")</f>
        <v>600000</v>
      </c>
      <c r="N6933" s="2" cm="1">
        <f t="array" ref="N6933">IFERROR(INDEX(tblConsorcios[Prazo (meses)],MOD($J6933,ROWS(tblConsorcios[Produto]))+1),"")</f>
        <v>220</v>
      </c>
      <c r="O6933" s="20" cm="1">
        <f t="array" ref="O6933">IFERROR(INDEX(tblConsorcios[Parcela Mensal (R$)],MOD($J6933,ROWS(tblConsorcios[Produto]))+1),"")</f>
        <v>3485.45</v>
      </c>
      <c r="P6933" s="20" t="str" cm="1">
        <f t="array" ref="P6933">IFERROR(INDEX(tblClientes[Dividendo Mensal (R$)],INT($J6933/ROWS(tblConsorcios[Produto]))+1),"")</f>
        <v/>
      </c>
      <c r="Q6933" s="20" t="str">
        <f t="shared" si="325"/>
        <v/>
      </c>
      <c r="R6933">
        <f t="shared" si="326"/>
        <v>0</v>
      </c>
    </row>
    <row r="6934" spans="10:18" x14ac:dyDescent="0.2">
      <c r="J6934">
        <f t="shared" si="324"/>
        <v>6932</v>
      </c>
      <c r="K6934" t="str" cm="1">
        <f t="array" ref="K6934">IFERROR(INDEX(tblClientes[Cliente],INT($J6934/ROWS(tblConsorcios[Produto]))+1),"")</f>
        <v/>
      </c>
      <c r="L6934" t="str" cm="1">
        <f t="array" ref="L6934">IFERROR(INDEX(tblConsorcios[Produto],MOD($J6934,ROWS(tblConsorcios[Produto]))+1),"")</f>
        <v>Imóvel IE600 – 200m</v>
      </c>
      <c r="M6934" s="20" cm="1">
        <f t="array" ref="M6934">IFERROR(INDEX(tblConsorcios[Valor da Carta (R$)],MOD($J6934,ROWS(tblConsorcios[Produto]))+1),"")</f>
        <v>600000</v>
      </c>
      <c r="N6934" s="2" cm="1">
        <f t="array" ref="N6934">IFERROR(INDEX(tblConsorcios[Prazo (meses)],MOD($J6934,ROWS(tblConsorcios[Produto]))+1),"")</f>
        <v>200</v>
      </c>
      <c r="O6934" s="20" cm="1">
        <f t="array" ref="O6934">IFERROR(INDEX(tblConsorcios[Parcela Mensal (R$)],MOD($J6934,ROWS(tblConsorcios[Produto]))+1),"")</f>
        <v>3804</v>
      </c>
      <c r="P6934" s="20" t="str" cm="1">
        <f t="array" ref="P6934">IFERROR(INDEX(tblClientes[Dividendo Mensal (R$)],INT($J6934/ROWS(tblConsorcios[Produto]))+1),"")</f>
        <v/>
      </c>
      <c r="Q6934" s="20" t="str">
        <f t="shared" si="325"/>
        <v/>
      </c>
      <c r="R6934">
        <f t="shared" si="326"/>
        <v>0</v>
      </c>
    </row>
    <row r="6935" spans="10:18" x14ac:dyDescent="0.2">
      <c r="J6935">
        <f t="shared" si="324"/>
        <v>6933</v>
      </c>
      <c r="K6935" t="str" cm="1">
        <f t="array" ref="K6935">IFERROR(INDEX(tblClientes[Cliente],INT($J6935/ROWS(tblConsorcios[Produto]))+1),"")</f>
        <v/>
      </c>
      <c r="L6935" t="str" cm="1">
        <f t="array" ref="L6935">IFERROR(INDEX(tblConsorcios[Produto],MOD($J6935,ROWS(tblConsorcios[Produto]))+1),"")</f>
        <v>Imóvel IE580 – 240m</v>
      </c>
      <c r="M6935" s="20" cm="1">
        <f t="array" ref="M6935">IFERROR(INDEX(tblConsorcios[Valor da Carta (R$)],MOD($J6935,ROWS(tblConsorcios[Produto]))+1),"")</f>
        <v>580000</v>
      </c>
      <c r="N6935" s="2" cm="1">
        <f t="array" ref="N6935">IFERROR(INDEX(tblConsorcios[Prazo (meses)],MOD($J6935,ROWS(tblConsorcios[Produto]))+1),"")</f>
        <v>240</v>
      </c>
      <c r="O6935" s="20" cm="1">
        <f t="array" ref="O6935">IFERROR(INDEX(tblConsorcios[Parcela Mensal (R$)],MOD($J6935,ROWS(tblConsorcios[Produto]))+1),"")</f>
        <v>3112.67</v>
      </c>
      <c r="P6935" s="20" t="str" cm="1">
        <f t="array" ref="P6935">IFERROR(INDEX(tblClientes[Dividendo Mensal (R$)],INT($J6935/ROWS(tblConsorcios[Produto]))+1),"")</f>
        <v/>
      </c>
      <c r="Q6935" s="20" t="str">
        <f t="shared" si="325"/>
        <v/>
      </c>
      <c r="R6935">
        <f t="shared" si="326"/>
        <v>0</v>
      </c>
    </row>
    <row r="6936" spans="10:18" x14ac:dyDescent="0.2">
      <c r="J6936">
        <f t="shared" si="324"/>
        <v>6934</v>
      </c>
      <c r="K6936" t="str" cm="1">
        <f t="array" ref="K6936">IFERROR(INDEX(tblClientes[Cliente],INT($J6936/ROWS(tblConsorcios[Produto]))+1),"")</f>
        <v/>
      </c>
      <c r="L6936" t="str" cm="1">
        <f t="array" ref="L6936">IFERROR(INDEX(tblConsorcios[Produto],MOD($J6936,ROWS(tblConsorcios[Produto]))+1),"")</f>
        <v>Imóvel IE580 – 220m</v>
      </c>
      <c r="M6936" s="20" cm="1">
        <f t="array" ref="M6936">IFERROR(INDEX(tblConsorcios[Valor da Carta (R$)],MOD($J6936,ROWS(tblConsorcios[Produto]))+1),"")</f>
        <v>580000</v>
      </c>
      <c r="N6936" s="2" cm="1">
        <f t="array" ref="N6936">IFERROR(INDEX(tblConsorcios[Prazo (meses)],MOD($J6936,ROWS(tblConsorcios[Produto]))+1),"")</f>
        <v>220</v>
      </c>
      <c r="O6936" s="20" cm="1">
        <f t="array" ref="O6936">IFERROR(INDEX(tblConsorcios[Parcela Mensal (R$)],MOD($J6936,ROWS(tblConsorcios[Produto]))+1),"")</f>
        <v>3369.27</v>
      </c>
      <c r="P6936" s="20" t="str" cm="1">
        <f t="array" ref="P6936">IFERROR(INDEX(tblClientes[Dividendo Mensal (R$)],INT($J6936/ROWS(tblConsorcios[Produto]))+1),"")</f>
        <v/>
      </c>
      <c r="Q6936" s="20" t="str">
        <f t="shared" si="325"/>
        <v/>
      </c>
      <c r="R6936">
        <f t="shared" si="326"/>
        <v>0</v>
      </c>
    </row>
    <row r="6937" spans="10:18" x14ac:dyDescent="0.2">
      <c r="J6937">
        <f t="shared" si="324"/>
        <v>6935</v>
      </c>
      <c r="K6937" t="str" cm="1">
        <f t="array" ref="K6937">IFERROR(INDEX(tblClientes[Cliente],INT($J6937/ROWS(tblConsorcios[Produto]))+1),"")</f>
        <v/>
      </c>
      <c r="L6937" t="str" cm="1">
        <f t="array" ref="L6937">IFERROR(INDEX(tblConsorcios[Produto],MOD($J6937,ROWS(tblConsorcios[Produto]))+1),"")</f>
        <v>Imóvel IE580 – 200m</v>
      </c>
      <c r="M6937" s="20" cm="1">
        <f t="array" ref="M6937">IFERROR(INDEX(tblConsorcios[Valor da Carta (R$)],MOD($J6937,ROWS(tblConsorcios[Produto]))+1),"")</f>
        <v>580000</v>
      </c>
      <c r="N6937" s="2" cm="1">
        <f t="array" ref="N6937">IFERROR(INDEX(tblConsorcios[Prazo (meses)],MOD($J6937,ROWS(tblConsorcios[Produto]))+1),"")</f>
        <v>200</v>
      </c>
      <c r="O6937" s="20" cm="1">
        <f t="array" ref="O6937">IFERROR(INDEX(tblConsorcios[Parcela Mensal (R$)],MOD($J6937,ROWS(tblConsorcios[Produto]))+1),"")</f>
        <v>3677.2</v>
      </c>
      <c r="P6937" s="20" t="str" cm="1">
        <f t="array" ref="P6937">IFERROR(INDEX(tblClientes[Dividendo Mensal (R$)],INT($J6937/ROWS(tblConsorcios[Produto]))+1),"")</f>
        <v/>
      </c>
      <c r="Q6937" s="20" t="str">
        <f t="shared" si="325"/>
        <v/>
      </c>
      <c r="R6937">
        <f t="shared" si="326"/>
        <v>0</v>
      </c>
    </row>
    <row r="6938" spans="10:18" x14ac:dyDescent="0.2">
      <c r="J6938">
        <f t="shared" si="324"/>
        <v>6936</v>
      </c>
      <c r="K6938" t="str" cm="1">
        <f t="array" ref="K6938">IFERROR(INDEX(tblClientes[Cliente],INT($J6938/ROWS(tblConsorcios[Produto]))+1),"")</f>
        <v/>
      </c>
      <c r="L6938" t="str" cm="1">
        <f t="array" ref="L6938">IFERROR(INDEX(tblConsorcios[Produto],MOD($J6938,ROWS(tblConsorcios[Produto]))+1),"")</f>
        <v>Imóvel IE550 – 240m</v>
      </c>
      <c r="M6938" s="20" cm="1">
        <f t="array" ref="M6938">IFERROR(INDEX(tblConsorcios[Valor da Carta (R$)],MOD($J6938,ROWS(tblConsorcios[Produto]))+1),"")</f>
        <v>550000</v>
      </c>
      <c r="N6938" s="2" cm="1">
        <f t="array" ref="N6938">IFERROR(INDEX(tblConsorcios[Prazo (meses)],MOD($J6938,ROWS(tblConsorcios[Produto]))+1),"")</f>
        <v>240</v>
      </c>
      <c r="O6938" s="20" cm="1">
        <f t="array" ref="O6938">IFERROR(INDEX(tblConsorcios[Parcela Mensal (R$)],MOD($J6938,ROWS(tblConsorcios[Produto]))+1),"")</f>
        <v>2951.67</v>
      </c>
      <c r="P6938" s="20" t="str" cm="1">
        <f t="array" ref="P6938">IFERROR(INDEX(tblClientes[Dividendo Mensal (R$)],INT($J6938/ROWS(tblConsorcios[Produto]))+1),"")</f>
        <v/>
      </c>
      <c r="Q6938" s="20" t="str">
        <f t="shared" si="325"/>
        <v/>
      </c>
      <c r="R6938">
        <f t="shared" si="326"/>
        <v>0</v>
      </c>
    </row>
    <row r="6939" spans="10:18" x14ac:dyDescent="0.2">
      <c r="J6939">
        <f t="shared" si="324"/>
        <v>6937</v>
      </c>
      <c r="K6939" t="str" cm="1">
        <f t="array" ref="K6939">IFERROR(INDEX(tblClientes[Cliente],INT($J6939/ROWS(tblConsorcios[Produto]))+1),"")</f>
        <v/>
      </c>
      <c r="L6939" t="str" cm="1">
        <f t="array" ref="L6939">IFERROR(INDEX(tblConsorcios[Produto],MOD($J6939,ROWS(tblConsorcios[Produto]))+1),"")</f>
        <v>Imóvel IE550 – 220m</v>
      </c>
      <c r="M6939" s="20" cm="1">
        <f t="array" ref="M6939">IFERROR(INDEX(tblConsorcios[Valor da Carta (R$)],MOD($J6939,ROWS(tblConsorcios[Produto]))+1),"")</f>
        <v>550000</v>
      </c>
      <c r="N6939" s="2" cm="1">
        <f t="array" ref="N6939">IFERROR(INDEX(tblConsorcios[Prazo (meses)],MOD($J6939,ROWS(tblConsorcios[Produto]))+1),"")</f>
        <v>220</v>
      </c>
      <c r="O6939" s="20" cm="1">
        <f t="array" ref="O6939">IFERROR(INDEX(tblConsorcios[Parcela Mensal (R$)],MOD($J6939,ROWS(tblConsorcios[Produto]))+1),"")</f>
        <v>3195</v>
      </c>
      <c r="P6939" s="20" t="str" cm="1">
        <f t="array" ref="P6939">IFERROR(INDEX(tblClientes[Dividendo Mensal (R$)],INT($J6939/ROWS(tblConsorcios[Produto]))+1),"")</f>
        <v/>
      </c>
      <c r="Q6939" s="20" t="str">
        <f t="shared" si="325"/>
        <v/>
      </c>
      <c r="R6939">
        <f t="shared" si="326"/>
        <v>0</v>
      </c>
    </row>
    <row r="6940" spans="10:18" x14ac:dyDescent="0.2">
      <c r="J6940">
        <f t="shared" si="324"/>
        <v>6938</v>
      </c>
      <c r="K6940" t="str" cm="1">
        <f t="array" ref="K6940">IFERROR(INDEX(tblClientes[Cliente],INT($J6940/ROWS(tblConsorcios[Produto]))+1),"")</f>
        <v/>
      </c>
      <c r="L6940" t="str" cm="1">
        <f t="array" ref="L6940">IFERROR(INDEX(tblConsorcios[Produto],MOD($J6940,ROWS(tblConsorcios[Produto]))+1),"")</f>
        <v>Imóvel IE550 – 200m</v>
      </c>
      <c r="M6940" s="20" cm="1">
        <f t="array" ref="M6940">IFERROR(INDEX(tblConsorcios[Valor da Carta (R$)],MOD($J6940,ROWS(tblConsorcios[Produto]))+1),"")</f>
        <v>550000</v>
      </c>
      <c r="N6940" s="2" cm="1">
        <f t="array" ref="N6940">IFERROR(INDEX(tblConsorcios[Prazo (meses)],MOD($J6940,ROWS(tblConsorcios[Produto]))+1),"")</f>
        <v>200</v>
      </c>
      <c r="O6940" s="20" cm="1">
        <f t="array" ref="O6940">IFERROR(INDEX(tblConsorcios[Parcela Mensal (R$)],MOD($J6940,ROWS(tblConsorcios[Produto]))+1),"")</f>
        <v>3487</v>
      </c>
      <c r="P6940" s="20" t="str" cm="1">
        <f t="array" ref="P6940">IFERROR(INDEX(tblClientes[Dividendo Mensal (R$)],INT($J6940/ROWS(tblConsorcios[Produto]))+1),"")</f>
        <v/>
      </c>
      <c r="Q6940" s="20" t="str">
        <f t="shared" si="325"/>
        <v/>
      </c>
      <c r="R6940">
        <f t="shared" si="326"/>
        <v>0</v>
      </c>
    </row>
    <row r="6941" spans="10:18" x14ac:dyDescent="0.2">
      <c r="J6941">
        <f t="shared" si="324"/>
        <v>6939</v>
      </c>
      <c r="K6941" t="str" cm="1">
        <f t="array" ref="K6941">IFERROR(INDEX(tblClientes[Cliente],INT($J6941/ROWS(tblConsorcios[Produto]))+1),"")</f>
        <v/>
      </c>
      <c r="L6941" t="str" cm="1">
        <f t="array" ref="L6941">IFERROR(INDEX(tblConsorcios[Produto],MOD($J6941,ROWS(tblConsorcios[Produto]))+1),"")</f>
        <v>Imóvel IE530 – 240m</v>
      </c>
      <c r="M6941" s="20" cm="1">
        <f t="array" ref="M6941">IFERROR(INDEX(tblConsorcios[Valor da Carta (R$)],MOD($J6941,ROWS(tblConsorcios[Produto]))+1),"")</f>
        <v>530000</v>
      </c>
      <c r="N6941" s="2" cm="1">
        <f t="array" ref="N6941">IFERROR(INDEX(tblConsorcios[Prazo (meses)],MOD($J6941,ROWS(tblConsorcios[Produto]))+1),"")</f>
        <v>240</v>
      </c>
      <c r="O6941" s="20" cm="1">
        <f t="array" ref="O6941">IFERROR(INDEX(tblConsorcios[Parcela Mensal (R$)],MOD($J6941,ROWS(tblConsorcios[Produto]))+1),"")</f>
        <v>2844.33</v>
      </c>
      <c r="P6941" s="20" t="str" cm="1">
        <f t="array" ref="P6941">IFERROR(INDEX(tblClientes[Dividendo Mensal (R$)],INT($J6941/ROWS(tblConsorcios[Produto]))+1),"")</f>
        <v/>
      </c>
      <c r="Q6941" s="20" t="str">
        <f t="shared" si="325"/>
        <v/>
      </c>
      <c r="R6941">
        <f t="shared" si="326"/>
        <v>0</v>
      </c>
    </row>
    <row r="6942" spans="10:18" x14ac:dyDescent="0.2">
      <c r="J6942">
        <f t="shared" si="324"/>
        <v>6940</v>
      </c>
      <c r="K6942" t="str" cm="1">
        <f t="array" ref="K6942">IFERROR(INDEX(tblClientes[Cliente],INT($J6942/ROWS(tblConsorcios[Produto]))+1),"")</f>
        <v/>
      </c>
      <c r="L6942" t="str" cm="1">
        <f t="array" ref="L6942">IFERROR(INDEX(tblConsorcios[Produto],MOD($J6942,ROWS(tblConsorcios[Produto]))+1),"")</f>
        <v>Imóvel IE530 – 220m</v>
      </c>
      <c r="M6942" s="20" cm="1">
        <f t="array" ref="M6942">IFERROR(INDEX(tblConsorcios[Valor da Carta (R$)],MOD($J6942,ROWS(tblConsorcios[Produto]))+1),"")</f>
        <v>530000</v>
      </c>
      <c r="N6942" s="2" cm="1">
        <f t="array" ref="N6942">IFERROR(INDEX(tblConsorcios[Prazo (meses)],MOD($J6942,ROWS(tblConsorcios[Produto]))+1),"")</f>
        <v>220</v>
      </c>
      <c r="O6942" s="20" cm="1">
        <f t="array" ref="O6942">IFERROR(INDEX(tblConsorcios[Parcela Mensal (R$)],MOD($J6942,ROWS(tblConsorcios[Produto]))+1),"")</f>
        <v>3078.82</v>
      </c>
      <c r="P6942" s="20" t="str" cm="1">
        <f t="array" ref="P6942">IFERROR(INDEX(tblClientes[Dividendo Mensal (R$)],INT($J6942/ROWS(tblConsorcios[Produto]))+1),"")</f>
        <v/>
      </c>
      <c r="Q6942" s="20" t="str">
        <f t="shared" si="325"/>
        <v/>
      </c>
      <c r="R6942">
        <f t="shared" si="326"/>
        <v>0</v>
      </c>
    </row>
    <row r="6943" spans="10:18" x14ac:dyDescent="0.2">
      <c r="J6943">
        <f t="shared" si="324"/>
        <v>6941</v>
      </c>
      <c r="K6943" t="str" cm="1">
        <f t="array" ref="K6943">IFERROR(INDEX(tblClientes[Cliente],INT($J6943/ROWS(tblConsorcios[Produto]))+1),"")</f>
        <v/>
      </c>
      <c r="L6943" t="str" cm="1">
        <f t="array" ref="L6943">IFERROR(INDEX(tblConsorcios[Produto],MOD($J6943,ROWS(tblConsorcios[Produto]))+1),"")</f>
        <v>Imóvel IE530 – 200m</v>
      </c>
      <c r="M6943" s="20" cm="1">
        <f t="array" ref="M6943">IFERROR(INDEX(tblConsorcios[Valor da Carta (R$)],MOD($J6943,ROWS(tblConsorcios[Produto]))+1),"")</f>
        <v>530000</v>
      </c>
      <c r="N6943" s="2" cm="1">
        <f t="array" ref="N6943">IFERROR(INDEX(tblConsorcios[Prazo (meses)],MOD($J6943,ROWS(tblConsorcios[Produto]))+1),"")</f>
        <v>200</v>
      </c>
      <c r="O6943" s="20" cm="1">
        <f t="array" ref="O6943">IFERROR(INDEX(tblConsorcios[Parcela Mensal (R$)],MOD($J6943,ROWS(tblConsorcios[Produto]))+1),"")</f>
        <v>3360.2</v>
      </c>
      <c r="P6943" s="20" t="str" cm="1">
        <f t="array" ref="P6943">IFERROR(INDEX(tblClientes[Dividendo Mensal (R$)],INT($J6943/ROWS(tblConsorcios[Produto]))+1),"")</f>
        <v/>
      </c>
      <c r="Q6943" s="20" t="str">
        <f t="shared" si="325"/>
        <v/>
      </c>
      <c r="R6943">
        <f t="shared" si="326"/>
        <v>0</v>
      </c>
    </row>
    <row r="6944" spans="10:18" x14ac:dyDescent="0.2">
      <c r="J6944">
        <f t="shared" si="324"/>
        <v>6942</v>
      </c>
      <c r="K6944" t="str" cm="1">
        <f t="array" ref="K6944">IFERROR(INDEX(tblClientes[Cliente],INT($J6944/ROWS(tblConsorcios[Produto]))+1),"")</f>
        <v/>
      </c>
      <c r="L6944" t="str" cm="1">
        <f t="array" ref="L6944">IFERROR(INDEX(tblConsorcios[Produto],MOD($J6944,ROWS(tblConsorcios[Produto]))+1),"")</f>
        <v>Imóvel IE500 – 240m</v>
      </c>
      <c r="M6944" s="20" cm="1">
        <f t="array" ref="M6944">IFERROR(INDEX(tblConsorcios[Valor da Carta (R$)],MOD($J6944,ROWS(tblConsorcios[Produto]))+1),"")</f>
        <v>500000</v>
      </c>
      <c r="N6944" s="2" cm="1">
        <f t="array" ref="N6944">IFERROR(INDEX(tblConsorcios[Prazo (meses)],MOD($J6944,ROWS(tblConsorcios[Produto]))+1),"")</f>
        <v>240</v>
      </c>
      <c r="O6944" s="20" cm="1">
        <f t="array" ref="O6944">IFERROR(INDEX(tblConsorcios[Parcela Mensal (R$)],MOD($J6944,ROWS(tblConsorcios[Produto]))+1),"")</f>
        <v>2683.33</v>
      </c>
      <c r="P6944" s="20" t="str" cm="1">
        <f t="array" ref="P6944">IFERROR(INDEX(tblClientes[Dividendo Mensal (R$)],INT($J6944/ROWS(tblConsorcios[Produto]))+1),"")</f>
        <v/>
      </c>
      <c r="Q6944" s="20" t="str">
        <f t="shared" si="325"/>
        <v/>
      </c>
      <c r="R6944">
        <f t="shared" si="326"/>
        <v>0</v>
      </c>
    </row>
    <row r="6945" spans="10:18" x14ac:dyDescent="0.2">
      <c r="J6945">
        <f t="shared" si="324"/>
        <v>6943</v>
      </c>
      <c r="K6945" t="str" cm="1">
        <f t="array" ref="K6945">IFERROR(INDEX(tblClientes[Cliente],INT($J6945/ROWS(tblConsorcios[Produto]))+1),"")</f>
        <v/>
      </c>
      <c r="L6945" t="str" cm="1">
        <f t="array" ref="L6945">IFERROR(INDEX(tblConsorcios[Produto],MOD($J6945,ROWS(tblConsorcios[Produto]))+1),"")</f>
        <v>Imóvel IE500 – 220m</v>
      </c>
      <c r="M6945" s="20" cm="1">
        <f t="array" ref="M6945">IFERROR(INDEX(tblConsorcios[Valor da Carta (R$)],MOD($J6945,ROWS(tblConsorcios[Produto]))+1),"")</f>
        <v>500000</v>
      </c>
      <c r="N6945" s="2" cm="1">
        <f t="array" ref="N6945">IFERROR(INDEX(tblConsorcios[Prazo (meses)],MOD($J6945,ROWS(tblConsorcios[Produto]))+1),"")</f>
        <v>220</v>
      </c>
      <c r="O6945" s="20" cm="1">
        <f t="array" ref="O6945">IFERROR(INDEX(tblConsorcios[Parcela Mensal (R$)],MOD($J6945,ROWS(tblConsorcios[Produto]))+1),"")</f>
        <v>2904.55</v>
      </c>
      <c r="P6945" s="20" t="str" cm="1">
        <f t="array" ref="P6945">IFERROR(INDEX(tblClientes[Dividendo Mensal (R$)],INT($J6945/ROWS(tblConsorcios[Produto]))+1),"")</f>
        <v/>
      </c>
      <c r="Q6945" s="20" t="str">
        <f t="shared" si="325"/>
        <v/>
      </c>
      <c r="R6945">
        <f t="shared" si="326"/>
        <v>0</v>
      </c>
    </row>
    <row r="6946" spans="10:18" x14ac:dyDescent="0.2">
      <c r="J6946">
        <f t="shared" si="324"/>
        <v>6944</v>
      </c>
      <c r="K6946" t="str" cm="1">
        <f t="array" ref="K6946">IFERROR(INDEX(tblClientes[Cliente],INT($J6946/ROWS(tblConsorcios[Produto]))+1),"")</f>
        <v/>
      </c>
      <c r="L6946" t="str" cm="1">
        <f t="array" ref="L6946">IFERROR(INDEX(tblConsorcios[Produto],MOD($J6946,ROWS(tblConsorcios[Produto]))+1),"")</f>
        <v>Imóvel IE500 – 200m</v>
      </c>
      <c r="M6946" s="20" cm="1">
        <f t="array" ref="M6946">IFERROR(INDEX(tblConsorcios[Valor da Carta (R$)],MOD($J6946,ROWS(tblConsorcios[Produto]))+1),"")</f>
        <v>500000</v>
      </c>
      <c r="N6946" s="2" cm="1">
        <f t="array" ref="N6946">IFERROR(INDEX(tblConsorcios[Prazo (meses)],MOD($J6946,ROWS(tblConsorcios[Produto]))+1),"")</f>
        <v>200</v>
      </c>
      <c r="O6946" s="20" cm="1">
        <f t="array" ref="O6946">IFERROR(INDEX(tblConsorcios[Parcela Mensal (R$)],MOD($J6946,ROWS(tblConsorcios[Produto]))+1),"")</f>
        <v>3170</v>
      </c>
      <c r="P6946" s="20" t="str" cm="1">
        <f t="array" ref="P6946">IFERROR(INDEX(tblClientes[Dividendo Mensal (R$)],INT($J6946/ROWS(tblConsorcios[Produto]))+1),"")</f>
        <v/>
      </c>
      <c r="Q6946" s="20" t="str">
        <f t="shared" si="325"/>
        <v/>
      </c>
      <c r="R6946">
        <f t="shared" si="326"/>
        <v>0</v>
      </c>
    </row>
    <row r="6947" spans="10:18" x14ac:dyDescent="0.2">
      <c r="J6947">
        <f t="shared" si="324"/>
        <v>6945</v>
      </c>
      <c r="K6947" t="str" cm="1">
        <f t="array" ref="K6947">IFERROR(INDEX(tblClientes[Cliente],INT($J6947/ROWS(tblConsorcios[Produto]))+1),"")</f>
        <v/>
      </c>
      <c r="L6947" t="str" cm="1">
        <f t="array" ref="L6947">IFERROR(INDEX(tblConsorcios[Produto],MOD($J6947,ROWS(tblConsorcios[Produto]))+1),"")</f>
        <v>Imóvel IE480 – 240m</v>
      </c>
      <c r="M6947" s="20" cm="1">
        <f t="array" ref="M6947">IFERROR(INDEX(tblConsorcios[Valor da Carta (R$)],MOD($J6947,ROWS(tblConsorcios[Produto]))+1),"")</f>
        <v>480000</v>
      </c>
      <c r="N6947" s="2" cm="1">
        <f t="array" ref="N6947">IFERROR(INDEX(tblConsorcios[Prazo (meses)],MOD($J6947,ROWS(tblConsorcios[Produto]))+1),"")</f>
        <v>240</v>
      </c>
      <c r="O6947" s="20" cm="1">
        <f t="array" ref="O6947">IFERROR(INDEX(tblConsorcios[Parcela Mensal (R$)],MOD($J6947,ROWS(tblConsorcios[Produto]))+1),"")</f>
        <v>2576</v>
      </c>
      <c r="P6947" s="20" t="str" cm="1">
        <f t="array" ref="P6947">IFERROR(INDEX(tblClientes[Dividendo Mensal (R$)],INT($J6947/ROWS(tblConsorcios[Produto]))+1),"")</f>
        <v/>
      </c>
      <c r="Q6947" s="20" t="str">
        <f t="shared" si="325"/>
        <v/>
      </c>
      <c r="R6947">
        <f t="shared" si="326"/>
        <v>0</v>
      </c>
    </row>
    <row r="6948" spans="10:18" x14ac:dyDescent="0.2">
      <c r="J6948">
        <f t="shared" si="324"/>
        <v>6946</v>
      </c>
      <c r="K6948" t="str" cm="1">
        <f t="array" ref="K6948">IFERROR(INDEX(tblClientes[Cliente],INT($J6948/ROWS(tblConsorcios[Produto]))+1),"")</f>
        <v/>
      </c>
      <c r="L6948" t="str" cm="1">
        <f t="array" ref="L6948">IFERROR(INDEX(tblConsorcios[Produto],MOD($J6948,ROWS(tblConsorcios[Produto]))+1),"")</f>
        <v>Imóvel IE480 – 220m</v>
      </c>
      <c r="M6948" s="20" cm="1">
        <f t="array" ref="M6948">IFERROR(INDEX(tblConsorcios[Valor da Carta (R$)],MOD($J6948,ROWS(tblConsorcios[Produto]))+1),"")</f>
        <v>480000</v>
      </c>
      <c r="N6948" s="2" cm="1">
        <f t="array" ref="N6948">IFERROR(INDEX(tblConsorcios[Prazo (meses)],MOD($J6948,ROWS(tblConsorcios[Produto]))+1),"")</f>
        <v>220</v>
      </c>
      <c r="O6948" s="20" cm="1">
        <f t="array" ref="O6948">IFERROR(INDEX(tblConsorcios[Parcela Mensal (R$)],MOD($J6948,ROWS(tblConsorcios[Produto]))+1),"")</f>
        <v>2788.36</v>
      </c>
      <c r="P6948" s="20" t="str" cm="1">
        <f t="array" ref="P6948">IFERROR(INDEX(tblClientes[Dividendo Mensal (R$)],INT($J6948/ROWS(tblConsorcios[Produto]))+1),"")</f>
        <v/>
      </c>
      <c r="Q6948" s="20" t="str">
        <f t="shared" si="325"/>
        <v/>
      </c>
      <c r="R6948">
        <f t="shared" si="326"/>
        <v>0</v>
      </c>
    </row>
    <row r="6949" spans="10:18" x14ac:dyDescent="0.2">
      <c r="J6949">
        <f t="shared" si="324"/>
        <v>6947</v>
      </c>
      <c r="K6949" t="str" cm="1">
        <f t="array" ref="K6949">IFERROR(INDEX(tblClientes[Cliente],INT($J6949/ROWS(tblConsorcios[Produto]))+1),"")</f>
        <v/>
      </c>
      <c r="L6949" t="str" cm="1">
        <f t="array" ref="L6949">IFERROR(INDEX(tblConsorcios[Produto],MOD($J6949,ROWS(tblConsorcios[Produto]))+1),"")</f>
        <v>Imóvel IE480 – 200m</v>
      </c>
      <c r="M6949" s="20" cm="1">
        <f t="array" ref="M6949">IFERROR(INDEX(tblConsorcios[Valor da Carta (R$)],MOD($J6949,ROWS(tblConsorcios[Produto]))+1),"")</f>
        <v>480000</v>
      </c>
      <c r="N6949" s="2" cm="1">
        <f t="array" ref="N6949">IFERROR(INDEX(tblConsorcios[Prazo (meses)],MOD($J6949,ROWS(tblConsorcios[Produto]))+1),"")</f>
        <v>200</v>
      </c>
      <c r="O6949" s="20" cm="1">
        <f t="array" ref="O6949">IFERROR(INDEX(tblConsorcios[Parcela Mensal (R$)],MOD($J6949,ROWS(tblConsorcios[Produto]))+1),"")</f>
        <v>3043.2</v>
      </c>
      <c r="P6949" s="20" t="str" cm="1">
        <f t="array" ref="P6949">IFERROR(INDEX(tblClientes[Dividendo Mensal (R$)],INT($J6949/ROWS(tblConsorcios[Produto]))+1),"")</f>
        <v/>
      </c>
      <c r="Q6949" s="20" t="str">
        <f t="shared" si="325"/>
        <v/>
      </c>
      <c r="R6949">
        <f t="shared" si="326"/>
        <v>0</v>
      </c>
    </row>
    <row r="6950" spans="10:18" x14ac:dyDescent="0.2">
      <c r="J6950">
        <f t="shared" si="324"/>
        <v>6948</v>
      </c>
      <c r="K6950" t="str" cm="1">
        <f t="array" ref="K6950">IFERROR(INDEX(tblClientes[Cliente],INT($J6950/ROWS(tblConsorcios[Produto]))+1),"")</f>
        <v/>
      </c>
      <c r="L6950" t="str" cm="1">
        <f t="array" ref="L6950">IFERROR(INDEX(tblConsorcios[Produto],MOD($J6950,ROWS(tblConsorcios[Produto]))+1),"")</f>
        <v>Imóvel IE450 – 240m</v>
      </c>
      <c r="M6950" s="20" cm="1">
        <f t="array" ref="M6950">IFERROR(INDEX(tblConsorcios[Valor da Carta (R$)],MOD($J6950,ROWS(tblConsorcios[Produto]))+1),"")</f>
        <v>450000</v>
      </c>
      <c r="N6950" s="2" cm="1">
        <f t="array" ref="N6950">IFERROR(INDEX(tblConsorcios[Prazo (meses)],MOD($J6950,ROWS(tblConsorcios[Produto]))+1),"")</f>
        <v>240</v>
      </c>
      <c r="O6950" s="20" cm="1">
        <f t="array" ref="O6950">IFERROR(INDEX(tblConsorcios[Parcela Mensal (R$)],MOD($J6950,ROWS(tblConsorcios[Produto]))+1),"")</f>
        <v>2415</v>
      </c>
      <c r="P6950" s="20" t="str" cm="1">
        <f t="array" ref="P6950">IFERROR(INDEX(tblClientes[Dividendo Mensal (R$)],INT($J6950/ROWS(tblConsorcios[Produto]))+1),"")</f>
        <v/>
      </c>
      <c r="Q6950" s="20" t="str">
        <f t="shared" si="325"/>
        <v/>
      </c>
      <c r="R6950">
        <f t="shared" si="326"/>
        <v>0</v>
      </c>
    </row>
    <row r="6951" spans="10:18" x14ac:dyDescent="0.2">
      <c r="J6951">
        <f t="shared" si="324"/>
        <v>6949</v>
      </c>
      <c r="K6951" t="str" cm="1">
        <f t="array" ref="K6951">IFERROR(INDEX(tblClientes[Cliente],INT($J6951/ROWS(tblConsorcios[Produto]))+1),"")</f>
        <v/>
      </c>
      <c r="L6951" t="str" cm="1">
        <f t="array" ref="L6951">IFERROR(INDEX(tblConsorcios[Produto],MOD($J6951,ROWS(tblConsorcios[Produto]))+1),"")</f>
        <v>Imóvel IE450 – 220m</v>
      </c>
      <c r="M6951" s="20" cm="1">
        <f t="array" ref="M6951">IFERROR(INDEX(tblConsorcios[Valor da Carta (R$)],MOD($J6951,ROWS(tblConsorcios[Produto]))+1),"")</f>
        <v>450000</v>
      </c>
      <c r="N6951" s="2" cm="1">
        <f t="array" ref="N6951">IFERROR(INDEX(tblConsorcios[Prazo (meses)],MOD($J6951,ROWS(tblConsorcios[Produto]))+1),"")</f>
        <v>220</v>
      </c>
      <c r="O6951" s="20" cm="1">
        <f t="array" ref="O6951">IFERROR(INDEX(tblConsorcios[Parcela Mensal (R$)],MOD($J6951,ROWS(tblConsorcios[Produto]))+1),"")</f>
        <v>2614.09</v>
      </c>
      <c r="P6951" s="20" t="str" cm="1">
        <f t="array" ref="P6951">IFERROR(INDEX(tblClientes[Dividendo Mensal (R$)],INT($J6951/ROWS(tblConsorcios[Produto]))+1),"")</f>
        <v/>
      </c>
      <c r="Q6951" s="20" t="str">
        <f t="shared" si="325"/>
        <v/>
      </c>
      <c r="R6951">
        <f t="shared" si="326"/>
        <v>0</v>
      </c>
    </row>
    <row r="6952" spans="10:18" x14ac:dyDescent="0.2">
      <c r="J6952">
        <f t="shared" si="324"/>
        <v>6950</v>
      </c>
      <c r="K6952" t="str" cm="1">
        <f t="array" ref="K6952">IFERROR(INDEX(tblClientes[Cliente],INT($J6952/ROWS(tblConsorcios[Produto]))+1),"")</f>
        <v/>
      </c>
      <c r="L6952" t="str" cm="1">
        <f t="array" ref="L6952">IFERROR(INDEX(tblConsorcios[Produto],MOD($J6952,ROWS(tblConsorcios[Produto]))+1),"")</f>
        <v>Imóvel IE450 – 200m</v>
      </c>
      <c r="M6952" s="20" cm="1">
        <f t="array" ref="M6952">IFERROR(INDEX(tblConsorcios[Valor da Carta (R$)],MOD($J6952,ROWS(tblConsorcios[Produto]))+1),"")</f>
        <v>450000</v>
      </c>
      <c r="N6952" s="2" cm="1">
        <f t="array" ref="N6952">IFERROR(INDEX(tblConsorcios[Prazo (meses)],MOD($J6952,ROWS(tblConsorcios[Produto]))+1),"")</f>
        <v>200</v>
      </c>
      <c r="O6952" s="20" cm="1">
        <f t="array" ref="O6952">IFERROR(INDEX(tblConsorcios[Parcela Mensal (R$)],MOD($J6952,ROWS(tblConsorcios[Produto]))+1),"")</f>
        <v>2853</v>
      </c>
      <c r="P6952" s="20" t="str" cm="1">
        <f t="array" ref="P6952">IFERROR(INDEX(tblClientes[Dividendo Mensal (R$)],INT($J6952/ROWS(tblConsorcios[Produto]))+1),"")</f>
        <v/>
      </c>
      <c r="Q6952" s="20" t="str">
        <f t="shared" si="325"/>
        <v/>
      </c>
      <c r="R6952">
        <f t="shared" si="326"/>
        <v>0</v>
      </c>
    </row>
    <row r="6953" spans="10:18" x14ac:dyDescent="0.2">
      <c r="J6953">
        <f t="shared" si="324"/>
        <v>6951</v>
      </c>
      <c r="K6953" t="str" cm="1">
        <f t="array" ref="K6953">IFERROR(INDEX(tblClientes[Cliente],INT($J6953/ROWS(tblConsorcios[Produto]))+1),"")</f>
        <v/>
      </c>
      <c r="L6953" t="str" cm="1">
        <f t="array" ref="L6953">IFERROR(INDEX(tblConsorcios[Produto],MOD($J6953,ROWS(tblConsorcios[Produto]))+1),"")</f>
        <v>Imóvel IE430 – 240m</v>
      </c>
      <c r="M6953" s="20" cm="1">
        <f t="array" ref="M6953">IFERROR(INDEX(tblConsorcios[Valor da Carta (R$)],MOD($J6953,ROWS(tblConsorcios[Produto]))+1),"")</f>
        <v>430000</v>
      </c>
      <c r="N6953" s="2" cm="1">
        <f t="array" ref="N6953">IFERROR(INDEX(tblConsorcios[Prazo (meses)],MOD($J6953,ROWS(tblConsorcios[Produto]))+1),"")</f>
        <v>240</v>
      </c>
      <c r="O6953" s="20" cm="1">
        <f t="array" ref="O6953">IFERROR(INDEX(tblConsorcios[Parcela Mensal (R$)],MOD($J6953,ROWS(tblConsorcios[Produto]))+1),"")</f>
        <v>2307.67</v>
      </c>
      <c r="P6953" s="20" t="str" cm="1">
        <f t="array" ref="P6953">IFERROR(INDEX(tblClientes[Dividendo Mensal (R$)],INT($J6953/ROWS(tblConsorcios[Produto]))+1),"")</f>
        <v/>
      </c>
      <c r="Q6953" s="20" t="str">
        <f t="shared" si="325"/>
        <v/>
      </c>
      <c r="R6953">
        <f t="shared" si="326"/>
        <v>0</v>
      </c>
    </row>
    <row r="6954" spans="10:18" x14ac:dyDescent="0.2">
      <c r="J6954">
        <f t="shared" si="324"/>
        <v>6952</v>
      </c>
      <c r="K6954" t="str" cm="1">
        <f t="array" ref="K6954">IFERROR(INDEX(tblClientes[Cliente],INT($J6954/ROWS(tblConsorcios[Produto]))+1),"")</f>
        <v/>
      </c>
      <c r="L6954" t="str" cm="1">
        <f t="array" ref="L6954">IFERROR(INDEX(tblConsorcios[Produto],MOD($J6954,ROWS(tblConsorcios[Produto]))+1),"")</f>
        <v>Imóvel IE430 – 220m</v>
      </c>
      <c r="M6954" s="20" cm="1">
        <f t="array" ref="M6954">IFERROR(INDEX(tblConsorcios[Valor da Carta (R$)],MOD($J6954,ROWS(tblConsorcios[Produto]))+1),"")</f>
        <v>430000</v>
      </c>
      <c r="N6954" s="2" cm="1">
        <f t="array" ref="N6954">IFERROR(INDEX(tblConsorcios[Prazo (meses)],MOD($J6954,ROWS(tblConsorcios[Produto]))+1),"")</f>
        <v>220</v>
      </c>
      <c r="O6954" s="20" cm="1">
        <f t="array" ref="O6954">IFERROR(INDEX(tblConsorcios[Parcela Mensal (R$)],MOD($J6954,ROWS(tblConsorcios[Produto]))+1),"")</f>
        <v>2497.91</v>
      </c>
      <c r="P6954" s="20" t="str" cm="1">
        <f t="array" ref="P6954">IFERROR(INDEX(tblClientes[Dividendo Mensal (R$)],INT($J6954/ROWS(tblConsorcios[Produto]))+1),"")</f>
        <v/>
      </c>
      <c r="Q6954" s="20" t="str">
        <f t="shared" si="325"/>
        <v/>
      </c>
      <c r="R6954">
        <f t="shared" si="326"/>
        <v>0</v>
      </c>
    </row>
    <row r="6955" spans="10:18" x14ac:dyDescent="0.2">
      <c r="J6955">
        <f t="shared" si="324"/>
        <v>6953</v>
      </c>
      <c r="K6955" t="str" cm="1">
        <f t="array" ref="K6955">IFERROR(INDEX(tblClientes[Cliente],INT($J6955/ROWS(tblConsorcios[Produto]))+1),"")</f>
        <v/>
      </c>
      <c r="L6955" t="str" cm="1">
        <f t="array" ref="L6955">IFERROR(INDEX(tblConsorcios[Produto],MOD($J6955,ROWS(tblConsorcios[Produto]))+1),"")</f>
        <v>Imóvel IE430 – 200m</v>
      </c>
      <c r="M6955" s="20" cm="1">
        <f t="array" ref="M6955">IFERROR(INDEX(tblConsorcios[Valor da Carta (R$)],MOD($J6955,ROWS(tblConsorcios[Produto]))+1),"")</f>
        <v>430000</v>
      </c>
      <c r="N6955" s="2" cm="1">
        <f t="array" ref="N6955">IFERROR(INDEX(tblConsorcios[Prazo (meses)],MOD($J6955,ROWS(tblConsorcios[Produto]))+1),"")</f>
        <v>200</v>
      </c>
      <c r="O6955" s="20" cm="1">
        <f t="array" ref="O6955">IFERROR(INDEX(tblConsorcios[Parcela Mensal (R$)],MOD($J6955,ROWS(tblConsorcios[Produto]))+1),"")</f>
        <v>2726.2</v>
      </c>
      <c r="P6955" s="20" t="str" cm="1">
        <f t="array" ref="P6955">IFERROR(INDEX(tblClientes[Dividendo Mensal (R$)],INT($J6955/ROWS(tblConsorcios[Produto]))+1),"")</f>
        <v/>
      </c>
      <c r="Q6955" s="20" t="str">
        <f t="shared" si="325"/>
        <v/>
      </c>
      <c r="R6955">
        <f t="shared" si="326"/>
        <v>0</v>
      </c>
    </row>
    <row r="6956" spans="10:18" x14ac:dyDescent="0.2">
      <c r="J6956">
        <f t="shared" si="324"/>
        <v>6954</v>
      </c>
      <c r="K6956" t="str" cm="1">
        <f t="array" ref="K6956">IFERROR(INDEX(tblClientes[Cliente],INT($J6956/ROWS(tblConsorcios[Produto]))+1),"")</f>
        <v/>
      </c>
      <c r="L6956" t="str" cm="1">
        <f t="array" ref="L6956">IFERROR(INDEX(tblConsorcios[Produto],MOD($J6956,ROWS(tblConsorcios[Produto]))+1),"")</f>
        <v>Imóvel IE400 – 240m</v>
      </c>
      <c r="M6956" s="20" cm="1">
        <f t="array" ref="M6956">IFERROR(INDEX(tblConsorcios[Valor da Carta (R$)],MOD($J6956,ROWS(tblConsorcios[Produto]))+1),"")</f>
        <v>400000</v>
      </c>
      <c r="N6956" s="2" cm="1">
        <f t="array" ref="N6956">IFERROR(INDEX(tblConsorcios[Prazo (meses)],MOD($J6956,ROWS(tblConsorcios[Produto]))+1),"")</f>
        <v>240</v>
      </c>
      <c r="O6956" s="20" cm="1">
        <f t="array" ref="O6956">IFERROR(INDEX(tblConsorcios[Parcela Mensal (R$)],MOD($J6956,ROWS(tblConsorcios[Produto]))+1),"")</f>
        <v>2146.67</v>
      </c>
      <c r="P6956" s="20" t="str" cm="1">
        <f t="array" ref="P6956">IFERROR(INDEX(tblClientes[Dividendo Mensal (R$)],INT($J6956/ROWS(tblConsorcios[Produto]))+1),"")</f>
        <v/>
      </c>
      <c r="Q6956" s="20" t="str">
        <f t="shared" si="325"/>
        <v/>
      </c>
      <c r="R6956">
        <f t="shared" si="326"/>
        <v>0</v>
      </c>
    </row>
    <row r="6957" spans="10:18" x14ac:dyDescent="0.2">
      <c r="J6957">
        <f t="shared" si="324"/>
        <v>6955</v>
      </c>
      <c r="K6957" t="str" cm="1">
        <f t="array" ref="K6957">IFERROR(INDEX(tblClientes[Cliente],INT($J6957/ROWS(tblConsorcios[Produto]))+1),"")</f>
        <v/>
      </c>
      <c r="L6957" t="str" cm="1">
        <f t="array" ref="L6957">IFERROR(INDEX(tblConsorcios[Produto],MOD($J6957,ROWS(tblConsorcios[Produto]))+1),"")</f>
        <v>Imóvel IE400 – 220m</v>
      </c>
      <c r="M6957" s="20" cm="1">
        <f t="array" ref="M6957">IFERROR(INDEX(tblConsorcios[Valor da Carta (R$)],MOD($J6957,ROWS(tblConsorcios[Produto]))+1),"")</f>
        <v>400000</v>
      </c>
      <c r="N6957" s="2" cm="1">
        <f t="array" ref="N6957">IFERROR(INDEX(tblConsorcios[Prazo (meses)],MOD($J6957,ROWS(tblConsorcios[Produto]))+1),"")</f>
        <v>220</v>
      </c>
      <c r="O6957" s="20" cm="1">
        <f t="array" ref="O6957">IFERROR(INDEX(tblConsorcios[Parcela Mensal (R$)],MOD($J6957,ROWS(tblConsorcios[Produto]))+1),"")</f>
        <v>2323.64</v>
      </c>
      <c r="P6957" s="20" t="str" cm="1">
        <f t="array" ref="P6957">IFERROR(INDEX(tblClientes[Dividendo Mensal (R$)],INT($J6957/ROWS(tblConsorcios[Produto]))+1),"")</f>
        <v/>
      </c>
      <c r="Q6957" s="20" t="str">
        <f t="shared" si="325"/>
        <v/>
      </c>
      <c r="R6957">
        <f t="shared" si="326"/>
        <v>0</v>
      </c>
    </row>
    <row r="6958" spans="10:18" x14ac:dyDescent="0.2">
      <c r="J6958">
        <f t="shared" si="324"/>
        <v>6956</v>
      </c>
      <c r="K6958" t="str" cm="1">
        <f t="array" ref="K6958">IFERROR(INDEX(tblClientes[Cliente],INT($J6958/ROWS(tblConsorcios[Produto]))+1),"")</f>
        <v/>
      </c>
      <c r="L6958" t="str" cm="1">
        <f t="array" ref="L6958">IFERROR(INDEX(tblConsorcios[Produto],MOD($J6958,ROWS(tblConsorcios[Produto]))+1),"")</f>
        <v>Imóvel IE400 – 200m</v>
      </c>
      <c r="M6958" s="20" cm="1">
        <f t="array" ref="M6958">IFERROR(INDEX(tblConsorcios[Valor da Carta (R$)],MOD($J6958,ROWS(tblConsorcios[Produto]))+1),"")</f>
        <v>400000</v>
      </c>
      <c r="N6958" s="2" cm="1">
        <f t="array" ref="N6958">IFERROR(INDEX(tblConsorcios[Prazo (meses)],MOD($J6958,ROWS(tblConsorcios[Produto]))+1),"")</f>
        <v>200</v>
      </c>
      <c r="O6958" s="20" cm="1">
        <f t="array" ref="O6958">IFERROR(INDEX(tblConsorcios[Parcela Mensal (R$)],MOD($J6958,ROWS(tblConsorcios[Produto]))+1),"")</f>
        <v>2536</v>
      </c>
      <c r="P6958" s="20" t="str" cm="1">
        <f t="array" ref="P6958">IFERROR(INDEX(tblClientes[Dividendo Mensal (R$)],INT($J6958/ROWS(tblConsorcios[Produto]))+1),"")</f>
        <v/>
      </c>
      <c r="Q6958" s="20" t="str">
        <f t="shared" si="325"/>
        <v/>
      </c>
      <c r="R6958">
        <f t="shared" si="326"/>
        <v>0</v>
      </c>
    </row>
    <row r="6959" spans="10:18" x14ac:dyDescent="0.2">
      <c r="J6959">
        <f t="shared" si="324"/>
        <v>6957</v>
      </c>
      <c r="K6959" t="str" cm="1">
        <f t="array" ref="K6959">IFERROR(INDEX(tblClientes[Cliente],INT($J6959/ROWS(tblConsorcios[Produto]))+1),"")</f>
        <v/>
      </c>
      <c r="L6959" t="str" cm="1">
        <f t="array" ref="L6959">IFERROR(INDEX(tblConsorcios[Produto],MOD($J6959,ROWS(tblConsorcios[Produto]))+1),"")</f>
        <v>Imóvel IE380 – 240m</v>
      </c>
      <c r="M6959" s="20" cm="1">
        <f t="array" ref="M6959">IFERROR(INDEX(tblConsorcios[Valor da Carta (R$)],MOD($J6959,ROWS(tblConsorcios[Produto]))+1),"")</f>
        <v>380000</v>
      </c>
      <c r="N6959" s="2" cm="1">
        <f t="array" ref="N6959">IFERROR(INDEX(tblConsorcios[Prazo (meses)],MOD($J6959,ROWS(tblConsorcios[Produto]))+1),"")</f>
        <v>240</v>
      </c>
      <c r="O6959" s="20" cm="1">
        <f t="array" ref="O6959">IFERROR(INDEX(tblConsorcios[Parcela Mensal (R$)],MOD($J6959,ROWS(tblConsorcios[Produto]))+1),"")</f>
        <v>2039.33</v>
      </c>
      <c r="P6959" s="20" t="str" cm="1">
        <f t="array" ref="P6959">IFERROR(INDEX(tblClientes[Dividendo Mensal (R$)],INT($J6959/ROWS(tblConsorcios[Produto]))+1),"")</f>
        <v/>
      </c>
      <c r="Q6959" s="20" t="str">
        <f t="shared" si="325"/>
        <v/>
      </c>
      <c r="R6959">
        <f t="shared" si="326"/>
        <v>0</v>
      </c>
    </row>
    <row r="6960" spans="10:18" x14ac:dyDescent="0.2">
      <c r="J6960">
        <f t="shared" si="324"/>
        <v>6958</v>
      </c>
      <c r="K6960" t="str" cm="1">
        <f t="array" ref="K6960">IFERROR(INDEX(tblClientes[Cliente],INT($J6960/ROWS(tblConsorcios[Produto]))+1),"")</f>
        <v/>
      </c>
      <c r="L6960" t="str" cm="1">
        <f t="array" ref="L6960">IFERROR(INDEX(tblConsorcios[Produto],MOD($J6960,ROWS(tblConsorcios[Produto]))+1),"")</f>
        <v>Imóvel IE380 – 220m</v>
      </c>
      <c r="M6960" s="20" cm="1">
        <f t="array" ref="M6960">IFERROR(INDEX(tblConsorcios[Valor da Carta (R$)],MOD($J6960,ROWS(tblConsorcios[Produto]))+1),"")</f>
        <v>380000</v>
      </c>
      <c r="N6960" s="2" cm="1">
        <f t="array" ref="N6960">IFERROR(INDEX(tblConsorcios[Prazo (meses)],MOD($J6960,ROWS(tblConsorcios[Produto]))+1),"")</f>
        <v>220</v>
      </c>
      <c r="O6960" s="20" cm="1">
        <f t="array" ref="O6960">IFERROR(INDEX(tblConsorcios[Parcela Mensal (R$)],MOD($J6960,ROWS(tblConsorcios[Produto]))+1),"")</f>
        <v>2207.4499999999998</v>
      </c>
      <c r="P6960" s="20" t="str" cm="1">
        <f t="array" ref="P6960">IFERROR(INDEX(tblClientes[Dividendo Mensal (R$)],INT($J6960/ROWS(tblConsorcios[Produto]))+1),"")</f>
        <v/>
      </c>
      <c r="Q6960" s="20" t="str">
        <f t="shared" si="325"/>
        <v/>
      </c>
      <c r="R6960">
        <f t="shared" si="326"/>
        <v>0</v>
      </c>
    </row>
    <row r="6961" spans="10:18" x14ac:dyDescent="0.2">
      <c r="J6961">
        <f t="shared" si="324"/>
        <v>6959</v>
      </c>
      <c r="K6961" t="str" cm="1">
        <f t="array" ref="K6961">IFERROR(INDEX(tblClientes[Cliente],INT($J6961/ROWS(tblConsorcios[Produto]))+1),"")</f>
        <v/>
      </c>
      <c r="L6961" t="str" cm="1">
        <f t="array" ref="L6961">IFERROR(INDEX(tblConsorcios[Produto],MOD($J6961,ROWS(tblConsorcios[Produto]))+1),"")</f>
        <v>Imóvel IE380 – 200m</v>
      </c>
      <c r="M6961" s="20" cm="1">
        <f t="array" ref="M6961">IFERROR(INDEX(tblConsorcios[Valor da Carta (R$)],MOD($J6961,ROWS(tblConsorcios[Produto]))+1),"")</f>
        <v>380000</v>
      </c>
      <c r="N6961" s="2" cm="1">
        <f t="array" ref="N6961">IFERROR(INDEX(tblConsorcios[Prazo (meses)],MOD($J6961,ROWS(tblConsorcios[Produto]))+1),"")</f>
        <v>200</v>
      </c>
      <c r="O6961" s="20" cm="1">
        <f t="array" ref="O6961">IFERROR(INDEX(tblConsorcios[Parcela Mensal (R$)],MOD($J6961,ROWS(tblConsorcios[Produto]))+1),"")</f>
        <v>2409.1999999999998</v>
      </c>
      <c r="P6961" s="20" t="str" cm="1">
        <f t="array" ref="P6961">IFERROR(INDEX(tblClientes[Dividendo Mensal (R$)],INT($J6961/ROWS(tblConsorcios[Produto]))+1),"")</f>
        <v/>
      </c>
      <c r="Q6961" s="20" t="str">
        <f t="shared" si="325"/>
        <v/>
      </c>
      <c r="R6961">
        <f t="shared" si="326"/>
        <v>0</v>
      </c>
    </row>
    <row r="6962" spans="10:18" x14ac:dyDescent="0.2">
      <c r="J6962">
        <f t="shared" si="324"/>
        <v>6960</v>
      </c>
      <c r="K6962" t="str" cm="1">
        <f t="array" ref="K6962">IFERROR(INDEX(tblClientes[Cliente],INT($J6962/ROWS(tblConsorcios[Produto]))+1),"")</f>
        <v/>
      </c>
      <c r="L6962" t="str" cm="1">
        <f t="array" ref="L6962">IFERROR(INDEX(tblConsorcios[Produto],MOD($J6962,ROWS(tblConsorcios[Produto]))+1),"")</f>
        <v>Imóvel IE350 – 240m</v>
      </c>
      <c r="M6962" s="20" cm="1">
        <f t="array" ref="M6962">IFERROR(INDEX(tblConsorcios[Valor da Carta (R$)],MOD($J6962,ROWS(tblConsorcios[Produto]))+1),"")</f>
        <v>350000</v>
      </c>
      <c r="N6962" s="2" cm="1">
        <f t="array" ref="N6962">IFERROR(INDEX(tblConsorcios[Prazo (meses)],MOD($J6962,ROWS(tblConsorcios[Produto]))+1),"")</f>
        <v>240</v>
      </c>
      <c r="O6962" s="20" cm="1">
        <f t="array" ref="O6962">IFERROR(INDEX(tblConsorcios[Parcela Mensal (R$)],MOD($J6962,ROWS(tblConsorcios[Produto]))+1),"")</f>
        <v>1878.33</v>
      </c>
      <c r="P6962" s="20" t="str" cm="1">
        <f t="array" ref="P6962">IFERROR(INDEX(tblClientes[Dividendo Mensal (R$)],INT($J6962/ROWS(tblConsorcios[Produto]))+1),"")</f>
        <v/>
      </c>
      <c r="Q6962" s="20" t="str">
        <f t="shared" si="325"/>
        <v/>
      </c>
      <c r="R6962">
        <f t="shared" si="326"/>
        <v>0</v>
      </c>
    </row>
    <row r="6963" spans="10:18" x14ac:dyDescent="0.2">
      <c r="J6963">
        <f t="shared" si="324"/>
        <v>6961</v>
      </c>
      <c r="K6963" t="str" cm="1">
        <f t="array" ref="K6963">IFERROR(INDEX(tblClientes[Cliente],INT($J6963/ROWS(tblConsorcios[Produto]))+1),"")</f>
        <v/>
      </c>
      <c r="L6963" t="str" cm="1">
        <f t="array" ref="L6963">IFERROR(INDEX(tblConsorcios[Produto],MOD($J6963,ROWS(tblConsorcios[Produto]))+1),"")</f>
        <v>Imóvel IE350 – 220m</v>
      </c>
      <c r="M6963" s="20" cm="1">
        <f t="array" ref="M6963">IFERROR(INDEX(tblConsorcios[Valor da Carta (R$)],MOD($J6963,ROWS(tblConsorcios[Produto]))+1),"")</f>
        <v>350000</v>
      </c>
      <c r="N6963" s="2" cm="1">
        <f t="array" ref="N6963">IFERROR(INDEX(tblConsorcios[Prazo (meses)],MOD($J6963,ROWS(tblConsorcios[Produto]))+1),"")</f>
        <v>220</v>
      </c>
      <c r="O6963" s="20" cm="1">
        <f t="array" ref="O6963">IFERROR(INDEX(tblConsorcios[Parcela Mensal (R$)],MOD($J6963,ROWS(tblConsorcios[Produto]))+1),"")</f>
        <v>2033.18</v>
      </c>
      <c r="P6963" s="20" t="str" cm="1">
        <f t="array" ref="P6963">IFERROR(INDEX(tblClientes[Dividendo Mensal (R$)],INT($J6963/ROWS(tblConsorcios[Produto]))+1),"")</f>
        <v/>
      </c>
      <c r="Q6963" s="20" t="str">
        <f t="shared" si="325"/>
        <v/>
      </c>
      <c r="R6963">
        <f t="shared" si="326"/>
        <v>0</v>
      </c>
    </row>
    <row r="6964" spans="10:18" x14ac:dyDescent="0.2">
      <c r="J6964">
        <f t="shared" si="324"/>
        <v>6962</v>
      </c>
      <c r="K6964" t="str" cm="1">
        <f t="array" ref="K6964">IFERROR(INDEX(tblClientes[Cliente],INT($J6964/ROWS(tblConsorcios[Produto]))+1),"")</f>
        <v/>
      </c>
      <c r="L6964" t="str" cm="1">
        <f t="array" ref="L6964">IFERROR(INDEX(tblConsorcios[Produto],MOD($J6964,ROWS(tblConsorcios[Produto]))+1),"")</f>
        <v>Imóvel IE350 – 200m</v>
      </c>
      <c r="M6964" s="20" cm="1">
        <f t="array" ref="M6964">IFERROR(INDEX(tblConsorcios[Valor da Carta (R$)],MOD($J6964,ROWS(tblConsorcios[Produto]))+1),"")</f>
        <v>350000</v>
      </c>
      <c r="N6964" s="2" cm="1">
        <f t="array" ref="N6964">IFERROR(INDEX(tblConsorcios[Prazo (meses)],MOD($J6964,ROWS(tblConsorcios[Produto]))+1),"")</f>
        <v>200</v>
      </c>
      <c r="O6964" s="20" cm="1">
        <f t="array" ref="O6964">IFERROR(INDEX(tblConsorcios[Parcela Mensal (R$)],MOD($J6964,ROWS(tblConsorcios[Produto]))+1),"")</f>
        <v>2219</v>
      </c>
      <c r="P6964" s="20" t="str" cm="1">
        <f t="array" ref="P6964">IFERROR(INDEX(tblClientes[Dividendo Mensal (R$)],INT($J6964/ROWS(tblConsorcios[Produto]))+1),"")</f>
        <v/>
      </c>
      <c r="Q6964" s="20" t="str">
        <f t="shared" si="325"/>
        <v/>
      </c>
      <c r="R6964">
        <f t="shared" si="326"/>
        <v>0</v>
      </c>
    </row>
    <row r="6965" spans="10:18" x14ac:dyDescent="0.2">
      <c r="J6965">
        <f t="shared" si="324"/>
        <v>6963</v>
      </c>
      <c r="K6965" t="str" cm="1">
        <f t="array" ref="K6965">IFERROR(INDEX(tblClientes[Cliente],INT($J6965/ROWS(tblConsorcios[Produto]))+1),"")</f>
        <v/>
      </c>
      <c r="L6965" t="str" cm="1">
        <f t="array" ref="L6965">IFERROR(INDEX(tblConsorcios[Produto],MOD($J6965,ROWS(tblConsorcios[Produto]))+1),"")</f>
        <v>Imóvel IE330 – 240m</v>
      </c>
      <c r="M6965" s="20" cm="1">
        <f t="array" ref="M6965">IFERROR(INDEX(tblConsorcios[Valor da Carta (R$)],MOD($J6965,ROWS(tblConsorcios[Produto]))+1),"")</f>
        <v>330000</v>
      </c>
      <c r="N6965" s="2" cm="1">
        <f t="array" ref="N6965">IFERROR(INDEX(tblConsorcios[Prazo (meses)],MOD($J6965,ROWS(tblConsorcios[Produto]))+1),"")</f>
        <v>240</v>
      </c>
      <c r="O6965" s="20" cm="1">
        <f t="array" ref="O6965">IFERROR(INDEX(tblConsorcios[Parcela Mensal (R$)],MOD($J6965,ROWS(tblConsorcios[Produto]))+1),"")</f>
        <v>1771</v>
      </c>
      <c r="P6965" s="20" t="str" cm="1">
        <f t="array" ref="P6965">IFERROR(INDEX(tblClientes[Dividendo Mensal (R$)],INT($J6965/ROWS(tblConsorcios[Produto]))+1),"")</f>
        <v/>
      </c>
      <c r="Q6965" s="20" t="str">
        <f t="shared" si="325"/>
        <v/>
      </c>
      <c r="R6965">
        <f t="shared" si="326"/>
        <v>0</v>
      </c>
    </row>
    <row r="6966" spans="10:18" x14ac:dyDescent="0.2">
      <c r="J6966">
        <f t="shared" si="324"/>
        <v>6964</v>
      </c>
      <c r="K6966" t="str" cm="1">
        <f t="array" ref="K6966">IFERROR(INDEX(tblClientes[Cliente],INT($J6966/ROWS(tblConsorcios[Produto]))+1),"")</f>
        <v/>
      </c>
      <c r="L6966" t="str" cm="1">
        <f t="array" ref="L6966">IFERROR(INDEX(tblConsorcios[Produto],MOD($J6966,ROWS(tblConsorcios[Produto]))+1),"")</f>
        <v>Imóvel IE330 – 220m</v>
      </c>
      <c r="M6966" s="20" cm="1">
        <f t="array" ref="M6966">IFERROR(INDEX(tblConsorcios[Valor da Carta (R$)],MOD($J6966,ROWS(tblConsorcios[Produto]))+1),"")</f>
        <v>330000</v>
      </c>
      <c r="N6966" s="2" cm="1">
        <f t="array" ref="N6966">IFERROR(INDEX(tblConsorcios[Prazo (meses)],MOD($J6966,ROWS(tblConsorcios[Produto]))+1),"")</f>
        <v>220</v>
      </c>
      <c r="O6966" s="20" cm="1">
        <f t="array" ref="O6966">IFERROR(INDEX(tblConsorcios[Parcela Mensal (R$)],MOD($J6966,ROWS(tblConsorcios[Produto]))+1),"")</f>
        <v>1917</v>
      </c>
      <c r="P6966" s="20" t="str" cm="1">
        <f t="array" ref="P6966">IFERROR(INDEX(tblClientes[Dividendo Mensal (R$)],INT($J6966/ROWS(tblConsorcios[Produto]))+1),"")</f>
        <v/>
      </c>
      <c r="Q6966" s="20" t="str">
        <f t="shared" si="325"/>
        <v/>
      </c>
      <c r="R6966">
        <f t="shared" si="326"/>
        <v>0</v>
      </c>
    </row>
    <row r="6967" spans="10:18" x14ac:dyDescent="0.2">
      <c r="J6967">
        <f t="shared" si="324"/>
        <v>6965</v>
      </c>
      <c r="K6967" t="str" cm="1">
        <f t="array" ref="K6967">IFERROR(INDEX(tblClientes[Cliente],INT($J6967/ROWS(tblConsorcios[Produto]))+1),"")</f>
        <v/>
      </c>
      <c r="L6967" t="str" cm="1">
        <f t="array" ref="L6967">IFERROR(INDEX(tblConsorcios[Produto],MOD($J6967,ROWS(tblConsorcios[Produto]))+1),"")</f>
        <v>Imóvel IE330 – 200m</v>
      </c>
      <c r="M6967" s="20" cm="1">
        <f t="array" ref="M6967">IFERROR(INDEX(tblConsorcios[Valor da Carta (R$)],MOD($J6967,ROWS(tblConsorcios[Produto]))+1),"")</f>
        <v>330000</v>
      </c>
      <c r="N6967" s="2" cm="1">
        <f t="array" ref="N6967">IFERROR(INDEX(tblConsorcios[Prazo (meses)],MOD($J6967,ROWS(tblConsorcios[Produto]))+1),"")</f>
        <v>200</v>
      </c>
      <c r="O6967" s="20" cm="1">
        <f t="array" ref="O6967">IFERROR(INDEX(tblConsorcios[Parcela Mensal (R$)],MOD($J6967,ROWS(tblConsorcios[Produto]))+1),"")</f>
        <v>2092.1999999999998</v>
      </c>
      <c r="P6967" s="20" t="str" cm="1">
        <f t="array" ref="P6967">IFERROR(INDEX(tblClientes[Dividendo Mensal (R$)],INT($J6967/ROWS(tblConsorcios[Produto]))+1),"")</f>
        <v/>
      </c>
      <c r="Q6967" s="20" t="str">
        <f t="shared" si="325"/>
        <v/>
      </c>
      <c r="R6967">
        <f t="shared" si="326"/>
        <v>0</v>
      </c>
    </row>
    <row r="6968" spans="10:18" x14ac:dyDescent="0.2">
      <c r="J6968">
        <f t="shared" si="324"/>
        <v>6966</v>
      </c>
      <c r="K6968" t="str" cm="1">
        <f t="array" ref="K6968">IFERROR(INDEX(tblClientes[Cliente],INT($J6968/ROWS(tblConsorcios[Produto]))+1),"")</f>
        <v/>
      </c>
      <c r="L6968" t="str" cm="1">
        <f t="array" ref="L6968">IFERROR(INDEX(tblConsorcios[Produto],MOD($J6968,ROWS(tblConsorcios[Produto]))+1),"")</f>
        <v>Imóvel IE300 – 240m</v>
      </c>
      <c r="M6968" s="20" cm="1">
        <f t="array" ref="M6968">IFERROR(INDEX(tblConsorcios[Valor da Carta (R$)],MOD($J6968,ROWS(tblConsorcios[Produto]))+1),"")</f>
        <v>300000</v>
      </c>
      <c r="N6968" s="2" cm="1">
        <f t="array" ref="N6968">IFERROR(INDEX(tblConsorcios[Prazo (meses)],MOD($J6968,ROWS(tblConsorcios[Produto]))+1),"")</f>
        <v>240</v>
      </c>
      <c r="O6968" s="20" cm="1">
        <f t="array" ref="O6968">IFERROR(INDEX(tblConsorcios[Parcela Mensal (R$)],MOD($J6968,ROWS(tblConsorcios[Produto]))+1),"")</f>
        <v>1610</v>
      </c>
      <c r="P6968" s="20" t="str" cm="1">
        <f t="array" ref="P6968">IFERROR(INDEX(tblClientes[Dividendo Mensal (R$)],INT($J6968/ROWS(tblConsorcios[Produto]))+1),"")</f>
        <v/>
      </c>
      <c r="Q6968" s="20" t="str">
        <f t="shared" si="325"/>
        <v/>
      </c>
      <c r="R6968">
        <f t="shared" si="326"/>
        <v>0</v>
      </c>
    </row>
    <row r="6969" spans="10:18" x14ac:dyDescent="0.2">
      <c r="J6969">
        <f t="shared" si="324"/>
        <v>6967</v>
      </c>
      <c r="K6969" t="str" cm="1">
        <f t="array" ref="K6969">IFERROR(INDEX(tblClientes[Cliente],INT($J6969/ROWS(tblConsorcios[Produto]))+1),"")</f>
        <v/>
      </c>
      <c r="L6969" t="str" cm="1">
        <f t="array" ref="L6969">IFERROR(INDEX(tblConsorcios[Produto],MOD($J6969,ROWS(tblConsorcios[Produto]))+1),"")</f>
        <v>Imóvel IE300 – 220m</v>
      </c>
      <c r="M6969" s="20" cm="1">
        <f t="array" ref="M6969">IFERROR(INDEX(tblConsorcios[Valor da Carta (R$)],MOD($J6969,ROWS(tblConsorcios[Produto]))+1),"")</f>
        <v>300000</v>
      </c>
      <c r="N6969" s="2" cm="1">
        <f t="array" ref="N6969">IFERROR(INDEX(tblConsorcios[Prazo (meses)],MOD($J6969,ROWS(tblConsorcios[Produto]))+1),"")</f>
        <v>220</v>
      </c>
      <c r="O6969" s="20" cm="1">
        <f t="array" ref="O6969">IFERROR(INDEX(tblConsorcios[Parcela Mensal (R$)],MOD($J6969,ROWS(tblConsorcios[Produto]))+1),"")</f>
        <v>1742.73</v>
      </c>
      <c r="P6969" s="20" t="str" cm="1">
        <f t="array" ref="P6969">IFERROR(INDEX(tblClientes[Dividendo Mensal (R$)],INT($J6969/ROWS(tblConsorcios[Produto]))+1),"")</f>
        <v/>
      </c>
      <c r="Q6969" s="20" t="str">
        <f t="shared" si="325"/>
        <v/>
      </c>
      <c r="R6969">
        <f t="shared" si="326"/>
        <v>0</v>
      </c>
    </row>
    <row r="6970" spans="10:18" x14ac:dyDescent="0.2">
      <c r="J6970">
        <f t="shared" si="324"/>
        <v>6968</v>
      </c>
      <c r="K6970" t="str" cm="1">
        <f t="array" ref="K6970">IFERROR(INDEX(tblClientes[Cliente],INT($J6970/ROWS(tblConsorcios[Produto]))+1),"")</f>
        <v/>
      </c>
      <c r="L6970" t="str" cm="1">
        <f t="array" ref="L6970">IFERROR(INDEX(tblConsorcios[Produto],MOD($J6970,ROWS(tblConsorcios[Produto]))+1),"")</f>
        <v>Imóvel IE300 – 200m</v>
      </c>
      <c r="M6970" s="20" cm="1">
        <f t="array" ref="M6970">IFERROR(INDEX(tblConsorcios[Valor da Carta (R$)],MOD($J6970,ROWS(tblConsorcios[Produto]))+1),"")</f>
        <v>300000</v>
      </c>
      <c r="N6970" s="2" cm="1">
        <f t="array" ref="N6970">IFERROR(INDEX(tblConsorcios[Prazo (meses)],MOD($J6970,ROWS(tblConsorcios[Produto]))+1),"")</f>
        <v>200</v>
      </c>
      <c r="O6970" s="20" cm="1">
        <f t="array" ref="O6970">IFERROR(INDEX(tblConsorcios[Parcela Mensal (R$)],MOD($J6970,ROWS(tblConsorcios[Produto]))+1),"")</f>
        <v>1902</v>
      </c>
      <c r="P6970" s="20" t="str" cm="1">
        <f t="array" ref="P6970">IFERROR(INDEX(tblClientes[Dividendo Mensal (R$)],INT($J6970/ROWS(tblConsorcios[Produto]))+1),"")</f>
        <v/>
      </c>
      <c r="Q6970" s="20" t="str">
        <f t="shared" si="325"/>
        <v/>
      </c>
      <c r="R6970">
        <f t="shared" si="326"/>
        <v>0</v>
      </c>
    </row>
    <row r="6971" spans="10:18" x14ac:dyDescent="0.2">
      <c r="J6971">
        <f t="shared" si="324"/>
        <v>6969</v>
      </c>
      <c r="K6971" t="str" cm="1">
        <f t="array" ref="K6971">IFERROR(INDEX(tblClientes[Cliente],INT($J6971/ROWS(tblConsorcios[Produto]))+1),"")</f>
        <v/>
      </c>
      <c r="L6971" t="str" cm="1">
        <f t="array" ref="L6971">IFERROR(INDEX(tblConsorcios[Produto],MOD($J6971,ROWS(tblConsorcios[Produto]))+1),"")</f>
        <v>Imóvel IE240 – 240m</v>
      </c>
      <c r="M6971" s="20" cm="1">
        <f t="array" ref="M6971">IFERROR(INDEX(tblConsorcios[Valor da Carta (R$)],MOD($J6971,ROWS(tblConsorcios[Produto]))+1),"")</f>
        <v>240000</v>
      </c>
      <c r="N6971" s="2" cm="1">
        <f t="array" ref="N6971">IFERROR(INDEX(tblConsorcios[Prazo (meses)],MOD($J6971,ROWS(tblConsorcios[Produto]))+1),"")</f>
        <v>240</v>
      </c>
      <c r="O6971" s="20" cm="1">
        <f t="array" ref="O6971">IFERROR(INDEX(tblConsorcios[Parcela Mensal (R$)],MOD($J6971,ROWS(tblConsorcios[Produto]))+1),"")</f>
        <v>1288</v>
      </c>
      <c r="P6971" s="20" t="str" cm="1">
        <f t="array" ref="P6971">IFERROR(INDEX(tblClientes[Dividendo Mensal (R$)],INT($J6971/ROWS(tblConsorcios[Produto]))+1),"")</f>
        <v/>
      </c>
      <c r="Q6971" s="20" t="str">
        <f t="shared" si="325"/>
        <v/>
      </c>
      <c r="R6971">
        <f t="shared" si="326"/>
        <v>0</v>
      </c>
    </row>
    <row r="6972" spans="10:18" x14ac:dyDescent="0.2">
      <c r="J6972">
        <f t="shared" si="324"/>
        <v>6970</v>
      </c>
      <c r="K6972" t="str" cm="1">
        <f t="array" ref="K6972">IFERROR(INDEX(tblClientes[Cliente],INT($J6972/ROWS(tblConsorcios[Produto]))+1),"")</f>
        <v/>
      </c>
      <c r="L6972" t="str" cm="1">
        <f t="array" ref="L6972">IFERROR(INDEX(tblConsorcios[Produto],MOD($J6972,ROWS(tblConsorcios[Produto]))+1),"")</f>
        <v>Imóvel IE240 – 220m</v>
      </c>
      <c r="M6972" s="20" cm="1">
        <f t="array" ref="M6972">IFERROR(INDEX(tblConsorcios[Valor da Carta (R$)],MOD($J6972,ROWS(tblConsorcios[Produto]))+1),"")</f>
        <v>240000</v>
      </c>
      <c r="N6972" s="2" cm="1">
        <f t="array" ref="N6972">IFERROR(INDEX(tblConsorcios[Prazo (meses)],MOD($J6972,ROWS(tblConsorcios[Produto]))+1),"")</f>
        <v>220</v>
      </c>
      <c r="O6972" s="20" cm="1">
        <f t="array" ref="O6972">IFERROR(INDEX(tblConsorcios[Parcela Mensal (R$)],MOD($J6972,ROWS(tblConsorcios[Produto]))+1),"")</f>
        <v>1394.18</v>
      </c>
      <c r="P6972" s="20" t="str" cm="1">
        <f t="array" ref="P6972">IFERROR(INDEX(tblClientes[Dividendo Mensal (R$)],INT($J6972/ROWS(tblConsorcios[Produto]))+1),"")</f>
        <v/>
      </c>
      <c r="Q6972" s="20" t="str">
        <f t="shared" si="325"/>
        <v/>
      </c>
      <c r="R6972">
        <f t="shared" si="326"/>
        <v>0</v>
      </c>
    </row>
    <row r="6973" spans="10:18" x14ac:dyDescent="0.2">
      <c r="J6973">
        <f t="shared" si="324"/>
        <v>6971</v>
      </c>
      <c r="K6973" t="str" cm="1">
        <f t="array" ref="K6973">IFERROR(INDEX(tblClientes[Cliente],INT($J6973/ROWS(tblConsorcios[Produto]))+1),"")</f>
        <v/>
      </c>
      <c r="L6973" t="str" cm="1">
        <f t="array" ref="L6973">IFERROR(INDEX(tblConsorcios[Produto],MOD($J6973,ROWS(tblConsorcios[Produto]))+1),"")</f>
        <v>Imóvel IE240 – 200m</v>
      </c>
      <c r="M6973" s="20" cm="1">
        <f t="array" ref="M6973">IFERROR(INDEX(tblConsorcios[Valor da Carta (R$)],MOD($J6973,ROWS(tblConsorcios[Produto]))+1),"")</f>
        <v>240000</v>
      </c>
      <c r="N6973" s="2" cm="1">
        <f t="array" ref="N6973">IFERROR(INDEX(tblConsorcios[Prazo (meses)],MOD($J6973,ROWS(tblConsorcios[Produto]))+1),"")</f>
        <v>200</v>
      </c>
      <c r="O6973" s="20" cm="1">
        <f t="array" ref="O6973">IFERROR(INDEX(tblConsorcios[Parcela Mensal (R$)],MOD($J6973,ROWS(tblConsorcios[Produto]))+1),"")</f>
        <v>1521.6</v>
      </c>
      <c r="P6973" s="20" t="str" cm="1">
        <f t="array" ref="P6973">IFERROR(INDEX(tblClientes[Dividendo Mensal (R$)],INT($J6973/ROWS(tblConsorcios[Produto]))+1),"")</f>
        <v/>
      </c>
      <c r="Q6973" s="20" t="str">
        <f t="shared" si="325"/>
        <v/>
      </c>
      <c r="R6973">
        <f t="shared" si="326"/>
        <v>0</v>
      </c>
    </row>
    <row r="6974" spans="10:18" x14ac:dyDescent="0.2">
      <c r="J6974">
        <f t="shared" si="324"/>
        <v>6972</v>
      </c>
      <c r="K6974" t="str" cm="1">
        <f t="array" ref="K6974">IFERROR(INDEX(tblClientes[Cliente],INT($J6974/ROWS(tblConsorcios[Produto]))+1),"")</f>
        <v/>
      </c>
      <c r="L6974" t="str" cm="1">
        <f t="array" ref="L6974">IFERROR(INDEX(tblConsorcios[Produto],MOD($J6974,ROWS(tblConsorcios[Produto]))+1),"")</f>
        <v>Imóvel IE230 – 240m</v>
      </c>
      <c r="M6974" s="20" cm="1">
        <f t="array" ref="M6974">IFERROR(INDEX(tblConsorcios[Valor da Carta (R$)],MOD($J6974,ROWS(tblConsorcios[Produto]))+1),"")</f>
        <v>230000</v>
      </c>
      <c r="N6974" s="2" cm="1">
        <f t="array" ref="N6974">IFERROR(INDEX(tblConsorcios[Prazo (meses)],MOD($J6974,ROWS(tblConsorcios[Produto]))+1),"")</f>
        <v>240</v>
      </c>
      <c r="O6974" s="20" cm="1">
        <f t="array" ref="O6974">IFERROR(INDEX(tblConsorcios[Parcela Mensal (R$)],MOD($J6974,ROWS(tblConsorcios[Produto]))+1),"")</f>
        <v>1234.33</v>
      </c>
      <c r="P6974" s="20" t="str" cm="1">
        <f t="array" ref="P6974">IFERROR(INDEX(tblClientes[Dividendo Mensal (R$)],INT($J6974/ROWS(tblConsorcios[Produto]))+1),"")</f>
        <v/>
      </c>
      <c r="Q6974" s="20" t="str">
        <f t="shared" si="325"/>
        <v/>
      </c>
      <c r="R6974">
        <f t="shared" si="326"/>
        <v>0</v>
      </c>
    </row>
    <row r="6975" spans="10:18" x14ac:dyDescent="0.2">
      <c r="J6975">
        <f t="shared" si="324"/>
        <v>6973</v>
      </c>
      <c r="K6975" t="str" cm="1">
        <f t="array" ref="K6975">IFERROR(INDEX(tblClientes[Cliente],INT($J6975/ROWS(tblConsorcios[Produto]))+1),"")</f>
        <v/>
      </c>
      <c r="L6975" t="str" cm="1">
        <f t="array" ref="L6975">IFERROR(INDEX(tblConsorcios[Produto],MOD($J6975,ROWS(tblConsorcios[Produto]))+1),"")</f>
        <v>Imóvel IE230 – 220m</v>
      </c>
      <c r="M6975" s="20" cm="1">
        <f t="array" ref="M6975">IFERROR(INDEX(tblConsorcios[Valor da Carta (R$)],MOD($J6975,ROWS(tblConsorcios[Produto]))+1),"")</f>
        <v>230000</v>
      </c>
      <c r="N6975" s="2" cm="1">
        <f t="array" ref="N6975">IFERROR(INDEX(tblConsorcios[Prazo (meses)],MOD($J6975,ROWS(tblConsorcios[Produto]))+1),"")</f>
        <v>220</v>
      </c>
      <c r="O6975" s="20" cm="1">
        <f t="array" ref="O6975">IFERROR(INDEX(tblConsorcios[Parcela Mensal (R$)],MOD($J6975,ROWS(tblConsorcios[Produto]))+1),"")</f>
        <v>1336.09</v>
      </c>
      <c r="P6975" s="20" t="str" cm="1">
        <f t="array" ref="P6975">IFERROR(INDEX(tblClientes[Dividendo Mensal (R$)],INT($J6975/ROWS(tblConsorcios[Produto]))+1),"")</f>
        <v/>
      </c>
      <c r="Q6975" s="20" t="str">
        <f t="shared" si="325"/>
        <v/>
      </c>
      <c r="R6975">
        <f t="shared" si="326"/>
        <v>0</v>
      </c>
    </row>
    <row r="6976" spans="10:18" x14ac:dyDescent="0.2">
      <c r="J6976">
        <f t="shared" si="324"/>
        <v>6974</v>
      </c>
      <c r="K6976" t="str" cm="1">
        <f t="array" ref="K6976">IFERROR(INDEX(tblClientes[Cliente],INT($J6976/ROWS(tblConsorcios[Produto]))+1),"")</f>
        <v/>
      </c>
      <c r="L6976" t="str" cm="1">
        <f t="array" ref="L6976">IFERROR(INDEX(tblConsorcios[Produto],MOD($J6976,ROWS(tblConsorcios[Produto]))+1),"")</f>
        <v>Imóvel IE230 – 200m</v>
      </c>
      <c r="M6976" s="20" cm="1">
        <f t="array" ref="M6976">IFERROR(INDEX(tblConsorcios[Valor da Carta (R$)],MOD($J6976,ROWS(tblConsorcios[Produto]))+1),"")</f>
        <v>230000</v>
      </c>
      <c r="N6976" s="2" cm="1">
        <f t="array" ref="N6976">IFERROR(INDEX(tblConsorcios[Prazo (meses)],MOD($J6976,ROWS(tblConsorcios[Produto]))+1),"")</f>
        <v>200</v>
      </c>
      <c r="O6976" s="20" cm="1">
        <f t="array" ref="O6976">IFERROR(INDEX(tblConsorcios[Parcela Mensal (R$)],MOD($J6976,ROWS(tblConsorcios[Produto]))+1),"")</f>
        <v>1458.2</v>
      </c>
      <c r="P6976" s="20" t="str" cm="1">
        <f t="array" ref="P6976">IFERROR(INDEX(tblClientes[Dividendo Mensal (R$)],INT($J6976/ROWS(tblConsorcios[Produto]))+1),"")</f>
        <v/>
      </c>
      <c r="Q6976" s="20" t="str">
        <f t="shared" si="325"/>
        <v/>
      </c>
      <c r="R6976">
        <f t="shared" si="326"/>
        <v>0</v>
      </c>
    </row>
    <row r="6977" spans="10:18" x14ac:dyDescent="0.2">
      <c r="J6977">
        <f t="shared" si="324"/>
        <v>6975</v>
      </c>
      <c r="K6977" t="str" cm="1">
        <f t="array" ref="K6977">IFERROR(INDEX(tblClientes[Cliente],INT($J6977/ROWS(tblConsorcios[Produto]))+1),"")</f>
        <v/>
      </c>
      <c r="L6977" t="str" cm="1">
        <f t="array" ref="L6977">IFERROR(INDEX(tblConsorcios[Produto],MOD($J6977,ROWS(tblConsorcios[Produto]))+1),"")</f>
        <v>Imóvel IE220 – 240m</v>
      </c>
      <c r="M6977" s="20" cm="1">
        <f t="array" ref="M6977">IFERROR(INDEX(tblConsorcios[Valor da Carta (R$)],MOD($J6977,ROWS(tblConsorcios[Produto]))+1),"")</f>
        <v>220000</v>
      </c>
      <c r="N6977" s="2" cm="1">
        <f t="array" ref="N6977">IFERROR(INDEX(tblConsorcios[Prazo (meses)],MOD($J6977,ROWS(tblConsorcios[Produto]))+1),"")</f>
        <v>240</v>
      </c>
      <c r="O6977" s="20" cm="1">
        <f t="array" ref="O6977">IFERROR(INDEX(tblConsorcios[Parcela Mensal (R$)],MOD($J6977,ROWS(tblConsorcios[Produto]))+1),"")</f>
        <v>1180.67</v>
      </c>
      <c r="P6977" s="20" t="str" cm="1">
        <f t="array" ref="P6977">IFERROR(INDEX(tblClientes[Dividendo Mensal (R$)],INT($J6977/ROWS(tblConsorcios[Produto]))+1),"")</f>
        <v/>
      </c>
      <c r="Q6977" s="20" t="str">
        <f t="shared" si="325"/>
        <v/>
      </c>
      <c r="R6977">
        <f t="shared" si="326"/>
        <v>0</v>
      </c>
    </row>
    <row r="6978" spans="10:18" x14ac:dyDescent="0.2">
      <c r="J6978">
        <f t="shared" si="324"/>
        <v>6976</v>
      </c>
      <c r="K6978" t="str" cm="1">
        <f t="array" ref="K6978">IFERROR(INDEX(tblClientes[Cliente],INT($J6978/ROWS(tblConsorcios[Produto]))+1),"")</f>
        <v/>
      </c>
      <c r="L6978" t="str" cm="1">
        <f t="array" ref="L6978">IFERROR(INDEX(tblConsorcios[Produto],MOD($J6978,ROWS(tblConsorcios[Produto]))+1),"")</f>
        <v>Imóvel IE220 – 220m</v>
      </c>
      <c r="M6978" s="20" cm="1">
        <f t="array" ref="M6978">IFERROR(INDEX(tblConsorcios[Valor da Carta (R$)],MOD($J6978,ROWS(tblConsorcios[Produto]))+1),"")</f>
        <v>220000</v>
      </c>
      <c r="N6978" s="2" cm="1">
        <f t="array" ref="N6978">IFERROR(INDEX(tblConsorcios[Prazo (meses)],MOD($J6978,ROWS(tblConsorcios[Produto]))+1),"")</f>
        <v>220</v>
      </c>
      <c r="O6978" s="20" cm="1">
        <f t="array" ref="O6978">IFERROR(INDEX(tblConsorcios[Parcela Mensal (R$)],MOD($J6978,ROWS(tblConsorcios[Produto]))+1),"")</f>
        <v>1278</v>
      </c>
      <c r="P6978" s="20" t="str" cm="1">
        <f t="array" ref="P6978">IFERROR(INDEX(tblClientes[Dividendo Mensal (R$)],INT($J6978/ROWS(tblConsorcios[Produto]))+1),"")</f>
        <v/>
      </c>
      <c r="Q6978" s="20" t="str">
        <f t="shared" si="325"/>
        <v/>
      </c>
      <c r="R6978">
        <f t="shared" si="326"/>
        <v>0</v>
      </c>
    </row>
    <row r="6979" spans="10:18" x14ac:dyDescent="0.2">
      <c r="J6979">
        <f t="shared" ref="J6979:J7042" si="327">ROW()-2</f>
        <v>6977</v>
      </c>
      <c r="K6979" t="str" cm="1">
        <f t="array" ref="K6979">IFERROR(INDEX(tblClientes[Cliente],INT($J6979/ROWS(tblConsorcios[Produto]))+1),"")</f>
        <v/>
      </c>
      <c r="L6979" t="str" cm="1">
        <f t="array" ref="L6979">IFERROR(INDEX(tblConsorcios[Produto],MOD($J6979,ROWS(tblConsorcios[Produto]))+1),"")</f>
        <v>Imóvel IE220 – 200m</v>
      </c>
      <c r="M6979" s="20" cm="1">
        <f t="array" ref="M6979">IFERROR(INDEX(tblConsorcios[Valor da Carta (R$)],MOD($J6979,ROWS(tblConsorcios[Produto]))+1),"")</f>
        <v>220000</v>
      </c>
      <c r="N6979" s="2" cm="1">
        <f t="array" ref="N6979">IFERROR(INDEX(tblConsorcios[Prazo (meses)],MOD($J6979,ROWS(tblConsorcios[Produto]))+1),"")</f>
        <v>200</v>
      </c>
      <c r="O6979" s="20" cm="1">
        <f t="array" ref="O6979">IFERROR(INDEX(tblConsorcios[Parcela Mensal (R$)],MOD($J6979,ROWS(tblConsorcios[Produto]))+1),"")</f>
        <v>1394.8</v>
      </c>
      <c r="P6979" s="20" t="str" cm="1">
        <f t="array" ref="P6979">IFERROR(INDEX(tblClientes[Dividendo Mensal (R$)],INT($J6979/ROWS(tblConsorcios[Produto]))+1),"")</f>
        <v/>
      </c>
      <c r="Q6979" s="20" t="str">
        <f t="shared" ref="Q6979:Q7042" si="328">IF(AND(ISNUMBER(O6979),ISNUMBER(P6979)),P6979-O6979,"")</f>
        <v/>
      </c>
      <c r="R6979">
        <f t="shared" ref="R6979:R7042" si="329">IF(AND(ISNUMBER(O6979),ISNUMBER(P6979),O6979&lt;=P6979),1,0)</f>
        <v>0</v>
      </c>
    </row>
    <row r="6980" spans="10:18" x14ac:dyDescent="0.2">
      <c r="J6980">
        <f t="shared" si="327"/>
        <v>6978</v>
      </c>
      <c r="K6980" t="str" cm="1">
        <f t="array" ref="K6980">IFERROR(INDEX(tblClientes[Cliente],INT($J6980/ROWS(tblConsorcios[Produto]))+1),"")</f>
        <v/>
      </c>
      <c r="L6980" t="str" cm="1">
        <f t="array" ref="L6980">IFERROR(INDEX(tblConsorcios[Produto],MOD($J6980,ROWS(tblConsorcios[Produto]))+1),"")</f>
        <v>Imóvel IE200 – 240m</v>
      </c>
      <c r="M6980" s="20" cm="1">
        <f t="array" ref="M6980">IFERROR(INDEX(tblConsorcios[Valor da Carta (R$)],MOD($J6980,ROWS(tblConsorcios[Produto]))+1),"")</f>
        <v>200000</v>
      </c>
      <c r="N6980" s="2" cm="1">
        <f t="array" ref="N6980">IFERROR(INDEX(tblConsorcios[Prazo (meses)],MOD($J6980,ROWS(tblConsorcios[Produto]))+1),"")</f>
        <v>240</v>
      </c>
      <c r="O6980" s="20" cm="1">
        <f t="array" ref="O6980">IFERROR(INDEX(tblConsorcios[Parcela Mensal (R$)],MOD($J6980,ROWS(tblConsorcios[Produto]))+1),"")</f>
        <v>1073.33</v>
      </c>
      <c r="P6980" s="20" t="str" cm="1">
        <f t="array" ref="P6980">IFERROR(INDEX(tblClientes[Dividendo Mensal (R$)],INT($J6980/ROWS(tblConsorcios[Produto]))+1),"")</f>
        <v/>
      </c>
      <c r="Q6980" s="20" t="str">
        <f t="shared" si="328"/>
        <v/>
      </c>
      <c r="R6980">
        <f t="shared" si="329"/>
        <v>0</v>
      </c>
    </row>
    <row r="6981" spans="10:18" x14ac:dyDescent="0.2">
      <c r="J6981">
        <f t="shared" si="327"/>
        <v>6979</v>
      </c>
      <c r="K6981" t="str" cm="1">
        <f t="array" ref="K6981">IFERROR(INDEX(tblClientes[Cliente],INT($J6981/ROWS(tblConsorcios[Produto]))+1),"")</f>
        <v/>
      </c>
      <c r="L6981" t="str" cm="1">
        <f t="array" ref="L6981">IFERROR(INDEX(tblConsorcios[Produto],MOD($J6981,ROWS(tblConsorcios[Produto]))+1),"")</f>
        <v>Imóvel IE200 – 220m</v>
      </c>
      <c r="M6981" s="20" cm="1">
        <f t="array" ref="M6981">IFERROR(INDEX(tblConsorcios[Valor da Carta (R$)],MOD($J6981,ROWS(tblConsorcios[Produto]))+1),"")</f>
        <v>200000</v>
      </c>
      <c r="N6981" s="2" cm="1">
        <f t="array" ref="N6981">IFERROR(INDEX(tblConsorcios[Prazo (meses)],MOD($J6981,ROWS(tblConsorcios[Produto]))+1),"")</f>
        <v>220</v>
      </c>
      <c r="O6981" s="20" cm="1">
        <f t="array" ref="O6981">IFERROR(INDEX(tblConsorcios[Parcela Mensal (R$)],MOD($J6981,ROWS(tblConsorcios[Produto]))+1),"")</f>
        <v>1161.82</v>
      </c>
      <c r="P6981" s="20" t="str" cm="1">
        <f t="array" ref="P6981">IFERROR(INDEX(tblClientes[Dividendo Mensal (R$)],INT($J6981/ROWS(tblConsorcios[Produto]))+1),"")</f>
        <v/>
      </c>
      <c r="Q6981" s="20" t="str">
        <f t="shared" si="328"/>
        <v/>
      </c>
      <c r="R6981">
        <f t="shared" si="329"/>
        <v>0</v>
      </c>
    </row>
    <row r="6982" spans="10:18" x14ac:dyDescent="0.2">
      <c r="J6982">
        <f t="shared" si="327"/>
        <v>6980</v>
      </c>
      <c r="K6982" t="str" cm="1">
        <f t="array" ref="K6982">IFERROR(INDEX(tblClientes[Cliente],INT($J6982/ROWS(tblConsorcios[Produto]))+1),"")</f>
        <v/>
      </c>
      <c r="L6982" t="str" cm="1">
        <f t="array" ref="L6982">IFERROR(INDEX(tblConsorcios[Produto],MOD($J6982,ROWS(tblConsorcios[Produto]))+1),"")</f>
        <v>Imóvel IE200 – 200m</v>
      </c>
      <c r="M6982" s="20" cm="1">
        <f t="array" ref="M6982">IFERROR(INDEX(tblConsorcios[Valor da Carta (R$)],MOD($J6982,ROWS(tblConsorcios[Produto]))+1),"")</f>
        <v>200000</v>
      </c>
      <c r="N6982" s="2" cm="1">
        <f t="array" ref="N6982">IFERROR(INDEX(tblConsorcios[Prazo (meses)],MOD($J6982,ROWS(tblConsorcios[Produto]))+1),"")</f>
        <v>200</v>
      </c>
      <c r="O6982" s="20" cm="1">
        <f t="array" ref="O6982">IFERROR(INDEX(tblConsorcios[Parcela Mensal (R$)],MOD($J6982,ROWS(tblConsorcios[Produto]))+1),"")</f>
        <v>1268</v>
      </c>
      <c r="P6982" s="20" t="str" cm="1">
        <f t="array" ref="P6982">IFERROR(INDEX(tblClientes[Dividendo Mensal (R$)],INT($J6982/ROWS(tblConsorcios[Produto]))+1),"")</f>
        <v/>
      </c>
      <c r="Q6982" s="20" t="str">
        <f t="shared" si="328"/>
        <v/>
      </c>
      <c r="R6982">
        <f t="shared" si="329"/>
        <v>0</v>
      </c>
    </row>
    <row r="6983" spans="10:18" x14ac:dyDescent="0.2">
      <c r="J6983">
        <f t="shared" si="327"/>
        <v>6981</v>
      </c>
      <c r="K6983" t="str" cm="1">
        <f t="array" ref="K6983">IFERROR(INDEX(tblClientes[Cliente],INT($J6983/ROWS(tblConsorcios[Produto]))+1),"")</f>
        <v/>
      </c>
      <c r="L6983" t="str" cm="1">
        <f t="array" ref="L6983">IFERROR(INDEX(tblConsorcios[Produto],MOD($J6983,ROWS(tblConsorcios[Produto]))+1),"")</f>
        <v>Imóvel IE150 – 240m</v>
      </c>
      <c r="M6983" s="20" cm="1">
        <f t="array" ref="M6983">IFERROR(INDEX(tblConsorcios[Valor da Carta (R$)],MOD($J6983,ROWS(tblConsorcios[Produto]))+1),"")</f>
        <v>150000</v>
      </c>
      <c r="N6983" s="2" cm="1">
        <f t="array" ref="N6983">IFERROR(INDEX(tblConsorcios[Prazo (meses)],MOD($J6983,ROWS(tblConsorcios[Produto]))+1),"")</f>
        <v>240</v>
      </c>
      <c r="O6983" s="20" cm="1">
        <f t="array" ref="O6983">IFERROR(INDEX(tblConsorcios[Parcela Mensal (R$)],MOD($J6983,ROWS(tblConsorcios[Produto]))+1),"")</f>
        <v>805</v>
      </c>
      <c r="P6983" s="20" t="str" cm="1">
        <f t="array" ref="P6983">IFERROR(INDEX(tblClientes[Dividendo Mensal (R$)],INT($J6983/ROWS(tblConsorcios[Produto]))+1),"")</f>
        <v/>
      </c>
      <c r="Q6983" s="20" t="str">
        <f t="shared" si="328"/>
        <v/>
      </c>
      <c r="R6983">
        <f t="shared" si="329"/>
        <v>0</v>
      </c>
    </row>
    <row r="6984" spans="10:18" x14ac:dyDescent="0.2">
      <c r="J6984">
        <f t="shared" si="327"/>
        <v>6982</v>
      </c>
      <c r="K6984" t="str" cm="1">
        <f t="array" ref="K6984">IFERROR(INDEX(tblClientes[Cliente],INT($J6984/ROWS(tblConsorcios[Produto]))+1),"")</f>
        <v/>
      </c>
      <c r="L6984" t="str" cm="1">
        <f t="array" ref="L6984">IFERROR(INDEX(tblConsorcios[Produto],MOD($J6984,ROWS(tblConsorcios[Produto]))+1),"")</f>
        <v>Imóvel IE150 – 220m</v>
      </c>
      <c r="M6984" s="20" cm="1">
        <f t="array" ref="M6984">IFERROR(INDEX(tblConsorcios[Valor da Carta (R$)],MOD($J6984,ROWS(tblConsorcios[Produto]))+1),"")</f>
        <v>150000</v>
      </c>
      <c r="N6984" s="2" cm="1">
        <f t="array" ref="N6984">IFERROR(INDEX(tblConsorcios[Prazo (meses)],MOD($J6984,ROWS(tblConsorcios[Produto]))+1),"")</f>
        <v>220</v>
      </c>
      <c r="O6984" s="20" cm="1">
        <f t="array" ref="O6984">IFERROR(INDEX(tblConsorcios[Parcela Mensal (R$)],MOD($J6984,ROWS(tblConsorcios[Produto]))+1),"")</f>
        <v>871.36</v>
      </c>
      <c r="P6984" s="20" t="str" cm="1">
        <f t="array" ref="P6984">IFERROR(INDEX(tblClientes[Dividendo Mensal (R$)],INT($J6984/ROWS(tblConsorcios[Produto]))+1),"")</f>
        <v/>
      </c>
      <c r="Q6984" s="20" t="str">
        <f t="shared" si="328"/>
        <v/>
      </c>
      <c r="R6984">
        <f t="shared" si="329"/>
        <v>0</v>
      </c>
    </row>
    <row r="6985" spans="10:18" x14ac:dyDescent="0.2">
      <c r="J6985">
        <f t="shared" si="327"/>
        <v>6983</v>
      </c>
      <c r="K6985" t="str" cm="1">
        <f t="array" ref="K6985">IFERROR(INDEX(tblClientes[Cliente],INT($J6985/ROWS(tblConsorcios[Produto]))+1),"")</f>
        <v/>
      </c>
      <c r="L6985" t="str" cm="1">
        <f t="array" ref="L6985">IFERROR(INDEX(tblConsorcios[Produto],MOD($J6985,ROWS(tblConsorcios[Produto]))+1),"")</f>
        <v>Imóvel IE150 – 200m</v>
      </c>
      <c r="M6985" s="20" cm="1">
        <f t="array" ref="M6985">IFERROR(INDEX(tblConsorcios[Valor da Carta (R$)],MOD($J6985,ROWS(tblConsorcios[Produto]))+1),"")</f>
        <v>150000</v>
      </c>
      <c r="N6985" s="2" cm="1">
        <f t="array" ref="N6985">IFERROR(INDEX(tblConsorcios[Prazo (meses)],MOD($J6985,ROWS(tblConsorcios[Produto]))+1),"")</f>
        <v>200</v>
      </c>
      <c r="O6985" s="20" cm="1">
        <f t="array" ref="O6985">IFERROR(INDEX(tblConsorcios[Parcela Mensal (R$)],MOD($J6985,ROWS(tblConsorcios[Produto]))+1),"")</f>
        <v>951</v>
      </c>
      <c r="P6985" s="20" t="str" cm="1">
        <f t="array" ref="P6985">IFERROR(INDEX(tblClientes[Dividendo Mensal (R$)],INT($J6985/ROWS(tblConsorcios[Produto]))+1),"")</f>
        <v/>
      </c>
      <c r="Q6985" s="20" t="str">
        <f t="shared" si="328"/>
        <v/>
      </c>
      <c r="R6985">
        <f t="shared" si="329"/>
        <v>0</v>
      </c>
    </row>
    <row r="6986" spans="10:18" x14ac:dyDescent="0.2">
      <c r="J6986">
        <f t="shared" si="327"/>
        <v>6984</v>
      </c>
      <c r="K6986" t="str" cm="1">
        <f t="array" ref="K6986">IFERROR(INDEX(tblClientes[Cliente],INT($J6986/ROWS(tblConsorcios[Produto]))+1),"")</f>
        <v/>
      </c>
      <c r="L6986" t="str" cm="1">
        <f t="array" ref="L6986">IFERROR(INDEX(tblConsorcios[Produto],MOD($J6986,ROWS(tblConsorcios[Produto]))+1),"")</f>
        <v>Imóvel IE140 – 240m</v>
      </c>
      <c r="M6986" s="20" cm="1">
        <f t="array" ref="M6986">IFERROR(INDEX(tblConsorcios[Valor da Carta (R$)],MOD($J6986,ROWS(tblConsorcios[Produto]))+1),"")</f>
        <v>140000</v>
      </c>
      <c r="N6986" s="2" cm="1">
        <f t="array" ref="N6986">IFERROR(INDEX(tblConsorcios[Prazo (meses)],MOD($J6986,ROWS(tblConsorcios[Produto]))+1),"")</f>
        <v>240</v>
      </c>
      <c r="O6986" s="20" cm="1">
        <f t="array" ref="O6986">IFERROR(INDEX(tblConsorcios[Parcela Mensal (R$)],MOD($J6986,ROWS(tblConsorcios[Produto]))+1),"")</f>
        <v>751.33</v>
      </c>
      <c r="P6986" s="20" t="str" cm="1">
        <f t="array" ref="P6986">IFERROR(INDEX(tblClientes[Dividendo Mensal (R$)],INT($J6986/ROWS(tblConsorcios[Produto]))+1),"")</f>
        <v/>
      </c>
      <c r="Q6986" s="20" t="str">
        <f t="shared" si="328"/>
        <v/>
      </c>
      <c r="R6986">
        <f t="shared" si="329"/>
        <v>0</v>
      </c>
    </row>
    <row r="6987" spans="10:18" x14ac:dyDescent="0.2">
      <c r="J6987">
        <f t="shared" si="327"/>
        <v>6985</v>
      </c>
      <c r="K6987" t="str" cm="1">
        <f t="array" ref="K6987">IFERROR(INDEX(tblClientes[Cliente],INT($J6987/ROWS(tblConsorcios[Produto]))+1),"")</f>
        <v/>
      </c>
      <c r="L6987" t="str" cm="1">
        <f t="array" ref="L6987">IFERROR(INDEX(tblConsorcios[Produto],MOD($J6987,ROWS(tblConsorcios[Produto]))+1),"")</f>
        <v>Imóvel IE140 – 220m</v>
      </c>
      <c r="M6987" s="20" cm="1">
        <f t="array" ref="M6987">IFERROR(INDEX(tblConsorcios[Valor da Carta (R$)],MOD($J6987,ROWS(tblConsorcios[Produto]))+1),"")</f>
        <v>140000</v>
      </c>
      <c r="N6987" s="2" cm="1">
        <f t="array" ref="N6987">IFERROR(INDEX(tblConsorcios[Prazo (meses)],MOD($J6987,ROWS(tblConsorcios[Produto]))+1),"")</f>
        <v>220</v>
      </c>
      <c r="O6987" s="20" cm="1">
        <f t="array" ref="O6987">IFERROR(INDEX(tblConsorcios[Parcela Mensal (R$)],MOD($J6987,ROWS(tblConsorcios[Produto]))+1),"")</f>
        <v>813.27</v>
      </c>
      <c r="P6987" s="20" t="str" cm="1">
        <f t="array" ref="P6987">IFERROR(INDEX(tblClientes[Dividendo Mensal (R$)],INT($J6987/ROWS(tblConsorcios[Produto]))+1),"")</f>
        <v/>
      </c>
      <c r="Q6987" s="20" t="str">
        <f t="shared" si="328"/>
        <v/>
      </c>
      <c r="R6987">
        <f t="shared" si="329"/>
        <v>0</v>
      </c>
    </row>
    <row r="6988" spans="10:18" x14ac:dyDescent="0.2">
      <c r="J6988">
        <f t="shared" si="327"/>
        <v>6986</v>
      </c>
      <c r="K6988" t="str" cm="1">
        <f t="array" ref="K6988">IFERROR(INDEX(tblClientes[Cliente],INT($J6988/ROWS(tblConsorcios[Produto]))+1),"")</f>
        <v/>
      </c>
      <c r="L6988" t="str" cm="1">
        <f t="array" ref="L6988">IFERROR(INDEX(tblConsorcios[Produto],MOD($J6988,ROWS(tblConsorcios[Produto]))+1),"")</f>
        <v>Imóvel IE140 – 200m</v>
      </c>
      <c r="M6988" s="20" cm="1">
        <f t="array" ref="M6988">IFERROR(INDEX(tblConsorcios[Valor da Carta (R$)],MOD($J6988,ROWS(tblConsorcios[Produto]))+1),"")</f>
        <v>140000</v>
      </c>
      <c r="N6988" s="2" cm="1">
        <f t="array" ref="N6988">IFERROR(INDEX(tblConsorcios[Prazo (meses)],MOD($J6988,ROWS(tblConsorcios[Produto]))+1),"")</f>
        <v>200</v>
      </c>
      <c r="O6988" s="20" cm="1">
        <f t="array" ref="O6988">IFERROR(INDEX(tblConsorcios[Parcela Mensal (R$)],MOD($J6988,ROWS(tblConsorcios[Produto]))+1),"")</f>
        <v>887.6</v>
      </c>
      <c r="P6988" s="20" t="str" cm="1">
        <f t="array" ref="P6988">IFERROR(INDEX(tblClientes[Dividendo Mensal (R$)],INT($J6988/ROWS(tblConsorcios[Produto]))+1),"")</f>
        <v/>
      </c>
      <c r="Q6988" s="20" t="str">
        <f t="shared" si="328"/>
        <v/>
      </c>
      <c r="R6988">
        <f t="shared" si="329"/>
        <v>0</v>
      </c>
    </row>
    <row r="6989" spans="10:18" x14ac:dyDescent="0.2">
      <c r="J6989">
        <f t="shared" si="327"/>
        <v>6987</v>
      </c>
      <c r="K6989" t="str" cm="1">
        <f t="array" ref="K6989">IFERROR(INDEX(tblClientes[Cliente],INT($J6989/ROWS(tblConsorcios[Produto]))+1),"")</f>
        <v/>
      </c>
      <c r="L6989" t="str" cm="1">
        <f t="array" ref="L6989">IFERROR(INDEX(tblConsorcios[Produto],MOD($J6989,ROWS(tblConsorcios[Produto]))+1),"")</f>
        <v>Imóvel IE130 – 240m</v>
      </c>
      <c r="M6989" s="20" cm="1">
        <f t="array" ref="M6989">IFERROR(INDEX(tblConsorcios[Valor da Carta (R$)],MOD($J6989,ROWS(tblConsorcios[Produto]))+1),"")</f>
        <v>130000</v>
      </c>
      <c r="N6989" s="2" cm="1">
        <f t="array" ref="N6989">IFERROR(INDEX(tblConsorcios[Prazo (meses)],MOD($J6989,ROWS(tblConsorcios[Produto]))+1),"")</f>
        <v>240</v>
      </c>
      <c r="O6989" s="20" cm="1">
        <f t="array" ref="O6989">IFERROR(INDEX(tblConsorcios[Parcela Mensal (R$)],MOD($J6989,ROWS(tblConsorcios[Produto]))+1),"")</f>
        <v>697.67</v>
      </c>
      <c r="P6989" s="20" t="str" cm="1">
        <f t="array" ref="P6989">IFERROR(INDEX(tblClientes[Dividendo Mensal (R$)],INT($J6989/ROWS(tblConsorcios[Produto]))+1),"")</f>
        <v/>
      </c>
      <c r="Q6989" s="20" t="str">
        <f t="shared" si="328"/>
        <v/>
      </c>
      <c r="R6989">
        <f t="shared" si="329"/>
        <v>0</v>
      </c>
    </row>
    <row r="6990" spans="10:18" x14ac:dyDescent="0.2">
      <c r="J6990">
        <f t="shared" si="327"/>
        <v>6988</v>
      </c>
      <c r="K6990" t="str" cm="1">
        <f t="array" ref="K6990">IFERROR(INDEX(tblClientes[Cliente],INT($J6990/ROWS(tblConsorcios[Produto]))+1),"")</f>
        <v/>
      </c>
      <c r="L6990" t="str" cm="1">
        <f t="array" ref="L6990">IFERROR(INDEX(tblConsorcios[Produto],MOD($J6990,ROWS(tblConsorcios[Produto]))+1),"")</f>
        <v>Imóvel IE130 – 220m</v>
      </c>
      <c r="M6990" s="20" cm="1">
        <f t="array" ref="M6990">IFERROR(INDEX(tblConsorcios[Valor da Carta (R$)],MOD($J6990,ROWS(tblConsorcios[Produto]))+1),"")</f>
        <v>130000</v>
      </c>
      <c r="N6990" s="2" cm="1">
        <f t="array" ref="N6990">IFERROR(INDEX(tblConsorcios[Prazo (meses)],MOD($J6990,ROWS(tblConsorcios[Produto]))+1),"")</f>
        <v>220</v>
      </c>
      <c r="O6990" s="20" cm="1">
        <f t="array" ref="O6990">IFERROR(INDEX(tblConsorcios[Parcela Mensal (R$)],MOD($J6990,ROWS(tblConsorcios[Produto]))+1),"")</f>
        <v>755.18</v>
      </c>
      <c r="P6990" s="20" t="str" cm="1">
        <f t="array" ref="P6990">IFERROR(INDEX(tblClientes[Dividendo Mensal (R$)],INT($J6990/ROWS(tblConsorcios[Produto]))+1),"")</f>
        <v/>
      </c>
      <c r="Q6990" s="20" t="str">
        <f t="shared" si="328"/>
        <v/>
      </c>
      <c r="R6990">
        <f t="shared" si="329"/>
        <v>0</v>
      </c>
    </row>
    <row r="6991" spans="10:18" x14ac:dyDescent="0.2">
      <c r="J6991">
        <f t="shared" si="327"/>
        <v>6989</v>
      </c>
      <c r="K6991" t="str" cm="1">
        <f t="array" ref="K6991">IFERROR(INDEX(tblClientes[Cliente],INT($J6991/ROWS(tblConsorcios[Produto]))+1),"")</f>
        <v/>
      </c>
      <c r="L6991" t="str" cm="1">
        <f t="array" ref="L6991">IFERROR(INDEX(tblConsorcios[Produto],MOD($J6991,ROWS(tblConsorcios[Produto]))+1),"")</f>
        <v>Imóvel IE130 – 200m</v>
      </c>
      <c r="M6991" s="20" cm="1">
        <f t="array" ref="M6991">IFERROR(INDEX(tblConsorcios[Valor da Carta (R$)],MOD($J6991,ROWS(tblConsorcios[Produto]))+1),"")</f>
        <v>130000</v>
      </c>
      <c r="N6991" s="2" cm="1">
        <f t="array" ref="N6991">IFERROR(INDEX(tblConsorcios[Prazo (meses)],MOD($J6991,ROWS(tblConsorcios[Produto]))+1),"")</f>
        <v>200</v>
      </c>
      <c r="O6991" s="20" cm="1">
        <f t="array" ref="O6991">IFERROR(INDEX(tblConsorcios[Parcela Mensal (R$)],MOD($J6991,ROWS(tblConsorcios[Produto]))+1),"")</f>
        <v>824.2</v>
      </c>
      <c r="P6991" s="20" t="str" cm="1">
        <f t="array" ref="P6991">IFERROR(INDEX(tblClientes[Dividendo Mensal (R$)],INT($J6991/ROWS(tblConsorcios[Produto]))+1),"")</f>
        <v/>
      </c>
      <c r="Q6991" s="20" t="str">
        <f t="shared" si="328"/>
        <v/>
      </c>
      <c r="R6991">
        <f t="shared" si="329"/>
        <v>0</v>
      </c>
    </row>
    <row r="6992" spans="10:18" x14ac:dyDescent="0.2">
      <c r="J6992">
        <f t="shared" si="327"/>
        <v>6990</v>
      </c>
      <c r="K6992" t="str" cm="1">
        <f t="array" ref="K6992">IFERROR(INDEX(tblClientes[Cliente],INT($J6992/ROWS(tblConsorcios[Produto]))+1),"")</f>
        <v/>
      </c>
      <c r="L6992" t="str" cm="1">
        <f t="array" ref="L6992">IFERROR(INDEX(tblConsorcios[Produto],MOD($J6992,ROWS(tblConsorcios[Produto]))+1),"")</f>
        <v>Imóvel IE120 – 240m</v>
      </c>
      <c r="M6992" s="20" cm="1">
        <f t="array" ref="M6992">IFERROR(INDEX(tblConsorcios[Valor da Carta (R$)],MOD($J6992,ROWS(tblConsorcios[Produto]))+1),"")</f>
        <v>120000</v>
      </c>
      <c r="N6992" s="2" cm="1">
        <f t="array" ref="N6992">IFERROR(INDEX(tblConsorcios[Prazo (meses)],MOD($J6992,ROWS(tblConsorcios[Produto]))+1),"")</f>
        <v>240</v>
      </c>
      <c r="O6992" s="20" cm="1">
        <f t="array" ref="O6992">IFERROR(INDEX(tblConsorcios[Parcela Mensal (R$)],MOD($J6992,ROWS(tblConsorcios[Produto]))+1),"")</f>
        <v>644</v>
      </c>
      <c r="P6992" s="20" t="str" cm="1">
        <f t="array" ref="P6992">IFERROR(INDEX(tblClientes[Dividendo Mensal (R$)],INT($J6992/ROWS(tblConsorcios[Produto]))+1),"")</f>
        <v/>
      </c>
      <c r="Q6992" s="20" t="str">
        <f t="shared" si="328"/>
        <v/>
      </c>
      <c r="R6992">
        <f t="shared" si="329"/>
        <v>0</v>
      </c>
    </row>
    <row r="6993" spans="10:18" x14ac:dyDescent="0.2">
      <c r="J6993">
        <f t="shared" si="327"/>
        <v>6991</v>
      </c>
      <c r="K6993" t="str" cm="1">
        <f t="array" ref="K6993">IFERROR(INDEX(tblClientes[Cliente],INT($J6993/ROWS(tblConsorcios[Produto]))+1),"")</f>
        <v/>
      </c>
      <c r="L6993" t="str" cm="1">
        <f t="array" ref="L6993">IFERROR(INDEX(tblConsorcios[Produto],MOD($J6993,ROWS(tblConsorcios[Produto]))+1),"")</f>
        <v>Imóvel IE120 – 220m</v>
      </c>
      <c r="M6993" s="20" cm="1">
        <f t="array" ref="M6993">IFERROR(INDEX(tblConsorcios[Valor da Carta (R$)],MOD($J6993,ROWS(tblConsorcios[Produto]))+1),"")</f>
        <v>120000</v>
      </c>
      <c r="N6993" s="2" cm="1">
        <f t="array" ref="N6993">IFERROR(INDEX(tblConsorcios[Prazo (meses)],MOD($J6993,ROWS(tblConsorcios[Produto]))+1),"")</f>
        <v>220</v>
      </c>
      <c r="O6993" s="20" cm="1">
        <f t="array" ref="O6993">IFERROR(INDEX(tblConsorcios[Parcela Mensal (R$)],MOD($J6993,ROWS(tblConsorcios[Produto]))+1),"")</f>
        <v>697.09</v>
      </c>
      <c r="P6993" s="20" t="str" cm="1">
        <f t="array" ref="P6993">IFERROR(INDEX(tblClientes[Dividendo Mensal (R$)],INT($J6993/ROWS(tblConsorcios[Produto]))+1),"")</f>
        <v/>
      </c>
      <c r="Q6993" s="20" t="str">
        <f t="shared" si="328"/>
        <v/>
      </c>
      <c r="R6993">
        <f t="shared" si="329"/>
        <v>0</v>
      </c>
    </row>
    <row r="6994" spans="10:18" x14ac:dyDescent="0.2">
      <c r="J6994">
        <f t="shared" si="327"/>
        <v>6992</v>
      </c>
      <c r="K6994" t="str" cm="1">
        <f t="array" ref="K6994">IFERROR(INDEX(tblClientes[Cliente],INT($J6994/ROWS(tblConsorcios[Produto]))+1),"")</f>
        <v/>
      </c>
      <c r="L6994" t="str" cm="1">
        <f t="array" ref="L6994">IFERROR(INDEX(tblConsorcios[Produto],MOD($J6994,ROWS(tblConsorcios[Produto]))+1),"")</f>
        <v>Imóvel IE120 – 200m</v>
      </c>
      <c r="M6994" s="20" cm="1">
        <f t="array" ref="M6994">IFERROR(INDEX(tblConsorcios[Valor da Carta (R$)],MOD($J6994,ROWS(tblConsorcios[Produto]))+1),"")</f>
        <v>120000</v>
      </c>
      <c r="N6994" s="2" cm="1">
        <f t="array" ref="N6994">IFERROR(INDEX(tblConsorcios[Prazo (meses)],MOD($J6994,ROWS(tblConsorcios[Produto]))+1),"")</f>
        <v>200</v>
      </c>
      <c r="O6994" s="20" cm="1">
        <f t="array" ref="O6994">IFERROR(INDEX(tblConsorcios[Parcela Mensal (R$)],MOD($J6994,ROWS(tblConsorcios[Produto]))+1),"")</f>
        <v>760.8</v>
      </c>
      <c r="P6994" s="20" t="str" cm="1">
        <f t="array" ref="P6994">IFERROR(INDEX(tblClientes[Dividendo Mensal (R$)],INT($J6994/ROWS(tblConsorcios[Produto]))+1),"")</f>
        <v/>
      </c>
      <c r="Q6994" s="20" t="str">
        <f t="shared" si="328"/>
        <v/>
      </c>
      <c r="R6994">
        <f t="shared" si="329"/>
        <v>0</v>
      </c>
    </row>
    <row r="6995" spans="10:18" x14ac:dyDescent="0.2">
      <c r="J6995">
        <f t="shared" si="327"/>
        <v>6993</v>
      </c>
      <c r="K6995" t="str" cm="1">
        <f t="array" ref="K6995">IFERROR(INDEX(tblClientes[Cliente],INT($J6995/ROWS(tblConsorcios[Produto]))+1),"")</f>
        <v/>
      </c>
      <c r="L6995" t="str" cm="1">
        <f t="array" ref="L6995">IFERROR(INDEX(tblConsorcios[Produto],MOD($J6995,ROWS(tblConsorcios[Produto]))+1),"")</f>
        <v>Imóvel IE600 – 240m</v>
      </c>
      <c r="M6995" s="20" cm="1">
        <f t="array" ref="M6995">IFERROR(INDEX(tblConsorcios[Valor da Carta (R$)],MOD($J6995,ROWS(tblConsorcios[Produto]))+1),"")</f>
        <v>600000</v>
      </c>
      <c r="N6995" s="2" cm="1">
        <f t="array" ref="N6995">IFERROR(INDEX(tblConsorcios[Prazo (meses)],MOD($J6995,ROWS(tblConsorcios[Produto]))+1),"")</f>
        <v>240</v>
      </c>
      <c r="O6995" s="20" cm="1">
        <f t="array" ref="O6995">IFERROR(INDEX(tblConsorcios[Parcela Mensal (R$)],MOD($J6995,ROWS(tblConsorcios[Produto]))+1),"")</f>
        <v>3220</v>
      </c>
      <c r="P6995" s="20" t="str" cm="1">
        <f t="array" ref="P6995">IFERROR(INDEX(tblClientes[Dividendo Mensal (R$)],INT($J6995/ROWS(tblConsorcios[Produto]))+1),"")</f>
        <v/>
      </c>
      <c r="Q6995" s="20" t="str">
        <f t="shared" si="328"/>
        <v/>
      </c>
      <c r="R6995">
        <f t="shared" si="329"/>
        <v>0</v>
      </c>
    </row>
    <row r="6996" spans="10:18" x14ac:dyDescent="0.2">
      <c r="J6996">
        <f t="shared" si="327"/>
        <v>6994</v>
      </c>
      <c r="K6996" t="str" cm="1">
        <f t="array" ref="K6996">IFERROR(INDEX(tblClientes[Cliente],INT($J6996/ROWS(tblConsorcios[Produto]))+1),"")</f>
        <v/>
      </c>
      <c r="L6996" t="str" cm="1">
        <f t="array" ref="L6996">IFERROR(INDEX(tblConsorcios[Produto],MOD($J6996,ROWS(tblConsorcios[Produto]))+1),"")</f>
        <v>Imóvel IE600 – 220m</v>
      </c>
      <c r="M6996" s="20" cm="1">
        <f t="array" ref="M6996">IFERROR(INDEX(tblConsorcios[Valor da Carta (R$)],MOD($J6996,ROWS(tblConsorcios[Produto]))+1),"")</f>
        <v>600000</v>
      </c>
      <c r="N6996" s="2" cm="1">
        <f t="array" ref="N6996">IFERROR(INDEX(tblConsorcios[Prazo (meses)],MOD($J6996,ROWS(tblConsorcios[Produto]))+1),"")</f>
        <v>220</v>
      </c>
      <c r="O6996" s="20" cm="1">
        <f t="array" ref="O6996">IFERROR(INDEX(tblConsorcios[Parcela Mensal (R$)],MOD($J6996,ROWS(tblConsorcios[Produto]))+1),"")</f>
        <v>3485.45</v>
      </c>
      <c r="P6996" s="20" t="str" cm="1">
        <f t="array" ref="P6996">IFERROR(INDEX(tblClientes[Dividendo Mensal (R$)],INT($J6996/ROWS(tblConsorcios[Produto]))+1),"")</f>
        <v/>
      </c>
      <c r="Q6996" s="20" t="str">
        <f t="shared" si="328"/>
        <v/>
      </c>
      <c r="R6996">
        <f t="shared" si="329"/>
        <v>0</v>
      </c>
    </row>
    <row r="6997" spans="10:18" x14ac:dyDescent="0.2">
      <c r="J6997">
        <f t="shared" si="327"/>
        <v>6995</v>
      </c>
      <c r="K6997" t="str" cm="1">
        <f t="array" ref="K6997">IFERROR(INDEX(tblClientes[Cliente],INT($J6997/ROWS(tblConsorcios[Produto]))+1),"")</f>
        <v/>
      </c>
      <c r="L6997" t="str" cm="1">
        <f t="array" ref="L6997">IFERROR(INDEX(tblConsorcios[Produto],MOD($J6997,ROWS(tblConsorcios[Produto]))+1),"")</f>
        <v>Imóvel IE600 – 200m</v>
      </c>
      <c r="M6997" s="20" cm="1">
        <f t="array" ref="M6997">IFERROR(INDEX(tblConsorcios[Valor da Carta (R$)],MOD($J6997,ROWS(tblConsorcios[Produto]))+1),"")</f>
        <v>600000</v>
      </c>
      <c r="N6997" s="2" cm="1">
        <f t="array" ref="N6997">IFERROR(INDEX(tblConsorcios[Prazo (meses)],MOD($J6997,ROWS(tblConsorcios[Produto]))+1),"")</f>
        <v>200</v>
      </c>
      <c r="O6997" s="20" cm="1">
        <f t="array" ref="O6997">IFERROR(INDEX(tblConsorcios[Parcela Mensal (R$)],MOD($J6997,ROWS(tblConsorcios[Produto]))+1),"")</f>
        <v>3804</v>
      </c>
      <c r="P6997" s="20" t="str" cm="1">
        <f t="array" ref="P6997">IFERROR(INDEX(tblClientes[Dividendo Mensal (R$)],INT($J6997/ROWS(tblConsorcios[Produto]))+1),"")</f>
        <v/>
      </c>
      <c r="Q6997" s="20" t="str">
        <f t="shared" si="328"/>
        <v/>
      </c>
      <c r="R6997">
        <f t="shared" si="329"/>
        <v>0</v>
      </c>
    </row>
    <row r="6998" spans="10:18" x14ac:dyDescent="0.2">
      <c r="J6998">
        <f t="shared" si="327"/>
        <v>6996</v>
      </c>
      <c r="K6998" t="str" cm="1">
        <f t="array" ref="K6998">IFERROR(INDEX(tblClientes[Cliente],INT($J6998/ROWS(tblConsorcios[Produto]))+1),"")</f>
        <v/>
      </c>
      <c r="L6998" t="str" cm="1">
        <f t="array" ref="L6998">IFERROR(INDEX(tblConsorcios[Produto],MOD($J6998,ROWS(tblConsorcios[Produto]))+1),"")</f>
        <v>Imóvel IE580 – 240m</v>
      </c>
      <c r="M6998" s="20" cm="1">
        <f t="array" ref="M6998">IFERROR(INDEX(tblConsorcios[Valor da Carta (R$)],MOD($J6998,ROWS(tblConsorcios[Produto]))+1),"")</f>
        <v>580000</v>
      </c>
      <c r="N6998" s="2" cm="1">
        <f t="array" ref="N6998">IFERROR(INDEX(tblConsorcios[Prazo (meses)],MOD($J6998,ROWS(tblConsorcios[Produto]))+1),"")</f>
        <v>240</v>
      </c>
      <c r="O6998" s="20" cm="1">
        <f t="array" ref="O6998">IFERROR(INDEX(tblConsorcios[Parcela Mensal (R$)],MOD($J6998,ROWS(tblConsorcios[Produto]))+1),"")</f>
        <v>3112.67</v>
      </c>
      <c r="P6998" s="20" t="str" cm="1">
        <f t="array" ref="P6998">IFERROR(INDEX(tblClientes[Dividendo Mensal (R$)],INT($J6998/ROWS(tblConsorcios[Produto]))+1),"")</f>
        <v/>
      </c>
      <c r="Q6998" s="20" t="str">
        <f t="shared" si="328"/>
        <v/>
      </c>
      <c r="R6998">
        <f t="shared" si="329"/>
        <v>0</v>
      </c>
    </row>
    <row r="6999" spans="10:18" x14ac:dyDescent="0.2">
      <c r="J6999">
        <f t="shared" si="327"/>
        <v>6997</v>
      </c>
      <c r="K6999" t="str" cm="1">
        <f t="array" ref="K6999">IFERROR(INDEX(tblClientes[Cliente],INT($J6999/ROWS(tblConsorcios[Produto]))+1),"")</f>
        <v/>
      </c>
      <c r="L6999" t="str" cm="1">
        <f t="array" ref="L6999">IFERROR(INDEX(tblConsorcios[Produto],MOD($J6999,ROWS(tblConsorcios[Produto]))+1),"")</f>
        <v>Imóvel IE580 – 220m</v>
      </c>
      <c r="M6999" s="20" cm="1">
        <f t="array" ref="M6999">IFERROR(INDEX(tblConsorcios[Valor da Carta (R$)],MOD($J6999,ROWS(tblConsorcios[Produto]))+1),"")</f>
        <v>580000</v>
      </c>
      <c r="N6999" s="2" cm="1">
        <f t="array" ref="N6999">IFERROR(INDEX(tblConsorcios[Prazo (meses)],MOD($J6999,ROWS(tblConsorcios[Produto]))+1),"")</f>
        <v>220</v>
      </c>
      <c r="O6999" s="20" cm="1">
        <f t="array" ref="O6999">IFERROR(INDEX(tblConsorcios[Parcela Mensal (R$)],MOD($J6999,ROWS(tblConsorcios[Produto]))+1),"")</f>
        <v>3369.27</v>
      </c>
      <c r="P6999" s="20" t="str" cm="1">
        <f t="array" ref="P6999">IFERROR(INDEX(tblClientes[Dividendo Mensal (R$)],INT($J6999/ROWS(tblConsorcios[Produto]))+1),"")</f>
        <v/>
      </c>
      <c r="Q6999" s="20" t="str">
        <f t="shared" si="328"/>
        <v/>
      </c>
      <c r="R6999">
        <f t="shared" si="329"/>
        <v>0</v>
      </c>
    </row>
    <row r="7000" spans="10:18" x14ac:dyDescent="0.2">
      <c r="J7000">
        <f t="shared" si="327"/>
        <v>6998</v>
      </c>
      <c r="K7000" t="str" cm="1">
        <f t="array" ref="K7000">IFERROR(INDEX(tblClientes[Cliente],INT($J7000/ROWS(tblConsorcios[Produto]))+1),"")</f>
        <v/>
      </c>
      <c r="L7000" t="str" cm="1">
        <f t="array" ref="L7000">IFERROR(INDEX(tblConsorcios[Produto],MOD($J7000,ROWS(tblConsorcios[Produto]))+1),"")</f>
        <v>Imóvel IE580 – 200m</v>
      </c>
      <c r="M7000" s="20" cm="1">
        <f t="array" ref="M7000">IFERROR(INDEX(tblConsorcios[Valor da Carta (R$)],MOD($J7000,ROWS(tblConsorcios[Produto]))+1),"")</f>
        <v>580000</v>
      </c>
      <c r="N7000" s="2" cm="1">
        <f t="array" ref="N7000">IFERROR(INDEX(tblConsorcios[Prazo (meses)],MOD($J7000,ROWS(tblConsorcios[Produto]))+1),"")</f>
        <v>200</v>
      </c>
      <c r="O7000" s="20" cm="1">
        <f t="array" ref="O7000">IFERROR(INDEX(tblConsorcios[Parcela Mensal (R$)],MOD($J7000,ROWS(tblConsorcios[Produto]))+1),"")</f>
        <v>3677.2</v>
      </c>
      <c r="P7000" s="20" t="str" cm="1">
        <f t="array" ref="P7000">IFERROR(INDEX(tblClientes[Dividendo Mensal (R$)],INT($J7000/ROWS(tblConsorcios[Produto]))+1),"")</f>
        <v/>
      </c>
      <c r="Q7000" s="20" t="str">
        <f t="shared" si="328"/>
        <v/>
      </c>
      <c r="R7000">
        <f t="shared" si="329"/>
        <v>0</v>
      </c>
    </row>
    <row r="7001" spans="10:18" x14ac:dyDescent="0.2">
      <c r="J7001">
        <f t="shared" si="327"/>
        <v>6999</v>
      </c>
      <c r="K7001" t="str" cm="1">
        <f t="array" ref="K7001">IFERROR(INDEX(tblClientes[Cliente],INT($J7001/ROWS(tblConsorcios[Produto]))+1),"")</f>
        <v/>
      </c>
      <c r="L7001" t="str" cm="1">
        <f t="array" ref="L7001">IFERROR(INDEX(tblConsorcios[Produto],MOD($J7001,ROWS(tblConsorcios[Produto]))+1),"")</f>
        <v>Imóvel IE550 – 240m</v>
      </c>
      <c r="M7001" s="20" cm="1">
        <f t="array" ref="M7001">IFERROR(INDEX(tblConsorcios[Valor da Carta (R$)],MOD($J7001,ROWS(tblConsorcios[Produto]))+1),"")</f>
        <v>550000</v>
      </c>
      <c r="N7001" s="2" cm="1">
        <f t="array" ref="N7001">IFERROR(INDEX(tblConsorcios[Prazo (meses)],MOD($J7001,ROWS(tblConsorcios[Produto]))+1),"")</f>
        <v>240</v>
      </c>
      <c r="O7001" s="20" cm="1">
        <f t="array" ref="O7001">IFERROR(INDEX(tblConsorcios[Parcela Mensal (R$)],MOD($J7001,ROWS(tblConsorcios[Produto]))+1),"")</f>
        <v>2951.67</v>
      </c>
      <c r="P7001" s="20" t="str" cm="1">
        <f t="array" ref="P7001">IFERROR(INDEX(tblClientes[Dividendo Mensal (R$)],INT($J7001/ROWS(tblConsorcios[Produto]))+1),"")</f>
        <v/>
      </c>
      <c r="Q7001" s="20" t="str">
        <f t="shared" si="328"/>
        <v/>
      </c>
      <c r="R7001">
        <f t="shared" si="329"/>
        <v>0</v>
      </c>
    </row>
    <row r="7002" spans="10:18" x14ac:dyDescent="0.2">
      <c r="J7002">
        <f t="shared" si="327"/>
        <v>7000</v>
      </c>
      <c r="K7002" t="str" cm="1">
        <f t="array" ref="K7002">IFERROR(INDEX(tblClientes[Cliente],INT($J7002/ROWS(tblConsorcios[Produto]))+1),"")</f>
        <v/>
      </c>
      <c r="L7002" t="str" cm="1">
        <f t="array" ref="L7002">IFERROR(INDEX(tblConsorcios[Produto],MOD($J7002,ROWS(tblConsorcios[Produto]))+1),"")</f>
        <v>Imóvel IE550 – 220m</v>
      </c>
      <c r="M7002" s="20" cm="1">
        <f t="array" ref="M7002">IFERROR(INDEX(tblConsorcios[Valor da Carta (R$)],MOD($J7002,ROWS(tblConsorcios[Produto]))+1),"")</f>
        <v>550000</v>
      </c>
      <c r="N7002" s="2" cm="1">
        <f t="array" ref="N7002">IFERROR(INDEX(tblConsorcios[Prazo (meses)],MOD($J7002,ROWS(tblConsorcios[Produto]))+1),"")</f>
        <v>220</v>
      </c>
      <c r="O7002" s="20" cm="1">
        <f t="array" ref="O7002">IFERROR(INDEX(tblConsorcios[Parcela Mensal (R$)],MOD($J7002,ROWS(tblConsorcios[Produto]))+1),"")</f>
        <v>3195</v>
      </c>
      <c r="P7002" s="20" t="str" cm="1">
        <f t="array" ref="P7002">IFERROR(INDEX(tblClientes[Dividendo Mensal (R$)],INT($J7002/ROWS(tblConsorcios[Produto]))+1),"")</f>
        <v/>
      </c>
      <c r="Q7002" s="20" t="str">
        <f t="shared" si="328"/>
        <v/>
      </c>
      <c r="R7002">
        <f t="shared" si="329"/>
        <v>0</v>
      </c>
    </row>
    <row r="7003" spans="10:18" x14ac:dyDescent="0.2">
      <c r="J7003">
        <f t="shared" si="327"/>
        <v>7001</v>
      </c>
      <c r="K7003" t="str" cm="1">
        <f t="array" ref="K7003">IFERROR(INDEX(tblClientes[Cliente],INT($J7003/ROWS(tblConsorcios[Produto]))+1),"")</f>
        <v/>
      </c>
      <c r="L7003" t="str" cm="1">
        <f t="array" ref="L7003">IFERROR(INDEX(tblConsorcios[Produto],MOD($J7003,ROWS(tblConsorcios[Produto]))+1),"")</f>
        <v>Imóvel IE550 – 200m</v>
      </c>
      <c r="M7003" s="20" cm="1">
        <f t="array" ref="M7003">IFERROR(INDEX(tblConsorcios[Valor da Carta (R$)],MOD($J7003,ROWS(tblConsorcios[Produto]))+1),"")</f>
        <v>550000</v>
      </c>
      <c r="N7003" s="2" cm="1">
        <f t="array" ref="N7003">IFERROR(INDEX(tblConsorcios[Prazo (meses)],MOD($J7003,ROWS(tblConsorcios[Produto]))+1),"")</f>
        <v>200</v>
      </c>
      <c r="O7003" s="20" cm="1">
        <f t="array" ref="O7003">IFERROR(INDEX(tblConsorcios[Parcela Mensal (R$)],MOD($J7003,ROWS(tblConsorcios[Produto]))+1),"")</f>
        <v>3487</v>
      </c>
      <c r="P7003" s="20" t="str" cm="1">
        <f t="array" ref="P7003">IFERROR(INDEX(tblClientes[Dividendo Mensal (R$)],INT($J7003/ROWS(tblConsorcios[Produto]))+1),"")</f>
        <v/>
      </c>
      <c r="Q7003" s="20" t="str">
        <f t="shared" si="328"/>
        <v/>
      </c>
      <c r="R7003">
        <f t="shared" si="329"/>
        <v>0</v>
      </c>
    </row>
    <row r="7004" spans="10:18" x14ac:dyDescent="0.2">
      <c r="J7004">
        <f t="shared" si="327"/>
        <v>7002</v>
      </c>
      <c r="K7004" t="str" cm="1">
        <f t="array" ref="K7004">IFERROR(INDEX(tblClientes[Cliente],INT($J7004/ROWS(tblConsorcios[Produto]))+1),"")</f>
        <v/>
      </c>
      <c r="L7004" t="str" cm="1">
        <f t="array" ref="L7004">IFERROR(INDEX(tblConsorcios[Produto],MOD($J7004,ROWS(tblConsorcios[Produto]))+1),"")</f>
        <v>Imóvel IE530 – 240m</v>
      </c>
      <c r="M7004" s="20" cm="1">
        <f t="array" ref="M7004">IFERROR(INDEX(tblConsorcios[Valor da Carta (R$)],MOD($J7004,ROWS(tblConsorcios[Produto]))+1),"")</f>
        <v>530000</v>
      </c>
      <c r="N7004" s="2" cm="1">
        <f t="array" ref="N7004">IFERROR(INDEX(tblConsorcios[Prazo (meses)],MOD($J7004,ROWS(tblConsorcios[Produto]))+1),"")</f>
        <v>240</v>
      </c>
      <c r="O7004" s="20" cm="1">
        <f t="array" ref="O7004">IFERROR(INDEX(tblConsorcios[Parcela Mensal (R$)],MOD($J7004,ROWS(tblConsorcios[Produto]))+1),"")</f>
        <v>2844.33</v>
      </c>
      <c r="P7004" s="20" t="str" cm="1">
        <f t="array" ref="P7004">IFERROR(INDEX(tblClientes[Dividendo Mensal (R$)],INT($J7004/ROWS(tblConsorcios[Produto]))+1),"")</f>
        <v/>
      </c>
      <c r="Q7004" s="20" t="str">
        <f t="shared" si="328"/>
        <v/>
      </c>
      <c r="R7004">
        <f t="shared" si="329"/>
        <v>0</v>
      </c>
    </row>
    <row r="7005" spans="10:18" x14ac:dyDescent="0.2">
      <c r="J7005">
        <f t="shared" si="327"/>
        <v>7003</v>
      </c>
      <c r="K7005" t="str" cm="1">
        <f t="array" ref="K7005">IFERROR(INDEX(tblClientes[Cliente],INT($J7005/ROWS(tblConsorcios[Produto]))+1),"")</f>
        <v/>
      </c>
      <c r="L7005" t="str" cm="1">
        <f t="array" ref="L7005">IFERROR(INDEX(tblConsorcios[Produto],MOD($J7005,ROWS(tblConsorcios[Produto]))+1),"")</f>
        <v>Imóvel IE530 – 220m</v>
      </c>
      <c r="M7005" s="20" cm="1">
        <f t="array" ref="M7005">IFERROR(INDEX(tblConsorcios[Valor da Carta (R$)],MOD($J7005,ROWS(tblConsorcios[Produto]))+1),"")</f>
        <v>530000</v>
      </c>
      <c r="N7005" s="2" cm="1">
        <f t="array" ref="N7005">IFERROR(INDEX(tblConsorcios[Prazo (meses)],MOD($J7005,ROWS(tblConsorcios[Produto]))+1),"")</f>
        <v>220</v>
      </c>
      <c r="O7005" s="20" cm="1">
        <f t="array" ref="O7005">IFERROR(INDEX(tblConsorcios[Parcela Mensal (R$)],MOD($J7005,ROWS(tblConsorcios[Produto]))+1),"")</f>
        <v>3078.82</v>
      </c>
      <c r="P7005" s="20" t="str" cm="1">
        <f t="array" ref="P7005">IFERROR(INDEX(tblClientes[Dividendo Mensal (R$)],INT($J7005/ROWS(tblConsorcios[Produto]))+1),"")</f>
        <v/>
      </c>
      <c r="Q7005" s="20" t="str">
        <f t="shared" si="328"/>
        <v/>
      </c>
      <c r="R7005">
        <f t="shared" si="329"/>
        <v>0</v>
      </c>
    </row>
    <row r="7006" spans="10:18" x14ac:dyDescent="0.2">
      <c r="J7006">
        <f t="shared" si="327"/>
        <v>7004</v>
      </c>
      <c r="K7006" t="str" cm="1">
        <f t="array" ref="K7006">IFERROR(INDEX(tblClientes[Cliente],INT($J7006/ROWS(tblConsorcios[Produto]))+1),"")</f>
        <v/>
      </c>
      <c r="L7006" t="str" cm="1">
        <f t="array" ref="L7006">IFERROR(INDEX(tblConsorcios[Produto],MOD($J7006,ROWS(tblConsorcios[Produto]))+1),"")</f>
        <v>Imóvel IE530 – 200m</v>
      </c>
      <c r="M7006" s="20" cm="1">
        <f t="array" ref="M7006">IFERROR(INDEX(tblConsorcios[Valor da Carta (R$)],MOD($J7006,ROWS(tblConsorcios[Produto]))+1),"")</f>
        <v>530000</v>
      </c>
      <c r="N7006" s="2" cm="1">
        <f t="array" ref="N7006">IFERROR(INDEX(tblConsorcios[Prazo (meses)],MOD($J7006,ROWS(tblConsorcios[Produto]))+1),"")</f>
        <v>200</v>
      </c>
      <c r="O7006" s="20" cm="1">
        <f t="array" ref="O7006">IFERROR(INDEX(tblConsorcios[Parcela Mensal (R$)],MOD($J7006,ROWS(tblConsorcios[Produto]))+1),"")</f>
        <v>3360.2</v>
      </c>
      <c r="P7006" s="20" t="str" cm="1">
        <f t="array" ref="P7006">IFERROR(INDEX(tblClientes[Dividendo Mensal (R$)],INT($J7006/ROWS(tblConsorcios[Produto]))+1),"")</f>
        <v/>
      </c>
      <c r="Q7006" s="20" t="str">
        <f t="shared" si="328"/>
        <v/>
      </c>
      <c r="R7006">
        <f t="shared" si="329"/>
        <v>0</v>
      </c>
    </row>
    <row r="7007" spans="10:18" x14ac:dyDescent="0.2">
      <c r="J7007">
        <f t="shared" si="327"/>
        <v>7005</v>
      </c>
      <c r="K7007" t="str" cm="1">
        <f t="array" ref="K7007">IFERROR(INDEX(tblClientes[Cliente],INT($J7007/ROWS(tblConsorcios[Produto]))+1),"")</f>
        <v/>
      </c>
      <c r="L7007" t="str" cm="1">
        <f t="array" ref="L7007">IFERROR(INDEX(tblConsorcios[Produto],MOD($J7007,ROWS(tblConsorcios[Produto]))+1),"")</f>
        <v>Imóvel IE500 – 240m</v>
      </c>
      <c r="M7007" s="20" cm="1">
        <f t="array" ref="M7007">IFERROR(INDEX(tblConsorcios[Valor da Carta (R$)],MOD($J7007,ROWS(tblConsorcios[Produto]))+1),"")</f>
        <v>500000</v>
      </c>
      <c r="N7007" s="2" cm="1">
        <f t="array" ref="N7007">IFERROR(INDEX(tblConsorcios[Prazo (meses)],MOD($J7007,ROWS(tblConsorcios[Produto]))+1),"")</f>
        <v>240</v>
      </c>
      <c r="O7007" s="20" cm="1">
        <f t="array" ref="O7007">IFERROR(INDEX(tblConsorcios[Parcela Mensal (R$)],MOD($J7007,ROWS(tblConsorcios[Produto]))+1),"")</f>
        <v>2683.33</v>
      </c>
      <c r="P7007" s="20" t="str" cm="1">
        <f t="array" ref="P7007">IFERROR(INDEX(tblClientes[Dividendo Mensal (R$)],INT($J7007/ROWS(tblConsorcios[Produto]))+1),"")</f>
        <v/>
      </c>
      <c r="Q7007" s="20" t="str">
        <f t="shared" si="328"/>
        <v/>
      </c>
      <c r="R7007">
        <f t="shared" si="329"/>
        <v>0</v>
      </c>
    </row>
    <row r="7008" spans="10:18" x14ac:dyDescent="0.2">
      <c r="J7008">
        <f t="shared" si="327"/>
        <v>7006</v>
      </c>
      <c r="K7008" t="str" cm="1">
        <f t="array" ref="K7008">IFERROR(INDEX(tblClientes[Cliente],INT($J7008/ROWS(tblConsorcios[Produto]))+1),"")</f>
        <v/>
      </c>
      <c r="L7008" t="str" cm="1">
        <f t="array" ref="L7008">IFERROR(INDEX(tblConsorcios[Produto],MOD($J7008,ROWS(tblConsorcios[Produto]))+1),"")</f>
        <v>Imóvel IE500 – 220m</v>
      </c>
      <c r="M7008" s="20" cm="1">
        <f t="array" ref="M7008">IFERROR(INDEX(tblConsorcios[Valor da Carta (R$)],MOD($J7008,ROWS(tblConsorcios[Produto]))+1),"")</f>
        <v>500000</v>
      </c>
      <c r="N7008" s="2" cm="1">
        <f t="array" ref="N7008">IFERROR(INDEX(tblConsorcios[Prazo (meses)],MOD($J7008,ROWS(tblConsorcios[Produto]))+1),"")</f>
        <v>220</v>
      </c>
      <c r="O7008" s="20" cm="1">
        <f t="array" ref="O7008">IFERROR(INDEX(tblConsorcios[Parcela Mensal (R$)],MOD($J7008,ROWS(tblConsorcios[Produto]))+1),"")</f>
        <v>2904.55</v>
      </c>
      <c r="P7008" s="20" t="str" cm="1">
        <f t="array" ref="P7008">IFERROR(INDEX(tblClientes[Dividendo Mensal (R$)],INT($J7008/ROWS(tblConsorcios[Produto]))+1),"")</f>
        <v/>
      </c>
      <c r="Q7008" s="20" t="str">
        <f t="shared" si="328"/>
        <v/>
      </c>
      <c r="R7008">
        <f t="shared" si="329"/>
        <v>0</v>
      </c>
    </row>
    <row r="7009" spans="10:18" x14ac:dyDescent="0.2">
      <c r="J7009">
        <f t="shared" si="327"/>
        <v>7007</v>
      </c>
      <c r="K7009" t="str" cm="1">
        <f t="array" ref="K7009">IFERROR(INDEX(tblClientes[Cliente],INT($J7009/ROWS(tblConsorcios[Produto]))+1),"")</f>
        <v/>
      </c>
      <c r="L7009" t="str" cm="1">
        <f t="array" ref="L7009">IFERROR(INDEX(tblConsorcios[Produto],MOD($J7009,ROWS(tblConsorcios[Produto]))+1),"")</f>
        <v>Imóvel IE500 – 200m</v>
      </c>
      <c r="M7009" s="20" cm="1">
        <f t="array" ref="M7009">IFERROR(INDEX(tblConsorcios[Valor da Carta (R$)],MOD($J7009,ROWS(tblConsorcios[Produto]))+1),"")</f>
        <v>500000</v>
      </c>
      <c r="N7009" s="2" cm="1">
        <f t="array" ref="N7009">IFERROR(INDEX(tblConsorcios[Prazo (meses)],MOD($J7009,ROWS(tblConsorcios[Produto]))+1),"")</f>
        <v>200</v>
      </c>
      <c r="O7009" s="20" cm="1">
        <f t="array" ref="O7009">IFERROR(INDEX(tblConsorcios[Parcela Mensal (R$)],MOD($J7009,ROWS(tblConsorcios[Produto]))+1),"")</f>
        <v>3170</v>
      </c>
      <c r="P7009" s="20" t="str" cm="1">
        <f t="array" ref="P7009">IFERROR(INDEX(tblClientes[Dividendo Mensal (R$)],INT($J7009/ROWS(tblConsorcios[Produto]))+1),"")</f>
        <v/>
      </c>
      <c r="Q7009" s="20" t="str">
        <f t="shared" si="328"/>
        <v/>
      </c>
      <c r="R7009">
        <f t="shared" si="329"/>
        <v>0</v>
      </c>
    </row>
    <row r="7010" spans="10:18" x14ac:dyDescent="0.2">
      <c r="J7010">
        <f t="shared" si="327"/>
        <v>7008</v>
      </c>
      <c r="K7010" t="str" cm="1">
        <f t="array" ref="K7010">IFERROR(INDEX(tblClientes[Cliente],INT($J7010/ROWS(tblConsorcios[Produto]))+1),"")</f>
        <v/>
      </c>
      <c r="L7010" t="str" cm="1">
        <f t="array" ref="L7010">IFERROR(INDEX(tblConsorcios[Produto],MOD($J7010,ROWS(tblConsorcios[Produto]))+1),"")</f>
        <v>Imóvel IE480 – 240m</v>
      </c>
      <c r="M7010" s="20" cm="1">
        <f t="array" ref="M7010">IFERROR(INDEX(tblConsorcios[Valor da Carta (R$)],MOD($J7010,ROWS(tblConsorcios[Produto]))+1),"")</f>
        <v>480000</v>
      </c>
      <c r="N7010" s="2" cm="1">
        <f t="array" ref="N7010">IFERROR(INDEX(tblConsorcios[Prazo (meses)],MOD($J7010,ROWS(tblConsorcios[Produto]))+1),"")</f>
        <v>240</v>
      </c>
      <c r="O7010" s="20" cm="1">
        <f t="array" ref="O7010">IFERROR(INDEX(tblConsorcios[Parcela Mensal (R$)],MOD($J7010,ROWS(tblConsorcios[Produto]))+1),"")</f>
        <v>2576</v>
      </c>
      <c r="P7010" s="20" t="str" cm="1">
        <f t="array" ref="P7010">IFERROR(INDEX(tblClientes[Dividendo Mensal (R$)],INT($J7010/ROWS(tblConsorcios[Produto]))+1),"")</f>
        <v/>
      </c>
      <c r="Q7010" s="20" t="str">
        <f t="shared" si="328"/>
        <v/>
      </c>
      <c r="R7010">
        <f t="shared" si="329"/>
        <v>0</v>
      </c>
    </row>
    <row r="7011" spans="10:18" x14ac:dyDescent="0.2">
      <c r="J7011">
        <f t="shared" si="327"/>
        <v>7009</v>
      </c>
      <c r="K7011" t="str" cm="1">
        <f t="array" ref="K7011">IFERROR(INDEX(tblClientes[Cliente],INT($J7011/ROWS(tblConsorcios[Produto]))+1),"")</f>
        <v/>
      </c>
      <c r="L7011" t="str" cm="1">
        <f t="array" ref="L7011">IFERROR(INDEX(tblConsorcios[Produto],MOD($J7011,ROWS(tblConsorcios[Produto]))+1),"")</f>
        <v>Imóvel IE480 – 220m</v>
      </c>
      <c r="M7011" s="20" cm="1">
        <f t="array" ref="M7011">IFERROR(INDEX(tblConsorcios[Valor da Carta (R$)],MOD($J7011,ROWS(tblConsorcios[Produto]))+1),"")</f>
        <v>480000</v>
      </c>
      <c r="N7011" s="2" cm="1">
        <f t="array" ref="N7011">IFERROR(INDEX(tblConsorcios[Prazo (meses)],MOD($J7011,ROWS(tblConsorcios[Produto]))+1),"")</f>
        <v>220</v>
      </c>
      <c r="O7011" s="20" cm="1">
        <f t="array" ref="O7011">IFERROR(INDEX(tblConsorcios[Parcela Mensal (R$)],MOD($J7011,ROWS(tblConsorcios[Produto]))+1),"")</f>
        <v>2788.36</v>
      </c>
      <c r="P7011" s="20" t="str" cm="1">
        <f t="array" ref="P7011">IFERROR(INDEX(tblClientes[Dividendo Mensal (R$)],INT($J7011/ROWS(tblConsorcios[Produto]))+1),"")</f>
        <v/>
      </c>
      <c r="Q7011" s="20" t="str">
        <f t="shared" si="328"/>
        <v/>
      </c>
      <c r="R7011">
        <f t="shared" si="329"/>
        <v>0</v>
      </c>
    </row>
    <row r="7012" spans="10:18" x14ac:dyDescent="0.2">
      <c r="J7012">
        <f t="shared" si="327"/>
        <v>7010</v>
      </c>
      <c r="K7012" t="str" cm="1">
        <f t="array" ref="K7012">IFERROR(INDEX(tblClientes[Cliente],INT($J7012/ROWS(tblConsorcios[Produto]))+1),"")</f>
        <v/>
      </c>
      <c r="L7012" t="str" cm="1">
        <f t="array" ref="L7012">IFERROR(INDEX(tblConsorcios[Produto],MOD($J7012,ROWS(tblConsorcios[Produto]))+1),"")</f>
        <v>Imóvel IE480 – 200m</v>
      </c>
      <c r="M7012" s="20" cm="1">
        <f t="array" ref="M7012">IFERROR(INDEX(tblConsorcios[Valor da Carta (R$)],MOD($J7012,ROWS(tblConsorcios[Produto]))+1),"")</f>
        <v>480000</v>
      </c>
      <c r="N7012" s="2" cm="1">
        <f t="array" ref="N7012">IFERROR(INDEX(tblConsorcios[Prazo (meses)],MOD($J7012,ROWS(tblConsorcios[Produto]))+1),"")</f>
        <v>200</v>
      </c>
      <c r="O7012" s="20" cm="1">
        <f t="array" ref="O7012">IFERROR(INDEX(tblConsorcios[Parcela Mensal (R$)],MOD($J7012,ROWS(tblConsorcios[Produto]))+1),"")</f>
        <v>3043.2</v>
      </c>
      <c r="P7012" s="20" t="str" cm="1">
        <f t="array" ref="P7012">IFERROR(INDEX(tblClientes[Dividendo Mensal (R$)],INT($J7012/ROWS(tblConsorcios[Produto]))+1),"")</f>
        <v/>
      </c>
      <c r="Q7012" s="20" t="str">
        <f t="shared" si="328"/>
        <v/>
      </c>
      <c r="R7012">
        <f t="shared" si="329"/>
        <v>0</v>
      </c>
    </row>
    <row r="7013" spans="10:18" x14ac:dyDescent="0.2">
      <c r="J7013">
        <f t="shared" si="327"/>
        <v>7011</v>
      </c>
      <c r="K7013" t="str" cm="1">
        <f t="array" ref="K7013">IFERROR(INDEX(tblClientes[Cliente],INT($J7013/ROWS(tblConsorcios[Produto]))+1),"")</f>
        <v/>
      </c>
      <c r="L7013" t="str" cm="1">
        <f t="array" ref="L7013">IFERROR(INDEX(tblConsorcios[Produto],MOD($J7013,ROWS(tblConsorcios[Produto]))+1),"")</f>
        <v>Imóvel IE450 – 240m</v>
      </c>
      <c r="M7013" s="20" cm="1">
        <f t="array" ref="M7013">IFERROR(INDEX(tblConsorcios[Valor da Carta (R$)],MOD($J7013,ROWS(tblConsorcios[Produto]))+1),"")</f>
        <v>450000</v>
      </c>
      <c r="N7013" s="2" cm="1">
        <f t="array" ref="N7013">IFERROR(INDEX(tblConsorcios[Prazo (meses)],MOD($J7013,ROWS(tblConsorcios[Produto]))+1),"")</f>
        <v>240</v>
      </c>
      <c r="O7013" s="20" cm="1">
        <f t="array" ref="O7013">IFERROR(INDEX(tblConsorcios[Parcela Mensal (R$)],MOD($J7013,ROWS(tblConsorcios[Produto]))+1),"")</f>
        <v>2415</v>
      </c>
      <c r="P7013" s="20" t="str" cm="1">
        <f t="array" ref="P7013">IFERROR(INDEX(tblClientes[Dividendo Mensal (R$)],INT($J7013/ROWS(tblConsorcios[Produto]))+1),"")</f>
        <v/>
      </c>
      <c r="Q7013" s="20" t="str">
        <f t="shared" si="328"/>
        <v/>
      </c>
      <c r="R7013">
        <f t="shared" si="329"/>
        <v>0</v>
      </c>
    </row>
    <row r="7014" spans="10:18" x14ac:dyDescent="0.2">
      <c r="J7014">
        <f t="shared" si="327"/>
        <v>7012</v>
      </c>
      <c r="K7014" t="str" cm="1">
        <f t="array" ref="K7014">IFERROR(INDEX(tblClientes[Cliente],INT($J7014/ROWS(tblConsorcios[Produto]))+1),"")</f>
        <v/>
      </c>
      <c r="L7014" t="str" cm="1">
        <f t="array" ref="L7014">IFERROR(INDEX(tblConsorcios[Produto],MOD($J7014,ROWS(tblConsorcios[Produto]))+1),"")</f>
        <v>Imóvel IE450 – 220m</v>
      </c>
      <c r="M7014" s="20" cm="1">
        <f t="array" ref="M7014">IFERROR(INDEX(tblConsorcios[Valor da Carta (R$)],MOD($J7014,ROWS(tblConsorcios[Produto]))+1),"")</f>
        <v>450000</v>
      </c>
      <c r="N7014" s="2" cm="1">
        <f t="array" ref="N7014">IFERROR(INDEX(tblConsorcios[Prazo (meses)],MOD($J7014,ROWS(tblConsorcios[Produto]))+1),"")</f>
        <v>220</v>
      </c>
      <c r="O7014" s="20" cm="1">
        <f t="array" ref="O7014">IFERROR(INDEX(tblConsorcios[Parcela Mensal (R$)],MOD($J7014,ROWS(tblConsorcios[Produto]))+1),"")</f>
        <v>2614.09</v>
      </c>
      <c r="P7014" s="20" t="str" cm="1">
        <f t="array" ref="P7014">IFERROR(INDEX(tblClientes[Dividendo Mensal (R$)],INT($J7014/ROWS(tblConsorcios[Produto]))+1),"")</f>
        <v/>
      </c>
      <c r="Q7014" s="20" t="str">
        <f t="shared" si="328"/>
        <v/>
      </c>
      <c r="R7014">
        <f t="shared" si="329"/>
        <v>0</v>
      </c>
    </row>
    <row r="7015" spans="10:18" x14ac:dyDescent="0.2">
      <c r="J7015">
        <f t="shared" si="327"/>
        <v>7013</v>
      </c>
      <c r="K7015" t="str" cm="1">
        <f t="array" ref="K7015">IFERROR(INDEX(tblClientes[Cliente],INT($J7015/ROWS(tblConsorcios[Produto]))+1),"")</f>
        <v/>
      </c>
      <c r="L7015" t="str" cm="1">
        <f t="array" ref="L7015">IFERROR(INDEX(tblConsorcios[Produto],MOD($J7015,ROWS(tblConsorcios[Produto]))+1),"")</f>
        <v>Imóvel IE450 – 200m</v>
      </c>
      <c r="M7015" s="20" cm="1">
        <f t="array" ref="M7015">IFERROR(INDEX(tblConsorcios[Valor da Carta (R$)],MOD($J7015,ROWS(tblConsorcios[Produto]))+1),"")</f>
        <v>450000</v>
      </c>
      <c r="N7015" s="2" cm="1">
        <f t="array" ref="N7015">IFERROR(INDEX(tblConsorcios[Prazo (meses)],MOD($J7015,ROWS(tblConsorcios[Produto]))+1),"")</f>
        <v>200</v>
      </c>
      <c r="O7015" s="20" cm="1">
        <f t="array" ref="O7015">IFERROR(INDEX(tblConsorcios[Parcela Mensal (R$)],MOD($J7015,ROWS(tblConsorcios[Produto]))+1),"")</f>
        <v>2853</v>
      </c>
      <c r="P7015" s="20" t="str" cm="1">
        <f t="array" ref="P7015">IFERROR(INDEX(tblClientes[Dividendo Mensal (R$)],INT($J7015/ROWS(tblConsorcios[Produto]))+1),"")</f>
        <v/>
      </c>
      <c r="Q7015" s="20" t="str">
        <f t="shared" si="328"/>
        <v/>
      </c>
      <c r="R7015">
        <f t="shared" si="329"/>
        <v>0</v>
      </c>
    </row>
    <row r="7016" spans="10:18" x14ac:dyDescent="0.2">
      <c r="J7016">
        <f t="shared" si="327"/>
        <v>7014</v>
      </c>
      <c r="K7016" t="str" cm="1">
        <f t="array" ref="K7016">IFERROR(INDEX(tblClientes[Cliente],INT($J7016/ROWS(tblConsorcios[Produto]))+1),"")</f>
        <v/>
      </c>
      <c r="L7016" t="str" cm="1">
        <f t="array" ref="L7016">IFERROR(INDEX(tblConsorcios[Produto],MOD($J7016,ROWS(tblConsorcios[Produto]))+1),"")</f>
        <v>Imóvel IE430 – 240m</v>
      </c>
      <c r="M7016" s="20" cm="1">
        <f t="array" ref="M7016">IFERROR(INDEX(tblConsorcios[Valor da Carta (R$)],MOD($J7016,ROWS(tblConsorcios[Produto]))+1),"")</f>
        <v>430000</v>
      </c>
      <c r="N7016" s="2" cm="1">
        <f t="array" ref="N7016">IFERROR(INDEX(tblConsorcios[Prazo (meses)],MOD($J7016,ROWS(tblConsorcios[Produto]))+1),"")</f>
        <v>240</v>
      </c>
      <c r="O7016" s="20" cm="1">
        <f t="array" ref="O7016">IFERROR(INDEX(tblConsorcios[Parcela Mensal (R$)],MOD($J7016,ROWS(tblConsorcios[Produto]))+1),"")</f>
        <v>2307.67</v>
      </c>
      <c r="P7016" s="20" t="str" cm="1">
        <f t="array" ref="P7016">IFERROR(INDEX(tblClientes[Dividendo Mensal (R$)],INT($J7016/ROWS(tblConsorcios[Produto]))+1),"")</f>
        <v/>
      </c>
      <c r="Q7016" s="20" t="str">
        <f t="shared" si="328"/>
        <v/>
      </c>
      <c r="R7016">
        <f t="shared" si="329"/>
        <v>0</v>
      </c>
    </row>
    <row r="7017" spans="10:18" x14ac:dyDescent="0.2">
      <c r="J7017">
        <f t="shared" si="327"/>
        <v>7015</v>
      </c>
      <c r="K7017" t="str" cm="1">
        <f t="array" ref="K7017">IFERROR(INDEX(tblClientes[Cliente],INT($J7017/ROWS(tblConsorcios[Produto]))+1),"")</f>
        <v/>
      </c>
      <c r="L7017" t="str" cm="1">
        <f t="array" ref="L7017">IFERROR(INDEX(tblConsorcios[Produto],MOD($J7017,ROWS(tblConsorcios[Produto]))+1),"")</f>
        <v>Imóvel IE430 – 220m</v>
      </c>
      <c r="M7017" s="20" cm="1">
        <f t="array" ref="M7017">IFERROR(INDEX(tblConsorcios[Valor da Carta (R$)],MOD($J7017,ROWS(tblConsorcios[Produto]))+1),"")</f>
        <v>430000</v>
      </c>
      <c r="N7017" s="2" cm="1">
        <f t="array" ref="N7017">IFERROR(INDEX(tblConsorcios[Prazo (meses)],MOD($J7017,ROWS(tblConsorcios[Produto]))+1),"")</f>
        <v>220</v>
      </c>
      <c r="O7017" s="20" cm="1">
        <f t="array" ref="O7017">IFERROR(INDEX(tblConsorcios[Parcela Mensal (R$)],MOD($J7017,ROWS(tblConsorcios[Produto]))+1),"")</f>
        <v>2497.91</v>
      </c>
      <c r="P7017" s="20" t="str" cm="1">
        <f t="array" ref="P7017">IFERROR(INDEX(tblClientes[Dividendo Mensal (R$)],INT($J7017/ROWS(tblConsorcios[Produto]))+1),"")</f>
        <v/>
      </c>
      <c r="Q7017" s="20" t="str">
        <f t="shared" si="328"/>
        <v/>
      </c>
      <c r="R7017">
        <f t="shared" si="329"/>
        <v>0</v>
      </c>
    </row>
    <row r="7018" spans="10:18" x14ac:dyDescent="0.2">
      <c r="J7018">
        <f t="shared" si="327"/>
        <v>7016</v>
      </c>
      <c r="K7018" t="str" cm="1">
        <f t="array" ref="K7018">IFERROR(INDEX(tblClientes[Cliente],INT($J7018/ROWS(tblConsorcios[Produto]))+1),"")</f>
        <v/>
      </c>
      <c r="L7018" t="str" cm="1">
        <f t="array" ref="L7018">IFERROR(INDEX(tblConsorcios[Produto],MOD($J7018,ROWS(tblConsorcios[Produto]))+1),"")</f>
        <v>Imóvel IE430 – 200m</v>
      </c>
      <c r="M7018" s="20" cm="1">
        <f t="array" ref="M7018">IFERROR(INDEX(tblConsorcios[Valor da Carta (R$)],MOD($J7018,ROWS(tblConsorcios[Produto]))+1),"")</f>
        <v>430000</v>
      </c>
      <c r="N7018" s="2" cm="1">
        <f t="array" ref="N7018">IFERROR(INDEX(tblConsorcios[Prazo (meses)],MOD($J7018,ROWS(tblConsorcios[Produto]))+1),"")</f>
        <v>200</v>
      </c>
      <c r="O7018" s="20" cm="1">
        <f t="array" ref="O7018">IFERROR(INDEX(tblConsorcios[Parcela Mensal (R$)],MOD($J7018,ROWS(tblConsorcios[Produto]))+1),"")</f>
        <v>2726.2</v>
      </c>
      <c r="P7018" s="20" t="str" cm="1">
        <f t="array" ref="P7018">IFERROR(INDEX(tblClientes[Dividendo Mensal (R$)],INT($J7018/ROWS(tblConsorcios[Produto]))+1),"")</f>
        <v/>
      </c>
      <c r="Q7018" s="20" t="str">
        <f t="shared" si="328"/>
        <v/>
      </c>
      <c r="R7018">
        <f t="shared" si="329"/>
        <v>0</v>
      </c>
    </row>
    <row r="7019" spans="10:18" x14ac:dyDescent="0.2">
      <c r="J7019">
        <f t="shared" si="327"/>
        <v>7017</v>
      </c>
      <c r="K7019" t="str" cm="1">
        <f t="array" ref="K7019">IFERROR(INDEX(tblClientes[Cliente],INT($J7019/ROWS(tblConsorcios[Produto]))+1),"")</f>
        <v/>
      </c>
      <c r="L7019" t="str" cm="1">
        <f t="array" ref="L7019">IFERROR(INDEX(tblConsorcios[Produto],MOD($J7019,ROWS(tblConsorcios[Produto]))+1),"")</f>
        <v>Imóvel IE400 – 240m</v>
      </c>
      <c r="M7019" s="20" cm="1">
        <f t="array" ref="M7019">IFERROR(INDEX(tblConsorcios[Valor da Carta (R$)],MOD($J7019,ROWS(tblConsorcios[Produto]))+1),"")</f>
        <v>400000</v>
      </c>
      <c r="N7019" s="2" cm="1">
        <f t="array" ref="N7019">IFERROR(INDEX(tblConsorcios[Prazo (meses)],MOD($J7019,ROWS(tblConsorcios[Produto]))+1),"")</f>
        <v>240</v>
      </c>
      <c r="O7019" s="20" cm="1">
        <f t="array" ref="O7019">IFERROR(INDEX(tblConsorcios[Parcela Mensal (R$)],MOD($J7019,ROWS(tblConsorcios[Produto]))+1),"")</f>
        <v>2146.67</v>
      </c>
      <c r="P7019" s="20" t="str" cm="1">
        <f t="array" ref="P7019">IFERROR(INDEX(tblClientes[Dividendo Mensal (R$)],INT($J7019/ROWS(tblConsorcios[Produto]))+1),"")</f>
        <v/>
      </c>
      <c r="Q7019" s="20" t="str">
        <f t="shared" si="328"/>
        <v/>
      </c>
      <c r="R7019">
        <f t="shared" si="329"/>
        <v>0</v>
      </c>
    </row>
    <row r="7020" spans="10:18" x14ac:dyDescent="0.2">
      <c r="J7020">
        <f t="shared" si="327"/>
        <v>7018</v>
      </c>
      <c r="K7020" t="str" cm="1">
        <f t="array" ref="K7020">IFERROR(INDEX(tblClientes[Cliente],INT($J7020/ROWS(tblConsorcios[Produto]))+1),"")</f>
        <v/>
      </c>
      <c r="L7020" t="str" cm="1">
        <f t="array" ref="L7020">IFERROR(INDEX(tblConsorcios[Produto],MOD($J7020,ROWS(tblConsorcios[Produto]))+1),"")</f>
        <v>Imóvel IE400 – 220m</v>
      </c>
      <c r="M7020" s="20" cm="1">
        <f t="array" ref="M7020">IFERROR(INDEX(tblConsorcios[Valor da Carta (R$)],MOD($J7020,ROWS(tblConsorcios[Produto]))+1),"")</f>
        <v>400000</v>
      </c>
      <c r="N7020" s="2" cm="1">
        <f t="array" ref="N7020">IFERROR(INDEX(tblConsorcios[Prazo (meses)],MOD($J7020,ROWS(tblConsorcios[Produto]))+1),"")</f>
        <v>220</v>
      </c>
      <c r="O7020" s="20" cm="1">
        <f t="array" ref="O7020">IFERROR(INDEX(tblConsorcios[Parcela Mensal (R$)],MOD($J7020,ROWS(tblConsorcios[Produto]))+1),"")</f>
        <v>2323.64</v>
      </c>
      <c r="P7020" s="20" t="str" cm="1">
        <f t="array" ref="P7020">IFERROR(INDEX(tblClientes[Dividendo Mensal (R$)],INT($J7020/ROWS(tblConsorcios[Produto]))+1),"")</f>
        <v/>
      </c>
      <c r="Q7020" s="20" t="str">
        <f t="shared" si="328"/>
        <v/>
      </c>
      <c r="R7020">
        <f t="shared" si="329"/>
        <v>0</v>
      </c>
    </row>
    <row r="7021" spans="10:18" x14ac:dyDescent="0.2">
      <c r="J7021">
        <f t="shared" si="327"/>
        <v>7019</v>
      </c>
      <c r="K7021" t="str" cm="1">
        <f t="array" ref="K7021">IFERROR(INDEX(tblClientes[Cliente],INT($J7021/ROWS(tblConsorcios[Produto]))+1),"")</f>
        <v/>
      </c>
      <c r="L7021" t="str" cm="1">
        <f t="array" ref="L7021">IFERROR(INDEX(tblConsorcios[Produto],MOD($J7021,ROWS(tblConsorcios[Produto]))+1),"")</f>
        <v>Imóvel IE400 – 200m</v>
      </c>
      <c r="M7021" s="20" cm="1">
        <f t="array" ref="M7021">IFERROR(INDEX(tblConsorcios[Valor da Carta (R$)],MOD($J7021,ROWS(tblConsorcios[Produto]))+1),"")</f>
        <v>400000</v>
      </c>
      <c r="N7021" s="2" cm="1">
        <f t="array" ref="N7021">IFERROR(INDEX(tblConsorcios[Prazo (meses)],MOD($J7021,ROWS(tblConsorcios[Produto]))+1),"")</f>
        <v>200</v>
      </c>
      <c r="O7021" s="20" cm="1">
        <f t="array" ref="O7021">IFERROR(INDEX(tblConsorcios[Parcela Mensal (R$)],MOD($J7021,ROWS(tblConsorcios[Produto]))+1),"")</f>
        <v>2536</v>
      </c>
      <c r="P7021" s="20" t="str" cm="1">
        <f t="array" ref="P7021">IFERROR(INDEX(tblClientes[Dividendo Mensal (R$)],INT($J7021/ROWS(tblConsorcios[Produto]))+1),"")</f>
        <v/>
      </c>
      <c r="Q7021" s="20" t="str">
        <f t="shared" si="328"/>
        <v/>
      </c>
      <c r="R7021">
        <f t="shared" si="329"/>
        <v>0</v>
      </c>
    </row>
    <row r="7022" spans="10:18" x14ac:dyDescent="0.2">
      <c r="J7022">
        <f t="shared" si="327"/>
        <v>7020</v>
      </c>
      <c r="K7022" t="str" cm="1">
        <f t="array" ref="K7022">IFERROR(INDEX(tblClientes[Cliente],INT($J7022/ROWS(tblConsorcios[Produto]))+1),"")</f>
        <v/>
      </c>
      <c r="L7022" t="str" cm="1">
        <f t="array" ref="L7022">IFERROR(INDEX(tblConsorcios[Produto],MOD($J7022,ROWS(tblConsorcios[Produto]))+1),"")</f>
        <v>Imóvel IE380 – 240m</v>
      </c>
      <c r="M7022" s="20" cm="1">
        <f t="array" ref="M7022">IFERROR(INDEX(tblConsorcios[Valor da Carta (R$)],MOD($J7022,ROWS(tblConsorcios[Produto]))+1),"")</f>
        <v>380000</v>
      </c>
      <c r="N7022" s="2" cm="1">
        <f t="array" ref="N7022">IFERROR(INDEX(tblConsorcios[Prazo (meses)],MOD($J7022,ROWS(tblConsorcios[Produto]))+1),"")</f>
        <v>240</v>
      </c>
      <c r="O7022" s="20" cm="1">
        <f t="array" ref="O7022">IFERROR(INDEX(tblConsorcios[Parcela Mensal (R$)],MOD($J7022,ROWS(tblConsorcios[Produto]))+1),"")</f>
        <v>2039.33</v>
      </c>
      <c r="P7022" s="20" t="str" cm="1">
        <f t="array" ref="P7022">IFERROR(INDEX(tblClientes[Dividendo Mensal (R$)],INT($J7022/ROWS(tblConsorcios[Produto]))+1),"")</f>
        <v/>
      </c>
      <c r="Q7022" s="20" t="str">
        <f t="shared" si="328"/>
        <v/>
      </c>
      <c r="R7022">
        <f t="shared" si="329"/>
        <v>0</v>
      </c>
    </row>
    <row r="7023" spans="10:18" x14ac:dyDescent="0.2">
      <c r="J7023">
        <f t="shared" si="327"/>
        <v>7021</v>
      </c>
      <c r="K7023" t="str" cm="1">
        <f t="array" ref="K7023">IFERROR(INDEX(tblClientes[Cliente],INT($J7023/ROWS(tblConsorcios[Produto]))+1),"")</f>
        <v/>
      </c>
      <c r="L7023" t="str" cm="1">
        <f t="array" ref="L7023">IFERROR(INDEX(tblConsorcios[Produto],MOD($J7023,ROWS(tblConsorcios[Produto]))+1),"")</f>
        <v>Imóvel IE380 – 220m</v>
      </c>
      <c r="M7023" s="20" cm="1">
        <f t="array" ref="M7023">IFERROR(INDEX(tblConsorcios[Valor da Carta (R$)],MOD($J7023,ROWS(tblConsorcios[Produto]))+1),"")</f>
        <v>380000</v>
      </c>
      <c r="N7023" s="2" cm="1">
        <f t="array" ref="N7023">IFERROR(INDEX(tblConsorcios[Prazo (meses)],MOD($J7023,ROWS(tblConsorcios[Produto]))+1),"")</f>
        <v>220</v>
      </c>
      <c r="O7023" s="20" cm="1">
        <f t="array" ref="O7023">IFERROR(INDEX(tblConsorcios[Parcela Mensal (R$)],MOD($J7023,ROWS(tblConsorcios[Produto]))+1),"")</f>
        <v>2207.4499999999998</v>
      </c>
      <c r="P7023" s="20" t="str" cm="1">
        <f t="array" ref="P7023">IFERROR(INDEX(tblClientes[Dividendo Mensal (R$)],INT($J7023/ROWS(tblConsorcios[Produto]))+1),"")</f>
        <v/>
      </c>
      <c r="Q7023" s="20" t="str">
        <f t="shared" si="328"/>
        <v/>
      </c>
      <c r="R7023">
        <f t="shared" si="329"/>
        <v>0</v>
      </c>
    </row>
    <row r="7024" spans="10:18" x14ac:dyDescent="0.2">
      <c r="J7024">
        <f t="shared" si="327"/>
        <v>7022</v>
      </c>
      <c r="K7024" t="str" cm="1">
        <f t="array" ref="K7024">IFERROR(INDEX(tblClientes[Cliente],INT($J7024/ROWS(tblConsorcios[Produto]))+1),"")</f>
        <v/>
      </c>
      <c r="L7024" t="str" cm="1">
        <f t="array" ref="L7024">IFERROR(INDEX(tblConsorcios[Produto],MOD($J7024,ROWS(tblConsorcios[Produto]))+1),"")</f>
        <v>Imóvel IE380 – 200m</v>
      </c>
      <c r="M7024" s="20" cm="1">
        <f t="array" ref="M7024">IFERROR(INDEX(tblConsorcios[Valor da Carta (R$)],MOD($J7024,ROWS(tblConsorcios[Produto]))+1),"")</f>
        <v>380000</v>
      </c>
      <c r="N7024" s="2" cm="1">
        <f t="array" ref="N7024">IFERROR(INDEX(tblConsorcios[Prazo (meses)],MOD($J7024,ROWS(tblConsorcios[Produto]))+1),"")</f>
        <v>200</v>
      </c>
      <c r="O7024" s="20" cm="1">
        <f t="array" ref="O7024">IFERROR(INDEX(tblConsorcios[Parcela Mensal (R$)],MOD($J7024,ROWS(tblConsorcios[Produto]))+1),"")</f>
        <v>2409.1999999999998</v>
      </c>
      <c r="P7024" s="20" t="str" cm="1">
        <f t="array" ref="P7024">IFERROR(INDEX(tblClientes[Dividendo Mensal (R$)],INT($J7024/ROWS(tblConsorcios[Produto]))+1),"")</f>
        <v/>
      </c>
      <c r="Q7024" s="20" t="str">
        <f t="shared" si="328"/>
        <v/>
      </c>
      <c r="R7024">
        <f t="shared" si="329"/>
        <v>0</v>
      </c>
    </row>
    <row r="7025" spans="10:18" x14ac:dyDescent="0.2">
      <c r="J7025">
        <f t="shared" si="327"/>
        <v>7023</v>
      </c>
      <c r="K7025" t="str" cm="1">
        <f t="array" ref="K7025">IFERROR(INDEX(tblClientes[Cliente],INT($J7025/ROWS(tblConsorcios[Produto]))+1),"")</f>
        <v/>
      </c>
      <c r="L7025" t="str" cm="1">
        <f t="array" ref="L7025">IFERROR(INDEX(tblConsorcios[Produto],MOD($J7025,ROWS(tblConsorcios[Produto]))+1),"")</f>
        <v>Imóvel IE350 – 240m</v>
      </c>
      <c r="M7025" s="20" cm="1">
        <f t="array" ref="M7025">IFERROR(INDEX(tblConsorcios[Valor da Carta (R$)],MOD($J7025,ROWS(tblConsorcios[Produto]))+1),"")</f>
        <v>350000</v>
      </c>
      <c r="N7025" s="2" cm="1">
        <f t="array" ref="N7025">IFERROR(INDEX(tblConsorcios[Prazo (meses)],MOD($J7025,ROWS(tblConsorcios[Produto]))+1),"")</f>
        <v>240</v>
      </c>
      <c r="O7025" s="20" cm="1">
        <f t="array" ref="O7025">IFERROR(INDEX(tblConsorcios[Parcela Mensal (R$)],MOD($J7025,ROWS(tblConsorcios[Produto]))+1),"")</f>
        <v>1878.33</v>
      </c>
      <c r="P7025" s="20" t="str" cm="1">
        <f t="array" ref="P7025">IFERROR(INDEX(tblClientes[Dividendo Mensal (R$)],INT($J7025/ROWS(tblConsorcios[Produto]))+1),"")</f>
        <v/>
      </c>
      <c r="Q7025" s="20" t="str">
        <f t="shared" si="328"/>
        <v/>
      </c>
      <c r="R7025">
        <f t="shared" si="329"/>
        <v>0</v>
      </c>
    </row>
    <row r="7026" spans="10:18" x14ac:dyDescent="0.2">
      <c r="J7026">
        <f t="shared" si="327"/>
        <v>7024</v>
      </c>
      <c r="K7026" t="str" cm="1">
        <f t="array" ref="K7026">IFERROR(INDEX(tblClientes[Cliente],INT($J7026/ROWS(tblConsorcios[Produto]))+1),"")</f>
        <v/>
      </c>
      <c r="L7026" t="str" cm="1">
        <f t="array" ref="L7026">IFERROR(INDEX(tblConsorcios[Produto],MOD($J7026,ROWS(tblConsorcios[Produto]))+1),"")</f>
        <v>Imóvel IE350 – 220m</v>
      </c>
      <c r="M7026" s="20" cm="1">
        <f t="array" ref="M7026">IFERROR(INDEX(tblConsorcios[Valor da Carta (R$)],MOD($J7026,ROWS(tblConsorcios[Produto]))+1),"")</f>
        <v>350000</v>
      </c>
      <c r="N7026" s="2" cm="1">
        <f t="array" ref="N7026">IFERROR(INDEX(tblConsorcios[Prazo (meses)],MOD($J7026,ROWS(tblConsorcios[Produto]))+1),"")</f>
        <v>220</v>
      </c>
      <c r="O7026" s="20" cm="1">
        <f t="array" ref="O7026">IFERROR(INDEX(tblConsorcios[Parcela Mensal (R$)],MOD($J7026,ROWS(tblConsorcios[Produto]))+1),"")</f>
        <v>2033.18</v>
      </c>
      <c r="P7026" s="20" t="str" cm="1">
        <f t="array" ref="P7026">IFERROR(INDEX(tblClientes[Dividendo Mensal (R$)],INT($J7026/ROWS(tblConsorcios[Produto]))+1),"")</f>
        <v/>
      </c>
      <c r="Q7026" s="20" t="str">
        <f t="shared" si="328"/>
        <v/>
      </c>
      <c r="R7026">
        <f t="shared" si="329"/>
        <v>0</v>
      </c>
    </row>
    <row r="7027" spans="10:18" x14ac:dyDescent="0.2">
      <c r="J7027">
        <f t="shared" si="327"/>
        <v>7025</v>
      </c>
      <c r="K7027" t="str" cm="1">
        <f t="array" ref="K7027">IFERROR(INDEX(tblClientes[Cliente],INT($J7027/ROWS(tblConsorcios[Produto]))+1),"")</f>
        <v/>
      </c>
      <c r="L7027" t="str" cm="1">
        <f t="array" ref="L7027">IFERROR(INDEX(tblConsorcios[Produto],MOD($J7027,ROWS(tblConsorcios[Produto]))+1),"")</f>
        <v>Imóvel IE350 – 200m</v>
      </c>
      <c r="M7027" s="20" cm="1">
        <f t="array" ref="M7027">IFERROR(INDEX(tblConsorcios[Valor da Carta (R$)],MOD($J7027,ROWS(tblConsorcios[Produto]))+1),"")</f>
        <v>350000</v>
      </c>
      <c r="N7027" s="2" cm="1">
        <f t="array" ref="N7027">IFERROR(INDEX(tblConsorcios[Prazo (meses)],MOD($J7027,ROWS(tblConsorcios[Produto]))+1),"")</f>
        <v>200</v>
      </c>
      <c r="O7027" s="20" cm="1">
        <f t="array" ref="O7027">IFERROR(INDEX(tblConsorcios[Parcela Mensal (R$)],MOD($J7027,ROWS(tblConsorcios[Produto]))+1),"")</f>
        <v>2219</v>
      </c>
      <c r="P7027" s="20" t="str" cm="1">
        <f t="array" ref="P7027">IFERROR(INDEX(tblClientes[Dividendo Mensal (R$)],INT($J7027/ROWS(tblConsorcios[Produto]))+1),"")</f>
        <v/>
      </c>
      <c r="Q7027" s="20" t="str">
        <f t="shared" si="328"/>
        <v/>
      </c>
      <c r="R7027">
        <f t="shared" si="329"/>
        <v>0</v>
      </c>
    </row>
    <row r="7028" spans="10:18" x14ac:dyDescent="0.2">
      <c r="J7028">
        <f t="shared" si="327"/>
        <v>7026</v>
      </c>
      <c r="K7028" t="str" cm="1">
        <f t="array" ref="K7028">IFERROR(INDEX(tblClientes[Cliente],INT($J7028/ROWS(tblConsorcios[Produto]))+1),"")</f>
        <v/>
      </c>
      <c r="L7028" t="str" cm="1">
        <f t="array" ref="L7028">IFERROR(INDEX(tblConsorcios[Produto],MOD($J7028,ROWS(tblConsorcios[Produto]))+1),"")</f>
        <v>Imóvel IE330 – 240m</v>
      </c>
      <c r="M7028" s="20" cm="1">
        <f t="array" ref="M7028">IFERROR(INDEX(tblConsorcios[Valor da Carta (R$)],MOD($J7028,ROWS(tblConsorcios[Produto]))+1),"")</f>
        <v>330000</v>
      </c>
      <c r="N7028" s="2" cm="1">
        <f t="array" ref="N7028">IFERROR(INDEX(tblConsorcios[Prazo (meses)],MOD($J7028,ROWS(tblConsorcios[Produto]))+1),"")</f>
        <v>240</v>
      </c>
      <c r="O7028" s="20" cm="1">
        <f t="array" ref="O7028">IFERROR(INDEX(tblConsorcios[Parcela Mensal (R$)],MOD($J7028,ROWS(tblConsorcios[Produto]))+1),"")</f>
        <v>1771</v>
      </c>
      <c r="P7028" s="20" t="str" cm="1">
        <f t="array" ref="P7028">IFERROR(INDEX(tblClientes[Dividendo Mensal (R$)],INT($J7028/ROWS(tblConsorcios[Produto]))+1),"")</f>
        <v/>
      </c>
      <c r="Q7028" s="20" t="str">
        <f t="shared" si="328"/>
        <v/>
      </c>
      <c r="R7028">
        <f t="shared" si="329"/>
        <v>0</v>
      </c>
    </row>
    <row r="7029" spans="10:18" x14ac:dyDescent="0.2">
      <c r="J7029">
        <f t="shared" si="327"/>
        <v>7027</v>
      </c>
      <c r="K7029" t="str" cm="1">
        <f t="array" ref="K7029">IFERROR(INDEX(tblClientes[Cliente],INT($J7029/ROWS(tblConsorcios[Produto]))+1),"")</f>
        <v/>
      </c>
      <c r="L7029" t="str" cm="1">
        <f t="array" ref="L7029">IFERROR(INDEX(tblConsorcios[Produto],MOD($J7029,ROWS(tblConsorcios[Produto]))+1),"")</f>
        <v>Imóvel IE330 – 220m</v>
      </c>
      <c r="M7029" s="20" cm="1">
        <f t="array" ref="M7029">IFERROR(INDEX(tblConsorcios[Valor da Carta (R$)],MOD($J7029,ROWS(tblConsorcios[Produto]))+1),"")</f>
        <v>330000</v>
      </c>
      <c r="N7029" s="2" cm="1">
        <f t="array" ref="N7029">IFERROR(INDEX(tblConsorcios[Prazo (meses)],MOD($J7029,ROWS(tblConsorcios[Produto]))+1),"")</f>
        <v>220</v>
      </c>
      <c r="O7029" s="20" cm="1">
        <f t="array" ref="O7029">IFERROR(INDEX(tblConsorcios[Parcela Mensal (R$)],MOD($J7029,ROWS(tblConsorcios[Produto]))+1),"")</f>
        <v>1917</v>
      </c>
      <c r="P7029" s="20" t="str" cm="1">
        <f t="array" ref="P7029">IFERROR(INDEX(tblClientes[Dividendo Mensal (R$)],INT($J7029/ROWS(tblConsorcios[Produto]))+1),"")</f>
        <v/>
      </c>
      <c r="Q7029" s="20" t="str">
        <f t="shared" si="328"/>
        <v/>
      </c>
      <c r="R7029">
        <f t="shared" si="329"/>
        <v>0</v>
      </c>
    </row>
    <row r="7030" spans="10:18" x14ac:dyDescent="0.2">
      <c r="J7030">
        <f t="shared" si="327"/>
        <v>7028</v>
      </c>
      <c r="K7030" t="str" cm="1">
        <f t="array" ref="K7030">IFERROR(INDEX(tblClientes[Cliente],INT($J7030/ROWS(tblConsorcios[Produto]))+1),"")</f>
        <v/>
      </c>
      <c r="L7030" t="str" cm="1">
        <f t="array" ref="L7030">IFERROR(INDEX(tblConsorcios[Produto],MOD($J7030,ROWS(tblConsorcios[Produto]))+1),"")</f>
        <v>Imóvel IE330 – 200m</v>
      </c>
      <c r="M7030" s="20" cm="1">
        <f t="array" ref="M7030">IFERROR(INDEX(tblConsorcios[Valor da Carta (R$)],MOD($J7030,ROWS(tblConsorcios[Produto]))+1),"")</f>
        <v>330000</v>
      </c>
      <c r="N7030" s="2" cm="1">
        <f t="array" ref="N7030">IFERROR(INDEX(tblConsorcios[Prazo (meses)],MOD($J7030,ROWS(tblConsorcios[Produto]))+1),"")</f>
        <v>200</v>
      </c>
      <c r="O7030" s="20" cm="1">
        <f t="array" ref="O7030">IFERROR(INDEX(tblConsorcios[Parcela Mensal (R$)],MOD($J7030,ROWS(tblConsorcios[Produto]))+1),"")</f>
        <v>2092.1999999999998</v>
      </c>
      <c r="P7030" s="20" t="str" cm="1">
        <f t="array" ref="P7030">IFERROR(INDEX(tblClientes[Dividendo Mensal (R$)],INT($J7030/ROWS(tblConsorcios[Produto]))+1),"")</f>
        <v/>
      </c>
      <c r="Q7030" s="20" t="str">
        <f t="shared" si="328"/>
        <v/>
      </c>
      <c r="R7030">
        <f t="shared" si="329"/>
        <v>0</v>
      </c>
    </row>
    <row r="7031" spans="10:18" x14ac:dyDescent="0.2">
      <c r="J7031">
        <f t="shared" si="327"/>
        <v>7029</v>
      </c>
      <c r="K7031" t="str" cm="1">
        <f t="array" ref="K7031">IFERROR(INDEX(tblClientes[Cliente],INT($J7031/ROWS(tblConsorcios[Produto]))+1),"")</f>
        <v/>
      </c>
      <c r="L7031" t="str" cm="1">
        <f t="array" ref="L7031">IFERROR(INDEX(tblConsorcios[Produto],MOD($J7031,ROWS(tblConsorcios[Produto]))+1),"")</f>
        <v>Imóvel IE300 – 240m</v>
      </c>
      <c r="M7031" s="20" cm="1">
        <f t="array" ref="M7031">IFERROR(INDEX(tblConsorcios[Valor da Carta (R$)],MOD($J7031,ROWS(tblConsorcios[Produto]))+1),"")</f>
        <v>300000</v>
      </c>
      <c r="N7031" s="2" cm="1">
        <f t="array" ref="N7031">IFERROR(INDEX(tblConsorcios[Prazo (meses)],MOD($J7031,ROWS(tblConsorcios[Produto]))+1),"")</f>
        <v>240</v>
      </c>
      <c r="O7031" s="20" cm="1">
        <f t="array" ref="O7031">IFERROR(INDEX(tblConsorcios[Parcela Mensal (R$)],MOD($J7031,ROWS(tblConsorcios[Produto]))+1),"")</f>
        <v>1610</v>
      </c>
      <c r="P7031" s="20" t="str" cm="1">
        <f t="array" ref="P7031">IFERROR(INDEX(tblClientes[Dividendo Mensal (R$)],INT($J7031/ROWS(tblConsorcios[Produto]))+1),"")</f>
        <v/>
      </c>
      <c r="Q7031" s="20" t="str">
        <f t="shared" si="328"/>
        <v/>
      </c>
      <c r="R7031">
        <f t="shared" si="329"/>
        <v>0</v>
      </c>
    </row>
    <row r="7032" spans="10:18" x14ac:dyDescent="0.2">
      <c r="J7032">
        <f t="shared" si="327"/>
        <v>7030</v>
      </c>
      <c r="K7032" t="str" cm="1">
        <f t="array" ref="K7032">IFERROR(INDEX(tblClientes[Cliente],INT($J7032/ROWS(tblConsorcios[Produto]))+1),"")</f>
        <v/>
      </c>
      <c r="L7032" t="str" cm="1">
        <f t="array" ref="L7032">IFERROR(INDEX(tblConsorcios[Produto],MOD($J7032,ROWS(tblConsorcios[Produto]))+1),"")</f>
        <v>Imóvel IE300 – 220m</v>
      </c>
      <c r="M7032" s="20" cm="1">
        <f t="array" ref="M7032">IFERROR(INDEX(tblConsorcios[Valor da Carta (R$)],MOD($J7032,ROWS(tblConsorcios[Produto]))+1),"")</f>
        <v>300000</v>
      </c>
      <c r="N7032" s="2" cm="1">
        <f t="array" ref="N7032">IFERROR(INDEX(tblConsorcios[Prazo (meses)],MOD($J7032,ROWS(tblConsorcios[Produto]))+1),"")</f>
        <v>220</v>
      </c>
      <c r="O7032" s="20" cm="1">
        <f t="array" ref="O7032">IFERROR(INDEX(tblConsorcios[Parcela Mensal (R$)],MOD($J7032,ROWS(tblConsorcios[Produto]))+1),"")</f>
        <v>1742.73</v>
      </c>
      <c r="P7032" s="20" t="str" cm="1">
        <f t="array" ref="P7032">IFERROR(INDEX(tblClientes[Dividendo Mensal (R$)],INT($J7032/ROWS(tblConsorcios[Produto]))+1),"")</f>
        <v/>
      </c>
      <c r="Q7032" s="20" t="str">
        <f t="shared" si="328"/>
        <v/>
      </c>
      <c r="R7032">
        <f t="shared" si="329"/>
        <v>0</v>
      </c>
    </row>
    <row r="7033" spans="10:18" x14ac:dyDescent="0.2">
      <c r="J7033">
        <f t="shared" si="327"/>
        <v>7031</v>
      </c>
      <c r="K7033" t="str" cm="1">
        <f t="array" ref="K7033">IFERROR(INDEX(tblClientes[Cliente],INT($J7033/ROWS(tblConsorcios[Produto]))+1),"")</f>
        <v/>
      </c>
      <c r="L7033" t="str" cm="1">
        <f t="array" ref="L7033">IFERROR(INDEX(tblConsorcios[Produto],MOD($J7033,ROWS(tblConsorcios[Produto]))+1),"")</f>
        <v>Imóvel IE300 – 200m</v>
      </c>
      <c r="M7033" s="20" cm="1">
        <f t="array" ref="M7033">IFERROR(INDEX(tblConsorcios[Valor da Carta (R$)],MOD($J7033,ROWS(tblConsorcios[Produto]))+1),"")</f>
        <v>300000</v>
      </c>
      <c r="N7033" s="2" cm="1">
        <f t="array" ref="N7033">IFERROR(INDEX(tblConsorcios[Prazo (meses)],MOD($J7033,ROWS(tblConsorcios[Produto]))+1),"")</f>
        <v>200</v>
      </c>
      <c r="O7033" s="20" cm="1">
        <f t="array" ref="O7033">IFERROR(INDEX(tblConsorcios[Parcela Mensal (R$)],MOD($J7033,ROWS(tblConsorcios[Produto]))+1),"")</f>
        <v>1902</v>
      </c>
      <c r="P7033" s="20" t="str" cm="1">
        <f t="array" ref="P7033">IFERROR(INDEX(tblClientes[Dividendo Mensal (R$)],INT($J7033/ROWS(tblConsorcios[Produto]))+1),"")</f>
        <v/>
      </c>
      <c r="Q7033" s="20" t="str">
        <f t="shared" si="328"/>
        <v/>
      </c>
      <c r="R7033">
        <f t="shared" si="329"/>
        <v>0</v>
      </c>
    </row>
    <row r="7034" spans="10:18" x14ac:dyDescent="0.2">
      <c r="J7034">
        <f t="shared" si="327"/>
        <v>7032</v>
      </c>
      <c r="K7034" t="str" cm="1">
        <f t="array" ref="K7034">IFERROR(INDEX(tblClientes[Cliente],INT($J7034/ROWS(tblConsorcios[Produto]))+1),"")</f>
        <v/>
      </c>
      <c r="L7034" t="str" cm="1">
        <f t="array" ref="L7034">IFERROR(INDEX(tblConsorcios[Produto],MOD($J7034,ROWS(tblConsorcios[Produto]))+1),"")</f>
        <v>Imóvel IE240 – 240m</v>
      </c>
      <c r="M7034" s="20" cm="1">
        <f t="array" ref="M7034">IFERROR(INDEX(tblConsorcios[Valor da Carta (R$)],MOD($J7034,ROWS(tblConsorcios[Produto]))+1),"")</f>
        <v>240000</v>
      </c>
      <c r="N7034" s="2" cm="1">
        <f t="array" ref="N7034">IFERROR(INDEX(tblConsorcios[Prazo (meses)],MOD($J7034,ROWS(tblConsorcios[Produto]))+1),"")</f>
        <v>240</v>
      </c>
      <c r="O7034" s="20" cm="1">
        <f t="array" ref="O7034">IFERROR(INDEX(tblConsorcios[Parcela Mensal (R$)],MOD($J7034,ROWS(tblConsorcios[Produto]))+1),"")</f>
        <v>1288</v>
      </c>
      <c r="P7034" s="20" t="str" cm="1">
        <f t="array" ref="P7034">IFERROR(INDEX(tblClientes[Dividendo Mensal (R$)],INT($J7034/ROWS(tblConsorcios[Produto]))+1),"")</f>
        <v/>
      </c>
      <c r="Q7034" s="20" t="str">
        <f t="shared" si="328"/>
        <v/>
      </c>
      <c r="R7034">
        <f t="shared" si="329"/>
        <v>0</v>
      </c>
    </row>
    <row r="7035" spans="10:18" x14ac:dyDescent="0.2">
      <c r="J7035">
        <f t="shared" si="327"/>
        <v>7033</v>
      </c>
      <c r="K7035" t="str" cm="1">
        <f t="array" ref="K7035">IFERROR(INDEX(tblClientes[Cliente],INT($J7035/ROWS(tblConsorcios[Produto]))+1),"")</f>
        <v/>
      </c>
      <c r="L7035" t="str" cm="1">
        <f t="array" ref="L7035">IFERROR(INDEX(tblConsorcios[Produto],MOD($J7035,ROWS(tblConsorcios[Produto]))+1),"")</f>
        <v>Imóvel IE240 – 220m</v>
      </c>
      <c r="M7035" s="20" cm="1">
        <f t="array" ref="M7035">IFERROR(INDEX(tblConsorcios[Valor da Carta (R$)],MOD($J7035,ROWS(tblConsorcios[Produto]))+1),"")</f>
        <v>240000</v>
      </c>
      <c r="N7035" s="2" cm="1">
        <f t="array" ref="N7035">IFERROR(INDEX(tblConsorcios[Prazo (meses)],MOD($J7035,ROWS(tblConsorcios[Produto]))+1),"")</f>
        <v>220</v>
      </c>
      <c r="O7035" s="20" cm="1">
        <f t="array" ref="O7035">IFERROR(INDEX(tblConsorcios[Parcela Mensal (R$)],MOD($J7035,ROWS(tblConsorcios[Produto]))+1),"")</f>
        <v>1394.18</v>
      </c>
      <c r="P7035" s="20" t="str" cm="1">
        <f t="array" ref="P7035">IFERROR(INDEX(tblClientes[Dividendo Mensal (R$)],INT($J7035/ROWS(tblConsorcios[Produto]))+1),"")</f>
        <v/>
      </c>
      <c r="Q7035" s="20" t="str">
        <f t="shared" si="328"/>
        <v/>
      </c>
      <c r="R7035">
        <f t="shared" si="329"/>
        <v>0</v>
      </c>
    </row>
    <row r="7036" spans="10:18" x14ac:dyDescent="0.2">
      <c r="J7036">
        <f t="shared" si="327"/>
        <v>7034</v>
      </c>
      <c r="K7036" t="str" cm="1">
        <f t="array" ref="K7036">IFERROR(INDEX(tblClientes[Cliente],INT($J7036/ROWS(tblConsorcios[Produto]))+1),"")</f>
        <v/>
      </c>
      <c r="L7036" t="str" cm="1">
        <f t="array" ref="L7036">IFERROR(INDEX(tblConsorcios[Produto],MOD($J7036,ROWS(tblConsorcios[Produto]))+1),"")</f>
        <v>Imóvel IE240 – 200m</v>
      </c>
      <c r="M7036" s="20" cm="1">
        <f t="array" ref="M7036">IFERROR(INDEX(tblConsorcios[Valor da Carta (R$)],MOD($J7036,ROWS(tblConsorcios[Produto]))+1),"")</f>
        <v>240000</v>
      </c>
      <c r="N7036" s="2" cm="1">
        <f t="array" ref="N7036">IFERROR(INDEX(tblConsorcios[Prazo (meses)],MOD($J7036,ROWS(tblConsorcios[Produto]))+1),"")</f>
        <v>200</v>
      </c>
      <c r="O7036" s="20" cm="1">
        <f t="array" ref="O7036">IFERROR(INDEX(tblConsorcios[Parcela Mensal (R$)],MOD($J7036,ROWS(tblConsorcios[Produto]))+1),"")</f>
        <v>1521.6</v>
      </c>
      <c r="P7036" s="20" t="str" cm="1">
        <f t="array" ref="P7036">IFERROR(INDEX(tblClientes[Dividendo Mensal (R$)],INT($J7036/ROWS(tblConsorcios[Produto]))+1),"")</f>
        <v/>
      </c>
      <c r="Q7036" s="20" t="str">
        <f t="shared" si="328"/>
        <v/>
      </c>
      <c r="R7036">
        <f t="shared" si="329"/>
        <v>0</v>
      </c>
    </row>
    <row r="7037" spans="10:18" x14ac:dyDescent="0.2">
      <c r="J7037">
        <f t="shared" si="327"/>
        <v>7035</v>
      </c>
      <c r="K7037" t="str" cm="1">
        <f t="array" ref="K7037">IFERROR(INDEX(tblClientes[Cliente],INT($J7037/ROWS(tblConsorcios[Produto]))+1),"")</f>
        <v/>
      </c>
      <c r="L7037" t="str" cm="1">
        <f t="array" ref="L7037">IFERROR(INDEX(tblConsorcios[Produto],MOD($J7037,ROWS(tblConsorcios[Produto]))+1),"")</f>
        <v>Imóvel IE230 – 240m</v>
      </c>
      <c r="M7037" s="20" cm="1">
        <f t="array" ref="M7037">IFERROR(INDEX(tblConsorcios[Valor da Carta (R$)],MOD($J7037,ROWS(tblConsorcios[Produto]))+1),"")</f>
        <v>230000</v>
      </c>
      <c r="N7037" s="2" cm="1">
        <f t="array" ref="N7037">IFERROR(INDEX(tblConsorcios[Prazo (meses)],MOD($J7037,ROWS(tblConsorcios[Produto]))+1),"")</f>
        <v>240</v>
      </c>
      <c r="O7037" s="20" cm="1">
        <f t="array" ref="O7037">IFERROR(INDEX(tblConsorcios[Parcela Mensal (R$)],MOD($J7037,ROWS(tblConsorcios[Produto]))+1),"")</f>
        <v>1234.33</v>
      </c>
      <c r="P7037" s="20" t="str" cm="1">
        <f t="array" ref="P7037">IFERROR(INDEX(tblClientes[Dividendo Mensal (R$)],INT($J7037/ROWS(tblConsorcios[Produto]))+1),"")</f>
        <v/>
      </c>
      <c r="Q7037" s="20" t="str">
        <f t="shared" si="328"/>
        <v/>
      </c>
      <c r="R7037">
        <f t="shared" si="329"/>
        <v>0</v>
      </c>
    </row>
    <row r="7038" spans="10:18" x14ac:dyDescent="0.2">
      <c r="J7038">
        <f t="shared" si="327"/>
        <v>7036</v>
      </c>
      <c r="K7038" t="str" cm="1">
        <f t="array" ref="K7038">IFERROR(INDEX(tblClientes[Cliente],INT($J7038/ROWS(tblConsorcios[Produto]))+1),"")</f>
        <v/>
      </c>
      <c r="L7038" t="str" cm="1">
        <f t="array" ref="L7038">IFERROR(INDEX(tblConsorcios[Produto],MOD($J7038,ROWS(tblConsorcios[Produto]))+1),"")</f>
        <v>Imóvel IE230 – 220m</v>
      </c>
      <c r="M7038" s="20" cm="1">
        <f t="array" ref="M7038">IFERROR(INDEX(tblConsorcios[Valor da Carta (R$)],MOD($J7038,ROWS(tblConsorcios[Produto]))+1),"")</f>
        <v>230000</v>
      </c>
      <c r="N7038" s="2" cm="1">
        <f t="array" ref="N7038">IFERROR(INDEX(tblConsorcios[Prazo (meses)],MOD($J7038,ROWS(tblConsorcios[Produto]))+1),"")</f>
        <v>220</v>
      </c>
      <c r="O7038" s="20" cm="1">
        <f t="array" ref="O7038">IFERROR(INDEX(tblConsorcios[Parcela Mensal (R$)],MOD($J7038,ROWS(tblConsorcios[Produto]))+1),"")</f>
        <v>1336.09</v>
      </c>
      <c r="P7038" s="20" t="str" cm="1">
        <f t="array" ref="P7038">IFERROR(INDEX(tblClientes[Dividendo Mensal (R$)],INT($J7038/ROWS(tblConsorcios[Produto]))+1),"")</f>
        <v/>
      </c>
      <c r="Q7038" s="20" t="str">
        <f t="shared" si="328"/>
        <v/>
      </c>
      <c r="R7038">
        <f t="shared" si="329"/>
        <v>0</v>
      </c>
    </row>
    <row r="7039" spans="10:18" x14ac:dyDescent="0.2">
      <c r="J7039">
        <f t="shared" si="327"/>
        <v>7037</v>
      </c>
      <c r="K7039" t="str" cm="1">
        <f t="array" ref="K7039">IFERROR(INDEX(tblClientes[Cliente],INT($J7039/ROWS(tblConsorcios[Produto]))+1),"")</f>
        <v/>
      </c>
      <c r="L7039" t="str" cm="1">
        <f t="array" ref="L7039">IFERROR(INDEX(tblConsorcios[Produto],MOD($J7039,ROWS(tblConsorcios[Produto]))+1),"")</f>
        <v>Imóvel IE230 – 200m</v>
      </c>
      <c r="M7039" s="20" cm="1">
        <f t="array" ref="M7039">IFERROR(INDEX(tblConsorcios[Valor da Carta (R$)],MOD($J7039,ROWS(tblConsorcios[Produto]))+1),"")</f>
        <v>230000</v>
      </c>
      <c r="N7039" s="2" cm="1">
        <f t="array" ref="N7039">IFERROR(INDEX(tblConsorcios[Prazo (meses)],MOD($J7039,ROWS(tblConsorcios[Produto]))+1),"")</f>
        <v>200</v>
      </c>
      <c r="O7039" s="20" cm="1">
        <f t="array" ref="O7039">IFERROR(INDEX(tblConsorcios[Parcela Mensal (R$)],MOD($J7039,ROWS(tblConsorcios[Produto]))+1),"")</f>
        <v>1458.2</v>
      </c>
      <c r="P7039" s="20" t="str" cm="1">
        <f t="array" ref="P7039">IFERROR(INDEX(tblClientes[Dividendo Mensal (R$)],INT($J7039/ROWS(tblConsorcios[Produto]))+1),"")</f>
        <v/>
      </c>
      <c r="Q7039" s="20" t="str">
        <f t="shared" si="328"/>
        <v/>
      </c>
      <c r="R7039">
        <f t="shared" si="329"/>
        <v>0</v>
      </c>
    </row>
    <row r="7040" spans="10:18" x14ac:dyDescent="0.2">
      <c r="J7040">
        <f t="shared" si="327"/>
        <v>7038</v>
      </c>
      <c r="K7040" t="str" cm="1">
        <f t="array" ref="K7040">IFERROR(INDEX(tblClientes[Cliente],INT($J7040/ROWS(tblConsorcios[Produto]))+1),"")</f>
        <v/>
      </c>
      <c r="L7040" t="str" cm="1">
        <f t="array" ref="L7040">IFERROR(INDEX(tblConsorcios[Produto],MOD($J7040,ROWS(tblConsorcios[Produto]))+1),"")</f>
        <v>Imóvel IE220 – 240m</v>
      </c>
      <c r="M7040" s="20" cm="1">
        <f t="array" ref="M7040">IFERROR(INDEX(tblConsorcios[Valor da Carta (R$)],MOD($J7040,ROWS(tblConsorcios[Produto]))+1),"")</f>
        <v>220000</v>
      </c>
      <c r="N7040" s="2" cm="1">
        <f t="array" ref="N7040">IFERROR(INDEX(tblConsorcios[Prazo (meses)],MOD($J7040,ROWS(tblConsorcios[Produto]))+1),"")</f>
        <v>240</v>
      </c>
      <c r="O7040" s="20" cm="1">
        <f t="array" ref="O7040">IFERROR(INDEX(tblConsorcios[Parcela Mensal (R$)],MOD($J7040,ROWS(tblConsorcios[Produto]))+1),"")</f>
        <v>1180.67</v>
      </c>
      <c r="P7040" s="20" t="str" cm="1">
        <f t="array" ref="P7040">IFERROR(INDEX(tblClientes[Dividendo Mensal (R$)],INT($J7040/ROWS(tblConsorcios[Produto]))+1),"")</f>
        <v/>
      </c>
      <c r="Q7040" s="20" t="str">
        <f t="shared" si="328"/>
        <v/>
      </c>
      <c r="R7040">
        <f t="shared" si="329"/>
        <v>0</v>
      </c>
    </row>
    <row r="7041" spans="10:18" x14ac:dyDescent="0.2">
      <c r="J7041">
        <f t="shared" si="327"/>
        <v>7039</v>
      </c>
      <c r="K7041" t="str" cm="1">
        <f t="array" ref="K7041">IFERROR(INDEX(tblClientes[Cliente],INT($J7041/ROWS(tblConsorcios[Produto]))+1),"")</f>
        <v/>
      </c>
      <c r="L7041" t="str" cm="1">
        <f t="array" ref="L7041">IFERROR(INDEX(tblConsorcios[Produto],MOD($J7041,ROWS(tblConsorcios[Produto]))+1),"")</f>
        <v>Imóvel IE220 – 220m</v>
      </c>
      <c r="M7041" s="20" cm="1">
        <f t="array" ref="M7041">IFERROR(INDEX(tblConsorcios[Valor da Carta (R$)],MOD($J7041,ROWS(tblConsorcios[Produto]))+1),"")</f>
        <v>220000</v>
      </c>
      <c r="N7041" s="2" cm="1">
        <f t="array" ref="N7041">IFERROR(INDEX(tblConsorcios[Prazo (meses)],MOD($J7041,ROWS(tblConsorcios[Produto]))+1),"")</f>
        <v>220</v>
      </c>
      <c r="O7041" s="20" cm="1">
        <f t="array" ref="O7041">IFERROR(INDEX(tblConsorcios[Parcela Mensal (R$)],MOD($J7041,ROWS(tblConsorcios[Produto]))+1),"")</f>
        <v>1278</v>
      </c>
      <c r="P7041" s="20" t="str" cm="1">
        <f t="array" ref="P7041">IFERROR(INDEX(tblClientes[Dividendo Mensal (R$)],INT($J7041/ROWS(tblConsorcios[Produto]))+1),"")</f>
        <v/>
      </c>
      <c r="Q7041" s="20" t="str">
        <f t="shared" si="328"/>
        <v/>
      </c>
      <c r="R7041">
        <f t="shared" si="329"/>
        <v>0</v>
      </c>
    </row>
    <row r="7042" spans="10:18" x14ac:dyDescent="0.2">
      <c r="J7042">
        <f t="shared" si="327"/>
        <v>7040</v>
      </c>
      <c r="K7042" t="str" cm="1">
        <f t="array" ref="K7042">IFERROR(INDEX(tblClientes[Cliente],INT($J7042/ROWS(tblConsorcios[Produto]))+1),"")</f>
        <v/>
      </c>
      <c r="L7042" t="str" cm="1">
        <f t="array" ref="L7042">IFERROR(INDEX(tblConsorcios[Produto],MOD($J7042,ROWS(tblConsorcios[Produto]))+1),"")</f>
        <v>Imóvel IE220 – 200m</v>
      </c>
      <c r="M7042" s="20" cm="1">
        <f t="array" ref="M7042">IFERROR(INDEX(tblConsorcios[Valor da Carta (R$)],MOD($J7042,ROWS(tblConsorcios[Produto]))+1),"")</f>
        <v>220000</v>
      </c>
      <c r="N7042" s="2" cm="1">
        <f t="array" ref="N7042">IFERROR(INDEX(tblConsorcios[Prazo (meses)],MOD($J7042,ROWS(tblConsorcios[Produto]))+1),"")</f>
        <v>200</v>
      </c>
      <c r="O7042" s="20" cm="1">
        <f t="array" ref="O7042">IFERROR(INDEX(tblConsorcios[Parcela Mensal (R$)],MOD($J7042,ROWS(tblConsorcios[Produto]))+1),"")</f>
        <v>1394.8</v>
      </c>
      <c r="P7042" s="20" t="str" cm="1">
        <f t="array" ref="P7042">IFERROR(INDEX(tblClientes[Dividendo Mensal (R$)],INT($J7042/ROWS(tblConsorcios[Produto]))+1),"")</f>
        <v/>
      </c>
      <c r="Q7042" s="20" t="str">
        <f t="shared" si="328"/>
        <v/>
      </c>
      <c r="R7042">
        <f t="shared" si="329"/>
        <v>0</v>
      </c>
    </row>
    <row r="7043" spans="10:18" x14ac:dyDescent="0.2">
      <c r="J7043">
        <f t="shared" ref="J7043:J7106" si="330">ROW()-2</f>
        <v>7041</v>
      </c>
      <c r="K7043" t="str" cm="1">
        <f t="array" ref="K7043">IFERROR(INDEX(tblClientes[Cliente],INT($J7043/ROWS(tblConsorcios[Produto]))+1),"")</f>
        <v/>
      </c>
      <c r="L7043" t="str" cm="1">
        <f t="array" ref="L7043">IFERROR(INDEX(tblConsorcios[Produto],MOD($J7043,ROWS(tblConsorcios[Produto]))+1),"")</f>
        <v>Imóvel IE200 – 240m</v>
      </c>
      <c r="M7043" s="20" cm="1">
        <f t="array" ref="M7043">IFERROR(INDEX(tblConsorcios[Valor da Carta (R$)],MOD($J7043,ROWS(tblConsorcios[Produto]))+1),"")</f>
        <v>200000</v>
      </c>
      <c r="N7043" s="2" cm="1">
        <f t="array" ref="N7043">IFERROR(INDEX(tblConsorcios[Prazo (meses)],MOD($J7043,ROWS(tblConsorcios[Produto]))+1),"")</f>
        <v>240</v>
      </c>
      <c r="O7043" s="20" cm="1">
        <f t="array" ref="O7043">IFERROR(INDEX(tblConsorcios[Parcela Mensal (R$)],MOD($J7043,ROWS(tblConsorcios[Produto]))+1),"")</f>
        <v>1073.33</v>
      </c>
      <c r="P7043" s="20" t="str" cm="1">
        <f t="array" ref="P7043">IFERROR(INDEX(tblClientes[Dividendo Mensal (R$)],INT($J7043/ROWS(tblConsorcios[Produto]))+1),"")</f>
        <v/>
      </c>
      <c r="Q7043" s="20" t="str">
        <f t="shared" ref="Q7043:Q7106" si="331">IF(AND(ISNUMBER(O7043),ISNUMBER(P7043)),P7043-O7043,"")</f>
        <v/>
      </c>
      <c r="R7043">
        <f t="shared" ref="R7043:R7106" si="332">IF(AND(ISNUMBER(O7043),ISNUMBER(P7043),O7043&lt;=P7043),1,0)</f>
        <v>0</v>
      </c>
    </row>
    <row r="7044" spans="10:18" x14ac:dyDescent="0.2">
      <c r="J7044">
        <f t="shared" si="330"/>
        <v>7042</v>
      </c>
      <c r="K7044" t="str" cm="1">
        <f t="array" ref="K7044">IFERROR(INDEX(tblClientes[Cliente],INT($J7044/ROWS(tblConsorcios[Produto]))+1),"")</f>
        <v/>
      </c>
      <c r="L7044" t="str" cm="1">
        <f t="array" ref="L7044">IFERROR(INDEX(tblConsorcios[Produto],MOD($J7044,ROWS(tblConsorcios[Produto]))+1),"")</f>
        <v>Imóvel IE200 – 220m</v>
      </c>
      <c r="M7044" s="20" cm="1">
        <f t="array" ref="M7044">IFERROR(INDEX(tblConsorcios[Valor da Carta (R$)],MOD($J7044,ROWS(tblConsorcios[Produto]))+1),"")</f>
        <v>200000</v>
      </c>
      <c r="N7044" s="2" cm="1">
        <f t="array" ref="N7044">IFERROR(INDEX(tblConsorcios[Prazo (meses)],MOD($J7044,ROWS(tblConsorcios[Produto]))+1),"")</f>
        <v>220</v>
      </c>
      <c r="O7044" s="20" cm="1">
        <f t="array" ref="O7044">IFERROR(INDEX(tblConsorcios[Parcela Mensal (R$)],MOD($J7044,ROWS(tblConsorcios[Produto]))+1),"")</f>
        <v>1161.82</v>
      </c>
      <c r="P7044" s="20" t="str" cm="1">
        <f t="array" ref="P7044">IFERROR(INDEX(tblClientes[Dividendo Mensal (R$)],INT($J7044/ROWS(tblConsorcios[Produto]))+1),"")</f>
        <v/>
      </c>
      <c r="Q7044" s="20" t="str">
        <f t="shared" si="331"/>
        <v/>
      </c>
      <c r="R7044">
        <f t="shared" si="332"/>
        <v>0</v>
      </c>
    </row>
    <row r="7045" spans="10:18" x14ac:dyDescent="0.2">
      <c r="J7045">
        <f t="shared" si="330"/>
        <v>7043</v>
      </c>
      <c r="K7045" t="str" cm="1">
        <f t="array" ref="K7045">IFERROR(INDEX(tblClientes[Cliente],INT($J7045/ROWS(tblConsorcios[Produto]))+1),"")</f>
        <v/>
      </c>
      <c r="L7045" t="str" cm="1">
        <f t="array" ref="L7045">IFERROR(INDEX(tblConsorcios[Produto],MOD($J7045,ROWS(tblConsorcios[Produto]))+1),"")</f>
        <v>Imóvel IE200 – 200m</v>
      </c>
      <c r="M7045" s="20" cm="1">
        <f t="array" ref="M7045">IFERROR(INDEX(tblConsorcios[Valor da Carta (R$)],MOD($J7045,ROWS(tblConsorcios[Produto]))+1),"")</f>
        <v>200000</v>
      </c>
      <c r="N7045" s="2" cm="1">
        <f t="array" ref="N7045">IFERROR(INDEX(tblConsorcios[Prazo (meses)],MOD($J7045,ROWS(tblConsorcios[Produto]))+1),"")</f>
        <v>200</v>
      </c>
      <c r="O7045" s="20" cm="1">
        <f t="array" ref="O7045">IFERROR(INDEX(tblConsorcios[Parcela Mensal (R$)],MOD($J7045,ROWS(tblConsorcios[Produto]))+1),"")</f>
        <v>1268</v>
      </c>
      <c r="P7045" s="20" t="str" cm="1">
        <f t="array" ref="P7045">IFERROR(INDEX(tblClientes[Dividendo Mensal (R$)],INT($J7045/ROWS(tblConsorcios[Produto]))+1),"")</f>
        <v/>
      </c>
      <c r="Q7045" s="20" t="str">
        <f t="shared" si="331"/>
        <v/>
      </c>
      <c r="R7045">
        <f t="shared" si="332"/>
        <v>0</v>
      </c>
    </row>
    <row r="7046" spans="10:18" x14ac:dyDescent="0.2">
      <c r="J7046">
        <f t="shared" si="330"/>
        <v>7044</v>
      </c>
      <c r="K7046" t="str" cm="1">
        <f t="array" ref="K7046">IFERROR(INDEX(tblClientes[Cliente],INT($J7046/ROWS(tblConsorcios[Produto]))+1),"")</f>
        <v/>
      </c>
      <c r="L7046" t="str" cm="1">
        <f t="array" ref="L7046">IFERROR(INDEX(tblConsorcios[Produto],MOD($J7046,ROWS(tblConsorcios[Produto]))+1),"")</f>
        <v>Imóvel IE150 – 240m</v>
      </c>
      <c r="M7046" s="20" cm="1">
        <f t="array" ref="M7046">IFERROR(INDEX(tblConsorcios[Valor da Carta (R$)],MOD($J7046,ROWS(tblConsorcios[Produto]))+1),"")</f>
        <v>150000</v>
      </c>
      <c r="N7046" s="2" cm="1">
        <f t="array" ref="N7046">IFERROR(INDEX(tblConsorcios[Prazo (meses)],MOD($J7046,ROWS(tblConsorcios[Produto]))+1),"")</f>
        <v>240</v>
      </c>
      <c r="O7046" s="20" cm="1">
        <f t="array" ref="O7046">IFERROR(INDEX(tblConsorcios[Parcela Mensal (R$)],MOD($J7046,ROWS(tblConsorcios[Produto]))+1),"")</f>
        <v>805</v>
      </c>
      <c r="P7046" s="20" t="str" cm="1">
        <f t="array" ref="P7046">IFERROR(INDEX(tblClientes[Dividendo Mensal (R$)],INT($J7046/ROWS(tblConsorcios[Produto]))+1),"")</f>
        <v/>
      </c>
      <c r="Q7046" s="20" t="str">
        <f t="shared" si="331"/>
        <v/>
      </c>
      <c r="R7046">
        <f t="shared" si="332"/>
        <v>0</v>
      </c>
    </row>
    <row r="7047" spans="10:18" x14ac:dyDescent="0.2">
      <c r="J7047">
        <f t="shared" si="330"/>
        <v>7045</v>
      </c>
      <c r="K7047" t="str" cm="1">
        <f t="array" ref="K7047">IFERROR(INDEX(tblClientes[Cliente],INT($J7047/ROWS(tblConsorcios[Produto]))+1),"")</f>
        <v/>
      </c>
      <c r="L7047" t="str" cm="1">
        <f t="array" ref="L7047">IFERROR(INDEX(tblConsorcios[Produto],MOD($J7047,ROWS(tblConsorcios[Produto]))+1),"")</f>
        <v>Imóvel IE150 – 220m</v>
      </c>
      <c r="M7047" s="20" cm="1">
        <f t="array" ref="M7047">IFERROR(INDEX(tblConsorcios[Valor da Carta (R$)],MOD($J7047,ROWS(tblConsorcios[Produto]))+1),"")</f>
        <v>150000</v>
      </c>
      <c r="N7047" s="2" cm="1">
        <f t="array" ref="N7047">IFERROR(INDEX(tblConsorcios[Prazo (meses)],MOD($J7047,ROWS(tblConsorcios[Produto]))+1),"")</f>
        <v>220</v>
      </c>
      <c r="O7047" s="20" cm="1">
        <f t="array" ref="O7047">IFERROR(INDEX(tblConsorcios[Parcela Mensal (R$)],MOD($J7047,ROWS(tblConsorcios[Produto]))+1),"")</f>
        <v>871.36</v>
      </c>
      <c r="P7047" s="20" t="str" cm="1">
        <f t="array" ref="P7047">IFERROR(INDEX(tblClientes[Dividendo Mensal (R$)],INT($J7047/ROWS(tblConsorcios[Produto]))+1),"")</f>
        <v/>
      </c>
      <c r="Q7047" s="20" t="str">
        <f t="shared" si="331"/>
        <v/>
      </c>
      <c r="R7047">
        <f t="shared" si="332"/>
        <v>0</v>
      </c>
    </row>
    <row r="7048" spans="10:18" x14ac:dyDescent="0.2">
      <c r="J7048">
        <f t="shared" si="330"/>
        <v>7046</v>
      </c>
      <c r="K7048" t="str" cm="1">
        <f t="array" ref="K7048">IFERROR(INDEX(tblClientes[Cliente],INT($J7048/ROWS(tblConsorcios[Produto]))+1),"")</f>
        <v/>
      </c>
      <c r="L7048" t="str" cm="1">
        <f t="array" ref="L7048">IFERROR(INDEX(tblConsorcios[Produto],MOD($J7048,ROWS(tblConsorcios[Produto]))+1),"")</f>
        <v>Imóvel IE150 – 200m</v>
      </c>
      <c r="M7048" s="20" cm="1">
        <f t="array" ref="M7048">IFERROR(INDEX(tblConsorcios[Valor da Carta (R$)],MOD($J7048,ROWS(tblConsorcios[Produto]))+1),"")</f>
        <v>150000</v>
      </c>
      <c r="N7048" s="2" cm="1">
        <f t="array" ref="N7048">IFERROR(INDEX(tblConsorcios[Prazo (meses)],MOD($J7048,ROWS(tblConsorcios[Produto]))+1),"")</f>
        <v>200</v>
      </c>
      <c r="O7048" s="20" cm="1">
        <f t="array" ref="O7048">IFERROR(INDEX(tblConsorcios[Parcela Mensal (R$)],MOD($J7048,ROWS(tblConsorcios[Produto]))+1),"")</f>
        <v>951</v>
      </c>
      <c r="P7048" s="20" t="str" cm="1">
        <f t="array" ref="P7048">IFERROR(INDEX(tblClientes[Dividendo Mensal (R$)],INT($J7048/ROWS(tblConsorcios[Produto]))+1),"")</f>
        <v/>
      </c>
      <c r="Q7048" s="20" t="str">
        <f t="shared" si="331"/>
        <v/>
      </c>
      <c r="R7048">
        <f t="shared" si="332"/>
        <v>0</v>
      </c>
    </row>
    <row r="7049" spans="10:18" x14ac:dyDescent="0.2">
      <c r="J7049">
        <f t="shared" si="330"/>
        <v>7047</v>
      </c>
      <c r="K7049" t="str" cm="1">
        <f t="array" ref="K7049">IFERROR(INDEX(tblClientes[Cliente],INT($J7049/ROWS(tblConsorcios[Produto]))+1),"")</f>
        <v/>
      </c>
      <c r="L7049" t="str" cm="1">
        <f t="array" ref="L7049">IFERROR(INDEX(tblConsorcios[Produto],MOD($J7049,ROWS(tblConsorcios[Produto]))+1),"")</f>
        <v>Imóvel IE140 – 240m</v>
      </c>
      <c r="M7049" s="20" cm="1">
        <f t="array" ref="M7049">IFERROR(INDEX(tblConsorcios[Valor da Carta (R$)],MOD($J7049,ROWS(tblConsorcios[Produto]))+1),"")</f>
        <v>140000</v>
      </c>
      <c r="N7049" s="2" cm="1">
        <f t="array" ref="N7049">IFERROR(INDEX(tblConsorcios[Prazo (meses)],MOD($J7049,ROWS(tblConsorcios[Produto]))+1),"")</f>
        <v>240</v>
      </c>
      <c r="O7049" s="20" cm="1">
        <f t="array" ref="O7049">IFERROR(INDEX(tblConsorcios[Parcela Mensal (R$)],MOD($J7049,ROWS(tblConsorcios[Produto]))+1),"")</f>
        <v>751.33</v>
      </c>
      <c r="P7049" s="20" t="str" cm="1">
        <f t="array" ref="P7049">IFERROR(INDEX(tblClientes[Dividendo Mensal (R$)],INT($J7049/ROWS(tblConsorcios[Produto]))+1),"")</f>
        <v/>
      </c>
      <c r="Q7049" s="20" t="str">
        <f t="shared" si="331"/>
        <v/>
      </c>
      <c r="R7049">
        <f t="shared" si="332"/>
        <v>0</v>
      </c>
    </row>
    <row r="7050" spans="10:18" x14ac:dyDescent="0.2">
      <c r="J7050">
        <f t="shared" si="330"/>
        <v>7048</v>
      </c>
      <c r="K7050" t="str" cm="1">
        <f t="array" ref="K7050">IFERROR(INDEX(tblClientes[Cliente],INT($J7050/ROWS(tblConsorcios[Produto]))+1),"")</f>
        <v/>
      </c>
      <c r="L7050" t="str" cm="1">
        <f t="array" ref="L7050">IFERROR(INDEX(tblConsorcios[Produto],MOD($J7050,ROWS(tblConsorcios[Produto]))+1),"")</f>
        <v>Imóvel IE140 – 220m</v>
      </c>
      <c r="M7050" s="20" cm="1">
        <f t="array" ref="M7050">IFERROR(INDEX(tblConsorcios[Valor da Carta (R$)],MOD($J7050,ROWS(tblConsorcios[Produto]))+1),"")</f>
        <v>140000</v>
      </c>
      <c r="N7050" s="2" cm="1">
        <f t="array" ref="N7050">IFERROR(INDEX(tblConsorcios[Prazo (meses)],MOD($J7050,ROWS(tblConsorcios[Produto]))+1),"")</f>
        <v>220</v>
      </c>
      <c r="O7050" s="20" cm="1">
        <f t="array" ref="O7050">IFERROR(INDEX(tblConsorcios[Parcela Mensal (R$)],MOD($J7050,ROWS(tblConsorcios[Produto]))+1),"")</f>
        <v>813.27</v>
      </c>
      <c r="P7050" s="20" t="str" cm="1">
        <f t="array" ref="P7050">IFERROR(INDEX(tblClientes[Dividendo Mensal (R$)],INT($J7050/ROWS(tblConsorcios[Produto]))+1),"")</f>
        <v/>
      </c>
      <c r="Q7050" s="20" t="str">
        <f t="shared" si="331"/>
        <v/>
      </c>
      <c r="R7050">
        <f t="shared" si="332"/>
        <v>0</v>
      </c>
    </row>
    <row r="7051" spans="10:18" x14ac:dyDescent="0.2">
      <c r="J7051">
        <f t="shared" si="330"/>
        <v>7049</v>
      </c>
      <c r="K7051" t="str" cm="1">
        <f t="array" ref="K7051">IFERROR(INDEX(tblClientes[Cliente],INT($J7051/ROWS(tblConsorcios[Produto]))+1),"")</f>
        <v/>
      </c>
      <c r="L7051" t="str" cm="1">
        <f t="array" ref="L7051">IFERROR(INDEX(tblConsorcios[Produto],MOD($J7051,ROWS(tblConsorcios[Produto]))+1),"")</f>
        <v>Imóvel IE140 – 200m</v>
      </c>
      <c r="M7051" s="20" cm="1">
        <f t="array" ref="M7051">IFERROR(INDEX(tblConsorcios[Valor da Carta (R$)],MOD($J7051,ROWS(tblConsorcios[Produto]))+1),"")</f>
        <v>140000</v>
      </c>
      <c r="N7051" s="2" cm="1">
        <f t="array" ref="N7051">IFERROR(INDEX(tblConsorcios[Prazo (meses)],MOD($J7051,ROWS(tblConsorcios[Produto]))+1),"")</f>
        <v>200</v>
      </c>
      <c r="O7051" s="20" cm="1">
        <f t="array" ref="O7051">IFERROR(INDEX(tblConsorcios[Parcela Mensal (R$)],MOD($J7051,ROWS(tblConsorcios[Produto]))+1),"")</f>
        <v>887.6</v>
      </c>
      <c r="P7051" s="20" t="str" cm="1">
        <f t="array" ref="P7051">IFERROR(INDEX(tblClientes[Dividendo Mensal (R$)],INT($J7051/ROWS(tblConsorcios[Produto]))+1),"")</f>
        <v/>
      </c>
      <c r="Q7051" s="20" t="str">
        <f t="shared" si="331"/>
        <v/>
      </c>
      <c r="R7051">
        <f t="shared" si="332"/>
        <v>0</v>
      </c>
    </row>
    <row r="7052" spans="10:18" x14ac:dyDescent="0.2">
      <c r="J7052">
        <f t="shared" si="330"/>
        <v>7050</v>
      </c>
      <c r="K7052" t="str" cm="1">
        <f t="array" ref="K7052">IFERROR(INDEX(tblClientes[Cliente],INT($J7052/ROWS(tblConsorcios[Produto]))+1),"")</f>
        <v/>
      </c>
      <c r="L7052" t="str" cm="1">
        <f t="array" ref="L7052">IFERROR(INDEX(tblConsorcios[Produto],MOD($J7052,ROWS(tblConsorcios[Produto]))+1),"")</f>
        <v>Imóvel IE130 – 240m</v>
      </c>
      <c r="M7052" s="20" cm="1">
        <f t="array" ref="M7052">IFERROR(INDEX(tblConsorcios[Valor da Carta (R$)],MOD($J7052,ROWS(tblConsorcios[Produto]))+1),"")</f>
        <v>130000</v>
      </c>
      <c r="N7052" s="2" cm="1">
        <f t="array" ref="N7052">IFERROR(INDEX(tblConsorcios[Prazo (meses)],MOD($J7052,ROWS(tblConsorcios[Produto]))+1),"")</f>
        <v>240</v>
      </c>
      <c r="O7052" s="20" cm="1">
        <f t="array" ref="O7052">IFERROR(INDEX(tblConsorcios[Parcela Mensal (R$)],MOD($J7052,ROWS(tblConsorcios[Produto]))+1),"")</f>
        <v>697.67</v>
      </c>
      <c r="P7052" s="20" t="str" cm="1">
        <f t="array" ref="P7052">IFERROR(INDEX(tblClientes[Dividendo Mensal (R$)],INT($J7052/ROWS(tblConsorcios[Produto]))+1),"")</f>
        <v/>
      </c>
      <c r="Q7052" s="20" t="str">
        <f t="shared" si="331"/>
        <v/>
      </c>
      <c r="R7052">
        <f t="shared" si="332"/>
        <v>0</v>
      </c>
    </row>
    <row r="7053" spans="10:18" x14ac:dyDescent="0.2">
      <c r="J7053">
        <f t="shared" si="330"/>
        <v>7051</v>
      </c>
      <c r="K7053" t="str" cm="1">
        <f t="array" ref="K7053">IFERROR(INDEX(tblClientes[Cliente],INT($J7053/ROWS(tblConsorcios[Produto]))+1),"")</f>
        <v/>
      </c>
      <c r="L7053" t="str" cm="1">
        <f t="array" ref="L7053">IFERROR(INDEX(tblConsorcios[Produto],MOD($J7053,ROWS(tblConsorcios[Produto]))+1),"")</f>
        <v>Imóvel IE130 – 220m</v>
      </c>
      <c r="M7053" s="20" cm="1">
        <f t="array" ref="M7053">IFERROR(INDEX(tblConsorcios[Valor da Carta (R$)],MOD($J7053,ROWS(tblConsorcios[Produto]))+1),"")</f>
        <v>130000</v>
      </c>
      <c r="N7053" s="2" cm="1">
        <f t="array" ref="N7053">IFERROR(INDEX(tblConsorcios[Prazo (meses)],MOD($J7053,ROWS(tblConsorcios[Produto]))+1),"")</f>
        <v>220</v>
      </c>
      <c r="O7053" s="20" cm="1">
        <f t="array" ref="O7053">IFERROR(INDEX(tblConsorcios[Parcela Mensal (R$)],MOD($J7053,ROWS(tblConsorcios[Produto]))+1),"")</f>
        <v>755.18</v>
      </c>
      <c r="P7053" s="20" t="str" cm="1">
        <f t="array" ref="P7053">IFERROR(INDEX(tblClientes[Dividendo Mensal (R$)],INT($J7053/ROWS(tblConsorcios[Produto]))+1),"")</f>
        <v/>
      </c>
      <c r="Q7053" s="20" t="str">
        <f t="shared" si="331"/>
        <v/>
      </c>
      <c r="R7053">
        <f t="shared" si="332"/>
        <v>0</v>
      </c>
    </row>
    <row r="7054" spans="10:18" x14ac:dyDescent="0.2">
      <c r="J7054">
        <f t="shared" si="330"/>
        <v>7052</v>
      </c>
      <c r="K7054" t="str" cm="1">
        <f t="array" ref="K7054">IFERROR(INDEX(tblClientes[Cliente],INT($J7054/ROWS(tblConsorcios[Produto]))+1),"")</f>
        <v/>
      </c>
      <c r="L7054" t="str" cm="1">
        <f t="array" ref="L7054">IFERROR(INDEX(tblConsorcios[Produto],MOD($J7054,ROWS(tblConsorcios[Produto]))+1),"")</f>
        <v>Imóvel IE130 – 200m</v>
      </c>
      <c r="M7054" s="20" cm="1">
        <f t="array" ref="M7054">IFERROR(INDEX(tblConsorcios[Valor da Carta (R$)],MOD($J7054,ROWS(tblConsorcios[Produto]))+1),"")</f>
        <v>130000</v>
      </c>
      <c r="N7054" s="2" cm="1">
        <f t="array" ref="N7054">IFERROR(INDEX(tblConsorcios[Prazo (meses)],MOD($J7054,ROWS(tblConsorcios[Produto]))+1),"")</f>
        <v>200</v>
      </c>
      <c r="O7054" s="20" cm="1">
        <f t="array" ref="O7054">IFERROR(INDEX(tblConsorcios[Parcela Mensal (R$)],MOD($J7054,ROWS(tblConsorcios[Produto]))+1),"")</f>
        <v>824.2</v>
      </c>
      <c r="P7054" s="20" t="str" cm="1">
        <f t="array" ref="P7054">IFERROR(INDEX(tblClientes[Dividendo Mensal (R$)],INT($J7054/ROWS(tblConsorcios[Produto]))+1),"")</f>
        <v/>
      </c>
      <c r="Q7054" s="20" t="str">
        <f t="shared" si="331"/>
        <v/>
      </c>
      <c r="R7054">
        <f t="shared" si="332"/>
        <v>0</v>
      </c>
    </row>
    <row r="7055" spans="10:18" x14ac:dyDescent="0.2">
      <c r="J7055">
        <f t="shared" si="330"/>
        <v>7053</v>
      </c>
      <c r="K7055" t="str" cm="1">
        <f t="array" ref="K7055">IFERROR(INDEX(tblClientes[Cliente],INT($J7055/ROWS(tblConsorcios[Produto]))+1),"")</f>
        <v/>
      </c>
      <c r="L7055" t="str" cm="1">
        <f t="array" ref="L7055">IFERROR(INDEX(tblConsorcios[Produto],MOD($J7055,ROWS(tblConsorcios[Produto]))+1),"")</f>
        <v>Imóvel IE120 – 240m</v>
      </c>
      <c r="M7055" s="20" cm="1">
        <f t="array" ref="M7055">IFERROR(INDEX(tblConsorcios[Valor da Carta (R$)],MOD($J7055,ROWS(tblConsorcios[Produto]))+1),"")</f>
        <v>120000</v>
      </c>
      <c r="N7055" s="2" cm="1">
        <f t="array" ref="N7055">IFERROR(INDEX(tblConsorcios[Prazo (meses)],MOD($J7055,ROWS(tblConsorcios[Produto]))+1),"")</f>
        <v>240</v>
      </c>
      <c r="O7055" s="20" cm="1">
        <f t="array" ref="O7055">IFERROR(INDEX(tblConsorcios[Parcela Mensal (R$)],MOD($J7055,ROWS(tblConsorcios[Produto]))+1),"")</f>
        <v>644</v>
      </c>
      <c r="P7055" s="20" t="str" cm="1">
        <f t="array" ref="P7055">IFERROR(INDEX(tblClientes[Dividendo Mensal (R$)],INT($J7055/ROWS(tblConsorcios[Produto]))+1),"")</f>
        <v/>
      </c>
      <c r="Q7055" s="20" t="str">
        <f t="shared" si="331"/>
        <v/>
      </c>
      <c r="R7055">
        <f t="shared" si="332"/>
        <v>0</v>
      </c>
    </row>
    <row r="7056" spans="10:18" x14ac:dyDescent="0.2">
      <c r="J7056">
        <f t="shared" si="330"/>
        <v>7054</v>
      </c>
      <c r="K7056" t="str" cm="1">
        <f t="array" ref="K7056">IFERROR(INDEX(tblClientes[Cliente],INT($J7056/ROWS(tblConsorcios[Produto]))+1),"")</f>
        <v/>
      </c>
      <c r="L7056" t="str" cm="1">
        <f t="array" ref="L7056">IFERROR(INDEX(tblConsorcios[Produto],MOD($J7056,ROWS(tblConsorcios[Produto]))+1),"")</f>
        <v>Imóvel IE120 – 220m</v>
      </c>
      <c r="M7056" s="20" cm="1">
        <f t="array" ref="M7056">IFERROR(INDEX(tblConsorcios[Valor da Carta (R$)],MOD($J7056,ROWS(tblConsorcios[Produto]))+1),"")</f>
        <v>120000</v>
      </c>
      <c r="N7056" s="2" cm="1">
        <f t="array" ref="N7056">IFERROR(INDEX(tblConsorcios[Prazo (meses)],MOD($J7056,ROWS(tblConsorcios[Produto]))+1),"")</f>
        <v>220</v>
      </c>
      <c r="O7056" s="20" cm="1">
        <f t="array" ref="O7056">IFERROR(INDEX(tblConsorcios[Parcela Mensal (R$)],MOD($J7056,ROWS(tblConsorcios[Produto]))+1),"")</f>
        <v>697.09</v>
      </c>
      <c r="P7056" s="20" t="str" cm="1">
        <f t="array" ref="P7056">IFERROR(INDEX(tblClientes[Dividendo Mensal (R$)],INT($J7056/ROWS(tblConsorcios[Produto]))+1),"")</f>
        <v/>
      </c>
      <c r="Q7056" s="20" t="str">
        <f t="shared" si="331"/>
        <v/>
      </c>
      <c r="R7056">
        <f t="shared" si="332"/>
        <v>0</v>
      </c>
    </row>
    <row r="7057" spans="10:18" x14ac:dyDescent="0.2">
      <c r="J7057">
        <f t="shared" si="330"/>
        <v>7055</v>
      </c>
      <c r="K7057" t="str" cm="1">
        <f t="array" ref="K7057">IFERROR(INDEX(tblClientes[Cliente],INT($J7057/ROWS(tblConsorcios[Produto]))+1),"")</f>
        <v/>
      </c>
      <c r="L7057" t="str" cm="1">
        <f t="array" ref="L7057">IFERROR(INDEX(tblConsorcios[Produto],MOD($J7057,ROWS(tblConsorcios[Produto]))+1),"")</f>
        <v>Imóvel IE120 – 200m</v>
      </c>
      <c r="M7057" s="20" cm="1">
        <f t="array" ref="M7057">IFERROR(INDEX(tblConsorcios[Valor da Carta (R$)],MOD($J7057,ROWS(tblConsorcios[Produto]))+1),"")</f>
        <v>120000</v>
      </c>
      <c r="N7057" s="2" cm="1">
        <f t="array" ref="N7057">IFERROR(INDEX(tblConsorcios[Prazo (meses)],MOD($J7057,ROWS(tblConsorcios[Produto]))+1),"")</f>
        <v>200</v>
      </c>
      <c r="O7057" s="20" cm="1">
        <f t="array" ref="O7057">IFERROR(INDEX(tblConsorcios[Parcela Mensal (R$)],MOD($J7057,ROWS(tblConsorcios[Produto]))+1),"")</f>
        <v>760.8</v>
      </c>
      <c r="P7057" s="20" t="str" cm="1">
        <f t="array" ref="P7057">IFERROR(INDEX(tblClientes[Dividendo Mensal (R$)],INT($J7057/ROWS(tblConsorcios[Produto]))+1),"")</f>
        <v/>
      </c>
      <c r="Q7057" s="20" t="str">
        <f t="shared" si="331"/>
        <v/>
      </c>
      <c r="R7057">
        <f t="shared" si="332"/>
        <v>0</v>
      </c>
    </row>
    <row r="7058" spans="10:18" x14ac:dyDescent="0.2">
      <c r="J7058">
        <f t="shared" si="330"/>
        <v>7056</v>
      </c>
      <c r="K7058" t="str" cm="1">
        <f t="array" ref="K7058">IFERROR(INDEX(tblClientes[Cliente],INT($J7058/ROWS(tblConsorcios[Produto]))+1),"")</f>
        <v/>
      </c>
      <c r="L7058" t="str" cm="1">
        <f t="array" ref="L7058">IFERROR(INDEX(tblConsorcios[Produto],MOD($J7058,ROWS(tblConsorcios[Produto]))+1),"")</f>
        <v>Imóvel IE600 – 240m</v>
      </c>
      <c r="M7058" s="20" cm="1">
        <f t="array" ref="M7058">IFERROR(INDEX(tblConsorcios[Valor da Carta (R$)],MOD($J7058,ROWS(tblConsorcios[Produto]))+1),"")</f>
        <v>600000</v>
      </c>
      <c r="N7058" s="2" cm="1">
        <f t="array" ref="N7058">IFERROR(INDEX(tblConsorcios[Prazo (meses)],MOD($J7058,ROWS(tblConsorcios[Produto]))+1),"")</f>
        <v>240</v>
      </c>
      <c r="O7058" s="20" cm="1">
        <f t="array" ref="O7058">IFERROR(INDEX(tblConsorcios[Parcela Mensal (R$)],MOD($J7058,ROWS(tblConsorcios[Produto]))+1),"")</f>
        <v>3220</v>
      </c>
      <c r="P7058" s="20" t="str" cm="1">
        <f t="array" ref="P7058">IFERROR(INDEX(tblClientes[Dividendo Mensal (R$)],INT($J7058/ROWS(tblConsorcios[Produto]))+1),"")</f>
        <v/>
      </c>
      <c r="Q7058" s="20" t="str">
        <f t="shared" si="331"/>
        <v/>
      </c>
      <c r="R7058">
        <f t="shared" si="332"/>
        <v>0</v>
      </c>
    </row>
    <row r="7059" spans="10:18" x14ac:dyDescent="0.2">
      <c r="J7059">
        <f t="shared" si="330"/>
        <v>7057</v>
      </c>
      <c r="K7059" t="str" cm="1">
        <f t="array" ref="K7059">IFERROR(INDEX(tblClientes[Cliente],INT($J7059/ROWS(tblConsorcios[Produto]))+1),"")</f>
        <v/>
      </c>
      <c r="L7059" t="str" cm="1">
        <f t="array" ref="L7059">IFERROR(INDEX(tblConsorcios[Produto],MOD($J7059,ROWS(tblConsorcios[Produto]))+1),"")</f>
        <v>Imóvel IE600 – 220m</v>
      </c>
      <c r="M7059" s="20" cm="1">
        <f t="array" ref="M7059">IFERROR(INDEX(tblConsorcios[Valor da Carta (R$)],MOD($J7059,ROWS(tblConsorcios[Produto]))+1),"")</f>
        <v>600000</v>
      </c>
      <c r="N7059" s="2" cm="1">
        <f t="array" ref="N7059">IFERROR(INDEX(tblConsorcios[Prazo (meses)],MOD($J7059,ROWS(tblConsorcios[Produto]))+1),"")</f>
        <v>220</v>
      </c>
      <c r="O7059" s="20" cm="1">
        <f t="array" ref="O7059">IFERROR(INDEX(tblConsorcios[Parcela Mensal (R$)],MOD($J7059,ROWS(tblConsorcios[Produto]))+1),"")</f>
        <v>3485.45</v>
      </c>
      <c r="P7059" s="20" t="str" cm="1">
        <f t="array" ref="P7059">IFERROR(INDEX(tblClientes[Dividendo Mensal (R$)],INT($J7059/ROWS(tblConsorcios[Produto]))+1),"")</f>
        <v/>
      </c>
      <c r="Q7059" s="20" t="str">
        <f t="shared" si="331"/>
        <v/>
      </c>
      <c r="R7059">
        <f t="shared" si="332"/>
        <v>0</v>
      </c>
    </row>
    <row r="7060" spans="10:18" x14ac:dyDescent="0.2">
      <c r="J7060">
        <f t="shared" si="330"/>
        <v>7058</v>
      </c>
      <c r="K7060" t="str" cm="1">
        <f t="array" ref="K7060">IFERROR(INDEX(tblClientes[Cliente],INT($J7060/ROWS(tblConsorcios[Produto]))+1),"")</f>
        <v/>
      </c>
      <c r="L7060" t="str" cm="1">
        <f t="array" ref="L7060">IFERROR(INDEX(tblConsorcios[Produto],MOD($J7060,ROWS(tblConsorcios[Produto]))+1),"")</f>
        <v>Imóvel IE600 – 200m</v>
      </c>
      <c r="M7060" s="20" cm="1">
        <f t="array" ref="M7060">IFERROR(INDEX(tblConsorcios[Valor da Carta (R$)],MOD($J7060,ROWS(tblConsorcios[Produto]))+1),"")</f>
        <v>600000</v>
      </c>
      <c r="N7060" s="2" cm="1">
        <f t="array" ref="N7060">IFERROR(INDEX(tblConsorcios[Prazo (meses)],MOD($J7060,ROWS(tblConsorcios[Produto]))+1),"")</f>
        <v>200</v>
      </c>
      <c r="O7060" s="20" cm="1">
        <f t="array" ref="O7060">IFERROR(INDEX(tblConsorcios[Parcela Mensal (R$)],MOD($J7060,ROWS(tblConsorcios[Produto]))+1),"")</f>
        <v>3804</v>
      </c>
      <c r="P7060" s="20" t="str" cm="1">
        <f t="array" ref="P7060">IFERROR(INDEX(tblClientes[Dividendo Mensal (R$)],INT($J7060/ROWS(tblConsorcios[Produto]))+1),"")</f>
        <v/>
      </c>
      <c r="Q7060" s="20" t="str">
        <f t="shared" si="331"/>
        <v/>
      </c>
      <c r="R7060">
        <f t="shared" si="332"/>
        <v>0</v>
      </c>
    </row>
    <row r="7061" spans="10:18" x14ac:dyDescent="0.2">
      <c r="J7061">
        <f t="shared" si="330"/>
        <v>7059</v>
      </c>
      <c r="K7061" t="str" cm="1">
        <f t="array" ref="K7061">IFERROR(INDEX(tblClientes[Cliente],INT($J7061/ROWS(tblConsorcios[Produto]))+1),"")</f>
        <v/>
      </c>
      <c r="L7061" t="str" cm="1">
        <f t="array" ref="L7061">IFERROR(INDEX(tblConsorcios[Produto],MOD($J7061,ROWS(tblConsorcios[Produto]))+1),"")</f>
        <v>Imóvel IE580 – 240m</v>
      </c>
      <c r="M7061" s="20" cm="1">
        <f t="array" ref="M7061">IFERROR(INDEX(tblConsorcios[Valor da Carta (R$)],MOD($J7061,ROWS(tblConsorcios[Produto]))+1),"")</f>
        <v>580000</v>
      </c>
      <c r="N7061" s="2" cm="1">
        <f t="array" ref="N7061">IFERROR(INDEX(tblConsorcios[Prazo (meses)],MOD($J7061,ROWS(tblConsorcios[Produto]))+1),"")</f>
        <v>240</v>
      </c>
      <c r="O7061" s="20" cm="1">
        <f t="array" ref="O7061">IFERROR(INDEX(tblConsorcios[Parcela Mensal (R$)],MOD($J7061,ROWS(tblConsorcios[Produto]))+1),"")</f>
        <v>3112.67</v>
      </c>
      <c r="P7061" s="20" t="str" cm="1">
        <f t="array" ref="P7061">IFERROR(INDEX(tblClientes[Dividendo Mensal (R$)],INT($J7061/ROWS(tblConsorcios[Produto]))+1),"")</f>
        <v/>
      </c>
      <c r="Q7061" s="20" t="str">
        <f t="shared" si="331"/>
        <v/>
      </c>
      <c r="R7061">
        <f t="shared" si="332"/>
        <v>0</v>
      </c>
    </row>
    <row r="7062" spans="10:18" x14ac:dyDescent="0.2">
      <c r="J7062">
        <f t="shared" si="330"/>
        <v>7060</v>
      </c>
      <c r="K7062" t="str" cm="1">
        <f t="array" ref="K7062">IFERROR(INDEX(tblClientes[Cliente],INT($J7062/ROWS(tblConsorcios[Produto]))+1),"")</f>
        <v/>
      </c>
      <c r="L7062" t="str" cm="1">
        <f t="array" ref="L7062">IFERROR(INDEX(tblConsorcios[Produto],MOD($J7062,ROWS(tblConsorcios[Produto]))+1),"")</f>
        <v>Imóvel IE580 – 220m</v>
      </c>
      <c r="M7062" s="20" cm="1">
        <f t="array" ref="M7062">IFERROR(INDEX(tblConsorcios[Valor da Carta (R$)],MOD($J7062,ROWS(tblConsorcios[Produto]))+1),"")</f>
        <v>580000</v>
      </c>
      <c r="N7062" s="2" cm="1">
        <f t="array" ref="N7062">IFERROR(INDEX(tblConsorcios[Prazo (meses)],MOD($J7062,ROWS(tblConsorcios[Produto]))+1),"")</f>
        <v>220</v>
      </c>
      <c r="O7062" s="20" cm="1">
        <f t="array" ref="O7062">IFERROR(INDEX(tblConsorcios[Parcela Mensal (R$)],MOD($J7062,ROWS(tblConsorcios[Produto]))+1),"")</f>
        <v>3369.27</v>
      </c>
      <c r="P7062" s="20" t="str" cm="1">
        <f t="array" ref="P7062">IFERROR(INDEX(tblClientes[Dividendo Mensal (R$)],INT($J7062/ROWS(tblConsorcios[Produto]))+1),"")</f>
        <v/>
      </c>
      <c r="Q7062" s="20" t="str">
        <f t="shared" si="331"/>
        <v/>
      </c>
      <c r="R7062">
        <f t="shared" si="332"/>
        <v>0</v>
      </c>
    </row>
    <row r="7063" spans="10:18" x14ac:dyDescent="0.2">
      <c r="J7063">
        <f t="shared" si="330"/>
        <v>7061</v>
      </c>
      <c r="K7063" t="str" cm="1">
        <f t="array" ref="K7063">IFERROR(INDEX(tblClientes[Cliente],INT($J7063/ROWS(tblConsorcios[Produto]))+1),"")</f>
        <v/>
      </c>
      <c r="L7063" t="str" cm="1">
        <f t="array" ref="L7063">IFERROR(INDEX(tblConsorcios[Produto],MOD($J7063,ROWS(tblConsorcios[Produto]))+1),"")</f>
        <v>Imóvel IE580 – 200m</v>
      </c>
      <c r="M7063" s="20" cm="1">
        <f t="array" ref="M7063">IFERROR(INDEX(tblConsorcios[Valor da Carta (R$)],MOD($J7063,ROWS(tblConsorcios[Produto]))+1),"")</f>
        <v>580000</v>
      </c>
      <c r="N7063" s="2" cm="1">
        <f t="array" ref="N7063">IFERROR(INDEX(tblConsorcios[Prazo (meses)],MOD($J7063,ROWS(tblConsorcios[Produto]))+1),"")</f>
        <v>200</v>
      </c>
      <c r="O7063" s="20" cm="1">
        <f t="array" ref="O7063">IFERROR(INDEX(tblConsorcios[Parcela Mensal (R$)],MOD($J7063,ROWS(tblConsorcios[Produto]))+1),"")</f>
        <v>3677.2</v>
      </c>
      <c r="P7063" s="20" t="str" cm="1">
        <f t="array" ref="P7063">IFERROR(INDEX(tblClientes[Dividendo Mensal (R$)],INT($J7063/ROWS(tblConsorcios[Produto]))+1),"")</f>
        <v/>
      </c>
      <c r="Q7063" s="20" t="str">
        <f t="shared" si="331"/>
        <v/>
      </c>
      <c r="R7063">
        <f t="shared" si="332"/>
        <v>0</v>
      </c>
    </row>
    <row r="7064" spans="10:18" x14ac:dyDescent="0.2">
      <c r="J7064">
        <f t="shared" si="330"/>
        <v>7062</v>
      </c>
      <c r="K7064" t="str" cm="1">
        <f t="array" ref="K7064">IFERROR(INDEX(tblClientes[Cliente],INT($J7064/ROWS(tblConsorcios[Produto]))+1),"")</f>
        <v/>
      </c>
      <c r="L7064" t="str" cm="1">
        <f t="array" ref="L7064">IFERROR(INDEX(tblConsorcios[Produto],MOD($J7064,ROWS(tblConsorcios[Produto]))+1),"")</f>
        <v>Imóvel IE550 – 240m</v>
      </c>
      <c r="M7064" s="20" cm="1">
        <f t="array" ref="M7064">IFERROR(INDEX(tblConsorcios[Valor da Carta (R$)],MOD($J7064,ROWS(tblConsorcios[Produto]))+1),"")</f>
        <v>550000</v>
      </c>
      <c r="N7064" s="2" cm="1">
        <f t="array" ref="N7064">IFERROR(INDEX(tblConsorcios[Prazo (meses)],MOD($J7064,ROWS(tblConsorcios[Produto]))+1),"")</f>
        <v>240</v>
      </c>
      <c r="O7064" s="20" cm="1">
        <f t="array" ref="O7064">IFERROR(INDEX(tblConsorcios[Parcela Mensal (R$)],MOD($J7064,ROWS(tblConsorcios[Produto]))+1),"")</f>
        <v>2951.67</v>
      </c>
      <c r="P7064" s="20" t="str" cm="1">
        <f t="array" ref="P7064">IFERROR(INDEX(tblClientes[Dividendo Mensal (R$)],INT($J7064/ROWS(tblConsorcios[Produto]))+1),"")</f>
        <v/>
      </c>
      <c r="Q7064" s="20" t="str">
        <f t="shared" si="331"/>
        <v/>
      </c>
      <c r="R7064">
        <f t="shared" si="332"/>
        <v>0</v>
      </c>
    </row>
    <row r="7065" spans="10:18" x14ac:dyDescent="0.2">
      <c r="J7065">
        <f t="shared" si="330"/>
        <v>7063</v>
      </c>
      <c r="K7065" t="str" cm="1">
        <f t="array" ref="K7065">IFERROR(INDEX(tblClientes[Cliente],INT($J7065/ROWS(tblConsorcios[Produto]))+1),"")</f>
        <v/>
      </c>
      <c r="L7065" t="str" cm="1">
        <f t="array" ref="L7065">IFERROR(INDEX(tblConsorcios[Produto],MOD($J7065,ROWS(tblConsorcios[Produto]))+1),"")</f>
        <v>Imóvel IE550 – 220m</v>
      </c>
      <c r="M7065" s="20" cm="1">
        <f t="array" ref="M7065">IFERROR(INDEX(tblConsorcios[Valor da Carta (R$)],MOD($J7065,ROWS(tblConsorcios[Produto]))+1),"")</f>
        <v>550000</v>
      </c>
      <c r="N7065" s="2" cm="1">
        <f t="array" ref="N7065">IFERROR(INDEX(tblConsorcios[Prazo (meses)],MOD($J7065,ROWS(tblConsorcios[Produto]))+1),"")</f>
        <v>220</v>
      </c>
      <c r="O7065" s="20" cm="1">
        <f t="array" ref="O7065">IFERROR(INDEX(tblConsorcios[Parcela Mensal (R$)],MOD($J7065,ROWS(tblConsorcios[Produto]))+1),"")</f>
        <v>3195</v>
      </c>
      <c r="P7065" s="20" t="str" cm="1">
        <f t="array" ref="P7065">IFERROR(INDEX(tblClientes[Dividendo Mensal (R$)],INT($J7065/ROWS(tblConsorcios[Produto]))+1),"")</f>
        <v/>
      </c>
      <c r="Q7065" s="20" t="str">
        <f t="shared" si="331"/>
        <v/>
      </c>
      <c r="R7065">
        <f t="shared" si="332"/>
        <v>0</v>
      </c>
    </row>
    <row r="7066" spans="10:18" x14ac:dyDescent="0.2">
      <c r="J7066">
        <f t="shared" si="330"/>
        <v>7064</v>
      </c>
      <c r="K7066" t="str" cm="1">
        <f t="array" ref="K7066">IFERROR(INDEX(tblClientes[Cliente],INT($J7066/ROWS(tblConsorcios[Produto]))+1),"")</f>
        <v/>
      </c>
      <c r="L7066" t="str" cm="1">
        <f t="array" ref="L7066">IFERROR(INDEX(tblConsorcios[Produto],MOD($J7066,ROWS(tblConsorcios[Produto]))+1),"")</f>
        <v>Imóvel IE550 – 200m</v>
      </c>
      <c r="M7066" s="20" cm="1">
        <f t="array" ref="M7066">IFERROR(INDEX(tblConsorcios[Valor da Carta (R$)],MOD($J7066,ROWS(tblConsorcios[Produto]))+1),"")</f>
        <v>550000</v>
      </c>
      <c r="N7066" s="2" cm="1">
        <f t="array" ref="N7066">IFERROR(INDEX(tblConsorcios[Prazo (meses)],MOD($J7066,ROWS(tblConsorcios[Produto]))+1),"")</f>
        <v>200</v>
      </c>
      <c r="O7066" s="20" cm="1">
        <f t="array" ref="O7066">IFERROR(INDEX(tblConsorcios[Parcela Mensal (R$)],MOD($J7066,ROWS(tblConsorcios[Produto]))+1),"")</f>
        <v>3487</v>
      </c>
      <c r="P7066" s="20" t="str" cm="1">
        <f t="array" ref="P7066">IFERROR(INDEX(tblClientes[Dividendo Mensal (R$)],INT($J7066/ROWS(tblConsorcios[Produto]))+1),"")</f>
        <v/>
      </c>
      <c r="Q7066" s="20" t="str">
        <f t="shared" si="331"/>
        <v/>
      </c>
      <c r="R7066">
        <f t="shared" si="332"/>
        <v>0</v>
      </c>
    </row>
    <row r="7067" spans="10:18" x14ac:dyDescent="0.2">
      <c r="J7067">
        <f t="shared" si="330"/>
        <v>7065</v>
      </c>
      <c r="K7067" t="str" cm="1">
        <f t="array" ref="K7067">IFERROR(INDEX(tblClientes[Cliente],INT($J7067/ROWS(tblConsorcios[Produto]))+1),"")</f>
        <v/>
      </c>
      <c r="L7067" t="str" cm="1">
        <f t="array" ref="L7067">IFERROR(INDEX(tblConsorcios[Produto],MOD($J7067,ROWS(tblConsorcios[Produto]))+1),"")</f>
        <v>Imóvel IE530 – 240m</v>
      </c>
      <c r="M7067" s="20" cm="1">
        <f t="array" ref="M7067">IFERROR(INDEX(tblConsorcios[Valor da Carta (R$)],MOD($J7067,ROWS(tblConsorcios[Produto]))+1),"")</f>
        <v>530000</v>
      </c>
      <c r="N7067" s="2" cm="1">
        <f t="array" ref="N7067">IFERROR(INDEX(tblConsorcios[Prazo (meses)],MOD($J7067,ROWS(tblConsorcios[Produto]))+1),"")</f>
        <v>240</v>
      </c>
      <c r="O7067" s="20" cm="1">
        <f t="array" ref="O7067">IFERROR(INDEX(tblConsorcios[Parcela Mensal (R$)],MOD($J7067,ROWS(tblConsorcios[Produto]))+1),"")</f>
        <v>2844.33</v>
      </c>
      <c r="P7067" s="20" t="str" cm="1">
        <f t="array" ref="P7067">IFERROR(INDEX(tblClientes[Dividendo Mensal (R$)],INT($J7067/ROWS(tblConsorcios[Produto]))+1),"")</f>
        <v/>
      </c>
      <c r="Q7067" s="20" t="str">
        <f t="shared" si="331"/>
        <v/>
      </c>
      <c r="R7067">
        <f t="shared" si="332"/>
        <v>0</v>
      </c>
    </row>
    <row r="7068" spans="10:18" x14ac:dyDescent="0.2">
      <c r="J7068">
        <f t="shared" si="330"/>
        <v>7066</v>
      </c>
      <c r="K7068" t="str" cm="1">
        <f t="array" ref="K7068">IFERROR(INDEX(tblClientes[Cliente],INT($J7068/ROWS(tblConsorcios[Produto]))+1),"")</f>
        <v/>
      </c>
      <c r="L7068" t="str" cm="1">
        <f t="array" ref="L7068">IFERROR(INDEX(tblConsorcios[Produto],MOD($J7068,ROWS(tblConsorcios[Produto]))+1),"")</f>
        <v>Imóvel IE530 – 220m</v>
      </c>
      <c r="M7068" s="20" cm="1">
        <f t="array" ref="M7068">IFERROR(INDEX(tblConsorcios[Valor da Carta (R$)],MOD($J7068,ROWS(tblConsorcios[Produto]))+1),"")</f>
        <v>530000</v>
      </c>
      <c r="N7068" s="2" cm="1">
        <f t="array" ref="N7068">IFERROR(INDEX(tblConsorcios[Prazo (meses)],MOD($J7068,ROWS(tblConsorcios[Produto]))+1),"")</f>
        <v>220</v>
      </c>
      <c r="O7068" s="20" cm="1">
        <f t="array" ref="O7068">IFERROR(INDEX(tblConsorcios[Parcela Mensal (R$)],MOD($J7068,ROWS(tblConsorcios[Produto]))+1),"")</f>
        <v>3078.82</v>
      </c>
      <c r="P7068" s="20" t="str" cm="1">
        <f t="array" ref="P7068">IFERROR(INDEX(tblClientes[Dividendo Mensal (R$)],INT($J7068/ROWS(tblConsorcios[Produto]))+1),"")</f>
        <v/>
      </c>
      <c r="Q7068" s="20" t="str">
        <f t="shared" si="331"/>
        <v/>
      </c>
      <c r="R7068">
        <f t="shared" si="332"/>
        <v>0</v>
      </c>
    </row>
    <row r="7069" spans="10:18" x14ac:dyDescent="0.2">
      <c r="J7069">
        <f t="shared" si="330"/>
        <v>7067</v>
      </c>
      <c r="K7069" t="str" cm="1">
        <f t="array" ref="K7069">IFERROR(INDEX(tblClientes[Cliente],INT($J7069/ROWS(tblConsorcios[Produto]))+1),"")</f>
        <v/>
      </c>
      <c r="L7069" t="str" cm="1">
        <f t="array" ref="L7069">IFERROR(INDEX(tblConsorcios[Produto],MOD($J7069,ROWS(tblConsorcios[Produto]))+1),"")</f>
        <v>Imóvel IE530 – 200m</v>
      </c>
      <c r="M7069" s="20" cm="1">
        <f t="array" ref="M7069">IFERROR(INDEX(tblConsorcios[Valor da Carta (R$)],MOD($J7069,ROWS(tblConsorcios[Produto]))+1),"")</f>
        <v>530000</v>
      </c>
      <c r="N7069" s="2" cm="1">
        <f t="array" ref="N7069">IFERROR(INDEX(tblConsorcios[Prazo (meses)],MOD($J7069,ROWS(tblConsorcios[Produto]))+1),"")</f>
        <v>200</v>
      </c>
      <c r="O7069" s="20" cm="1">
        <f t="array" ref="O7069">IFERROR(INDEX(tblConsorcios[Parcela Mensal (R$)],MOD($J7069,ROWS(tblConsorcios[Produto]))+1),"")</f>
        <v>3360.2</v>
      </c>
      <c r="P7069" s="20" t="str" cm="1">
        <f t="array" ref="P7069">IFERROR(INDEX(tblClientes[Dividendo Mensal (R$)],INT($J7069/ROWS(tblConsorcios[Produto]))+1),"")</f>
        <v/>
      </c>
      <c r="Q7069" s="20" t="str">
        <f t="shared" si="331"/>
        <v/>
      </c>
      <c r="R7069">
        <f t="shared" si="332"/>
        <v>0</v>
      </c>
    </row>
    <row r="7070" spans="10:18" x14ac:dyDescent="0.2">
      <c r="J7070">
        <f t="shared" si="330"/>
        <v>7068</v>
      </c>
      <c r="K7070" t="str" cm="1">
        <f t="array" ref="K7070">IFERROR(INDEX(tblClientes[Cliente],INT($J7070/ROWS(tblConsorcios[Produto]))+1),"")</f>
        <v/>
      </c>
      <c r="L7070" t="str" cm="1">
        <f t="array" ref="L7070">IFERROR(INDEX(tblConsorcios[Produto],MOD($J7070,ROWS(tblConsorcios[Produto]))+1),"")</f>
        <v>Imóvel IE500 – 240m</v>
      </c>
      <c r="M7070" s="20" cm="1">
        <f t="array" ref="M7070">IFERROR(INDEX(tblConsorcios[Valor da Carta (R$)],MOD($J7070,ROWS(tblConsorcios[Produto]))+1),"")</f>
        <v>500000</v>
      </c>
      <c r="N7070" s="2" cm="1">
        <f t="array" ref="N7070">IFERROR(INDEX(tblConsorcios[Prazo (meses)],MOD($J7070,ROWS(tblConsorcios[Produto]))+1),"")</f>
        <v>240</v>
      </c>
      <c r="O7070" s="20" cm="1">
        <f t="array" ref="O7070">IFERROR(INDEX(tblConsorcios[Parcela Mensal (R$)],MOD($J7070,ROWS(tblConsorcios[Produto]))+1),"")</f>
        <v>2683.33</v>
      </c>
      <c r="P7070" s="20" t="str" cm="1">
        <f t="array" ref="P7070">IFERROR(INDEX(tblClientes[Dividendo Mensal (R$)],INT($J7070/ROWS(tblConsorcios[Produto]))+1),"")</f>
        <v/>
      </c>
      <c r="Q7070" s="20" t="str">
        <f t="shared" si="331"/>
        <v/>
      </c>
      <c r="R7070">
        <f t="shared" si="332"/>
        <v>0</v>
      </c>
    </row>
    <row r="7071" spans="10:18" x14ac:dyDescent="0.2">
      <c r="J7071">
        <f t="shared" si="330"/>
        <v>7069</v>
      </c>
      <c r="K7071" t="str" cm="1">
        <f t="array" ref="K7071">IFERROR(INDEX(tblClientes[Cliente],INT($J7071/ROWS(tblConsorcios[Produto]))+1),"")</f>
        <v/>
      </c>
      <c r="L7071" t="str" cm="1">
        <f t="array" ref="L7071">IFERROR(INDEX(tblConsorcios[Produto],MOD($J7071,ROWS(tblConsorcios[Produto]))+1),"")</f>
        <v>Imóvel IE500 – 220m</v>
      </c>
      <c r="M7071" s="20" cm="1">
        <f t="array" ref="M7071">IFERROR(INDEX(tblConsorcios[Valor da Carta (R$)],MOD($J7071,ROWS(tblConsorcios[Produto]))+1),"")</f>
        <v>500000</v>
      </c>
      <c r="N7071" s="2" cm="1">
        <f t="array" ref="N7071">IFERROR(INDEX(tblConsorcios[Prazo (meses)],MOD($J7071,ROWS(tblConsorcios[Produto]))+1),"")</f>
        <v>220</v>
      </c>
      <c r="O7071" s="20" cm="1">
        <f t="array" ref="O7071">IFERROR(INDEX(tblConsorcios[Parcela Mensal (R$)],MOD($J7071,ROWS(tblConsorcios[Produto]))+1),"")</f>
        <v>2904.55</v>
      </c>
      <c r="P7071" s="20" t="str" cm="1">
        <f t="array" ref="P7071">IFERROR(INDEX(tblClientes[Dividendo Mensal (R$)],INT($J7071/ROWS(tblConsorcios[Produto]))+1),"")</f>
        <v/>
      </c>
      <c r="Q7071" s="20" t="str">
        <f t="shared" si="331"/>
        <v/>
      </c>
      <c r="R7071">
        <f t="shared" si="332"/>
        <v>0</v>
      </c>
    </row>
    <row r="7072" spans="10:18" x14ac:dyDescent="0.2">
      <c r="J7072">
        <f t="shared" si="330"/>
        <v>7070</v>
      </c>
      <c r="K7072" t="str" cm="1">
        <f t="array" ref="K7072">IFERROR(INDEX(tblClientes[Cliente],INT($J7072/ROWS(tblConsorcios[Produto]))+1),"")</f>
        <v/>
      </c>
      <c r="L7072" t="str" cm="1">
        <f t="array" ref="L7072">IFERROR(INDEX(tblConsorcios[Produto],MOD($J7072,ROWS(tblConsorcios[Produto]))+1),"")</f>
        <v>Imóvel IE500 – 200m</v>
      </c>
      <c r="M7072" s="20" cm="1">
        <f t="array" ref="M7072">IFERROR(INDEX(tblConsorcios[Valor da Carta (R$)],MOD($J7072,ROWS(tblConsorcios[Produto]))+1),"")</f>
        <v>500000</v>
      </c>
      <c r="N7072" s="2" cm="1">
        <f t="array" ref="N7072">IFERROR(INDEX(tblConsorcios[Prazo (meses)],MOD($J7072,ROWS(tblConsorcios[Produto]))+1),"")</f>
        <v>200</v>
      </c>
      <c r="O7072" s="20" cm="1">
        <f t="array" ref="O7072">IFERROR(INDEX(tblConsorcios[Parcela Mensal (R$)],MOD($J7072,ROWS(tblConsorcios[Produto]))+1),"")</f>
        <v>3170</v>
      </c>
      <c r="P7072" s="20" t="str" cm="1">
        <f t="array" ref="P7072">IFERROR(INDEX(tblClientes[Dividendo Mensal (R$)],INT($J7072/ROWS(tblConsorcios[Produto]))+1),"")</f>
        <v/>
      </c>
      <c r="Q7072" s="20" t="str">
        <f t="shared" si="331"/>
        <v/>
      </c>
      <c r="R7072">
        <f t="shared" si="332"/>
        <v>0</v>
      </c>
    </row>
    <row r="7073" spans="10:18" x14ac:dyDescent="0.2">
      <c r="J7073">
        <f t="shared" si="330"/>
        <v>7071</v>
      </c>
      <c r="K7073" t="str" cm="1">
        <f t="array" ref="K7073">IFERROR(INDEX(tblClientes[Cliente],INT($J7073/ROWS(tblConsorcios[Produto]))+1),"")</f>
        <v/>
      </c>
      <c r="L7073" t="str" cm="1">
        <f t="array" ref="L7073">IFERROR(INDEX(tblConsorcios[Produto],MOD($J7073,ROWS(tblConsorcios[Produto]))+1),"")</f>
        <v>Imóvel IE480 – 240m</v>
      </c>
      <c r="M7073" s="20" cm="1">
        <f t="array" ref="M7073">IFERROR(INDEX(tblConsorcios[Valor da Carta (R$)],MOD($J7073,ROWS(tblConsorcios[Produto]))+1),"")</f>
        <v>480000</v>
      </c>
      <c r="N7073" s="2" cm="1">
        <f t="array" ref="N7073">IFERROR(INDEX(tblConsorcios[Prazo (meses)],MOD($J7073,ROWS(tblConsorcios[Produto]))+1),"")</f>
        <v>240</v>
      </c>
      <c r="O7073" s="20" cm="1">
        <f t="array" ref="O7073">IFERROR(INDEX(tblConsorcios[Parcela Mensal (R$)],MOD($J7073,ROWS(tblConsorcios[Produto]))+1),"")</f>
        <v>2576</v>
      </c>
      <c r="P7073" s="20" t="str" cm="1">
        <f t="array" ref="P7073">IFERROR(INDEX(tblClientes[Dividendo Mensal (R$)],INT($J7073/ROWS(tblConsorcios[Produto]))+1),"")</f>
        <v/>
      </c>
      <c r="Q7073" s="20" t="str">
        <f t="shared" si="331"/>
        <v/>
      </c>
      <c r="R7073">
        <f t="shared" si="332"/>
        <v>0</v>
      </c>
    </row>
    <row r="7074" spans="10:18" x14ac:dyDescent="0.2">
      <c r="J7074">
        <f t="shared" si="330"/>
        <v>7072</v>
      </c>
      <c r="K7074" t="str" cm="1">
        <f t="array" ref="K7074">IFERROR(INDEX(tblClientes[Cliente],INT($J7074/ROWS(tblConsorcios[Produto]))+1),"")</f>
        <v/>
      </c>
      <c r="L7074" t="str" cm="1">
        <f t="array" ref="L7074">IFERROR(INDEX(tblConsorcios[Produto],MOD($J7074,ROWS(tblConsorcios[Produto]))+1),"")</f>
        <v>Imóvel IE480 – 220m</v>
      </c>
      <c r="M7074" s="20" cm="1">
        <f t="array" ref="M7074">IFERROR(INDEX(tblConsorcios[Valor da Carta (R$)],MOD($J7074,ROWS(tblConsorcios[Produto]))+1),"")</f>
        <v>480000</v>
      </c>
      <c r="N7074" s="2" cm="1">
        <f t="array" ref="N7074">IFERROR(INDEX(tblConsorcios[Prazo (meses)],MOD($J7074,ROWS(tblConsorcios[Produto]))+1),"")</f>
        <v>220</v>
      </c>
      <c r="O7074" s="20" cm="1">
        <f t="array" ref="O7074">IFERROR(INDEX(tblConsorcios[Parcela Mensal (R$)],MOD($J7074,ROWS(tblConsorcios[Produto]))+1),"")</f>
        <v>2788.36</v>
      </c>
      <c r="P7074" s="20" t="str" cm="1">
        <f t="array" ref="P7074">IFERROR(INDEX(tblClientes[Dividendo Mensal (R$)],INT($J7074/ROWS(tblConsorcios[Produto]))+1),"")</f>
        <v/>
      </c>
      <c r="Q7074" s="20" t="str">
        <f t="shared" si="331"/>
        <v/>
      </c>
      <c r="R7074">
        <f t="shared" si="332"/>
        <v>0</v>
      </c>
    </row>
    <row r="7075" spans="10:18" x14ac:dyDescent="0.2">
      <c r="J7075">
        <f t="shared" si="330"/>
        <v>7073</v>
      </c>
      <c r="K7075" t="str" cm="1">
        <f t="array" ref="K7075">IFERROR(INDEX(tblClientes[Cliente],INT($J7075/ROWS(tblConsorcios[Produto]))+1),"")</f>
        <v/>
      </c>
      <c r="L7075" t="str" cm="1">
        <f t="array" ref="L7075">IFERROR(INDEX(tblConsorcios[Produto],MOD($J7075,ROWS(tblConsorcios[Produto]))+1),"")</f>
        <v>Imóvel IE480 – 200m</v>
      </c>
      <c r="M7075" s="20" cm="1">
        <f t="array" ref="M7075">IFERROR(INDEX(tblConsorcios[Valor da Carta (R$)],MOD($J7075,ROWS(tblConsorcios[Produto]))+1),"")</f>
        <v>480000</v>
      </c>
      <c r="N7075" s="2" cm="1">
        <f t="array" ref="N7075">IFERROR(INDEX(tblConsorcios[Prazo (meses)],MOD($J7075,ROWS(tblConsorcios[Produto]))+1),"")</f>
        <v>200</v>
      </c>
      <c r="O7075" s="20" cm="1">
        <f t="array" ref="O7075">IFERROR(INDEX(tblConsorcios[Parcela Mensal (R$)],MOD($J7075,ROWS(tblConsorcios[Produto]))+1),"")</f>
        <v>3043.2</v>
      </c>
      <c r="P7075" s="20" t="str" cm="1">
        <f t="array" ref="P7075">IFERROR(INDEX(tblClientes[Dividendo Mensal (R$)],INT($J7075/ROWS(tblConsorcios[Produto]))+1),"")</f>
        <v/>
      </c>
      <c r="Q7075" s="20" t="str">
        <f t="shared" si="331"/>
        <v/>
      </c>
      <c r="R7075">
        <f t="shared" si="332"/>
        <v>0</v>
      </c>
    </row>
    <row r="7076" spans="10:18" x14ac:dyDescent="0.2">
      <c r="J7076">
        <f t="shared" si="330"/>
        <v>7074</v>
      </c>
      <c r="K7076" t="str" cm="1">
        <f t="array" ref="K7076">IFERROR(INDEX(tblClientes[Cliente],INT($J7076/ROWS(tblConsorcios[Produto]))+1),"")</f>
        <v/>
      </c>
      <c r="L7076" t="str" cm="1">
        <f t="array" ref="L7076">IFERROR(INDEX(tblConsorcios[Produto],MOD($J7076,ROWS(tblConsorcios[Produto]))+1),"")</f>
        <v>Imóvel IE450 – 240m</v>
      </c>
      <c r="M7076" s="20" cm="1">
        <f t="array" ref="M7076">IFERROR(INDEX(tblConsorcios[Valor da Carta (R$)],MOD($J7076,ROWS(tblConsorcios[Produto]))+1),"")</f>
        <v>450000</v>
      </c>
      <c r="N7076" s="2" cm="1">
        <f t="array" ref="N7076">IFERROR(INDEX(tblConsorcios[Prazo (meses)],MOD($J7076,ROWS(tblConsorcios[Produto]))+1),"")</f>
        <v>240</v>
      </c>
      <c r="O7076" s="20" cm="1">
        <f t="array" ref="O7076">IFERROR(INDEX(tblConsorcios[Parcela Mensal (R$)],MOD($J7076,ROWS(tblConsorcios[Produto]))+1),"")</f>
        <v>2415</v>
      </c>
      <c r="P7076" s="20" t="str" cm="1">
        <f t="array" ref="P7076">IFERROR(INDEX(tblClientes[Dividendo Mensal (R$)],INT($J7076/ROWS(tblConsorcios[Produto]))+1),"")</f>
        <v/>
      </c>
      <c r="Q7076" s="20" t="str">
        <f t="shared" si="331"/>
        <v/>
      </c>
      <c r="R7076">
        <f t="shared" si="332"/>
        <v>0</v>
      </c>
    </row>
    <row r="7077" spans="10:18" x14ac:dyDescent="0.2">
      <c r="J7077">
        <f t="shared" si="330"/>
        <v>7075</v>
      </c>
      <c r="K7077" t="str" cm="1">
        <f t="array" ref="K7077">IFERROR(INDEX(tblClientes[Cliente],INT($J7077/ROWS(tblConsorcios[Produto]))+1),"")</f>
        <v/>
      </c>
      <c r="L7077" t="str" cm="1">
        <f t="array" ref="L7077">IFERROR(INDEX(tblConsorcios[Produto],MOD($J7077,ROWS(tblConsorcios[Produto]))+1),"")</f>
        <v>Imóvel IE450 – 220m</v>
      </c>
      <c r="M7077" s="20" cm="1">
        <f t="array" ref="M7077">IFERROR(INDEX(tblConsorcios[Valor da Carta (R$)],MOD($J7077,ROWS(tblConsorcios[Produto]))+1),"")</f>
        <v>450000</v>
      </c>
      <c r="N7077" s="2" cm="1">
        <f t="array" ref="N7077">IFERROR(INDEX(tblConsorcios[Prazo (meses)],MOD($J7077,ROWS(tblConsorcios[Produto]))+1),"")</f>
        <v>220</v>
      </c>
      <c r="O7077" s="20" cm="1">
        <f t="array" ref="O7077">IFERROR(INDEX(tblConsorcios[Parcela Mensal (R$)],MOD($J7077,ROWS(tblConsorcios[Produto]))+1),"")</f>
        <v>2614.09</v>
      </c>
      <c r="P7077" s="20" t="str" cm="1">
        <f t="array" ref="P7077">IFERROR(INDEX(tblClientes[Dividendo Mensal (R$)],INT($J7077/ROWS(tblConsorcios[Produto]))+1),"")</f>
        <v/>
      </c>
      <c r="Q7077" s="20" t="str">
        <f t="shared" si="331"/>
        <v/>
      </c>
      <c r="R7077">
        <f t="shared" si="332"/>
        <v>0</v>
      </c>
    </row>
    <row r="7078" spans="10:18" x14ac:dyDescent="0.2">
      <c r="J7078">
        <f t="shared" si="330"/>
        <v>7076</v>
      </c>
      <c r="K7078" t="str" cm="1">
        <f t="array" ref="K7078">IFERROR(INDEX(tblClientes[Cliente],INT($J7078/ROWS(tblConsorcios[Produto]))+1),"")</f>
        <v/>
      </c>
      <c r="L7078" t="str" cm="1">
        <f t="array" ref="L7078">IFERROR(INDEX(tblConsorcios[Produto],MOD($J7078,ROWS(tblConsorcios[Produto]))+1),"")</f>
        <v>Imóvel IE450 – 200m</v>
      </c>
      <c r="M7078" s="20" cm="1">
        <f t="array" ref="M7078">IFERROR(INDEX(tblConsorcios[Valor da Carta (R$)],MOD($J7078,ROWS(tblConsorcios[Produto]))+1),"")</f>
        <v>450000</v>
      </c>
      <c r="N7078" s="2" cm="1">
        <f t="array" ref="N7078">IFERROR(INDEX(tblConsorcios[Prazo (meses)],MOD($J7078,ROWS(tblConsorcios[Produto]))+1),"")</f>
        <v>200</v>
      </c>
      <c r="O7078" s="20" cm="1">
        <f t="array" ref="O7078">IFERROR(INDEX(tblConsorcios[Parcela Mensal (R$)],MOD($J7078,ROWS(tblConsorcios[Produto]))+1),"")</f>
        <v>2853</v>
      </c>
      <c r="P7078" s="20" t="str" cm="1">
        <f t="array" ref="P7078">IFERROR(INDEX(tblClientes[Dividendo Mensal (R$)],INT($J7078/ROWS(tblConsorcios[Produto]))+1),"")</f>
        <v/>
      </c>
      <c r="Q7078" s="20" t="str">
        <f t="shared" si="331"/>
        <v/>
      </c>
      <c r="R7078">
        <f t="shared" si="332"/>
        <v>0</v>
      </c>
    </row>
    <row r="7079" spans="10:18" x14ac:dyDescent="0.2">
      <c r="J7079">
        <f t="shared" si="330"/>
        <v>7077</v>
      </c>
      <c r="K7079" t="str" cm="1">
        <f t="array" ref="K7079">IFERROR(INDEX(tblClientes[Cliente],INT($J7079/ROWS(tblConsorcios[Produto]))+1),"")</f>
        <v/>
      </c>
      <c r="L7079" t="str" cm="1">
        <f t="array" ref="L7079">IFERROR(INDEX(tblConsorcios[Produto],MOD($J7079,ROWS(tblConsorcios[Produto]))+1),"")</f>
        <v>Imóvel IE430 – 240m</v>
      </c>
      <c r="M7079" s="20" cm="1">
        <f t="array" ref="M7079">IFERROR(INDEX(tblConsorcios[Valor da Carta (R$)],MOD($J7079,ROWS(tblConsorcios[Produto]))+1),"")</f>
        <v>430000</v>
      </c>
      <c r="N7079" s="2" cm="1">
        <f t="array" ref="N7079">IFERROR(INDEX(tblConsorcios[Prazo (meses)],MOD($J7079,ROWS(tblConsorcios[Produto]))+1),"")</f>
        <v>240</v>
      </c>
      <c r="O7079" s="20" cm="1">
        <f t="array" ref="O7079">IFERROR(INDEX(tblConsorcios[Parcela Mensal (R$)],MOD($J7079,ROWS(tblConsorcios[Produto]))+1),"")</f>
        <v>2307.67</v>
      </c>
      <c r="P7079" s="20" t="str" cm="1">
        <f t="array" ref="P7079">IFERROR(INDEX(tblClientes[Dividendo Mensal (R$)],INT($J7079/ROWS(tblConsorcios[Produto]))+1),"")</f>
        <v/>
      </c>
      <c r="Q7079" s="20" t="str">
        <f t="shared" si="331"/>
        <v/>
      </c>
      <c r="R7079">
        <f t="shared" si="332"/>
        <v>0</v>
      </c>
    </row>
    <row r="7080" spans="10:18" x14ac:dyDescent="0.2">
      <c r="J7080">
        <f t="shared" si="330"/>
        <v>7078</v>
      </c>
      <c r="K7080" t="str" cm="1">
        <f t="array" ref="K7080">IFERROR(INDEX(tblClientes[Cliente],INT($J7080/ROWS(tblConsorcios[Produto]))+1),"")</f>
        <v/>
      </c>
      <c r="L7080" t="str" cm="1">
        <f t="array" ref="L7080">IFERROR(INDEX(tblConsorcios[Produto],MOD($J7080,ROWS(tblConsorcios[Produto]))+1),"")</f>
        <v>Imóvel IE430 – 220m</v>
      </c>
      <c r="M7080" s="20" cm="1">
        <f t="array" ref="M7080">IFERROR(INDEX(tblConsorcios[Valor da Carta (R$)],MOD($J7080,ROWS(tblConsorcios[Produto]))+1),"")</f>
        <v>430000</v>
      </c>
      <c r="N7080" s="2" cm="1">
        <f t="array" ref="N7080">IFERROR(INDEX(tblConsorcios[Prazo (meses)],MOD($J7080,ROWS(tblConsorcios[Produto]))+1),"")</f>
        <v>220</v>
      </c>
      <c r="O7080" s="20" cm="1">
        <f t="array" ref="O7080">IFERROR(INDEX(tblConsorcios[Parcela Mensal (R$)],MOD($J7080,ROWS(tblConsorcios[Produto]))+1),"")</f>
        <v>2497.91</v>
      </c>
      <c r="P7080" s="20" t="str" cm="1">
        <f t="array" ref="P7080">IFERROR(INDEX(tblClientes[Dividendo Mensal (R$)],INT($J7080/ROWS(tblConsorcios[Produto]))+1),"")</f>
        <v/>
      </c>
      <c r="Q7080" s="20" t="str">
        <f t="shared" si="331"/>
        <v/>
      </c>
      <c r="R7080">
        <f t="shared" si="332"/>
        <v>0</v>
      </c>
    </row>
    <row r="7081" spans="10:18" x14ac:dyDescent="0.2">
      <c r="J7081">
        <f t="shared" si="330"/>
        <v>7079</v>
      </c>
      <c r="K7081" t="str" cm="1">
        <f t="array" ref="K7081">IFERROR(INDEX(tblClientes[Cliente],INT($J7081/ROWS(tblConsorcios[Produto]))+1),"")</f>
        <v/>
      </c>
      <c r="L7081" t="str" cm="1">
        <f t="array" ref="L7081">IFERROR(INDEX(tblConsorcios[Produto],MOD($J7081,ROWS(tblConsorcios[Produto]))+1),"")</f>
        <v>Imóvel IE430 – 200m</v>
      </c>
      <c r="M7081" s="20" cm="1">
        <f t="array" ref="M7081">IFERROR(INDEX(tblConsorcios[Valor da Carta (R$)],MOD($J7081,ROWS(tblConsorcios[Produto]))+1),"")</f>
        <v>430000</v>
      </c>
      <c r="N7081" s="2" cm="1">
        <f t="array" ref="N7081">IFERROR(INDEX(tblConsorcios[Prazo (meses)],MOD($J7081,ROWS(tblConsorcios[Produto]))+1),"")</f>
        <v>200</v>
      </c>
      <c r="O7081" s="20" cm="1">
        <f t="array" ref="O7081">IFERROR(INDEX(tblConsorcios[Parcela Mensal (R$)],MOD($J7081,ROWS(tblConsorcios[Produto]))+1),"")</f>
        <v>2726.2</v>
      </c>
      <c r="P7081" s="20" t="str" cm="1">
        <f t="array" ref="P7081">IFERROR(INDEX(tblClientes[Dividendo Mensal (R$)],INT($J7081/ROWS(tblConsorcios[Produto]))+1),"")</f>
        <v/>
      </c>
      <c r="Q7081" s="20" t="str">
        <f t="shared" si="331"/>
        <v/>
      </c>
      <c r="R7081">
        <f t="shared" si="332"/>
        <v>0</v>
      </c>
    </row>
    <row r="7082" spans="10:18" x14ac:dyDescent="0.2">
      <c r="J7082">
        <f t="shared" si="330"/>
        <v>7080</v>
      </c>
      <c r="K7082" t="str" cm="1">
        <f t="array" ref="K7082">IFERROR(INDEX(tblClientes[Cliente],INT($J7082/ROWS(tblConsorcios[Produto]))+1),"")</f>
        <v/>
      </c>
      <c r="L7082" t="str" cm="1">
        <f t="array" ref="L7082">IFERROR(INDEX(tblConsorcios[Produto],MOD($J7082,ROWS(tblConsorcios[Produto]))+1),"")</f>
        <v>Imóvel IE400 – 240m</v>
      </c>
      <c r="M7082" s="20" cm="1">
        <f t="array" ref="M7082">IFERROR(INDEX(tblConsorcios[Valor da Carta (R$)],MOD($J7082,ROWS(tblConsorcios[Produto]))+1),"")</f>
        <v>400000</v>
      </c>
      <c r="N7082" s="2" cm="1">
        <f t="array" ref="N7082">IFERROR(INDEX(tblConsorcios[Prazo (meses)],MOD($J7082,ROWS(tblConsorcios[Produto]))+1),"")</f>
        <v>240</v>
      </c>
      <c r="O7082" s="20" cm="1">
        <f t="array" ref="O7082">IFERROR(INDEX(tblConsorcios[Parcela Mensal (R$)],MOD($J7082,ROWS(tblConsorcios[Produto]))+1),"")</f>
        <v>2146.67</v>
      </c>
      <c r="P7082" s="20" t="str" cm="1">
        <f t="array" ref="P7082">IFERROR(INDEX(tblClientes[Dividendo Mensal (R$)],INT($J7082/ROWS(tblConsorcios[Produto]))+1),"")</f>
        <v/>
      </c>
      <c r="Q7082" s="20" t="str">
        <f t="shared" si="331"/>
        <v/>
      </c>
      <c r="R7082">
        <f t="shared" si="332"/>
        <v>0</v>
      </c>
    </row>
    <row r="7083" spans="10:18" x14ac:dyDescent="0.2">
      <c r="J7083">
        <f t="shared" si="330"/>
        <v>7081</v>
      </c>
      <c r="K7083" t="str" cm="1">
        <f t="array" ref="K7083">IFERROR(INDEX(tblClientes[Cliente],INT($J7083/ROWS(tblConsorcios[Produto]))+1),"")</f>
        <v/>
      </c>
      <c r="L7083" t="str" cm="1">
        <f t="array" ref="L7083">IFERROR(INDEX(tblConsorcios[Produto],MOD($J7083,ROWS(tblConsorcios[Produto]))+1),"")</f>
        <v>Imóvel IE400 – 220m</v>
      </c>
      <c r="M7083" s="20" cm="1">
        <f t="array" ref="M7083">IFERROR(INDEX(tblConsorcios[Valor da Carta (R$)],MOD($J7083,ROWS(tblConsorcios[Produto]))+1),"")</f>
        <v>400000</v>
      </c>
      <c r="N7083" s="2" cm="1">
        <f t="array" ref="N7083">IFERROR(INDEX(tblConsorcios[Prazo (meses)],MOD($J7083,ROWS(tblConsorcios[Produto]))+1),"")</f>
        <v>220</v>
      </c>
      <c r="O7083" s="20" cm="1">
        <f t="array" ref="O7083">IFERROR(INDEX(tblConsorcios[Parcela Mensal (R$)],MOD($J7083,ROWS(tblConsorcios[Produto]))+1),"")</f>
        <v>2323.64</v>
      </c>
      <c r="P7083" s="20" t="str" cm="1">
        <f t="array" ref="P7083">IFERROR(INDEX(tblClientes[Dividendo Mensal (R$)],INT($J7083/ROWS(tblConsorcios[Produto]))+1),"")</f>
        <v/>
      </c>
      <c r="Q7083" s="20" t="str">
        <f t="shared" si="331"/>
        <v/>
      </c>
      <c r="R7083">
        <f t="shared" si="332"/>
        <v>0</v>
      </c>
    </row>
    <row r="7084" spans="10:18" x14ac:dyDescent="0.2">
      <c r="J7084">
        <f t="shared" si="330"/>
        <v>7082</v>
      </c>
      <c r="K7084" t="str" cm="1">
        <f t="array" ref="K7084">IFERROR(INDEX(tblClientes[Cliente],INT($J7084/ROWS(tblConsorcios[Produto]))+1),"")</f>
        <v/>
      </c>
      <c r="L7084" t="str" cm="1">
        <f t="array" ref="L7084">IFERROR(INDEX(tblConsorcios[Produto],MOD($J7084,ROWS(tblConsorcios[Produto]))+1),"")</f>
        <v>Imóvel IE400 – 200m</v>
      </c>
      <c r="M7084" s="20" cm="1">
        <f t="array" ref="M7084">IFERROR(INDEX(tblConsorcios[Valor da Carta (R$)],MOD($J7084,ROWS(tblConsorcios[Produto]))+1),"")</f>
        <v>400000</v>
      </c>
      <c r="N7084" s="2" cm="1">
        <f t="array" ref="N7084">IFERROR(INDEX(tblConsorcios[Prazo (meses)],MOD($J7084,ROWS(tblConsorcios[Produto]))+1),"")</f>
        <v>200</v>
      </c>
      <c r="O7084" s="20" cm="1">
        <f t="array" ref="O7084">IFERROR(INDEX(tblConsorcios[Parcela Mensal (R$)],MOD($J7084,ROWS(tblConsorcios[Produto]))+1),"")</f>
        <v>2536</v>
      </c>
      <c r="P7084" s="20" t="str" cm="1">
        <f t="array" ref="P7084">IFERROR(INDEX(tblClientes[Dividendo Mensal (R$)],INT($J7084/ROWS(tblConsorcios[Produto]))+1),"")</f>
        <v/>
      </c>
      <c r="Q7084" s="20" t="str">
        <f t="shared" si="331"/>
        <v/>
      </c>
      <c r="R7084">
        <f t="shared" si="332"/>
        <v>0</v>
      </c>
    </row>
    <row r="7085" spans="10:18" x14ac:dyDescent="0.2">
      <c r="J7085">
        <f t="shared" si="330"/>
        <v>7083</v>
      </c>
      <c r="K7085" t="str" cm="1">
        <f t="array" ref="K7085">IFERROR(INDEX(tblClientes[Cliente],INT($J7085/ROWS(tblConsorcios[Produto]))+1),"")</f>
        <v/>
      </c>
      <c r="L7085" t="str" cm="1">
        <f t="array" ref="L7085">IFERROR(INDEX(tblConsorcios[Produto],MOD($J7085,ROWS(tblConsorcios[Produto]))+1),"")</f>
        <v>Imóvel IE380 – 240m</v>
      </c>
      <c r="M7085" s="20" cm="1">
        <f t="array" ref="M7085">IFERROR(INDEX(tblConsorcios[Valor da Carta (R$)],MOD($J7085,ROWS(tblConsorcios[Produto]))+1),"")</f>
        <v>380000</v>
      </c>
      <c r="N7085" s="2" cm="1">
        <f t="array" ref="N7085">IFERROR(INDEX(tblConsorcios[Prazo (meses)],MOD($J7085,ROWS(tblConsorcios[Produto]))+1),"")</f>
        <v>240</v>
      </c>
      <c r="O7085" s="20" cm="1">
        <f t="array" ref="O7085">IFERROR(INDEX(tblConsorcios[Parcela Mensal (R$)],MOD($J7085,ROWS(tblConsorcios[Produto]))+1),"")</f>
        <v>2039.33</v>
      </c>
      <c r="P7085" s="20" t="str" cm="1">
        <f t="array" ref="P7085">IFERROR(INDEX(tblClientes[Dividendo Mensal (R$)],INT($J7085/ROWS(tblConsorcios[Produto]))+1),"")</f>
        <v/>
      </c>
      <c r="Q7085" s="20" t="str">
        <f t="shared" si="331"/>
        <v/>
      </c>
      <c r="R7085">
        <f t="shared" si="332"/>
        <v>0</v>
      </c>
    </row>
    <row r="7086" spans="10:18" x14ac:dyDescent="0.2">
      <c r="J7086">
        <f t="shared" si="330"/>
        <v>7084</v>
      </c>
      <c r="K7086" t="str" cm="1">
        <f t="array" ref="K7086">IFERROR(INDEX(tblClientes[Cliente],INT($J7086/ROWS(tblConsorcios[Produto]))+1),"")</f>
        <v/>
      </c>
      <c r="L7086" t="str" cm="1">
        <f t="array" ref="L7086">IFERROR(INDEX(tblConsorcios[Produto],MOD($J7086,ROWS(tblConsorcios[Produto]))+1),"")</f>
        <v>Imóvel IE380 – 220m</v>
      </c>
      <c r="M7086" s="20" cm="1">
        <f t="array" ref="M7086">IFERROR(INDEX(tblConsorcios[Valor da Carta (R$)],MOD($J7086,ROWS(tblConsorcios[Produto]))+1),"")</f>
        <v>380000</v>
      </c>
      <c r="N7086" s="2" cm="1">
        <f t="array" ref="N7086">IFERROR(INDEX(tblConsorcios[Prazo (meses)],MOD($J7086,ROWS(tblConsorcios[Produto]))+1),"")</f>
        <v>220</v>
      </c>
      <c r="O7086" s="20" cm="1">
        <f t="array" ref="O7086">IFERROR(INDEX(tblConsorcios[Parcela Mensal (R$)],MOD($J7086,ROWS(tblConsorcios[Produto]))+1),"")</f>
        <v>2207.4499999999998</v>
      </c>
      <c r="P7086" s="20" t="str" cm="1">
        <f t="array" ref="P7086">IFERROR(INDEX(tblClientes[Dividendo Mensal (R$)],INT($J7086/ROWS(tblConsorcios[Produto]))+1),"")</f>
        <v/>
      </c>
      <c r="Q7086" s="20" t="str">
        <f t="shared" si="331"/>
        <v/>
      </c>
      <c r="R7086">
        <f t="shared" si="332"/>
        <v>0</v>
      </c>
    </row>
    <row r="7087" spans="10:18" x14ac:dyDescent="0.2">
      <c r="J7087">
        <f t="shared" si="330"/>
        <v>7085</v>
      </c>
      <c r="K7087" t="str" cm="1">
        <f t="array" ref="K7087">IFERROR(INDEX(tblClientes[Cliente],INT($J7087/ROWS(tblConsorcios[Produto]))+1),"")</f>
        <v/>
      </c>
      <c r="L7087" t="str" cm="1">
        <f t="array" ref="L7087">IFERROR(INDEX(tblConsorcios[Produto],MOD($J7087,ROWS(tblConsorcios[Produto]))+1),"")</f>
        <v>Imóvel IE380 – 200m</v>
      </c>
      <c r="M7087" s="20" cm="1">
        <f t="array" ref="M7087">IFERROR(INDEX(tblConsorcios[Valor da Carta (R$)],MOD($J7087,ROWS(tblConsorcios[Produto]))+1),"")</f>
        <v>380000</v>
      </c>
      <c r="N7087" s="2" cm="1">
        <f t="array" ref="N7087">IFERROR(INDEX(tblConsorcios[Prazo (meses)],MOD($J7087,ROWS(tblConsorcios[Produto]))+1),"")</f>
        <v>200</v>
      </c>
      <c r="O7087" s="20" cm="1">
        <f t="array" ref="O7087">IFERROR(INDEX(tblConsorcios[Parcela Mensal (R$)],MOD($J7087,ROWS(tblConsorcios[Produto]))+1),"")</f>
        <v>2409.1999999999998</v>
      </c>
      <c r="P7087" s="20" t="str" cm="1">
        <f t="array" ref="P7087">IFERROR(INDEX(tblClientes[Dividendo Mensal (R$)],INT($J7087/ROWS(tblConsorcios[Produto]))+1),"")</f>
        <v/>
      </c>
      <c r="Q7087" s="20" t="str">
        <f t="shared" si="331"/>
        <v/>
      </c>
      <c r="R7087">
        <f t="shared" si="332"/>
        <v>0</v>
      </c>
    </row>
    <row r="7088" spans="10:18" x14ac:dyDescent="0.2">
      <c r="J7088">
        <f t="shared" si="330"/>
        <v>7086</v>
      </c>
      <c r="K7088" t="str" cm="1">
        <f t="array" ref="K7088">IFERROR(INDEX(tblClientes[Cliente],INT($J7088/ROWS(tblConsorcios[Produto]))+1),"")</f>
        <v/>
      </c>
      <c r="L7088" t="str" cm="1">
        <f t="array" ref="L7088">IFERROR(INDEX(tblConsorcios[Produto],MOD($J7088,ROWS(tblConsorcios[Produto]))+1),"")</f>
        <v>Imóvel IE350 – 240m</v>
      </c>
      <c r="M7088" s="20" cm="1">
        <f t="array" ref="M7088">IFERROR(INDEX(tblConsorcios[Valor da Carta (R$)],MOD($J7088,ROWS(tblConsorcios[Produto]))+1),"")</f>
        <v>350000</v>
      </c>
      <c r="N7088" s="2" cm="1">
        <f t="array" ref="N7088">IFERROR(INDEX(tblConsorcios[Prazo (meses)],MOD($J7088,ROWS(tblConsorcios[Produto]))+1),"")</f>
        <v>240</v>
      </c>
      <c r="O7088" s="20" cm="1">
        <f t="array" ref="O7088">IFERROR(INDEX(tblConsorcios[Parcela Mensal (R$)],MOD($J7088,ROWS(tblConsorcios[Produto]))+1),"")</f>
        <v>1878.33</v>
      </c>
      <c r="P7088" s="20" t="str" cm="1">
        <f t="array" ref="P7088">IFERROR(INDEX(tblClientes[Dividendo Mensal (R$)],INT($J7088/ROWS(tblConsorcios[Produto]))+1),"")</f>
        <v/>
      </c>
      <c r="Q7088" s="20" t="str">
        <f t="shared" si="331"/>
        <v/>
      </c>
      <c r="R7088">
        <f t="shared" si="332"/>
        <v>0</v>
      </c>
    </row>
    <row r="7089" spans="10:18" x14ac:dyDescent="0.2">
      <c r="J7089">
        <f t="shared" si="330"/>
        <v>7087</v>
      </c>
      <c r="K7089" t="str" cm="1">
        <f t="array" ref="K7089">IFERROR(INDEX(tblClientes[Cliente],INT($J7089/ROWS(tblConsorcios[Produto]))+1),"")</f>
        <v/>
      </c>
      <c r="L7089" t="str" cm="1">
        <f t="array" ref="L7089">IFERROR(INDEX(tblConsorcios[Produto],MOD($J7089,ROWS(tblConsorcios[Produto]))+1),"")</f>
        <v>Imóvel IE350 – 220m</v>
      </c>
      <c r="M7089" s="20" cm="1">
        <f t="array" ref="M7089">IFERROR(INDEX(tblConsorcios[Valor da Carta (R$)],MOD($J7089,ROWS(tblConsorcios[Produto]))+1),"")</f>
        <v>350000</v>
      </c>
      <c r="N7089" s="2" cm="1">
        <f t="array" ref="N7089">IFERROR(INDEX(tblConsorcios[Prazo (meses)],MOD($J7089,ROWS(tblConsorcios[Produto]))+1),"")</f>
        <v>220</v>
      </c>
      <c r="O7089" s="20" cm="1">
        <f t="array" ref="O7089">IFERROR(INDEX(tblConsorcios[Parcela Mensal (R$)],MOD($J7089,ROWS(tblConsorcios[Produto]))+1),"")</f>
        <v>2033.18</v>
      </c>
      <c r="P7089" s="20" t="str" cm="1">
        <f t="array" ref="P7089">IFERROR(INDEX(tblClientes[Dividendo Mensal (R$)],INT($J7089/ROWS(tblConsorcios[Produto]))+1),"")</f>
        <v/>
      </c>
      <c r="Q7089" s="20" t="str">
        <f t="shared" si="331"/>
        <v/>
      </c>
      <c r="R7089">
        <f t="shared" si="332"/>
        <v>0</v>
      </c>
    </row>
    <row r="7090" spans="10:18" x14ac:dyDescent="0.2">
      <c r="J7090">
        <f t="shared" si="330"/>
        <v>7088</v>
      </c>
      <c r="K7090" t="str" cm="1">
        <f t="array" ref="K7090">IFERROR(INDEX(tblClientes[Cliente],INT($J7090/ROWS(tblConsorcios[Produto]))+1),"")</f>
        <v/>
      </c>
      <c r="L7090" t="str" cm="1">
        <f t="array" ref="L7090">IFERROR(INDEX(tblConsorcios[Produto],MOD($J7090,ROWS(tblConsorcios[Produto]))+1),"")</f>
        <v>Imóvel IE350 – 200m</v>
      </c>
      <c r="M7090" s="20" cm="1">
        <f t="array" ref="M7090">IFERROR(INDEX(tblConsorcios[Valor da Carta (R$)],MOD($J7090,ROWS(tblConsorcios[Produto]))+1),"")</f>
        <v>350000</v>
      </c>
      <c r="N7090" s="2" cm="1">
        <f t="array" ref="N7090">IFERROR(INDEX(tblConsorcios[Prazo (meses)],MOD($J7090,ROWS(tblConsorcios[Produto]))+1),"")</f>
        <v>200</v>
      </c>
      <c r="O7090" s="20" cm="1">
        <f t="array" ref="O7090">IFERROR(INDEX(tblConsorcios[Parcela Mensal (R$)],MOD($J7090,ROWS(tblConsorcios[Produto]))+1),"")</f>
        <v>2219</v>
      </c>
      <c r="P7090" s="20" t="str" cm="1">
        <f t="array" ref="P7090">IFERROR(INDEX(tblClientes[Dividendo Mensal (R$)],INT($J7090/ROWS(tblConsorcios[Produto]))+1),"")</f>
        <v/>
      </c>
      <c r="Q7090" s="20" t="str">
        <f t="shared" si="331"/>
        <v/>
      </c>
      <c r="R7090">
        <f t="shared" si="332"/>
        <v>0</v>
      </c>
    </row>
    <row r="7091" spans="10:18" x14ac:dyDescent="0.2">
      <c r="J7091">
        <f t="shared" si="330"/>
        <v>7089</v>
      </c>
      <c r="K7091" t="str" cm="1">
        <f t="array" ref="K7091">IFERROR(INDEX(tblClientes[Cliente],INT($J7091/ROWS(tblConsorcios[Produto]))+1),"")</f>
        <v/>
      </c>
      <c r="L7091" t="str" cm="1">
        <f t="array" ref="L7091">IFERROR(INDEX(tblConsorcios[Produto],MOD($J7091,ROWS(tblConsorcios[Produto]))+1),"")</f>
        <v>Imóvel IE330 – 240m</v>
      </c>
      <c r="M7091" s="20" cm="1">
        <f t="array" ref="M7091">IFERROR(INDEX(tblConsorcios[Valor da Carta (R$)],MOD($J7091,ROWS(tblConsorcios[Produto]))+1),"")</f>
        <v>330000</v>
      </c>
      <c r="N7091" s="2" cm="1">
        <f t="array" ref="N7091">IFERROR(INDEX(tblConsorcios[Prazo (meses)],MOD($J7091,ROWS(tblConsorcios[Produto]))+1),"")</f>
        <v>240</v>
      </c>
      <c r="O7091" s="20" cm="1">
        <f t="array" ref="O7091">IFERROR(INDEX(tblConsorcios[Parcela Mensal (R$)],MOD($J7091,ROWS(tblConsorcios[Produto]))+1),"")</f>
        <v>1771</v>
      </c>
      <c r="P7091" s="20" t="str" cm="1">
        <f t="array" ref="P7091">IFERROR(INDEX(tblClientes[Dividendo Mensal (R$)],INT($J7091/ROWS(tblConsorcios[Produto]))+1),"")</f>
        <v/>
      </c>
      <c r="Q7091" s="20" t="str">
        <f t="shared" si="331"/>
        <v/>
      </c>
      <c r="R7091">
        <f t="shared" si="332"/>
        <v>0</v>
      </c>
    </row>
    <row r="7092" spans="10:18" x14ac:dyDescent="0.2">
      <c r="J7092">
        <f t="shared" si="330"/>
        <v>7090</v>
      </c>
      <c r="K7092" t="str" cm="1">
        <f t="array" ref="K7092">IFERROR(INDEX(tblClientes[Cliente],INT($J7092/ROWS(tblConsorcios[Produto]))+1),"")</f>
        <v/>
      </c>
      <c r="L7092" t="str" cm="1">
        <f t="array" ref="L7092">IFERROR(INDEX(tblConsorcios[Produto],MOD($J7092,ROWS(tblConsorcios[Produto]))+1),"")</f>
        <v>Imóvel IE330 – 220m</v>
      </c>
      <c r="M7092" s="20" cm="1">
        <f t="array" ref="M7092">IFERROR(INDEX(tblConsorcios[Valor da Carta (R$)],MOD($J7092,ROWS(tblConsorcios[Produto]))+1),"")</f>
        <v>330000</v>
      </c>
      <c r="N7092" s="2" cm="1">
        <f t="array" ref="N7092">IFERROR(INDEX(tblConsorcios[Prazo (meses)],MOD($J7092,ROWS(tblConsorcios[Produto]))+1),"")</f>
        <v>220</v>
      </c>
      <c r="O7092" s="20" cm="1">
        <f t="array" ref="O7092">IFERROR(INDEX(tblConsorcios[Parcela Mensal (R$)],MOD($J7092,ROWS(tblConsorcios[Produto]))+1),"")</f>
        <v>1917</v>
      </c>
      <c r="P7092" s="20" t="str" cm="1">
        <f t="array" ref="P7092">IFERROR(INDEX(tblClientes[Dividendo Mensal (R$)],INT($J7092/ROWS(tblConsorcios[Produto]))+1),"")</f>
        <v/>
      </c>
      <c r="Q7092" s="20" t="str">
        <f t="shared" si="331"/>
        <v/>
      </c>
      <c r="R7092">
        <f t="shared" si="332"/>
        <v>0</v>
      </c>
    </row>
    <row r="7093" spans="10:18" x14ac:dyDescent="0.2">
      <c r="J7093">
        <f t="shared" si="330"/>
        <v>7091</v>
      </c>
      <c r="K7093" t="str" cm="1">
        <f t="array" ref="K7093">IFERROR(INDEX(tblClientes[Cliente],INT($J7093/ROWS(tblConsorcios[Produto]))+1),"")</f>
        <v/>
      </c>
      <c r="L7093" t="str" cm="1">
        <f t="array" ref="L7093">IFERROR(INDEX(tblConsorcios[Produto],MOD($J7093,ROWS(tblConsorcios[Produto]))+1),"")</f>
        <v>Imóvel IE330 – 200m</v>
      </c>
      <c r="M7093" s="20" cm="1">
        <f t="array" ref="M7093">IFERROR(INDEX(tblConsorcios[Valor da Carta (R$)],MOD($J7093,ROWS(tblConsorcios[Produto]))+1),"")</f>
        <v>330000</v>
      </c>
      <c r="N7093" s="2" cm="1">
        <f t="array" ref="N7093">IFERROR(INDEX(tblConsorcios[Prazo (meses)],MOD($J7093,ROWS(tblConsorcios[Produto]))+1),"")</f>
        <v>200</v>
      </c>
      <c r="O7093" s="20" cm="1">
        <f t="array" ref="O7093">IFERROR(INDEX(tblConsorcios[Parcela Mensal (R$)],MOD($J7093,ROWS(tblConsorcios[Produto]))+1),"")</f>
        <v>2092.1999999999998</v>
      </c>
      <c r="P7093" s="20" t="str" cm="1">
        <f t="array" ref="P7093">IFERROR(INDEX(tblClientes[Dividendo Mensal (R$)],INT($J7093/ROWS(tblConsorcios[Produto]))+1),"")</f>
        <v/>
      </c>
      <c r="Q7093" s="20" t="str">
        <f t="shared" si="331"/>
        <v/>
      </c>
      <c r="R7093">
        <f t="shared" si="332"/>
        <v>0</v>
      </c>
    </row>
    <row r="7094" spans="10:18" x14ac:dyDescent="0.2">
      <c r="J7094">
        <f t="shared" si="330"/>
        <v>7092</v>
      </c>
      <c r="K7094" t="str" cm="1">
        <f t="array" ref="K7094">IFERROR(INDEX(tblClientes[Cliente],INT($J7094/ROWS(tblConsorcios[Produto]))+1),"")</f>
        <v/>
      </c>
      <c r="L7094" t="str" cm="1">
        <f t="array" ref="L7094">IFERROR(INDEX(tblConsorcios[Produto],MOD($J7094,ROWS(tblConsorcios[Produto]))+1),"")</f>
        <v>Imóvel IE300 – 240m</v>
      </c>
      <c r="M7094" s="20" cm="1">
        <f t="array" ref="M7094">IFERROR(INDEX(tblConsorcios[Valor da Carta (R$)],MOD($J7094,ROWS(tblConsorcios[Produto]))+1),"")</f>
        <v>300000</v>
      </c>
      <c r="N7094" s="2" cm="1">
        <f t="array" ref="N7094">IFERROR(INDEX(tblConsorcios[Prazo (meses)],MOD($J7094,ROWS(tblConsorcios[Produto]))+1),"")</f>
        <v>240</v>
      </c>
      <c r="O7094" s="20" cm="1">
        <f t="array" ref="O7094">IFERROR(INDEX(tblConsorcios[Parcela Mensal (R$)],MOD($J7094,ROWS(tblConsorcios[Produto]))+1),"")</f>
        <v>1610</v>
      </c>
      <c r="P7094" s="20" t="str" cm="1">
        <f t="array" ref="P7094">IFERROR(INDEX(tblClientes[Dividendo Mensal (R$)],INT($J7094/ROWS(tblConsorcios[Produto]))+1),"")</f>
        <v/>
      </c>
      <c r="Q7094" s="20" t="str">
        <f t="shared" si="331"/>
        <v/>
      </c>
      <c r="R7094">
        <f t="shared" si="332"/>
        <v>0</v>
      </c>
    </row>
    <row r="7095" spans="10:18" x14ac:dyDescent="0.2">
      <c r="J7095">
        <f t="shared" si="330"/>
        <v>7093</v>
      </c>
      <c r="K7095" t="str" cm="1">
        <f t="array" ref="K7095">IFERROR(INDEX(tblClientes[Cliente],INT($J7095/ROWS(tblConsorcios[Produto]))+1),"")</f>
        <v/>
      </c>
      <c r="L7095" t="str" cm="1">
        <f t="array" ref="L7095">IFERROR(INDEX(tblConsorcios[Produto],MOD($J7095,ROWS(tblConsorcios[Produto]))+1),"")</f>
        <v>Imóvel IE300 – 220m</v>
      </c>
      <c r="M7095" s="20" cm="1">
        <f t="array" ref="M7095">IFERROR(INDEX(tblConsorcios[Valor da Carta (R$)],MOD($J7095,ROWS(tblConsorcios[Produto]))+1),"")</f>
        <v>300000</v>
      </c>
      <c r="N7095" s="2" cm="1">
        <f t="array" ref="N7095">IFERROR(INDEX(tblConsorcios[Prazo (meses)],MOD($J7095,ROWS(tblConsorcios[Produto]))+1),"")</f>
        <v>220</v>
      </c>
      <c r="O7095" s="20" cm="1">
        <f t="array" ref="O7095">IFERROR(INDEX(tblConsorcios[Parcela Mensal (R$)],MOD($J7095,ROWS(tblConsorcios[Produto]))+1),"")</f>
        <v>1742.73</v>
      </c>
      <c r="P7095" s="20" t="str" cm="1">
        <f t="array" ref="P7095">IFERROR(INDEX(tblClientes[Dividendo Mensal (R$)],INT($J7095/ROWS(tblConsorcios[Produto]))+1),"")</f>
        <v/>
      </c>
      <c r="Q7095" s="20" t="str">
        <f t="shared" si="331"/>
        <v/>
      </c>
      <c r="R7095">
        <f t="shared" si="332"/>
        <v>0</v>
      </c>
    </row>
    <row r="7096" spans="10:18" x14ac:dyDescent="0.2">
      <c r="J7096">
        <f t="shared" si="330"/>
        <v>7094</v>
      </c>
      <c r="K7096" t="str" cm="1">
        <f t="array" ref="K7096">IFERROR(INDEX(tblClientes[Cliente],INT($J7096/ROWS(tblConsorcios[Produto]))+1),"")</f>
        <v/>
      </c>
      <c r="L7096" t="str" cm="1">
        <f t="array" ref="L7096">IFERROR(INDEX(tblConsorcios[Produto],MOD($J7096,ROWS(tblConsorcios[Produto]))+1),"")</f>
        <v>Imóvel IE300 – 200m</v>
      </c>
      <c r="M7096" s="20" cm="1">
        <f t="array" ref="M7096">IFERROR(INDEX(tblConsorcios[Valor da Carta (R$)],MOD($J7096,ROWS(tblConsorcios[Produto]))+1),"")</f>
        <v>300000</v>
      </c>
      <c r="N7096" s="2" cm="1">
        <f t="array" ref="N7096">IFERROR(INDEX(tblConsorcios[Prazo (meses)],MOD($J7096,ROWS(tblConsorcios[Produto]))+1),"")</f>
        <v>200</v>
      </c>
      <c r="O7096" s="20" cm="1">
        <f t="array" ref="O7096">IFERROR(INDEX(tblConsorcios[Parcela Mensal (R$)],MOD($J7096,ROWS(tblConsorcios[Produto]))+1),"")</f>
        <v>1902</v>
      </c>
      <c r="P7096" s="20" t="str" cm="1">
        <f t="array" ref="P7096">IFERROR(INDEX(tblClientes[Dividendo Mensal (R$)],INT($J7096/ROWS(tblConsorcios[Produto]))+1),"")</f>
        <v/>
      </c>
      <c r="Q7096" s="20" t="str">
        <f t="shared" si="331"/>
        <v/>
      </c>
      <c r="R7096">
        <f t="shared" si="332"/>
        <v>0</v>
      </c>
    </row>
    <row r="7097" spans="10:18" x14ac:dyDescent="0.2">
      <c r="J7097">
        <f t="shared" si="330"/>
        <v>7095</v>
      </c>
      <c r="K7097" t="str" cm="1">
        <f t="array" ref="K7097">IFERROR(INDEX(tblClientes[Cliente],INT($J7097/ROWS(tblConsorcios[Produto]))+1),"")</f>
        <v/>
      </c>
      <c r="L7097" t="str" cm="1">
        <f t="array" ref="L7097">IFERROR(INDEX(tblConsorcios[Produto],MOD($J7097,ROWS(tblConsorcios[Produto]))+1),"")</f>
        <v>Imóvel IE240 – 240m</v>
      </c>
      <c r="M7097" s="20" cm="1">
        <f t="array" ref="M7097">IFERROR(INDEX(tblConsorcios[Valor da Carta (R$)],MOD($J7097,ROWS(tblConsorcios[Produto]))+1),"")</f>
        <v>240000</v>
      </c>
      <c r="N7097" s="2" cm="1">
        <f t="array" ref="N7097">IFERROR(INDEX(tblConsorcios[Prazo (meses)],MOD($J7097,ROWS(tblConsorcios[Produto]))+1),"")</f>
        <v>240</v>
      </c>
      <c r="O7097" s="20" cm="1">
        <f t="array" ref="O7097">IFERROR(INDEX(tblConsorcios[Parcela Mensal (R$)],MOD($J7097,ROWS(tblConsorcios[Produto]))+1),"")</f>
        <v>1288</v>
      </c>
      <c r="P7097" s="20" t="str" cm="1">
        <f t="array" ref="P7097">IFERROR(INDEX(tblClientes[Dividendo Mensal (R$)],INT($J7097/ROWS(tblConsorcios[Produto]))+1),"")</f>
        <v/>
      </c>
      <c r="Q7097" s="20" t="str">
        <f t="shared" si="331"/>
        <v/>
      </c>
      <c r="R7097">
        <f t="shared" si="332"/>
        <v>0</v>
      </c>
    </row>
    <row r="7098" spans="10:18" x14ac:dyDescent="0.2">
      <c r="J7098">
        <f t="shared" si="330"/>
        <v>7096</v>
      </c>
      <c r="K7098" t="str" cm="1">
        <f t="array" ref="K7098">IFERROR(INDEX(tblClientes[Cliente],INT($J7098/ROWS(tblConsorcios[Produto]))+1),"")</f>
        <v/>
      </c>
      <c r="L7098" t="str" cm="1">
        <f t="array" ref="L7098">IFERROR(INDEX(tblConsorcios[Produto],MOD($J7098,ROWS(tblConsorcios[Produto]))+1),"")</f>
        <v>Imóvel IE240 – 220m</v>
      </c>
      <c r="M7098" s="20" cm="1">
        <f t="array" ref="M7098">IFERROR(INDEX(tblConsorcios[Valor da Carta (R$)],MOD($J7098,ROWS(tblConsorcios[Produto]))+1),"")</f>
        <v>240000</v>
      </c>
      <c r="N7098" s="2" cm="1">
        <f t="array" ref="N7098">IFERROR(INDEX(tblConsorcios[Prazo (meses)],MOD($J7098,ROWS(tblConsorcios[Produto]))+1),"")</f>
        <v>220</v>
      </c>
      <c r="O7098" s="20" cm="1">
        <f t="array" ref="O7098">IFERROR(INDEX(tblConsorcios[Parcela Mensal (R$)],MOD($J7098,ROWS(tblConsorcios[Produto]))+1),"")</f>
        <v>1394.18</v>
      </c>
      <c r="P7098" s="20" t="str" cm="1">
        <f t="array" ref="P7098">IFERROR(INDEX(tblClientes[Dividendo Mensal (R$)],INT($J7098/ROWS(tblConsorcios[Produto]))+1),"")</f>
        <v/>
      </c>
      <c r="Q7098" s="20" t="str">
        <f t="shared" si="331"/>
        <v/>
      </c>
      <c r="R7098">
        <f t="shared" si="332"/>
        <v>0</v>
      </c>
    </row>
    <row r="7099" spans="10:18" x14ac:dyDescent="0.2">
      <c r="J7099">
        <f t="shared" si="330"/>
        <v>7097</v>
      </c>
      <c r="K7099" t="str" cm="1">
        <f t="array" ref="K7099">IFERROR(INDEX(tblClientes[Cliente],INT($J7099/ROWS(tblConsorcios[Produto]))+1),"")</f>
        <v/>
      </c>
      <c r="L7099" t="str" cm="1">
        <f t="array" ref="L7099">IFERROR(INDEX(tblConsorcios[Produto],MOD($J7099,ROWS(tblConsorcios[Produto]))+1),"")</f>
        <v>Imóvel IE240 – 200m</v>
      </c>
      <c r="M7099" s="20" cm="1">
        <f t="array" ref="M7099">IFERROR(INDEX(tblConsorcios[Valor da Carta (R$)],MOD($J7099,ROWS(tblConsorcios[Produto]))+1),"")</f>
        <v>240000</v>
      </c>
      <c r="N7099" s="2" cm="1">
        <f t="array" ref="N7099">IFERROR(INDEX(tblConsorcios[Prazo (meses)],MOD($J7099,ROWS(tblConsorcios[Produto]))+1),"")</f>
        <v>200</v>
      </c>
      <c r="O7099" s="20" cm="1">
        <f t="array" ref="O7099">IFERROR(INDEX(tblConsorcios[Parcela Mensal (R$)],MOD($J7099,ROWS(tblConsorcios[Produto]))+1),"")</f>
        <v>1521.6</v>
      </c>
      <c r="P7099" s="20" t="str" cm="1">
        <f t="array" ref="P7099">IFERROR(INDEX(tblClientes[Dividendo Mensal (R$)],INT($J7099/ROWS(tblConsorcios[Produto]))+1),"")</f>
        <v/>
      </c>
      <c r="Q7099" s="20" t="str">
        <f t="shared" si="331"/>
        <v/>
      </c>
      <c r="R7099">
        <f t="shared" si="332"/>
        <v>0</v>
      </c>
    </row>
    <row r="7100" spans="10:18" x14ac:dyDescent="0.2">
      <c r="J7100">
        <f t="shared" si="330"/>
        <v>7098</v>
      </c>
      <c r="K7100" t="str" cm="1">
        <f t="array" ref="K7100">IFERROR(INDEX(tblClientes[Cliente],INT($J7100/ROWS(tblConsorcios[Produto]))+1),"")</f>
        <v/>
      </c>
      <c r="L7100" t="str" cm="1">
        <f t="array" ref="L7100">IFERROR(INDEX(tblConsorcios[Produto],MOD($J7100,ROWS(tblConsorcios[Produto]))+1),"")</f>
        <v>Imóvel IE230 – 240m</v>
      </c>
      <c r="M7100" s="20" cm="1">
        <f t="array" ref="M7100">IFERROR(INDEX(tblConsorcios[Valor da Carta (R$)],MOD($J7100,ROWS(tblConsorcios[Produto]))+1),"")</f>
        <v>230000</v>
      </c>
      <c r="N7100" s="2" cm="1">
        <f t="array" ref="N7100">IFERROR(INDEX(tblConsorcios[Prazo (meses)],MOD($J7100,ROWS(tblConsorcios[Produto]))+1),"")</f>
        <v>240</v>
      </c>
      <c r="O7100" s="20" cm="1">
        <f t="array" ref="O7100">IFERROR(INDEX(tblConsorcios[Parcela Mensal (R$)],MOD($J7100,ROWS(tblConsorcios[Produto]))+1),"")</f>
        <v>1234.33</v>
      </c>
      <c r="P7100" s="20" t="str" cm="1">
        <f t="array" ref="P7100">IFERROR(INDEX(tblClientes[Dividendo Mensal (R$)],INT($J7100/ROWS(tblConsorcios[Produto]))+1),"")</f>
        <v/>
      </c>
      <c r="Q7100" s="20" t="str">
        <f t="shared" si="331"/>
        <v/>
      </c>
      <c r="R7100">
        <f t="shared" si="332"/>
        <v>0</v>
      </c>
    </row>
    <row r="7101" spans="10:18" x14ac:dyDescent="0.2">
      <c r="J7101">
        <f t="shared" si="330"/>
        <v>7099</v>
      </c>
      <c r="K7101" t="str" cm="1">
        <f t="array" ref="K7101">IFERROR(INDEX(tblClientes[Cliente],INT($J7101/ROWS(tblConsorcios[Produto]))+1),"")</f>
        <v/>
      </c>
      <c r="L7101" t="str" cm="1">
        <f t="array" ref="L7101">IFERROR(INDEX(tblConsorcios[Produto],MOD($J7101,ROWS(tblConsorcios[Produto]))+1),"")</f>
        <v>Imóvel IE230 – 220m</v>
      </c>
      <c r="M7101" s="20" cm="1">
        <f t="array" ref="M7101">IFERROR(INDEX(tblConsorcios[Valor da Carta (R$)],MOD($J7101,ROWS(tblConsorcios[Produto]))+1),"")</f>
        <v>230000</v>
      </c>
      <c r="N7101" s="2" cm="1">
        <f t="array" ref="N7101">IFERROR(INDEX(tblConsorcios[Prazo (meses)],MOD($J7101,ROWS(tblConsorcios[Produto]))+1),"")</f>
        <v>220</v>
      </c>
      <c r="O7101" s="20" cm="1">
        <f t="array" ref="O7101">IFERROR(INDEX(tblConsorcios[Parcela Mensal (R$)],MOD($J7101,ROWS(tblConsorcios[Produto]))+1),"")</f>
        <v>1336.09</v>
      </c>
      <c r="P7101" s="20" t="str" cm="1">
        <f t="array" ref="P7101">IFERROR(INDEX(tblClientes[Dividendo Mensal (R$)],INT($J7101/ROWS(tblConsorcios[Produto]))+1),"")</f>
        <v/>
      </c>
      <c r="Q7101" s="20" t="str">
        <f t="shared" si="331"/>
        <v/>
      </c>
      <c r="R7101">
        <f t="shared" si="332"/>
        <v>0</v>
      </c>
    </row>
    <row r="7102" spans="10:18" x14ac:dyDescent="0.2">
      <c r="J7102">
        <f t="shared" si="330"/>
        <v>7100</v>
      </c>
      <c r="K7102" t="str" cm="1">
        <f t="array" ref="K7102">IFERROR(INDEX(tblClientes[Cliente],INT($J7102/ROWS(tblConsorcios[Produto]))+1),"")</f>
        <v/>
      </c>
      <c r="L7102" t="str" cm="1">
        <f t="array" ref="L7102">IFERROR(INDEX(tblConsorcios[Produto],MOD($J7102,ROWS(tblConsorcios[Produto]))+1),"")</f>
        <v>Imóvel IE230 – 200m</v>
      </c>
      <c r="M7102" s="20" cm="1">
        <f t="array" ref="M7102">IFERROR(INDEX(tblConsorcios[Valor da Carta (R$)],MOD($J7102,ROWS(tblConsorcios[Produto]))+1),"")</f>
        <v>230000</v>
      </c>
      <c r="N7102" s="2" cm="1">
        <f t="array" ref="N7102">IFERROR(INDEX(tblConsorcios[Prazo (meses)],MOD($J7102,ROWS(tblConsorcios[Produto]))+1),"")</f>
        <v>200</v>
      </c>
      <c r="O7102" s="20" cm="1">
        <f t="array" ref="O7102">IFERROR(INDEX(tblConsorcios[Parcela Mensal (R$)],MOD($J7102,ROWS(tblConsorcios[Produto]))+1),"")</f>
        <v>1458.2</v>
      </c>
      <c r="P7102" s="20" t="str" cm="1">
        <f t="array" ref="P7102">IFERROR(INDEX(tblClientes[Dividendo Mensal (R$)],INT($J7102/ROWS(tblConsorcios[Produto]))+1),"")</f>
        <v/>
      </c>
      <c r="Q7102" s="20" t="str">
        <f t="shared" si="331"/>
        <v/>
      </c>
      <c r="R7102">
        <f t="shared" si="332"/>
        <v>0</v>
      </c>
    </row>
    <row r="7103" spans="10:18" x14ac:dyDescent="0.2">
      <c r="J7103">
        <f t="shared" si="330"/>
        <v>7101</v>
      </c>
      <c r="K7103" t="str" cm="1">
        <f t="array" ref="K7103">IFERROR(INDEX(tblClientes[Cliente],INT($J7103/ROWS(tblConsorcios[Produto]))+1),"")</f>
        <v/>
      </c>
      <c r="L7103" t="str" cm="1">
        <f t="array" ref="L7103">IFERROR(INDEX(tblConsorcios[Produto],MOD($J7103,ROWS(tblConsorcios[Produto]))+1),"")</f>
        <v>Imóvel IE220 – 240m</v>
      </c>
      <c r="M7103" s="20" cm="1">
        <f t="array" ref="M7103">IFERROR(INDEX(tblConsorcios[Valor da Carta (R$)],MOD($J7103,ROWS(tblConsorcios[Produto]))+1),"")</f>
        <v>220000</v>
      </c>
      <c r="N7103" s="2" cm="1">
        <f t="array" ref="N7103">IFERROR(INDEX(tblConsorcios[Prazo (meses)],MOD($J7103,ROWS(tblConsorcios[Produto]))+1),"")</f>
        <v>240</v>
      </c>
      <c r="O7103" s="20" cm="1">
        <f t="array" ref="O7103">IFERROR(INDEX(tblConsorcios[Parcela Mensal (R$)],MOD($J7103,ROWS(tblConsorcios[Produto]))+1),"")</f>
        <v>1180.67</v>
      </c>
      <c r="P7103" s="20" t="str" cm="1">
        <f t="array" ref="P7103">IFERROR(INDEX(tblClientes[Dividendo Mensal (R$)],INT($J7103/ROWS(tblConsorcios[Produto]))+1),"")</f>
        <v/>
      </c>
      <c r="Q7103" s="20" t="str">
        <f t="shared" si="331"/>
        <v/>
      </c>
      <c r="R7103">
        <f t="shared" si="332"/>
        <v>0</v>
      </c>
    </row>
    <row r="7104" spans="10:18" x14ac:dyDescent="0.2">
      <c r="J7104">
        <f t="shared" si="330"/>
        <v>7102</v>
      </c>
      <c r="K7104" t="str" cm="1">
        <f t="array" ref="K7104">IFERROR(INDEX(tblClientes[Cliente],INT($J7104/ROWS(tblConsorcios[Produto]))+1),"")</f>
        <v/>
      </c>
      <c r="L7104" t="str" cm="1">
        <f t="array" ref="L7104">IFERROR(INDEX(tblConsorcios[Produto],MOD($J7104,ROWS(tblConsorcios[Produto]))+1),"")</f>
        <v>Imóvel IE220 – 220m</v>
      </c>
      <c r="M7104" s="20" cm="1">
        <f t="array" ref="M7104">IFERROR(INDEX(tblConsorcios[Valor da Carta (R$)],MOD($J7104,ROWS(tblConsorcios[Produto]))+1),"")</f>
        <v>220000</v>
      </c>
      <c r="N7104" s="2" cm="1">
        <f t="array" ref="N7104">IFERROR(INDEX(tblConsorcios[Prazo (meses)],MOD($J7104,ROWS(tblConsorcios[Produto]))+1),"")</f>
        <v>220</v>
      </c>
      <c r="O7104" s="20" cm="1">
        <f t="array" ref="O7104">IFERROR(INDEX(tblConsorcios[Parcela Mensal (R$)],MOD($J7104,ROWS(tblConsorcios[Produto]))+1),"")</f>
        <v>1278</v>
      </c>
      <c r="P7104" s="20" t="str" cm="1">
        <f t="array" ref="P7104">IFERROR(INDEX(tblClientes[Dividendo Mensal (R$)],INT($J7104/ROWS(tblConsorcios[Produto]))+1),"")</f>
        <v/>
      </c>
      <c r="Q7104" s="20" t="str">
        <f t="shared" si="331"/>
        <v/>
      </c>
      <c r="R7104">
        <f t="shared" si="332"/>
        <v>0</v>
      </c>
    </row>
    <row r="7105" spans="10:18" x14ac:dyDescent="0.2">
      <c r="J7105">
        <f t="shared" si="330"/>
        <v>7103</v>
      </c>
      <c r="K7105" t="str" cm="1">
        <f t="array" ref="K7105">IFERROR(INDEX(tblClientes[Cliente],INT($J7105/ROWS(tblConsorcios[Produto]))+1),"")</f>
        <v/>
      </c>
      <c r="L7105" t="str" cm="1">
        <f t="array" ref="L7105">IFERROR(INDEX(tblConsorcios[Produto],MOD($J7105,ROWS(tblConsorcios[Produto]))+1),"")</f>
        <v>Imóvel IE220 – 200m</v>
      </c>
      <c r="M7105" s="20" cm="1">
        <f t="array" ref="M7105">IFERROR(INDEX(tblConsorcios[Valor da Carta (R$)],MOD($J7105,ROWS(tblConsorcios[Produto]))+1),"")</f>
        <v>220000</v>
      </c>
      <c r="N7105" s="2" cm="1">
        <f t="array" ref="N7105">IFERROR(INDEX(tblConsorcios[Prazo (meses)],MOD($J7105,ROWS(tblConsorcios[Produto]))+1),"")</f>
        <v>200</v>
      </c>
      <c r="O7105" s="20" cm="1">
        <f t="array" ref="O7105">IFERROR(INDEX(tblConsorcios[Parcela Mensal (R$)],MOD($J7105,ROWS(tblConsorcios[Produto]))+1),"")</f>
        <v>1394.8</v>
      </c>
      <c r="P7105" s="20" t="str" cm="1">
        <f t="array" ref="P7105">IFERROR(INDEX(tblClientes[Dividendo Mensal (R$)],INT($J7105/ROWS(tblConsorcios[Produto]))+1),"")</f>
        <v/>
      </c>
      <c r="Q7105" s="20" t="str">
        <f t="shared" si="331"/>
        <v/>
      </c>
      <c r="R7105">
        <f t="shared" si="332"/>
        <v>0</v>
      </c>
    </row>
    <row r="7106" spans="10:18" x14ac:dyDescent="0.2">
      <c r="J7106">
        <f t="shared" si="330"/>
        <v>7104</v>
      </c>
      <c r="K7106" t="str" cm="1">
        <f t="array" ref="K7106">IFERROR(INDEX(tblClientes[Cliente],INT($J7106/ROWS(tblConsorcios[Produto]))+1),"")</f>
        <v/>
      </c>
      <c r="L7106" t="str" cm="1">
        <f t="array" ref="L7106">IFERROR(INDEX(tblConsorcios[Produto],MOD($J7106,ROWS(tblConsorcios[Produto]))+1),"")</f>
        <v>Imóvel IE200 – 240m</v>
      </c>
      <c r="M7106" s="20" cm="1">
        <f t="array" ref="M7106">IFERROR(INDEX(tblConsorcios[Valor da Carta (R$)],MOD($J7106,ROWS(tblConsorcios[Produto]))+1),"")</f>
        <v>200000</v>
      </c>
      <c r="N7106" s="2" cm="1">
        <f t="array" ref="N7106">IFERROR(INDEX(tblConsorcios[Prazo (meses)],MOD($J7106,ROWS(tblConsorcios[Produto]))+1),"")</f>
        <v>240</v>
      </c>
      <c r="O7106" s="20" cm="1">
        <f t="array" ref="O7106">IFERROR(INDEX(tblConsorcios[Parcela Mensal (R$)],MOD($J7106,ROWS(tblConsorcios[Produto]))+1),"")</f>
        <v>1073.33</v>
      </c>
      <c r="P7106" s="20" t="str" cm="1">
        <f t="array" ref="P7106">IFERROR(INDEX(tblClientes[Dividendo Mensal (R$)],INT($J7106/ROWS(tblConsorcios[Produto]))+1),"")</f>
        <v/>
      </c>
      <c r="Q7106" s="20" t="str">
        <f t="shared" si="331"/>
        <v/>
      </c>
      <c r="R7106">
        <f t="shared" si="332"/>
        <v>0</v>
      </c>
    </row>
    <row r="7107" spans="10:18" x14ac:dyDescent="0.2">
      <c r="J7107">
        <f t="shared" ref="J7107:J7170" si="333">ROW()-2</f>
        <v>7105</v>
      </c>
      <c r="K7107" t="str" cm="1">
        <f t="array" ref="K7107">IFERROR(INDEX(tblClientes[Cliente],INT($J7107/ROWS(tblConsorcios[Produto]))+1),"")</f>
        <v/>
      </c>
      <c r="L7107" t="str" cm="1">
        <f t="array" ref="L7107">IFERROR(INDEX(tblConsorcios[Produto],MOD($J7107,ROWS(tblConsorcios[Produto]))+1),"")</f>
        <v>Imóvel IE200 – 220m</v>
      </c>
      <c r="M7107" s="20" cm="1">
        <f t="array" ref="M7107">IFERROR(INDEX(tblConsorcios[Valor da Carta (R$)],MOD($J7107,ROWS(tblConsorcios[Produto]))+1),"")</f>
        <v>200000</v>
      </c>
      <c r="N7107" s="2" cm="1">
        <f t="array" ref="N7107">IFERROR(INDEX(tblConsorcios[Prazo (meses)],MOD($J7107,ROWS(tblConsorcios[Produto]))+1),"")</f>
        <v>220</v>
      </c>
      <c r="O7107" s="20" cm="1">
        <f t="array" ref="O7107">IFERROR(INDEX(tblConsorcios[Parcela Mensal (R$)],MOD($J7107,ROWS(tblConsorcios[Produto]))+1),"")</f>
        <v>1161.82</v>
      </c>
      <c r="P7107" s="20" t="str" cm="1">
        <f t="array" ref="P7107">IFERROR(INDEX(tblClientes[Dividendo Mensal (R$)],INT($J7107/ROWS(tblConsorcios[Produto]))+1),"")</f>
        <v/>
      </c>
      <c r="Q7107" s="20" t="str">
        <f t="shared" ref="Q7107:Q7170" si="334">IF(AND(ISNUMBER(O7107),ISNUMBER(P7107)),P7107-O7107,"")</f>
        <v/>
      </c>
      <c r="R7107">
        <f t="shared" ref="R7107:R7170" si="335">IF(AND(ISNUMBER(O7107),ISNUMBER(P7107),O7107&lt;=P7107),1,0)</f>
        <v>0</v>
      </c>
    </row>
    <row r="7108" spans="10:18" x14ac:dyDescent="0.2">
      <c r="J7108">
        <f t="shared" si="333"/>
        <v>7106</v>
      </c>
      <c r="K7108" t="str" cm="1">
        <f t="array" ref="K7108">IFERROR(INDEX(tblClientes[Cliente],INT($J7108/ROWS(tblConsorcios[Produto]))+1),"")</f>
        <v/>
      </c>
      <c r="L7108" t="str" cm="1">
        <f t="array" ref="L7108">IFERROR(INDEX(tblConsorcios[Produto],MOD($J7108,ROWS(tblConsorcios[Produto]))+1),"")</f>
        <v>Imóvel IE200 – 200m</v>
      </c>
      <c r="M7108" s="20" cm="1">
        <f t="array" ref="M7108">IFERROR(INDEX(tblConsorcios[Valor da Carta (R$)],MOD($J7108,ROWS(tblConsorcios[Produto]))+1),"")</f>
        <v>200000</v>
      </c>
      <c r="N7108" s="2" cm="1">
        <f t="array" ref="N7108">IFERROR(INDEX(tblConsorcios[Prazo (meses)],MOD($J7108,ROWS(tblConsorcios[Produto]))+1),"")</f>
        <v>200</v>
      </c>
      <c r="O7108" s="20" cm="1">
        <f t="array" ref="O7108">IFERROR(INDEX(tblConsorcios[Parcela Mensal (R$)],MOD($J7108,ROWS(tblConsorcios[Produto]))+1),"")</f>
        <v>1268</v>
      </c>
      <c r="P7108" s="20" t="str" cm="1">
        <f t="array" ref="P7108">IFERROR(INDEX(tblClientes[Dividendo Mensal (R$)],INT($J7108/ROWS(tblConsorcios[Produto]))+1),"")</f>
        <v/>
      </c>
      <c r="Q7108" s="20" t="str">
        <f t="shared" si="334"/>
        <v/>
      </c>
      <c r="R7108">
        <f t="shared" si="335"/>
        <v>0</v>
      </c>
    </row>
    <row r="7109" spans="10:18" x14ac:dyDescent="0.2">
      <c r="J7109">
        <f t="shared" si="333"/>
        <v>7107</v>
      </c>
      <c r="K7109" t="str" cm="1">
        <f t="array" ref="K7109">IFERROR(INDEX(tblClientes[Cliente],INT($J7109/ROWS(tblConsorcios[Produto]))+1),"")</f>
        <v/>
      </c>
      <c r="L7109" t="str" cm="1">
        <f t="array" ref="L7109">IFERROR(INDEX(tblConsorcios[Produto],MOD($J7109,ROWS(tblConsorcios[Produto]))+1),"")</f>
        <v>Imóvel IE150 – 240m</v>
      </c>
      <c r="M7109" s="20" cm="1">
        <f t="array" ref="M7109">IFERROR(INDEX(tblConsorcios[Valor da Carta (R$)],MOD($J7109,ROWS(tblConsorcios[Produto]))+1),"")</f>
        <v>150000</v>
      </c>
      <c r="N7109" s="2" cm="1">
        <f t="array" ref="N7109">IFERROR(INDEX(tblConsorcios[Prazo (meses)],MOD($J7109,ROWS(tblConsorcios[Produto]))+1),"")</f>
        <v>240</v>
      </c>
      <c r="O7109" s="20" cm="1">
        <f t="array" ref="O7109">IFERROR(INDEX(tblConsorcios[Parcela Mensal (R$)],MOD($J7109,ROWS(tblConsorcios[Produto]))+1),"")</f>
        <v>805</v>
      </c>
      <c r="P7109" s="20" t="str" cm="1">
        <f t="array" ref="P7109">IFERROR(INDEX(tblClientes[Dividendo Mensal (R$)],INT($J7109/ROWS(tblConsorcios[Produto]))+1),"")</f>
        <v/>
      </c>
      <c r="Q7109" s="20" t="str">
        <f t="shared" si="334"/>
        <v/>
      </c>
      <c r="R7109">
        <f t="shared" si="335"/>
        <v>0</v>
      </c>
    </row>
    <row r="7110" spans="10:18" x14ac:dyDescent="0.2">
      <c r="J7110">
        <f t="shared" si="333"/>
        <v>7108</v>
      </c>
      <c r="K7110" t="str" cm="1">
        <f t="array" ref="K7110">IFERROR(INDEX(tblClientes[Cliente],INT($J7110/ROWS(tblConsorcios[Produto]))+1),"")</f>
        <v/>
      </c>
      <c r="L7110" t="str" cm="1">
        <f t="array" ref="L7110">IFERROR(INDEX(tblConsorcios[Produto],MOD($J7110,ROWS(tblConsorcios[Produto]))+1),"")</f>
        <v>Imóvel IE150 – 220m</v>
      </c>
      <c r="M7110" s="20" cm="1">
        <f t="array" ref="M7110">IFERROR(INDEX(tblConsorcios[Valor da Carta (R$)],MOD($J7110,ROWS(tblConsorcios[Produto]))+1),"")</f>
        <v>150000</v>
      </c>
      <c r="N7110" s="2" cm="1">
        <f t="array" ref="N7110">IFERROR(INDEX(tblConsorcios[Prazo (meses)],MOD($J7110,ROWS(tblConsorcios[Produto]))+1),"")</f>
        <v>220</v>
      </c>
      <c r="O7110" s="20" cm="1">
        <f t="array" ref="O7110">IFERROR(INDEX(tblConsorcios[Parcela Mensal (R$)],MOD($J7110,ROWS(tblConsorcios[Produto]))+1),"")</f>
        <v>871.36</v>
      </c>
      <c r="P7110" s="20" t="str" cm="1">
        <f t="array" ref="P7110">IFERROR(INDEX(tblClientes[Dividendo Mensal (R$)],INT($J7110/ROWS(tblConsorcios[Produto]))+1),"")</f>
        <v/>
      </c>
      <c r="Q7110" s="20" t="str">
        <f t="shared" si="334"/>
        <v/>
      </c>
      <c r="R7110">
        <f t="shared" si="335"/>
        <v>0</v>
      </c>
    </row>
    <row r="7111" spans="10:18" x14ac:dyDescent="0.2">
      <c r="J7111">
        <f t="shared" si="333"/>
        <v>7109</v>
      </c>
      <c r="K7111" t="str" cm="1">
        <f t="array" ref="K7111">IFERROR(INDEX(tblClientes[Cliente],INT($J7111/ROWS(tblConsorcios[Produto]))+1),"")</f>
        <v/>
      </c>
      <c r="L7111" t="str" cm="1">
        <f t="array" ref="L7111">IFERROR(INDEX(tblConsorcios[Produto],MOD($J7111,ROWS(tblConsorcios[Produto]))+1),"")</f>
        <v>Imóvel IE150 – 200m</v>
      </c>
      <c r="M7111" s="20" cm="1">
        <f t="array" ref="M7111">IFERROR(INDEX(tblConsorcios[Valor da Carta (R$)],MOD($J7111,ROWS(tblConsorcios[Produto]))+1),"")</f>
        <v>150000</v>
      </c>
      <c r="N7111" s="2" cm="1">
        <f t="array" ref="N7111">IFERROR(INDEX(tblConsorcios[Prazo (meses)],MOD($J7111,ROWS(tblConsorcios[Produto]))+1),"")</f>
        <v>200</v>
      </c>
      <c r="O7111" s="20" cm="1">
        <f t="array" ref="O7111">IFERROR(INDEX(tblConsorcios[Parcela Mensal (R$)],MOD($J7111,ROWS(tblConsorcios[Produto]))+1),"")</f>
        <v>951</v>
      </c>
      <c r="P7111" s="20" t="str" cm="1">
        <f t="array" ref="P7111">IFERROR(INDEX(tblClientes[Dividendo Mensal (R$)],INT($J7111/ROWS(tblConsorcios[Produto]))+1),"")</f>
        <v/>
      </c>
      <c r="Q7111" s="20" t="str">
        <f t="shared" si="334"/>
        <v/>
      </c>
      <c r="R7111">
        <f t="shared" si="335"/>
        <v>0</v>
      </c>
    </row>
    <row r="7112" spans="10:18" x14ac:dyDescent="0.2">
      <c r="J7112">
        <f t="shared" si="333"/>
        <v>7110</v>
      </c>
      <c r="K7112" t="str" cm="1">
        <f t="array" ref="K7112">IFERROR(INDEX(tblClientes[Cliente],INT($J7112/ROWS(tblConsorcios[Produto]))+1),"")</f>
        <v/>
      </c>
      <c r="L7112" t="str" cm="1">
        <f t="array" ref="L7112">IFERROR(INDEX(tblConsorcios[Produto],MOD($J7112,ROWS(tblConsorcios[Produto]))+1),"")</f>
        <v>Imóvel IE140 – 240m</v>
      </c>
      <c r="M7112" s="20" cm="1">
        <f t="array" ref="M7112">IFERROR(INDEX(tblConsorcios[Valor da Carta (R$)],MOD($J7112,ROWS(tblConsorcios[Produto]))+1),"")</f>
        <v>140000</v>
      </c>
      <c r="N7112" s="2" cm="1">
        <f t="array" ref="N7112">IFERROR(INDEX(tblConsorcios[Prazo (meses)],MOD($J7112,ROWS(tblConsorcios[Produto]))+1),"")</f>
        <v>240</v>
      </c>
      <c r="O7112" s="20" cm="1">
        <f t="array" ref="O7112">IFERROR(INDEX(tblConsorcios[Parcela Mensal (R$)],MOD($J7112,ROWS(tblConsorcios[Produto]))+1),"")</f>
        <v>751.33</v>
      </c>
      <c r="P7112" s="20" t="str" cm="1">
        <f t="array" ref="P7112">IFERROR(INDEX(tblClientes[Dividendo Mensal (R$)],INT($J7112/ROWS(tblConsorcios[Produto]))+1),"")</f>
        <v/>
      </c>
      <c r="Q7112" s="20" t="str">
        <f t="shared" si="334"/>
        <v/>
      </c>
      <c r="R7112">
        <f t="shared" si="335"/>
        <v>0</v>
      </c>
    </row>
    <row r="7113" spans="10:18" x14ac:dyDescent="0.2">
      <c r="J7113">
        <f t="shared" si="333"/>
        <v>7111</v>
      </c>
      <c r="K7113" t="str" cm="1">
        <f t="array" ref="K7113">IFERROR(INDEX(tblClientes[Cliente],INT($J7113/ROWS(tblConsorcios[Produto]))+1),"")</f>
        <v/>
      </c>
      <c r="L7113" t="str" cm="1">
        <f t="array" ref="L7113">IFERROR(INDEX(tblConsorcios[Produto],MOD($J7113,ROWS(tblConsorcios[Produto]))+1),"")</f>
        <v>Imóvel IE140 – 220m</v>
      </c>
      <c r="M7113" s="20" cm="1">
        <f t="array" ref="M7113">IFERROR(INDEX(tblConsorcios[Valor da Carta (R$)],MOD($J7113,ROWS(tblConsorcios[Produto]))+1),"")</f>
        <v>140000</v>
      </c>
      <c r="N7113" s="2" cm="1">
        <f t="array" ref="N7113">IFERROR(INDEX(tblConsorcios[Prazo (meses)],MOD($J7113,ROWS(tblConsorcios[Produto]))+1),"")</f>
        <v>220</v>
      </c>
      <c r="O7113" s="20" cm="1">
        <f t="array" ref="O7113">IFERROR(INDEX(tblConsorcios[Parcela Mensal (R$)],MOD($J7113,ROWS(tblConsorcios[Produto]))+1),"")</f>
        <v>813.27</v>
      </c>
      <c r="P7113" s="20" t="str" cm="1">
        <f t="array" ref="P7113">IFERROR(INDEX(tblClientes[Dividendo Mensal (R$)],INT($J7113/ROWS(tblConsorcios[Produto]))+1),"")</f>
        <v/>
      </c>
      <c r="Q7113" s="20" t="str">
        <f t="shared" si="334"/>
        <v/>
      </c>
      <c r="R7113">
        <f t="shared" si="335"/>
        <v>0</v>
      </c>
    </row>
    <row r="7114" spans="10:18" x14ac:dyDescent="0.2">
      <c r="J7114">
        <f t="shared" si="333"/>
        <v>7112</v>
      </c>
      <c r="K7114" t="str" cm="1">
        <f t="array" ref="K7114">IFERROR(INDEX(tblClientes[Cliente],INT($J7114/ROWS(tblConsorcios[Produto]))+1),"")</f>
        <v/>
      </c>
      <c r="L7114" t="str" cm="1">
        <f t="array" ref="L7114">IFERROR(INDEX(tblConsorcios[Produto],MOD($J7114,ROWS(tblConsorcios[Produto]))+1),"")</f>
        <v>Imóvel IE140 – 200m</v>
      </c>
      <c r="M7114" s="20" cm="1">
        <f t="array" ref="M7114">IFERROR(INDEX(tblConsorcios[Valor da Carta (R$)],MOD($J7114,ROWS(tblConsorcios[Produto]))+1),"")</f>
        <v>140000</v>
      </c>
      <c r="N7114" s="2" cm="1">
        <f t="array" ref="N7114">IFERROR(INDEX(tblConsorcios[Prazo (meses)],MOD($J7114,ROWS(tblConsorcios[Produto]))+1),"")</f>
        <v>200</v>
      </c>
      <c r="O7114" s="20" cm="1">
        <f t="array" ref="O7114">IFERROR(INDEX(tblConsorcios[Parcela Mensal (R$)],MOD($J7114,ROWS(tblConsorcios[Produto]))+1),"")</f>
        <v>887.6</v>
      </c>
      <c r="P7114" s="20" t="str" cm="1">
        <f t="array" ref="P7114">IFERROR(INDEX(tblClientes[Dividendo Mensal (R$)],INT($J7114/ROWS(tblConsorcios[Produto]))+1),"")</f>
        <v/>
      </c>
      <c r="Q7114" s="20" t="str">
        <f t="shared" si="334"/>
        <v/>
      </c>
      <c r="R7114">
        <f t="shared" si="335"/>
        <v>0</v>
      </c>
    </row>
    <row r="7115" spans="10:18" x14ac:dyDescent="0.2">
      <c r="J7115">
        <f t="shared" si="333"/>
        <v>7113</v>
      </c>
      <c r="K7115" t="str" cm="1">
        <f t="array" ref="K7115">IFERROR(INDEX(tblClientes[Cliente],INT($J7115/ROWS(tblConsorcios[Produto]))+1),"")</f>
        <v/>
      </c>
      <c r="L7115" t="str" cm="1">
        <f t="array" ref="L7115">IFERROR(INDEX(tblConsorcios[Produto],MOD($J7115,ROWS(tblConsorcios[Produto]))+1),"")</f>
        <v>Imóvel IE130 – 240m</v>
      </c>
      <c r="M7115" s="20" cm="1">
        <f t="array" ref="M7115">IFERROR(INDEX(tblConsorcios[Valor da Carta (R$)],MOD($J7115,ROWS(tblConsorcios[Produto]))+1),"")</f>
        <v>130000</v>
      </c>
      <c r="N7115" s="2" cm="1">
        <f t="array" ref="N7115">IFERROR(INDEX(tblConsorcios[Prazo (meses)],MOD($J7115,ROWS(tblConsorcios[Produto]))+1),"")</f>
        <v>240</v>
      </c>
      <c r="O7115" s="20" cm="1">
        <f t="array" ref="O7115">IFERROR(INDEX(tblConsorcios[Parcela Mensal (R$)],MOD($J7115,ROWS(tblConsorcios[Produto]))+1),"")</f>
        <v>697.67</v>
      </c>
      <c r="P7115" s="20" t="str" cm="1">
        <f t="array" ref="P7115">IFERROR(INDEX(tblClientes[Dividendo Mensal (R$)],INT($J7115/ROWS(tblConsorcios[Produto]))+1),"")</f>
        <v/>
      </c>
      <c r="Q7115" s="20" t="str">
        <f t="shared" si="334"/>
        <v/>
      </c>
      <c r="R7115">
        <f t="shared" si="335"/>
        <v>0</v>
      </c>
    </row>
    <row r="7116" spans="10:18" x14ac:dyDescent="0.2">
      <c r="J7116">
        <f t="shared" si="333"/>
        <v>7114</v>
      </c>
      <c r="K7116" t="str" cm="1">
        <f t="array" ref="K7116">IFERROR(INDEX(tblClientes[Cliente],INT($J7116/ROWS(tblConsorcios[Produto]))+1),"")</f>
        <v/>
      </c>
      <c r="L7116" t="str" cm="1">
        <f t="array" ref="L7116">IFERROR(INDEX(tblConsorcios[Produto],MOD($J7116,ROWS(tblConsorcios[Produto]))+1),"")</f>
        <v>Imóvel IE130 – 220m</v>
      </c>
      <c r="M7116" s="20" cm="1">
        <f t="array" ref="M7116">IFERROR(INDEX(tblConsorcios[Valor da Carta (R$)],MOD($J7116,ROWS(tblConsorcios[Produto]))+1),"")</f>
        <v>130000</v>
      </c>
      <c r="N7116" s="2" cm="1">
        <f t="array" ref="N7116">IFERROR(INDEX(tblConsorcios[Prazo (meses)],MOD($J7116,ROWS(tblConsorcios[Produto]))+1),"")</f>
        <v>220</v>
      </c>
      <c r="O7116" s="20" cm="1">
        <f t="array" ref="O7116">IFERROR(INDEX(tblConsorcios[Parcela Mensal (R$)],MOD($J7116,ROWS(tblConsorcios[Produto]))+1),"")</f>
        <v>755.18</v>
      </c>
      <c r="P7116" s="20" t="str" cm="1">
        <f t="array" ref="P7116">IFERROR(INDEX(tblClientes[Dividendo Mensal (R$)],INT($J7116/ROWS(tblConsorcios[Produto]))+1),"")</f>
        <v/>
      </c>
      <c r="Q7116" s="20" t="str">
        <f t="shared" si="334"/>
        <v/>
      </c>
      <c r="R7116">
        <f t="shared" si="335"/>
        <v>0</v>
      </c>
    </row>
    <row r="7117" spans="10:18" x14ac:dyDescent="0.2">
      <c r="J7117">
        <f t="shared" si="333"/>
        <v>7115</v>
      </c>
      <c r="K7117" t="str" cm="1">
        <f t="array" ref="K7117">IFERROR(INDEX(tblClientes[Cliente],INT($J7117/ROWS(tblConsorcios[Produto]))+1),"")</f>
        <v/>
      </c>
      <c r="L7117" t="str" cm="1">
        <f t="array" ref="L7117">IFERROR(INDEX(tblConsorcios[Produto],MOD($J7117,ROWS(tblConsorcios[Produto]))+1),"")</f>
        <v>Imóvel IE130 – 200m</v>
      </c>
      <c r="M7117" s="20" cm="1">
        <f t="array" ref="M7117">IFERROR(INDEX(tblConsorcios[Valor da Carta (R$)],MOD($J7117,ROWS(tblConsorcios[Produto]))+1),"")</f>
        <v>130000</v>
      </c>
      <c r="N7117" s="2" cm="1">
        <f t="array" ref="N7117">IFERROR(INDEX(tblConsorcios[Prazo (meses)],MOD($J7117,ROWS(tblConsorcios[Produto]))+1),"")</f>
        <v>200</v>
      </c>
      <c r="O7117" s="20" cm="1">
        <f t="array" ref="O7117">IFERROR(INDEX(tblConsorcios[Parcela Mensal (R$)],MOD($J7117,ROWS(tblConsorcios[Produto]))+1),"")</f>
        <v>824.2</v>
      </c>
      <c r="P7117" s="20" t="str" cm="1">
        <f t="array" ref="P7117">IFERROR(INDEX(tblClientes[Dividendo Mensal (R$)],INT($J7117/ROWS(tblConsorcios[Produto]))+1),"")</f>
        <v/>
      </c>
      <c r="Q7117" s="20" t="str">
        <f t="shared" si="334"/>
        <v/>
      </c>
      <c r="R7117">
        <f t="shared" si="335"/>
        <v>0</v>
      </c>
    </row>
    <row r="7118" spans="10:18" x14ac:dyDescent="0.2">
      <c r="J7118">
        <f t="shared" si="333"/>
        <v>7116</v>
      </c>
      <c r="K7118" t="str" cm="1">
        <f t="array" ref="K7118">IFERROR(INDEX(tblClientes[Cliente],INT($J7118/ROWS(tblConsorcios[Produto]))+1),"")</f>
        <v/>
      </c>
      <c r="L7118" t="str" cm="1">
        <f t="array" ref="L7118">IFERROR(INDEX(tblConsorcios[Produto],MOD($J7118,ROWS(tblConsorcios[Produto]))+1),"")</f>
        <v>Imóvel IE120 – 240m</v>
      </c>
      <c r="M7118" s="20" cm="1">
        <f t="array" ref="M7118">IFERROR(INDEX(tblConsorcios[Valor da Carta (R$)],MOD($J7118,ROWS(tblConsorcios[Produto]))+1),"")</f>
        <v>120000</v>
      </c>
      <c r="N7118" s="2" cm="1">
        <f t="array" ref="N7118">IFERROR(INDEX(tblConsorcios[Prazo (meses)],MOD($J7118,ROWS(tblConsorcios[Produto]))+1),"")</f>
        <v>240</v>
      </c>
      <c r="O7118" s="20" cm="1">
        <f t="array" ref="O7118">IFERROR(INDEX(tblConsorcios[Parcela Mensal (R$)],MOD($J7118,ROWS(tblConsorcios[Produto]))+1),"")</f>
        <v>644</v>
      </c>
      <c r="P7118" s="20" t="str" cm="1">
        <f t="array" ref="P7118">IFERROR(INDEX(tblClientes[Dividendo Mensal (R$)],INT($J7118/ROWS(tblConsorcios[Produto]))+1),"")</f>
        <v/>
      </c>
      <c r="Q7118" s="20" t="str">
        <f t="shared" si="334"/>
        <v/>
      </c>
      <c r="R7118">
        <f t="shared" si="335"/>
        <v>0</v>
      </c>
    </row>
    <row r="7119" spans="10:18" x14ac:dyDescent="0.2">
      <c r="J7119">
        <f t="shared" si="333"/>
        <v>7117</v>
      </c>
      <c r="K7119" t="str" cm="1">
        <f t="array" ref="K7119">IFERROR(INDEX(tblClientes[Cliente],INT($J7119/ROWS(tblConsorcios[Produto]))+1),"")</f>
        <v/>
      </c>
      <c r="L7119" t="str" cm="1">
        <f t="array" ref="L7119">IFERROR(INDEX(tblConsorcios[Produto],MOD($J7119,ROWS(tblConsorcios[Produto]))+1),"")</f>
        <v>Imóvel IE120 – 220m</v>
      </c>
      <c r="M7119" s="20" cm="1">
        <f t="array" ref="M7119">IFERROR(INDEX(tblConsorcios[Valor da Carta (R$)],MOD($J7119,ROWS(tblConsorcios[Produto]))+1),"")</f>
        <v>120000</v>
      </c>
      <c r="N7119" s="2" cm="1">
        <f t="array" ref="N7119">IFERROR(INDEX(tblConsorcios[Prazo (meses)],MOD($J7119,ROWS(tblConsorcios[Produto]))+1),"")</f>
        <v>220</v>
      </c>
      <c r="O7119" s="20" cm="1">
        <f t="array" ref="O7119">IFERROR(INDEX(tblConsorcios[Parcela Mensal (R$)],MOD($J7119,ROWS(tblConsorcios[Produto]))+1),"")</f>
        <v>697.09</v>
      </c>
      <c r="P7119" s="20" t="str" cm="1">
        <f t="array" ref="P7119">IFERROR(INDEX(tblClientes[Dividendo Mensal (R$)],INT($J7119/ROWS(tblConsorcios[Produto]))+1),"")</f>
        <v/>
      </c>
      <c r="Q7119" s="20" t="str">
        <f t="shared" si="334"/>
        <v/>
      </c>
      <c r="R7119">
        <f t="shared" si="335"/>
        <v>0</v>
      </c>
    </row>
    <row r="7120" spans="10:18" x14ac:dyDescent="0.2">
      <c r="J7120">
        <f t="shared" si="333"/>
        <v>7118</v>
      </c>
      <c r="K7120" t="str" cm="1">
        <f t="array" ref="K7120">IFERROR(INDEX(tblClientes[Cliente],INT($J7120/ROWS(tblConsorcios[Produto]))+1),"")</f>
        <v/>
      </c>
      <c r="L7120" t="str" cm="1">
        <f t="array" ref="L7120">IFERROR(INDEX(tblConsorcios[Produto],MOD($J7120,ROWS(tblConsorcios[Produto]))+1),"")</f>
        <v>Imóvel IE120 – 200m</v>
      </c>
      <c r="M7120" s="20" cm="1">
        <f t="array" ref="M7120">IFERROR(INDEX(tblConsorcios[Valor da Carta (R$)],MOD($J7120,ROWS(tblConsorcios[Produto]))+1),"")</f>
        <v>120000</v>
      </c>
      <c r="N7120" s="2" cm="1">
        <f t="array" ref="N7120">IFERROR(INDEX(tblConsorcios[Prazo (meses)],MOD($J7120,ROWS(tblConsorcios[Produto]))+1),"")</f>
        <v>200</v>
      </c>
      <c r="O7120" s="20" cm="1">
        <f t="array" ref="O7120">IFERROR(INDEX(tblConsorcios[Parcela Mensal (R$)],MOD($J7120,ROWS(tblConsorcios[Produto]))+1),"")</f>
        <v>760.8</v>
      </c>
      <c r="P7120" s="20" t="str" cm="1">
        <f t="array" ref="P7120">IFERROR(INDEX(tblClientes[Dividendo Mensal (R$)],INT($J7120/ROWS(tblConsorcios[Produto]))+1),"")</f>
        <v/>
      </c>
      <c r="Q7120" s="20" t="str">
        <f t="shared" si="334"/>
        <v/>
      </c>
      <c r="R7120">
        <f t="shared" si="335"/>
        <v>0</v>
      </c>
    </row>
    <row r="7121" spans="10:18" x14ac:dyDescent="0.2">
      <c r="J7121">
        <f t="shared" si="333"/>
        <v>7119</v>
      </c>
      <c r="K7121" t="str" cm="1">
        <f t="array" ref="K7121">IFERROR(INDEX(tblClientes[Cliente],INT($J7121/ROWS(tblConsorcios[Produto]))+1),"")</f>
        <v/>
      </c>
      <c r="L7121" t="str" cm="1">
        <f t="array" ref="L7121">IFERROR(INDEX(tblConsorcios[Produto],MOD($J7121,ROWS(tblConsorcios[Produto]))+1),"")</f>
        <v>Imóvel IE600 – 240m</v>
      </c>
      <c r="M7121" s="20" cm="1">
        <f t="array" ref="M7121">IFERROR(INDEX(tblConsorcios[Valor da Carta (R$)],MOD($J7121,ROWS(tblConsorcios[Produto]))+1),"")</f>
        <v>600000</v>
      </c>
      <c r="N7121" s="2" cm="1">
        <f t="array" ref="N7121">IFERROR(INDEX(tblConsorcios[Prazo (meses)],MOD($J7121,ROWS(tblConsorcios[Produto]))+1),"")</f>
        <v>240</v>
      </c>
      <c r="O7121" s="20" cm="1">
        <f t="array" ref="O7121">IFERROR(INDEX(tblConsorcios[Parcela Mensal (R$)],MOD($J7121,ROWS(tblConsorcios[Produto]))+1),"")</f>
        <v>3220</v>
      </c>
      <c r="P7121" s="20" t="str" cm="1">
        <f t="array" ref="P7121">IFERROR(INDEX(tblClientes[Dividendo Mensal (R$)],INT($J7121/ROWS(tblConsorcios[Produto]))+1),"")</f>
        <v/>
      </c>
      <c r="Q7121" s="20" t="str">
        <f t="shared" si="334"/>
        <v/>
      </c>
      <c r="R7121">
        <f t="shared" si="335"/>
        <v>0</v>
      </c>
    </row>
    <row r="7122" spans="10:18" x14ac:dyDescent="0.2">
      <c r="J7122">
        <f t="shared" si="333"/>
        <v>7120</v>
      </c>
      <c r="K7122" t="str" cm="1">
        <f t="array" ref="K7122">IFERROR(INDEX(tblClientes[Cliente],INT($J7122/ROWS(tblConsorcios[Produto]))+1),"")</f>
        <v/>
      </c>
      <c r="L7122" t="str" cm="1">
        <f t="array" ref="L7122">IFERROR(INDEX(tblConsorcios[Produto],MOD($J7122,ROWS(tblConsorcios[Produto]))+1),"")</f>
        <v>Imóvel IE600 – 220m</v>
      </c>
      <c r="M7122" s="20" cm="1">
        <f t="array" ref="M7122">IFERROR(INDEX(tblConsorcios[Valor da Carta (R$)],MOD($J7122,ROWS(tblConsorcios[Produto]))+1),"")</f>
        <v>600000</v>
      </c>
      <c r="N7122" s="2" cm="1">
        <f t="array" ref="N7122">IFERROR(INDEX(tblConsorcios[Prazo (meses)],MOD($J7122,ROWS(tblConsorcios[Produto]))+1),"")</f>
        <v>220</v>
      </c>
      <c r="O7122" s="20" cm="1">
        <f t="array" ref="O7122">IFERROR(INDEX(tblConsorcios[Parcela Mensal (R$)],MOD($J7122,ROWS(tblConsorcios[Produto]))+1),"")</f>
        <v>3485.45</v>
      </c>
      <c r="P7122" s="20" t="str" cm="1">
        <f t="array" ref="P7122">IFERROR(INDEX(tblClientes[Dividendo Mensal (R$)],INT($J7122/ROWS(tblConsorcios[Produto]))+1),"")</f>
        <v/>
      </c>
      <c r="Q7122" s="20" t="str">
        <f t="shared" si="334"/>
        <v/>
      </c>
      <c r="R7122">
        <f t="shared" si="335"/>
        <v>0</v>
      </c>
    </row>
    <row r="7123" spans="10:18" x14ac:dyDescent="0.2">
      <c r="J7123">
        <f t="shared" si="333"/>
        <v>7121</v>
      </c>
      <c r="K7123" t="str" cm="1">
        <f t="array" ref="K7123">IFERROR(INDEX(tblClientes[Cliente],INT($J7123/ROWS(tblConsorcios[Produto]))+1),"")</f>
        <v/>
      </c>
      <c r="L7123" t="str" cm="1">
        <f t="array" ref="L7123">IFERROR(INDEX(tblConsorcios[Produto],MOD($J7123,ROWS(tblConsorcios[Produto]))+1),"")</f>
        <v>Imóvel IE600 – 200m</v>
      </c>
      <c r="M7123" s="20" cm="1">
        <f t="array" ref="M7123">IFERROR(INDEX(tblConsorcios[Valor da Carta (R$)],MOD($J7123,ROWS(tblConsorcios[Produto]))+1),"")</f>
        <v>600000</v>
      </c>
      <c r="N7123" s="2" cm="1">
        <f t="array" ref="N7123">IFERROR(INDEX(tblConsorcios[Prazo (meses)],MOD($J7123,ROWS(tblConsorcios[Produto]))+1),"")</f>
        <v>200</v>
      </c>
      <c r="O7123" s="20" cm="1">
        <f t="array" ref="O7123">IFERROR(INDEX(tblConsorcios[Parcela Mensal (R$)],MOD($J7123,ROWS(tblConsorcios[Produto]))+1),"")</f>
        <v>3804</v>
      </c>
      <c r="P7123" s="20" t="str" cm="1">
        <f t="array" ref="P7123">IFERROR(INDEX(tblClientes[Dividendo Mensal (R$)],INT($J7123/ROWS(tblConsorcios[Produto]))+1),"")</f>
        <v/>
      </c>
      <c r="Q7123" s="20" t="str">
        <f t="shared" si="334"/>
        <v/>
      </c>
      <c r="R7123">
        <f t="shared" si="335"/>
        <v>0</v>
      </c>
    </row>
    <row r="7124" spans="10:18" x14ac:dyDescent="0.2">
      <c r="J7124">
        <f t="shared" si="333"/>
        <v>7122</v>
      </c>
      <c r="K7124" t="str" cm="1">
        <f t="array" ref="K7124">IFERROR(INDEX(tblClientes[Cliente],INT($J7124/ROWS(tblConsorcios[Produto]))+1),"")</f>
        <v/>
      </c>
      <c r="L7124" t="str" cm="1">
        <f t="array" ref="L7124">IFERROR(INDEX(tblConsorcios[Produto],MOD($J7124,ROWS(tblConsorcios[Produto]))+1),"")</f>
        <v>Imóvel IE580 – 240m</v>
      </c>
      <c r="M7124" s="20" cm="1">
        <f t="array" ref="M7124">IFERROR(INDEX(tblConsorcios[Valor da Carta (R$)],MOD($J7124,ROWS(tblConsorcios[Produto]))+1),"")</f>
        <v>580000</v>
      </c>
      <c r="N7124" s="2" cm="1">
        <f t="array" ref="N7124">IFERROR(INDEX(tblConsorcios[Prazo (meses)],MOD($J7124,ROWS(tblConsorcios[Produto]))+1),"")</f>
        <v>240</v>
      </c>
      <c r="O7124" s="20" cm="1">
        <f t="array" ref="O7124">IFERROR(INDEX(tblConsorcios[Parcela Mensal (R$)],MOD($J7124,ROWS(tblConsorcios[Produto]))+1),"")</f>
        <v>3112.67</v>
      </c>
      <c r="P7124" s="20" t="str" cm="1">
        <f t="array" ref="P7124">IFERROR(INDEX(tblClientes[Dividendo Mensal (R$)],INT($J7124/ROWS(tblConsorcios[Produto]))+1),"")</f>
        <v/>
      </c>
      <c r="Q7124" s="20" t="str">
        <f t="shared" si="334"/>
        <v/>
      </c>
      <c r="R7124">
        <f t="shared" si="335"/>
        <v>0</v>
      </c>
    </row>
    <row r="7125" spans="10:18" x14ac:dyDescent="0.2">
      <c r="J7125">
        <f t="shared" si="333"/>
        <v>7123</v>
      </c>
      <c r="K7125" t="str" cm="1">
        <f t="array" ref="K7125">IFERROR(INDEX(tblClientes[Cliente],INT($J7125/ROWS(tblConsorcios[Produto]))+1),"")</f>
        <v/>
      </c>
      <c r="L7125" t="str" cm="1">
        <f t="array" ref="L7125">IFERROR(INDEX(tblConsorcios[Produto],MOD($J7125,ROWS(tblConsorcios[Produto]))+1),"")</f>
        <v>Imóvel IE580 – 220m</v>
      </c>
      <c r="M7125" s="20" cm="1">
        <f t="array" ref="M7125">IFERROR(INDEX(tblConsorcios[Valor da Carta (R$)],MOD($J7125,ROWS(tblConsorcios[Produto]))+1),"")</f>
        <v>580000</v>
      </c>
      <c r="N7125" s="2" cm="1">
        <f t="array" ref="N7125">IFERROR(INDEX(tblConsorcios[Prazo (meses)],MOD($J7125,ROWS(tblConsorcios[Produto]))+1),"")</f>
        <v>220</v>
      </c>
      <c r="O7125" s="20" cm="1">
        <f t="array" ref="O7125">IFERROR(INDEX(tblConsorcios[Parcela Mensal (R$)],MOD($J7125,ROWS(tblConsorcios[Produto]))+1),"")</f>
        <v>3369.27</v>
      </c>
      <c r="P7125" s="20" t="str" cm="1">
        <f t="array" ref="P7125">IFERROR(INDEX(tblClientes[Dividendo Mensal (R$)],INT($J7125/ROWS(tblConsorcios[Produto]))+1),"")</f>
        <v/>
      </c>
      <c r="Q7125" s="20" t="str">
        <f t="shared" si="334"/>
        <v/>
      </c>
      <c r="R7125">
        <f t="shared" si="335"/>
        <v>0</v>
      </c>
    </row>
    <row r="7126" spans="10:18" x14ac:dyDescent="0.2">
      <c r="J7126">
        <f t="shared" si="333"/>
        <v>7124</v>
      </c>
      <c r="K7126" t="str" cm="1">
        <f t="array" ref="K7126">IFERROR(INDEX(tblClientes[Cliente],INT($J7126/ROWS(tblConsorcios[Produto]))+1),"")</f>
        <v/>
      </c>
      <c r="L7126" t="str" cm="1">
        <f t="array" ref="L7126">IFERROR(INDEX(tblConsorcios[Produto],MOD($J7126,ROWS(tblConsorcios[Produto]))+1),"")</f>
        <v>Imóvel IE580 – 200m</v>
      </c>
      <c r="M7126" s="20" cm="1">
        <f t="array" ref="M7126">IFERROR(INDEX(tblConsorcios[Valor da Carta (R$)],MOD($J7126,ROWS(tblConsorcios[Produto]))+1),"")</f>
        <v>580000</v>
      </c>
      <c r="N7126" s="2" cm="1">
        <f t="array" ref="N7126">IFERROR(INDEX(tblConsorcios[Prazo (meses)],MOD($J7126,ROWS(tblConsorcios[Produto]))+1),"")</f>
        <v>200</v>
      </c>
      <c r="O7126" s="20" cm="1">
        <f t="array" ref="O7126">IFERROR(INDEX(tblConsorcios[Parcela Mensal (R$)],MOD($J7126,ROWS(tblConsorcios[Produto]))+1),"")</f>
        <v>3677.2</v>
      </c>
      <c r="P7126" s="20" t="str" cm="1">
        <f t="array" ref="P7126">IFERROR(INDEX(tblClientes[Dividendo Mensal (R$)],INT($J7126/ROWS(tblConsorcios[Produto]))+1),"")</f>
        <v/>
      </c>
      <c r="Q7126" s="20" t="str">
        <f t="shared" si="334"/>
        <v/>
      </c>
      <c r="R7126">
        <f t="shared" si="335"/>
        <v>0</v>
      </c>
    </row>
    <row r="7127" spans="10:18" x14ac:dyDescent="0.2">
      <c r="J7127">
        <f t="shared" si="333"/>
        <v>7125</v>
      </c>
      <c r="K7127" t="str" cm="1">
        <f t="array" ref="K7127">IFERROR(INDEX(tblClientes[Cliente],INT($J7127/ROWS(tblConsorcios[Produto]))+1),"")</f>
        <v/>
      </c>
      <c r="L7127" t="str" cm="1">
        <f t="array" ref="L7127">IFERROR(INDEX(tblConsorcios[Produto],MOD($J7127,ROWS(tblConsorcios[Produto]))+1),"")</f>
        <v>Imóvel IE550 – 240m</v>
      </c>
      <c r="M7127" s="20" cm="1">
        <f t="array" ref="M7127">IFERROR(INDEX(tblConsorcios[Valor da Carta (R$)],MOD($J7127,ROWS(tblConsorcios[Produto]))+1),"")</f>
        <v>550000</v>
      </c>
      <c r="N7127" s="2" cm="1">
        <f t="array" ref="N7127">IFERROR(INDEX(tblConsorcios[Prazo (meses)],MOD($J7127,ROWS(tblConsorcios[Produto]))+1),"")</f>
        <v>240</v>
      </c>
      <c r="O7127" s="20" cm="1">
        <f t="array" ref="O7127">IFERROR(INDEX(tblConsorcios[Parcela Mensal (R$)],MOD($J7127,ROWS(tblConsorcios[Produto]))+1),"")</f>
        <v>2951.67</v>
      </c>
      <c r="P7127" s="20" t="str" cm="1">
        <f t="array" ref="P7127">IFERROR(INDEX(tblClientes[Dividendo Mensal (R$)],INT($J7127/ROWS(tblConsorcios[Produto]))+1),"")</f>
        <v/>
      </c>
      <c r="Q7127" s="20" t="str">
        <f t="shared" si="334"/>
        <v/>
      </c>
      <c r="R7127">
        <f t="shared" si="335"/>
        <v>0</v>
      </c>
    </row>
    <row r="7128" spans="10:18" x14ac:dyDescent="0.2">
      <c r="J7128">
        <f t="shared" si="333"/>
        <v>7126</v>
      </c>
      <c r="K7128" t="str" cm="1">
        <f t="array" ref="K7128">IFERROR(INDEX(tblClientes[Cliente],INT($J7128/ROWS(tblConsorcios[Produto]))+1),"")</f>
        <v/>
      </c>
      <c r="L7128" t="str" cm="1">
        <f t="array" ref="L7128">IFERROR(INDEX(tblConsorcios[Produto],MOD($J7128,ROWS(tblConsorcios[Produto]))+1),"")</f>
        <v>Imóvel IE550 – 220m</v>
      </c>
      <c r="M7128" s="20" cm="1">
        <f t="array" ref="M7128">IFERROR(INDEX(tblConsorcios[Valor da Carta (R$)],MOD($J7128,ROWS(tblConsorcios[Produto]))+1),"")</f>
        <v>550000</v>
      </c>
      <c r="N7128" s="2" cm="1">
        <f t="array" ref="N7128">IFERROR(INDEX(tblConsorcios[Prazo (meses)],MOD($J7128,ROWS(tblConsorcios[Produto]))+1),"")</f>
        <v>220</v>
      </c>
      <c r="O7128" s="20" cm="1">
        <f t="array" ref="O7128">IFERROR(INDEX(tblConsorcios[Parcela Mensal (R$)],MOD($J7128,ROWS(tblConsorcios[Produto]))+1),"")</f>
        <v>3195</v>
      </c>
      <c r="P7128" s="20" t="str" cm="1">
        <f t="array" ref="P7128">IFERROR(INDEX(tblClientes[Dividendo Mensal (R$)],INT($J7128/ROWS(tblConsorcios[Produto]))+1),"")</f>
        <v/>
      </c>
      <c r="Q7128" s="20" t="str">
        <f t="shared" si="334"/>
        <v/>
      </c>
      <c r="R7128">
        <f t="shared" si="335"/>
        <v>0</v>
      </c>
    </row>
    <row r="7129" spans="10:18" x14ac:dyDescent="0.2">
      <c r="J7129">
        <f t="shared" si="333"/>
        <v>7127</v>
      </c>
      <c r="K7129" t="str" cm="1">
        <f t="array" ref="K7129">IFERROR(INDEX(tblClientes[Cliente],INT($J7129/ROWS(tblConsorcios[Produto]))+1),"")</f>
        <v/>
      </c>
      <c r="L7129" t="str" cm="1">
        <f t="array" ref="L7129">IFERROR(INDEX(tblConsorcios[Produto],MOD($J7129,ROWS(tblConsorcios[Produto]))+1),"")</f>
        <v>Imóvel IE550 – 200m</v>
      </c>
      <c r="M7129" s="20" cm="1">
        <f t="array" ref="M7129">IFERROR(INDEX(tblConsorcios[Valor da Carta (R$)],MOD($J7129,ROWS(tblConsorcios[Produto]))+1),"")</f>
        <v>550000</v>
      </c>
      <c r="N7129" s="2" cm="1">
        <f t="array" ref="N7129">IFERROR(INDEX(tblConsorcios[Prazo (meses)],MOD($J7129,ROWS(tblConsorcios[Produto]))+1),"")</f>
        <v>200</v>
      </c>
      <c r="O7129" s="20" cm="1">
        <f t="array" ref="O7129">IFERROR(INDEX(tblConsorcios[Parcela Mensal (R$)],MOD($J7129,ROWS(tblConsorcios[Produto]))+1),"")</f>
        <v>3487</v>
      </c>
      <c r="P7129" s="20" t="str" cm="1">
        <f t="array" ref="P7129">IFERROR(INDEX(tblClientes[Dividendo Mensal (R$)],INT($J7129/ROWS(tblConsorcios[Produto]))+1),"")</f>
        <v/>
      </c>
      <c r="Q7129" s="20" t="str">
        <f t="shared" si="334"/>
        <v/>
      </c>
      <c r="R7129">
        <f t="shared" si="335"/>
        <v>0</v>
      </c>
    </row>
    <row r="7130" spans="10:18" x14ac:dyDescent="0.2">
      <c r="J7130">
        <f t="shared" si="333"/>
        <v>7128</v>
      </c>
      <c r="K7130" t="str" cm="1">
        <f t="array" ref="K7130">IFERROR(INDEX(tblClientes[Cliente],INT($J7130/ROWS(tblConsorcios[Produto]))+1),"")</f>
        <v/>
      </c>
      <c r="L7130" t="str" cm="1">
        <f t="array" ref="L7130">IFERROR(INDEX(tblConsorcios[Produto],MOD($J7130,ROWS(tblConsorcios[Produto]))+1),"")</f>
        <v>Imóvel IE530 – 240m</v>
      </c>
      <c r="M7130" s="20" cm="1">
        <f t="array" ref="M7130">IFERROR(INDEX(tblConsorcios[Valor da Carta (R$)],MOD($J7130,ROWS(tblConsorcios[Produto]))+1),"")</f>
        <v>530000</v>
      </c>
      <c r="N7130" s="2" cm="1">
        <f t="array" ref="N7130">IFERROR(INDEX(tblConsorcios[Prazo (meses)],MOD($J7130,ROWS(tblConsorcios[Produto]))+1),"")</f>
        <v>240</v>
      </c>
      <c r="O7130" s="20" cm="1">
        <f t="array" ref="O7130">IFERROR(INDEX(tblConsorcios[Parcela Mensal (R$)],MOD($J7130,ROWS(tblConsorcios[Produto]))+1),"")</f>
        <v>2844.33</v>
      </c>
      <c r="P7130" s="20" t="str" cm="1">
        <f t="array" ref="P7130">IFERROR(INDEX(tblClientes[Dividendo Mensal (R$)],INT($J7130/ROWS(tblConsorcios[Produto]))+1),"")</f>
        <v/>
      </c>
      <c r="Q7130" s="20" t="str">
        <f t="shared" si="334"/>
        <v/>
      </c>
      <c r="R7130">
        <f t="shared" si="335"/>
        <v>0</v>
      </c>
    </row>
    <row r="7131" spans="10:18" x14ac:dyDescent="0.2">
      <c r="J7131">
        <f t="shared" si="333"/>
        <v>7129</v>
      </c>
      <c r="K7131" t="str" cm="1">
        <f t="array" ref="K7131">IFERROR(INDEX(tblClientes[Cliente],INT($J7131/ROWS(tblConsorcios[Produto]))+1),"")</f>
        <v/>
      </c>
      <c r="L7131" t="str" cm="1">
        <f t="array" ref="L7131">IFERROR(INDEX(tblConsorcios[Produto],MOD($J7131,ROWS(tblConsorcios[Produto]))+1),"")</f>
        <v>Imóvel IE530 – 220m</v>
      </c>
      <c r="M7131" s="20" cm="1">
        <f t="array" ref="M7131">IFERROR(INDEX(tblConsorcios[Valor da Carta (R$)],MOD($J7131,ROWS(tblConsorcios[Produto]))+1),"")</f>
        <v>530000</v>
      </c>
      <c r="N7131" s="2" cm="1">
        <f t="array" ref="N7131">IFERROR(INDEX(tblConsorcios[Prazo (meses)],MOD($J7131,ROWS(tblConsorcios[Produto]))+1),"")</f>
        <v>220</v>
      </c>
      <c r="O7131" s="20" cm="1">
        <f t="array" ref="O7131">IFERROR(INDEX(tblConsorcios[Parcela Mensal (R$)],MOD($J7131,ROWS(tblConsorcios[Produto]))+1),"")</f>
        <v>3078.82</v>
      </c>
      <c r="P7131" s="20" t="str" cm="1">
        <f t="array" ref="P7131">IFERROR(INDEX(tblClientes[Dividendo Mensal (R$)],INT($J7131/ROWS(tblConsorcios[Produto]))+1),"")</f>
        <v/>
      </c>
      <c r="Q7131" s="20" t="str">
        <f t="shared" si="334"/>
        <v/>
      </c>
      <c r="R7131">
        <f t="shared" si="335"/>
        <v>0</v>
      </c>
    </row>
    <row r="7132" spans="10:18" x14ac:dyDescent="0.2">
      <c r="J7132">
        <f t="shared" si="333"/>
        <v>7130</v>
      </c>
      <c r="K7132" t="str" cm="1">
        <f t="array" ref="K7132">IFERROR(INDEX(tblClientes[Cliente],INT($J7132/ROWS(tblConsorcios[Produto]))+1),"")</f>
        <v/>
      </c>
      <c r="L7132" t="str" cm="1">
        <f t="array" ref="L7132">IFERROR(INDEX(tblConsorcios[Produto],MOD($J7132,ROWS(tblConsorcios[Produto]))+1),"")</f>
        <v>Imóvel IE530 – 200m</v>
      </c>
      <c r="M7132" s="20" cm="1">
        <f t="array" ref="M7132">IFERROR(INDEX(tblConsorcios[Valor da Carta (R$)],MOD($J7132,ROWS(tblConsorcios[Produto]))+1),"")</f>
        <v>530000</v>
      </c>
      <c r="N7132" s="2" cm="1">
        <f t="array" ref="N7132">IFERROR(INDEX(tblConsorcios[Prazo (meses)],MOD($J7132,ROWS(tblConsorcios[Produto]))+1),"")</f>
        <v>200</v>
      </c>
      <c r="O7132" s="20" cm="1">
        <f t="array" ref="O7132">IFERROR(INDEX(tblConsorcios[Parcela Mensal (R$)],MOD($J7132,ROWS(tblConsorcios[Produto]))+1),"")</f>
        <v>3360.2</v>
      </c>
      <c r="P7132" s="20" t="str" cm="1">
        <f t="array" ref="P7132">IFERROR(INDEX(tblClientes[Dividendo Mensal (R$)],INT($J7132/ROWS(tblConsorcios[Produto]))+1),"")</f>
        <v/>
      </c>
      <c r="Q7132" s="20" t="str">
        <f t="shared" si="334"/>
        <v/>
      </c>
      <c r="R7132">
        <f t="shared" si="335"/>
        <v>0</v>
      </c>
    </row>
    <row r="7133" spans="10:18" x14ac:dyDescent="0.2">
      <c r="J7133">
        <f t="shared" si="333"/>
        <v>7131</v>
      </c>
      <c r="K7133" t="str" cm="1">
        <f t="array" ref="K7133">IFERROR(INDEX(tblClientes[Cliente],INT($J7133/ROWS(tblConsorcios[Produto]))+1),"")</f>
        <v/>
      </c>
      <c r="L7133" t="str" cm="1">
        <f t="array" ref="L7133">IFERROR(INDEX(tblConsorcios[Produto],MOD($J7133,ROWS(tblConsorcios[Produto]))+1),"")</f>
        <v>Imóvel IE500 – 240m</v>
      </c>
      <c r="M7133" s="20" cm="1">
        <f t="array" ref="M7133">IFERROR(INDEX(tblConsorcios[Valor da Carta (R$)],MOD($J7133,ROWS(tblConsorcios[Produto]))+1),"")</f>
        <v>500000</v>
      </c>
      <c r="N7133" s="2" cm="1">
        <f t="array" ref="N7133">IFERROR(INDEX(tblConsorcios[Prazo (meses)],MOD($J7133,ROWS(tblConsorcios[Produto]))+1),"")</f>
        <v>240</v>
      </c>
      <c r="O7133" s="20" cm="1">
        <f t="array" ref="O7133">IFERROR(INDEX(tblConsorcios[Parcela Mensal (R$)],MOD($J7133,ROWS(tblConsorcios[Produto]))+1),"")</f>
        <v>2683.33</v>
      </c>
      <c r="P7133" s="20" t="str" cm="1">
        <f t="array" ref="P7133">IFERROR(INDEX(tblClientes[Dividendo Mensal (R$)],INT($J7133/ROWS(tblConsorcios[Produto]))+1),"")</f>
        <v/>
      </c>
      <c r="Q7133" s="20" t="str">
        <f t="shared" si="334"/>
        <v/>
      </c>
      <c r="R7133">
        <f t="shared" si="335"/>
        <v>0</v>
      </c>
    </row>
    <row r="7134" spans="10:18" x14ac:dyDescent="0.2">
      <c r="J7134">
        <f t="shared" si="333"/>
        <v>7132</v>
      </c>
      <c r="K7134" t="str" cm="1">
        <f t="array" ref="K7134">IFERROR(INDEX(tblClientes[Cliente],INT($J7134/ROWS(tblConsorcios[Produto]))+1),"")</f>
        <v/>
      </c>
      <c r="L7134" t="str" cm="1">
        <f t="array" ref="L7134">IFERROR(INDEX(tblConsorcios[Produto],MOD($J7134,ROWS(tblConsorcios[Produto]))+1),"")</f>
        <v>Imóvel IE500 – 220m</v>
      </c>
      <c r="M7134" s="20" cm="1">
        <f t="array" ref="M7134">IFERROR(INDEX(tblConsorcios[Valor da Carta (R$)],MOD($J7134,ROWS(tblConsorcios[Produto]))+1),"")</f>
        <v>500000</v>
      </c>
      <c r="N7134" s="2" cm="1">
        <f t="array" ref="N7134">IFERROR(INDEX(tblConsorcios[Prazo (meses)],MOD($J7134,ROWS(tblConsorcios[Produto]))+1),"")</f>
        <v>220</v>
      </c>
      <c r="O7134" s="20" cm="1">
        <f t="array" ref="O7134">IFERROR(INDEX(tblConsorcios[Parcela Mensal (R$)],MOD($J7134,ROWS(tblConsorcios[Produto]))+1),"")</f>
        <v>2904.55</v>
      </c>
      <c r="P7134" s="20" t="str" cm="1">
        <f t="array" ref="P7134">IFERROR(INDEX(tblClientes[Dividendo Mensal (R$)],INT($J7134/ROWS(tblConsorcios[Produto]))+1),"")</f>
        <v/>
      </c>
      <c r="Q7134" s="20" t="str">
        <f t="shared" si="334"/>
        <v/>
      </c>
      <c r="R7134">
        <f t="shared" si="335"/>
        <v>0</v>
      </c>
    </row>
    <row r="7135" spans="10:18" x14ac:dyDescent="0.2">
      <c r="J7135">
        <f t="shared" si="333"/>
        <v>7133</v>
      </c>
      <c r="K7135" t="str" cm="1">
        <f t="array" ref="K7135">IFERROR(INDEX(tblClientes[Cliente],INT($J7135/ROWS(tblConsorcios[Produto]))+1),"")</f>
        <v/>
      </c>
      <c r="L7135" t="str" cm="1">
        <f t="array" ref="L7135">IFERROR(INDEX(tblConsorcios[Produto],MOD($J7135,ROWS(tblConsorcios[Produto]))+1),"")</f>
        <v>Imóvel IE500 – 200m</v>
      </c>
      <c r="M7135" s="20" cm="1">
        <f t="array" ref="M7135">IFERROR(INDEX(tblConsorcios[Valor da Carta (R$)],MOD($J7135,ROWS(tblConsorcios[Produto]))+1),"")</f>
        <v>500000</v>
      </c>
      <c r="N7135" s="2" cm="1">
        <f t="array" ref="N7135">IFERROR(INDEX(tblConsorcios[Prazo (meses)],MOD($J7135,ROWS(tblConsorcios[Produto]))+1),"")</f>
        <v>200</v>
      </c>
      <c r="O7135" s="20" cm="1">
        <f t="array" ref="O7135">IFERROR(INDEX(tblConsorcios[Parcela Mensal (R$)],MOD($J7135,ROWS(tblConsorcios[Produto]))+1),"")</f>
        <v>3170</v>
      </c>
      <c r="P7135" s="20" t="str" cm="1">
        <f t="array" ref="P7135">IFERROR(INDEX(tblClientes[Dividendo Mensal (R$)],INT($J7135/ROWS(tblConsorcios[Produto]))+1),"")</f>
        <v/>
      </c>
      <c r="Q7135" s="20" t="str">
        <f t="shared" si="334"/>
        <v/>
      </c>
      <c r="R7135">
        <f t="shared" si="335"/>
        <v>0</v>
      </c>
    </row>
    <row r="7136" spans="10:18" x14ac:dyDescent="0.2">
      <c r="J7136">
        <f t="shared" si="333"/>
        <v>7134</v>
      </c>
      <c r="K7136" t="str" cm="1">
        <f t="array" ref="K7136">IFERROR(INDEX(tblClientes[Cliente],INT($J7136/ROWS(tblConsorcios[Produto]))+1),"")</f>
        <v/>
      </c>
      <c r="L7136" t="str" cm="1">
        <f t="array" ref="L7136">IFERROR(INDEX(tblConsorcios[Produto],MOD($J7136,ROWS(tblConsorcios[Produto]))+1),"")</f>
        <v>Imóvel IE480 – 240m</v>
      </c>
      <c r="M7136" s="20" cm="1">
        <f t="array" ref="M7136">IFERROR(INDEX(tblConsorcios[Valor da Carta (R$)],MOD($J7136,ROWS(tblConsorcios[Produto]))+1),"")</f>
        <v>480000</v>
      </c>
      <c r="N7136" s="2" cm="1">
        <f t="array" ref="N7136">IFERROR(INDEX(tblConsorcios[Prazo (meses)],MOD($J7136,ROWS(tblConsorcios[Produto]))+1),"")</f>
        <v>240</v>
      </c>
      <c r="O7136" s="20" cm="1">
        <f t="array" ref="O7136">IFERROR(INDEX(tblConsorcios[Parcela Mensal (R$)],MOD($J7136,ROWS(tblConsorcios[Produto]))+1),"")</f>
        <v>2576</v>
      </c>
      <c r="P7136" s="20" t="str" cm="1">
        <f t="array" ref="P7136">IFERROR(INDEX(tblClientes[Dividendo Mensal (R$)],INT($J7136/ROWS(tblConsorcios[Produto]))+1),"")</f>
        <v/>
      </c>
      <c r="Q7136" s="20" t="str">
        <f t="shared" si="334"/>
        <v/>
      </c>
      <c r="R7136">
        <f t="shared" si="335"/>
        <v>0</v>
      </c>
    </row>
    <row r="7137" spans="10:18" x14ac:dyDescent="0.2">
      <c r="J7137">
        <f t="shared" si="333"/>
        <v>7135</v>
      </c>
      <c r="K7137" t="str" cm="1">
        <f t="array" ref="K7137">IFERROR(INDEX(tblClientes[Cliente],INT($J7137/ROWS(tblConsorcios[Produto]))+1),"")</f>
        <v/>
      </c>
      <c r="L7137" t="str" cm="1">
        <f t="array" ref="L7137">IFERROR(INDEX(tblConsorcios[Produto],MOD($J7137,ROWS(tblConsorcios[Produto]))+1),"")</f>
        <v>Imóvel IE480 – 220m</v>
      </c>
      <c r="M7137" s="20" cm="1">
        <f t="array" ref="M7137">IFERROR(INDEX(tblConsorcios[Valor da Carta (R$)],MOD($J7137,ROWS(tblConsorcios[Produto]))+1),"")</f>
        <v>480000</v>
      </c>
      <c r="N7137" s="2" cm="1">
        <f t="array" ref="N7137">IFERROR(INDEX(tblConsorcios[Prazo (meses)],MOD($J7137,ROWS(tblConsorcios[Produto]))+1),"")</f>
        <v>220</v>
      </c>
      <c r="O7137" s="20" cm="1">
        <f t="array" ref="O7137">IFERROR(INDEX(tblConsorcios[Parcela Mensal (R$)],MOD($J7137,ROWS(tblConsorcios[Produto]))+1),"")</f>
        <v>2788.36</v>
      </c>
      <c r="P7137" s="20" t="str" cm="1">
        <f t="array" ref="P7137">IFERROR(INDEX(tblClientes[Dividendo Mensal (R$)],INT($J7137/ROWS(tblConsorcios[Produto]))+1),"")</f>
        <v/>
      </c>
      <c r="Q7137" s="20" t="str">
        <f t="shared" si="334"/>
        <v/>
      </c>
      <c r="R7137">
        <f t="shared" si="335"/>
        <v>0</v>
      </c>
    </row>
    <row r="7138" spans="10:18" x14ac:dyDescent="0.2">
      <c r="J7138">
        <f t="shared" si="333"/>
        <v>7136</v>
      </c>
      <c r="K7138" t="str" cm="1">
        <f t="array" ref="K7138">IFERROR(INDEX(tblClientes[Cliente],INT($J7138/ROWS(tblConsorcios[Produto]))+1),"")</f>
        <v/>
      </c>
      <c r="L7138" t="str" cm="1">
        <f t="array" ref="L7138">IFERROR(INDEX(tblConsorcios[Produto],MOD($J7138,ROWS(tblConsorcios[Produto]))+1),"")</f>
        <v>Imóvel IE480 – 200m</v>
      </c>
      <c r="M7138" s="20" cm="1">
        <f t="array" ref="M7138">IFERROR(INDEX(tblConsorcios[Valor da Carta (R$)],MOD($J7138,ROWS(tblConsorcios[Produto]))+1),"")</f>
        <v>480000</v>
      </c>
      <c r="N7138" s="2" cm="1">
        <f t="array" ref="N7138">IFERROR(INDEX(tblConsorcios[Prazo (meses)],MOD($J7138,ROWS(tblConsorcios[Produto]))+1),"")</f>
        <v>200</v>
      </c>
      <c r="O7138" s="20" cm="1">
        <f t="array" ref="O7138">IFERROR(INDEX(tblConsorcios[Parcela Mensal (R$)],MOD($J7138,ROWS(tblConsorcios[Produto]))+1),"")</f>
        <v>3043.2</v>
      </c>
      <c r="P7138" s="20" t="str" cm="1">
        <f t="array" ref="P7138">IFERROR(INDEX(tblClientes[Dividendo Mensal (R$)],INT($J7138/ROWS(tblConsorcios[Produto]))+1),"")</f>
        <v/>
      </c>
      <c r="Q7138" s="20" t="str">
        <f t="shared" si="334"/>
        <v/>
      </c>
      <c r="R7138">
        <f t="shared" si="335"/>
        <v>0</v>
      </c>
    </row>
    <row r="7139" spans="10:18" x14ac:dyDescent="0.2">
      <c r="J7139">
        <f t="shared" si="333"/>
        <v>7137</v>
      </c>
      <c r="K7139" t="str" cm="1">
        <f t="array" ref="K7139">IFERROR(INDEX(tblClientes[Cliente],INT($J7139/ROWS(tblConsorcios[Produto]))+1),"")</f>
        <v/>
      </c>
      <c r="L7139" t="str" cm="1">
        <f t="array" ref="L7139">IFERROR(INDEX(tblConsorcios[Produto],MOD($J7139,ROWS(tblConsorcios[Produto]))+1),"")</f>
        <v>Imóvel IE450 – 240m</v>
      </c>
      <c r="M7139" s="20" cm="1">
        <f t="array" ref="M7139">IFERROR(INDEX(tblConsorcios[Valor da Carta (R$)],MOD($J7139,ROWS(tblConsorcios[Produto]))+1),"")</f>
        <v>450000</v>
      </c>
      <c r="N7139" s="2" cm="1">
        <f t="array" ref="N7139">IFERROR(INDEX(tblConsorcios[Prazo (meses)],MOD($J7139,ROWS(tblConsorcios[Produto]))+1),"")</f>
        <v>240</v>
      </c>
      <c r="O7139" s="20" cm="1">
        <f t="array" ref="O7139">IFERROR(INDEX(tblConsorcios[Parcela Mensal (R$)],MOD($J7139,ROWS(tblConsorcios[Produto]))+1),"")</f>
        <v>2415</v>
      </c>
      <c r="P7139" s="20" t="str" cm="1">
        <f t="array" ref="P7139">IFERROR(INDEX(tblClientes[Dividendo Mensal (R$)],INT($J7139/ROWS(tblConsorcios[Produto]))+1),"")</f>
        <v/>
      </c>
      <c r="Q7139" s="20" t="str">
        <f t="shared" si="334"/>
        <v/>
      </c>
      <c r="R7139">
        <f t="shared" si="335"/>
        <v>0</v>
      </c>
    </row>
    <row r="7140" spans="10:18" x14ac:dyDescent="0.2">
      <c r="J7140">
        <f t="shared" si="333"/>
        <v>7138</v>
      </c>
      <c r="K7140" t="str" cm="1">
        <f t="array" ref="K7140">IFERROR(INDEX(tblClientes[Cliente],INT($J7140/ROWS(tblConsorcios[Produto]))+1),"")</f>
        <v/>
      </c>
      <c r="L7140" t="str" cm="1">
        <f t="array" ref="L7140">IFERROR(INDEX(tblConsorcios[Produto],MOD($J7140,ROWS(tblConsorcios[Produto]))+1),"")</f>
        <v>Imóvel IE450 – 220m</v>
      </c>
      <c r="M7140" s="20" cm="1">
        <f t="array" ref="M7140">IFERROR(INDEX(tblConsorcios[Valor da Carta (R$)],MOD($J7140,ROWS(tblConsorcios[Produto]))+1),"")</f>
        <v>450000</v>
      </c>
      <c r="N7140" s="2" cm="1">
        <f t="array" ref="N7140">IFERROR(INDEX(tblConsorcios[Prazo (meses)],MOD($J7140,ROWS(tblConsorcios[Produto]))+1),"")</f>
        <v>220</v>
      </c>
      <c r="O7140" s="20" cm="1">
        <f t="array" ref="O7140">IFERROR(INDEX(tblConsorcios[Parcela Mensal (R$)],MOD($J7140,ROWS(tblConsorcios[Produto]))+1),"")</f>
        <v>2614.09</v>
      </c>
      <c r="P7140" s="20" t="str" cm="1">
        <f t="array" ref="P7140">IFERROR(INDEX(tblClientes[Dividendo Mensal (R$)],INT($J7140/ROWS(tblConsorcios[Produto]))+1),"")</f>
        <v/>
      </c>
      <c r="Q7140" s="20" t="str">
        <f t="shared" si="334"/>
        <v/>
      </c>
      <c r="R7140">
        <f t="shared" si="335"/>
        <v>0</v>
      </c>
    </row>
    <row r="7141" spans="10:18" x14ac:dyDescent="0.2">
      <c r="J7141">
        <f t="shared" si="333"/>
        <v>7139</v>
      </c>
      <c r="K7141" t="str" cm="1">
        <f t="array" ref="K7141">IFERROR(INDEX(tblClientes[Cliente],INT($J7141/ROWS(tblConsorcios[Produto]))+1),"")</f>
        <v/>
      </c>
      <c r="L7141" t="str" cm="1">
        <f t="array" ref="L7141">IFERROR(INDEX(tblConsorcios[Produto],MOD($J7141,ROWS(tblConsorcios[Produto]))+1),"")</f>
        <v>Imóvel IE450 – 200m</v>
      </c>
      <c r="M7141" s="20" cm="1">
        <f t="array" ref="M7141">IFERROR(INDEX(tblConsorcios[Valor da Carta (R$)],MOD($J7141,ROWS(tblConsorcios[Produto]))+1),"")</f>
        <v>450000</v>
      </c>
      <c r="N7141" s="2" cm="1">
        <f t="array" ref="N7141">IFERROR(INDEX(tblConsorcios[Prazo (meses)],MOD($J7141,ROWS(tblConsorcios[Produto]))+1),"")</f>
        <v>200</v>
      </c>
      <c r="O7141" s="20" cm="1">
        <f t="array" ref="O7141">IFERROR(INDEX(tblConsorcios[Parcela Mensal (R$)],MOD($J7141,ROWS(tblConsorcios[Produto]))+1),"")</f>
        <v>2853</v>
      </c>
      <c r="P7141" s="20" t="str" cm="1">
        <f t="array" ref="P7141">IFERROR(INDEX(tblClientes[Dividendo Mensal (R$)],INT($J7141/ROWS(tblConsorcios[Produto]))+1),"")</f>
        <v/>
      </c>
      <c r="Q7141" s="20" t="str">
        <f t="shared" si="334"/>
        <v/>
      </c>
      <c r="R7141">
        <f t="shared" si="335"/>
        <v>0</v>
      </c>
    </row>
    <row r="7142" spans="10:18" x14ac:dyDescent="0.2">
      <c r="J7142">
        <f t="shared" si="333"/>
        <v>7140</v>
      </c>
      <c r="K7142" t="str" cm="1">
        <f t="array" ref="K7142">IFERROR(INDEX(tblClientes[Cliente],INT($J7142/ROWS(tblConsorcios[Produto]))+1),"")</f>
        <v/>
      </c>
      <c r="L7142" t="str" cm="1">
        <f t="array" ref="L7142">IFERROR(INDEX(tblConsorcios[Produto],MOD($J7142,ROWS(tblConsorcios[Produto]))+1),"")</f>
        <v>Imóvel IE430 – 240m</v>
      </c>
      <c r="M7142" s="20" cm="1">
        <f t="array" ref="M7142">IFERROR(INDEX(tblConsorcios[Valor da Carta (R$)],MOD($J7142,ROWS(tblConsorcios[Produto]))+1),"")</f>
        <v>430000</v>
      </c>
      <c r="N7142" s="2" cm="1">
        <f t="array" ref="N7142">IFERROR(INDEX(tblConsorcios[Prazo (meses)],MOD($J7142,ROWS(tblConsorcios[Produto]))+1),"")</f>
        <v>240</v>
      </c>
      <c r="O7142" s="20" cm="1">
        <f t="array" ref="O7142">IFERROR(INDEX(tblConsorcios[Parcela Mensal (R$)],MOD($J7142,ROWS(tblConsorcios[Produto]))+1),"")</f>
        <v>2307.67</v>
      </c>
      <c r="P7142" s="20" t="str" cm="1">
        <f t="array" ref="P7142">IFERROR(INDEX(tblClientes[Dividendo Mensal (R$)],INT($J7142/ROWS(tblConsorcios[Produto]))+1),"")</f>
        <v/>
      </c>
      <c r="Q7142" s="20" t="str">
        <f t="shared" si="334"/>
        <v/>
      </c>
      <c r="R7142">
        <f t="shared" si="335"/>
        <v>0</v>
      </c>
    </row>
    <row r="7143" spans="10:18" x14ac:dyDescent="0.2">
      <c r="J7143">
        <f t="shared" si="333"/>
        <v>7141</v>
      </c>
      <c r="K7143" t="str" cm="1">
        <f t="array" ref="K7143">IFERROR(INDEX(tblClientes[Cliente],INT($J7143/ROWS(tblConsorcios[Produto]))+1),"")</f>
        <v/>
      </c>
      <c r="L7143" t="str" cm="1">
        <f t="array" ref="L7143">IFERROR(INDEX(tblConsorcios[Produto],MOD($J7143,ROWS(tblConsorcios[Produto]))+1),"")</f>
        <v>Imóvel IE430 – 220m</v>
      </c>
      <c r="M7143" s="20" cm="1">
        <f t="array" ref="M7143">IFERROR(INDEX(tblConsorcios[Valor da Carta (R$)],MOD($J7143,ROWS(tblConsorcios[Produto]))+1),"")</f>
        <v>430000</v>
      </c>
      <c r="N7143" s="2" cm="1">
        <f t="array" ref="N7143">IFERROR(INDEX(tblConsorcios[Prazo (meses)],MOD($J7143,ROWS(tblConsorcios[Produto]))+1),"")</f>
        <v>220</v>
      </c>
      <c r="O7143" s="20" cm="1">
        <f t="array" ref="O7143">IFERROR(INDEX(tblConsorcios[Parcela Mensal (R$)],MOD($J7143,ROWS(tblConsorcios[Produto]))+1),"")</f>
        <v>2497.91</v>
      </c>
      <c r="P7143" s="20" t="str" cm="1">
        <f t="array" ref="P7143">IFERROR(INDEX(tblClientes[Dividendo Mensal (R$)],INT($J7143/ROWS(tblConsorcios[Produto]))+1),"")</f>
        <v/>
      </c>
      <c r="Q7143" s="20" t="str">
        <f t="shared" si="334"/>
        <v/>
      </c>
      <c r="R7143">
        <f t="shared" si="335"/>
        <v>0</v>
      </c>
    </row>
    <row r="7144" spans="10:18" x14ac:dyDescent="0.2">
      <c r="J7144">
        <f t="shared" si="333"/>
        <v>7142</v>
      </c>
      <c r="K7144" t="str" cm="1">
        <f t="array" ref="K7144">IFERROR(INDEX(tblClientes[Cliente],INT($J7144/ROWS(tblConsorcios[Produto]))+1),"")</f>
        <v/>
      </c>
      <c r="L7144" t="str" cm="1">
        <f t="array" ref="L7144">IFERROR(INDEX(tblConsorcios[Produto],MOD($J7144,ROWS(tblConsorcios[Produto]))+1),"")</f>
        <v>Imóvel IE430 – 200m</v>
      </c>
      <c r="M7144" s="20" cm="1">
        <f t="array" ref="M7144">IFERROR(INDEX(tblConsorcios[Valor da Carta (R$)],MOD($J7144,ROWS(tblConsorcios[Produto]))+1),"")</f>
        <v>430000</v>
      </c>
      <c r="N7144" s="2" cm="1">
        <f t="array" ref="N7144">IFERROR(INDEX(tblConsorcios[Prazo (meses)],MOD($J7144,ROWS(tblConsorcios[Produto]))+1),"")</f>
        <v>200</v>
      </c>
      <c r="O7144" s="20" cm="1">
        <f t="array" ref="O7144">IFERROR(INDEX(tblConsorcios[Parcela Mensal (R$)],MOD($J7144,ROWS(tblConsorcios[Produto]))+1),"")</f>
        <v>2726.2</v>
      </c>
      <c r="P7144" s="20" t="str" cm="1">
        <f t="array" ref="P7144">IFERROR(INDEX(tblClientes[Dividendo Mensal (R$)],INT($J7144/ROWS(tblConsorcios[Produto]))+1),"")</f>
        <v/>
      </c>
      <c r="Q7144" s="20" t="str">
        <f t="shared" si="334"/>
        <v/>
      </c>
      <c r="R7144">
        <f t="shared" si="335"/>
        <v>0</v>
      </c>
    </row>
    <row r="7145" spans="10:18" x14ac:dyDescent="0.2">
      <c r="J7145">
        <f t="shared" si="333"/>
        <v>7143</v>
      </c>
      <c r="K7145" t="str" cm="1">
        <f t="array" ref="K7145">IFERROR(INDEX(tblClientes[Cliente],INT($J7145/ROWS(tblConsorcios[Produto]))+1),"")</f>
        <v/>
      </c>
      <c r="L7145" t="str" cm="1">
        <f t="array" ref="L7145">IFERROR(INDEX(tblConsorcios[Produto],MOD($J7145,ROWS(tblConsorcios[Produto]))+1),"")</f>
        <v>Imóvel IE400 – 240m</v>
      </c>
      <c r="M7145" s="20" cm="1">
        <f t="array" ref="M7145">IFERROR(INDEX(tblConsorcios[Valor da Carta (R$)],MOD($J7145,ROWS(tblConsorcios[Produto]))+1),"")</f>
        <v>400000</v>
      </c>
      <c r="N7145" s="2" cm="1">
        <f t="array" ref="N7145">IFERROR(INDEX(tblConsorcios[Prazo (meses)],MOD($J7145,ROWS(tblConsorcios[Produto]))+1),"")</f>
        <v>240</v>
      </c>
      <c r="O7145" s="20" cm="1">
        <f t="array" ref="O7145">IFERROR(INDEX(tblConsorcios[Parcela Mensal (R$)],MOD($J7145,ROWS(tblConsorcios[Produto]))+1),"")</f>
        <v>2146.67</v>
      </c>
      <c r="P7145" s="20" t="str" cm="1">
        <f t="array" ref="P7145">IFERROR(INDEX(tblClientes[Dividendo Mensal (R$)],INT($J7145/ROWS(tblConsorcios[Produto]))+1),"")</f>
        <v/>
      </c>
      <c r="Q7145" s="20" t="str">
        <f t="shared" si="334"/>
        <v/>
      </c>
      <c r="R7145">
        <f t="shared" si="335"/>
        <v>0</v>
      </c>
    </row>
    <row r="7146" spans="10:18" x14ac:dyDescent="0.2">
      <c r="J7146">
        <f t="shared" si="333"/>
        <v>7144</v>
      </c>
      <c r="K7146" t="str" cm="1">
        <f t="array" ref="K7146">IFERROR(INDEX(tblClientes[Cliente],INT($J7146/ROWS(tblConsorcios[Produto]))+1),"")</f>
        <v/>
      </c>
      <c r="L7146" t="str" cm="1">
        <f t="array" ref="L7146">IFERROR(INDEX(tblConsorcios[Produto],MOD($J7146,ROWS(tblConsorcios[Produto]))+1),"")</f>
        <v>Imóvel IE400 – 220m</v>
      </c>
      <c r="M7146" s="20" cm="1">
        <f t="array" ref="M7146">IFERROR(INDEX(tblConsorcios[Valor da Carta (R$)],MOD($J7146,ROWS(tblConsorcios[Produto]))+1),"")</f>
        <v>400000</v>
      </c>
      <c r="N7146" s="2" cm="1">
        <f t="array" ref="N7146">IFERROR(INDEX(tblConsorcios[Prazo (meses)],MOD($J7146,ROWS(tblConsorcios[Produto]))+1),"")</f>
        <v>220</v>
      </c>
      <c r="O7146" s="20" cm="1">
        <f t="array" ref="O7146">IFERROR(INDEX(tblConsorcios[Parcela Mensal (R$)],MOD($J7146,ROWS(tblConsorcios[Produto]))+1),"")</f>
        <v>2323.64</v>
      </c>
      <c r="P7146" s="20" t="str" cm="1">
        <f t="array" ref="P7146">IFERROR(INDEX(tblClientes[Dividendo Mensal (R$)],INT($J7146/ROWS(tblConsorcios[Produto]))+1),"")</f>
        <v/>
      </c>
      <c r="Q7146" s="20" t="str">
        <f t="shared" si="334"/>
        <v/>
      </c>
      <c r="R7146">
        <f t="shared" si="335"/>
        <v>0</v>
      </c>
    </row>
    <row r="7147" spans="10:18" x14ac:dyDescent="0.2">
      <c r="J7147">
        <f t="shared" si="333"/>
        <v>7145</v>
      </c>
      <c r="K7147" t="str" cm="1">
        <f t="array" ref="K7147">IFERROR(INDEX(tblClientes[Cliente],INT($J7147/ROWS(tblConsorcios[Produto]))+1),"")</f>
        <v/>
      </c>
      <c r="L7147" t="str" cm="1">
        <f t="array" ref="L7147">IFERROR(INDEX(tblConsorcios[Produto],MOD($J7147,ROWS(tblConsorcios[Produto]))+1),"")</f>
        <v>Imóvel IE400 – 200m</v>
      </c>
      <c r="M7147" s="20" cm="1">
        <f t="array" ref="M7147">IFERROR(INDEX(tblConsorcios[Valor da Carta (R$)],MOD($J7147,ROWS(tblConsorcios[Produto]))+1),"")</f>
        <v>400000</v>
      </c>
      <c r="N7147" s="2" cm="1">
        <f t="array" ref="N7147">IFERROR(INDEX(tblConsorcios[Prazo (meses)],MOD($J7147,ROWS(tblConsorcios[Produto]))+1),"")</f>
        <v>200</v>
      </c>
      <c r="O7147" s="20" cm="1">
        <f t="array" ref="O7147">IFERROR(INDEX(tblConsorcios[Parcela Mensal (R$)],MOD($J7147,ROWS(tblConsorcios[Produto]))+1),"")</f>
        <v>2536</v>
      </c>
      <c r="P7147" s="20" t="str" cm="1">
        <f t="array" ref="P7147">IFERROR(INDEX(tblClientes[Dividendo Mensal (R$)],INT($J7147/ROWS(tblConsorcios[Produto]))+1),"")</f>
        <v/>
      </c>
      <c r="Q7147" s="20" t="str">
        <f t="shared" si="334"/>
        <v/>
      </c>
      <c r="R7147">
        <f t="shared" si="335"/>
        <v>0</v>
      </c>
    </row>
    <row r="7148" spans="10:18" x14ac:dyDescent="0.2">
      <c r="J7148">
        <f t="shared" si="333"/>
        <v>7146</v>
      </c>
      <c r="K7148" t="str" cm="1">
        <f t="array" ref="K7148">IFERROR(INDEX(tblClientes[Cliente],INT($J7148/ROWS(tblConsorcios[Produto]))+1),"")</f>
        <v/>
      </c>
      <c r="L7148" t="str" cm="1">
        <f t="array" ref="L7148">IFERROR(INDEX(tblConsorcios[Produto],MOD($J7148,ROWS(tblConsorcios[Produto]))+1),"")</f>
        <v>Imóvel IE380 – 240m</v>
      </c>
      <c r="M7148" s="20" cm="1">
        <f t="array" ref="M7148">IFERROR(INDEX(tblConsorcios[Valor da Carta (R$)],MOD($J7148,ROWS(tblConsorcios[Produto]))+1),"")</f>
        <v>380000</v>
      </c>
      <c r="N7148" s="2" cm="1">
        <f t="array" ref="N7148">IFERROR(INDEX(tblConsorcios[Prazo (meses)],MOD($J7148,ROWS(tblConsorcios[Produto]))+1),"")</f>
        <v>240</v>
      </c>
      <c r="O7148" s="20" cm="1">
        <f t="array" ref="O7148">IFERROR(INDEX(tblConsorcios[Parcela Mensal (R$)],MOD($J7148,ROWS(tblConsorcios[Produto]))+1),"")</f>
        <v>2039.33</v>
      </c>
      <c r="P7148" s="20" t="str" cm="1">
        <f t="array" ref="P7148">IFERROR(INDEX(tblClientes[Dividendo Mensal (R$)],INT($J7148/ROWS(tblConsorcios[Produto]))+1),"")</f>
        <v/>
      </c>
      <c r="Q7148" s="20" t="str">
        <f t="shared" si="334"/>
        <v/>
      </c>
      <c r="R7148">
        <f t="shared" si="335"/>
        <v>0</v>
      </c>
    </row>
    <row r="7149" spans="10:18" x14ac:dyDescent="0.2">
      <c r="J7149">
        <f t="shared" si="333"/>
        <v>7147</v>
      </c>
      <c r="K7149" t="str" cm="1">
        <f t="array" ref="K7149">IFERROR(INDEX(tblClientes[Cliente],INT($J7149/ROWS(tblConsorcios[Produto]))+1),"")</f>
        <v/>
      </c>
      <c r="L7149" t="str" cm="1">
        <f t="array" ref="L7149">IFERROR(INDEX(tblConsorcios[Produto],MOD($J7149,ROWS(tblConsorcios[Produto]))+1),"")</f>
        <v>Imóvel IE380 – 220m</v>
      </c>
      <c r="M7149" s="20" cm="1">
        <f t="array" ref="M7149">IFERROR(INDEX(tblConsorcios[Valor da Carta (R$)],MOD($J7149,ROWS(tblConsorcios[Produto]))+1),"")</f>
        <v>380000</v>
      </c>
      <c r="N7149" s="2" cm="1">
        <f t="array" ref="N7149">IFERROR(INDEX(tblConsorcios[Prazo (meses)],MOD($J7149,ROWS(tblConsorcios[Produto]))+1),"")</f>
        <v>220</v>
      </c>
      <c r="O7149" s="20" cm="1">
        <f t="array" ref="O7149">IFERROR(INDEX(tblConsorcios[Parcela Mensal (R$)],MOD($J7149,ROWS(tblConsorcios[Produto]))+1),"")</f>
        <v>2207.4499999999998</v>
      </c>
      <c r="P7149" s="20" t="str" cm="1">
        <f t="array" ref="P7149">IFERROR(INDEX(tblClientes[Dividendo Mensal (R$)],INT($J7149/ROWS(tblConsorcios[Produto]))+1),"")</f>
        <v/>
      </c>
      <c r="Q7149" s="20" t="str">
        <f t="shared" si="334"/>
        <v/>
      </c>
      <c r="R7149">
        <f t="shared" si="335"/>
        <v>0</v>
      </c>
    </row>
    <row r="7150" spans="10:18" x14ac:dyDescent="0.2">
      <c r="J7150">
        <f t="shared" si="333"/>
        <v>7148</v>
      </c>
      <c r="K7150" t="str" cm="1">
        <f t="array" ref="K7150">IFERROR(INDEX(tblClientes[Cliente],INT($J7150/ROWS(tblConsorcios[Produto]))+1),"")</f>
        <v/>
      </c>
      <c r="L7150" t="str" cm="1">
        <f t="array" ref="L7150">IFERROR(INDEX(tblConsorcios[Produto],MOD($J7150,ROWS(tblConsorcios[Produto]))+1),"")</f>
        <v>Imóvel IE380 – 200m</v>
      </c>
      <c r="M7150" s="20" cm="1">
        <f t="array" ref="M7150">IFERROR(INDEX(tblConsorcios[Valor da Carta (R$)],MOD($J7150,ROWS(tblConsorcios[Produto]))+1),"")</f>
        <v>380000</v>
      </c>
      <c r="N7150" s="2" cm="1">
        <f t="array" ref="N7150">IFERROR(INDEX(tblConsorcios[Prazo (meses)],MOD($J7150,ROWS(tblConsorcios[Produto]))+1),"")</f>
        <v>200</v>
      </c>
      <c r="O7150" s="20" cm="1">
        <f t="array" ref="O7150">IFERROR(INDEX(tblConsorcios[Parcela Mensal (R$)],MOD($J7150,ROWS(tblConsorcios[Produto]))+1),"")</f>
        <v>2409.1999999999998</v>
      </c>
      <c r="P7150" s="20" t="str" cm="1">
        <f t="array" ref="P7150">IFERROR(INDEX(tblClientes[Dividendo Mensal (R$)],INT($J7150/ROWS(tblConsorcios[Produto]))+1),"")</f>
        <v/>
      </c>
      <c r="Q7150" s="20" t="str">
        <f t="shared" si="334"/>
        <v/>
      </c>
      <c r="R7150">
        <f t="shared" si="335"/>
        <v>0</v>
      </c>
    </row>
    <row r="7151" spans="10:18" x14ac:dyDescent="0.2">
      <c r="J7151">
        <f t="shared" si="333"/>
        <v>7149</v>
      </c>
      <c r="K7151" t="str" cm="1">
        <f t="array" ref="K7151">IFERROR(INDEX(tblClientes[Cliente],INT($J7151/ROWS(tblConsorcios[Produto]))+1),"")</f>
        <v/>
      </c>
      <c r="L7151" t="str" cm="1">
        <f t="array" ref="L7151">IFERROR(INDEX(tblConsorcios[Produto],MOD($J7151,ROWS(tblConsorcios[Produto]))+1),"")</f>
        <v>Imóvel IE350 – 240m</v>
      </c>
      <c r="M7151" s="20" cm="1">
        <f t="array" ref="M7151">IFERROR(INDEX(tblConsorcios[Valor da Carta (R$)],MOD($J7151,ROWS(tblConsorcios[Produto]))+1),"")</f>
        <v>350000</v>
      </c>
      <c r="N7151" s="2" cm="1">
        <f t="array" ref="N7151">IFERROR(INDEX(tblConsorcios[Prazo (meses)],MOD($J7151,ROWS(tblConsorcios[Produto]))+1),"")</f>
        <v>240</v>
      </c>
      <c r="O7151" s="20" cm="1">
        <f t="array" ref="O7151">IFERROR(INDEX(tblConsorcios[Parcela Mensal (R$)],MOD($J7151,ROWS(tblConsorcios[Produto]))+1),"")</f>
        <v>1878.33</v>
      </c>
      <c r="P7151" s="20" t="str" cm="1">
        <f t="array" ref="P7151">IFERROR(INDEX(tblClientes[Dividendo Mensal (R$)],INT($J7151/ROWS(tblConsorcios[Produto]))+1),"")</f>
        <v/>
      </c>
      <c r="Q7151" s="20" t="str">
        <f t="shared" si="334"/>
        <v/>
      </c>
      <c r="R7151">
        <f t="shared" si="335"/>
        <v>0</v>
      </c>
    </row>
    <row r="7152" spans="10:18" x14ac:dyDescent="0.2">
      <c r="J7152">
        <f t="shared" si="333"/>
        <v>7150</v>
      </c>
      <c r="K7152" t="str" cm="1">
        <f t="array" ref="K7152">IFERROR(INDEX(tblClientes[Cliente],INT($J7152/ROWS(tblConsorcios[Produto]))+1),"")</f>
        <v/>
      </c>
      <c r="L7152" t="str" cm="1">
        <f t="array" ref="L7152">IFERROR(INDEX(tblConsorcios[Produto],MOD($J7152,ROWS(tblConsorcios[Produto]))+1),"")</f>
        <v>Imóvel IE350 – 220m</v>
      </c>
      <c r="M7152" s="20" cm="1">
        <f t="array" ref="M7152">IFERROR(INDEX(tblConsorcios[Valor da Carta (R$)],MOD($J7152,ROWS(tblConsorcios[Produto]))+1),"")</f>
        <v>350000</v>
      </c>
      <c r="N7152" s="2" cm="1">
        <f t="array" ref="N7152">IFERROR(INDEX(tblConsorcios[Prazo (meses)],MOD($J7152,ROWS(tblConsorcios[Produto]))+1),"")</f>
        <v>220</v>
      </c>
      <c r="O7152" s="20" cm="1">
        <f t="array" ref="O7152">IFERROR(INDEX(tblConsorcios[Parcela Mensal (R$)],MOD($J7152,ROWS(tblConsorcios[Produto]))+1),"")</f>
        <v>2033.18</v>
      </c>
      <c r="P7152" s="20" t="str" cm="1">
        <f t="array" ref="P7152">IFERROR(INDEX(tblClientes[Dividendo Mensal (R$)],INT($J7152/ROWS(tblConsorcios[Produto]))+1),"")</f>
        <v/>
      </c>
      <c r="Q7152" s="20" t="str">
        <f t="shared" si="334"/>
        <v/>
      </c>
      <c r="R7152">
        <f t="shared" si="335"/>
        <v>0</v>
      </c>
    </row>
    <row r="7153" spans="10:18" x14ac:dyDescent="0.2">
      <c r="J7153">
        <f t="shared" si="333"/>
        <v>7151</v>
      </c>
      <c r="K7153" t="str" cm="1">
        <f t="array" ref="K7153">IFERROR(INDEX(tblClientes[Cliente],INT($J7153/ROWS(tblConsorcios[Produto]))+1),"")</f>
        <v/>
      </c>
      <c r="L7153" t="str" cm="1">
        <f t="array" ref="L7153">IFERROR(INDEX(tblConsorcios[Produto],MOD($J7153,ROWS(tblConsorcios[Produto]))+1),"")</f>
        <v>Imóvel IE350 – 200m</v>
      </c>
      <c r="M7153" s="20" cm="1">
        <f t="array" ref="M7153">IFERROR(INDEX(tblConsorcios[Valor da Carta (R$)],MOD($J7153,ROWS(tblConsorcios[Produto]))+1),"")</f>
        <v>350000</v>
      </c>
      <c r="N7153" s="2" cm="1">
        <f t="array" ref="N7153">IFERROR(INDEX(tblConsorcios[Prazo (meses)],MOD($J7153,ROWS(tblConsorcios[Produto]))+1),"")</f>
        <v>200</v>
      </c>
      <c r="O7153" s="20" cm="1">
        <f t="array" ref="O7153">IFERROR(INDEX(tblConsorcios[Parcela Mensal (R$)],MOD($J7153,ROWS(tblConsorcios[Produto]))+1),"")</f>
        <v>2219</v>
      </c>
      <c r="P7153" s="20" t="str" cm="1">
        <f t="array" ref="P7153">IFERROR(INDEX(tblClientes[Dividendo Mensal (R$)],INT($J7153/ROWS(tblConsorcios[Produto]))+1),"")</f>
        <v/>
      </c>
      <c r="Q7153" s="20" t="str">
        <f t="shared" si="334"/>
        <v/>
      </c>
      <c r="R7153">
        <f t="shared" si="335"/>
        <v>0</v>
      </c>
    </row>
    <row r="7154" spans="10:18" x14ac:dyDescent="0.2">
      <c r="J7154">
        <f t="shared" si="333"/>
        <v>7152</v>
      </c>
      <c r="K7154" t="str" cm="1">
        <f t="array" ref="K7154">IFERROR(INDEX(tblClientes[Cliente],INT($J7154/ROWS(tblConsorcios[Produto]))+1),"")</f>
        <v/>
      </c>
      <c r="L7154" t="str" cm="1">
        <f t="array" ref="L7154">IFERROR(INDEX(tblConsorcios[Produto],MOD($J7154,ROWS(tblConsorcios[Produto]))+1),"")</f>
        <v>Imóvel IE330 – 240m</v>
      </c>
      <c r="M7154" s="20" cm="1">
        <f t="array" ref="M7154">IFERROR(INDEX(tblConsorcios[Valor da Carta (R$)],MOD($J7154,ROWS(tblConsorcios[Produto]))+1),"")</f>
        <v>330000</v>
      </c>
      <c r="N7154" s="2" cm="1">
        <f t="array" ref="N7154">IFERROR(INDEX(tblConsorcios[Prazo (meses)],MOD($J7154,ROWS(tblConsorcios[Produto]))+1),"")</f>
        <v>240</v>
      </c>
      <c r="O7154" s="20" cm="1">
        <f t="array" ref="O7154">IFERROR(INDEX(tblConsorcios[Parcela Mensal (R$)],MOD($J7154,ROWS(tblConsorcios[Produto]))+1),"")</f>
        <v>1771</v>
      </c>
      <c r="P7154" s="20" t="str" cm="1">
        <f t="array" ref="P7154">IFERROR(INDEX(tblClientes[Dividendo Mensal (R$)],INT($J7154/ROWS(tblConsorcios[Produto]))+1),"")</f>
        <v/>
      </c>
      <c r="Q7154" s="20" t="str">
        <f t="shared" si="334"/>
        <v/>
      </c>
      <c r="R7154">
        <f t="shared" si="335"/>
        <v>0</v>
      </c>
    </row>
    <row r="7155" spans="10:18" x14ac:dyDescent="0.2">
      <c r="J7155">
        <f t="shared" si="333"/>
        <v>7153</v>
      </c>
      <c r="K7155" t="str" cm="1">
        <f t="array" ref="K7155">IFERROR(INDEX(tblClientes[Cliente],INT($J7155/ROWS(tblConsorcios[Produto]))+1),"")</f>
        <v/>
      </c>
      <c r="L7155" t="str" cm="1">
        <f t="array" ref="L7155">IFERROR(INDEX(tblConsorcios[Produto],MOD($J7155,ROWS(tblConsorcios[Produto]))+1),"")</f>
        <v>Imóvel IE330 – 220m</v>
      </c>
      <c r="M7155" s="20" cm="1">
        <f t="array" ref="M7155">IFERROR(INDEX(tblConsorcios[Valor da Carta (R$)],MOD($J7155,ROWS(tblConsorcios[Produto]))+1),"")</f>
        <v>330000</v>
      </c>
      <c r="N7155" s="2" cm="1">
        <f t="array" ref="N7155">IFERROR(INDEX(tblConsorcios[Prazo (meses)],MOD($J7155,ROWS(tblConsorcios[Produto]))+1),"")</f>
        <v>220</v>
      </c>
      <c r="O7155" s="20" cm="1">
        <f t="array" ref="O7155">IFERROR(INDEX(tblConsorcios[Parcela Mensal (R$)],MOD($J7155,ROWS(tblConsorcios[Produto]))+1),"")</f>
        <v>1917</v>
      </c>
      <c r="P7155" s="20" t="str" cm="1">
        <f t="array" ref="P7155">IFERROR(INDEX(tblClientes[Dividendo Mensal (R$)],INT($J7155/ROWS(tblConsorcios[Produto]))+1),"")</f>
        <v/>
      </c>
      <c r="Q7155" s="20" t="str">
        <f t="shared" si="334"/>
        <v/>
      </c>
      <c r="R7155">
        <f t="shared" si="335"/>
        <v>0</v>
      </c>
    </row>
    <row r="7156" spans="10:18" x14ac:dyDescent="0.2">
      <c r="J7156">
        <f t="shared" si="333"/>
        <v>7154</v>
      </c>
      <c r="K7156" t="str" cm="1">
        <f t="array" ref="K7156">IFERROR(INDEX(tblClientes[Cliente],INT($J7156/ROWS(tblConsorcios[Produto]))+1),"")</f>
        <v/>
      </c>
      <c r="L7156" t="str" cm="1">
        <f t="array" ref="L7156">IFERROR(INDEX(tblConsorcios[Produto],MOD($J7156,ROWS(tblConsorcios[Produto]))+1),"")</f>
        <v>Imóvel IE330 – 200m</v>
      </c>
      <c r="M7156" s="20" cm="1">
        <f t="array" ref="M7156">IFERROR(INDEX(tblConsorcios[Valor da Carta (R$)],MOD($J7156,ROWS(tblConsorcios[Produto]))+1),"")</f>
        <v>330000</v>
      </c>
      <c r="N7156" s="2" cm="1">
        <f t="array" ref="N7156">IFERROR(INDEX(tblConsorcios[Prazo (meses)],MOD($J7156,ROWS(tblConsorcios[Produto]))+1),"")</f>
        <v>200</v>
      </c>
      <c r="O7156" s="20" cm="1">
        <f t="array" ref="O7156">IFERROR(INDEX(tblConsorcios[Parcela Mensal (R$)],MOD($J7156,ROWS(tblConsorcios[Produto]))+1),"")</f>
        <v>2092.1999999999998</v>
      </c>
      <c r="P7156" s="20" t="str" cm="1">
        <f t="array" ref="P7156">IFERROR(INDEX(tblClientes[Dividendo Mensal (R$)],INT($J7156/ROWS(tblConsorcios[Produto]))+1),"")</f>
        <v/>
      </c>
      <c r="Q7156" s="20" t="str">
        <f t="shared" si="334"/>
        <v/>
      </c>
      <c r="R7156">
        <f t="shared" si="335"/>
        <v>0</v>
      </c>
    </row>
    <row r="7157" spans="10:18" x14ac:dyDescent="0.2">
      <c r="J7157">
        <f t="shared" si="333"/>
        <v>7155</v>
      </c>
      <c r="K7157" t="str" cm="1">
        <f t="array" ref="K7157">IFERROR(INDEX(tblClientes[Cliente],INT($J7157/ROWS(tblConsorcios[Produto]))+1),"")</f>
        <v/>
      </c>
      <c r="L7157" t="str" cm="1">
        <f t="array" ref="L7157">IFERROR(INDEX(tblConsorcios[Produto],MOD($J7157,ROWS(tblConsorcios[Produto]))+1),"")</f>
        <v>Imóvel IE300 – 240m</v>
      </c>
      <c r="M7157" s="20" cm="1">
        <f t="array" ref="M7157">IFERROR(INDEX(tblConsorcios[Valor da Carta (R$)],MOD($J7157,ROWS(tblConsorcios[Produto]))+1),"")</f>
        <v>300000</v>
      </c>
      <c r="N7157" s="2" cm="1">
        <f t="array" ref="N7157">IFERROR(INDEX(tblConsorcios[Prazo (meses)],MOD($J7157,ROWS(tblConsorcios[Produto]))+1),"")</f>
        <v>240</v>
      </c>
      <c r="O7157" s="20" cm="1">
        <f t="array" ref="O7157">IFERROR(INDEX(tblConsorcios[Parcela Mensal (R$)],MOD($J7157,ROWS(tblConsorcios[Produto]))+1),"")</f>
        <v>1610</v>
      </c>
      <c r="P7157" s="20" t="str" cm="1">
        <f t="array" ref="P7157">IFERROR(INDEX(tblClientes[Dividendo Mensal (R$)],INT($J7157/ROWS(tblConsorcios[Produto]))+1),"")</f>
        <v/>
      </c>
      <c r="Q7157" s="20" t="str">
        <f t="shared" si="334"/>
        <v/>
      </c>
      <c r="R7157">
        <f t="shared" si="335"/>
        <v>0</v>
      </c>
    </row>
    <row r="7158" spans="10:18" x14ac:dyDescent="0.2">
      <c r="J7158">
        <f t="shared" si="333"/>
        <v>7156</v>
      </c>
      <c r="K7158" t="str" cm="1">
        <f t="array" ref="K7158">IFERROR(INDEX(tblClientes[Cliente],INT($J7158/ROWS(tblConsorcios[Produto]))+1),"")</f>
        <v/>
      </c>
      <c r="L7158" t="str" cm="1">
        <f t="array" ref="L7158">IFERROR(INDEX(tblConsorcios[Produto],MOD($J7158,ROWS(tblConsorcios[Produto]))+1),"")</f>
        <v>Imóvel IE300 – 220m</v>
      </c>
      <c r="M7158" s="20" cm="1">
        <f t="array" ref="M7158">IFERROR(INDEX(tblConsorcios[Valor da Carta (R$)],MOD($J7158,ROWS(tblConsorcios[Produto]))+1),"")</f>
        <v>300000</v>
      </c>
      <c r="N7158" s="2" cm="1">
        <f t="array" ref="N7158">IFERROR(INDEX(tblConsorcios[Prazo (meses)],MOD($J7158,ROWS(tblConsorcios[Produto]))+1),"")</f>
        <v>220</v>
      </c>
      <c r="O7158" s="20" cm="1">
        <f t="array" ref="O7158">IFERROR(INDEX(tblConsorcios[Parcela Mensal (R$)],MOD($J7158,ROWS(tblConsorcios[Produto]))+1),"")</f>
        <v>1742.73</v>
      </c>
      <c r="P7158" s="20" t="str" cm="1">
        <f t="array" ref="P7158">IFERROR(INDEX(tblClientes[Dividendo Mensal (R$)],INT($J7158/ROWS(tblConsorcios[Produto]))+1),"")</f>
        <v/>
      </c>
      <c r="Q7158" s="20" t="str">
        <f t="shared" si="334"/>
        <v/>
      </c>
      <c r="R7158">
        <f t="shared" si="335"/>
        <v>0</v>
      </c>
    </row>
    <row r="7159" spans="10:18" x14ac:dyDescent="0.2">
      <c r="J7159">
        <f t="shared" si="333"/>
        <v>7157</v>
      </c>
      <c r="K7159" t="str" cm="1">
        <f t="array" ref="K7159">IFERROR(INDEX(tblClientes[Cliente],INT($J7159/ROWS(tblConsorcios[Produto]))+1),"")</f>
        <v/>
      </c>
      <c r="L7159" t="str" cm="1">
        <f t="array" ref="L7159">IFERROR(INDEX(tblConsorcios[Produto],MOD($J7159,ROWS(tblConsorcios[Produto]))+1),"")</f>
        <v>Imóvel IE300 – 200m</v>
      </c>
      <c r="M7159" s="20" cm="1">
        <f t="array" ref="M7159">IFERROR(INDEX(tblConsorcios[Valor da Carta (R$)],MOD($J7159,ROWS(tblConsorcios[Produto]))+1),"")</f>
        <v>300000</v>
      </c>
      <c r="N7159" s="2" cm="1">
        <f t="array" ref="N7159">IFERROR(INDEX(tblConsorcios[Prazo (meses)],MOD($J7159,ROWS(tblConsorcios[Produto]))+1),"")</f>
        <v>200</v>
      </c>
      <c r="O7159" s="20" cm="1">
        <f t="array" ref="O7159">IFERROR(INDEX(tblConsorcios[Parcela Mensal (R$)],MOD($J7159,ROWS(tblConsorcios[Produto]))+1),"")</f>
        <v>1902</v>
      </c>
      <c r="P7159" s="20" t="str" cm="1">
        <f t="array" ref="P7159">IFERROR(INDEX(tblClientes[Dividendo Mensal (R$)],INT($J7159/ROWS(tblConsorcios[Produto]))+1),"")</f>
        <v/>
      </c>
      <c r="Q7159" s="20" t="str">
        <f t="shared" si="334"/>
        <v/>
      </c>
      <c r="R7159">
        <f t="shared" si="335"/>
        <v>0</v>
      </c>
    </row>
    <row r="7160" spans="10:18" x14ac:dyDescent="0.2">
      <c r="J7160">
        <f t="shared" si="333"/>
        <v>7158</v>
      </c>
      <c r="K7160" t="str" cm="1">
        <f t="array" ref="K7160">IFERROR(INDEX(tblClientes[Cliente],INT($J7160/ROWS(tblConsorcios[Produto]))+1),"")</f>
        <v/>
      </c>
      <c r="L7160" t="str" cm="1">
        <f t="array" ref="L7160">IFERROR(INDEX(tblConsorcios[Produto],MOD($J7160,ROWS(tblConsorcios[Produto]))+1),"")</f>
        <v>Imóvel IE240 – 240m</v>
      </c>
      <c r="M7160" s="20" cm="1">
        <f t="array" ref="M7160">IFERROR(INDEX(tblConsorcios[Valor da Carta (R$)],MOD($J7160,ROWS(tblConsorcios[Produto]))+1),"")</f>
        <v>240000</v>
      </c>
      <c r="N7160" s="2" cm="1">
        <f t="array" ref="N7160">IFERROR(INDEX(tblConsorcios[Prazo (meses)],MOD($J7160,ROWS(tblConsorcios[Produto]))+1),"")</f>
        <v>240</v>
      </c>
      <c r="O7160" s="20" cm="1">
        <f t="array" ref="O7160">IFERROR(INDEX(tblConsorcios[Parcela Mensal (R$)],MOD($J7160,ROWS(tblConsorcios[Produto]))+1),"")</f>
        <v>1288</v>
      </c>
      <c r="P7160" s="20" t="str" cm="1">
        <f t="array" ref="P7160">IFERROR(INDEX(tblClientes[Dividendo Mensal (R$)],INT($J7160/ROWS(tblConsorcios[Produto]))+1),"")</f>
        <v/>
      </c>
      <c r="Q7160" s="20" t="str">
        <f t="shared" si="334"/>
        <v/>
      </c>
      <c r="R7160">
        <f t="shared" si="335"/>
        <v>0</v>
      </c>
    </row>
    <row r="7161" spans="10:18" x14ac:dyDescent="0.2">
      <c r="J7161">
        <f t="shared" si="333"/>
        <v>7159</v>
      </c>
      <c r="K7161" t="str" cm="1">
        <f t="array" ref="K7161">IFERROR(INDEX(tblClientes[Cliente],INT($J7161/ROWS(tblConsorcios[Produto]))+1),"")</f>
        <v/>
      </c>
      <c r="L7161" t="str" cm="1">
        <f t="array" ref="L7161">IFERROR(INDEX(tblConsorcios[Produto],MOD($J7161,ROWS(tblConsorcios[Produto]))+1),"")</f>
        <v>Imóvel IE240 – 220m</v>
      </c>
      <c r="M7161" s="20" cm="1">
        <f t="array" ref="M7161">IFERROR(INDEX(tblConsorcios[Valor da Carta (R$)],MOD($J7161,ROWS(tblConsorcios[Produto]))+1),"")</f>
        <v>240000</v>
      </c>
      <c r="N7161" s="2" cm="1">
        <f t="array" ref="N7161">IFERROR(INDEX(tblConsorcios[Prazo (meses)],MOD($J7161,ROWS(tblConsorcios[Produto]))+1),"")</f>
        <v>220</v>
      </c>
      <c r="O7161" s="20" cm="1">
        <f t="array" ref="O7161">IFERROR(INDEX(tblConsorcios[Parcela Mensal (R$)],MOD($J7161,ROWS(tblConsorcios[Produto]))+1),"")</f>
        <v>1394.18</v>
      </c>
      <c r="P7161" s="20" t="str" cm="1">
        <f t="array" ref="P7161">IFERROR(INDEX(tblClientes[Dividendo Mensal (R$)],INT($J7161/ROWS(tblConsorcios[Produto]))+1),"")</f>
        <v/>
      </c>
      <c r="Q7161" s="20" t="str">
        <f t="shared" si="334"/>
        <v/>
      </c>
      <c r="R7161">
        <f t="shared" si="335"/>
        <v>0</v>
      </c>
    </row>
    <row r="7162" spans="10:18" x14ac:dyDescent="0.2">
      <c r="J7162">
        <f t="shared" si="333"/>
        <v>7160</v>
      </c>
      <c r="K7162" t="str" cm="1">
        <f t="array" ref="K7162">IFERROR(INDEX(tblClientes[Cliente],INT($J7162/ROWS(tblConsorcios[Produto]))+1),"")</f>
        <v/>
      </c>
      <c r="L7162" t="str" cm="1">
        <f t="array" ref="L7162">IFERROR(INDEX(tblConsorcios[Produto],MOD($J7162,ROWS(tblConsorcios[Produto]))+1),"")</f>
        <v>Imóvel IE240 – 200m</v>
      </c>
      <c r="M7162" s="20" cm="1">
        <f t="array" ref="M7162">IFERROR(INDEX(tblConsorcios[Valor da Carta (R$)],MOD($J7162,ROWS(tblConsorcios[Produto]))+1),"")</f>
        <v>240000</v>
      </c>
      <c r="N7162" s="2" cm="1">
        <f t="array" ref="N7162">IFERROR(INDEX(tblConsorcios[Prazo (meses)],MOD($J7162,ROWS(tblConsorcios[Produto]))+1),"")</f>
        <v>200</v>
      </c>
      <c r="O7162" s="20" cm="1">
        <f t="array" ref="O7162">IFERROR(INDEX(tblConsorcios[Parcela Mensal (R$)],MOD($J7162,ROWS(tblConsorcios[Produto]))+1),"")</f>
        <v>1521.6</v>
      </c>
      <c r="P7162" s="20" t="str" cm="1">
        <f t="array" ref="P7162">IFERROR(INDEX(tblClientes[Dividendo Mensal (R$)],INT($J7162/ROWS(tblConsorcios[Produto]))+1),"")</f>
        <v/>
      </c>
      <c r="Q7162" s="20" t="str">
        <f t="shared" si="334"/>
        <v/>
      </c>
      <c r="R7162">
        <f t="shared" si="335"/>
        <v>0</v>
      </c>
    </row>
    <row r="7163" spans="10:18" x14ac:dyDescent="0.2">
      <c r="J7163">
        <f t="shared" si="333"/>
        <v>7161</v>
      </c>
      <c r="K7163" t="str" cm="1">
        <f t="array" ref="K7163">IFERROR(INDEX(tblClientes[Cliente],INT($J7163/ROWS(tblConsorcios[Produto]))+1),"")</f>
        <v/>
      </c>
      <c r="L7163" t="str" cm="1">
        <f t="array" ref="L7163">IFERROR(INDEX(tblConsorcios[Produto],MOD($J7163,ROWS(tblConsorcios[Produto]))+1),"")</f>
        <v>Imóvel IE230 – 240m</v>
      </c>
      <c r="M7163" s="20" cm="1">
        <f t="array" ref="M7163">IFERROR(INDEX(tblConsorcios[Valor da Carta (R$)],MOD($J7163,ROWS(tblConsorcios[Produto]))+1),"")</f>
        <v>230000</v>
      </c>
      <c r="N7163" s="2" cm="1">
        <f t="array" ref="N7163">IFERROR(INDEX(tblConsorcios[Prazo (meses)],MOD($J7163,ROWS(tblConsorcios[Produto]))+1),"")</f>
        <v>240</v>
      </c>
      <c r="O7163" s="20" cm="1">
        <f t="array" ref="O7163">IFERROR(INDEX(tblConsorcios[Parcela Mensal (R$)],MOD($J7163,ROWS(tblConsorcios[Produto]))+1),"")</f>
        <v>1234.33</v>
      </c>
      <c r="P7163" s="20" t="str" cm="1">
        <f t="array" ref="P7163">IFERROR(INDEX(tblClientes[Dividendo Mensal (R$)],INT($J7163/ROWS(tblConsorcios[Produto]))+1),"")</f>
        <v/>
      </c>
      <c r="Q7163" s="20" t="str">
        <f t="shared" si="334"/>
        <v/>
      </c>
      <c r="R7163">
        <f t="shared" si="335"/>
        <v>0</v>
      </c>
    </row>
    <row r="7164" spans="10:18" x14ac:dyDescent="0.2">
      <c r="J7164">
        <f t="shared" si="333"/>
        <v>7162</v>
      </c>
      <c r="K7164" t="str" cm="1">
        <f t="array" ref="K7164">IFERROR(INDEX(tblClientes[Cliente],INT($J7164/ROWS(tblConsorcios[Produto]))+1),"")</f>
        <v/>
      </c>
      <c r="L7164" t="str" cm="1">
        <f t="array" ref="L7164">IFERROR(INDEX(tblConsorcios[Produto],MOD($J7164,ROWS(tblConsorcios[Produto]))+1),"")</f>
        <v>Imóvel IE230 – 220m</v>
      </c>
      <c r="M7164" s="20" cm="1">
        <f t="array" ref="M7164">IFERROR(INDEX(tblConsorcios[Valor da Carta (R$)],MOD($J7164,ROWS(tblConsorcios[Produto]))+1),"")</f>
        <v>230000</v>
      </c>
      <c r="N7164" s="2" cm="1">
        <f t="array" ref="N7164">IFERROR(INDEX(tblConsorcios[Prazo (meses)],MOD($J7164,ROWS(tblConsorcios[Produto]))+1),"")</f>
        <v>220</v>
      </c>
      <c r="O7164" s="20" cm="1">
        <f t="array" ref="O7164">IFERROR(INDEX(tblConsorcios[Parcela Mensal (R$)],MOD($J7164,ROWS(tblConsorcios[Produto]))+1),"")</f>
        <v>1336.09</v>
      </c>
      <c r="P7164" s="20" t="str" cm="1">
        <f t="array" ref="P7164">IFERROR(INDEX(tblClientes[Dividendo Mensal (R$)],INT($J7164/ROWS(tblConsorcios[Produto]))+1),"")</f>
        <v/>
      </c>
      <c r="Q7164" s="20" t="str">
        <f t="shared" si="334"/>
        <v/>
      </c>
      <c r="R7164">
        <f t="shared" si="335"/>
        <v>0</v>
      </c>
    </row>
    <row r="7165" spans="10:18" x14ac:dyDescent="0.2">
      <c r="J7165">
        <f t="shared" si="333"/>
        <v>7163</v>
      </c>
      <c r="K7165" t="str" cm="1">
        <f t="array" ref="K7165">IFERROR(INDEX(tblClientes[Cliente],INT($J7165/ROWS(tblConsorcios[Produto]))+1),"")</f>
        <v/>
      </c>
      <c r="L7165" t="str" cm="1">
        <f t="array" ref="L7165">IFERROR(INDEX(tblConsorcios[Produto],MOD($J7165,ROWS(tblConsorcios[Produto]))+1),"")</f>
        <v>Imóvel IE230 – 200m</v>
      </c>
      <c r="M7165" s="20" cm="1">
        <f t="array" ref="M7165">IFERROR(INDEX(tblConsorcios[Valor da Carta (R$)],MOD($J7165,ROWS(tblConsorcios[Produto]))+1),"")</f>
        <v>230000</v>
      </c>
      <c r="N7165" s="2" cm="1">
        <f t="array" ref="N7165">IFERROR(INDEX(tblConsorcios[Prazo (meses)],MOD($J7165,ROWS(tblConsorcios[Produto]))+1),"")</f>
        <v>200</v>
      </c>
      <c r="O7165" s="20" cm="1">
        <f t="array" ref="O7165">IFERROR(INDEX(tblConsorcios[Parcela Mensal (R$)],MOD($J7165,ROWS(tblConsorcios[Produto]))+1),"")</f>
        <v>1458.2</v>
      </c>
      <c r="P7165" s="20" t="str" cm="1">
        <f t="array" ref="P7165">IFERROR(INDEX(tblClientes[Dividendo Mensal (R$)],INT($J7165/ROWS(tblConsorcios[Produto]))+1),"")</f>
        <v/>
      </c>
      <c r="Q7165" s="20" t="str">
        <f t="shared" si="334"/>
        <v/>
      </c>
      <c r="R7165">
        <f t="shared" si="335"/>
        <v>0</v>
      </c>
    </row>
    <row r="7166" spans="10:18" x14ac:dyDescent="0.2">
      <c r="J7166">
        <f t="shared" si="333"/>
        <v>7164</v>
      </c>
      <c r="K7166" t="str" cm="1">
        <f t="array" ref="K7166">IFERROR(INDEX(tblClientes[Cliente],INT($J7166/ROWS(tblConsorcios[Produto]))+1),"")</f>
        <v/>
      </c>
      <c r="L7166" t="str" cm="1">
        <f t="array" ref="L7166">IFERROR(INDEX(tblConsorcios[Produto],MOD($J7166,ROWS(tblConsorcios[Produto]))+1),"")</f>
        <v>Imóvel IE220 – 240m</v>
      </c>
      <c r="M7166" s="20" cm="1">
        <f t="array" ref="M7166">IFERROR(INDEX(tblConsorcios[Valor da Carta (R$)],MOD($J7166,ROWS(tblConsorcios[Produto]))+1),"")</f>
        <v>220000</v>
      </c>
      <c r="N7166" s="2" cm="1">
        <f t="array" ref="N7166">IFERROR(INDEX(tblConsorcios[Prazo (meses)],MOD($J7166,ROWS(tblConsorcios[Produto]))+1),"")</f>
        <v>240</v>
      </c>
      <c r="O7166" s="20" cm="1">
        <f t="array" ref="O7166">IFERROR(INDEX(tblConsorcios[Parcela Mensal (R$)],MOD($J7166,ROWS(tblConsorcios[Produto]))+1),"")</f>
        <v>1180.67</v>
      </c>
      <c r="P7166" s="20" t="str" cm="1">
        <f t="array" ref="P7166">IFERROR(INDEX(tblClientes[Dividendo Mensal (R$)],INT($J7166/ROWS(tblConsorcios[Produto]))+1),"")</f>
        <v/>
      </c>
      <c r="Q7166" s="20" t="str">
        <f t="shared" si="334"/>
        <v/>
      </c>
      <c r="R7166">
        <f t="shared" si="335"/>
        <v>0</v>
      </c>
    </row>
    <row r="7167" spans="10:18" x14ac:dyDescent="0.2">
      <c r="J7167">
        <f t="shared" si="333"/>
        <v>7165</v>
      </c>
      <c r="K7167" t="str" cm="1">
        <f t="array" ref="K7167">IFERROR(INDEX(tblClientes[Cliente],INT($J7167/ROWS(tblConsorcios[Produto]))+1),"")</f>
        <v/>
      </c>
      <c r="L7167" t="str" cm="1">
        <f t="array" ref="L7167">IFERROR(INDEX(tblConsorcios[Produto],MOD($J7167,ROWS(tblConsorcios[Produto]))+1),"")</f>
        <v>Imóvel IE220 – 220m</v>
      </c>
      <c r="M7167" s="20" cm="1">
        <f t="array" ref="M7167">IFERROR(INDEX(tblConsorcios[Valor da Carta (R$)],MOD($J7167,ROWS(tblConsorcios[Produto]))+1),"")</f>
        <v>220000</v>
      </c>
      <c r="N7167" s="2" cm="1">
        <f t="array" ref="N7167">IFERROR(INDEX(tblConsorcios[Prazo (meses)],MOD($J7167,ROWS(tblConsorcios[Produto]))+1),"")</f>
        <v>220</v>
      </c>
      <c r="O7167" s="20" cm="1">
        <f t="array" ref="O7167">IFERROR(INDEX(tblConsorcios[Parcela Mensal (R$)],MOD($J7167,ROWS(tblConsorcios[Produto]))+1),"")</f>
        <v>1278</v>
      </c>
      <c r="P7167" s="20" t="str" cm="1">
        <f t="array" ref="P7167">IFERROR(INDEX(tblClientes[Dividendo Mensal (R$)],INT($J7167/ROWS(tblConsorcios[Produto]))+1),"")</f>
        <v/>
      </c>
      <c r="Q7167" s="20" t="str">
        <f t="shared" si="334"/>
        <v/>
      </c>
      <c r="R7167">
        <f t="shared" si="335"/>
        <v>0</v>
      </c>
    </row>
    <row r="7168" spans="10:18" x14ac:dyDescent="0.2">
      <c r="J7168">
        <f t="shared" si="333"/>
        <v>7166</v>
      </c>
      <c r="K7168" t="str" cm="1">
        <f t="array" ref="K7168">IFERROR(INDEX(tblClientes[Cliente],INT($J7168/ROWS(tblConsorcios[Produto]))+1),"")</f>
        <v/>
      </c>
      <c r="L7168" t="str" cm="1">
        <f t="array" ref="L7168">IFERROR(INDEX(tblConsorcios[Produto],MOD($J7168,ROWS(tblConsorcios[Produto]))+1),"")</f>
        <v>Imóvel IE220 – 200m</v>
      </c>
      <c r="M7168" s="20" cm="1">
        <f t="array" ref="M7168">IFERROR(INDEX(tblConsorcios[Valor da Carta (R$)],MOD($J7168,ROWS(tblConsorcios[Produto]))+1),"")</f>
        <v>220000</v>
      </c>
      <c r="N7168" s="2" cm="1">
        <f t="array" ref="N7168">IFERROR(INDEX(tblConsorcios[Prazo (meses)],MOD($J7168,ROWS(tblConsorcios[Produto]))+1),"")</f>
        <v>200</v>
      </c>
      <c r="O7168" s="20" cm="1">
        <f t="array" ref="O7168">IFERROR(INDEX(tblConsorcios[Parcela Mensal (R$)],MOD($J7168,ROWS(tblConsorcios[Produto]))+1),"")</f>
        <v>1394.8</v>
      </c>
      <c r="P7168" s="20" t="str" cm="1">
        <f t="array" ref="P7168">IFERROR(INDEX(tblClientes[Dividendo Mensal (R$)],INT($J7168/ROWS(tblConsorcios[Produto]))+1),"")</f>
        <v/>
      </c>
      <c r="Q7168" s="20" t="str">
        <f t="shared" si="334"/>
        <v/>
      </c>
      <c r="R7168">
        <f t="shared" si="335"/>
        <v>0</v>
      </c>
    </row>
    <row r="7169" spans="10:18" x14ac:dyDescent="0.2">
      <c r="J7169">
        <f t="shared" si="333"/>
        <v>7167</v>
      </c>
      <c r="K7169" t="str" cm="1">
        <f t="array" ref="K7169">IFERROR(INDEX(tblClientes[Cliente],INT($J7169/ROWS(tblConsorcios[Produto]))+1),"")</f>
        <v/>
      </c>
      <c r="L7169" t="str" cm="1">
        <f t="array" ref="L7169">IFERROR(INDEX(tblConsorcios[Produto],MOD($J7169,ROWS(tblConsorcios[Produto]))+1),"")</f>
        <v>Imóvel IE200 – 240m</v>
      </c>
      <c r="M7169" s="20" cm="1">
        <f t="array" ref="M7169">IFERROR(INDEX(tblConsorcios[Valor da Carta (R$)],MOD($J7169,ROWS(tblConsorcios[Produto]))+1),"")</f>
        <v>200000</v>
      </c>
      <c r="N7169" s="2" cm="1">
        <f t="array" ref="N7169">IFERROR(INDEX(tblConsorcios[Prazo (meses)],MOD($J7169,ROWS(tblConsorcios[Produto]))+1),"")</f>
        <v>240</v>
      </c>
      <c r="O7169" s="20" cm="1">
        <f t="array" ref="O7169">IFERROR(INDEX(tblConsorcios[Parcela Mensal (R$)],MOD($J7169,ROWS(tblConsorcios[Produto]))+1),"")</f>
        <v>1073.33</v>
      </c>
      <c r="P7169" s="20" t="str" cm="1">
        <f t="array" ref="P7169">IFERROR(INDEX(tblClientes[Dividendo Mensal (R$)],INT($J7169/ROWS(tblConsorcios[Produto]))+1),"")</f>
        <v/>
      </c>
      <c r="Q7169" s="20" t="str">
        <f t="shared" si="334"/>
        <v/>
      </c>
      <c r="R7169">
        <f t="shared" si="335"/>
        <v>0</v>
      </c>
    </row>
    <row r="7170" spans="10:18" x14ac:dyDescent="0.2">
      <c r="J7170">
        <f t="shared" si="333"/>
        <v>7168</v>
      </c>
      <c r="K7170" t="str" cm="1">
        <f t="array" ref="K7170">IFERROR(INDEX(tblClientes[Cliente],INT($J7170/ROWS(tblConsorcios[Produto]))+1),"")</f>
        <v/>
      </c>
      <c r="L7170" t="str" cm="1">
        <f t="array" ref="L7170">IFERROR(INDEX(tblConsorcios[Produto],MOD($J7170,ROWS(tblConsorcios[Produto]))+1),"")</f>
        <v>Imóvel IE200 – 220m</v>
      </c>
      <c r="M7170" s="20" cm="1">
        <f t="array" ref="M7170">IFERROR(INDEX(tblConsorcios[Valor da Carta (R$)],MOD($J7170,ROWS(tblConsorcios[Produto]))+1),"")</f>
        <v>200000</v>
      </c>
      <c r="N7170" s="2" cm="1">
        <f t="array" ref="N7170">IFERROR(INDEX(tblConsorcios[Prazo (meses)],MOD($J7170,ROWS(tblConsorcios[Produto]))+1),"")</f>
        <v>220</v>
      </c>
      <c r="O7170" s="20" cm="1">
        <f t="array" ref="O7170">IFERROR(INDEX(tblConsorcios[Parcela Mensal (R$)],MOD($J7170,ROWS(tblConsorcios[Produto]))+1),"")</f>
        <v>1161.82</v>
      </c>
      <c r="P7170" s="20" t="str" cm="1">
        <f t="array" ref="P7170">IFERROR(INDEX(tblClientes[Dividendo Mensal (R$)],INT($J7170/ROWS(tblConsorcios[Produto]))+1),"")</f>
        <v/>
      </c>
      <c r="Q7170" s="20" t="str">
        <f t="shared" si="334"/>
        <v/>
      </c>
      <c r="R7170">
        <f t="shared" si="335"/>
        <v>0</v>
      </c>
    </row>
    <row r="7171" spans="10:18" x14ac:dyDescent="0.2">
      <c r="J7171">
        <f t="shared" ref="J7171:J7234" si="336">ROW()-2</f>
        <v>7169</v>
      </c>
      <c r="K7171" t="str" cm="1">
        <f t="array" ref="K7171">IFERROR(INDEX(tblClientes[Cliente],INT($J7171/ROWS(tblConsorcios[Produto]))+1),"")</f>
        <v/>
      </c>
      <c r="L7171" t="str" cm="1">
        <f t="array" ref="L7171">IFERROR(INDEX(tblConsorcios[Produto],MOD($J7171,ROWS(tblConsorcios[Produto]))+1),"")</f>
        <v>Imóvel IE200 – 200m</v>
      </c>
      <c r="M7171" s="20" cm="1">
        <f t="array" ref="M7171">IFERROR(INDEX(tblConsorcios[Valor da Carta (R$)],MOD($J7171,ROWS(tblConsorcios[Produto]))+1),"")</f>
        <v>200000</v>
      </c>
      <c r="N7171" s="2" cm="1">
        <f t="array" ref="N7171">IFERROR(INDEX(tblConsorcios[Prazo (meses)],MOD($J7171,ROWS(tblConsorcios[Produto]))+1),"")</f>
        <v>200</v>
      </c>
      <c r="O7171" s="20" cm="1">
        <f t="array" ref="O7171">IFERROR(INDEX(tblConsorcios[Parcela Mensal (R$)],MOD($J7171,ROWS(tblConsorcios[Produto]))+1),"")</f>
        <v>1268</v>
      </c>
      <c r="P7171" s="20" t="str" cm="1">
        <f t="array" ref="P7171">IFERROR(INDEX(tblClientes[Dividendo Mensal (R$)],INT($J7171/ROWS(tblConsorcios[Produto]))+1),"")</f>
        <v/>
      </c>
      <c r="Q7171" s="20" t="str">
        <f t="shared" ref="Q7171:Q7234" si="337">IF(AND(ISNUMBER(O7171),ISNUMBER(P7171)),P7171-O7171,"")</f>
        <v/>
      </c>
      <c r="R7171">
        <f t="shared" ref="R7171:R7234" si="338">IF(AND(ISNUMBER(O7171),ISNUMBER(P7171),O7171&lt;=P7171),1,0)</f>
        <v>0</v>
      </c>
    </row>
    <row r="7172" spans="10:18" x14ac:dyDescent="0.2">
      <c r="J7172">
        <f t="shared" si="336"/>
        <v>7170</v>
      </c>
      <c r="K7172" t="str" cm="1">
        <f t="array" ref="K7172">IFERROR(INDEX(tblClientes[Cliente],INT($J7172/ROWS(tblConsorcios[Produto]))+1),"")</f>
        <v/>
      </c>
      <c r="L7172" t="str" cm="1">
        <f t="array" ref="L7172">IFERROR(INDEX(tblConsorcios[Produto],MOD($J7172,ROWS(tblConsorcios[Produto]))+1),"")</f>
        <v>Imóvel IE150 – 240m</v>
      </c>
      <c r="M7172" s="20" cm="1">
        <f t="array" ref="M7172">IFERROR(INDEX(tblConsorcios[Valor da Carta (R$)],MOD($J7172,ROWS(tblConsorcios[Produto]))+1),"")</f>
        <v>150000</v>
      </c>
      <c r="N7172" s="2" cm="1">
        <f t="array" ref="N7172">IFERROR(INDEX(tblConsorcios[Prazo (meses)],MOD($J7172,ROWS(tblConsorcios[Produto]))+1),"")</f>
        <v>240</v>
      </c>
      <c r="O7172" s="20" cm="1">
        <f t="array" ref="O7172">IFERROR(INDEX(tblConsorcios[Parcela Mensal (R$)],MOD($J7172,ROWS(tblConsorcios[Produto]))+1),"")</f>
        <v>805</v>
      </c>
      <c r="P7172" s="20" t="str" cm="1">
        <f t="array" ref="P7172">IFERROR(INDEX(tblClientes[Dividendo Mensal (R$)],INT($J7172/ROWS(tblConsorcios[Produto]))+1),"")</f>
        <v/>
      </c>
      <c r="Q7172" s="20" t="str">
        <f t="shared" si="337"/>
        <v/>
      </c>
      <c r="R7172">
        <f t="shared" si="338"/>
        <v>0</v>
      </c>
    </row>
    <row r="7173" spans="10:18" x14ac:dyDescent="0.2">
      <c r="J7173">
        <f t="shared" si="336"/>
        <v>7171</v>
      </c>
      <c r="K7173" t="str" cm="1">
        <f t="array" ref="K7173">IFERROR(INDEX(tblClientes[Cliente],INT($J7173/ROWS(tblConsorcios[Produto]))+1),"")</f>
        <v/>
      </c>
      <c r="L7173" t="str" cm="1">
        <f t="array" ref="L7173">IFERROR(INDEX(tblConsorcios[Produto],MOD($J7173,ROWS(tblConsorcios[Produto]))+1),"")</f>
        <v>Imóvel IE150 – 220m</v>
      </c>
      <c r="M7173" s="20" cm="1">
        <f t="array" ref="M7173">IFERROR(INDEX(tblConsorcios[Valor da Carta (R$)],MOD($J7173,ROWS(tblConsorcios[Produto]))+1),"")</f>
        <v>150000</v>
      </c>
      <c r="N7173" s="2" cm="1">
        <f t="array" ref="N7173">IFERROR(INDEX(tblConsorcios[Prazo (meses)],MOD($J7173,ROWS(tblConsorcios[Produto]))+1),"")</f>
        <v>220</v>
      </c>
      <c r="O7173" s="20" cm="1">
        <f t="array" ref="O7173">IFERROR(INDEX(tblConsorcios[Parcela Mensal (R$)],MOD($J7173,ROWS(tblConsorcios[Produto]))+1),"")</f>
        <v>871.36</v>
      </c>
      <c r="P7173" s="20" t="str" cm="1">
        <f t="array" ref="P7173">IFERROR(INDEX(tblClientes[Dividendo Mensal (R$)],INT($J7173/ROWS(tblConsorcios[Produto]))+1),"")</f>
        <v/>
      </c>
      <c r="Q7173" s="20" t="str">
        <f t="shared" si="337"/>
        <v/>
      </c>
      <c r="R7173">
        <f t="shared" si="338"/>
        <v>0</v>
      </c>
    </row>
    <row r="7174" spans="10:18" x14ac:dyDescent="0.2">
      <c r="J7174">
        <f t="shared" si="336"/>
        <v>7172</v>
      </c>
      <c r="K7174" t="str" cm="1">
        <f t="array" ref="K7174">IFERROR(INDEX(tblClientes[Cliente],INT($J7174/ROWS(tblConsorcios[Produto]))+1),"")</f>
        <v/>
      </c>
      <c r="L7174" t="str" cm="1">
        <f t="array" ref="L7174">IFERROR(INDEX(tblConsorcios[Produto],MOD($J7174,ROWS(tblConsorcios[Produto]))+1),"")</f>
        <v>Imóvel IE150 – 200m</v>
      </c>
      <c r="M7174" s="20" cm="1">
        <f t="array" ref="M7174">IFERROR(INDEX(tblConsorcios[Valor da Carta (R$)],MOD($J7174,ROWS(tblConsorcios[Produto]))+1),"")</f>
        <v>150000</v>
      </c>
      <c r="N7174" s="2" cm="1">
        <f t="array" ref="N7174">IFERROR(INDEX(tblConsorcios[Prazo (meses)],MOD($J7174,ROWS(tblConsorcios[Produto]))+1),"")</f>
        <v>200</v>
      </c>
      <c r="O7174" s="20" cm="1">
        <f t="array" ref="O7174">IFERROR(INDEX(tblConsorcios[Parcela Mensal (R$)],MOD($J7174,ROWS(tblConsorcios[Produto]))+1),"")</f>
        <v>951</v>
      </c>
      <c r="P7174" s="20" t="str" cm="1">
        <f t="array" ref="P7174">IFERROR(INDEX(tblClientes[Dividendo Mensal (R$)],INT($J7174/ROWS(tblConsorcios[Produto]))+1),"")</f>
        <v/>
      </c>
      <c r="Q7174" s="20" t="str">
        <f t="shared" si="337"/>
        <v/>
      </c>
      <c r="R7174">
        <f t="shared" si="338"/>
        <v>0</v>
      </c>
    </row>
    <row r="7175" spans="10:18" x14ac:dyDescent="0.2">
      <c r="J7175">
        <f t="shared" si="336"/>
        <v>7173</v>
      </c>
      <c r="K7175" t="str" cm="1">
        <f t="array" ref="K7175">IFERROR(INDEX(tblClientes[Cliente],INT($J7175/ROWS(tblConsorcios[Produto]))+1),"")</f>
        <v/>
      </c>
      <c r="L7175" t="str" cm="1">
        <f t="array" ref="L7175">IFERROR(INDEX(tblConsorcios[Produto],MOD($J7175,ROWS(tblConsorcios[Produto]))+1),"")</f>
        <v>Imóvel IE140 – 240m</v>
      </c>
      <c r="M7175" s="20" cm="1">
        <f t="array" ref="M7175">IFERROR(INDEX(tblConsorcios[Valor da Carta (R$)],MOD($J7175,ROWS(tblConsorcios[Produto]))+1),"")</f>
        <v>140000</v>
      </c>
      <c r="N7175" s="2" cm="1">
        <f t="array" ref="N7175">IFERROR(INDEX(tblConsorcios[Prazo (meses)],MOD($J7175,ROWS(tblConsorcios[Produto]))+1),"")</f>
        <v>240</v>
      </c>
      <c r="O7175" s="20" cm="1">
        <f t="array" ref="O7175">IFERROR(INDEX(tblConsorcios[Parcela Mensal (R$)],MOD($J7175,ROWS(tblConsorcios[Produto]))+1),"")</f>
        <v>751.33</v>
      </c>
      <c r="P7175" s="20" t="str" cm="1">
        <f t="array" ref="P7175">IFERROR(INDEX(tblClientes[Dividendo Mensal (R$)],INT($J7175/ROWS(tblConsorcios[Produto]))+1),"")</f>
        <v/>
      </c>
      <c r="Q7175" s="20" t="str">
        <f t="shared" si="337"/>
        <v/>
      </c>
      <c r="R7175">
        <f t="shared" si="338"/>
        <v>0</v>
      </c>
    </row>
    <row r="7176" spans="10:18" x14ac:dyDescent="0.2">
      <c r="J7176">
        <f t="shared" si="336"/>
        <v>7174</v>
      </c>
      <c r="K7176" t="str" cm="1">
        <f t="array" ref="K7176">IFERROR(INDEX(tblClientes[Cliente],INT($J7176/ROWS(tblConsorcios[Produto]))+1),"")</f>
        <v/>
      </c>
      <c r="L7176" t="str" cm="1">
        <f t="array" ref="L7176">IFERROR(INDEX(tblConsorcios[Produto],MOD($J7176,ROWS(tblConsorcios[Produto]))+1),"")</f>
        <v>Imóvel IE140 – 220m</v>
      </c>
      <c r="M7176" s="20" cm="1">
        <f t="array" ref="M7176">IFERROR(INDEX(tblConsorcios[Valor da Carta (R$)],MOD($J7176,ROWS(tblConsorcios[Produto]))+1),"")</f>
        <v>140000</v>
      </c>
      <c r="N7176" s="2" cm="1">
        <f t="array" ref="N7176">IFERROR(INDEX(tblConsorcios[Prazo (meses)],MOD($J7176,ROWS(tblConsorcios[Produto]))+1),"")</f>
        <v>220</v>
      </c>
      <c r="O7176" s="20" cm="1">
        <f t="array" ref="O7176">IFERROR(INDEX(tblConsorcios[Parcela Mensal (R$)],MOD($J7176,ROWS(tblConsorcios[Produto]))+1),"")</f>
        <v>813.27</v>
      </c>
      <c r="P7176" s="20" t="str" cm="1">
        <f t="array" ref="P7176">IFERROR(INDEX(tblClientes[Dividendo Mensal (R$)],INT($J7176/ROWS(tblConsorcios[Produto]))+1),"")</f>
        <v/>
      </c>
      <c r="Q7176" s="20" t="str">
        <f t="shared" si="337"/>
        <v/>
      </c>
      <c r="R7176">
        <f t="shared" si="338"/>
        <v>0</v>
      </c>
    </row>
    <row r="7177" spans="10:18" x14ac:dyDescent="0.2">
      <c r="J7177">
        <f t="shared" si="336"/>
        <v>7175</v>
      </c>
      <c r="K7177" t="str" cm="1">
        <f t="array" ref="K7177">IFERROR(INDEX(tblClientes[Cliente],INT($J7177/ROWS(tblConsorcios[Produto]))+1),"")</f>
        <v/>
      </c>
      <c r="L7177" t="str" cm="1">
        <f t="array" ref="L7177">IFERROR(INDEX(tblConsorcios[Produto],MOD($J7177,ROWS(tblConsorcios[Produto]))+1),"")</f>
        <v>Imóvel IE140 – 200m</v>
      </c>
      <c r="M7177" s="20" cm="1">
        <f t="array" ref="M7177">IFERROR(INDEX(tblConsorcios[Valor da Carta (R$)],MOD($J7177,ROWS(tblConsorcios[Produto]))+1),"")</f>
        <v>140000</v>
      </c>
      <c r="N7177" s="2" cm="1">
        <f t="array" ref="N7177">IFERROR(INDEX(tblConsorcios[Prazo (meses)],MOD($J7177,ROWS(tblConsorcios[Produto]))+1),"")</f>
        <v>200</v>
      </c>
      <c r="O7177" s="20" cm="1">
        <f t="array" ref="O7177">IFERROR(INDEX(tblConsorcios[Parcela Mensal (R$)],MOD($J7177,ROWS(tblConsorcios[Produto]))+1),"")</f>
        <v>887.6</v>
      </c>
      <c r="P7177" s="20" t="str" cm="1">
        <f t="array" ref="P7177">IFERROR(INDEX(tblClientes[Dividendo Mensal (R$)],INT($J7177/ROWS(tblConsorcios[Produto]))+1),"")</f>
        <v/>
      </c>
      <c r="Q7177" s="20" t="str">
        <f t="shared" si="337"/>
        <v/>
      </c>
      <c r="R7177">
        <f t="shared" si="338"/>
        <v>0</v>
      </c>
    </row>
    <row r="7178" spans="10:18" x14ac:dyDescent="0.2">
      <c r="J7178">
        <f t="shared" si="336"/>
        <v>7176</v>
      </c>
      <c r="K7178" t="str" cm="1">
        <f t="array" ref="K7178">IFERROR(INDEX(tblClientes[Cliente],INT($J7178/ROWS(tblConsorcios[Produto]))+1),"")</f>
        <v/>
      </c>
      <c r="L7178" t="str" cm="1">
        <f t="array" ref="L7178">IFERROR(INDEX(tblConsorcios[Produto],MOD($J7178,ROWS(tblConsorcios[Produto]))+1),"")</f>
        <v>Imóvel IE130 – 240m</v>
      </c>
      <c r="M7178" s="20" cm="1">
        <f t="array" ref="M7178">IFERROR(INDEX(tblConsorcios[Valor da Carta (R$)],MOD($J7178,ROWS(tblConsorcios[Produto]))+1),"")</f>
        <v>130000</v>
      </c>
      <c r="N7178" s="2" cm="1">
        <f t="array" ref="N7178">IFERROR(INDEX(tblConsorcios[Prazo (meses)],MOD($J7178,ROWS(tblConsorcios[Produto]))+1),"")</f>
        <v>240</v>
      </c>
      <c r="O7178" s="20" cm="1">
        <f t="array" ref="O7178">IFERROR(INDEX(tblConsorcios[Parcela Mensal (R$)],MOD($J7178,ROWS(tblConsorcios[Produto]))+1),"")</f>
        <v>697.67</v>
      </c>
      <c r="P7178" s="20" t="str" cm="1">
        <f t="array" ref="P7178">IFERROR(INDEX(tblClientes[Dividendo Mensal (R$)],INT($J7178/ROWS(tblConsorcios[Produto]))+1),"")</f>
        <v/>
      </c>
      <c r="Q7178" s="20" t="str">
        <f t="shared" si="337"/>
        <v/>
      </c>
      <c r="R7178">
        <f t="shared" si="338"/>
        <v>0</v>
      </c>
    </row>
    <row r="7179" spans="10:18" x14ac:dyDescent="0.2">
      <c r="J7179">
        <f t="shared" si="336"/>
        <v>7177</v>
      </c>
      <c r="K7179" t="str" cm="1">
        <f t="array" ref="K7179">IFERROR(INDEX(tblClientes[Cliente],INT($J7179/ROWS(tblConsorcios[Produto]))+1),"")</f>
        <v/>
      </c>
      <c r="L7179" t="str" cm="1">
        <f t="array" ref="L7179">IFERROR(INDEX(tblConsorcios[Produto],MOD($J7179,ROWS(tblConsorcios[Produto]))+1),"")</f>
        <v>Imóvel IE130 – 220m</v>
      </c>
      <c r="M7179" s="20" cm="1">
        <f t="array" ref="M7179">IFERROR(INDEX(tblConsorcios[Valor da Carta (R$)],MOD($J7179,ROWS(tblConsorcios[Produto]))+1),"")</f>
        <v>130000</v>
      </c>
      <c r="N7179" s="2" cm="1">
        <f t="array" ref="N7179">IFERROR(INDEX(tblConsorcios[Prazo (meses)],MOD($J7179,ROWS(tblConsorcios[Produto]))+1),"")</f>
        <v>220</v>
      </c>
      <c r="O7179" s="20" cm="1">
        <f t="array" ref="O7179">IFERROR(INDEX(tblConsorcios[Parcela Mensal (R$)],MOD($J7179,ROWS(tblConsorcios[Produto]))+1),"")</f>
        <v>755.18</v>
      </c>
      <c r="P7179" s="20" t="str" cm="1">
        <f t="array" ref="P7179">IFERROR(INDEX(tblClientes[Dividendo Mensal (R$)],INT($J7179/ROWS(tblConsorcios[Produto]))+1),"")</f>
        <v/>
      </c>
      <c r="Q7179" s="20" t="str">
        <f t="shared" si="337"/>
        <v/>
      </c>
      <c r="R7179">
        <f t="shared" si="338"/>
        <v>0</v>
      </c>
    </row>
    <row r="7180" spans="10:18" x14ac:dyDescent="0.2">
      <c r="J7180">
        <f t="shared" si="336"/>
        <v>7178</v>
      </c>
      <c r="K7180" t="str" cm="1">
        <f t="array" ref="K7180">IFERROR(INDEX(tblClientes[Cliente],INT($J7180/ROWS(tblConsorcios[Produto]))+1),"")</f>
        <v/>
      </c>
      <c r="L7180" t="str" cm="1">
        <f t="array" ref="L7180">IFERROR(INDEX(tblConsorcios[Produto],MOD($J7180,ROWS(tblConsorcios[Produto]))+1),"")</f>
        <v>Imóvel IE130 – 200m</v>
      </c>
      <c r="M7180" s="20" cm="1">
        <f t="array" ref="M7180">IFERROR(INDEX(tblConsorcios[Valor da Carta (R$)],MOD($J7180,ROWS(tblConsorcios[Produto]))+1),"")</f>
        <v>130000</v>
      </c>
      <c r="N7180" s="2" cm="1">
        <f t="array" ref="N7180">IFERROR(INDEX(tblConsorcios[Prazo (meses)],MOD($J7180,ROWS(tblConsorcios[Produto]))+1),"")</f>
        <v>200</v>
      </c>
      <c r="O7180" s="20" cm="1">
        <f t="array" ref="O7180">IFERROR(INDEX(tblConsorcios[Parcela Mensal (R$)],MOD($J7180,ROWS(tblConsorcios[Produto]))+1),"")</f>
        <v>824.2</v>
      </c>
      <c r="P7180" s="20" t="str" cm="1">
        <f t="array" ref="P7180">IFERROR(INDEX(tblClientes[Dividendo Mensal (R$)],INT($J7180/ROWS(tblConsorcios[Produto]))+1),"")</f>
        <v/>
      </c>
      <c r="Q7180" s="20" t="str">
        <f t="shared" si="337"/>
        <v/>
      </c>
      <c r="R7180">
        <f t="shared" si="338"/>
        <v>0</v>
      </c>
    </row>
    <row r="7181" spans="10:18" x14ac:dyDescent="0.2">
      <c r="J7181">
        <f t="shared" si="336"/>
        <v>7179</v>
      </c>
      <c r="K7181" t="str" cm="1">
        <f t="array" ref="K7181">IFERROR(INDEX(tblClientes[Cliente],INT($J7181/ROWS(tblConsorcios[Produto]))+1),"")</f>
        <v/>
      </c>
      <c r="L7181" t="str" cm="1">
        <f t="array" ref="L7181">IFERROR(INDEX(tblConsorcios[Produto],MOD($J7181,ROWS(tblConsorcios[Produto]))+1),"")</f>
        <v>Imóvel IE120 – 240m</v>
      </c>
      <c r="M7181" s="20" cm="1">
        <f t="array" ref="M7181">IFERROR(INDEX(tblConsorcios[Valor da Carta (R$)],MOD($J7181,ROWS(tblConsorcios[Produto]))+1),"")</f>
        <v>120000</v>
      </c>
      <c r="N7181" s="2" cm="1">
        <f t="array" ref="N7181">IFERROR(INDEX(tblConsorcios[Prazo (meses)],MOD($J7181,ROWS(tblConsorcios[Produto]))+1),"")</f>
        <v>240</v>
      </c>
      <c r="O7181" s="20" cm="1">
        <f t="array" ref="O7181">IFERROR(INDEX(tblConsorcios[Parcela Mensal (R$)],MOD($J7181,ROWS(tblConsorcios[Produto]))+1),"")</f>
        <v>644</v>
      </c>
      <c r="P7181" s="20" t="str" cm="1">
        <f t="array" ref="P7181">IFERROR(INDEX(tblClientes[Dividendo Mensal (R$)],INT($J7181/ROWS(tblConsorcios[Produto]))+1),"")</f>
        <v/>
      </c>
      <c r="Q7181" s="20" t="str">
        <f t="shared" si="337"/>
        <v/>
      </c>
      <c r="R7181">
        <f t="shared" si="338"/>
        <v>0</v>
      </c>
    </row>
    <row r="7182" spans="10:18" x14ac:dyDescent="0.2">
      <c r="J7182">
        <f t="shared" si="336"/>
        <v>7180</v>
      </c>
      <c r="K7182" t="str" cm="1">
        <f t="array" ref="K7182">IFERROR(INDEX(tblClientes[Cliente],INT($J7182/ROWS(tblConsorcios[Produto]))+1),"")</f>
        <v/>
      </c>
      <c r="L7182" t="str" cm="1">
        <f t="array" ref="L7182">IFERROR(INDEX(tblConsorcios[Produto],MOD($J7182,ROWS(tblConsorcios[Produto]))+1),"")</f>
        <v>Imóvel IE120 – 220m</v>
      </c>
      <c r="M7182" s="20" cm="1">
        <f t="array" ref="M7182">IFERROR(INDEX(tblConsorcios[Valor da Carta (R$)],MOD($J7182,ROWS(tblConsorcios[Produto]))+1),"")</f>
        <v>120000</v>
      </c>
      <c r="N7182" s="2" cm="1">
        <f t="array" ref="N7182">IFERROR(INDEX(tblConsorcios[Prazo (meses)],MOD($J7182,ROWS(tblConsorcios[Produto]))+1),"")</f>
        <v>220</v>
      </c>
      <c r="O7182" s="20" cm="1">
        <f t="array" ref="O7182">IFERROR(INDEX(tblConsorcios[Parcela Mensal (R$)],MOD($J7182,ROWS(tblConsorcios[Produto]))+1),"")</f>
        <v>697.09</v>
      </c>
      <c r="P7182" s="20" t="str" cm="1">
        <f t="array" ref="P7182">IFERROR(INDEX(tblClientes[Dividendo Mensal (R$)],INT($J7182/ROWS(tblConsorcios[Produto]))+1),"")</f>
        <v/>
      </c>
      <c r="Q7182" s="20" t="str">
        <f t="shared" si="337"/>
        <v/>
      </c>
      <c r="R7182">
        <f t="shared" si="338"/>
        <v>0</v>
      </c>
    </row>
    <row r="7183" spans="10:18" x14ac:dyDescent="0.2">
      <c r="J7183">
        <f t="shared" si="336"/>
        <v>7181</v>
      </c>
      <c r="K7183" t="str" cm="1">
        <f t="array" ref="K7183">IFERROR(INDEX(tblClientes[Cliente],INT($J7183/ROWS(tblConsorcios[Produto]))+1),"")</f>
        <v/>
      </c>
      <c r="L7183" t="str" cm="1">
        <f t="array" ref="L7183">IFERROR(INDEX(tblConsorcios[Produto],MOD($J7183,ROWS(tblConsorcios[Produto]))+1),"")</f>
        <v>Imóvel IE120 – 200m</v>
      </c>
      <c r="M7183" s="20" cm="1">
        <f t="array" ref="M7183">IFERROR(INDEX(tblConsorcios[Valor da Carta (R$)],MOD($J7183,ROWS(tblConsorcios[Produto]))+1),"")</f>
        <v>120000</v>
      </c>
      <c r="N7183" s="2" cm="1">
        <f t="array" ref="N7183">IFERROR(INDEX(tblConsorcios[Prazo (meses)],MOD($J7183,ROWS(tblConsorcios[Produto]))+1),"")</f>
        <v>200</v>
      </c>
      <c r="O7183" s="20" cm="1">
        <f t="array" ref="O7183">IFERROR(INDEX(tblConsorcios[Parcela Mensal (R$)],MOD($J7183,ROWS(tblConsorcios[Produto]))+1),"")</f>
        <v>760.8</v>
      </c>
      <c r="P7183" s="20" t="str" cm="1">
        <f t="array" ref="P7183">IFERROR(INDEX(tblClientes[Dividendo Mensal (R$)],INT($J7183/ROWS(tblConsorcios[Produto]))+1),"")</f>
        <v/>
      </c>
      <c r="Q7183" s="20" t="str">
        <f t="shared" si="337"/>
        <v/>
      </c>
      <c r="R7183">
        <f t="shared" si="338"/>
        <v>0</v>
      </c>
    </row>
    <row r="7184" spans="10:18" x14ac:dyDescent="0.2">
      <c r="J7184">
        <f t="shared" si="336"/>
        <v>7182</v>
      </c>
      <c r="K7184" t="str" cm="1">
        <f t="array" ref="K7184">IFERROR(INDEX(tblClientes[Cliente],INT($J7184/ROWS(tblConsorcios[Produto]))+1),"")</f>
        <v/>
      </c>
      <c r="L7184" t="str" cm="1">
        <f t="array" ref="L7184">IFERROR(INDEX(tblConsorcios[Produto],MOD($J7184,ROWS(tblConsorcios[Produto]))+1),"")</f>
        <v>Imóvel IE600 – 240m</v>
      </c>
      <c r="M7184" s="20" cm="1">
        <f t="array" ref="M7184">IFERROR(INDEX(tblConsorcios[Valor da Carta (R$)],MOD($J7184,ROWS(tblConsorcios[Produto]))+1),"")</f>
        <v>600000</v>
      </c>
      <c r="N7184" s="2" cm="1">
        <f t="array" ref="N7184">IFERROR(INDEX(tblConsorcios[Prazo (meses)],MOD($J7184,ROWS(tblConsorcios[Produto]))+1),"")</f>
        <v>240</v>
      </c>
      <c r="O7184" s="20" cm="1">
        <f t="array" ref="O7184">IFERROR(INDEX(tblConsorcios[Parcela Mensal (R$)],MOD($J7184,ROWS(tblConsorcios[Produto]))+1),"")</f>
        <v>3220</v>
      </c>
      <c r="P7184" s="20" t="str" cm="1">
        <f t="array" ref="P7184">IFERROR(INDEX(tblClientes[Dividendo Mensal (R$)],INT($J7184/ROWS(tblConsorcios[Produto]))+1),"")</f>
        <v/>
      </c>
      <c r="Q7184" s="20" t="str">
        <f t="shared" si="337"/>
        <v/>
      </c>
      <c r="R7184">
        <f t="shared" si="338"/>
        <v>0</v>
      </c>
    </row>
    <row r="7185" spans="10:18" x14ac:dyDescent="0.2">
      <c r="J7185">
        <f t="shared" si="336"/>
        <v>7183</v>
      </c>
      <c r="K7185" t="str" cm="1">
        <f t="array" ref="K7185">IFERROR(INDEX(tblClientes[Cliente],INT($J7185/ROWS(tblConsorcios[Produto]))+1),"")</f>
        <v/>
      </c>
      <c r="L7185" t="str" cm="1">
        <f t="array" ref="L7185">IFERROR(INDEX(tblConsorcios[Produto],MOD($J7185,ROWS(tblConsorcios[Produto]))+1),"")</f>
        <v>Imóvel IE600 – 220m</v>
      </c>
      <c r="M7185" s="20" cm="1">
        <f t="array" ref="M7185">IFERROR(INDEX(tblConsorcios[Valor da Carta (R$)],MOD($J7185,ROWS(tblConsorcios[Produto]))+1),"")</f>
        <v>600000</v>
      </c>
      <c r="N7185" s="2" cm="1">
        <f t="array" ref="N7185">IFERROR(INDEX(tblConsorcios[Prazo (meses)],MOD($J7185,ROWS(tblConsorcios[Produto]))+1),"")</f>
        <v>220</v>
      </c>
      <c r="O7185" s="20" cm="1">
        <f t="array" ref="O7185">IFERROR(INDEX(tblConsorcios[Parcela Mensal (R$)],MOD($J7185,ROWS(tblConsorcios[Produto]))+1),"")</f>
        <v>3485.45</v>
      </c>
      <c r="P7185" s="20" t="str" cm="1">
        <f t="array" ref="P7185">IFERROR(INDEX(tblClientes[Dividendo Mensal (R$)],INT($J7185/ROWS(tblConsorcios[Produto]))+1),"")</f>
        <v/>
      </c>
      <c r="Q7185" s="20" t="str">
        <f t="shared" si="337"/>
        <v/>
      </c>
      <c r="R7185">
        <f t="shared" si="338"/>
        <v>0</v>
      </c>
    </row>
    <row r="7186" spans="10:18" x14ac:dyDescent="0.2">
      <c r="J7186">
        <f t="shared" si="336"/>
        <v>7184</v>
      </c>
      <c r="K7186" t="str" cm="1">
        <f t="array" ref="K7186">IFERROR(INDEX(tblClientes[Cliente],INT($J7186/ROWS(tblConsorcios[Produto]))+1),"")</f>
        <v/>
      </c>
      <c r="L7186" t="str" cm="1">
        <f t="array" ref="L7186">IFERROR(INDEX(tblConsorcios[Produto],MOD($J7186,ROWS(tblConsorcios[Produto]))+1),"")</f>
        <v>Imóvel IE600 – 200m</v>
      </c>
      <c r="M7186" s="20" cm="1">
        <f t="array" ref="M7186">IFERROR(INDEX(tblConsorcios[Valor da Carta (R$)],MOD($J7186,ROWS(tblConsorcios[Produto]))+1),"")</f>
        <v>600000</v>
      </c>
      <c r="N7186" s="2" cm="1">
        <f t="array" ref="N7186">IFERROR(INDEX(tblConsorcios[Prazo (meses)],MOD($J7186,ROWS(tblConsorcios[Produto]))+1),"")</f>
        <v>200</v>
      </c>
      <c r="O7186" s="20" cm="1">
        <f t="array" ref="O7186">IFERROR(INDEX(tblConsorcios[Parcela Mensal (R$)],MOD($J7186,ROWS(tblConsorcios[Produto]))+1),"")</f>
        <v>3804</v>
      </c>
      <c r="P7186" s="20" t="str" cm="1">
        <f t="array" ref="P7186">IFERROR(INDEX(tblClientes[Dividendo Mensal (R$)],INT($J7186/ROWS(tblConsorcios[Produto]))+1),"")</f>
        <v/>
      </c>
      <c r="Q7186" s="20" t="str">
        <f t="shared" si="337"/>
        <v/>
      </c>
      <c r="R7186">
        <f t="shared" si="338"/>
        <v>0</v>
      </c>
    </row>
    <row r="7187" spans="10:18" x14ac:dyDescent="0.2">
      <c r="J7187">
        <f t="shared" si="336"/>
        <v>7185</v>
      </c>
      <c r="K7187" t="str" cm="1">
        <f t="array" ref="K7187">IFERROR(INDEX(tblClientes[Cliente],INT($J7187/ROWS(tblConsorcios[Produto]))+1),"")</f>
        <v/>
      </c>
      <c r="L7187" t="str" cm="1">
        <f t="array" ref="L7187">IFERROR(INDEX(tblConsorcios[Produto],MOD($J7187,ROWS(tblConsorcios[Produto]))+1),"")</f>
        <v>Imóvel IE580 – 240m</v>
      </c>
      <c r="M7187" s="20" cm="1">
        <f t="array" ref="M7187">IFERROR(INDEX(tblConsorcios[Valor da Carta (R$)],MOD($J7187,ROWS(tblConsorcios[Produto]))+1),"")</f>
        <v>580000</v>
      </c>
      <c r="N7187" s="2" cm="1">
        <f t="array" ref="N7187">IFERROR(INDEX(tblConsorcios[Prazo (meses)],MOD($J7187,ROWS(tblConsorcios[Produto]))+1),"")</f>
        <v>240</v>
      </c>
      <c r="O7187" s="20" cm="1">
        <f t="array" ref="O7187">IFERROR(INDEX(tblConsorcios[Parcela Mensal (R$)],MOD($J7187,ROWS(tblConsorcios[Produto]))+1),"")</f>
        <v>3112.67</v>
      </c>
      <c r="P7187" s="20" t="str" cm="1">
        <f t="array" ref="P7187">IFERROR(INDEX(tblClientes[Dividendo Mensal (R$)],INT($J7187/ROWS(tblConsorcios[Produto]))+1),"")</f>
        <v/>
      </c>
      <c r="Q7187" s="20" t="str">
        <f t="shared" si="337"/>
        <v/>
      </c>
      <c r="R7187">
        <f t="shared" si="338"/>
        <v>0</v>
      </c>
    </row>
    <row r="7188" spans="10:18" x14ac:dyDescent="0.2">
      <c r="J7188">
        <f t="shared" si="336"/>
        <v>7186</v>
      </c>
      <c r="K7188" t="str" cm="1">
        <f t="array" ref="K7188">IFERROR(INDEX(tblClientes[Cliente],INT($J7188/ROWS(tblConsorcios[Produto]))+1),"")</f>
        <v/>
      </c>
      <c r="L7188" t="str" cm="1">
        <f t="array" ref="L7188">IFERROR(INDEX(tblConsorcios[Produto],MOD($J7188,ROWS(tblConsorcios[Produto]))+1),"")</f>
        <v>Imóvel IE580 – 220m</v>
      </c>
      <c r="M7188" s="20" cm="1">
        <f t="array" ref="M7188">IFERROR(INDEX(tblConsorcios[Valor da Carta (R$)],MOD($J7188,ROWS(tblConsorcios[Produto]))+1),"")</f>
        <v>580000</v>
      </c>
      <c r="N7188" s="2" cm="1">
        <f t="array" ref="N7188">IFERROR(INDEX(tblConsorcios[Prazo (meses)],MOD($J7188,ROWS(tblConsorcios[Produto]))+1),"")</f>
        <v>220</v>
      </c>
      <c r="O7188" s="20" cm="1">
        <f t="array" ref="O7188">IFERROR(INDEX(tblConsorcios[Parcela Mensal (R$)],MOD($J7188,ROWS(tblConsorcios[Produto]))+1),"")</f>
        <v>3369.27</v>
      </c>
      <c r="P7188" s="20" t="str" cm="1">
        <f t="array" ref="P7188">IFERROR(INDEX(tblClientes[Dividendo Mensal (R$)],INT($J7188/ROWS(tblConsorcios[Produto]))+1),"")</f>
        <v/>
      </c>
      <c r="Q7188" s="20" t="str">
        <f t="shared" si="337"/>
        <v/>
      </c>
      <c r="R7188">
        <f t="shared" si="338"/>
        <v>0</v>
      </c>
    </row>
    <row r="7189" spans="10:18" x14ac:dyDescent="0.2">
      <c r="J7189">
        <f t="shared" si="336"/>
        <v>7187</v>
      </c>
      <c r="K7189" t="str" cm="1">
        <f t="array" ref="K7189">IFERROR(INDEX(tblClientes[Cliente],INT($J7189/ROWS(tblConsorcios[Produto]))+1),"")</f>
        <v/>
      </c>
      <c r="L7189" t="str" cm="1">
        <f t="array" ref="L7189">IFERROR(INDEX(tblConsorcios[Produto],MOD($J7189,ROWS(tblConsorcios[Produto]))+1),"")</f>
        <v>Imóvel IE580 – 200m</v>
      </c>
      <c r="M7189" s="20" cm="1">
        <f t="array" ref="M7189">IFERROR(INDEX(tblConsorcios[Valor da Carta (R$)],MOD($J7189,ROWS(tblConsorcios[Produto]))+1),"")</f>
        <v>580000</v>
      </c>
      <c r="N7189" s="2" cm="1">
        <f t="array" ref="N7189">IFERROR(INDEX(tblConsorcios[Prazo (meses)],MOD($J7189,ROWS(tblConsorcios[Produto]))+1),"")</f>
        <v>200</v>
      </c>
      <c r="O7189" s="20" cm="1">
        <f t="array" ref="O7189">IFERROR(INDEX(tblConsorcios[Parcela Mensal (R$)],MOD($J7189,ROWS(tblConsorcios[Produto]))+1),"")</f>
        <v>3677.2</v>
      </c>
      <c r="P7189" s="20" t="str" cm="1">
        <f t="array" ref="P7189">IFERROR(INDEX(tblClientes[Dividendo Mensal (R$)],INT($J7189/ROWS(tblConsorcios[Produto]))+1),"")</f>
        <v/>
      </c>
      <c r="Q7189" s="20" t="str">
        <f t="shared" si="337"/>
        <v/>
      </c>
      <c r="R7189">
        <f t="shared" si="338"/>
        <v>0</v>
      </c>
    </row>
    <row r="7190" spans="10:18" x14ac:dyDescent="0.2">
      <c r="J7190">
        <f t="shared" si="336"/>
        <v>7188</v>
      </c>
      <c r="K7190" t="str" cm="1">
        <f t="array" ref="K7190">IFERROR(INDEX(tblClientes[Cliente],INT($J7190/ROWS(tblConsorcios[Produto]))+1),"")</f>
        <v/>
      </c>
      <c r="L7190" t="str" cm="1">
        <f t="array" ref="L7190">IFERROR(INDEX(tblConsorcios[Produto],MOD($J7190,ROWS(tblConsorcios[Produto]))+1),"")</f>
        <v>Imóvel IE550 – 240m</v>
      </c>
      <c r="M7190" s="20" cm="1">
        <f t="array" ref="M7190">IFERROR(INDEX(tblConsorcios[Valor da Carta (R$)],MOD($J7190,ROWS(tblConsorcios[Produto]))+1),"")</f>
        <v>550000</v>
      </c>
      <c r="N7190" s="2" cm="1">
        <f t="array" ref="N7190">IFERROR(INDEX(tblConsorcios[Prazo (meses)],MOD($J7190,ROWS(tblConsorcios[Produto]))+1),"")</f>
        <v>240</v>
      </c>
      <c r="O7190" s="20" cm="1">
        <f t="array" ref="O7190">IFERROR(INDEX(tblConsorcios[Parcela Mensal (R$)],MOD($J7190,ROWS(tblConsorcios[Produto]))+1),"")</f>
        <v>2951.67</v>
      </c>
      <c r="P7190" s="20" t="str" cm="1">
        <f t="array" ref="P7190">IFERROR(INDEX(tblClientes[Dividendo Mensal (R$)],INT($J7190/ROWS(tblConsorcios[Produto]))+1),"")</f>
        <v/>
      </c>
      <c r="Q7190" s="20" t="str">
        <f t="shared" si="337"/>
        <v/>
      </c>
      <c r="R7190">
        <f t="shared" si="338"/>
        <v>0</v>
      </c>
    </row>
    <row r="7191" spans="10:18" x14ac:dyDescent="0.2">
      <c r="J7191">
        <f t="shared" si="336"/>
        <v>7189</v>
      </c>
      <c r="K7191" t="str" cm="1">
        <f t="array" ref="K7191">IFERROR(INDEX(tblClientes[Cliente],INT($J7191/ROWS(tblConsorcios[Produto]))+1),"")</f>
        <v/>
      </c>
      <c r="L7191" t="str" cm="1">
        <f t="array" ref="L7191">IFERROR(INDEX(tblConsorcios[Produto],MOD($J7191,ROWS(tblConsorcios[Produto]))+1),"")</f>
        <v>Imóvel IE550 – 220m</v>
      </c>
      <c r="M7191" s="20" cm="1">
        <f t="array" ref="M7191">IFERROR(INDEX(tblConsorcios[Valor da Carta (R$)],MOD($J7191,ROWS(tblConsorcios[Produto]))+1),"")</f>
        <v>550000</v>
      </c>
      <c r="N7191" s="2" cm="1">
        <f t="array" ref="N7191">IFERROR(INDEX(tblConsorcios[Prazo (meses)],MOD($J7191,ROWS(tblConsorcios[Produto]))+1),"")</f>
        <v>220</v>
      </c>
      <c r="O7191" s="20" cm="1">
        <f t="array" ref="O7191">IFERROR(INDEX(tblConsorcios[Parcela Mensal (R$)],MOD($J7191,ROWS(tblConsorcios[Produto]))+1),"")</f>
        <v>3195</v>
      </c>
      <c r="P7191" s="20" t="str" cm="1">
        <f t="array" ref="P7191">IFERROR(INDEX(tblClientes[Dividendo Mensal (R$)],INT($J7191/ROWS(tblConsorcios[Produto]))+1),"")</f>
        <v/>
      </c>
      <c r="Q7191" s="20" t="str">
        <f t="shared" si="337"/>
        <v/>
      </c>
      <c r="R7191">
        <f t="shared" si="338"/>
        <v>0</v>
      </c>
    </row>
    <row r="7192" spans="10:18" x14ac:dyDescent="0.2">
      <c r="J7192">
        <f t="shared" si="336"/>
        <v>7190</v>
      </c>
      <c r="K7192" t="str" cm="1">
        <f t="array" ref="K7192">IFERROR(INDEX(tblClientes[Cliente],INT($J7192/ROWS(tblConsorcios[Produto]))+1),"")</f>
        <v/>
      </c>
      <c r="L7192" t="str" cm="1">
        <f t="array" ref="L7192">IFERROR(INDEX(tblConsorcios[Produto],MOD($J7192,ROWS(tblConsorcios[Produto]))+1),"")</f>
        <v>Imóvel IE550 – 200m</v>
      </c>
      <c r="M7192" s="20" cm="1">
        <f t="array" ref="M7192">IFERROR(INDEX(tblConsorcios[Valor da Carta (R$)],MOD($J7192,ROWS(tblConsorcios[Produto]))+1),"")</f>
        <v>550000</v>
      </c>
      <c r="N7192" s="2" cm="1">
        <f t="array" ref="N7192">IFERROR(INDEX(tblConsorcios[Prazo (meses)],MOD($J7192,ROWS(tblConsorcios[Produto]))+1),"")</f>
        <v>200</v>
      </c>
      <c r="O7192" s="20" cm="1">
        <f t="array" ref="O7192">IFERROR(INDEX(tblConsorcios[Parcela Mensal (R$)],MOD($J7192,ROWS(tblConsorcios[Produto]))+1),"")</f>
        <v>3487</v>
      </c>
      <c r="P7192" s="20" t="str" cm="1">
        <f t="array" ref="P7192">IFERROR(INDEX(tblClientes[Dividendo Mensal (R$)],INT($J7192/ROWS(tblConsorcios[Produto]))+1),"")</f>
        <v/>
      </c>
      <c r="Q7192" s="20" t="str">
        <f t="shared" si="337"/>
        <v/>
      </c>
      <c r="R7192">
        <f t="shared" si="338"/>
        <v>0</v>
      </c>
    </row>
    <row r="7193" spans="10:18" x14ac:dyDescent="0.2">
      <c r="J7193">
        <f t="shared" si="336"/>
        <v>7191</v>
      </c>
      <c r="K7193" t="str" cm="1">
        <f t="array" ref="K7193">IFERROR(INDEX(tblClientes[Cliente],INT($J7193/ROWS(tblConsorcios[Produto]))+1),"")</f>
        <v/>
      </c>
      <c r="L7193" t="str" cm="1">
        <f t="array" ref="L7193">IFERROR(INDEX(tblConsorcios[Produto],MOD($J7193,ROWS(tblConsorcios[Produto]))+1),"")</f>
        <v>Imóvel IE530 – 240m</v>
      </c>
      <c r="M7193" s="20" cm="1">
        <f t="array" ref="M7193">IFERROR(INDEX(tblConsorcios[Valor da Carta (R$)],MOD($J7193,ROWS(tblConsorcios[Produto]))+1),"")</f>
        <v>530000</v>
      </c>
      <c r="N7193" s="2" cm="1">
        <f t="array" ref="N7193">IFERROR(INDEX(tblConsorcios[Prazo (meses)],MOD($J7193,ROWS(tblConsorcios[Produto]))+1),"")</f>
        <v>240</v>
      </c>
      <c r="O7193" s="20" cm="1">
        <f t="array" ref="O7193">IFERROR(INDEX(tblConsorcios[Parcela Mensal (R$)],MOD($J7193,ROWS(tblConsorcios[Produto]))+1),"")</f>
        <v>2844.33</v>
      </c>
      <c r="P7193" s="20" t="str" cm="1">
        <f t="array" ref="P7193">IFERROR(INDEX(tblClientes[Dividendo Mensal (R$)],INT($J7193/ROWS(tblConsorcios[Produto]))+1),"")</f>
        <v/>
      </c>
      <c r="Q7193" s="20" t="str">
        <f t="shared" si="337"/>
        <v/>
      </c>
      <c r="R7193">
        <f t="shared" si="338"/>
        <v>0</v>
      </c>
    </row>
    <row r="7194" spans="10:18" x14ac:dyDescent="0.2">
      <c r="J7194">
        <f t="shared" si="336"/>
        <v>7192</v>
      </c>
      <c r="K7194" t="str" cm="1">
        <f t="array" ref="K7194">IFERROR(INDEX(tblClientes[Cliente],INT($J7194/ROWS(tblConsorcios[Produto]))+1),"")</f>
        <v/>
      </c>
      <c r="L7194" t="str" cm="1">
        <f t="array" ref="L7194">IFERROR(INDEX(tblConsorcios[Produto],MOD($J7194,ROWS(tblConsorcios[Produto]))+1),"")</f>
        <v>Imóvel IE530 – 220m</v>
      </c>
      <c r="M7194" s="20" cm="1">
        <f t="array" ref="M7194">IFERROR(INDEX(tblConsorcios[Valor da Carta (R$)],MOD($J7194,ROWS(tblConsorcios[Produto]))+1),"")</f>
        <v>530000</v>
      </c>
      <c r="N7194" s="2" cm="1">
        <f t="array" ref="N7194">IFERROR(INDEX(tblConsorcios[Prazo (meses)],MOD($J7194,ROWS(tblConsorcios[Produto]))+1),"")</f>
        <v>220</v>
      </c>
      <c r="O7194" s="20" cm="1">
        <f t="array" ref="O7194">IFERROR(INDEX(tblConsorcios[Parcela Mensal (R$)],MOD($J7194,ROWS(tblConsorcios[Produto]))+1),"")</f>
        <v>3078.82</v>
      </c>
      <c r="P7194" s="20" t="str" cm="1">
        <f t="array" ref="P7194">IFERROR(INDEX(tblClientes[Dividendo Mensal (R$)],INT($J7194/ROWS(tblConsorcios[Produto]))+1),"")</f>
        <v/>
      </c>
      <c r="Q7194" s="20" t="str">
        <f t="shared" si="337"/>
        <v/>
      </c>
      <c r="R7194">
        <f t="shared" si="338"/>
        <v>0</v>
      </c>
    </row>
    <row r="7195" spans="10:18" x14ac:dyDescent="0.2">
      <c r="J7195">
        <f t="shared" si="336"/>
        <v>7193</v>
      </c>
      <c r="K7195" t="str" cm="1">
        <f t="array" ref="K7195">IFERROR(INDEX(tblClientes[Cliente],INT($J7195/ROWS(tblConsorcios[Produto]))+1),"")</f>
        <v/>
      </c>
      <c r="L7195" t="str" cm="1">
        <f t="array" ref="L7195">IFERROR(INDEX(tblConsorcios[Produto],MOD($J7195,ROWS(tblConsorcios[Produto]))+1),"")</f>
        <v>Imóvel IE530 – 200m</v>
      </c>
      <c r="M7195" s="20" cm="1">
        <f t="array" ref="M7195">IFERROR(INDEX(tblConsorcios[Valor da Carta (R$)],MOD($J7195,ROWS(tblConsorcios[Produto]))+1),"")</f>
        <v>530000</v>
      </c>
      <c r="N7195" s="2" cm="1">
        <f t="array" ref="N7195">IFERROR(INDEX(tblConsorcios[Prazo (meses)],MOD($J7195,ROWS(tblConsorcios[Produto]))+1),"")</f>
        <v>200</v>
      </c>
      <c r="O7195" s="20" cm="1">
        <f t="array" ref="O7195">IFERROR(INDEX(tblConsorcios[Parcela Mensal (R$)],MOD($J7195,ROWS(tblConsorcios[Produto]))+1),"")</f>
        <v>3360.2</v>
      </c>
      <c r="P7195" s="20" t="str" cm="1">
        <f t="array" ref="P7195">IFERROR(INDEX(tblClientes[Dividendo Mensal (R$)],INT($J7195/ROWS(tblConsorcios[Produto]))+1),"")</f>
        <v/>
      </c>
      <c r="Q7195" s="20" t="str">
        <f t="shared" si="337"/>
        <v/>
      </c>
      <c r="R7195">
        <f t="shared" si="338"/>
        <v>0</v>
      </c>
    </row>
    <row r="7196" spans="10:18" x14ac:dyDescent="0.2">
      <c r="J7196">
        <f t="shared" si="336"/>
        <v>7194</v>
      </c>
      <c r="K7196" t="str" cm="1">
        <f t="array" ref="K7196">IFERROR(INDEX(tblClientes[Cliente],INT($J7196/ROWS(tblConsorcios[Produto]))+1),"")</f>
        <v/>
      </c>
      <c r="L7196" t="str" cm="1">
        <f t="array" ref="L7196">IFERROR(INDEX(tblConsorcios[Produto],MOD($J7196,ROWS(tblConsorcios[Produto]))+1),"")</f>
        <v>Imóvel IE500 – 240m</v>
      </c>
      <c r="M7196" s="20" cm="1">
        <f t="array" ref="M7196">IFERROR(INDEX(tblConsorcios[Valor da Carta (R$)],MOD($J7196,ROWS(tblConsorcios[Produto]))+1),"")</f>
        <v>500000</v>
      </c>
      <c r="N7196" s="2" cm="1">
        <f t="array" ref="N7196">IFERROR(INDEX(tblConsorcios[Prazo (meses)],MOD($J7196,ROWS(tblConsorcios[Produto]))+1),"")</f>
        <v>240</v>
      </c>
      <c r="O7196" s="20" cm="1">
        <f t="array" ref="O7196">IFERROR(INDEX(tblConsorcios[Parcela Mensal (R$)],MOD($J7196,ROWS(tblConsorcios[Produto]))+1),"")</f>
        <v>2683.33</v>
      </c>
      <c r="P7196" s="20" t="str" cm="1">
        <f t="array" ref="P7196">IFERROR(INDEX(tblClientes[Dividendo Mensal (R$)],INT($J7196/ROWS(tblConsorcios[Produto]))+1),"")</f>
        <v/>
      </c>
      <c r="Q7196" s="20" t="str">
        <f t="shared" si="337"/>
        <v/>
      </c>
      <c r="R7196">
        <f t="shared" si="338"/>
        <v>0</v>
      </c>
    </row>
    <row r="7197" spans="10:18" x14ac:dyDescent="0.2">
      <c r="J7197">
        <f t="shared" si="336"/>
        <v>7195</v>
      </c>
      <c r="K7197" t="str" cm="1">
        <f t="array" ref="K7197">IFERROR(INDEX(tblClientes[Cliente],INT($J7197/ROWS(tblConsorcios[Produto]))+1),"")</f>
        <v/>
      </c>
      <c r="L7197" t="str" cm="1">
        <f t="array" ref="L7197">IFERROR(INDEX(tblConsorcios[Produto],MOD($J7197,ROWS(tblConsorcios[Produto]))+1),"")</f>
        <v>Imóvel IE500 – 220m</v>
      </c>
      <c r="M7197" s="20" cm="1">
        <f t="array" ref="M7197">IFERROR(INDEX(tblConsorcios[Valor da Carta (R$)],MOD($J7197,ROWS(tblConsorcios[Produto]))+1),"")</f>
        <v>500000</v>
      </c>
      <c r="N7197" s="2" cm="1">
        <f t="array" ref="N7197">IFERROR(INDEX(tblConsorcios[Prazo (meses)],MOD($J7197,ROWS(tblConsorcios[Produto]))+1),"")</f>
        <v>220</v>
      </c>
      <c r="O7197" s="20" cm="1">
        <f t="array" ref="O7197">IFERROR(INDEX(tblConsorcios[Parcela Mensal (R$)],MOD($J7197,ROWS(tblConsorcios[Produto]))+1),"")</f>
        <v>2904.55</v>
      </c>
      <c r="P7197" s="20" t="str" cm="1">
        <f t="array" ref="P7197">IFERROR(INDEX(tblClientes[Dividendo Mensal (R$)],INT($J7197/ROWS(tblConsorcios[Produto]))+1),"")</f>
        <v/>
      </c>
      <c r="Q7197" s="20" t="str">
        <f t="shared" si="337"/>
        <v/>
      </c>
      <c r="R7197">
        <f t="shared" si="338"/>
        <v>0</v>
      </c>
    </row>
    <row r="7198" spans="10:18" x14ac:dyDescent="0.2">
      <c r="J7198">
        <f t="shared" si="336"/>
        <v>7196</v>
      </c>
      <c r="K7198" t="str" cm="1">
        <f t="array" ref="K7198">IFERROR(INDEX(tblClientes[Cliente],INT($J7198/ROWS(tblConsorcios[Produto]))+1),"")</f>
        <v/>
      </c>
      <c r="L7198" t="str" cm="1">
        <f t="array" ref="L7198">IFERROR(INDEX(tblConsorcios[Produto],MOD($J7198,ROWS(tblConsorcios[Produto]))+1),"")</f>
        <v>Imóvel IE500 – 200m</v>
      </c>
      <c r="M7198" s="20" cm="1">
        <f t="array" ref="M7198">IFERROR(INDEX(tblConsorcios[Valor da Carta (R$)],MOD($J7198,ROWS(tblConsorcios[Produto]))+1),"")</f>
        <v>500000</v>
      </c>
      <c r="N7198" s="2" cm="1">
        <f t="array" ref="N7198">IFERROR(INDEX(tblConsorcios[Prazo (meses)],MOD($J7198,ROWS(tblConsorcios[Produto]))+1),"")</f>
        <v>200</v>
      </c>
      <c r="O7198" s="20" cm="1">
        <f t="array" ref="O7198">IFERROR(INDEX(tblConsorcios[Parcela Mensal (R$)],MOD($J7198,ROWS(tblConsorcios[Produto]))+1),"")</f>
        <v>3170</v>
      </c>
      <c r="P7198" s="20" t="str" cm="1">
        <f t="array" ref="P7198">IFERROR(INDEX(tblClientes[Dividendo Mensal (R$)],INT($J7198/ROWS(tblConsorcios[Produto]))+1),"")</f>
        <v/>
      </c>
      <c r="Q7198" s="20" t="str">
        <f t="shared" si="337"/>
        <v/>
      </c>
      <c r="R7198">
        <f t="shared" si="338"/>
        <v>0</v>
      </c>
    </row>
    <row r="7199" spans="10:18" x14ac:dyDescent="0.2">
      <c r="J7199">
        <f t="shared" si="336"/>
        <v>7197</v>
      </c>
      <c r="K7199" t="str" cm="1">
        <f t="array" ref="K7199">IFERROR(INDEX(tblClientes[Cliente],INT($J7199/ROWS(tblConsorcios[Produto]))+1),"")</f>
        <v/>
      </c>
      <c r="L7199" t="str" cm="1">
        <f t="array" ref="L7199">IFERROR(INDEX(tblConsorcios[Produto],MOD($J7199,ROWS(tblConsorcios[Produto]))+1),"")</f>
        <v>Imóvel IE480 – 240m</v>
      </c>
      <c r="M7199" s="20" cm="1">
        <f t="array" ref="M7199">IFERROR(INDEX(tblConsorcios[Valor da Carta (R$)],MOD($J7199,ROWS(tblConsorcios[Produto]))+1),"")</f>
        <v>480000</v>
      </c>
      <c r="N7199" s="2" cm="1">
        <f t="array" ref="N7199">IFERROR(INDEX(tblConsorcios[Prazo (meses)],MOD($J7199,ROWS(tblConsorcios[Produto]))+1),"")</f>
        <v>240</v>
      </c>
      <c r="O7199" s="20" cm="1">
        <f t="array" ref="O7199">IFERROR(INDEX(tblConsorcios[Parcela Mensal (R$)],MOD($J7199,ROWS(tblConsorcios[Produto]))+1),"")</f>
        <v>2576</v>
      </c>
      <c r="P7199" s="20" t="str" cm="1">
        <f t="array" ref="P7199">IFERROR(INDEX(tblClientes[Dividendo Mensal (R$)],INT($J7199/ROWS(tblConsorcios[Produto]))+1),"")</f>
        <v/>
      </c>
      <c r="Q7199" s="20" t="str">
        <f t="shared" si="337"/>
        <v/>
      </c>
      <c r="R7199">
        <f t="shared" si="338"/>
        <v>0</v>
      </c>
    </row>
    <row r="7200" spans="10:18" x14ac:dyDescent="0.2">
      <c r="J7200">
        <f t="shared" si="336"/>
        <v>7198</v>
      </c>
      <c r="K7200" t="str" cm="1">
        <f t="array" ref="K7200">IFERROR(INDEX(tblClientes[Cliente],INT($J7200/ROWS(tblConsorcios[Produto]))+1),"")</f>
        <v/>
      </c>
      <c r="L7200" t="str" cm="1">
        <f t="array" ref="L7200">IFERROR(INDEX(tblConsorcios[Produto],MOD($J7200,ROWS(tblConsorcios[Produto]))+1),"")</f>
        <v>Imóvel IE480 – 220m</v>
      </c>
      <c r="M7200" s="20" cm="1">
        <f t="array" ref="M7200">IFERROR(INDEX(tblConsorcios[Valor da Carta (R$)],MOD($J7200,ROWS(tblConsorcios[Produto]))+1),"")</f>
        <v>480000</v>
      </c>
      <c r="N7200" s="2" cm="1">
        <f t="array" ref="N7200">IFERROR(INDEX(tblConsorcios[Prazo (meses)],MOD($J7200,ROWS(tblConsorcios[Produto]))+1),"")</f>
        <v>220</v>
      </c>
      <c r="O7200" s="20" cm="1">
        <f t="array" ref="O7200">IFERROR(INDEX(tblConsorcios[Parcela Mensal (R$)],MOD($J7200,ROWS(tblConsorcios[Produto]))+1),"")</f>
        <v>2788.36</v>
      </c>
      <c r="P7200" s="20" t="str" cm="1">
        <f t="array" ref="P7200">IFERROR(INDEX(tblClientes[Dividendo Mensal (R$)],INT($J7200/ROWS(tblConsorcios[Produto]))+1),"")</f>
        <v/>
      </c>
      <c r="Q7200" s="20" t="str">
        <f t="shared" si="337"/>
        <v/>
      </c>
      <c r="R7200">
        <f t="shared" si="338"/>
        <v>0</v>
      </c>
    </row>
    <row r="7201" spans="10:18" x14ac:dyDescent="0.2">
      <c r="J7201">
        <f t="shared" si="336"/>
        <v>7199</v>
      </c>
      <c r="K7201" t="str" cm="1">
        <f t="array" ref="K7201">IFERROR(INDEX(tblClientes[Cliente],INT($J7201/ROWS(tblConsorcios[Produto]))+1),"")</f>
        <v/>
      </c>
      <c r="L7201" t="str" cm="1">
        <f t="array" ref="L7201">IFERROR(INDEX(tblConsorcios[Produto],MOD($J7201,ROWS(tblConsorcios[Produto]))+1),"")</f>
        <v>Imóvel IE480 – 200m</v>
      </c>
      <c r="M7201" s="20" cm="1">
        <f t="array" ref="M7201">IFERROR(INDEX(tblConsorcios[Valor da Carta (R$)],MOD($J7201,ROWS(tblConsorcios[Produto]))+1),"")</f>
        <v>480000</v>
      </c>
      <c r="N7201" s="2" cm="1">
        <f t="array" ref="N7201">IFERROR(INDEX(tblConsorcios[Prazo (meses)],MOD($J7201,ROWS(tblConsorcios[Produto]))+1),"")</f>
        <v>200</v>
      </c>
      <c r="O7201" s="20" cm="1">
        <f t="array" ref="O7201">IFERROR(INDEX(tblConsorcios[Parcela Mensal (R$)],MOD($J7201,ROWS(tblConsorcios[Produto]))+1),"")</f>
        <v>3043.2</v>
      </c>
      <c r="P7201" s="20" t="str" cm="1">
        <f t="array" ref="P7201">IFERROR(INDEX(tblClientes[Dividendo Mensal (R$)],INT($J7201/ROWS(tblConsorcios[Produto]))+1),"")</f>
        <v/>
      </c>
      <c r="Q7201" s="20" t="str">
        <f t="shared" si="337"/>
        <v/>
      </c>
      <c r="R7201">
        <f t="shared" si="338"/>
        <v>0</v>
      </c>
    </row>
    <row r="7202" spans="10:18" x14ac:dyDescent="0.2">
      <c r="J7202">
        <f t="shared" si="336"/>
        <v>7200</v>
      </c>
      <c r="K7202" t="str" cm="1">
        <f t="array" ref="K7202">IFERROR(INDEX(tblClientes[Cliente],INT($J7202/ROWS(tblConsorcios[Produto]))+1),"")</f>
        <v/>
      </c>
      <c r="L7202" t="str" cm="1">
        <f t="array" ref="L7202">IFERROR(INDEX(tblConsorcios[Produto],MOD($J7202,ROWS(tblConsorcios[Produto]))+1),"")</f>
        <v>Imóvel IE450 – 240m</v>
      </c>
      <c r="M7202" s="20" cm="1">
        <f t="array" ref="M7202">IFERROR(INDEX(tblConsorcios[Valor da Carta (R$)],MOD($J7202,ROWS(tblConsorcios[Produto]))+1),"")</f>
        <v>450000</v>
      </c>
      <c r="N7202" s="2" cm="1">
        <f t="array" ref="N7202">IFERROR(INDEX(tblConsorcios[Prazo (meses)],MOD($J7202,ROWS(tblConsorcios[Produto]))+1),"")</f>
        <v>240</v>
      </c>
      <c r="O7202" s="20" cm="1">
        <f t="array" ref="O7202">IFERROR(INDEX(tblConsorcios[Parcela Mensal (R$)],MOD($J7202,ROWS(tblConsorcios[Produto]))+1),"")</f>
        <v>2415</v>
      </c>
      <c r="P7202" s="20" t="str" cm="1">
        <f t="array" ref="P7202">IFERROR(INDEX(tblClientes[Dividendo Mensal (R$)],INT($J7202/ROWS(tblConsorcios[Produto]))+1),"")</f>
        <v/>
      </c>
      <c r="Q7202" s="20" t="str">
        <f t="shared" si="337"/>
        <v/>
      </c>
      <c r="R7202">
        <f t="shared" si="338"/>
        <v>0</v>
      </c>
    </row>
    <row r="7203" spans="10:18" x14ac:dyDescent="0.2">
      <c r="J7203">
        <f t="shared" si="336"/>
        <v>7201</v>
      </c>
      <c r="K7203" t="str" cm="1">
        <f t="array" ref="K7203">IFERROR(INDEX(tblClientes[Cliente],INT($J7203/ROWS(tblConsorcios[Produto]))+1),"")</f>
        <v/>
      </c>
      <c r="L7203" t="str" cm="1">
        <f t="array" ref="L7203">IFERROR(INDEX(tblConsorcios[Produto],MOD($J7203,ROWS(tblConsorcios[Produto]))+1),"")</f>
        <v>Imóvel IE450 – 220m</v>
      </c>
      <c r="M7203" s="20" cm="1">
        <f t="array" ref="M7203">IFERROR(INDEX(tblConsorcios[Valor da Carta (R$)],MOD($J7203,ROWS(tblConsorcios[Produto]))+1),"")</f>
        <v>450000</v>
      </c>
      <c r="N7203" s="2" cm="1">
        <f t="array" ref="N7203">IFERROR(INDEX(tblConsorcios[Prazo (meses)],MOD($J7203,ROWS(tblConsorcios[Produto]))+1),"")</f>
        <v>220</v>
      </c>
      <c r="O7203" s="20" cm="1">
        <f t="array" ref="O7203">IFERROR(INDEX(tblConsorcios[Parcela Mensal (R$)],MOD($J7203,ROWS(tblConsorcios[Produto]))+1),"")</f>
        <v>2614.09</v>
      </c>
      <c r="P7203" s="20" t="str" cm="1">
        <f t="array" ref="P7203">IFERROR(INDEX(tblClientes[Dividendo Mensal (R$)],INT($J7203/ROWS(tblConsorcios[Produto]))+1),"")</f>
        <v/>
      </c>
      <c r="Q7203" s="20" t="str">
        <f t="shared" si="337"/>
        <v/>
      </c>
      <c r="R7203">
        <f t="shared" si="338"/>
        <v>0</v>
      </c>
    </row>
    <row r="7204" spans="10:18" x14ac:dyDescent="0.2">
      <c r="J7204">
        <f t="shared" si="336"/>
        <v>7202</v>
      </c>
      <c r="K7204" t="str" cm="1">
        <f t="array" ref="K7204">IFERROR(INDEX(tblClientes[Cliente],INT($J7204/ROWS(tblConsorcios[Produto]))+1),"")</f>
        <v/>
      </c>
      <c r="L7204" t="str" cm="1">
        <f t="array" ref="L7204">IFERROR(INDEX(tblConsorcios[Produto],MOD($J7204,ROWS(tblConsorcios[Produto]))+1),"")</f>
        <v>Imóvel IE450 – 200m</v>
      </c>
      <c r="M7204" s="20" cm="1">
        <f t="array" ref="M7204">IFERROR(INDEX(tblConsorcios[Valor da Carta (R$)],MOD($J7204,ROWS(tblConsorcios[Produto]))+1),"")</f>
        <v>450000</v>
      </c>
      <c r="N7204" s="2" cm="1">
        <f t="array" ref="N7204">IFERROR(INDEX(tblConsorcios[Prazo (meses)],MOD($J7204,ROWS(tblConsorcios[Produto]))+1),"")</f>
        <v>200</v>
      </c>
      <c r="O7204" s="20" cm="1">
        <f t="array" ref="O7204">IFERROR(INDEX(tblConsorcios[Parcela Mensal (R$)],MOD($J7204,ROWS(tblConsorcios[Produto]))+1),"")</f>
        <v>2853</v>
      </c>
      <c r="P7204" s="20" t="str" cm="1">
        <f t="array" ref="P7204">IFERROR(INDEX(tblClientes[Dividendo Mensal (R$)],INT($J7204/ROWS(tblConsorcios[Produto]))+1),"")</f>
        <v/>
      </c>
      <c r="Q7204" s="20" t="str">
        <f t="shared" si="337"/>
        <v/>
      </c>
      <c r="R7204">
        <f t="shared" si="338"/>
        <v>0</v>
      </c>
    </row>
    <row r="7205" spans="10:18" x14ac:dyDescent="0.2">
      <c r="J7205">
        <f t="shared" si="336"/>
        <v>7203</v>
      </c>
      <c r="K7205" t="str" cm="1">
        <f t="array" ref="K7205">IFERROR(INDEX(tblClientes[Cliente],INT($J7205/ROWS(tblConsorcios[Produto]))+1),"")</f>
        <v/>
      </c>
      <c r="L7205" t="str" cm="1">
        <f t="array" ref="L7205">IFERROR(INDEX(tblConsorcios[Produto],MOD($J7205,ROWS(tblConsorcios[Produto]))+1),"")</f>
        <v>Imóvel IE430 – 240m</v>
      </c>
      <c r="M7205" s="20" cm="1">
        <f t="array" ref="M7205">IFERROR(INDEX(tblConsorcios[Valor da Carta (R$)],MOD($J7205,ROWS(tblConsorcios[Produto]))+1),"")</f>
        <v>430000</v>
      </c>
      <c r="N7205" s="2" cm="1">
        <f t="array" ref="N7205">IFERROR(INDEX(tblConsorcios[Prazo (meses)],MOD($J7205,ROWS(tblConsorcios[Produto]))+1),"")</f>
        <v>240</v>
      </c>
      <c r="O7205" s="20" cm="1">
        <f t="array" ref="O7205">IFERROR(INDEX(tblConsorcios[Parcela Mensal (R$)],MOD($J7205,ROWS(tblConsorcios[Produto]))+1),"")</f>
        <v>2307.67</v>
      </c>
      <c r="P7205" s="20" t="str" cm="1">
        <f t="array" ref="P7205">IFERROR(INDEX(tblClientes[Dividendo Mensal (R$)],INT($J7205/ROWS(tblConsorcios[Produto]))+1),"")</f>
        <v/>
      </c>
      <c r="Q7205" s="20" t="str">
        <f t="shared" si="337"/>
        <v/>
      </c>
      <c r="R7205">
        <f t="shared" si="338"/>
        <v>0</v>
      </c>
    </row>
    <row r="7206" spans="10:18" x14ac:dyDescent="0.2">
      <c r="J7206">
        <f t="shared" si="336"/>
        <v>7204</v>
      </c>
      <c r="K7206" t="str" cm="1">
        <f t="array" ref="K7206">IFERROR(INDEX(tblClientes[Cliente],INT($J7206/ROWS(tblConsorcios[Produto]))+1),"")</f>
        <v/>
      </c>
      <c r="L7206" t="str" cm="1">
        <f t="array" ref="L7206">IFERROR(INDEX(tblConsorcios[Produto],MOD($J7206,ROWS(tblConsorcios[Produto]))+1),"")</f>
        <v>Imóvel IE430 – 220m</v>
      </c>
      <c r="M7206" s="20" cm="1">
        <f t="array" ref="M7206">IFERROR(INDEX(tblConsorcios[Valor da Carta (R$)],MOD($J7206,ROWS(tblConsorcios[Produto]))+1),"")</f>
        <v>430000</v>
      </c>
      <c r="N7206" s="2" cm="1">
        <f t="array" ref="N7206">IFERROR(INDEX(tblConsorcios[Prazo (meses)],MOD($J7206,ROWS(tblConsorcios[Produto]))+1),"")</f>
        <v>220</v>
      </c>
      <c r="O7206" s="20" cm="1">
        <f t="array" ref="O7206">IFERROR(INDEX(tblConsorcios[Parcela Mensal (R$)],MOD($J7206,ROWS(tblConsorcios[Produto]))+1),"")</f>
        <v>2497.91</v>
      </c>
      <c r="P7206" s="20" t="str" cm="1">
        <f t="array" ref="P7206">IFERROR(INDEX(tblClientes[Dividendo Mensal (R$)],INT($J7206/ROWS(tblConsorcios[Produto]))+1),"")</f>
        <v/>
      </c>
      <c r="Q7206" s="20" t="str">
        <f t="shared" si="337"/>
        <v/>
      </c>
      <c r="R7206">
        <f t="shared" si="338"/>
        <v>0</v>
      </c>
    </row>
    <row r="7207" spans="10:18" x14ac:dyDescent="0.2">
      <c r="J7207">
        <f t="shared" si="336"/>
        <v>7205</v>
      </c>
      <c r="K7207" t="str" cm="1">
        <f t="array" ref="K7207">IFERROR(INDEX(tblClientes[Cliente],INT($J7207/ROWS(tblConsorcios[Produto]))+1),"")</f>
        <v/>
      </c>
      <c r="L7207" t="str" cm="1">
        <f t="array" ref="L7207">IFERROR(INDEX(tblConsorcios[Produto],MOD($J7207,ROWS(tblConsorcios[Produto]))+1),"")</f>
        <v>Imóvel IE430 – 200m</v>
      </c>
      <c r="M7207" s="20" cm="1">
        <f t="array" ref="M7207">IFERROR(INDEX(tblConsorcios[Valor da Carta (R$)],MOD($J7207,ROWS(tblConsorcios[Produto]))+1),"")</f>
        <v>430000</v>
      </c>
      <c r="N7207" s="2" cm="1">
        <f t="array" ref="N7207">IFERROR(INDEX(tblConsorcios[Prazo (meses)],MOD($J7207,ROWS(tblConsorcios[Produto]))+1),"")</f>
        <v>200</v>
      </c>
      <c r="O7207" s="20" cm="1">
        <f t="array" ref="O7207">IFERROR(INDEX(tblConsorcios[Parcela Mensal (R$)],MOD($J7207,ROWS(tblConsorcios[Produto]))+1),"")</f>
        <v>2726.2</v>
      </c>
      <c r="P7207" s="20" t="str" cm="1">
        <f t="array" ref="P7207">IFERROR(INDEX(tblClientes[Dividendo Mensal (R$)],INT($J7207/ROWS(tblConsorcios[Produto]))+1),"")</f>
        <v/>
      </c>
      <c r="Q7207" s="20" t="str">
        <f t="shared" si="337"/>
        <v/>
      </c>
      <c r="R7207">
        <f t="shared" si="338"/>
        <v>0</v>
      </c>
    </row>
    <row r="7208" spans="10:18" x14ac:dyDescent="0.2">
      <c r="J7208">
        <f t="shared" si="336"/>
        <v>7206</v>
      </c>
      <c r="K7208" t="str" cm="1">
        <f t="array" ref="K7208">IFERROR(INDEX(tblClientes[Cliente],INT($J7208/ROWS(tblConsorcios[Produto]))+1),"")</f>
        <v/>
      </c>
      <c r="L7208" t="str" cm="1">
        <f t="array" ref="L7208">IFERROR(INDEX(tblConsorcios[Produto],MOD($J7208,ROWS(tblConsorcios[Produto]))+1),"")</f>
        <v>Imóvel IE400 – 240m</v>
      </c>
      <c r="M7208" s="20" cm="1">
        <f t="array" ref="M7208">IFERROR(INDEX(tblConsorcios[Valor da Carta (R$)],MOD($J7208,ROWS(tblConsorcios[Produto]))+1),"")</f>
        <v>400000</v>
      </c>
      <c r="N7208" s="2" cm="1">
        <f t="array" ref="N7208">IFERROR(INDEX(tblConsorcios[Prazo (meses)],MOD($J7208,ROWS(tblConsorcios[Produto]))+1),"")</f>
        <v>240</v>
      </c>
      <c r="O7208" s="20" cm="1">
        <f t="array" ref="O7208">IFERROR(INDEX(tblConsorcios[Parcela Mensal (R$)],MOD($J7208,ROWS(tblConsorcios[Produto]))+1),"")</f>
        <v>2146.67</v>
      </c>
      <c r="P7208" s="20" t="str" cm="1">
        <f t="array" ref="P7208">IFERROR(INDEX(tblClientes[Dividendo Mensal (R$)],INT($J7208/ROWS(tblConsorcios[Produto]))+1),"")</f>
        <v/>
      </c>
      <c r="Q7208" s="20" t="str">
        <f t="shared" si="337"/>
        <v/>
      </c>
      <c r="R7208">
        <f t="shared" si="338"/>
        <v>0</v>
      </c>
    </row>
    <row r="7209" spans="10:18" x14ac:dyDescent="0.2">
      <c r="J7209">
        <f t="shared" si="336"/>
        <v>7207</v>
      </c>
      <c r="K7209" t="str" cm="1">
        <f t="array" ref="K7209">IFERROR(INDEX(tblClientes[Cliente],INT($J7209/ROWS(tblConsorcios[Produto]))+1),"")</f>
        <v/>
      </c>
      <c r="L7209" t="str" cm="1">
        <f t="array" ref="L7209">IFERROR(INDEX(tblConsorcios[Produto],MOD($J7209,ROWS(tblConsorcios[Produto]))+1),"")</f>
        <v>Imóvel IE400 – 220m</v>
      </c>
      <c r="M7209" s="20" cm="1">
        <f t="array" ref="M7209">IFERROR(INDEX(tblConsorcios[Valor da Carta (R$)],MOD($J7209,ROWS(tblConsorcios[Produto]))+1),"")</f>
        <v>400000</v>
      </c>
      <c r="N7209" s="2" cm="1">
        <f t="array" ref="N7209">IFERROR(INDEX(tblConsorcios[Prazo (meses)],MOD($J7209,ROWS(tblConsorcios[Produto]))+1),"")</f>
        <v>220</v>
      </c>
      <c r="O7209" s="20" cm="1">
        <f t="array" ref="O7209">IFERROR(INDEX(tblConsorcios[Parcela Mensal (R$)],MOD($J7209,ROWS(tblConsorcios[Produto]))+1),"")</f>
        <v>2323.64</v>
      </c>
      <c r="P7209" s="20" t="str" cm="1">
        <f t="array" ref="P7209">IFERROR(INDEX(tblClientes[Dividendo Mensal (R$)],INT($J7209/ROWS(tblConsorcios[Produto]))+1),"")</f>
        <v/>
      </c>
      <c r="Q7209" s="20" t="str">
        <f t="shared" si="337"/>
        <v/>
      </c>
      <c r="R7209">
        <f t="shared" si="338"/>
        <v>0</v>
      </c>
    </row>
    <row r="7210" spans="10:18" x14ac:dyDescent="0.2">
      <c r="J7210">
        <f t="shared" si="336"/>
        <v>7208</v>
      </c>
      <c r="K7210" t="str" cm="1">
        <f t="array" ref="K7210">IFERROR(INDEX(tblClientes[Cliente],INT($J7210/ROWS(tblConsorcios[Produto]))+1),"")</f>
        <v/>
      </c>
      <c r="L7210" t="str" cm="1">
        <f t="array" ref="L7210">IFERROR(INDEX(tblConsorcios[Produto],MOD($J7210,ROWS(tblConsorcios[Produto]))+1),"")</f>
        <v>Imóvel IE400 – 200m</v>
      </c>
      <c r="M7210" s="20" cm="1">
        <f t="array" ref="M7210">IFERROR(INDEX(tblConsorcios[Valor da Carta (R$)],MOD($J7210,ROWS(tblConsorcios[Produto]))+1),"")</f>
        <v>400000</v>
      </c>
      <c r="N7210" s="2" cm="1">
        <f t="array" ref="N7210">IFERROR(INDEX(tblConsorcios[Prazo (meses)],MOD($J7210,ROWS(tblConsorcios[Produto]))+1),"")</f>
        <v>200</v>
      </c>
      <c r="O7210" s="20" cm="1">
        <f t="array" ref="O7210">IFERROR(INDEX(tblConsorcios[Parcela Mensal (R$)],MOD($J7210,ROWS(tblConsorcios[Produto]))+1),"")</f>
        <v>2536</v>
      </c>
      <c r="P7210" s="20" t="str" cm="1">
        <f t="array" ref="P7210">IFERROR(INDEX(tblClientes[Dividendo Mensal (R$)],INT($J7210/ROWS(tblConsorcios[Produto]))+1),"")</f>
        <v/>
      </c>
      <c r="Q7210" s="20" t="str">
        <f t="shared" si="337"/>
        <v/>
      </c>
      <c r="R7210">
        <f t="shared" si="338"/>
        <v>0</v>
      </c>
    </row>
    <row r="7211" spans="10:18" x14ac:dyDescent="0.2">
      <c r="J7211">
        <f t="shared" si="336"/>
        <v>7209</v>
      </c>
      <c r="K7211" t="str" cm="1">
        <f t="array" ref="K7211">IFERROR(INDEX(tblClientes[Cliente],INT($J7211/ROWS(tblConsorcios[Produto]))+1),"")</f>
        <v/>
      </c>
      <c r="L7211" t="str" cm="1">
        <f t="array" ref="L7211">IFERROR(INDEX(tblConsorcios[Produto],MOD($J7211,ROWS(tblConsorcios[Produto]))+1),"")</f>
        <v>Imóvel IE380 – 240m</v>
      </c>
      <c r="M7211" s="20" cm="1">
        <f t="array" ref="M7211">IFERROR(INDEX(tblConsorcios[Valor da Carta (R$)],MOD($J7211,ROWS(tblConsorcios[Produto]))+1),"")</f>
        <v>380000</v>
      </c>
      <c r="N7211" s="2" cm="1">
        <f t="array" ref="N7211">IFERROR(INDEX(tblConsorcios[Prazo (meses)],MOD($J7211,ROWS(tblConsorcios[Produto]))+1),"")</f>
        <v>240</v>
      </c>
      <c r="O7211" s="20" cm="1">
        <f t="array" ref="O7211">IFERROR(INDEX(tblConsorcios[Parcela Mensal (R$)],MOD($J7211,ROWS(tblConsorcios[Produto]))+1),"")</f>
        <v>2039.33</v>
      </c>
      <c r="P7211" s="20" t="str" cm="1">
        <f t="array" ref="P7211">IFERROR(INDEX(tblClientes[Dividendo Mensal (R$)],INT($J7211/ROWS(tblConsorcios[Produto]))+1),"")</f>
        <v/>
      </c>
      <c r="Q7211" s="20" t="str">
        <f t="shared" si="337"/>
        <v/>
      </c>
      <c r="R7211">
        <f t="shared" si="338"/>
        <v>0</v>
      </c>
    </row>
    <row r="7212" spans="10:18" x14ac:dyDescent="0.2">
      <c r="J7212">
        <f t="shared" si="336"/>
        <v>7210</v>
      </c>
      <c r="K7212" t="str" cm="1">
        <f t="array" ref="K7212">IFERROR(INDEX(tblClientes[Cliente],INT($J7212/ROWS(tblConsorcios[Produto]))+1),"")</f>
        <v/>
      </c>
      <c r="L7212" t="str" cm="1">
        <f t="array" ref="L7212">IFERROR(INDEX(tblConsorcios[Produto],MOD($J7212,ROWS(tblConsorcios[Produto]))+1),"")</f>
        <v>Imóvel IE380 – 220m</v>
      </c>
      <c r="M7212" s="20" cm="1">
        <f t="array" ref="M7212">IFERROR(INDEX(tblConsorcios[Valor da Carta (R$)],MOD($J7212,ROWS(tblConsorcios[Produto]))+1),"")</f>
        <v>380000</v>
      </c>
      <c r="N7212" s="2" cm="1">
        <f t="array" ref="N7212">IFERROR(INDEX(tblConsorcios[Prazo (meses)],MOD($J7212,ROWS(tblConsorcios[Produto]))+1),"")</f>
        <v>220</v>
      </c>
      <c r="O7212" s="20" cm="1">
        <f t="array" ref="O7212">IFERROR(INDEX(tblConsorcios[Parcela Mensal (R$)],MOD($J7212,ROWS(tblConsorcios[Produto]))+1),"")</f>
        <v>2207.4499999999998</v>
      </c>
      <c r="P7212" s="20" t="str" cm="1">
        <f t="array" ref="P7212">IFERROR(INDEX(tblClientes[Dividendo Mensal (R$)],INT($J7212/ROWS(tblConsorcios[Produto]))+1),"")</f>
        <v/>
      </c>
      <c r="Q7212" s="20" t="str">
        <f t="shared" si="337"/>
        <v/>
      </c>
      <c r="R7212">
        <f t="shared" si="338"/>
        <v>0</v>
      </c>
    </row>
    <row r="7213" spans="10:18" x14ac:dyDescent="0.2">
      <c r="J7213">
        <f t="shared" si="336"/>
        <v>7211</v>
      </c>
      <c r="K7213" t="str" cm="1">
        <f t="array" ref="K7213">IFERROR(INDEX(tblClientes[Cliente],INT($J7213/ROWS(tblConsorcios[Produto]))+1),"")</f>
        <v/>
      </c>
      <c r="L7213" t="str" cm="1">
        <f t="array" ref="L7213">IFERROR(INDEX(tblConsorcios[Produto],MOD($J7213,ROWS(tblConsorcios[Produto]))+1),"")</f>
        <v>Imóvel IE380 – 200m</v>
      </c>
      <c r="M7213" s="20" cm="1">
        <f t="array" ref="M7213">IFERROR(INDEX(tblConsorcios[Valor da Carta (R$)],MOD($J7213,ROWS(tblConsorcios[Produto]))+1),"")</f>
        <v>380000</v>
      </c>
      <c r="N7213" s="2" cm="1">
        <f t="array" ref="N7213">IFERROR(INDEX(tblConsorcios[Prazo (meses)],MOD($J7213,ROWS(tblConsorcios[Produto]))+1),"")</f>
        <v>200</v>
      </c>
      <c r="O7213" s="20" cm="1">
        <f t="array" ref="O7213">IFERROR(INDEX(tblConsorcios[Parcela Mensal (R$)],MOD($J7213,ROWS(tblConsorcios[Produto]))+1),"")</f>
        <v>2409.1999999999998</v>
      </c>
      <c r="P7213" s="20" t="str" cm="1">
        <f t="array" ref="P7213">IFERROR(INDEX(tblClientes[Dividendo Mensal (R$)],INT($J7213/ROWS(tblConsorcios[Produto]))+1),"")</f>
        <v/>
      </c>
      <c r="Q7213" s="20" t="str">
        <f t="shared" si="337"/>
        <v/>
      </c>
      <c r="R7213">
        <f t="shared" si="338"/>
        <v>0</v>
      </c>
    </row>
    <row r="7214" spans="10:18" x14ac:dyDescent="0.2">
      <c r="J7214">
        <f t="shared" si="336"/>
        <v>7212</v>
      </c>
      <c r="K7214" t="str" cm="1">
        <f t="array" ref="K7214">IFERROR(INDEX(tblClientes[Cliente],INT($J7214/ROWS(tblConsorcios[Produto]))+1),"")</f>
        <v/>
      </c>
      <c r="L7214" t="str" cm="1">
        <f t="array" ref="L7214">IFERROR(INDEX(tblConsorcios[Produto],MOD($J7214,ROWS(tblConsorcios[Produto]))+1),"")</f>
        <v>Imóvel IE350 – 240m</v>
      </c>
      <c r="M7214" s="20" cm="1">
        <f t="array" ref="M7214">IFERROR(INDEX(tblConsorcios[Valor da Carta (R$)],MOD($J7214,ROWS(tblConsorcios[Produto]))+1),"")</f>
        <v>350000</v>
      </c>
      <c r="N7214" s="2" cm="1">
        <f t="array" ref="N7214">IFERROR(INDEX(tblConsorcios[Prazo (meses)],MOD($J7214,ROWS(tblConsorcios[Produto]))+1),"")</f>
        <v>240</v>
      </c>
      <c r="O7214" s="20" cm="1">
        <f t="array" ref="O7214">IFERROR(INDEX(tblConsorcios[Parcela Mensal (R$)],MOD($J7214,ROWS(tblConsorcios[Produto]))+1),"")</f>
        <v>1878.33</v>
      </c>
      <c r="P7214" s="20" t="str" cm="1">
        <f t="array" ref="P7214">IFERROR(INDEX(tblClientes[Dividendo Mensal (R$)],INT($J7214/ROWS(tblConsorcios[Produto]))+1),"")</f>
        <v/>
      </c>
      <c r="Q7214" s="20" t="str">
        <f t="shared" si="337"/>
        <v/>
      </c>
      <c r="R7214">
        <f t="shared" si="338"/>
        <v>0</v>
      </c>
    </row>
    <row r="7215" spans="10:18" x14ac:dyDescent="0.2">
      <c r="J7215">
        <f t="shared" si="336"/>
        <v>7213</v>
      </c>
      <c r="K7215" t="str" cm="1">
        <f t="array" ref="K7215">IFERROR(INDEX(tblClientes[Cliente],INT($J7215/ROWS(tblConsorcios[Produto]))+1),"")</f>
        <v/>
      </c>
      <c r="L7215" t="str" cm="1">
        <f t="array" ref="L7215">IFERROR(INDEX(tblConsorcios[Produto],MOD($J7215,ROWS(tblConsorcios[Produto]))+1),"")</f>
        <v>Imóvel IE350 – 220m</v>
      </c>
      <c r="M7215" s="20" cm="1">
        <f t="array" ref="M7215">IFERROR(INDEX(tblConsorcios[Valor da Carta (R$)],MOD($J7215,ROWS(tblConsorcios[Produto]))+1),"")</f>
        <v>350000</v>
      </c>
      <c r="N7215" s="2" cm="1">
        <f t="array" ref="N7215">IFERROR(INDEX(tblConsorcios[Prazo (meses)],MOD($J7215,ROWS(tblConsorcios[Produto]))+1),"")</f>
        <v>220</v>
      </c>
      <c r="O7215" s="20" cm="1">
        <f t="array" ref="O7215">IFERROR(INDEX(tblConsorcios[Parcela Mensal (R$)],MOD($J7215,ROWS(tblConsorcios[Produto]))+1),"")</f>
        <v>2033.18</v>
      </c>
      <c r="P7215" s="20" t="str" cm="1">
        <f t="array" ref="P7215">IFERROR(INDEX(tblClientes[Dividendo Mensal (R$)],INT($J7215/ROWS(tblConsorcios[Produto]))+1),"")</f>
        <v/>
      </c>
      <c r="Q7215" s="20" t="str">
        <f t="shared" si="337"/>
        <v/>
      </c>
      <c r="R7215">
        <f t="shared" si="338"/>
        <v>0</v>
      </c>
    </row>
    <row r="7216" spans="10:18" x14ac:dyDescent="0.2">
      <c r="J7216">
        <f t="shared" si="336"/>
        <v>7214</v>
      </c>
      <c r="K7216" t="str" cm="1">
        <f t="array" ref="K7216">IFERROR(INDEX(tblClientes[Cliente],INT($J7216/ROWS(tblConsorcios[Produto]))+1),"")</f>
        <v/>
      </c>
      <c r="L7216" t="str" cm="1">
        <f t="array" ref="L7216">IFERROR(INDEX(tblConsorcios[Produto],MOD($J7216,ROWS(tblConsorcios[Produto]))+1),"")</f>
        <v>Imóvel IE350 – 200m</v>
      </c>
      <c r="M7216" s="20" cm="1">
        <f t="array" ref="M7216">IFERROR(INDEX(tblConsorcios[Valor da Carta (R$)],MOD($J7216,ROWS(tblConsorcios[Produto]))+1),"")</f>
        <v>350000</v>
      </c>
      <c r="N7216" s="2" cm="1">
        <f t="array" ref="N7216">IFERROR(INDEX(tblConsorcios[Prazo (meses)],MOD($J7216,ROWS(tblConsorcios[Produto]))+1),"")</f>
        <v>200</v>
      </c>
      <c r="O7216" s="20" cm="1">
        <f t="array" ref="O7216">IFERROR(INDEX(tblConsorcios[Parcela Mensal (R$)],MOD($J7216,ROWS(tblConsorcios[Produto]))+1),"")</f>
        <v>2219</v>
      </c>
      <c r="P7216" s="20" t="str" cm="1">
        <f t="array" ref="P7216">IFERROR(INDEX(tblClientes[Dividendo Mensal (R$)],INT($J7216/ROWS(tblConsorcios[Produto]))+1),"")</f>
        <v/>
      </c>
      <c r="Q7216" s="20" t="str">
        <f t="shared" si="337"/>
        <v/>
      </c>
      <c r="R7216">
        <f t="shared" si="338"/>
        <v>0</v>
      </c>
    </row>
    <row r="7217" spans="10:18" x14ac:dyDescent="0.2">
      <c r="J7217">
        <f t="shared" si="336"/>
        <v>7215</v>
      </c>
      <c r="K7217" t="str" cm="1">
        <f t="array" ref="K7217">IFERROR(INDEX(tblClientes[Cliente],INT($J7217/ROWS(tblConsorcios[Produto]))+1),"")</f>
        <v/>
      </c>
      <c r="L7217" t="str" cm="1">
        <f t="array" ref="L7217">IFERROR(INDEX(tblConsorcios[Produto],MOD($J7217,ROWS(tblConsorcios[Produto]))+1),"")</f>
        <v>Imóvel IE330 – 240m</v>
      </c>
      <c r="M7217" s="20" cm="1">
        <f t="array" ref="M7217">IFERROR(INDEX(tblConsorcios[Valor da Carta (R$)],MOD($J7217,ROWS(tblConsorcios[Produto]))+1),"")</f>
        <v>330000</v>
      </c>
      <c r="N7217" s="2" cm="1">
        <f t="array" ref="N7217">IFERROR(INDEX(tblConsorcios[Prazo (meses)],MOD($J7217,ROWS(tblConsorcios[Produto]))+1),"")</f>
        <v>240</v>
      </c>
      <c r="O7217" s="20" cm="1">
        <f t="array" ref="O7217">IFERROR(INDEX(tblConsorcios[Parcela Mensal (R$)],MOD($J7217,ROWS(tblConsorcios[Produto]))+1),"")</f>
        <v>1771</v>
      </c>
      <c r="P7217" s="20" t="str" cm="1">
        <f t="array" ref="P7217">IFERROR(INDEX(tblClientes[Dividendo Mensal (R$)],INT($J7217/ROWS(tblConsorcios[Produto]))+1),"")</f>
        <v/>
      </c>
      <c r="Q7217" s="20" t="str">
        <f t="shared" si="337"/>
        <v/>
      </c>
      <c r="R7217">
        <f t="shared" si="338"/>
        <v>0</v>
      </c>
    </row>
    <row r="7218" spans="10:18" x14ac:dyDescent="0.2">
      <c r="J7218">
        <f t="shared" si="336"/>
        <v>7216</v>
      </c>
      <c r="K7218" t="str" cm="1">
        <f t="array" ref="K7218">IFERROR(INDEX(tblClientes[Cliente],INT($J7218/ROWS(tblConsorcios[Produto]))+1),"")</f>
        <v/>
      </c>
      <c r="L7218" t="str" cm="1">
        <f t="array" ref="L7218">IFERROR(INDEX(tblConsorcios[Produto],MOD($J7218,ROWS(tblConsorcios[Produto]))+1),"")</f>
        <v>Imóvel IE330 – 220m</v>
      </c>
      <c r="M7218" s="20" cm="1">
        <f t="array" ref="M7218">IFERROR(INDEX(tblConsorcios[Valor da Carta (R$)],MOD($J7218,ROWS(tblConsorcios[Produto]))+1),"")</f>
        <v>330000</v>
      </c>
      <c r="N7218" s="2" cm="1">
        <f t="array" ref="N7218">IFERROR(INDEX(tblConsorcios[Prazo (meses)],MOD($J7218,ROWS(tblConsorcios[Produto]))+1),"")</f>
        <v>220</v>
      </c>
      <c r="O7218" s="20" cm="1">
        <f t="array" ref="O7218">IFERROR(INDEX(tblConsorcios[Parcela Mensal (R$)],MOD($J7218,ROWS(tblConsorcios[Produto]))+1),"")</f>
        <v>1917</v>
      </c>
      <c r="P7218" s="20" t="str" cm="1">
        <f t="array" ref="P7218">IFERROR(INDEX(tblClientes[Dividendo Mensal (R$)],INT($J7218/ROWS(tblConsorcios[Produto]))+1),"")</f>
        <v/>
      </c>
      <c r="Q7218" s="20" t="str">
        <f t="shared" si="337"/>
        <v/>
      </c>
      <c r="R7218">
        <f t="shared" si="338"/>
        <v>0</v>
      </c>
    </row>
    <row r="7219" spans="10:18" x14ac:dyDescent="0.2">
      <c r="J7219">
        <f t="shared" si="336"/>
        <v>7217</v>
      </c>
      <c r="K7219" t="str" cm="1">
        <f t="array" ref="K7219">IFERROR(INDEX(tblClientes[Cliente],INT($J7219/ROWS(tblConsorcios[Produto]))+1),"")</f>
        <v/>
      </c>
      <c r="L7219" t="str" cm="1">
        <f t="array" ref="L7219">IFERROR(INDEX(tblConsorcios[Produto],MOD($J7219,ROWS(tblConsorcios[Produto]))+1),"")</f>
        <v>Imóvel IE330 – 200m</v>
      </c>
      <c r="M7219" s="20" cm="1">
        <f t="array" ref="M7219">IFERROR(INDEX(tblConsorcios[Valor da Carta (R$)],MOD($J7219,ROWS(tblConsorcios[Produto]))+1),"")</f>
        <v>330000</v>
      </c>
      <c r="N7219" s="2" cm="1">
        <f t="array" ref="N7219">IFERROR(INDEX(tblConsorcios[Prazo (meses)],MOD($J7219,ROWS(tblConsorcios[Produto]))+1),"")</f>
        <v>200</v>
      </c>
      <c r="O7219" s="20" cm="1">
        <f t="array" ref="O7219">IFERROR(INDEX(tblConsorcios[Parcela Mensal (R$)],MOD($J7219,ROWS(tblConsorcios[Produto]))+1),"")</f>
        <v>2092.1999999999998</v>
      </c>
      <c r="P7219" s="20" t="str" cm="1">
        <f t="array" ref="P7219">IFERROR(INDEX(tblClientes[Dividendo Mensal (R$)],INT($J7219/ROWS(tblConsorcios[Produto]))+1),"")</f>
        <v/>
      </c>
      <c r="Q7219" s="20" t="str">
        <f t="shared" si="337"/>
        <v/>
      </c>
      <c r="R7219">
        <f t="shared" si="338"/>
        <v>0</v>
      </c>
    </row>
    <row r="7220" spans="10:18" x14ac:dyDescent="0.2">
      <c r="J7220">
        <f t="shared" si="336"/>
        <v>7218</v>
      </c>
      <c r="K7220" t="str" cm="1">
        <f t="array" ref="K7220">IFERROR(INDEX(tblClientes[Cliente],INT($J7220/ROWS(tblConsorcios[Produto]))+1),"")</f>
        <v/>
      </c>
      <c r="L7220" t="str" cm="1">
        <f t="array" ref="L7220">IFERROR(INDEX(tblConsorcios[Produto],MOD($J7220,ROWS(tblConsorcios[Produto]))+1),"")</f>
        <v>Imóvel IE300 – 240m</v>
      </c>
      <c r="M7220" s="20" cm="1">
        <f t="array" ref="M7220">IFERROR(INDEX(tblConsorcios[Valor da Carta (R$)],MOD($J7220,ROWS(tblConsorcios[Produto]))+1),"")</f>
        <v>300000</v>
      </c>
      <c r="N7220" s="2" cm="1">
        <f t="array" ref="N7220">IFERROR(INDEX(tblConsorcios[Prazo (meses)],MOD($J7220,ROWS(tblConsorcios[Produto]))+1),"")</f>
        <v>240</v>
      </c>
      <c r="O7220" s="20" cm="1">
        <f t="array" ref="O7220">IFERROR(INDEX(tblConsorcios[Parcela Mensal (R$)],MOD($J7220,ROWS(tblConsorcios[Produto]))+1),"")</f>
        <v>1610</v>
      </c>
      <c r="P7220" s="20" t="str" cm="1">
        <f t="array" ref="P7220">IFERROR(INDEX(tblClientes[Dividendo Mensal (R$)],INT($J7220/ROWS(tblConsorcios[Produto]))+1),"")</f>
        <v/>
      </c>
      <c r="Q7220" s="20" t="str">
        <f t="shared" si="337"/>
        <v/>
      </c>
      <c r="R7220">
        <f t="shared" si="338"/>
        <v>0</v>
      </c>
    </row>
    <row r="7221" spans="10:18" x14ac:dyDescent="0.2">
      <c r="J7221">
        <f t="shared" si="336"/>
        <v>7219</v>
      </c>
      <c r="K7221" t="str" cm="1">
        <f t="array" ref="K7221">IFERROR(INDEX(tblClientes[Cliente],INT($J7221/ROWS(tblConsorcios[Produto]))+1),"")</f>
        <v/>
      </c>
      <c r="L7221" t="str" cm="1">
        <f t="array" ref="L7221">IFERROR(INDEX(tblConsorcios[Produto],MOD($J7221,ROWS(tblConsorcios[Produto]))+1),"")</f>
        <v>Imóvel IE300 – 220m</v>
      </c>
      <c r="M7221" s="20" cm="1">
        <f t="array" ref="M7221">IFERROR(INDEX(tblConsorcios[Valor da Carta (R$)],MOD($J7221,ROWS(tblConsorcios[Produto]))+1),"")</f>
        <v>300000</v>
      </c>
      <c r="N7221" s="2" cm="1">
        <f t="array" ref="N7221">IFERROR(INDEX(tblConsorcios[Prazo (meses)],MOD($J7221,ROWS(tblConsorcios[Produto]))+1),"")</f>
        <v>220</v>
      </c>
      <c r="O7221" s="20" cm="1">
        <f t="array" ref="O7221">IFERROR(INDEX(tblConsorcios[Parcela Mensal (R$)],MOD($J7221,ROWS(tblConsorcios[Produto]))+1),"")</f>
        <v>1742.73</v>
      </c>
      <c r="P7221" s="20" t="str" cm="1">
        <f t="array" ref="P7221">IFERROR(INDEX(tblClientes[Dividendo Mensal (R$)],INT($J7221/ROWS(tblConsorcios[Produto]))+1),"")</f>
        <v/>
      </c>
      <c r="Q7221" s="20" t="str">
        <f t="shared" si="337"/>
        <v/>
      </c>
      <c r="R7221">
        <f t="shared" si="338"/>
        <v>0</v>
      </c>
    </row>
    <row r="7222" spans="10:18" x14ac:dyDescent="0.2">
      <c r="J7222">
        <f t="shared" si="336"/>
        <v>7220</v>
      </c>
      <c r="K7222" t="str" cm="1">
        <f t="array" ref="K7222">IFERROR(INDEX(tblClientes[Cliente],INT($J7222/ROWS(tblConsorcios[Produto]))+1),"")</f>
        <v/>
      </c>
      <c r="L7222" t="str" cm="1">
        <f t="array" ref="L7222">IFERROR(INDEX(tblConsorcios[Produto],MOD($J7222,ROWS(tblConsorcios[Produto]))+1),"")</f>
        <v>Imóvel IE300 – 200m</v>
      </c>
      <c r="M7222" s="20" cm="1">
        <f t="array" ref="M7222">IFERROR(INDEX(tblConsorcios[Valor da Carta (R$)],MOD($J7222,ROWS(tblConsorcios[Produto]))+1),"")</f>
        <v>300000</v>
      </c>
      <c r="N7222" s="2" cm="1">
        <f t="array" ref="N7222">IFERROR(INDEX(tblConsorcios[Prazo (meses)],MOD($J7222,ROWS(tblConsorcios[Produto]))+1),"")</f>
        <v>200</v>
      </c>
      <c r="O7222" s="20" cm="1">
        <f t="array" ref="O7222">IFERROR(INDEX(tblConsorcios[Parcela Mensal (R$)],MOD($J7222,ROWS(tblConsorcios[Produto]))+1),"")</f>
        <v>1902</v>
      </c>
      <c r="P7222" s="20" t="str" cm="1">
        <f t="array" ref="P7222">IFERROR(INDEX(tblClientes[Dividendo Mensal (R$)],INT($J7222/ROWS(tblConsorcios[Produto]))+1),"")</f>
        <v/>
      </c>
      <c r="Q7222" s="20" t="str">
        <f t="shared" si="337"/>
        <v/>
      </c>
      <c r="R7222">
        <f t="shared" si="338"/>
        <v>0</v>
      </c>
    </row>
    <row r="7223" spans="10:18" x14ac:dyDescent="0.2">
      <c r="J7223">
        <f t="shared" si="336"/>
        <v>7221</v>
      </c>
      <c r="K7223" t="str" cm="1">
        <f t="array" ref="K7223">IFERROR(INDEX(tblClientes[Cliente],INT($J7223/ROWS(tblConsorcios[Produto]))+1),"")</f>
        <v/>
      </c>
      <c r="L7223" t="str" cm="1">
        <f t="array" ref="L7223">IFERROR(INDEX(tblConsorcios[Produto],MOD($J7223,ROWS(tblConsorcios[Produto]))+1),"")</f>
        <v>Imóvel IE240 – 240m</v>
      </c>
      <c r="M7223" s="20" cm="1">
        <f t="array" ref="M7223">IFERROR(INDEX(tblConsorcios[Valor da Carta (R$)],MOD($J7223,ROWS(tblConsorcios[Produto]))+1),"")</f>
        <v>240000</v>
      </c>
      <c r="N7223" s="2" cm="1">
        <f t="array" ref="N7223">IFERROR(INDEX(tblConsorcios[Prazo (meses)],MOD($J7223,ROWS(tblConsorcios[Produto]))+1),"")</f>
        <v>240</v>
      </c>
      <c r="O7223" s="20" cm="1">
        <f t="array" ref="O7223">IFERROR(INDEX(tblConsorcios[Parcela Mensal (R$)],MOD($J7223,ROWS(tblConsorcios[Produto]))+1),"")</f>
        <v>1288</v>
      </c>
      <c r="P7223" s="20" t="str" cm="1">
        <f t="array" ref="P7223">IFERROR(INDEX(tblClientes[Dividendo Mensal (R$)],INT($J7223/ROWS(tblConsorcios[Produto]))+1),"")</f>
        <v/>
      </c>
      <c r="Q7223" s="20" t="str">
        <f t="shared" si="337"/>
        <v/>
      </c>
      <c r="R7223">
        <f t="shared" si="338"/>
        <v>0</v>
      </c>
    </row>
    <row r="7224" spans="10:18" x14ac:dyDescent="0.2">
      <c r="J7224">
        <f t="shared" si="336"/>
        <v>7222</v>
      </c>
      <c r="K7224" t="str" cm="1">
        <f t="array" ref="K7224">IFERROR(INDEX(tblClientes[Cliente],INT($J7224/ROWS(tblConsorcios[Produto]))+1),"")</f>
        <v/>
      </c>
      <c r="L7224" t="str" cm="1">
        <f t="array" ref="L7224">IFERROR(INDEX(tblConsorcios[Produto],MOD($J7224,ROWS(tblConsorcios[Produto]))+1),"")</f>
        <v>Imóvel IE240 – 220m</v>
      </c>
      <c r="M7224" s="20" cm="1">
        <f t="array" ref="M7224">IFERROR(INDEX(tblConsorcios[Valor da Carta (R$)],MOD($J7224,ROWS(tblConsorcios[Produto]))+1),"")</f>
        <v>240000</v>
      </c>
      <c r="N7224" s="2" cm="1">
        <f t="array" ref="N7224">IFERROR(INDEX(tblConsorcios[Prazo (meses)],MOD($J7224,ROWS(tblConsorcios[Produto]))+1),"")</f>
        <v>220</v>
      </c>
      <c r="O7224" s="20" cm="1">
        <f t="array" ref="O7224">IFERROR(INDEX(tblConsorcios[Parcela Mensal (R$)],MOD($J7224,ROWS(tblConsorcios[Produto]))+1),"")</f>
        <v>1394.18</v>
      </c>
      <c r="P7224" s="20" t="str" cm="1">
        <f t="array" ref="P7224">IFERROR(INDEX(tblClientes[Dividendo Mensal (R$)],INT($J7224/ROWS(tblConsorcios[Produto]))+1),"")</f>
        <v/>
      </c>
      <c r="Q7224" s="20" t="str">
        <f t="shared" si="337"/>
        <v/>
      </c>
      <c r="R7224">
        <f t="shared" si="338"/>
        <v>0</v>
      </c>
    </row>
    <row r="7225" spans="10:18" x14ac:dyDescent="0.2">
      <c r="J7225">
        <f t="shared" si="336"/>
        <v>7223</v>
      </c>
      <c r="K7225" t="str" cm="1">
        <f t="array" ref="K7225">IFERROR(INDEX(tblClientes[Cliente],INT($J7225/ROWS(tblConsorcios[Produto]))+1),"")</f>
        <v/>
      </c>
      <c r="L7225" t="str" cm="1">
        <f t="array" ref="L7225">IFERROR(INDEX(tblConsorcios[Produto],MOD($J7225,ROWS(tblConsorcios[Produto]))+1),"")</f>
        <v>Imóvel IE240 – 200m</v>
      </c>
      <c r="M7225" s="20" cm="1">
        <f t="array" ref="M7225">IFERROR(INDEX(tblConsorcios[Valor da Carta (R$)],MOD($J7225,ROWS(tblConsorcios[Produto]))+1),"")</f>
        <v>240000</v>
      </c>
      <c r="N7225" s="2" cm="1">
        <f t="array" ref="N7225">IFERROR(INDEX(tblConsorcios[Prazo (meses)],MOD($J7225,ROWS(tblConsorcios[Produto]))+1),"")</f>
        <v>200</v>
      </c>
      <c r="O7225" s="20" cm="1">
        <f t="array" ref="O7225">IFERROR(INDEX(tblConsorcios[Parcela Mensal (R$)],MOD($J7225,ROWS(tblConsorcios[Produto]))+1),"")</f>
        <v>1521.6</v>
      </c>
      <c r="P7225" s="20" t="str" cm="1">
        <f t="array" ref="P7225">IFERROR(INDEX(tblClientes[Dividendo Mensal (R$)],INT($J7225/ROWS(tblConsorcios[Produto]))+1),"")</f>
        <v/>
      </c>
      <c r="Q7225" s="20" t="str">
        <f t="shared" si="337"/>
        <v/>
      </c>
      <c r="R7225">
        <f t="shared" si="338"/>
        <v>0</v>
      </c>
    </row>
    <row r="7226" spans="10:18" x14ac:dyDescent="0.2">
      <c r="J7226">
        <f t="shared" si="336"/>
        <v>7224</v>
      </c>
      <c r="K7226" t="str" cm="1">
        <f t="array" ref="K7226">IFERROR(INDEX(tblClientes[Cliente],INT($J7226/ROWS(tblConsorcios[Produto]))+1),"")</f>
        <v/>
      </c>
      <c r="L7226" t="str" cm="1">
        <f t="array" ref="L7226">IFERROR(INDEX(tblConsorcios[Produto],MOD($J7226,ROWS(tblConsorcios[Produto]))+1),"")</f>
        <v>Imóvel IE230 – 240m</v>
      </c>
      <c r="M7226" s="20" cm="1">
        <f t="array" ref="M7226">IFERROR(INDEX(tblConsorcios[Valor da Carta (R$)],MOD($J7226,ROWS(tblConsorcios[Produto]))+1),"")</f>
        <v>230000</v>
      </c>
      <c r="N7226" s="2" cm="1">
        <f t="array" ref="N7226">IFERROR(INDEX(tblConsorcios[Prazo (meses)],MOD($J7226,ROWS(tblConsorcios[Produto]))+1),"")</f>
        <v>240</v>
      </c>
      <c r="O7226" s="20" cm="1">
        <f t="array" ref="O7226">IFERROR(INDEX(tblConsorcios[Parcela Mensal (R$)],MOD($J7226,ROWS(tblConsorcios[Produto]))+1),"")</f>
        <v>1234.33</v>
      </c>
      <c r="P7226" s="20" t="str" cm="1">
        <f t="array" ref="P7226">IFERROR(INDEX(tblClientes[Dividendo Mensal (R$)],INT($J7226/ROWS(tblConsorcios[Produto]))+1),"")</f>
        <v/>
      </c>
      <c r="Q7226" s="20" t="str">
        <f t="shared" si="337"/>
        <v/>
      </c>
      <c r="R7226">
        <f t="shared" si="338"/>
        <v>0</v>
      </c>
    </row>
    <row r="7227" spans="10:18" x14ac:dyDescent="0.2">
      <c r="J7227">
        <f t="shared" si="336"/>
        <v>7225</v>
      </c>
      <c r="K7227" t="str" cm="1">
        <f t="array" ref="K7227">IFERROR(INDEX(tblClientes[Cliente],INT($J7227/ROWS(tblConsorcios[Produto]))+1),"")</f>
        <v/>
      </c>
      <c r="L7227" t="str" cm="1">
        <f t="array" ref="L7227">IFERROR(INDEX(tblConsorcios[Produto],MOD($J7227,ROWS(tblConsorcios[Produto]))+1),"")</f>
        <v>Imóvel IE230 – 220m</v>
      </c>
      <c r="M7227" s="20" cm="1">
        <f t="array" ref="M7227">IFERROR(INDEX(tblConsorcios[Valor da Carta (R$)],MOD($J7227,ROWS(tblConsorcios[Produto]))+1),"")</f>
        <v>230000</v>
      </c>
      <c r="N7227" s="2" cm="1">
        <f t="array" ref="N7227">IFERROR(INDEX(tblConsorcios[Prazo (meses)],MOD($J7227,ROWS(tblConsorcios[Produto]))+1),"")</f>
        <v>220</v>
      </c>
      <c r="O7227" s="20" cm="1">
        <f t="array" ref="O7227">IFERROR(INDEX(tblConsorcios[Parcela Mensal (R$)],MOD($J7227,ROWS(tblConsorcios[Produto]))+1),"")</f>
        <v>1336.09</v>
      </c>
      <c r="P7227" s="20" t="str" cm="1">
        <f t="array" ref="P7227">IFERROR(INDEX(tblClientes[Dividendo Mensal (R$)],INT($J7227/ROWS(tblConsorcios[Produto]))+1),"")</f>
        <v/>
      </c>
      <c r="Q7227" s="20" t="str">
        <f t="shared" si="337"/>
        <v/>
      </c>
      <c r="R7227">
        <f t="shared" si="338"/>
        <v>0</v>
      </c>
    </row>
    <row r="7228" spans="10:18" x14ac:dyDescent="0.2">
      <c r="J7228">
        <f t="shared" si="336"/>
        <v>7226</v>
      </c>
      <c r="K7228" t="str" cm="1">
        <f t="array" ref="K7228">IFERROR(INDEX(tblClientes[Cliente],INT($J7228/ROWS(tblConsorcios[Produto]))+1),"")</f>
        <v/>
      </c>
      <c r="L7228" t="str" cm="1">
        <f t="array" ref="L7228">IFERROR(INDEX(tblConsorcios[Produto],MOD($J7228,ROWS(tblConsorcios[Produto]))+1),"")</f>
        <v>Imóvel IE230 – 200m</v>
      </c>
      <c r="M7228" s="20" cm="1">
        <f t="array" ref="M7228">IFERROR(INDEX(tblConsorcios[Valor da Carta (R$)],MOD($J7228,ROWS(tblConsorcios[Produto]))+1),"")</f>
        <v>230000</v>
      </c>
      <c r="N7228" s="2" cm="1">
        <f t="array" ref="N7228">IFERROR(INDEX(tblConsorcios[Prazo (meses)],MOD($J7228,ROWS(tblConsorcios[Produto]))+1),"")</f>
        <v>200</v>
      </c>
      <c r="O7228" s="20" cm="1">
        <f t="array" ref="O7228">IFERROR(INDEX(tblConsorcios[Parcela Mensal (R$)],MOD($J7228,ROWS(tblConsorcios[Produto]))+1),"")</f>
        <v>1458.2</v>
      </c>
      <c r="P7228" s="20" t="str" cm="1">
        <f t="array" ref="P7228">IFERROR(INDEX(tblClientes[Dividendo Mensal (R$)],INT($J7228/ROWS(tblConsorcios[Produto]))+1),"")</f>
        <v/>
      </c>
      <c r="Q7228" s="20" t="str">
        <f t="shared" si="337"/>
        <v/>
      </c>
      <c r="R7228">
        <f t="shared" si="338"/>
        <v>0</v>
      </c>
    </row>
    <row r="7229" spans="10:18" x14ac:dyDescent="0.2">
      <c r="J7229">
        <f t="shared" si="336"/>
        <v>7227</v>
      </c>
      <c r="K7229" t="str" cm="1">
        <f t="array" ref="K7229">IFERROR(INDEX(tblClientes[Cliente],INT($J7229/ROWS(tblConsorcios[Produto]))+1),"")</f>
        <v/>
      </c>
      <c r="L7229" t="str" cm="1">
        <f t="array" ref="L7229">IFERROR(INDEX(tblConsorcios[Produto],MOD($J7229,ROWS(tblConsorcios[Produto]))+1),"")</f>
        <v>Imóvel IE220 – 240m</v>
      </c>
      <c r="M7229" s="20" cm="1">
        <f t="array" ref="M7229">IFERROR(INDEX(tblConsorcios[Valor da Carta (R$)],MOD($J7229,ROWS(tblConsorcios[Produto]))+1),"")</f>
        <v>220000</v>
      </c>
      <c r="N7229" s="2" cm="1">
        <f t="array" ref="N7229">IFERROR(INDEX(tblConsorcios[Prazo (meses)],MOD($J7229,ROWS(tblConsorcios[Produto]))+1),"")</f>
        <v>240</v>
      </c>
      <c r="O7229" s="20" cm="1">
        <f t="array" ref="O7229">IFERROR(INDEX(tblConsorcios[Parcela Mensal (R$)],MOD($J7229,ROWS(tblConsorcios[Produto]))+1),"")</f>
        <v>1180.67</v>
      </c>
      <c r="P7229" s="20" t="str" cm="1">
        <f t="array" ref="P7229">IFERROR(INDEX(tblClientes[Dividendo Mensal (R$)],INT($J7229/ROWS(tblConsorcios[Produto]))+1),"")</f>
        <v/>
      </c>
      <c r="Q7229" s="20" t="str">
        <f t="shared" si="337"/>
        <v/>
      </c>
      <c r="R7229">
        <f t="shared" si="338"/>
        <v>0</v>
      </c>
    </row>
    <row r="7230" spans="10:18" x14ac:dyDescent="0.2">
      <c r="J7230">
        <f t="shared" si="336"/>
        <v>7228</v>
      </c>
      <c r="K7230" t="str" cm="1">
        <f t="array" ref="K7230">IFERROR(INDEX(tblClientes[Cliente],INT($J7230/ROWS(tblConsorcios[Produto]))+1),"")</f>
        <v/>
      </c>
      <c r="L7230" t="str" cm="1">
        <f t="array" ref="L7230">IFERROR(INDEX(tblConsorcios[Produto],MOD($J7230,ROWS(tblConsorcios[Produto]))+1),"")</f>
        <v>Imóvel IE220 – 220m</v>
      </c>
      <c r="M7230" s="20" cm="1">
        <f t="array" ref="M7230">IFERROR(INDEX(tblConsorcios[Valor da Carta (R$)],MOD($J7230,ROWS(tblConsorcios[Produto]))+1),"")</f>
        <v>220000</v>
      </c>
      <c r="N7230" s="2" cm="1">
        <f t="array" ref="N7230">IFERROR(INDEX(tblConsorcios[Prazo (meses)],MOD($J7230,ROWS(tblConsorcios[Produto]))+1),"")</f>
        <v>220</v>
      </c>
      <c r="O7230" s="20" cm="1">
        <f t="array" ref="O7230">IFERROR(INDEX(tblConsorcios[Parcela Mensal (R$)],MOD($J7230,ROWS(tblConsorcios[Produto]))+1),"")</f>
        <v>1278</v>
      </c>
      <c r="P7230" s="20" t="str" cm="1">
        <f t="array" ref="P7230">IFERROR(INDEX(tblClientes[Dividendo Mensal (R$)],INT($J7230/ROWS(tblConsorcios[Produto]))+1),"")</f>
        <v/>
      </c>
      <c r="Q7230" s="20" t="str">
        <f t="shared" si="337"/>
        <v/>
      </c>
      <c r="R7230">
        <f t="shared" si="338"/>
        <v>0</v>
      </c>
    </row>
    <row r="7231" spans="10:18" x14ac:dyDescent="0.2">
      <c r="J7231">
        <f t="shared" si="336"/>
        <v>7229</v>
      </c>
      <c r="K7231" t="str" cm="1">
        <f t="array" ref="K7231">IFERROR(INDEX(tblClientes[Cliente],INT($J7231/ROWS(tblConsorcios[Produto]))+1),"")</f>
        <v/>
      </c>
      <c r="L7231" t="str" cm="1">
        <f t="array" ref="L7231">IFERROR(INDEX(tblConsorcios[Produto],MOD($J7231,ROWS(tblConsorcios[Produto]))+1),"")</f>
        <v>Imóvel IE220 – 200m</v>
      </c>
      <c r="M7231" s="20" cm="1">
        <f t="array" ref="M7231">IFERROR(INDEX(tblConsorcios[Valor da Carta (R$)],MOD($J7231,ROWS(tblConsorcios[Produto]))+1),"")</f>
        <v>220000</v>
      </c>
      <c r="N7231" s="2" cm="1">
        <f t="array" ref="N7231">IFERROR(INDEX(tblConsorcios[Prazo (meses)],MOD($J7231,ROWS(tblConsorcios[Produto]))+1),"")</f>
        <v>200</v>
      </c>
      <c r="O7231" s="20" cm="1">
        <f t="array" ref="O7231">IFERROR(INDEX(tblConsorcios[Parcela Mensal (R$)],MOD($J7231,ROWS(tblConsorcios[Produto]))+1),"")</f>
        <v>1394.8</v>
      </c>
      <c r="P7231" s="20" t="str" cm="1">
        <f t="array" ref="P7231">IFERROR(INDEX(tblClientes[Dividendo Mensal (R$)],INT($J7231/ROWS(tblConsorcios[Produto]))+1),"")</f>
        <v/>
      </c>
      <c r="Q7231" s="20" t="str">
        <f t="shared" si="337"/>
        <v/>
      </c>
      <c r="R7231">
        <f t="shared" si="338"/>
        <v>0</v>
      </c>
    </row>
    <row r="7232" spans="10:18" x14ac:dyDescent="0.2">
      <c r="J7232">
        <f t="shared" si="336"/>
        <v>7230</v>
      </c>
      <c r="K7232" t="str" cm="1">
        <f t="array" ref="K7232">IFERROR(INDEX(tblClientes[Cliente],INT($J7232/ROWS(tblConsorcios[Produto]))+1),"")</f>
        <v/>
      </c>
      <c r="L7232" t="str" cm="1">
        <f t="array" ref="L7232">IFERROR(INDEX(tblConsorcios[Produto],MOD($J7232,ROWS(tblConsorcios[Produto]))+1),"")</f>
        <v>Imóvel IE200 – 240m</v>
      </c>
      <c r="M7232" s="20" cm="1">
        <f t="array" ref="M7232">IFERROR(INDEX(tblConsorcios[Valor da Carta (R$)],MOD($J7232,ROWS(tblConsorcios[Produto]))+1),"")</f>
        <v>200000</v>
      </c>
      <c r="N7232" s="2" cm="1">
        <f t="array" ref="N7232">IFERROR(INDEX(tblConsorcios[Prazo (meses)],MOD($J7232,ROWS(tblConsorcios[Produto]))+1),"")</f>
        <v>240</v>
      </c>
      <c r="O7232" s="20" cm="1">
        <f t="array" ref="O7232">IFERROR(INDEX(tblConsorcios[Parcela Mensal (R$)],MOD($J7232,ROWS(tblConsorcios[Produto]))+1),"")</f>
        <v>1073.33</v>
      </c>
      <c r="P7232" s="20" t="str" cm="1">
        <f t="array" ref="P7232">IFERROR(INDEX(tblClientes[Dividendo Mensal (R$)],INT($J7232/ROWS(tblConsorcios[Produto]))+1),"")</f>
        <v/>
      </c>
      <c r="Q7232" s="20" t="str">
        <f t="shared" si="337"/>
        <v/>
      </c>
      <c r="R7232">
        <f t="shared" si="338"/>
        <v>0</v>
      </c>
    </row>
    <row r="7233" spans="10:18" x14ac:dyDescent="0.2">
      <c r="J7233">
        <f t="shared" si="336"/>
        <v>7231</v>
      </c>
      <c r="K7233" t="str" cm="1">
        <f t="array" ref="K7233">IFERROR(INDEX(tblClientes[Cliente],INT($J7233/ROWS(tblConsorcios[Produto]))+1),"")</f>
        <v/>
      </c>
      <c r="L7233" t="str" cm="1">
        <f t="array" ref="L7233">IFERROR(INDEX(tblConsorcios[Produto],MOD($J7233,ROWS(tblConsorcios[Produto]))+1),"")</f>
        <v>Imóvel IE200 – 220m</v>
      </c>
      <c r="M7233" s="20" cm="1">
        <f t="array" ref="M7233">IFERROR(INDEX(tblConsorcios[Valor da Carta (R$)],MOD($J7233,ROWS(tblConsorcios[Produto]))+1),"")</f>
        <v>200000</v>
      </c>
      <c r="N7233" s="2" cm="1">
        <f t="array" ref="N7233">IFERROR(INDEX(tblConsorcios[Prazo (meses)],MOD($J7233,ROWS(tblConsorcios[Produto]))+1),"")</f>
        <v>220</v>
      </c>
      <c r="O7233" s="20" cm="1">
        <f t="array" ref="O7233">IFERROR(INDEX(tblConsorcios[Parcela Mensal (R$)],MOD($J7233,ROWS(tblConsorcios[Produto]))+1),"")</f>
        <v>1161.82</v>
      </c>
      <c r="P7233" s="20" t="str" cm="1">
        <f t="array" ref="P7233">IFERROR(INDEX(tblClientes[Dividendo Mensal (R$)],INT($J7233/ROWS(tblConsorcios[Produto]))+1),"")</f>
        <v/>
      </c>
      <c r="Q7233" s="20" t="str">
        <f t="shared" si="337"/>
        <v/>
      </c>
      <c r="R7233">
        <f t="shared" si="338"/>
        <v>0</v>
      </c>
    </row>
    <row r="7234" spans="10:18" x14ac:dyDescent="0.2">
      <c r="J7234">
        <f t="shared" si="336"/>
        <v>7232</v>
      </c>
      <c r="K7234" t="str" cm="1">
        <f t="array" ref="K7234">IFERROR(INDEX(tblClientes[Cliente],INT($J7234/ROWS(tblConsorcios[Produto]))+1),"")</f>
        <v/>
      </c>
      <c r="L7234" t="str" cm="1">
        <f t="array" ref="L7234">IFERROR(INDEX(tblConsorcios[Produto],MOD($J7234,ROWS(tblConsorcios[Produto]))+1),"")</f>
        <v>Imóvel IE200 – 200m</v>
      </c>
      <c r="M7234" s="20" cm="1">
        <f t="array" ref="M7234">IFERROR(INDEX(tblConsorcios[Valor da Carta (R$)],MOD($J7234,ROWS(tblConsorcios[Produto]))+1),"")</f>
        <v>200000</v>
      </c>
      <c r="N7234" s="2" cm="1">
        <f t="array" ref="N7234">IFERROR(INDEX(tblConsorcios[Prazo (meses)],MOD($J7234,ROWS(tblConsorcios[Produto]))+1),"")</f>
        <v>200</v>
      </c>
      <c r="O7234" s="20" cm="1">
        <f t="array" ref="O7234">IFERROR(INDEX(tblConsorcios[Parcela Mensal (R$)],MOD($J7234,ROWS(tblConsorcios[Produto]))+1),"")</f>
        <v>1268</v>
      </c>
      <c r="P7234" s="20" t="str" cm="1">
        <f t="array" ref="P7234">IFERROR(INDEX(tblClientes[Dividendo Mensal (R$)],INT($J7234/ROWS(tblConsorcios[Produto]))+1),"")</f>
        <v/>
      </c>
      <c r="Q7234" s="20" t="str">
        <f t="shared" si="337"/>
        <v/>
      </c>
      <c r="R7234">
        <f t="shared" si="338"/>
        <v>0</v>
      </c>
    </row>
    <row r="7235" spans="10:18" x14ac:dyDescent="0.2">
      <c r="J7235">
        <f t="shared" ref="J7235:J7298" si="339">ROW()-2</f>
        <v>7233</v>
      </c>
      <c r="K7235" t="str" cm="1">
        <f t="array" ref="K7235">IFERROR(INDEX(tblClientes[Cliente],INT($J7235/ROWS(tblConsorcios[Produto]))+1),"")</f>
        <v/>
      </c>
      <c r="L7235" t="str" cm="1">
        <f t="array" ref="L7235">IFERROR(INDEX(tblConsorcios[Produto],MOD($J7235,ROWS(tblConsorcios[Produto]))+1),"")</f>
        <v>Imóvel IE150 – 240m</v>
      </c>
      <c r="M7235" s="20" cm="1">
        <f t="array" ref="M7235">IFERROR(INDEX(tblConsorcios[Valor da Carta (R$)],MOD($J7235,ROWS(tblConsorcios[Produto]))+1),"")</f>
        <v>150000</v>
      </c>
      <c r="N7235" s="2" cm="1">
        <f t="array" ref="N7235">IFERROR(INDEX(tblConsorcios[Prazo (meses)],MOD($J7235,ROWS(tblConsorcios[Produto]))+1),"")</f>
        <v>240</v>
      </c>
      <c r="O7235" s="20" cm="1">
        <f t="array" ref="O7235">IFERROR(INDEX(tblConsorcios[Parcela Mensal (R$)],MOD($J7235,ROWS(tblConsorcios[Produto]))+1),"")</f>
        <v>805</v>
      </c>
      <c r="P7235" s="20" t="str" cm="1">
        <f t="array" ref="P7235">IFERROR(INDEX(tblClientes[Dividendo Mensal (R$)],INT($J7235/ROWS(tblConsorcios[Produto]))+1),"")</f>
        <v/>
      </c>
      <c r="Q7235" s="20" t="str">
        <f t="shared" ref="Q7235:Q7298" si="340">IF(AND(ISNUMBER(O7235),ISNUMBER(P7235)),P7235-O7235,"")</f>
        <v/>
      </c>
      <c r="R7235">
        <f t="shared" ref="R7235:R7298" si="341">IF(AND(ISNUMBER(O7235),ISNUMBER(P7235),O7235&lt;=P7235),1,0)</f>
        <v>0</v>
      </c>
    </row>
    <row r="7236" spans="10:18" x14ac:dyDescent="0.2">
      <c r="J7236">
        <f t="shared" si="339"/>
        <v>7234</v>
      </c>
      <c r="K7236" t="str" cm="1">
        <f t="array" ref="K7236">IFERROR(INDEX(tblClientes[Cliente],INT($J7236/ROWS(tblConsorcios[Produto]))+1),"")</f>
        <v/>
      </c>
      <c r="L7236" t="str" cm="1">
        <f t="array" ref="L7236">IFERROR(INDEX(tblConsorcios[Produto],MOD($J7236,ROWS(tblConsorcios[Produto]))+1),"")</f>
        <v>Imóvel IE150 – 220m</v>
      </c>
      <c r="M7236" s="20" cm="1">
        <f t="array" ref="M7236">IFERROR(INDEX(tblConsorcios[Valor da Carta (R$)],MOD($J7236,ROWS(tblConsorcios[Produto]))+1),"")</f>
        <v>150000</v>
      </c>
      <c r="N7236" s="2" cm="1">
        <f t="array" ref="N7236">IFERROR(INDEX(tblConsorcios[Prazo (meses)],MOD($J7236,ROWS(tblConsorcios[Produto]))+1),"")</f>
        <v>220</v>
      </c>
      <c r="O7236" s="20" cm="1">
        <f t="array" ref="O7236">IFERROR(INDEX(tblConsorcios[Parcela Mensal (R$)],MOD($J7236,ROWS(tblConsorcios[Produto]))+1),"")</f>
        <v>871.36</v>
      </c>
      <c r="P7236" s="20" t="str" cm="1">
        <f t="array" ref="P7236">IFERROR(INDEX(tblClientes[Dividendo Mensal (R$)],INT($J7236/ROWS(tblConsorcios[Produto]))+1),"")</f>
        <v/>
      </c>
      <c r="Q7236" s="20" t="str">
        <f t="shared" si="340"/>
        <v/>
      </c>
      <c r="R7236">
        <f t="shared" si="341"/>
        <v>0</v>
      </c>
    </row>
    <row r="7237" spans="10:18" x14ac:dyDescent="0.2">
      <c r="J7237">
        <f t="shared" si="339"/>
        <v>7235</v>
      </c>
      <c r="K7237" t="str" cm="1">
        <f t="array" ref="K7237">IFERROR(INDEX(tblClientes[Cliente],INT($J7237/ROWS(tblConsorcios[Produto]))+1),"")</f>
        <v/>
      </c>
      <c r="L7237" t="str" cm="1">
        <f t="array" ref="L7237">IFERROR(INDEX(tblConsorcios[Produto],MOD($J7237,ROWS(tblConsorcios[Produto]))+1),"")</f>
        <v>Imóvel IE150 – 200m</v>
      </c>
      <c r="M7237" s="20" cm="1">
        <f t="array" ref="M7237">IFERROR(INDEX(tblConsorcios[Valor da Carta (R$)],MOD($J7237,ROWS(tblConsorcios[Produto]))+1),"")</f>
        <v>150000</v>
      </c>
      <c r="N7237" s="2" cm="1">
        <f t="array" ref="N7237">IFERROR(INDEX(tblConsorcios[Prazo (meses)],MOD($J7237,ROWS(tblConsorcios[Produto]))+1),"")</f>
        <v>200</v>
      </c>
      <c r="O7237" s="20" cm="1">
        <f t="array" ref="O7237">IFERROR(INDEX(tblConsorcios[Parcela Mensal (R$)],MOD($J7237,ROWS(tblConsorcios[Produto]))+1),"")</f>
        <v>951</v>
      </c>
      <c r="P7237" s="20" t="str" cm="1">
        <f t="array" ref="P7237">IFERROR(INDEX(tblClientes[Dividendo Mensal (R$)],INT($J7237/ROWS(tblConsorcios[Produto]))+1),"")</f>
        <v/>
      </c>
      <c r="Q7237" s="20" t="str">
        <f t="shared" si="340"/>
        <v/>
      </c>
      <c r="R7237">
        <f t="shared" si="341"/>
        <v>0</v>
      </c>
    </row>
    <row r="7238" spans="10:18" x14ac:dyDescent="0.2">
      <c r="J7238">
        <f t="shared" si="339"/>
        <v>7236</v>
      </c>
      <c r="K7238" t="str" cm="1">
        <f t="array" ref="K7238">IFERROR(INDEX(tblClientes[Cliente],INT($J7238/ROWS(tblConsorcios[Produto]))+1),"")</f>
        <v/>
      </c>
      <c r="L7238" t="str" cm="1">
        <f t="array" ref="L7238">IFERROR(INDEX(tblConsorcios[Produto],MOD($J7238,ROWS(tblConsorcios[Produto]))+1),"")</f>
        <v>Imóvel IE140 – 240m</v>
      </c>
      <c r="M7238" s="20" cm="1">
        <f t="array" ref="M7238">IFERROR(INDEX(tblConsorcios[Valor da Carta (R$)],MOD($J7238,ROWS(tblConsorcios[Produto]))+1),"")</f>
        <v>140000</v>
      </c>
      <c r="N7238" s="2" cm="1">
        <f t="array" ref="N7238">IFERROR(INDEX(tblConsorcios[Prazo (meses)],MOD($J7238,ROWS(tblConsorcios[Produto]))+1),"")</f>
        <v>240</v>
      </c>
      <c r="O7238" s="20" cm="1">
        <f t="array" ref="O7238">IFERROR(INDEX(tblConsorcios[Parcela Mensal (R$)],MOD($J7238,ROWS(tblConsorcios[Produto]))+1),"")</f>
        <v>751.33</v>
      </c>
      <c r="P7238" s="20" t="str" cm="1">
        <f t="array" ref="P7238">IFERROR(INDEX(tblClientes[Dividendo Mensal (R$)],INT($J7238/ROWS(tblConsorcios[Produto]))+1),"")</f>
        <v/>
      </c>
      <c r="Q7238" s="20" t="str">
        <f t="shared" si="340"/>
        <v/>
      </c>
      <c r="R7238">
        <f t="shared" si="341"/>
        <v>0</v>
      </c>
    </row>
    <row r="7239" spans="10:18" x14ac:dyDescent="0.2">
      <c r="J7239">
        <f t="shared" si="339"/>
        <v>7237</v>
      </c>
      <c r="K7239" t="str" cm="1">
        <f t="array" ref="K7239">IFERROR(INDEX(tblClientes[Cliente],INT($J7239/ROWS(tblConsorcios[Produto]))+1),"")</f>
        <v/>
      </c>
      <c r="L7239" t="str" cm="1">
        <f t="array" ref="L7239">IFERROR(INDEX(tblConsorcios[Produto],MOD($J7239,ROWS(tblConsorcios[Produto]))+1),"")</f>
        <v>Imóvel IE140 – 220m</v>
      </c>
      <c r="M7239" s="20" cm="1">
        <f t="array" ref="M7239">IFERROR(INDEX(tblConsorcios[Valor da Carta (R$)],MOD($J7239,ROWS(tblConsorcios[Produto]))+1),"")</f>
        <v>140000</v>
      </c>
      <c r="N7239" s="2" cm="1">
        <f t="array" ref="N7239">IFERROR(INDEX(tblConsorcios[Prazo (meses)],MOD($J7239,ROWS(tblConsorcios[Produto]))+1),"")</f>
        <v>220</v>
      </c>
      <c r="O7239" s="20" cm="1">
        <f t="array" ref="O7239">IFERROR(INDEX(tblConsorcios[Parcela Mensal (R$)],MOD($J7239,ROWS(tblConsorcios[Produto]))+1),"")</f>
        <v>813.27</v>
      </c>
      <c r="P7239" s="20" t="str" cm="1">
        <f t="array" ref="P7239">IFERROR(INDEX(tblClientes[Dividendo Mensal (R$)],INT($J7239/ROWS(tblConsorcios[Produto]))+1),"")</f>
        <v/>
      </c>
      <c r="Q7239" s="20" t="str">
        <f t="shared" si="340"/>
        <v/>
      </c>
      <c r="R7239">
        <f t="shared" si="341"/>
        <v>0</v>
      </c>
    </row>
    <row r="7240" spans="10:18" x14ac:dyDescent="0.2">
      <c r="J7240">
        <f t="shared" si="339"/>
        <v>7238</v>
      </c>
      <c r="K7240" t="str" cm="1">
        <f t="array" ref="K7240">IFERROR(INDEX(tblClientes[Cliente],INT($J7240/ROWS(tblConsorcios[Produto]))+1),"")</f>
        <v/>
      </c>
      <c r="L7240" t="str" cm="1">
        <f t="array" ref="L7240">IFERROR(INDEX(tblConsorcios[Produto],MOD($J7240,ROWS(tblConsorcios[Produto]))+1),"")</f>
        <v>Imóvel IE140 – 200m</v>
      </c>
      <c r="M7240" s="20" cm="1">
        <f t="array" ref="M7240">IFERROR(INDEX(tblConsorcios[Valor da Carta (R$)],MOD($J7240,ROWS(tblConsorcios[Produto]))+1),"")</f>
        <v>140000</v>
      </c>
      <c r="N7240" s="2" cm="1">
        <f t="array" ref="N7240">IFERROR(INDEX(tblConsorcios[Prazo (meses)],MOD($J7240,ROWS(tblConsorcios[Produto]))+1),"")</f>
        <v>200</v>
      </c>
      <c r="O7240" s="20" cm="1">
        <f t="array" ref="O7240">IFERROR(INDEX(tblConsorcios[Parcela Mensal (R$)],MOD($J7240,ROWS(tblConsorcios[Produto]))+1),"")</f>
        <v>887.6</v>
      </c>
      <c r="P7240" s="20" t="str" cm="1">
        <f t="array" ref="P7240">IFERROR(INDEX(tblClientes[Dividendo Mensal (R$)],INT($J7240/ROWS(tblConsorcios[Produto]))+1),"")</f>
        <v/>
      </c>
      <c r="Q7240" s="20" t="str">
        <f t="shared" si="340"/>
        <v/>
      </c>
      <c r="R7240">
        <f t="shared" si="341"/>
        <v>0</v>
      </c>
    </row>
    <row r="7241" spans="10:18" x14ac:dyDescent="0.2">
      <c r="J7241">
        <f t="shared" si="339"/>
        <v>7239</v>
      </c>
      <c r="K7241" t="str" cm="1">
        <f t="array" ref="K7241">IFERROR(INDEX(tblClientes[Cliente],INT($J7241/ROWS(tblConsorcios[Produto]))+1),"")</f>
        <v/>
      </c>
      <c r="L7241" t="str" cm="1">
        <f t="array" ref="L7241">IFERROR(INDEX(tblConsorcios[Produto],MOD($J7241,ROWS(tblConsorcios[Produto]))+1),"")</f>
        <v>Imóvel IE130 – 240m</v>
      </c>
      <c r="M7241" s="20" cm="1">
        <f t="array" ref="M7241">IFERROR(INDEX(tblConsorcios[Valor da Carta (R$)],MOD($J7241,ROWS(tblConsorcios[Produto]))+1),"")</f>
        <v>130000</v>
      </c>
      <c r="N7241" s="2" cm="1">
        <f t="array" ref="N7241">IFERROR(INDEX(tblConsorcios[Prazo (meses)],MOD($J7241,ROWS(tblConsorcios[Produto]))+1),"")</f>
        <v>240</v>
      </c>
      <c r="O7241" s="20" cm="1">
        <f t="array" ref="O7241">IFERROR(INDEX(tblConsorcios[Parcela Mensal (R$)],MOD($J7241,ROWS(tblConsorcios[Produto]))+1),"")</f>
        <v>697.67</v>
      </c>
      <c r="P7241" s="20" t="str" cm="1">
        <f t="array" ref="P7241">IFERROR(INDEX(tblClientes[Dividendo Mensal (R$)],INT($J7241/ROWS(tblConsorcios[Produto]))+1),"")</f>
        <v/>
      </c>
      <c r="Q7241" s="20" t="str">
        <f t="shared" si="340"/>
        <v/>
      </c>
      <c r="R7241">
        <f t="shared" si="341"/>
        <v>0</v>
      </c>
    </row>
    <row r="7242" spans="10:18" x14ac:dyDescent="0.2">
      <c r="J7242">
        <f t="shared" si="339"/>
        <v>7240</v>
      </c>
      <c r="K7242" t="str" cm="1">
        <f t="array" ref="K7242">IFERROR(INDEX(tblClientes[Cliente],INT($J7242/ROWS(tblConsorcios[Produto]))+1),"")</f>
        <v/>
      </c>
      <c r="L7242" t="str" cm="1">
        <f t="array" ref="L7242">IFERROR(INDEX(tblConsorcios[Produto],MOD($J7242,ROWS(tblConsorcios[Produto]))+1),"")</f>
        <v>Imóvel IE130 – 220m</v>
      </c>
      <c r="M7242" s="20" cm="1">
        <f t="array" ref="M7242">IFERROR(INDEX(tblConsorcios[Valor da Carta (R$)],MOD($J7242,ROWS(tblConsorcios[Produto]))+1),"")</f>
        <v>130000</v>
      </c>
      <c r="N7242" s="2" cm="1">
        <f t="array" ref="N7242">IFERROR(INDEX(tblConsorcios[Prazo (meses)],MOD($J7242,ROWS(tblConsorcios[Produto]))+1),"")</f>
        <v>220</v>
      </c>
      <c r="O7242" s="20" cm="1">
        <f t="array" ref="O7242">IFERROR(INDEX(tblConsorcios[Parcela Mensal (R$)],MOD($J7242,ROWS(tblConsorcios[Produto]))+1),"")</f>
        <v>755.18</v>
      </c>
      <c r="P7242" s="20" t="str" cm="1">
        <f t="array" ref="P7242">IFERROR(INDEX(tblClientes[Dividendo Mensal (R$)],INT($J7242/ROWS(tblConsorcios[Produto]))+1),"")</f>
        <v/>
      </c>
      <c r="Q7242" s="20" t="str">
        <f t="shared" si="340"/>
        <v/>
      </c>
      <c r="R7242">
        <f t="shared" si="341"/>
        <v>0</v>
      </c>
    </row>
    <row r="7243" spans="10:18" x14ac:dyDescent="0.2">
      <c r="J7243">
        <f t="shared" si="339"/>
        <v>7241</v>
      </c>
      <c r="K7243" t="str" cm="1">
        <f t="array" ref="K7243">IFERROR(INDEX(tblClientes[Cliente],INT($J7243/ROWS(tblConsorcios[Produto]))+1),"")</f>
        <v/>
      </c>
      <c r="L7243" t="str" cm="1">
        <f t="array" ref="L7243">IFERROR(INDEX(tblConsorcios[Produto],MOD($J7243,ROWS(tblConsorcios[Produto]))+1),"")</f>
        <v>Imóvel IE130 – 200m</v>
      </c>
      <c r="M7243" s="20" cm="1">
        <f t="array" ref="M7243">IFERROR(INDEX(tblConsorcios[Valor da Carta (R$)],MOD($J7243,ROWS(tblConsorcios[Produto]))+1),"")</f>
        <v>130000</v>
      </c>
      <c r="N7243" s="2" cm="1">
        <f t="array" ref="N7243">IFERROR(INDEX(tblConsorcios[Prazo (meses)],MOD($J7243,ROWS(tblConsorcios[Produto]))+1),"")</f>
        <v>200</v>
      </c>
      <c r="O7243" s="20" cm="1">
        <f t="array" ref="O7243">IFERROR(INDEX(tblConsorcios[Parcela Mensal (R$)],MOD($J7243,ROWS(tblConsorcios[Produto]))+1),"")</f>
        <v>824.2</v>
      </c>
      <c r="P7243" s="20" t="str" cm="1">
        <f t="array" ref="P7243">IFERROR(INDEX(tblClientes[Dividendo Mensal (R$)],INT($J7243/ROWS(tblConsorcios[Produto]))+1),"")</f>
        <v/>
      </c>
      <c r="Q7243" s="20" t="str">
        <f t="shared" si="340"/>
        <v/>
      </c>
      <c r="R7243">
        <f t="shared" si="341"/>
        <v>0</v>
      </c>
    </row>
    <row r="7244" spans="10:18" x14ac:dyDescent="0.2">
      <c r="J7244">
        <f t="shared" si="339"/>
        <v>7242</v>
      </c>
      <c r="K7244" t="str" cm="1">
        <f t="array" ref="K7244">IFERROR(INDEX(tblClientes[Cliente],INT($J7244/ROWS(tblConsorcios[Produto]))+1),"")</f>
        <v/>
      </c>
      <c r="L7244" t="str" cm="1">
        <f t="array" ref="L7244">IFERROR(INDEX(tblConsorcios[Produto],MOD($J7244,ROWS(tblConsorcios[Produto]))+1),"")</f>
        <v>Imóvel IE120 – 240m</v>
      </c>
      <c r="M7244" s="20" cm="1">
        <f t="array" ref="M7244">IFERROR(INDEX(tblConsorcios[Valor da Carta (R$)],MOD($J7244,ROWS(tblConsorcios[Produto]))+1),"")</f>
        <v>120000</v>
      </c>
      <c r="N7244" s="2" cm="1">
        <f t="array" ref="N7244">IFERROR(INDEX(tblConsorcios[Prazo (meses)],MOD($J7244,ROWS(tblConsorcios[Produto]))+1),"")</f>
        <v>240</v>
      </c>
      <c r="O7244" s="20" cm="1">
        <f t="array" ref="O7244">IFERROR(INDEX(tblConsorcios[Parcela Mensal (R$)],MOD($J7244,ROWS(tblConsorcios[Produto]))+1),"")</f>
        <v>644</v>
      </c>
      <c r="P7244" s="20" t="str" cm="1">
        <f t="array" ref="P7244">IFERROR(INDEX(tblClientes[Dividendo Mensal (R$)],INT($J7244/ROWS(tblConsorcios[Produto]))+1),"")</f>
        <v/>
      </c>
      <c r="Q7244" s="20" t="str">
        <f t="shared" si="340"/>
        <v/>
      </c>
      <c r="R7244">
        <f t="shared" si="341"/>
        <v>0</v>
      </c>
    </row>
    <row r="7245" spans="10:18" x14ac:dyDescent="0.2">
      <c r="J7245">
        <f t="shared" si="339"/>
        <v>7243</v>
      </c>
      <c r="K7245" t="str" cm="1">
        <f t="array" ref="K7245">IFERROR(INDEX(tblClientes[Cliente],INT($J7245/ROWS(tblConsorcios[Produto]))+1),"")</f>
        <v/>
      </c>
      <c r="L7245" t="str" cm="1">
        <f t="array" ref="L7245">IFERROR(INDEX(tblConsorcios[Produto],MOD($J7245,ROWS(tblConsorcios[Produto]))+1),"")</f>
        <v>Imóvel IE120 – 220m</v>
      </c>
      <c r="M7245" s="20" cm="1">
        <f t="array" ref="M7245">IFERROR(INDEX(tblConsorcios[Valor da Carta (R$)],MOD($J7245,ROWS(tblConsorcios[Produto]))+1),"")</f>
        <v>120000</v>
      </c>
      <c r="N7245" s="2" cm="1">
        <f t="array" ref="N7245">IFERROR(INDEX(tblConsorcios[Prazo (meses)],MOD($J7245,ROWS(tblConsorcios[Produto]))+1),"")</f>
        <v>220</v>
      </c>
      <c r="O7245" s="20" cm="1">
        <f t="array" ref="O7245">IFERROR(INDEX(tblConsorcios[Parcela Mensal (R$)],MOD($J7245,ROWS(tblConsorcios[Produto]))+1),"")</f>
        <v>697.09</v>
      </c>
      <c r="P7245" s="20" t="str" cm="1">
        <f t="array" ref="P7245">IFERROR(INDEX(tblClientes[Dividendo Mensal (R$)],INT($J7245/ROWS(tblConsorcios[Produto]))+1),"")</f>
        <v/>
      </c>
      <c r="Q7245" s="20" t="str">
        <f t="shared" si="340"/>
        <v/>
      </c>
      <c r="R7245">
        <f t="shared" si="341"/>
        <v>0</v>
      </c>
    </row>
    <row r="7246" spans="10:18" x14ac:dyDescent="0.2">
      <c r="J7246">
        <f t="shared" si="339"/>
        <v>7244</v>
      </c>
      <c r="K7246" t="str" cm="1">
        <f t="array" ref="K7246">IFERROR(INDEX(tblClientes[Cliente],INT($J7246/ROWS(tblConsorcios[Produto]))+1),"")</f>
        <v/>
      </c>
      <c r="L7246" t="str" cm="1">
        <f t="array" ref="L7246">IFERROR(INDEX(tblConsorcios[Produto],MOD($J7246,ROWS(tblConsorcios[Produto]))+1),"")</f>
        <v>Imóvel IE120 – 200m</v>
      </c>
      <c r="M7246" s="20" cm="1">
        <f t="array" ref="M7246">IFERROR(INDEX(tblConsorcios[Valor da Carta (R$)],MOD($J7246,ROWS(tblConsorcios[Produto]))+1),"")</f>
        <v>120000</v>
      </c>
      <c r="N7246" s="2" cm="1">
        <f t="array" ref="N7246">IFERROR(INDEX(tblConsorcios[Prazo (meses)],MOD($J7246,ROWS(tblConsorcios[Produto]))+1),"")</f>
        <v>200</v>
      </c>
      <c r="O7246" s="20" cm="1">
        <f t="array" ref="O7246">IFERROR(INDEX(tblConsorcios[Parcela Mensal (R$)],MOD($J7246,ROWS(tblConsorcios[Produto]))+1),"")</f>
        <v>760.8</v>
      </c>
      <c r="P7246" s="20" t="str" cm="1">
        <f t="array" ref="P7246">IFERROR(INDEX(tblClientes[Dividendo Mensal (R$)],INT($J7246/ROWS(tblConsorcios[Produto]))+1),"")</f>
        <v/>
      </c>
      <c r="Q7246" s="20" t="str">
        <f t="shared" si="340"/>
        <v/>
      </c>
      <c r="R7246">
        <f t="shared" si="341"/>
        <v>0</v>
      </c>
    </row>
    <row r="7247" spans="10:18" x14ac:dyDescent="0.2">
      <c r="J7247">
        <f t="shared" si="339"/>
        <v>7245</v>
      </c>
      <c r="K7247" t="str" cm="1">
        <f t="array" ref="K7247">IFERROR(INDEX(tblClientes[Cliente],INT($J7247/ROWS(tblConsorcios[Produto]))+1),"")</f>
        <v/>
      </c>
      <c r="L7247" t="str" cm="1">
        <f t="array" ref="L7247">IFERROR(INDEX(tblConsorcios[Produto],MOD($J7247,ROWS(tblConsorcios[Produto]))+1),"")</f>
        <v>Imóvel IE600 – 240m</v>
      </c>
      <c r="M7247" s="20" cm="1">
        <f t="array" ref="M7247">IFERROR(INDEX(tblConsorcios[Valor da Carta (R$)],MOD($J7247,ROWS(tblConsorcios[Produto]))+1),"")</f>
        <v>600000</v>
      </c>
      <c r="N7247" s="2" cm="1">
        <f t="array" ref="N7247">IFERROR(INDEX(tblConsorcios[Prazo (meses)],MOD($J7247,ROWS(tblConsorcios[Produto]))+1),"")</f>
        <v>240</v>
      </c>
      <c r="O7247" s="20" cm="1">
        <f t="array" ref="O7247">IFERROR(INDEX(tblConsorcios[Parcela Mensal (R$)],MOD($J7247,ROWS(tblConsorcios[Produto]))+1),"")</f>
        <v>3220</v>
      </c>
      <c r="P7247" s="20" t="str" cm="1">
        <f t="array" ref="P7247">IFERROR(INDEX(tblClientes[Dividendo Mensal (R$)],INT($J7247/ROWS(tblConsorcios[Produto]))+1),"")</f>
        <v/>
      </c>
      <c r="Q7247" s="20" t="str">
        <f t="shared" si="340"/>
        <v/>
      </c>
      <c r="R7247">
        <f t="shared" si="341"/>
        <v>0</v>
      </c>
    </row>
    <row r="7248" spans="10:18" x14ac:dyDescent="0.2">
      <c r="J7248">
        <f t="shared" si="339"/>
        <v>7246</v>
      </c>
      <c r="K7248" t="str" cm="1">
        <f t="array" ref="K7248">IFERROR(INDEX(tblClientes[Cliente],INT($J7248/ROWS(tblConsorcios[Produto]))+1),"")</f>
        <v/>
      </c>
      <c r="L7248" t="str" cm="1">
        <f t="array" ref="L7248">IFERROR(INDEX(tblConsorcios[Produto],MOD($J7248,ROWS(tblConsorcios[Produto]))+1),"")</f>
        <v>Imóvel IE600 – 220m</v>
      </c>
      <c r="M7248" s="20" cm="1">
        <f t="array" ref="M7248">IFERROR(INDEX(tblConsorcios[Valor da Carta (R$)],MOD($J7248,ROWS(tblConsorcios[Produto]))+1),"")</f>
        <v>600000</v>
      </c>
      <c r="N7248" s="2" cm="1">
        <f t="array" ref="N7248">IFERROR(INDEX(tblConsorcios[Prazo (meses)],MOD($J7248,ROWS(tblConsorcios[Produto]))+1),"")</f>
        <v>220</v>
      </c>
      <c r="O7248" s="20" cm="1">
        <f t="array" ref="O7248">IFERROR(INDEX(tblConsorcios[Parcela Mensal (R$)],MOD($J7248,ROWS(tblConsorcios[Produto]))+1),"")</f>
        <v>3485.45</v>
      </c>
      <c r="P7248" s="20" t="str" cm="1">
        <f t="array" ref="P7248">IFERROR(INDEX(tblClientes[Dividendo Mensal (R$)],INT($J7248/ROWS(tblConsorcios[Produto]))+1),"")</f>
        <v/>
      </c>
      <c r="Q7248" s="20" t="str">
        <f t="shared" si="340"/>
        <v/>
      </c>
      <c r="R7248">
        <f t="shared" si="341"/>
        <v>0</v>
      </c>
    </row>
    <row r="7249" spans="10:18" x14ac:dyDescent="0.2">
      <c r="J7249">
        <f t="shared" si="339"/>
        <v>7247</v>
      </c>
      <c r="K7249" t="str" cm="1">
        <f t="array" ref="K7249">IFERROR(INDEX(tblClientes[Cliente],INT($J7249/ROWS(tblConsorcios[Produto]))+1),"")</f>
        <v/>
      </c>
      <c r="L7249" t="str" cm="1">
        <f t="array" ref="L7249">IFERROR(INDEX(tblConsorcios[Produto],MOD($J7249,ROWS(tblConsorcios[Produto]))+1),"")</f>
        <v>Imóvel IE600 – 200m</v>
      </c>
      <c r="M7249" s="20" cm="1">
        <f t="array" ref="M7249">IFERROR(INDEX(tblConsorcios[Valor da Carta (R$)],MOD($J7249,ROWS(tblConsorcios[Produto]))+1),"")</f>
        <v>600000</v>
      </c>
      <c r="N7249" s="2" cm="1">
        <f t="array" ref="N7249">IFERROR(INDEX(tblConsorcios[Prazo (meses)],MOD($J7249,ROWS(tblConsorcios[Produto]))+1),"")</f>
        <v>200</v>
      </c>
      <c r="O7249" s="20" cm="1">
        <f t="array" ref="O7249">IFERROR(INDEX(tblConsorcios[Parcela Mensal (R$)],MOD($J7249,ROWS(tblConsorcios[Produto]))+1),"")</f>
        <v>3804</v>
      </c>
      <c r="P7249" s="20" t="str" cm="1">
        <f t="array" ref="P7249">IFERROR(INDEX(tblClientes[Dividendo Mensal (R$)],INT($J7249/ROWS(tblConsorcios[Produto]))+1),"")</f>
        <v/>
      </c>
      <c r="Q7249" s="20" t="str">
        <f t="shared" si="340"/>
        <v/>
      </c>
      <c r="R7249">
        <f t="shared" si="341"/>
        <v>0</v>
      </c>
    </row>
    <row r="7250" spans="10:18" x14ac:dyDescent="0.2">
      <c r="J7250">
        <f t="shared" si="339"/>
        <v>7248</v>
      </c>
      <c r="K7250" t="str" cm="1">
        <f t="array" ref="K7250">IFERROR(INDEX(tblClientes[Cliente],INT($J7250/ROWS(tblConsorcios[Produto]))+1),"")</f>
        <v/>
      </c>
      <c r="L7250" t="str" cm="1">
        <f t="array" ref="L7250">IFERROR(INDEX(tblConsorcios[Produto],MOD($J7250,ROWS(tblConsorcios[Produto]))+1),"")</f>
        <v>Imóvel IE580 – 240m</v>
      </c>
      <c r="M7250" s="20" cm="1">
        <f t="array" ref="M7250">IFERROR(INDEX(tblConsorcios[Valor da Carta (R$)],MOD($J7250,ROWS(tblConsorcios[Produto]))+1),"")</f>
        <v>580000</v>
      </c>
      <c r="N7250" s="2" cm="1">
        <f t="array" ref="N7250">IFERROR(INDEX(tblConsorcios[Prazo (meses)],MOD($J7250,ROWS(tblConsorcios[Produto]))+1),"")</f>
        <v>240</v>
      </c>
      <c r="O7250" s="20" cm="1">
        <f t="array" ref="O7250">IFERROR(INDEX(tblConsorcios[Parcela Mensal (R$)],MOD($J7250,ROWS(tblConsorcios[Produto]))+1),"")</f>
        <v>3112.67</v>
      </c>
      <c r="P7250" s="20" t="str" cm="1">
        <f t="array" ref="P7250">IFERROR(INDEX(tblClientes[Dividendo Mensal (R$)],INT($J7250/ROWS(tblConsorcios[Produto]))+1),"")</f>
        <v/>
      </c>
      <c r="Q7250" s="20" t="str">
        <f t="shared" si="340"/>
        <v/>
      </c>
      <c r="R7250">
        <f t="shared" si="341"/>
        <v>0</v>
      </c>
    </row>
    <row r="7251" spans="10:18" x14ac:dyDescent="0.2">
      <c r="J7251">
        <f t="shared" si="339"/>
        <v>7249</v>
      </c>
      <c r="K7251" t="str" cm="1">
        <f t="array" ref="K7251">IFERROR(INDEX(tblClientes[Cliente],INT($J7251/ROWS(tblConsorcios[Produto]))+1),"")</f>
        <v/>
      </c>
      <c r="L7251" t="str" cm="1">
        <f t="array" ref="L7251">IFERROR(INDEX(tblConsorcios[Produto],MOD($J7251,ROWS(tblConsorcios[Produto]))+1),"")</f>
        <v>Imóvel IE580 – 220m</v>
      </c>
      <c r="M7251" s="20" cm="1">
        <f t="array" ref="M7251">IFERROR(INDEX(tblConsorcios[Valor da Carta (R$)],MOD($J7251,ROWS(tblConsorcios[Produto]))+1),"")</f>
        <v>580000</v>
      </c>
      <c r="N7251" s="2" cm="1">
        <f t="array" ref="N7251">IFERROR(INDEX(tblConsorcios[Prazo (meses)],MOD($J7251,ROWS(tblConsorcios[Produto]))+1),"")</f>
        <v>220</v>
      </c>
      <c r="O7251" s="20" cm="1">
        <f t="array" ref="O7251">IFERROR(INDEX(tblConsorcios[Parcela Mensal (R$)],MOD($J7251,ROWS(tblConsorcios[Produto]))+1),"")</f>
        <v>3369.27</v>
      </c>
      <c r="P7251" s="20" t="str" cm="1">
        <f t="array" ref="P7251">IFERROR(INDEX(tblClientes[Dividendo Mensal (R$)],INT($J7251/ROWS(tblConsorcios[Produto]))+1),"")</f>
        <v/>
      </c>
      <c r="Q7251" s="20" t="str">
        <f t="shared" si="340"/>
        <v/>
      </c>
      <c r="R7251">
        <f t="shared" si="341"/>
        <v>0</v>
      </c>
    </row>
    <row r="7252" spans="10:18" x14ac:dyDescent="0.2">
      <c r="J7252">
        <f t="shared" si="339"/>
        <v>7250</v>
      </c>
      <c r="K7252" t="str" cm="1">
        <f t="array" ref="K7252">IFERROR(INDEX(tblClientes[Cliente],INT($J7252/ROWS(tblConsorcios[Produto]))+1),"")</f>
        <v/>
      </c>
      <c r="L7252" t="str" cm="1">
        <f t="array" ref="L7252">IFERROR(INDEX(tblConsorcios[Produto],MOD($J7252,ROWS(tblConsorcios[Produto]))+1),"")</f>
        <v>Imóvel IE580 – 200m</v>
      </c>
      <c r="M7252" s="20" cm="1">
        <f t="array" ref="M7252">IFERROR(INDEX(tblConsorcios[Valor da Carta (R$)],MOD($J7252,ROWS(tblConsorcios[Produto]))+1),"")</f>
        <v>580000</v>
      </c>
      <c r="N7252" s="2" cm="1">
        <f t="array" ref="N7252">IFERROR(INDEX(tblConsorcios[Prazo (meses)],MOD($J7252,ROWS(tblConsorcios[Produto]))+1),"")</f>
        <v>200</v>
      </c>
      <c r="O7252" s="20" cm="1">
        <f t="array" ref="O7252">IFERROR(INDEX(tblConsorcios[Parcela Mensal (R$)],MOD($J7252,ROWS(tblConsorcios[Produto]))+1),"")</f>
        <v>3677.2</v>
      </c>
      <c r="P7252" s="20" t="str" cm="1">
        <f t="array" ref="P7252">IFERROR(INDEX(tblClientes[Dividendo Mensal (R$)],INT($J7252/ROWS(tblConsorcios[Produto]))+1),"")</f>
        <v/>
      </c>
      <c r="Q7252" s="20" t="str">
        <f t="shared" si="340"/>
        <v/>
      </c>
      <c r="R7252">
        <f t="shared" si="341"/>
        <v>0</v>
      </c>
    </row>
    <row r="7253" spans="10:18" x14ac:dyDescent="0.2">
      <c r="J7253">
        <f t="shared" si="339"/>
        <v>7251</v>
      </c>
      <c r="K7253" t="str" cm="1">
        <f t="array" ref="K7253">IFERROR(INDEX(tblClientes[Cliente],INT($J7253/ROWS(tblConsorcios[Produto]))+1),"")</f>
        <v/>
      </c>
      <c r="L7253" t="str" cm="1">
        <f t="array" ref="L7253">IFERROR(INDEX(tblConsorcios[Produto],MOD($J7253,ROWS(tblConsorcios[Produto]))+1),"")</f>
        <v>Imóvel IE550 – 240m</v>
      </c>
      <c r="M7253" s="20" cm="1">
        <f t="array" ref="M7253">IFERROR(INDEX(tblConsorcios[Valor da Carta (R$)],MOD($J7253,ROWS(tblConsorcios[Produto]))+1),"")</f>
        <v>550000</v>
      </c>
      <c r="N7253" s="2" cm="1">
        <f t="array" ref="N7253">IFERROR(INDEX(tblConsorcios[Prazo (meses)],MOD($J7253,ROWS(tblConsorcios[Produto]))+1),"")</f>
        <v>240</v>
      </c>
      <c r="O7253" s="20" cm="1">
        <f t="array" ref="O7253">IFERROR(INDEX(tblConsorcios[Parcela Mensal (R$)],MOD($J7253,ROWS(tblConsorcios[Produto]))+1),"")</f>
        <v>2951.67</v>
      </c>
      <c r="P7253" s="20" t="str" cm="1">
        <f t="array" ref="P7253">IFERROR(INDEX(tblClientes[Dividendo Mensal (R$)],INT($J7253/ROWS(tblConsorcios[Produto]))+1),"")</f>
        <v/>
      </c>
      <c r="Q7253" s="20" t="str">
        <f t="shared" si="340"/>
        <v/>
      </c>
      <c r="R7253">
        <f t="shared" si="341"/>
        <v>0</v>
      </c>
    </row>
    <row r="7254" spans="10:18" x14ac:dyDescent="0.2">
      <c r="J7254">
        <f t="shared" si="339"/>
        <v>7252</v>
      </c>
      <c r="K7254" t="str" cm="1">
        <f t="array" ref="K7254">IFERROR(INDEX(tblClientes[Cliente],INT($J7254/ROWS(tblConsorcios[Produto]))+1),"")</f>
        <v/>
      </c>
      <c r="L7254" t="str" cm="1">
        <f t="array" ref="L7254">IFERROR(INDEX(tblConsorcios[Produto],MOD($J7254,ROWS(tblConsorcios[Produto]))+1),"")</f>
        <v>Imóvel IE550 – 220m</v>
      </c>
      <c r="M7254" s="20" cm="1">
        <f t="array" ref="M7254">IFERROR(INDEX(tblConsorcios[Valor da Carta (R$)],MOD($J7254,ROWS(tblConsorcios[Produto]))+1),"")</f>
        <v>550000</v>
      </c>
      <c r="N7254" s="2" cm="1">
        <f t="array" ref="N7254">IFERROR(INDEX(tblConsorcios[Prazo (meses)],MOD($J7254,ROWS(tblConsorcios[Produto]))+1),"")</f>
        <v>220</v>
      </c>
      <c r="O7254" s="20" cm="1">
        <f t="array" ref="O7254">IFERROR(INDEX(tblConsorcios[Parcela Mensal (R$)],MOD($J7254,ROWS(tblConsorcios[Produto]))+1),"")</f>
        <v>3195</v>
      </c>
      <c r="P7254" s="20" t="str" cm="1">
        <f t="array" ref="P7254">IFERROR(INDEX(tblClientes[Dividendo Mensal (R$)],INT($J7254/ROWS(tblConsorcios[Produto]))+1),"")</f>
        <v/>
      </c>
      <c r="Q7254" s="20" t="str">
        <f t="shared" si="340"/>
        <v/>
      </c>
      <c r="R7254">
        <f t="shared" si="341"/>
        <v>0</v>
      </c>
    </row>
    <row r="7255" spans="10:18" x14ac:dyDescent="0.2">
      <c r="J7255">
        <f t="shared" si="339"/>
        <v>7253</v>
      </c>
      <c r="K7255" t="str" cm="1">
        <f t="array" ref="K7255">IFERROR(INDEX(tblClientes[Cliente],INT($J7255/ROWS(tblConsorcios[Produto]))+1),"")</f>
        <v/>
      </c>
      <c r="L7255" t="str" cm="1">
        <f t="array" ref="L7255">IFERROR(INDEX(tblConsorcios[Produto],MOD($J7255,ROWS(tblConsorcios[Produto]))+1),"")</f>
        <v>Imóvel IE550 – 200m</v>
      </c>
      <c r="M7255" s="20" cm="1">
        <f t="array" ref="M7255">IFERROR(INDEX(tblConsorcios[Valor da Carta (R$)],MOD($J7255,ROWS(tblConsorcios[Produto]))+1),"")</f>
        <v>550000</v>
      </c>
      <c r="N7255" s="2" cm="1">
        <f t="array" ref="N7255">IFERROR(INDEX(tblConsorcios[Prazo (meses)],MOD($J7255,ROWS(tblConsorcios[Produto]))+1),"")</f>
        <v>200</v>
      </c>
      <c r="O7255" s="20" cm="1">
        <f t="array" ref="O7255">IFERROR(INDEX(tblConsorcios[Parcela Mensal (R$)],MOD($J7255,ROWS(tblConsorcios[Produto]))+1),"")</f>
        <v>3487</v>
      </c>
      <c r="P7255" s="20" t="str" cm="1">
        <f t="array" ref="P7255">IFERROR(INDEX(tblClientes[Dividendo Mensal (R$)],INT($J7255/ROWS(tblConsorcios[Produto]))+1),"")</f>
        <v/>
      </c>
      <c r="Q7255" s="20" t="str">
        <f t="shared" si="340"/>
        <v/>
      </c>
      <c r="R7255">
        <f t="shared" si="341"/>
        <v>0</v>
      </c>
    </row>
    <row r="7256" spans="10:18" x14ac:dyDescent="0.2">
      <c r="J7256">
        <f t="shared" si="339"/>
        <v>7254</v>
      </c>
      <c r="K7256" t="str" cm="1">
        <f t="array" ref="K7256">IFERROR(INDEX(tblClientes[Cliente],INT($J7256/ROWS(tblConsorcios[Produto]))+1),"")</f>
        <v/>
      </c>
      <c r="L7256" t="str" cm="1">
        <f t="array" ref="L7256">IFERROR(INDEX(tblConsorcios[Produto],MOD($J7256,ROWS(tblConsorcios[Produto]))+1),"")</f>
        <v>Imóvel IE530 – 240m</v>
      </c>
      <c r="M7256" s="20" cm="1">
        <f t="array" ref="M7256">IFERROR(INDEX(tblConsorcios[Valor da Carta (R$)],MOD($J7256,ROWS(tblConsorcios[Produto]))+1),"")</f>
        <v>530000</v>
      </c>
      <c r="N7256" s="2" cm="1">
        <f t="array" ref="N7256">IFERROR(INDEX(tblConsorcios[Prazo (meses)],MOD($J7256,ROWS(tblConsorcios[Produto]))+1),"")</f>
        <v>240</v>
      </c>
      <c r="O7256" s="20" cm="1">
        <f t="array" ref="O7256">IFERROR(INDEX(tblConsorcios[Parcela Mensal (R$)],MOD($J7256,ROWS(tblConsorcios[Produto]))+1),"")</f>
        <v>2844.33</v>
      </c>
      <c r="P7256" s="20" t="str" cm="1">
        <f t="array" ref="P7256">IFERROR(INDEX(tblClientes[Dividendo Mensal (R$)],INT($J7256/ROWS(tblConsorcios[Produto]))+1),"")</f>
        <v/>
      </c>
      <c r="Q7256" s="20" t="str">
        <f t="shared" si="340"/>
        <v/>
      </c>
      <c r="R7256">
        <f t="shared" si="341"/>
        <v>0</v>
      </c>
    </row>
    <row r="7257" spans="10:18" x14ac:dyDescent="0.2">
      <c r="J7257">
        <f t="shared" si="339"/>
        <v>7255</v>
      </c>
      <c r="K7257" t="str" cm="1">
        <f t="array" ref="K7257">IFERROR(INDEX(tblClientes[Cliente],INT($J7257/ROWS(tblConsorcios[Produto]))+1),"")</f>
        <v/>
      </c>
      <c r="L7257" t="str" cm="1">
        <f t="array" ref="L7257">IFERROR(INDEX(tblConsorcios[Produto],MOD($J7257,ROWS(tblConsorcios[Produto]))+1),"")</f>
        <v>Imóvel IE530 – 220m</v>
      </c>
      <c r="M7257" s="20" cm="1">
        <f t="array" ref="M7257">IFERROR(INDEX(tblConsorcios[Valor da Carta (R$)],MOD($J7257,ROWS(tblConsorcios[Produto]))+1),"")</f>
        <v>530000</v>
      </c>
      <c r="N7257" s="2" cm="1">
        <f t="array" ref="N7257">IFERROR(INDEX(tblConsorcios[Prazo (meses)],MOD($J7257,ROWS(tblConsorcios[Produto]))+1),"")</f>
        <v>220</v>
      </c>
      <c r="O7257" s="20" cm="1">
        <f t="array" ref="O7257">IFERROR(INDEX(tblConsorcios[Parcela Mensal (R$)],MOD($J7257,ROWS(tblConsorcios[Produto]))+1),"")</f>
        <v>3078.82</v>
      </c>
      <c r="P7257" s="20" t="str" cm="1">
        <f t="array" ref="P7257">IFERROR(INDEX(tblClientes[Dividendo Mensal (R$)],INT($J7257/ROWS(tblConsorcios[Produto]))+1),"")</f>
        <v/>
      </c>
      <c r="Q7257" s="20" t="str">
        <f t="shared" si="340"/>
        <v/>
      </c>
      <c r="R7257">
        <f t="shared" si="341"/>
        <v>0</v>
      </c>
    </row>
    <row r="7258" spans="10:18" x14ac:dyDescent="0.2">
      <c r="J7258">
        <f t="shared" si="339"/>
        <v>7256</v>
      </c>
      <c r="K7258" t="str" cm="1">
        <f t="array" ref="K7258">IFERROR(INDEX(tblClientes[Cliente],INT($J7258/ROWS(tblConsorcios[Produto]))+1),"")</f>
        <v/>
      </c>
      <c r="L7258" t="str" cm="1">
        <f t="array" ref="L7258">IFERROR(INDEX(tblConsorcios[Produto],MOD($J7258,ROWS(tblConsorcios[Produto]))+1),"")</f>
        <v>Imóvel IE530 – 200m</v>
      </c>
      <c r="M7258" s="20" cm="1">
        <f t="array" ref="M7258">IFERROR(INDEX(tblConsorcios[Valor da Carta (R$)],MOD($J7258,ROWS(tblConsorcios[Produto]))+1),"")</f>
        <v>530000</v>
      </c>
      <c r="N7258" s="2" cm="1">
        <f t="array" ref="N7258">IFERROR(INDEX(tblConsorcios[Prazo (meses)],MOD($J7258,ROWS(tblConsorcios[Produto]))+1),"")</f>
        <v>200</v>
      </c>
      <c r="O7258" s="20" cm="1">
        <f t="array" ref="O7258">IFERROR(INDEX(tblConsorcios[Parcela Mensal (R$)],MOD($J7258,ROWS(tblConsorcios[Produto]))+1),"")</f>
        <v>3360.2</v>
      </c>
      <c r="P7258" s="20" t="str" cm="1">
        <f t="array" ref="P7258">IFERROR(INDEX(tblClientes[Dividendo Mensal (R$)],INT($J7258/ROWS(tblConsorcios[Produto]))+1),"")</f>
        <v/>
      </c>
      <c r="Q7258" s="20" t="str">
        <f t="shared" si="340"/>
        <v/>
      </c>
      <c r="R7258">
        <f t="shared" si="341"/>
        <v>0</v>
      </c>
    </row>
    <row r="7259" spans="10:18" x14ac:dyDescent="0.2">
      <c r="J7259">
        <f t="shared" si="339"/>
        <v>7257</v>
      </c>
      <c r="K7259" t="str" cm="1">
        <f t="array" ref="K7259">IFERROR(INDEX(tblClientes[Cliente],INT($J7259/ROWS(tblConsorcios[Produto]))+1),"")</f>
        <v/>
      </c>
      <c r="L7259" t="str" cm="1">
        <f t="array" ref="L7259">IFERROR(INDEX(tblConsorcios[Produto],MOD($J7259,ROWS(tblConsorcios[Produto]))+1),"")</f>
        <v>Imóvel IE500 – 240m</v>
      </c>
      <c r="M7259" s="20" cm="1">
        <f t="array" ref="M7259">IFERROR(INDEX(tblConsorcios[Valor da Carta (R$)],MOD($J7259,ROWS(tblConsorcios[Produto]))+1),"")</f>
        <v>500000</v>
      </c>
      <c r="N7259" s="2" cm="1">
        <f t="array" ref="N7259">IFERROR(INDEX(tblConsorcios[Prazo (meses)],MOD($J7259,ROWS(tblConsorcios[Produto]))+1),"")</f>
        <v>240</v>
      </c>
      <c r="O7259" s="20" cm="1">
        <f t="array" ref="O7259">IFERROR(INDEX(tblConsorcios[Parcela Mensal (R$)],MOD($J7259,ROWS(tblConsorcios[Produto]))+1),"")</f>
        <v>2683.33</v>
      </c>
      <c r="P7259" s="20" t="str" cm="1">
        <f t="array" ref="P7259">IFERROR(INDEX(tblClientes[Dividendo Mensal (R$)],INT($J7259/ROWS(tblConsorcios[Produto]))+1),"")</f>
        <v/>
      </c>
      <c r="Q7259" s="20" t="str">
        <f t="shared" si="340"/>
        <v/>
      </c>
      <c r="R7259">
        <f t="shared" si="341"/>
        <v>0</v>
      </c>
    </row>
    <row r="7260" spans="10:18" x14ac:dyDescent="0.2">
      <c r="J7260">
        <f t="shared" si="339"/>
        <v>7258</v>
      </c>
      <c r="K7260" t="str" cm="1">
        <f t="array" ref="K7260">IFERROR(INDEX(tblClientes[Cliente],INT($J7260/ROWS(tblConsorcios[Produto]))+1),"")</f>
        <v/>
      </c>
      <c r="L7260" t="str" cm="1">
        <f t="array" ref="L7260">IFERROR(INDEX(tblConsorcios[Produto],MOD($J7260,ROWS(tblConsorcios[Produto]))+1),"")</f>
        <v>Imóvel IE500 – 220m</v>
      </c>
      <c r="M7260" s="20" cm="1">
        <f t="array" ref="M7260">IFERROR(INDEX(tblConsorcios[Valor da Carta (R$)],MOD($J7260,ROWS(tblConsorcios[Produto]))+1),"")</f>
        <v>500000</v>
      </c>
      <c r="N7260" s="2" cm="1">
        <f t="array" ref="N7260">IFERROR(INDEX(tblConsorcios[Prazo (meses)],MOD($J7260,ROWS(tblConsorcios[Produto]))+1),"")</f>
        <v>220</v>
      </c>
      <c r="O7260" s="20" cm="1">
        <f t="array" ref="O7260">IFERROR(INDEX(tblConsorcios[Parcela Mensal (R$)],MOD($J7260,ROWS(tblConsorcios[Produto]))+1),"")</f>
        <v>2904.55</v>
      </c>
      <c r="P7260" s="20" t="str" cm="1">
        <f t="array" ref="P7260">IFERROR(INDEX(tblClientes[Dividendo Mensal (R$)],INT($J7260/ROWS(tblConsorcios[Produto]))+1),"")</f>
        <v/>
      </c>
      <c r="Q7260" s="20" t="str">
        <f t="shared" si="340"/>
        <v/>
      </c>
      <c r="R7260">
        <f t="shared" si="341"/>
        <v>0</v>
      </c>
    </row>
    <row r="7261" spans="10:18" x14ac:dyDescent="0.2">
      <c r="J7261">
        <f t="shared" si="339"/>
        <v>7259</v>
      </c>
      <c r="K7261" t="str" cm="1">
        <f t="array" ref="K7261">IFERROR(INDEX(tblClientes[Cliente],INT($J7261/ROWS(tblConsorcios[Produto]))+1),"")</f>
        <v/>
      </c>
      <c r="L7261" t="str" cm="1">
        <f t="array" ref="L7261">IFERROR(INDEX(tblConsorcios[Produto],MOD($J7261,ROWS(tblConsorcios[Produto]))+1),"")</f>
        <v>Imóvel IE500 – 200m</v>
      </c>
      <c r="M7261" s="20" cm="1">
        <f t="array" ref="M7261">IFERROR(INDEX(tblConsorcios[Valor da Carta (R$)],MOD($J7261,ROWS(tblConsorcios[Produto]))+1),"")</f>
        <v>500000</v>
      </c>
      <c r="N7261" s="2" cm="1">
        <f t="array" ref="N7261">IFERROR(INDEX(tblConsorcios[Prazo (meses)],MOD($J7261,ROWS(tblConsorcios[Produto]))+1),"")</f>
        <v>200</v>
      </c>
      <c r="O7261" s="20" cm="1">
        <f t="array" ref="O7261">IFERROR(INDEX(tblConsorcios[Parcela Mensal (R$)],MOD($J7261,ROWS(tblConsorcios[Produto]))+1),"")</f>
        <v>3170</v>
      </c>
      <c r="P7261" s="20" t="str" cm="1">
        <f t="array" ref="P7261">IFERROR(INDEX(tblClientes[Dividendo Mensal (R$)],INT($J7261/ROWS(tblConsorcios[Produto]))+1),"")</f>
        <v/>
      </c>
      <c r="Q7261" s="20" t="str">
        <f t="shared" si="340"/>
        <v/>
      </c>
      <c r="R7261">
        <f t="shared" si="341"/>
        <v>0</v>
      </c>
    </row>
    <row r="7262" spans="10:18" x14ac:dyDescent="0.2">
      <c r="J7262">
        <f t="shared" si="339"/>
        <v>7260</v>
      </c>
      <c r="K7262" t="str" cm="1">
        <f t="array" ref="K7262">IFERROR(INDEX(tblClientes[Cliente],INT($J7262/ROWS(tblConsorcios[Produto]))+1),"")</f>
        <v/>
      </c>
      <c r="L7262" t="str" cm="1">
        <f t="array" ref="L7262">IFERROR(INDEX(tblConsorcios[Produto],MOD($J7262,ROWS(tblConsorcios[Produto]))+1),"")</f>
        <v>Imóvel IE480 – 240m</v>
      </c>
      <c r="M7262" s="20" cm="1">
        <f t="array" ref="M7262">IFERROR(INDEX(tblConsorcios[Valor da Carta (R$)],MOD($J7262,ROWS(tblConsorcios[Produto]))+1),"")</f>
        <v>480000</v>
      </c>
      <c r="N7262" s="2" cm="1">
        <f t="array" ref="N7262">IFERROR(INDEX(tblConsorcios[Prazo (meses)],MOD($J7262,ROWS(tblConsorcios[Produto]))+1),"")</f>
        <v>240</v>
      </c>
      <c r="O7262" s="20" cm="1">
        <f t="array" ref="O7262">IFERROR(INDEX(tblConsorcios[Parcela Mensal (R$)],MOD($J7262,ROWS(tblConsorcios[Produto]))+1),"")</f>
        <v>2576</v>
      </c>
      <c r="P7262" s="20" t="str" cm="1">
        <f t="array" ref="P7262">IFERROR(INDEX(tblClientes[Dividendo Mensal (R$)],INT($J7262/ROWS(tblConsorcios[Produto]))+1),"")</f>
        <v/>
      </c>
      <c r="Q7262" s="20" t="str">
        <f t="shared" si="340"/>
        <v/>
      </c>
      <c r="R7262">
        <f t="shared" si="341"/>
        <v>0</v>
      </c>
    </row>
    <row r="7263" spans="10:18" x14ac:dyDescent="0.2">
      <c r="J7263">
        <f t="shared" si="339"/>
        <v>7261</v>
      </c>
      <c r="K7263" t="str" cm="1">
        <f t="array" ref="K7263">IFERROR(INDEX(tblClientes[Cliente],INT($J7263/ROWS(tblConsorcios[Produto]))+1),"")</f>
        <v/>
      </c>
      <c r="L7263" t="str" cm="1">
        <f t="array" ref="L7263">IFERROR(INDEX(tblConsorcios[Produto],MOD($J7263,ROWS(tblConsorcios[Produto]))+1),"")</f>
        <v>Imóvel IE480 – 220m</v>
      </c>
      <c r="M7263" s="20" cm="1">
        <f t="array" ref="M7263">IFERROR(INDEX(tblConsorcios[Valor da Carta (R$)],MOD($J7263,ROWS(tblConsorcios[Produto]))+1),"")</f>
        <v>480000</v>
      </c>
      <c r="N7263" s="2" cm="1">
        <f t="array" ref="N7263">IFERROR(INDEX(tblConsorcios[Prazo (meses)],MOD($J7263,ROWS(tblConsorcios[Produto]))+1),"")</f>
        <v>220</v>
      </c>
      <c r="O7263" s="20" cm="1">
        <f t="array" ref="O7263">IFERROR(INDEX(tblConsorcios[Parcela Mensal (R$)],MOD($J7263,ROWS(tblConsorcios[Produto]))+1),"")</f>
        <v>2788.36</v>
      </c>
      <c r="P7263" s="20" t="str" cm="1">
        <f t="array" ref="P7263">IFERROR(INDEX(tblClientes[Dividendo Mensal (R$)],INT($J7263/ROWS(tblConsorcios[Produto]))+1),"")</f>
        <v/>
      </c>
      <c r="Q7263" s="20" t="str">
        <f t="shared" si="340"/>
        <v/>
      </c>
      <c r="R7263">
        <f t="shared" si="341"/>
        <v>0</v>
      </c>
    </row>
    <row r="7264" spans="10:18" x14ac:dyDescent="0.2">
      <c r="J7264">
        <f t="shared" si="339"/>
        <v>7262</v>
      </c>
      <c r="K7264" t="str" cm="1">
        <f t="array" ref="K7264">IFERROR(INDEX(tblClientes[Cliente],INT($J7264/ROWS(tblConsorcios[Produto]))+1),"")</f>
        <v/>
      </c>
      <c r="L7264" t="str" cm="1">
        <f t="array" ref="L7264">IFERROR(INDEX(tblConsorcios[Produto],MOD($J7264,ROWS(tblConsorcios[Produto]))+1),"")</f>
        <v>Imóvel IE480 – 200m</v>
      </c>
      <c r="M7264" s="20" cm="1">
        <f t="array" ref="M7264">IFERROR(INDEX(tblConsorcios[Valor da Carta (R$)],MOD($J7264,ROWS(tblConsorcios[Produto]))+1),"")</f>
        <v>480000</v>
      </c>
      <c r="N7264" s="2" cm="1">
        <f t="array" ref="N7264">IFERROR(INDEX(tblConsorcios[Prazo (meses)],MOD($J7264,ROWS(tblConsorcios[Produto]))+1),"")</f>
        <v>200</v>
      </c>
      <c r="O7264" s="20" cm="1">
        <f t="array" ref="O7264">IFERROR(INDEX(tblConsorcios[Parcela Mensal (R$)],MOD($J7264,ROWS(tblConsorcios[Produto]))+1),"")</f>
        <v>3043.2</v>
      </c>
      <c r="P7264" s="20" t="str" cm="1">
        <f t="array" ref="P7264">IFERROR(INDEX(tblClientes[Dividendo Mensal (R$)],INT($J7264/ROWS(tblConsorcios[Produto]))+1),"")</f>
        <v/>
      </c>
      <c r="Q7264" s="20" t="str">
        <f t="shared" si="340"/>
        <v/>
      </c>
      <c r="R7264">
        <f t="shared" si="341"/>
        <v>0</v>
      </c>
    </row>
    <row r="7265" spans="10:18" x14ac:dyDescent="0.2">
      <c r="J7265">
        <f t="shared" si="339"/>
        <v>7263</v>
      </c>
      <c r="K7265" t="str" cm="1">
        <f t="array" ref="K7265">IFERROR(INDEX(tblClientes[Cliente],INT($J7265/ROWS(tblConsorcios[Produto]))+1),"")</f>
        <v/>
      </c>
      <c r="L7265" t="str" cm="1">
        <f t="array" ref="L7265">IFERROR(INDEX(tblConsorcios[Produto],MOD($J7265,ROWS(tblConsorcios[Produto]))+1),"")</f>
        <v>Imóvel IE450 – 240m</v>
      </c>
      <c r="M7265" s="20" cm="1">
        <f t="array" ref="M7265">IFERROR(INDEX(tblConsorcios[Valor da Carta (R$)],MOD($J7265,ROWS(tblConsorcios[Produto]))+1),"")</f>
        <v>450000</v>
      </c>
      <c r="N7265" s="2" cm="1">
        <f t="array" ref="N7265">IFERROR(INDEX(tblConsorcios[Prazo (meses)],MOD($J7265,ROWS(tblConsorcios[Produto]))+1),"")</f>
        <v>240</v>
      </c>
      <c r="O7265" s="20" cm="1">
        <f t="array" ref="O7265">IFERROR(INDEX(tblConsorcios[Parcela Mensal (R$)],MOD($J7265,ROWS(tblConsorcios[Produto]))+1),"")</f>
        <v>2415</v>
      </c>
      <c r="P7265" s="20" t="str" cm="1">
        <f t="array" ref="P7265">IFERROR(INDEX(tblClientes[Dividendo Mensal (R$)],INT($J7265/ROWS(tblConsorcios[Produto]))+1),"")</f>
        <v/>
      </c>
      <c r="Q7265" s="20" t="str">
        <f t="shared" si="340"/>
        <v/>
      </c>
      <c r="R7265">
        <f t="shared" si="341"/>
        <v>0</v>
      </c>
    </row>
    <row r="7266" spans="10:18" x14ac:dyDescent="0.2">
      <c r="J7266">
        <f t="shared" si="339"/>
        <v>7264</v>
      </c>
      <c r="K7266" t="str" cm="1">
        <f t="array" ref="K7266">IFERROR(INDEX(tblClientes[Cliente],INT($J7266/ROWS(tblConsorcios[Produto]))+1),"")</f>
        <v/>
      </c>
      <c r="L7266" t="str" cm="1">
        <f t="array" ref="L7266">IFERROR(INDEX(tblConsorcios[Produto],MOD($J7266,ROWS(tblConsorcios[Produto]))+1),"")</f>
        <v>Imóvel IE450 – 220m</v>
      </c>
      <c r="M7266" s="20" cm="1">
        <f t="array" ref="M7266">IFERROR(INDEX(tblConsorcios[Valor da Carta (R$)],MOD($J7266,ROWS(tblConsorcios[Produto]))+1),"")</f>
        <v>450000</v>
      </c>
      <c r="N7266" s="2" cm="1">
        <f t="array" ref="N7266">IFERROR(INDEX(tblConsorcios[Prazo (meses)],MOD($J7266,ROWS(tblConsorcios[Produto]))+1),"")</f>
        <v>220</v>
      </c>
      <c r="O7266" s="20" cm="1">
        <f t="array" ref="O7266">IFERROR(INDEX(tblConsorcios[Parcela Mensal (R$)],MOD($J7266,ROWS(tblConsorcios[Produto]))+1),"")</f>
        <v>2614.09</v>
      </c>
      <c r="P7266" s="20" t="str" cm="1">
        <f t="array" ref="P7266">IFERROR(INDEX(tblClientes[Dividendo Mensal (R$)],INT($J7266/ROWS(tblConsorcios[Produto]))+1),"")</f>
        <v/>
      </c>
      <c r="Q7266" s="20" t="str">
        <f t="shared" si="340"/>
        <v/>
      </c>
      <c r="R7266">
        <f t="shared" si="341"/>
        <v>0</v>
      </c>
    </row>
    <row r="7267" spans="10:18" x14ac:dyDescent="0.2">
      <c r="J7267">
        <f t="shared" si="339"/>
        <v>7265</v>
      </c>
      <c r="K7267" t="str" cm="1">
        <f t="array" ref="K7267">IFERROR(INDEX(tblClientes[Cliente],INT($J7267/ROWS(tblConsorcios[Produto]))+1),"")</f>
        <v/>
      </c>
      <c r="L7267" t="str" cm="1">
        <f t="array" ref="L7267">IFERROR(INDEX(tblConsorcios[Produto],MOD($J7267,ROWS(tblConsorcios[Produto]))+1),"")</f>
        <v>Imóvel IE450 – 200m</v>
      </c>
      <c r="M7267" s="20" cm="1">
        <f t="array" ref="M7267">IFERROR(INDEX(tblConsorcios[Valor da Carta (R$)],MOD($J7267,ROWS(tblConsorcios[Produto]))+1),"")</f>
        <v>450000</v>
      </c>
      <c r="N7267" s="2" cm="1">
        <f t="array" ref="N7267">IFERROR(INDEX(tblConsorcios[Prazo (meses)],MOD($J7267,ROWS(tblConsorcios[Produto]))+1),"")</f>
        <v>200</v>
      </c>
      <c r="O7267" s="20" cm="1">
        <f t="array" ref="O7267">IFERROR(INDEX(tblConsorcios[Parcela Mensal (R$)],MOD($J7267,ROWS(tblConsorcios[Produto]))+1),"")</f>
        <v>2853</v>
      </c>
      <c r="P7267" s="20" t="str" cm="1">
        <f t="array" ref="P7267">IFERROR(INDEX(tblClientes[Dividendo Mensal (R$)],INT($J7267/ROWS(tblConsorcios[Produto]))+1),"")</f>
        <v/>
      </c>
      <c r="Q7267" s="20" t="str">
        <f t="shared" si="340"/>
        <v/>
      </c>
      <c r="R7267">
        <f t="shared" si="341"/>
        <v>0</v>
      </c>
    </row>
    <row r="7268" spans="10:18" x14ac:dyDescent="0.2">
      <c r="J7268">
        <f t="shared" si="339"/>
        <v>7266</v>
      </c>
      <c r="K7268" t="str" cm="1">
        <f t="array" ref="K7268">IFERROR(INDEX(tblClientes[Cliente],INT($J7268/ROWS(tblConsorcios[Produto]))+1),"")</f>
        <v/>
      </c>
      <c r="L7268" t="str" cm="1">
        <f t="array" ref="L7268">IFERROR(INDEX(tblConsorcios[Produto],MOD($J7268,ROWS(tblConsorcios[Produto]))+1),"")</f>
        <v>Imóvel IE430 – 240m</v>
      </c>
      <c r="M7268" s="20" cm="1">
        <f t="array" ref="M7268">IFERROR(INDEX(tblConsorcios[Valor da Carta (R$)],MOD($J7268,ROWS(tblConsorcios[Produto]))+1),"")</f>
        <v>430000</v>
      </c>
      <c r="N7268" s="2" cm="1">
        <f t="array" ref="N7268">IFERROR(INDEX(tblConsorcios[Prazo (meses)],MOD($J7268,ROWS(tblConsorcios[Produto]))+1),"")</f>
        <v>240</v>
      </c>
      <c r="O7268" s="20" cm="1">
        <f t="array" ref="O7268">IFERROR(INDEX(tblConsorcios[Parcela Mensal (R$)],MOD($J7268,ROWS(tblConsorcios[Produto]))+1),"")</f>
        <v>2307.67</v>
      </c>
      <c r="P7268" s="20" t="str" cm="1">
        <f t="array" ref="P7268">IFERROR(INDEX(tblClientes[Dividendo Mensal (R$)],INT($J7268/ROWS(tblConsorcios[Produto]))+1),"")</f>
        <v/>
      </c>
      <c r="Q7268" s="20" t="str">
        <f t="shared" si="340"/>
        <v/>
      </c>
      <c r="R7268">
        <f t="shared" si="341"/>
        <v>0</v>
      </c>
    </row>
    <row r="7269" spans="10:18" x14ac:dyDescent="0.2">
      <c r="J7269">
        <f t="shared" si="339"/>
        <v>7267</v>
      </c>
      <c r="K7269" t="str" cm="1">
        <f t="array" ref="K7269">IFERROR(INDEX(tblClientes[Cliente],INT($J7269/ROWS(tblConsorcios[Produto]))+1),"")</f>
        <v/>
      </c>
      <c r="L7269" t="str" cm="1">
        <f t="array" ref="L7269">IFERROR(INDEX(tblConsorcios[Produto],MOD($J7269,ROWS(tblConsorcios[Produto]))+1),"")</f>
        <v>Imóvel IE430 – 220m</v>
      </c>
      <c r="M7269" s="20" cm="1">
        <f t="array" ref="M7269">IFERROR(INDEX(tblConsorcios[Valor da Carta (R$)],MOD($J7269,ROWS(tblConsorcios[Produto]))+1),"")</f>
        <v>430000</v>
      </c>
      <c r="N7269" s="2" cm="1">
        <f t="array" ref="N7269">IFERROR(INDEX(tblConsorcios[Prazo (meses)],MOD($J7269,ROWS(tblConsorcios[Produto]))+1),"")</f>
        <v>220</v>
      </c>
      <c r="O7269" s="20" cm="1">
        <f t="array" ref="O7269">IFERROR(INDEX(tblConsorcios[Parcela Mensal (R$)],MOD($J7269,ROWS(tblConsorcios[Produto]))+1),"")</f>
        <v>2497.91</v>
      </c>
      <c r="P7269" s="20" t="str" cm="1">
        <f t="array" ref="P7269">IFERROR(INDEX(tblClientes[Dividendo Mensal (R$)],INT($J7269/ROWS(tblConsorcios[Produto]))+1),"")</f>
        <v/>
      </c>
      <c r="Q7269" s="20" t="str">
        <f t="shared" si="340"/>
        <v/>
      </c>
      <c r="R7269">
        <f t="shared" si="341"/>
        <v>0</v>
      </c>
    </row>
    <row r="7270" spans="10:18" x14ac:dyDescent="0.2">
      <c r="J7270">
        <f t="shared" si="339"/>
        <v>7268</v>
      </c>
      <c r="K7270" t="str" cm="1">
        <f t="array" ref="K7270">IFERROR(INDEX(tblClientes[Cliente],INT($J7270/ROWS(tblConsorcios[Produto]))+1),"")</f>
        <v/>
      </c>
      <c r="L7270" t="str" cm="1">
        <f t="array" ref="L7270">IFERROR(INDEX(tblConsorcios[Produto],MOD($J7270,ROWS(tblConsorcios[Produto]))+1),"")</f>
        <v>Imóvel IE430 – 200m</v>
      </c>
      <c r="M7270" s="20" cm="1">
        <f t="array" ref="M7270">IFERROR(INDEX(tblConsorcios[Valor da Carta (R$)],MOD($J7270,ROWS(tblConsorcios[Produto]))+1),"")</f>
        <v>430000</v>
      </c>
      <c r="N7270" s="2" cm="1">
        <f t="array" ref="N7270">IFERROR(INDEX(tblConsorcios[Prazo (meses)],MOD($J7270,ROWS(tblConsorcios[Produto]))+1),"")</f>
        <v>200</v>
      </c>
      <c r="O7270" s="20" cm="1">
        <f t="array" ref="O7270">IFERROR(INDEX(tblConsorcios[Parcela Mensal (R$)],MOD($J7270,ROWS(tblConsorcios[Produto]))+1),"")</f>
        <v>2726.2</v>
      </c>
      <c r="P7270" s="20" t="str" cm="1">
        <f t="array" ref="P7270">IFERROR(INDEX(tblClientes[Dividendo Mensal (R$)],INT($J7270/ROWS(tblConsorcios[Produto]))+1),"")</f>
        <v/>
      </c>
      <c r="Q7270" s="20" t="str">
        <f t="shared" si="340"/>
        <v/>
      </c>
      <c r="R7270">
        <f t="shared" si="341"/>
        <v>0</v>
      </c>
    </row>
    <row r="7271" spans="10:18" x14ac:dyDescent="0.2">
      <c r="J7271">
        <f t="shared" si="339"/>
        <v>7269</v>
      </c>
      <c r="K7271" t="str" cm="1">
        <f t="array" ref="K7271">IFERROR(INDEX(tblClientes[Cliente],INT($J7271/ROWS(tblConsorcios[Produto]))+1),"")</f>
        <v/>
      </c>
      <c r="L7271" t="str" cm="1">
        <f t="array" ref="L7271">IFERROR(INDEX(tblConsorcios[Produto],MOD($J7271,ROWS(tblConsorcios[Produto]))+1),"")</f>
        <v>Imóvel IE400 – 240m</v>
      </c>
      <c r="M7271" s="20" cm="1">
        <f t="array" ref="M7271">IFERROR(INDEX(tblConsorcios[Valor da Carta (R$)],MOD($J7271,ROWS(tblConsorcios[Produto]))+1),"")</f>
        <v>400000</v>
      </c>
      <c r="N7271" s="2" cm="1">
        <f t="array" ref="N7271">IFERROR(INDEX(tblConsorcios[Prazo (meses)],MOD($J7271,ROWS(tblConsorcios[Produto]))+1),"")</f>
        <v>240</v>
      </c>
      <c r="O7271" s="20" cm="1">
        <f t="array" ref="O7271">IFERROR(INDEX(tblConsorcios[Parcela Mensal (R$)],MOD($J7271,ROWS(tblConsorcios[Produto]))+1),"")</f>
        <v>2146.67</v>
      </c>
      <c r="P7271" s="20" t="str" cm="1">
        <f t="array" ref="P7271">IFERROR(INDEX(tblClientes[Dividendo Mensal (R$)],INT($J7271/ROWS(tblConsorcios[Produto]))+1),"")</f>
        <v/>
      </c>
      <c r="Q7271" s="20" t="str">
        <f t="shared" si="340"/>
        <v/>
      </c>
      <c r="R7271">
        <f t="shared" si="341"/>
        <v>0</v>
      </c>
    </row>
    <row r="7272" spans="10:18" x14ac:dyDescent="0.2">
      <c r="J7272">
        <f t="shared" si="339"/>
        <v>7270</v>
      </c>
      <c r="K7272" t="str" cm="1">
        <f t="array" ref="K7272">IFERROR(INDEX(tblClientes[Cliente],INT($J7272/ROWS(tblConsorcios[Produto]))+1),"")</f>
        <v/>
      </c>
      <c r="L7272" t="str" cm="1">
        <f t="array" ref="L7272">IFERROR(INDEX(tblConsorcios[Produto],MOD($J7272,ROWS(tblConsorcios[Produto]))+1),"")</f>
        <v>Imóvel IE400 – 220m</v>
      </c>
      <c r="M7272" s="20" cm="1">
        <f t="array" ref="M7272">IFERROR(INDEX(tblConsorcios[Valor da Carta (R$)],MOD($J7272,ROWS(tblConsorcios[Produto]))+1),"")</f>
        <v>400000</v>
      </c>
      <c r="N7272" s="2" cm="1">
        <f t="array" ref="N7272">IFERROR(INDEX(tblConsorcios[Prazo (meses)],MOD($J7272,ROWS(tblConsorcios[Produto]))+1),"")</f>
        <v>220</v>
      </c>
      <c r="O7272" s="20" cm="1">
        <f t="array" ref="O7272">IFERROR(INDEX(tblConsorcios[Parcela Mensal (R$)],MOD($J7272,ROWS(tblConsorcios[Produto]))+1),"")</f>
        <v>2323.64</v>
      </c>
      <c r="P7272" s="20" t="str" cm="1">
        <f t="array" ref="P7272">IFERROR(INDEX(tblClientes[Dividendo Mensal (R$)],INT($J7272/ROWS(tblConsorcios[Produto]))+1),"")</f>
        <v/>
      </c>
      <c r="Q7272" s="20" t="str">
        <f t="shared" si="340"/>
        <v/>
      </c>
      <c r="R7272">
        <f t="shared" si="341"/>
        <v>0</v>
      </c>
    </row>
    <row r="7273" spans="10:18" x14ac:dyDescent="0.2">
      <c r="J7273">
        <f t="shared" si="339"/>
        <v>7271</v>
      </c>
      <c r="K7273" t="str" cm="1">
        <f t="array" ref="K7273">IFERROR(INDEX(tblClientes[Cliente],INT($J7273/ROWS(tblConsorcios[Produto]))+1),"")</f>
        <v/>
      </c>
      <c r="L7273" t="str" cm="1">
        <f t="array" ref="L7273">IFERROR(INDEX(tblConsorcios[Produto],MOD($J7273,ROWS(tblConsorcios[Produto]))+1),"")</f>
        <v>Imóvel IE400 – 200m</v>
      </c>
      <c r="M7273" s="20" cm="1">
        <f t="array" ref="M7273">IFERROR(INDEX(tblConsorcios[Valor da Carta (R$)],MOD($J7273,ROWS(tblConsorcios[Produto]))+1),"")</f>
        <v>400000</v>
      </c>
      <c r="N7273" s="2" cm="1">
        <f t="array" ref="N7273">IFERROR(INDEX(tblConsorcios[Prazo (meses)],MOD($J7273,ROWS(tblConsorcios[Produto]))+1),"")</f>
        <v>200</v>
      </c>
      <c r="O7273" s="20" cm="1">
        <f t="array" ref="O7273">IFERROR(INDEX(tblConsorcios[Parcela Mensal (R$)],MOD($J7273,ROWS(tblConsorcios[Produto]))+1),"")</f>
        <v>2536</v>
      </c>
      <c r="P7273" s="20" t="str" cm="1">
        <f t="array" ref="P7273">IFERROR(INDEX(tblClientes[Dividendo Mensal (R$)],INT($J7273/ROWS(tblConsorcios[Produto]))+1),"")</f>
        <v/>
      </c>
      <c r="Q7273" s="20" t="str">
        <f t="shared" si="340"/>
        <v/>
      </c>
      <c r="R7273">
        <f t="shared" si="341"/>
        <v>0</v>
      </c>
    </row>
    <row r="7274" spans="10:18" x14ac:dyDescent="0.2">
      <c r="J7274">
        <f t="shared" si="339"/>
        <v>7272</v>
      </c>
      <c r="K7274" t="str" cm="1">
        <f t="array" ref="K7274">IFERROR(INDEX(tblClientes[Cliente],INT($J7274/ROWS(tblConsorcios[Produto]))+1),"")</f>
        <v/>
      </c>
      <c r="L7274" t="str" cm="1">
        <f t="array" ref="L7274">IFERROR(INDEX(tblConsorcios[Produto],MOD($J7274,ROWS(tblConsorcios[Produto]))+1),"")</f>
        <v>Imóvel IE380 – 240m</v>
      </c>
      <c r="M7274" s="20" cm="1">
        <f t="array" ref="M7274">IFERROR(INDEX(tblConsorcios[Valor da Carta (R$)],MOD($J7274,ROWS(tblConsorcios[Produto]))+1),"")</f>
        <v>380000</v>
      </c>
      <c r="N7274" s="2" cm="1">
        <f t="array" ref="N7274">IFERROR(INDEX(tblConsorcios[Prazo (meses)],MOD($J7274,ROWS(tblConsorcios[Produto]))+1),"")</f>
        <v>240</v>
      </c>
      <c r="O7274" s="20" cm="1">
        <f t="array" ref="O7274">IFERROR(INDEX(tblConsorcios[Parcela Mensal (R$)],MOD($J7274,ROWS(tblConsorcios[Produto]))+1),"")</f>
        <v>2039.33</v>
      </c>
      <c r="P7274" s="20" t="str" cm="1">
        <f t="array" ref="P7274">IFERROR(INDEX(tblClientes[Dividendo Mensal (R$)],INT($J7274/ROWS(tblConsorcios[Produto]))+1),"")</f>
        <v/>
      </c>
      <c r="Q7274" s="20" t="str">
        <f t="shared" si="340"/>
        <v/>
      </c>
      <c r="R7274">
        <f t="shared" si="341"/>
        <v>0</v>
      </c>
    </row>
    <row r="7275" spans="10:18" x14ac:dyDescent="0.2">
      <c r="J7275">
        <f t="shared" si="339"/>
        <v>7273</v>
      </c>
      <c r="K7275" t="str" cm="1">
        <f t="array" ref="K7275">IFERROR(INDEX(tblClientes[Cliente],INT($J7275/ROWS(tblConsorcios[Produto]))+1),"")</f>
        <v/>
      </c>
      <c r="L7275" t="str" cm="1">
        <f t="array" ref="L7275">IFERROR(INDEX(tblConsorcios[Produto],MOD($J7275,ROWS(tblConsorcios[Produto]))+1),"")</f>
        <v>Imóvel IE380 – 220m</v>
      </c>
      <c r="M7275" s="20" cm="1">
        <f t="array" ref="M7275">IFERROR(INDEX(tblConsorcios[Valor da Carta (R$)],MOD($J7275,ROWS(tblConsorcios[Produto]))+1),"")</f>
        <v>380000</v>
      </c>
      <c r="N7275" s="2" cm="1">
        <f t="array" ref="N7275">IFERROR(INDEX(tblConsorcios[Prazo (meses)],MOD($J7275,ROWS(tblConsorcios[Produto]))+1),"")</f>
        <v>220</v>
      </c>
      <c r="O7275" s="20" cm="1">
        <f t="array" ref="O7275">IFERROR(INDEX(tblConsorcios[Parcela Mensal (R$)],MOD($J7275,ROWS(tblConsorcios[Produto]))+1),"")</f>
        <v>2207.4499999999998</v>
      </c>
      <c r="P7275" s="20" t="str" cm="1">
        <f t="array" ref="P7275">IFERROR(INDEX(tblClientes[Dividendo Mensal (R$)],INT($J7275/ROWS(tblConsorcios[Produto]))+1),"")</f>
        <v/>
      </c>
      <c r="Q7275" s="20" t="str">
        <f t="shared" si="340"/>
        <v/>
      </c>
      <c r="R7275">
        <f t="shared" si="341"/>
        <v>0</v>
      </c>
    </row>
    <row r="7276" spans="10:18" x14ac:dyDescent="0.2">
      <c r="J7276">
        <f t="shared" si="339"/>
        <v>7274</v>
      </c>
      <c r="K7276" t="str" cm="1">
        <f t="array" ref="K7276">IFERROR(INDEX(tblClientes[Cliente],INT($J7276/ROWS(tblConsorcios[Produto]))+1),"")</f>
        <v/>
      </c>
      <c r="L7276" t="str" cm="1">
        <f t="array" ref="L7276">IFERROR(INDEX(tblConsorcios[Produto],MOD($J7276,ROWS(tblConsorcios[Produto]))+1),"")</f>
        <v>Imóvel IE380 – 200m</v>
      </c>
      <c r="M7276" s="20" cm="1">
        <f t="array" ref="M7276">IFERROR(INDEX(tblConsorcios[Valor da Carta (R$)],MOD($J7276,ROWS(tblConsorcios[Produto]))+1),"")</f>
        <v>380000</v>
      </c>
      <c r="N7276" s="2" cm="1">
        <f t="array" ref="N7276">IFERROR(INDEX(tblConsorcios[Prazo (meses)],MOD($J7276,ROWS(tblConsorcios[Produto]))+1),"")</f>
        <v>200</v>
      </c>
      <c r="O7276" s="20" cm="1">
        <f t="array" ref="O7276">IFERROR(INDEX(tblConsorcios[Parcela Mensal (R$)],MOD($J7276,ROWS(tblConsorcios[Produto]))+1),"")</f>
        <v>2409.1999999999998</v>
      </c>
      <c r="P7276" s="20" t="str" cm="1">
        <f t="array" ref="P7276">IFERROR(INDEX(tblClientes[Dividendo Mensal (R$)],INT($J7276/ROWS(tblConsorcios[Produto]))+1),"")</f>
        <v/>
      </c>
      <c r="Q7276" s="20" t="str">
        <f t="shared" si="340"/>
        <v/>
      </c>
      <c r="R7276">
        <f t="shared" si="341"/>
        <v>0</v>
      </c>
    </row>
    <row r="7277" spans="10:18" x14ac:dyDescent="0.2">
      <c r="J7277">
        <f t="shared" si="339"/>
        <v>7275</v>
      </c>
      <c r="K7277" t="str" cm="1">
        <f t="array" ref="K7277">IFERROR(INDEX(tblClientes[Cliente],INT($J7277/ROWS(tblConsorcios[Produto]))+1),"")</f>
        <v/>
      </c>
      <c r="L7277" t="str" cm="1">
        <f t="array" ref="L7277">IFERROR(INDEX(tblConsorcios[Produto],MOD($J7277,ROWS(tblConsorcios[Produto]))+1),"")</f>
        <v>Imóvel IE350 – 240m</v>
      </c>
      <c r="M7277" s="20" cm="1">
        <f t="array" ref="M7277">IFERROR(INDEX(tblConsorcios[Valor da Carta (R$)],MOD($J7277,ROWS(tblConsorcios[Produto]))+1),"")</f>
        <v>350000</v>
      </c>
      <c r="N7277" s="2" cm="1">
        <f t="array" ref="N7277">IFERROR(INDEX(tblConsorcios[Prazo (meses)],MOD($J7277,ROWS(tblConsorcios[Produto]))+1),"")</f>
        <v>240</v>
      </c>
      <c r="O7277" s="20" cm="1">
        <f t="array" ref="O7277">IFERROR(INDEX(tblConsorcios[Parcela Mensal (R$)],MOD($J7277,ROWS(tblConsorcios[Produto]))+1),"")</f>
        <v>1878.33</v>
      </c>
      <c r="P7277" s="20" t="str" cm="1">
        <f t="array" ref="P7277">IFERROR(INDEX(tblClientes[Dividendo Mensal (R$)],INT($J7277/ROWS(tblConsorcios[Produto]))+1),"")</f>
        <v/>
      </c>
      <c r="Q7277" s="20" t="str">
        <f t="shared" si="340"/>
        <v/>
      </c>
      <c r="R7277">
        <f t="shared" si="341"/>
        <v>0</v>
      </c>
    </row>
    <row r="7278" spans="10:18" x14ac:dyDescent="0.2">
      <c r="J7278">
        <f t="shared" si="339"/>
        <v>7276</v>
      </c>
      <c r="K7278" t="str" cm="1">
        <f t="array" ref="K7278">IFERROR(INDEX(tblClientes[Cliente],INT($J7278/ROWS(tblConsorcios[Produto]))+1),"")</f>
        <v/>
      </c>
      <c r="L7278" t="str" cm="1">
        <f t="array" ref="L7278">IFERROR(INDEX(tblConsorcios[Produto],MOD($J7278,ROWS(tblConsorcios[Produto]))+1),"")</f>
        <v>Imóvel IE350 – 220m</v>
      </c>
      <c r="M7278" s="20" cm="1">
        <f t="array" ref="M7278">IFERROR(INDEX(tblConsorcios[Valor da Carta (R$)],MOD($J7278,ROWS(tblConsorcios[Produto]))+1),"")</f>
        <v>350000</v>
      </c>
      <c r="N7278" s="2" cm="1">
        <f t="array" ref="N7278">IFERROR(INDEX(tblConsorcios[Prazo (meses)],MOD($J7278,ROWS(tblConsorcios[Produto]))+1),"")</f>
        <v>220</v>
      </c>
      <c r="O7278" s="20" cm="1">
        <f t="array" ref="O7278">IFERROR(INDEX(tblConsorcios[Parcela Mensal (R$)],MOD($J7278,ROWS(tblConsorcios[Produto]))+1),"")</f>
        <v>2033.18</v>
      </c>
      <c r="P7278" s="20" t="str" cm="1">
        <f t="array" ref="P7278">IFERROR(INDEX(tblClientes[Dividendo Mensal (R$)],INT($J7278/ROWS(tblConsorcios[Produto]))+1),"")</f>
        <v/>
      </c>
      <c r="Q7278" s="20" t="str">
        <f t="shared" si="340"/>
        <v/>
      </c>
      <c r="R7278">
        <f t="shared" si="341"/>
        <v>0</v>
      </c>
    </row>
    <row r="7279" spans="10:18" x14ac:dyDescent="0.2">
      <c r="J7279">
        <f t="shared" si="339"/>
        <v>7277</v>
      </c>
      <c r="K7279" t="str" cm="1">
        <f t="array" ref="K7279">IFERROR(INDEX(tblClientes[Cliente],INT($J7279/ROWS(tblConsorcios[Produto]))+1),"")</f>
        <v/>
      </c>
      <c r="L7279" t="str" cm="1">
        <f t="array" ref="L7279">IFERROR(INDEX(tblConsorcios[Produto],MOD($J7279,ROWS(tblConsorcios[Produto]))+1),"")</f>
        <v>Imóvel IE350 – 200m</v>
      </c>
      <c r="M7279" s="20" cm="1">
        <f t="array" ref="M7279">IFERROR(INDEX(tblConsorcios[Valor da Carta (R$)],MOD($J7279,ROWS(tblConsorcios[Produto]))+1),"")</f>
        <v>350000</v>
      </c>
      <c r="N7279" s="2" cm="1">
        <f t="array" ref="N7279">IFERROR(INDEX(tblConsorcios[Prazo (meses)],MOD($J7279,ROWS(tblConsorcios[Produto]))+1),"")</f>
        <v>200</v>
      </c>
      <c r="O7279" s="20" cm="1">
        <f t="array" ref="O7279">IFERROR(INDEX(tblConsorcios[Parcela Mensal (R$)],MOD($J7279,ROWS(tblConsorcios[Produto]))+1),"")</f>
        <v>2219</v>
      </c>
      <c r="P7279" s="20" t="str" cm="1">
        <f t="array" ref="P7279">IFERROR(INDEX(tblClientes[Dividendo Mensal (R$)],INT($J7279/ROWS(tblConsorcios[Produto]))+1),"")</f>
        <v/>
      </c>
      <c r="Q7279" s="20" t="str">
        <f t="shared" si="340"/>
        <v/>
      </c>
      <c r="R7279">
        <f t="shared" si="341"/>
        <v>0</v>
      </c>
    </row>
    <row r="7280" spans="10:18" x14ac:dyDescent="0.2">
      <c r="J7280">
        <f t="shared" si="339"/>
        <v>7278</v>
      </c>
      <c r="K7280" t="str" cm="1">
        <f t="array" ref="K7280">IFERROR(INDEX(tblClientes[Cliente],INT($J7280/ROWS(tblConsorcios[Produto]))+1),"")</f>
        <v/>
      </c>
      <c r="L7280" t="str" cm="1">
        <f t="array" ref="L7280">IFERROR(INDEX(tblConsorcios[Produto],MOD($J7280,ROWS(tblConsorcios[Produto]))+1),"")</f>
        <v>Imóvel IE330 – 240m</v>
      </c>
      <c r="M7280" s="20" cm="1">
        <f t="array" ref="M7280">IFERROR(INDEX(tblConsorcios[Valor da Carta (R$)],MOD($J7280,ROWS(tblConsorcios[Produto]))+1),"")</f>
        <v>330000</v>
      </c>
      <c r="N7280" s="2" cm="1">
        <f t="array" ref="N7280">IFERROR(INDEX(tblConsorcios[Prazo (meses)],MOD($J7280,ROWS(tblConsorcios[Produto]))+1),"")</f>
        <v>240</v>
      </c>
      <c r="O7280" s="20" cm="1">
        <f t="array" ref="O7280">IFERROR(INDEX(tblConsorcios[Parcela Mensal (R$)],MOD($J7280,ROWS(tblConsorcios[Produto]))+1),"")</f>
        <v>1771</v>
      </c>
      <c r="P7280" s="20" t="str" cm="1">
        <f t="array" ref="P7280">IFERROR(INDEX(tblClientes[Dividendo Mensal (R$)],INT($J7280/ROWS(tblConsorcios[Produto]))+1),"")</f>
        <v/>
      </c>
      <c r="Q7280" s="20" t="str">
        <f t="shared" si="340"/>
        <v/>
      </c>
      <c r="R7280">
        <f t="shared" si="341"/>
        <v>0</v>
      </c>
    </row>
    <row r="7281" spans="10:18" x14ac:dyDescent="0.2">
      <c r="J7281">
        <f t="shared" si="339"/>
        <v>7279</v>
      </c>
      <c r="K7281" t="str" cm="1">
        <f t="array" ref="K7281">IFERROR(INDEX(tblClientes[Cliente],INT($J7281/ROWS(tblConsorcios[Produto]))+1),"")</f>
        <v/>
      </c>
      <c r="L7281" t="str" cm="1">
        <f t="array" ref="L7281">IFERROR(INDEX(tblConsorcios[Produto],MOD($J7281,ROWS(tblConsorcios[Produto]))+1),"")</f>
        <v>Imóvel IE330 – 220m</v>
      </c>
      <c r="M7281" s="20" cm="1">
        <f t="array" ref="M7281">IFERROR(INDEX(tblConsorcios[Valor da Carta (R$)],MOD($J7281,ROWS(tblConsorcios[Produto]))+1),"")</f>
        <v>330000</v>
      </c>
      <c r="N7281" s="2" cm="1">
        <f t="array" ref="N7281">IFERROR(INDEX(tblConsorcios[Prazo (meses)],MOD($J7281,ROWS(tblConsorcios[Produto]))+1),"")</f>
        <v>220</v>
      </c>
      <c r="O7281" s="20" cm="1">
        <f t="array" ref="O7281">IFERROR(INDEX(tblConsorcios[Parcela Mensal (R$)],MOD($J7281,ROWS(tblConsorcios[Produto]))+1),"")</f>
        <v>1917</v>
      </c>
      <c r="P7281" s="20" t="str" cm="1">
        <f t="array" ref="P7281">IFERROR(INDEX(tblClientes[Dividendo Mensal (R$)],INT($J7281/ROWS(tblConsorcios[Produto]))+1),"")</f>
        <v/>
      </c>
      <c r="Q7281" s="20" t="str">
        <f t="shared" si="340"/>
        <v/>
      </c>
      <c r="R7281">
        <f t="shared" si="341"/>
        <v>0</v>
      </c>
    </row>
    <row r="7282" spans="10:18" x14ac:dyDescent="0.2">
      <c r="J7282">
        <f t="shared" si="339"/>
        <v>7280</v>
      </c>
      <c r="K7282" t="str" cm="1">
        <f t="array" ref="K7282">IFERROR(INDEX(tblClientes[Cliente],INT($J7282/ROWS(tblConsorcios[Produto]))+1),"")</f>
        <v/>
      </c>
      <c r="L7282" t="str" cm="1">
        <f t="array" ref="L7282">IFERROR(INDEX(tblConsorcios[Produto],MOD($J7282,ROWS(tblConsorcios[Produto]))+1),"")</f>
        <v>Imóvel IE330 – 200m</v>
      </c>
      <c r="M7282" s="20" cm="1">
        <f t="array" ref="M7282">IFERROR(INDEX(tblConsorcios[Valor da Carta (R$)],MOD($J7282,ROWS(tblConsorcios[Produto]))+1),"")</f>
        <v>330000</v>
      </c>
      <c r="N7282" s="2" cm="1">
        <f t="array" ref="N7282">IFERROR(INDEX(tblConsorcios[Prazo (meses)],MOD($J7282,ROWS(tblConsorcios[Produto]))+1),"")</f>
        <v>200</v>
      </c>
      <c r="O7282" s="20" cm="1">
        <f t="array" ref="O7282">IFERROR(INDEX(tblConsorcios[Parcela Mensal (R$)],MOD($J7282,ROWS(tblConsorcios[Produto]))+1),"")</f>
        <v>2092.1999999999998</v>
      </c>
      <c r="P7282" s="20" t="str" cm="1">
        <f t="array" ref="P7282">IFERROR(INDEX(tblClientes[Dividendo Mensal (R$)],INT($J7282/ROWS(tblConsorcios[Produto]))+1),"")</f>
        <v/>
      </c>
      <c r="Q7282" s="20" t="str">
        <f t="shared" si="340"/>
        <v/>
      </c>
      <c r="R7282">
        <f t="shared" si="341"/>
        <v>0</v>
      </c>
    </row>
    <row r="7283" spans="10:18" x14ac:dyDescent="0.2">
      <c r="J7283">
        <f t="shared" si="339"/>
        <v>7281</v>
      </c>
      <c r="K7283" t="str" cm="1">
        <f t="array" ref="K7283">IFERROR(INDEX(tblClientes[Cliente],INT($J7283/ROWS(tblConsorcios[Produto]))+1),"")</f>
        <v/>
      </c>
      <c r="L7283" t="str" cm="1">
        <f t="array" ref="L7283">IFERROR(INDEX(tblConsorcios[Produto],MOD($J7283,ROWS(tblConsorcios[Produto]))+1),"")</f>
        <v>Imóvel IE300 – 240m</v>
      </c>
      <c r="M7283" s="20" cm="1">
        <f t="array" ref="M7283">IFERROR(INDEX(tblConsorcios[Valor da Carta (R$)],MOD($J7283,ROWS(tblConsorcios[Produto]))+1),"")</f>
        <v>300000</v>
      </c>
      <c r="N7283" s="2" cm="1">
        <f t="array" ref="N7283">IFERROR(INDEX(tblConsorcios[Prazo (meses)],MOD($J7283,ROWS(tblConsorcios[Produto]))+1),"")</f>
        <v>240</v>
      </c>
      <c r="O7283" s="20" cm="1">
        <f t="array" ref="O7283">IFERROR(INDEX(tblConsorcios[Parcela Mensal (R$)],MOD($J7283,ROWS(tblConsorcios[Produto]))+1),"")</f>
        <v>1610</v>
      </c>
      <c r="P7283" s="20" t="str" cm="1">
        <f t="array" ref="P7283">IFERROR(INDEX(tblClientes[Dividendo Mensal (R$)],INT($J7283/ROWS(tblConsorcios[Produto]))+1),"")</f>
        <v/>
      </c>
      <c r="Q7283" s="20" t="str">
        <f t="shared" si="340"/>
        <v/>
      </c>
      <c r="R7283">
        <f t="shared" si="341"/>
        <v>0</v>
      </c>
    </row>
    <row r="7284" spans="10:18" x14ac:dyDescent="0.2">
      <c r="J7284">
        <f t="shared" si="339"/>
        <v>7282</v>
      </c>
      <c r="K7284" t="str" cm="1">
        <f t="array" ref="K7284">IFERROR(INDEX(tblClientes[Cliente],INT($J7284/ROWS(tblConsorcios[Produto]))+1),"")</f>
        <v/>
      </c>
      <c r="L7284" t="str" cm="1">
        <f t="array" ref="L7284">IFERROR(INDEX(tblConsorcios[Produto],MOD($J7284,ROWS(tblConsorcios[Produto]))+1),"")</f>
        <v>Imóvel IE300 – 220m</v>
      </c>
      <c r="M7284" s="20" cm="1">
        <f t="array" ref="M7284">IFERROR(INDEX(tblConsorcios[Valor da Carta (R$)],MOD($J7284,ROWS(tblConsorcios[Produto]))+1),"")</f>
        <v>300000</v>
      </c>
      <c r="N7284" s="2" cm="1">
        <f t="array" ref="N7284">IFERROR(INDEX(tblConsorcios[Prazo (meses)],MOD($J7284,ROWS(tblConsorcios[Produto]))+1),"")</f>
        <v>220</v>
      </c>
      <c r="O7284" s="20" cm="1">
        <f t="array" ref="O7284">IFERROR(INDEX(tblConsorcios[Parcela Mensal (R$)],MOD($J7284,ROWS(tblConsorcios[Produto]))+1),"")</f>
        <v>1742.73</v>
      </c>
      <c r="P7284" s="20" t="str" cm="1">
        <f t="array" ref="P7284">IFERROR(INDEX(tblClientes[Dividendo Mensal (R$)],INT($J7284/ROWS(tblConsorcios[Produto]))+1),"")</f>
        <v/>
      </c>
      <c r="Q7284" s="20" t="str">
        <f t="shared" si="340"/>
        <v/>
      </c>
      <c r="R7284">
        <f t="shared" si="341"/>
        <v>0</v>
      </c>
    </row>
    <row r="7285" spans="10:18" x14ac:dyDescent="0.2">
      <c r="J7285">
        <f t="shared" si="339"/>
        <v>7283</v>
      </c>
      <c r="K7285" t="str" cm="1">
        <f t="array" ref="K7285">IFERROR(INDEX(tblClientes[Cliente],INT($J7285/ROWS(tblConsorcios[Produto]))+1),"")</f>
        <v/>
      </c>
      <c r="L7285" t="str" cm="1">
        <f t="array" ref="L7285">IFERROR(INDEX(tblConsorcios[Produto],MOD($J7285,ROWS(tblConsorcios[Produto]))+1),"")</f>
        <v>Imóvel IE300 – 200m</v>
      </c>
      <c r="M7285" s="20" cm="1">
        <f t="array" ref="M7285">IFERROR(INDEX(tblConsorcios[Valor da Carta (R$)],MOD($J7285,ROWS(tblConsorcios[Produto]))+1),"")</f>
        <v>300000</v>
      </c>
      <c r="N7285" s="2" cm="1">
        <f t="array" ref="N7285">IFERROR(INDEX(tblConsorcios[Prazo (meses)],MOD($J7285,ROWS(tblConsorcios[Produto]))+1),"")</f>
        <v>200</v>
      </c>
      <c r="O7285" s="20" cm="1">
        <f t="array" ref="O7285">IFERROR(INDEX(tblConsorcios[Parcela Mensal (R$)],MOD($J7285,ROWS(tblConsorcios[Produto]))+1),"")</f>
        <v>1902</v>
      </c>
      <c r="P7285" s="20" t="str" cm="1">
        <f t="array" ref="P7285">IFERROR(INDEX(tblClientes[Dividendo Mensal (R$)],INT($J7285/ROWS(tblConsorcios[Produto]))+1),"")</f>
        <v/>
      </c>
      <c r="Q7285" s="20" t="str">
        <f t="shared" si="340"/>
        <v/>
      </c>
      <c r="R7285">
        <f t="shared" si="341"/>
        <v>0</v>
      </c>
    </row>
    <row r="7286" spans="10:18" x14ac:dyDescent="0.2">
      <c r="J7286">
        <f t="shared" si="339"/>
        <v>7284</v>
      </c>
      <c r="K7286" t="str" cm="1">
        <f t="array" ref="K7286">IFERROR(INDEX(tblClientes[Cliente],INT($J7286/ROWS(tblConsorcios[Produto]))+1),"")</f>
        <v/>
      </c>
      <c r="L7286" t="str" cm="1">
        <f t="array" ref="L7286">IFERROR(INDEX(tblConsorcios[Produto],MOD($J7286,ROWS(tblConsorcios[Produto]))+1),"")</f>
        <v>Imóvel IE240 – 240m</v>
      </c>
      <c r="M7286" s="20" cm="1">
        <f t="array" ref="M7286">IFERROR(INDEX(tblConsorcios[Valor da Carta (R$)],MOD($J7286,ROWS(tblConsorcios[Produto]))+1),"")</f>
        <v>240000</v>
      </c>
      <c r="N7286" s="2" cm="1">
        <f t="array" ref="N7286">IFERROR(INDEX(tblConsorcios[Prazo (meses)],MOD($J7286,ROWS(tblConsorcios[Produto]))+1),"")</f>
        <v>240</v>
      </c>
      <c r="O7286" s="20" cm="1">
        <f t="array" ref="O7286">IFERROR(INDEX(tblConsorcios[Parcela Mensal (R$)],MOD($J7286,ROWS(tblConsorcios[Produto]))+1),"")</f>
        <v>1288</v>
      </c>
      <c r="P7286" s="20" t="str" cm="1">
        <f t="array" ref="P7286">IFERROR(INDEX(tblClientes[Dividendo Mensal (R$)],INT($J7286/ROWS(tblConsorcios[Produto]))+1),"")</f>
        <v/>
      </c>
      <c r="Q7286" s="20" t="str">
        <f t="shared" si="340"/>
        <v/>
      </c>
      <c r="R7286">
        <f t="shared" si="341"/>
        <v>0</v>
      </c>
    </row>
    <row r="7287" spans="10:18" x14ac:dyDescent="0.2">
      <c r="J7287">
        <f t="shared" si="339"/>
        <v>7285</v>
      </c>
      <c r="K7287" t="str" cm="1">
        <f t="array" ref="K7287">IFERROR(INDEX(tblClientes[Cliente],INT($J7287/ROWS(tblConsorcios[Produto]))+1),"")</f>
        <v/>
      </c>
      <c r="L7287" t="str" cm="1">
        <f t="array" ref="L7287">IFERROR(INDEX(tblConsorcios[Produto],MOD($J7287,ROWS(tblConsorcios[Produto]))+1),"")</f>
        <v>Imóvel IE240 – 220m</v>
      </c>
      <c r="M7287" s="20" cm="1">
        <f t="array" ref="M7287">IFERROR(INDEX(tblConsorcios[Valor da Carta (R$)],MOD($J7287,ROWS(tblConsorcios[Produto]))+1),"")</f>
        <v>240000</v>
      </c>
      <c r="N7287" s="2" cm="1">
        <f t="array" ref="N7287">IFERROR(INDEX(tblConsorcios[Prazo (meses)],MOD($J7287,ROWS(tblConsorcios[Produto]))+1),"")</f>
        <v>220</v>
      </c>
      <c r="O7287" s="20" cm="1">
        <f t="array" ref="O7287">IFERROR(INDEX(tblConsorcios[Parcela Mensal (R$)],MOD($J7287,ROWS(tblConsorcios[Produto]))+1),"")</f>
        <v>1394.18</v>
      </c>
      <c r="P7287" s="20" t="str" cm="1">
        <f t="array" ref="P7287">IFERROR(INDEX(tblClientes[Dividendo Mensal (R$)],INT($J7287/ROWS(tblConsorcios[Produto]))+1),"")</f>
        <v/>
      </c>
      <c r="Q7287" s="20" t="str">
        <f t="shared" si="340"/>
        <v/>
      </c>
      <c r="R7287">
        <f t="shared" si="341"/>
        <v>0</v>
      </c>
    </row>
    <row r="7288" spans="10:18" x14ac:dyDescent="0.2">
      <c r="J7288">
        <f t="shared" si="339"/>
        <v>7286</v>
      </c>
      <c r="K7288" t="str" cm="1">
        <f t="array" ref="K7288">IFERROR(INDEX(tblClientes[Cliente],INT($J7288/ROWS(tblConsorcios[Produto]))+1),"")</f>
        <v/>
      </c>
      <c r="L7288" t="str" cm="1">
        <f t="array" ref="L7288">IFERROR(INDEX(tblConsorcios[Produto],MOD($J7288,ROWS(tblConsorcios[Produto]))+1),"")</f>
        <v>Imóvel IE240 – 200m</v>
      </c>
      <c r="M7288" s="20" cm="1">
        <f t="array" ref="M7288">IFERROR(INDEX(tblConsorcios[Valor da Carta (R$)],MOD($J7288,ROWS(tblConsorcios[Produto]))+1),"")</f>
        <v>240000</v>
      </c>
      <c r="N7288" s="2" cm="1">
        <f t="array" ref="N7288">IFERROR(INDEX(tblConsorcios[Prazo (meses)],MOD($J7288,ROWS(tblConsorcios[Produto]))+1),"")</f>
        <v>200</v>
      </c>
      <c r="O7288" s="20" cm="1">
        <f t="array" ref="O7288">IFERROR(INDEX(tblConsorcios[Parcela Mensal (R$)],MOD($J7288,ROWS(tblConsorcios[Produto]))+1),"")</f>
        <v>1521.6</v>
      </c>
      <c r="P7288" s="20" t="str" cm="1">
        <f t="array" ref="P7288">IFERROR(INDEX(tblClientes[Dividendo Mensal (R$)],INT($J7288/ROWS(tblConsorcios[Produto]))+1),"")</f>
        <v/>
      </c>
      <c r="Q7288" s="20" t="str">
        <f t="shared" si="340"/>
        <v/>
      </c>
      <c r="R7288">
        <f t="shared" si="341"/>
        <v>0</v>
      </c>
    </row>
    <row r="7289" spans="10:18" x14ac:dyDescent="0.2">
      <c r="J7289">
        <f t="shared" si="339"/>
        <v>7287</v>
      </c>
      <c r="K7289" t="str" cm="1">
        <f t="array" ref="K7289">IFERROR(INDEX(tblClientes[Cliente],INT($J7289/ROWS(tblConsorcios[Produto]))+1),"")</f>
        <v/>
      </c>
      <c r="L7289" t="str" cm="1">
        <f t="array" ref="L7289">IFERROR(INDEX(tblConsorcios[Produto],MOD($J7289,ROWS(tblConsorcios[Produto]))+1),"")</f>
        <v>Imóvel IE230 – 240m</v>
      </c>
      <c r="M7289" s="20" cm="1">
        <f t="array" ref="M7289">IFERROR(INDEX(tblConsorcios[Valor da Carta (R$)],MOD($J7289,ROWS(tblConsorcios[Produto]))+1),"")</f>
        <v>230000</v>
      </c>
      <c r="N7289" s="2" cm="1">
        <f t="array" ref="N7289">IFERROR(INDEX(tblConsorcios[Prazo (meses)],MOD($J7289,ROWS(tblConsorcios[Produto]))+1),"")</f>
        <v>240</v>
      </c>
      <c r="O7289" s="20" cm="1">
        <f t="array" ref="O7289">IFERROR(INDEX(tblConsorcios[Parcela Mensal (R$)],MOD($J7289,ROWS(tblConsorcios[Produto]))+1),"")</f>
        <v>1234.33</v>
      </c>
      <c r="P7289" s="20" t="str" cm="1">
        <f t="array" ref="P7289">IFERROR(INDEX(tblClientes[Dividendo Mensal (R$)],INT($J7289/ROWS(tblConsorcios[Produto]))+1),"")</f>
        <v/>
      </c>
      <c r="Q7289" s="20" t="str">
        <f t="shared" si="340"/>
        <v/>
      </c>
      <c r="R7289">
        <f t="shared" si="341"/>
        <v>0</v>
      </c>
    </row>
    <row r="7290" spans="10:18" x14ac:dyDescent="0.2">
      <c r="J7290">
        <f t="shared" si="339"/>
        <v>7288</v>
      </c>
      <c r="K7290" t="str" cm="1">
        <f t="array" ref="K7290">IFERROR(INDEX(tblClientes[Cliente],INT($J7290/ROWS(tblConsorcios[Produto]))+1),"")</f>
        <v/>
      </c>
      <c r="L7290" t="str" cm="1">
        <f t="array" ref="L7290">IFERROR(INDEX(tblConsorcios[Produto],MOD($J7290,ROWS(tblConsorcios[Produto]))+1),"")</f>
        <v>Imóvel IE230 – 220m</v>
      </c>
      <c r="M7290" s="20" cm="1">
        <f t="array" ref="M7290">IFERROR(INDEX(tblConsorcios[Valor da Carta (R$)],MOD($J7290,ROWS(tblConsorcios[Produto]))+1),"")</f>
        <v>230000</v>
      </c>
      <c r="N7290" s="2" cm="1">
        <f t="array" ref="N7290">IFERROR(INDEX(tblConsorcios[Prazo (meses)],MOD($J7290,ROWS(tblConsorcios[Produto]))+1),"")</f>
        <v>220</v>
      </c>
      <c r="O7290" s="20" cm="1">
        <f t="array" ref="O7290">IFERROR(INDEX(tblConsorcios[Parcela Mensal (R$)],MOD($J7290,ROWS(tblConsorcios[Produto]))+1),"")</f>
        <v>1336.09</v>
      </c>
      <c r="P7290" s="20" t="str" cm="1">
        <f t="array" ref="P7290">IFERROR(INDEX(tblClientes[Dividendo Mensal (R$)],INT($J7290/ROWS(tblConsorcios[Produto]))+1),"")</f>
        <v/>
      </c>
      <c r="Q7290" s="20" t="str">
        <f t="shared" si="340"/>
        <v/>
      </c>
      <c r="R7290">
        <f t="shared" si="341"/>
        <v>0</v>
      </c>
    </row>
    <row r="7291" spans="10:18" x14ac:dyDescent="0.2">
      <c r="J7291">
        <f t="shared" si="339"/>
        <v>7289</v>
      </c>
      <c r="K7291" t="str" cm="1">
        <f t="array" ref="K7291">IFERROR(INDEX(tblClientes[Cliente],INT($J7291/ROWS(tblConsorcios[Produto]))+1),"")</f>
        <v/>
      </c>
      <c r="L7291" t="str" cm="1">
        <f t="array" ref="L7291">IFERROR(INDEX(tblConsorcios[Produto],MOD($J7291,ROWS(tblConsorcios[Produto]))+1),"")</f>
        <v>Imóvel IE230 – 200m</v>
      </c>
      <c r="M7291" s="20" cm="1">
        <f t="array" ref="M7291">IFERROR(INDEX(tblConsorcios[Valor da Carta (R$)],MOD($J7291,ROWS(tblConsorcios[Produto]))+1),"")</f>
        <v>230000</v>
      </c>
      <c r="N7291" s="2" cm="1">
        <f t="array" ref="N7291">IFERROR(INDEX(tblConsorcios[Prazo (meses)],MOD($J7291,ROWS(tblConsorcios[Produto]))+1),"")</f>
        <v>200</v>
      </c>
      <c r="O7291" s="20" cm="1">
        <f t="array" ref="O7291">IFERROR(INDEX(tblConsorcios[Parcela Mensal (R$)],MOD($J7291,ROWS(tblConsorcios[Produto]))+1),"")</f>
        <v>1458.2</v>
      </c>
      <c r="P7291" s="20" t="str" cm="1">
        <f t="array" ref="P7291">IFERROR(INDEX(tblClientes[Dividendo Mensal (R$)],INT($J7291/ROWS(tblConsorcios[Produto]))+1),"")</f>
        <v/>
      </c>
      <c r="Q7291" s="20" t="str">
        <f t="shared" si="340"/>
        <v/>
      </c>
      <c r="R7291">
        <f t="shared" si="341"/>
        <v>0</v>
      </c>
    </row>
    <row r="7292" spans="10:18" x14ac:dyDescent="0.2">
      <c r="J7292">
        <f t="shared" si="339"/>
        <v>7290</v>
      </c>
      <c r="K7292" t="str" cm="1">
        <f t="array" ref="K7292">IFERROR(INDEX(tblClientes[Cliente],INT($J7292/ROWS(tblConsorcios[Produto]))+1),"")</f>
        <v/>
      </c>
      <c r="L7292" t="str" cm="1">
        <f t="array" ref="L7292">IFERROR(INDEX(tblConsorcios[Produto],MOD($J7292,ROWS(tblConsorcios[Produto]))+1),"")</f>
        <v>Imóvel IE220 – 240m</v>
      </c>
      <c r="M7292" s="20" cm="1">
        <f t="array" ref="M7292">IFERROR(INDEX(tblConsorcios[Valor da Carta (R$)],MOD($J7292,ROWS(tblConsorcios[Produto]))+1),"")</f>
        <v>220000</v>
      </c>
      <c r="N7292" s="2" cm="1">
        <f t="array" ref="N7292">IFERROR(INDEX(tblConsorcios[Prazo (meses)],MOD($J7292,ROWS(tblConsorcios[Produto]))+1),"")</f>
        <v>240</v>
      </c>
      <c r="O7292" s="20" cm="1">
        <f t="array" ref="O7292">IFERROR(INDEX(tblConsorcios[Parcela Mensal (R$)],MOD($J7292,ROWS(tblConsorcios[Produto]))+1),"")</f>
        <v>1180.67</v>
      </c>
      <c r="P7292" s="20" t="str" cm="1">
        <f t="array" ref="P7292">IFERROR(INDEX(tblClientes[Dividendo Mensal (R$)],INT($J7292/ROWS(tblConsorcios[Produto]))+1),"")</f>
        <v/>
      </c>
      <c r="Q7292" s="20" t="str">
        <f t="shared" si="340"/>
        <v/>
      </c>
      <c r="R7292">
        <f t="shared" si="341"/>
        <v>0</v>
      </c>
    </row>
    <row r="7293" spans="10:18" x14ac:dyDescent="0.2">
      <c r="J7293">
        <f t="shared" si="339"/>
        <v>7291</v>
      </c>
      <c r="K7293" t="str" cm="1">
        <f t="array" ref="K7293">IFERROR(INDEX(tblClientes[Cliente],INT($J7293/ROWS(tblConsorcios[Produto]))+1),"")</f>
        <v/>
      </c>
      <c r="L7293" t="str" cm="1">
        <f t="array" ref="L7293">IFERROR(INDEX(tblConsorcios[Produto],MOD($J7293,ROWS(tblConsorcios[Produto]))+1),"")</f>
        <v>Imóvel IE220 – 220m</v>
      </c>
      <c r="M7293" s="20" cm="1">
        <f t="array" ref="M7293">IFERROR(INDEX(tblConsorcios[Valor da Carta (R$)],MOD($J7293,ROWS(tblConsorcios[Produto]))+1),"")</f>
        <v>220000</v>
      </c>
      <c r="N7293" s="2" cm="1">
        <f t="array" ref="N7293">IFERROR(INDEX(tblConsorcios[Prazo (meses)],MOD($J7293,ROWS(tblConsorcios[Produto]))+1),"")</f>
        <v>220</v>
      </c>
      <c r="O7293" s="20" cm="1">
        <f t="array" ref="O7293">IFERROR(INDEX(tblConsorcios[Parcela Mensal (R$)],MOD($J7293,ROWS(tblConsorcios[Produto]))+1),"")</f>
        <v>1278</v>
      </c>
      <c r="P7293" s="20" t="str" cm="1">
        <f t="array" ref="P7293">IFERROR(INDEX(tblClientes[Dividendo Mensal (R$)],INT($J7293/ROWS(tblConsorcios[Produto]))+1),"")</f>
        <v/>
      </c>
      <c r="Q7293" s="20" t="str">
        <f t="shared" si="340"/>
        <v/>
      </c>
      <c r="R7293">
        <f t="shared" si="341"/>
        <v>0</v>
      </c>
    </row>
    <row r="7294" spans="10:18" x14ac:dyDescent="0.2">
      <c r="J7294">
        <f t="shared" si="339"/>
        <v>7292</v>
      </c>
      <c r="K7294" t="str" cm="1">
        <f t="array" ref="K7294">IFERROR(INDEX(tblClientes[Cliente],INT($J7294/ROWS(tblConsorcios[Produto]))+1),"")</f>
        <v/>
      </c>
      <c r="L7294" t="str" cm="1">
        <f t="array" ref="L7294">IFERROR(INDEX(tblConsorcios[Produto],MOD($J7294,ROWS(tblConsorcios[Produto]))+1),"")</f>
        <v>Imóvel IE220 – 200m</v>
      </c>
      <c r="M7294" s="20" cm="1">
        <f t="array" ref="M7294">IFERROR(INDEX(tblConsorcios[Valor da Carta (R$)],MOD($J7294,ROWS(tblConsorcios[Produto]))+1),"")</f>
        <v>220000</v>
      </c>
      <c r="N7294" s="2" cm="1">
        <f t="array" ref="N7294">IFERROR(INDEX(tblConsorcios[Prazo (meses)],MOD($J7294,ROWS(tblConsorcios[Produto]))+1),"")</f>
        <v>200</v>
      </c>
      <c r="O7294" s="20" cm="1">
        <f t="array" ref="O7294">IFERROR(INDEX(tblConsorcios[Parcela Mensal (R$)],MOD($J7294,ROWS(tblConsorcios[Produto]))+1),"")</f>
        <v>1394.8</v>
      </c>
      <c r="P7294" s="20" t="str" cm="1">
        <f t="array" ref="P7294">IFERROR(INDEX(tblClientes[Dividendo Mensal (R$)],INT($J7294/ROWS(tblConsorcios[Produto]))+1),"")</f>
        <v/>
      </c>
      <c r="Q7294" s="20" t="str">
        <f t="shared" si="340"/>
        <v/>
      </c>
      <c r="R7294">
        <f t="shared" si="341"/>
        <v>0</v>
      </c>
    </row>
    <row r="7295" spans="10:18" x14ac:dyDescent="0.2">
      <c r="J7295">
        <f t="shared" si="339"/>
        <v>7293</v>
      </c>
      <c r="K7295" t="str" cm="1">
        <f t="array" ref="K7295">IFERROR(INDEX(tblClientes[Cliente],INT($J7295/ROWS(tblConsorcios[Produto]))+1),"")</f>
        <v/>
      </c>
      <c r="L7295" t="str" cm="1">
        <f t="array" ref="L7295">IFERROR(INDEX(tblConsorcios[Produto],MOD($J7295,ROWS(tblConsorcios[Produto]))+1),"")</f>
        <v>Imóvel IE200 – 240m</v>
      </c>
      <c r="M7295" s="20" cm="1">
        <f t="array" ref="M7295">IFERROR(INDEX(tblConsorcios[Valor da Carta (R$)],MOD($J7295,ROWS(tblConsorcios[Produto]))+1),"")</f>
        <v>200000</v>
      </c>
      <c r="N7295" s="2" cm="1">
        <f t="array" ref="N7295">IFERROR(INDEX(tblConsorcios[Prazo (meses)],MOD($J7295,ROWS(tblConsorcios[Produto]))+1),"")</f>
        <v>240</v>
      </c>
      <c r="O7295" s="20" cm="1">
        <f t="array" ref="O7295">IFERROR(INDEX(tblConsorcios[Parcela Mensal (R$)],MOD($J7295,ROWS(tblConsorcios[Produto]))+1),"")</f>
        <v>1073.33</v>
      </c>
      <c r="P7295" s="20" t="str" cm="1">
        <f t="array" ref="P7295">IFERROR(INDEX(tblClientes[Dividendo Mensal (R$)],INT($J7295/ROWS(tblConsorcios[Produto]))+1),"")</f>
        <v/>
      </c>
      <c r="Q7295" s="20" t="str">
        <f t="shared" si="340"/>
        <v/>
      </c>
      <c r="R7295">
        <f t="shared" si="341"/>
        <v>0</v>
      </c>
    </row>
    <row r="7296" spans="10:18" x14ac:dyDescent="0.2">
      <c r="J7296">
        <f t="shared" si="339"/>
        <v>7294</v>
      </c>
      <c r="K7296" t="str" cm="1">
        <f t="array" ref="K7296">IFERROR(INDEX(tblClientes[Cliente],INT($J7296/ROWS(tblConsorcios[Produto]))+1),"")</f>
        <v/>
      </c>
      <c r="L7296" t="str" cm="1">
        <f t="array" ref="L7296">IFERROR(INDEX(tblConsorcios[Produto],MOD($J7296,ROWS(tblConsorcios[Produto]))+1),"")</f>
        <v>Imóvel IE200 – 220m</v>
      </c>
      <c r="M7296" s="20" cm="1">
        <f t="array" ref="M7296">IFERROR(INDEX(tblConsorcios[Valor da Carta (R$)],MOD($J7296,ROWS(tblConsorcios[Produto]))+1),"")</f>
        <v>200000</v>
      </c>
      <c r="N7296" s="2" cm="1">
        <f t="array" ref="N7296">IFERROR(INDEX(tblConsorcios[Prazo (meses)],MOD($J7296,ROWS(tblConsorcios[Produto]))+1),"")</f>
        <v>220</v>
      </c>
      <c r="O7296" s="20" cm="1">
        <f t="array" ref="O7296">IFERROR(INDEX(tblConsorcios[Parcela Mensal (R$)],MOD($J7296,ROWS(tblConsorcios[Produto]))+1),"")</f>
        <v>1161.82</v>
      </c>
      <c r="P7296" s="20" t="str" cm="1">
        <f t="array" ref="P7296">IFERROR(INDEX(tblClientes[Dividendo Mensal (R$)],INT($J7296/ROWS(tblConsorcios[Produto]))+1),"")</f>
        <v/>
      </c>
      <c r="Q7296" s="20" t="str">
        <f t="shared" si="340"/>
        <v/>
      </c>
      <c r="R7296">
        <f t="shared" si="341"/>
        <v>0</v>
      </c>
    </row>
    <row r="7297" spans="10:18" x14ac:dyDescent="0.2">
      <c r="J7297">
        <f t="shared" si="339"/>
        <v>7295</v>
      </c>
      <c r="K7297" t="str" cm="1">
        <f t="array" ref="K7297">IFERROR(INDEX(tblClientes[Cliente],INT($J7297/ROWS(tblConsorcios[Produto]))+1),"")</f>
        <v/>
      </c>
      <c r="L7297" t="str" cm="1">
        <f t="array" ref="L7297">IFERROR(INDEX(tblConsorcios[Produto],MOD($J7297,ROWS(tblConsorcios[Produto]))+1),"")</f>
        <v>Imóvel IE200 – 200m</v>
      </c>
      <c r="M7297" s="20" cm="1">
        <f t="array" ref="M7297">IFERROR(INDEX(tblConsorcios[Valor da Carta (R$)],MOD($J7297,ROWS(tblConsorcios[Produto]))+1),"")</f>
        <v>200000</v>
      </c>
      <c r="N7297" s="2" cm="1">
        <f t="array" ref="N7297">IFERROR(INDEX(tblConsorcios[Prazo (meses)],MOD($J7297,ROWS(tblConsorcios[Produto]))+1),"")</f>
        <v>200</v>
      </c>
      <c r="O7297" s="20" cm="1">
        <f t="array" ref="O7297">IFERROR(INDEX(tblConsorcios[Parcela Mensal (R$)],MOD($J7297,ROWS(tblConsorcios[Produto]))+1),"")</f>
        <v>1268</v>
      </c>
      <c r="P7297" s="20" t="str" cm="1">
        <f t="array" ref="P7297">IFERROR(INDEX(tblClientes[Dividendo Mensal (R$)],INT($J7297/ROWS(tblConsorcios[Produto]))+1),"")</f>
        <v/>
      </c>
      <c r="Q7297" s="20" t="str">
        <f t="shared" si="340"/>
        <v/>
      </c>
      <c r="R7297">
        <f t="shared" si="341"/>
        <v>0</v>
      </c>
    </row>
    <row r="7298" spans="10:18" x14ac:dyDescent="0.2">
      <c r="J7298">
        <f t="shared" si="339"/>
        <v>7296</v>
      </c>
      <c r="K7298" t="str" cm="1">
        <f t="array" ref="K7298">IFERROR(INDEX(tblClientes[Cliente],INT($J7298/ROWS(tblConsorcios[Produto]))+1),"")</f>
        <v/>
      </c>
      <c r="L7298" t="str" cm="1">
        <f t="array" ref="L7298">IFERROR(INDEX(tblConsorcios[Produto],MOD($J7298,ROWS(tblConsorcios[Produto]))+1),"")</f>
        <v>Imóvel IE150 – 240m</v>
      </c>
      <c r="M7298" s="20" cm="1">
        <f t="array" ref="M7298">IFERROR(INDEX(tblConsorcios[Valor da Carta (R$)],MOD($J7298,ROWS(tblConsorcios[Produto]))+1),"")</f>
        <v>150000</v>
      </c>
      <c r="N7298" s="2" cm="1">
        <f t="array" ref="N7298">IFERROR(INDEX(tblConsorcios[Prazo (meses)],MOD($J7298,ROWS(tblConsorcios[Produto]))+1),"")</f>
        <v>240</v>
      </c>
      <c r="O7298" s="20" cm="1">
        <f t="array" ref="O7298">IFERROR(INDEX(tblConsorcios[Parcela Mensal (R$)],MOD($J7298,ROWS(tblConsorcios[Produto]))+1),"")</f>
        <v>805</v>
      </c>
      <c r="P7298" s="20" t="str" cm="1">
        <f t="array" ref="P7298">IFERROR(INDEX(tblClientes[Dividendo Mensal (R$)],INT($J7298/ROWS(tblConsorcios[Produto]))+1),"")</f>
        <v/>
      </c>
      <c r="Q7298" s="20" t="str">
        <f t="shared" si="340"/>
        <v/>
      </c>
      <c r="R7298">
        <f t="shared" si="341"/>
        <v>0</v>
      </c>
    </row>
    <row r="7299" spans="10:18" x14ac:dyDescent="0.2">
      <c r="J7299">
        <f t="shared" ref="J7299:J7362" si="342">ROW()-2</f>
        <v>7297</v>
      </c>
      <c r="K7299" t="str" cm="1">
        <f t="array" ref="K7299">IFERROR(INDEX(tblClientes[Cliente],INT($J7299/ROWS(tblConsorcios[Produto]))+1),"")</f>
        <v/>
      </c>
      <c r="L7299" t="str" cm="1">
        <f t="array" ref="L7299">IFERROR(INDEX(tblConsorcios[Produto],MOD($J7299,ROWS(tblConsorcios[Produto]))+1),"")</f>
        <v>Imóvel IE150 – 220m</v>
      </c>
      <c r="M7299" s="20" cm="1">
        <f t="array" ref="M7299">IFERROR(INDEX(tblConsorcios[Valor da Carta (R$)],MOD($J7299,ROWS(tblConsorcios[Produto]))+1),"")</f>
        <v>150000</v>
      </c>
      <c r="N7299" s="2" cm="1">
        <f t="array" ref="N7299">IFERROR(INDEX(tblConsorcios[Prazo (meses)],MOD($J7299,ROWS(tblConsorcios[Produto]))+1),"")</f>
        <v>220</v>
      </c>
      <c r="O7299" s="20" cm="1">
        <f t="array" ref="O7299">IFERROR(INDEX(tblConsorcios[Parcela Mensal (R$)],MOD($J7299,ROWS(tblConsorcios[Produto]))+1),"")</f>
        <v>871.36</v>
      </c>
      <c r="P7299" s="20" t="str" cm="1">
        <f t="array" ref="P7299">IFERROR(INDEX(tblClientes[Dividendo Mensal (R$)],INT($J7299/ROWS(tblConsorcios[Produto]))+1),"")</f>
        <v/>
      </c>
      <c r="Q7299" s="20" t="str">
        <f t="shared" ref="Q7299:Q7362" si="343">IF(AND(ISNUMBER(O7299),ISNUMBER(P7299)),P7299-O7299,"")</f>
        <v/>
      </c>
      <c r="R7299">
        <f t="shared" ref="R7299:R7362" si="344">IF(AND(ISNUMBER(O7299),ISNUMBER(P7299),O7299&lt;=P7299),1,0)</f>
        <v>0</v>
      </c>
    </row>
    <row r="7300" spans="10:18" x14ac:dyDescent="0.2">
      <c r="J7300">
        <f t="shared" si="342"/>
        <v>7298</v>
      </c>
      <c r="K7300" t="str" cm="1">
        <f t="array" ref="K7300">IFERROR(INDEX(tblClientes[Cliente],INT($J7300/ROWS(tblConsorcios[Produto]))+1),"")</f>
        <v/>
      </c>
      <c r="L7300" t="str" cm="1">
        <f t="array" ref="L7300">IFERROR(INDEX(tblConsorcios[Produto],MOD($J7300,ROWS(tblConsorcios[Produto]))+1),"")</f>
        <v>Imóvel IE150 – 200m</v>
      </c>
      <c r="M7300" s="20" cm="1">
        <f t="array" ref="M7300">IFERROR(INDEX(tblConsorcios[Valor da Carta (R$)],MOD($J7300,ROWS(tblConsorcios[Produto]))+1),"")</f>
        <v>150000</v>
      </c>
      <c r="N7300" s="2" cm="1">
        <f t="array" ref="N7300">IFERROR(INDEX(tblConsorcios[Prazo (meses)],MOD($J7300,ROWS(tblConsorcios[Produto]))+1),"")</f>
        <v>200</v>
      </c>
      <c r="O7300" s="20" cm="1">
        <f t="array" ref="O7300">IFERROR(INDEX(tblConsorcios[Parcela Mensal (R$)],MOD($J7300,ROWS(tblConsorcios[Produto]))+1),"")</f>
        <v>951</v>
      </c>
      <c r="P7300" s="20" t="str" cm="1">
        <f t="array" ref="P7300">IFERROR(INDEX(tblClientes[Dividendo Mensal (R$)],INT($J7300/ROWS(tblConsorcios[Produto]))+1),"")</f>
        <v/>
      </c>
      <c r="Q7300" s="20" t="str">
        <f t="shared" si="343"/>
        <v/>
      </c>
      <c r="R7300">
        <f t="shared" si="344"/>
        <v>0</v>
      </c>
    </row>
    <row r="7301" spans="10:18" x14ac:dyDescent="0.2">
      <c r="J7301">
        <f t="shared" si="342"/>
        <v>7299</v>
      </c>
      <c r="K7301" t="str" cm="1">
        <f t="array" ref="K7301">IFERROR(INDEX(tblClientes[Cliente],INT($J7301/ROWS(tblConsorcios[Produto]))+1),"")</f>
        <v/>
      </c>
      <c r="L7301" t="str" cm="1">
        <f t="array" ref="L7301">IFERROR(INDEX(tblConsorcios[Produto],MOD($J7301,ROWS(tblConsorcios[Produto]))+1),"")</f>
        <v>Imóvel IE140 – 240m</v>
      </c>
      <c r="M7301" s="20" cm="1">
        <f t="array" ref="M7301">IFERROR(INDEX(tblConsorcios[Valor da Carta (R$)],MOD($J7301,ROWS(tblConsorcios[Produto]))+1),"")</f>
        <v>140000</v>
      </c>
      <c r="N7301" s="2" cm="1">
        <f t="array" ref="N7301">IFERROR(INDEX(tblConsorcios[Prazo (meses)],MOD($J7301,ROWS(tblConsorcios[Produto]))+1),"")</f>
        <v>240</v>
      </c>
      <c r="O7301" s="20" cm="1">
        <f t="array" ref="O7301">IFERROR(INDEX(tblConsorcios[Parcela Mensal (R$)],MOD($J7301,ROWS(tblConsorcios[Produto]))+1),"")</f>
        <v>751.33</v>
      </c>
      <c r="P7301" s="20" t="str" cm="1">
        <f t="array" ref="P7301">IFERROR(INDEX(tblClientes[Dividendo Mensal (R$)],INT($J7301/ROWS(tblConsorcios[Produto]))+1),"")</f>
        <v/>
      </c>
      <c r="Q7301" s="20" t="str">
        <f t="shared" si="343"/>
        <v/>
      </c>
      <c r="R7301">
        <f t="shared" si="344"/>
        <v>0</v>
      </c>
    </row>
    <row r="7302" spans="10:18" x14ac:dyDescent="0.2">
      <c r="J7302">
        <f t="shared" si="342"/>
        <v>7300</v>
      </c>
      <c r="K7302" t="str" cm="1">
        <f t="array" ref="K7302">IFERROR(INDEX(tblClientes[Cliente],INT($J7302/ROWS(tblConsorcios[Produto]))+1),"")</f>
        <v/>
      </c>
      <c r="L7302" t="str" cm="1">
        <f t="array" ref="L7302">IFERROR(INDEX(tblConsorcios[Produto],MOD($J7302,ROWS(tblConsorcios[Produto]))+1),"")</f>
        <v>Imóvel IE140 – 220m</v>
      </c>
      <c r="M7302" s="20" cm="1">
        <f t="array" ref="M7302">IFERROR(INDEX(tblConsorcios[Valor da Carta (R$)],MOD($J7302,ROWS(tblConsorcios[Produto]))+1),"")</f>
        <v>140000</v>
      </c>
      <c r="N7302" s="2" cm="1">
        <f t="array" ref="N7302">IFERROR(INDEX(tblConsorcios[Prazo (meses)],MOD($J7302,ROWS(tblConsorcios[Produto]))+1),"")</f>
        <v>220</v>
      </c>
      <c r="O7302" s="20" cm="1">
        <f t="array" ref="O7302">IFERROR(INDEX(tblConsorcios[Parcela Mensal (R$)],MOD($J7302,ROWS(tblConsorcios[Produto]))+1),"")</f>
        <v>813.27</v>
      </c>
      <c r="P7302" s="20" t="str" cm="1">
        <f t="array" ref="P7302">IFERROR(INDEX(tblClientes[Dividendo Mensal (R$)],INT($J7302/ROWS(tblConsorcios[Produto]))+1),"")</f>
        <v/>
      </c>
      <c r="Q7302" s="20" t="str">
        <f t="shared" si="343"/>
        <v/>
      </c>
      <c r="R7302">
        <f t="shared" si="344"/>
        <v>0</v>
      </c>
    </row>
    <row r="7303" spans="10:18" x14ac:dyDescent="0.2">
      <c r="J7303">
        <f t="shared" si="342"/>
        <v>7301</v>
      </c>
      <c r="K7303" t="str" cm="1">
        <f t="array" ref="K7303">IFERROR(INDEX(tblClientes[Cliente],INT($J7303/ROWS(tblConsorcios[Produto]))+1),"")</f>
        <v/>
      </c>
      <c r="L7303" t="str" cm="1">
        <f t="array" ref="L7303">IFERROR(INDEX(tblConsorcios[Produto],MOD($J7303,ROWS(tblConsorcios[Produto]))+1),"")</f>
        <v>Imóvel IE140 – 200m</v>
      </c>
      <c r="M7303" s="20" cm="1">
        <f t="array" ref="M7303">IFERROR(INDEX(tblConsorcios[Valor da Carta (R$)],MOD($J7303,ROWS(tblConsorcios[Produto]))+1),"")</f>
        <v>140000</v>
      </c>
      <c r="N7303" s="2" cm="1">
        <f t="array" ref="N7303">IFERROR(INDEX(tblConsorcios[Prazo (meses)],MOD($J7303,ROWS(tblConsorcios[Produto]))+1),"")</f>
        <v>200</v>
      </c>
      <c r="O7303" s="20" cm="1">
        <f t="array" ref="O7303">IFERROR(INDEX(tblConsorcios[Parcela Mensal (R$)],MOD($J7303,ROWS(tblConsorcios[Produto]))+1),"")</f>
        <v>887.6</v>
      </c>
      <c r="P7303" s="20" t="str" cm="1">
        <f t="array" ref="P7303">IFERROR(INDEX(tblClientes[Dividendo Mensal (R$)],INT($J7303/ROWS(tblConsorcios[Produto]))+1),"")</f>
        <v/>
      </c>
      <c r="Q7303" s="20" t="str">
        <f t="shared" si="343"/>
        <v/>
      </c>
      <c r="R7303">
        <f t="shared" si="344"/>
        <v>0</v>
      </c>
    </row>
    <row r="7304" spans="10:18" x14ac:dyDescent="0.2">
      <c r="J7304">
        <f t="shared" si="342"/>
        <v>7302</v>
      </c>
      <c r="K7304" t="str" cm="1">
        <f t="array" ref="K7304">IFERROR(INDEX(tblClientes[Cliente],INT($J7304/ROWS(tblConsorcios[Produto]))+1),"")</f>
        <v/>
      </c>
      <c r="L7304" t="str" cm="1">
        <f t="array" ref="L7304">IFERROR(INDEX(tblConsorcios[Produto],MOD($J7304,ROWS(tblConsorcios[Produto]))+1),"")</f>
        <v>Imóvel IE130 – 240m</v>
      </c>
      <c r="M7304" s="20" cm="1">
        <f t="array" ref="M7304">IFERROR(INDEX(tblConsorcios[Valor da Carta (R$)],MOD($J7304,ROWS(tblConsorcios[Produto]))+1),"")</f>
        <v>130000</v>
      </c>
      <c r="N7304" s="2" cm="1">
        <f t="array" ref="N7304">IFERROR(INDEX(tblConsorcios[Prazo (meses)],MOD($J7304,ROWS(tblConsorcios[Produto]))+1),"")</f>
        <v>240</v>
      </c>
      <c r="O7304" s="20" cm="1">
        <f t="array" ref="O7304">IFERROR(INDEX(tblConsorcios[Parcela Mensal (R$)],MOD($J7304,ROWS(tblConsorcios[Produto]))+1),"")</f>
        <v>697.67</v>
      </c>
      <c r="P7304" s="20" t="str" cm="1">
        <f t="array" ref="P7304">IFERROR(INDEX(tblClientes[Dividendo Mensal (R$)],INT($J7304/ROWS(tblConsorcios[Produto]))+1),"")</f>
        <v/>
      </c>
      <c r="Q7304" s="20" t="str">
        <f t="shared" si="343"/>
        <v/>
      </c>
      <c r="R7304">
        <f t="shared" si="344"/>
        <v>0</v>
      </c>
    </row>
    <row r="7305" spans="10:18" x14ac:dyDescent="0.2">
      <c r="J7305">
        <f t="shared" si="342"/>
        <v>7303</v>
      </c>
      <c r="K7305" t="str" cm="1">
        <f t="array" ref="K7305">IFERROR(INDEX(tblClientes[Cliente],INT($J7305/ROWS(tblConsorcios[Produto]))+1),"")</f>
        <v/>
      </c>
      <c r="L7305" t="str" cm="1">
        <f t="array" ref="L7305">IFERROR(INDEX(tblConsorcios[Produto],MOD($J7305,ROWS(tblConsorcios[Produto]))+1),"")</f>
        <v>Imóvel IE130 – 220m</v>
      </c>
      <c r="M7305" s="20" cm="1">
        <f t="array" ref="M7305">IFERROR(INDEX(tblConsorcios[Valor da Carta (R$)],MOD($J7305,ROWS(tblConsorcios[Produto]))+1),"")</f>
        <v>130000</v>
      </c>
      <c r="N7305" s="2" cm="1">
        <f t="array" ref="N7305">IFERROR(INDEX(tblConsorcios[Prazo (meses)],MOD($J7305,ROWS(tblConsorcios[Produto]))+1),"")</f>
        <v>220</v>
      </c>
      <c r="O7305" s="20" cm="1">
        <f t="array" ref="O7305">IFERROR(INDEX(tblConsorcios[Parcela Mensal (R$)],MOD($J7305,ROWS(tblConsorcios[Produto]))+1),"")</f>
        <v>755.18</v>
      </c>
      <c r="P7305" s="20" t="str" cm="1">
        <f t="array" ref="P7305">IFERROR(INDEX(tblClientes[Dividendo Mensal (R$)],INT($J7305/ROWS(tblConsorcios[Produto]))+1),"")</f>
        <v/>
      </c>
      <c r="Q7305" s="20" t="str">
        <f t="shared" si="343"/>
        <v/>
      </c>
      <c r="R7305">
        <f t="shared" si="344"/>
        <v>0</v>
      </c>
    </row>
    <row r="7306" spans="10:18" x14ac:dyDescent="0.2">
      <c r="J7306">
        <f t="shared" si="342"/>
        <v>7304</v>
      </c>
      <c r="K7306" t="str" cm="1">
        <f t="array" ref="K7306">IFERROR(INDEX(tblClientes[Cliente],INT($J7306/ROWS(tblConsorcios[Produto]))+1),"")</f>
        <v/>
      </c>
      <c r="L7306" t="str" cm="1">
        <f t="array" ref="L7306">IFERROR(INDEX(tblConsorcios[Produto],MOD($J7306,ROWS(tblConsorcios[Produto]))+1),"")</f>
        <v>Imóvel IE130 – 200m</v>
      </c>
      <c r="M7306" s="20" cm="1">
        <f t="array" ref="M7306">IFERROR(INDEX(tblConsorcios[Valor da Carta (R$)],MOD($J7306,ROWS(tblConsorcios[Produto]))+1),"")</f>
        <v>130000</v>
      </c>
      <c r="N7306" s="2" cm="1">
        <f t="array" ref="N7306">IFERROR(INDEX(tblConsorcios[Prazo (meses)],MOD($J7306,ROWS(tblConsorcios[Produto]))+1),"")</f>
        <v>200</v>
      </c>
      <c r="O7306" s="20" cm="1">
        <f t="array" ref="O7306">IFERROR(INDEX(tblConsorcios[Parcela Mensal (R$)],MOD($J7306,ROWS(tblConsorcios[Produto]))+1),"")</f>
        <v>824.2</v>
      </c>
      <c r="P7306" s="20" t="str" cm="1">
        <f t="array" ref="P7306">IFERROR(INDEX(tblClientes[Dividendo Mensal (R$)],INT($J7306/ROWS(tblConsorcios[Produto]))+1),"")</f>
        <v/>
      </c>
      <c r="Q7306" s="20" t="str">
        <f t="shared" si="343"/>
        <v/>
      </c>
      <c r="R7306">
        <f t="shared" si="344"/>
        <v>0</v>
      </c>
    </row>
    <row r="7307" spans="10:18" x14ac:dyDescent="0.2">
      <c r="J7307">
        <f t="shared" si="342"/>
        <v>7305</v>
      </c>
      <c r="K7307" t="str" cm="1">
        <f t="array" ref="K7307">IFERROR(INDEX(tblClientes[Cliente],INT($J7307/ROWS(tblConsorcios[Produto]))+1),"")</f>
        <v/>
      </c>
      <c r="L7307" t="str" cm="1">
        <f t="array" ref="L7307">IFERROR(INDEX(tblConsorcios[Produto],MOD($J7307,ROWS(tblConsorcios[Produto]))+1),"")</f>
        <v>Imóvel IE120 – 240m</v>
      </c>
      <c r="M7307" s="20" cm="1">
        <f t="array" ref="M7307">IFERROR(INDEX(tblConsorcios[Valor da Carta (R$)],MOD($J7307,ROWS(tblConsorcios[Produto]))+1),"")</f>
        <v>120000</v>
      </c>
      <c r="N7307" s="2" cm="1">
        <f t="array" ref="N7307">IFERROR(INDEX(tblConsorcios[Prazo (meses)],MOD($J7307,ROWS(tblConsorcios[Produto]))+1),"")</f>
        <v>240</v>
      </c>
      <c r="O7307" s="20" cm="1">
        <f t="array" ref="O7307">IFERROR(INDEX(tblConsorcios[Parcela Mensal (R$)],MOD($J7307,ROWS(tblConsorcios[Produto]))+1),"")</f>
        <v>644</v>
      </c>
      <c r="P7307" s="20" t="str" cm="1">
        <f t="array" ref="P7307">IFERROR(INDEX(tblClientes[Dividendo Mensal (R$)],INT($J7307/ROWS(tblConsorcios[Produto]))+1),"")</f>
        <v/>
      </c>
      <c r="Q7307" s="20" t="str">
        <f t="shared" si="343"/>
        <v/>
      </c>
      <c r="R7307">
        <f t="shared" si="344"/>
        <v>0</v>
      </c>
    </row>
    <row r="7308" spans="10:18" x14ac:dyDescent="0.2">
      <c r="J7308">
        <f t="shared" si="342"/>
        <v>7306</v>
      </c>
      <c r="K7308" t="str" cm="1">
        <f t="array" ref="K7308">IFERROR(INDEX(tblClientes[Cliente],INT($J7308/ROWS(tblConsorcios[Produto]))+1),"")</f>
        <v/>
      </c>
      <c r="L7308" t="str" cm="1">
        <f t="array" ref="L7308">IFERROR(INDEX(tblConsorcios[Produto],MOD($J7308,ROWS(tblConsorcios[Produto]))+1),"")</f>
        <v>Imóvel IE120 – 220m</v>
      </c>
      <c r="M7308" s="20" cm="1">
        <f t="array" ref="M7308">IFERROR(INDEX(tblConsorcios[Valor da Carta (R$)],MOD($J7308,ROWS(tblConsorcios[Produto]))+1),"")</f>
        <v>120000</v>
      </c>
      <c r="N7308" s="2" cm="1">
        <f t="array" ref="N7308">IFERROR(INDEX(tblConsorcios[Prazo (meses)],MOD($J7308,ROWS(tblConsorcios[Produto]))+1),"")</f>
        <v>220</v>
      </c>
      <c r="O7308" s="20" cm="1">
        <f t="array" ref="O7308">IFERROR(INDEX(tblConsorcios[Parcela Mensal (R$)],MOD($J7308,ROWS(tblConsorcios[Produto]))+1),"")</f>
        <v>697.09</v>
      </c>
      <c r="P7308" s="20" t="str" cm="1">
        <f t="array" ref="P7308">IFERROR(INDEX(tblClientes[Dividendo Mensal (R$)],INT($J7308/ROWS(tblConsorcios[Produto]))+1),"")</f>
        <v/>
      </c>
      <c r="Q7308" s="20" t="str">
        <f t="shared" si="343"/>
        <v/>
      </c>
      <c r="R7308">
        <f t="shared" si="344"/>
        <v>0</v>
      </c>
    </row>
    <row r="7309" spans="10:18" x14ac:dyDescent="0.2">
      <c r="J7309">
        <f t="shared" si="342"/>
        <v>7307</v>
      </c>
      <c r="K7309" t="str" cm="1">
        <f t="array" ref="K7309">IFERROR(INDEX(tblClientes[Cliente],INT($J7309/ROWS(tblConsorcios[Produto]))+1),"")</f>
        <v/>
      </c>
      <c r="L7309" t="str" cm="1">
        <f t="array" ref="L7309">IFERROR(INDEX(tblConsorcios[Produto],MOD($J7309,ROWS(tblConsorcios[Produto]))+1),"")</f>
        <v>Imóvel IE120 – 200m</v>
      </c>
      <c r="M7309" s="20" cm="1">
        <f t="array" ref="M7309">IFERROR(INDEX(tblConsorcios[Valor da Carta (R$)],MOD($J7309,ROWS(tblConsorcios[Produto]))+1),"")</f>
        <v>120000</v>
      </c>
      <c r="N7309" s="2" cm="1">
        <f t="array" ref="N7309">IFERROR(INDEX(tblConsorcios[Prazo (meses)],MOD($J7309,ROWS(tblConsorcios[Produto]))+1),"")</f>
        <v>200</v>
      </c>
      <c r="O7309" s="20" cm="1">
        <f t="array" ref="O7309">IFERROR(INDEX(tblConsorcios[Parcela Mensal (R$)],MOD($J7309,ROWS(tblConsorcios[Produto]))+1),"")</f>
        <v>760.8</v>
      </c>
      <c r="P7309" s="20" t="str" cm="1">
        <f t="array" ref="P7309">IFERROR(INDEX(tblClientes[Dividendo Mensal (R$)],INT($J7309/ROWS(tblConsorcios[Produto]))+1),"")</f>
        <v/>
      </c>
      <c r="Q7309" s="20" t="str">
        <f t="shared" si="343"/>
        <v/>
      </c>
      <c r="R7309">
        <f t="shared" si="344"/>
        <v>0</v>
      </c>
    </row>
    <row r="7310" spans="10:18" x14ac:dyDescent="0.2">
      <c r="J7310">
        <f t="shared" si="342"/>
        <v>7308</v>
      </c>
      <c r="K7310" t="str" cm="1">
        <f t="array" ref="K7310">IFERROR(INDEX(tblClientes[Cliente],INT($J7310/ROWS(tblConsorcios[Produto]))+1),"")</f>
        <v/>
      </c>
      <c r="L7310" t="str" cm="1">
        <f t="array" ref="L7310">IFERROR(INDEX(tblConsorcios[Produto],MOD($J7310,ROWS(tblConsorcios[Produto]))+1),"")</f>
        <v>Imóvel IE600 – 240m</v>
      </c>
      <c r="M7310" s="20" cm="1">
        <f t="array" ref="M7310">IFERROR(INDEX(tblConsorcios[Valor da Carta (R$)],MOD($J7310,ROWS(tblConsorcios[Produto]))+1),"")</f>
        <v>600000</v>
      </c>
      <c r="N7310" s="2" cm="1">
        <f t="array" ref="N7310">IFERROR(INDEX(tblConsorcios[Prazo (meses)],MOD($J7310,ROWS(tblConsorcios[Produto]))+1),"")</f>
        <v>240</v>
      </c>
      <c r="O7310" s="20" cm="1">
        <f t="array" ref="O7310">IFERROR(INDEX(tblConsorcios[Parcela Mensal (R$)],MOD($J7310,ROWS(tblConsorcios[Produto]))+1),"")</f>
        <v>3220</v>
      </c>
      <c r="P7310" s="20" t="str" cm="1">
        <f t="array" ref="P7310">IFERROR(INDEX(tblClientes[Dividendo Mensal (R$)],INT($J7310/ROWS(tblConsorcios[Produto]))+1),"")</f>
        <v/>
      </c>
      <c r="Q7310" s="20" t="str">
        <f t="shared" si="343"/>
        <v/>
      </c>
      <c r="R7310">
        <f t="shared" si="344"/>
        <v>0</v>
      </c>
    </row>
    <row r="7311" spans="10:18" x14ac:dyDescent="0.2">
      <c r="J7311">
        <f t="shared" si="342"/>
        <v>7309</v>
      </c>
      <c r="K7311" t="str" cm="1">
        <f t="array" ref="K7311">IFERROR(INDEX(tblClientes[Cliente],INT($J7311/ROWS(tblConsorcios[Produto]))+1),"")</f>
        <v/>
      </c>
      <c r="L7311" t="str" cm="1">
        <f t="array" ref="L7311">IFERROR(INDEX(tblConsorcios[Produto],MOD($J7311,ROWS(tblConsorcios[Produto]))+1),"")</f>
        <v>Imóvel IE600 – 220m</v>
      </c>
      <c r="M7311" s="20" cm="1">
        <f t="array" ref="M7311">IFERROR(INDEX(tblConsorcios[Valor da Carta (R$)],MOD($J7311,ROWS(tblConsorcios[Produto]))+1),"")</f>
        <v>600000</v>
      </c>
      <c r="N7311" s="2" cm="1">
        <f t="array" ref="N7311">IFERROR(INDEX(tblConsorcios[Prazo (meses)],MOD($J7311,ROWS(tblConsorcios[Produto]))+1),"")</f>
        <v>220</v>
      </c>
      <c r="O7311" s="20" cm="1">
        <f t="array" ref="O7311">IFERROR(INDEX(tblConsorcios[Parcela Mensal (R$)],MOD($J7311,ROWS(tblConsorcios[Produto]))+1),"")</f>
        <v>3485.45</v>
      </c>
      <c r="P7311" s="20" t="str" cm="1">
        <f t="array" ref="P7311">IFERROR(INDEX(tblClientes[Dividendo Mensal (R$)],INT($J7311/ROWS(tblConsorcios[Produto]))+1),"")</f>
        <v/>
      </c>
      <c r="Q7311" s="20" t="str">
        <f t="shared" si="343"/>
        <v/>
      </c>
      <c r="R7311">
        <f t="shared" si="344"/>
        <v>0</v>
      </c>
    </row>
    <row r="7312" spans="10:18" x14ac:dyDescent="0.2">
      <c r="J7312">
        <f t="shared" si="342"/>
        <v>7310</v>
      </c>
      <c r="K7312" t="str" cm="1">
        <f t="array" ref="K7312">IFERROR(INDEX(tblClientes[Cliente],INT($J7312/ROWS(tblConsorcios[Produto]))+1),"")</f>
        <v/>
      </c>
      <c r="L7312" t="str" cm="1">
        <f t="array" ref="L7312">IFERROR(INDEX(tblConsorcios[Produto],MOD($J7312,ROWS(tblConsorcios[Produto]))+1),"")</f>
        <v>Imóvel IE600 – 200m</v>
      </c>
      <c r="M7312" s="20" cm="1">
        <f t="array" ref="M7312">IFERROR(INDEX(tblConsorcios[Valor da Carta (R$)],MOD($J7312,ROWS(tblConsorcios[Produto]))+1),"")</f>
        <v>600000</v>
      </c>
      <c r="N7312" s="2" cm="1">
        <f t="array" ref="N7312">IFERROR(INDEX(tblConsorcios[Prazo (meses)],MOD($J7312,ROWS(tblConsorcios[Produto]))+1),"")</f>
        <v>200</v>
      </c>
      <c r="O7312" s="20" cm="1">
        <f t="array" ref="O7312">IFERROR(INDEX(tblConsorcios[Parcela Mensal (R$)],MOD($J7312,ROWS(tblConsorcios[Produto]))+1),"")</f>
        <v>3804</v>
      </c>
      <c r="P7312" s="20" t="str" cm="1">
        <f t="array" ref="P7312">IFERROR(INDEX(tblClientes[Dividendo Mensal (R$)],INT($J7312/ROWS(tblConsorcios[Produto]))+1),"")</f>
        <v/>
      </c>
      <c r="Q7312" s="20" t="str">
        <f t="shared" si="343"/>
        <v/>
      </c>
      <c r="R7312">
        <f t="shared" si="344"/>
        <v>0</v>
      </c>
    </row>
    <row r="7313" spans="10:18" x14ac:dyDescent="0.2">
      <c r="J7313">
        <f t="shared" si="342"/>
        <v>7311</v>
      </c>
      <c r="K7313" t="str" cm="1">
        <f t="array" ref="K7313">IFERROR(INDEX(tblClientes[Cliente],INT($J7313/ROWS(tblConsorcios[Produto]))+1),"")</f>
        <v/>
      </c>
      <c r="L7313" t="str" cm="1">
        <f t="array" ref="L7313">IFERROR(INDEX(tblConsorcios[Produto],MOD($J7313,ROWS(tblConsorcios[Produto]))+1),"")</f>
        <v>Imóvel IE580 – 240m</v>
      </c>
      <c r="M7313" s="20" cm="1">
        <f t="array" ref="M7313">IFERROR(INDEX(tblConsorcios[Valor da Carta (R$)],MOD($J7313,ROWS(tblConsorcios[Produto]))+1),"")</f>
        <v>580000</v>
      </c>
      <c r="N7313" s="2" cm="1">
        <f t="array" ref="N7313">IFERROR(INDEX(tblConsorcios[Prazo (meses)],MOD($J7313,ROWS(tblConsorcios[Produto]))+1),"")</f>
        <v>240</v>
      </c>
      <c r="O7313" s="20" cm="1">
        <f t="array" ref="O7313">IFERROR(INDEX(tblConsorcios[Parcela Mensal (R$)],MOD($J7313,ROWS(tblConsorcios[Produto]))+1),"")</f>
        <v>3112.67</v>
      </c>
      <c r="P7313" s="20" t="str" cm="1">
        <f t="array" ref="P7313">IFERROR(INDEX(tblClientes[Dividendo Mensal (R$)],INT($J7313/ROWS(tblConsorcios[Produto]))+1),"")</f>
        <v/>
      </c>
      <c r="Q7313" s="20" t="str">
        <f t="shared" si="343"/>
        <v/>
      </c>
      <c r="R7313">
        <f t="shared" si="344"/>
        <v>0</v>
      </c>
    </row>
    <row r="7314" spans="10:18" x14ac:dyDescent="0.2">
      <c r="J7314">
        <f t="shared" si="342"/>
        <v>7312</v>
      </c>
      <c r="K7314" t="str" cm="1">
        <f t="array" ref="K7314">IFERROR(INDEX(tblClientes[Cliente],INT($J7314/ROWS(tblConsorcios[Produto]))+1),"")</f>
        <v/>
      </c>
      <c r="L7314" t="str" cm="1">
        <f t="array" ref="L7314">IFERROR(INDEX(tblConsorcios[Produto],MOD($J7314,ROWS(tblConsorcios[Produto]))+1),"")</f>
        <v>Imóvel IE580 – 220m</v>
      </c>
      <c r="M7314" s="20" cm="1">
        <f t="array" ref="M7314">IFERROR(INDEX(tblConsorcios[Valor da Carta (R$)],MOD($J7314,ROWS(tblConsorcios[Produto]))+1),"")</f>
        <v>580000</v>
      </c>
      <c r="N7314" s="2" cm="1">
        <f t="array" ref="N7314">IFERROR(INDEX(tblConsorcios[Prazo (meses)],MOD($J7314,ROWS(tblConsorcios[Produto]))+1),"")</f>
        <v>220</v>
      </c>
      <c r="O7314" s="20" cm="1">
        <f t="array" ref="O7314">IFERROR(INDEX(tblConsorcios[Parcela Mensal (R$)],MOD($J7314,ROWS(tblConsorcios[Produto]))+1),"")</f>
        <v>3369.27</v>
      </c>
      <c r="P7314" s="20" t="str" cm="1">
        <f t="array" ref="P7314">IFERROR(INDEX(tblClientes[Dividendo Mensal (R$)],INT($J7314/ROWS(tblConsorcios[Produto]))+1),"")</f>
        <v/>
      </c>
      <c r="Q7314" s="20" t="str">
        <f t="shared" si="343"/>
        <v/>
      </c>
      <c r="R7314">
        <f t="shared" si="344"/>
        <v>0</v>
      </c>
    </row>
    <row r="7315" spans="10:18" x14ac:dyDescent="0.2">
      <c r="J7315">
        <f t="shared" si="342"/>
        <v>7313</v>
      </c>
      <c r="K7315" t="str" cm="1">
        <f t="array" ref="K7315">IFERROR(INDEX(tblClientes[Cliente],INT($J7315/ROWS(tblConsorcios[Produto]))+1),"")</f>
        <v/>
      </c>
      <c r="L7315" t="str" cm="1">
        <f t="array" ref="L7315">IFERROR(INDEX(tblConsorcios[Produto],MOD($J7315,ROWS(tblConsorcios[Produto]))+1),"")</f>
        <v>Imóvel IE580 – 200m</v>
      </c>
      <c r="M7315" s="20" cm="1">
        <f t="array" ref="M7315">IFERROR(INDEX(tblConsorcios[Valor da Carta (R$)],MOD($J7315,ROWS(tblConsorcios[Produto]))+1),"")</f>
        <v>580000</v>
      </c>
      <c r="N7315" s="2" cm="1">
        <f t="array" ref="N7315">IFERROR(INDEX(tblConsorcios[Prazo (meses)],MOD($J7315,ROWS(tblConsorcios[Produto]))+1),"")</f>
        <v>200</v>
      </c>
      <c r="O7315" s="20" cm="1">
        <f t="array" ref="O7315">IFERROR(INDEX(tblConsorcios[Parcela Mensal (R$)],MOD($J7315,ROWS(tblConsorcios[Produto]))+1),"")</f>
        <v>3677.2</v>
      </c>
      <c r="P7315" s="20" t="str" cm="1">
        <f t="array" ref="P7315">IFERROR(INDEX(tblClientes[Dividendo Mensal (R$)],INT($J7315/ROWS(tblConsorcios[Produto]))+1),"")</f>
        <v/>
      </c>
      <c r="Q7315" s="20" t="str">
        <f t="shared" si="343"/>
        <v/>
      </c>
      <c r="R7315">
        <f t="shared" si="344"/>
        <v>0</v>
      </c>
    </row>
    <row r="7316" spans="10:18" x14ac:dyDescent="0.2">
      <c r="J7316">
        <f t="shared" si="342"/>
        <v>7314</v>
      </c>
      <c r="K7316" t="str" cm="1">
        <f t="array" ref="K7316">IFERROR(INDEX(tblClientes[Cliente],INT($J7316/ROWS(tblConsorcios[Produto]))+1),"")</f>
        <v/>
      </c>
      <c r="L7316" t="str" cm="1">
        <f t="array" ref="L7316">IFERROR(INDEX(tblConsorcios[Produto],MOD($J7316,ROWS(tblConsorcios[Produto]))+1),"")</f>
        <v>Imóvel IE550 – 240m</v>
      </c>
      <c r="M7316" s="20" cm="1">
        <f t="array" ref="M7316">IFERROR(INDEX(tblConsorcios[Valor da Carta (R$)],MOD($J7316,ROWS(tblConsorcios[Produto]))+1),"")</f>
        <v>550000</v>
      </c>
      <c r="N7316" s="2" cm="1">
        <f t="array" ref="N7316">IFERROR(INDEX(tblConsorcios[Prazo (meses)],MOD($J7316,ROWS(tblConsorcios[Produto]))+1),"")</f>
        <v>240</v>
      </c>
      <c r="O7316" s="20" cm="1">
        <f t="array" ref="O7316">IFERROR(INDEX(tblConsorcios[Parcela Mensal (R$)],MOD($J7316,ROWS(tblConsorcios[Produto]))+1),"")</f>
        <v>2951.67</v>
      </c>
      <c r="P7316" s="20" t="str" cm="1">
        <f t="array" ref="P7316">IFERROR(INDEX(tblClientes[Dividendo Mensal (R$)],INT($J7316/ROWS(tblConsorcios[Produto]))+1),"")</f>
        <v/>
      </c>
      <c r="Q7316" s="20" t="str">
        <f t="shared" si="343"/>
        <v/>
      </c>
      <c r="R7316">
        <f t="shared" si="344"/>
        <v>0</v>
      </c>
    </row>
    <row r="7317" spans="10:18" x14ac:dyDescent="0.2">
      <c r="J7317">
        <f t="shared" si="342"/>
        <v>7315</v>
      </c>
      <c r="K7317" t="str" cm="1">
        <f t="array" ref="K7317">IFERROR(INDEX(tblClientes[Cliente],INT($J7317/ROWS(tblConsorcios[Produto]))+1),"")</f>
        <v/>
      </c>
      <c r="L7317" t="str" cm="1">
        <f t="array" ref="L7317">IFERROR(INDEX(tblConsorcios[Produto],MOD($J7317,ROWS(tblConsorcios[Produto]))+1),"")</f>
        <v>Imóvel IE550 – 220m</v>
      </c>
      <c r="M7317" s="20" cm="1">
        <f t="array" ref="M7317">IFERROR(INDEX(tblConsorcios[Valor da Carta (R$)],MOD($J7317,ROWS(tblConsorcios[Produto]))+1),"")</f>
        <v>550000</v>
      </c>
      <c r="N7317" s="2" cm="1">
        <f t="array" ref="N7317">IFERROR(INDEX(tblConsorcios[Prazo (meses)],MOD($J7317,ROWS(tblConsorcios[Produto]))+1),"")</f>
        <v>220</v>
      </c>
      <c r="O7317" s="20" cm="1">
        <f t="array" ref="O7317">IFERROR(INDEX(tblConsorcios[Parcela Mensal (R$)],MOD($J7317,ROWS(tblConsorcios[Produto]))+1),"")</f>
        <v>3195</v>
      </c>
      <c r="P7317" s="20" t="str" cm="1">
        <f t="array" ref="P7317">IFERROR(INDEX(tblClientes[Dividendo Mensal (R$)],INT($J7317/ROWS(tblConsorcios[Produto]))+1),"")</f>
        <v/>
      </c>
      <c r="Q7317" s="20" t="str">
        <f t="shared" si="343"/>
        <v/>
      </c>
      <c r="R7317">
        <f t="shared" si="344"/>
        <v>0</v>
      </c>
    </row>
    <row r="7318" spans="10:18" x14ac:dyDescent="0.2">
      <c r="J7318">
        <f t="shared" si="342"/>
        <v>7316</v>
      </c>
      <c r="K7318" t="str" cm="1">
        <f t="array" ref="K7318">IFERROR(INDEX(tblClientes[Cliente],INT($J7318/ROWS(tblConsorcios[Produto]))+1),"")</f>
        <v/>
      </c>
      <c r="L7318" t="str" cm="1">
        <f t="array" ref="L7318">IFERROR(INDEX(tblConsorcios[Produto],MOD($J7318,ROWS(tblConsorcios[Produto]))+1),"")</f>
        <v>Imóvel IE550 – 200m</v>
      </c>
      <c r="M7318" s="20" cm="1">
        <f t="array" ref="M7318">IFERROR(INDEX(tblConsorcios[Valor da Carta (R$)],MOD($J7318,ROWS(tblConsorcios[Produto]))+1),"")</f>
        <v>550000</v>
      </c>
      <c r="N7318" s="2" cm="1">
        <f t="array" ref="N7318">IFERROR(INDEX(tblConsorcios[Prazo (meses)],MOD($J7318,ROWS(tblConsorcios[Produto]))+1),"")</f>
        <v>200</v>
      </c>
      <c r="O7318" s="20" cm="1">
        <f t="array" ref="O7318">IFERROR(INDEX(tblConsorcios[Parcela Mensal (R$)],MOD($J7318,ROWS(tblConsorcios[Produto]))+1),"")</f>
        <v>3487</v>
      </c>
      <c r="P7318" s="20" t="str" cm="1">
        <f t="array" ref="P7318">IFERROR(INDEX(tblClientes[Dividendo Mensal (R$)],INT($J7318/ROWS(tblConsorcios[Produto]))+1),"")</f>
        <v/>
      </c>
      <c r="Q7318" s="20" t="str">
        <f t="shared" si="343"/>
        <v/>
      </c>
      <c r="R7318">
        <f t="shared" si="344"/>
        <v>0</v>
      </c>
    </row>
    <row r="7319" spans="10:18" x14ac:dyDescent="0.2">
      <c r="J7319">
        <f t="shared" si="342"/>
        <v>7317</v>
      </c>
      <c r="K7319" t="str" cm="1">
        <f t="array" ref="K7319">IFERROR(INDEX(tblClientes[Cliente],INT($J7319/ROWS(tblConsorcios[Produto]))+1),"")</f>
        <v/>
      </c>
      <c r="L7319" t="str" cm="1">
        <f t="array" ref="L7319">IFERROR(INDEX(tblConsorcios[Produto],MOD($J7319,ROWS(tblConsorcios[Produto]))+1),"")</f>
        <v>Imóvel IE530 – 240m</v>
      </c>
      <c r="M7319" s="20" cm="1">
        <f t="array" ref="M7319">IFERROR(INDEX(tblConsorcios[Valor da Carta (R$)],MOD($J7319,ROWS(tblConsorcios[Produto]))+1),"")</f>
        <v>530000</v>
      </c>
      <c r="N7319" s="2" cm="1">
        <f t="array" ref="N7319">IFERROR(INDEX(tblConsorcios[Prazo (meses)],MOD($J7319,ROWS(tblConsorcios[Produto]))+1),"")</f>
        <v>240</v>
      </c>
      <c r="O7319" s="20" cm="1">
        <f t="array" ref="O7319">IFERROR(INDEX(tblConsorcios[Parcela Mensal (R$)],MOD($J7319,ROWS(tblConsorcios[Produto]))+1),"")</f>
        <v>2844.33</v>
      </c>
      <c r="P7319" s="20" t="str" cm="1">
        <f t="array" ref="P7319">IFERROR(INDEX(tblClientes[Dividendo Mensal (R$)],INT($J7319/ROWS(tblConsorcios[Produto]))+1),"")</f>
        <v/>
      </c>
      <c r="Q7319" s="20" t="str">
        <f t="shared" si="343"/>
        <v/>
      </c>
      <c r="R7319">
        <f t="shared" si="344"/>
        <v>0</v>
      </c>
    </row>
    <row r="7320" spans="10:18" x14ac:dyDescent="0.2">
      <c r="J7320">
        <f t="shared" si="342"/>
        <v>7318</v>
      </c>
      <c r="K7320" t="str" cm="1">
        <f t="array" ref="K7320">IFERROR(INDEX(tblClientes[Cliente],INT($J7320/ROWS(tblConsorcios[Produto]))+1),"")</f>
        <v/>
      </c>
      <c r="L7320" t="str" cm="1">
        <f t="array" ref="L7320">IFERROR(INDEX(tblConsorcios[Produto],MOD($J7320,ROWS(tblConsorcios[Produto]))+1),"")</f>
        <v>Imóvel IE530 – 220m</v>
      </c>
      <c r="M7320" s="20" cm="1">
        <f t="array" ref="M7320">IFERROR(INDEX(tblConsorcios[Valor da Carta (R$)],MOD($J7320,ROWS(tblConsorcios[Produto]))+1),"")</f>
        <v>530000</v>
      </c>
      <c r="N7320" s="2" cm="1">
        <f t="array" ref="N7320">IFERROR(INDEX(tblConsorcios[Prazo (meses)],MOD($J7320,ROWS(tblConsorcios[Produto]))+1),"")</f>
        <v>220</v>
      </c>
      <c r="O7320" s="20" cm="1">
        <f t="array" ref="O7320">IFERROR(INDEX(tblConsorcios[Parcela Mensal (R$)],MOD($J7320,ROWS(tblConsorcios[Produto]))+1),"")</f>
        <v>3078.82</v>
      </c>
      <c r="P7320" s="20" t="str" cm="1">
        <f t="array" ref="P7320">IFERROR(INDEX(tblClientes[Dividendo Mensal (R$)],INT($J7320/ROWS(tblConsorcios[Produto]))+1),"")</f>
        <v/>
      </c>
      <c r="Q7320" s="20" t="str">
        <f t="shared" si="343"/>
        <v/>
      </c>
      <c r="R7320">
        <f t="shared" si="344"/>
        <v>0</v>
      </c>
    </row>
    <row r="7321" spans="10:18" x14ac:dyDescent="0.2">
      <c r="J7321">
        <f t="shared" si="342"/>
        <v>7319</v>
      </c>
      <c r="K7321" t="str" cm="1">
        <f t="array" ref="K7321">IFERROR(INDEX(tblClientes[Cliente],INT($J7321/ROWS(tblConsorcios[Produto]))+1),"")</f>
        <v/>
      </c>
      <c r="L7321" t="str" cm="1">
        <f t="array" ref="L7321">IFERROR(INDEX(tblConsorcios[Produto],MOD($J7321,ROWS(tblConsorcios[Produto]))+1),"")</f>
        <v>Imóvel IE530 – 200m</v>
      </c>
      <c r="M7321" s="20" cm="1">
        <f t="array" ref="M7321">IFERROR(INDEX(tblConsorcios[Valor da Carta (R$)],MOD($J7321,ROWS(tblConsorcios[Produto]))+1),"")</f>
        <v>530000</v>
      </c>
      <c r="N7321" s="2" cm="1">
        <f t="array" ref="N7321">IFERROR(INDEX(tblConsorcios[Prazo (meses)],MOD($J7321,ROWS(tblConsorcios[Produto]))+1),"")</f>
        <v>200</v>
      </c>
      <c r="O7321" s="20" cm="1">
        <f t="array" ref="O7321">IFERROR(INDEX(tblConsorcios[Parcela Mensal (R$)],MOD($J7321,ROWS(tblConsorcios[Produto]))+1),"")</f>
        <v>3360.2</v>
      </c>
      <c r="P7321" s="20" t="str" cm="1">
        <f t="array" ref="P7321">IFERROR(INDEX(tblClientes[Dividendo Mensal (R$)],INT($J7321/ROWS(tblConsorcios[Produto]))+1),"")</f>
        <v/>
      </c>
      <c r="Q7321" s="20" t="str">
        <f t="shared" si="343"/>
        <v/>
      </c>
      <c r="R7321">
        <f t="shared" si="344"/>
        <v>0</v>
      </c>
    </row>
    <row r="7322" spans="10:18" x14ac:dyDescent="0.2">
      <c r="J7322">
        <f t="shared" si="342"/>
        <v>7320</v>
      </c>
      <c r="K7322" t="str" cm="1">
        <f t="array" ref="K7322">IFERROR(INDEX(tblClientes[Cliente],INT($J7322/ROWS(tblConsorcios[Produto]))+1),"")</f>
        <v/>
      </c>
      <c r="L7322" t="str" cm="1">
        <f t="array" ref="L7322">IFERROR(INDEX(tblConsorcios[Produto],MOD($J7322,ROWS(tblConsorcios[Produto]))+1),"")</f>
        <v>Imóvel IE500 – 240m</v>
      </c>
      <c r="M7322" s="20" cm="1">
        <f t="array" ref="M7322">IFERROR(INDEX(tblConsorcios[Valor da Carta (R$)],MOD($J7322,ROWS(tblConsorcios[Produto]))+1),"")</f>
        <v>500000</v>
      </c>
      <c r="N7322" s="2" cm="1">
        <f t="array" ref="N7322">IFERROR(INDEX(tblConsorcios[Prazo (meses)],MOD($J7322,ROWS(tblConsorcios[Produto]))+1),"")</f>
        <v>240</v>
      </c>
      <c r="O7322" s="20" cm="1">
        <f t="array" ref="O7322">IFERROR(INDEX(tblConsorcios[Parcela Mensal (R$)],MOD($J7322,ROWS(tblConsorcios[Produto]))+1),"")</f>
        <v>2683.33</v>
      </c>
      <c r="P7322" s="20" t="str" cm="1">
        <f t="array" ref="P7322">IFERROR(INDEX(tblClientes[Dividendo Mensal (R$)],INT($J7322/ROWS(tblConsorcios[Produto]))+1),"")</f>
        <v/>
      </c>
      <c r="Q7322" s="20" t="str">
        <f t="shared" si="343"/>
        <v/>
      </c>
      <c r="R7322">
        <f t="shared" si="344"/>
        <v>0</v>
      </c>
    </row>
    <row r="7323" spans="10:18" x14ac:dyDescent="0.2">
      <c r="J7323">
        <f t="shared" si="342"/>
        <v>7321</v>
      </c>
      <c r="K7323" t="str" cm="1">
        <f t="array" ref="K7323">IFERROR(INDEX(tblClientes[Cliente],INT($J7323/ROWS(tblConsorcios[Produto]))+1),"")</f>
        <v/>
      </c>
      <c r="L7323" t="str" cm="1">
        <f t="array" ref="L7323">IFERROR(INDEX(tblConsorcios[Produto],MOD($J7323,ROWS(tblConsorcios[Produto]))+1),"")</f>
        <v>Imóvel IE500 – 220m</v>
      </c>
      <c r="M7323" s="20" cm="1">
        <f t="array" ref="M7323">IFERROR(INDEX(tblConsorcios[Valor da Carta (R$)],MOD($J7323,ROWS(tblConsorcios[Produto]))+1),"")</f>
        <v>500000</v>
      </c>
      <c r="N7323" s="2" cm="1">
        <f t="array" ref="N7323">IFERROR(INDEX(tblConsorcios[Prazo (meses)],MOD($J7323,ROWS(tblConsorcios[Produto]))+1),"")</f>
        <v>220</v>
      </c>
      <c r="O7323" s="20" cm="1">
        <f t="array" ref="O7323">IFERROR(INDEX(tblConsorcios[Parcela Mensal (R$)],MOD($J7323,ROWS(tblConsorcios[Produto]))+1),"")</f>
        <v>2904.55</v>
      </c>
      <c r="P7323" s="20" t="str" cm="1">
        <f t="array" ref="P7323">IFERROR(INDEX(tblClientes[Dividendo Mensal (R$)],INT($J7323/ROWS(tblConsorcios[Produto]))+1),"")</f>
        <v/>
      </c>
      <c r="Q7323" s="20" t="str">
        <f t="shared" si="343"/>
        <v/>
      </c>
      <c r="R7323">
        <f t="shared" si="344"/>
        <v>0</v>
      </c>
    </row>
    <row r="7324" spans="10:18" x14ac:dyDescent="0.2">
      <c r="J7324">
        <f t="shared" si="342"/>
        <v>7322</v>
      </c>
      <c r="K7324" t="str" cm="1">
        <f t="array" ref="K7324">IFERROR(INDEX(tblClientes[Cliente],INT($J7324/ROWS(tblConsorcios[Produto]))+1),"")</f>
        <v/>
      </c>
      <c r="L7324" t="str" cm="1">
        <f t="array" ref="L7324">IFERROR(INDEX(tblConsorcios[Produto],MOD($J7324,ROWS(tblConsorcios[Produto]))+1),"")</f>
        <v>Imóvel IE500 – 200m</v>
      </c>
      <c r="M7324" s="20" cm="1">
        <f t="array" ref="M7324">IFERROR(INDEX(tblConsorcios[Valor da Carta (R$)],MOD($J7324,ROWS(tblConsorcios[Produto]))+1),"")</f>
        <v>500000</v>
      </c>
      <c r="N7324" s="2" cm="1">
        <f t="array" ref="N7324">IFERROR(INDEX(tblConsorcios[Prazo (meses)],MOD($J7324,ROWS(tblConsorcios[Produto]))+1),"")</f>
        <v>200</v>
      </c>
      <c r="O7324" s="20" cm="1">
        <f t="array" ref="O7324">IFERROR(INDEX(tblConsorcios[Parcela Mensal (R$)],MOD($J7324,ROWS(tblConsorcios[Produto]))+1),"")</f>
        <v>3170</v>
      </c>
      <c r="P7324" s="20" t="str" cm="1">
        <f t="array" ref="P7324">IFERROR(INDEX(tblClientes[Dividendo Mensal (R$)],INT($J7324/ROWS(tblConsorcios[Produto]))+1),"")</f>
        <v/>
      </c>
      <c r="Q7324" s="20" t="str">
        <f t="shared" si="343"/>
        <v/>
      </c>
      <c r="R7324">
        <f t="shared" si="344"/>
        <v>0</v>
      </c>
    </row>
    <row r="7325" spans="10:18" x14ac:dyDescent="0.2">
      <c r="J7325">
        <f t="shared" si="342"/>
        <v>7323</v>
      </c>
      <c r="K7325" t="str" cm="1">
        <f t="array" ref="K7325">IFERROR(INDEX(tblClientes[Cliente],INT($J7325/ROWS(tblConsorcios[Produto]))+1),"")</f>
        <v/>
      </c>
      <c r="L7325" t="str" cm="1">
        <f t="array" ref="L7325">IFERROR(INDEX(tblConsorcios[Produto],MOD($J7325,ROWS(tblConsorcios[Produto]))+1),"")</f>
        <v>Imóvel IE480 – 240m</v>
      </c>
      <c r="M7325" s="20" cm="1">
        <f t="array" ref="M7325">IFERROR(INDEX(tblConsorcios[Valor da Carta (R$)],MOD($J7325,ROWS(tblConsorcios[Produto]))+1),"")</f>
        <v>480000</v>
      </c>
      <c r="N7325" s="2" cm="1">
        <f t="array" ref="N7325">IFERROR(INDEX(tblConsorcios[Prazo (meses)],MOD($J7325,ROWS(tblConsorcios[Produto]))+1),"")</f>
        <v>240</v>
      </c>
      <c r="O7325" s="20" cm="1">
        <f t="array" ref="O7325">IFERROR(INDEX(tblConsorcios[Parcela Mensal (R$)],MOD($J7325,ROWS(tblConsorcios[Produto]))+1),"")</f>
        <v>2576</v>
      </c>
      <c r="P7325" s="20" t="str" cm="1">
        <f t="array" ref="P7325">IFERROR(INDEX(tblClientes[Dividendo Mensal (R$)],INT($J7325/ROWS(tblConsorcios[Produto]))+1),"")</f>
        <v/>
      </c>
      <c r="Q7325" s="20" t="str">
        <f t="shared" si="343"/>
        <v/>
      </c>
      <c r="R7325">
        <f t="shared" si="344"/>
        <v>0</v>
      </c>
    </row>
    <row r="7326" spans="10:18" x14ac:dyDescent="0.2">
      <c r="J7326">
        <f t="shared" si="342"/>
        <v>7324</v>
      </c>
      <c r="K7326" t="str" cm="1">
        <f t="array" ref="K7326">IFERROR(INDEX(tblClientes[Cliente],INT($J7326/ROWS(tblConsorcios[Produto]))+1),"")</f>
        <v/>
      </c>
      <c r="L7326" t="str" cm="1">
        <f t="array" ref="L7326">IFERROR(INDEX(tblConsorcios[Produto],MOD($J7326,ROWS(tblConsorcios[Produto]))+1),"")</f>
        <v>Imóvel IE480 – 220m</v>
      </c>
      <c r="M7326" s="20" cm="1">
        <f t="array" ref="M7326">IFERROR(INDEX(tblConsorcios[Valor da Carta (R$)],MOD($J7326,ROWS(tblConsorcios[Produto]))+1),"")</f>
        <v>480000</v>
      </c>
      <c r="N7326" s="2" cm="1">
        <f t="array" ref="N7326">IFERROR(INDEX(tblConsorcios[Prazo (meses)],MOD($J7326,ROWS(tblConsorcios[Produto]))+1),"")</f>
        <v>220</v>
      </c>
      <c r="O7326" s="20" cm="1">
        <f t="array" ref="O7326">IFERROR(INDEX(tblConsorcios[Parcela Mensal (R$)],MOD($J7326,ROWS(tblConsorcios[Produto]))+1),"")</f>
        <v>2788.36</v>
      </c>
      <c r="P7326" s="20" t="str" cm="1">
        <f t="array" ref="P7326">IFERROR(INDEX(tblClientes[Dividendo Mensal (R$)],INT($J7326/ROWS(tblConsorcios[Produto]))+1),"")</f>
        <v/>
      </c>
      <c r="Q7326" s="20" t="str">
        <f t="shared" si="343"/>
        <v/>
      </c>
      <c r="R7326">
        <f t="shared" si="344"/>
        <v>0</v>
      </c>
    </row>
    <row r="7327" spans="10:18" x14ac:dyDescent="0.2">
      <c r="J7327">
        <f t="shared" si="342"/>
        <v>7325</v>
      </c>
      <c r="K7327" t="str" cm="1">
        <f t="array" ref="K7327">IFERROR(INDEX(tblClientes[Cliente],INT($J7327/ROWS(tblConsorcios[Produto]))+1),"")</f>
        <v/>
      </c>
      <c r="L7327" t="str" cm="1">
        <f t="array" ref="L7327">IFERROR(INDEX(tblConsorcios[Produto],MOD($J7327,ROWS(tblConsorcios[Produto]))+1),"")</f>
        <v>Imóvel IE480 – 200m</v>
      </c>
      <c r="M7327" s="20" cm="1">
        <f t="array" ref="M7327">IFERROR(INDEX(tblConsorcios[Valor da Carta (R$)],MOD($J7327,ROWS(tblConsorcios[Produto]))+1),"")</f>
        <v>480000</v>
      </c>
      <c r="N7327" s="2" cm="1">
        <f t="array" ref="N7327">IFERROR(INDEX(tblConsorcios[Prazo (meses)],MOD($J7327,ROWS(tblConsorcios[Produto]))+1),"")</f>
        <v>200</v>
      </c>
      <c r="O7327" s="20" cm="1">
        <f t="array" ref="O7327">IFERROR(INDEX(tblConsorcios[Parcela Mensal (R$)],MOD($J7327,ROWS(tblConsorcios[Produto]))+1),"")</f>
        <v>3043.2</v>
      </c>
      <c r="P7327" s="20" t="str" cm="1">
        <f t="array" ref="P7327">IFERROR(INDEX(tblClientes[Dividendo Mensal (R$)],INT($J7327/ROWS(tblConsorcios[Produto]))+1),"")</f>
        <v/>
      </c>
      <c r="Q7327" s="20" t="str">
        <f t="shared" si="343"/>
        <v/>
      </c>
      <c r="R7327">
        <f t="shared" si="344"/>
        <v>0</v>
      </c>
    </row>
    <row r="7328" spans="10:18" x14ac:dyDescent="0.2">
      <c r="J7328">
        <f t="shared" si="342"/>
        <v>7326</v>
      </c>
      <c r="K7328" t="str" cm="1">
        <f t="array" ref="K7328">IFERROR(INDEX(tblClientes[Cliente],INT($J7328/ROWS(tblConsorcios[Produto]))+1),"")</f>
        <v/>
      </c>
      <c r="L7328" t="str" cm="1">
        <f t="array" ref="L7328">IFERROR(INDEX(tblConsorcios[Produto],MOD($J7328,ROWS(tblConsorcios[Produto]))+1),"")</f>
        <v>Imóvel IE450 – 240m</v>
      </c>
      <c r="M7328" s="20" cm="1">
        <f t="array" ref="M7328">IFERROR(INDEX(tblConsorcios[Valor da Carta (R$)],MOD($J7328,ROWS(tblConsorcios[Produto]))+1),"")</f>
        <v>450000</v>
      </c>
      <c r="N7328" s="2" cm="1">
        <f t="array" ref="N7328">IFERROR(INDEX(tblConsorcios[Prazo (meses)],MOD($J7328,ROWS(tblConsorcios[Produto]))+1),"")</f>
        <v>240</v>
      </c>
      <c r="O7328" s="20" cm="1">
        <f t="array" ref="O7328">IFERROR(INDEX(tblConsorcios[Parcela Mensal (R$)],MOD($J7328,ROWS(tblConsorcios[Produto]))+1),"")</f>
        <v>2415</v>
      </c>
      <c r="P7328" s="20" t="str" cm="1">
        <f t="array" ref="P7328">IFERROR(INDEX(tblClientes[Dividendo Mensal (R$)],INT($J7328/ROWS(tblConsorcios[Produto]))+1),"")</f>
        <v/>
      </c>
      <c r="Q7328" s="20" t="str">
        <f t="shared" si="343"/>
        <v/>
      </c>
      <c r="R7328">
        <f t="shared" si="344"/>
        <v>0</v>
      </c>
    </row>
    <row r="7329" spans="10:18" x14ac:dyDescent="0.2">
      <c r="J7329">
        <f t="shared" si="342"/>
        <v>7327</v>
      </c>
      <c r="K7329" t="str" cm="1">
        <f t="array" ref="K7329">IFERROR(INDEX(tblClientes[Cliente],INT($J7329/ROWS(tblConsorcios[Produto]))+1),"")</f>
        <v/>
      </c>
      <c r="L7329" t="str" cm="1">
        <f t="array" ref="L7329">IFERROR(INDEX(tblConsorcios[Produto],MOD($J7329,ROWS(tblConsorcios[Produto]))+1),"")</f>
        <v>Imóvel IE450 – 220m</v>
      </c>
      <c r="M7329" s="20" cm="1">
        <f t="array" ref="M7329">IFERROR(INDEX(tblConsorcios[Valor da Carta (R$)],MOD($J7329,ROWS(tblConsorcios[Produto]))+1),"")</f>
        <v>450000</v>
      </c>
      <c r="N7329" s="2" cm="1">
        <f t="array" ref="N7329">IFERROR(INDEX(tblConsorcios[Prazo (meses)],MOD($J7329,ROWS(tblConsorcios[Produto]))+1),"")</f>
        <v>220</v>
      </c>
      <c r="O7329" s="20" cm="1">
        <f t="array" ref="O7329">IFERROR(INDEX(tblConsorcios[Parcela Mensal (R$)],MOD($J7329,ROWS(tblConsorcios[Produto]))+1),"")</f>
        <v>2614.09</v>
      </c>
      <c r="P7329" s="20" t="str" cm="1">
        <f t="array" ref="P7329">IFERROR(INDEX(tblClientes[Dividendo Mensal (R$)],INT($J7329/ROWS(tblConsorcios[Produto]))+1),"")</f>
        <v/>
      </c>
      <c r="Q7329" s="20" t="str">
        <f t="shared" si="343"/>
        <v/>
      </c>
      <c r="R7329">
        <f t="shared" si="344"/>
        <v>0</v>
      </c>
    </row>
    <row r="7330" spans="10:18" x14ac:dyDescent="0.2">
      <c r="J7330">
        <f t="shared" si="342"/>
        <v>7328</v>
      </c>
      <c r="K7330" t="str" cm="1">
        <f t="array" ref="K7330">IFERROR(INDEX(tblClientes[Cliente],INT($J7330/ROWS(tblConsorcios[Produto]))+1),"")</f>
        <v/>
      </c>
      <c r="L7330" t="str" cm="1">
        <f t="array" ref="L7330">IFERROR(INDEX(tblConsorcios[Produto],MOD($J7330,ROWS(tblConsorcios[Produto]))+1),"")</f>
        <v>Imóvel IE450 – 200m</v>
      </c>
      <c r="M7330" s="20" cm="1">
        <f t="array" ref="M7330">IFERROR(INDEX(tblConsorcios[Valor da Carta (R$)],MOD($J7330,ROWS(tblConsorcios[Produto]))+1),"")</f>
        <v>450000</v>
      </c>
      <c r="N7330" s="2" cm="1">
        <f t="array" ref="N7330">IFERROR(INDEX(tblConsorcios[Prazo (meses)],MOD($J7330,ROWS(tblConsorcios[Produto]))+1),"")</f>
        <v>200</v>
      </c>
      <c r="O7330" s="20" cm="1">
        <f t="array" ref="O7330">IFERROR(INDEX(tblConsorcios[Parcela Mensal (R$)],MOD($J7330,ROWS(tblConsorcios[Produto]))+1),"")</f>
        <v>2853</v>
      </c>
      <c r="P7330" s="20" t="str" cm="1">
        <f t="array" ref="P7330">IFERROR(INDEX(tblClientes[Dividendo Mensal (R$)],INT($J7330/ROWS(tblConsorcios[Produto]))+1),"")</f>
        <v/>
      </c>
      <c r="Q7330" s="20" t="str">
        <f t="shared" si="343"/>
        <v/>
      </c>
      <c r="R7330">
        <f t="shared" si="344"/>
        <v>0</v>
      </c>
    </row>
    <row r="7331" spans="10:18" x14ac:dyDescent="0.2">
      <c r="J7331">
        <f t="shared" si="342"/>
        <v>7329</v>
      </c>
      <c r="K7331" t="str" cm="1">
        <f t="array" ref="K7331">IFERROR(INDEX(tblClientes[Cliente],INT($J7331/ROWS(tblConsorcios[Produto]))+1),"")</f>
        <v/>
      </c>
      <c r="L7331" t="str" cm="1">
        <f t="array" ref="L7331">IFERROR(INDEX(tblConsorcios[Produto],MOD($J7331,ROWS(tblConsorcios[Produto]))+1),"")</f>
        <v>Imóvel IE430 – 240m</v>
      </c>
      <c r="M7331" s="20" cm="1">
        <f t="array" ref="M7331">IFERROR(INDEX(tblConsorcios[Valor da Carta (R$)],MOD($J7331,ROWS(tblConsorcios[Produto]))+1),"")</f>
        <v>430000</v>
      </c>
      <c r="N7331" s="2" cm="1">
        <f t="array" ref="N7331">IFERROR(INDEX(tblConsorcios[Prazo (meses)],MOD($J7331,ROWS(tblConsorcios[Produto]))+1),"")</f>
        <v>240</v>
      </c>
      <c r="O7331" s="20" cm="1">
        <f t="array" ref="O7331">IFERROR(INDEX(tblConsorcios[Parcela Mensal (R$)],MOD($J7331,ROWS(tblConsorcios[Produto]))+1),"")</f>
        <v>2307.67</v>
      </c>
      <c r="P7331" s="20" t="str" cm="1">
        <f t="array" ref="P7331">IFERROR(INDEX(tblClientes[Dividendo Mensal (R$)],INT($J7331/ROWS(tblConsorcios[Produto]))+1),"")</f>
        <v/>
      </c>
      <c r="Q7331" s="20" t="str">
        <f t="shared" si="343"/>
        <v/>
      </c>
      <c r="R7331">
        <f t="shared" si="344"/>
        <v>0</v>
      </c>
    </row>
    <row r="7332" spans="10:18" x14ac:dyDescent="0.2">
      <c r="J7332">
        <f t="shared" si="342"/>
        <v>7330</v>
      </c>
      <c r="K7332" t="str" cm="1">
        <f t="array" ref="K7332">IFERROR(INDEX(tblClientes[Cliente],INT($J7332/ROWS(tblConsorcios[Produto]))+1),"")</f>
        <v/>
      </c>
      <c r="L7332" t="str" cm="1">
        <f t="array" ref="L7332">IFERROR(INDEX(tblConsorcios[Produto],MOD($J7332,ROWS(tblConsorcios[Produto]))+1),"")</f>
        <v>Imóvel IE430 – 220m</v>
      </c>
      <c r="M7332" s="20" cm="1">
        <f t="array" ref="M7332">IFERROR(INDEX(tblConsorcios[Valor da Carta (R$)],MOD($J7332,ROWS(tblConsorcios[Produto]))+1),"")</f>
        <v>430000</v>
      </c>
      <c r="N7332" s="2" cm="1">
        <f t="array" ref="N7332">IFERROR(INDEX(tblConsorcios[Prazo (meses)],MOD($J7332,ROWS(tblConsorcios[Produto]))+1),"")</f>
        <v>220</v>
      </c>
      <c r="O7332" s="20" cm="1">
        <f t="array" ref="O7332">IFERROR(INDEX(tblConsorcios[Parcela Mensal (R$)],MOD($J7332,ROWS(tblConsorcios[Produto]))+1),"")</f>
        <v>2497.91</v>
      </c>
      <c r="P7332" s="20" t="str" cm="1">
        <f t="array" ref="P7332">IFERROR(INDEX(tblClientes[Dividendo Mensal (R$)],INT($J7332/ROWS(tblConsorcios[Produto]))+1),"")</f>
        <v/>
      </c>
      <c r="Q7332" s="20" t="str">
        <f t="shared" si="343"/>
        <v/>
      </c>
      <c r="R7332">
        <f t="shared" si="344"/>
        <v>0</v>
      </c>
    </row>
    <row r="7333" spans="10:18" x14ac:dyDescent="0.2">
      <c r="J7333">
        <f t="shared" si="342"/>
        <v>7331</v>
      </c>
      <c r="K7333" t="str" cm="1">
        <f t="array" ref="K7333">IFERROR(INDEX(tblClientes[Cliente],INT($J7333/ROWS(tblConsorcios[Produto]))+1),"")</f>
        <v/>
      </c>
      <c r="L7333" t="str" cm="1">
        <f t="array" ref="L7333">IFERROR(INDEX(tblConsorcios[Produto],MOD($J7333,ROWS(tblConsorcios[Produto]))+1),"")</f>
        <v>Imóvel IE430 – 200m</v>
      </c>
      <c r="M7333" s="20" cm="1">
        <f t="array" ref="M7333">IFERROR(INDEX(tblConsorcios[Valor da Carta (R$)],MOD($J7333,ROWS(tblConsorcios[Produto]))+1),"")</f>
        <v>430000</v>
      </c>
      <c r="N7333" s="2" cm="1">
        <f t="array" ref="N7333">IFERROR(INDEX(tblConsorcios[Prazo (meses)],MOD($J7333,ROWS(tblConsorcios[Produto]))+1),"")</f>
        <v>200</v>
      </c>
      <c r="O7333" s="20" cm="1">
        <f t="array" ref="O7333">IFERROR(INDEX(tblConsorcios[Parcela Mensal (R$)],MOD($J7333,ROWS(tblConsorcios[Produto]))+1),"")</f>
        <v>2726.2</v>
      </c>
      <c r="P7333" s="20" t="str" cm="1">
        <f t="array" ref="P7333">IFERROR(INDEX(tblClientes[Dividendo Mensal (R$)],INT($J7333/ROWS(tblConsorcios[Produto]))+1),"")</f>
        <v/>
      </c>
      <c r="Q7333" s="20" t="str">
        <f t="shared" si="343"/>
        <v/>
      </c>
      <c r="R7333">
        <f t="shared" si="344"/>
        <v>0</v>
      </c>
    </row>
    <row r="7334" spans="10:18" x14ac:dyDescent="0.2">
      <c r="J7334">
        <f t="shared" si="342"/>
        <v>7332</v>
      </c>
      <c r="K7334" t="str" cm="1">
        <f t="array" ref="K7334">IFERROR(INDEX(tblClientes[Cliente],INT($J7334/ROWS(tblConsorcios[Produto]))+1),"")</f>
        <v/>
      </c>
      <c r="L7334" t="str" cm="1">
        <f t="array" ref="L7334">IFERROR(INDEX(tblConsorcios[Produto],MOD($J7334,ROWS(tblConsorcios[Produto]))+1),"")</f>
        <v>Imóvel IE400 – 240m</v>
      </c>
      <c r="M7334" s="20" cm="1">
        <f t="array" ref="M7334">IFERROR(INDEX(tblConsorcios[Valor da Carta (R$)],MOD($J7334,ROWS(tblConsorcios[Produto]))+1),"")</f>
        <v>400000</v>
      </c>
      <c r="N7334" s="2" cm="1">
        <f t="array" ref="N7334">IFERROR(INDEX(tblConsorcios[Prazo (meses)],MOD($J7334,ROWS(tblConsorcios[Produto]))+1),"")</f>
        <v>240</v>
      </c>
      <c r="O7334" s="20" cm="1">
        <f t="array" ref="O7334">IFERROR(INDEX(tblConsorcios[Parcela Mensal (R$)],MOD($J7334,ROWS(tblConsorcios[Produto]))+1),"")</f>
        <v>2146.67</v>
      </c>
      <c r="P7334" s="20" t="str" cm="1">
        <f t="array" ref="P7334">IFERROR(INDEX(tblClientes[Dividendo Mensal (R$)],INT($J7334/ROWS(tblConsorcios[Produto]))+1),"")</f>
        <v/>
      </c>
      <c r="Q7334" s="20" t="str">
        <f t="shared" si="343"/>
        <v/>
      </c>
      <c r="R7334">
        <f t="shared" si="344"/>
        <v>0</v>
      </c>
    </row>
    <row r="7335" spans="10:18" x14ac:dyDescent="0.2">
      <c r="J7335">
        <f t="shared" si="342"/>
        <v>7333</v>
      </c>
      <c r="K7335" t="str" cm="1">
        <f t="array" ref="K7335">IFERROR(INDEX(tblClientes[Cliente],INT($J7335/ROWS(tblConsorcios[Produto]))+1),"")</f>
        <v/>
      </c>
      <c r="L7335" t="str" cm="1">
        <f t="array" ref="L7335">IFERROR(INDEX(tblConsorcios[Produto],MOD($J7335,ROWS(tblConsorcios[Produto]))+1),"")</f>
        <v>Imóvel IE400 – 220m</v>
      </c>
      <c r="M7335" s="20" cm="1">
        <f t="array" ref="M7335">IFERROR(INDEX(tblConsorcios[Valor da Carta (R$)],MOD($J7335,ROWS(tblConsorcios[Produto]))+1),"")</f>
        <v>400000</v>
      </c>
      <c r="N7335" s="2" cm="1">
        <f t="array" ref="N7335">IFERROR(INDEX(tblConsorcios[Prazo (meses)],MOD($J7335,ROWS(tblConsorcios[Produto]))+1),"")</f>
        <v>220</v>
      </c>
      <c r="O7335" s="20" cm="1">
        <f t="array" ref="O7335">IFERROR(INDEX(tblConsorcios[Parcela Mensal (R$)],MOD($J7335,ROWS(tblConsorcios[Produto]))+1),"")</f>
        <v>2323.64</v>
      </c>
      <c r="P7335" s="20" t="str" cm="1">
        <f t="array" ref="P7335">IFERROR(INDEX(tblClientes[Dividendo Mensal (R$)],INT($J7335/ROWS(tblConsorcios[Produto]))+1),"")</f>
        <v/>
      </c>
      <c r="Q7335" s="20" t="str">
        <f t="shared" si="343"/>
        <v/>
      </c>
      <c r="R7335">
        <f t="shared" si="344"/>
        <v>0</v>
      </c>
    </row>
    <row r="7336" spans="10:18" x14ac:dyDescent="0.2">
      <c r="J7336">
        <f t="shared" si="342"/>
        <v>7334</v>
      </c>
      <c r="K7336" t="str" cm="1">
        <f t="array" ref="K7336">IFERROR(INDEX(tblClientes[Cliente],INT($J7336/ROWS(tblConsorcios[Produto]))+1),"")</f>
        <v/>
      </c>
      <c r="L7336" t="str" cm="1">
        <f t="array" ref="L7336">IFERROR(INDEX(tblConsorcios[Produto],MOD($J7336,ROWS(tblConsorcios[Produto]))+1),"")</f>
        <v>Imóvel IE400 – 200m</v>
      </c>
      <c r="M7336" s="20" cm="1">
        <f t="array" ref="M7336">IFERROR(INDEX(tblConsorcios[Valor da Carta (R$)],MOD($J7336,ROWS(tblConsorcios[Produto]))+1),"")</f>
        <v>400000</v>
      </c>
      <c r="N7336" s="2" cm="1">
        <f t="array" ref="N7336">IFERROR(INDEX(tblConsorcios[Prazo (meses)],MOD($J7336,ROWS(tblConsorcios[Produto]))+1),"")</f>
        <v>200</v>
      </c>
      <c r="O7336" s="20" cm="1">
        <f t="array" ref="O7336">IFERROR(INDEX(tblConsorcios[Parcela Mensal (R$)],MOD($J7336,ROWS(tblConsorcios[Produto]))+1),"")</f>
        <v>2536</v>
      </c>
      <c r="P7336" s="20" t="str" cm="1">
        <f t="array" ref="P7336">IFERROR(INDEX(tblClientes[Dividendo Mensal (R$)],INT($J7336/ROWS(tblConsorcios[Produto]))+1),"")</f>
        <v/>
      </c>
      <c r="Q7336" s="20" t="str">
        <f t="shared" si="343"/>
        <v/>
      </c>
      <c r="R7336">
        <f t="shared" si="344"/>
        <v>0</v>
      </c>
    </row>
    <row r="7337" spans="10:18" x14ac:dyDescent="0.2">
      <c r="J7337">
        <f t="shared" si="342"/>
        <v>7335</v>
      </c>
      <c r="K7337" t="str" cm="1">
        <f t="array" ref="K7337">IFERROR(INDEX(tblClientes[Cliente],INT($J7337/ROWS(tblConsorcios[Produto]))+1),"")</f>
        <v/>
      </c>
      <c r="L7337" t="str" cm="1">
        <f t="array" ref="L7337">IFERROR(INDEX(tblConsorcios[Produto],MOD($J7337,ROWS(tblConsorcios[Produto]))+1),"")</f>
        <v>Imóvel IE380 – 240m</v>
      </c>
      <c r="M7337" s="20" cm="1">
        <f t="array" ref="M7337">IFERROR(INDEX(tblConsorcios[Valor da Carta (R$)],MOD($J7337,ROWS(tblConsorcios[Produto]))+1),"")</f>
        <v>380000</v>
      </c>
      <c r="N7337" s="2" cm="1">
        <f t="array" ref="N7337">IFERROR(INDEX(tblConsorcios[Prazo (meses)],MOD($J7337,ROWS(tblConsorcios[Produto]))+1),"")</f>
        <v>240</v>
      </c>
      <c r="O7337" s="20" cm="1">
        <f t="array" ref="O7337">IFERROR(INDEX(tblConsorcios[Parcela Mensal (R$)],MOD($J7337,ROWS(tblConsorcios[Produto]))+1),"")</f>
        <v>2039.33</v>
      </c>
      <c r="P7337" s="20" t="str" cm="1">
        <f t="array" ref="P7337">IFERROR(INDEX(tblClientes[Dividendo Mensal (R$)],INT($J7337/ROWS(tblConsorcios[Produto]))+1),"")</f>
        <v/>
      </c>
      <c r="Q7337" s="20" t="str">
        <f t="shared" si="343"/>
        <v/>
      </c>
      <c r="R7337">
        <f t="shared" si="344"/>
        <v>0</v>
      </c>
    </row>
    <row r="7338" spans="10:18" x14ac:dyDescent="0.2">
      <c r="J7338">
        <f t="shared" si="342"/>
        <v>7336</v>
      </c>
      <c r="K7338" t="str" cm="1">
        <f t="array" ref="K7338">IFERROR(INDEX(tblClientes[Cliente],INT($J7338/ROWS(tblConsorcios[Produto]))+1),"")</f>
        <v/>
      </c>
      <c r="L7338" t="str" cm="1">
        <f t="array" ref="L7338">IFERROR(INDEX(tblConsorcios[Produto],MOD($J7338,ROWS(tblConsorcios[Produto]))+1),"")</f>
        <v>Imóvel IE380 – 220m</v>
      </c>
      <c r="M7338" s="20" cm="1">
        <f t="array" ref="M7338">IFERROR(INDEX(tblConsorcios[Valor da Carta (R$)],MOD($J7338,ROWS(tblConsorcios[Produto]))+1),"")</f>
        <v>380000</v>
      </c>
      <c r="N7338" s="2" cm="1">
        <f t="array" ref="N7338">IFERROR(INDEX(tblConsorcios[Prazo (meses)],MOD($J7338,ROWS(tblConsorcios[Produto]))+1),"")</f>
        <v>220</v>
      </c>
      <c r="O7338" s="20" cm="1">
        <f t="array" ref="O7338">IFERROR(INDEX(tblConsorcios[Parcela Mensal (R$)],MOD($J7338,ROWS(tblConsorcios[Produto]))+1),"")</f>
        <v>2207.4499999999998</v>
      </c>
      <c r="P7338" s="20" t="str" cm="1">
        <f t="array" ref="P7338">IFERROR(INDEX(tblClientes[Dividendo Mensal (R$)],INT($J7338/ROWS(tblConsorcios[Produto]))+1),"")</f>
        <v/>
      </c>
      <c r="Q7338" s="20" t="str">
        <f t="shared" si="343"/>
        <v/>
      </c>
      <c r="R7338">
        <f t="shared" si="344"/>
        <v>0</v>
      </c>
    </row>
    <row r="7339" spans="10:18" x14ac:dyDescent="0.2">
      <c r="J7339">
        <f t="shared" si="342"/>
        <v>7337</v>
      </c>
      <c r="K7339" t="str" cm="1">
        <f t="array" ref="K7339">IFERROR(INDEX(tblClientes[Cliente],INT($J7339/ROWS(tblConsorcios[Produto]))+1),"")</f>
        <v/>
      </c>
      <c r="L7339" t="str" cm="1">
        <f t="array" ref="L7339">IFERROR(INDEX(tblConsorcios[Produto],MOD($J7339,ROWS(tblConsorcios[Produto]))+1),"")</f>
        <v>Imóvel IE380 – 200m</v>
      </c>
      <c r="M7339" s="20" cm="1">
        <f t="array" ref="M7339">IFERROR(INDEX(tblConsorcios[Valor da Carta (R$)],MOD($J7339,ROWS(tblConsorcios[Produto]))+1),"")</f>
        <v>380000</v>
      </c>
      <c r="N7339" s="2" cm="1">
        <f t="array" ref="N7339">IFERROR(INDEX(tblConsorcios[Prazo (meses)],MOD($J7339,ROWS(tblConsorcios[Produto]))+1),"")</f>
        <v>200</v>
      </c>
      <c r="O7339" s="20" cm="1">
        <f t="array" ref="O7339">IFERROR(INDEX(tblConsorcios[Parcela Mensal (R$)],MOD($J7339,ROWS(tblConsorcios[Produto]))+1),"")</f>
        <v>2409.1999999999998</v>
      </c>
      <c r="P7339" s="20" t="str" cm="1">
        <f t="array" ref="P7339">IFERROR(INDEX(tblClientes[Dividendo Mensal (R$)],INT($J7339/ROWS(tblConsorcios[Produto]))+1),"")</f>
        <v/>
      </c>
      <c r="Q7339" s="20" t="str">
        <f t="shared" si="343"/>
        <v/>
      </c>
      <c r="R7339">
        <f t="shared" si="344"/>
        <v>0</v>
      </c>
    </row>
    <row r="7340" spans="10:18" x14ac:dyDescent="0.2">
      <c r="J7340">
        <f t="shared" si="342"/>
        <v>7338</v>
      </c>
      <c r="K7340" t="str" cm="1">
        <f t="array" ref="K7340">IFERROR(INDEX(tblClientes[Cliente],INT($J7340/ROWS(tblConsorcios[Produto]))+1),"")</f>
        <v/>
      </c>
      <c r="L7340" t="str" cm="1">
        <f t="array" ref="L7340">IFERROR(INDEX(tblConsorcios[Produto],MOD($J7340,ROWS(tblConsorcios[Produto]))+1),"")</f>
        <v>Imóvel IE350 – 240m</v>
      </c>
      <c r="M7340" s="20" cm="1">
        <f t="array" ref="M7340">IFERROR(INDEX(tblConsorcios[Valor da Carta (R$)],MOD($J7340,ROWS(tblConsorcios[Produto]))+1),"")</f>
        <v>350000</v>
      </c>
      <c r="N7340" s="2" cm="1">
        <f t="array" ref="N7340">IFERROR(INDEX(tblConsorcios[Prazo (meses)],MOD($J7340,ROWS(tblConsorcios[Produto]))+1),"")</f>
        <v>240</v>
      </c>
      <c r="O7340" s="20" cm="1">
        <f t="array" ref="O7340">IFERROR(INDEX(tblConsorcios[Parcela Mensal (R$)],MOD($J7340,ROWS(tblConsorcios[Produto]))+1),"")</f>
        <v>1878.33</v>
      </c>
      <c r="P7340" s="20" t="str" cm="1">
        <f t="array" ref="P7340">IFERROR(INDEX(tblClientes[Dividendo Mensal (R$)],INT($J7340/ROWS(tblConsorcios[Produto]))+1),"")</f>
        <v/>
      </c>
      <c r="Q7340" s="20" t="str">
        <f t="shared" si="343"/>
        <v/>
      </c>
      <c r="R7340">
        <f t="shared" si="344"/>
        <v>0</v>
      </c>
    </row>
    <row r="7341" spans="10:18" x14ac:dyDescent="0.2">
      <c r="J7341">
        <f t="shared" si="342"/>
        <v>7339</v>
      </c>
      <c r="K7341" t="str" cm="1">
        <f t="array" ref="K7341">IFERROR(INDEX(tblClientes[Cliente],INT($J7341/ROWS(tblConsorcios[Produto]))+1),"")</f>
        <v/>
      </c>
      <c r="L7341" t="str" cm="1">
        <f t="array" ref="L7341">IFERROR(INDEX(tblConsorcios[Produto],MOD($J7341,ROWS(tblConsorcios[Produto]))+1),"")</f>
        <v>Imóvel IE350 – 220m</v>
      </c>
      <c r="M7341" s="20" cm="1">
        <f t="array" ref="M7341">IFERROR(INDEX(tblConsorcios[Valor da Carta (R$)],MOD($J7341,ROWS(tblConsorcios[Produto]))+1),"")</f>
        <v>350000</v>
      </c>
      <c r="N7341" s="2" cm="1">
        <f t="array" ref="N7341">IFERROR(INDEX(tblConsorcios[Prazo (meses)],MOD($J7341,ROWS(tblConsorcios[Produto]))+1),"")</f>
        <v>220</v>
      </c>
      <c r="O7341" s="20" cm="1">
        <f t="array" ref="O7341">IFERROR(INDEX(tblConsorcios[Parcela Mensal (R$)],MOD($J7341,ROWS(tblConsorcios[Produto]))+1),"")</f>
        <v>2033.18</v>
      </c>
      <c r="P7341" s="20" t="str" cm="1">
        <f t="array" ref="P7341">IFERROR(INDEX(tblClientes[Dividendo Mensal (R$)],INT($J7341/ROWS(tblConsorcios[Produto]))+1),"")</f>
        <v/>
      </c>
      <c r="Q7341" s="20" t="str">
        <f t="shared" si="343"/>
        <v/>
      </c>
      <c r="R7341">
        <f t="shared" si="344"/>
        <v>0</v>
      </c>
    </row>
    <row r="7342" spans="10:18" x14ac:dyDescent="0.2">
      <c r="J7342">
        <f t="shared" si="342"/>
        <v>7340</v>
      </c>
      <c r="K7342" t="str" cm="1">
        <f t="array" ref="K7342">IFERROR(INDEX(tblClientes[Cliente],INT($J7342/ROWS(tblConsorcios[Produto]))+1),"")</f>
        <v/>
      </c>
      <c r="L7342" t="str" cm="1">
        <f t="array" ref="L7342">IFERROR(INDEX(tblConsorcios[Produto],MOD($J7342,ROWS(tblConsorcios[Produto]))+1),"")</f>
        <v>Imóvel IE350 – 200m</v>
      </c>
      <c r="M7342" s="20" cm="1">
        <f t="array" ref="M7342">IFERROR(INDEX(tblConsorcios[Valor da Carta (R$)],MOD($J7342,ROWS(tblConsorcios[Produto]))+1),"")</f>
        <v>350000</v>
      </c>
      <c r="N7342" s="2" cm="1">
        <f t="array" ref="N7342">IFERROR(INDEX(tblConsorcios[Prazo (meses)],MOD($J7342,ROWS(tblConsorcios[Produto]))+1),"")</f>
        <v>200</v>
      </c>
      <c r="O7342" s="20" cm="1">
        <f t="array" ref="O7342">IFERROR(INDEX(tblConsorcios[Parcela Mensal (R$)],MOD($J7342,ROWS(tblConsorcios[Produto]))+1),"")</f>
        <v>2219</v>
      </c>
      <c r="P7342" s="20" t="str" cm="1">
        <f t="array" ref="P7342">IFERROR(INDEX(tblClientes[Dividendo Mensal (R$)],INT($J7342/ROWS(tblConsorcios[Produto]))+1),"")</f>
        <v/>
      </c>
      <c r="Q7342" s="20" t="str">
        <f t="shared" si="343"/>
        <v/>
      </c>
      <c r="R7342">
        <f t="shared" si="344"/>
        <v>0</v>
      </c>
    </row>
    <row r="7343" spans="10:18" x14ac:dyDescent="0.2">
      <c r="J7343">
        <f t="shared" si="342"/>
        <v>7341</v>
      </c>
      <c r="K7343" t="str" cm="1">
        <f t="array" ref="K7343">IFERROR(INDEX(tblClientes[Cliente],INT($J7343/ROWS(tblConsorcios[Produto]))+1),"")</f>
        <v/>
      </c>
      <c r="L7343" t="str" cm="1">
        <f t="array" ref="L7343">IFERROR(INDEX(tblConsorcios[Produto],MOD($J7343,ROWS(tblConsorcios[Produto]))+1),"")</f>
        <v>Imóvel IE330 – 240m</v>
      </c>
      <c r="M7343" s="20" cm="1">
        <f t="array" ref="M7343">IFERROR(INDEX(tblConsorcios[Valor da Carta (R$)],MOD($J7343,ROWS(tblConsorcios[Produto]))+1),"")</f>
        <v>330000</v>
      </c>
      <c r="N7343" s="2" cm="1">
        <f t="array" ref="N7343">IFERROR(INDEX(tblConsorcios[Prazo (meses)],MOD($J7343,ROWS(tblConsorcios[Produto]))+1),"")</f>
        <v>240</v>
      </c>
      <c r="O7343" s="20" cm="1">
        <f t="array" ref="O7343">IFERROR(INDEX(tblConsorcios[Parcela Mensal (R$)],MOD($J7343,ROWS(tblConsorcios[Produto]))+1),"")</f>
        <v>1771</v>
      </c>
      <c r="P7343" s="20" t="str" cm="1">
        <f t="array" ref="P7343">IFERROR(INDEX(tblClientes[Dividendo Mensal (R$)],INT($J7343/ROWS(tblConsorcios[Produto]))+1),"")</f>
        <v/>
      </c>
      <c r="Q7343" s="20" t="str">
        <f t="shared" si="343"/>
        <v/>
      </c>
      <c r="R7343">
        <f t="shared" si="344"/>
        <v>0</v>
      </c>
    </row>
    <row r="7344" spans="10:18" x14ac:dyDescent="0.2">
      <c r="J7344">
        <f t="shared" si="342"/>
        <v>7342</v>
      </c>
      <c r="K7344" t="str" cm="1">
        <f t="array" ref="K7344">IFERROR(INDEX(tblClientes[Cliente],INT($J7344/ROWS(tblConsorcios[Produto]))+1),"")</f>
        <v/>
      </c>
      <c r="L7344" t="str" cm="1">
        <f t="array" ref="L7344">IFERROR(INDEX(tblConsorcios[Produto],MOD($J7344,ROWS(tblConsorcios[Produto]))+1),"")</f>
        <v>Imóvel IE330 – 220m</v>
      </c>
      <c r="M7344" s="20" cm="1">
        <f t="array" ref="M7344">IFERROR(INDEX(tblConsorcios[Valor da Carta (R$)],MOD($J7344,ROWS(tblConsorcios[Produto]))+1),"")</f>
        <v>330000</v>
      </c>
      <c r="N7344" s="2" cm="1">
        <f t="array" ref="N7344">IFERROR(INDEX(tblConsorcios[Prazo (meses)],MOD($J7344,ROWS(tblConsorcios[Produto]))+1),"")</f>
        <v>220</v>
      </c>
      <c r="O7344" s="20" cm="1">
        <f t="array" ref="O7344">IFERROR(INDEX(tblConsorcios[Parcela Mensal (R$)],MOD($J7344,ROWS(tblConsorcios[Produto]))+1),"")</f>
        <v>1917</v>
      </c>
      <c r="P7344" s="20" t="str" cm="1">
        <f t="array" ref="P7344">IFERROR(INDEX(tblClientes[Dividendo Mensal (R$)],INT($J7344/ROWS(tblConsorcios[Produto]))+1),"")</f>
        <v/>
      </c>
      <c r="Q7344" s="20" t="str">
        <f t="shared" si="343"/>
        <v/>
      </c>
      <c r="R7344">
        <f t="shared" si="344"/>
        <v>0</v>
      </c>
    </row>
    <row r="7345" spans="10:18" x14ac:dyDescent="0.2">
      <c r="J7345">
        <f t="shared" si="342"/>
        <v>7343</v>
      </c>
      <c r="K7345" t="str" cm="1">
        <f t="array" ref="K7345">IFERROR(INDEX(tblClientes[Cliente],INT($J7345/ROWS(tblConsorcios[Produto]))+1),"")</f>
        <v/>
      </c>
      <c r="L7345" t="str" cm="1">
        <f t="array" ref="L7345">IFERROR(INDEX(tblConsorcios[Produto],MOD($J7345,ROWS(tblConsorcios[Produto]))+1),"")</f>
        <v>Imóvel IE330 – 200m</v>
      </c>
      <c r="M7345" s="20" cm="1">
        <f t="array" ref="M7345">IFERROR(INDEX(tblConsorcios[Valor da Carta (R$)],MOD($J7345,ROWS(tblConsorcios[Produto]))+1),"")</f>
        <v>330000</v>
      </c>
      <c r="N7345" s="2" cm="1">
        <f t="array" ref="N7345">IFERROR(INDEX(tblConsorcios[Prazo (meses)],MOD($J7345,ROWS(tblConsorcios[Produto]))+1),"")</f>
        <v>200</v>
      </c>
      <c r="O7345" s="20" cm="1">
        <f t="array" ref="O7345">IFERROR(INDEX(tblConsorcios[Parcela Mensal (R$)],MOD($J7345,ROWS(tblConsorcios[Produto]))+1),"")</f>
        <v>2092.1999999999998</v>
      </c>
      <c r="P7345" s="20" t="str" cm="1">
        <f t="array" ref="P7345">IFERROR(INDEX(tblClientes[Dividendo Mensal (R$)],INT($J7345/ROWS(tblConsorcios[Produto]))+1),"")</f>
        <v/>
      </c>
      <c r="Q7345" s="20" t="str">
        <f t="shared" si="343"/>
        <v/>
      </c>
      <c r="R7345">
        <f t="shared" si="344"/>
        <v>0</v>
      </c>
    </row>
    <row r="7346" spans="10:18" x14ac:dyDescent="0.2">
      <c r="J7346">
        <f t="shared" si="342"/>
        <v>7344</v>
      </c>
      <c r="K7346" t="str" cm="1">
        <f t="array" ref="K7346">IFERROR(INDEX(tblClientes[Cliente],INT($J7346/ROWS(tblConsorcios[Produto]))+1),"")</f>
        <v/>
      </c>
      <c r="L7346" t="str" cm="1">
        <f t="array" ref="L7346">IFERROR(INDEX(tblConsorcios[Produto],MOD($J7346,ROWS(tblConsorcios[Produto]))+1),"")</f>
        <v>Imóvel IE300 – 240m</v>
      </c>
      <c r="M7346" s="20" cm="1">
        <f t="array" ref="M7346">IFERROR(INDEX(tblConsorcios[Valor da Carta (R$)],MOD($J7346,ROWS(tblConsorcios[Produto]))+1),"")</f>
        <v>300000</v>
      </c>
      <c r="N7346" s="2" cm="1">
        <f t="array" ref="N7346">IFERROR(INDEX(tblConsorcios[Prazo (meses)],MOD($J7346,ROWS(tblConsorcios[Produto]))+1),"")</f>
        <v>240</v>
      </c>
      <c r="O7346" s="20" cm="1">
        <f t="array" ref="O7346">IFERROR(INDEX(tblConsorcios[Parcela Mensal (R$)],MOD($J7346,ROWS(tblConsorcios[Produto]))+1),"")</f>
        <v>1610</v>
      </c>
      <c r="P7346" s="20" t="str" cm="1">
        <f t="array" ref="P7346">IFERROR(INDEX(tblClientes[Dividendo Mensal (R$)],INT($J7346/ROWS(tblConsorcios[Produto]))+1),"")</f>
        <v/>
      </c>
      <c r="Q7346" s="20" t="str">
        <f t="shared" si="343"/>
        <v/>
      </c>
      <c r="R7346">
        <f t="shared" si="344"/>
        <v>0</v>
      </c>
    </row>
    <row r="7347" spans="10:18" x14ac:dyDescent="0.2">
      <c r="J7347">
        <f t="shared" si="342"/>
        <v>7345</v>
      </c>
      <c r="K7347" t="str" cm="1">
        <f t="array" ref="K7347">IFERROR(INDEX(tblClientes[Cliente],INT($J7347/ROWS(tblConsorcios[Produto]))+1),"")</f>
        <v/>
      </c>
      <c r="L7347" t="str" cm="1">
        <f t="array" ref="L7347">IFERROR(INDEX(tblConsorcios[Produto],MOD($J7347,ROWS(tblConsorcios[Produto]))+1),"")</f>
        <v>Imóvel IE300 – 220m</v>
      </c>
      <c r="M7347" s="20" cm="1">
        <f t="array" ref="M7347">IFERROR(INDEX(tblConsorcios[Valor da Carta (R$)],MOD($J7347,ROWS(tblConsorcios[Produto]))+1),"")</f>
        <v>300000</v>
      </c>
      <c r="N7347" s="2" cm="1">
        <f t="array" ref="N7347">IFERROR(INDEX(tblConsorcios[Prazo (meses)],MOD($J7347,ROWS(tblConsorcios[Produto]))+1),"")</f>
        <v>220</v>
      </c>
      <c r="O7347" s="20" cm="1">
        <f t="array" ref="O7347">IFERROR(INDEX(tblConsorcios[Parcela Mensal (R$)],MOD($J7347,ROWS(tblConsorcios[Produto]))+1),"")</f>
        <v>1742.73</v>
      </c>
      <c r="P7347" s="20" t="str" cm="1">
        <f t="array" ref="P7347">IFERROR(INDEX(tblClientes[Dividendo Mensal (R$)],INT($J7347/ROWS(tblConsorcios[Produto]))+1),"")</f>
        <v/>
      </c>
      <c r="Q7347" s="20" t="str">
        <f t="shared" si="343"/>
        <v/>
      </c>
      <c r="R7347">
        <f t="shared" si="344"/>
        <v>0</v>
      </c>
    </row>
    <row r="7348" spans="10:18" x14ac:dyDescent="0.2">
      <c r="J7348">
        <f t="shared" si="342"/>
        <v>7346</v>
      </c>
      <c r="K7348" t="str" cm="1">
        <f t="array" ref="K7348">IFERROR(INDEX(tblClientes[Cliente],INT($J7348/ROWS(tblConsorcios[Produto]))+1),"")</f>
        <v/>
      </c>
      <c r="L7348" t="str" cm="1">
        <f t="array" ref="L7348">IFERROR(INDEX(tblConsorcios[Produto],MOD($J7348,ROWS(tblConsorcios[Produto]))+1),"")</f>
        <v>Imóvel IE300 – 200m</v>
      </c>
      <c r="M7348" s="20" cm="1">
        <f t="array" ref="M7348">IFERROR(INDEX(tblConsorcios[Valor da Carta (R$)],MOD($J7348,ROWS(tblConsorcios[Produto]))+1),"")</f>
        <v>300000</v>
      </c>
      <c r="N7348" s="2" cm="1">
        <f t="array" ref="N7348">IFERROR(INDEX(tblConsorcios[Prazo (meses)],MOD($J7348,ROWS(tblConsorcios[Produto]))+1),"")</f>
        <v>200</v>
      </c>
      <c r="O7348" s="20" cm="1">
        <f t="array" ref="O7348">IFERROR(INDEX(tblConsorcios[Parcela Mensal (R$)],MOD($J7348,ROWS(tblConsorcios[Produto]))+1),"")</f>
        <v>1902</v>
      </c>
      <c r="P7348" s="20" t="str" cm="1">
        <f t="array" ref="P7348">IFERROR(INDEX(tblClientes[Dividendo Mensal (R$)],INT($J7348/ROWS(tblConsorcios[Produto]))+1),"")</f>
        <v/>
      </c>
      <c r="Q7348" s="20" t="str">
        <f t="shared" si="343"/>
        <v/>
      </c>
      <c r="R7348">
        <f t="shared" si="344"/>
        <v>0</v>
      </c>
    </row>
    <row r="7349" spans="10:18" x14ac:dyDescent="0.2">
      <c r="J7349">
        <f t="shared" si="342"/>
        <v>7347</v>
      </c>
      <c r="K7349" t="str" cm="1">
        <f t="array" ref="K7349">IFERROR(INDEX(tblClientes[Cliente],INT($J7349/ROWS(tblConsorcios[Produto]))+1),"")</f>
        <v/>
      </c>
      <c r="L7349" t="str" cm="1">
        <f t="array" ref="L7349">IFERROR(INDEX(tblConsorcios[Produto],MOD($J7349,ROWS(tblConsorcios[Produto]))+1),"")</f>
        <v>Imóvel IE240 – 240m</v>
      </c>
      <c r="M7349" s="20" cm="1">
        <f t="array" ref="M7349">IFERROR(INDEX(tblConsorcios[Valor da Carta (R$)],MOD($J7349,ROWS(tblConsorcios[Produto]))+1),"")</f>
        <v>240000</v>
      </c>
      <c r="N7349" s="2" cm="1">
        <f t="array" ref="N7349">IFERROR(INDEX(tblConsorcios[Prazo (meses)],MOD($J7349,ROWS(tblConsorcios[Produto]))+1),"")</f>
        <v>240</v>
      </c>
      <c r="O7349" s="20" cm="1">
        <f t="array" ref="O7349">IFERROR(INDEX(tblConsorcios[Parcela Mensal (R$)],MOD($J7349,ROWS(tblConsorcios[Produto]))+1),"")</f>
        <v>1288</v>
      </c>
      <c r="P7349" s="20" t="str" cm="1">
        <f t="array" ref="P7349">IFERROR(INDEX(tblClientes[Dividendo Mensal (R$)],INT($J7349/ROWS(tblConsorcios[Produto]))+1),"")</f>
        <v/>
      </c>
      <c r="Q7349" s="20" t="str">
        <f t="shared" si="343"/>
        <v/>
      </c>
      <c r="R7349">
        <f t="shared" si="344"/>
        <v>0</v>
      </c>
    </row>
    <row r="7350" spans="10:18" x14ac:dyDescent="0.2">
      <c r="J7350">
        <f t="shared" si="342"/>
        <v>7348</v>
      </c>
      <c r="K7350" t="str" cm="1">
        <f t="array" ref="K7350">IFERROR(INDEX(tblClientes[Cliente],INT($J7350/ROWS(tblConsorcios[Produto]))+1),"")</f>
        <v/>
      </c>
      <c r="L7350" t="str" cm="1">
        <f t="array" ref="L7350">IFERROR(INDEX(tblConsorcios[Produto],MOD($J7350,ROWS(tblConsorcios[Produto]))+1),"")</f>
        <v>Imóvel IE240 – 220m</v>
      </c>
      <c r="M7350" s="20" cm="1">
        <f t="array" ref="M7350">IFERROR(INDEX(tblConsorcios[Valor da Carta (R$)],MOD($J7350,ROWS(tblConsorcios[Produto]))+1),"")</f>
        <v>240000</v>
      </c>
      <c r="N7350" s="2" cm="1">
        <f t="array" ref="N7350">IFERROR(INDEX(tblConsorcios[Prazo (meses)],MOD($J7350,ROWS(tblConsorcios[Produto]))+1),"")</f>
        <v>220</v>
      </c>
      <c r="O7350" s="20" cm="1">
        <f t="array" ref="O7350">IFERROR(INDEX(tblConsorcios[Parcela Mensal (R$)],MOD($J7350,ROWS(tblConsorcios[Produto]))+1),"")</f>
        <v>1394.18</v>
      </c>
      <c r="P7350" s="20" t="str" cm="1">
        <f t="array" ref="P7350">IFERROR(INDEX(tblClientes[Dividendo Mensal (R$)],INT($J7350/ROWS(tblConsorcios[Produto]))+1),"")</f>
        <v/>
      </c>
      <c r="Q7350" s="20" t="str">
        <f t="shared" si="343"/>
        <v/>
      </c>
      <c r="R7350">
        <f t="shared" si="344"/>
        <v>0</v>
      </c>
    </row>
    <row r="7351" spans="10:18" x14ac:dyDescent="0.2">
      <c r="J7351">
        <f t="shared" si="342"/>
        <v>7349</v>
      </c>
      <c r="K7351" t="str" cm="1">
        <f t="array" ref="K7351">IFERROR(INDEX(tblClientes[Cliente],INT($J7351/ROWS(tblConsorcios[Produto]))+1),"")</f>
        <v/>
      </c>
      <c r="L7351" t="str" cm="1">
        <f t="array" ref="L7351">IFERROR(INDEX(tblConsorcios[Produto],MOD($J7351,ROWS(tblConsorcios[Produto]))+1),"")</f>
        <v>Imóvel IE240 – 200m</v>
      </c>
      <c r="M7351" s="20" cm="1">
        <f t="array" ref="M7351">IFERROR(INDEX(tblConsorcios[Valor da Carta (R$)],MOD($J7351,ROWS(tblConsorcios[Produto]))+1),"")</f>
        <v>240000</v>
      </c>
      <c r="N7351" s="2" cm="1">
        <f t="array" ref="N7351">IFERROR(INDEX(tblConsorcios[Prazo (meses)],MOD($J7351,ROWS(tblConsorcios[Produto]))+1),"")</f>
        <v>200</v>
      </c>
      <c r="O7351" s="20" cm="1">
        <f t="array" ref="O7351">IFERROR(INDEX(tblConsorcios[Parcela Mensal (R$)],MOD($J7351,ROWS(tblConsorcios[Produto]))+1),"")</f>
        <v>1521.6</v>
      </c>
      <c r="P7351" s="20" t="str" cm="1">
        <f t="array" ref="P7351">IFERROR(INDEX(tblClientes[Dividendo Mensal (R$)],INT($J7351/ROWS(tblConsorcios[Produto]))+1),"")</f>
        <v/>
      </c>
      <c r="Q7351" s="20" t="str">
        <f t="shared" si="343"/>
        <v/>
      </c>
      <c r="R7351">
        <f t="shared" si="344"/>
        <v>0</v>
      </c>
    </row>
    <row r="7352" spans="10:18" x14ac:dyDescent="0.2">
      <c r="J7352">
        <f t="shared" si="342"/>
        <v>7350</v>
      </c>
      <c r="K7352" t="str" cm="1">
        <f t="array" ref="K7352">IFERROR(INDEX(tblClientes[Cliente],INT($J7352/ROWS(tblConsorcios[Produto]))+1),"")</f>
        <v/>
      </c>
      <c r="L7352" t="str" cm="1">
        <f t="array" ref="L7352">IFERROR(INDEX(tblConsorcios[Produto],MOD($J7352,ROWS(tblConsorcios[Produto]))+1),"")</f>
        <v>Imóvel IE230 – 240m</v>
      </c>
      <c r="M7352" s="20" cm="1">
        <f t="array" ref="M7352">IFERROR(INDEX(tblConsorcios[Valor da Carta (R$)],MOD($J7352,ROWS(tblConsorcios[Produto]))+1),"")</f>
        <v>230000</v>
      </c>
      <c r="N7352" s="2" cm="1">
        <f t="array" ref="N7352">IFERROR(INDEX(tblConsorcios[Prazo (meses)],MOD($J7352,ROWS(tblConsorcios[Produto]))+1),"")</f>
        <v>240</v>
      </c>
      <c r="O7352" s="20" cm="1">
        <f t="array" ref="O7352">IFERROR(INDEX(tblConsorcios[Parcela Mensal (R$)],MOD($J7352,ROWS(tblConsorcios[Produto]))+1),"")</f>
        <v>1234.33</v>
      </c>
      <c r="P7352" s="20" t="str" cm="1">
        <f t="array" ref="P7352">IFERROR(INDEX(tblClientes[Dividendo Mensal (R$)],INT($J7352/ROWS(tblConsorcios[Produto]))+1),"")</f>
        <v/>
      </c>
      <c r="Q7352" s="20" t="str">
        <f t="shared" si="343"/>
        <v/>
      </c>
      <c r="R7352">
        <f t="shared" si="344"/>
        <v>0</v>
      </c>
    </row>
    <row r="7353" spans="10:18" x14ac:dyDescent="0.2">
      <c r="J7353">
        <f t="shared" si="342"/>
        <v>7351</v>
      </c>
      <c r="K7353" t="str" cm="1">
        <f t="array" ref="K7353">IFERROR(INDEX(tblClientes[Cliente],INT($J7353/ROWS(tblConsorcios[Produto]))+1),"")</f>
        <v/>
      </c>
      <c r="L7353" t="str" cm="1">
        <f t="array" ref="L7353">IFERROR(INDEX(tblConsorcios[Produto],MOD($J7353,ROWS(tblConsorcios[Produto]))+1),"")</f>
        <v>Imóvel IE230 – 220m</v>
      </c>
      <c r="M7353" s="20" cm="1">
        <f t="array" ref="M7353">IFERROR(INDEX(tblConsorcios[Valor da Carta (R$)],MOD($J7353,ROWS(tblConsorcios[Produto]))+1),"")</f>
        <v>230000</v>
      </c>
      <c r="N7353" s="2" cm="1">
        <f t="array" ref="N7353">IFERROR(INDEX(tblConsorcios[Prazo (meses)],MOD($J7353,ROWS(tblConsorcios[Produto]))+1),"")</f>
        <v>220</v>
      </c>
      <c r="O7353" s="20" cm="1">
        <f t="array" ref="O7353">IFERROR(INDEX(tblConsorcios[Parcela Mensal (R$)],MOD($J7353,ROWS(tblConsorcios[Produto]))+1),"")</f>
        <v>1336.09</v>
      </c>
      <c r="P7353" s="20" t="str" cm="1">
        <f t="array" ref="P7353">IFERROR(INDEX(tblClientes[Dividendo Mensal (R$)],INT($J7353/ROWS(tblConsorcios[Produto]))+1),"")</f>
        <v/>
      </c>
      <c r="Q7353" s="20" t="str">
        <f t="shared" si="343"/>
        <v/>
      </c>
      <c r="R7353">
        <f t="shared" si="344"/>
        <v>0</v>
      </c>
    </row>
    <row r="7354" spans="10:18" x14ac:dyDescent="0.2">
      <c r="J7354">
        <f t="shared" si="342"/>
        <v>7352</v>
      </c>
      <c r="K7354" t="str" cm="1">
        <f t="array" ref="K7354">IFERROR(INDEX(tblClientes[Cliente],INT($J7354/ROWS(tblConsorcios[Produto]))+1),"")</f>
        <v/>
      </c>
      <c r="L7354" t="str" cm="1">
        <f t="array" ref="L7354">IFERROR(INDEX(tblConsorcios[Produto],MOD($J7354,ROWS(tblConsorcios[Produto]))+1),"")</f>
        <v>Imóvel IE230 – 200m</v>
      </c>
      <c r="M7354" s="20" cm="1">
        <f t="array" ref="M7354">IFERROR(INDEX(tblConsorcios[Valor da Carta (R$)],MOD($J7354,ROWS(tblConsorcios[Produto]))+1),"")</f>
        <v>230000</v>
      </c>
      <c r="N7354" s="2" cm="1">
        <f t="array" ref="N7354">IFERROR(INDEX(tblConsorcios[Prazo (meses)],MOD($J7354,ROWS(tblConsorcios[Produto]))+1),"")</f>
        <v>200</v>
      </c>
      <c r="O7354" s="20" cm="1">
        <f t="array" ref="O7354">IFERROR(INDEX(tblConsorcios[Parcela Mensal (R$)],MOD($J7354,ROWS(tblConsorcios[Produto]))+1),"")</f>
        <v>1458.2</v>
      </c>
      <c r="P7354" s="20" t="str" cm="1">
        <f t="array" ref="P7354">IFERROR(INDEX(tblClientes[Dividendo Mensal (R$)],INT($J7354/ROWS(tblConsorcios[Produto]))+1),"")</f>
        <v/>
      </c>
      <c r="Q7354" s="20" t="str">
        <f t="shared" si="343"/>
        <v/>
      </c>
      <c r="R7354">
        <f t="shared" si="344"/>
        <v>0</v>
      </c>
    </row>
    <row r="7355" spans="10:18" x14ac:dyDescent="0.2">
      <c r="J7355">
        <f t="shared" si="342"/>
        <v>7353</v>
      </c>
      <c r="K7355" t="str" cm="1">
        <f t="array" ref="K7355">IFERROR(INDEX(tblClientes[Cliente],INT($J7355/ROWS(tblConsorcios[Produto]))+1),"")</f>
        <v/>
      </c>
      <c r="L7355" t="str" cm="1">
        <f t="array" ref="L7355">IFERROR(INDEX(tblConsorcios[Produto],MOD($J7355,ROWS(tblConsorcios[Produto]))+1),"")</f>
        <v>Imóvel IE220 – 240m</v>
      </c>
      <c r="M7355" s="20" cm="1">
        <f t="array" ref="M7355">IFERROR(INDEX(tblConsorcios[Valor da Carta (R$)],MOD($J7355,ROWS(tblConsorcios[Produto]))+1),"")</f>
        <v>220000</v>
      </c>
      <c r="N7355" s="2" cm="1">
        <f t="array" ref="N7355">IFERROR(INDEX(tblConsorcios[Prazo (meses)],MOD($J7355,ROWS(tblConsorcios[Produto]))+1),"")</f>
        <v>240</v>
      </c>
      <c r="O7355" s="20" cm="1">
        <f t="array" ref="O7355">IFERROR(INDEX(tblConsorcios[Parcela Mensal (R$)],MOD($J7355,ROWS(tblConsorcios[Produto]))+1),"")</f>
        <v>1180.67</v>
      </c>
      <c r="P7355" s="20" t="str" cm="1">
        <f t="array" ref="P7355">IFERROR(INDEX(tblClientes[Dividendo Mensal (R$)],INT($J7355/ROWS(tblConsorcios[Produto]))+1),"")</f>
        <v/>
      </c>
      <c r="Q7355" s="20" t="str">
        <f t="shared" si="343"/>
        <v/>
      </c>
      <c r="R7355">
        <f t="shared" si="344"/>
        <v>0</v>
      </c>
    </row>
    <row r="7356" spans="10:18" x14ac:dyDescent="0.2">
      <c r="J7356">
        <f t="shared" si="342"/>
        <v>7354</v>
      </c>
      <c r="K7356" t="str" cm="1">
        <f t="array" ref="K7356">IFERROR(INDEX(tblClientes[Cliente],INT($J7356/ROWS(tblConsorcios[Produto]))+1),"")</f>
        <v/>
      </c>
      <c r="L7356" t="str" cm="1">
        <f t="array" ref="L7356">IFERROR(INDEX(tblConsorcios[Produto],MOD($J7356,ROWS(tblConsorcios[Produto]))+1),"")</f>
        <v>Imóvel IE220 – 220m</v>
      </c>
      <c r="M7356" s="20" cm="1">
        <f t="array" ref="M7356">IFERROR(INDEX(tblConsorcios[Valor da Carta (R$)],MOD($J7356,ROWS(tblConsorcios[Produto]))+1),"")</f>
        <v>220000</v>
      </c>
      <c r="N7356" s="2" cm="1">
        <f t="array" ref="N7356">IFERROR(INDEX(tblConsorcios[Prazo (meses)],MOD($J7356,ROWS(tblConsorcios[Produto]))+1),"")</f>
        <v>220</v>
      </c>
      <c r="O7356" s="20" cm="1">
        <f t="array" ref="O7356">IFERROR(INDEX(tblConsorcios[Parcela Mensal (R$)],MOD($J7356,ROWS(tblConsorcios[Produto]))+1),"")</f>
        <v>1278</v>
      </c>
      <c r="P7356" s="20" t="str" cm="1">
        <f t="array" ref="P7356">IFERROR(INDEX(tblClientes[Dividendo Mensal (R$)],INT($J7356/ROWS(tblConsorcios[Produto]))+1),"")</f>
        <v/>
      </c>
      <c r="Q7356" s="20" t="str">
        <f t="shared" si="343"/>
        <v/>
      </c>
      <c r="R7356">
        <f t="shared" si="344"/>
        <v>0</v>
      </c>
    </row>
    <row r="7357" spans="10:18" x14ac:dyDescent="0.2">
      <c r="J7357">
        <f t="shared" si="342"/>
        <v>7355</v>
      </c>
      <c r="K7357" t="str" cm="1">
        <f t="array" ref="K7357">IFERROR(INDEX(tblClientes[Cliente],INT($J7357/ROWS(tblConsorcios[Produto]))+1),"")</f>
        <v/>
      </c>
      <c r="L7357" t="str" cm="1">
        <f t="array" ref="L7357">IFERROR(INDEX(tblConsorcios[Produto],MOD($J7357,ROWS(tblConsorcios[Produto]))+1),"")</f>
        <v>Imóvel IE220 – 200m</v>
      </c>
      <c r="M7357" s="20" cm="1">
        <f t="array" ref="M7357">IFERROR(INDEX(tblConsorcios[Valor da Carta (R$)],MOD($J7357,ROWS(tblConsorcios[Produto]))+1),"")</f>
        <v>220000</v>
      </c>
      <c r="N7357" s="2" cm="1">
        <f t="array" ref="N7357">IFERROR(INDEX(tblConsorcios[Prazo (meses)],MOD($J7357,ROWS(tblConsorcios[Produto]))+1),"")</f>
        <v>200</v>
      </c>
      <c r="O7357" s="20" cm="1">
        <f t="array" ref="O7357">IFERROR(INDEX(tblConsorcios[Parcela Mensal (R$)],MOD($J7357,ROWS(tblConsorcios[Produto]))+1),"")</f>
        <v>1394.8</v>
      </c>
      <c r="P7357" s="20" t="str" cm="1">
        <f t="array" ref="P7357">IFERROR(INDEX(tblClientes[Dividendo Mensal (R$)],INT($J7357/ROWS(tblConsorcios[Produto]))+1),"")</f>
        <v/>
      </c>
      <c r="Q7357" s="20" t="str">
        <f t="shared" si="343"/>
        <v/>
      </c>
      <c r="R7357">
        <f t="shared" si="344"/>
        <v>0</v>
      </c>
    </row>
    <row r="7358" spans="10:18" x14ac:dyDescent="0.2">
      <c r="J7358">
        <f t="shared" si="342"/>
        <v>7356</v>
      </c>
      <c r="K7358" t="str" cm="1">
        <f t="array" ref="K7358">IFERROR(INDEX(tblClientes[Cliente],INT($J7358/ROWS(tblConsorcios[Produto]))+1),"")</f>
        <v/>
      </c>
      <c r="L7358" t="str" cm="1">
        <f t="array" ref="L7358">IFERROR(INDEX(tblConsorcios[Produto],MOD($J7358,ROWS(tblConsorcios[Produto]))+1),"")</f>
        <v>Imóvel IE200 – 240m</v>
      </c>
      <c r="M7358" s="20" cm="1">
        <f t="array" ref="M7358">IFERROR(INDEX(tblConsorcios[Valor da Carta (R$)],MOD($J7358,ROWS(tblConsorcios[Produto]))+1),"")</f>
        <v>200000</v>
      </c>
      <c r="N7358" s="2" cm="1">
        <f t="array" ref="N7358">IFERROR(INDEX(tblConsorcios[Prazo (meses)],MOD($J7358,ROWS(tblConsorcios[Produto]))+1),"")</f>
        <v>240</v>
      </c>
      <c r="O7358" s="20" cm="1">
        <f t="array" ref="O7358">IFERROR(INDEX(tblConsorcios[Parcela Mensal (R$)],MOD($J7358,ROWS(tblConsorcios[Produto]))+1),"")</f>
        <v>1073.33</v>
      </c>
      <c r="P7358" s="20" t="str" cm="1">
        <f t="array" ref="P7358">IFERROR(INDEX(tblClientes[Dividendo Mensal (R$)],INT($J7358/ROWS(tblConsorcios[Produto]))+1),"")</f>
        <v/>
      </c>
      <c r="Q7358" s="20" t="str">
        <f t="shared" si="343"/>
        <v/>
      </c>
      <c r="R7358">
        <f t="shared" si="344"/>
        <v>0</v>
      </c>
    </row>
    <row r="7359" spans="10:18" x14ac:dyDescent="0.2">
      <c r="J7359">
        <f t="shared" si="342"/>
        <v>7357</v>
      </c>
      <c r="K7359" t="str" cm="1">
        <f t="array" ref="K7359">IFERROR(INDEX(tblClientes[Cliente],INT($J7359/ROWS(tblConsorcios[Produto]))+1),"")</f>
        <v/>
      </c>
      <c r="L7359" t="str" cm="1">
        <f t="array" ref="L7359">IFERROR(INDEX(tblConsorcios[Produto],MOD($J7359,ROWS(tblConsorcios[Produto]))+1),"")</f>
        <v>Imóvel IE200 – 220m</v>
      </c>
      <c r="M7359" s="20" cm="1">
        <f t="array" ref="M7359">IFERROR(INDEX(tblConsorcios[Valor da Carta (R$)],MOD($J7359,ROWS(tblConsorcios[Produto]))+1),"")</f>
        <v>200000</v>
      </c>
      <c r="N7359" s="2" cm="1">
        <f t="array" ref="N7359">IFERROR(INDEX(tblConsorcios[Prazo (meses)],MOD($J7359,ROWS(tblConsorcios[Produto]))+1),"")</f>
        <v>220</v>
      </c>
      <c r="O7359" s="20" cm="1">
        <f t="array" ref="O7359">IFERROR(INDEX(tblConsorcios[Parcela Mensal (R$)],MOD($J7359,ROWS(tblConsorcios[Produto]))+1),"")</f>
        <v>1161.82</v>
      </c>
      <c r="P7359" s="20" t="str" cm="1">
        <f t="array" ref="P7359">IFERROR(INDEX(tblClientes[Dividendo Mensal (R$)],INT($J7359/ROWS(tblConsorcios[Produto]))+1),"")</f>
        <v/>
      </c>
      <c r="Q7359" s="20" t="str">
        <f t="shared" si="343"/>
        <v/>
      </c>
      <c r="R7359">
        <f t="shared" si="344"/>
        <v>0</v>
      </c>
    </row>
    <row r="7360" spans="10:18" x14ac:dyDescent="0.2">
      <c r="J7360">
        <f t="shared" si="342"/>
        <v>7358</v>
      </c>
      <c r="K7360" t="str" cm="1">
        <f t="array" ref="K7360">IFERROR(INDEX(tblClientes[Cliente],INT($J7360/ROWS(tblConsorcios[Produto]))+1),"")</f>
        <v/>
      </c>
      <c r="L7360" t="str" cm="1">
        <f t="array" ref="L7360">IFERROR(INDEX(tblConsorcios[Produto],MOD($J7360,ROWS(tblConsorcios[Produto]))+1),"")</f>
        <v>Imóvel IE200 – 200m</v>
      </c>
      <c r="M7360" s="20" cm="1">
        <f t="array" ref="M7360">IFERROR(INDEX(tblConsorcios[Valor da Carta (R$)],MOD($J7360,ROWS(tblConsorcios[Produto]))+1),"")</f>
        <v>200000</v>
      </c>
      <c r="N7360" s="2" cm="1">
        <f t="array" ref="N7360">IFERROR(INDEX(tblConsorcios[Prazo (meses)],MOD($J7360,ROWS(tblConsorcios[Produto]))+1),"")</f>
        <v>200</v>
      </c>
      <c r="O7360" s="20" cm="1">
        <f t="array" ref="O7360">IFERROR(INDEX(tblConsorcios[Parcela Mensal (R$)],MOD($J7360,ROWS(tblConsorcios[Produto]))+1),"")</f>
        <v>1268</v>
      </c>
      <c r="P7360" s="20" t="str" cm="1">
        <f t="array" ref="P7360">IFERROR(INDEX(tblClientes[Dividendo Mensal (R$)],INT($J7360/ROWS(tblConsorcios[Produto]))+1),"")</f>
        <v/>
      </c>
      <c r="Q7360" s="20" t="str">
        <f t="shared" si="343"/>
        <v/>
      </c>
      <c r="R7360">
        <f t="shared" si="344"/>
        <v>0</v>
      </c>
    </row>
    <row r="7361" spans="10:18" x14ac:dyDescent="0.2">
      <c r="J7361">
        <f t="shared" si="342"/>
        <v>7359</v>
      </c>
      <c r="K7361" t="str" cm="1">
        <f t="array" ref="K7361">IFERROR(INDEX(tblClientes[Cliente],INT($J7361/ROWS(tblConsorcios[Produto]))+1),"")</f>
        <v/>
      </c>
      <c r="L7361" t="str" cm="1">
        <f t="array" ref="L7361">IFERROR(INDEX(tblConsorcios[Produto],MOD($J7361,ROWS(tblConsorcios[Produto]))+1),"")</f>
        <v>Imóvel IE150 – 240m</v>
      </c>
      <c r="M7361" s="20" cm="1">
        <f t="array" ref="M7361">IFERROR(INDEX(tblConsorcios[Valor da Carta (R$)],MOD($J7361,ROWS(tblConsorcios[Produto]))+1),"")</f>
        <v>150000</v>
      </c>
      <c r="N7361" s="2" cm="1">
        <f t="array" ref="N7361">IFERROR(INDEX(tblConsorcios[Prazo (meses)],MOD($J7361,ROWS(tblConsorcios[Produto]))+1),"")</f>
        <v>240</v>
      </c>
      <c r="O7361" s="20" cm="1">
        <f t="array" ref="O7361">IFERROR(INDEX(tblConsorcios[Parcela Mensal (R$)],MOD($J7361,ROWS(tblConsorcios[Produto]))+1),"")</f>
        <v>805</v>
      </c>
      <c r="P7361" s="20" t="str" cm="1">
        <f t="array" ref="P7361">IFERROR(INDEX(tblClientes[Dividendo Mensal (R$)],INT($J7361/ROWS(tblConsorcios[Produto]))+1),"")</f>
        <v/>
      </c>
      <c r="Q7361" s="20" t="str">
        <f t="shared" si="343"/>
        <v/>
      </c>
      <c r="R7361">
        <f t="shared" si="344"/>
        <v>0</v>
      </c>
    </row>
    <row r="7362" spans="10:18" x14ac:dyDescent="0.2">
      <c r="J7362">
        <f t="shared" si="342"/>
        <v>7360</v>
      </c>
      <c r="K7362" t="str" cm="1">
        <f t="array" ref="K7362">IFERROR(INDEX(tblClientes[Cliente],INT($J7362/ROWS(tblConsorcios[Produto]))+1),"")</f>
        <v/>
      </c>
      <c r="L7362" t="str" cm="1">
        <f t="array" ref="L7362">IFERROR(INDEX(tblConsorcios[Produto],MOD($J7362,ROWS(tblConsorcios[Produto]))+1),"")</f>
        <v>Imóvel IE150 – 220m</v>
      </c>
      <c r="M7362" s="20" cm="1">
        <f t="array" ref="M7362">IFERROR(INDEX(tblConsorcios[Valor da Carta (R$)],MOD($J7362,ROWS(tblConsorcios[Produto]))+1),"")</f>
        <v>150000</v>
      </c>
      <c r="N7362" s="2" cm="1">
        <f t="array" ref="N7362">IFERROR(INDEX(tblConsorcios[Prazo (meses)],MOD($J7362,ROWS(tblConsorcios[Produto]))+1),"")</f>
        <v>220</v>
      </c>
      <c r="O7362" s="20" cm="1">
        <f t="array" ref="O7362">IFERROR(INDEX(tblConsorcios[Parcela Mensal (R$)],MOD($J7362,ROWS(tblConsorcios[Produto]))+1),"")</f>
        <v>871.36</v>
      </c>
      <c r="P7362" s="20" t="str" cm="1">
        <f t="array" ref="P7362">IFERROR(INDEX(tblClientes[Dividendo Mensal (R$)],INT($J7362/ROWS(tblConsorcios[Produto]))+1),"")</f>
        <v/>
      </c>
      <c r="Q7362" s="20" t="str">
        <f t="shared" si="343"/>
        <v/>
      </c>
      <c r="R7362">
        <f t="shared" si="344"/>
        <v>0</v>
      </c>
    </row>
    <row r="7363" spans="10:18" x14ac:dyDescent="0.2">
      <c r="J7363">
        <f t="shared" ref="J7363:J7426" si="345">ROW()-2</f>
        <v>7361</v>
      </c>
      <c r="K7363" t="str" cm="1">
        <f t="array" ref="K7363">IFERROR(INDEX(tblClientes[Cliente],INT($J7363/ROWS(tblConsorcios[Produto]))+1),"")</f>
        <v/>
      </c>
      <c r="L7363" t="str" cm="1">
        <f t="array" ref="L7363">IFERROR(INDEX(tblConsorcios[Produto],MOD($J7363,ROWS(tblConsorcios[Produto]))+1),"")</f>
        <v>Imóvel IE150 – 200m</v>
      </c>
      <c r="M7363" s="20" cm="1">
        <f t="array" ref="M7363">IFERROR(INDEX(tblConsorcios[Valor da Carta (R$)],MOD($J7363,ROWS(tblConsorcios[Produto]))+1),"")</f>
        <v>150000</v>
      </c>
      <c r="N7363" s="2" cm="1">
        <f t="array" ref="N7363">IFERROR(INDEX(tblConsorcios[Prazo (meses)],MOD($J7363,ROWS(tblConsorcios[Produto]))+1),"")</f>
        <v>200</v>
      </c>
      <c r="O7363" s="20" cm="1">
        <f t="array" ref="O7363">IFERROR(INDEX(tblConsorcios[Parcela Mensal (R$)],MOD($J7363,ROWS(tblConsorcios[Produto]))+1),"")</f>
        <v>951</v>
      </c>
      <c r="P7363" s="20" t="str" cm="1">
        <f t="array" ref="P7363">IFERROR(INDEX(tblClientes[Dividendo Mensal (R$)],INT($J7363/ROWS(tblConsorcios[Produto]))+1),"")</f>
        <v/>
      </c>
      <c r="Q7363" s="20" t="str">
        <f t="shared" ref="Q7363:Q7426" si="346">IF(AND(ISNUMBER(O7363),ISNUMBER(P7363)),P7363-O7363,"")</f>
        <v/>
      </c>
      <c r="R7363">
        <f t="shared" ref="R7363:R7426" si="347">IF(AND(ISNUMBER(O7363),ISNUMBER(P7363),O7363&lt;=P7363),1,0)</f>
        <v>0</v>
      </c>
    </row>
    <row r="7364" spans="10:18" x14ac:dyDescent="0.2">
      <c r="J7364">
        <f t="shared" si="345"/>
        <v>7362</v>
      </c>
      <c r="K7364" t="str" cm="1">
        <f t="array" ref="K7364">IFERROR(INDEX(tblClientes[Cliente],INT($J7364/ROWS(tblConsorcios[Produto]))+1),"")</f>
        <v/>
      </c>
      <c r="L7364" t="str" cm="1">
        <f t="array" ref="L7364">IFERROR(INDEX(tblConsorcios[Produto],MOD($J7364,ROWS(tblConsorcios[Produto]))+1),"")</f>
        <v>Imóvel IE140 – 240m</v>
      </c>
      <c r="M7364" s="20" cm="1">
        <f t="array" ref="M7364">IFERROR(INDEX(tblConsorcios[Valor da Carta (R$)],MOD($J7364,ROWS(tblConsorcios[Produto]))+1),"")</f>
        <v>140000</v>
      </c>
      <c r="N7364" s="2" cm="1">
        <f t="array" ref="N7364">IFERROR(INDEX(tblConsorcios[Prazo (meses)],MOD($J7364,ROWS(tblConsorcios[Produto]))+1),"")</f>
        <v>240</v>
      </c>
      <c r="O7364" s="20" cm="1">
        <f t="array" ref="O7364">IFERROR(INDEX(tblConsorcios[Parcela Mensal (R$)],MOD($J7364,ROWS(tblConsorcios[Produto]))+1),"")</f>
        <v>751.33</v>
      </c>
      <c r="P7364" s="20" t="str" cm="1">
        <f t="array" ref="P7364">IFERROR(INDEX(tblClientes[Dividendo Mensal (R$)],INT($J7364/ROWS(tblConsorcios[Produto]))+1),"")</f>
        <v/>
      </c>
      <c r="Q7364" s="20" t="str">
        <f t="shared" si="346"/>
        <v/>
      </c>
      <c r="R7364">
        <f t="shared" si="347"/>
        <v>0</v>
      </c>
    </row>
    <row r="7365" spans="10:18" x14ac:dyDescent="0.2">
      <c r="J7365">
        <f t="shared" si="345"/>
        <v>7363</v>
      </c>
      <c r="K7365" t="str" cm="1">
        <f t="array" ref="K7365">IFERROR(INDEX(tblClientes[Cliente],INT($J7365/ROWS(tblConsorcios[Produto]))+1),"")</f>
        <v/>
      </c>
      <c r="L7365" t="str" cm="1">
        <f t="array" ref="L7365">IFERROR(INDEX(tblConsorcios[Produto],MOD($J7365,ROWS(tblConsorcios[Produto]))+1),"")</f>
        <v>Imóvel IE140 – 220m</v>
      </c>
      <c r="M7365" s="20" cm="1">
        <f t="array" ref="M7365">IFERROR(INDEX(tblConsorcios[Valor da Carta (R$)],MOD($J7365,ROWS(tblConsorcios[Produto]))+1),"")</f>
        <v>140000</v>
      </c>
      <c r="N7365" s="2" cm="1">
        <f t="array" ref="N7365">IFERROR(INDEX(tblConsorcios[Prazo (meses)],MOD($J7365,ROWS(tblConsorcios[Produto]))+1),"")</f>
        <v>220</v>
      </c>
      <c r="O7365" s="20" cm="1">
        <f t="array" ref="O7365">IFERROR(INDEX(tblConsorcios[Parcela Mensal (R$)],MOD($J7365,ROWS(tblConsorcios[Produto]))+1),"")</f>
        <v>813.27</v>
      </c>
      <c r="P7365" s="20" t="str" cm="1">
        <f t="array" ref="P7365">IFERROR(INDEX(tblClientes[Dividendo Mensal (R$)],INT($J7365/ROWS(tblConsorcios[Produto]))+1),"")</f>
        <v/>
      </c>
      <c r="Q7365" s="20" t="str">
        <f t="shared" si="346"/>
        <v/>
      </c>
      <c r="R7365">
        <f t="shared" si="347"/>
        <v>0</v>
      </c>
    </row>
    <row r="7366" spans="10:18" x14ac:dyDescent="0.2">
      <c r="J7366">
        <f t="shared" si="345"/>
        <v>7364</v>
      </c>
      <c r="K7366" t="str" cm="1">
        <f t="array" ref="K7366">IFERROR(INDEX(tblClientes[Cliente],INT($J7366/ROWS(tblConsorcios[Produto]))+1),"")</f>
        <v/>
      </c>
      <c r="L7366" t="str" cm="1">
        <f t="array" ref="L7366">IFERROR(INDEX(tblConsorcios[Produto],MOD($J7366,ROWS(tblConsorcios[Produto]))+1),"")</f>
        <v>Imóvel IE140 – 200m</v>
      </c>
      <c r="M7366" s="20" cm="1">
        <f t="array" ref="M7366">IFERROR(INDEX(tblConsorcios[Valor da Carta (R$)],MOD($J7366,ROWS(tblConsorcios[Produto]))+1),"")</f>
        <v>140000</v>
      </c>
      <c r="N7366" s="2" cm="1">
        <f t="array" ref="N7366">IFERROR(INDEX(tblConsorcios[Prazo (meses)],MOD($J7366,ROWS(tblConsorcios[Produto]))+1),"")</f>
        <v>200</v>
      </c>
      <c r="O7366" s="20" cm="1">
        <f t="array" ref="O7366">IFERROR(INDEX(tblConsorcios[Parcela Mensal (R$)],MOD($J7366,ROWS(tblConsorcios[Produto]))+1),"")</f>
        <v>887.6</v>
      </c>
      <c r="P7366" s="20" t="str" cm="1">
        <f t="array" ref="P7366">IFERROR(INDEX(tblClientes[Dividendo Mensal (R$)],INT($J7366/ROWS(tblConsorcios[Produto]))+1),"")</f>
        <v/>
      </c>
      <c r="Q7366" s="20" t="str">
        <f t="shared" si="346"/>
        <v/>
      </c>
      <c r="R7366">
        <f t="shared" si="347"/>
        <v>0</v>
      </c>
    </row>
    <row r="7367" spans="10:18" x14ac:dyDescent="0.2">
      <c r="J7367">
        <f t="shared" si="345"/>
        <v>7365</v>
      </c>
      <c r="K7367" t="str" cm="1">
        <f t="array" ref="K7367">IFERROR(INDEX(tblClientes[Cliente],INT($J7367/ROWS(tblConsorcios[Produto]))+1),"")</f>
        <v/>
      </c>
      <c r="L7367" t="str" cm="1">
        <f t="array" ref="L7367">IFERROR(INDEX(tblConsorcios[Produto],MOD($J7367,ROWS(tblConsorcios[Produto]))+1),"")</f>
        <v>Imóvel IE130 – 240m</v>
      </c>
      <c r="M7367" s="20" cm="1">
        <f t="array" ref="M7367">IFERROR(INDEX(tblConsorcios[Valor da Carta (R$)],MOD($J7367,ROWS(tblConsorcios[Produto]))+1),"")</f>
        <v>130000</v>
      </c>
      <c r="N7367" s="2" cm="1">
        <f t="array" ref="N7367">IFERROR(INDEX(tblConsorcios[Prazo (meses)],MOD($J7367,ROWS(tblConsorcios[Produto]))+1),"")</f>
        <v>240</v>
      </c>
      <c r="O7367" s="20" cm="1">
        <f t="array" ref="O7367">IFERROR(INDEX(tblConsorcios[Parcela Mensal (R$)],MOD($J7367,ROWS(tblConsorcios[Produto]))+1),"")</f>
        <v>697.67</v>
      </c>
      <c r="P7367" s="20" t="str" cm="1">
        <f t="array" ref="P7367">IFERROR(INDEX(tblClientes[Dividendo Mensal (R$)],INT($J7367/ROWS(tblConsorcios[Produto]))+1),"")</f>
        <v/>
      </c>
      <c r="Q7367" s="20" t="str">
        <f t="shared" si="346"/>
        <v/>
      </c>
      <c r="R7367">
        <f t="shared" si="347"/>
        <v>0</v>
      </c>
    </row>
    <row r="7368" spans="10:18" x14ac:dyDescent="0.2">
      <c r="J7368">
        <f t="shared" si="345"/>
        <v>7366</v>
      </c>
      <c r="K7368" t="str" cm="1">
        <f t="array" ref="K7368">IFERROR(INDEX(tblClientes[Cliente],INT($J7368/ROWS(tblConsorcios[Produto]))+1),"")</f>
        <v/>
      </c>
      <c r="L7368" t="str" cm="1">
        <f t="array" ref="L7368">IFERROR(INDEX(tblConsorcios[Produto],MOD($J7368,ROWS(tblConsorcios[Produto]))+1),"")</f>
        <v>Imóvel IE130 – 220m</v>
      </c>
      <c r="M7368" s="20" cm="1">
        <f t="array" ref="M7368">IFERROR(INDEX(tblConsorcios[Valor da Carta (R$)],MOD($J7368,ROWS(tblConsorcios[Produto]))+1),"")</f>
        <v>130000</v>
      </c>
      <c r="N7368" s="2" cm="1">
        <f t="array" ref="N7368">IFERROR(INDEX(tblConsorcios[Prazo (meses)],MOD($J7368,ROWS(tblConsorcios[Produto]))+1),"")</f>
        <v>220</v>
      </c>
      <c r="O7368" s="20" cm="1">
        <f t="array" ref="O7368">IFERROR(INDEX(tblConsorcios[Parcela Mensal (R$)],MOD($J7368,ROWS(tblConsorcios[Produto]))+1),"")</f>
        <v>755.18</v>
      </c>
      <c r="P7368" s="20" t="str" cm="1">
        <f t="array" ref="P7368">IFERROR(INDEX(tblClientes[Dividendo Mensal (R$)],INT($J7368/ROWS(tblConsorcios[Produto]))+1),"")</f>
        <v/>
      </c>
      <c r="Q7368" s="20" t="str">
        <f t="shared" si="346"/>
        <v/>
      </c>
      <c r="R7368">
        <f t="shared" si="347"/>
        <v>0</v>
      </c>
    </row>
    <row r="7369" spans="10:18" x14ac:dyDescent="0.2">
      <c r="J7369">
        <f t="shared" si="345"/>
        <v>7367</v>
      </c>
      <c r="K7369" t="str" cm="1">
        <f t="array" ref="K7369">IFERROR(INDEX(tblClientes[Cliente],INT($J7369/ROWS(tblConsorcios[Produto]))+1),"")</f>
        <v/>
      </c>
      <c r="L7369" t="str" cm="1">
        <f t="array" ref="L7369">IFERROR(INDEX(tblConsorcios[Produto],MOD($J7369,ROWS(tblConsorcios[Produto]))+1),"")</f>
        <v>Imóvel IE130 – 200m</v>
      </c>
      <c r="M7369" s="20" cm="1">
        <f t="array" ref="M7369">IFERROR(INDEX(tblConsorcios[Valor da Carta (R$)],MOD($J7369,ROWS(tblConsorcios[Produto]))+1),"")</f>
        <v>130000</v>
      </c>
      <c r="N7369" s="2" cm="1">
        <f t="array" ref="N7369">IFERROR(INDEX(tblConsorcios[Prazo (meses)],MOD($J7369,ROWS(tblConsorcios[Produto]))+1),"")</f>
        <v>200</v>
      </c>
      <c r="O7369" s="20" cm="1">
        <f t="array" ref="O7369">IFERROR(INDEX(tblConsorcios[Parcela Mensal (R$)],MOD($J7369,ROWS(tblConsorcios[Produto]))+1),"")</f>
        <v>824.2</v>
      </c>
      <c r="P7369" s="20" t="str" cm="1">
        <f t="array" ref="P7369">IFERROR(INDEX(tblClientes[Dividendo Mensal (R$)],INT($J7369/ROWS(tblConsorcios[Produto]))+1),"")</f>
        <v/>
      </c>
      <c r="Q7369" s="20" t="str">
        <f t="shared" si="346"/>
        <v/>
      </c>
      <c r="R7369">
        <f t="shared" si="347"/>
        <v>0</v>
      </c>
    </row>
    <row r="7370" spans="10:18" x14ac:dyDescent="0.2">
      <c r="J7370">
        <f t="shared" si="345"/>
        <v>7368</v>
      </c>
      <c r="K7370" t="str" cm="1">
        <f t="array" ref="K7370">IFERROR(INDEX(tblClientes[Cliente],INT($J7370/ROWS(tblConsorcios[Produto]))+1),"")</f>
        <v/>
      </c>
      <c r="L7370" t="str" cm="1">
        <f t="array" ref="L7370">IFERROR(INDEX(tblConsorcios[Produto],MOD($J7370,ROWS(tblConsorcios[Produto]))+1),"")</f>
        <v>Imóvel IE120 – 240m</v>
      </c>
      <c r="M7370" s="20" cm="1">
        <f t="array" ref="M7370">IFERROR(INDEX(tblConsorcios[Valor da Carta (R$)],MOD($J7370,ROWS(tblConsorcios[Produto]))+1),"")</f>
        <v>120000</v>
      </c>
      <c r="N7370" s="2" cm="1">
        <f t="array" ref="N7370">IFERROR(INDEX(tblConsorcios[Prazo (meses)],MOD($J7370,ROWS(tblConsorcios[Produto]))+1),"")</f>
        <v>240</v>
      </c>
      <c r="O7370" s="20" cm="1">
        <f t="array" ref="O7370">IFERROR(INDEX(tblConsorcios[Parcela Mensal (R$)],MOD($J7370,ROWS(tblConsorcios[Produto]))+1),"")</f>
        <v>644</v>
      </c>
      <c r="P7370" s="20" t="str" cm="1">
        <f t="array" ref="P7370">IFERROR(INDEX(tblClientes[Dividendo Mensal (R$)],INT($J7370/ROWS(tblConsorcios[Produto]))+1),"")</f>
        <v/>
      </c>
      <c r="Q7370" s="20" t="str">
        <f t="shared" si="346"/>
        <v/>
      </c>
      <c r="R7370">
        <f t="shared" si="347"/>
        <v>0</v>
      </c>
    </row>
    <row r="7371" spans="10:18" x14ac:dyDescent="0.2">
      <c r="J7371">
        <f t="shared" si="345"/>
        <v>7369</v>
      </c>
      <c r="K7371" t="str" cm="1">
        <f t="array" ref="K7371">IFERROR(INDEX(tblClientes[Cliente],INT($J7371/ROWS(tblConsorcios[Produto]))+1),"")</f>
        <v/>
      </c>
      <c r="L7371" t="str" cm="1">
        <f t="array" ref="L7371">IFERROR(INDEX(tblConsorcios[Produto],MOD($J7371,ROWS(tblConsorcios[Produto]))+1),"")</f>
        <v>Imóvel IE120 – 220m</v>
      </c>
      <c r="M7371" s="20" cm="1">
        <f t="array" ref="M7371">IFERROR(INDEX(tblConsorcios[Valor da Carta (R$)],MOD($J7371,ROWS(tblConsorcios[Produto]))+1),"")</f>
        <v>120000</v>
      </c>
      <c r="N7371" s="2" cm="1">
        <f t="array" ref="N7371">IFERROR(INDEX(tblConsorcios[Prazo (meses)],MOD($J7371,ROWS(tblConsorcios[Produto]))+1),"")</f>
        <v>220</v>
      </c>
      <c r="O7371" s="20" cm="1">
        <f t="array" ref="O7371">IFERROR(INDEX(tblConsorcios[Parcela Mensal (R$)],MOD($J7371,ROWS(tblConsorcios[Produto]))+1),"")</f>
        <v>697.09</v>
      </c>
      <c r="P7371" s="20" t="str" cm="1">
        <f t="array" ref="P7371">IFERROR(INDEX(tblClientes[Dividendo Mensal (R$)],INT($J7371/ROWS(tblConsorcios[Produto]))+1),"")</f>
        <v/>
      </c>
      <c r="Q7371" s="20" t="str">
        <f t="shared" si="346"/>
        <v/>
      </c>
      <c r="R7371">
        <f t="shared" si="347"/>
        <v>0</v>
      </c>
    </row>
    <row r="7372" spans="10:18" x14ac:dyDescent="0.2">
      <c r="J7372">
        <f t="shared" si="345"/>
        <v>7370</v>
      </c>
      <c r="K7372" t="str" cm="1">
        <f t="array" ref="K7372">IFERROR(INDEX(tblClientes[Cliente],INT($J7372/ROWS(tblConsorcios[Produto]))+1),"")</f>
        <v/>
      </c>
      <c r="L7372" t="str" cm="1">
        <f t="array" ref="L7372">IFERROR(INDEX(tblConsorcios[Produto],MOD($J7372,ROWS(tblConsorcios[Produto]))+1),"")</f>
        <v>Imóvel IE120 – 200m</v>
      </c>
      <c r="M7372" s="20" cm="1">
        <f t="array" ref="M7372">IFERROR(INDEX(tblConsorcios[Valor da Carta (R$)],MOD($J7372,ROWS(tblConsorcios[Produto]))+1),"")</f>
        <v>120000</v>
      </c>
      <c r="N7372" s="2" cm="1">
        <f t="array" ref="N7372">IFERROR(INDEX(tblConsorcios[Prazo (meses)],MOD($J7372,ROWS(tblConsorcios[Produto]))+1),"")</f>
        <v>200</v>
      </c>
      <c r="O7372" s="20" cm="1">
        <f t="array" ref="O7372">IFERROR(INDEX(tblConsorcios[Parcela Mensal (R$)],MOD($J7372,ROWS(tblConsorcios[Produto]))+1),"")</f>
        <v>760.8</v>
      </c>
      <c r="P7372" s="20" t="str" cm="1">
        <f t="array" ref="P7372">IFERROR(INDEX(tblClientes[Dividendo Mensal (R$)],INT($J7372/ROWS(tblConsorcios[Produto]))+1),"")</f>
        <v/>
      </c>
      <c r="Q7372" s="20" t="str">
        <f t="shared" si="346"/>
        <v/>
      </c>
      <c r="R7372">
        <f t="shared" si="347"/>
        <v>0</v>
      </c>
    </row>
    <row r="7373" spans="10:18" x14ac:dyDescent="0.2">
      <c r="J7373">
        <f t="shared" si="345"/>
        <v>7371</v>
      </c>
      <c r="K7373" t="str" cm="1">
        <f t="array" ref="K7373">IFERROR(INDEX(tblClientes[Cliente],INT($J7373/ROWS(tblConsorcios[Produto]))+1),"")</f>
        <v/>
      </c>
      <c r="L7373" t="str" cm="1">
        <f t="array" ref="L7373">IFERROR(INDEX(tblConsorcios[Produto],MOD($J7373,ROWS(tblConsorcios[Produto]))+1),"")</f>
        <v>Imóvel IE600 – 240m</v>
      </c>
      <c r="M7373" s="20" cm="1">
        <f t="array" ref="M7373">IFERROR(INDEX(tblConsorcios[Valor da Carta (R$)],MOD($J7373,ROWS(tblConsorcios[Produto]))+1),"")</f>
        <v>600000</v>
      </c>
      <c r="N7373" s="2" cm="1">
        <f t="array" ref="N7373">IFERROR(INDEX(tblConsorcios[Prazo (meses)],MOD($J7373,ROWS(tblConsorcios[Produto]))+1),"")</f>
        <v>240</v>
      </c>
      <c r="O7373" s="20" cm="1">
        <f t="array" ref="O7373">IFERROR(INDEX(tblConsorcios[Parcela Mensal (R$)],MOD($J7373,ROWS(tblConsorcios[Produto]))+1),"")</f>
        <v>3220</v>
      </c>
      <c r="P7373" s="20" t="str" cm="1">
        <f t="array" ref="P7373">IFERROR(INDEX(tblClientes[Dividendo Mensal (R$)],INT($J7373/ROWS(tblConsorcios[Produto]))+1),"")</f>
        <v/>
      </c>
      <c r="Q7373" s="20" t="str">
        <f t="shared" si="346"/>
        <v/>
      </c>
      <c r="R7373">
        <f t="shared" si="347"/>
        <v>0</v>
      </c>
    </row>
    <row r="7374" spans="10:18" x14ac:dyDescent="0.2">
      <c r="J7374">
        <f t="shared" si="345"/>
        <v>7372</v>
      </c>
      <c r="K7374" t="str" cm="1">
        <f t="array" ref="K7374">IFERROR(INDEX(tblClientes[Cliente],INT($J7374/ROWS(tblConsorcios[Produto]))+1),"")</f>
        <v/>
      </c>
      <c r="L7374" t="str" cm="1">
        <f t="array" ref="L7374">IFERROR(INDEX(tblConsorcios[Produto],MOD($J7374,ROWS(tblConsorcios[Produto]))+1),"")</f>
        <v>Imóvel IE600 – 220m</v>
      </c>
      <c r="M7374" s="20" cm="1">
        <f t="array" ref="M7374">IFERROR(INDEX(tblConsorcios[Valor da Carta (R$)],MOD($J7374,ROWS(tblConsorcios[Produto]))+1),"")</f>
        <v>600000</v>
      </c>
      <c r="N7374" s="2" cm="1">
        <f t="array" ref="N7374">IFERROR(INDEX(tblConsorcios[Prazo (meses)],MOD($J7374,ROWS(tblConsorcios[Produto]))+1),"")</f>
        <v>220</v>
      </c>
      <c r="O7374" s="20" cm="1">
        <f t="array" ref="O7374">IFERROR(INDEX(tblConsorcios[Parcela Mensal (R$)],MOD($J7374,ROWS(tblConsorcios[Produto]))+1),"")</f>
        <v>3485.45</v>
      </c>
      <c r="P7374" s="20" t="str" cm="1">
        <f t="array" ref="P7374">IFERROR(INDEX(tblClientes[Dividendo Mensal (R$)],INT($J7374/ROWS(tblConsorcios[Produto]))+1),"")</f>
        <v/>
      </c>
      <c r="Q7374" s="20" t="str">
        <f t="shared" si="346"/>
        <v/>
      </c>
      <c r="R7374">
        <f t="shared" si="347"/>
        <v>0</v>
      </c>
    </row>
    <row r="7375" spans="10:18" x14ac:dyDescent="0.2">
      <c r="J7375">
        <f t="shared" si="345"/>
        <v>7373</v>
      </c>
      <c r="K7375" t="str" cm="1">
        <f t="array" ref="K7375">IFERROR(INDEX(tblClientes[Cliente],INT($J7375/ROWS(tblConsorcios[Produto]))+1),"")</f>
        <v/>
      </c>
      <c r="L7375" t="str" cm="1">
        <f t="array" ref="L7375">IFERROR(INDEX(tblConsorcios[Produto],MOD($J7375,ROWS(tblConsorcios[Produto]))+1),"")</f>
        <v>Imóvel IE600 – 200m</v>
      </c>
      <c r="M7375" s="20" cm="1">
        <f t="array" ref="M7375">IFERROR(INDEX(tblConsorcios[Valor da Carta (R$)],MOD($J7375,ROWS(tblConsorcios[Produto]))+1),"")</f>
        <v>600000</v>
      </c>
      <c r="N7375" s="2" cm="1">
        <f t="array" ref="N7375">IFERROR(INDEX(tblConsorcios[Prazo (meses)],MOD($J7375,ROWS(tblConsorcios[Produto]))+1),"")</f>
        <v>200</v>
      </c>
      <c r="O7375" s="20" cm="1">
        <f t="array" ref="O7375">IFERROR(INDEX(tblConsorcios[Parcela Mensal (R$)],MOD($J7375,ROWS(tblConsorcios[Produto]))+1),"")</f>
        <v>3804</v>
      </c>
      <c r="P7375" s="20" t="str" cm="1">
        <f t="array" ref="P7375">IFERROR(INDEX(tblClientes[Dividendo Mensal (R$)],INT($J7375/ROWS(tblConsorcios[Produto]))+1),"")</f>
        <v/>
      </c>
      <c r="Q7375" s="20" t="str">
        <f t="shared" si="346"/>
        <v/>
      </c>
      <c r="R7375">
        <f t="shared" si="347"/>
        <v>0</v>
      </c>
    </row>
    <row r="7376" spans="10:18" x14ac:dyDescent="0.2">
      <c r="J7376">
        <f t="shared" si="345"/>
        <v>7374</v>
      </c>
      <c r="K7376" t="str" cm="1">
        <f t="array" ref="K7376">IFERROR(INDEX(tblClientes[Cliente],INT($J7376/ROWS(tblConsorcios[Produto]))+1),"")</f>
        <v/>
      </c>
      <c r="L7376" t="str" cm="1">
        <f t="array" ref="L7376">IFERROR(INDEX(tblConsorcios[Produto],MOD($J7376,ROWS(tblConsorcios[Produto]))+1),"")</f>
        <v>Imóvel IE580 – 240m</v>
      </c>
      <c r="M7376" s="20" cm="1">
        <f t="array" ref="M7376">IFERROR(INDEX(tblConsorcios[Valor da Carta (R$)],MOD($J7376,ROWS(tblConsorcios[Produto]))+1),"")</f>
        <v>580000</v>
      </c>
      <c r="N7376" s="2" cm="1">
        <f t="array" ref="N7376">IFERROR(INDEX(tblConsorcios[Prazo (meses)],MOD($J7376,ROWS(tblConsorcios[Produto]))+1),"")</f>
        <v>240</v>
      </c>
      <c r="O7376" s="20" cm="1">
        <f t="array" ref="O7376">IFERROR(INDEX(tblConsorcios[Parcela Mensal (R$)],MOD($J7376,ROWS(tblConsorcios[Produto]))+1),"")</f>
        <v>3112.67</v>
      </c>
      <c r="P7376" s="20" t="str" cm="1">
        <f t="array" ref="P7376">IFERROR(INDEX(tblClientes[Dividendo Mensal (R$)],INT($J7376/ROWS(tblConsorcios[Produto]))+1),"")</f>
        <v/>
      </c>
      <c r="Q7376" s="20" t="str">
        <f t="shared" si="346"/>
        <v/>
      </c>
      <c r="R7376">
        <f t="shared" si="347"/>
        <v>0</v>
      </c>
    </row>
    <row r="7377" spans="10:18" x14ac:dyDescent="0.2">
      <c r="J7377">
        <f t="shared" si="345"/>
        <v>7375</v>
      </c>
      <c r="K7377" t="str" cm="1">
        <f t="array" ref="K7377">IFERROR(INDEX(tblClientes[Cliente],INT($J7377/ROWS(tblConsorcios[Produto]))+1),"")</f>
        <v/>
      </c>
      <c r="L7377" t="str" cm="1">
        <f t="array" ref="L7377">IFERROR(INDEX(tblConsorcios[Produto],MOD($J7377,ROWS(tblConsorcios[Produto]))+1),"")</f>
        <v>Imóvel IE580 – 220m</v>
      </c>
      <c r="M7377" s="20" cm="1">
        <f t="array" ref="M7377">IFERROR(INDEX(tblConsorcios[Valor da Carta (R$)],MOD($J7377,ROWS(tblConsorcios[Produto]))+1),"")</f>
        <v>580000</v>
      </c>
      <c r="N7377" s="2" cm="1">
        <f t="array" ref="N7377">IFERROR(INDEX(tblConsorcios[Prazo (meses)],MOD($J7377,ROWS(tblConsorcios[Produto]))+1),"")</f>
        <v>220</v>
      </c>
      <c r="O7377" s="20" cm="1">
        <f t="array" ref="O7377">IFERROR(INDEX(tblConsorcios[Parcela Mensal (R$)],MOD($J7377,ROWS(tblConsorcios[Produto]))+1),"")</f>
        <v>3369.27</v>
      </c>
      <c r="P7377" s="20" t="str" cm="1">
        <f t="array" ref="P7377">IFERROR(INDEX(tblClientes[Dividendo Mensal (R$)],INT($J7377/ROWS(tblConsorcios[Produto]))+1),"")</f>
        <v/>
      </c>
      <c r="Q7377" s="20" t="str">
        <f t="shared" si="346"/>
        <v/>
      </c>
      <c r="R7377">
        <f t="shared" si="347"/>
        <v>0</v>
      </c>
    </row>
    <row r="7378" spans="10:18" x14ac:dyDescent="0.2">
      <c r="J7378">
        <f t="shared" si="345"/>
        <v>7376</v>
      </c>
      <c r="K7378" t="str" cm="1">
        <f t="array" ref="K7378">IFERROR(INDEX(tblClientes[Cliente],INT($J7378/ROWS(tblConsorcios[Produto]))+1),"")</f>
        <v/>
      </c>
      <c r="L7378" t="str" cm="1">
        <f t="array" ref="L7378">IFERROR(INDEX(tblConsorcios[Produto],MOD($J7378,ROWS(tblConsorcios[Produto]))+1),"")</f>
        <v>Imóvel IE580 – 200m</v>
      </c>
      <c r="M7378" s="20" cm="1">
        <f t="array" ref="M7378">IFERROR(INDEX(tblConsorcios[Valor da Carta (R$)],MOD($J7378,ROWS(tblConsorcios[Produto]))+1),"")</f>
        <v>580000</v>
      </c>
      <c r="N7378" s="2" cm="1">
        <f t="array" ref="N7378">IFERROR(INDEX(tblConsorcios[Prazo (meses)],MOD($J7378,ROWS(tblConsorcios[Produto]))+1),"")</f>
        <v>200</v>
      </c>
      <c r="O7378" s="20" cm="1">
        <f t="array" ref="O7378">IFERROR(INDEX(tblConsorcios[Parcela Mensal (R$)],MOD($J7378,ROWS(tblConsorcios[Produto]))+1),"")</f>
        <v>3677.2</v>
      </c>
      <c r="P7378" s="20" t="str" cm="1">
        <f t="array" ref="P7378">IFERROR(INDEX(tblClientes[Dividendo Mensal (R$)],INT($J7378/ROWS(tblConsorcios[Produto]))+1),"")</f>
        <v/>
      </c>
      <c r="Q7378" s="20" t="str">
        <f t="shared" si="346"/>
        <v/>
      </c>
      <c r="R7378">
        <f t="shared" si="347"/>
        <v>0</v>
      </c>
    </row>
    <row r="7379" spans="10:18" x14ac:dyDescent="0.2">
      <c r="J7379">
        <f t="shared" si="345"/>
        <v>7377</v>
      </c>
      <c r="K7379" t="str" cm="1">
        <f t="array" ref="K7379">IFERROR(INDEX(tblClientes[Cliente],INT($J7379/ROWS(tblConsorcios[Produto]))+1),"")</f>
        <v/>
      </c>
      <c r="L7379" t="str" cm="1">
        <f t="array" ref="L7379">IFERROR(INDEX(tblConsorcios[Produto],MOD($J7379,ROWS(tblConsorcios[Produto]))+1),"")</f>
        <v>Imóvel IE550 – 240m</v>
      </c>
      <c r="M7379" s="20" cm="1">
        <f t="array" ref="M7379">IFERROR(INDEX(tblConsorcios[Valor da Carta (R$)],MOD($J7379,ROWS(tblConsorcios[Produto]))+1),"")</f>
        <v>550000</v>
      </c>
      <c r="N7379" s="2" cm="1">
        <f t="array" ref="N7379">IFERROR(INDEX(tblConsorcios[Prazo (meses)],MOD($J7379,ROWS(tblConsorcios[Produto]))+1),"")</f>
        <v>240</v>
      </c>
      <c r="O7379" s="20" cm="1">
        <f t="array" ref="O7379">IFERROR(INDEX(tblConsorcios[Parcela Mensal (R$)],MOD($J7379,ROWS(tblConsorcios[Produto]))+1),"")</f>
        <v>2951.67</v>
      </c>
      <c r="P7379" s="20" t="str" cm="1">
        <f t="array" ref="P7379">IFERROR(INDEX(tblClientes[Dividendo Mensal (R$)],INT($J7379/ROWS(tblConsorcios[Produto]))+1),"")</f>
        <v/>
      </c>
      <c r="Q7379" s="20" t="str">
        <f t="shared" si="346"/>
        <v/>
      </c>
      <c r="R7379">
        <f t="shared" si="347"/>
        <v>0</v>
      </c>
    </row>
    <row r="7380" spans="10:18" x14ac:dyDescent="0.2">
      <c r="J7380">
        <f t="shared" si="345"/>
        <v>7378</v>
      </c>
      <c r="K7380" t="str" cm="1">
        <f t="array" ref="K7380">IFERROR(INDEX(tblClientes[Cliente],INT($J7380/ROWS(tblConsorcios[Produto]))+1),"")</f>
        <v/>
      </c>
      <c r="L7380" t="str" cm="1">
        <f t="array" ref="L7380">IFERROR(INDEX(tblConsorcios[Produto],MOD($J7380,ROWS(tblConsorcios[Produto]))+1),"")</f>
        <v>Imóvel IE550 – 220m</v>
      </c>
      <c r="M7380" s="20" cm="1">
        <f t="array" ref="M7380">IFERROR(INDEX(tblConsorcios[Valor da Carta (R$)],MOD($J7380,ROWS(tblConsorcios[Produto]))+1),"")</f>
        <v>550000</v>
      </c>
      <c r="N7380" s="2" cm="1">
        <f t="array" ref="N7380">IFERROR(INDEX(tblConsorcios[Prazo (meses)],MOD($J7380,ROWS(tblConsorcios[Produto]))+1),"")</f>
        <v>220</v>
      </c>
      <c r="O7380" s="20" cm="1">
        <f t="array" ref="O7380">IFERROR(INDEX(tblConsorcios[Parcela Mensal (R$)],MOD($J7380,ROWS(tblConsorcios[Produto]))+1),"")</f>
        <v>3195</v>
      </c>
      <c r="P7380" s="20" t="str" cm="1">
        <f t="array" ref="P7380">IFERROR(INDEX(tblClientes[Dividendo Mensal (R$)],INT($J7380/ROWS(tblConsorcios[Produto]))+1),"")</f>
        <v/>
      </c>
      <c r="Q7380" s="20" t="str">
        <f t="shared" si="346"/>
        <v/>
      </c>
      <c r="R7380">
        <f t="shared" si="347"/>
        <v>0</v>
      </c>
    </row>
    <row r="7381" spans="10:18" x14ac:dyDescent="0.2">
      <c r="J7381">
        <f t="shared" si="345"/>
        <v>7379</v>
      </c>
      <c r="K7381" t="str" cm="1">
        <f t="array" ref="K7381">IFERROR(INDEX(tblClientes[Cliente],INT($J7381/ROWS(tblConsorcios[Produto]))+1),"")</f>
        <v/>
      </c>
      <c r="L7381" t="str" cm="1">
        <f t="array" ref="L7381">IFERROR(INDEX(tblConsorcios[Produto],MOD($J7381,ROWS(tblConsorcios[Produto]))+1),"")</f>
        <v>Imóvel IE550 – 200m</v>
      </c>
      <c r="M7381" s="20" cm="1">
        <f t="array" ref="M7381">IFERROR(INDEX(tblConsorcios[Valor da Carta (R$)],MOD($J7381,ROWS(tblConsorcios[Produto]))+1),"")</f>
        <v>550000</v>
      </c>
      <c r="N7381" s="2" cm="1">
        <f t="array" ref="N7381">IFERROR(INDEX(tblConsorcios[Prazo (meses)],MOD($J7381,ROWS(tblConsorcios[Produto]))+1),"")</f>
        <v>200</v>
      </c>
      <c r="O7381" s="20" cm="1">
        <f t="array" ref="O7381">IFERROR(INDEX(tblConsorcios[Parcela Mensal (R$)],MOD($J7381,ROWS(tblConsorcios[Produto]))+1),"")</f>
        <v>3487</v>
      </c>
      <c r="P7381" s="20" t="str" cm="1">
        <f t="array" ref="P7381">IFERROR(INDEX(tblClientes[Dividendo Mensal (R$)],INT($J7381/ROWS(tblConsorcios[Produto]))+1),"")</f>
        <v/>
      </c>
      <c r="Q7381" s="20" t="str">
        <f t="shared" si="346"/>
        <v/>
      </c>
      <c r="R7381">
        <f t="shared" si="347"/>
        <v>0</v>
      </c>
    </row>
    <row r="7382" spans="10:18" x14ac:dyDescent="0.2">
      <c r="J7382">
        <f t="shared" si="345"/>
        <v>7380</v>
      </c>
      <c r="K7382" t="str" cm="1">
        <f t="array" ref="K7382">IFERROR(INDEX(tblClientes[Cliente],INT($J7382/ROWS(tblConsorcios[Produto]))+1),"")</f>
        <v/>
      </c>
      <c r="L7382" t="str" cm="1">
        <f t="array" ref="L7382">IFERROR(INDEX(tblConsorcios[Produto],MOD($J7382,ROWS(tblConsorcios[Produto]))+1),"")</f>
        <v>Imóvel IE530 – 240m</v>
      </c>
      <c r="M7382" s="20" cm="1">
        <f t="array" ref="M7382">IFERROR(INDEX(tblConsorcios[Valor da Carta (R$)],MOD($J7382,ROWS(tblConsorcios[Produto]))+1),"")</f>
        <v>530000</v>
      </c>
      <c r="N7382" s="2" cm="1">
        <f t="array" ref="N7382">IFERROR(INDEX(tblConsorcios[Prazo (meses)],MOD($J7382,ROWS(tblConsorcios[Produto]))+1),"")</f>
        <v>240</v>
      </c>
      <c r="O7382" s="20" cm="1">
        <f t="array" ref="O7382">IFERROR(INDEX(tblConsorcios[Parcela Mensal (R$)],MOD($J7382,ROWS(tblConsorcios[Produto]))+1),"")</f>
        <v>2844.33</v>
      </c>
      <c r="P7382" s="20" t="str" cm="1">
        <f t="array" ref="P7382">IFERROR(INDEX(tblClientes[Dividendo Mensal (R$)],INT($J7382/ROWS(tblConsorcios[Produto]))+1),"")</f>
        <v/>
      </c>
      <c r="Q7382" s="20" t="str">
        <f t="shared" si="346"/>
        <v/>
      </c>
      <c r="R7382">
        <f t="shared" si="347"/>
        <v>0</v>
      </c>
    </row>
    <row r="7383" spans="10:18" x14ac:dyDescent="0.2">
      <c r="J7383">
        <f t="shared" si="345"/>
        <v>7381</v>
      </c>
      <c r="K7383" t="str" cm="1">
        <f t="array" ref="K7383">IFERROR(INDEX(tblClientes[Cliente],INT($J7383/ROWS(tblConsorcios[Produto]))+1),"")</f>
        <v/>
      </c>
      <c r="L7383" t="str" cm="1">
        <f t="array" ref="L7383">IFERROR(INDEX(tblConsorcios[Produto],MOD($J7383,ROWS(tblConsorcios[Produto]))+1),"")</f>
        <v>Imóvel IE530 – 220m</v>
      </c>
      <c r="M7383" s="20" cm="1">
        <f t="array" ref="M7383">IFERROR(INDEX(tblConsorcios[Valor da Carta (R$)],MOD($J7383,ROWS(tblConsorcios[Produto]))+1),"")</f>
        <v>530000</v>
      </c>
      <c r="N7383" s="2" cm="1">
        <f t="array" ref="N7383">IFERROR(INDEX(tblConsorcios[Prazo (meses)],MOD($J7383,ROWS(tblConsorcios[Produto]))+1),"")</f>
        <v>220</v>
      </c>
      <c r="O7383" s="20" cm="1">
        <f t="array" ref="O7383">IFERROR(INDEX(tblConsorcios[Parcela Mensal (R$)],MOD($J7383,ROWS(tblConsorcios[Produto]))+1),"")</f>
        <v>3078.82</v>
      </c>
      <c r="P7383" s="20" t="str" cm="1">
        <f t="array" ref="P7383">IFERROR(INDEX(tblClientes[Dividendo Mensal (R$)],INT($J7383/ROWS(tblConsorcios[Produto]))+1),"")</f>
        <v/>
      </c>
      <c r="Q7383" s="20" t="str">
        <f t="shared" si="346"/>
        <v/>
      </c>
      <c r="R7383">
        <f t="shared" si="347"/>
        <v>0</v>
      </c>
    </row>
    <row r="7384" spans="10:18" x14ac:dyDescent="0.2">
      <c r="J7384">
        <f t="shared" si="345"/>
        <v>7382</v>
      </c>
      <c r="K7384" t="str" cm="1">
        <f t="array" ref="K7384">IFERROR(INDEX(tblClientes[Cliente],INT($J7384/ROWS(tblConsorcios[Produto]))+1),"")</f>
        <v/>
      </c>
      <c r="L7384" t="str" cm="1">
        <f t="array" ref="L7384">IFERROR(INDEX(tblConsorcios[Produto],MOD($J7384,ROWS(tblConsorcios[Produto]))+1),"")</f>
        <v>Imóvel IE530 – 200m</v>
      </c>
      <c r="M7384" s="20" cm="1">
        <f t="array" ref="M7384">IFERROR(INDEX(tblConsorcios[Valor da Carta (R$)],MOD($J7384,ROWS(tblConsorcios[Produto]))+1),"")</f>
        <v>530000</v>
      </c>
      <c r="N7384" s="2" cm="1">
        <f t="array" ref="N7384">IFERROR(INDEX(tblConsorcios[Prazo (meses)],MOD($J7384,ROWS(tblConsorcios[Produto]))+1),"")</f>
        <v>200</v>
      </c>
      <c r="O7384" s="20" cm="1">
        <f t="array" ref="O7384">IFERROR(INDEX(tblConsorcios[Parcela Mensal (R$)],MOD($J7384,ROWS(tblConsorcios[Produto]))+1),"")</f>
        <v>3360.2</v>
      </c>
      <c r="P7384" s="20" t="str" cm="1">
        <f t="array" ref="P7384">IFERROR(INDEX(tblClientes[Dividendo Mensal (R$)],INT($J7384/ROWS(tblConsorcios[Produto]))+1),"")</f>
        <v/>
      </c>
      <c r="Q7384" s="20" t="str">
        <f t="shared" si="346"/>
        <v/>
      </c>
      <c r="R7384">
        <f t="shared" si="347"/>
        <v>0</v>
      </c>
    </row>
    <row r="7385" spans="10:18" x14ac:dyDescent="0.2">
      <c r="J7385">
        <f t="shared" si="345"/>
        <v>7383</v>
      </c>
      <c r="K7385" t="str" cm="1">
        <f t="array" ref="K7385">IFERROR(INDEX(tblClientes[Cliente],INT($J7385/ROWS(tblConsorcios[Produto]))+1),"")</f>
        <v/>
      </c>
      <c r="L7385" t="str" cm="1">
        <f t="array" ref="L7385">IFERROR(INDEX(tblConsorcios[Produto],MOD($J7385,ROWS(tblConsorcios[Produto]))+1),"")</f>
        <v>Imóvel IE500 – 240m</v>
      </c>
      <c r="M7385" s="20" cm="1">
        <f t="array" ref="M7385">IFERROR(INDEX(tblConsorcios[Valor da Carta (R$)],MOD($J7385,ROWS(tblConsorcios[Produto]))+1),"")</f>
        <v>500000</v>
      </c>
      <c r="N7385" s="2" cm="1">
        <f t="array" ref="N7385">IFERROR(INDEX(tblConsorcios[Prazo (meses)],MOD($J7385,ROWS(tblConsorcios[Produto]))+1),"")</f>
        <v>240</v>
      </c>
      <c r="O7385" s="20" cm="1">
        <f t="array" ref="O7385">IFERROR(INDEX(tblConsorcios[Parcela Mensal (R$)],MOD($J7385,ROWS(tblConsorcios[Produto]))+1),"")</f>
        <v>2683.33</v>
      </c>
      <c r="P7385" s="20" t="str" cm="1">
        <f t="array" ref="P7385">IFERROR(INDEX(tblClientes[Dividendo Mensal (R$)],INT($J7385/ROWS(tblConsorcios[Produto]))+1),"")</f>
        <v/>
      </c>
      <c r="Q7385" s="20" t="str">
        <f t="shared" si="346"/>
        <v/>
      </c>
      <c r="R7385">
        <f t="shared" si="347"/>
        <v>0</v>
      </c>
    </row>
    <row r="7386" spans="10:18" x14ac:dyDescent="0.2">
      <c r="J7386">
        <f t="shared" si="345"/>
        <v>7384</v>
      </c>
      <c r="K7386" t="str" cm="1">
        <f t="array" ref="K7386">IFERROR(INDEX(tblClientes[Cliente],INT($J7386/ROWS(tblConsorcios[Produto]))+1),"")</f>
        <v/>
      </c>
      <c r="L7386" t="str" cm="1">
        <f t="array" ref="L7386">IFERROR(INDEX(tblConsorcios[Produto],MOD($J7386,ROWS(tblConsorcios[Produto]))+1),"")</f>
        <v>Imóvel IE500 – 220m</v>
      </c>
      <c r="M7386" s="20" cm="1">
        <f t="array" ref="M7386">IFERROR(INDEX(tblConsorcios[Valor da Carta (R$)],MOD($J7386,ROWS(tblConsorcios[Produto]))+1),"")</f>
        <v>500000</v>
      </c>
      <c r="N7386" s="2" cm="1">
        <f t="array" ref="N7386">IFERROR(INDEX(tblConsorcios[Prazo (meses)],MOD($J7386,ROWS(tblConsorcios[Produto]))+1),"")</f>
        <v>220</v>
      </c>
      <c r="O7386" s="20" cm="1">
        <f t="array" ref="O7386">IFERROR(INDEX(tblConsorcios[Parcela Mensal (R$)],MOD($J7386,ROWS(tblConsorcios[Produto]))+1),"")</f>
        <v>2904.55</v>
      </c>
      <c r="P7386" s="20" t="str" cm="1">
        <f t="array" ref="P7386">IFERROR(INDEX(tblClientes[Dividendo Mensal (R$)],INT($J7386/ROWS(tblConsorcios[Produto]))+1),"")</f>
        <v/>
      </c>
      <c r="Q7386" s="20" t="str">
        <f t="shared" si="346"/>
        <v/>
      </c>
      <c r="R7386">
        <f t="shared" si="347"/>
        <v>0</v>
      </c>
    </row>
    <row r="7387" spans="10:18" x14ac:dyDescent="0.2">
      <c r="J7387">
        <f t="shared" si="345"/>
        <v>7385</v>
      </c>
      <c r="K7387" t="str" cm="1">
        <f t="array" ref="K7387">IFERROR(INDEX(tblClientes[Cliente],INT($J7387/ROWS(tblConsorcios[Produto]))+1),"")</f>
        <v/>
      </c>
      <c r="L7387" t="str" cm="1">
        <f t="array" ref="L7387">IFERROR(INDEX(tblConsorcios[Produto],MOD($J7387,ROWS(tblConsorcios[Produto]))+1),"")</f>
        <v>Imóvel IE500 – 200m</v>
      </c>
      <c r="M7387" s="20" cm="1">
        <f t="array" ref="M7387">IFERROR(INDEX(tblConsorcios[Valor da Carta (R$)],MOD($J7387,ROWS(tblConsorcios[Produto]))+1),"")</f>
        <v>500000</v>
      </c>
      <c r="N7387" s="2" cm="1">
        <f t="array" ref="N7387">IFERROR(INDEX(tblConsorcios[Prazo (meses)],MOD($J7387,ROWS(tblConsorcios[Produto]))+1),"")</f>
        <v>200</v>
      </c>
      <c r="O7387" s="20" cm="1">
        <f t="array" ref="O7387">IFERROR(INDEX(tblConsorcios[Parcela Mensal (R$)],MOD($J7387,ROWS(tblConsorcios[Produto]))+1),"")</f>
        <v>3170</v>
      </c>
      <c r="P7387" s="20" t="str" cm="1">
        <f t="array" ref="P7387">IFERROR(INDEX(tblClientes[Dividendo Mensal (R$)],INT($J7387/ROWS(tblConsorcios[Produto]))+1),"")</f>
        <v/>
      </c>
      <c r="Q7387" s="20" t="str">
        <f t="shared" si="346"/>
        <v/>
      </c>
      <c r="R7387">
        <f t="shared" si="347"/>
        <v>0</v>
      </c>
    </row>
    <row r="7388" spans="10:18" x14ac:dyDescent="0.2">
      <c r="J7388">
        <f t="shared" si="345"/>
        <v>7386</v>
      </c>
      <c r="K7388" t="str" cm="1">
        <f t="array" ref="K7388">IFERROR(INDEX(tblClientes[Cliente],INT($J7388/ROWS(tblConsorcios[Produto]))+1),"")</f>
        <v/>
      </c>
      <c r="L7388" t="str" cm="1">
        <f t="array" ref="L7388">IFERROR(INDEX(tblConsorcios[Produto],MOD($J7388,ROWS(tblConsorcios[Produto]))+1),"")</f>
        <v>Imóvel IE480 – 240m</v>
      </c>
      <c r="M7388" s="20" cm="1">
        <f t="array" ref="M7388">IFERROR(INDEX(tblConsorcios[Valor da Carta (R$)],MOD($J7388,ROWS(tblConsorcios[Produto]))+1),"")</f>
        <v>480000</v>
      </c>
      <c r="N7388" s="2" cm="1">
        <f t="array" ref="N7388">IFERROR(INDEX(tblConsorcios[Prazo (meses)],MOD($J7388,ROWS(tblConsorcios[Produto]))+1),"")</f>
        <v>240</v>
      </c>
      <c r="O7388" s="20" cm="1">
        <f t="array" ref="O7388">IFERROR(INDEX(tblConsorcios[Parcela Mensal (R$)],MOD($J7388,ROWS(tblConsorcios[Produto]))+1),"")</f>
        <v>2576</v>
      </c>
      <c r="P7388" s="20" t="str" cm="1">
        <f t="array" ref="P7388">IFERROR(INDEX(tblClientes[Dividendo Mensal (R$)],INT($J7388/ROWS(tblConsorcios[Produto]))+1),"")</f>
        <v/>
      </c>
      <c r="Q7388" s="20" t="str">
        <f t="shared" si="346"/>
        <v/>
      </c>
      <c r="R7388">
        <f t="shared" si="347"/>
        <v>0</v>
      </c>
    </row>
    <row r="7389" spans="10:18" x14ac:dyDescent="0.2">
      <c r="J7389">
        <f t="shared" si="345"/>
        <v>7387</v>
      </c>
      <c r="K7389" t="str" cm="1">
        <f t="array" ref="K7389">IFERROR(INDEX(tblClientes[Cliente],INT($J7389/ROWS(tblConsorcios[Produto]))+1),"")</f>
        <v/>
      </c>
      <c r="L7389" t="str" cm="1">
        <f t="array" ref="L7389">IFERROR(INDEX(tblConsorcios[Produto],MOD($J7389,ROWS(tblConsorcios[Produto]))+1),"")</f>
        <v>Imóvel IE480 – 220m</v>
      </c>
      <c r="M7389" s="20" cm="1">
        <f t="array" ref="M7389">IFERROR(INDEX(tblConsorcios[Valor da Carta (R$)],MOD($J7389,ROWS(tblConsorcios[Produto]))+1),"")</f>
        <v>480000</v>
      </c>
      <c r="N7389" s="2" cm="1">
        <f t="array" ref="N7389">IFERROR(INDEX(tblConsorcios[Prazo (meses)],MOD($J7389,ROWS(tblConsorcios[Produto]))+1),"")</f>
        <v>220</v>
      </c>
      <c r="O7389" s="20" cm="1">
        <f t="array" ref="O7389">IFERROR(INDEX(tblConsorcios[Parcela Mensal (R$)],MOD($J7389,ROWS(tblConsorcios[Produto]))+1),"")</f>
        <v>2788.36</v>
      </c>
      <c r="P7389" s="20" t="str" cm="1">
        <f t="array" ref="P7389">IFERROR(INDEX(tblClientes[Dividendo Mensal (R$)],INT($J7389/ROWS(tblConsorcios[Produto]))+1),"")</f>
        <v/>
      </c>
      <c r="Q7389" s="20" t="str">
        <f t="shared" si="346"/>
        <v/>
      </c>
      <c r="R7389">
        <f t="shared" si="347"/>
        <v>0</v>
      </c>
    </row>
    <row r="7390" spans="10:18" x14ac:dyDescent="0.2">
      <c r="J7390">
        <f t="shared" si="345"/>
        <v>7388</v>
      </c>
      <c r="K7390" t="str" cm="1">
        <f t="array" ref="K7390">IFERROR(INDEX(tblClientes[Cliente],INT($J7390/ROWS(tblConsorcios[Produto]))+1),"")</f>
        <v/>
      </c>
      <c r="L7390" t="str" cm="1">
        <f t="array" ref="L7390">IFERROR(INDEX(tblConsorcios[Produto],MOD($J7390,ROWS(tblConsorcios[Produto]))+1),"")</f>
        <v>Imóvel IE480 – 200m</v>
      </c>
      <c r="M7390" s="20" cm="1">
        <f t="array" ref="M7390">IFERROR(INDEX(tblConsorcios[Valor da Carta (R$)],MOD($J7390,ROWS(tblConsorcios[Produto]))+1),"")</f>
        <v>480000</v>
      </c>
      <c r="N7390" s="2" cm="1">
        <f t="array" ref="N7390">IFERROR(INDEX(tblConsorcios[Prazo (meses)],MOD($J7390,ROWS(tblConsorcios[Produto]))+1),"")</f>
        <v>200</v>
      </c>
      <c r="O7390" s="20" cm="1">
        <f t="array" ref="O7390">IFERROR(INDEX(tblConsorcios[Parcela Mensal (R$)],MOD($J7390,ROWS(tblConsorcios[Produto]))+1),"")</f>
        <v>3043.2</v>
      </c>
      <c r="P7390" s="20" t="str" cm="1">
        <f t="array" ref="P7390">IFERROR(INDEX(tblClientes[Dividendo Mensal (R$)],INT($J7390/ROWS(tblConsorcios[Produto]))+1),"")</f>
        <v/>
      </c>
      <c r="Q7390" s="20" t="str">
        <f t="shared" si="346"/>
        <v/>
      </c>
      <c r="R7390">
        <f t="shared" si="347"/>
        <v>0</v>
      </c>
    </row>
    <row r="7391" spans="10:18" x14ac:dyDescent="0.2">
      <c r="J7391">
        <f t="shared" si="345"/>
        <v>7389</v>
      </c>
      <c r="K7391" t="str" cm="1">
        <f t="array" ref="K7391">IFERROR(INDEX(tblClientes[Cliente],INT($J7391/ROWS(tblConsorcios[Produto]))+1),"")</f>
        <v/>
      </c>
      <c r="L7391" t="str" cm="1">
        <f t="array" ref="L7391">IFERROR(INDEX(tblConsorcios[Produto],MOD($J7391,ROWS(tblConsorcios[Produto]))+1),"")</f>
        <v>Imóvel IE450 – 240m</v>
      </c>
      <c r="M7391" s="20" cm="1">
        <f t="array" ref="M7391">IFERROR(INDEX(tblConsorcios[Valor da Carta (R$)],MOD($J7391,ROWS(tblConsorcios[Produto]))+1),"")</f>
        <v>450000</v>
      </c>
      <c r="N7391" s="2" cm="1">
        <f t="array" ref="N7391">IFERROR(INDEX(tblConsorcios[Prazo (meses)],MOD($J7391,ROWS(tblConsorcios[Produto]))+1),"")</f>
        <v>240</v>
      </c>
      <c r="O7391" s="20" cm="1">
        <f t="array" ref="O7391">IFERROR(INDEX(tblConsorcios[Parcela Mensal (R$)],MOD($J7391,ROWS(tblConsorcios[Produto]))+1),"")</f>
        <v>2415</v>
      </c>
      <c r="P7391" s="20" t="str" cm="1">
        <f t="array" ref="P7391">IFERROR(INDEX(tblClientes[Dividendo Mensal (R$)],INT($J7391/ROWS(tblConsorcios[Produto]))+1),"")</f>
        <v/>
      </c>
      <c r="Q7391" s="20" t="str">
        <f t="shared" si="346"/>
        <v/>
      </c>
      <c r="R7391">
        <f t="shared" si="347"/>
        <v>0</v>
      </c>
    </row>
    <row r="7392" spans="10:18" x14ac:dyDescent="0.2">
      <c r="J7392">
        <f t="shared" si="345"/>
        <v>7390</v>
      </c>
      <c r="K7392" t="str" cm="1">
        <f t="array" ref="K7392">IFERROR(INDEX(tblClientes[Cliente],INT($J7392/ROWS(tblConsorcios[Produto]))+1),"")</f>
        <v/>
      </c>
      <c r="L7392" t="str" cm="1">
        <f t="array" ref="L7392">IFERROR(INDEX(tblConsorcios[Produto],MOD($J7392,ROWS(tblConsorcios[Produto]))+1),"")</f>
        <v>Imóvel IE450 – 220m</v>
      </c>
      <c r="M7392" s="20" cm="1">
        <f t="array" ref="M7392">IFERROR(INDEX(tblConsorcios[Valor da Carta (R$)],MOD($J7392,ROWS(tblConsorcios[Produto]))+1),"")</f>
        <v>450000</v>
      </c>
      <c r="N7392" s="2" cm="1">
        <f t="array" ref="N7392">IFERROR(INDEX(tblConsorcios[Prazo (meses)],MOD($J7392,ROWS(tblConsorcios[Produto]))+1),"")</f>
        <v>220</v>
      </c>
      <c r="O7392" s="20" cm="1">
        <f t="array" ref="O7392">IFERROR(INDEX(tblConsorcios[Parcela Mensal (R$)],MOD($J7392,ROWS(tblConsorcios[Produto]))+1),"")</f>
        <v>2614.09</v>
      </c>
      <c r="P7392" s="20" t="str" cm="1">
        <f t="array" ref="P7392">IFERROR(INDEX(tblClientes[Dividendo Mensal (R$)],INT($J7392/ROWS(tblConsorcios[Produto]))+1),"")</f>
        <v/>
      </c>
      <c r="Q7392" s="20" t="str">
        <f t="shared" si="346"/>
        <v/>
      </c>
      <c r="R7392">
        <f t="shared" si="347"/>
        <v>0</v>
      </c>
    </row>
    <row r="7393" spans="10:18" x14ac:dyDescent="0.2">
      <c r="J7393">
        <f t="shared" si="345"/>
        <v>7391</v>
      </c>
      <c r="K7393" t="str" cm="1">
        <f t="array" ref="K7393">IFERROR(INDEX(tblClientes[Cliente],INT($J7393/ROWS(tblConsorcios[Produto]))+1),"")</f>
        <v/>
      </c>
      <c r="L7393" t="str" cm="1">
        <f t="array" ref="L7393">IFERROR(INDEX(tblConsorcios[Produto],MOD($J7393,ROWS(tblConsorcios[Produto]))+1),"")</f>
        <v>Imóvel IE450 – 200m</v>
      </c>
      <c r="M7393" s="20" cm="1">
        <f t="array" ref="M7393">IFERROR(INDEX(tblConsorcios[Valor da Carta (R$)],MOD($J7393,ROWS(tblConsorcios[Produto]))+1),"")</f>
        <v>450000</v>
      </c>
      <c r="N7393" s="2" cm="1">
        <f t="array" ref="N7393">IFERROR(INDEX(tblConsorcios[Prazo (meses)],MOD($J7393,ROWS(tblConsorcios[Produto]))+1),"")</f>
        <v>200</v>
      </c>
      <c r="O7393" s="20" cm="1">
        <f t="array" ref="O7393">IFERROR(INDEX(tblConsorcios[Parcela Mensal (R$)],MOD($J7393,ROWS(tblConsorcios[Produto]))+1),"")</f>
        <v>2853</v>
      </c>
      <c r="P7393" s="20" t="str" cm="1">
        <f t="array" ref="P7393">IFERROR(INDEX(tblClientes[Dividendo Mensal (R$)],INT($J7393/ROWS(tblConsorcios[Produto]))+1),"")</f>
        <v/>
      </c>
      <c r="Q7393" s="20" t="str">
        <f t="shared" si="346"/>
        <v/>
      </c>
      <c r="R7393">
        <f t="shared" si="347"/>
        <v>0</v>
      </c>
    </row>
    <row r="7394" spans="10:18" x14ac:dyDescent="0.2">
      <c r="J7394">
        <f t="shared" si="345"/>
        <v>7392</v>
      </c>
      <c r="K7394" t="str" cm="1">
        <f t="array" ref="K7394">IFERROR(INDEX(tblClientes[Cliente],INT($J7394/ROWS(tblConsorcios[Produto]))+1),"")</f>
        <v/>
      </c>
      <c r="L7394" t="str" cm="1">
        <f t="array" ref="L7394">IFERROR(INDEX(tblConsorcios[Produto],MOD($J7394,ROWS(tblConsorcios[Produto]))+1),"")</f>
        <v>Imóvel IE430 – 240m</v>
      </c>
      <c r="M7394" s="20" cm="1">
        <f t="array" ref="M7394">IFERROR(INDEX(tblConsorcios[Valor da Carta (R$)],MOD($J7394,ROWS(tblConsorcios[Produto]))+1),"")</f>
        <v>430000</v>
      </c>
      <c r="N7394" s="2" cm="1">
        <f t="array" ref="N7394">IFERROR(INDEX(tblConsorcios[Prazo (meses)],MOD($J7394,ROWS(tblConsorcios[Produto]))+1),"")</f>
        <v>240</v>
      </c>
      <c r="O7394" s="20" cm="1">
        <f t="array" ref="O7394">IFERROR(INDEX(tblConsorcios[Parcela Mensal (R$)],MOD($J7394,ROWS(tblConsorcios[Produto]))+1),"")</f>
        <v>2307.67</v>
      </c>
      <c r="P7394" s="20" t="str" cm="1">
        <f t="array" ref="P7394">IFERROR(INDEX(tblClientes[Dividendo Mensal (R$)],INT($J7394/ROWS(tblConsorcios[Produto]))+1),"")</f>
        <v/>
      </c>
      <c r="Q7394" s="20" t="str">
        <f t="shared" si="346"/>
        <v/>
      </c>
      <c r="R7394">
        <f t="shared" si="347"/>
        <v>0</v>
      </c>
    </row>
    <row r="7395" spans="10:18" x14ac:dyDescent="0.2">
      <c r="J7395">
        <f t="shared" si="345"/>
        <v>7393</v>
      </c>
      <c r="K7395" t="str" cm="1">
        <f t="array" ref="K7395">IFERROR(INDEX(tblClientes[Cliente],INT($J7395/ROWS(tblConsorcios[Produto]))+1),"")</f>
        <v/>
      </c>
      <c r="L7395" t="str" cm="1">
        <f t="array" ref="L7395">IFERROR(INDEX(tblConsorcios[Produto],MOD($J7395,ROWS(tblConsorcios[Produto]))+1),"")</f>
        <v>Imóvel IE430 – 220m</v>
      </c>
      <c r="M7395" s="20" cm="1">
        <f t="array" ref="M7395">IFERROR(INDEX(tblConsorcios[Valor da Carta (R$)],MOD($J7395,ROWS(tblConsorcios[Produto]))+1),"")</f>
        <v>430000</v>
      </c>
      <c r="N7395" s="2" cm="1">
        <f t="array" ref="N7395">IFERROR(INDEX(tblConsorcios[Prazo (meses)],MOD($J7395,ROWS(tblConsorcios[Produto]))+1),"")</f>
        <v>220</v>
      </c>
      <c r="O7395" s="20" cm="1">
        <f t="array" ref="O7395">IFERROR(INDEX(tblConsorcios[Parcela Mensal (R$)],MOD($J7395,ROWS(tblConsorcios[Produto]))+1),"")</f>
        <v>2497.91</v>
      </c>
      <c r="P7395" s="20" t="str" cm="1">
        <f t="array" ref="P7395">IFERROR(INDEX(tblClientes[Dividendo Mensal (R$)],INT($J7395/ROWS(tblConsorcios[Produto]))+1),"")</f>
        <v/>
      </c>
      <c r="Q7395" s="20" t="str">
        <f t="shared" si="346"/>
        <v/>
      </c>
      <c r="R7395">
        <f t="shared" si="347"/>
        <v>0</v>
      </c>
    </row>
    <row r="7396" spans="10:18" x14ac:dyDescent="0.2">
      <c r="J7396">
        <f t="shared" si="345"/>
        <v>7394</v>
      </c>
      <c r="K7396" t="str" cm="1">
        <f t="array" ref="K7396">IFERROR(INDEX(tblClientes[Cliente],INT($J7396/ROWS(tblConsorcios[Produto]))+1),"")</f>
        <v/>
      </c>
      <c r="L7396" t="str" cm="1">
        <f t="array" ref="L7396">IFERROR(INDEX(tblConsorcios[Produto],MOD($J7396,ROWS(tblConsorcios[Produto]))+1),"")</f>
        <v>Imóvel IE430 – 200m</v>
      </c>
      <c r="M7396" s="20" cm="1">
        <f t="array" ref="M7396">IFERROR(INDEX(tblConsorcios[Valor da Carta (R$)],MOD($J7396,ROWS(tblConsorcios[Produto]))+1),"")</f>
        <v>430000</v>
      </c>
      <c r="N7396" s="2" cm="1">
        <f t="array" ref="N7396">IFERROR(INDEX(tblConsorcios[Prazo (meses)],MOD($J7396,ROWS(tblConsorcios[Produto]))+1),"")</f>
        <v>200</v>
      </c>
      <c r="O7396" s="20" cm="1">
        <f t="array" ref="O7396">IFERROR(INDEX(tblConsorcios[Parcela Mensal (R$)],MOD($J7396,ROWS(tblConsorcios[Produto]))+1),"")</f>
        <v>2726.2</v>
      </c>
      <c r="P7396" s="20" t="str" cm="1">
        <f t="array" ref="P7396">IFERROR(INDEX(tblClientes[Dividendo Mensal (R$)],INT($J7396/ROWS(tblConsorcios[Produto]))+1),"")</f>
        <v/>
      </c>
      <c r="Q7396" s="20" t="str">
        <f t="shared" si="346"/>
        <v/>
      </c>
      <c r="R7396">
        <f t="shared" si="347"/>
        <v>0</v>
      </c>
    </row>
    <row r="7397" spans="10:18" x14ac:dyDescent="0.2">
      <c r="J7397">
        <f t="shared" si="345"/>
        <v>7395</v>
      </c>
      <c r="K7397" t="str" cm="1">
        <f t="array" ref="K7397">IFERROR(INDEX(tblClientes[Cliente],INT($J7397/ROWS(tblConsorcios[Produto]))+1),"")</f>
        <v/>
      </c>
      <c r="L7397" t="str" cm="1">
        <f t="array" ref="L7397">IFERROR(INDEX(tblConsorcios[Produto],MOD($J7397,ROWS(tblConsorcios[Produto]))+1),"")</f>
        <v>Imóvel IE400 – 240m</v>
      </c>
      <c r="M7397" s="20" cm="1">
        <f t="array" ref="M7397">IFERROR(INDEX(tblConsorcios[Valor da Carta (R$)],MOD($J7397,ROWS(tblConsorcios[Produto]))+1),"")</f>
        <v>400000</v>
      </c>
      <c r="N7397" s="2" cm="1">
        <f t="array" ref="N7397">IFERROR(INDEX(tblConsorcios[Prazo (meses)],MOD($J7397,ROWS(tblConsorcios[Produto]))+1),"")</f>
        <v>240</v>
      </c>
      <c r="O7397" s="20" cm="1">
        <f t="array" ref="O7397">IFERROR(INDEX(tblConsorcios[Parcela Mensal (R$)],MOD($J7397,ROWS(tblConsorcios[Produto]))+1),"")</f>
        <v>2146.67</v>
      </c>
      <c r="P7397" s="20" t="str" cm="1">
        <f t="array" ref="P7397">IFERROR(INDEX(tblClientes[Dividendo Mensal (R$)],INT($J7397/ROWS(tblConsorcios[Produto]))+1),"")</f>
        <v/>
      </c>
      <c r="Q7397" s="20" t="str">
        <f t="shared" si="346"/>
        <v/>
      </c>
      <c r="R7397">
        <f t="shared" si="347"/>
        <v>0</v>
      </c>
    </row>
    <row r="7398" spans="10:18" x14ac:dyDescent="0.2">
      <c r="J7398">
        <f t="shared" si="345"/>
        <v>7396</v>
      </c>
      <c r="K7398" t="str" cm="1">
        <f t="array" ref="K7398">IFERROR(INDEX(tblClientes[Cliente],INT($J7398/ROWS(tblConsorcios[Produto]))+1),"")</f>
        <v/>
      </c>
      <c r="L7398" t="str" cm="1">
        <f t="array" ref="L7398">IFERROR(INDEX(tblConsorcios[Produto],MOD($J7398,ROWS(tblConsorcios[Produto]))+1),"")</f>
        <v>Imóvel IE400 – 220m</v>
      </c>
      <c r="M7398" s="20" cm="1">
        <f t="array" ref="M7398">IFERROR(INDEX(tblConsorcios[Valor da Carta (R$)],MOD($J7398,ROWS(tblConsorcios[Produto]))+1),"")</f>
        <v>400000</v>
      </c>
      <c r="N7398" s="2" cm="1">
        <f t="array" ref="N7398">IFERROR(INDEX(tblConsorcios[Prazo (meses)],MOD($J7398,ROWS(tblConsorcios[Produto]))+1),"")</f>
        <v>220</v>
      </c>
      <c r="O7398" s="20" cm="1">
        <f t="array" ref="O7398">IFERROR(INDEX(tblConsorcios[Parcela Mensal (R$)],MOD($J7398,ROWS(tblConsorcios[Produto]))+1),"")</f>
        <v>2323.64</v>
      </c>
      <c r="P7398" s="20" t="str" cm="1">
        <f t="array" ref="P7398">IFERROR(INDEX(tblClientes[Dividendo Mensal (R$)],INT($J7398/ROWS(tblConsorcios[Produto]))+1),"")</f>
        <v/>
      </c>
      <c r="Q7398" s="20" t="str">
        <f t="shared" si="346"/>
        <v/>
      </c>
      <c r="R7398">
        <f t="shared" si="347"/>
        <v>0</v>
      </c>
    </row>
    <row r="7399" spans="10:18" x14ac:dyDescent="0.2">
      <c r="J7399">
        <f t="shared" si="345"/>
        <v>7397</v>
      </c>
      <c r="K7399" t="str" cm="1">
        <f t="array" ref="K7399">IFERROR(INDEX(tblClientes[Cliente],INT($J7399/ROWS(tblConsorcios[Produto]))+1),"")</f>
        <v/>
      </c>
      <c r="L7399" t="str" cm="1">
        <f t="array" ref="L7399">IFERROR(INDEX(tblConsorcios[Produto],MOD($J7399,ROWS(tblConsorcios[Produto]))+1),"")</f>
        <v>Imóvel IE400 – 200m</v>
      </c>
      <c r="M7399" s="20" cm="1">
        <f t="array" ref="M7399">IFERROR(INDEX(tblConsorcios[Valor da Carta (R$)],MOD($J7399,ROWS(tblConsorcios[Produto]))+1),"")</f>
        <v>400000</v>
      </c>
      <c r="N7399" s="2" cm="1">
        <f t="array" ref="N7399">IFERROR(INDEX(tblConsorcios[Prazo (meses)],MOD($J7399,ROWS(tblConsorcios[Produto]))+1),"")</f>
        <v>200</v>
      </c>
      <c r="O7399" s="20" cm="1">
        <f t="array" ref="O7399">IFERROR(INDEX(tblConsorcios[Parcela Mensal (R$)],MOD($J7399,ROWS(tblConsorcios[Produto]))+1),"")</f>
        <v>2536</v>
      </c>
      <c r="P7399" s="20" t="str" cm="1">
        <f t="array" ref="P7399">IFERROR(INDEX(tblClientes[Dividendo Mensal (R$)],INT($J7399/ROWS(tblConsorcios[Produto]))+1),"")</f>
        <v/>
      </c>
      <c r="Q7399" s="20" t="str">
        <f t="shared" si="346"/>
        <v/>
      </c>
      <c r="R7399">
        <f t="shared" si="347"/>
        <v>0</v>
      </c>
    </row>
    <row r="7400" spans="10:18" x14ac:dyDescent="0.2">
      <c r="J7400">
        <f t="shared" si="345"/>
        <v>7398</v>
      </c>
      <c r="K7400" t="str" cm="1">
        <f t="array" ref="K7400">IFERROR(INDEX(tblClientes[Cliente],INT($J7400/ROWS(tblConsorcios[Produto]))+1),"")</f>
        <v/>
      </c>
      <c r="L7400" t="str" cm="1">
        <f t="array" ref="L7400">IFERROR(INDEX(tblConsorcios[Produto],MOD($J7400,ROWS(tblConsorcios[Produto]))+1),"")</f>
        <v>Imóvel IE380 – 240m</v>
      </c>
      <c r="M7400" s="20" cm="1">
        <f t="array" ref="M7400">IFERROR(INDEX(tblConsorcios[Valor da Carta (R$)],MOD($J7400,ROWS(tblConsorcios[Produto]))+1),"")</f>
        <v>380000</v>
      </c>
      <c r="N7400" s="2" cm="1">
        <f t="array" ref="N7400">IFERROR(INDEX(tblConsorcios[Prazo (meses)],MOD($J7400,ROWS(tblConsorcios[Produto]))+1),"")</f>
        <v>240</v>
      </c>
      <c r="O7400" s="20" cm="1">
        <f t="array" ref="O7400">IFERROR(INDEX(tblConsorcios[Parcela Mensal (R$)],MOD($J7400,ROWS(tblConsorcios[Produto]))+1),"")</f>
        <v>2039.33</v>
      </c>
      <c r="P7400" s="20" t="str" cm="1">
        <f t="array" ref="P7400">IFERROR(INDEX(tblClientes[Dividendo Mensal (R$)],INT($J7400/ROWS(tblConsorcios[Produto]))+1),"")</f>
        <v/>
      </c>
      <c r="Q7400" s="20" t="str">
        <f t="shared" si="346"/>
        <v/>
      </c>
      <c r="R7400">
        <f t="shared" si="347"/>
        <v>0</v>
      </c>
    </row>
    <row r="7401" spans="10:18" x14ac:dyDescent="0.2">
      <c r="J7401">
        <f t="shared" si="345"/>
        <v>7399</v>
      </c>
      <c r="K7401" t="str" cm="1">
        <f t="array" ref="K7401">IFERROR(INDEX(tblClientes[Cliente],INT($J7401/ROWS(tblConsorcios[Produto]))+1),"")</f>
        <v/>
      </c>
      <c r="L7401" t="str" cm="1">
        <f t="array" ref="L7401">IFERROR(INDEX(tblConsorcios[Produto],MOD($J7401,ROWS(tblConsorcios[Produto]))+1),"")</f>
        <v>Imóvel IE380 – 220m</v>
      </c>
      <c r="M7401" s="20" cm="1">
        <f t="array" ref="M7401">IFERROR(INDEX(tblConsorcios[Valor da Carta (R$)],MOD($J7401,ROWS(tblConsorcios[Produto]))+1),"")</f>
        <v>380000</v>
      </c>
      <c r="N7401" s="2" cm="1">
        <f t="array" ref="N7401">IFERROR(INDEX(tblConsorcios[Prazo (meses)],MOD($J7401,ROWS(tblConsorcios[Produto]))+1),"")</f>
        <v>220</v>
      </c>
      <c r="O7401" s="20" cm="1">
        <f t="array" ref="O7401">IFERROR(INDEX(tblConsorcios[Parcela Mensal (R$)],MOD($J7401,ROWS(tblConsorcios[Produto]))+1),"")</f>
        <v>2207.4499999999998</v>
      </c>
      <c r="P7401" s="20" t="str" cm="1">
        <f t="array" ref="P7401">IFERROR(INDEX(tblClientes[Dividendo Mensal (R$)],INT($J7401/ROWS(tblConsorcios[Produto]))+1),"")</f>
        <v/>
      </c>
      <c r="Q7401" s="20" t="str">
        <f t="shared" si="346"/>
        <v/>
      </c>
      <c r="R7401">
        <f t="shared" si="347"/>
        <v>0</v>
      </c>
    </row>
    <row r="7402" spans="10:18" x14ac:dyDescent="0.2">
      <c r="J7402">
        <f t="shared" si="345"/>
        <v>7400</v>
      </c>
      <c r="K7402" t="str" cm="1">
        <f t="array" ref="K7402">IFERROR(INDEX(tblClientes[Cliente],INT($J7402/ROWS(tblConsorcios[Produto]))+1),"")</f>
        <v/>
      </c>
      <c r="L7402" t="str" cm="1">
        <f t="array" ref="L7402">IFERROR(INDEX(tblConsorcios[Produto],MOD($J7402,ROWS(tblConsorcios[Produto]))+1),"")</f>
        <v>Imóvel IE380 – 200m</v>
      </c>
      <c r="M7402" s="20" cm="1">
        <f t="array" ref="M7402">IFERROR(INDEX(tblConsorcios[Valor da Carta (R$)],MOD($J7402,ROWS(tblConsorcios[Produto]))+1),"")</f>
        <v>380000</v>
      </c>
      <c r="N7402" s="2" cm="1">
        <f t="array" ref="N7402">IFERROR(INDEX(tblConsorcios[Prazo (meses)],MOD($J7402,ROWS(tblConsorcios[Produto]))+1),"")</f>
        <v>200</v>
      </c>
      <c r="O7402" s="20" cm="1">
        <f t="array" ref="O7402">IFERROR(INDEX(tblConsorcios[Parcela Mensal (R$)],MOD($J7402,ROWS(tblConsorcios[Produto]))+1),"")</f>
        <v>2409.1999999999998</v>
      </c>
      <c r="P7402" s="20" t="str" cm="1">
        <f t="array" ref="P7402">IFERROR(INDEX(tblClientes[Dividendo Mensal (R$)],INT($J7402/ROWS(tblConsorcios[Produto]))+1),"")</f>
        <v/>
      </c>
      <c r="Q7402" s="20" t="str">
        <f t="shared" si="346"/>
        <v/>
      </c>
      <c r="R7402">
        <f t="shared" si="347"/>
        <v>0</v>
      </c>
    </row>
    <row r="7403" spans="10:18" x14ac:dyDescent="0.2">
      <c r="J7403">
        <f t="shared" si="345"/>
        <v>7401</v>
      </c>
      <c r="K7403" t="str" cm="1">
        <f t="array" ref="K7403">IFERROR(INDEX(tblClientes[Cliente],INT($J7403/ROWS(tblConsorcios[Produto]))+1),"")</f>
        <v/>
      </c>
      <c r="L7403" t="str" cm="1">
        <f t="array" ref="L7403">IFERROR(INDEX(tblConsorcios[Produto],MOD($J7403,ROWS(tblConsorcios[Produto]))+1),"")</f>
        <v>Imóvel IE350 – 240m</v>
      </c>
      <c r="M7403" s="20" cm="1">
        <f t="array" ref="M7403">IFERROR(INDEX(tblConsorcios[Valor da Carta (R$)],MOD($J7403,ROWS(tblConsorcios[Produto]))+1),"")</f>
        <v>350000</v>
      </c>
      <c r="N7403" s="2" cm="1">
        <f t="array" ref="N7403">IFERROR(INDEX(tblConsorcios[Prazo (meses)],MOD($J7403,ROWS(tblConsorcios[Produto]))+1),"")</f>
        <v>240</v>
      </c>
      <c r="O7403" s="20" cm="1">
        <f t="array" ref="O7403">IFERROR(INDEX(tblConsorcios[Parcela Mensal (R$)],MOD($J7403,ROWS(tblConsorcios[Produto]))+1),"")</f>
        <v>1878.33</v>
      </c>
      <c r="P7403" s="20" t="str" cm="1">
        <f t="array" ref="P7403">IFERROR(INDEX(tblClientes[Dividendo Mensal (R$)],INT($J7403/ROWS(tblConsorcios[Produto]))+1),"")</f>
        <v/>
      </c>
      <c r="Q7403" s="20" t="str">
        <f t="shared" si="346"/>
        <v/>
      </c>
      <c r="R7403">
        <f t="shared" si="347"/>
        <v>0</v>
      </c>
    </row>
    <row r="7404" spans="10:18" x14ac:dyDescent="0.2">
      <c r="J7404">
        <f t="shared" si="345"/>
        <v>7402</v>
      </c>
      <c r="K7404" t="str" cm="1">
        <f t="array" ref="K7404">IFERROR(INDEX(tblClientes[Cliente],INT($J7404/ROWS(tblConsorcios[Produto]))+1),"")</f>
        <v/>
      </c>
      <c r="L7404" t="str" cm="1">
        <f t="array" ref="L7404">IFERROR(INDEX(tblConsorcios[Produto],MOD($J7404,ROWS(tblConsorcios[Produto]))+1),"")</f>
        <v>Imóvel IE350 – 220m</v>
      </c>
      <c r="M7404" s="20" cm="1">
        <f t="array" ref="M7404">IFERROR(INDEX(tblConsorcios[Valor da Carta (R$)],MOD($J7404,ROWS(tblConsorcios[Produto]))+1),"")</f>
        <v>350000</v>
      </c>
      <c r="N7404" s="2" cm="1">
        <f t="array" ref="N7404">IFERROR(INDEX(tblConsorcios[Prazo (meses)],MOD($J7404,ROWS(tblConsorcios[Produto]))+1),"")</f>
        <v>220</v>
      </c>
      <c r="O7404" s="20" cm="1">
        <f t="array" ref="O7404">IFERROR(INDEX(tblConsorcios[Parcela Mensal (R$)],MOD($J7404,ROWS(tblConsorcios[Produto]))+1),"")</f>
        <v>2033.18</v>
      </c>
      <c r="P7404" s="20" t="str" cm="1">
        <f t="array" ref="P7404">IFERROR(INDEX(tblClientes[Dividendo Mensal (R$)],INT($J7404/ROWS(tblConsorcios[Produto]))+1),"")</f>
        <v/>
      </c>
      <c r="Q7404" s="20" t="str">
        <f t="shared" si="346"/>
        <v/>
      </c>
      <c r="R7404">
        <f t="shared" si="347"/>
        <v>0</v>
      </c>
    </row>
    <row r="7405" spans="10:18" x14ac:dyDescent="0.2">
      <c r="J7405">
        <f t="shared" si="345"/>
        <v>7403</v>
      </c>
      <c r="K7405" t="str" cm="1">
        <f t="array" ref="K7405">IFERROR(INDEX(tblClientes[Cliente],INT($J7405/ROWS(tblConsorcios[Produto]))+1),"")</f>
        <v/>
      </c>
      <c r="L7405" t="str" cm="1">
        <f t="array" ref="L7405">IFERROR(INDEX(tblConsorcios[Produto],MOD($J7405,ROWS(tblConsorcios[Produto]))+1),"")</f>
        <v>Imóvel IE350 – 200m</v>
      </c>
      <c r="M7405" s="20" cm="1">
        <f t="array" ref="M7405">IFERROR(INDEX(tblConsorcios[Valor da Carta (R$)],MOD($J7405,ROWS(tblConsorcios[Produto]))+1),"")</f>
        <v>350000</v>
      </c>
      <c r="N7405" s="2" cm="1">
        <f t="array" ref="N7405">IFERROR(INDEX(tblConsorcios[Prazo (meses)],MOD($J7405,ROWS(tblConsorcios[Produto]))+1),"")</f>
        <v>200</v>
      </c>
      <c r="O7405" s="20" cm="1">
        <f t="array" ref="O7405">IFERROR(INDEX(tblConsorcios[Parcela Mensal (R$)],MOD($J7405,ROWS(tblConsorcios[Produto]))+1),"")</f>
        <v>2219</v>
      </c>
      <c r="P7405" s="20" t="str" cm="1">
        <f t="array" ref="P7405">IFERROR(INDEX(tblClientes[Dividendo Mensal (R$)],INT($J7405/ROWS(tblConsorcios[Produto]))+1),"")</f>
        <v/>
      </c>
      <c r="Q7405" s="20" t="str">
        <f t="shared" si="346"/>
        <v/>
      </c>
      <c r="R7405">
        <f t="shared" si="347"/>
        <v>0</v>
      </c>
    </row>
    <row r="7406" spans="10:18" x14ac:dyDescent="0.2">
      <c r="J7406">
        <f t="shared" si="345"/>
        <v>7404</v>
      </c>
      <c r="K7406" t="str" cm="1">
        <f t="array" ref="K7406">IFERROR(INDEX(tblClientes[Cliente],INT($J7406/ROWS(tblConsorcios[Produto]))+1),"")</f>
        <v/>
      </c>
      <c r="L7406" t="str" cm="1">
        <f t="array" ref="L7406">IFERROR(INDEX(tblConsorcios[Produto],MOD($J7406,ROWS(tblConsorcios[Produto]))+1),"")</f>
        <v>Imóvel IE330 – 240m</v>
      </c>
      <c r="M7406" s="20" cm="1">
        <f t="array" ref="M7406">IFERROR(INDEX(tblConsorcios[Valor da Carta (R$)],MOD($J7406,ROWS(tblConsorcios[Produto]))+1),"")</f>
        <v>330000</v>
      </c>
      <c r="N7406" s="2" cm="1">
        <f t="array" ref="N7406">IFERROR(INDEX(tblConsorcios[Prazo (meses)],MOD($J7406,ROWS(tblConsorcios[Produto]))+1),"")</f>
        <v>240</v>
      </c>
      <c r="O7406" s="20" cm="1">
        <f t="array" ref="O7406">IFERROR(INDEX(tblConsorcios[Parcela Mensal (R$)],MOD($J7406,ROWS(tblConsorcios[Produto]))+1),"")</f>
        <v>1771</v>
      </c>
      <c r="P7406" s="20" t="str" cm="1">
        <f t="array" ref="P7406">IFERROR(INDEX(tblClientes[Dividendo Mensal (R$)],INT($J7406/ROWS(tblConsorcios[Produto]))+1),"")</f>
        <v/>
      </c>
      <c r="Q7406" s="20" t="str">
        <f t="shared" si="346"/>
        <v/>
      </c>
      <c r="R7406">
        <f t="shared" si="347"/>
        <v>0</v>
      </c>
    </row>
    <row r="7407" spans="10:18" x14ac:dyDescent="0.2">
      <c r="J7407">
        <f t="shared" si="345"/>
        <v>7405</v>
      </c>
      <c r="K7407" t="str" cm="1">
        <f t="array" ref="K7407">IFERROR(INDEX(tblClientes[Cliente],INT($J7407/ROWS(tblConsorcios[Produto]))+1),"")</f>
        <v/>
      </c>
      <c r="L7407" t="str" cm="1">
        <f t="array" ref="L7407">IFERROR(INDEX(tblConsorcios[Produto],MOD($J7407,ROWS(tblConsorcios[Produto]))+1),"")</f>
        <v>Imóvel IE330 – 220m</v>
      </c>
      <c r="M7407" s="20" cm="1">
        <f t="array" ref="M7407">IFERROR(INDEX(tblConsorcios[Valor da Carta (R$)],MOD($J7407,ROWS(tblConsorcios[Produto]))+1),"")</f>
        <v>330000</v>
      </c>
      <c r="N7407" s="2" cm="1">
        <f t="array" ref="N7407">IFERROR(INDEX(tblConsorcios[Prazo (meses)],MOD($J7407,ROWS(tblConsorcios[Produto]))+1),"")</f>
        <v>220</v>
      </c>
      <c r="O7407" s="20" cm="1">
        <f t="array" ref="O7407">IFERROR(INDEX(tblConsorcios[Parcela Mensal (R$)],MOD($J7407,ROWS(tblConsorcios[Produto]))+1),"")</f>
        <v>1917</v>
      </c>
      <c r="P7407" s="20" t="str" cm="1">
        <f t="array" ref="P7407">IFERROR(INDEX(tblClientes[Dividendo Mensal (R$)],INT($J7407/ROWS(tblConsorcios[Produto]))+1),"")</f>
        <v/>
      </c>
      <c r="Q7407" s="20" t="str">
        <f t="shared" si="346"/>
        <v/>
      </c>
      <c r="R7407">
        <f t="shared" si="347"/>
        <v>0</v>
      </c>
    </row>
    <row r="7408" spans="10:18" x14ac:dyDescent="0.2">
      <c r="J7408">
        <f t="shared" si="345"/>
        <v>7406</v>
      </c>
      <c r="K7408" t="str" cm="1">
        <f t="array" ref="K7408">IFERROR(INDEX(tblClientes[Cliente],INT($J7408/ROWS(tblConsorcios[Produto]))+1),"")</f>
        <v/>
      </c>
      <c r="L7408" t="str" cm="1">
        <f t="array" ref="L7408">IFERROR(INDEX(tblConsorcios[Produto],MOD($J7408,ROWS(tblConsorcios[Produto]))+1),"")</f>
        <v>Imóvel IE330 – 200m</v>
      </c>
      <c r="M7408" s="20" cm="1">
        <f t="array" ref="M7408">IFERROR(INDEX(tblConsorcios[Valor da Carta (R$)],MOD($J7408,ROWS(tblConsorcios[Produto]))+1),"")</f>
        <v>330000</v>
      </c>
      <c r="N7408" s="2" cm="1">
        <f t="array" ref="N7408">IFERROR(INDEX(tblConsorcios[Prazo (meses)],MOD($J7408,ROWS(tblConsorcios[Produto]))+1),"")</f>
        <v>200</v>
      </c>
      <c r="O7408" s="20" cm="1">
        <f t="array" ref="O7408">IFERROR(INDEX(tblConsorcios[Parcela Mensal (R$)],MOD($J7408,ROWS(tblConsorcios[Produto]))+1),"")</f>
        <v>2092.1999999999998</v>
      </c>
      <c r="P7408" s="20" t="str" cm="1">
        <f t="array" ref="P7408">IFERROR(INDEX(tblClientes[Dividendo Mensal (R$)],INT($J7408/ROWS(tblConsorcios[Produto]))+1),"")</f>
        <v/>
      </c>
      <c r="Q7408" s="20" t="str">
        <f t="shared" si="346"/>
        <v/>
      </c>
      <c r="R7408">
        <f t="shared" si="347"/>
        <v>0</v>
      </c>
    </row>
    <row r="7409" spans="10:18" x14ac:dyDescent="0.2">
      <c r="J7409">
        <f t="shared" si="345"/>
        <v>7407</v>
      </c>
      <c r="K7409" t="str" cm="1">
        <f t="array" ref="K7409">IFERROR(INDEX(tblClientes[Cliente],INT($J7409/ROWS(tblConsorcios[Produto]))+1),"")</f>
        <v/>
      </c>
      <c r="L7409" t="str" cm="1">
        <f t="array" ref="L7409">IFERROR(INDEX(tblConsorcios[Produto],MOD($J7409,ROWS(tblConsorcios[Produto]))+1),"")</f>
        <v>Imóvel IE300 – 240m</v>
      </c>
      <c r="M7409" s="20" cm="1">
        <f t="array" ref="M7409">IFERROR(INDEX(tblConsorcios[Valor da Carta (R$)],MOD($J7409,ROWS(tblConsorcios[Produto]))+1),"")</f>
        <v>300000</v>
      </c>
      <c r="N7409" s="2" cm="1">
        <f t="array" ref="N7409">IFERROR(INDEX(tblConsorcios[Prazo (meses)],MOD($J7409,ROWS(tblConsorcios[Produto]))+1),"")</f>
        <v>240</v>
      </c>
      <c r="O7409" s="20" cm="1">
        <f t="array" ref="O7409">IFERROR(INDEX(tblConsorcios[Parcela Mensal (R$)],MOD($J7409,ROWS(tblConsorcios[Produto]))+1),"")</f>
        <v>1610</v>
      </c>
      <c r="P7409" s="20" t="str" cm="1">
        <f t="array" ref="P7409">IFERROR(INDEX(tblClientes[Dividendo Mensal (R$)],INT($J7409/ROWS(tblConsorcios[Produto]))+1),"")</f>
        <v/>
      </c>
      <c r="Q7409" s="20" t="str">
        <f t="shared" si="346"/>
        <v/>
      </c>
      <c r="R7409">
        <f t="shared" si="347"/>
        <v>0</v>
      </c>
    </row>
    <row r="7410" spans="10:18" x14ac:dyDescent="0.2">
      <c r="J7410">
        <f t="shared" si="345"/>
        <v>7408</v>
      </c>
      <c r="K7410" t="str" cm="1">
        <f t="array" ref="K7410">IFERROR(INDEX(tblClientes[Cliente],INT($J7410/ROWS(tblConsorcios[Produto]))+1),"")</f>
        <v/>
      </c>
      <c r="L7410" t="str" cm="1">
        <f t="array" ref="L7410">IFERROR(INDEX(tblConsorcios[Produto],MOD($J7410,ROWS(tblConsorcios[Produto]))+1),"")</f>
        <v>Imóvel IE300 – 220m</v>
      </c>
      <c r="M7410" s="20" cm="1">
        <f t="array" ref="M7410">IFERROR(INDEX(tblConsorcios[Valor da Carta (R$)],MOD($J7410,ROWS(tblConsorcios[Produto]))+1),"")</f>
        <v>300000</v>
      </c>
      <c r="N7410" s="2" cm="1">
        <f t="array" ref="N7410">IFERROR(INDEX(tblConsorcios[Prazo (meses)],MOD($J7410,ROWS(tblConsorcios[Produto]))+1),"")</f>
        <v>220</v>
      </c>
      <c r="O7410" s="20" cm="1">
        <f t="array" ref="O7410">IFERROR(INDEX(tblConsorcios[Parcela Mensal (R$)],MOD($J7410,ROWS(tblConsorcios[Produto]))+1),"")</f>
        <v>1742.73</v>
      </c>
      <c r="P7410" s="20" t="str" cm="1">
        <f t="array" ref="P7410">IFERROR(INDEX(tblClientes[Dividendo Mensal (R$)],INT($J7410/ROWS(tblConsorcios[Produto]))+1),"")</f>
        <v/>
      </c>
      <c r="Q7410" s="20" t="str">
        <f t="shared" si="346"/>
        <v/>
      </c>
      <c r="R7410">
        <f t="shared" si="347"/>
        <v>0</v>
      </c>
    </row>
    <row r="7411" spans="10:18" x14ac:dyDescent="0.2">
      <c r="J7411">
        <f t="shared" si="345"/>
        <v>7409</v>
      </c>
      <c r="K7411" t="str" cm="1">
        <f t="array" ref="K7411">IFERROR(INDEX(tblClientes[Cliente],INT($J7411/ROWS(tblConsorcios[Produto]))+1),"")</f>
        <v/>
      </c>
      <c r="L7411" t="str" cm="1">
        <f t="array" ref="L7411">IFERROR(INDEX(tblConsorcios[Produto],MOD($J7411,ROWS(tblConsorcios[Produto]))+1),"")</f>
        <v>Imóvel IE300 – 200m</v>
      </c>
      <c r="M7411" s="20" cm="1">
        <f t="array" ref="M7411">IFERROR(INDEX(tblConsorcios[Valor da Carta (R$)],MOD($J7411,ROWS(tblConsorcios[Produto]))+1),"")</f>
        <v>300000</v>
      </c>
      <c r="N7411" s="2" cm="1">
        <f t="array" ref="N7411">IFERROR(INDEX(tblConsorcios[Prazo (meses)],MOD($J7411,ROWS(tblConsorcios[Produto]))+1),"")</f>
        <v>200</v>
      </c>
      <c r="O7411" s="20" cm="1">
        <f t="array" ref="O7411">IFERROR(INDEX(tblConsorcios[Parcela Mensal (R$)],MOD($J7411,ROWS(tblConsorcios[Produto]))+1),"")</f>
        <v>1902</v>
      </c>
      <c r="P7411" s="20" t="str" cm="1">
        <f t="array" ref="P7411">IFERROR(INDEX(tblClientes[Dividendo Mensal (R$)],INT($J7411/ROWS(tblConsorcios[Produto]))+1),"")</f>
        <v/>
      </c>
      <c r="Q7411" s="20" t="str">
        <f t="shared" si="346"/>
        <v/>
      </c>
      <c r="R7411">
        <f t="shared" si="347"/>
        <v>0</v>
      </c>
    </row>
    <row r="7412" spans="10:18" x14ac:dyDescent="0.2">
      <c r="J7412">
        <f t="shared" si="345"/>
        <v>7410</v>
      </c>
      <c r="K7412" t="str" cm="1">
        <f t="array" ref="K7412">IFERROR(INDEX(tblClientes[Cliente],INT($J7412/ROWS(tblConsorcios[Produto]))+1),"")</f>
        <v/>
      </c>
      <c r="L7412" t="str" cm="1">
        <f t="array" ref="L7412">IFERROR(INDEX(tblConsorcios[Produto],MOD($J7412,ROWS(tblConsorcios[Produto]))+1),"")</f>
        <v>Imóvel IE240 – 240m</v>
      </c>
      <c r="M7412" s="20" cm="1">
        <f t="array" ref="M7412">IFERROR(INDEX(tblConsorcios[Valor da Carta (R$)],MOD($J7412,ROWS(tblConsorcios[Produto]))+1),"")</f>
        <v>240000</v>
      </c>
      <c r="N7412" s="2" cm="1">
        <f t="array" ref="N7412">IFERROR(INDEX(tblConsorcios[Prazo (meses)],MOD($J7412,ROWS(tblConsorcios[Produto]))+1),"")</f>
        <v>240</v>
      </c>
      <c r="O7412" s="20" cm="1">
        <f t="array" ref="O7412">IFERROR(INDEX(tblConsorcios[Parcela Mensal (R$)],MOD($J7412,ROWS(tblConsorcios[Produto]))+1),"")</f>
        <v>1288</v>
      </c>
      <c r="P7412" s="20" t="str" cm="1">
        <f t="array" ref="P7412">IFERROR(INDEX(tblClientes[Dividendo Mensal (R$)],INT($J7412/ROWS(tblConsorcios[Produto]))+1),"")</f>
        <v/>
      </c>
      <c r="Q7412" s="20" t="str">
        <f t="shared" si="346"/>
        <v/>
      </c>
      <c r="R7412">
        <f t="shared" si="347"/>
        <v>0</v>
      </c>
    </row>
    <row r="7413" spans="10:18" x14ac:dyDescent="0.2">
      <c r="J7413">
        <f t="shared" si="345"/>
        <v>7411</v>
      </c>
      <c r="K7413" t="str" cm="1">
        <f t="array" ref="K7413">IFERROR(INDEX(tblClientes[Cliente],INT($J7413/ROWS(tblConsorcios[Produto]))+1),"")</f>
        <v/>
      </c>
      <c r="L7413" t="str" cm="1">
        <f t="array" ref="L7413">IFERROR(INDEX(tblConsorcios[Produto],MOD($J7413,ROWS(tblConsorcios[Produto]))+1),"")</f>
        <v>Imóvel IE240 – 220m</v>
      </c>
      <c r="M7413" s="20" cm="1">
        <f t="array" ref="M7413">IFERROR(INDEX(tblConsorcios[Valor da Carta (R$)],MOD($J7413,ROWS(tblConsorcios[Produto]))+1),"")</f>
        <v>240000</v>
      </c>
      <c r="N7413" s="2" cm="1">
        <f t="array" ref="N7413">IFERROR(INDEX(tblConsorcios[Prazo (meses)],MOD($J7413,ROWS(tblConsorcios[Produto]))+1),"")</f>
        <v>220</v>
      </c>
      <c r="O7413" s="20" cm="1">
        <f t="array" ref="O7413">IFERROR(INDEX(tblConsorcios[Parcela Mensal (R$)],MOD($J7413,ROWS(tblConsorcios[Produto]))+1),"")</f>
        <v>1394.18</v>
      </c>
      <c r="P7413" s="20" t="str" cm="1">
        <f t="array" ref="P7413">IFERROR(INDEX(tblClientes[Dividendo Mensal (R$)],INT($J7413/ROWS(tblConsorcios[Produto]))+1),"")</f>
        <v/>
      </c>
      <c r="Q7413" s="20" t="str">
        <f t="shared" si="346"/>
        <v/>
      </c>
      <c r="R7413">
        <f t="shared" si="347"/>
        <v>0</v>
      </c>
    </row>
    <row r="7414" spans="10:18" x14ac:dyDescent="0.2">
      <c r="J7414">
        <f t="shared" si="345"/>
        <v>7412</v>
      </c>
      <c r="K7414" t="str" cm="1">
        <f t="array" ref="K7414">IFERROR(INDEX(tblClientes[Cliente],INT($J7414/ROWS(tblConsorcios[Produto]))+1),"")</f>
        <v/>
      </c>
      <c r="L7414" t="str" cm="1">
        <f t="array" ref="L7414">IFERROR(INDEX(tblConsorcios[Produto],MOD($J7414,ROWS(tblConsorcios[Produto]))+1),"")</f>
        <v>Imóvel IE240 – 200m</v>
      </c>
      <c r="M7414" s="20" cm="1">
        <f t="array" ref="M7414">IFERROR(INDEX(tblConsorcios[Valor da Carta (R$)],MOD($J7414,ROWS(tblConsorcios[Produto]))+1),"")</f>
        <v>240000</v>
      </c>
      <c r="N7414" s="2" cm="1">
        <f t="array" ref="N7414">IFERROR(INDEX(tblConsorcios[Prazo (meses)],MOD($J7414,ROWS(tblConsorcios[Produto]))+1),"")</f>
        <v>200</v>
      </c>
      <c r="O7414" s="20" cm="1">
        <f t="array" ref="O7414">IFERROR(INDEX(tblConsorcios[Parcela Mensal (R$)],MOD($J7414,ROWS(tblConsorcios[Produto]))+1),"")</f>
        <v>1521.6</v>
      </c>
      <c r="P7414" s="20" t="str" cm="1">
        <f t="array" ref="P7414">IFERROR(INDEX(tblClientes[Dividendo Mensal (R$)],INT($J7414/ROWS(tblConsorcios[Produto]))+1),"")</f>
        <v/>
      </c>
      <c r="Q7414" s="20" t="str">
        <f t="shared" si="346"/>
        <v/>
      </c>
      <c r="R7414">
        <f t="shared" si="347"/>
        <v>0</v>
      </c>
    </row>
    <row r="7415" spans="10:18" x14ac:dyDescent="0.2">
      <c r="J7415">
        <f t="shared" si="345"/>
        <v>7413</v>
      </c>
      <c r="K7415" t="str" cm="1">
        <f t="array" ref="K7415">IFERROR(INDEX(tblClientes[Cliente],INT($J7415/ROWS(tblConsorcios[Produto]))+1),"")</f>
        <v/>
      </c>
      <c r="L7415" t="str" cm="1">
        <f t="array" ref="L7415">IFERROR(INDEX(tblConsorcios[Produto],MOD($J7415,ROWS(tblConsorcios[Produto]))+1),"")</f>
        <v>Imóvel IE230 – 240m</v>
      </c>
      <c r="M7415" s="20" cm="1">
        <f t="array" ref="M7415">IFERROR(INDEX(tblConsorcios[Valor da Carta (R$)],MOD($J7415,ROWS(tblConsorcios[Produto]))+1),"")</f>
        <v>230000</v>
      </c>
      <c r="N7415" s="2" cm="1">
        <f t="array" ref="N7415">IFERROR(INDEX(tblConsorcios[Prazo (meses)],MOD($J7415,ROWS(tblConsorcios[Produto]))+1),"")</f>
        <v>240</v>
      </c>
      <c r="O7415" s="20" cm="1">
        <f t="array" ref="O7415">IFERROR(INDEX(tblConsorcios[Parcela Mensal (R$)],MOD($J7415,ROWS(tblConsorcios[Produto]))+1),"")</f>
        <v>1234.33</v>
      </c>
      <c r="P7415" s="20" t="str" cm="1">
        <f t="array" ref="P7415">IFERROR(INDEX(tblClientes[Dividendo Mensal (R$)],INT($J7415/ROWS(tblConsorcios[Produto]))+1),"")</f>
        <v/>
      </c>
      <c r="Q7415" s="20" t="str">
        <f t="shared" si="346"/>
        <v/>
      </c>
      <c r="R7415">
        <f t="shared" si="347"/>
        <v>0</v>
      </c>
    </row>
    <row r="7416" spans="10:18" x14ac:dyDescent="0.2">
      <c r="J7416">
        <f t="shared" si="345"/>
        <v>7414</v>
      </c>
      <c r="K7416" t="str" cm="1">
        <f t="array" ref="K7416">IFERROR(INDEX(tblClientes[Cliente],INT($J7416/ROWS(tblConsorcios[Produto]))+1),"")</f>
        <v/>
      </c>
      <c r="L7416" t="str" cm="1">
        <f t="array" ref="L7416">IFERROR(INDEX(tblConsorcios[Produto],MOD($J7416,ROWS(tblConsorcios[Produto]))+1),"")</f>
        <v>Imóvel IE230 – 220m</v>
      </c>
      <c r="M7416" s="20" cm="1">
        <f t="array" ref="M7416">IFERROR(INDEX(tblConsorcios[Valor da Carta (R$)],MOD($J7416,ROWS(tblConsorcios[Produto]))+1),"")</f>
        <v>230000</v>
      </c>
      <c r="N7416" s="2" cm="1">
        <f t="array" ref="N7416">IFERROR(INDEX(tblConsorcios[Prazo (meses)],MOD($J7416,ROWS(tblConsorcios[Produto]))+1),"")</f>
        <v>220</v>
      </c>
      <c r="O7416" s="20" cm="1">
        <f t="array" ref="O7416">IFERROR(INDEX(tblConsorcios[Parcela Mensal (R$)],MOD($J7416,ROWS(tblConsorcios[Produto]))+1),"")</f>
        <v>1336.09</v>
      </c>
      <c r="P7416" s="20" t="str" cm="1">
        <f t="array" ref="P7416">IFERROR(INDEX(tblClientes[Dividendo Mensal (R$)],INT($J7416/ROWS(tblConsorcios[Produto]))+1),"")</f>
        <v/>
      </c>
      <c r="Q7416" s="20" t="str">
        <f t="shared" si="346"/>
        <v/>
      </c>
      <c r="R7416">
        <f t="shared" si="347"/>
        <v>0</v>
      </c>
    </row>
    <row r="7417" spans="10:18" x14ac:dyDescent="0.2">
      <c r="J7417">
        <f t="shared" si="345"/>
        <v>7415</v>
      </c>
      <c r="K7417" t="str" cm="1">
        <f t="array" ref="K7417">IFERROR(INDEX(tblClientes[Cliente],INT($J7417/ROWS(tblConsorcios[Produto]))+1),"")</f>
        <v/>
      </c>
      <c r="L7417" t="str" cm="1">
        <f t="array" ref="L7417">IFERROR(INDEX(tblConsorcios[Produto],MOD($J7417,ROWS(tblConsorcios[Produto]))+1),"")</f>
        <v>Imóvel IE230 – 200m</v>
      </c>
      <c r="M7417" s="20" cm="1">
        <f t="array" ref="M7417">IFERROR(INDEX(tblConsorcios[Valor da Carta (R$)],MOD($J7417,ROWS(tblConsorcios[Produto]))+1),"")</f>
        <v>230000</v>
      </c>
      <c r="N7417" s="2" cm="1">
        <f t="array" ref="N7417">IFERROR(INDEX(tblConsorcios[Prazo (meses)],MOD($J7417,ROWS(tblConsorcios[Produto]))+1),"")</f>
        <v>200</v>
      </c>
      <c r="O7417" s="20" cm="1">
        <f t="array" ref="O7417">IFERROR(INDEX(tblConsorcios[Parcela Mensal (R$)],MOD($J7417,ROWS(tblConsorcios[Produto]))+1),"")</f>
        <v>1458.2</v>
      </c>
      <c r="P7417" s="20" t="str" cm="1">
        <f t="array" ref="P7417">IFERROR(INDEX(tblClientes[Dividendo Mensal (R$)],INT($J7417/ROWS(tblConsorcios[Produto]))+1),"")</f>
        <v/>
      </c>
      <c r="Q7417" s="20" t="str">
        <f t="shared" si="346"/>
        <v/>
      </c>
      <c r="R7417">
        <f t="shared" si="347"/>
        <v>0</v>
      </c>
    </row>
    <row r="7418" spans="10:18" x14ac:dyDescent="0.2">
      <c r="J7418">
        <f t="shared" si="345"/>
        <v>7416</v>
      </c>
      <c r="K7418" t="str" cm="1">
        <f t="array" ref="K7418">IFERROR(INDEX(tblClientes[Cliente],INT($J7418/ROWS(tblConsorcios[Produto]))+1),"")</f>
        <v/>
      </c>
      <c r="L7418" t="str" cm="1">
        <f t="array" ref="L7418">IFERROR(INDEX(tblConsorcios[Produto],MOD($J7418,ROWS(tblConsorcios[Produto]))+1),"")</f>
        <v>Imóvel IE220 – 240m</v>
      </c>
      <c r="M7418" s="20" cm="1">
        <f t="array" ref="M7418">IFERROR(INDEX(tblConsorcios[Valor da Carta (R$)],MOD($J7418,ROWS(tblConsorcios[Produto]))+1),"")</f>
        <v>220000</v>
      </c>
      <c r="N7418" s="2" cm="1">
        <f t="array" ref="N7418">IFERROR(INDEX(tblConsorcios[Prazo (meses)],MOD($J7418,ROWS(tblConsorcios[Produto]))+1),"")</f>
        <v>240</v>
      </c>
      <c r="O7418" s="20" cm="1">
        <f t="array" ref="O7418">IFERROR(INDEX(tblConsorcios[Parcela Mensal (R$)],MOD($J7418,ROWS(tblConsorcios[Produto]))+1),"")</f>
        <v>1180.67</v>
      </c>
      <c r="P7418" s="20" t="str" cm="1">
        <f t="array" ref="P7418">IFERROR(INDEX(tblClientes[Dividendo Mensal (R$)],INT($J7418/ROWS(tblConsorcios[Produto]))+1),"")</f>
        <v/>
      </c>
      <c r="Q7418" s="20" t="str">
        <f t="shared" si="346"/>
        <v/>
      </c>
      <c r="R7418">
        <f t="shared" si="347"/>
        <v>0</v>
      </c>
    </row>
    <row r="7419" spans="10:18" x14ac:dyDescent="0.2">
      <c r="J7419">
        <f t="shared" si="345"/>
        <v>7417</v>
      </c>
      <c r="K7419" t="str" cm="1">
        <f t="array" ref="K7419">IFERROR(INDEX(tblClientes[Cliente],INT($J7419/ROWS(tblConsorcios[Produto]))+1),"")</f>
        <v/>
      </c>
      <c r="L7419" t="str" cm="1">
        <f t="array" ref="L7419">IFERROR(INDEX(tblConsorcios[Produto],MOD($J7419,ROWS(tblConsorcios[Produto]))+1),"")</f>
        <v>Imóvel IE220 – 220m</v>
      </c>
      <c r="M7419" s="20" cm="1">
        <f t="array" ref="M7419">IFERROR(INDEX(tblConsorcios[Valor da Carta (R$)],MOD($J7419,ROWS(tblConsorcios[Produto]))+1),"")</f>
        <v>220000</v>
      </c>
      <c r="N7419" s="2" cm="1">
        <f t="array" ref="N7419">IFERROR(INDEX(tblConsorcios[Prazo (meses)],MOD($J7419,ROWS(tblConsorcios[Produto]))+1),"")</f>
        <v>220</v>
      </c>
      <c r="O7419" s="20" cm="1">
        <f t="array" ref="O7419">IFERROR(INDEX(tblConsorcios[Parcela Mensal (R$)],MOD($J7419,ROWS(tblConsorcios[Produto]))+1),"")</f>
        <v>1278</v>
      </c>
      <c r="P7419" s="20" t="str" cm="1">
        <f t="array" ref="P7419">IFERROR(INDEX(tblClientes[Dividendo Mensal (R$)],INT($J7419/ROWS(tblConsorcios[Produto]))+1),"")</f>
        <v/>
      </c>
      <c r="Q7419" s="20" t="str">
        <f t="shared" si="346"/>
        <v/>
      </c>
      <c r="R7419">
        <f t="shared" si="347"/>
        <v>0</v>
      </c>
    </row>
    <row r="7420" spans="10:18" x14ac:dyDescent="0.2">
      <c r="J7420">
        <f t="shared" si="345"/>
        <v>7418</v>
      </c>
      <c r="K7420" t="str" cm="1">
        <f t="array" ref="K7420">IFERROR(INDEX(tblClientes[Cliente],INT($J7420/ROWS(tblConsorcios[Produto]))+1),"")</f>
        <v/>
      </c>
      <c r="L7420" t="str" cm="1">
        <f t="array" ref="L7420">IFERROR(INDEX(tblConsorcios[Produto],MOD($J7420,ROWS(tblConsorcios[Produto]))+1),"")</f>
        <v>Imóvel IE220 – 200m</v>
      </c>
      <c r="M7420" s="20" cm="1">
        <f t="array" ref="M7420">IFERROR(INDEX(tblConsorcios[Valor da Carta (R$)],MOD($J7420,ROWS(tblConsorcios[Produto]))+1),"")</f>
        <v>220000</v>
      </c>
      <c r="N7420" s="2" cm="1">
        <f t="array" ref="N7420">IFERROR(INDEX(tblConsorcios[Prazo (meses)],MOD($J7420,ROWS(tblConsorcios[Produto]))+1),"")</f>
        <v>200</v>
      </c>
      <c r="O7420" s="20" cm="1">
        <f t="array" ref="O7420">IFERROR(INDEX(tblConsorcios[Parcela Mensal (R$)],MOD($J7420,ROWS(tblConsorcios[Produto]))+1),"")</f>
        <v>1394.8</v>
      </c>
      <c r="P7420" s="20" t="str" cm="1">
        <f t="array" ref="P7420">IFERROR(INDEX(tblClientes[Dividendo Mensal (R$)],INT($J7420/ROWS(tblConsorcios[Produto]))+1),"")</f>
        <v/>
      </c>
      <c r="Q7420" s="20" t="str">
        <f t="shared" si="346"/>
        <v/>
      </c>
      <c r="R7420">
        <f t="shared" si="347"/>
        <v>0</v>
      </c>
    </row>
    <row r="7421" spans="10:18" x14ac:dyDescent="0.2">
      <c r="J7421">
        <f t="shared" si="345"/>
        <v>7419</v>
      </c>
      <c r="K7421" t="str" cm="1">
        <f t="array" ref="K7421">IFERROR(INDEX(tblClientes[Cliente],INT($J7421/ROWS(tblConsorcios[Produto]))+1),"")</f>
        <v/>
      </c>
      <c r="L7421" t="str" cm="1">
        <f t="array" ref="L7421">IFERROR(INDEX(tblConsorcios[Produto],MOD($J7421,ROWS(tblConsorcios[Produto]))+1),"")</f>
        <v>Imóvel IE200 – 240m</v>
      </c>
      <c r="M7421" s="20" cm="1">
        <f t="array" ref="M7421">IFERROR(INDEX(tblConsorcios[Valor da Carta (R$)],MOD($J7421,ROWS(tblConsorcios[Produto]))+1),"")</f>
        <v>200000</v>
      </c>
      <c r="N7421" s="2" cm="1">
        <f t="array" ref="N7421">IFERROR(INDEX(tblConsorcios[Prazo (meses)],MOD($J7421,ROWS(tblConsorcios[Produto]))+1),"")</f>
        <v>240</v>
      </c>
      <c r="O7421" s="20" cm="1">
        <f t="array" ref="O7421">IFERROR(INDEX(tblConsorcios[Parcela Mensal (R$)],MOD($J7421,ROWS(tblConsorcios[Produto]))+1),"")</f>
        <v>1073.33</v>
      </c>
      <c r="P7421" s="20" t="str" cm="1">
        <f t="array" ref="P7421">IFERROR(INDEX(tblClientes[Dividendo Mensal (R$)],INT($J7421/ROWS(tblConsorcios[Produto]))+1),"")</f>
        <v/>
      </c>
      <c r="Q7421" s="20" t="str">
        <f t="shared" si="346"/>
        <v/>
      </c>
      <c r="R7421">
        <f t="shared" si="347"/>
        <v>0</v>
      </c>
    </row>
    <row r="7422" spans="10:18" x14ac:dyDescent="0.2">
      <c r="J7422">
        <f t="shared" si="345"/>
        <v>7420</v>
      </c>
      <c r="K7422" t="str" cm="1">
        <f t="array" ref="K7422">IFERROR(INDEX(tblClientes[Cliente],INT($J7422/ROWS(tblConsorcios[Produto]))+1),"")</f>
        <v/>
      </c>
      <c r="L7422" t="str" cm="1">
        <f t="array" ref="L7422">IFERROR(INDEX(tblConsorcios[Produto],MOD($J7422,ROWS(tblConsorcios[Produto]))+1),"")</f>
        <v>Imóvel IE200 – 220m</v>
      </c>
      <c r="M7422" s="20" cm="1">
        <f t="array" ref="M7422">IFERROR(INDEX(tblConsorcios[Valor da Carta (R$)],MOD($J7422,ROWS(tblConsorcios[Produto]))+1),"")</f>
        <v>200000</v>
      </c>
      <c r="N7422" s="2" cm="1">
        <f t="array" ref="N7422">IFERROR(INDEX(tblConsorcios[Prazo (meses)],MOD($J7422,ROWS(tblConsorcios[Produto]))+1),"")</f>
        <v>220</v>
      </c>
      <c r="O7422" s="20" cm="1">
        <f t="array" ref="O7422">IFERROR(INDEX(tblConsorcios[Parcela Mensal (R$)],MOD($J7422,ROWS(tblConsorcios[Produto]))+1),"")</f>
        <v>1161.82</v>
      </c>
      <c r="P7422" s="20" t="str" cm="1">
        <f t="array" ref="P7422">IFERROR(INDEX(tblClientes[Dividendo Mensal (R$)],INT($J7422/ROWS(tblConsorcios[Produto]))+1),"")</f>
        <v/>
      </c>
      <c r="Q7422" s="20" t="str">
        <f t="shared" si="346"/>
        <v/>
      </c>
      <c r="R7422">
        <f t="shared" si="347"/>
        <v>0</v>
      </c>
    </row>
    <row r="7423" spans="10:18" x14ac:dyDescent="0.2">
      <c r="J7423">
        <f t="shared" si="345"/>
        <v>7421</v>
      </c>
      <c r="K7423" t="str" cm="1">
        <f t="array" ref="K7423">IFERROR(INDEX(tblClientes[Cliente],INT($J7423/ROWS(tblConsorcios[Produto]))+1),"")</f>
        <v/>
      </c>
      <c r="L7423" t="str" cm="1">
        <f t="array" ref="L7423">IFERROR(INDEX(tblConsorcios[Produto],MOD($J7423,ROWS(tblConsorcios[Produto]))+1),"")</f>
        <v>Imóvel IE200 – 200m</v>
      </c>
      <c r="M7423" s="20" cm="1">
        <f t="array" ref="M7423">IFERROR(INDEX(tblConsorcios[Valor da Carta (R$)],MOD($J7423,ROWS(tblConsorcios[Produto]))+1),"")</f>
        <v>200000</v>
      </c>
      <c r="N7423" s="2" cm="1">
        <f t="array" ref="N7423">IFERROR(INDEX(tblConsorcios[Prazo (meses)],MOD($J7423,ROWS(tblConsorcios[Produto]))+1),"")</f>
        <v>200</v>
      </c>
      <c r="O7423" s="20" cm="1">
        <f t="array" ref="O7423">IFERROR(INDEX(tblConsorcios[Parcela Mensal (R$)],MOD($J7423,ROWS(tblConsorcios[Produto]))+1),"")</f>
        <v>1268</v>
      </c>
      <c r="P7423" s="20" t="str" cm="1">
        <f t="array" ref="P7423">IFERROR(INDEX(tblClientes[Dividendo Mensal (R$)],INT($J7423/ROWS(tblConsorcios[Produto]))+1),"")</f>
        <v/>
      </c>
      <c r="Q7423" s="20" t="str">
        <f t="shared" si="346"/>
        <v/>
      </c>
      <c r="R7423">
        <f t="shared" si="347"/>
        <v>0</v>
      </c>
    </row>
    <row r="7424" spans="10:18" x14ac:dyDescent="0.2">
      <c r="J7424">
        <f t="shared" si="345"/>
        <v>7422</v>
      </c>
      <c r="K7424" t="str" cm="1">
        <f t="array" ref="K7424">IFERROR(INDEX(tblClientes[Cliente],INT($J7424/ROWS(tblConsorcios[Produto]))+1),"")</f>
        <v/>
      </c>
      <c r="L7424" t="str" cm="1">
        <f t="array" ref="L7424">IFERROR(INDEX(tblConsorcios[Produto],MOD($J7424,ROWS(tblConsorcios[Produto]))+1),"")</f>
        <v>Imóvel IE150 – 240m</v>
      </c>
      <c r="M7424" s="20" cm="1">
        <f t="array" ref="M7424">IFERROR(INDEX(tblConsorcios[Valor da Carta (R$)],MOD($J7424,ROWS(tblConsorcios[Produto]))+1),"")</f>
        <v>150000</v>
      </c>
      <c r="N7424" s="2" cm="1">
        <f t="array" ref="N7424">IFERROR(INDEX(tblConsorcios[Prazo (meses)],MOD($J7424,ROWS(tblConsorcios[Produto]))+1),"")</f>
        <v>240</v>
      </c>
      <c r="O7424" s="20" cm="1">
        <f t="array" ref="O7424">IFERROR(INDEX(tblConsorcios[Parcela Mensal (R$)],MOD($J7424,ROWS(tblConsorcios[Produto]))+1),"")</f>
        <v>805</v>
      </c>
      <c r="P7424" s="20" t="str" cm="1">
        <f t="array" ref="P7424">IFERROR(INDEX(tblClientes[Dividendo Mensal (R$)],INT($J7424/ROWS(tblConsorcios[Produto]))+1),"")</f>
        <v/>
      </c>
      <c r="Q7424" s="20" t="str">
        <f t="shared" si="346"/>
        <v/>
      </c>
      <c r="R7424">
        <f t="shared" si="347"/>
        <v>0</v>
      </c>
    </row>
    <row r="7425" spans="10:18" x14ac:dyDescent="0.2">
      <c r="J7425">
        <f t="shared" si="345"/>
        <v>7423</v>
      </c>
      <c r="K7425" t="str" cm="1">
        <f t="array" ref="K7425">IFERROR(INDEX(tblClientes[Cliente],INT($J7425/ROWS(tblConsorcios[Produto]))+1),"")</f>
        <v/>
      </c>
      <c r="L7425" t="str" cm="1">
        <f t="array" ref="L7425">IFERROR(INDEX(tblConsorcios[Produto],MOD($J7425,ROWS(tblConsorcios[Produto]))+1),"")</f>
        <v>Imóvel IE150 – 220m</v>
      </c>
      <c r="M7425" s="20" cm="1">
        <f t="array" ref="M7425">IFERROR(INDEX(tblConsorcios[Valor da Carta (R$)],MOD($J7425,ROWS(tblConsorcios[Produto]))+1),"")</f>
        <v>150000</v>
      </c>
      <c r="N7425" s="2" cm="1">
        <f t="array" ref="N7425">IFERROR(INDEX(tblConsorcios[Prazo (meses)],MOD($J7425,ROWS(tblConsorcios[Produto]))+1),"")</f>
        <v>220</v>
      </c>
      <c r="O7425" s="20" cm="1">
        <f t="array" ref="O7425">IFERROR(INDEX(tblConsorcios[Parcela Mensal (R$)],MOD($J7425,ROWS(tblConsorcios[Produto]))+1),"")</f>
        <v>871.36</v>
      </c>
      <c r="P7425" s="20" t="str" cm="1">
        <f t="array" ref="P7425">IFERROR(INDEX(tblClientes[Dividendo Mensal (R$)],INT($J7425/ROWS(tblConsorcios[Produto]))+1),"")</f>
        <v/>
      </c>
      <c r="Q7425" s="20" t="str">
        <f t="shared" si="346"/>
        <v/>
      </c>
      <c r="R7425">
        <f t="shared" si="347"/>
        <v>0</v>
      </c>
    </row>
    <row r="7426" spans="10:18" x14ac:dyDescent="0.2">
      <c r="J7426">
        <f t="shared" si="345"/>
        <v>7424</v>
      </c>
      <c r="K7426" t="str" cm="1">
        <f t="array" ref="K7426">IFERROR(INDEX(tblClientes[Cliente],INT($J7426/ROWS(tblConsorcios[Produto]))+1),"")</f>
        <v/>
      </c>
      <c r="L7426" t="str" cm="1">
        <f t="array" ref="L7426">IFERROR(INDEX(tblConsorcios[Produto],MOD($J7426,ROWS(tblConsorcios[Produto]))+1),"")</f>
        <v>Imóvel IE150 – 200m</v>
      </c>
      <c r="M7426" s="20" cm="1">
        <f t="array" ref="M7426">IFERROR(INDEX(tblConsorcios[Valor da Carta (R$)],MOD($J7426,ROWS(tblConsorcios[Produto]))+1),"")</f>
        <v>150000</v>
      </c>
      <c r="N7426" s="2" cm="1">
        <f t="array" ref="N7426">IFERROR(INDEX(tblConsorcios[Prazo (meses)],MOD($J7426,ROWS(tblConsorcios[Produto]))+1),"")</f>
        <v>200</v>
      </c>
      <c r="O7426" s="20" cm="1">
        <f t="array" ref="O7426">IFERROR(INDEX(tblConsorcios[Parcela Mensal (R$)],MOD($J7426,ROWS(tblConsorcios[Produto]))+1),"")</f>
        <v>951</v>
      </c>
      <c r="P7426" s="20" t="str" cm="1">
        <f t="array" ref="P7426">IFERROR(INDEX(tblClientes[Dividendo Mensal (R$)],INT($J7426/ROWS(tblConsorcios[Produto]))+1),"")</f>
        <v/>
      </c>
      <c r="Q7426" s="20" t="str">
        <f t="shared" si="346"/>
        <v/>
      </c>
      <c r="R7426">
        <f t="shared" si="347"/>
        <v>0</v>
      </c>
    </row>
    <row r="7427" spans="10:18" x14ac:dyDescent="0.2">
      <c r="J7427">
        <f t="shared" ref="J7427:J7490" si="348">ROW()-2</f>
        <v>7425</v>
      </c>
      <c r="K7427" t="str" cm="1">
        <f t="array" ref="K7427">IFERROR(INDEX(tblClientes[Cliente],INT($J7427/ROWS(tblConsorcios[Produto]))+1),"")</f>
        <v/>
      </c>
      <c r="L7427" t="str" cm="1">
        <f t="array" ref="L7427">IFERROR(INDEX(tblConsorcios[Produto],MOD($J7427,ROWS(tblConsorcios[Produto]))+1),"")</f>
        <v>Imóvel IE140 – 240m</v>
      </c>
      <c r="M7427" s="20" cm="1">
        <f t="array" ref="M7427">IFERROR(INDEX(tblConsorcios[Valor da Carta (R$)],MOD($J7427,ROWS(tblConsorcios[Produto]))+1),"")</f>
        <v>140000</v>
      </c>
      <c r="N7427" s="2" cm="1">
        <f t="array" ref="N7427">IFERROR(INDEX(tblConsorcios[Prazo (meses)],MOD($J7427,ROWS(tblConsorcios[Produto]))+1),"")</f>
        <v>240</v>
      </c>
      <c r="O7427" s="20" cm="1">
        <f t="array" ref="O7427">IFERROR(INDEX(tblConsorcios[Parcela Mensal (R$)],MOD($J7427,ROWS(tblConsorcios[Produto]))+1),"")</f>
        <v>751.33</v>
      </c>
      <c r="P7427" s="20" t="str" cm="1">
        <f t="array" ref="P7427">IFERROR(INDEX(tblClientes[Dividendo Mensal (R$)],INT($J7427/ROWS(tblConsorcios[Produto]))+1),"")</f>
        <v/>
      </c>
      <c r="Q7427" s="20" t="str">
        <f t="shared" ref="Q7427:Q7490" si="349">IF(AND(ISNUMBER(O7427),ISNUMBER(P7427)),P7427-O7427,"")</f>
        <v/>
      </c>
      <c r="R7427">
        <f t="shared" ref="R7427:R7490" si="350">IF(AND(ISNUMBER(O7427),ISNUMBER(P7427),O7427&lt;=P7427),1,0)</f>
        <v>0</v>
      </c>
    </row>
    <row r="7428" spans="10:18" x14ac:dyDescent="0.2">
      <c r="J7428">
        <f t="shared" si="348"/>
        <v>7426</v>
      </c>
      <c r="K7428" t="str" cm="1">
        <f t="array" ref="K7428">IFERROR(INDEX(tblClientes[Cliente],INT($J7428/ROWS(tblConsorcios[Produto]))+1),"")</f>
        <v/>
      </c>
      <c r="L7428" t="str" cm="1">
        <f t="array" ref="L7428">IFERROR(INDEX(tblConsorcios[Produto],MOD($J7428,ROWS(tblConsorcios[Produto]))+1),"")</f>
        <v>Imóvel IE140 – 220m</v>
      </c>
      <c r="M7428" s="20" cm="1">
        <f t="array" ref="M7428">IFERROR(INDEX(tblConsorcios[Valor da Carta (R$)],MOD($J7428,ROWS(tblConsorcios[Produto]))+1),"")</f>
        <v>140000</v>
      </c>
      <c r="N7428" s="2" cm="1">
        <f t="array" ref="N7428">IFERROR(INDEX(tblConsorcios[Prazo (meses)],MOD($J7428,ROWS(tblConsorcios[Produto]))+1),"")</f>
        <v>220</v>
      </c>
      <c r="O7428" s="20" cm="1">
        <f t="array" ref="O7428">IFERROR(INDEX(tblConsorcios[Parcela Mensal (R$)],MOD($J7428,ROWS(tblConsorcios[Produto]))+1),"")</f>
        <v>813.27</v>
      </c>
      <c r="P7428" s="20" t="str" cm="1">
        <f t="array" ref="P7428">IFERROR(INDEX(tblClientes[Dividendo Mensal (R$)],INT($J7428/ROWS(tblConsorcios[Produto]))+1),"")</f>
        <v/>
      </c>
      <c r="Q7428" s="20" t="str">
        <f t="shared" si="349"/>
        <v/>
      </c>
      <c r="R7428">
        <f t="shared" si="350"/>
        <v>0</v>
      </c>
    </row>
    <row r="7429" spans="10:18" x14ac:dyDescent="0.2">
      <c r="J7429">
        <f t="shared" si="348"/>
        <v>7427</v>
      </c>
      <c r="K7429" t="str" cm="1">
        <f t="array" ref="K7429">IFERROR(INDEX(tblClientes[Cliente],INT($J7429/ROWS(tblConsorcios[Produto]))+1),"")</f>
        <v/>
      </c>
      <c r="L7429" t="str" cm="1">
        <f t="array" ref="L7429">IFERROR(INDEX(tblConsorcios[Produto],MOD($J7429,ROWS(tblConsorcios[Produto]))+1),"")</f>
        <v>Imóvel IE140 – 200m</v>
      </c>
      <c r="M7429" s="20" cm="1">
        <f t="array" ref="M7429">IFERROR(INDEX(tblConsorcios[Valor da Carta (R$)],MOD($J7429,ROWS(tblConsorcios[Produto]))+1),"")</f>
        <v>140000</v>
      </c>
      <c r="N7429" s="2" cm="1">
        <f t="array" ref="N7429">IFERROR(INDEX(tblConsorcios[Prazo (meses)],MOD($J7429,ROWS(tblConsorcios[Produto]))+1),"")</f>
        <v>200</v>
      </c>
      <c r="O7429" s="20" cm="1">
        <f t="array" ref="O7429">IFERROR(INDEX(tblConsorcios[Parcela Mensal (R$)],MOD($J7429,ROWS(tblConsorcios[Produto]))+1),"")</f>
        <v>887.6</v>
      </c>
      <c r="P7429" s="20" t="str" cm="1">
        <f t="array" ref="P7429">IFERROR(INDEX(tblClientes[Dividendo Mensal (R$)],INT($J7429/ROWS(tblConsorcios[Produto]))+1),"")</f>
        <v/>
      </c>
      <c r="Q7429" s="20" t="str">
        <f t="shared" si="349"/>
        <v/>
      </c>
      <c r="R7429">
        <f t="shared" si="350"/>
        <v>0</v>
      </c>
    </row>
    <row r="7430" spans="10:18" x14ac:dyDescent="0.2">
      <c r="J7430">
        <f t="shared" si="348"/>
        <v>7428</v>
      </c>
      <c r="K7430" t="str" cm="1">
        <f t="array" ref="K7430">IFERROR(INDEX(tblClientes[Cliente],INT($J7430/ROWS(tblConsorcios[Produto]))+1),"")</f>
        <v/>
      </c>
      <c r="L7430" t="str" cm="1">
        <f t="array" ref="L7430">IFERROR(INDEX(tblConsorcios[Produto],MOD($J7430,ROWS(tblConsorcios[Produto]))+1),"")</f>
        <v>Imóvel IE130 – 240m</v>
      </c>
      <c r="M7430" s="20" cm="1">
        <f t="array" ref="M7430">IFERROR(INDEX(tblConsorcios[Valor da Carta (R$)],MOD($J7430,ROWS(tblConsorcios[Produto]))+1),"")</f>
        <v>130000</v>
      </c>
      <c r="N7430" s="2" cm="1">
        <f t="array" ref="N7430">IFERROR(INDEX(tblConsorcios[Prazo (meses)],MOD($J7430,ROWS(tblConsorcios[Produto]))+1),"")</f>
        <v>240</v>
      </c>
      <c r="O7430" s="20" cm="1">
        <f t="array" ref="O7430">IFERROR(INDEX(tblConsorcios[Parcela Mensal (R$)],MOD($J7430,ROWS(tblConsorcios[Produto]))+1),"")</f>
        <v>697.67</v>
      </c>
      <c r="P7430" s="20" t="str" cm="1">
        <f t="array" ref="P7430">IFERROR(INDEX(tblClientes[Dividendo Mensal (R$)],INT($J7430/ROWS(tblConsorcios[Produto]))+1),"")</f>
        <v/>
      </c>
      <c r="Q7430" s="20" t="str">
        <f t="shared" si="349"/>
        <v/>
      </c>
      <c r="R7430">
        <f t="shared" si="350"/>
        <v>0</v>
      </c>
    </row>
    <row r="7431" spans="10:18" x14ac:dyDescent="0.2">
      <c r="J7431">
        <f t="shared" si="348"/>
        <v>7429</v>
      </c>
      <c r="K7431" t="str" cm="1">
        <f t="array" ref="K7431">IFERROR(INDEX(tblClientes[Cliente],INT($J7431/ROWS(tblConsorcios[Produto]))+1),"")</f>
        <v/>
      </c>
      <c r="L7431" t="str" cm="1">
        <f t="array" ref="L7431">IFERROR(INDEX(tblConsorcios[Produto],MOD($J7431,ROWS(tblConsorcios[Produto]))+1),"")</f>
        <v>Imóvel IE130 – 220m</v>
      </c>
      <c r="M7431" s="20" cm="1">
        <f t="array" ref="M7431">IFERROR(INDEX(tblConsorcios[Valor da Carta (R$)],MOD($J7431,ROWS(tblConsorcios[Produto]))+1),"")</f>
        <v>130000</v>
      </c>
      <c r="N7431" s="2" cm="1">
        <f t="array" ref="N7431">IFERROR(INDEX(tblConsorcios[Prazo (meses)],MOD($J7431,ROWS(tblConsorcios[Produto]))+1),"")</f>
        <v>220</v>
      </c>
      <c r="O7431" s="20" cm="1">
        <f t="array" ref="O7431">IFERROR(INDEX(tblConsorcios[Parcela Mensal (R$)],MOD($J7431,ROWS(tblConsorcios[Produto]))+1),"")</f>
        <v>755.18</v>
      </c>
      <c r="P7431" s="20" t="str" cm="1">
        <f t="array" ref="P7431">IFERROR(INDEX(tblClientes[Dividendo Mensal (R$)],INT($J7431/ROWS(tblConsorcios[Produto]))+1),"")</f>
        <v/>
      </c>
      <c r="Q7431" s="20" t="str">
        <f t="shared" si="349"/>
        <v/>
      </c>
      <c r="R7431">
        <f t="shared" si="350"/>
        <v>0</v>
      </c>
    </row>
    <row r="7432" spans="10:18" x14ac:dyDescent="0.2">
      <c r="J7432">
        <f t="shared" si="348"/>
        <v>7430</v>
      </c>
      <c r="K7432" t="str" cm="1">
        <f t="array" ref="K7432">IFERROR(INDEX(tblClientes[Cliente],INT($J7432/ROWS(tblConsorcios[Produto]))+1),"")</f>
        <v/>
      </c>
      <c r="L7432" t="str" cm="1">
        <f t="array" ref="L7432">IFERROR(INDEX(tblConsorcios[Produto],MOD($J7432,ROWS(tblConsorcios[Produto]))+1),"")</f>
        <v>Imóvel IE130 – 200m</v>
      </c>
      <c r="M7432" s="20" cm="1">
        <f t="array" ref="M7432">IFERROR(INDEX(tblConsorcios[Valor da Carta (R$)],MOD($J7432,ROWS(tblConsorcios[Produto]))+1),"")</f>
        <v>130000</v>
      </c>
      <c r="N7432" s="2" cm="1">
        <f t="array" ref="N7432">IFERROR(INDEX(tblConsorcios[Prazo (meses)],MOD($J7432,ROWS(tblConsorcios[Produto]))+1),"")</f>
        <v>200</v>
      </c>
      <c r="O7432" s="20" cm="1">
        <f t="array" ref="O7432">IFERROR(INDEX(tblConsorcios[Parcela Mensal (R$)],MOD($J7432,ROWS(tblConsorcios[Produto]))+1),"")</f>
        <v>824.2</v>
      </c>
      <c r="P7432" s="20" t="str" cm="1">
        <f t="array" ref="P7432">IFERROR(INDEX(tblClientes[Dividendo Mensal (R$)],INT($J7432/ROWS(tblConsorcios[Produto]))+1),"")</f>
        <v/>
      </c>
      <c r="Q7432" s="20" t="str">
        <f t="shared" si="349"/>
        <v/>
      </c>
      <c r="R7432">
        <f t="shared" si="350"/>
        <v>0</v>
      </c>
    </row>
    <row r="7433" spans="10:18" x14ac:dyDescent="0.2">
      <c r="J7433">
        <f t="shared" si="348"/>
        <v>7431</v>
      </c>
      <c r="K7433" t="str" cm="1">
        <f t="array" ref="K7433">IFERROR(INDEX(tblClientes[Cliente],INT($J7433/ROWS(tblConsorcios[Produto]))+1),"")</f>
        <v/>
      </c>
      <c r="L7433" t="str" cm="1">
        <f t="array" ref="L7433">IFERROR(INDEX(tblConsorcios[Produto],MOD($J7433,ROWS(tblConsorcios[Produto]))+1),"")</f>
        <v>Imóvel IE120 – 240m</v>
      </c>
      <c r="M7433" s="20" cm="1">
        <f t="array" ref="M7433">IFERROR(INDEX(tblConsorcios[Valor da Carta (R$)],MOD($J7433,ROWS(tblConsorcios[Produto]))+1),"")</f>
        <v>120000</v>
      </c>
      <c r="N7433" s="2" cm="1">
        <f t="array" ref="N7433">IFERROR(INDEX(tblConsorcios[Prazo (meses)],MOD($J7433,ROWS(tblConsorcios[Produto]))+1),"")</f>
        <v>240</v>
      </c>
      <c r="O7433" s="20" cm="1">
        <f t="array" ref="O7433">IFERROR(INDEX(tblConsorcios[Parcela Mensal (R$)],MOD($J7433,ROWS(tblConsorcios[Produto]))+1),"")</f>
        <v>644</v>
      </c>
      <c r="P7433" s="20" t="str" cm="1">
        <f t="array" ref="P7433">IFERROR(INDEX(tblClientes[Dividendo Mensal (R$)],INT($J7433/ROWS(tblConsorcios[Produto]))+1),"")</f>
        <v/>
      </c>
      <c r="Q7433" s="20" t="str">
        <f t="shared" si="349"/>
        <v/>
      </c>
      <c r="R7433">
        <f t="shared" si="350"/>
        <v>0</v>
      </c>
    </row>
    <row r="7434" spans="10:18" x14ac:dyDescent="0.2">
      <c r="J7434">
        <f t="shared" si="348"/>
        <v>7432</v>
      </c>
      <c r="K7434" t="str" cm="1">
        <f t="array" ref="K7434">IFERROR(INDEX(tblClientes[Cliente],INT($J7434/ROWS(tblConsorcios[Produto]))+1),"")</f>
        <v/>
      </c>
      <c r="L7434" t="str" cm="1">
        <f t="array" ref="L7434">IFERROR(INDEX(tblConsorcios[Produto],MOD($J7434,ROWS(tblConsorcios[Produto]))+1),"")</f>
        <v>Imóvel IE120 – 220m</v>
      </c>
      <c r="M7434" s="20" cm="1">
        <f t="array" ref="M7434">IFERROR(INDEX(tblConsorcios[Valor da Carta (R$)],MOD($J7434,ROWS(tblConsorcios[Produto]))+1),"")</f>
        <v>120000</v>
      </c>
      <c r="N7434" s="2" cm="1">
        <f t="array" ref="N7434">IFERROR(INDEX(tblConsorcios[Prazo (meses)],MOD($J7434,ROWS(tblConsorcios[Produto]))+1),"")</f>
        <v>220</v>
      </c>
      <c r="O7434" s="20" cm="1">
        <f t="array" ref="O7434">IFERROR(INDEX(tblConsorcios[Parcela Mensal (R$)],MOD($J7434,ROWS(tblConsorcios[Produto]))+1),"")</f>
        <v>697.09</v>
      </c>
      <c r="P7434" s="20" t="str" cm="1">
        <f t="array" ref="P7434">IFERROR(INDEX(tblClientes[Dividendo Mensal (R$)],INT($J7434/ROWS(tblConsorcios[Produto]))+1),"")</f>
        <v/>
      </c>
      <c r="Q7434" s="20" t="str">
        <f t="shared" si="349"/>
        <v/>
      </c>
      <c r="R7434">
        <f t="shared" si="350"/>
        <v>0</v>
      </c>
    </row>
    <row r="7435" spans="10:18" x14ac:dyDescent="0.2">
      <c r="J7435">
        <f t="shared" si="348"/>
        <v>7433</v>
      </c>
      <c r="K7435" t="str" cm="1">
        <f t="array" ref="K7435">IFERROR(INDEX(tblClientes[Cliente],INT($J7435/ROWS(tblConsorcios[Produto]))+1),"")</f>
        <v/>
      </c>
      <c r="L7435" t="str" cm="1">
        <f t="array" ref="L7435">IFERROR(INDEX(tblConsorcios[Produto],MOD($J7435,ROWS(tblConsorcios[Produto]))+1),"")</f>
        <v>Imóvel IE120 – 200m</v>
      </c>
      <c r="M7435" s="20" cm="1">
        <f t="array" ref="M7435">IFERROR(INDEX(tblConsorcios[Valor da Carta (R$)],MOD($J7435,ROWS(tblConsorcios[Produto]))+1),"")</f>
        <v>120000</v>
      </c>
      <c r="N7435" s="2" cm="1">
        <f t="array" ref="N7435">IFERROR(INDEX(tblConsorcios[Prazo (meses)],MOD($J7435,ROWS(tblConsorcios[Produto]))+1),"")</f>
        <v>200</v>
      </c>
      <c r="O7435" s="20" cm="1">
        <f t="array" ref="O7435">IFERROR(INDEX(tblConsorcios[Parcela Mensal (R$)],MOD($J7435,ROWS(tblConsorcios[Produto]))+1),"")</f>
        <v>760.8</v>
      </c>
      <c r="P7435" s="20" t="str" cm="1">
        <f t="array" ref="P7435">IFERROR(INDEX(tblClientes[Dividendo Mensal (R$)],INT($J7435/ROWS(tblConsorcios[Produto]))+1),"")</f>
        <v/>
      </c>
      <c r="Q7435" s="20" t="str">
        <f t="shared" si="349"/>
        <v/>
      </c>
      <c r="R7435">
        <f t="shared" si="350"/>
        <v>0</v>
      </c>
    </row>
    <row r="7436" spans="10:18" x14ac:dyDescent="0.2">
      <c r="J7436">
        <f t="shared" si="348"/>
        <v>7434</v>
      </c>
      <c r="K7436" t="str" cm="1">
        <f t="array" ref="K7436">IFERROR(INDEX(tblClientes[Cliente],INT($J7436/ROWS(tblConsorcios[Produto]))+1),"")</f>
        <v/>
      </c>
      <c r="L7436" t="str" cm="1">
        <f t="array" ref="L7436">IFERROR(INDEX(tblConsorcios[Produto],MOD($J7436,ROWS(tblConsorcios[Produto]))+1),"")</f>
        <v>Imóvel IE600 – 240m</v>
      </c>
      <c r="M7436" s="20" cm="1">
        <f t="array" ref="M7436">IFERROR(INDEX(tblConsorcios[Valor da Carta (R$)],MOD($J7436,ROWS(tblConsorcios[Produto]))+1),"")</f>
        <v>600000</v>
      </c>
      <c r="N7436" s="2" cm="1">
        <f t="array" ref="N7436">IFERROR(INDEX(tblConsorcios[Prazo (meses)],MOD($J7436,ROWS(tblConsorcios[Produto]))+1),"")</f>
        <v>240</v>
      </c>
      <c r="O7436" s="20" cm="1">
        <f t="array" ref="O7436">IFERROR(INDEX(tblConsorcios[Parcela Mensal (R$)],MOD($J7436,ROWS(tblConsorcios[Produto]))+1),"")</f>
        <v>3220</v>
      </c>
      <c r="P7436" s="20" t="str" cm="1">
        <f t="array" ref="P7436">IFERROR(INDEX(tblClientes[Dividendo Mensal (R$)],INT($J7436/ROWS(tblConsorcios[Produto]))+1),"")</f>
        <v/>
      </c>
      <c r="Q7436" s="20" t="str">
        <f t="shared" si="349"/>
        <v/>
      </c>
      <c r="R7436">
        <f t="shared" si="350"/>
        <v>0</v>
      </c>
    </row>
    <row r="7437" spans="10:18" x14ac:dyDescent="0.2">
      <c r="J7437">
        <f t="shared" si="348"/>
        <v>7435</v>
      </c>
      <c r="K7437" t="str" cm="1">
        <f t="array" ref="K7437">IFERROR(INDEX(tblClientes[Cliente],INT($J7437/ROWS(tblConsorcios[Produto]))+1),"")</f>
        <v/>
      </c>
      <c r="L7437" t="str" cm="1">
        <f t="array" ref="L7437">IFERROR(INDEX(tblConsorcios[Produto],MOD($J7437,ROWS(tblConsorcios[Produto]))+1),"")</f>
        <v>Imóvel IE600 – 220m</v>
      </c>
      <c r="M7437" s="20" cm="1">
        <f t="array" ref="M7437">IFERROR(INDEX(tblConsorcios[Valor da Carta (R$)],MOD($J7437,ROWS(tblConsorcios[Produto]))+1),"")</f>
        <v>600000</v>
      </c>
      <c r="N7437" s="2" cm="1">
        <f t="array" ref="N7437">IFERROR(INDEX(tblConsorcios[Prazo (meses)],MOD($J7437,ROWS(tblConsorcios[Produto]))+1),"")</f>
        <v>220</v>
      </c>
      <c r="O7437" s="20" cm="1">
        <f t="array" ref="O7437">IFERROR(INDEX(tblConsorcios[Parcela Mensal (R$)],MOD($J7437,ROWS(tblConsorcios[Produto]))+1),"")</f>
        <v>3485.45</v>
      </c>
      <c r="P7437" s="20" t="str" cm="1">
        <f t="array" ref="P7437">IFERROR(INDEX(tblClientes[Dividendo Mensal (R$)],INT($J7437/ROWS(tblConsorcios[Produto]))+1),"")</f>
        <v/>
      </c>
      <c r="Q7437" s="20" t="str">
        <f t="shared" si="349"/>
        <v/>
      </c>
      <c r="R7437">
        <f t="shared" si="350"/>
        <v>0</v>
      </c>
    </row>
    <row r="7438" spans="10:18" x14ac:dyDescent="0.2">
      <c r="J7438">
        <f t="shared" si="348"/>
        <v>7436</v>
      </c>
      <c r="K7438" t="str" cm="1">
        <f t="array" ref="K7438">IFERROR(INDEX(tblClientes[Cliente],INT($J7438/ROWS(tblConsorcios[Produto]))+1),"")</f>
        <v/>
      </c>
      <c r="L7438" t="str" cm="1">
        <f t="array" ref="L7438">IFERROR(INDEX(tblConsorcios[Produto],MOD($J7438,ROWS(tblConsorcios[Produto]))+1),"")</f>
        <v>Imóvel IE600 – 200m</v>
      </c>
      <c r="M7438" s="20" cm="1">
        <f t="array" ref="M7438">IFERROR(INDEX(tblConsorcios[Valor da Carta (R$)],MOD($J7438,ROWS(tblConsorcios[Produto]))+1),"")</f>
        <v>600000</v>
      </c>
      <c r="N7438" s="2" cm="1">
        <f t="array" ref="N7438">IFERROR(INDEX(tblConsorcios[Prazo (meses)],MOD($J7438,ROWS(tblConsorcios[Produto]))+1),"")</f>
        <v>200</v>
      </c>
      <c r="O7438" s="20" cm="1">
        <f t="array" ref="O7438">IFERROR(INDEX(tblConsorcios[Parcela Mensal (R$)],MOD($J7438,ROWS(tblConsorcios[Produto]))+1),"")</f>
        <v>3804</v>
      </c>
      <c r="P7438" s="20" t="str" cm="1">
        <f t="array" ref="P7438">IFERROR(INDEX(tblClientes[Dividendo Mensal (R$)],INT($J7438/ROWS(tblConsorcios[Produto]))+1),"")</f>
        <v/>
      </c>
      <c r="Q7438" s="20" t="str">
        <f t="shared" si="349"/>
        <v/>
      </c>
      <c r="R7438">
        <f t="shared" si="350"/>
        <v>0</v>
      </c>
    </row>
    <row r="7439" spans="10:18" x14ac:dyDescent="0.2">
      <c r="J7439">
        <f t="shared" si="348"/>
        <v>7437</v>
      </c>
      <c r="K7439" t="str" cm="1">
        <f t="array" ref="K7439">IFERROR(INDEX(tblClientes[Cliente],INT($J7439/ROWS(tblConsorcios[Produto]))+1),"")</f>
        <v/>
      </c>
      <c r="L7439" t="str" cm="1">
        <f t="array" ref="L7439">IFERROR(INDEX(tblConsorcios[Produto],MOD($J7439,ROWS(tblConsorcios[Produto]))+1),"")</f>
        <v>Imóvel IE580 – 240m</v>
      </c>
      <c r="M7439" s="20" cm="1">
        <f t="array" ref="M7439">IFERROR(INDEX(tblConsorcios[Valor da Carta (R$)],MOD($J7439,ROWS(tblConsorcios[Produto]))+1),"")</f>
        <v>580000</v>
      </c>
      <c r="N7439" s="2" cm="1">
        <f t="array" ref="N7439">IFERROR(INDEX(tblConsorcios[Prazo (meses)],MOD($J7439,ROWS(tblConsorcios[Produto]))+1),"")</f>
        <v>240</v>
      </c>
      <c r="O7439" s="20" cm="1">
        <f t="array" ref="O7439">IFERROR(INDEX(tblConsorcios[Parcela Mensal (R$)],MOD($J7439,ROWS(tblConsorcios[Produto]))+1),"")</f>
        <v>3112.67</v>
      </c>
      <c r="P7439" s="20" t="str" cm="1">
        <f t="array" ref="P7439">IFERROR(INDEX(tblClientes[Dividendo Mensal (R$)],INT($J7439/ROWS(tblConsorcios[Produto]))+1),"")</f>
        <v/>
      </c>
      <c r="Q7439" s="20" t="str">
        <f t="shared" si="349"/>
        <v/>
      </c>
      <c r="R7439">
        <f t="shared" si="350"/>
        <v>0</v>
      </c>
    </row>
    <row r="7440" spans="10:18" x14ac:dyDescent="0.2">
      <c r="J7440">
        <f t="shared" si="348"/>
        <v>7438</v>
      </c>
      <c r="K7440" t="str" cm="1">
        <f t="array" ref="K7440">IFERROR(INDEX(tblClientes[Cliente],INT($J7440/ROWS(tblConsorcios[Produto]))+1),"")</f>
        <v/>
      </c>
      <c r="L7440" t="str" cm="1">
        <f t="array" ref="L7440">IFERROR(INDEX(tblConsorcios[Produto],MOD($J7440,ROWS(tblConsorcios[Produto]))+1),"")</f>
        <v>Imóvel IE580 – 220m</v>
      </c>
      <c r="M7440" s="20" cm="1">
        <f t="array" ref="M7440">IFERROR(INDEX(tblConsorcios[Valor da Carta (R$)],MOD($J7440,ROWS(tblConsorcios[Produto]))+1),"")</f>
        <v>580000</v>
      </c>
      <c r="N7440" s="2" cm="1">
        <f t="array" ref="N7440">IFERROR(INDEX(tblConsorcios[Prazo (meses)],MOD($J7440,ROWS(tblConsorcios[Produto]))+1),"")</f>
        <v>220</v>
      </c>
      <c r="O7440" s="20" cm="1">
        <f t="array" ref="O7440">IFERROR(INDEX(tblConsorcios[Parcela Mensal (R$)],MOD($J7440,ROWS(tblConsorcios[Produto]))+1),"")</f>
        <v>3369.27</v>
      </c>
      <c r="P7440" s="20" t="str" cm="1">
        <f t="array" ref="P7440">IFERROR(INDEX(tblClientes[Dividendo Mensal (R$)],INT($J7440/ROWS(tblConsorcios[Produto]))+1),"")</f>
        <v/>
      </c>
      <c r="Q7440" s="20" t="str">
        <f t="shared" si="349"/>
        <v/>
      </c>
      <c r="R7440">
        <f t="shared" si="350"/>
        <v>0</v>
      </c>
    </row>
    <row r="7441" spans="10:18" x14ac:dyDescent="0.2">
      <c r="J7441">
        <f t="shared" si="348"/>
        <v>7439</v>
      </c>
      <c r="K7441" t="str" cm="1">
        <f t="array" ref="K7441">IFERROR(INDEX(tblClientes[Cliente],INT($J7441/ROWS(tblConsorcios[Produto]))+1),"")</f>
        <v/>
      </c>
      <c r="L7441" t="str" cm="1">
        <f t="array" ref="L7441">IFERROR(INDEX(tblConsorcios[Produto],MOD($J7441,ROWS(tblConsorcios[Produto]))+1),"")</f>
        <v>Imóvel IE580 – 200m</v>
      </c>
      <c r="M7441" s="20" cm="1">
        <f t="array" ref="M7441">IFERROR(INDEX(tblConsorcios[Valor da Carta (R$)],MOD($J7441,ROWS(tblConsorcios[Produto]))+1),"")</f>
        <v>580000</v>
      </c>
      <c r="N7441" s="2" cm="1">
        <f t="array" ref="N7441">IFERROR(INDEX(tblConsorcios[Prazo (meses)],MOD($J7441,ROWS(tblConsorcios[Produto]))+1),"")</f>
        <v>200</v>
      </c>
      <c r="O7441" s="20" cm="1">
        <f t="array" ref="O7441">IFERROR(INDEX(tblConsorcios[Parcela Mensal (R$)],MOD($J7441,ROWS(tblConsorcios[Produto]))+1),"")</f>
        <v>3677.2</v>
      </c>
      <c r="P7441" s="20" t="str" cm="1">
        <f t="array" ref="P7441">IFERROR(INDEX(tblClientes[Dividendo Mensal (R$)],INT($J7441/ROWS(tblConsorcios[Produto]))+1),"")</f>
        <v/>
      </c>
      <c r="Q7441" s="20" t="str">
        <f t="shared" si="349"/>
        <v/>
      </c>
      <c r="R7441">
        <f t="shared" si="350"/>
        <v>0</v>
      </c>
    </row>
    <row r="7442" spans="10:18" x14ac:dyDescent="0.2">
      <c r="J7442">
        <f t="shared" si="348"/>
        <v>7440</v>
      </c>
      <c r="K7442" t="str" cm="1">
        <f t="array" ref="K7442">IFERROR(INDEX(tblClientes[Cliente],INT($J7442/ROWS(tblConsorcios[Produto]))+1),"")</f>
        <v/>
      </c>
      <c r="L7442" t="str" cm="1">
        <f t="array" ref="L7442">IFERROR(INDEX(tblConsorcios[Produto],MOD($J7442,ROWS(tblConsorcios[Produto]))+1),"")</f>
        <v>Imóvel IE550 – 240m</v>
      </c>
      <c r="M7442" s="20" cm="1">
        <f t="array" ref="M7442">IFERROR(INDEX(tblConsorcios[Valor da Carta (R$)],MOD($J7442,ROWS(tblConsorcios[Produto]))+1),"")</f>
        <v>550000</v>
      </c>
      <c r="N7442" s="2" cm="1">
        <f t="array" ref="N7442">IFERROR(INDEX(tblConsorcios[Prazo (meses)],MOD($J7442,ROWS(tblConsorcios[Produto]))+1),"")</f>
        <v>240</v>
      </c>
      <c r="O7442" s="20" cm="1">
        <f t="array" ref="O7442">IFERROR(INDEX(tblConsorcios[Parcela Mensal (R$)],MOD($J7442,ROWS(tblConsorcios[Produto]))+1),"")</f>
        <v>2951.67</v>
      </c>
      <c r="P7442" s="20" t="str" cm="1">
        <f t="array" ref="P7442">IFERROR(INDEX(tblClientes[Dividendo Mensal (R$)],INT($J7442/ROWS(tblConsorcios[Produto]))+1),"")</f>
        <v/>
      </c>
      <c r="Q7442" s="20" t="str">
        <f t="shared" si="349"/>
        <v/>
      </c>
      <c r="R7442">
        <f t="shared" si="350"/>
        <v>0</v>
      </c>
    </row>
    <row r="7443" spans="10:18" x14ac:dyDescent="0.2">
      <c r="J7443">
        <f t="shared" si="348"/>
        <v>7441</v>
      </c>
      <c r="K7443" t="str" cm="1">
        <f t="array" ref="K7443">IFERROR(INDEX(tblClientes[Cliente],INT($J7443/ROWS(tblConsorcios[Produto]))+1),"")</f>
        <v/>
      </c>
      <c r="L7443" t="str" cm="1">
        <f t="array" ref="L7443">IFERROR(INDEX(tblConsorcios[Produto],MOD($J7443,ROWS(tblConsorcios[Produto]))+1),"")</f>
        <v>Imóvel IE550 – 220m</v>
      </c>
      <c r="M7443" s="20" cm="1">
        <f t="array" ref="M7443">IFERROR(INDEX(tblConsorcios[Valor da Carta (R$)],MOD($J7443,ROWS(tblConsorcios[Produto]))+1),"")</f>
        <v>550000</v>
      </c>
      <c r="N7443" s="2" cm="1">
        <f t="array" ref="N7443">IFERROR(INDEX(tblConsorcios[Prazo (meses)],MOD($J7443,ROWS(tblConsorcios[Produto]))+1),"")</f>
        <v>220</v>
      </c>
      <c r="O7443" s="20" cm="1">
        <f t="array" ref="O7443">IFERROR(INDEX(tblConsorcios[Parcela Mensal (R$)],MOD($J7443,ROWS(tblConsorcios[Produto]))+1),"")</f>
        <v>3195</v>
      </c>
      <c r="P7443" s="20" t="str" cm="1">
        <f t="array" ref="P7443">IFERROR(INDEX(tblClientes[Dividendo Mensal (R$)],INT($J7443/ROWS(tblConsorcios[Produto]))+1),"")</f>
        <v/>
      </c>
      <c r="Q7443" s="20" t="str">
        <f t="shared" si="349"/>
        <v/>
      </c>
      <c r="R7443">
        <f t="shared" si="350"/>
        <v>0</v>
      </c>
    </row>
    <row r="7444" spans="10:18" x14ac:dyDescent="0.2">
      <c r="J7444">
        <f t="shared" si="348"/>
        <v>7442</v>
      </c>
      <c r="K7444" t="str" cm="1">
        <f t="array" ref="K7444">IFERROR(INDEX(tblClientes[Cliente],INT($J7444/ROWS(tblConsorcios[Produto]))+1),"")</f>
        <v/>
      </c>
      <c r="L7444" t="str" cm="1">
        <f t="array" ref="L7444">IFERROR(INDEX(tblConsorcios[Produto],MOD($J7444,ROWS(tblConsorcios[Produto]))+1),"")</f>
        <v>Imóvel IE550 – 200m</v>
      </c>
      <c r="M7444" s="20" cm="1">
        <f t="array" ref="M7444">IFERROR(INDEX(tblConsorcios[Valor da Carta (R$)],MOD($J7444,ROWS(tblConsorcios[Produto]))+1),"")</f>
        <v>550000</v>
      </c>
      <c r="N7444" s="2" cm="1">
        <f t="array" ref="N7444">IFERROR(INDEX(tblConsorcios[Prazo (meses)],MOD($J7444,ROWS(tblConsorcios[Produto]))+1),"")</f>
        <v>200</v>
      </c>
      <c r="O7444" s="20" cm="1">
        <f t="array" ref="O7444">IFERROR(INDEX(tblConsorcios[Parcela Mensal (R$)],MOD($J7444,ROWS(tblConsorcios[Produto]))+1),"")</f>
        <v>3487</v>
      </c>
      <c r="P7444" s="20" t="str" cm="1">
        <f t="array" ref="P7444">IFERROR(INDEX(tblClientes[Dividendo Mensal (R$)],INT($J7444/ROWS(tblConsorcios[Produto]))+1),"")</f>
        <v/>
      </c>
      <c r="Q7444" s="20" t="str">
        <f t="shared" si="349"/>
        <v/>
      </c>
      <c r="R7444">
        <f t="shared" si="350"/>
        <v>0</v>
      </c>
    </row>
    <row r="7445" spans="10:18" x14ac:dyDescent="0.2">
      <c r="J7445">
        <f t="shared" si="348"/>
        <v>7443</v>
      </c>
      <c r="K7445" t="str" cm="1">
        <f t="array" ref="K7445">IFERROR(INDEX(tblClientes[Cliente],INT($J7445/ROWS(tblConsorcios[Produto]))+1),"")</f>
        <v/>
      </c>
      <c r="L7445" t="str" cm="1">
        <f t="array" ref="L7445">IFERROR(INDEX(tblConsorcios[Produto],MOD($J7445,ROWS(tblConsorcios[Produto]))+1),"")</f>
        <v>Imóvel IE530 – 240m</v>
      </c>
      <c r="M7445" s="20" cm="1">
        <f t="array" ref="M7445">IFERROR(INDEX(tblConsorcios[Valor da Carta (R$)],MOD($J7445,ROWS(tblConsorcios[Produto]))+1),"")</f>
        <v>530000</v>
      </c>
      <c r="N7445" s="2" cm="1">
        <f t="array" ref="N7445">IFERROR(INDEX(tblConsorcios[Prazo (meses)],MOD($J7445,ROWS(tblConsorcios[Produto]))+1),"")</f>
        <v>240</v>
      </c>
      <c r="O7445" s="20" cm="1">
        <f t="array" ref="O7445">IFERROR(INDEX(tblConsorcios[Parcela Mensal (R$)],MOD($J7445,ROWS(tblConsorcios[Produto]))+1),"")</f>
        <v>2844.33</v>
      </c>
      <c r="P7445" s="20" t="str" cm="1">
        <f t="array" ref="P7445">IFERROR(INDEX(tblClientes[Dividendo Mensal (R$)],INT($J7445/ROWS(tblConsorcios[Produto]))+1),"")</f>
        <v/>
      </c>
      <c r="Q7445" s="20" t="str">
        <f t="shared" si="349"/>
        <v/>
      </c>
      <c r="R7445">
        <f t="shared" si="350"/>
        <v>0</v>
      </c>
    </row>
    <row r="7446" spans="10:18" x14ac:dyDescent="0.2">
      <c r="J7446">
        <f t="shared" si="348"/>
        <v>7444</v>
      </c>
      <c r="K7446" t="str" cm="1">
        <f t="array" ref="K7446">IFERROR(INDEX(tblClientes[Cliente],INT($J7446/ROWS(tblConsorcios[Produto]))+1),"")</f>
        <v/>
      </c>
      <c r="L7446" t="str" cm="1">
        <f t="array" ref="L7446">IFERROR(INDEX(tblConsorcios[Produto],MOD($J7446,ROWS(tblConsorcios[Produto]))+1),"")</f>
        <v>Imóvel IE530 – 220m</v>
      </c>
      <c r="M7446" s="20" cm="1">
        <f t="array" ref="M7446">IFERROR(INDEX(tblConsorcios[Valor da Carta (R$)],MOD($J7446,ROWS(tblConsorcios[Produto]))+1),"")</f>
        <v>530000</v>
      </c>
      <c r="N7446" s="2" cm="1">
        <f t="array" ref="N7446">IFERROR(INDEX(tblConsorcios[Prazo (meses)],MOD($J7446,ROWS(tblConsorcios[Produto]))+1),"")</f>
        <v>220</v>
      </c>
      <c r="O7446" s="20" cm="1">
        <f t="array" ref="O7446">IFERROR(INDEX(tblConsorcios[Parcela Mensal (R$)],MOD($J7446,ROWS(tblConsorcios[Produto]))+1),"")</f>
        <v>3078.82</v>
      </c>
      <c r="P7446" s="20" t="str" cm="1">
        <f t="array" ref="P7446">IFERROR(INDEX(tblClientes[Dividendo Mensal (R$)],INT($J7446/ROWS(tblConsorcios[Produto]))+1),"")</f>
        <v/>
      </c>
      <c r="Q7446" s="20" t="str">
        <f t="shared" si="349"/>
        <v/>
      </c>
      <c r="R7446">
        <f t="shared" si="350"/>
        <v>0</v>
      </c>
    </row>
    <row r="7447" spans="10:18" x14ac:dyDescent="0.2">
      <c r="J7447">
        <f t="shared" si="348"/>
        <v>7445</v>
      </c>
      <c r="K7447" t="str" cm="1">
        <f t="array" ref="K7447">IFERROR(INDEX(tblClientes[Cliente],INT($J7447/ROWS(tblConsorcios[Produto]))+1),"")</f>
        <v/>
      </c>
      <c r="L7447" t="str" cm="1">
        <f t="array" ref="L7447">IFERROR(INDEX(tblConsorcios[Produto],MOD($J7447,ROWS(tblConsorcios[Produto]))+1),"")</f>
        <v>Imóvel IE530 – 200m</v>
      </c>
      <c r="M7447" s="20" cm="1">
        <f t="array" ref="M7447">IFERROR(INDEX(tblConsorcios[Valor da Carta (R$)],MOD($J7447,ROWS(tblConsorcios[Produto]))+1),"")</f>
        <v>530000</v>
      </c>
      <c r="N7447" s="2" cm="1">
        <f t="array" ref="N7447">IFERROR(INDEX(tblConsorcios[Prazo (meses)],MOD($J7447,ROWS(tblConsorcios[Produto]))+1),"")</f>
        <v>200</v>
      </c>
      <c r="O7447" s="20" cm="1">
        <f t="array" ref="O7447">IFERROR(INDEX(tblConsorcios[Parcela Mensal (R$)],MOD($J7447,ROWS(tblConsorcios[Produto]))+1),"")</f>
        <v>3360.2</v>
      </c>
      <c r="P7447" s="20" t="str" cm="1">
        <f t="array" ref="P7447">IFERROR(INDEX(tblClientes[Dividendo Mensal (R$)],INT($J7447/ROWS(tblConsorcios[Produto]))+1),"")</f>
        <v/>
      </c>
      <c r="Q7447" s="20" t="str">
        <f t="shared" si="349"/>
        <v/>
      </c>
      <c r="R7447">
        <f t="shared" si="350"/>
        <v>0</v>
      </c>
    </row>
    <row r="7448" spans="10:18" x14ac:dyDescent="0.2">
      <c r="J7448">
        <f t="shared" si="348"/>
        <v>7446</v>
      </c>
      <c r="K7448" t="str" cm="1">
        <f t="array" ref="K7448">IFERROR(INDEX(tblClientes[Cliente],INT($J7448/ROWS(tblConsorcios[Produto]))+1),"")</f>
        <v/>
      </c>
      <c r="L7448" t="str" cm="1">
        <f t="array" ref="L7448">IFERROR(INDEX(tblConsorcios[Produto],MOD($J7448,ROWS(tblConsorcios[Produto]))+1),"")</f>
        <v>Imóvel IE500 – 240m</v>
      </c>
      <c r="M7448" s="20" cm="1">
        <f t="array" ref="M7448">IFERROR(INDEX(tblConsorcios[Valor da Carta (R$)],MOD($J7448,ROWS(tblConsorcios[Produto]))+1),"")</f>
        <v>500000</v>
      </c>
      <c r="N7448" s="2" cm="1">
        <f t="array" ref="N7448">IFERROR(INDEX(tblConsorcios[Prazo (meses)],MOD($J7448,ROWS(tblConsorcios[Produto]))+1),"")</f>
        <v>240</v>
      </c>
      <c r="O7448" s="20" cm="1">
        <f t="array" ref="O7448">IFERROR(INDEX(tblConsorcios[Parcela Mensal (R$)],MOD($J7448,ROWS(tblConsorcios[Produto]))+1),"")</f>
        <v>2683.33</v>
      </c>
      <c r="P7448" s="20" t="str" cm="1">
        <f t="array" ref="P7448">IFERROR(INDEX(tblClientes[Dividendo Mensal (R$)],INT($J7448/ROWS(tblConsorcios[Produto]))+1),"")</f>
        <v/>
      </c>
      <c r="Q7448" s="20" t="str">
        <f t="shared" si="349"/>
        <v/>
      </c>
      <c r="R7448">
        <f t="shared" si="350"/>
        <v>0</v>
      </c>
    </row>
    <row r="7449" spans="10:18" x14ac:dyDescent="0.2">
      <c r="J7449">
        <f t="shared" si="348"/>
        <v>7447</v>
      </c>
      <c r="K7449" t="str" cm="1">
        <f t="array" ref="K7449">IFERROR(INDEX(tblClientes[Cliente],INT($J7449/ROWS(tblConsorcios[Produto]))+1),"")</f>
        <v/>
      </c>
      <c r="L7449" t="str" cm="1">
        <f t="array" ref="L7449">IFERROR(INDEX(tblConsorcios[Produto],MOD($J7449,ROWS(tblConsorcios[Produto]))+1),"")</f>
        <v>Imóvel IE500 – 220m</v>
      </c>
      <c r="M7449" s="20" cm="1">
        <f t="array" ref="M7449">IFERROR(INDEX(tblConsorcios[Valor da Carta (R$)],MOD($J7449,ROWS(tblConsorcios[Produto]))+1),"")</f>
        <v>500000</v>
      </c>
      <c r="N7449" s="2" cm="1">
        <f t="array" ref="N7449">IFERROR(INDEX(tblConsorcios[Prazo (meses)],MOD($J7449,ROWS(tblConsorcios[Produto]))+1),"")</f>
        <v>220</v>
      </c>
      <c r="O7449" s="20" cm="1">
        <f t="array" ref="O7449">IFERROR(INDEX(tblConsorcios[Parcela Mensal (R$)],MOD($J7449,ROWS(tblConsorcios[Produto]))+1),"")</f>
        <v>2904.55</v>
      </c>
      <c r="P7449" s="20" t="str" cm="1">
        <f t="array" ref="P7449">IFERROR(INDEX(tblClientes[Dividendo Mensal (R$)],INT($J7449/ROWS(tblConsorcios[Produto]))+1),"")</f>
        <v/>
      </c>
      <c r="Q7449" s="20" t="str">
        <f t="shared" si="349"/>
        <v/>
      </c>
      <c r="R7449">
        <f t="shared" si="350"/>
        <v>0</v>
      </c>
    </row>
    <row r="7450" spans="10:18" x14ac:dyDescent="0.2">
      <c r="J7450">
        <f t="shared" si="348"/>
        <v>7448</v>
      </c>
      <c r="K7450" t="str" cm="1">
        <f t="array" ref="K7450">IFERROR(INDEX(tblClientes[Cliente],INT($J7450/ROWS(tblConsorcios[Produto]))+1),"")</f>
        <v/>
      </c>
      <c r="L7450" t="str" cm="1">
        <f t="array" ref="L7450">IFERROR(INDEX(tblConsorcios[Produto],MOD($J7450,ROWS(tblConsorcios[Produto]))+1),"")</f>
        <v>Imóvel IE500 – 200m</v>
      </c>
      <c r="M7450" s="20" cm="1">
        <f t="array" ref="M7450">IFERROR(INDEX(tblConsorcios[Valor da Carta (R$)],MOD($J7450,ROWS(tblConsorcios[Produto]))+1),"")</f>
        <v>500000</v>
      </c>
      <c r="N7450" s="2" cm="1">
        <f t="array" ref="N7450">IFERROR(INDEX(tblConsorcios[Prazo (meses)],MOD($J7450,ROWS(tblConsorcios[Produto]))+1),"")</f>
        <v>200</v>
      </c>
      <c r="O7450" s="20" cm="1">
        <f t="array" ref="O7450">IFERROR(INDEX(tblConsorcios[Parcela Mensal (R$)],MOD($J7450,ROWS(tblConsorcios[Produto]))+1),"")</f>
        <v>3170</v>
      </c>
      <c r="P7450" s="20" t="str" cm="1">
        <f t="array" ref="P7450">IFERROR(INDEX(tblClientes[Dividendo Mensal (R$)],INT($J7450/ROWS(tblConsorcios[Produto]))+1),"")</f>
        <v/>
      </c>
      <c r="Q7450" s="20" t="str">
        <f t="shared" si="349"/>
        <v/>
      </c>
      <c r="R7450">
        <f t="shared" si="350"/>
        <v>0</v>
      </c>
    </row>
    <row r="7451" spans="10:18" x14ac:dyDescent="0.2">
      <c r="J7451">
        <f t="shared" si="348"/>
        <v>7449</v>
      </c>
      <c r="K7451" t="str" cm="1">
        <f t="array" ref="K7451">IFERROR(INDEX(tblClientes[Cliente],INT($J7451/ROWS(tblConsorcios[Produto]))+1),"")</f>
        <v/>
      </c>
      <c r="L7451" t="str" cm="1">
        <f t="array" ref="L7451">IFERROR(INDEX(tblConsorcios[Produto],MOD($J7451,ROWS(tblConsorcios[Produto]))+1),"")</f>
        <v>Imóvel IE480 – 240m</v>
      </c>
      <c r="M7451" s="20" cm="1">
        <f t="array" ref="M7451">IFERROR(INDEX(tblConsorcios[Valor da Carta (R$)],MOD($J7451,ROWS(tblConsorcios[Produto]))+1),"")</f>
        <v>480000</v>
      </c>
      <c r="N7451" s="2" cm="1">
        <f t="array" ref="N7451">IFERROR(INDEX(tblConsorcios[Prazo (meses)],MOD($J7451,ROWS(tblConsorcios[Produto]))+1),"")</f>
        <v>240</v>
      </c>
      <c r="O7451" s="20" cm="1">
        <f t="array" ref="O7451">IFERROR(INDEX(tblConsorcios[Parcela Mensal (R$)],MOD($J7451,ROWS(tblConsorcios[Produto]))+1),"")</f>
        <v>2576</v>
      </c>
      <c r="P7451" s="20" t="str" cm="1">
        <f t="array" ref="P7451">IFERROR(INDEX(tblClientes[Dividendo Mensal (R$)],INT($J7451/ROWS(tblConsorcios[Produto]))+1),"")</f>
        <v/>
      </c>
      <c r="Q7451" s="20" t="str">
        <f t="shared" si="349"/>
        <v/>
      </c>
      <c r="R7451">
        <f t="shared" si="350"/>
        <v>0</v>
      </c>
    </row>
    <row r="7452" spans="10:18" x14ac:dyDescent="0.2">
      <c r="J7452">
        <f t="shared" si="348"/>
        <v>7450</v>
      </c>
      <c r="K7452" t="str" cm="1">
        <f t="array" ref="K7452">IFERROR(INDEX(tblClientes[Cliente],INT($J7452/ROWS(tblConsorcios[Produto]))+1),"")</f>
        <v/>
      </c>
      <c r="L7452" t="str" cm="1">
        <f t="array" ref="L7452">IFERROR(INDEX(tblConsorcios[Produto],MOD($J7452,ROWS(tblConsorcios[Produto]))+1),"")</f>
        <v>Imóvel IE480 – 220m</v>
      </c>
      <c r="M7452" s="20" cm="1">
        <f t="array" ref="M7452">IFERROR(INDEX(tblConsorcios[Valor da Carta (R$)],MOD($J7452,ROWS(tblConsorcios[Produto]))+1),"")</f>
        <v>480000</v>
      </c>
      <c r="N7452" s="2" cm="1">
        <f t="array" ref="N7452">IFERROR(INDEX(tblConsorcios[Prazo (meses)],MOD($J7452,ROWS(tblConsorcios[Produto]))+1),"")</f>
        <v>220</v>
      </c>
      <c r="O7452" s="20" cm="1">
        <f t="array" ref="O7452">IFERROR(INDEX(tblConsorcios[Parcela Mensal (R$)],MOD($J7452,ROWS(tblConsorcios[Produto]))+1),"")</f>
        <v>2788.36</v>
      </c>
      <c r="P7452" s="20" t="str" cm="1">
        <f t="array" ref="P7452">IFERROR(INDEX(tblClientes[Dividendo Mensal (R$)],INT($J7452/ROWS(tblConsorcios[Produto]))+1),"")</f>
        <v/>
      </c>
      <c r="Q7452" s="20" t="str">
        <f t="shared" si="349"/>
        <v/>
      </c>
      <c r="R7452">
        <f t="shared" si="350"/>
        <v>0</v>
      </c>
    </row>
    <row r="7453" spans="10:18" x14ac:dyDescent="0.2">
      <c r="J7453">
        <f t="shared" si="348"/>
        <v>7451</v>
      </c>
      <c r="K7453" t="str" cm="1">
        <f t="array" ref="K7453">IFERROR(INDEX(tblClientes[Cliente],INT($J7453/ROWS(tblConsorcios[Produto]))+1),"")</f>
        <v/>
      </c>
      <c r="L7453" t="str" cm="1">
        <f t="array" ref="L7453">IFERROR(INDEX(tblConsorcios[Produto],MOD($J7453,ROWS(tblConsorcios[Produto]))+1),"")</f>
        <v>Imóvel IE480 – 200m</v>
      </c>
      <c r="M7453" s="20" cm="1">
        <f t="array" ref="M7453">IFERROR(INDEX(tblConsorcios[Valor da Carta (R$)],MOD($J7453,ROWS(tblConsorcios[Produto]))+1),"")</f>
        <v>480000</v>
      </c>
      <c r="N7453" s="2" cm="1">
        <f t="array" ref="N7453">IFERROR(INDEX(tblConsorcios[Prazo (meses)],MOD($J7453,ROWS(tblConsorcios[Produto]))+1),"")</f>
        <v>200</v>
      </c>
      <c r="O7453" s="20" cm="1">
        <f t="array" ref="O7453">IFERROR(INDEX(tblConsorcios[Parcela Mensal (R$)],MOD($J7453,ROWS(tblConsorcios[Produto]))+1),"")</f>
        <v>3043.2</v>
      </c>
      <c r="P7453" s="20" t="str" cm="1">
        <f t="array" ref="P7453">IFERROR(INDEX(tblClientes[Dividendo Mensal (R$)],INT($J7453/ROWS(tblConsorcios[Produto]))+1),"")</f>
        <v/>
      </c>
      <c r="Q7453" s="20" t="str">
        <f t="shared" si="349"/>
        <v/>
      </c>
      <c r="R7453">
        <f t="shared" si="350"/>
        <v>0</v>
      </c>
    </row>
    <row r="7454" spans="10:18" x14ac:dyDescent="0.2">
      <c r="J7454">
        <f t="shared" si="348"/>
        <v>7452</v>
      </c>
      <c r="K7454" t="str" cm="1">
        <f t="array" ref="K7454">IFERROR(INDEX(tblClientes[Cliente],INT($J7454/ROWS(tblConsorcios[Produto]))+1),"")</f>
        <v/>
      </c>
      <c r="L7454" t="str" cm="1">
        <f t="array" ref="L7454">IFERROR(INDEX(tblConsorcios[Produto],MOD($J7454,ROWS(tblConsorcios[Produto]))+1),"")</f>
        <v>Imóvel IE450 – 240m</v>
      </c>
      <c r="M7454" s="20" cm="1">
        <f t="array" ref="M7454">IFERROR(INDEX(tblConsorcios[Valor da Carta (R$)],MOD($J7454,ROWS(tblConsorcios[Produto]))+1),"")</f>
        <v>450000</v>
      </c>
      <c r="N7454" s="2" cm="1">
        <f t="array" ref="N7454">IFERROR(INDEX(tblConsorcios[Prazo (meses)],MOD($J7454,ROWS(tblConsorcios[Produto]))+1),"")</f>
        <v>240</v>
      </c>
      <c r="O7454" s="20" cm="1">
        <f t="array" ref="O7454">IFERROR(INDEX(tblConsorcios[Parcela Mensal (R$)],MOD($J7454,ROWS(tblConsorcios[Produto]))+1),"")</f>
        <v>2415</v>
      </c>
      <c r="P7454" s="20" t="str" cm="1">
        <f t="array" ref="P7454">IFERROR(INDEX(tblClientes[Dividendo Mensal (R$)],INT($J7454/ROWS(tblConsorcios[Produto]))+1),"")</f>
        <v/>
      </c>
      <c r="Q7454" s="20" t="str">
        <f t="shared" si="349"/>
        <v/>
      </c>
      <c r="R7454">
        <f t="shared" si="350"/>
        <v>0</v>
      </c>
    </row>
    <row r="7455" spans="10:18" x14ac:dyDescent="0.2">
      <c r="J7455">
        <f t="shared" si="348"/>
        <v>7453</v>
      </c>
      <c r="K7455" t="str" cm="1">
        <f t="array" ref="K7455">IFERROR(INDEX(tblClientes[Cliente],INT($J7455/ROWS(tblConsorcios[Produto]))+1),"")</f>
        <v/>
      </c>
      <c r="L7455" t="str" cm="1">
        <f t="array" ref="L7455">IFERROR(INDEX(tblConsorcios[Produto],MOD($J7455,ROWS(tblConsorcios[Produto]))+1),"")</f>
        <v>Imóvel IE450 – 220m</v>
      </c>
      <c r="M7455" s="20" cm="1">
        <f t="array" ref="M7455">IFERROR(INDEX(tblConsorcios[Valor da Carta (R$)],MOD($J7455,ROWS(tblConsorcios[Produto]))+1),"")</f>
        <v>450000</v>
      </c>
      <c r="N7455" s="2" cm="1">
        <f t="array" ref="N7455">IFERROR(INDEX(tblConsorcios[Prazo (meses)],MOD($J7455,ROWS(tblConsorcios[Produto]))+1),"")</f>
        <v>220</v>
      </c>
      <c r="O7455" s="20" cm="1">
        <f t="array" ref="O7455">IFERROR(INDEX(tblConsorcios[Parcela Mensal (R$)],MOD($J7455,ROWS(tblConsorcios[Produto]))+1),"")</f>
        <v>2614.09</v>
      </c>
      <c r="P7455" s="20" t="str" cm="1">
        <f t="array" ref="P7455">IFERROR(INDEX(tblClientes[Dividendo Mensal (R$)],INT($J7455/ROWS(tblConsorcios[Produto]))+1),"")</f>
        <v/>
      </c>
      <c r="Q7455" s="20" t="str">
        <f t="shared" si="349"/>
        <v/>
      </c>
      <c r="R7455">
        <f t="shared" si="350"/>
        <v>0</v>
      </c>
    </row>
    <row r="7456" spans="10:18" x14ac:dyDescent="0.2">
      <c r="J7456">
        <f t="shared" si="348"/>
        <v>7454</v>
      </c>
      <c r="K7456" t="str" cm="1">
        <f t="array" ref="K7456">IFERROR(INDEX(tblClientes[Cliente],INT($J7456/ROWS(tblConsorcios[Produto]))+1),"")</f>
        <v/>
      </c>
      <c r="L7456" t="str" cm="1">
        <f t="array" ref="L7456">IFERROR(INDEX(tblConsorcios[Produto],MOD($J7456,ROWS(tblConsorcios[Produto]))+1),"")</f>
        <v>Imóvel IE450 – 200m</v>
      </c>
      <c r="M7456" s="20" cm="1">
        <f t="array" ref="M7456">IFERROR(INDEX(tblConsorcios[Valor da Carta (R$)],MOD($J7456,ROWS(tblConsorcios[Produto]))+1),"")</f>
        <v>450000</v>
      </c>
      <c r="N7456" s="2" cm="1">
        <f t="array" ref="N7456">IFERROR(INDEX(tblConsorcios[Prazo (meses)],MOD($J7456,ROWS(tblConsorcios[Produto]))+1),"")</f>
        <v>200</v>
      </c>
      <c r="O7456" s="20" cm="1">
        <f t="array" ref="O7456">IFERROR(INDEX(tblConsorcios[Parcela Mensal (R$)],MOD($J7456,ROWS(tblConsorcios[Produto]))+1),"")</f>
        <v>2853</v>
      </c>
      <c r="P7456" s="20" t="str" cm="1">
        <f t="array" ref="P7456">IFERROR(INDEX(tblClientes[Dividendo Mensal (R$)],INT($J7456/ROWS(tblConsorcios[Produto]))+1),"")</f>
        <v/>
      </c>
      <c r="Q7456" s="20" t="str">
        <f t="shared" si="349"/>
        <v/>
      </c>
      <c r="R7456">
        <f t="shared" si="350"/>
        <v>0</v>
      </c>
    </row>
    <row r="7457" spans="10:18" x14ac:dyDescent="0.2">
      <c r="J7457">
        <f t="shared" si="348"/>
        <v>7455</v>
      </c>
      <c r="K7457" t="str" cm="1">
        <f t="array" ref="K7457">IFERROR(INDEX(tblClientes[Cliente],INT($J7457/ROWS(tblConsorcios[Produto]))+1),"")</f>
        <v/>
      </c>
      <c r="L7457" t="str" cm="1">
        <f t="array" ref="L7457">IFERROR(INDEX(tblConsorcios[Produto],MOD($J7457,ROWS(tblConsorcios[Produto]))+1),"")</f>
        <v>Imóvel IE430 – 240m</v>
      </c>
      <c r="M7457" s="20" cm="1">
        <f t="array" ref="M7457">IFERROR(INDEX(tblConsorcios[Valor da Carta (R$)],MOD($J7457,ROWS(tblConsorcios[Produto]))+1),"")</f>
        <v>430000</v>
      </c>
      <c r="N7457" s="2" cm="1">
        <f t="array" ref="N7457">IFERROR(INDEX(tblConsorcios[Prazo (meses)],MOD($J7457,ROWS(tblConsorcios[Produto]))+1),"")</f>
        <v>240</v>
      </c>
      <c r="O7457" s="20" cm="1">
        <f t="array" ref="O7457">IFERROR(INDEX(tblConsorcios[Parcela Mensal (R$)],MOD($J7457,ROWS(tblConsorcios[Produto]))+1),"")</f>
        <v>2307.67</v>
      </c>
      <c r="P7457" s="20" t="str" cm="1">
        <f t="array" ref="P7457">IFERROR(INDEX(tblClientes[Dividendo Mensal (R$)],INT($J7457/ROWS(tblConsorcios[Produto]))+1),"")</f>
        <v/>
      </c>
      <c r="Q7457" s="20" t="str">
        <f t="shared" si="349"/>
        <v/>
      </c>
      <c r="R7457">
        <f t="shared" si="350"/>
        <v>0</v>
      </c>
    </row>
    <row r="7458" spans="10:18" x14ac:dyDescent="0.2">
      <c r="J7458">
        <f t="shared" si="348"/>
        <v>7456</v>
      </c>
      <c r="K7458" t="str" cm="1">
        <f t="array" ref="K7458">IFERROR(INDEX(tblClientes[Cliente],INT($J7458/ROWS(tblConsorcios[Produto]))+1),"")</f>
        <v/>
      </c>
      <c r="L7458" t="str" cm="1">
        <f t="array" ref="L7458">IFERROR(INDEX(tblConsorcios[Produto],MOD($J7458,ROWS(tblConsorcios[Produto]))+1),"")</f>
        <v>Imóvel IE430 – 220m</v>
      </c>
      <c r="M7458" s="20" cm="1">
        <f t="array" ref="M7458">IFERROR(INDEX(tblConsorcios[Valor da Carta (R$)],MOD($J7458,ROWS(tblConsorcios[Produto]))+1),"")</f>
        <v>430000</v>
      </c>
      <c r="N7458" s="2" cm="1">
        <f t="array" ref="N7458">IFERROR(INDEX(tblConsorcios[Prazo (meses)],MOD($J7458,ROWS(tblConsorcios[Produto]))+1),"")</f>
        <v>220</v>
      </c>
      <c r="O7458" s="20" cm="1">
        <f t="array" ref="O7458">IFERROR(INDEX(tblConsorcios[Parcela Mensal (R$)],MOD($J7458,ROWS(tblConsorcios[Produto]))+1),"")</f>
        <v>2497.91</v>
      </c>
      <c r="P7458" s="20" t="str" cm="1">
        <f t="array" ref="P7458">IFERROR(INDEX(tblClientes[Dividendo Mensal (R$)],INT($J7458/ROWS(tblConsorcios[Produto]))+1),"")</f>
        <v/>
      </c>
      <c r="Q7458" s="20" t="str">
        <f t="shared" si="349"/>
        <v/>
      </c>
      <c r="R7458">
        <f t="shared" si="350"/>
        <v>0</v>
      </c>
    </row>
    <row r="7459" spans="10:18" x14ac:dyDescent="0.2">
      <c r="J7459">
        <f t="shared" si="348"/>
        <v>7457</v>
      </c>
      <c r="K7459" t="str" cm="1">
        <f t="array" ref="K7459">IFERROR(INDEX(tblClientes[Cliente],INT($J7459/ROWS(tblConsorcios[Produto]))+1),"")</f>
        <v/>
      </c>
      <c r="L7459" t="str" cm="1">
        <f t="array" ref="L7459">IFERROR(INDEX(tblConsorcios[Produto],MOD($J7459,ROWS(tblConsorcios[Produto]))+1),"")</f>
        <v>Imóvel IE430 – 200m</v>
      </c>
      <c r="M7459" s="20" cm="1">
        <f t="array" ref="M7459">IFERROR(INDEX(tblConsorcios[Valor da Carta (R$)],MOD($J7459,ROWS(tblConsorcios[Produto]))+1),"")</f>
        <v>430000</v>
      </c>
      <c r="N7459" s="2" cm="1">
        <f t="array" ref="N7459">IFERROR(INDEX(tblConsorcios[Prazo (meses)],MOD($J7459,ROWS(tblConsorcios[Produto]))+1),"")</f>
        <v>200</v>
      </c>
      <c r="O7459" s="20" cm="1">
        <f t="array" ref="O7459">IFERROR(INDEX(tblConsorcios[Parcela Mensal (R$)],MOD($J7459,ROWS(tblConsorcios[Produto]))+1),"")</f>
        <v>2726.2</v>
      </c>
      <c r="P7459" s="20" t="str" cm="1">
        <f t="array" ref="P7459">IFERROR(INDEX(tblClientes[Dividendo Mensal (R$)],INT($J7459/ROWS(tblConsorcios[Produto]))+1),"")</f>
        <v/>
      </c>
      <c r="Q7459" s="20" t="str">
        <f t="shared" si="349"/>
        <v/>
      </c>
      <c r="R7459">
        <f t="shared" si="350"/>
        <v>0</v>
      </c>
    </row>
    <row r="7460" spans="10:18" x14ac:dyDescent="0.2">
      <c r="J7460">
        <f t="shared" si="348"/>
        <v>7458</v>
      </c>
      <c r="K7460" t="str" cm="1">
        <f t="array" ref="K7460">IFERROR(INDEX(tblClientes[Cliente],INT($J7460/ROWS(tblConsorcios[Produto]))+1),"")</f>
        <v/>
      </c>
      <c r="L7460" t="str" cm="1">
        <f t="array" ref="L7460">IFERROR(INDEX(tblConsorcios[Produto],MOD($J7460,ROWS(tblConsorcios[Produto]))+1),"")</f>
        <v>Imóvel IE400 – 240m</v>
      </c>
      <c r="M7460" s="20" cm="1">
        <f t="array" ref="M7460">IFERROR(INDEX(tblConsorcios[Valor da Carta (R$)],MOD($J7460,ROWS(tblConsorcios[Produto]))+1),"")</f>
        <v>400000</v>
      </c>
      <c r="N7460" s="2" cm="1">
        <f t="array" ref="N7460">IFERROR(INDEX(tblConsorcios[Prazo (meses)],MOD($J7460,ROWS(tblConsorcios[Produto]))+1),"")</f>
        <v>240</v>
      </c>
      <c r="O7460" s="20" cm="1">
        <f t="array" ref="O7460">IFERROR(INDEX(tblConsorcios[Parcela Mensal (R$)],MOD($J7460,ROWS(tblConsorcios[Produto]))+1),"")</f>
        <v>2146.67</v>
      </c>
      <c r="P7460" s="20" t="str" cm="1">
        <f t="array" ref="P7460">IFERROR(INDEX(tblClientes[Dividendo Mensal (R$)],INT($J7460/ROWS(tblConsorcios[Produto]))+1),"")</f>
        <v/>
      </c>
      <c r="Q7460" s="20" t="str">
        <f t="shared" si="349"/>
        <v/>
      </c>
      <c r="R7460">
        <f t="shared" si="350"/>
        <v>0</v>
      </c>
    </row>
    <row r="7461" spans="10:18" x14ac:dyDescent="0.2">
      <c r="J7461">
        <f t="shared" si="348"/>
        <v>7459</v>
      </c>
      <c r="K7461" t="str" cm="1">
        <f t="array" ref="K7461">IFERROR(INDEX(tblClientes[Cliente],INT($J7461/ROWS(tblConsorcios[Produto]))+1),"")</f>
        <v/>
      </c>
      <c r="L7461" t="str" cm="1">
        <f t="array" ref="L7461">IFERROR(INDEX(tblConsorcios[Produto],MOD($J7461,ROWS(tblConsorcios[Produto]))+1),"")</f>
        <v>Imóvel IE400 – 220m</v>
      </c>
      <c r="M7461" s="20" cm="1">
        <f t="array" ref="M7461">IFERROR(INDEX(tblConsorcios[Valor da Carta (R$)],MOD($J7461,ROWS(tblConsorcios[Produto]))+1),"")</f>
        <v>400000</v>
      </c>
      <c r="N7461" s="2" cm="1">
        <f t="array" ref="N7461">IFERROR(INDEX(tblConsorcios[Prazo (meses)],MOD($J7461,ROWS(tblConsorcios[Produto]))+1),"")</f>
        <v>220</v>
      </c>
      <c r="O7461" s="20" cm="1">
        <f t="array" ref="O7461">IFERROR(INDEX(tblConsorcios[Parcela Mensal (R$)],MOD($J7461,ROWS(tblConsorcios[Produto]))+1),"")</f>
        <v>2323.64</v>
      </c>
      <c r="P7461" s="20" t="str" cm="1">
        <f t="array" ref="P7461">IFERROR(INDEX(tblClientes[Dividendo Mensal (R$)],INT($J7461/ROWS(tblConsorcios[Produto]))+1),"")</f>
        <v/>
      </c>
      <c r="Q7461" s="20" t="str">
        <f t="shared" si="349"/>
        <v/>
      </c>
      <c r="R7461">
        <f t="shared" si="350"/>
        <v>0</v>
      </c>
    </row>
    <row r="7462" spans="10:18" x14ac:dyDescent="0.2">
      <c r="J7462">
        <f t="shared" si="348"/>
        <v>7460</v>
      </c>
      <c r="K7462" t="str" cm="1">
        <f t="array" ref="K7462">IFERROR(INDEX(tblClientes[Cliente],INT($J7462/ROWS(tblConsorcios[Produto]))+1),"")</f>
        <v/>
      </c>
      <c r="L7462" t="str" cm="1">
        <f t="array" ref="L7462">IFERROR(INDEX(tblConsorcios[Produto],MOD($J7462,ROWS(tblConsorcios[Produto]))+1),"")</f>
        <v>Imóvel IE400 – 200m</v>
      </c>
      <c r="M7462" s="20" cm="1">
        <f t="array" ref="M7462">IFERROR(INDEX(tblConsorcios[Valor da Carta (R$)],MOD($J7462,ROWS(tblConsorcios[Produto]))+1),"")</f>
        <v>400000</v>
      </c>
      <c r="N7462" s="2" cm="1">
        <f t="array" ref="N7462">IFERROR(INDEX(tblConsorcios[Prazo (meses)],MOD($J7462,ROWS(tblConsorcios[Produto]))+1),"")</f>
        <v>200</v>
      </c>
      <c r="O7462" s="20" cm="1">
        <f t="array" ref="O7462">IFERROR(INDEX(tblConsorcios[Parcela Mensal (R$)],MOD($J7462,ROWS(tblConsorcios[Produto]))+1),"")</f>
        <v>2536</v>
      </c>
      <c r="P7462" s="20" t="str" cm="1">
        <f t="array" ref="P7462">IFERROR(INDEX(tblClientes[Dividendo Mensal (R$)],INT($J7462/ROWS(tblConsorcios[Produto]))+1),"")</f>
        <v/>
      </c>
      <c r="Q7462" s="20" t="str">
        <f t="shared" si="349"/>
        <v/>
      </c>
      <c r="R7462">
        <f t="shared" si="350"/>
        <v>0</v>
      </c>
    </row>
    <row r="7463" spans="10:18" x14ac:dyDescent="0.2">
      <c r="J7463">
        <f t="shared" si="348"/>
        <v>7461</v>
      </c>
      <c r="K7463" t="str" cm="1">
        <f t="array" ref="K7463">IFERROR(INDEX(tblClientes[Cliente],INT($J7463/ROWS(tblConsorcios[Produto]))+1),"")</f>
        <v/>
      </c>
      <c r="L7463" t="str" cm="1">
        <f t="array" ref="L7463">IFERROR(INDEX(tblConsorcios[Produto],MOD($J7463,ROWS(tblConsorcios[Produto]))+1),"")</f>
        <v>Imóvel IE380 – 240m</v>
      </c>
      <c r="M7463" s="20" cm="1">
        <f t="array" ref="M7463">IFERROR(INDEX(tblConsorcios[Valor da Carta (R$)],MOD($J7463,ROWS(tblConsorcios[Produto]))+1),"")</f>
        <v>380000</v>
      </c>
      <c r="N7463" s="2" cm="1">
        <f t="array" ref="N7463">IFERROR(INDEX(tblConsorcios[Prazo (meses)],MOD($J7463,ROWS(tblConsorcios[Produto]))+1),"")</f>
        <v>240</v>
      </c>
      <c r="O7463" s="20" cm="1">
        <f t="array" ref="O7463">IFERROR(INDEX(tblConsorcios[Parcela Mensal (R$)],MOD($J7463,ROWS(tblConsorcios[Produto]))+1),"")</f>
        <v>2039.33</v>
      </c>
      <c r="P7463" s="20" t="str" cm="1">
        <f t="array" ref="P7463">IFERROR(INDEX(tblClientes[Dividendo Mensal (R$)],INT($J7463/ROWS(tblConsorcios[Produto]))+1),"")</f>
        <v/>
      </c>
      <c r="Q7463" s="20" t="str">
        <f t="shared" si="349"/>
        <v/>
      </c>
      <c r="R7463">
        <f t="shared" si="350"/>
        <v>0</v>
      </c>
    </row>
    <row r="7464" spans="10:18" x14ac:dyDescent="0.2">
      <c r="J7464">
        <f t="shared" si="348"/>
        <v>7462</v>
      </c>
      <c r="K7464" t="str" cm="1">
        <f t="array" ref="K7464">IFERROR(INDEX(tblClientes[Cliente],INT($J7464/ROWS(tblConsorcios[Produto]))+1),"")</f>
        <v/>
      </c>
      <c r="L7464" t="str" cm="1">
        <f t="array" ref="L7464">IFERROR(INDEX(tblConsorcios[Produto],MOD($J7464,ROWS(tblConsorcios[Produto]))+1),"")</f>
        <v>Imóvel IE380 – 220m</v>
      </c>
      <c r="M7464" s="20" cm="1">
        <f t="array" ref="M7464">IFERROR(INDEX(tblConsorcios[Valor da Carta (R$)],MOD($J7464,ROWS(tblConsorcios[Produto]))+1),"")</f>
        <v>380000</v>
      </c>
      <c r="N7464" s="2" cm="1">
        <f t="array" ref="N7464">IFERROR(INDEX(tblConsorcios[Prazo (meses)],MOD($J7464,ROWS(tblConsorcios[Produto]))+1),"")</f>
        <v>220</v>
      </c>
      <c r="O7464" s="20" cm="1">
        <f t="array" ref="O7464">IFERROR(INDEX(tblConsorcios[Parcela Mensal (R$)],MOD($J7464,ROWS(tblConsorcios[Produto]))+1),"")</f>
        <v>2207.4499999999998</v>
      </c>
      <c r="P7464" s="20" t="str" cm="1">
        <f t="array" ref="P7464">IFERROR(INDEX(tblClientes[Dividendo Mensal (R$)],INT($J7464/ROWS(tblConsorcios[Produto]))+1),"")</f>
        <v/>
      </c>
      <c r="Q7464" s="20" t="str">
        <f t="shared" si="349"/>
        <v/>
      </c>
      <c r="R7464">
        <f t="shared" si="350"/>
        <v>0</v>
      </c>
    </row>
    <row r="7465" spans="10:18" x14ac:dyDescent="0.2">
      <c r="J7465">
        <f t="shared" si="348"/>
        <v>7463</v>
      </c>
      <c r="K7465" t="str" cm="1">
        <f t="array" ref="K7465">IFERROR(INDEX(tblClientes[Cliente],INT($J7465/ROWS(tblConsorcios[Produto]))+1),"")</f>
        <v/>
      </c>
      <c r="L7465" t="str" cm="1">
        <f t="array" ref="L7465">IFERROR(INDEX(tblConsorcios[Produto],MOD($J7465,ROWS(tblConsorcios[Produto]))+1),"")</f>
        <v>Imóvel IE380 – 200m</v>
      </c>
      <c r="M7465" s="20" cm="1">
        <f t="array" ref="M7465">IFERROR(INDEX(tblConsorcios[Valor da Carta (R$)],MOD($J7465,ROWS(tblConsorcios[Produto]))+1),"")</f>
        <v>380000</v>
      </c>
      <c r="N7465" s="2" cm="1">
        <f t="array" ref="N7465">IFERROR(INDEX(tblConsorcios[Prazo (meses)],MOD($J7465,ROWS(tblConsorcios[Produto]))+1),"")</f>
        <v>200</v>
      </c>
      <c r="O7465" s="20" cm="1">
        <f t="array" ref="O7465">IFERROR(INDEX(tblConsorcios[Parcela Mensal (R$)],MOD($J7465,ROWS(tblConsorcios[Produto]))+1),"")</f>
        <v>2409.1999999999998</v>
      </c>
      <c r="P7465" s="20" t="str" cm="1">
        <f t="array" ref="P7465">IFERROR(INDEX(tblClientes[Dividendo Mensal (R$)],INT($J7465/ROWS(tblConsorcios[Produto]))+1),"")</f>
        <v/>
      </c>
      <c r="Q7465" s="20" t="str">
        <f t="shared" si="349"/>
        <v/>
      </c>
      <c r="R7465">
        <f t="shared" si="350"/>
        <v>0</v>
      </c>
    </row>
    <row r="7466" spans="10:18" x14ac:dyDescent="0.2">
      <c r="J7466">
        <f t="shared" si="348"/>
        <v>7464</v>
      </c>
      <c r="K7466" t="str" cm="1">
        <f t="array" ref="K7466">IFERROR(INDEX(tblClientes[Cliente],INT($J7466/ROWS(tblConsorcios[Produto]))+1),"")</f>
        <v/>
      </c>
      <c r="L7466" t="str" cm="1">
        <f t="array" ref="L7466">IFERROR(INDEX(tblConsorcios[Produto],MOD($J7466,ROWS(tblConsorcios[Produto]))+1),"")</f>
        <v>Imóvel IE350 – 240m</v>
      </c>
      <c r="M7466" s="20" cm="1">
        <f t="array" ref="M7466">IFERROR(INDEX(tblConsorcios[Valor da Carta (R$)],MOD($J7466,ROWS(tblConsorcios[Produto]))+1),"")</f>
        <v>350000</v>
      </c>
      <c r="N7466" s="2" cm="1">
        <f t="array" ref="N7466">IFERROR(INDEX(tblConsorcios[Prazo (meses)],MOD($J7466,ROWS(tblConsorcios[Produto]))+1),"")</f>
        <v>240</v>
      </c>
      <c r="O7466" s="20" cm="1">
        <f t="array" ref="O7466">IFERROR(INDEX(tblConsorcios[Parcela Mensal (R$)],MOD($J7466,ROWS(tblConsorcios[Produto]))+1),"")</f>
        <v>1878.33</v>
      </c>
      <c r="P7466" s="20" t="str" cm="1">
        <f t="array" ref="P7466">IFERROR(INDEX(tblClientes[Dividendo Mensal (R$)],INT($J7466/ROWS(tblConsorcios[Produto]))+1),"")</f>
        <v/>
      </c>
      <c r="Q7466" s="20" t="str">
        <f t="shared" si="349"/>
        <v/>
      </c>
      <c r="R7466">
        <f t="shared" si="350"/>
        <v>0</v>
      </c>
    </row>
    <row r="7467" spans="10:18" x14ac:dyDescent="0.2">
      <c r="J7467">
        <f t="shared" si="348"/>
        <v>7465</v>
      </c>
      <c r="K7467" t="str" cm="1">
        <f t="array" ref="K7467">IFERROR(INDEX(tblClientes[Cliente],INT($J7467/ROWS(tblConsorcios[Produto]))+1),"")</f>
        <v/>
      </c>
      <c r="L7467" t="str" cm="1">
        <f t="array" ref="L7467">IFERROR(INDEX(tblConsorcios[Produto],MOD($J7467,ROWS(tblConsorcios[Produto]))+1),"")</f>
        <v>Imóvel IE350 – 220m</v>
      </c>
      <c r="M7467" s="20" cm="1">
        <f t="array" ref="M7467">IFERROR(INDEX(tblConsorcios[Valor da Carta (R$)],MOD($J7467,ROWS(tblConsorcios[Produto]))+1),"")</f>
        <v>350000</v>
      </c>
      <c r="N7467" s="2" cm="1">
        <f t="array" ref="N7467">IFERROR(INDEX(tblConsorcios[Prazo (meses)],MOD($J7467,ROWS(tblConsorcios[Produto]))+1),"")</f>
        <v>220</v>
      </c>
      <c r="O7467" s="20" cm="1">
        <f t="array" ref="O7467">IFERROR(INDEX(tblConsorcios[Parcela Mensal (R$)],MOD($J7467,ROWS(tblConsorcios[Produto]))+1),"")</f>
        <v>2033.18</v>
      </c>
      <c r="P7467" s="20" t="str" cm="1">
        <f t="array" ref="P7467">IFERROR(INDEX(tblClientes[Dividendo Mensal (R$)],INT($J7467/ROWS(tblConsorcios[Produto]))+1),"")</f>
        <v/>
      </c>
      <c r="Q7467" s="20" t="str">
        <f t="shared" si="349"/>
        <v/>
      </c>
      <c r="R7467">
        <f t="shared" si="350"/>
        <v>0</v>
      </c>
    </row>
    <row r="7468" spans="10:18" x14ac:dyDescent="0.2">
      <c r="J7468">
        <f t="shared" si="348"/>
        <v>7466</v>
      </c>
      <c r="K7468" t="str" cm="1">
        <f t="array" ref="K7468">IFERROR(INDEX(tblClientes[Cliente],INT($J7468/ROWS(tblConsorcios[Produto]))+1),"")</f>
        <v/>
      </c>
      <c r="L7468" t="str" cm="1">
        <f t="array" ref="L7468">IFERROR(INDEX(tblConsorcios[Produto],MOD($J7468,ROWS(tblConsorcios[Produto]))+1),"")</f>
        <v>Imóvel IE350 – 200m</v>
      </c>
      <c r="M7468" s="20" cm="1">
        <f t="array" ref="M7468">IFERROR(INDEX(tblConsorcios[Valor da Carta (R$)],MOD($J7468,ROWS(tblConsorcios[Produto]))+1),"")</f>
        <v>350000</v>
      </c>
      <c r="N7468" s="2" cm="1">
        <f t="array" ref="N7468">IFERROR(INDEX(tblConsorcios[Prazo (meses)],MOD($J7468,ROWS(tblConsorcios[Produto]))+1),"")</f>
        <v>200</v>
      </c>
      <c r="O7468" s="20" cm="1">
        <f t="array" ref="O7468">IFERROR(INDEX(tblConsorcios[Parcela Mensal (R$)],MOD($J7468,ROWS(tblConsorcios[Produto]))+1),"")</f>
        <v>2219</v>
      </c>
      <c r="P7468" s="20" t="str" cm="1">
        <f t="array" ref="P7468">IFERROR(INDEX(tblClientes[Dividendo Mensal (R$)],INT($J7468/ROWS(tblConsorcios[Produto]))+1),"")</f>
        <v/>
      </c>
      <c r="Q7468" s="20" t="str">
        <f t="shared" si="349"/>
        <v/>
      </c>
      <c r="R7468">
        <f t="shared" si="350"/>
        <v>0</v>
      </c>
    </row>
    <row r="7469" spans="10:18" x14ac:dyDescent="0.2">
      <c r="J7469">
        <f t="shared" si="348"/>
        <v>7467</v>
      </c>
      <c r="K7469" t="str" cm="1">
        <f t="array" ref="K7469">IFERROR(INDEX(tblClientes[Cliente],INT($J7469/ROWS(tblConsorcios[Produto]))+1),"")</f>
        <v/>
      </c>
      <c r="L7469" t="str" cm="1">
        <f t="array" ref="L7469">IFERROR(INDEX(tblConsorcios[Produto],MOD($J7469,ROWS(tblConsorcios[Produto]))+1),"")</f>
        <v>Imóvel IE330 – 240m</v>
      </c>
      <c r="M7469" s="20" cm="1">
        <f t="array" ref="M7469">IFERROR(INDEX(tblConsorcios[Valor da Carta (R$)],MOD($J7469,ROWS(tblConsorcios[Produto]))+1),"")</f>
        <v>330000</v>
      </c>
      <c r="N7469" s="2" cm="1">
        <f t="array" ref="N7469">IFERROR(INDEX(tblConsorcios[Prazo (meses)],MOD($J7469,ROWS(tblConsorcios[Produto]))+1),"")</f>
        <v>240</v>
      </c>
      <c r="O7469" s="20" cm="1">
        <f t="array" ref="O7469">IFERROR(INDEX(tblConsorcios[Parcela Mensal (R$)],MOD($J7469,ROWS(tblConsorcios[Produto]))+1),"")</f>
        <v>1771</v>
      </c>
      <c r="P7469" s="20" t="str" cm="1">
        <f t="array" ref="P7469">IFERROR(INDEX(tblClientes[Dividendo Mensal (R$)],INT($J7469/ROWS(tblConsorcios[Produto]))+1),"")</f>
        <v/>
      </c>
      <c r="Q7469" s="20" t="str">
        <f t="shared" si="349"/>
        <v/>
      </c>
      <c r="R7469">
        <f t="shared" si="350"/>
        <v>0</v>
      </c>
    </row>
    <row r="7470" spans="10:18" x14ac:dyDescent="0.2">
      <c r="J7470">
        <f t="shared" si="348"/>
        <v>7468</v>
      </c>
      <c r="K7470" t="str" cm="1">
        <f t="array" ref="K7470">IFERROR(INDEX(tblClientes[Cliente],INT($J7470/ROWS(tblConsorcios[Produto]))+1),"")</f>
        <v/>
      </c>
      <c r="L7470" t="str" cm="1">
        <f t="array" ref="L7470">IFERROR(INDEX(tblConsorcios[Produto],MOD($J7470,ROWS(tblConsorcios[Produto]))+1),"")</f>
        <v>Imóvel IE330 – 220m</v>
      </c>
      <c r="M7470" s="20" cm="1">
        <f t="array" ref="M7470">IFERROR(INDEX(tblConsorcios[Valor da Carta (R$)],MOD($J7470,ROWS(tblConsorcios[Produto]))+1),"")</f>
        <v>330000</v>
      </c>
      <c r="N7470" s="2" cm="1">
        <f t="array" ref="N7470">IFERROR(INDEX(tblConsorcios[Prazo (meses)],MOD($J7470,ROWS(tblConsorcios[Produto]))+1),"")</f>
        <v>220</v>
      </c>
      <c r="O7470" s="20" cm="1">
        <f t="array" ref="O7470">IFERROR(INDEX(tblConsorcios[Parcela Mensal (R$)],MOD($J7470,ROWS(tblConsorcios[Produto]))+1),"")</f>
        <v>1917</v>
      </c>
      <c r="P7470" s="20" t="str" cm="1">
        <f t="array" ref="P7470">IFERROR(INDEX(tblClientes[Dividendo Mensal (R$)],INT($J7470/ROWS(tblConsorcios[Produto]))+1),"")</f>
        <v/>
      </c>
      <c r="Q7470" s="20" t="str">
        <f t="shared" si="349"/>
        <v/>
      </c>
      <c r="R7470">
        <f t="shared" si="350"/>
        <v>0</v>
      </c>
    </row>
    <row r="7471" spans="10:18" x14ac:dyDescent="0.2">
      <c r="J7471">
        <f t="shared" si="348"/>
        <v>7469</v>
      </c>
      <c r="K7471" t="str" cm="1">
        <f t="array" ref="K7471">IFERROR(INDEX(tblClientes[Cliente],INT($J7471/ROWS(tblConsorcios[Produto]))+1),"")</f>
        <v/>
      </c>
      <c r="L7471" t="str" cm="1">
        <f t="array" ref="L7471">IFERROR(INDEX(tblConsorcios[Produto],MOD($J7471,ROWS(tblConsorcios[Produto]))+1),"")</f>
        <v>Imóvel IE330 – 200m</v>
      </c>
      <c r="M7471" s="20" cm="1">
        <f t="array" ref="M7471">IFERROR(INDEX(tblConsorcios[Valor da Carta (R$)],MOD($J7471,ROWS(tblConsorcios[Produto]))+1),"")</f>
        <v>330000</v>
      </c>
      <c r="N7471" s="2" cm="1">
        <f t="array" ref="N7471">IFERROR(INDEX(tblConsorcios[Prazo (meses)],MOD($J7471,ROWS(tblConsorcios[Produto]))+1),"")</f>
        <v>200</v>
      </c>
      <c r="O7471" s="20" cm="1">
        <f t="array" ref="O7471">IFERROR(INDEX(tblConsorcios[Parcela Mensal (R$)],MOD($J7471,ROWS(tblConsorcios[Produto]))+1),"")</f>
        <v>2092.1999999999998</v>
      </c>
      <c r="P7471" s="20" t="str" cm="1">
        <f t="array" ref="P7471">IFERROR(INDEX(tblClientes[Dividendo Mensal (R$)],INT($J7471/ROWS(tblConsorcios[Produto]))+1),"")</f>
        <v/>
      </c>
      <c r="Q7471" s="20" t="str">
        <f t="shared" si="349"/>
        <v/>
      </c>
      <c r="R7471">
        <f t="shared" si="350"/>
        <v>0</v>
      </c>
    </row>
    <row r="7472" spans="10:18" x14ac:dyDescent="0.2">
      <c r="J7472">
        <f t="shared" si="348"/>
        <v>7470</v>
      </c>
      <c r="K7472" t="str" cm="1">
        <f t="array" ref="K7472">IFERROR(INDEX(tblClientes[Cliente],INT($J7472/ROWS(tblConsorcios[Produto]))+1),"")</f>
        <v/>
      </c>
      <c r="L7472" t="str" cm="1">
        <f t="array" ref="L7472">IFERROR(INDEX(tblConsorcios[Produto],MOD($J7472,ROWS(tblConsorcios[Produto]))+1),"")</f>
        <v>Imóvel IE300 – 240m</v>
      </c>
      <c r="M7472" s="20" cm="1">
        <f t="array" ref="M7472">IFERROR(INDEX(tblConsorcios[Valor da Carta (R$)],MOD($J7472,ROWS(tblConsorcios[Produto]))+1),"")</f>
        <v>300000</v>
      </c>
      <c r="N7472" s="2" cm="1">
        <f t="array" ref="N7472">IFERROR(INDEX(tblConsorcios[Prazo (meses)],MOD($J7472,ROWS(tblConsorcios[Produto]))+1),"")</f>
        <v>240</v>
      </c>
      <c r="O7472" s="20" cm="1">
        <f t="array" ref="O7472">IFERROR(INDEX(tblConsorcios[Parcela Mensal (R$)],MOD($J7472,ROWS(tblConsorcios[Produto]))+1),"")</f>
        <v>1610</v>
      </c>
      <c r="P7472" s="20" t="str" cm="1">
        <f t="array" ref="P7472">IFERROR(INDEX(tblClientes[Dividendo Mensal (R$)],INT($J7472/ROWS(tblConsorcios[Produto]))+1),"")</f>
        <v/>
      </c>
      <c r="Q7472" s="20" t="str">
        <f t="shared" si="349"/>
        <v/>
      </c>
      <c r="R7472">
        <f t="shared" si="350"/>
        <v>0</v>
      </c>
    </row>
    <row r="7473" spans="10:18" x14ac:dyDescent="0.2">
      <c r="J7473">
        <f t="shared" si="348"/>
        <v>7471</v>
      </c>
      <c r="K7473" t="str" cm="1">
        <f t="array" ref="K7473">IFERROR(INDEX(tblClientes[Cliente],INT($J7473/ROWS(tblConsorcios[Produto]))+1),"")</f>
        <v/>
      </c>
      <c r="L7473" t="str" cm="1">
        <f t="array" ref="L7473">IFERROR(INDEX(tblConsorcios[Produto],MOD($J7473,ROWS(tblConsorcios[Produto]))+1),"")</f>
        <v>Imóvel IE300 – 220m</v>
      </c>
      <c r="M7473" s="20" cm="1">
        <f t="array" ref="M7473">IFERROR(INDEX(tblConsorcios[Valor da Carta (R$)],MOD($J7473,ROWS(tblConsorcios[Produto]))+1),"")</f>
        <v>300000</v>
      </c>
      <c r="N7473" s="2" cm="1">
        <f t="array" ref="N7473">IFERROR(INDEX(tblConsorcios[Prazo (meses)],MOD($J7473,ROWS(tblConsorcios[Produto]))+1),"")</f>
        <v>220</v>
      </c>
      <c r="O7473" s="20" cm="1">
        <f t="array" ref="O7473">IFERROR(INDEX(tblConsorcios[Parcela Mensal (R$)],MOD($J7473,ROWS(tblConsorcios[Produto]))+1),"")</f>
        <v>1742.73</v>
      </c>
      <c r="P7473" s="20" t="str" cm="1">
        <f t="array" ref="P7473">IFERROR(INDEX(tblClientes[Dividendo Mensal (R$)],INT($J7473/ROWS(tblConsorcios[Produto]))+1),"")</f>
        <v/>
      </c>
      <c r="Q7473" s="20" t="str">
        <f t="shared" si="349"/>
        <v/>
      </c>
      <c r="R7473">
        <f t="shared" si="350"/>
        <v>0</v>
      </c>
    </row>
    <row r="7474" spans="10:18" x14ac:dyDescent="0.2">
      <c r="J7474">
        <f t="shared" si="348"/>
        <v>7472</v>
      </c>
      <c r="K7474" t="str" cm="1">
        <f t="array" ref="K7474">IFERROR(INDEX(tblClientes[Cliente],INT($J7474/ROWS(tblConsorcios[Produto]))+1),"")</f>
        <v/>
      </c>
      <c r="L7474" t="str" cm="1">
        <f t="array" ref="L7474">IFERROR(INDEX(tblConsorcios[Produto],MOD($J7474,ROWS(tblConsorcios[Produto]))+1),"")</f>
        <v>Imóvel IE300 – 200m</v>
      </c>
      <c r="M7474" s="20" cm="1">
        <f t="array" ref="M7474">IFERROR(INDEX(tblConsorcios[Valor da Carta (R$)],MOD($J7474,ROWS(tblConsorcios[Produto]))+1),"")</f>
        <v>300000</v>
      </c>
      <c r="N7474" s="2" cm="1">
        <f t="array" ref="N7474">IFERROR(INDEX(tblConsorcios[Prazo (meses)],MOD($J7474,ROWS(tblConsorcios[Produto]))+1),"")</f>
        <v>200</v>
      </c>
      <c r="O7474" s="20" cm="1">
        <f t="array" ref="O7474">IFERROR(INDEX(tblConsorcios[Parcela Mensal (R$)],MOD($J7474,ROWS(tblConsorcios[Produto]))+1),"")</f>
        <v>1902</v>
      </c>
      <c r="P7474" s="20" t="str" cm="1">
        <f t="array" ref="P7474">IFERROR(INDEX(tblClientes[Dividendo Mensal (R$)],INT($J7474/ROWS(tblConsorcios[Produto]))+1),"")</f>
        <v/>
      </c>
      <c r="Q7474" s="20" t="str">
        <f t="shared" si="349"/>
        <v/>
      </c>
      <c r="R7474">
        <f t="shared" si="350"/>
        <v>0</v>
      </c>
    </row>
    <row r="7475" spans="10:18" x14ac:dyDescent="0.2">
      <c r="J7475">
        <f t="shared" si="348"/>
        <v>7473</v>
      </c>
      <c r="K7475" t="str" cm="1">
        <f t="array" ref="K7475">IFERROR(INDEX(tblClientes[Cliente],INT($J7475/ROWS(tblConsorcios[Produto]))+1),"")</f>
        <v/>
      </c>
      <c r="L7475" t="str" cm="1">
        <f t="array" ref="L7475">IFERROR(INDEX(tblConsorcios[Produto],MOD($J7475,ROWS(tblConsorcios[Produto]))+1),"")</f>
        <v>Imóvel IE240 – 240m</v>
      </c>
      <c r="M7475" s="20" cm="1">
        <f t="array" ref="M7475">IFERROR(INDEX(tblConsorcios[Valor da Carta (R$)],MOD($J7475,ROWS(tblConsorcios[Produto]))+1),"")</f>
        <v>240000</v>
      </c>
      <c r="N7475" s="2" cm="1">
        <f t="array" ref="N7475">IFERROR(INDEX(tblConsorcios[Prazo (meses)],MOD($J7475,ROWS(tblConsorcios[Produto]))+1),"")</f>
        <v>240</v>
      </c>
      <c r="O7475" s="20" cm="1">
        <f t="array" ref="O7475">IFERROR(INDEX(tblConsorcios[Parcela Mensal (R$)],MOD($J7475,ROWS(tblConsorcios[Produto]))+1),"")</f>
        <v>1288</v>
      </c>
      <c r="P7475" s="20" t="str" cm="1">
        <f t="array" ref="P7475">IFERROR(INDEX(tblClientes[Dividendo Mensal (R$)],INT($J7475/ROWS(tblConsorcios[Produto]))+1),"")</f>
        <v/>
      </c>
      <c r="Q7475" s="20" t="str">
        <f t="shared" si="349"/>
        <v/>
      </c>
      <c r="R7475">
        <f t="shared" si="350"/>
        <v>0</v>
      </c>
    </row>
    <row r="7476" spans="10:18" x14ac:dyDescent="0.2">
      <c r="J7476">
        <f t="shared" si="348"/>
        <v>7474</v>
      </c>
      <c r="K7476" t="str" cm="1">
        <f t="array" ref="K7476">IFERROR(INDEX(tblClientes[Cliente],INT($J7476/ROWS(tblConsorcios[Produto]))+1),"")</f>
        <v/>
      </c>
      <c r="L7476" t="str" cm="1">
        <f t="array" ref="L7476">IFERROR(INDEX(tblConsorcios[Produto],MOD($J7476,ROWS(tblConsorcios[Produto]))+1),"")</f>
        <v>Imóvel IE240 – 220m</v>
      </c>
      <c r="M7476" s="20" cm="1">
        <f t="array" ref="M7476">IFERROR(INDEX(tblConsorcios[Valor da Carta (R$)],MOD($J7476,ROWS(tblConsorcios[Produto]))+1),"")</f>
        <v>240000</v>
      </c>
      <c r="N7476" s="2" cm="1">
        <f t="array" ref="N7476">IFERROR(INDEX(tblConsorcios[Prazo (meses)],MOD($J7476,ROWS(tblConsorcios[Produto]))+1),"")</f>
        <v>220</v>
      </c>
      <c r="O7476" s="20" cm="1">
        <f t="array" ref="O7476">IFERROR(INDEX(tblConsorcios[Parcela Mensal (R$)],MOD($J7476,ROWS(tblConsorcios[Produto]))+1),"")</f>
        <v>1394.18</v>
      </c>
      <c r="P7476" s="20" t="str" cm="1">
        <f t="array" ref="P7476">IFERROR(INDEX(tblClientes[Dividendo Mensal (R$)],INT($J7476/ROWS(tblConsorcios[Produto]))+1),"")</f>
        <v/>
      </c>
      <c r="Q7476" s="20" t="str">
        <f t="shared" si="349"/>
        <v/>
      </c>
      <c r="R7476">
        <f t="shared" si="350"/>
        <v>0</v>
      </c>
    </row>
    <row r="7477" spans="10:18" x14ac:dyDescent="0.2">
      <c r="J7477">
        <f t="shared" si="348"/>
        <v>7475</v>
      </c>
      <c r="K7477" t="str" cm="1">
        <f t="array" ref="K7477">IFERROR(INDEX(tblClientes[Cliente],INT($J7477/ROWS(tblConsorcios[Produto]))+1),"")</f>
        <v/>
      </c>
      <c r="L7477" t="str" cm="1">
        <f t="array" ref="L7477">IFERROR(INDEX(tblConsorcios[Produto],MOD($J7477,ROWS(tblConsorcios[Produto]))+1),"")</f>
        <v>Imóvel IE240 – 200m</v>
      </c>
      <c r="M7477" s="20" cm="1">
        <f t="array" ref="M7477">IFERROR(INDEX(tblConsorcios[Valor da Carta (R$)],MOD($J7477,ROWS(tblConsorcios[Produto]))+1),"")</f>
        <v>240000</v>
      </c>
      <c r="N7477" s="2" cm="1">
        <f t="array" ref="N7477">IFERROR(INDEX(tblConsorcios[Prazo (meses)],MOD($J7477,ROWS(tblConsorcios[Produto]))+1),"")</f>
        <v>200</v>
      </c>
      <c r="O7477" s="20" cm="1">
        <f t="array" ref="O7477">IFERROR(INDEX(tblConsorcios[Parcela Mensal (R$)],MOD($J7477,ROWS(tblConsorcios[Produto]))+1),"")</f>
        <v>1521.6</v>
      </c>
      <c r="P7477" s="20" t="str" cm="1">
        <f t="array" ref="P7477">IFERROR(INDEX(tblClientes[Dividendo Mensal (R$)],INT($J7477/ROWS(tblConsorcios[Produto]))+1),"")</f>
        <v/>
      </c>
      <c r="Q7477" s="20" t="str">
        <f t="shared" si="349"/>
        <v/>
      </c>
      <c r="R7477">
        <f t="shared" si="350"/>
        <v>0</v>
      </c>
    </row>
    <row r="7478" spans="10:18" x14ac:dyDescent="0.2">
      <c r="J7478">
        <f t="shared" si="348"/>
        <v>7476</v>
      </c>
      <c r="K7478" t="str" cm="1">
        <f t="array" ref="K7478">IFERROR(INDEX(tblClientes[Cliente],INT($J7478/ROWS(tblConsorcios[Produto]))+1),"")</f>
        <v/>
      </c>
      <c r="L7478" t="str" cm="1">
        <f t="array" ref="L7478">IFERROR(INDEX(tblConsorcios[Produto],MOD($J7478,ROWS(tblConsorcios[Produto]))+1),"")</f>
        <v>Imóvel IE230 – 240m</v>
      </c>
      <c r="M7478" s="20" cm="1">
        <f t="array" ref="M7478">IFERROR(INDEX(tblConsorcios[Valor da Carta (R$)],MOD($J7478,ROWS(tblConsorcios[Produto]))+1),"")</f>
        <v>230000</v>
      </c>
      <c r="N7478" s="2" cm="1">
        <f t="array" ref="N7478">IFERROR(INDEX(tblConsorcios[Prazo (meses)],MOD($J7478,ROWS(tblConsorcios[Produto]))+1),"")</f>
        <v>240</v>
      </c>
      <c r="O7478" s="20" cm="1">
        <f t="array" ref="O7478">IFERROR(INDEX(tblConsorcios[Parcela Mensal (R$)],MOD($J7478,ROWS(tblConsorcios[Produto]))+1),"")</f>
        <v>1234.33</v>
      </c>
      <c r="P7478" s="20" t="str" cm="1">
        <f t="array" ref="P7478">IFERROR(INDEX(tblClientes[Dividendo Mensal (R$)],INT($J7478/ROWS(tblConsorcios[Produto]))+1),"")</f>
        <v/>
      </c>
      <c r="Q7478" s="20" t="str">
        <f t="shared" si="349"/>
        <v/>
      </c>
      <c r="R7478">
        <f t="shared" si="350"/>
        <v>0</v>
      </c>
    </row>
    <row r="7479" spans="10:18" x14ac:dyDescent="0.2">
      <c r="J7479">
        <f t="shared" si="348"/>
        <v>7477</v>
      </c>
      <c r="K7479" t="str" cm="1">
        <f t="array" ref="K7479">IFERROR(INDEX(tblClientes[Cliente],INT($J7479/ROWS(tblConsorcios[Produto]))+1),"")</f>
        <v/>
      </c>
      <c r="L7479" t="str" cm="1">
        <f t="array" ref="L7479">IFERROR(INDEX(tblConsorcios[Produto],MOD($J7479,ROWS(tblConsorcios[Produto]))+1),"")</f>
        <v>Imóvel IE230 – 220m</v>
      </c>
      <c r="M7479" s="20" cm="1">
        <f t="array" ref="M7479">IFERROR(INDEX(tblConsorcios[Valor da Carta (R$)],MOD($J7479,ROWS(tblConsorcios[Produto]))+1),"")</f>
        <v>230000</v>
      </c>
      <c r="N7479" s="2" cm="1">
        <f t="array" ref="N7479">IFERROR(INDEX(tblConsorcios[Prazo (meses)],MOD($J7479,ROWS(tblConsorcios[Produto]))+1),"")</f>
        <v>220</v>
      </c>
      <c r="O7479" s="20" cm="1">
        <f t="array" ref="O7479">IFERROR(INDEX(tblConsorcios[Parcela Mensal (R$)],MOD($J7479,ROWS(tblConsorcios[Produto]))+1),"")</f>
        <v>1336.09</v>
      </c>
      <c r="P7479" s="20" t="str" cm="1">
        <f t="array" ref="P7479">IFERROR(INDEX(tblClientes[Dividendo Mensal (R$)],INT($J7479/ROWS(tblConsorcios[Produto]))+1),"")</f>
        <v/>
      </c>
      <c r="Q7479" s="20" t="str">
        <f t="shared" si="349"/>
        <v/>
      </c>
      <c r="R7479">
        <f t="shared" si="350"/>
        <v>0</v>
      </c>
    </row>
    <row r="7480" spans="10:18" x14ac:dyDescent="0.2">
      <c r="J7480">
        <f t="shared" si="348"/>
        <v>7478</v>
      </c>
      <c r="K7480" t="str" cm="1">
        <f t="array" ref="K7480">IFERROR(INDEX(tblClientes[Cliente],INT($J7480/ROWS(tblConsorcios[Produto]))+1),"")</f>
        <v/>
      </c>
      <c r="L7480" t="str" cm="1">
        <f t="array" ref="L7480">IFERROR(INDEX(tblConsorcios[Produto],MOD($J7480,ROWS(tblConsorcios[Produto]))+1),"")</f>
        <v>Imóvel IE230 – 200m</v>
      </c>
      <c r="M7480" s="20" cm="1">
        <f t="array" ref="M7480">IFERROR(INDEX(tblConsorcios[Valor da Carta (R$)],MOD($J7480,ROWS(tblConsorcios[Produto]))+1),"")</f>
        <v>230000</v>
      </c>
      <c r="N7480" s="2" cm="1">
        <f t="array" ref="N7480">IFERROR(INDEX(tblConsorcios[Prazo (meses)],MOD($J7480,ROWS(tblConsorcios[Produto]))+1),"")</f>
        <v>200</v>
      </c>
      <c r="O7480" s="20" cm="1">
        <f t="array" ref="O7480">IFERROR(INDEX(tblConsorcios[Parcela Mensal (R$)],MOD($J7480,ROWS(tblConsorcios[Produto]))+1),"")</f>
        <v>1458.2</v>
      </c>
      <c r="P7480" s="20" t="str" cm="1">
        <f t="array" ref="P7480">IFERROR(INDEX(tblClientes[Dividendo Mensal (R$)],INT($J7480/ROWS(tblConsorcios[Produto]))+1),"")</f>
        <v/>
      </c>
      <c r="Q7480" s="20" t="str">
        <f t="shared" si="349"/>
        <v/>
      </c>
      <c r="R7480">
        <f t="shared" si="350"/>
        <v>0</v>
      </c>
    </row>
    <row r="7481" spans="10:18" x14ac:dyDescent="0.2">
      <c r="J7481">
        <f t="shared" si="348"/>
        <v>7479</v>
      </c>
      <c r="K7481" t="str" cm="1">
        <f t="array" ref="K7481">IFERROR(INDEX(tblClientes[Cliente],INT($J7481/ROWS(tblConsorcios[Produto]))+1),"")</f>
        <v/>
      </c>
      <c r="L7481" t="str" cm="1">
        <f t="array" ref="L7481">IFERROR(INDEX(tblConsorcios[Produto],MOD($J7481,ROWS(tblConsorcios[Produto]))+1),"")</f>
        <v>Imóvel IE220 – 240m</v>
      </c>
      <c r="M7481" s="20" cm="1">
        <f t="array" ref="M7481">IFERROR(INDEX(tblConsorcios[Valor da Carta (R$)],MOD($J7481,ROWS(tblConsorcios[Produto]))+1),"")</f>
        <v>220000</v>
      </c>
      <c r="N7481" s="2" cm="1">
        <f t="array" ref="N7481">IFERROR(INDEX(tblConsorcios[Prazo (meses)],MOD($J7481,ROWS(tblConsorcios[Produto]))+1),"")</f>
        <v>240</v>
      </c>
      <c r="O7481" s="20" cm="1">
        <f t="array" ref="O7481">IFERROR(INDEX(tblConsorcios[Parcela Mensal (R$)],MOD($J7481,ROWS(tblConsorcios[Produto]))+1),"")</f>
        <v>1180.67</v>
      </c>
      <c r="P7481" s="20" t="str" cm="1">
        <f t="array" ref="P7481">IFERROR(INDEX(tblClientes[Dividendo Mensal (R$)],INT($J7481/ROWS(tblConsorcios[Produto]))+1),"")</f>
        <v/>
      </c>
      <c r="Q7481" s="20" t="str">
        <f t="shared" si="349"/>
        <v/>
      </c>
      <c r="R7481">
        <f t="shared" si="350"/>
        <v>0</v>
      </c>
    </row>
    <row r="7482" spans="10:18" x14ac:dyDescent="0.2">
      <c r="J7482">
        <f t="shared" si="348"/>
        <v>7480</v>
      </c>
      <c r="K7482" t="str" cm="1">
        <f t="array" ref="K7482">IFERROR(INDEX(tblClientes[Cliente],INT($J7482/ROWS(tblConsorcios[Produto]))+1),"")</f>
        <v/>
      </c>
      <c r="L7482" t="str" cm="1">
        <f t="array" ref="L7482">IFERROR(INDEX(tblConsorcios[Produto],MOD($J7482,ROWS(tblConsorcios[Produto]))+1),"")</f>
        <v>Imóvel IE220 – 220m</v>
      </c>
      <c r="M7482" s="20" cm="1">
        <f t="array" ref="M7482">IFERROR(INDEX(tblConsorcios[Valor da Carta (R$)],MOD($J7482,ROWS(tblConsorcios[Produto]))+1),"")</f>
        <v>220000</v>
      </c>
      <c r="N7482" s="2" cm="1">
        <f t="array" ref="N7482">IFERROR(INDEX(tblConsorcios[Prazo (meses)],MOD($J7482,ROWS(tblConsorcios[Produto]))+1),"")</f>
        <v>220</v>
      </c>
      <c r="O7482" s="20" cm="1">
        <f t="array" ref="O7482">IFERROR(INDEX(tblConsorcios[Parcela Mensal (R$)],MOD($J7482,ROWS(tblConsorcios[Produto]))+1),"")</f>
        <v>1278</v>
      </c>
      <c r="P7482" s="20" t="str" cm="1">
        <f t="array" ref="P7482">IFERROR(INDEX(tblClientes[Dividendo Mensal (R$)],INT($J7482/ROWS(tblConsorcios[Produto]))+1),"")</f>
        <v/>
      </c>
      <c r="Q7482" s="20" t="str">
        <f t="shared" si="349"/>
        <v/>
      </c>
      <c r="R7482">
        <f t="shared" si="350"/>
        <v>0</v>
      </c>
    </row>
    <row r="7483" spans="10:18" x14ac:dyDescent="0.2">
      <c r="J7483">
        <f t="shared" si="348"/>
        <v>7481</v>
      </c>
      <c r="K7483" t="str" cm="1">
        <f t="array" ref="K7483">IFERROR(INDEX(tblClientes[Cliente],INT($J7483/ROWS(tblConsorcios[Produto]))+1),"")</f>
        <v/>
      </c>
      <c r="L7483" t="str" cm="1">
        <f t="array" ref="L7483">IFERROR(INDEX(tblConsorcios[Produto],MOD($J7483,ROWS(tblConsorcios[Produto]))+1),"")</f>
        <v>Imóvel IE220 – 200m</v>
      </c>
      <c r="M7483" s="20" cm="1">
        <f t="array" ref="M7483">IFERROR(INDEX(tblConsorcios[Valor da Carta (R$)],MOD($J7483,ROWS(tblConsorcios[Produto]))+1),"")</f>
        <v>220000</v>
      </c>
      <c r="N7483" s="2" cm="1">
        <f t="array" ref="N7483">IFERROR(INDEX(tblConsorcios[Prazo (meses)],MOD($J7483,ROWS(tblConsorcios[Produto]))+1),"")</f>
        <v>200</v>
      </c>
      <c r="O7483" s="20" cm="1">
        <f t="array" ref="O7483">IFERROR(INDEX(tblConsorcios[Parcela Mensal (R$)],MOD($J7483,ROWS(tblConsorcios[Produto]))+1),"")</f>
        <v>1394.8</v>
      </c>
      <c r="P7483" s="20" t="str" cm="1">
        <f t="array" ref="P7483">IFERROR(INDEX(tblClientes[Dividendo Mensal (R$)],INT($J7483/ROWS(tblConsorcios[Produto]))+1),"")</f>
        <v/>
      </c>
      <c r="Q7483" s="20" t="str">
        <f t="shared" si="349"/>
        <v/>
      </c>
      <c r="R7483">
        <f t="shared" si="350"/>
        <v>0</v>
      </c>
    </row>
    <row r="7484" spans="10:18" x14ac:dyDescent="0.2">
      <c r="J7484">
        <f t="shared" si="348"/>
        <v>7482</v>
      </c>
      <c r="K7484" t="str" cm="1">
        <f t="array" ref="K7484">IFERROR(INDEX(tblClientes[Cliente],INT($J7484/ROWS(tblConsorcios[Produto]))+1),"")</f>
        <v/>
      </c>
      <c r="L7484" t="str" cm="1">
        <f t="array" ref="L7484">IFERROR(INDEX(tblConsorcios[Produto],MOD($J7484,ROWS(tblConsorcios[Produto]))+1),"")</f>
        <v>Imóvel IE200 – 240m</v>
      </c>
      <c r="M7484" s="20" cm="1">
        <f t="array" ref="M7484">IFERROR(INDEX(tblConsorcios[Valor da Carta (R$)],MOD($J7484,ROWS(tblConsorcios[Produto]))+1),"")</f>
        <v>200000</v>
      </c>
      <c r="N7484" s="2" cm="1">
        <f t="array" ref="N7484">IFERROR(INDEX(tblConsorcios[Prazo (meses)],MOD($J7484,ROWS(tblConsorcios[Produto]))+1),"")</f>
        <v>240</v>
      </c>
      <c r="O7484" s="20" cm="1">
        <f t="array" ref="O7484">IFERROR(INDEX(tblConsorcios[Parcela Mensal (R$)],MOD($J7484,ROWS(tblConsorcios[Produto]))+1),"")</f>
        <v>1073.33</v>
      </c>
      <c r="P7484" s="20" t="str" cm="1">
        <f t="array" ref="P7484">IFERROR(INDEX(tblClientes[Dividendo Mensal (R$)],INT($J7484/ROWS(tblConsorcios[Produto]))+1),"")</f>
        <v/>
      </c>
      <c r="Q7484" s="20" t="str">
        <f t="shared" si="349"/>
        <v/>
      </c>
      <c r="R7484">
        <f t="shared" si="350"/>
        <v>0</v>
      </c>
    </row>
    <row r="7485" spans="10:18" x14ac:dyDescent="0.2">
      <c r="J7485">
        <f t="shared" si="348"/>
        <v>7483</v>
      </c>
      <c r="K7485" t="str" cm="1">
        <f t="array" ref="K7485">IFERROR(INDEX(tblClientes[Cliente],INT($J7485/ROWS(tblConsorcios[Produto]))+1),"")</f>
        <v/>
      </c>
      <c r="L7485" t="str" cm="1">
        <f t="array" ref="L7485">IFERROR(INDEX(tblConsorcios[Produto],MOD($J7485,ROWS(tblConsorcios[Produto]))+1),"")</f>
        <v>Imóvel IE200 – 220m</v>
      </c>
      <c r="M7485" s="20" cm="1">
        <f t="array" ref="M7485">IFERROR(INDEX(tblConsorcios[Valor da Carta (R$)],MOD($J7485,ROWS(tblConsorcios[Produto]))+1),"")</f>
        <v>200000</v>
      </c>
      <c r="N7485" s="2" cm="1">
        <f t="array" ref="N7485">IFERROR(INDEX(tblConsorcios[Prazo (meses)],MOD($J7485,ROWS(tblConsorcios[Produto]))+1),"")</f>
        <v>220</v>
      </c>
      <c r="O7485" s="20" cm="1">
        <f t="array" ref="O7485">IFERROR(INDEX(tblConsorcios[Parcela Mensal (R$)],MOD($J7485,ROWS(tblConsorcios[Produto]))+1),"")</f>
        <v>1161.82</v>
      </c>
      <c r="P7485" s="20" t="str" cm="1">
        <f t="array" ref="P7485">IFERROR(INDEX(tblClientes[Dividendo Mensal (R$)],INT($J7485/ROWS(tblConsorcios[Produto]))+1),"")</f>
        <v/>
      </c>
      <c r="Q7485" s="20" t="str">
        <f t="shared" si="349"/>
        <v/>
      </c>
      <c r="R7485">
        <f t="shared" si="350"/>
        <v>0</v>
      </c>
    </row>
    <row r="7486" spans="10:18" x14ac:dyDescent="0.2">
      <c r="J7486">
        <f t="shared" si="348"/>
        <v>7484</v>
      </c>
      <c r="K7486" t="str" cm="1">
        <f t="array" ref="K7486">IFERROR(INDEX(tblClientes[Cliente],INT($J7486/ROWS(tblConsorcios[Produto]))+1),"")</f>
        <v/>
      </c>
      <c r="L7486" t="str" cm="1">
        <f t="array" ref="L7486">IFERROR(INDEX(tblConsorcios[Produto],MOD($J7486,ROWS(tblConsorcios[Produto]))+1),"")</f>
        <v>Imóvel IE200 – 200m</v>
      </c>
      <c r="M7486" s="20" cm="1">
        <f t="array" ref="M7486">IFERROR(INDEX(tblConsorcios[Valor da Carta (R$)],MOD($J7486,ROWS(tblConsorcios[Produto]))+1),"")</f>
        <v>200000</v>
      </c>
      <c r="N7486" s="2" cm="1">
        <f t="array" ref="N7486">IFERROR(INDEX(tblConsorcios[Prazo (meses)],MOD($J7486,ROWS(tblConsorcios[Produto]))+1),"")</f>
        <v>200</v>
      </c>
      <c r="O7486" s="20" cm="1">
        <f t="array" ref="O7486">IFERROR(INDEX(tblConsorcios[Parcela Mensal (R$)],MOD($J7486,ROWS(tblConsorcios[Produto]))+1),"")</f>
        <v>1268</v>
      </c>
      <c r="P7486" s="20" t="str" cm="1">
        <f t="array" ref="P7486">IFERROR(INDEX(tblClientes[Dividendo Mensal (R$)],INT($J7486/ROWS(tblConsorcios[Produto]))+1),"")</f>
        <v/>
      </c>
      <c r="Q7486" s="20" t="str">
        <f t="shared" si="349"/>
        <v/>
      </c>
      <c r="R7486">
        <f t="shared" si="350"/>
        <v>0</v>
      </c>
    </row>
    <row r="7487" spans="10:18" x14ac:dyDescent="0.2">
      <c r="J7487">
        <f t="shared" si="348"/>
        <v>7485</v>
      </c>
      <c r="K7487" t="str" cm="1">
        <f t="array" ref="K7487">IFERROR(INDEX(tblClientes[Cliente],INT($J7487/ROWS(tblConsorcios[Produto]))+1),"")</f>
        <v/>
      </c>
      <c r="L7487" t="str" cm="1">
        <f t="array" ref="L7487">IFERROR(INDEX(tblConsorcios[Produto],MOD($J7487,ROWS(tblConsorcios[Produto]))+1),"")</f>
        <v>Imóvel IE150 – 240m</v>
      </c>
      <c r="M7487" s="20" cm="1">
        <f t="array" ref="M7487">IFERROR(INDEX(tblConsorcios[Valor da Carta (R$)],MOD($J7487,ROWS(tblConsorcios[Produto]))+1),"")</f>
        <v>150000</v>
      </c>
      <c r="N7487" s="2" cm="1">
        <f t="array" ref="N7487">IFERROR(INDEX(tblConsorcios[Prazo (meses)],MOD($J7487,ROWS(tblConsorcios[Produto]))+1),"")</f>
        <v>240</v>
      </c>
      <c r="O7487" s="20" cm="1">
        <f t="array" ref="O7487">IFERROR(INDEX(tblConsorcios[Parcela Mensal (R$)],MOD($J7487,ROWS(tblConsorcios[Produto]))+1),"")</f>
        <v>805</v>
      </c>
      <c r="P7487" s="20" t="str" cm="1">
        <f t="array" ref="P7487">IFERROR(INDEX(tblClientes[Dividendo Mensal (R$)],INT($J7487/ROWS(tblConsorcios[Produto]))+1),"")</f>
        <v/>
      </c>
      <c r="Q7487" s="20" t="str">
        <f t="shared" si="349"/>
        <v/>
      </c>
      <c r="R7487">
        <f t="shared" si="350"/>
        <v>0</v>
      </c>
    </row>
    <row r="7488" spans="10:18" x14ac:dyDescent="0.2">
      <c r="J7488">
        <f t="shared" si="348"/>
        <v>7486</v>
      </c>
      <c r="K7488" t="str" cm="1">
        <f t="array" ref="K7488">IFERROR(INDEX(tblClientes[Cliente],INT($J7488/ROWS(tblConsorcios[Produto]))+1),"")</f>
        <v/>
      </c>
      <c r="L7488" t="str" cm="1">
        <f t="array" ref="L7488">IFERROR(INDEX(tblConsorcios[Produto],MOD($J7488,ROWS(tblConsorcios[Produto]))+1),"")</f>
        <v>Imóvel IE150 – 220m</v>
      </c>
      <c r="M7488" s="20" cm="1">
        <f t="array" ref="M7488">IFERROR(INDEX(tblConsorcios[Valor da Carta (R$)],MOD($J7488,ROWS(tblConsorcios[Produto]))+1),"")</f>
        <v>150000</v>
      </c>
      <c r="N7488" s="2" cm="1">
        <f t="array" ref="N7488">IFERROR(INDEX(tblConsorcios[Prazo (meses)],MOD($J7488,ROWS(tblConsorcios[Produto]))+1),"")</f>
        <v>220</v>
      </c>
      <c r="O7488" s="20" cm="1">
        <f t="array" ref="O7488">IFERROR(INDEX(tblConsorcios[Parcela Mensal (R$)],MOD($J7488,ROWS(tblConsorcios[Produto]))+1),"")</f>
        <v>871.36</v>
      </c>
      <c r="P7488" s="20" t="str" cm="1">
        <f t="array" ref="P7488">IFERROR(INDEX(tblClientes[Dividendo Mensal (R$)],INT($J7488/ROWS(tblConsorcios[Produto]))+1),"")</f>
        <v/>
      </c>
      <c r="Q7488" s="20" t="str">
        <f t="shared" si="349"/>
        <v/>
      </c>
      <c r="R7488">
        <f t="shared" si="350"/>
        <v>0</v>
      </c>
    </row>
    <row r="7489" spans="10:18" x14ac:dyDescent="0.2">
      <c r="J7489">
        <f t="shared" si="348"/>
        <v>7487</v>
      </c>
      <c r="K7489" t="str" cm="1">
        <f t="array" ref="K7489">IFERROR(INDEX(tblClientes[Cliente],INT($J7489/ROWS(tblConsorcios[Produto]))+1),"")</f>
        <v/>
      </c>
      <c r="L7489" t="str" cm="1">
        <f t="array" ref="L7489">IFERROR(INDEX(tblConsorcios[Produto],MOD($J7489,ROWS(tblConsorcios[Produto]))+1),"")</f>
        <v>Imóvel IE150 – 200m</v>
      </c>
      <c r="M7489" s="20" cm="1">
        <f t="array" ref="M7489">IFERROR(INDEX(tblConsorcios[Valor da Carta (R$)],MOD($J7489,ROWS(tblConsorcios[Produto]))+1),"")</f>
        <v>150000</v>
      </c>
      <c r="N7489" s="2" cm="1">
        <f t="array" ref="N7489">IFERROR(INDEX(tblConsorcios[Prazo (meses)],MOD($J7489,ROWS(tblConsorcios[Produto]))+1),"")</f>
        <v>200</v>
      </c>
      <c r="O7489" s="20" cm="1">
        <f t="array" ref="O7489">IFERROR(INDEX(tblConsorcios[Parcela Mensal (R$)],MOD($J7489,ROWS(tblConsorcios[Produto]))+1),"")</f>
        <v>951</v>
      </c>
      <c r="P7489" s="20" t="str" cm="1">
        <f t="array" ref="P7489">IFERROR(INDEX(tblClientes[Dividendo Mensal (R$)],INT($J7489/ROWS(tblConsorcios[Produto]))+1),"")</f>
        <v/>
      </c>
      <c r="Q7489" s="20" t="str">
        <f t="shared" si="349"/>
        <v/>
      </c>
      <c r="R7489">
        <f t="shared" si="350"/>
        <v>0</v>
      </c>
    </row>
    <row r="7490" spans="10:18" x14ac:dyDescent="0.2">
      <c r="J7490">
        <f t="shared" si="348"/>
        <v>7488</v>
      </c>
      <c r="K7490" t="str" cm="1">
        <f t="array" ref="K7490">IFERROR(INDEX(tblClientes[Cliente],INT($J7490/ROWS(tblConsorcios[Produto]))+1),"")</f>
        <v/>
      </c>
      <c r="L7490" t="str" cm="1">
        <f t="array" ref="L7490">IFERROR(INDEX(tblConsorcios[Produto],MOD($J7490,ROWS(tblConsorcios[Produto]))+1),"")</f>
        <v>Imóvel IE140 – 240m</v>
      </c>
      <c r="M7490" s="20" cm="1">
        <f t="array" ref="M7490">IFERROR(INDEX(tblConsorcios[Valor da Carta (R$)],MOD($J7490,ROWS(tblConsorcios[Produto]))+1),"")</f>
        <v>140000</v>
      </c>
      <c r="N7490" s="2" cm="1">
        <f t="array" ref="N7490">IFERROR(INDEX(tblConsorcios[Prazo (meses)],MOD($J7490,ROWS(tblConsorcios[Produto]))+1),"")</f>
        <v>240</v>
      </c>
      <c r="O7490" s="20" cm="1">
        <f t="array" ref="O7490">IFERROR(INDEX(tblConsorcios[Parcela Mensal (R$)],MOD($J7490,ROWS(tblConsorcios[Produto]))+1),"")</f>
        <v>751.33</v>
      </c>
      <c r="P7490" s="20" t="str" cm="1">
        <f t="array" ref="P7490">IFERROR(INDEX(tblClientes[Dividendo Mensal (R$)],INT($J7490/ROWS(tblConsorcios[Produto]))+1),"")</f>
        <v/>
      </c>
      <c r="Q7490" s="20" t="str">
        <f t="shared" si="349"/>
        <v/>
      </c>
      <c r="R7490">
        <f t="shared" si="350"/>
        <v>0</v>
      </c>
    </row>
    <row r="7491" spans="10:18" x14ac:dyDescent="0.2">
      <c r="J7491">
        <f t="shared" ref="J7491:J7554" si="351">ROW()-2</f>
        <v>7489</v>
      </c>
      <c r="K7491" t="str" cm="1">
        <f t="array" ref="K7491">IFERROR(INDEX(tblClientes[Cliente],INT($J7491/ROWS(tblConsorcios[Produto]))+1),"")</f>
        <v/>
      </c>
      <c r="L7491" t="str" cm="1">
        <f t="array" ref="L7491">IFERROR(INDEX(tblConsorcios[Produto],MOD($J7491,ROWS(tblConsorcios[Produto]))+1),"")</f>
        <v>Imóvel IE140 – 220m</v>
      </c>
      <c r="M7491" s="20" cm="1">
        <f t="array" ref="M7491">IFERROR(INDEX(tblConsorcios[Valor da Carta (R$)],MOD($J7491,ROWS(tblConsorcios[Produto]))+1),"")</f>
        <v>140000</v>
      </c>
      <c r="N7491" s="2" cm="1">
        <f t="array" ref="N7491">IFERROR(INDEX(tblConsorcios[Prazo (meses)],MOD($J7491,ROWS(tblConsorcios[Produto]))+1),"")</f>
        <v>220</v>
      </c>
      <c r="O7491" s="20" cm="1">
        <f t="array" ref="O7491">IFERROR(INDEX(tblConsorcios[Parcela Mensal (R$)],MOD($J7491,ROWS(tblConsorcios[Produto]))+1),"")</f>
        <v>813.27</v>
      </c>
      <c r="P7491" s="20" t="str" cm="1">
        <f t="array" ref="P7491">IFERROR(INDEX(tblClientes[Dividendo Mensal (R$)],INT($J7491/ROWS(tblConsorcios[Produto]))+1),"")</f>
        <v/>
      </c>
      <c r="Q7491" s="20" t="str">
        <f t="shared" ref="Q7491:Q7554" si="352">IF(AND(ISNUMBER(O7491),ISNUMBER(P7491)),P7491-O7491,"")</f>
        <v/>
      </c>
      <c r="R7491">
        <f t="shared" ref="R7491:R7554" si="353">IF(AND(ISNUMBER(O7491),ISNUMBER(P7491),O7491&lt;=P7491),1,0)</f>
        <v>0</v>
      </c>
    </row>
    <row r="7492" spans="10:18" x14ac:dyDescent="0.2">
      <c r="J7492">
        <f t="shared" si="351"/>
        <v>7490</v>
      </c>
      <c r="K7492" t="str" cm="1">
        <f t="array" ref="K7492">IFERROR(INDEX(tblClientes[Cliente],INT($J7492/ROWS(tblConsorcios[Produto]))+1),"")</f>
        <v/>
      </c>
      <c r="L7492" t="str" cm="1">
        <f t="array" ref="L7492">IFERROR(INDEX(tblConsorcios[Produto],MOD($J7492,ROWS(tblConsorcios[Produto]))+1),"")</f>
        <v>Imóvel IE140 – 200m</v>
      </c>
      <c r="M7492" s="20" cm="1">
        <f t="array" ref="M7492">IFERROR(INDEX(tblConsorcios[Valor da Carta (R$)],MOD($J7492,ROWS(tblConsorcios[Produto]))+1),"")</f>
        <v>140000</v>
      </c>
      <c r="N7492" s="2" cm="1">
        <f t="array" ref="N7492">IFERROR(INDEX(tblConsorcios[Prazo (meses)],MOD($J7492,ROWS(tblConsorcios[Produto]))+1),"")</f>
        <v>200</v>
      </c>
      <c r="O7492" s="20" cm="1">
        <f t="array" ref="O7492">IFERROR(INDEX(tblConsorcios[Parcela Mensal (R$)],MOD($J7492,ROWS(tblConsorcios[Produto]))+1),"")</f>
        <v>887.6</v>
      </c>
      <c r="P7492" s="20" t="str" cm="1">
        <f t="array" ref="P7492">IFERROR(INDEX(tblClientes[Dividendo Mensal (R$)],INT($J7492/ROWS(tblConsorcios[Produto]))+1),"")</f>
        <v/>
      </c>
      <c r="Q7492" s="20" t="str">
        <f t="shared" si="352"/>
        <v/>
      </c>
      <c r="R7492">
        <f t="shared" si="353"/>
        <v>0</v>
      </c>
    </row>
    <row r="7493" spans="10:18" x14ac:dyDescent="0.2">
      <c r="J7493">
        <f t="shared" si="351"/>
        <v>7491</v>
      </c>
      <c r="K7493" t="str" cm="1">
        <f t="array" ref="K7493">IFERROR(INDEX(tblClientes[Cliente],INT($J7493/ROWS(tblConsorcios[Produto]))+1),"")</f>
        <v/>
      </c>
      <c r="L7493" t="str" cm="1">
        <f t="array" ref="L7493">IFERROR(INDEX(tblConsorcios[Produto],MOD($J7493,ROWS(tblConsorcios[Produto]))+1),"")</f>
        <v>Imóvel IE130 – 240m</v>
      </c>
      <c r="M7493" s="20" cm="1">
        <f t="array" ref="M7493">IFERROR(INDEX(tblConsorcios[Valor da Carta (R$)],MOD($J7493,ROWS(tblConsorcios[Produto]))+1),"")</f>
        <v>130000</v>
      </c>
      <c r="N7493" s="2" cm="1">
        <f t="array" ref="N7493">IFERROR(INDEX(tblConsorcios[Prazo (meses)],MOD($J7493,ROWS(tblConsorcios[Produto]))+1),"")</f>
        <v>240</v>
      </c>
      <c r="O7493" s="20" cm="1">
        <f t="array" ref="O7493">IFERROR(INDEX(tblConsorcios[Parcela Mensal (R$)],MOD($J7493,ROWS(tblConsorcios[Produto]))+1),"")</f>
        <v>697.67</v>
      </c>
      <c r="P7493" s="20" t="str" cm="1">
        <f t="array" ref="P7493">IFERROR(INDEX(tblClientes[Dividendo Mensal (R$)],INT($J7493/ROWS(tblConsorcios[Produto]))+1),"")</f>
        <v/>
      </c>
      <c r="Q7493" s="20" t="str">
        <f t="shared" si="352"/>
        <v/>
      </c>
      <c r="R7493">
        <f t="shared" si="353"/>
        <v>0</v>
      </c>
    </row>
    <row r="7494" spans="10:18" x14ac:dyDescent="0.2">
      <c r="J7494">
        <f t="shared" si="351"/>
        <v>7492</v>
      </c>
      <c r="K7494" t="str" cm="1">
        <f t="array" ref="K7494">IFERROR(INDEX(tblClientes[Cliente],INT($J7494/ROWS(tblConsorcios[Produto]))+1),"")</f>
        <v/>
      </c>
      <c r="L7494" t="str" cm="1">
        <f t="array" ref="L7494">IFERROR(INDEX(tblConsorcios[Produto],MOD($J7494,ROWS(tblConsorcios[Produto]))+1),"")</f>
        <v>Imóvel IE130 – 220m</v>
      </c>
      <c r="M7494" s="20" cm="1">
        <f t="array" ref="M7494">IFERROR(INDEX(tblConsorcios[Valor da Carta (R$)],MOD($J7494,ROWS(tblConsorcios[Produto]))+1),"")</f>
        <v>130000</v>
      </c>
      <c r="N7494" s="2" cm="1">
        <f t="array" ref="N7494">IFERROR(INDEX(tblConsorcios[Prazo (meses)],MOD($J7494,ROWS(tblConsorcios[Produto]))+1),"")</f>
        <v>220</v>
      </c>
      <c r="O7494" s="20" cm="1">
        <f t="array" ref="O7494">IFERROR(INDEX(tblConsorcios[Parcela Mensal (R$)],MOD($J7494,ROWS(tblConsorcios[Produto]))+1),"")</f>
        <v>755.18</v>
      </c>
      <c r="P7494" s="20" t="str" cm="1">
        <f t="array" ref="P7494">IFERROR(INDEX(tblClientes[Dividendo Mensal (R$)],INT($J7494/ROWS(tblConsorcios[Produto]))+1),"")</f>
        <v/>
      </c>
      <c r="Q7494" s="20" t="str">
        <f t="shared" si="352"/>
        <v/>
      </c>
      <c r="R7494">
        <f t="shared" si="353"/>
        <v>0</v>
      </c>
    </row>
    <row r="7495" spans="10:18" x14ac:dyDescent="0.2">
      <c r="J7495">
        <f t="shared" si="351"/>
        <v>7493</v>
      </c>
      <c r="K7495" t="str" cm="1">
        <f t="array" ref="K7495">IFERROR(INDEX(tblClientes[Cliente],INT($J7495/ROWS(tblConsorcios[Produto]))+1),"")</f>
        <v/>
      </c>
      <c r="L7495" t="str" cm="1">
        <f t="array" ref="L7495">IFERROR(INDEX(tblConsorcios[Produto],MOD($J7495,ROWS(tblConsorcios[Produto]))+1),"")</f>
        <v>Imóvel IE130 – 200m</v>
      </c>
      <c r="M7495" s="20" cm="1">
        <f t="array" ref="M7495">IFERROR(INDEX(tblConsorcios[Valor da Carta (R$)],MOD($J7495,ROWS(tblConsorcios[Produto]))+1),"")</f>
        <v>130000</v>
      </c>
      <c r="N7495" s="2" cm="1">
        <f t="array" ref="N7495">IFERROR(INDEX(tblConsorcios[Prazo (meses)],MOD($J7495,ROWS(tblConsorcios[Produto]))+1),"")</f>
        <v>200</v>
      </c>
      <c r="O7495" s="20" cm="1">
        <f t="array" ref="O7495">IFERROR(INDEX(tblConsorcios[Parcela Mensal (R$)],MOD($J7495,ROWS(tblConsorcios[Produto]))+1),"")</f>
        <v>824.2</v>
      </c>
      <c r="P7495" s="20" t="str" cm="1">
        <f t="array" ref="P7495">IFERROR(INDEX(tblClientes[Dividendo Mensal (R$)],INT($J7495/ROWS(tblConsorcios[Produto]))+1),"")</f>
        <v/>
      </c>
      <c r="Q7495" s="20" t="str">
        <f t="shared" si="352"/>
        <v/>
      </c>
      <c r="R7495">
        <f t="shared" si="353"/>
        <v>0</v>
      </c>
    </row>
    <row r="7496" spans="10:18" x14ac:dyDescent="0.2">
      <c r="J7496">
        <f t="shared" si="351"/>
        <v>7494</v>
      </c>
      <c r="K7496" t="str" cm="1">
        <f t="array" ref="K7496">IFERROR(INDEX(tblClientes[Cliente],INT($J7496/ROWS(tblConsorcios[Produto]))+1),"")</f>
        <v/>
      </c>
      <c r="L7496" t="str" cm="1">
        <f t="array" ref="L7496">IFERROR(INDEX(tblConsorcios[Produto],MOD($J7496,ROWS(tblConsorcios[Produto]))+1),"")</f>
        <v>Imóvel IE120 – 240m</v>
      </c>
      <c r="M7496" s="20" cm="1">
        <f t="array" ref="M7496">IFERROR(INDEX(tblConsorcios[Valor da Carta (R$)],MOD($J7496,ROWS(tblConsorcios[Produto]))+1),"")</f>
        <v>120000</v>
      </c>
      <c r="N7496" s="2" cm="1">
        <f t="array" ref="N7496">IFERROR(INDEX(tblConsorcios[Prazo (meses)],MOD($J7496,ROWS(tblConsorcios[Produto]))+1),"")</f>
        <v>240</v>
      </c>
      <c r="O7496" s="20" cm="1">
        <f t="array" ref="O7496">IFERROR(INDEX(tblConsorcios[Parcela Mensal (R$)],MOD($J7496,ROWS(tblConsorcios[Produto]))+1),"")</f>
        <v>644</v>
      </c>
      <c r="P7496" s="20" t="str" cm="1">
        <f t="array" ref="P7496">IFERROR(INDEX(tblClientes[Dividendo Mensal (R$)],INT($J7496/ROWS(tblConsorcios[Produto]))+1),"")</f>
        <v/>
      </c>
      <c r="Q7496" s="20" t="str">
        <f t="shared" si="352"/>
        <v/>
      </c>
      <c r="R7496">
        <f t="shared" si="353"/>
        <v>0</v>
      </c>
    </row>
    <row r="7497" spans="10:18" x14ac:dyDescent="0.2">
      <c r="J7497">
        <f t="shared" si="351"/>
        <v>7495</v>
      </c>
      <c r="K7497" t="str" cm="1">
        <f t="array" ref="K7497">IFERROR(INDEX(tblClientes[Cliente],INT($J7497/ROWS(tblConsorcios[Produto]))+1),"")</f>
        <v/>
      </c>
      <c r="L7497" t="str" cm="1">
        <f t="array" ref="L7497">IFERROR(INDEX(tblConsorcios[Produto],MOD($J7497,ROWS(tblConsorcios[Produto]))+1),"")</f>
        <v>Imóvel IE120 – 220m</v>
      </c>
      <c r="M7497" s="20" cm="1">
        <f t="array" ref="M7497">IFERROR(INDEX(tblConsorcios[Valor da Carta (R$)],MOD($J7497,ROWS(tblConsorcios[Produto]))+1),"")</f>
        <v>120000</v>
      </c>
      <c r="N7497" s="2" cm="1">
        <f t="array" ref="N7497">IFERROR(INDEX(tblConsorcios[Prazo (meses)],MOD($J7497,ROWS(tblConsorcios[Produto]))+1),"")</f>
        <v>220</v>
      </c>
      <c r="O7497" s="20" cm="1">
        <f t="array" ref="O7497">IFERROR(INDEX(tblConsorcios[Parcela Mensal (R$)],MOD($J7497,ROWS(tblConsorcios[Produto]))+1),"")</f>
        <v>697.09</v>
      </c>
      <c r="P7497" s="20" t="str" cm="1">
        <f t="array" ref="P7497">IFERROR(INDEX(tblClientes[Dividendo Mensal (R$)],INT($J7497/ROWS(tblConsorcios[Produto]))+1),"")</f>
        <v/>
      </c>
      <c r="Q7497" s="20" t="str">
        <f t="shared" si="352"/>
        <v/>
      </c>
      <c r="R7497">
        <f t="shared" si="353"/>
        <v>0</v>
      </c>
    </row>
    <row r="7498" spans="10:18" x14ac:dyDescent="0.2">
      <c r="J7498">
        <f t="shared" si="351"/>
        <v>7496</v>
      </c>
      <c r="K7498" t="str" cm="1">
        <f t="array" ref="K7498">IFERROR(INDEX(tblClientes[Cliente],INT($J7498/ROWS(tblConsorcios[Produto]))+1),"")</f>
        <v/>
      </c>
      <c r="L7498" t="str" cm="1">
        <f t="array" ref="L7498">IFERROR(INDEX(tblConsorcios[Produto],MOD($J7498,ROWS(tblConsorcios[Produto]))+1),"")</f>
        <v>Imóvel IE120 – 200m</v>
      </c>
      <c r="M7498" s="20" cm="1">
        <f t="array" ref="M7498">IFERROR(INDEX(tblConsorcios[Valor da Carta (R$)],MOD($J7498,ROWS(tblConsorcios[Produto]))+1),"")</f>
        <v>120000</v>
      </c>
      <c r="N7498" s="2" cm="1">
        <f t="array" ref="N7498">IFERROR(INDEX(tblConsorcios[Prazo (meses)],MOD($J7498,ROWS(tblConsorcios[Produto]))+1),"")</f>
        <v>200</v>
      </c>
      <c r="O7498" s="20" cm="1">
        <f t="array" ref="O7498">IFERROR(INDEX(tblConsorcios[Parcela Mensal (R$)],MOD($J7498,ROWS(tblConsorcios[Produto]))+1),"")</f>
        <v>760.8</v>
      </c>
      <c r="P7498" s="20" t="str" cm="1">
        <f t="array" ref="P7498">IFERROR(INDEX(tblClientes[Dividendo Mensal (R$)],INT($J7498/ROWS(tblConsorcios[Produto]))+1),"")</f>
        <v/>
      </c>
      <c r="Q7498" s="20" t="str">
        <f t="shared" si="352"/>
        <v/>
      </c>
      <c r="R7498">
        <f t="shared" si="353"/>
        <v>0</v>
      </c>
    </row>
    <row r="7499" spans="10:18" x14ac:dyDescent="0.2">
      <c r="J7499">
        <f t="shared" si="351"/>
        <v>7497</v>
      </c>
      <c r="K7499" t="str" cm="1">
        <f t="array" ref="K7499">IFERROR(INDEX(tblClientes[Cliente],INT($J7499/ROWS(tblConsorcios[Produto]))+1),"")</f>
        <v/>
      </c>
      <c r="L7499" t="str" cm="1">
        <f t="array" ref="L7499">IFERROR(INDEX(tblConsorcios[Produto],MOD($J7499,ROWS(tblConsorcios[Produto]))+1),"")</f>
        <v>Imóvel IE600 – 240m</v>
      </c>
      <c r="M7499" s="20" cm="1">
        <f t="array" ref="M7499">IFERROR(INDEX(tblConsorcios[Valor da Carta (R$)],MOD($J7499,ROWS(tblConsorcios[Produto]))+1),"")</f>
        <v>600000</v>
      </c>
      <c r="N7499" s="2" cm="1">
        <f t="array" ref="N7499">IFERROR(INDEX(tblConsorcios[Prazo (meses)],MOD($J7499,ROWS(tblConsorcios[Produto]))+1),"")</f>
        <v>240</v>
      </c>
      <c r="O7499" s="20" cm="1">
        <f t="array" ref="O7499">IFERROR(INDEX(tblConsorcios[Parcela Mensal (R$)],MOD($J7499,ROWS(tblConsorcios[Produto]))+1),"")</f>
        <v>3220</v>
      </c>
      <c r="P7499" s="20" t="str" cm="1">
        <f t="array" ref="P7499">IFERROR(INDEX(tblClientes[Dividendo Mensal (R$)],INT($J7499/ROWS(tblConsorcios[Produto]))+1),"")</f>
        <v/>
      </c>
      <c r="Q7499" s="20" t="str">
        <f t="shared" si="352"/>
        <v/>
      </c>
      <c r="R7499">
        <f t="shared" si="353"/>
        <v>0</v>
      </c>
    </row>
    <row r="7500" spans="10:18" x14ac:dyDescent="0.2">
      <c r="J7500">
        <f t="shared" si="351"/>
        <v>7498</v>
      </c>
      <c r="K7500" t="str" cm="1">
        <f t="array" ref="K7500">IFERROR(INDEX(tblClientes[Cliente],INT($J7500/ROWS(tblConsorcios[Produto]))+1),"")</f>
        <v/>
      </c>
      <c r="L7500" t="str" cm="1">
        <f t="array" ref="L7500">IFERROR(INDEX(tblConsorcios[Produto],MOD($J7500,ROWS(tblConsorcios[Produto]))+1),"")</f>
        <v>Imóvel IE600 – 220m</v>
      </c>
      <c r="M7500" s="20" cm="1">
        <f t="array" ref="M7500">IFERROR(INDEX(tblConsorcios[Valor da Carta (R$)],MOD($J7500,ROWS(tblConsorcios[Produto]))+1),"")</f>
        <v>600000</v>
      </c>
      <c r="N7500" s="2" cm="1">
        <f t="array" ref="N7500">IFERROR(INDEX(tblConsorcios[Prazo (meses)],MOD($J7500,ROWS(tblConsorcios[Produto]))+1),"")</f>
        <v>220</v>
      </c>
      <c r="O7500" s="20" cm="1">
        <f t="array" ref="O7500">IFERROR(INDEX(tblConsorcios[Parcela Mensal (R$)],MOD($J7500,ROWS(tblConsorcios[Produto]))+1),"")</f>
        <v>3485.45</v>
      </c>
      <c r="P7500" s="20" t="str" cm="1">
        <f t="array" ref="P7500">IFERROR(INDEX(tblClientes[Dividendo Mensal (R$)],INT($J7500/ROWS(tblConsorcios[Produto]))+1),"")</f>
        <v/>
      </c>
      <c r="Q7500" s="20" t="str">
        <f t="shared" si="352"/>
        <v/>
      </c>
      <c r="R7500">
        <f t="shared" si="353"/>
        <v>0</v>
      </c>
    </row>
    <row r="7501" spans="10:18" x14ac:dyDescent="0.2">
      <c r="J7501">
        <f t="shared" si="351"/>
        <v>7499</v>
      </c>
      <c r="K7501" t="str" cm="1">
        <f t="array" ref="K7501">IFERROR(INDEX(tblClientes[Cliente],INT($J7501/ROWS(tblConsorcios[Produto]))+1),"")</f>
        <v/>
      </c>
      <c r="L7501" t="str" cm="1">
        <f t="array" ref="L7501">IFERROR(INDEX(tblConsorcios[Produto],MOD($J7501,ROWS(tblConsorcios[Produto]))+1),"")</f>
        <v>Imóvel IE600 – 200m</v>
      </c>
      <c r="M7501" s="20" cm="1">
        <f t="array" ref="M7501">IFERROR(INDEX(tblConsorcios[Valor da Carta (R$)],MOD($J7501,ROWS(tblConsorcios[Produto]))+1),"")</f>
        <v>600000</v>
      </c>
      <c r="N7501" s="2" cm="1">
        <f t="array" ref="N7501">IFERROR(INDEX(tblConsorcios[Prazo (meses)],MOD($J7501,ROWS(tblConsorcios[Produto]))+1),"")</f>
        <v>200</v>
      </c>
      <c r="O7501" s="20" cm="1">
        <f t="array" ref="O7501">IFERROR(INDEX(tblConsorcios[Parcela Mensal (R$)],MOD($J7501,ROWS(tblConsorcios[Produto]))+1),"")</f>
        <v>3804</v>
      </c>
      <c r="P7501" s="20" t="str" cm="1">
        <f t="array" ref="P7501">IFERROR(INDEX(tblClientes[Dividendo Mensal (R$)],INT($J7501/ROWS(tblConsorcios[Produto]))+1),"")</f>
        <v/>
      </c>
      <c r="Q7501" s="20" t="str">
        <f t="shared" si="352"/>
        <v/>
      </c>
      <c r="R7501">
        <f t="shared" si="353"/>
        <v>0</v>
      </c>
    </row>
    <row r="7502" spans="10:18" x14ac:dyDescent="0.2">
      <c r="J7502">
        <f t="shared" si="351"/>
        <v>7500</v>
      </c>
      <c r="K7502" t="str" cm="1">
        <f t="array" ref="K7502">IFERROR(INDEX(tblClientes[Cliente],INT($J7502/ROWS(tblConsorcios[Produto]))+1),"")</f>
        <v/>
      </c>
      <c r="L7502" t="str" cm="1">
        <f t="array" ref="L7502">IFERROR(INDEX(tblConsorcios[Produto],MOD($J7502,ROWS(tblConsorcios[Produto]))+1),"")</f>
        <v>Imóvel IE580 – 240m</v>
      </c>
      <c r="M7502" s="20" cm="1">
        <f t="array" ref="M7502">IFERROR(INDEX(tblConsorcios[Valor da Carta (R$)],MOD($J7502,ROWS(tblConsorcios[Produto]))+1),"")</f>
        <v>580000</v>
      </c>
      <c r="N7502" s="2" cm="1">
        <f t="array" ref="N7502">IFERROR(INDEX(tblConsorcios[Prazo (meses)],MOD($J7502,ROWS(tblConsorcios[Produto]))+1),"")</f>
        <v>240</v>
      </c>
      <c r="O7502" s="20" cm="1">
        <f t="array" ref="O7502">IFERROR(INDEX(tblConsorcios[Parcela Mensal (R$)],MOD($J7502,ROWS(tblConsorcios[Produto]))+1),"")</f>
        <v>3112.67</v>
      </c>
      <c r="P7502" s="20" t="str" cm="1">
        <f t="array" ref="P7502">IFERROR(INDEX(tblClientes[Dividendo Mensal (R$)],INT($J7502/ROWS(tblConsorcios[Produto]))+1),"")</f>
        <v/>
      </c>
      <c r="Q7502" s="20" t="str">
        <f t="shared" si="352"/>
        <v/>
      </c>
      <c r="R7502">
        <f t="shared" si="353"/>
        <v>0</v>
      </c>
    </row>
    <row r="7503" spans="10:18" x14ac:dyDescent="0.2">
      <c r="J7503">
        <f t="shared" si="351"/>
        <v>7501</v>
      </c>
      <c r="K7503" t="str" cm="1">
        <f t="array" ref="K7503">IFERROR(INDEX(tblClientes[Cliente],INT($J7503/ROWS(tblConsorcios[Produto]))+1),"")</f>
        <v/>
      </c>
      <c r="L7503" t="str" cm="1">
        <f t="array" ref="L7503">IFERROR(INDEX(tblConsorcios[Produto],MOD($J7503,ROWS(tblConsorcios[Produto]))+1),"")</f>
        <v>Imóvel IE580 – 220m</v>
      </c>
      <c r="M7503" s="20" cm="1">
        <f t="array" ref="M7503">IFERROR(INDEX(tblConsorcios[Valor da Carta (R$)],MOD($J7503,ROWS(tblConsorcios[Produto]))+1),"")</f>
        <v>580000</v>
      </c>
      <c r="N7503" s="2" cm="1">
        <f t="array" ref="N7503">IFERROR(INDEX(tblConsorcios[Prazo (meses)],MOD($J7503,ROWS(tblConsorcios[Produto]))+1),"")</f>
        <v>220</v>
      </c>
      <c r="O7503" s="20" cm="1">
        <f t="array" ref="O7503">IFERROR(INDEX(tblConsorcios[Parcela Mensal (R$)],MOD($J7503,ROWS(tblConsorcios[Produto]))+1),"")</f>
        <v>3369.27</v>
      </c>
      <c r="P7503" s="20" t="str" cm="1">
        <f t="array" ref="P7503">IFERROR(INDEX(tblClientes[Dividendo Mensal (R$)],INT($J7503/ROWS(tblConsorcios[Produto]))+1),"")</f>
        <v/>
      </c>
      <c r="Q7503" s="20" t="str">
        <f t="shared" si="352"/>
        <v/>
      </c>
      <c r="R7503">
        <f t="shared" si="353"/>
        <v>0</v>
      </c>
    </row>
    <row r="7504" spans="10:18" x14ac:dyDescent="0.2">
      <c r="J7504">
        <f t="shared" si="351"/>
        <v>7502</v>
      </c>
      <c r="K7504" t="str" cm="1">
        <f t="array" ref="K7504">IFERROR(INDEX(tblClientes[Cliente],INT($J7504/ROWS(tblConsorcios[Produto]))+1),"")</f>
        <v/>
      </c>
      <c r="L7504" t="str" cm="1">
        <f t="array" ref="L7504">IFERROR(INDEX(tblConsorcios[Produto],MOD($J7504,ROWS(tblConsorcios[Produto]))+1),"")</f>
        <v>Imóvel IE580 – 200m</v>
      </c>
      <c r="M7504" s="20" cm="1">
        <f t="array" ref="M7504">IFERROR(INDEX(tblConsorcios[Valor da Carta (R$)],MOD($J7504,ROWS(tblConsorcios[Produto]))+1),"")</f>
        <v>580000</v>
      </c>
      <c r="N7504" s="2" cm="1">
        <f t="array" ref="N7504">IFERROR(INDEX(tblConsorcios[Prazo (meses)],MOD($J7504,ROWS(tblConsorcios[Produto]))+1),"")</f>
        <v>200</v>
      </c>
      <c r="O7504" s="20" cm="1">
        <f t="array" ref="O7504">IFERROR(INDEX(tblConsorcios[Parcela Mensal (R$)],MOD($J7504,ROWS(tblConsorcios[Produto]))+1),"")</f>
        <v>3677.2</v>
      </c>
      <c r="P7504" s="20" t="str" cm="1">
        <f t="array" ref="P7504">IFERROR(INDEX(tblClientes[Dividendo Mensal (R$)],INT($J7504/ROWS(tblConsorcios[Produto]))+1),"")</f>
        <v/>
      </c>
      <c r="Q7504" s="20" t="str">
        <f t="shared" si="352"/>
        <v/>
      </c>
      <c r="R7504">
        <f t="shared" si="353"/>
        <v>0</v>
      </c>
    </row>
    <row r="7505" spans="10:18" x14ac:dyDescent="0.2">
      <c r="J7505">
        <f t="shared" si="351"/>
        <v>7503</v>
      </c>
      <c r="K7505" t="str" cm="1">
        <f t="array" ref="K7505">IFERROR(INDEX(tblClientes[Cliente],INT($J7505/ROWS(tblConsorcios[Produto]))+1),"")</f>
        <v/>
      </c>
      <c r="L7505" t="str" cm="1">
        <f t="array" ref="L7505">IFERROR(INDEX(tblConsorcios[Produto],MOD($J7505,ROWS(tblConsorcios[Produto]))+1),"")</f>
        <v>Imóvel IE550 – 240m</v>
      </c>
      <c r="M7505" s="20" cm="1">
        <f t="array" ref="M7505">IFERROR(INDEX(tblConsorcios[Valor da Carta (R$)],MOD($J7505,ROWS(tblConsorcios[Produto]))+1),"")</f>
        <v>550000</v>
      </c>
      <c r="N7505" s="2" cm="1">
        <f t="array" ref="N7505">IFERROR(INDEX(tblConsorcios[Prazo (meses)],MOD($J7505,ROWS(tblConsorcios[Produto]))+1),"")</f>
        <v>240</v>
      </c>
      <c r="O7505" s="20" cm="1">
        <f t="array" ref="O7505">IFERROR(INDEX(tblConsorcios[Parcela Mensal (R$)],MOD($J7505,ROWS(tblConsorcios[Produto]))+1),"")</f>
        <v>2951.67</v>
      </c>
      <c r="P7505" s="20" t="str" cm="1">
        <f t="array" ref="P7505">IFERROR(INDEX(tblClientes[Dividendo Mensal (R$)],INT($J7505/ROWS(tblConsorcios[Produto]))+1),"")</f>
        <v/>
      </c>
      <c r="Q7505" s="20" t="str">
        <f t="shared" si="352"/>
        <v/>
      </c>
      <c r="R7505">
        <f t="shared" si="353"/>
        <v>0</v>
      </c>
    </row>
    <row r="7506" spans="10:18" x14ac:dyDescent="0.2">
      <c r="J7506">
        <f t="shared" si="351"/>
        <v>7504</v>
      </c>
      <c r="K7506" t="str" cm="1">
        <f t="array" ref="K7506">IFERROR(INDEX(tblClientes[Cliente],INT($J7506/ROWS(tblConsorcios[Produto]))+1),"")</f>
        <v/>
      </c>
      <c r="L7506" t="str" cm="1">
        <f t="array" ref="L7506">IFERROR(INDEX(tblConsorcios[Produto],MOD($J7506,ROWS(tblConsorcios[Produto]))+1),"")</f>
        <v>Imóvel IE550 – 220m</v>
      </c>
      <c r="M7506" s="20" cm="1">
        <f t="array" ref="M7506">IFERROR(INDEX(tblConsorcios[Valor da Carta (R$)],MOD($J7506,ROWS(tblConsorcios[Produto]))+1),"")</f>
        <v>550000</v>
      </c>
      <c r="N7506" s="2" cm="1">
        <f t="array" ref="N7506">IFERROR(INDEX(tblConsorcios[Prazo (meses)],MOD($J7506,ROWS(tblConsorcios[Produto]))+1),"")</f>
        <v>220</v>
      </c>
      <c r="O7506" s="20" cm="1">
        <f t="array" ref="O7506">IFERROR(INDEX(tblConsorcios[Parcela Mensal (R$)],MOD($J7506,ROWS(tblConsorcios[Produto]))+1),"")</f>
        <v>3195</v>
      </c>
      <c r="P7506" s="20" t="str" cm="1">
        <f t="array" ref="P7506">IFERROR(INDEX(tblClientes[Dividendo Mensal (R$)],INT($J7506/ROWS(tblConsorcios[Produto]))+1),"")</f>
        <v/>
      </c>
      <c r="Q7506" s="20" t="str">
        <f t="shared" si="352"/>
        <v/>
      </c>
      <c r="R7506">
        <f t="shared" si="353"/>
        <v>0</v>
      </c>
    </row>
    <row r="7507" spans="10:18" x14ac:dyDescent="0.2">
      <c r="J7507">
        <f t="shared" si="351"/>
        <v>7505</v>
      </c>
      <c r="K7507" t="str" cm="1">
        <f t="array" ref="K7507">IFERROR(INDEX(tblClientes[Cliente],INT($J7507/ROWS(tblConsorcios[Produto]))+1),"")</f>
        <v/>
      </c>
      <c r="L7507" t="str" cm="1">
        <f t="array" ref="L7507">IFERROR(INDEX(tblConsorcios[Produto],MOD($J7507,ROWS(tblConsorcios[Produto]))+1),"")</f>
        <v>Imóvel IE550 – 200m</v>
      </c>
      <c r="M7507" s="20" cm="1">
        <f t="array" ref="M7507">IFERROR(INDEX(tblConsorcios[Valor da Carta (R$)],MOD($J7507,ROWS(tblConsorcios[Produto]))+1),"")</f>
        <v>550000</v>
      </c>
      <c r="N7507" s="2" cm="1">
        <f t="array" ref="N7507">IFERROR(INDEX(tblConsorcios[Prazo (meses)],MOD($J7507,ROWS(tblConsorcios[Produto]))+1),"")</f>
        <v>200</v>
      </c>
      <c r="O7507" s="20" cm="1">
        <f t="array" ref="O7507">IFERROR(INDEX(tblConsorcios[Parcela Mensal (R$)],MOD($J7507,ROWS(tblConsorcios[Produto]))+1),"")</f>
        <v>3487</v>
      </c>
      <c r="P7507" s="20" t="str" cm="1">
        <f t="array" ref="P7507">IFERROR(INDEX(tblClientes[Dividendo Mensal (R$)],INT($J7507/ROWS(tblConsorcios[Produto]))+1),"")</f>
        <v/>
      </c>
      <c r="Q7507" s="20" t="str">
        <f t="shared" si="352"/>
        <v/>
      </c>
      <c r="R7507">
        <f t="shared" si="353"/>
        <v>0</v>
      </c>
    </row>
    <row r="7508" spans="10:18" x14ac:dyDescent="0.2">
      <c r="J7508">
        <f t="shared" si="351"/>
        <v>7506</v>
      </c>
      <c r="K7508" t="str" cm="1">
        <f t="array" ref="K7508">IFERROR(INDEX(tblClientes[Cliente],INT($J7508/ROWS(tblConsorcios[Produto]))+1),"")</f>
        <v/>
      </c>
      <c r="L7508" t="str" cm="1">
        <f t="array" ref="L7508">IFERROR(INDEX(tblConsorcios[Produto],MOD($J7508,ROWS(tblConsorcios[Produto]))+1),"")</f>
        <v>Imóvel IE530 – 240m</v>
      </c>
      <c r="M7508" s="20" cm="1">
        <f t="array" ref="M7508">IFERROR(INDEX(tblConsorcios[Valor da Carta (R$)],MOD($J7508,ROWS(tblConsorcios[Produto]))+1),"")</f>
        <v>530000</v>
      </c>
      <c r="N7508" s="2" cm="1">
        <f t="array" ref="N7508">IFERROR(INDEX(tblConsorcios[Prazo (meses)],MOD($J7508,ROWS(tblConsorcios[Produto]))+1),"")</f>
        <v>240</v>
      </c>
      <c r="O7508" s="20" cm="1">
        <f t="array" ref="O7508">IFERROR(INDEX(tblConsorcios[Parcela Mensal (R$)],MOD($J7508,ROWS(tblConsorcios[Produto]))+1),"")</f>
        <v>2844.33</v>
      </c>
      <c r="P7508" s="20" t="str" cm="1">
        <f t="array" ref="P7508">IFERROR(INDEX(tblClientes[Dividendo Mensal (R$)],INT($J7508/ROWS(tblConsorcios[Produto]))+1),"")</f>
        <v/>
      </c>
      <c r="Q7508" s="20" t="str">
        <f t="shared" si="352"/>
        <v/>
      </c>
      <c r="R7508">
        <f t="shared" si="353"/>
        <v>0</v>
      </c>
    </row>
    <row r="7509" spans="10:18" x14ac:dyDescent="0.2">
      <c r="J7509">
        <f t="shared" si="351"/>
        <v>7507</v>
      </c>
      <c r="K7509" t="str" cm="1">
        <f t="array" ref="K7509">IFERROR(INDEX(tblClientes[Cliente],INT($J7509/ROWS(tblConsorcios[Produto]))+1),"")</f>
        <v/>
      </c>
      <c r="L7509" t="str" cm="1">
        <f t="array" ref="L7509">IFERROR(INDEX(tblConsorcios[Produto],MOD($J7509,ROWS(tblConsorcios[Produto]))+1),"")</f>
        <v>Imóvel IE530 – 220m</v>
      </c>
      <c r="M7509" s="20" cm="1">
        <f t="array" ref="M7509">IFERROR(INDEX(tblConsorcios[Valor da Carta (R$)],MOD($J7509,ROWS(tblConsorcios[Produto]))+1),"")</f>
        <v>530000</v>
      </c>
      <c r="N7509" s="2" cm="1">
        <f t="array" ref="N7509">IFERROR(INDEX(tblConsorcios[Prazo (meses)],MOD($J7509,ROWS(tblConsorcios[Produto]))+1),"")</f>
        <v>220</v>
      </c>
      <c r="O7509" s="20" cm="1">
        <f t="array" ref="O7509">IFERROR(INDEX(tblConsorcios[Parcela Mensal (R$)],MOD($J7509,ROWS(tblConsorcios[Produto]))+1),"")</f>
        <v>3078.82</v>
      </c>
      <c r="P7509" s="20" t="str" cm="1">
        <f t="array" ref="P7509">IFERROR(INDEX(tblClientes[Dividendo Mensal (R$)],INT($J7509/ROWS(tblConsorcios[Produto]))+1),"")</f>
        <v/>
      </c>
      <c r="Q7509" s="20" t="str">
        <f t="shared" si="352"/>
        <v/>
      </c>
      <c r="R7509">
        <f t="shared" si="353"/>
        <v>0</v>
      </c>
    </row>
    <row r="7510" spans="10:18" x14ac:dyDescent="0.2">
      <c r="J7510">
        <f t="shared" si="351"/>
        <v>7508</v>
      </c>
      <c r="K7510" t="str" cm="1">
        <f t="array" ref="K7510">IFERROR(INDEX(tblClientes[Cliente],INT($J7510/ROWS(tblConsorcios[Produto]))+1),"")</f>
        <v/>
      </c>
      <c r="L7510" t="str" cm="1">
        <f t="array" ref="L7510">IFERROR(INDEX(tblConsorcios[Produto],MOD($J7510,ROWS(tblConsorcios[Produto]))+1),"")</f>
        <v>Imóvel IE530 – 200m</v>
      </c>
      <c r="M7510" s="20" cm="1">
        <f t="array" ref="M7510">IFERROR(INDEX(tblConsorcios[Valor da Carta (R$)],MOD($J7510,ROWS(tblConsorcios[Produto]))+1),"")</f>
        <v>530000</v>
      </c>
      <c r="N7510" s="2" cm="1">
        <f t="array" ref="N7510">IFERROR(INDEX(tblConsorcios[Prazo (meses)],MOD($J7510,ROWS(tblConsorcios[Produto]))+1),"")</f>
        <v>200</v>
      </c>
      <c r="O7510" s="20" cm="1">
        <f t="array" ref="O7510">IFERROR(INDEX(tblConsorcios[Parcela Mensal (R$)],MOD($J7510,ROWS(tblConsorcios[Produto]))+1),"")</f>
        <v>3360.2</v>
      </c>
      <c r="P7510" s="20" t="str" cm="1">
        <f t="array" ref="P7510">IFERROR(INDEX(tblClientes[Dividendo Mensal (R$)],INT($J7510/ROWS(tblConsorcios[Produto]))+1),"")</f>
        <v/>
      </c>
      <c r="Q7510" s="20" t="str">
        <f t="shared" si="352"/>
        <v/>
      </c>
      <c r="R7510">
        <f t="shared" si="353"/>
        <v>0</v>
      </c>
    </row>
    <row r="7511" spans="10:18" x14ac:dyDescent="0.2">
      <c r="J7511">
        <f t="shared" si="351"/>
        <v>7509</v>
      </c>
      <c r="K7511" t="str" cm="1">
        <f t="array" ref="K7511">IFERROR(INDEX(tblClientes[Cliente],INT($J7511/ROWS(tblConsorcios[Produto]))+1),"")</f>
        <v/>
      </c>
      <c r="L7511" t="str" cm="1">
        <f t="array" ref="L7511">IFERROR(INDEX(tblConsorcios[Produto],MOD($J7511,ROWS(tblConsorcios[Produto]))+1),"")</f>
        <v>Imóvel IE500 – 240m</v>
      </c>
      <c r="M7511" s="20" cm="1">
        <f t="array" ref="M7511">IFERROR(INDEX(tblConsorcios[Valor da Carta (R$)],MOD($J7511,ROWS(tblConsorcios[Produto]))+1),"")</f>
        <v>500000</v>
      </c>
      <c r="N7511" s="2" cm="1">
        <f t="array" ref="N7511">IFERROR(INDEX(tblConsorcios[Prazo (meses)],MOD($J7511,ROWS(tblConsorcios[Produto]))+1),"")</f>
        <v>240</v>
      </c>
      <c r="O7511" s="20" cm="1">
        <f t="array" ref="O7511">IFERROR(INDEX(tblConsorcios[Parcela Mensal (R$)],MOD($J7511,ROWS(tblConsorcios[Produto]))+1),"")</f>
        <v>2683.33</v>
      </c>
      <c r="P7511" s="20" t="str" cm="1">
        <f t="array" ref="P7511">IFERROR(INDEX(tblClientes[Dividendo Mensal (R$)],INT($J7511/ROWS(tblConsorcios[Produto]))+1),"")</f>
        <v/>
      </c>
      <c r="Q7511" s="20" t="str">
        <f t="shared" si="352"/>
        <v/>
      </c>
      <c r="R7511">
        <f t="shared" si="353"/>
        <v>0</v>
      </c>
    </row>
    <row r="7512" spans="10:18" x14ac:dyDescent="0.2">
      <c r="J7512">
        <f t="shared" si="351"/>
        <v>7510</v>
      </c>
      <c r="K7512" t="str" cm="1">
        <f t="array" ref="K7512">IFERROR(INDEX(tblClientes[Cliente],INT($J7512/ROWS(tblConsorcios[Produto]))+1),"")</f>
        <v/>
      </c>
      <c r="L7512" t="str" cm="1">
        <f t="array" ref="L7512">IFERROR(INDEX(tblConsorcios[Produto],MOD($J7512,ROWS(tblConsorcios[Produto]))+1),"")</f>
        <v>Imóvel IE500 – 220m</v>
      </c>
      <c r="M7512" s="20" cm="1">
        <f t="array" ref="M7512">IFERROR(INDEX(tblConsorcios[Valor da Carta (R$)],MOD($J7512,ROWS(tblConsorcios[Produto]))+1),"")</f>
        <v>500000</v>
      </c>
      <c r="N7512" s="2" cm="1">
        <f t="array" ref="N7512">IFERROR(INDEX(tblConsorcios[Prazo (meses)],MOD($J7512,ROWS(tblConsorcios[Produto]))+1),"")</f>
        <v>220</v>
      </c>
      <c r="O7512" s="20" cm="1">
        <f t="array" ref="O7512">IFERROR(INDEX(tblConsorcios[Parcela Mensal (R$)],MOD($J7512,ROWS(tblConsorcios[Produto]))+1),"")</f>
        <v>2904.55</v>
      </c>
      <c r="P7512" s="20" t="str" cm="1">
        <f t="array" ref="P7512">IFERROR(INDEX(tblClientes[Dividendo Mensal (R$)],INT($J7512/ROWS(tblConsorcios[Produto]))+1),"")</f>
        <v/>
      </c>
      <c r="Q7512" s="20" t="str">
        <f t="shared" si="352"/>
        <v/>
      </c>
      <c r="R7512">
        <f t="shared" si="353"/>
        <v>0</v>
      </c>
    </row>
    <row r="7513" spans="10:18" x14ac:dyDescent="0.2">
      <c r="J7513">
        <f t="shared" si="351"/>
        <v>7511</v>
      </c>
      <c r="K7513" t="str" cm="1">
        <f t="array" ref="K7513">IFERROR(INDEX(tblClientes[Cliente],INT($J7513/ROWS(tblConsorcios[Produto]))+1),"")</f>
        <v/>
      </c>
      <c r="L7513" t="str" cm="1">
        <f t="array" ref="L7513">IFERROR(INDEX(tblConsorcios[Produto],MOD($J7513,ROWS(tblConsorcios[Produto]))+1),"")</f>
        <v>Imóvel IE500 – 200m</v>
      </c>
      <c r="M7513" s="20" cm="1">
        <f t="array" ref="M7513">IFERROR(INDEX(tblConsorcios[Valor da Carta (R$)],MOD($J7513,ROWS(tblConsorcios[Produto]))+1),"")</f>
        <v>500000</v>
      </c>
      <c r="N7513" s="2" cm="1">
        <f t="array" ref="N7513">IFERROR(INDEX(tblConsorcios[Prazo (meses)],MOD($J7513,ROWS(tblConsorcios[Produto]))+1),"")</f>
        <v>200</v>
      </c>
      <c r="O7513" s="20" cm="1">
        <f t="array" ref="O7513">IFERROR(INDEX(tblConsorcios[Parcela Mensal (R$)],MOD($J7513,ROWS(tblConsorcios[Produto]))+1),"")</f>
        <v>3170</v>
      </c>
      <c r="P7513" s="20" t="str" cm="1">
        <f t="array" ref="P7513">IFERROR(INDEX(tblClientes[Dividendo Mensal (R$)],INT($J7513/ROWS(tblConsorcios[Produto]))+1),"")</f>
        <v/>
      </c>
      <c r="Q7513" s="20" t="str">
        <f t="shared" si="352"/>
        <v/>
      </c>
      <c r="R7513">
        <f t="shared" si="353"/>
        <v>0</v>
      </c>
    </row>
    <row r="7514" spans="10:18" x14ac:dyDescent="0.2">
      <c r="J7514">
        <f t="shared" si="351"/>
        <v>7512</v>
      </c>
      <c r="K7514" t="str" cm="1">
        <f t="array" ref="K7514">IFERROR(INDEX(tblClientes[Cliente],INT($J7514/ROWS(tblConsorcios[Produto]))+1),"")</f>
        <v/>
      </c>
      <c r="L7514" t="str" cm="1">
        <f t="array" ref="L7514">IFERROR(INDEX(tblConsorcios[Produto],MOD($J7514,ROWS(tblConsorcios[Produto]))+1),"")</f>
        <v>Imóvel IE480 – 240m</v>
      </c>
      <c r="M7514" s="20" cm="1">
        <f t="array" ref="M7514">IFERROR(INDEX(tblConsorcios[Valor da Carta (R$)],MOD($J7514,ROWS(tblConsorcios[Produto]))+1),"")</f>
        <v>480000</v>
      </c>
      <c r="N7514" s="2" cm="1">
        <f t="array" ref="N7514">IFERROR(INDEX(tblConsorcios[Prazo (meses)],MOD($J7514,ROWS(tblConsorcios[Produto]))+1),"")</f>
        <v>240</v>
      </c>
      <c r="O7514" s="20" cm="1">
        <f t="array" ref="O7514">IFERROR(INDEX(tblConsorcios[Parcela Mensal (R$)],MOD($J7514,ROWS(tblConsorcios[Produto]))+1),"")</f>
        <v>2576</v>
      </c>
      <c r="P7514" s="20" t="str" cm="1">
        <f t="array" ref="P7514">IFERROR(INDEX(tblClientes[Dividendo Mensal (R$)],INT($J7514/ROWS(tblConsorcios[Produto]))+1),"")</f>
        <v/>
      </c>
      <c r="Q7514" s="20" t="str">
        <f t="shared" si="352"/>
        <v/>
      </c>
      <c r="R7514">
        <f t="shared" si="353"/>
        <v>0</v>
      </c>
    </row>
    <row r="7515" spans="10:18" x14ac:dyDescent="0.2">
      <c r="J7515">
        <f t="shared" si="351"/>
        <v>7513</v>
      </c>
      <c r="K7515" t="str" cm="1">
        <f t="array" ref="K7515">IFERROR(INDEX(tblClientes[Cliente],INT($J7515/ROWS(tblConsorcios[Produto]))+1),"")</f>
        <v/>
      </c>
      <c r="L7515" t="str" cm="1">
        <f t="array" ref="L7515">IFERROR(INDEX(tblConsorcios[Produto],MOD($J7515,ROWS(tblConsorcios[Produto]))+1),"")</f>
        <v>Imóvel IE480 – 220m</v>
      </c>
      <c r="M7515" s="20" cm="1">
        <f t="array" ref="M7515">IFERROR(INDEX(tblConsorcios[Valor da Carta (R$)],MOD($J7515,ROWS(tblConsorcios[Produto]))+1),"")</f>
        <v>480000</v>
      </c>
      <c r="N7515" s="2" cm="1">
        <f t="array" ref="N7515">IFERROR(INDEX(tblConsorcios[Prazo (meses)],MOD($J7515,ROWS(tblConsorcios[Produto]))+1),"")</f>
        <v>220</v>
      </c>
      <c r="O7515" s="20" cm="1">
        <f t="array" ref="O7515">IFERROR(INDEX(tblConsorcios[Parcela Mensal (R$)],MOD($J7515,ROWS(tblConsorcios[Produto]))+1),"")</f>
        <v>2788.36</v>
      </c>
      <c r="P7515" s="20" t="str" cm="1">
        <f t="array" ref="P7515">IFERROR(INDEX(tblClientes[Dividendo Mensal (R$)],INT($J7515/ROWS(tblConsorcios[Produto]))+1),"")</f>
        <v/>
      </c>
      <c r="Q7515" s="20" t="str">
        <f t="shared" si="352"/>
        <v/>
      </c>
      <c r="R7515">
        <f t="shared" si="353"/>
        <v>0</v>
      </c>
    </row>
    <row r="7516" spans="10:18" x14ac:dyDescent="0.2">
      <c r="J7516">
        <f t="shared" si="351"/>
        <v>7514</v>
      </c>
      <c r="K7516" t="str" cm="1">
        <f t="array" ref="K7516">IFERROR(INDEX(tblClientes[Cliente],INT($J7516/ROWS(tblConsorcios[Produto]))+1),"")</f>
        <v/>
      </c>
      <c r="L7516" t="str" cm="1">
        <f t="array" ref="L7516">IFERROR(INDEX(tblConsorcios[Produto],MOD($J7516,ROWS(tblConsorcios[Produto]))+1),"")</f>
        <v>Imóvel IE480 – 200m</v>
      </c>
      <c r="M7516" s="20" cm="1">
        <f t="array" ref="M7516">IFERROR(INDEX(tblConsorcios[Valor da Carta (R$)],MOD($J7516,ROWS(tblConsorcios[Produto]))+1),"")</f>
        <v>480000</v>
      </c>
      <c r="N7516" s="2" cm="1">
        <f t="array" ref="N7516">IFERROR(INDEX(tblConsorcios[Prazo (meses)],MOD($J7516,ROWS(tblConsorcios[Produto]))+1),"")</f>
        <v>200</v>
      </c>
      <c r="O7516" s="20" cm="1">
        <f t="array" ref="O7516">IFERROR(INDEX(tblConsorcios[Parcela Mensal (R$)],MOD($J7516,ROWS(tblConsorcios[Produto]))+1),"")</f>
        <v>3043.2</v>
      </c>
      <c r="P7516" s="20" t="str" cm="1">
        <f t="array" ref="P7516">IFERROR(INDEX(tblClientes[Dividendo Mensal (R$)],INT($J7516/ROWS(tblConsorcios[Produto]))+1),"")</f>
        <v/>
      </c>
      <c r="Q7516" s="20" t="str">
        <f t="shared" si="352"/>
        <v/>
      </c>
      <c r="R7516">
        <f t="shared" si="353"/>
        <v>0</v>
      </c>
    </row>
    <row r="7517" spans="10:18" x14ac:dyDescent="0.2">
      <c r="J7517">
        <f t="shared" si="351"/>
        <v>7515</v>
      </c>
      <c r="K7517" t="str" cm="1">
        <f t="array" ref="K7517">IFERROR(INDEX(tblClientes[Cliente],INT($J7517/ROWS(tblConsorcios[Produto]))+1),"")</f>
        <v/>
      </c>
      <c r="L7517" t="str" cm="1">
        <f t="array" ref="L7517">IFERROR(INDEX(tblConsorcios[Produto],MOD($J7517,ROWS(tblConsorcios[Produto]))+1),"")</f>
        <v>Imóvel IE450 – 240m</v>
      </c>
      <c r="M7517" s="20" cm="1">
        <f t="array" ref="M7517">IFERROR(INDEX(tblConsorcios[Valor da Carta (R$)],MOD($J7517,ROWS(tblConsorcios[Produto]))+1),"")</f>
        <v>450000</v>
      </c>
      <c r="N7517" s="2" cm="1">
        <f t="array" ref="N7517">IFERROR(INDEX(tblConsorcios[Prazo (meses)],MOD($J7517,ROWS(tblConsorcios[Produto]))+1),"")</f>
        <v>240</v>
      </c>
      <c r="O7517" s="20" cm="1">
        <f t="array" ref="O7517">IFERROR(INDEX(tblConsorcios[Parcela Mensal (R$)],MOD($J7517,ROWS(tblConsorcios[Produto]))+1),"")</f>
        <v>2415</v>
      </c>
      <c r="P7517" s="20" t="str" cm="1">
        <f t="array" ref="P7517">IFERROR(INDEX(tblClientes[Dividendo Mensal (R$)],INT($J7517/ROWS(tblConsorcios[Produto]))+1),"")</f>
        <v/>
      </c>
      <c r="Q7517" s="20" t="str">
        <f t="shared" si="352"/>
        <v/>
      </c>
      <c r="R7517">
        <f t="shared" si="353"/>
        <v>0</v>
      </c>
    </row>
    <row r="7518" spans="10:18" x14ac:dyDescent="0.2">
      <c r="J7518">
        <f t="shared" si="351"/>
        <v>7516</v>
      </c>
      <c r="K7518" t="str" cm="1">
        <f t="array" ref="K7518">IFERROR(INDEX(tblClientes[Cliente],INT($J7518/ROWS(tblConsorcios[Produto]))+1),"")</f>
        <v/>
      </c>
      <c r="L7518" t="str" cm="1">
        <f t="array" ref="L7518">IFERROR(INDEX(tblConsorcios[Produto],MOD($J7518,ROWS(tblConsorcios[Produto]))+1),"")</f>
        <v>Imóvel IE450 – 220m</v>
      </c>
      <c r="M7518" s="20" cm="1">
        <f t="array" ref="M7518">IFERROR(INDEX(tblConsorcios[Valor da Carta (R$)],MOD($J7518,ROWS(tblConsorcios[Produto]))+1),"")</f>
        <v>450000</v>
      </c>
      <c r="N7518" s="2" cm="1">
        <f t="array" ref="N7518">IFERROR(INDEX(tblConsorcios[Prazo (meses)],MOD($J7518,ROWS(tblConsorcios[Produto]))+1),"")</f>
        <v>220</v>
      </c>
      <c r="O7518" s="20" cm="1">
        <f t="array" ref="O7518">IFERROR(INDEX(tblConsorcios[Parcela Mensal (R$)],MOD($J7518,ROWS(tblConsorcios[Produto]))+1),"")</f>
        <v>2614.09</v>
      </c>
      <c r="P7518" s="20" t="str" cm="1">
        <f t="array" ref="P7518">IFERROR(INDEX(tblClientes[Dividendo Mensal (R$)],INT($J7518/ROWS(tblConsorcios[Produto]))+1),"")</f>
        <v/>
      </c>
      <c r="Q7518" s="20" t="str">
        <f t="shared" si="352"/>
        <v/>
      </c>
      <c r="R7518">
        <f t="shared" si="353"/>
        <v>0</v>
      </c>
    </row>
    <row r="7519" spans="10:18" x14ac:dyDescent="0.2">
      <c r="J7519">
        <f t="shared" si="351"/>
        <v>7517</v>
      </c>
      <c r="K7519" t="str" cm="1">
        <f t="array" ref="K7519">IFERROR(INDEX(tblClientes[Cliente],INT($J7519/ROWS(tblConsorcios[Produto]))+1),"")</f>
        <v/>
      </c>
      <c r="L7519" t="str" cm="1">
        <f t="array" ref="L7519">IFERROR(INDEX(tblConsorcios[Produto],MOD($J7519,ROWS(tblConsorcios[Produto]))+1),"")</f>
        <v>Imóvel IE450 – 200m</v>
      </c>
      <c r="M7519" s="20" cm="1">
        <f t="array" ref="M7519">IFERROR(INDEX(tblConsorcios[Valor da Carta (R$)],MOD($J7519,ROWS(tblConsorcios[Produto]))+1),"")</f>
        <v>450000</v>
      </c>
      <c r="N7519" s="2" cm="1">
        <f t="array" ref="N7519">IFERROR(INDEX(tblConsorcios[Prazo (meses)],MOD($J7519,ROWS(tblConsorcios[Produto]))+1),"")</f>
        <v>200</v>
      </c>
      <c r="O7519" s="20" cm="1">
        <f t="array" ref="O7519">IFERROR(INDEX(tblConsorcios[Parcela Mensal (R$)],MOD($J7519,ROWS(tblConsorcios[Produto]))+1),"")</f>
        <v>2853</v>
      </c>
      <c r="P7519" s="20" t="str" cm="1">
        <f t="array" ref="P7519">IFERROR(INDEX(tblClientes[Dividendo Mensal (R$)],INT($J7519/ROWS(tblConsorcios[Produto]))+1),"")</f>
        <v/>
      </c>
      <c r="Q7519" s="20" t="str">
        <f t="shared" si="352"/>
        <v/>
      </c>
      <c r="R7519">
        <f t="shared" si="353"/>
        <v>0</v>
      </c>
    </row>
    <row r="7520" spans="10:18" x14ac:dyDescent="0.2">
      <c r="J7520">
        <f t="shared" si="351"/>
        <v>7518</v>
      </c>
      <c r="K7520" t="str" cm="1">
        <f t="array" ref="K7520">IFERROR(INDEX(tblClientes[Cliente],INT($J7520/ROWS(tblConsorcios[Produto]))+1),"")</f>
        <v/>
      </c>
      <c r="L7520" t="str" cm="1">
        <f t="array" ref="L7520">IFERROR(INDEX(tblConsorcios[Produto],MOD($J7520,ROWS(tblConsorcios[Produto]))+1),"")</f>
        <v>Imóvel IE430 – 240m</v>
      </c>
      <c r="M7520" s="20" cm="1">
        <f t="array" ref="M7520">IFERROR(INDEX(tblConsorcios[Valor da Carta (R$)],MOD($J7520,ROWS(tblConsorcios[Produto]))+1),"")</f>
        <v>430000</v>
      </c>
      <c r="N7520" s="2" cm="1">
        <f t="array" ref="N7520">IFERROR(INDEX(tblConsorcios[Prazo (meses)],MOD($J7520,ROWS(tblConsorcios[Produto]))+1),"")</f>
        <v>240</v>
      </c>
      <c r="O7520" s="20" cm="1">
        <f t="array" ref="O7520">IFERROR(INDEX(tblConsorcios[Parcela Mensal (R$)],MOD($J7520,ROWS(tblConsorcios[Produto]))+1),"")</f>
        <v>2307.67</v>
      </c>
      <c r="P7520" s="20" t="str" cm="1">
        <f t="array" ref="P7520">IFERROR(INDEX(tblClientes[Dividendo Mensal (R$)],INT($J7520/ROWS(tblConsorcios[Produto]))+1),"")</f>
        <v/>
      </c>
      <c r="Q7520" s="20" t="str">
        <f t="shared" si="352"/>
        <v/>
      </c>
      <c r="R7520">
        <f t="shared" si="353"/>
        <v>0</v>
      </c>
    </row>
    <row r="7521" spans="10:18" x14ac:dyDescent="0.2">
      <c r="J7521">
        <f t="shared" si="351"/>
        <v>7519</v>
      </c>
      <c r="K7521" t="str" cm="1">
        <f t="array" ref="K7521">IFERROR(INDEX(tblClientes[Cliente],INT($J7521/ROWS(tblConsorcios[Produto]))+1),"")</f>
        <v/>
      </c>
      <c r="L7521" t="str" cm="1">
        <f t="array" ref="L7521">IFERROR(INDEX(tblConsorcios[Produto],MOD($J7521,ROWS(tblConsorcios[Produto]))+1),"")</f>
        <v>Imóvel IE430 – 220m</v>
      </c>
      <c r="M7521" s="20" cm="1">
        <f t="array" ref="M7521">IFERROR(INDEX(tblConsorcios[Valor da Carta (R$)],MOD($J7521,ROWS(tblConsorcios[Produto]))+1),"")</f>
        <v>430000</v>
      </c>
      <c r="N7521" s="2" cm="1">
        <f t="array" ref="N7521">IFERROR(INDEX(tblConsorcios[Prazo (meses)],MOD($J7521,ROWS(tblConsorcios[Produto]))+1),"")</f>
        <v>220</v>
      </c>
      <c r="O7521" s="20" cm="1">
        <f t="array" ref="O7521">IFERROR(INDEX(tblConsorcios[Parcela Mensal (R$)],MOD($J7521,ROWS(tblConsorcios[Produto]))+1),"")</f>
        <v>2497.91</v>
      </c>
      <c r="P7521" s="20" t="str" cm="1">
        <f t="array" ref="P7521">IFERROR(INDEX(tblClientes[Dividendo Mensal (R$)],INT($J7521/ROWS(tblConsorcios[Produto]))+1),"")</f>
        <v/>
      </c>
      <c r="Q7521" s="20" t="str">
        <f t="shared" si="352"/>
        <v/>
      </c>
      <c r="R7521">
        <f t="shared" si="353"/>
        <v>0</v>
      </c>
    </row>
    <row r="7522" spans="10:18" x14ac:dyDescent="0.2">
      <c r="J7522">
        <f t="shared" si="351"/>
        <v>7520</v>
      </c>
      <c r="K7522" t="str" cm="1">
        <f t="array" ref="K7522">IFERROR(INDEX(tblClientes[Cliente],INT($J7522/ROWS(tblConsorcios[Produto]))+1),"")</f>
        <v/>
      </c>
      <c r="L7522" t="str" cm="1">
        <f t="array" ref="L7522">IFERROR(INDEX(tblConsorcios[Produto],MOD($J7522,ROWS(tblConsorcios[Produto]))+1),"")</f>
        <v>Imóvel IE430 – 200m</v>
      </c>
      <c r="M7522" s="20" cm="1">
        <f t="array" ref="M7522">IFERROR(INDEX(tblConsorcios[Valor da Carta (R$)],MOD($J7522,ROWS(tblConsorcios[Produto]))+1),"")</f>
        <v>430000</v>
      </c>
      <c r="N7522" s="2" cm="1">
        <f t="array" ref="N7522">IFERROR(INDEX(tblConsorcios[Prazo (meses)],MOD($J7522,ROWS(tblConsorcios[Produto]))+1),"")</f>
        <v>200</v>
      </c>
      <c r="O7522" s="20" cm="1">
        <f t="array" ref="O7522">IFERROR(INDEX(tblConsorcios[Parcela Mensal (R$)],MOD($J7522,ROWS(tblConsorcios[Produto]))+1),"")</f>
        <v>2726.2</v>
      </c>
      <c r="P7522" s="20" t="str" cm="1">
        <f t="array" ref="P7522">IFERROR(INDEX(tblClientes[Dividendo Mensal (R$)],INT($J7522/ROWS(tblConsorcios[Produto]))+1),"")</f>
        <v/>
      </c>
      <c r="Q7522" s="20" t="str">
        <f t="shared" si="352"/>
        <v/>
      </c>
      <c r="R7522">
        <f t="shared" si="353"/>
        <v>0</v>
      </c>
    </row>
    <row r="7523" spans="10:18" x14ac:dyDescent="0.2">
      <c r="J7523">
        <f t="shared" si="351"/>
        <v>7521</v>
      </c>
      <c r="K7523" t="str" cm="1">
        <f t="array" ref="K7523">IFERROR(INDEX(tblClientes[Cliente],INT($J7523/ROWS(tblConsorcios[Produto]))+1),"")</f>
        <v/>
      </c>
      <c r="L7523" t="str" cm="1">
        <f t="array" ref="L7523">IFERROR(INDEX(tblConsorcios[Produto],MOD($J7523,ROWS(tblConsorcios[Produto]))+1),"")</f>
        <v>Imóvel IE400 – 240m</v>
      </c>
      <c r="M7523" s="20" cm="1">
        <f t="array" ref="M7523">IFERROR(INDEX(tblConsorcios[Valor da Carta (R$)],MOD($J7523,ROWS(tblConsorcios[Produto]))+1),"")</f>
        <v>400000</v>
      </c>
      <c r="N7523" s="2" cm="1">
        <f t="array" ref="N7523">IFERROR(INDEX(tblConsorcios[Prazo (meses)],MOD($J7523,ROWS(tblConsorcios[Produto]))+1),"")</f>
        <v>240</v>
      </c>
      <c r="O7523" s="20" cm="1">
        <f t="array" ref="O7523">IFERROR(INDEX(tblConsorcios[Parcela Mensal (R$)],MOD($J7523,ROWS(tblConsorcios[Produto]))+1),"")</f>
        <v>2146.67</v>
      </c>
      <c r="P7523" s="20" t="str" cm="1">
        <f t="array" ref="P7523">IFERROR(INDEX(tblClientes[Dividendo Mensal (R$)],INT($J7523/ROWS(tblConsorcios[Produto]))+1),"")</f>
        <v/>
      </c>
      <c r="Q7523" s="20" t="str">
        <f t="shared" si="352"/>
        <v/>
      </c>
      <c r="R7523">
        <f t="shared" si="353"/>
        <v>0</v>
      </c>
    </row>
    <row r="7524" spans="10:18" x14ac:dyDescent="0.2">
      <c r="J7524">
        <f t="shared" si="351"/>
        <v>7522</v>
      </c>
      <c r="K7524" t="str" cm="1">
        <f t="array" ref="K7524">IFERROR(INDEX(tblClientes[Cliente],INT($J7524/ROWS(tblConsorcios[Produto]))+1),"")</f>
        <v/>
      </c>
      <c r="L7524" t="str" cm="1">
        <f t="array" ref="L7524">IFERROR(INDEX(tblConsorcios[Produto],MOD($J7524,ROWS(tblConsorcios[Produto]))+1),"")</f>
        <v>Imóvel IE400 – 220m</v>
      </c>
      <c r="M7524" s="20" cm="1">
        <f t="array" ref="M7524">IFERROR(INDEX(tblConsorcios[Valor da Carta (R$)],MOD($J7524,ROWS(tblConsorcios[Produto]))+1),"")</f>
        <v>400000</v>
      </c>
      <c r="N7524" s="2" cm="1">
        <f t="array" ref="N7524">IFERROR(INDEX(tblConsorcios[Prazo (meses)],MOD($J7524,ROWS(tblConsorcios[Produto]))+1),"")</f>
        <v>220</v>
      </c>
      <c r="O7524" s="20" cm="1">
        <f t="array" ref="O7524">IFERROR(INDEX(tblConsorcios[Parcela Mensal (R$)],MOD($J7524,ROWS(tblConsorcios[Produto]))+1),"")</f>
        <v>2323.64</v>
      </c>
      <c r="P7524" s="20" t="str" cm="1">
        <f t="array" ref="P7524">IFERROR(INDEX(tblClientes[Dividendo Mensal (R$)],INT($J7524/ROWS(tblConsorcios[Produto]))+1),"")</f>
        <v/>
      </c>
      <c r="Q7524" s="20" t="str">
        <f t="shared" si="352"/>
        <v/>
      </c>
      <c r="R7524">
        <f t="shared" si="353"/>
        <v>0</v>
      </c>
    </row>
    <row r="7525" spans="10:18" x14ac:dyDescent="0.2">
      <c r="J7525">
        <f t="shared" si="351"/>
        <v>7523</v>
      </c>
      <c r="K7525" t="str" cm="1">
        <f t="array" ref="K7525">IFERROR(INDEX(tblClientes[Cliente],INT($J7525/ROWS(tblConsorcios[Produto]))+1),"")</f>
        <v/>
      </c>
      <c r="L7525" t="str" cm="1">
        <f t="array" ref="L7525">IFERROR(INDEX(tblConsorcios[Produto],MOD($J7525,ROWS(tblConsorcios[Produto]))+1),"")</f>
        <v>Imóvel IE400 – 200m</v>
      </c>
      <c r="M7525" s="20" cm="1">
        <f t="array" ref="M7525">IFERROR(INDEX(tblConsorcios[Valor da Carta (R$)],MOD($J7525,ROWS(tblConsorcios[Produto]))+1),"")</f>
        <v>400000</v>
      </c>
      <c r="N7525" s="2" cm="1">
        <f t="array" ref="N7525">IFERROR(INDEX(tblConsorcios[Prazo (meses)],MOD($J7525,ROWS(tblConsorcios[Produto]))+1),"")</f>
        <v>200</v>
      </c>
      <c r="O7525" s="20" cm="1">
        <f t="array" ref="O7525">IFERROR(INDEX(tblConsorcios[Parcela Mensal (R$)],MOD($J7525,ROWS(tblConsorcios[Produto]))+1),"")</f>
        <v>2536</v>
      </c>
      <c r="P7525" s="20" t="str" cm="1">
        <f t="array" ref="P7525">IFERROR(INDEX(tblClientes[Dividendo Mensal (R$)],INT($J7525/ROWS(tblConsorcios[Produto]))+1),"")</f>
        <v/>
      </c>
      <c r="Q7525" s="20" t="str">
        <f t="shared" si="352"/>
        <v/>
      </c>
      <c r="R7525">
        <f t="shared" si="353"/>
        <v>0</v>
      </c>
    </row>
    <row r="7526" spans="10:18" x14ac:dyDescent="0.2">
      <c r="J7526">
        <f t="shared" si="351"/>
        <v>7524</v>
      </c>
      <c r="K7526" t="str" cm="1">
        <f t="array" ref="K7526">IFERROR(INDEX(tblClientes[Cliente],INT($J7526/ROWS(tblConsorcios[Produto]))+1),"")</f>
        <v/>
      </c>
      <c r="L7526" t="str" cm="1">
        <f t="array" ref="L7526">IFERROR(INDEX(tblConsorcios[Produto],MOD($J7526,ROWS(tblConsorcios[Produto]))+1),"")</f>
        <v>Imóvel IE380 – 240m</v>
      </c>
      <c r="M7526" s="20" cm="1">
        <f t="array" ref="M7526">IFERROR(INDEX(tblConsorcios[Valor da Carta (R$)],MOD($J7526,ROWS(tblConsorcios[Produto]))+1),"")</f>
        <v>380000</v>
      </c>
      <c r="N7526" s="2" cm="1">
        <f t="array" ref="N7526">IFERROR(INDEX(tblConsorcios[Prazo (meses)],MOD($J7526,ROWS(tblConsorcios[Produto]))+1),"")</f>
        <v>240</v>
      </c>
      <c r="O7526" s="20" cm="1">
        <f t="array" ref="O7526">IFERROR(INDEX(tblConsorcios[Parcela Mensal (R$)],MOD($J7526,ROWS(tblConsorcios[Produto]))+1),"")</f>
        <v>2039.33</v>
      </c>
      <c r="P7526" s="20" t="str" cm="1">
        <f t="array" ref="P7526">IFERROR(INDEX(tblClientes[Dividendo Mensal (R$)],INT($J7526/ROWS(tblConsorcios[Produto]))+1),"")</f>
        <v/>
      </c>
      <c r="Q7526" s="20" t="str">
        <f t="shared" si="352"/>
        <v/>
      </c>
      <c r="R7526">
        <f t="shared" si="353"/>
        <v>0</v>
      </c>
    </row>
    <row r="7527" spans="10:18" x14ac:dyDescent="0.2">
      <c r="J7527">
        <f t="shared" si="351"/>
        <v>7525</v>
      </c>
      <c r="K7527" t="str" cm="1">
        <f t="array" ref="K7527">IFERROR(INDEX(tblClientes[Cliente],INT($J7527/ROWS(tblConsorcios[Produto]))+1),"")</f>
        <v/>
      </c>
      <c r="L7527" t="str" cm="1">
        <f t="array" ref="L7527">IFERROR(INDEX(tblConsorcios[Produto],MOD($J7527,ROWS(tblConsorcios[Produto]))+1),"")</f>
        <v>Imóvel IE380 – 220m</v>
      </c>
      <c r="M7527" s="20" cm="1">
        <f t="array" ref="M7527">IFERROR(INDEX(tblConsorcios[Valor da Carta (R$)],MOD($J7527,ROWS(tblConsorcios[Produto]))+1),"")</f>
        <v>380000</v>
      </c>
      <c r="N7527" s="2" cm="1">
        <f t="array" ref="N7527">IFERROR(INDEX(tblConsorcios[Prazo (meses)],MOD($J7527,ROWS(tblConsorcios[Produto]))+1),"")</f>
        <v>220</v>
      </c>
      <c r="O7527" s="20" cm="1">
        <f t="array" ref="O7527">IFERROR(INDEX(tblConsorcios[Parcela Mensal (R$)],MOD($J7527,ROWS(tblConsorcios[Produto]))+1),"")</f>
        <v>2207.4499999999998</v>
      </c>
      <c r="P7527" s="20" t="str" cm="1">
        <f t="array" ref="P7527">IFERROR(INDEX(tblClientes[Dividendo Mensal (R$)],INT($J7527/ROWS(tblConsorcios[Produto]))+1),"")</f>
        <v/>
      </c>
      <c r="Q7527" s="20" t="str">
        <f t="shared" si="352"/>
        <v/>
      </c>
      <c r="R7527">
        <f t="shared" si="353"/>
        <v>0</v>
      </c>
    </row>
    <row r="7528" spans="10:18" x14ac:dyDescent="0.2">
      <c r="J7528">
        <f t="shared" si="351"/>
        <v>7526</v>
      </c>
      <c r="K7528" t="str" cm="1">
        <f t="array" ref="K7528">IFERROR(INDEX(tblClientes[Cliente],INT($J7528/ROWS(tblConsorcios[Produto]))+1),"")</f>
        <v/>
      </c>
      <c r="L7528" t="str" cm="1">
        <f t="array" ref="L7528">IFERROR(INDEX(tblConsorcios[Produto],MOD($J7528,ROWS(tblConsorcios[Produto]))+1),"")</f>
        <v>Imóvel IE380 – 200m</v>
      </c>
      <c r="M7528" s="20" cm="1">
        <f t="array" ref="M7528">IFERROR(INDEX(tblConsorcios[Valor da Carta (R$)],MOD($J7528,ROWS(tblConsorcios[Produto]))+1),"")</f>
        <v>380000</v>
      </c>
      <c r="N7528" s="2" cm="1">
        <f t="array" ref="N7528">IFERROR(INDEX(tblConsorcios[Prazo (meses)],MOD($J7528,ROWS(tblConsorcios[Produto]))+1),"")</f>
        <v>200</v>
      </c>
      <c r="O7528" s="20" cm="1">
        <f t="array" ref="O7528">IFERROR(INDEX(tblConsorcios[Parcela Mensal (R$)],MOD($J7528,ROWS(tblConsorcios[Produto]))+1),"")</f>
        <v>2409.1999999999998</v>
      </c>
      <c r="P7528" s="20" t="str" cm="1">
        <f t="array" ref="P7528">IFERROR(INDEX(tblClientes[Dividendo Mensal (R$)],INT($J7528/ROWS(tblConsorcios[Produto]))+1),"")</f>
        <v/>
      </c>
      <c r="Q7528" s="20" t="str">
        <f t="shared" si="352"/>
        <v/>
      </c>
      <c r="R7528">
        <f t="shared" si="353"/>
        <v>0</v>
      </c>
    </row>
    <row r="7529" spans="10:18" x14ac:dyDescent="0.2">
      <c r="J7529">
        <f t="shared" si="351"/>
        <v>7527</v>
      </c>
      <c r="K7529" t="str" cm="1">
        <f t="array" ref="K7529">IFERROR(INDEX(tblClientes[Cliente],INT($J7529/ROWS(tblConsorcios[Produto]))+1),"")</f>
        <v/>
      </c>
      <c r="L7529" t="str" cm="1">
        <f t="array" ref="L7529">IFERROR(INDEX(tblConsorcios[Produto],MOD($J7529,ROWS(tblConsorcios[Produto]))+1),"")</f>
        <v>Imóvel IE350 – 240m</v>
      </c>
      <c r="M7529" s="20" cm="1">
        <f t="array" ref="M7529">IFERROR(INDEX(tblConsorcios[Valor da Carta (R$)],MOD($J7529,ROWS(tblConsorcios[Produto]))+1),"")</f>
        <v>350000</v>
      </c>
      <c r="N7529" s="2" cm="1">
        <f t="array" ref="N7529">IFERROR(INDEX(tblConsorcios[Prazo (meses)],MOD($J7529,ROWS(tblConsorcios[Produto]))+1),"")</f>
        <v>240</v>
      </c>
      <c r="O7529" s="20" cm="1">
        <f t="array" ref="O7529">IFERROR(INDEX(tblConsorcios[Parcela Mensal (R$)],MOD($J7529,ROWS(tblConsorcios[Produto]))+1),"")</f>
        <v>1878.33</v>
      </c>
      <c r="P7529" s="20" t="str" cm="1">
        <f t="array" ref="P7529">IFERROR(INDEX(tblClientes[Dividendo Mensal (R$)],INT($J7529/ROWS(tblConsorcios[Produto]))+1),"")</f>
        <v/>
      </c>
      <c r="Q7529" s="20" t="str">
        <f t="shared" si="352"/>
        <v/>
      </c>
      <c r="R7529">
        <f t="shared" si="353"/>
        <v>0</v>
      </c>
    </row>
    <row r="7530" spans="10:18" x14ac:dyDescent="0.2">
      <c r="J7530">
        <f t="shared" si="351"/>
        <v>7528</v>
      </c>
      <c r="K7530" t="str" cm="1">
        <f t="array" ref="K7530">IFERROR(INDEX(tblClientes[Cliente],INT($J7530/ROWS(tblConsorcios[Produto]))+1),"")</f>
        <v/>
      </c>
      <c r="L7530" t="str" cm="1">
        <f t="array" ref="L7530">IFERROR(INDEX(tblConsorcios[Produto],MOD($J7530,ROWS(tblConsorcios[Produto]))+1),"")</f>
        <v>Imóvel IE350 – 220m</v>
      </c>
      <c r="M7530" s="20" cm="1">
        <f t="array" ref="M7530">IFERROR(INDEX(tblConsorcios[Valor da Carta (R$)],MOD($J7530,ROWS(tblConsorcios[Produto]))+1),"")</f>
        <v>350000</v>
      </c>
      <c r="N7530" s="2" cm="1">
        <f t="array" ref="N7530">IFERROR(INDEX(tblConsorcios[Prazo (meses)],MOD($J7530,ROWS(tblConsorcios[Produto]))+1),"")</f>
        <v>220</v>
      </c>
      <c r="O7530" s="20" cm="1">
        <f t="array" ref="O7530">IFERROR(INDEX(tblConsorcios[Parcela Mensal (R$)],MOD($J7530,ROWS(tblConsorcios[Produto]))+1),"")</f>
        <v>2033.18</v>
      </c>
      <c r="P7530" s="20" t="str" cm="1">
        <f t="array" ref="P7530">IFERROR(INDEX(tblClientes[Dividendo Mensal (R$)],INT($J7530/ROWS(tblConsorcios[Produto]))+1),"")</f>
        <v/>
      </c>
      <c r="Q7530" s="20" t="str">
        <f t="shared" si="352"/>
        <v/>
      </c>
      <c r="R7530">
        <f t="shared" si="353"/>
        <v>0</v>
      </c>
    </row>
    <row r="7531" spans="10:18" x14ac:dyDescent="0.2">
      <c r="J7531">
        <f t="shared" si="351"/>
        <v>7529</v>
      </c>
      <c r="K7531" t="str" cm="1">
        <f t="array" ref="K7531">IFERROR(INDEX(tblClientes[Cliente],INT($J7531/ROWS(tblConsorcios[Produto]))+1),"")</f>
        <v/>
      </c>
      <c r="L7531" t="str" cm="1">
        <f t="array" ref="L7531">IFERROR(INDEX(tblConsorcios[Produto],MOD($J7531,ROWS(tblConsorcios[Produto]))+1),"")</f>
        <v>Imóvel IE350 – 200m</v>
      </c>
      <c r="M7531" s="20" cm="1">
        <f t="array" ref="M7531">IFERROR(INDEX(tblConsorcios[Valor da Carta (R$)],MOD($J7531,ROWS(tblConsorcios[Produto]))+1),"")</f>
        <v>350000</v>
      </c>
      <c r="N7531" s="2" cm="1">
        <f t="array" ref="N7531">IFERROR(INDEX(tblConsorcios[Prazo (meses)],MOD($J7531,ROWS(tblConsorcios[Produto]))+1),"")</f>
        <v>200</v>
      </c>
      <c r="O7531" s="20" cm="1">
        <f t="array" ref="O7531">IFERROR(INDEX(tblConsorcios[Parcela Mensal (R$)],MOD($J7531,ROWS(tblConsorcios[Produto]))+1),"")</f>
        <v>2219</v>
      </c>
      <c r="P7531" s="20" t="str" cm="1">
        <f t="array" ref="P7531">IFERROR(INDEX(tblClientes[Dividendo Mensal (R$)],INT($J7531/ROWS(tblConsorcios[Produto]))+1),"")</f>
        <v/>
      </c>
      <c r="Q7531" s="20" t="str">
        <f t="shared" si="352"/>
        <v/>
      </c>
      <c r="R7531">
        <f t="shared" si="353"/>
        <v>0</v>
      </c>
    </row>
    <row r="7532" spans="10:18" x14ac:dyDescent="0.2">
      <c r="J7532">
        <f t="shared" si="351"/>
        <v>7530</v>
      </c>
      <c r="K7532" t="str" cm="1">
        <f t="array" ref="K7532">IFERROR(INDEX(tblClientes[Cliente],INT($J7532/ROWS(tblConsorcios[Produto]))+1),"")</f>
        <v/>
      </c>
      <c r="L7532" t="str" cm="1">
        <f t="array" ref="L7532">IFERROR(INDEX(tblConsorcios[Produto],MOD($J7532,ROWS(tblConsorcios[Produto]))+1),"")</f>
        <v>Imóvel IE330 – 240m</v>
      </c>
      <c r="M7532" s="20" cm="1">
        <f t="array" ref="M7532">IFERROR(INDEX(tblConsorcios[Valor da Carta (R$)],MOD($J7532,ROWS(tblConsorcios[Produto]))+1),"")</f>
        <v>330000</v>
      </c>
      <c r="N7532" s="2" cm="1">
        <f t="array" ref="N7532">IFERROR(INDEX(tblConsorcios[Prazo (meses)],MOD($J7532,ROWS(tblConsorcios[Produto]))+1),"")</f>
        <v>240</v>
      </c>
      <c r="O7532" s="20" cm="1">
        <f t="array" ref="O7532">IFERROR(INDEX(tblConsorcios[Parcela Mensal (R$)],MOD($J7532,ROWS(tblConsorcios[Produto]))+1),"")</f>
        <v>1771</v>
      </c>
      <c r="P7532" s="20" t="str" cm="1">
        <f t="array" ref="P7532">IFERROR(INDEX(tblClientes[Dividendo Mensal (R$)],INT($J7532/ROWS(tblConsorcios[Produto]))+1),"")</f>
        <v/>
      </c>
      <c r="Q7532" s="20" t="str">
        <f t="shared" si="352"/>
        <v/>
      </c>
      <c r="R7532">
        <f t="shared" si="353"/>
        <v>0</v>
      </c>
    </row>
    <row r="7533" spans="10:18" x14ac:dyDescent="0.2">
      <c r="J7533">
        <f t="shared" si="351"/>
        <v>7531</v>
      </c>
      <c r="K7533" t="str" cm="1">
        <f t="array" ref="K7533">IFERROR(INDEX(tblClientes[Cliente],INT($J7533/ROWS(tblConsorcios[Produto]))+1),"")</f>
        <v/>
      </c>
      <c r="L7533" t="str" cm="1">
        <f t="array" ref="L7533">IFERROR(INDEX(tblConsorcios[Produto],MOD($J7533,ROWS(tblConsorcios[Produto]))+1),"")</f>
        <v>Imóvel IE330 – 220m</v>
      </c>
      <c r="M7533" s="20" cm="1">
        <f t="array" ref="M7533">IFERROR(INDEX(tblConsorcios[Valor da Carta (R$)],MOD($J7533,ROWS(tblConsorcios[Produto]))+1),"")</f>
        <v>330000</v>
      </c>
      <c r="N7533" s="2" cm="1">
        <f t="array" ref="N7533">IFERROR(INDEX(tblConsorcios[Prazo (meses)],MOD($J7533,ROWS(tblConsorcios[Produto]))+1),"")</f>
        <v>220</v>
      </c>
      <c r="O7533" s="20" cm="1">
        <f t="array" ref="O7533">IFERROR(INDEX(tblConsorcios[Parcela Mensal (R$)],MOD($J7533,ROWS(tblConsorcios[Produto]))+1),"")</f>
        <v>1917</v>
      </c>
      <c r="P7533" s="20" t="str" cm="1">
        <f t="array" ref="P7533">IFERROR(INDEX(tblClientes[Dividendo Mensal (R$)],INT($J7533/ROWS(tblConsorcios[Produto]))+1),"")</f>
        <v/>
      </c>
      <c r="Q7533" s="20" t="str">
        <f t="shared" si="352"/>
        <v/>
      </c>
      <c r="R7533">
        <f t="shared" si="353"/>
        <v>0</v>
      </c>
    </row>
    <row r="7534" spans="10:18" x14ac:dyDescent="0.2">
      <c r="J7534">
        <f t="shared" si="351"/>
        <v>7532</v>
      </c>
      <c r="K7534" t="str" cm="1">
        <f t="array" ref="K7534">IFERROR(INDEX(tblClientes[Cliente],INT($J7534/ROWS(tblConsorcios[Produto]))+1),"")</f>
        <v/>
      </c>
      <c r="L7534" t="str" cm="1">
        <f t="array" ref="L7534">IFERROR(INDEX(tblConsorcios[Produto],MOD($J7534,ROWS(tblConsorcios[Produto]))+1),"")</f>
        <v>Imóvel IE330 – 200m</v>
      </c>
      <c r="M7534" s="20" cm="1">
        <f t="array" ref="M7534">IFERROR(INDEX(tblConsorcios[Valor da Carta (R$)],MOD($J7534,ROWS(tblConsorcios[Produto]))+1),"")</f>
        <v>330000</v>
      </c>
      <c r="N7534" s="2" cm="1">
        <f t="array" ref="N7534">IFERROR(INDEX(tblConsorcios[Prazo (meses)],MOD($J7534,ROWS(tblConsorcios[Produto]))+1),"")</f>
        <v>200</v>
      </c>
      <c r="O7534" s="20" cm="1">
        <f t="array" ref="O7534">IFERROR(INDEX(tblConsorcios[Parcela Mensal (R$)],MOD($J7534,ROWS(tblConsorcios[Produto]))+1),"")</f>
        <v>2092.1999999999998</v>
      </c>
      <c r="P7534" s="20" t="str" cm="1">
        <f t="array" ref="P7534">IFERROR(INDEX(tblClientes[Dividendo Mensal (R$)],INT($J7534/ROWS(tblConsorcios[Produto]))+1),"")</f>
        <v/>
      </c>
      <c r="Q7534" s="20" t="str">
        <f t="shared" si="352"/>
        <v/>
      </c>
      <c r="R7534">
        <f t="shared" si="353"/>
        <v>0</v>
      </c>
    </row>
    <row r="7535" spans="10:18" x14ac:dyDescent="0.2">
      <c r="J7535">
        <f t="shared" si="351"/>
        <v>7533</v>
      </c>
      <c r="K7535" t="str" cm="1">
        <f t="array" ref="K7535">IFERROR(INDEX(tblClientes[Cliente],INT($J7535/ROWS(tblConsorcios[Produto]))+1),"")</f>
        <v/>
      </c>
      <c r="L7535" t="str" cm="1">
        <f t="array" ref="L7535">IFERROR(INDEX(tblConsorcios[Produto],MOD($J7535,ROWS(tblConsorcios[Produto]))+1),"")</f>
        <v>Imóvel IE300 – 240m</v>
      </c>
      <c r="M7535" s="20" cm="1">
        <f t="array" ref="M7535">IFERROR(INDEX(tblConsorcios[Valor da Carta (R$)],MOD($J7535,ROWS(tblConsorcios[Produto]))+1),"")</f>
        <v>300000</v>
      </c>
      <c r="N7535" s="2" cm="1">
        <f t="array" ref="N7535">IFERROR(INDEX(tblConsorcios[Prazo (meses)],MOD($J7535,ROWS(tblConsorcios[Produto]))+1),"")</f>
        <v>240</v>
      </c>
      <c r="O7535" s="20" cm="1">
        <f t="array" ref="O7535">IFERROR(INDEX(tblConsorcios[Parcela Mensal (R$)],MOD($J7535,ROWS(tblConsorcios[Produto]))+1),"")</f>
        <v>1610</v>
      </c>
      <c r="P7535" s="20" t="str" cm="1">
        <f t="array" ref="P7535">IFERROR(INDEX(tblClientes[Dividendo Mensal (R$)],INT($J7535/ROWS(tblConsorcios[Produto]))+1),"")</f>
        <v/>
      </c>
      <c r="Q7535" s="20" t="str">
        <f t="shared" si="352"/>
        <v/>
      </c>
      <c r="R7535">
        <f t="shared" si="353"/>
        <v>0</v>
      </c>
    </row>
    <row r="7536" spans="10:18" x14ac:dyDescent="0.2">
      <c r="J7536">
        <f t="shared" si="351"/>
        <v>7534</v>
      </c>
      <c r="K7536" t="str" cm="1">
        <f t="array" ref="K7536">IFERROR(INDEX(tblClientes[Cliente],INT($J7536/ROWS(tblConsorcios[Produto]))+1),"")</f>
        <v/>
      </c>
      <c r="L7536" t="str" cm="1">
        <f t="array" ref="L7536">IFERROR(INDEX(tblConsorcios[Produto],MOD($J7536,ROWS(tblConsorcios[Produto]))+1),"")</f>
        <v>Imóvel IE300 – 220m</v>
      </c>
      <c r="M7536" s="20" cm="1">
        <f t="array" ref="M7536">IFERROR(INDEX(tblConsorcios[Valor da Carta (R$)],MOD($J7536,ROWS(tblConsorcios[Produto]))+1),"")</f>
        <v>300000</v>
      </c>
      <c r="N7536" s="2" cm="1">
        <f t="array" ref="N7536">IFERROR(INDEX(tblConsorcios[Prazo (meses)],MOD($J7536,ROWS(tblConsorcios[Produto]))+1),"")</f>
        <v>220</v>
      </c>
      <c r="O7536" s="20" cm="1">
        <f t="array" ref="O7536">IFERROR(INDEX(tblConsorcios[Parcela Mensal (R$)],MOD($J7536,ROWS(tblConsorcios[Produto]))+1),"")</f>
        <v>1742.73</v>
      </c>
      <c r="P7536" s="20" t="str" cm="1">
        <f t="array" ref="P7536">IFERROR(INDEX(tblClientes[Dividendo Mensal (R$)],INT($J7536/ROWS(tblConsorcios[Produto]))+1),"")</f>
        <v/>
      </c>
      <c r="Q7536" s="20" t="str">
        <f t="shared" si="352"/>
        <v/>
      </c>
      <c r="R7536">
        <f t="shared" si="353"/>
        <v>0</v>
      </c>
    </row>
    <row r="7537" spans="10:18" x14ac:dyDescent="0.2">
      <c r="J7537">
        <f t="shared" si="351"/>
        <v>7535</v>
      </c>
      <c r="K7537" t="str" cm="1">
        <f t="array" ref="K7537">IFERROR(INDEX(tblClientes[Cliente],INT($J7537/ROWS(tblConsorcios[Produto]))+1),"")</f>
        <v/>
      </c>
      <c r="L7537" t="str" cm="1">
        <f t="array" ref="L7537">IFERROR(INDEX(tblConsorcios[Produto],MOD($J7537,ROWS(tblConsorcios[Produto]))+1),"")</f>
        <v>Imóvel IE300 – 200m</v>
      </c>
      <c r="M7537" s="20" cm="1">
        <f t="array" ref="M7537">IFERROR(INDEX(tblConsorcios[Valor da Carta (R$)],MOD($J7537,ROWS(tblConsorcios[Produto]))+1),"")</f>
        <v>300000</v>
      </c>
      <c r="N7537" s="2" cm="1">
        <f t="array" ref="N7537">IFERROR(INDEX(tblConsorcios[Prazo (meses)],MOD($J7537,ROWS(tblConsorcios[Produto]))+1),"")</f>
        <v>200</v>
      </c>
      <c r="O7537" s="20" cm="1">
        <f t="array" ref="O7537">IFERROR(INDEX(tblConsorcios[Parcela Mensal (R$)],MOD($J7537,ROWS(tblConsorcios[Produto]))+1),"")</f>
        <v>1902</v>
      </c>
      <c r="P7537" s="20" t="str" cm="1">
        <f t="array" ref="P7537">IFERROR(INDEX(tblClientes[Dividendo Mensal (R$)],INT($J7537/ROWS(tblConsorcios[Produto]))+1),"")</f>
        <v/>
      </c>
      <c r="Q7537" s="20" t="str">
        <f t="shared" si="352"/>
        <v/>
      </c>
      <c r="R7537">
        <f t="shared" si="353"/>
        <v>0</v>
      </c>
    </row>
    <row r="7538" spans="10:18" x14ac:dyDescent="0.2">
      <c r="J7538">
        <f t="shared" si="351"/>
        <v>7536</v>
      </c>
      <c r="K7538" t="str" cm="1">
        <f t="array" ref="K7538">IFERROR(INDEX(tblClientes[Cliente],INT($J7538/ROWS(tblConsorcios[Produto]))+1),"")</f>
        <v/>
      </c>
      <c r="L7538" t="str" cm="1">
        <f t="array" ref="L7538">IFERROR(INDEX(tblConsorcios[Produto],MOD($J7538,ROWS(tblConsorcios[Produto]))+1),"")</f>
        <v>Imóvel IE240 – 240m</v>
      </c>
      <c r="M7538" s="20" cm="1">
        <f t="array" ref="M7538">IFERROR(INDEX(tblConsorcios[Valor da Carta (R$)],MOD($J7538,ROWS(tblConsorcios[Produto]))+1),"")</f>
        <v>240000</v>
      </c>
      <c r="N7538" s="2" cm="1">
        <f t="array" ref="N7538">IFERROR(INDEX(tblConsorcios[Prazo (meses)],MOD($J7538,ROWS(tblConsorcios[Produto]))+1),"")</f>
        <v>240</v>
      </c>
      <c r="O7538" s="20" cm="1">
        <f t="array" ref="O7538">IFERROR(INDEX(tblConsorcios[Parcela Mensal (R$)],MOD($J7538,ROWS(tblConsorcios[Produto]))+1),"")</f>
        <v>1288</v>
      </c>
      <c r="P7538" s="20" t="str" cm="1">
        <f t="array" ref="P7538">IFERROR(INDEX(tblClientes[Dividendo Mensal (R$)],INT($J7538/ROWS(tblConsorcios[Produto]))+1),"")</f>
        <v/>
      </c>
      <c r="Q7538" s="20" t="str">
        <f t="shared" si="352"/>
        <v/>
      </c>
      <c r="R7538">
        <f t="shared" si="353"/>
        <v>0</v>
      </c>
    </row>
    <row r="7539" spans="10:18" x14ac:dyDescent="0.2">
      <c r="J7539">
        <f t="shared" si="351"/>
        <v>7537</v>
      </c>
      <c r="K7539" t="str" cm="1">
        <f t="array" ref="K7539">IFERROR(INDEX(tblClientes[Cliente],INT($J7539/ROWS(tblConsorcios[Produto]))+1),"")</f>
        <v/>
      </c>
      <c r="L7539" t="str" cm="1">
        <f t="array" ref="L7539">IFERROR(INDEX(tblConsorcios[Produto],MOD($J7539,ROWS(tblConsorcios[Produto]))+1),"")</f>
        <v>Imóvel IE240 – 220m</v>
      </c>
      <c r="M7539" s="20" cm="1">
        <f t="array" ref="M7539">IFERROR(INDEX(tblConsorcios[Valor da Carta (R$)],MOD($J7539,ROWS(tblConsorcios[Produto]))+1),"")</f>
        <v>240000</v>
      </c>
      <c r="N7539" s="2" cm="1">
        <f t="array" ref="N7539">IFERROR(INDEX(tblConsorcios[Prazo (meses)],MOD($J7539,ROWS(tblConsorcios[Produto]))+1),"")</f>
        <v>220</v>
      </c>
      <c r="O7539" s="20" cm="1">
        <f t="array" ref="O7539">IFERROR(INDEX(tblConsorcios[Parcela Mensal (R$)],MOD($J7539,ROWS(tblConsorcios[Produto]))+1),"")</f>
        <v>1394.18</v>
      </c>
      <c r="P7539" s="20" t="str" cm="1">
        <f t="array" ref="P7539">IFERROR(INDEX(tblClientes[Dividendo Mensal (R$)],INT($J7539/ROWS(tblConsorcios[Produto]))+1),"")</f>
        <v/>
      </c>
      <c r="Q7539" s="20" t="str">
        <f t="shared" si="352"/>
        <v/>
      </c>
      <c r="R7539">
        <f t="shared" si="353"/>
        <v>0</v>
      </c>
    </row>
    <row r="7540" spans="10:18" x14ac:dyDescent="0.2">
      <c r="J7540">
        <f t="shared" si="351"/>
        <v>7538</v>
      </c>
      <c r="K7540" t="str" cm="1">
        <f t="array" ref="K7540">IFERROR(INDEX(tblClientes[Cliente],INT($J7540/ROWS(tblConsorcios[Produto]))+1),"")</f>
        <v/>
      </c>
      <c r="L7540" t="str" cm="1">
        <f t="array" ref="L7540">IFERROR(INDEX(tblConsorcios[Produto],MOD($J7540,ROWS(tblConsorcios[Produto]))+1),"")</f>
        <v>Imóvel IE240 – 200m</v>
      </c>
      <c r="M7540" s="20" cm="1">
        <f t="array" ref="M7540">IFERROR(INDEX(tblConsorcios[Valor da Carta (R$)],MOD($J7540,ROWS(tblConsorcios[Produto]))+1),"")</f>
        <v>240000</v>
      </c>
      <c r="N7540" s="2" cm="1">
        <f t="array" ref="N7540">IFERROR(INDEX(tblConsorcios[Prazo (meses)],MOD($J7540,ROWS(tblConsorcios[Produto]))+1),"")</f>
        <v>200</v>
      </c>
      <c r="O7540" s="20" cm="1">
        <f t="array" ref="O7540">IFERROR(INDEX(tblConsorcios[Parcela Mensal (R$)],MOD($J7540,ROWS(tblConsorcios[Produto]))+1),"")</f>
        <v>1521.6</v>
      </c>
      <c r="P7540" s="20" t="str" cm="1">
        <f t="array" ref="P7540">IFERROR(INDEX(tblClientes[Dividendo Mensal (R$)],INT($J7540/ROWS(tblConsorcios[Produto]))+1),"")</f>
        <v/>
      </c>
      <c r="Q7540" s="20" t="str">
        <f t="shared" si="352"/>
        <v/>
      </c>
      <c r="R7540">
        <f t="shared" si="353"/>
        <v>0</v>
      </c>
    </row>
    <row r="7541" spans="10:18" x14ac:dyDescent="0.2">
      <c r="J7541">
        <f t="shared" si="351"/>
        <v>7539</v>
      </c>
      <c r="K7541" t="str" cm="1">
        <f t="array" ref="K7541">IFERROR(INDEX(tblClientes[Cliente],INT($J7541/ROWS(tblConsorcios[Produto]))+1),"")</f>
        <v/>
      </c>
      <c r="L7541" t="str" cm="1">
        <f t="array" ref="L7541">IFERROR(INDEX(tblConsorcios[Produto],MOD($J7541,ROWS(tblConsorcios[Produto]))+1),"")</f>
        <v>Imóvel IE230 – 240m</v>
      </c>
      <c r="M7541" s="20" cm="1">
        <f t="array" ref="M7541">IFERROR(INDEX(tblConsorcios[Valor da Carta (R$)],MOD($J7541,ROWS(tblConsorcios[Produto]))+1),"")</f>
        <v>230000</v>
      </c>
      <c r="N7541" s="2" cm="1">
        <f t="array" ref="N7541">IFERROR(INDEX(tblConsorcios[Prazo (meses)],MOD($J7541,ROWS(tblConsorcios[Produto]))+1),"")</f>
        <v>240</v>
      </c>
      <c r="O7541" s="20" cm="1">
        <f t="array" ref="O7541">IFERROR(INDEX(tblConsorcios[Parcela Mensal (R$)],MOD($J7541,ROWS(tblConsorcios[Produto]))+1),"")</f>
        <v>1234.33</v>
      </c>
      <c r="P7541" s="20" t="str" cm="1">
        <f t="array" ref="P7541">IFERROR(INDEX(tblClientes[Dividendo Mensal (R$)],INT($J7541/ROWS(tblConsorcios[Produto]))+1),"")</f>
        <v/>
      </c>
      <c r="Q7541" s="20" t="str">
        <f t="shared" si="352"/>
        <v/>
      </c>
      <c r="R7541">
        <f t="shared" si="353"/>
        <v>0</v>
      </c>
    </row>
    <row r="7542" spans="10:18" x14ac:dyDescent="0.2">
      <c r="J7542">
        <f t="shared" si="351"/>
        <v>7540</v>
      </c>
      <c r="K7542" t="str" cm="1">
        <f t="array" ref="K7542">IFERROR(INDEX(tblClientes[Cliente],INT($J7542/ROWS(tblConsorcios[Produto]))+1),"")</f>
        <v/>
      </c>
      <c r="L7542" t="str" cm="1">
        <f t="array" ref="L7542">IFERROR(INDEX(tblConsorcios[Produto],MOD($J7542,ROWS(tblConsorcios[Produto]))+1),"")</f>
        <v>Imóvel IE230 – 220m</v>
      </c>
      <c r="M7542" s="20" cm="1">
        <f t="array" ref="M7542">IFERROR(INDEX(tblConsorcios[Valor da Carta (R$)],MOD($J7542,ROWS(tblConsorcios[Produto]))+1),"")</f>
        <v>230000</v>
      </c>
      <c r="N7542" s="2" cm="1">
        <f t="array" ref="N7542">IFERROR(INDEX(tblConsorcios[Prazo (meses)],MOD($J7542,ROWS(tblConsorcios[Produto]))+1),"")</f>
        <v>220</v>
      </c>
      <c r="O7542" s="20" cm="1">
        <f t="array" ref="O7542">IFERROR(INDEX(tblConsorcios[Parcela Mensal (R$)],MOD($J7542,ROWS(tblConsorcios[Produto]))+1),"")</f>
        <v>1336.09</v>
      </c>
      <c r="P7542" s="20" t="str" cm="1">
        <f t="array" ref="P7542">IFERROR(INDEX(tblClientes[Dividendo Mensal (R$)],INT($J7542/ROWS(tblConsorcios[Produto]))+1),"")</f>
        <v/>
      </c>
      <c r="Q7542" s="20" t="str">
        <f t="shared" si="352"/>
        <v/>
      </c>
      <c r="R7542">
        <f t="shared" si="353"/>
        <v>0</v>
      </c>
    </row>
    <row r="7543" spans="10:18" x14ac:dyDescent="0.2">
      <c r="J7543">
        <f t="shared" si="351"/>
        <v>7541</v>
      </c>
      <c r="K7543" t="str" cm="1">
        <f t="array" ref="K7543">IFERROR(INDEX(tblClientes[Cliente],INT($J7543/ROWS(tblConsorcios[Produto]))+1),"")</f>
        <v/>
      </c>
      <c r="L7543" t="str" cm="1">
        <f t="array" ref="L7543">IFERROR(INDEX(tblConsorcios[Produto],MOD($J7543,ROWS(tblConsorcios[Produto]))+1),"")</f>
        <v>Imóvel IE230 – 200m</v>
      </c>
      <c r="M7543" s="20" cm="1">
        <f t="array" ref="M7543">IFERROR(INDEX(tblConsorcios[Valor da Carta (R$)],MOD($J7543,ROWS(tblConsorcios[Produto]))+1),"")</f>
        <v>230000</v>
      </c>
      <c r="N7543" s="2" cm="1">
        <f t="array" ref="N7543">IFERROR(INDEX(tblConsorcios[Prazo (meses)],MOD($J7543,ROWS(tblConsorcios[Produto]))+1),"")</f>
        <v>200</v>
      </c>
      <c r="O7543" s="20" cm="1">
        <f t="array" ref="O7543">IFERROR(INDEX(tblConsorcios[Parcela Mensal (R$)],MOD($J7543,ROWS(tblConsorcios[Produto]))+1),"")</f>
        <v>1458.2</v>
      </c>
      <c r="P7543" s="20" t="str" cm="1">
        <f t="array" ref="P7543">IFERROR(INDEX(tblClientes[Dividendo Mensal (R$)],INT($J7543/ROWS(tblConsorcios[Produto]))+1),"")</f>
        <v/>
      </c>
      <c r="Q7543" s="20" t="str">
        <f t="shared" si="352"/>
        <v/>
      </c>
      <c r="R7543">
        <f t="shared" si="353"/>
        <v>0</v>
      </c>
    </row>
    <row r="7544" spans="10:18" x14ac:dyDescent="0.2">
      <c r="J7544">
        <f t="shared" si="351"/>
        <v>7542</v>
      </c>
      <c r="K7544" t="str" cm="1">
        <f t="array" ref="K7544">IFERROR(INDEX(tblClientes[Cliente],INT($J7544/ROWS(tblConsorcios[Produto]))+1),"")</f>
        <v/>
      </c>
      <c r="L7544" t="str" cm="1">
        <f t="array" ref="L7544">IFERROR(INDEX(tblConsorcios[Produto],MOD($J7544,ROWS(tblConsorcios[Produto]))+1),"")</f>
        <v>Imóvel IE220 – 240m</v>
      </c>
      <c r="M7544" s="20" cm="1">
        <f t="array" ref="M7544">IFERROR(INDEX(tblConsorcios[Valor da Carta (R$)],MOD($J7544,ROWS(tblConsorcios[Produto]))+1),"")</f>
        <v>220000</v>
      </c>
      <c r="N7544" s="2" cm="1">
        <f t="array" ref="N7544">IFERROR(INDEX(tblConsorcios[Prazo (meses)],MOD($J7544,ROWS(tblConsorcios[Produto]))+1),"")</f>
        <v>240</v>
      </c>
      <c r="O7544" s="20" cm="1">
        <f t="array" ref="O7544">IFERROR(INDEX(tblConsorcios[Parcela Mensal (R$)],MOD($J7544,ROWS(tblConsorcios[Produto]))+1),"")</f>
        <v>1180.67</v>
      </c>
      <c r="P7544" s="20" t="str" cm="1">
        <f t="array" ref="P7544">IFERROR(INDEX(tblClientes[Dividendo Mensal (R$)],INT($J7544/ROWS(tblConsorcios[Produto]))+1),"")</f>
        <v/>
      </c>
      <c r="Q7544" s="20" t="str">
        <f t="shared" si="352"/>
        <v/>
      </c>
      <c r="R7544">
        <f t="shared" si="353"/>
        <v>0</v>
      </c>
    </row>
    <row r="7545" spans="10:18" x14ac:dyDescent="0.2">
      <c r="J7545">
        <f t="shared" si="351"/>
        <v>7543</v>
      </c>
      <c r="K7545" t="str" cm="1">
        <f t="array" ref="K7545">IFERROR(INDEX(tblClientes[Cliente],INT($J7545/ROWS(tblConsorcios[Produto]))+1),"")</f>
        <v/>
      </c>
      <c r="L7545" t="str" cm="1">
        <f t="array" ref="L7545">IFERROR(INDEX(tblConsorcios[Produto],MOD($J7545,ROWS(tblConsorcios[Produto]))+1),"")</f>
        <v>Imóvel IE220 – 220m</v>
      </c>
      <c r="M7545" s="20" cm="1">
        <f t="array" ref="M7545">IFERROR(INDEX(tblConsorcios[Valor da Carta (R$)],MOD($J7545,ROWS(tblConsorcios[Produto]))+1),"")</f>
        <v>220000</v>
      </c>
      <c r="N7545" s="2" cm="1">
        <f t="array" ref="N7545">IFERROR(INDEX(tblConsorcios[Prazo (meses)],MOD($J7545,ROWS(tblConsorcios[Produto]))+1),"")</f>
        <v>220</v>
      </c>
      <c r="O7545" s="20" cm="1">
        <f t="array" ref="O7545">IFERROR(INDEX(tblConsorcios[Parcela Mensal (R$)],MOD($J7545,ROWS(tblConsorcios[Produto]))+1),"")</f>
        <v>1278</v>
      </c>
      <c r="P7545" s="20" t="str" cm="1">
        <f t="array" ref="P7545">IFERROR(INDEX(tblClientes[Dividendo Mensal (R$)],INT($J7545/ROWS(tblConsorcios[Produto]))+1),"")</f>
        <v/>
      </c>
      <c r="Q7545" s="20" t="str">
        <f t="shared" si="352"/>
        <v/>
      </c>
      <c r="R7545">
        <f t="shared" si="353"/>
        <v>0</v>
      </c>
    </row>
    <row r="7546" spans="10:18" x14ac:dyDescent="0.2">
      <c r="J7546">
        <f t="shared" si="351"/>
        <v>7544</v>
      </c>
      <c r="K7546" t="str" cm="1">
        <f t="array" ref="K7546">IFERROR(INDEX(tblClientes[Cliente],INT($J7546/ROWS(tblConsorcios[Produto]))+1),"")</f>
        <v/>
      </c>
      <c r="L7546" t="str" cm="1">
        <f t="array" ref="L7546">IFERROR(INDEX(tblConsorcios[Produto],MOD($J7546,ROWS(tblConsorcios[Produto]))+1),"")</f>
        <v>Imóvel IE220 – 200m</v>
      </c>
      <c r="M7546" s="20" cm="1">
        <f t="array" ref="M7546">IFERROR(INDEX(tblConsorcios[Valor da Carta (R$)],MOD($J7546,ROWS(tblConsorcios[Produto]))+1),"")</f>
        <v>220000</v>
      </c>
      <c r="N7546" s="2" cm="1">
        <f t="array" ref="N7546">IFERROR(INDEX(tblConsorcios[Prazo (meses)],MOD($J7546,ROWS(tblConsorcios[Produto]))+1),"")</f>
        <v>200</v>
      </c>
      <c r="O7546" s="20" cm="1">
        <f t="array" ref="O7546">IFERROR(INDEX(tblConsorcios[Parcela Mensal (R$)],MOD($J7546,ROWS(tblConsorcios[Produto]))+1),"")</f>
        <v>1394.8</v>
      </c>
      <c r="P7546" s="20" t="str" cm="1">
        <f t="array" ref="P7546">IFERROR(INDEX(tblClientes[Dividendo Mensal (R$)],INT($J7546/ROWS(tblConsorcios[Produto]))+1),"")</f>
        <v/>
      </c>
      <c r="Q7546" s="20" t="str">
        <f t="shared" si="352"/>
        <v/>
      </c>
      <c r="R7546">
        <f t="shared" si="353"/>
        <v>0</v>
      </c>
    </row>
    <row r="7547" spans="10:18" x14ac:dyDescent="0.2">
      <c r="J7547">
        <f t="shared" si="351"/>
        <v>7545</v>
      </c>
      <c r="K7547" t="str" cm="1">
        <f t="array" ref="K7547">IFERROR(INDEX(tblClientes[Cliente],INT($J7547/ROWS(tblConsorcios[Produto]))+1),"")</f>
        <v/>
      </c>
      <c r="L7547" t="str" cm="1">
        <f t="array" ref="L7547">IFERROR(INDEX(tblConsorcios[Produto],MOD($J7547,ROWS(tblConsorcios[Produto]))+1),"")</f>
        <v>Imóvel IE200 – 240m</v>
      </c>
      <c r="M7547" s="20" cm="1">
        <f t="array" ref="M7547">IFERROR(INDEX(tblConsorcios[Valor da Carta (R$)],MOD($J7547,ROWS(tblConsorcios[Produto]))+1),"")</f>
        <v>200000</v>
      </c>
      <c r="N7547" s="2" cm="1">
        <f t="array" ref="N7547">IFERROR(INDEX(tblConsorcios[Prazo (meses)],MOD($J7547,ROWS(tblConsorcios[Produto]))+1),"")</f>
        <v>240</v>
      </c>
      <c r="O7547" s="20" cm="1">
        <f t="array" ref="O7547">IFERROR(INDEX(tblConsorcios[Parcela Mensal (R$)],MOD($J7547,ROWS(tblConsorcios[Produto]))+1),"")</f>
        <v>1073.33</v>
      </c>
      <c r="P7547" s="20" t="str" cm="1">
        <f t="array" ref="P7547">IFERROR(INDEX(tblClientes[Dividendo Mensal (R$)],INT($J7547/ROWS(tblConsorcios[Produto]))+1),"")</f>
        <v/>
      </c>
      <c r="Q7547" s="20" t="str">
        <f t="shared" si="352"/>
        <v/>
      </c>
      <c r="R7547">
        <f t="shared" si="353"/>
        <v>0</v>
      </c>
    </row>
    <row r="7548" spans="10:18" x14ac:dyDescent="0.2">
      <c r="J7548">
        <f t="shared" si="351"/>
        <v>7546</v>
      </c>
      <c r="K7548" t="str" cm="1">
        <f t="array" ref="K7548">IFERROR(INDEX(tblClientes[Cliente],INT($J7548/ROWS(tblConsorcios[Produto]))+1),"")</f>
        <v/>
      </c>
      <c r="L7548" t="str" cm="1">
        <f t="array" ref="L7548">IFERROR(INDEX(tblConsorcios[Produto],MOD($J7548,ROWS(tblConsorcios[Produto]))+1),"")</f>
        <v>Imóvel IE200 – 220m</v>
      </c>
      <c r="M7548" s="20" cm="1">
        <f t="array" ref="M7548">IFERROR(INDEX(tblConsorcios[Valor da Carta (R$)],MOD($J7548,ROWS(tblConsorcios[Produto]))+1),"")</f>
        <v>200000</v>
      </c>
      <c r="N7548" s="2" cm="1">
        <f t="array" ref="N7548">IFERROR(INDEX(tblConsorcios[Prazo (meses)],MOD($J7548,ROWS(tblConsorcios[Produto]))+1),"")</f>
        <v>220</v>
      </c>
      <c r="O7548" s="20" cm="1">
        <f t="array" ref="O7548">IFERROR(INDEX(tblConsorcios[Parcela Mensal (R$)],MOD($J7548,ROWS(tblConsorcios[Produto]))+1),"")</f>
        <v>1161.82</v>
      </c>
      <c r="P7548" s="20" t="str" cm="1">
        <f t="array" ref="P7548">IFERROR(INDEX(tblClientes[Dividendo Mensal (R$)],INT($J7548/ROWS(tblConsorcios[Produto]))+1),"")</f>
        <v/>
      </c>
      <c r="Q7548" s="20" t="str">
        <f t="shared" si="352"/>
        <v/>
      </c>
      <c r="R7548">
        <f t="shared" si="353"/>
        <v>0</v>
      </c>
    </row>
    <row r="7549" spans="10:18" x14ac:dyDescent="0.2">
      <c r="J7549">
        <f t="shared" si="351"/>
        <v>7547</v>
      </c>
      <c r="K7549" t="str" cm="1">
        <f t="array" ref="K7549">IFERROR(INDEX(tblClientes[Cliente],INT($J7549/ROWS(tblConsorcios[Produto]))+1),"")</f>
        <v/>
      </c>
      <c r="L7549" t="str" cm="1">
        <f t="array" ref="L7549">IFERROR(INDEX(tblConsorcios[Produto],MOD($J7549,ROWS(tblConsorcios[Produto]))+1),"")</f>
        <v>Imóvel IE200 – 200m</v>
      </c>
      <c r="M7549" s="20" cm="1">
        <f t="array" ref="M7549">IFERROR(INDEX(tblConsorcios[Valor da Carta (R$)],MOD($J7549,ROWS(tblConsorcios[Produto]))+1),"")</f>
        <v>200000</v>
      </c>
      <c r="N7549" s="2" cm="1">
        <f t="array" ref="N7549">IFERROR(INDEX(tblConsorcios[Prazo (meses)],MOD($J7549,ROWS(tblConsorcios[Produto]))+1),"")</f>
        <v>200</v>
      </c>
      <c r="O7549" s="20" cm="1">
        <f t="array" ref="O7549">IFERROR(INDEX(tblConsorcios[Parcela Mensal (R$)],MOD($J7549,ROWS(tblConsorcios[Produto]))+1),"")</f>
        <v>1268</v>
      </c>
      <c r="P7549" s="20" t="str" cm="1">
        <f t="array" ref="P7549">IFERROR(INDEX(tblClientes[Dividendo Mensal (R$)],INT($J7549/ROWS(tblConsorcios[Produto]))+1),"")</f>
        <v/>
      </c>
      <c r="Q7549" s="20" t="str">
        <f t="shared" si="352"/>
        <v/>
      </c>
      <c r="R7549">
        <f t="shared" si="353"/>
        <v>0</v>
      </c>
    </row>
    <row r="7550" spans="10:18" x14ac:dyDescent="0.2">
      <c r="J7550">
        <f t="shared" si="351"/>
        <v>7548</v>
      </c>
      <c r="K7550" t="str" cm="1">
        <f t="array" ref="K7550">IFERROR(INDEX(tblClientes[Cliente],INT($J7550/ROWS(tblConsorcios[Produto]))+1),"")</f>
        <v/>
      </c>
      <c r="L7550" t="str" cm="1">
        <f t="array" ref="L7550">IFERROR(INDEX(tblConsorcios[Produto],MOD($J7550,ROWS(tblConsorcios[Produto]))+1),"")</f>
        <v>Imóvel IE150 – 240m</v>
      </c>
      <c r="M7550" s="20" cm="1">
        <f t="array" ref="M7550">IFERROR(INDEX(tblConsorcios[Valor da Carta (R$)],MOD($J7550,ROWS(tblConsorcios[Produto]))+1),"")</f>
        <v>150000</v>
      </c>
      <c r="N7550" s="2" cm="1">
        <f t="array" ref="N7550">IFERROR(INDEX(tblConsorcios[Prazo (meses)],MOD($J7550,ROWS(tblConsorcios[Produto]))+1),"")</f>
        <v>240</v>
      </c>
      <c r="O7550" s="20" cm="1">
        <f t="array" ref="O7550">IFERROR(INDEX(tblConsorcios[Parcela Mensal (R$)],MOD($J7550,ROWS(tblConsorcios[Produto]))+1),"")</f>
        <v>805</v>
      </c>
      <c r="P7550" s="20" t="str" cm="1">
        <f t="array" ref="P7550">IFERROR(INDEX(tblClientes[Dividendo Mensal (R$)],INT($J7550/ROWS(tblConsorcios[Produto]))+1),"")</f>
        <v/>
      </c>
      <c r="Q7550" s="20" t="str">
        <f t="shared" si="352"/>
        <v/>
      </c>
      <c r="R7550">
        <f t="shared" si="353"/>
        <v>0</v>
      </c>
    </row>
    <row r="7551" spans="10:18" x14ac:dyDescent="0.2">
      <c r="J7551">
        <f t="shared" si="351"/>
        <v>7549</v>
      </c>
      <c r="K7551" t="str" cm="1">
        <f t="array" ref="K7551">IFERROR(INDEX(tblClientes[Cliente],INT($J7551/ROWS(tblConsorcios[Produto]))+1),"")</f>
        <v/>
      </c>
      <c r="L7551" t="str" cm="1">
        <f t="array" ref="L7551">IFERROR(INDEX(tblConsorcios[Produto],MOD($J7551,ROWS(tblConsorcios[Produto]))+1),"")</f>
        <v>Imóvel IE150 – 220m</v>
      </c>
      <c r="M7551" s="20" cm="1">
        <f t="array" ref="M7551">IFERROR(INDEX(tblConsorcios[Valor da Carta (R$)],MOD($J7551,ROWS(tblConsorcios[Produto]))+1),"")</f>
        <v>150000</v>
      </c>
      <c r="N7551" s="2" cm="1">
        <f t="array" ref="N7551">IFERROR(INDEX(tblConsorcios[Prazo (meses)],MOD($J7551,ROWS(tblConsorcios[Produto]))+1),"")</f>
        <v>220</v>
      </c>
      <c r="O7551" s="20" cm="1">
        <f t="array" ref="O7551">IFERROR(INDEX(tblConsorcios[Parcela Mensal (R$)],MOD($J7551,ROWS(tblConsorcios[Produto]))+1),"")</f>
        <v>871.36</v>
      </c>
      <c r="P7551" s="20" t="str" cm="1">
        <f t="array" ref="P7551">IFERROR(INDEX(tblClientes[Dividendo Mensal (R$)],INT($J7551/ROWS(tblConsorcios[Produto]))+1),"")</f>
        <v/>
      </c>
      <c r="Q7551" s="20" t="str">
        <f t="shared" si="352"/>
        <v/>
      </c>
      <c r="R7551">
        <f t="shared" si="353"/>
        <v>0</v>
      </c>
    </row>
    <row r="7552" spans="10:18" x14ac:dyDescent="0.2">
      <c r="J7552">
        <f t="shared" si="351"/>
        <v>7550</v>
      </c>
      <c r="K7552" t="str" cm="1">
        <f t="array" ref="K7552">IFERROR(INDEX(tblClientes[Cliente],INT($J7552/ROWS(tblConsorcios[Produto]))+1),"")</f>
        <v/>
      </c>
      <c r="L7552" t="str" cm="1">
        <f t="array" ref="L7552">IFERROR(INDEX(tblConsorcios[Produto],MOD($J7552,ROWS(tblConsorcios[Produto]))+1),"")</f>
        <v>Imóvel IE150 – 200m</v>
      </c>
      <c r="M7552" s="20" cm="1">
        <f t="array" ref="M7552">IFERROR(INDEX(tblConsorcios[Valor da Carta (R$)],MOD($J7552,ROWS(tblConsorcios[Produto]))+1),"")</f>
        <v>150000</v>
      </c>
      <c r="N7552" s="2" cm="1">
        <f t="array" ref="N7552">IFERROR(INDEX(tblConsorcios[Prazo (meses)],MOD($J7552,ROWS(tblConsorcios[Produto]))+1),"")</f>
        <v>200</v>
      </c>
      <c r="O7552" s="20" cm="1">
        <f t="array" ref="O7552">IFERROR(INDEX(tblConsorcios[Parcela Mensal (R$)],MOD($J7552,ROWS(tblConsorcios[Produto]))+1),"")</f>
        <v>951</v>
      </c>
      <c r="P7552" s="20" t="str" cm="1">
        <f t="array" ref="P7552">IFERROR(INDEX(tblClientes[Dividendo Mensal (R$)],INT($J7552/ROWS(tblConsorcios[Produto]))+1),"")</f>
        <v/>
      </c>
      <c r="Q7552" s="20" t="str">
        <f t="shared" si="352"/>
        <v/>
      </c>
      <c r="R7552">
        <f t="shared" si="353"/>
        <v>0</v>
      </c>
    </row>
    <row r="7553" spans="10:18" x14ac:dyDescent="0.2">
      <c r="J7553">
        <f t="shared" si="351"/>
        <v>7551</v>
      </c>
      <c r="K7553" t="str" cm="1">
        <f t="array" ref="K7553">IFERROR(INDEX(tblClientes[Cliente],INT($J7553/ROWS(tblConsorcios[Produto]))+1),"")</f>
        <v/>
      </c>
      <c r="L7553" t="str" cm="1">
        <f t="array" ref="L7553">IFERROR(INDEX(tblConsorcios[Produto],MOD($J7553,ROWS(tblConsorcios[Produto]))+1),"")</f>
        <v>Imóvel IE140 – 240m</v>
      </c>
      <c r="M7553" s="20" cm="1">
        <f t="array" ref="M7553">IFERROR(INDEX(tblConsorcios[Valor da Carta (R$)],MOD($J7553,ROWS(tblConsorcios[Produto]))+1),"")</f>
        <v>140000</v>
      </c>
      <c r="N7553" s="2" cm="1">
        <f t="array" ref="N7553">IFERROR(INDEX(tblConsorcios[Prazo (meses)],MOD($J7553,ROWS(tblConsorcios[Produto]))+1),"")</f>
        <v>240</v>
      </c>
      <c r="O7553" s="20" cm="1">
        <f t="array" ref="O7553">IFERROR(INDEX(tblConsorcios[Parcela Mensal (R$)],MOD($J7553,ROWS(tblConsorcios[Produto]))+1),"")</f>
        <v>751.33</v>
      </c>
      <c r="P7553" s="20" t="str" cm="1">
        <f t="array" ref="P7553">IFERROR(INDEX(tblClientes[Dividendo Mensal (R$)],INT($J7553/ROWS(tblConsorcios[Produto]))+1),"")</f>
        <v/>
      </c>
      <c r="Q7553" s="20" t="str">
        <f t="shared" si="352"/>
        <v/>
      </c>
      <c r="R7553">
        <f t="shared" si="353"/>
        <v>0</v>
      </c>
    </row>
    <row r="7554" spans="10:18" x14ac:dyDescent="0.2">
      <c r="J7554">
        <f t="shared" si="351"/>
        <v>7552</v>
      </c>
      <c r="K7554" t="str" cm="1">
        <f t="array" ref="K7554">IFERROR(INDEX(tblClientes[Cliente],INT($J7554/ROWS(tblConsorcios[Produto]))+1),"")</f>
        <v/>
      </c>
      <c r="L7554" t="str" cm="1">
        <f t="array" ref="L7554">IFERROR(INDEX(tblConsorcios[Produto],MOD($J7554,ROWS(tblConsorcios[Produto]))+1),"")</f>
        <v>Imóvel IE140 – 220m</v>
      </c>
      <c r="M7554" s="20" cm="1">
        <f t="array" ref="M7554">IFERROR(INDEX(tblConsorcios[Valor da Carta (R$)],MOD($J7554,ROWS(tblConsorcios[Produto]))+1),"")</f>
        <v>140000</v>
      </c>
      <c r="N7554" s="2" cm="1">
        <f t="array" ref="N7554">IFERROR(INDEX(tblConsorcios[Prazo (meses)],MOD($J7554,ROWS(tblConsorcios[Produto]))+1),"")</f>
        <v>220</v>
      </c>
      <c r="O7554" s="20" cm="1">
        <f t="array" ref="O7554">IFERROR(INDEX(tblConsorcios[Parcela Mensal (R$)],MOD($J7554,ROWS(tblConsorcios[Produto]))+1),"")</f>
        <v>813.27</v>
      </c>
      <c r="P7554" s="20" t="str" cm="1">
        <f t="array" ref="P7554">IFERROR(INDEX(tblClientes[Dividendo Mensal (R$)],INT($J7554/ROWS(tblConsorcios[Produto]))+1),"")</f>
        <v/>
      </c>
      <c r="Q7554" s="20" t="str">
        <f t="shared" si="352"/>
        <v/>
      </c>
      <c r="R7554">
        <f t="shared" si="353"/>
        <v>0</v>
      </c>
    </row>
    <row r="7555" spans="10:18" x14ac:dyDescent="0.2">
      <c r="J7555">
        <f t="shared" ref="J7555:J7618" si="354">ROW()-2</f>
        <v>7553</v>
      </c>
      <c r="K7555" t="str" cm="1">
        <f t="array" ref="K7555">IFERROR(INDEX(tblClientes[Cliente],INT($J7555/ROWS(tblConsorcios[Produto]))+1),"")</f>
        <v/>
      </c>
      <c r="L7555" t="str" cm="1">
        <f t="array" ref="L7555">IFERROR(INDEX(tblConsorcios[Produto],MOD($J7555,ROWS(tblConsorcios[Produto]))+1),"")</f>
        <v>Imóvel IE140 – 200m</v>
      </c>
      <c r="M7555" s="20" cm="1">
        <f t="array" ref="M7555">IFERROR(INDEX(tblConsorcios[Valor da Carta (R$)],MOD($J7555,ROWS(tblConsorcios[Produto]))+1),"")</f>
        <v>140000</v>
      </c>
      <c r="N7555" s="2" cm="1">
        <f t="array" ref="N7555">IFERROR(INDEX(tblConsorcios[Prazo (meses)],MOD($J7555,ROWS(tblConsorcios[Produto]))+1),"")</f>
        <v>200</v>
      </c>
      <c r="O7555" s="20" cm="1">
        <f t="array" ref="O7555">IFERROR(INDEX(tblConsorcios[Parcela Mensal (R$)],MOD($J7555,ROWS(tblConsorcios[Produto]))+1),"")</f>
        <v>887.6</v>
      </c>
      <c r="P7555" s="20" t="str" cm="1">
        <f t="array" ref="P7555">IFERROR(INDEX(tblClientes[Dividendo Mensal (R$)],INT($J7555/ROWS(tblConsorcios[Produto]))+1),"")</f>
        <v/>
      </c>
      <c r="Q7555" s="20" t="str">
        <f t="shared" ref="Q7555:Q7618" si="355">IF(AND(ISNUMBER(O7555),ISNUMBER(P7555)),P7555-O7555,"")</f>
        <v/>
      </c>
      <c r="R7555">
        <f t="shared" ref="R7555:R7618" si="356">IF(AND(ISNUMBER(O7555),ISNUMBER(P7555),O7555&lt;=P7555),1,0)</f>
        <v>0</v>
      </c>
    </row>
    <row r="7556" spans="10:18" x14ac:dyDescent="0.2">
      <c r="J7556">
        <f t="shared" si="354"/>
        <v>7554</v>
      </c>
      <c r="K7556" t="str" cm="1">
        <f t="array" ref="K7556">IFERROR(INDEX(tblClientes[Cliente],INT($J7556/ROWS(tblConsorcios[Produto]))+1),"")</f>
        <v/>
      </c>
      <c r="L7556" t="str" cm="1">
        <f t="array" ref="L7556">IFERROR(INDEX(tblConsorcios[Produto],MOD($J7556,ROWS(tblConsorcios[Produto]))+1),"")</f>
        <v>Imóvel IE130 – 240m</v>
      </c>
      <c r="M7556" s="20" cm="1">
        <f t="array" ref="M7556">IFERROR(INDEX(tblConsorcios[Valor da Carta (R$)],MOD($J7556,ROWS(tblConsorcios[Produto]))+1),"")</f>
        <v>130000</v>
      </c>
      <c r="N7556" s="2" cm="1">
        <f t="array" ref="N7556">IFERROR(INDEX(tblConsorcios[Prazo (meses)],MOD($J7556,ROWS(tblConsorcios[Produto]))+1),"")</f>
        <v>240</v>
      </c>
      <c r="O7556" s="20" cm="1">
        <f t="array" ref="O7556">IFERROR(INDEX(tblConsorcios[Parcela Mensal (R$)],MOD($J7556,ROWS(tblConsorcios[Produto]))+1),"")</f>
        <v>697.67</v>
      </c>
      <c r="P7556" s="20" t="str" cm="1">
        <f t="array" ref="P7556">IFERROR(INDEX(tblClientes[Dividendo Mensal (R$)],INT($J7556/ROWS(tblConsorcios[Produto]))+1),"")</f>
        <v/>
      </c>
      <c r="Q7556" s="20" t="str">
        <f t="shared" si="355"/>
        <v/>
      </c>
      <c r="R7556">
        <f t="shared" si="356"/>
        <v>0</v>
      </c>
    </row>
    <row r="7557" spans="10:18" x14ac:dyDescent="0.2">
      <c r="J7557">
        <f t="shared" si="354"/>
        <v>7555</v>
      </c>
      <c r="K7557" t="str" cm="1">
        <f t="array" ref="K7557">IFERROR(INDEX(tblClientes[Cliente],INT($J7557/ROWS(tblConsorcios[Produto]))+1),"")</f>
        <v/>
      </c>
      <c r="L7557" t="str" cm="1">
        <f t="array" ref="L7557">IFERROR(INDEX(tblConsorcios[Produto],MOD($J7557,ROWS(tblConsorcios[Produto]))+1),"")</f>
        <v>Imóvel IE130 – 220m</v>
      </c>
      <c r="M7557" s="20" cm="1">
        <f t="array" ref="M7557">IFERROR(INDEX(tblConsorcios[Valor da Carta (R$)],MOD($J7557,ROWS(tblConsorcios[Produto]))+1),"")</f>
        <v>130000</v>
      </c>
      <c r="N7557" s="2" cm="1">
        <f t="array" ref="N7557">IFERROR(INDEX(tblConsorcios[Prazo (meses)],MOD($J7557,ROWS(tblConsorcios[Produto]))+1),"")</f>
        <v>220</v>
      </c>
      <c r="O7557" s="20" cm="1">
        <f t="array" ref="O7557">IFERROR(INDEX(tblConsorcios[Parcela Mensal (R$)],MOD($J7557,ROWS(tblConsorcios[Produto]))+1),"")</f>
        <v>755.18</v>
      </c>
      <c r="P7557" s="20" t="str" cm="1">
        <f t="array" ref="P7557">IFERROR(INDEX(tblClientes[Dividendo Mensal (R$)],INT($J7557/ROWS(tblConsorcios[Produto]))+1),"")</f>
        <v/>
      </c>
      <c r="Q7557" s="20" t="str">
        <f t="shared" si="355"/>
        <v/>
      </c>
      <c r="R7557">
        <f t="shared" si="356"/>
        <v>0</v>
      </c>
    </row>
    <row r="7558" spans="10:18" x14ac:dyDescent="0.2">
      <c r="J7558">
        <f t="shared" si="354"/>
        <v>7556</v>
      </c>
      <c r="K7558" t="str" cm="1">
        <f t="array" ref="K7558">IFERROR(INDEX(tblClientes[Cliente],INT($J7558/ROWS(tblConsorcios[Produto]))+1),"")</f>
        <v/>
      </c>
      <c r="L7558" t="str" cm="1">
        <f t="array" ref="L7558">IFERROR(INDEX(tblConsorcios[Produto],MOD($J7558,ROWS(tblConsorcios[Produto]))+1),"")</f>
        <v>Imóvel IE130 – 200m</v>
      </c>
      <c r="M7558" s="20" cm="1">
        <f t="array" ref="M7558">IFERROR(INDEX(tblConsorcios[Valor da Carta (R$)],MOD($J7558,ROWS(tblConsorcios[Produto]))+1),"")</f>
        <v>130000</v>
      </c>
      <c r="N7558" s="2" cm="1">
        <f t="array" ref="N7558">IFERROR(INDEX(tblConsorcios[Prazo (meses)],MOD($J7558,ROWS(tblConsorcios[Produto]))+1),"")</f>
        <v>200</v>
      </c>
      <c r="O7558" s="20" cm="1">
        <f t="array" ref="O7558">IFERROR(INDEX(tblConsorcios[Parcela Mensal (R$)],MOD($J7558,ROWS(tblConsorcios[Produto]))+1),"")</f>
        <v>824.2</v>
      </c>
      <c r="P7558" s="20" t="str" cm="1">
        <f t="array" ref="P7558">IFERROR(INDEX(tblClientes[Dividendo Mensal (R$)],INT($J7558/ROWS(tblConsorcios[Produto]))+1),"")</f>
        <v/>
      </c>
      <c r="Q7558" s="20" t="str">
        <f t="shared" si="355"/>
        <v/>
      </c>
      <c r="R7558">
        <f t="shared" si="356"/>
        <v>0</v>
      </c>
    </row>
    <row r="7559" spans="10:18" x14ac:dyDescent="0.2">
      <c r="J7559">
        <f t="shared" si="354"/>
        <v>7557</v>
      </c>
      <c r="K7559" t="str" cm="1">
        <f t="array" ref="K7559">IFERROR(INDEX(tblClientes[Cliente],INT($J7559/ROWS(tblConsorcios[Produto]))+1),"")</f>
        <v/>
      </c>
      <c r="L7559" t="str" cm="1">
        <f t="array" ref="L7559">IFERROR(INDEX(tblConsorcios[Produto],MOD($J7559,ROWS(tblConsorcios[Produto]))+1),"")</f>
        <v>Imóvel IE120 – 240m</v>
      </c>
      <c r="M7559" s="20" cm="1">
        <f t="array" ref="M7559">IFERROR(INDEX(tblConsorcios[Valor da Carta (R$)],MOD($J7559,ROWS(tblConsorcios[Produto]))+1),"")</f>
        <v>120000</v>
      </c>
      <c r="N7559" s="2" cm="1">
        <f t="array" ref="N7559">IFERROR(INDEX(tblConsorcios[Prazo (meses)],MOD($J7559,ROWS(tblConsorcios[Produto]))+1),"")</f>
        <v>240</v>
      </c>
      <c r="O7559" s="20" cm="1">
        <f t="array" ref="O7559">IFERROR(INDEX(tblConsorcios[Parcela Mensal (R$)],MOD($J7559,ROWS(tblConsorcios[Produto]))+1),"")</f>
        <v>644</v>
      </c>
      <c r="P7559" s="20" t="str" cm="1">
        <f t="array" ref="P7559">IFERROR(INDEX(tblClientes[Dividendo Mensal (R$)],INT($J7559/ROWS(tblConsorcios[Produto]))+1),"")</f>
        <v/>
      </c>
      <c r="Q7559" s="20" t="str">
        <f t="shared" si="355"/>
        <v/>
      </c>
      <c r="R7559">
        <f t="shared" si="356"/>
        <v>0</v>
      </c>
    </row>
    <row r="7560" spans="10:18" x14ac:dyDescent="0.2">
      <c r="J7560">
        <f t="shared" si="354"/>
        <v>7558</v>
      </c>
      <c r="K7560" t="str" cm="1">
        <f t="array" ref="K7560">IFERROR(INDEX(tblClientes[Cliente],INT($J7560/ROWS(tblConsorcios[Produto]))+1),"")</f>
        <v/>
      </c>
      <c r="L7560" t="str" cm="1">
        <f t="array" ref="L7560">IFERROR(INDEX(tblConsorcios[Produto],MOD($J7560,ROWS(tblConsorcios[Produto]))+1),"")</f>
        <v>Imóvel IE120 – 220m</v>
      </c>
      <c r="M7560" s="20" cm="1">
        <f t="array" ref="M7560">IFERROR(INDEX(tblConsorcios[Valor da Carta (R$)],MOD($J7560,ROWS(tblConsorcios[Produto]))+1),"")</f>
        <v>120000</v>
      </c>
      <c r="N7560" s="2" cm="1">
        <f t="array" ref="N7560">IFERROR(INDEX(tblConsorcios[Prazo (meses)],MOD($J7560,ROWS(tblConsorcios[Produto]))+1),"")</f>
        <v>220</v>
      </c>
      <c r="O7560" s="20" cm="1">
        <f t="array" ref="O7560">IFERROR(INDEX(tblConsorcios[Parcela Mensal (R$)],MOD($J7560,ROWS(tblConsorcios[Produto]))+1),"")</f>
        <v>697.09</v>
      </c>
      <c r="P7560" s="20" t="str" cm="1">
        <f t="array" ref="P7560">IFERROR(INDEX(tblClientes[Dividendo Mensal (R$)],INT($J7560/ROWS(tblConsorcios[Produto]))+1),"")</f>
        <v/>
      </c>
      <c r="Q7560" s="20" t="str">
        <f t="shared" si="355"/>
        <v/>
      </c>
      <c r="R7560">
        <f t="shared" si="356"/>
        <v>0</v>
      </c>
    </row>
    <row r="7561" spans="10:18" x14ac:dyDescent="0.2">
      <c r="J7561">
        <f t="shared" si="354"/>
        <v>7559</v>
      </c>
      <c r="K7561" t="str" cm="1">
        <f t="array" ref="K7561">IFERROR(INDEX(tblClientes[Cliente],INT($J7561/ROWS(tblConsorcios[Produto]))+1),"")</f>
        <v/>
      </c>
      <c r="L7561" t="str" cm="1">
        <f t="array" ref="L7561">IFERROR(INDEX(tblConsorcios[Produto],MOD($J7561,ROWS(tblConsorcios[Produto]))+1),"")</f>
        <v>Imóvel IE120 – 200m</v>
      </c>
      <c r="M7561" s="20" cm="1">
        <f t="array" ref="M7561">IFERROR(INDEX(tblConsorcios[Valor da Carta (R$)],MOD($J7561,ROWS(tblConsorcios[Produto]))+1),"")</f>
        <v>120000</v>
      </c>
      <c r="N7561" s="2" cm="1">
        <f t="array" ref="N7561">IFERROR(INDEX(tblConsorcios[Prazo (meses)],MOD($J7561,ROWS(tblConsorcios[Produto]))+1),"")</f>
        <v>200</v>
      </c>
      <c r="O7561" s="20" cm="1">
        <f t="array" ref="O7561">IFERROR(INDEX(tblConsorcios[Parcela Mensal (R$)],MOD($J7561,ROWS(tblConsorcios[Produto]))+1),"")</f>
        <v>760.8</v>
      </c>
      <c r="P7561" s="20" t="str" cm="1">
        <f t="array" ref="P7561">IFERROR(INDEX(tblClientes[Dividendo Mensal (R$)],INT($J7561/ROWS(tblConsorcios[Produto]))+1),"")</f>
        <v/>
      </c>
      <c r="Q7561" s="20" t="str">
        <f t="shared" si="355"/>
        <v/>
      </c>
      <c r="R7561">
        <f t="shared" si="356"/>
        <v>0</v>
      </c>
    </row>
    <row r="7562" spans="10:18" x14ac:dyDescent="0.2">
      <c r="J7562">
        <f t="shared" si="354"/>
        <v>7560</v>
      </c>
      <c r="K7562" t="str" cm="1">
        <f t="array" ref="K7562">IFERROR(INDEX(tblClientes[Cliente],INT($J7562/ROWS(tblConsorcios[Produto]))+1),"")</f>
        <v/>
      </c>
      <c r="L7562" t="str" cm="1">
        <f t="array" ref="L7562">IFERROR(INDEX(tblConsorcios[Produto],MOD($J7562,ROWS(tblConsorcios[Produto]))+1),"")</f>
        <v>Imóvel IE600 – 240m</v>
      </c>
      <c r="M7562" s="20" cm="1">
        <f t="array" ref="M7562">IFERROR(INDEX(tblConsorcios[Valor da Carta (R$)],MOD($J7562,ROWS(tblConsorcios[Produto]))+1),"")</f>
        <v>600000</v>
      </c>
      <c r="N7562" s="2" cm="1">
        <f t="array" ref="N7562">IFERROR(INDEX(tblConsorcios[Prazo (meses)],MOD($J7562,ROWS(tblConsorcios[Produto]))+1),"")</f>
        <v>240</v>
      </c>
      <c r="O7562" s="20" cm="1">
        <f t="array" ref="O7562">IFERROR(INDEX(tblConsorcios[Parcela Mensal (R$)],MOD($J7562,ROWS(tblConsorcios[Produto]))+1),"")</f>
        <v>3220</v>
      </c>
      <c r="P7562" s="20" t="str" cm="1">
        <f t="array" ref="P7562">IFERROR(INDEX(tblClientes[Dividendo Mensal (R$)],INT($J7562/ROWS(tblConsorcios[Produto]))+1),"")</f>
        <v/>
      </c>
      <c r="Q7562" s="20" t="str">
        <f t="shared" si="355"/>
        <v/>
      </c>
      <c r="R7562">
        <f t="shared" si="356"/>
        <v>0</v>
      </c>
    </row>
    <row r="7563" spans="10:18" x14ac:dyDescent="0.2">
      <c r="J7563">
        <f t="shared" si="354"/>
        <v>7561</v>
      </c>
      <c r="K7563" t="str" cm="1">
        <f t="array" ref="K7563">IFERROR(INDEX(tblClientes[Cliente],INT($J7563/ROWS(tblConsorcios[Produto]))+1),"")</f>
        <v/>
      </c>
      <c r="L7563" t="str" cm="1">
        <f t="array" ref="L7563">IFERROR(INDEX(tblConsorcios[Produto],MOD($J7563,ROWS(tblConsorcios[Produto]))+1),"")</f>
        <v>Imóvel IE600 – 220m</v>
      </c>
      <c r="M7563" s="20" cm="1">
        <f t="array" ref="M7563">IFERROR(INDEX(tblConsorcios[Valor da Carta (R$)],MOD($J7563,ROWS(tblConsorcios[Produto]))+1),"")</f>
        <v>600000</v>
      </c>
      <c r="N7563" s="2" cm="1">
        <f t="array" ref="N7563">IFERROR(INDEX(tblConsorcios[Prazo (meses)],MOD($J7563,ROWS(tblConsorcios[Produto]))+1),"")</f>
        <v>220</v>
      </c>
      <c r="O7563" s="20" cm="1">
        <f t="array" ref="O7563">IFERROR(INDEX(tblConsorcios[Parcela Mensal (R$)],MOD($J7563,ROWS(tblConsorcios[Produto]))+1),"")</f>
        <v>3485.45</v>
      </c>
      <c r="P7563" s="20" t="str" cm="1">
        <f t="array" ref="P7563">IFERROR(INDEX(tblClientes[Dividendo Mensal (R$)],INT($J7563/ROWS(tblConsorcios[Produto]))+1),"")</f>
        <v/>
      </c>
      <c r="Q7563" s="20" t="str">
        <f t="shared" si="355"/>
        <v/>
      </c>
      <c r="R7563">
        <f t="shared" si="356"/>
        <v>0</v>
      </c>
    </row>
    <row r="7564" spans="10:18" x14ac:dyDescent="0.2">
      <c r="J7564">
        <f t="shared" si="354"/>
        <v>7562</v>
      </c>
      <c r="K7564" t="str" cm="1">
        <f t="array" ref="K7564">IFERROR(INDEX(tblClientes[Cliente],INT($J7564/ROWS(tblConsorcios[Produto]))+1),"")</f>
        <v/>
      </c>
      <c r="L7564" t="str" cm="1">
        <f t="array" ref="L7564">IFERROR(INDEX(tblConsorcios[Produto],MOD($J7564,ROWS(tblConsorcios[Produto]))+1),"")</f>
        <v>Imóvel IE600 – 200m</v>
      </c>
      <c r="M7564" s="20" cm="1">
        <f t="array" ref="M7564">IFERROR(INDEX(tblConsorcios[Valor da Carta (R$)],MOD($J7564,ROWS(tblConsorcios[Produto]))+1),"")</f>
        <v>600000</v>
      </c>
      <c r="N7564" s="2" cm="1">
        <f t="array" ref="N7564">IFERROR(INDEX(tblConsorcios[Prazo (meses)],MOD($J7564,ROWS(tblConsorcios[Produto]))+1),"")</f>
        <v>200</v>
      </c>
      <c r="O7564" s="20" cm="1">
        <f t="array" ref="O7564">IFERROR(INDEX(tblConsorcios[Parcela Mensal (R$)],MOD($J7564,ROWS(tblConsorcios[Produto]))+1),"")</f>
        <v>3804</v>
      </c>
      <c r="P7564" s="20" t="str" cm="1">
        <f t="array" ref="P7564">IFERROR(INDEX(tblClientes[Dividendo Mensal (R$)],INT($J7564/ROWS(tblConsorcios[Produto]))+1),"")</f>
        <v/>
      </c>
      <c r="Q7564" s="20" t="str">
        <f t="shared" si="355"/>
        <v/>
      </c>
      <c r="R7564">
        <f t="shared" si="356"/>
        <v>0</v>
      </c>
    </row>
    <row r="7565" spans="10:18" x14ac:dyDescent="0.2">
      <c r="J7565">
        <f t="shared" si="354"/>
        <v>7563</v>
      </c>
      <c r="K7565" t="str" cm="1">
        <f t="array" ref="K7565">IFERROR(INDEX(tblClientes[Cliente],INT($J7565/ROWS(tblConsorcios[Produto]))+1),"")</f>
        <v/>
      </c>
      <c r="L7565" t="str" cm="1">
        <f t="array" ref="L7565">IFERROR(INDEX(tblConsorcios[Produto],MOD($J7565,ROWS(tblConsorcios[Produto]))+1),"")</f>
        <v>Imóvel IE580 – 240m</v>
      </c>
      <c r="M7565" s="20" cm="1">
        <f t="array" ref="M7565">IFERROR(INDEX(tblConsorcios[Valor da Carta (R$)],MOD($J7565,ROWS(tblConsorcios[Produto]))+1),"")</f>
        <v>580000</v>
      </c>
      <c r="N7565" s="2" cm="1">
        <f t="array" ref="N7565">IFERROR(INDEX(tblConsorcios[Prazo (meses)],MOD($J7565,ROWS(tblConsorcios[Produto]))+1),"")</f>
        <v>240</v>
      </c>
      <c r="O7565" s="20" cm="1">
        <f t="array" ref="O7565">IFERROR(INDEX(tblConsorcios[Parcela Mensal (R$)],MOD($J7565,ROWS(tblConsorcios[Produto]))+1),"")</f>
        <v>3112.67</v>
      </c>
      <c r="P7565" s="20" t="str" cm="1">
        <f t="array" ref="P7565">IFERROR(INDEX(tblClientes[Dividendo Mensal (R$)],INT($J7565/ROWS(tblConsorcios[Produto]))+1),"")</f>
        <v/>
      </c>
      <c r="Q7565" s="20" t="str">
        <f t="shared" si="355"/>
        <v/>
      </c>
      <c r="R7565">
        <f t="shared" si="356"/>
        <v>0</v>
      </c>
    </row>
    <row r="7566" spans="10:18" x14ac:dyDescent="0.2">
      <c r="J7566">
        <f t="shared" si="354"/>
        <v>7564</v>
      </c>
      <c r="K7566" t="str" cm="1">
        <f t="array" ref="K7566">IFERROR(INDEX(tblClientes[Cliente],INT($J7566/ROWS(tblConsorcios[Produto]))+1),"")</f>
        <v/>
      </c>
      <c r="L7566" t="str" cm="1">
        <f t="array" ref="L7566">IFERROR(INDEX(tblConsorcios[Produto],MOD($J7566,ROWS(tblConsorcios[Produto]))+1),"")</f>
        <v>Imóvel IE580 – 220m</v>
      </c>
      <c r="M7566" s="20" cm="1">
        <f t="array" ref="M7566">IFERROR(INDEX(tblConsorcios[Valor da Carta (R$)],MOD($J7566,ROWS(tblConsorcios[Produto]))+1),"")</f>
        <v>580000</v>
      </c>
      <c r="N7566" s="2" cm="1">
        <f t="array" ref="N7566">IFERROR(INDEX(tblConsorcios[Prazo (meses)],MOD($J7566,ROWS(tblConsorcios[Produto]))+1),"")</f>
        <v>220</v>
      </c>
      <c r="O7566" s="20" cm="1">
        <f t="array" ref="O7566">IFERROR(INDEX(tblConsorcios[Parcela Mensal (R$)],MOD($J7566,ROWS(tblConsorcios[Produto]))+1),"")</f>
        <v>3369.27</v>
      </c>
      <c r="P7566" s="20" t="str" cm="1">
        <f t="array" ref="P7566">IFERROR(INDEX(tblClientes[Dividendo Mensal (R$)],INT($J7566/ROWS(tblConsorcios[Produto]))+1),"")</f>
        <v/>
      </c>
      <c r="Q7566" s="20" t="str">
        <f t="shared" si="355"/>
        <v/>
      </c>
      <c r="R7566">
        <f t="shared" si="356"/>
        <v>0</v>
      </c>
    </row>
    <row r="7567" spans="10:18" x14ac:dyDescent="0.2">
      <c r="J7567">
        <f t="shared" si="354"/>
        <v>7565</v>
      </c>
      <c r="K7567" t="str" cm="1">
        <f t="array" ref="K7567">IFERROR(INDEX(tblClientes[Cliente],INT($J7567/ROWS(tblConsorcios[Produto]))+1),"")</f>
        <v/>
      </c>
      <c r="L7567" t="str" cm="1">
        <f t="array" ref="L7567">IFERROR(INDEX(tblConsorcios[Produto],MOD($J7567,ROWS(tblConsorcios[Produto]))+1),"")</f>
        <v>Imóvel IE580 – 200m</v>
      </c>
      <c r="M7567" s="20" cm="1">
        <f t="array" ref="M7567">IFERROR(INDEX(tblConsorcios[Valor da Carta (R$)],MOD($J7567,ROWS(tblConsorcios[Produto]))+1),"")</f>
        <v>580000</v>
      </c>
      <c r="N7567" s="2" cm="1">
        <f t="array" ref="N7567">IFERROR(INDEX(tblConsorcios[Prazo (meses)],MOD($J7567,ROWS(tblConsorcios[Produto]))+1),"")</f>
        <v>200</v>
      </c>
      <c r="O7567" s="20" cm="1">
        <f t="array" ref="O7567">IFERROR(INDEX(tblConsorcios[Parcela Mensal (R$)],MOD($J7567,ROWS(tblConsorcios[Produto]))+1),"")</f>
        <v>3677.2</v>
      </c>
      <c r="P7567" s="20" t="str" cm="1">
        <f t="array" ref="P7567">IFERROR(INDEX(tblClientes[Dividendo Mensal (R$)],INT($J7567/ROWS(tblConsorcios[Produto]))+1),"")</f>
        <v/>
      </c>
      <c r="Q7567" s="20" t="str">
        <f t="shared" si="355"/>
        <v/>
      </c>
      <c r="R7567">
        <f t="shared" si="356"/>
        <v>0</v>
      </c>
    </row>
    <row r="7568" spans="10:18" x14ac:dyDescent="0.2">
      <c r="J7568">
        <f t="shared" si="354"/>
        <v>7566</v>
      </c>
      <c r="K7568" t="str" cm="1">
        <f t="array" ref="K7568">IFERROR(INDEX(tblClientes[Cliente],INT($J7568/ROWS(tblConsorcios[Produto]))+1),"")</f>
        <v/>
      </c>
      <c r="L7568" t="str" cm="1">
        <f t="array" ref="L7568">IFERROR(INDEX(tblConsorcios[Produto],MOD($J7568,ROWS(tblConsorcios[Produto]))+1),"")</f>
        <v>Imóvel IE550 – 240m</v>
      </c>
      <c r="M7568" s="20" cm="1">
        <f t="array" ref="M7568">IFERROR(INDEX(tblConsorcios[Valor da Carta (R$)],MOD($J7568,ROWS(tblConsorcios[Produto]))+1),"")</f>
        <v>550000</v>
      </c>
      <c r="N7568" s="2" cm="1">
        <f t="array" ref="N7568">IFERROR(INDEX(tblConsorcios[Prazo (meses)],MOD($J7568,ROWS(tblConsorcios[Produto]))+1),"")</f>
        <v>240</v>
      </c>
      <c r="O7568" s="20" cm="1">
        <f t="array" ref="O7568">IFERROR(INDEX(tblConsorcios[Parcela Mensal (R$)],MOD($J7568,ROWS(tblConsorcios[Produto]))+1),"")</f>
        <v>2951.67</v>
      </c>
      <c r="P7568" s="20" t="str" cm="1">
        <f t="array" ref="P7568">IFERROR(INDEX(tblClientes[Dividendo Mensal (R$)],INT($J7568/ROWS(tblConsorcios[Produto]))+1),"")</f>
        <v/>
      </c>
      <c r="Q7568" s="20" t="str">
        <f t="shared" si="355"/>
        <v/>
      </c>
      <c r="R7568">
        <f t="shared" si="356"/>
        <v>0</v>
      </c>
    </row>
    <row r="7569" spans="10:18" x14ac:dyDescent="0.2">
      <c r="J7569">
        <f t="shared" si="354"/>
        <v>7567</v>
      </c>
      <c r="K7569" t="str" cm="1">
        <f t="array" ref="K7569">IFERROR(INDEX(tblClientes[Cliente],INT($J7569/ROWS(tblConsorcios[Produto]))+1),"")</f>
        <v/>
      </c>
      <c r="L7569" t="str" cm="1">
        <f t="array" ref="L7569">IFERROR(INDEX(tblConsorcios[Produto],MOD($J7569,ROWS(tblConsorcios[Produto]))+1),"")</f>
        <v>Imóvel IE550 – 220m</v>
      </c>
      <c r="M7569" s="20" cm="1">
        <f t="array" ref="M7569">IFERROR(INDEX(tblConsorcios[Valor da Carta (R$)],MOD($J7569,ROWS(tblConsorcios[Produto]))+1),"")</f>
        <v>550000</v>
      </c>
      <c r="N7569" s="2" cm="1">
        <f t="array" ref="N7569">IFERROR(INDEX(tblConsorcios[Prazo (meses)],MOD($J7569,ROWS(tblConsorcios[Produto]))+1),"")</f>
        <v>220</v>
      </c>
      <c r="O7569" s="20" cm="1">
        <f t="array" ref="O7569">IFERROR(INDEX(tblConsorcios[Parcela Mensal (R$)],MOD($J7569,ROWS(tblConsorcios[Produto]))+1),"")</f>
        <v>3195</v>
      </c>
      <c r="P7569" s="20" t="str" cm="1">
        <f t="array" ref="P7569">IFERROR(INDEX(tblClientes[Dividendo Mensal (R$)],INT($J7569/ROWS(tblConsorcios[Produto]))+1),"")</f>
        <v/>
      </c>
      <c r="Q7569" s="20" t="str">
        <f t="shared" si="355"/>
        <v/>
      </c>
      <c r="R7569">
        <f t="shared" si="356"/>
        <v>0</v>
      </c>
    </row>
    <row r="7570" spans="10:18" x14ac:dyDescent="0.2">
      <c r="J7570">
        <f t="shared" si="354"/>
        <v>7568</v>
      </c>
      <c r="K7570" t="str" cm="1">
        <f t="array" ref="K7570">IFERROR(INDEX(tblClientes[Cliente],INT($J7570/ROWS(tblConsorcios[Produto]))+1),"")</f>
        <v/>
      </c>
      <c r="L7570" t="str" cm="1">
        <f t="array" ref="L7570">IFERROR(INDEX(tblConsorcios[Produto],MOD($J7570,ROWS(tblConsorcios[Produto]))+1),"")</f>
        <v>Imóvel IE550 – 200m</v>
      </c>
      <c r="M7570" s="20" cm="1">
        <f t="array" ref="M7570">IFERROR(INDEX(tblConsorcios[Valor da Carta (R$)],MOD($J7570,ROWS(tblConsorcios[Produto]))+1),"")</f>
        <v>550000</v>
      </c>
      <c r="N7570" s="2" cm="1">
        <f t="array" ref="N7570">IFERROR(INDEX(tblConsorcios[Prazo (meses)],MOD($J7570,ROWS(tblConsorcios[Produto]))+1),"")</f>
        <v>200</v>
      </c>
      <c r="O7570" s="20" cm="1">
        <f t="array" ref="O7570">IFERROR(INDEX(tblConsorcios[Parcela Mensal (R$)],MOD($J7570,ROWS(tblConsorcios[Produto]))+1),"")</f>
        <v>3487</v>
      </c>
      <c r="P7570" s="20" t="str" cm="1">
        <f t="array" ref="P7570">IFERROR(INDEX(tblClientes[Dividendo Mensal (R$)],INT($J7570/ROWS(tblConsorcios[Produto]))+1),"")</f>
        <v/>
      </c>
      <c r="Q7570" s="20" t="str">
        <f t="shared" si="355"/>
        <v/>
      </c>
      <c r="R7570">
        <f t="shared" si="356"/>
        <v>0</v>
      </c>
    </row>
    <row r="7571" spans="10:18" x14ac:dyDescent="0.2">
      <c r="J7571">
        <f t="shared" si="354"/>
        <v>7569</v>
      </c>
      <c r="K7571" t="str" cm="1">
        <f t="array" ref="K7571">IFERROR(INDEX(tblClientes[Cliente],INT($J7571/ROWS(tblConsorcios[Produto]))+1),"")</f>
        <v/>
      </c>
      <c r="L7571" t="str" cm="1">
        <f t="array" ref="L7571">IFERROR(INDEX(tblConsorcios[Produto],MOD($J7571,ROWS(tblConsorcios[Produto]))+1),"")</f>
        <v>Imóvel IE530 – 240m</v>
      </c>
      <c r="M7571" s="20" cm="1">
        <f t="array" ref="M7571">IFERROR(INDEX(tblConsorcios[Valor da Carta (R$)],MOD($J7571,ROWS(tblConsorcios[Produto]))+1),"")</f>
        <v>530000</v>
      </c>
      <c r="N7571" s="2" cm="1">
        <f t="array" ref="N7571">IFERROR(INDEX(tblConsorcios[Prazo (meses)],MOD($J7571,ROWS(tblConsorcios[Produto]))+1),"")</f>
        <v>240</v>
      </c>
      <c r="O7571" s="20" cm="1">
        <f t="array" ref="O7571">IFERROR(INDEX(tblConsorcios[Parcela Mensal (R$)],MOD($J7571,ROWS(tblConsorcios[Produto]))+1),"")</f>
        <v>2844.33</v>
      </c>
      <c r="P7571" s="20" t="str" cm="1">
        <f t="array" ref="P7571">IFERROR(INDEX(tblClientes[Dividendo Mensal (R$)],INT($J7571/ROWS(tblConsorcios[Produto]))+1),"")</f>
        <v/>
      </c>
      <c r="Q7571" s="20" t="str">
        <f t="shared" si="355"/>
        <v/>
      </c>
      <c r="R7571">
        <f t="shared" si="356"/>
        <v>0</v>
      </c>
    </row>
    <row r="7572" spans="10:18" x14ac:dyDescent="0.2">
      <c r="J7572">
        <f t="shared" si="354"/>
        <v>7570</v>
      </c>
      <c r="K7572" t="str" cm="1">
        <f t="array" ref="K7572">IFERROR(INDEX(tblClientes[Cliente],INT($J7572/ROWS(tblConsorcios[Produto]))+1),"")</f>
        <v/>
      </c>
      <c r="L7572" t="str" cm="1">
        <f t="array" ref="L7572">IFERROR(INDEX(tblConsorcios[Produto],MOD($J7572,ROWS(tblConsorcios[Produto]))+1),"")</f>
        <v>Imóvel IE530 – 220m</v>
      </c>
      <c r="M7572" s="20" cm="1">
        <f t="array" ref="M7572">IFERROR(INDEX(tblConsorcios[Valor da Carta (R$)],MOD($J7572,ROWS(tblConsorcios[Produto]))+1),"")</f>
        <v>530000</v>
      </c>
      <c r="N7572" s="2" cm="1">
        <f t="array" ref="N7572">IFERROR(INDEX(tblConsorcios[Prazo (meses)],MOD($J7572,ROWS(tblConsorcios[Produto]))+1),"")</f>
        <v>220</v>
      </c>
      <c r="O7572" s="20" cm="1">
        <f t="array" ref="O7572">IFERROR(INDEX(tblConsorcios[Parcela Mensal (R$)],MOD($J7572,ROWS(tblConsorcios[Produto]))+1),"")</f>
        <v>3078.82</v>
      </c>
      <c r="P7572" s="20" t="str" cm="1">
        <f t="array" ref="P7572">IFERROR(INDEX(tblClientes[Dividendo Mensal (R$)],INT($J7572/ROWS(tblConsorcios[Produto]))+1),"")</f>
        <v/>
      </c>
      <c r="Q7572" s="20" t="str">
        <f t="shared" si="355"/>
        <v/>
      </c>
      <c r="R7572">
        <f t="shared" si="356"/>
        <v>0</v>
      </c>
    </row>
    <row r="7573" spans="10:18" x14ac:dyDescent="0.2">
      <c r="J7573">
        <f t="shared" si="354"/>
        <v>7571</v>
      </c>
      <c r="K7573" t="str" cm="1">
        <f t="array" ref="K7573">IFERROR(INDEX(tblClientes[Cliente],INT($J7573/ROWS(tblConsorcios[Produto]))+1),"")</f>
        <v/>
      </c>
      <c r="L7573" t="str" cm="1">
        <f t="array" ref="L7573">IFERROR(INDEX(tblConsorcios[Produto],MOD($J7573,ROWS(tblConsorcios[Produto]))+1),"")</f>
        <v>Imóvel IE530 – 200m</v>
      </c>
      <c r="M7573" s="20" cm="1">
        <f t="array" ref="M7573">IFERROR(INDEX(tblConsorcios[Valor da Carta (R$)],MOD($J7573,ROWS(tblConsorcios[Produto]))+1),"")</f>
        <v>530000</v>
      </c>
      <c r="N7573" s="2" cm="1">
        <f t="array" ref="N7573">IFERROR(INDEX(tblConsorcios[Prazo (meses)],MOD($J7573,ROWS(tblConsorcios[Produto]))+1),"")</f>
        <v>200</v>
      </c>
      <c r="O7573" s="20" cm="1">
        <f t="array" ref="O7573">IFERROR(INDEX(tblConsorcios[Parcela Mensal (R$)],MOD($J7573,ROWS(tblConsorcios[Produto]))+1),"")</f>
        <v>3360.2</v>
      </c>
      <c r="P7573" s="20" t="str" cm="1">
        <f t="array" ref="P7573">IFERROR(INDEX(tblClientes[Dividendo Mensal (R$)],INT($J7573/ROWS(tblConsorcios[Produto]))+1),"")</f>
        <v/>
      </c>
      <c r="Q7573" s="20" t="str">
        <f t="shared" si="355"/>
        <v/>
      </c>
      <c r="R7573">
        <f t="shared" si="356"/>
        <v>0</v>
      </c>
    </row>
    <row r="7574" spans="10:18" x14ac:dyDescent="0.2">
      <c r="J7574">
        <f t="shared" si="354"/>
        <v>7572</v>
      </c>
      <c r="K7574" t="str" cm="1">
        <f t="array" ref="K7574">IFERROR(INDEX(tblClientes[Cliente],INT($J7574/ROWS(tblConsorcios[Produto]))+1),"")</f>
        <v/>
      </c>
      <c r="L7574" t="str" cm="1">
        <f t="array" ref="L7574">IFERROR(INDEX(tblConsorcios[Produto],MOD($J7574,ROWS(tblConsorcios[Produto]))+1),"")</f>
        <v>Imóvel IE500 – 240m</v>
      </c>
      <c r="M7574" s="20" cm="1">
        <f t="array" ref="M7574">IFERROR(INDEX(tblConsorcios[Valor da Carta (R$)],MOD($J7574,ROWS(tblConsorcios[Produto]))+1),"")</f>
        <v>500000</v>
      </c>
      <c r="N7574" s="2" cm="1">
        <f t="array" ref="N7574">IFERROR(INDEX(tblConsorcios[Prazo (meses)],MOD($J7574,ROWS(tblConsorcios[Produto]))+1),"")</f>
        <v>240</v>
      </c>
      <c r="O7574" s="20" cm="1">
        <f t="array" ref="O7574">IFERROR(INDEX(tblConsorcios[Parcela Mensal (R$)],MOD($J7574,ROWS(tblConsorcios[Produto]))+1),"")</f>
        <v>2683.33</v>
      </c>
      <c r="P7574" s="20" t="str" cm="1">
        <f t="array" ref="P7574">IFERROR(INDEX(tblClientes[Dividendo Mensal (R$)],INT($J7574/ROWS(tblConsorcios[Produto]))+1),"")</f>
        <v/>
      </c>
      <c r="Q7574" s="20" t="str">
        <f t="shared" si="355"/>
        <v/>
      </c>
      <c r="R7574">
        <f t="shared" si="356"/>
        <v>0</v>
      </c>
    </row>
    <row r="7575" spans="10:18" x14ac:dyDescent="0.2">
      <c r="J7575">
        <f t="shared" si="354"/>
        <v>7573</v>
      </c>
      <c r="K7575" t="str" cm="1">
        <f t="array" ref="K7575">IFERROR(INDEX(tblClientes[Cliente],INT($J7575/ROWS(tblConsorcios[Produto]))+1),"")</f>
        <v/>
      </c>
      <c r="L7575" t="str" cm="1">
        <f t="array" ref="L7575">IFERROR(INDEX(tblConsorcios[Produto],MOD($J7575,ROWS(tblConsorcios[Produto]))+1),"")</f>
        <v>Imóvel IE500 – 220m</v>
      </c>
      <c r="M7575" s="20" cm="1">
        <f t="array" ref="M7575">IFERROR(INDEX(tblConsorcios[Valor da Carta (R$)],MOD($J7575,ROWS(tblConsorcios[Produto]))+1),"")</f>
        <v>500000</v>
      </c>
      <c r="N7575" s="2" cm="1">
        <f t="array" ref="N7575">IFERROR(INDEX(tblConsorcios[Prazo (meses)],MOD($J7575,ROWS(tblConsorcios[Produto]))+1),"")</f>
        <v>220</v>
      </c>
      <c r="O7575" s="20" cm="1">
        <f t="array" ref="O7575">IFERROR(INDEX(tblConsorcios[Parcela Mensal (R$)],MOD($J7575,ROWS(tblConsorcios[Produto]))+1),"")</f>
        <v>2904.55</v>
      </c>
      <c r="P7575" s="20" t="str" cm="1">
        <f t="array" ref="P7575">IFERROR(INDEX(tblClientes[Dividendo Mensal (R$)],INT($J7575/ROWS(tblConsorcios[Produto]))+1),"")</f>
        <v/>
      </c>
      <c r="Q7575" s="20" t="str">
        <f t="shared" si="355"/>
        <v/>
      </c>
      <c r="R7575">
        <f t="shared" si="356"/>
        <v>0</v>
      </c>
    </row>
    <row r="7576" spans="10:18" x14ac:dyDescent="0.2">
      <c r="J7576">
        <f t="shared" si="354"/>
        <v>7574</v>
      </c>
      <c r="K7576" t="str" cm="1">
        <f t="array" ref="K7576">IFERROR(INDEX(tblClientes[Cliente],INT($J7576/ROWS(tblConsorcios[Produto]))+1),"")</f>
        <v/>
      </c>
      <c r="L7576" t="str" cm="1">
        <f t="array" ref="L7576">IFERROR(INDEX(tblConsorcios[Produto],MOD($J7576,ROWS(tblConsorcios[Produto]))+1),"")</f>
        <v>Imóvel IE500 – 200m</v>
      </c>
      <c r="M7576" s="20" cm="1">
        <f t="array" ref="M7576">IFERROR(INDEX(tblConsorcios[Valor da Carta (R$)],MOD($J7576,ROWS(tblConsorcios[Produto]))+1),"")</f>
        <v>500000</v>
      </c>
      <c r="N7576" s="2" cm="1">
        <f t="array" ref="N7576">IFERROR(INDEX(tblConsorcios[Prazo (meses)],MOD($J7576,ROWS(tblConsorcios[Produto]))+1),"")</f>
        <v>200</v>
      </c>
      <c r="O7576" s="20" cm="1">
        <f t="array" ref="O7576">IFERROR(INDEX(tblConsorcios[Parcela Mensal (R$)],MOD($J7576,ROWS(tblConsorcios[Produto]))+1),"")</f>
        <v>3170</v>
      </c>
      <c r="P7576" s="20" t="str" cm="1">
        <f t="array" ref="P7576">IFERROR(INDEX(tblClientes[Dividendo Mensal (R$)],INT($J7576/ROWS(tblConsorcios[Produto]))+1),"")</f>
        <v/>
      </c>
      <c r="Q7576" s="20" t="str">
        <f t="shared" si="355"/>
        <v/>
      </c>
      <c r="R7576">
        <f t="shared" si="356"/>
        <v>0</v>
      </c>
    </row>
    <row r="7577" spans="10:18" x14ac:dyDescent="0.2">
      <c r="J7577">
        <f t="shared" si="354"/>
        <v>7575</v>
      </c>
      <c r="K7577" t="str" cm="1">
        <f t="array" ref="K7577">IFERROR(INDEX(tblClientes[Cliente],INT($J7577/ROWS(tblConsorcios[Produto]))+1),"")</f>
        <v/>
      </c>
      <c r="L7577" t="str" cm="1">
        <f t="array" ref="L7577">IFERROR(INDEX(tblConsorcios[Produto],MOD($J7577,ROWS(tblConsorcios[Produto]))+1),"")</f>
        <v>Imóvel IE480 – 240m</v>
      </c>
      <c r="M7577" s="20" cm="1">
        <f t="array" ref="M7577">IFERROR(INDEX(tblConsorcios[Valor da Carta (R$)],MOD($J7577,ROWS(tblConsorcios[Produto]))+1),"")</f>
        <v>480000</v>
      </c>
      <c r="N7577" s="2" cm="1">
        <f t="array" ref="N7577">IFERROR(INDEX(tblConsorcios[Prazo (meses)],MOD($J7577,ROWS(tblConsorcios[Produto]))+1),"")</f>
        <v>240</v>
      </c>
      <c r="O7577" s="20" cm="1">
        <f t="array" ref="O7577">IFERROR(INDEX(tblConsorcios[Parcela Mensal (R$)],MOD($J7577,ROWS(tblConsorcios[Produto]))+1),"")</f>
        <v>2576</v>
      </c>
      <c r="P7577" s="20" t="str" cm="1">
        <f t="array" ref="P7577">IFERROR(INDEX(tblClientes[Dividendo Mensal (R$)],INT($J7577/ROWS(tblConsorcios[Produto]))+1),"")</f>
        <v/>
      </c>
      <c r="Q7577" s="20" t="str">
        <f t="shared" si="355"/>
        <v/>
      </c>
      <c r="R7577">
        <f t="shared" si="356"/>
        <v>0</v>
      </c>
    </row>
    <row r="7578" spans="10:18" x14ac:dyDescent="0.2">
      <c r="J7578">
        <f t="shared" si="354"/>
        <v>7576</v>
      </c>
      <c r="K7578" t="str" cm="1">
        <f t="array" ref="K7578">IFERROR(INDEX(tblClientes[Cliente],INT($J7578/ROWS(tblConsorcios[Produto]))+1),"")</f>
        <v/>
      </c>
      <c r="L7578" t="str" cm="1">
        <f t="array" ref="L7578">IFERROR(INDEX(tblConsorcios[Produto],MOD($J7578,ROWS(tblConsorcios[Produto]))+1),"")</f>
        <v>Imóvel IE480 – 220m</v>
      </c>
      <c r="M7578" s="20" cm="1">
        <f t="array" ref="M7578">IFERROR(INDEX(tblConsorcios[Valor da Carta (R$)],MOD($J7578,ROWS(tblConsorcios[Produto]))+1),"")</f>
        <v>480000</v>
      </c>
      <c r="N7578" s="2" cm="1">
        <f t="array" ref="N7578">IFERROR(INDEX(tblConsorcios[Prazo (meses)],MOD($J7578,ROWS(tblConsorcios[Produto]))+1),"")</f>
        <v>220</v>
      </c>
      <c r="O7578" s="20" cm="1">
        <f t="array" ref="O7578">IFERROR(INDEX(tblConsorcios[Parcela Mensal (R$)],MOD($J7578,ROWS(tblConsorcios[Produto]))+1),"")</f>
        <v>2788.36</v>
      </c>
      <c r="P7578" s="20" t="str" cm="1">
        <f t="array" ref="P7578">IFERROR(INDEX(tblClientes[Dividendo Mensal (R$)],INT($J7578/ROWS(tblConsorcios[Produto]))+1),"")</f>
        <v/>
      </c>
      <c r="Q7578" s="20" t="str">
        <f t="shared" si="355"/>
        <v/>
      </c>
      <c r="R7578">
        <f t="shared" si="356"/>
        <v>0</v>
      </c>
    </row>
    <row r="7579" spans="10:18" x14ac:dyDescent="0.2">
      <c r="J7579">
        <f t="shared" si="354"/>
        <v>7577</v>
      </c>
      <c r="K7579" t="str" cm="1">
        <f t="array" ref="K7579">IFERROR(INDEX(tblClientes[Cliente],INT($J7579/ROWS(tblConsorcios[Produto]))+1),"")</f>
        <v/>
      </c>
      <c r="L7579" t="str" cm="1">
        <f t="array" ref="L7579">IFERROR(INDEX(tblConsorcios[Produto],MOD($J7579,ROWS(tblConsorcios[Produto]))+1),"")</f>
        <v>Imóvel IE480 – 200m</v>
      </c>
      <c r="M7579" s="20" cm="1">
        <f t="array" ref="M7579">IFERROR(INDEX(tblConsorcios[Valor da Carta (R$)],MOD($J7579,ROWS(tblConsorcios[Produto]))+1),"")</f>
        <v>480000</v>
      </c>
      <c r="N7579" s="2" cm="1">
        <f t="array" ref="N7579">IFERROR(INDEX(tblConsorcios[Prazo (meses)],MOD($J7579,ROWS(tblConsorcios[Produto]))+1),"")</f>
        <v>200</v>
      </c>
      <c r="O7579" s="20" cm="1">
        <f t="array" ref="O7579">IFERROR(INDEX(tblConsorcios[Parcela Mensal (R$)],MOD($J7579,ROWS(tblConsorcios[Produto]))+1),"")</f>
        <v>3043.2</v>
      </c>
      <c r="P7579" s="20" t="str" cm="1">
        <f t="array" ref="P7579">IFERROR(INDEX(tblClientes[Dividendo Mensal (R$)],INT($J7579/ROWS(tblConsorcios[Produto]))+1),"")</f>
        <v/>
      </c>
      <c r="Q7579" s="20" t="str">
        <f t="shared" si="355"/>
        <v/>
      </c>
      <c r="R7579">
        <f t="shared" si="356"/>
        <v>0</v>
      </c>
    </row>
    <row r="7580" spans="10:18" x14ac:dyDescent="0.2">
      <c r="J7580">
        <f t="shared" si="354"/>
        <v>7578</v>
      </c>
      <c r="K7580" t="str" cm="1">
        <f t="array" ref="K7580">IFERROR(INDEX(tblClientes[Cliente],INT($J7580/ROWS(tblConsorcios[Produto]))+1),"")</f>
        <v/>
      </c>
      <c r="L7580" t="str" cm="1">
        <f t="array" ref="L7580">IFERROR(INDEX(tblConsorcios[Produto],MOD($J7580,ROWS(tblConsorcios[Produto]))+1),"")</f>
        <v>Imóvel IE450 – 240m</v>
      </c>
      <c r="M7580" s="20" cm="1">
        <f t="array" ref="M7580">IFERROR(INDEX(tblConsorcios[Valor da Carta (R$)],MOD($J7580,ROWS(tblConsorcios[Produto]))+1),"")</f>
        <v>450000</v>
      </c>
      <c r="N7580" s="2" cm="1">
        <f t="array" ref="N7580">IFERROR(INDEX(tblConsorcios[Prazo (meses)],MOD($J7580,ROWS(tblConsorcios[Produto]))+1),"")</f>
        <v>240</v>
      </c>
      <c r="O7580" s="20" cm="1">
        <f t="array" ref="O7580">IFERROR(INDEX(tblConsorcios[Parcela Mensal (R$)],MOD($J7580,ROWS(tblConsorcios[Produto]))+1),"")</f>
        <v>2415</v>
      </c>
      <c r="P7580" s="20" t="str" cm="1">
        <f t="array" ref="P7580">IFERROR(INDEX(tblClientes[Dividendo Mensal (R$)],INT($J7580/ROWS(tblConsorcios[Produto]))+1),"")</f>
        <v/>
      </c>
      <c r="Q7580" s="20" t="str">
        <f t="shared" si="355"/>
        <v/>
      </c>
      <c r="R7580">
        <f t="shared" si="356"/>
        <v>0</v>
      </c>
    </row>
    <row r="7581" spans="10:18" x14ac:dyDescent="0.2">
      <c r="J7581">
        <f t="shared" si="354"/>
        <v>7579</v>
      </c>
      <c r="K7581" t="str" cm="1">
        <f t="array" ref="K7581">IFERROR(INDEX(tblClientes[Cliente],INT($J7581/ROWS(tblConsorcios[Produto]))+1),"")</f>
        <v/>
      </c>
      <c r="L7581" t="str" cm="1">
        <f t="array" ref="L7581">IFERROR(INDEX(tblConsorcios[Produto],MOD($J7581,ROWS(tblConsorcios[Produto]))+1),"")</f>
        <v>Imóvel IE450 – 220m</v>
      </c>
      <c r="M7581" s="20" cm="1">
        <f t="array" ref="M7581">IFERROR(INDEX(tblConsorcios[Valor da Carta (R$)],MOD($J7581,ROWS(tblConsorcios[Produto]))+1),"")</f>
        <v>450000</v>
      </c>
      <c r="N7581" s="2" cm="1">
        <f t="array" ref="N7581">IFERROR(INDEX(tblConsorcios[Prazo (meses)],MOD($J7581,ROWS(tblConsorcios[Produto]))+1),"")</f>
        <v>220</v>
      </c>
      <c r="O7581" s="20" cm="1">
        <f t="array" ref="O7581">IFERROR(INDEX(tblConsorcios[Parcela Mensal (R$)],MOD($J7581,ROWS(tblConsorcios[Produto]))+1),"")</f>
        <v>2614.09</v>
      </c>
      <c r="P7581" s="20" t="str" cm="1">
        <f t="array" ref="P7581">IFERROR(INDEX(tblClientes[Dividendo Mensal (R$)],INT($J7581/ROWS(tblConsorcios[Produto]))+1),"")</f>
        <v/>
      </c>
      <c r="Q7581" s="20" t="str">
        <f t="shared" si="355"/>
        <v/>
      </c>
      <c r="R7581">
        <f t="shared" si="356"/>
        <v>0</v>
      </c>
    </row>
    <row r="7582" spans="10:18" x14ac:dyDescent="0.2">
      <c r="J7582">
        <f t="shared" si="354"/>
        <v>7580</v>
      </c>
      <c r="K7582" t="str" cm="1">
        <f t="array" ref="K7582">IFERROR(INDEX(tblClientes[Cliente],INT($J7582/ROWS(tblConsorcios[Produto]))+1),"")</f>
        <v/>
      </c>
      <c r="L7582" t="str" cm="1">
        <f t="array" ref="L7582">IFERROR(INDEX(tblConsorcios[Produto],MOD($J7582,ROWS(tblConsorcios[Produto]))+1),"")</f>
        <v>Imóvel IE450 – 200m</v>
      </c>
      <c r="M7582" s="20" cm="1">
        <f t="array" ref="M7582">IFERROR(INDEX(tblConsorcios[Valor da Carta (R$)],MOD($J7582,ROWS(tblConsorcios[Produto]))+1),"")</f>
        <v>450000</v>
      </c>
      <c r="N7582" s="2" cm="1">
        <f t="array" ref="N7582">IFERROR(INDEX(tblConsorcios[Prazo (meses)],MOD($J7582,ROWS(tblConsorcios[Produto]))+1),"")</f>
        <v>200</v>
      </c>
      <c r="O7582" s="20" cm="1">
        <f t="array" ref="O7582">IFERROR(INDEX(tblConsorcios[Parcela Mensal (R$)],MOD($J7582,ROWS(tblConsorcios[Produto]))+1),"")</f>
        <v>2853</v>
      </c>
      <c r="P7582" s="20" t="str" cm="1">
        <f t="array" ref="P7582">IFERROR(INDEX(tblClientes[Dividendo Mensal (R$)],INT($J7582/ROWS(tblConsorcios[Produto]))+1),"")</f>
        <v/>
      </c>
      <c r="Q7582" s="20" t="str">
        <f t="shared" si="355"/>
        <v/>
      </c>
      <c r="R7582">
        <f t="shared" si="356"/>
        <v>0</v>
      </c>
    </row>
    <row r="7583" spans="10:18" x14ac:dyDescent="0.2">
      <c r="J7583">
        <f t="shared" si="354"/>
        <v>7581</v>
      </c>
      <c r="K7583" t="str" cm="1">
        <f t="array" ref="K7583">IFERROR(INDEX(tblClientes[Cliente],INT($J7583/ROWS(tblConsorcios[Produto]))+1),"")</f>
        <v/>
      </c>
      <c r="L7583" t="str" cm="1">
        <f t="array" ref="L7583">IFERROR(INDEX(tblConsorcios[Produto],MOD($J7583,ROWS(tblConsorcios[Produto]))+1),"")</f>
        <v>Imóvel IE430 – 240m</v>
      </c>
      <c r="M7583" s="20" cm="1">
        <f t="array" ref="M7583">IFERROR(INDEX(tblConsorcios[Valor da Carta (R$)],MOD($J7583,ROWS(tblConsorcios[Produto]))+1),"")</f>
        <v>430000</v>
      </c>
      <c r="N7583" s="2" cm="1">
        <f t="array" ref="N7583">IFERROR(INDEX(tblConsorcios[Prazo (meses)],MOD($J7583,ROWS(tblConsorcios[Produto]))+1),"")</f>
        <v>240</v>
      </c>
      <c r="O7583" s="20" cm="1">
        <f t="array" ref="O7583">IFERROR(INDEX(tblConsorcios[Parcela Mensal (R$)],MOD($J7583,ROWS(tblConsorcios[Produto]))+1),"")</f>
        <v>2307.67</v>
      </c>
      <c r="P7583" s="20" t="str" cm="1">
        <f t="array" ref="P7583">IFERROR(INDEX(tblClientes[Dividendo Mensal (R$)],INT($J7583/ROWS(tblConsorcios[Produto]))+1),"")</f>
        <v/>
      </c>
      <c r="Q7583" s="20" t="str">
        <f t="shared" si="355"/>
        <v/>
      </c>
      <c r="R7583">
        <f t="shared" si="356"/>
        <v>0</v>
      </c>
    </row>
    <row r="7584" spans="10:18" x14ac:dyDescent="0.2">
      <c r="J7584">
        <f t="shared" si="354"/>
        <v>7582</v>
      </c>
      <c r="K7584" t="str" cm="1">
        <f t="array" ref="K7584">IFERROR(INDEX(tblClientes[Cliente],INT($J7584/ROWS(tblConsorcios[Produto]))+1),"")</f>
        <v/>
      </c>
      <c r="L7584" t="str" cm="1">
        <f t="array" ref="L7584">IFERROR(INDEX(tblConsorcios[Produto],MOD($J7584,ROWS(tblConsorcios[Produto]))+1),"")</f>
        <v>Imóvel IE430 – 220m</v>
      </c>
      <c r="M7584" s="20" cm="1">
        <f t="array" ref="M7584">IFERROR(INDEX(tblConsorcios[Valor da Carta (R$)],MOD($J7584,ROWS(tblConsorcios[Produto]))+1),"")</f>
        <v>430000</v>
      </c>
      <c r="N7584" s="2" cm="1">
        <f t="array" ref="N7584">IFERROR(INDEX(tblConsorcios[Prazo (meses)],MOD($J7584,ROWS(tblConsorcios[Produto]))+1),"")</f>
        <v>220</v>
      </c>
      <c r="O7584" s="20" cm="1">
        <f t="array" ref="O7584">IFERROR(INDEX(tblConsorcios[Parcela Mensal (R$)],MOD($J7584,ROWS(tblConsorcios[Produto]))+1),"")</f>
        <v>2497.91</v>
      </c>
      <c r="P7584" s="20" t="str" cm="1">
        <f t="array" ref="P7584">IFERROR(INDEX(tblClientes[Dividendo Mensal (R$)],INT($J7584/ROWS(tblConsorcios[Produto]))+1),"")</f>
        <v/>
      </c>
      <c r="Q7584" s="20" t="str">
        <f t="shared" si="355"/>
        <v/>
      </c>
      <c r="R7584">
        <f t="shared" si="356"/>
        <v>0</v>
      </c>
    </row>
    <row r="7585" spans="10:18" x14ac:dyDescent="0.2">
      <c r="J7585">
        <f t="shared" si="354"/>
        <v>7583</v>
      </c>
      <c r="K7585" t="str" cm="1">
        <f t="array" ref="K7585">IFERROR(INDEX(tblClientes[Cliente],INT($J7585/ROWS(tblConsorcios[Produto]))+1),"")</f>
        <v/>
      </c>
      <c r="L7585" t="str" cm="1">
        <f t="array" ref="L7585">IFERROR(INDEX(tblConsorcios[Produto],MOD($J7585,ROWS(tblConsorcios[Produto]))+1),"")</f>
        <v>Imóvel IE430 – 200m</v>
      </c>
      <c r="M7585" s="20" cm="1">
        <f t="array" ref="M7585">IFERROR(INDEX(tblConsorcios[Valor da Carta (R$)],MOD($J7585,ROWS(tblConsorcios[Produto]))+1),"")</f>
        <v>430000</v>
      </c>
      <c r="N7585" s="2" cm="1">
        <f t="array" ref="N7585">IFERROR(INDEX(tblConsorcios[Prazo (meses)],MOD($J7585,ROWS(tblConsorcios[Produto]))+1),"")</f>
        <v>200</v>
      </c>
      <c r="O7585" s="20" cm="1">
        <f t="array" ref="O7585">IFERROR(INDEX(tblConsorcios[Parcela Mensal (R$)],MOD($J7585,ROWS(tblConsorcios[Produto]))+1),"")</f>
        <v>2726.2</v>
      </c>
      <c r="P7585" s="20" t="str" cm="1">
        <f t="array" ref="P7585">IFERROR(INDEX(tblClientes[Dividendo Mensal (R$)],INT($J7585/ROWS(tblConsorcios[Produto]))+1),"")</f>
        <v/>
      </c>
      <c r="Q7585" s="20" t="str">
        <f t="shared" si="355"/>
        <v/>
      </c>
      <c r="R7585">
        <f t="shared" si="356"/>
        <v>0</v>
      </c>
    </row>
    <row r="7586" spans="10:18" x14ac:dyDescent="0.2">
      <c r="J7586">
        <f t="shared" si="354"/>
        <v>7584</v>
      </c>
      <c r="K7586" t="str" cm="1">
        <f t="array" ref="K7586">IFERROR(INDEX(tblClientes[Cliente],INT($J7586/ROWS(tblConsorcios[Produto]))+1),"")</f>
        <v/>
      </c>
      <c r="L7586" t="str" cm="1">
        <f t="array" ref="L7586">IFERROR(INDEX(tblConsorcios[Produto],MOD($J7586,ROWS(tblConsorcios[Produto]))+1),"")</f>
        <v>Imóvel IE400 – 240m</v>
      </c>
      <c r="M7586" s="20" cm="1">
        <f t="array" ref="M7586">IFERROR(INDEX(tblConsorcios[Valor da Carta (R$)],MOD($J7586,ROWS(tblConsorcios[Produto]))+1),"")</f>
        <v>400000</v>
      </c>
      <c r="N7586" s="2" cm="1">
        <f t="array" ref="N7586">IFERROR(INDEX(tblConsorcios[Prazo (meses)],MOD($J7586,ROWS(tblConsorcios[Produto]))+1),"")</f>
        <v>240</v>
      </c>
      <c r="O7586" s="20" cm="1">
        <f t="array" ref="O7586">IFERROR(INDEX(tblConsorcios[Parcela Mensal (R$)],MOD($J7586,ROWS(tblConsorcios[Produto]))+1),"")</f>
        <v>2146.67</v>
      </c>
      <c r="P7586" s="20" t="str" cm="1">
        <f t="array" ref="P7586">IFERROR(INDEX(tblClientes[Dividendo Mensal (R$)],INT($J7586/ROWS(tblConsorcios[Produto]))+1),"")</f>
        <v/>
      </c>
      <c r="Q7586" s="20" t="str">
        <f t="shared" si="355"/>
        <v/>
      </c>
      <c r="R7586">
        <f t="shared" si="356"/>
        <v>0</v>
      </c>
    </row>
    <row r="7587" spans="10:18" x14ac:dyDescent="0.2">
      <c r="J7587">
        <f t="shared" si="354"/>
        <v>7585</v>
      </c>
      <c r="K7587" t="str" cm="1">
        <f t="array" ref="K7587">IFERROR(INDEX(tblClientes[Cliente],INT($J7587/ROWS(tblConsorcios[Produto]))+1),"")</f>
        <v/>
      </c>
      <c r="L7587" t="str" cm="1">
        <f t="array" ref="L7587">IFERROR(INDEX(tblConsorcios[Produto],MOD($J7587,ROWS(tblConsorcios[Produto]))+1),"")</f>
        <v>Imóvel IE400 – 220m</v>
      </c>
      <c r="M7587" s="20" cm="1">
        <f t="array" ref="M7587">IFERROR(INDEX(tblConsorcios[Valor da Carta (R$)],MOD($J7587,ROWS(tblConsorcios[Produto]))+1),"")</f>
        <v>400000</v>
      </c>
      <c r="N7587" s="2" cm="1">
        <f t="array" ref="N7587">IFERROR(INDEX(tblConsorcios[Prazo (meses)],MOD($J7587,ROWS(tblConsorcios[Produto]))+1),"")</f>
        <v>220</v>
      </c>
      <c r="O7587" s="20" cm="1">
        <f t="array" ref="O7587">IFERROR(INDEX(tblConsorcios[Parcela Mensal (R$)],MOD($J7587,ROWS(tblConsorcios[Produto]))+1),"")</f>
        <v>2323.64</v>
      </c>
      <c r="P7587" s="20" t="str" cm="1">
        <f t="array" ref="P7587">IFERROR(INDEX(tblClientes[Dividendo Mensal (R$)],INT($J7587/ROWS(tblConsorcios[Produto]))+1),"")</f>
        <v/>
      </c>
      <c r="Q7587" s="20" t="str">
        <f t="shared" si="355"/>
        <v/>
      </c>
      <c r="R7587">
        <f t="shared" si="356"/>
        <v>0</v>
      </c>
    </row>
    <row r="7588" spans="10:18" x14ac:dyDescent="0.2">
      <c r="J7588">
        <f t="shared" si="354"/>
        <v>7586</v>
      </c>
      <c r="K7588" t="str" cm="1">
        <f t="array" ref="K7588">IFERROR(INDEX(tblClientes[Cliente],INT($J7588/ROWS(tblConsorcios[Produto]))+1),"")</f>
        <v/>
      </c>
      <c r="L7588" t="str" cm="1">
        <f t="array" ref="L7588">IFERROR(INDEX(tblConsorcios[Produto],MOD($J7588,ROWS(tblConsorcios[Produto]))+1),"")</f>
        <v>Imóvel IE400 – 200m</v>
      </c>
      <c r="M7588" s="20" cm="1">
        <f t="array" ref="M7588">IFERROR(INDEX(tblConsorcios[Valor da Carta (R$)],MOD($J7588,ROWS(tblConsorcios[Produto]))+1),"")</f>
        <v>400000</v>
      </c>
      <c r="N7588" s="2" cm="1">
        <f t="array" ref="N7588">IFERROR(INDEX(tblConsorcios[Prazo (meses)],MOD($J7588,ROWS(tblConsorcios[Produto]))+1),"")</f>
        <v>200</v>
      </c>
      <c r="O7588" s="20" cm="1">
        <f t="array" ref="O7588">IFERROR(INDEX(tblConsorcios[Parcela Mensal (R$)],MOD($J7588,ROWS(tblConsorcios[Produto]))+1),"")</f>
        <v>2536</v>
      </c>
      <c r="P7588" s="20" t="str" cm="1">
        <f t="array" ref="P7588">IFERROR(INDEX(tblClientes[Dividendo Mensal (R$)],INT($J7588/ROWS(tblConsorcios[Produto]))+1),"")</f>
        <v/>
      </c>
      <c r="Q7588" s="20" t="str">
        <f t="shared" si="355"/>
        <v/>
      </c>
      <c r="R7588">
        <f t="shared" si="356"/>
        <v>0</v>
      </c>
    </row>
    <row r="7589" spans="10:18" x14ac:dyDescent="0.2">
      <c r="J7589">
        <f t="shared" si="354"/>
        <v>7587</v>
      </c>
      <c r="K7589" t="str" cm="1">
        <f t="array" ref="K7589">IFERROR(INDEX(tblClientes[Cliente],INT($J7589/ROWS(tblConsorcios[Produto]))+1),"")</f>
        <v/>
      </c>
      <c r="L7589" t="str" cm="1">
        <f t="array" ref="L7589">IFERROR(INDEX(tblConsorcios[Produto],MOD($J7589,ROWS(tblConsorcios[Produto]))+1),"")</f>
        <v>Imóvel IE380 – 240m</v>
      </c>
      <c r="M7589" s="20" cm="1">
        <f t="array" ref="M7589">IFERROR(INDEX(tblConsorcios[Valor da Carta (R$)],MOD($J7589,ROWS(tblConsorcios[Produto]))+1),"")</f>
        <v>380000</v>
      </c>
      <c r="N7589" s="2" cm="1">
        <f t="array" ref="N7589">IFERROR(INDEX(tblConsorcios[Prazo (meses)],MOD($J7589,ROWS(tblConsorcios[Produto]))+1),"")</f>
        <v>240</v>
      </c>
      <c r="O7589" s="20" cm="1">
        <f t="array" ref="O7589">IFERROR(INDEX(tblConsorcios[Parcela Mensal (R$)],MOD($J7589,ROWS(tblConsorcios[Produto]))+1),"")</f>
        <v>2039.33</v>
      </c>
      <c r="P7589" s="20" t="str" cm="1">
        <f t="array" ref="P7589">IFERROR(INDEX(tblClientes[Dividendo Mensal (R$)],INT($J7589/ROWS(tblConsorcios[Produto]))+1),"")</f>
        <v/>
      </c>
      <c r="Q7589" s="20" t="str">
        <f t="shared" si="355"/>
        <v/>
      </c>
      <c r="R7589">
        <f t="shared" si="356"/>
        <v>0</v>
      </c>
    </row>
    <row r="7590" spans="10:18" x14ac:dyDescent="0.2">
      <c r="J7590">
        <f t="shared" si="354"/>
        <v>7588</v>
      </c>
      <c r="K7590" t="str" cm="1">
        <f t="array" ref="K7590">IFERROR(INDEX(tblClientes[Cliente],INT($J7590/ROWS(tblConsorcios[Produto]))+1),"")</f>
        <v/>
      </c>
      <c r="L7590" t="str" cm="1">
        <f t="array" ref="L7590">IFERROR(INDEX(tblConsorcios[Produto],MOD($J7590,ROWS(tblConsorcios[Produto]))+1),"")</f>
        <v>Imóvel IE380 – 220m</v>
      </c>
      <c r="M7590" s="20" cm="1">
        <f t="array" ref="M7590">IFERROR(INDEX(tblConsorcios[Valor da Carta (R$)],MOD($J7590,ROWS(tblConsorcios[Produto]))+1),"")</f>
        <v>380000</v>
      </c>
      <c r="N7590" s="2" cm="1">
        <f t="array" ref="N7590">IFERROR(INDEX(tblConsorcios[Prazo (meses)],MOD($J7590,ROWS(tblConsorcios[Produto]))+1),"")</f>
        <v>220</v>
      </c>
      <c r="O7590" s="20" cm="1">
        <f t="array" ref="O7590">IFERROR(INDEX(tblConsorcios[Parcela Mensal (R$)],MOD($J7590,ROWS(tblConsorcios[Produto]))+1),"")</f>
        <v>2207.4499999999998</v>
      </c>
      <c r="P7590" s="20" t="str" cm="1">
        <f t="array" ref="P7590">IFERROR(INDEX(tblClientes[Dividendo Mensal (R$)],INT($J7590/ROWS(tblConsorcios[Produto]))+1),"")</f>
        <v/>
      </c>
      <c r="Q7590" s="20" t="str">
        <f t="shared" si="355"/>
        <v/>
      </c>
      <c r="R7590">
        <f t="shared" si="356"/>
        <v>0</v>
      </c>
    </row>
    <row r="7591" spans="10:18" x14ac:dyDescent="0.2">
      <c r="J7591">
        <f t="shared" si="354"/>
        <v>7589</v>
      </c>
      <c r="K7591" t="str" cm="1">
        <f t="array" ref="K7591">IFERROR(INDEX(tblClientes[Cliente],INT($J7591/ROWS(tblConsorcios[Produto]))+1),"")</f>
        <v/>
      </c>
      <c r="L7591" t="str" cm="1">
        <f t="array" ref="L7591">IFERROR(INDEX(tblConsorcios[Produto],MOD($J7591,ROWS(tblConsorcios[Produto]))+1),"")</f>
        <v>Imóvel IE380 – 200m</v>
      </c>
      <c r="M7591" s="20" cm="1">
        <f t="array" ref="M7591">IFERROR(INDEX(tblConsorcios[Valor da Carta (R$)],MOD($J7591,ROWS(tblConsorcios[Produto]))+1),"")</f>
        <v>380000</v>
      </c>
      <c r="N7591" s="2" cm="1">
        <f t="array" ref="N7591">IFERROR(INDEX(tblConsorcios[Prazo (meses)],MOD($J7591,ROWS(tblConsorcios[Produto]))+1),"")</f>
        <v>200</v>
      </c>
      <c r="O7591" s="20" cm="1">
        <f t="array" ref="O7591">IFERROR(INDEX(tblConsorcios[Parcela Mensal (R$)],MOD($J7591,ROWS(tblConsorcios[Produto]))+1),"")</f>
        <v>2409.1999999999998</v>
      </c>
      <c r="P7591" s="20" t="str" cm="1">
        <f t="array" ref="P7591">IFERROR(INDEX(tblClientes[Dividendo Mensal (R$)],INT($J7591/ROWS(tblConsorcios[Produto]))+1),"")</f>
        <v/>
      </c>
      <c r="Q7591" s="20" t="str">
        <f t="shared" si="355"/>
        <v/>
      </c>
      <c r="R7591">
        <f t="shared" si="356"/>
        <v>0</v>
      </c>
    </row>
    <row r="7592" spans="10:18" x14ac:dyDescent="0.2">
      <c r="J7592">
        <f t="shared" si="354"/>
        <v>7590</v>
      </c>
      <c r="K7592" t="str" cm="1">
        <f t="array" ref="K7592">IFERROR(INDEX(tblClientes[Cliente],INT($J7592/ROWS(tblConsorcios[Produto]))+1),"")</f>
        <v/>
      </c>
      <c r="L7592" t="str" cm="1">
        <f t="array" ref="L7592">IFERROR(INDEX(tblConsorcios[Produto],MOD($J7592,ROWS(tblConsorcios[Produto]))+1),"")</f>
        <v>Imóvel IE350 – 240m</v>
      </c>
      <c r="M7592" s="20" cm="1">
        <f t="array" ref="M7592">IFERROR(INDEX(tblConsorcios[Valor da Carta (R$)],MOD($J7592,ROWS(tblConsorcios[Produto]))+1),"")</f>
        <v>350000</v>
      </c>
      <c r="N7592" s="2" cm="1">
        <f t="array" ref="N7592">IFERROR(INDEX(tblConsorcios[Prazo (meses)],MOD($J7592,ROWS(tblConsorcios[Produto]))+1),"")</f>
        <v>240</v>
      </c>
      <c r="O7592" s="20" cm="1">
        <f t="array" ref="O7592">IFERROR(INDEX(tblConsorcios[Parcela Mensal (R$)],MOD($J7592,ROWS(tblConsorcios[Produto]))+1),"")</f>
        <v>1878.33</v>
      </c>
      <c r="P7592" s="20" t="str" cm="1">
        <f t="array" ref="P7592">IFERROR(INDEX(tblClientes[Dividendo Mensal (R$)],INT($J7592/ROWS(tblConsorcios[Produto]))+1),"")</f>
        <v/>
      </c>
      <c r="Q7592" s="20" t="str">
        <f t="shared" si="355"/>
        <v/>
      </c>
      <c r="R7592">
        <f t="shared" si="356"/>
        <v>0</v>
      </c>
    </row>
    <row r="7593" spans="10:18" x14ac:dyDescent="0.2">
      <c r="J7593">
        <f t="shared" si="354"/>
        <v>7591</v>
      </c>
      <c r="K7593" t="str" cm="1">
        <f t="array" ref="K7593">IFERROR(INDEX(tblClientes[Cliente],INT($J7593/ROWS(tblConsorcios[Produto]))+1),"")</f>
        <v/>
      </c>
      <c r="L7593" t="str" cm="1">
        <f t="array" ref="L7593">IFERROR(INDEX(tblConsorcios[Produto],MOD($J7593,ROWS(tblConsorcios[Produto]))+1),"")</f>
        <v>Imóvel IE350 – 220m</v>
      </c>
      <c r="M7593" s="20" cm="1">
        <f t="array" ref="M7593">IFERROR(INDEX(tblConsorcios[Valor da Carta (R$)],MOD($J7593,ROWS(tblConsorcios[Produto]))+1),"")</f>
        <v>350000</v>
      </c>
      <c r="N7593" s="2" cm="1">
        <f t="array" ref="N7593">IFERROR(INDEX(tblConsorcios[Prazo (meses)],MOD($J7593,ROWS(tblConsorcios[Produto]))+1),"")</f>
        <v>220</v>
      </c>
      <c r="O7593" s="20" cm="1">
        <f t="array" ref="O7593">IFERROR(INDEX(tblConsorcios[Parcela Mensal (R$)],MOD($J7593,ROWS(tblConsorcios[Produto]))+1),"")</f>
        <v>2033.18</v>
      </c>
      <c r="P7593" s="20" t="str" cm="1">
        <f t="array" ref="P7593">IFERROR(INDEX(tblClientes[Dividendo Mensal (R$)],INT($J7593/ROWS(tblConsorcios[Produto]))+1),"")</f>
        <v/>
      </c>
      <c r="Q7593" s="20" t="str">
        <f t="shared" si="355"/>
        <v/>
      </c>
      <c r="R7593">
        <f t="shared" si="356"/>
        <v>0</v>
      </c>
    </row>
    <row r="7594" spans="10:18" x14ac:dyDescent="0.2">
      <c r="J7594">
        <f t="shared" si="354"/>
        <v>7592</v>
      </c>
      <c r="K7594" t="str" cm="1">
        <f t="array" ref="K7594">IFERROR(INDEX(tblClientes[Cliente],INT($J7594/ROWS(tblConsorcios[Produto]))+1),"")</f>
        <v/>
      </c>
      <c r="L7594" t="str" cm="1">
        <f t="array" ref="L7594">IFERROR(INDEX(tblConsorcios[Produto],MOD($J7594,ROWS(tblConsorcios[Produto]))+1),"")</f>
        <v>Imóvel IE350 – 200m</v>
      </c>
      <c r="M7594" s="20" cm="1">
        <f t="array" ref="M7594">IFERROR(INDEX(tblConsorcios[Valor da Carta (R$)],MOD($J7594,ROWS(tblConsorcios[Produto]))+1),"")</f>
        <v>350000</v>
      </c>
      <c r="N7594" s="2" cm="1">
        <f t="array" ref="N7594">IFERROR(INDEX(tblConsorcios[Prazo (meses)],MOD($J7594,ROWS(tblConsorcios[Produto]))+1),"")</f>
        <v>200</v>
      </c>
      <c r="O7594" s="20" cm="1">
        <f t="array" ref="O7594">IFERROR(INDEX(tblConsorcios[Parcela Mensal (R$)],MOD($J7594,ROWS(tblConsorcios[Produto]))+1),"")</f>
        <v>2219</v>
      </c>
      <c r="P7594" s="20" t="str" cm="1">
        <f t="array" ref="P7594">IFERROR(INDEX(tblClientes[Dividendo Mensal (R$)],INT($J7594/ROWS(tblConsorcios[Produto]))+1),"")</f>
        <v/>
      </c>
      <c r="Q7594" s="20" t="str">
        <f t="shared" si="355"/>
        <v/>
      </c>
      <c r="R7594">
        <f t="shared" si="356"/>
        <v>0</v>
      </c>
    </row>
    <row r="7595" spans="10:18" x14ac:dyDescent="0.2">
      <c r="J7595">
        <f t="shared" si="354"/>
        <v>7593</v>
      </c>
      <c r="K7595" t="str" cm="1">
        <f t="array" ref="K7595">IFERROR(INDEX(tblClientes[Cliente],INT($J7595/ROWS(tblConsorcios[Produto]))+1),"")</f>
        <v/>
      </c>
      <c r="L7595" t="str" cm="1">
        <f t="array" ref="L7595">IFERROR(INDEX(tblConsorcios[Produto],MOD($J7595,ROWS(tblConsorcios[Produto]))+1),"")</f>
        <v>Imóvel IE330 – 240m</v>
      </c>
      <c r="M7595" s="20" cm="1">
        <f t="array" ref="M7595">IFERROR(INDEX(tblConsorcios[Valor da Carta (R$)],MOD($J7595,ROWS(tblConsorcios[Produto]))+1),"")</f>
        <v>330000</v>
      </c>
      <c r="N7595" s="2" cm="1">
        <f t="array" ref="N7595">IFERROR(INDEX(tblConsorcios[Prazo (meses)],MOD($J7595,ROWS(tblConsorcios[Produto]))+1),"")</f>
        <v>240</v>
      </c>
      <c r="O7595" s="20" cm="1">
        <f t="array" ref="O7595">IFERROR(INDEX(tblConsorcios[Parcela Mensal (R$)],MOD($J7595,ROWS(tblConsorcios[Produto]))+1),"")</f>
        <v>1771</v>
      </c>
      <c r="P7595" s="20" t="str" cm="1">
        <f t="array" ref="P7595">IFERROR(INDEX(tblClientes[Dividendo Mensal (R$)],INT($J7595/ROWS(tblConsorcios[Produto]))+1),"")</f>
        <v/>
      </c>
      <c r="Q7595" s="20" t="str">
        <f t="shared" si="355"/>
        <v/>
      </c>
      <c r="R7595">
        <f t="shared" si="356"/>
        <v>0</v>
      </c>
    </row>
    <row r="7596" spans="10:18" x14ac:dyDescent="0.2">
      <c r="J7596">
        <f t="shared" si="354"/>
        <v>7594</v>
      </c>
      <c r="K7596" t="str" cm="1">
        <f t="array" ref="K7596">IFERROR(INDEX(tblClientes[Cliente],INT($J7596/ROWS(tblConsorcios[Produto]))+1),"")</f>
        <v/>
      </c>
      <c r="L7596" t="str" cm="1">
        <f t="array" ref="L7596">IFERROR(INDEX(tblConsorcios[Produto],MOD($J7596,ROWS(tblConsorcios[Produto]))+1),"")</f>
        <v>Imóvel IE330 – 220m</v>
      </c>
      <c r="M7596" s="20" cm="1">
        <f t="array" ref="M7596">IFERROR(INDEX(tblConsorcios[Valor da Carta (R$)],MOD($J7596,ROWS(tblConsorcios[Produto]))+1),"")</f>
        <v>330000</v>
      </c>
      <c r="N7596" s="2" cm="1">
        <f t="array" ref="N7596">IFERROR(INDEX(tblConsorcios[Prazo (meses)],MOD($J7596,ROWS(tblConsorcios[Produto]))+1),"")</f>
        <v>220</v>
      </c>
      <c r="O7596" s="20" cm="1">
        <f t="array" ref="O7596">IFERROR(INDEX(tblConsorcios[Parcela Mensal (R$)],MOD($J7596,ROWS(tblConsorcios[Produto]))+1),"")</f>
        <v>1917</v>
      </c>
      <c r="P7596" s="20" t="str" cm="1">
        <f t="array" ref="P7596">IFERROR(INDEX(tblClientes[Dividendo Mensal (R$)],INT($J7596/ROWS(tblConsorcios[Produto]))+1),"")</f>
        <v/>
      </c>
      <c r="Q7596" s="20" t="str">
        <f t="shared" si="355"/>
        <v/>
      </c>
      <c r="R7596">
        <f t="shared" si="356"/>
        <v>0</v>
      </c>
    </row>
    <row r="7597" spans="10:18" x14ac:dyDescent="0.2">
      <c r="J7597">
        <f t="shared" si="354"/>
        <v>7595</v>
      </c>
      <c r="K7597" t="str" cm="1">
        <f t="array" ref="K7597">IFERROR(INDEX(tblClientes[Cliente],INT($J7597/ROWS(tblConsorcios[Produto]))+1),"")</f>
        <v/>
      </c>
      <c r="L7597" t="str" cm="1">
        <f t="array" ref="L7597">IFERROR(INDEX(tblConsorcios[Produto],MOD($J7597,ROWS(tblConsorcios[Produto]))+1),"")</f>
        <v>Imóvel IE330 – 200m</v>
      </c>
      <c r="M7597" s="20" cm="1">
        <f t="array" ref="M7597">IFERROR(INDEX(tblConsorcios[Valor da Carta (R$)],MOD($J7597,ROWS(tblConsorcios[Produto]))+1),"")</f>
        <v>330000</v>
      </c>
      <c r="N7597" s="2" cm="1">
        <f t="array" ref="N7597">IFERROR(INDEX(tblConsorcios[Prazo (meses)],MOD($J7597,ROWS(tblConsorcios[Produto]))+1),"")</f>
        <v>200</v>
      </c>
      <c r="O7597" s="20" cm="1">
        <f t="array" ref="O7597">IFERROR(INDEX(tblConsorcios[Parcela Mensal (R$)],MOD($J7597,ROWS(tblConsorcios[Produto]))+1),"")</f>
        <v>2092.1999999999998</v>
      </c>
      <c r="P7597" s="20" t="str" cm="1">
        <f t="array" ref="P7597">IFERROR(INDEX(tblClientes[Dividendo Mensal (R$)],INT($J7597/ROWS(tblConsorcios[Produto]))+1),"")</f>
        <v/>
      </c>
      <c r="Q7597" s="20" t="str">
        <f t="shared" si="355"/>
        <v/>
      </c>
      <c r="R7597">
        <f t="shared" si="356"/>
        <v>0</v>
      </c>
    </row>
    <row r="7598" spans="10:18" x14ac:dyDescent="0.2">
      <c r="J7598">
        <f t="shared" si="354"/>
        <v>7596</v>
      </c>
      <c r="K7598" t="str" cm="1">
        <f t="array" ref="K7598">IFERROR(INDEX(tblClientes[Cliente],INT($J7598/ROWS(tblConsorcios[Produto]))+1),"")</f>
        <v/>
      </c>
      <c r="L7598" t="str" cm="1">
        <f t="array" ref="L7598">IFERROR(INDEX(tblConsorcios[Produto],MOD($J7598,ROWS(tblConsorcios[Produto]))+1),"")</f>
        <v>Imóvel IE300 – 240m</v>
      </c>
      <c r="M7598" s="20" cm="1">
        <f t="array" ref="M7598">IFERROR(INDEX(tblConsorcios[Valor da Carta (R$)],MOD($J7598,ROWS(tblConsorcios[Produto]))+1),"")</f>
        <v>300000</v>
      </c>
      <c r="N7598" s="2" cm="1">
        <f t="array" ref="N7598">IFERROR(INDEX(tblConsorcios[Prazo (meses)],MOD($J7598,ROWS(tblConsorcios[Produto]))+1),"")</f>
        <v>240</v>
      </c>
      <c r="O7598" s="20" cm="1">
        <f t="array" ref="O7598">IFERROR(INDEX(tblConsorcios[Parcela Mensal (R$)],MOD($J7598,ROWS(tblConsorcios[Produto]))+1),"")</f>
        <v>1610</v>
      </c>
      <c r="P7598" s="20" t="str" cm="1">
        <f t="array" ref="P7598">IFERROR(INDEX(tblClientes[Dividendo Mensal (R$)],INT($J7598/ROWS(tblConsorcios[Produto]))+1),"")</f>
        <v/>
      </c>
      <c r="Q7598" s="20" t="str">
        <f t="shared" si="355"/>
        <v/>
      </c>
      <c r="R7598">
        <f t="shared" si="356"/>
        <v>0</v>
      </c>
    </row>
    <row r="7599" spans="10:18" x14ac:dyDescent="0.2">
      <c r="J7599">
        <f t="shared" si="354"/>
        <v>7597</v>
      </c>
      <c r="K7599" t="str" cm="1">
        <f t="array" ref="K7599">IFERROR(INDEX(tblClientes[Cliente],INT($J7599/ROWS(tblConsorcios[Produto]))+1),"")</f>
        <v/>
      </c>
      <c r="L7599" t="str" cm="1">
        <f t="array" ref="L7599">IFERROR(INDEX(tblConsorcios[Produto],MOD($J7599,ROWS(tblConsorcios[Produto]))+1),"")</f>
        <v>Imóvel IE300 – 220m</v>
      </c>
      <c r="M7599" s="20" cm="1">
        <f t="array" ref="M7599">IFERROR(INDEX(tblConsorcios[Valor da Carta (R$)],MOD($J7599,ROWS(tblConsorcios[Produto]))+1),"")</f>
        <v>300000</v>
      </c>
      <c r="N7599" s="2" cm="1">
        <f t="array" ref="N7599">IFERROR(INDEX(tblConsorcios[Prazo (meses)],MOD($J7599,ROWS(tblConsorcios[Produto]))+1),"")</f>
        <v>220</v>
      </c>
      <c r="O7599" s="20" cm="1">
        <f t="array" ref="O7599">IFERROR(INDEX(tblConsorcios[Parcela Mensal (R$)],MOD($J7599,ROWS(tblConsorcios[Produto]))+1),"")</f>
        <v>1742.73</v>
      </c>
      <c r="P7599" s="20" t="str" cm="1">
        <f t="array" ref="P7599">IFERROR(INDEX(tblClientes[Dividendo Mensal (R$)],INT($J7599/ROWS(tblConsorcios[Produto]))+1),"")</f>
        <v/>
      </c>
      <c r="Q7599" s="20" t="str">
        <f t="shared" si="355"/>
        <v/>
      </c>
      <c r="R7599">
        <f t="shared" si="356"/>
        <v>0</v>
      </c>
    </row>
    <row r="7600" spans="10:18" x14ac:dyDescent="0.2">
      <c r="J7600">
        <f t="shared" si="354"/>
        <v>7598</v>
      </c>
      <c r="K7600" t="str" cm="1">
        <f t="array" ref="K7600">IFERROR(INDEX(tblClientes[Cliente],INT($J7600/ROWS(tblConsorcios[Produto]))+1),"")</f>
        <v/>
      </c>
      <c r="L7600" t="str" cm="1">
        <f t="array" ref="L7600">IFERROR(INDEX(tblConsorcios[Produto],MOD($J7600,ROWS(tblConsorcios[Produto]))+1),"")</f>
        <v>Imóvel IE300 – 200m</v>
      </c>
      <c r="M7600" s="20" cm="1">
        <f t="array" ref="M7600">IFERROR(INDEX(tblConsorcios[Valor da Carta (R$)],MOD($J7600,ROWS(tblConsorcios[Produto]))+1),"")</f>
        <v>300000</v>
      </c>
      <c r="N7600" s="2" cm="1">
        <f t="array" ref="N7600">IFERROR(INDEX(tblConsorcios[Prazo (meses)],MOD($J7600,ROWS(tblConsorcios[Produto]))+1),"")</f>
        <v>200</v>
      </c>
      <c r="O7600" s="20" cm="1">
        <f t="array" ref="O7600">IFERROR(INDEX(tblConsorcios[Parcela Mensal (R$)],MOD($J7600,ROWS(tblConsorcios[Produto]))+1),"")</f>
        <v>1902</v>
      </c>
      <c r="P7600" s="20" t="str" cm="1">
        <f t="array" ref="P7600">IFERROR(INDEX(tblClientes[Dividendo Mensal (R$)],INT($J7600/ROWS(tblConsorcios[Produto]))+1),"")</f>
        <v/>
      </c>
      <c r="Q7600" s="20" t="str">
        <f t="shared" si="355"/>
        <v/>
      </c>
      <c r="R7600">
        <f t="shared" si="356"/>
        <v>0</v>
      </c>
    </row>
    <row r="7601" spans="10:18" x14ac:dyDescent="0.2">
      <c r="J7601">
        <f t="shared" si="354"/>
        <v>7599</v>
      </c>
      <c r="K7601" t="str" cm="1">
        <f t="array" ref="K7601">IFERROR(INDEX(tblClientes[Cliente],INT($J7601/ROWS(tblConsorcios[Produto]))+1),"")</f>
        <v/>
      </c>
      <c r="L7601" t="str" cm="1">
        <f t="array" ref="L7601">IFERROR(INDEX(tblConsorcios[Produto],MOD($J7601,ROWS(tblConsorcios[Produto]))+1),"")</f>
        <v>Imóvel IE240 – 240m</v>
      </c>
      <c r="M7601" s="20" cm="1">
        <f t="array" ref="M7601">IFERROR(INDEX(tblConsorcios[Valor da Carta (R$)],MOD($J7601,ROWS(tblConsorcios[Produto]))+1),"")</f>
        <v>240000</v>
      </c>
      <c r="N7601" s="2" cm="1">
        <f t="array" ref="N7601">IFERROR(INDEX(tblConsorcios[Prazo (meses)],MOD($J7601,ROWS(tblConsorcios[Produto]))+1),"")</f>
        <v>240</v>
      </c>
      <c r="O7601" s="20" cm="1">
        <f t="array" ref="O7601">IFERROR(INDEX(tblConsorcios[Parcela Mensal (R$)],MOD($J7601,ROWS(tblConsorcios[Produto]))+1),"")</f>
        <v>1288</v>
      </c>
      <c r="P7601" s="20" t="str" cm="1">
        <f t="array" ref="P7601">IFERROR(INDEX(tblClientes[Dividendo Mensal (R$)],INT($J7601/ROWS(tblConsorcios[Produto]))+1),"")</f>
        <v/>
      </c>
      <c r="Q7601" s="20" t="str">
        <f t="shared" si="355"/>
        <v/>
      </c>
      <c r="R7601">
        <f t="shared" si="356"/>
        <v>0</v>
      </c>
    </row>
    <row r="7602" spans="10:18" x14ac:dyDescent="0.2">
      <c r="J7602">
        <f t="shared" si="354"/>
        <v>7600</v>
      </c>
      <c r="K7602" t="str" cm="1">
        <f t="array" ref="K7602">IFERROR(INDEX(tblClientes[Cliente],INT($J7602/ROWS(tblConsorcios[Produto]))+1),"")</f>
        <v/>
      </c>
      <c r="L7602" t="str" cm="1">
        <f t="array" ref="L7602">IFERROR(INDEX(tblConsorcios[Produto],MOD($J7602,ROWS(tblConsorcios[Produto]))+1),"")</f>
        <v>Imóvel IE240 – 220m</v>
      </c>
      <c r="M7602" s="20" cm="1">
        <f t="array" ref="M7602">IFERROR(INDEX(tblConsorcios[Valor da Carta (R$)],MOD($J7602,ROWS(tblConsorcios[Produto]))+1),"")</f>
        <v>240000</v>
      </c>
      <c r="N7602" s="2" cm="1">
        <f t="array" ref="N7602">IFERROR(INDEX(tblConsorcios[Prazo (meses)],MOD($J7602,ROWS(tblConsorcios[Produto]))+1),"")</f>
        <v>220</v>
      </c>
      <c r="O7602" s="20" cm="1">
        <f t="array" ref="O7602">IFERROR(INDEX(tblConsorcios[Parcela Mensal (R$)],MOD($J7602,ROWS(tblConsorcios[Produto]))+1),"")</f>
        <v>1394.18</v>
      </c>
      <c r="P7602" s="20" t="str" cm="1">
        <f t="array" ref="P7602">IFERROR(INDEX(tblClientes[Dividendo Mensal (R$)],INT($J7602/ROWS(tblConsorcios[Produto]))+1),"")</f>
        <v/>
      </c>
      <c r="Q7602" s="20" t="str">
        <f t="shared" si="355"/>
        <v/>
      </c>
      <c r="R7602">
        <f t="shared" si="356"/>
        <v>0</v>
      </c>
    </row>
    <row r="7603" spans="10:18" x14ac:dyDescent="0.2">
      <c r="J7603">
        <f t="shared" si="354"/>
        <v>7601</v>
      </c>
      <c r="K7603" t="str" cm="1">
        <f t="array" ref="K7603">IFERROR(INDEX(tblClientes[Cliente],INT($J7603/ROWS(tblConsorcios[Produto]))+1),"")</f>
        <v/>
      </c>
      <c r="L7603" t="str" cm="1">
        <f t="array" ref="L7603">IFERROR(INDEX(tblConsorcios[Produto],MOD($J7603,ROWS(tblConsorcios[Produto]))+1),"")</f>
        <v>Imóvel IE240 – 200m</v>
      </c>
      <c r="M7603" s="20" cm="1">
        <f t="array" ref="M7603">IFERROR(INDEX(tblConsorcios[Valor da Carta (R$)],MOD($J7603,ROWS(tblConsorcios[Produto]))+1),"")</f>
        <v>240000</v>
      </c>
      <c r="N7603" s="2" cm="1">
        <f t="array" ref="N7603">IFERROR(INDEX(tblConsorcios[Prazo (meses)],MOD($J7603,ROWS(tblConsorcios[Produto]))+1),"")</f>
        <v>200</v>
      </c>
      <c r="O7603" s="20" cm="1">
        <f t="array" ref="O7603">IFERROR(INDEX(tblConsorcios[Parcela Mensal (R$)],MOD($J7603,ROWS(tblConsorcios[Produto]))+1),"")</f>
        <v>1521.6</v>
      </c>
      <c r="P7603" s="20" t="str" cm="1">
        <f t="array" ref="P7603">IFERROR(INDEX(tblClientes[Dividendo Mensal (R$)],INT($J7603/ROWS(tblConsorcios[Produto]))+1),"")</f>
        <v/>
      </c>
      <c r="Q7603" s="20" t="str">
        <f t="shared" si="355"/>
        <v/>
      </c>
      <c r="R7603">
        <f t="shared" si="356"/>
        <v>0</v>
      </c>
    </row>
    <row r="7604" spans="10:18" x14ac:dyDescent="0.2">
      <c r="J7604">
        <f t="shared" si="354"/>
        <v>7602</v>
      </c>
      <c r="K7604" t="str" cm="1">
        <f t="array" ref="K7604">IFERROR(INDEX(tblClientes[Cliente],INT($J7604/ROWS(tblConsorcios[Produto]))+1),"")</f>
        <v/>
      </c>
      <c r="L7604" t="str" cm="1">
        <f t="array" ref="L7604">IFERROR(INDEX(tblConsorcios[Produto],MOD($J7604,ROWS(tblConsorcios[Produto]))+1),"")</f>
        <v>Imóvel IE230 – 240m</v>
      </c>
      <c r="M7604" s="20" cm="1">
        <f t="array" ref="M7604">IFERROR(INDEX(tblConsorcios[Valor da Carta (R$)],MOD($J7604,ROWS(tblConsorcios[Produto]))+1),"")</f>
        <v>230000</v>
      </c>
      <c r="N7604" s="2" cm="1">
        <f t="array" ref="N7604">IFERROR(INDEX(tblConsorcios[Prazo (meses)],MOD($J7604,ROWS(tblConsorcios[Produto]))+1),"")</f>
        <v>240</v>
      </c>
      <c r="O7604" s="20" cm="1">
        <f t="array" ref="O7604">IFERROR(INDEX(tblConsorcios[Parcela Mensal (R$)],MOD($J7604,ROWS(tblConsorcios[Produto]))+1),"")</f>
        <v>1234.33</v>
      </c>
      <c r="P7604" s="20" t="str" cm="1">
        <f t="array" ref="P7604">IFERROR(INDEX(tblClientes[Dividendo Mensal (R$)],INT($J7604/ROWS(tblConsorcios[Produto]))+1),"")</f>
        <v/>
      </c>
      <c r="Q7604" s="20" t="str">
        <f t="shared" si="355"/>
        <v/>
      </c>
      <c r="R7604">
        <f t="shared" si="356"/>
        <v>0</v>
      </c>
    </row>
    <row r="7605" spans="10:18" x14ac:dyDescent="0.2">
      <c r="J7605">
        <f t="shared" si="354"/>
        <v>7603</v>
      </c>
      <c r="K7605" t="str" cm="1">
        <f t="array" ref="K7605">IFERROR(INDEX(tblClientes[Cliente],INT($J7605/ROWS(tblConsorcios[Produto]))+1),"")</f>
        <v/>
      </c>
      <c r="L7605" t="str" cm="1">
        <f t="array" ref="L7605">IFERROR(INDEX(tblConsorcios[Produto],MOD($J7605,ROWS(tblConsorcios[Produto]))+1),"")</f>
        <v>Imóvel IE230 – 220m</v>
      </c>
      <c r="M7605" s="20" cm="1">
        <f t="array" ref="M7605">IFERROR(INDEX(tblConsorcios[Valor da Carta (R$)],MOD($J7605,ROWS(tblConsorcios[Produto]))+1),"")</f>
        <v>230000</v>
      </c>
      <c r="N7605" s="2" cm="1">
        <f t="array" ref="N7605">IFERROR(INDEX(tblConsorcios[Prazo (meses)],MOD($J7605,ROWS(tblConsorcios[Produto]))+1),"")</f>
        <v>220</v>
      </c>
      <c r="O7605" s="20" cm="1">
        <f t="array" ref="O7605">IFERROR(INDEX(tblConsorcios[Parcela Mensal (R$)],MOD($J7605,ROWS(tblConsorcios[Produto]))+1),"")</f>
        <v>1336.09</v>
      </c>
      <c r="P7605" s="20" t="str" cm="1">
        <f t="array" ref="P7605">IFERROR(INDEX(tblClientes[Dividendo Mensal (R$)],INT($J7605/ROWS(tblConsorcios[Produto]))+1),"")</f>
        <v/>
      </c>
      <c r="Q7605" s="20" t="str">
        <f t="shared" si="355"/>
        <v/>
      </c>
      <c r="R7605">
        <f t="shared" si="356"/>
        <v>0</v>
      </c>
    </row>
    <row r="7606" spans="10:18" x14ac:dyDescent="0.2">
      <c r="J7606">
        <f t="shared" si="354"/>
        <v>7604</v>
      </c>
      <c r="K7606" t="str" cm="1">
        <f t="array" ref="K7606">IFERROR(INDEX(tblClientes[Cliente],INT($J7606/ROWS(tblConsorcios[Produto]))+1),"")</f>
        <v/>
      </c>
      <c r="L7606" t="str" cm="1">
        <f t="array" ref="L7606">IFERROR(INDEX(tblConsorcios[Produto],MOD($J7606,ROWS(tblConsorcios[Produto]))+1),"")</f>
        <v>Imóvel IE230 – 200m</v>
      </c>
      <c r="M7606" s="20" cm="1">
        <f t="array" ref="M7606">IFERROR(INDEX(tblConsorcios[Valor da Carta (R$)],MOD($J7606,ROWS(tblConsorcios[Produto]))+1),"")</f>
        <v>230000</v>
      </c>
      <c r="N7606" s="2" cm="1">
        <f t="array" ref="N7606">IFERROR(INDEX(tblConsorcios[Prazo (meses)],MOD($J7606,ROWS(tblConsorcios[Produto]))+1),"")</f>
        <v>200</v>
      </c>
      <c r="O7606" s="20" cm="1">
        <f t="array" ref="O7606">IFERROR(INDEX(tblConsorcios[Parcela Mensal (R$)],MOD($J7606,ROWS(tblConsorcios[Produto]))+1),"")</f>
        <v>1458.2</v>
      </c>
      <c r="P7606" s="20" t="str" cm="1">
        <f t="array" ref="P7606">IFERROR(INDEX(tblClientes[Dividendo Mensal (R$)],INT($J7606/ROWS(tblConsorcios[Produto]))+1),"")</f>
        <v/>
      </c>
      <c r="Q7606" s="20" t="str">
        <f t="shared" si="355"/>
        <v/>
      </c>
      <c r="R7606">
        <f t="shared" si="356"/>
        <v>0</v>
      </c>
    </row>
    <row r="7607" spans="10:18" x14ac:dyDescent="0.2">
      <c r="J7607">
        <f t="shared" si="354"/>
        <v>7605</v>
      </c>
      <c r="K7607" t="str" cm="1">
        <f t="array" ref="K7607">IFERROR(INDEX(tblClientes[Cliente],INT($J7607/ROWS(tblConsorcios[Produto]))+1),"")</f>
        <v/>
      </c>
      <c r="L7607" t="str" cm="1">
        <f t="array" ref="L7607">IFERROR(INDEX(tblConsorcios[Produto],MOD($J7607,ROWS(tblConsorcios[Produto]))+1),"")</f>
        <v>Imóvel IE220 – 240m</v>
      </c>
      <c r="M7607" s="20" cm="1">
        <f t="array" ref="M7607">IFERROR(INDEX(tblConsorcios[Valor da Carta (R$)],MOD($J7607,ROWS(tblConsorcios[Produto]))+1),"")</f>
        <v>220000</v>
      </c>
      <c r="N7607" s="2" cm="1">
        <f t="array" ref="N7607">IFERROR(INDEX(tblConsorcios[Prazo (meses)],MOD($J7607,ROWS(tblConsorcios[Produto]))+1),"")</f>
        <v>240</v>
      </c>
      <c r="O7607" s="20" cm="1">
        <f t="array" ref="O7607">IFERROR(INDEX(tblConsorcios[Parcela Mensal (R$)],MOD($J7607,ROWS(tblConsorcios[Produto]))+1),"")</f>
        <v>1180.67</v>
      </c>
      <c r="P7607" s="20" t="str" cm="1">
        <f t="array" ref="P7607">IFERROR(INDEX(tblClientes[Dividendo Mensal (R$)],INT($J7607/ROWS(tblConsorcios[Produto]))+1),"")</f>
        <v/>
      </c>
      <c r="Q7607" s="20" t="str">
        <f t="shared" si="355"/>
        <v/>
      </c>
      <c r="R7607">
        <f t="shared" si="356"/>
        <v>0</v>
      </c>
    </row>
    <row r="7608" spans="10:18" x14ac:dyDescent="0.2">
      <c r="J7608">
        <f t="shared" si="354"/>
        <v>7606</v>
      </c>
      <c r="K7608" t="str" cm="1">
        <f t="array" ref="K7608">IFERROR(INDEX(tblClientes[Cliente],INT($J7608/ROWS(tblConsorcios[Produto]))+1),"")</f>
        <v/>
      </c>
      <c r="L7608" t="str" cm="1">
        <f t="array" ref="L7608">IFERROR(INDEX(tblConsorcios[Produto],MOD($J7608,ROWS(tblConsorcios[Produto]))+1),"")</f>
        <v>Imóvel IE220 – 220m</v>
      </c>
      <c r="M7608" s="20" cm="1">
        <f t="array" ref="M7608">IFERROR(INDEX(tblConsorcios[Valor da Carta (R$)],MOD($J7608,ROWS(tblConsorcios[Produto]))+1),"")</f>
        <v>220000</v>
      </c>
      <c r="N7608" s="2" cm="1">
        <f t="array" ref="N7608">IFERROR(INDEX(tblConsorcios[Prazo (meses)],MOD($J7608,ROWS(tblConsorcios[Produto]))+1),"")</f>
        <v>220</v>
      </c>
      <c r="O7608" s="20" cm="1">
        <f t="array" ref="O7608">IFERROR(INDEX(tblConsorcios[Parcela Mensal (R$)],MOD($J7608,ROWS(tblConsorcios[Produto]))+1),"")</f>
        <v>1278</v>
      </c>
      <c r="P7608" s="20" t="str" cm="1">
        <f t="array" ref="P7608">IFERROR(INDEX(tblClientes[Dividendo Mensal (R$)],INT($J7608/ROWS(tblConsorcios[Produto]))+1),"")</f>
        <v/>
      </c>
      <c r="Q7608" s="20" t="str">
        <f t="shared" si="355"/>
        <v/>
      </c>
      <c r="R7608">
        <f t="shared" si="356"/>
        <v>0</v>
      </c>
    </row>
    <row r="7609" spans="10:18" x14ac:dyDescent="0.2">
      <c r="J7609">
        <f t="shared" si="354"/>
        <v>7607</v>
      </c>
      <c r="K7609" t="str" cm="1">
        <f t="array" ref="K7609">IFERROR(INDEX(tblClientes[Cliente],INT($J7609/ROWS(tblConsorcios[Produto]))+1),"")</f>
        <v/>
      </c>
      <c r="L7609" t="str" cm="1">
        <f t="array" ref="L7609">IFERROR(INDEX(tblConsorcios[Produto],MOD($J7609,ROWS(tblConsorcios[Produto]))+1),"")</f>
        <v>Imóvel IE220 – 200m</v>
      </c>
      <c r="M7609" s="20" cm="1">
        <f t="array" ref="M7609">IFERROR(INDEX(tblConsorcios[Valor da Carta (R$)],MOD($J7609,ROWS(tblConsorcios[Produto]))+1),"")</f>
        <v>220000</v>
      </c>
      <c r="N7609" s="2" cm="1">
        <f t="array" ref="N7609">IFERROR(INDEX(tblConsorcios[Prazo (meses)],MOD($J7609,ROWS(tblConsorcios[Produto]))+1),"")</f>
        <v>200</v>
      </c>
      <c r="O7609" s="20" cm="1">
        <f t="array" ref="O7609">IFERROR(INDEX(tblConsorcios[Parcela Mensal (R$)],MOD($J7609,ROWS(tblConsorcios[Produto]))+1),"")</f>
        <v>1394.8</v>
      </c>
      <c r="P7609" s="20" t="str" cm="1">
        <f t="array" ref="P7609">IFERROR(INDEX(tblClientes[Dividendo Mensal (R$)],INT($J7609/ROWS(tblConsorcios[Produto]))+1),"")</f>
        <v/>
      </c>
      <c r="Q7609" s="20" t="str">
        <f t="shared" si="355"/>
        <v/>
      </c>
      <c r="R7609">
        <f t="shared" si="356"/>
        <v>0</v>
      </c>
    </row>
    <row r="7610" spans="10:18" x14ac:dyDescent="0.2">
      <c r="J7610">
        <f t="shared" si="354"/>
        <v>7608</v>
      </c>
      <c r="K7610" t="str" cm="1">
        <f t="array" ref="K7610">IFERROR(INDEX(tblClientes[Cliente],INT($J7610/ROWS(tblConsorcios[Produto]))+1),"")</f>
        <v/>
      </c>
      <c r="L7610" t="str" cm="1">
        <f t="array" ref="L7610">IFERROR(INDEX(tblConsorcios[Produto],MOD($J7610,ROWS(tblConsorcios[Produto]))+1),"")</f>
        <v>Imóvel IE200 – 240m</v>
      </c>
      <c r="M7610" s="20" cm="1">
        <f t="array" ref="M7610">IFERROR(INDEX(tblConsorcios[Valor da Carta (R$)],MOD($J7610,ROWS(tblConsorcios[Produto]))+1),"")</f>
        <v>200000</v>
      </c>
      <c r="N7610" s="2" cm="1">
        <f t="array" ref="N7610">IFERROR(INDEX(tblConsorcios[Prazo (meses)],MOD($J7610,ROWS(tblConsorcios[Produto]))+1),"")</f>
        <v>240</v>
      </c>
      <c r="O7610" s="20" cm="1">
        <f t="array" ref="O7610">IFERROR(INDEX(tblConsorcios[Parcela Mensal (R$)],MOD($J7610,ROWS(tblConsorcios[Produto]))+1),"")</f>
        <v>1073.33</v>
      </c>
      <c r="P7610" s="20" t="str" cm="1">
        <f t="array" ref="P7610">IFERROR(INDEX(tblClientes[Dividendo Mensal (R$)],INT($J7610/ROWS(tblConsorcios[Produto]))+1),"")</f>
        <v/>
      </c>
      <c r="Q7610" s="20" t="str">
        <f t="shared" si="355"/>
        <v/>
      </c>
      <c r="R7610">
        <f t="shared" si="356"/>
        <v>0</v>
      </c>
    </row>
    <row r="7611" spans="10:18" x14ac:dyDescent="0.2">
      <c r="J7611">
        <f t="shared" si="354"/>
        <v>7609</v>
      </c>
      <c r="K7611" t="str" cm="1">
        <f t="array" ref="K7611">IFERROR(INDEX(tblClientes[Cliente],INT($J7611/ROWS(tblConsorcios[Produto]))+1),"")</f>
        <v/>
      </c>
      <c r="L7611" t="str" cm="1">
        <f t="array" ref="L7611">IFERROR(INDEX(tblConsorcios[Produto],MOD($J7611,ROWS(tblConsorcios[Produto]))+1),"")</f>
        <v>Imóvel IE200 – 220m</v>
      </c>
      <c r="M7611" s="20" cm="1">
        <f t="array" ref="M7611">IFERROR(INDEX(tblConsorcios[Valor da Carta (R$)],MOD($J7611,ROWS(tblConsorcios[Produto]))+1),"")</f>
        <v>200000</v>
      </c>
      <c r="N7611" s="2" cm="1">
        <f t="array" ref="N7611">IFERROR(INDEX(tblConsorcios[Prazo (meses)],MOD($J7611,ROWS(tblConsorcios[Produto]))+1),"")</f>
        <v>220</v>
      </c>
      <c r="O7611" s="20" cm="1">
        <f t="array" ref="O7611">IFERROR(INDEX(tblConsorcios[Parcela Mensal (R$)],MOD($J7611,ROWS(tblConsorcios[Produto]))+1),"")</f>
        <v>1161.82</v>
      </c>
      <c r="P7611" s="20" t="str" cm="1">
        <f t="array" ref="P7611">IFERROR(INDEX(tblClientes[Dividendo Mensal (R$)],INT($J7611/ROWS(tblConsorcios[Produto]))+1),"")</f>
        <v/>
      </c>
      <c r="Q7611" s="20" t="str">
        <f t="shared" si="355"/>
        <v/>
      </c>
      <c r="R7611">
        <f t="shared" si="356"/>
        <v>0</v>
      </c>
    </row>
    <row r="7612" spans="10:18" x14ac:dyDescent="0.2">
      <c r="J7612">
        <f t="shared" si="354"/>
        <v>7610</v>
      </c>
      <c r="K7612" t="str" cm="1">
        <f t="array" ref="K7612">IFERROR(INDEX(tblClientes[Cliente],INT($J7612/ROWS(tblConsorcios[Produto]))+1),"")</f>
        <v/>
      </c>
      <c r="L7612" t="str" cm="1">
        <f t="array" ref="L7612">IFERROR(INDEX(tblConsorcios[Produto],MOD($J7612,ROWS(tblConsorcios[Produto]))+1),"")</f>
        <v>Imóvel IE200 – 200m</v>
      </c>
      <c r="M7612" s="20" cm="1">
        <f t="array" ref="M7612">IFERROR(INDEX(tblConsorcios[Valor da Carta (R$)],MOD($J7612,ROWS(tblConsorcios[Produto]))+1),"")</f>
        <v>200000</v>
      </c>
      <c r="N7612" s="2" cm="1">
        <f t="array" ref="N7612">IFERROR(INDEX(tblConsorcios[Prazo (meses)],MOD($J7612,ROWS(tblConsorcios[Produto]))+1),"")</f>
        <v>200</v>
      </c>
      <c r="O7612" s="20" cm="1">
        <f t="array" ref="O7612">IFERROR(INDEX(tblConsorcios[Parcela Mensal (R$)],MOD($J7612,ROWS(tblConsorcios[Produto]))+1),"")</f>
        <v>1268</v>
      </c>
      <c r="P7612" s="20" t="str" cm="1">
        <f t="array" ref="P7612">IFERROR(INDEX(tblClientes[Dividendo Mensal (R$)],INT($J7612/ROWS(tblConsorcios[Produto]))+1),"")</f>
        <v/>
      </c>
      <c r="Q7612" s="20" t="str">
        <f t="shared" si="355"/>
        <v/>
      </c>
      <c r="R7612">
        <f t="shared" si="356"/>
        <v>0</v>
      </c>
    </row>
    <row r="7613" spans="10:18" x14ac:dyDescent="0.2">
      <c r="J7613">
        <f t="shared" si="354"/>
        <v>7611</v>
      </c>
      <c r="K7613" t="str" cm="1">
        <f t="array" ref="K7613">IFERROR(INDEX(tblClientes[Cliente],INT($J7613/ROWS(tblConsorcios[Produto]))+1),"")</f>
        <v/>
      </c>
      <c r="L7613" t="str" cm="1">
        <f t="array" ref="L7613">IFERROR(INDEX(tblConsorcios[Produto],MOD($J7613,ROWS(tblConsorcios[Produto]))+1),"")</f>
        <v>Imóvel IE150 – 240m</v>
      </c>
      <c r="M7613" s="20" cm="1">
        <f t="array" ref="M7613">IFERROR(INDEX(tblConsorcios[Valor da Carta (R$)],MOD($J7613,ROWS(tblConsorcios[Produto]))+1),"")</f>
        <v>150000</v>
      </c>
      <c r="N7613" s="2" cm="1">
        <f t="array" ref="N7613">IFERROR(INDEX(tblConsorcios[Prazo (meses)],MOD($J7613,ROWS(tblConsorcios[Produto]))+1),"")</f>
        <v>240</v>
      </c>
      <c r="O7613" s="20" cm="1">
        <f t="array" ref="O7613">IFERROR(INDEX(tblConsorcios[Parcela Mensal (R$)],MOD($J7613,ROWS(tblConsorcios[Produto]))+1),"")</f>
        <v>805</v>
      </c>
      <c r="P7613" s="20" t="str" cm="1">
        <f t="array" ref="P7613">IFERROR(INDEX(tblClientes[Dividendo Mensal (R$)],INT($J7613/ROWS(tblConsorcios[Produto]))+1),"")</f>
        <v/>
      </c>
      <c r="Q7613" s="20" t="str">
        <f t="shared" si="355"/>
        <v/>
      </c>
      <c r="R7613">
        <f t="shared" si="356"/>
        <v>0</v>
      </c>
    </row>
    <row r="7614" spans="10:18" x14ac:dyDescent="0.2">
      <c r="J7614">
        <f t="shared" si="354"/>
        <v>7612</v>
      </c>
      <c r="K7614" t="str" cm="1">
        <f t="array" ref="K7614">IFERROR(INDEX(tblClientes[Cliente],INT($J7614/ROWS(tblConsorcios[Produto]))+1),"")</f>
        <v/>
      </c>
      <c r="L7614" t="str" cm="1">
        <f t="array" ref="L7614">IFERROR(INDEX(tblConsorcios[Produto],MOD($J7614,ROWS(tblConsorcios[Produto]))+1),"")</f>
        <v>Imóvel IE150 – 220m</v>
      </c>
      <c r="M7614" s="20" cm="1">
        <f t="array" ref="M7614">IFERROR(INDEX(tblConsorcios[Valor da Carta (R$)],MOD($J7614,ROWS(tblConsorcios[Produto]))+1),"")</f>
        <v>150000</v>
      </c>
      <c r="N7614" s="2" cm="1">
        <f t="array" ref="N7614">IFERROR(INDEX(tblConsorcios[Prazo (meses)],MOD($J7614,ROWS(tblConsorcios[Produto]))+1),"")</f>
        <v>220</v>
      </c>
      <c r="O7614" s="20" cm="1">
        <f t="array" ref="O7614">IFERROR(INDEX(tblConsorcios[Parcela Mensal (R$)],MOD($J7614,ROWS(tblConsorcios[Produto]))+1),"")</f>
        <v>871.36</v>
      </c>
      <c r="P7614" s="20" t="str" cm="1">
        <f t="array" ref="P7614">IFERROR(INDEX(tblClientes[Dividendo Mensal (R$)],INT($J7614/ROWS(tblConsorcios[Produto]))+1),"")</f>
        <v/>
      </c>
      <c r="Q7614" s="20" t="str">
        <f t="shared" si="355"/>
        <v/>
      </c>
      <c r="R7614">
        <f t="shared" si="356"/>
        <v>0</v>
      </c>
    </row>
    <row r="7615" spans="10:18" x14ac:dyDescent="0.2">
      <c r="J7615">
        <f t="shared" si="354"/>
        <v>7613</v>
      </c>
      <c r="K7615" t="str" cm="1">
        <f t="array" ref="K7615">IFERROR(INDEX(tblClientes[Cliente],INT($J7615/ROWS(tblConsorcios[Produto]))+1),"")</f>
        <v/>
      </c>
      <c r="L7615" t="str" cm="1">
        <f t="array" ref="L7615">IFERROR(INDEX(tblConsorcios[Produto],MOD($J7615,ROWS(tblConsorcios[Produto]))+1),"")</f>
        <v>Imóvel IE150 – 200m</v>
      </c>
      <c r="M7615" s="20" cm="1">
        <f t="array" ref="M7615">IFERROR(INDEX(tblConsorcios[Valor da Carta (R$)],MOD($J7615,ROWS(tblConsorcios[Produto]))+1),"")</f>
        <v>150000</v>
      </c>
      <c r="N7615" s="2" cm="1">
        <f t="array" ref="N7615">IFERROR(INDEX(tblConsorcios[Prazo (meses)],MOD($J7615,ROWS(tblConsorcios[Produto]))+1),"")</f>
        <v>200</v>
      </c>
      <c r="O7615" s="20" cm="1">
        <f t="array" ref="O7615">IFERROR(INDEX(tblConsorcios[Parcela Mensal (R$)],MOD($J7615,ROWS(tblConsorcios[Produto]))+1),"")</f>
        <v>951</v>
      </c>
      <c r="P7615" s="20" t="str" cm="1">
        <f t="array" ref="P7615">IFERROR(INDEX(tblClientes[Dividendo Mensal (R$)],INT($J7615/ROWS(tblConsorcios[Produto]))+1),"")</f>
        <v/>
      </c>
      <c r="Q7615" s="20" t="str">
        <f t="shared" si="355"/>
        <v/>
      </c>
      <c r="R7615">
        <f t="shared" si="356"/>
        <v>0</v>
      </c>
    </row>
    <row r="7616" spans="10:18" x14ac:dyDescent="0.2">
      <c r="J7616">
        <f t="shared" si="354"/>
        <v>7614</v>
      </c>
      <c r="K7616" t="str" cm="1">
        <f t="array" ref="K7616">IFERROR(INDEX(tblClientes[Cliente],INT($J7616/ROWS(tblConsorcios[Produto]))+1),"")</f>
        <v/>
      </c>
      <c r="L7616" t="str" cm="1">
        <f t="array" ref="L7616">IFERROR(INDEX(tblConsorcios[Produto],MOD($J7616,ROWS(tblConsorcios[Produto]))+1),"")</f>
        <v>Imóvel IE140 – 240m</v>
      </c>
      <c r="M7616" s="20" cm="1">
        <f t="array" ref="M7616">IFERROR(INDEX(tblConsorcios[Valor da Carta (R$)],MOD($J7616,ROWS(tblConsorcios[Produto]))+1),"")</f>
        <v>140000</v>
      </c>
      <c r="N7616" s="2" cm="1">
        <f t="array" ref="N7616">IFERROR(INDEX(tblConsorcios[Prazo (meses)],MOD($J7616,ROWS(tblConsorcios[Produto]))+1),"")</f>
        <v>240</v>
      </c>
      <c r="O7616" s="20" cm="1">
        <f t="array" ref="O7616">IFERROR(INDEX(tblConsorcios[Parcela Mensal (R$)],MOD($J7616,ROWS(tblConsorcios[Produto]))+1),"")</f>
        <v>751.33</v>
      </c>
      <c r="P7616" s="20" t="str" cm="1">
        <f t="array" ref="P7616">IFERROR(INDEX(tblClientes[Dividendo Mensal (R$)],INT($J7616/ROWS(tblConsorcios[Produto]))+1),"")</f>
        <v/>
      </c>
      <c r="Q7616" s="20" t="str">
        <f t="shared" si="355"/>
        <v/>
      </c>
      <c r="R7616">
        <f t="shared" si="356"/>
        <v>0</v>
      </c>
    </row>
    <row r="7617" spans="10:18" x14ac:dyDescent="0.2">
      <c r="J7617">
        <f t="shared" si="354"/>
        <v>7615</v>
      </c>
      <c r="K7617" t="str" cm="1">
        <f t="array" ref="K7617">IFERROR(INDEX(tblClientes[Cliente],INT($J7617/ROWS(tblConsorcios[Produto]))+1),"")</f>
        <v/>
      </c>
      <c r="L7617" t="str" cm="1">
        <f t="array" ref="L7617">IFERROR(INDEX(tblConsorcios[Produto],MOD($J7617,ROWS(tblConsorcios[Produto]))+1),"")</f>
        <v>Imóvel IE140 – 220m</v>
      </c>
      <c r="M7617" s="20" cm="1">
        <f t="array" ref="M7617">IFERROR(INDEX(tblConsorcios[Valor da Carta (R$)],MOD($J7617,ROWS(tblConsorcios[Produto]))+1),"")</f>
        <v>140000</v>
      </c>
      <c r="N7617" s="2" cm="1">
        <f t="array" ref="N7617">IFERROR(INDEX(tblConsorcios[Prazo (meses)],MOD($J7617,ROWS(tblConsorcios[Produto]))+1),"")</f>
        <v>220</v>
      </c>
      <c r="O7617" s="20" cm="1">
        <f t="array" ref="O7617">IFERROR(INDEX(tblConsorcios[Parcela Mensal (R$)],MOD($J7617,ROWS(tblConsorcios[Produto]))+1),"")</f>
        <v>813.27</v>
      </c>
      <c r="P7617" s="20" t="str" cm="1">
        <f t="array" ref="P7617">IFERROR(INDEX(tblClientes[Dividendo Mensal (R$)],INT($J7617/ROWS(tblConsorcios[Produto]))+1),"")</f>
        <v/>
      </c>
      <c r="Q7617" s="20" t="str">
        <f t="shared" si="355"/>
        <v/>
      </c>
      <c r="R7617">
        <f t="shared" si="356"/>
        <v>0</v>
      </c>
    </row>
    <row r="7618" spans="10:18" x14ac:dyDescent="0.2">
      <c r="J7618">
        <f t="shared" si="354"/>
        <v>7616</v>
      </c>
      <c r="K7618" t="str" cm="1">
        <f t="array" ref="K7618">IFERROR(INDEX(tblClientes[Cliente],INT($J7618/ROWS(tblConsorcios[Produto]))+1),"")</f>
        <v/>
      </c>
      <c r="L7618" t="str" cm="1">
        <f t="array" ref="L7618">IFERROR(INDEX(tblConsorcios[Produto],MOD($J7618,ROWS(tblConsorcios[Produto]))+1),"")</f>
        <v>Imóvel IE140 – 200m</v>
      </c>
      <c r="M7618" s="20" cm="1">
        <f t="array" ref="M7618">IFERROR(INDEX(tblConsorcios[Valor da Carta (R$)],MOD($J7618,ROWS(tblConsorcios[Produto]))+1),"")</f>
        <v>140000</v>
      </c>
      <c r="N7618" s="2" cm="1">
        <f t="array" ref="N7618">IFERROR(INDEX(tblConsorcios[Prazo (meses)],MOD($J7618,ROWS(tblConsorcios[Produto]))+1),"")</f>
        <v>200</v>
      </c>
      <c r="O7618" s="20" cm="1">
        <f t="array" ref="O7618">IFERROR(INDEX(tblConsorcios[Parcela Mensal (R$)],MOD($J7618,ROWS(tblConsorcios[Produto]))+1),"")</f>
        <v>887.6</v>
      </c>
      <c r="P7618" s="20" t="str" cm="1">
        <f t="array" ref="P7618">IFERROR(INDEX(tblClientes[Dividendo Mensal (R$)],INT($J7618/ROWS(tblConsorcios[Produto]))+1),"")</f>
        <v/>
      </c>
      <c r="Q7618" s="20" t="str">
        <f t="shared" si="355"/>
        <v/>
      </c>
      <c r="R7618">
        <f t="shared" si="356"/>
        <v>0</v>
      </c>
    </row>
    <row r="7619" spans="10:18" x14ac:dyDescent="0.2">
      <c r="J7619">
        <f t="shared" ref="J7619:J7682" si="357">ROW()-2</f>
        <v>7617</v>
      </c>
      <c r="K7619" t="str" cm="1">
        <f t="array" ref="K7619">IFERROR(INDEX(tblClientes[Cliente],INT($J7619/ROWS(tblConsorcios[Produto]))+1),"")</f>
        <v/>
      </c>
      <c r="L7619" t="str" cm="1">
        <f t="array" ref="L7619">IFERROR(INDEX(tblConsorcios[Produto],MOD($J7619,ROWS(tblConsorcios[Produto]))+1),"")</f>
        <v>Imóvel IE130 – 240m</v>
      </c>
      <c r="M7619" s="20" cm="1">
        <f t="array" ref="M7619">IFERROR(INDEX(tblConsorcios[Valor da Carta (R$)],MOD($J7619,ROWS(tblConsorcios[Produto]))+1),"")</f>
        <v>130000</v>
      </c>
      <c r="N7619" s="2" cm="1">
        <f t="array" ref="N7619">IFERROR(INDEX(tblConsorcios[Prazo (meses)],MOD($J7619,ROWS(tblConsorcios[Produto]))+1),"")</f>
        <v>240</v>
      </c>
      <c r="O7619" s="20" cm="1">
        <f t="array" ref="O7619">IFERROR(INDEX(tblConsorcios[Parcela Mensal (R$)],MOD($J7619,ROWS(tblConsorcios[Produto]))+1),"")</f>
        <v>697.67</v>
      </c>
      <c r="P7619" s="20" t="str" cm="1">
        <f t="array" ref="P7619">IFERROR(INDEX(tblClientes[Dividendo Mensal (R$)],INT($J7619/ROWS(tblConsorcios[Produto]))+1),"")</f>
        <v/>
      </c>
      <c r="Q7619" s="20" t="str">
        <f t="shared" ref="Q7619:Q7682" si="358">IF(AND(ISNUMBER(O7619),ISNUMBER(P7619)),P7619-O7619,"")</f>
        <v/>
      </c>
      <c r="R7619">
        <f t="shared" ref="R7619:R7682" si="359">IF(AND(ISNUMBER(O7619),ISNUMBER(P7619),O7619&lt;=P7619),1,0)</f>
        <v>0</v>
      </c>
    </row>
    <row r="7620" spans="10:18" x14ac:dyDescent="0.2">
      <c r="J7620">
        <f t="shared" si="357"/>
        <v>7618</v>
      </c>
      <c r="K7620" t="str" cm="1">
        <f t="array" ref="K7620">IFERROR(INDEX(tblClientes[Cliente],INT($J7620/ROWS(tblConsorcios[Produto]))+1),"")</f>
        <v/>
      </c>
      <c r="L7620" t="str" cm="1">
        <f t="array" ref="L7620">IFERROR(INDEX(tblConsorcios[Produto],MOD($J7620,ROWS(tblConsorcios[Produto]))+1),"")</f>
        <v>Imóvel IE130 – 220m</v>
      </c>
      <c r="M7620" s="20" cm="1">
        <f t="array" ref="M7620">IFERROR(INDEX(tblConsorcios[Valor da Carta (R$)],MOD($J7620,ROWS(tblConsorcios[Produto]))+1),"")</f>
        <v>130000</v>
      </c>
      <c r="N7620" s="2" cm="1">
        <f t="array" ref="N7620">IFERROR(INDEX(tblConsorcios[Prazo (meses)],MOD($J7620,ROWS(tblConsorcios[Produto]))+1),"")</f>
        <v>220</v>
      </c>
      <c r="O7620" s="20" cm="1">
        <f t="array" ref="O7620">IFERROR(INDEX(tblConsorcios[Parcela Mensal (R$)],MOD($J7620,ROWS(tblConsorcios[Produto]))+1),"")</f>
        <v>755.18</v>
      </c>
      <c r="P7620" s="20" t="str" cm="1">
        <f t="array" ref="P7620">IFERROR(INDEX(tblClientes[Dividendo Mensal (R$)],INT($J7620/ROWS(tblConsorcios[Produto]))+1),"")</f>
        <v/>
      </c>
      <c r="Q7620" s="20" t="str">
        <f t="shared" si="358"/>
        <v/>
      </c>
      <c r="R7620">
        <f t="shared" si="359"/>
        <v>0</v>
      </c>
    </row>
    <row r="7621" spans="10:18" x14ac:dyDescent="0.2">
      <c r="J7621">
        <f t="shared" si="357"/>
        <v>7619</v>
      </c>
      <c r="K7621" t="str" cm="1">
        <f t="array" ref="K7621">IFERROR(INDEX(tblClientes[Cliente],INT($J7621/ROWS(tblConsorcios[Produto]))+1),"")</f>
        <v/>
      </c>
      <c r="L7621" t="str" cm="1">
        <f t="array" ref="L7621">IFERROR(INDEX(tblConsorcios[Produto],MOD($J7621,ROWS(tblConsorcios[Produto]))+1),"")</f>
        <v>Imóvel IE130 – 200m</v>
      </c>
      <c r="M7621" s="20" cm="1">
        <f t="array" ref="M7621">IFERROR(INDEX(tblConsorcios[Valor da Carta (R$)],MOD($J7621,ROWS(tblConsorcios[Produto]))+1),"")</f>
        <v>130000</v>
      </c>
      <c r="N7621" s="2" cm="1">
        <f t="array" ref="N7621">IFERROR(INDEX(tblConsorcios[Prazo (meses)],MOD($J7621,ROWS(tblConsorcios[Produto]))+1),"")</f>
        <v>200</v>
      </c>
      <c r="O7621" s="20" cm="1">
        <f t="array" ref="O7621">IFERROR(INDEX(tblConsorcios[Parcela Mensal (R$)],MOD($J7621,ROWS(tblConsorcios[Produto]))+1),"")</f>
        <v>824.2</v>
      </c>
      <c r="P7621" s="20" t="str" cm="1">
        <f t="array" ref="P7621">IFERROR(INDEX(tblClientes[Dividendo Mensal (R$)],INT($J7621/ROWS(tblConsorcios[Produto]))+1),"")</f>
        <v/>
      </c>
      <c r="Q7621" s="20" t="str">
        <f t="shared" si="358"/>
        <v/>
      </c>
      <c r="R7621">
        <f t="shared" si="359"/>
        <v>0</v>
      </c>
    </row>
    <row r="7622" spans="10:18" x14ac:dyDescent="0.2">
      <c r="J7622">
        <f t="shared" si="357"/>
        <v>7620</v>
      </c>
      <c r="K7622" t="str" cm="1">
        <f t="array" ref="K7622">IFERROR(INDEX(tblClientes[Cliente],INT($J7622/ROWS(tblConsorcios[Produto]))+1),"")</f>
        <v/>
      </c>
      <c r="L7622" t="str" cm="1">
        <f t="array" ref="L7622">IFERROR(INDEX(tblConsorcios[Produto],MOD($J7622,ROWS(tblConsorcios[Produto]))+1),"")</f>
        <v>Imóvel IE120 – 240m</v>
      </c>
      <c r="M7622" s="20" cm="1">
        <f t="array" ref="M7622">IFERROR(INDEX(tblConsorcios[Valor da Carta (R$)],MOD($J7622,ROWS(tblConsorcios[Produto]))+1),"")</f>
        <v>120000</v>
      </c>
      <c r="N7622" s="2" cm="1">
        <f t="array" ref="N7622">IFERROR(INDEX(tblConsorcios[Prazo (meses)],MOD($J7622,ROWS(tblConsorcios[Produto]))+1),"")</f>
        <v>240</v>
      </c>
      <c r="O7622" s="20" cm="1">
        <f t="array" ref="O7622">IFERROR(INDEX(tblConsorcios[Parcela Mensal (R$)],MOD($J7622,ROWS(tblConsorcios[Produto]))+1),"")</f>
        <v>644</v>
      </c>
      <c r="P7622" s="20" t="str" cm="1">
        <f t="array" ref="P7622">IFERROR(INDEX(tblClientes[Dividendo Mensal (R$)],INT($J7622/ROWS(tblConsorcios[Produto]))+1),"")</f>
        <v/>
      </c>
      <c r="Q7622" s="20" t="str">
        <f t="shared" si="358"/>
        <v/>
      </c>
      <c r="R7622">
        <f t="shared" si="359"/>
        <v>0</v>
      </c>
    </row>
    <row r="7623" spans="10:18" x14ac:dyDescent="0.2">
      <c r="J7623">
        <f t="shared" si="357"/>
        <v>7621</v>
      </c>
      <c r="K7623" t="str" cm="1">
        <f t="array" ref="K7623">IFERROR(INDEX(tblClientes[Cliente],INT($J7623/ROWS(tblConsorcios[Produto]))+1),"")</f>
        <v/>
      </c>
      <c r="L7623" t="str" cm="1">
        <f t="array" ref="L7623">IFERROR(INDEX(tblConsorcios[Produto],MOD($J7623,ROWS(tblConsorcios[Produto]))+1),"")</f>
        <v>Imóvel IE120 – 220m</v>
      </c>
      <c r="M7623" s="20" cm="1">
        <f t="array" ref="M7623">IFERROR(INDEX(tblConsorcios[Valor da Carta (R$)],MOD($J7623,ROWS(tblConsorcios[Produto]))+1),"")</f>
        <v>120000</v>
      </c>
      <c r="N7623" s="2" cm="1">
        <f t="array" ref="N7623">IFERROR(INDEX(tblConsorcios[Prazo (meses)],MOD($J7623,ROWS(tblConsorcios[Produto]))+1),"")</f>
        <v>220</v>
      </c>
      <c r="O7623" s="20" cm="1">
        <f t="array" ref="O7623">IFERROR(INDEX(tblConsorcios[Parcela Mensal (R$)],MOD($J7623,ROWS(tblConsorcios[Produto]))+1),"")</f>
        <v>697.09</v>
      </c>
      <c r="P7623" s="20" t="str" cm="1">
        <f t="array" ref="P7623">IFERROR(INDEX(tblClientes[Dividendo Mensal (R$)],INT($J7623/ROWS(tblConsorcios[Produto]))+1),"")</f>
        <v/>
      </c>
      <c r="Q7623" s="20" t="str">
        <f t="shared" si="358"/>
        <v/>
      </c>
      <c r="R7623">
        <f t="shared" si="359"/>
        <v>0</v>
      </c>
    </row>
    <row r="7624" spans="10:18" x14ac:dyDescent="0.2">
      <c r="J7624">
        <f t="shared" si="357"/>
        <v>7622</v>
      </c>
      <c r="K7624" t="str" cm="1">
        <f t="array" ref="K7624">IFERROR(INDEX(tblClientes[Cliente],INT($J7624/ROWS(tblConsorcios[Produto]))+1),"")</f>
        <v/>
      </c>
      <c r="L7624" t="str" cm="1">
        <f t="array" ref="L7624">IFERROR(INDEX(tblConsorcios[Produto],MOD($J7624,ROWS(tblConsorcios[Produto]))+1),"")</f>
        <v>Imóvel IE120 – 200m</v>
      </c>
      <c r="M7624" s="20" cm="1">
        <f t="array" ref="M7624">IFERROR(INDEX(tblConsorcios[Valor da Carta (R$)],MOD($J7624,ROWS(tblConsorcios[Produto]))+1),"")</f>
        <v>120000</v>
      </c>
      <c r="N7624" s="2" cm="1">
        <f t="array" ref="N7624">IFERROR(INDEX(tblConsorcios[Prazo (meses)],MOD($J7624,ROWS(tblConsorcios[Produto]))+1),"")</f>
        <v>200</v>
      </c>
      <c r="O7624" s="20" cm="1">
        <f t="array" ref="O7624">IFERROR(INDEX(tblConsorcios[Parcela Mensal (R$)],MOD($J7624,ROWS(tblConsorcios[Produto]))+1),"")</f>
        <v>760.8</v>
      </c>
      <c r="P7624" s="20" t="str" cm="1">
        <f t="array" ref="P7624">IFERROR(INDEX(tblClientes[Dividendo Mensal (R$)],INT($J7624/ROWS(tblConsorcios[Produto]))+1),"")</f>
        <v/>
      </c>
      <c r="Q7624" s="20" t="str">
        <f t="shared" si="358"/>
        <v/>
      </c>
      <c r="R7624">
        <f t="shared" si="359"/>
        <v>0</v>
      </c>
    </row>
    <row r="7625" spans="10:18" x14ac:dyDescent="0.2">
      <c r="J7625">
        <f t="shared" si="357"/>
        <v>7623</v>
      </c>
      <c r="K7625" t="str" cm="1">
        <f t="array" ref="K7625">IFERROR(INDEX(tblClientes[Cliente],INT($J7625/ROWS(tblConsorcios[Produto]))+1),"")</f>
        <v/>
      </c>
      <c r="L7625" t="str" cm="1">
        <f t="array" ref="L7625">IFERROR(INDEX(tblConsorcios[Produto],MOD($J7625,ROWS(tblConsorcios[Produto]))+1),"")</f>
        <v>Imóvel IE600 – 240m</v>
      </c>
      <c r="M7625" s="20" cm="1">
        <f t="array" ref="M7625">IFERROR(INDEX(tblConsorcios[Valor da Carta (R$)],MOD($J7625,ROWS(tblConsorcios[Produto]))+1),"")</f>
        <v>600000</v>
      </c>
      <c r="N7625" s="2" cm="1">
        <f t="array" ref="N7625">IFERROR(INDEX(tblConsorcios[Prazo (meses)],MOD($J7625,ROWS(tblConsorcios[Produto]))+1),"")</f>
        <v>240</v>
      </c>
      <c r="O7625" s="20" cm="1">
        <f t="array" ref="O7625">IFERROR(INDEX(tblConsorcios[Parcela Mensal (R$)],MOD($J7625,ROWS(tblConsorcios[Produto]))+1),"")</f>
        <v>3220</v>
      </c>
      <c r="P7625" s="20" t="str" cm="1">
        <f t="array" ref="P7625">IFERROR(INDEX(tblClientes[Dividendo Mensal (R$)],INT($J7625/ROWS(tblConsorcios[Produto]))+1),"")</f>
        <v/>
      </c>
      <c r="Q7625" s="20" t="str">
        <f t="shared" si="358"/>
        <v/>
      </c>
      <c r="R7625">
        <f t="shared" si="359"/>
        <v>0</v>
      </c>
    </row>
    <row r="7626" spans="10:18" x14ac:dyDescent="0.2">
      <c r="J7626">
        <f t="shared" si="357"/>
        <v>7624</v>
      </c>
      <c r="K7626" t="str" cm="1">
        <f t="array" ref="K7626">IFERROR(INDEX(tblClientes[Cliente],INT($J7626/ROWS(tblConsorcios[Produto]))+1),"")</f>
        <v/>
      </c>
      <c r="L7626" t="str" cm="1">
        <f t="array" ref="L7626">IFERROR(INDEX(tblConsorcios[Produto],MOD($J7626,ROWS(tblConsorcios[Produto]))+1),"")</f>
        <v>Imóvel IE600 – 220m</v>
      </c>
      <c r="M7626" s="20" cm="1">
        <f t="array" ref="M7626">IFERROR(INDEX(tblConsorcios[Valor da Carta (R$)],MOD($J7626,ROWS(tblConsorcios[Produto]))+1),"")</f>
        <v>600000</v>
      </c>
      <c r="N7626" s="2" cm="1">
        <f t="array" ref="N7626">IFERROR(INDEX(tblConsorcios[Prazo (meses)],MOD($J7626,ROWS(tblConsorcios[Produto]))+1),"")</f>
        <v>220</v>
      </c>
      <c r="O7626" s="20" cm="1">
        <f t="array" ref="O7626">IFERROR(INDEX(tblConsorcios[Parcela Mensal (R$)],MOD($J7626,ROWS(tblConsorcios[Produto]))+1),"")</f>
        <v>3485.45</v>
      </c>
      <c r="P7626" s="20" t="str" cm="1">
        <f t="array" ref="P7626">IFERROR(INDEX(tblClientes[Dividendo Mensal (R$)],INT($J7626/ROWS(tblConsorcios[Produto]))+1),"")</f>
        <v/>
      </c>
      <c r="Q7626" s="20" t="str">
        <f t="shared" si="358"/>
        <v/>
      </c>
      <c r="R7626">
        <f t="shared" si="359"/>
        <v>0</v>
      </c>
    </row>
    <row r="7627" spans="10:18" x14ac:dyDescent="0.2">
      <c r="J7627">
        <f t="shared" si="357"/>
        <v>7625</v>
      </c>
      <c r="K7627" t="str" cm="1">
        <f t="array" ref="K7627">IFERROR(INDEX(tblClientes[Cliente],INT($J7627/ROWS(tblConsorcios[Produto]))+1),"")</f>
        <v/>
      </c>
      <c r="L7627" t="str" cm="1">
        <f t="array" ref="L7627">IFERROR(INDEX(tblConsorcios[Produto],MOD($J7627,ROWS(tblConsorcios[Produto]))+1),"")</f>
        <v>Imóvel IE600 – 200m</v>
      </c>
      <c r="M7627" s="20" cm="1">
        <f t="array" ref="M7627">IFERROR(INDEX(tblConsorcios[Valor da Carta (R$)],MOD($J7627,ROWS(tblConsorcios[Produto]))+1),"")</f>
        <v>600000</v>
      </c>
      <c r="N7627" s="2" cm="1">
        <f t="array" ref="N7627">IFERROR(INDEX(tblConsorcios[Prazo (meses)],MOD($J7627,ROWS(tblConsorcios[Produto]))+1),"")</f>
        <v>200</v>
      </c>
      <c r="O7627" s="20" cm="1">
        <f t="array" ref="O7627">IFERROR(INDEX(tblConsorcios[Parcela Mensal (R$)],MOD($J7627,ROWS(tblConsorcios[Produto]))+1),"")</f>
        <v>3804</v>
      </c>
      <c r="P7627" s="20" t="str" cm="1">
        <f t="array" ref="P7627">IFERROR(INDEX(tblClientes[Dividendo Mensal (R$)],INT($J7627/ROWS(tblConsorcios[Produto]))+1),"")</f>
        <v/>
      </c>
      <c r="Q7627" s="20" t="str">
        <f t="shared" si="358"/>
        <v/>
      </c>
      <c r="R7627">
        <f t="shared" si="359"/>
        <v>0</v>
      </c>
    </row>
    <row r="7628" spans="10:18" x14ac:dyDescent="0.2">
      <c r="J7628">
        <f t="shared" si="357"/>
        <v>7626</v>
      </c>
      <c r="K7628" t="str" cm="1">
        <f t="array" ref="K7628">IFERROR(INDEX(tblClientes[Cliente],INT($J7628/ROWS(tblConsorcios[Produto]))+1),"")</f>
        <v/>
      </c>
      <c r="L7628" t="str" cm="1">
        <f t="array" ref="L7628">IFERROR(INDEX(tblConsorcios[Produto],MOD($J7628,ROWS(tblConsorcios[Produto]))+1),"")</f>
        <v>Imóvel IE580 – 240m</v>
      </c>
      <c r="M7628" s="20" cm="1">
        <f t="array" ref="M7628">IFERROR(INDEX(tblConsorcios[Valor da Carta (R$)],MOD($J7628,ROWS(tblConsorcios[Produto]))+1),"")</f>
        <v>580000</v>
      </c>
      <c r="N7628" s="2" cm="1">
        <f t="array" ref="N7628">IFERROR(INDEX(tblConsorcios[Prazo (meses)],MOD($J7628,ROWS(tblConsorcios[Produto]))+1),"")</f>
        <v>240</v>
      </c>
      <c r="O7628" s="20" cm="1">
        <f t="array" ref="O7628">IFERROR(INDEX(tblConsorcios[Parcela Mensal (R$)],MOD($J7628,ROWS(tblConsorcios[Produto]))+1),"")</f>
        <v>3112.67</v>
      </c>
      <c r="P7628" s="20" t="str" cm="1">
        <f t="array" ref="P7628">IFERROR(INDEX(tblClientes[Dividendo Mensal (R$)],INT($J7628/ROWS(tblConsorcios[Produto]))+1),"")</f>
        <v/>
      </c>
      <c r="Q7628" s="20" t="str">
        <f t="shared" si="358"/>
        <v/>
      </c>
      <c r="R7628">
        <f t="shared" si="359"/>
        <v>0</v>
      </c>
    </row>
    <row r="7629" spans="10:18" x14ac:dyDescent="0.2">
      <c r="J7629">
        <f t="shared" si="357"/>
        <v>7627</v>
      </c>
      <c r="K7629" t="str" cm="1">
        <f t="array" ref="K7629">IFERROR(INDEX(tblClientes[Cliente],INT($J7629/ROWS(tblConsorcios[Produto]))+1),"")</f>
        <v/>
      </c>
      <c r="L7629" t="str" cm="1">
        <f t="array" ref="L7629">IFERROR(INDEX(tblConsorcios[Produto],MOD($J7629,ROWS(tblConsorcios[Produto]))+1),"")</f>
        <v>Imóvel IE580 – 220m</v>
      </c>
      <c r="M7629" s="20" cm="1">
        <f t="array" ref="M7629">IFERROR(INDEX(tblConsorcios[Valor da Carta (R$)],MOD($J7629,ROWS(tblConsorcios[Produto]))+1),"")</f>
        <v>580000</v>
      </c>
      <c r="N7629" s="2" cm="1">
        <f t="array" ref="N7629">IFERROR(INDEX(tblConsorcios[Prazo (meses)],MOD($J7629,ROWS(tblConsorcios[Produto]))+1),"")</f>
        <v>220</v>
      </c>
      <c r="O7629" s="20" cm="1">
        <f t="array" ref="O7629">IFERROR(INDEX(tblConsorcios[Parcela Mensal (R$)],MOD($J7629,ROWS(tblConsorcios[Produto]))+1),"")</f>
        <v>3369.27</v>
      </c>
      <c r="P7629" s="20" t="str" cm="1">
        <f t="array" ref="P7629">IFERROR(INDEX(tblClientes[Dividendo Mensal (R$)],INT($J7629/ROWS(tblConsorcios[Produto]))+1),"")</f>
        <v/>
      </c>
      <c r="Q7629" s="20" t="str">
        <f t="shared" si="358"/>
        <v/>
      </c>
      <c r="R7629">
        <f t="shared" si="359"/>
        <v>0</v>
      </c>
    </row>
    <row r="7630" spans="10:18" x14ac:dyDescent="0.2">
      <c r="J7630">
        <f t="shared" si="357"/>
        <v>7628</v>
      </c>
      <c r="K7630" t="str" cm="1">
        <f t="array" ref="K7630">IFERROR(INDEX(tblClientes[Cliente],INT($J7630/ROWS(tblConsorcios[Produto]))+1),"")</f>
        <v/>
      </c>
      <c r="L7630" t="str" cm="1">
        <f t="array" ref="L7630">IFERROR(INDEX(tblConsorcios[Produto],MOD($J7630,ROWS(tblConsorcios[Produto]))+1),"")</f>
        <v>Imóvel IE580 – 200m</v>
      </c>
      <c r="M7630" s="20" cm="1">
        <f t="array" ref="M7630">IFERROR(INDEX(tblConsorcios[Valor da Carta (R$)],MOD($J7630,ROWS(tblConsorcios[Produto]))+1),"")</f>
        <v>580000</v>
      </c>
      <c r="N7630" s="2" cm="1">
        <f t="array" ref="N7630">IFERROR(INDEX(tblConsorcios[Prazo (meses)],MOD($J7630,ROWS(tblConsorcios[Produto]))+1),"")</f>
        <v>200</v>
      </c>
      <c r="O7630" s="20" cm="1">
        <f t="array" ref="O7630">IFERROR(INDEX(tblConsorcios[Parcela Mensal (R$)],MOD($J7630,ROWS(tblConsorcios[Produto]))+1),"")</f>
        <v>3677.2</v>
      </c>
      <c r="P7630" s="20" t="str" cm="1">
        <f t="array" ref="P7630">IFERROR(INDEX(tblClientes[Dividendo Mensal (R$)],INT($J7630/ROWS(tblConsorcios[Produto]))+1),"")</f>
        <v/>
      </c>
      <c r="Q7630" s="20" t="str">
        <f t="shared" si="358"/>
        <v/>
      </c>
      <c r="R7630">
        <f t="shared" si="359"/>
        <v>0</v>
      </c>
    </row>
    <row r="7631" spans="10:18" x14ac:dyDescent="0.2">
      <c r="J7631">
        <f t="shared" si="357"/>
        <v>7629</v>
      </c>
      <c r="K7631" t="str" cm="1">
        <f t="array" ref="K7631">IFERROR(INDEX(tblClientes[Cliente],INT($J7631/ROWS(tblConsorcios[Produto]))+1),"")</f>
        <v/>
      </c>
      <c r="L7631" t="str" cm="1">
        <f t="array" ref="L7631">IFERROR(INDEX(tblConsorcios[Produto],MOD($J7631,ROWS(tblConsorcios[Produto]))+1),"")</f>
        <v>Imóvel IE550 – 240m</v>
      </c>
      <c r="M7631" s="20" cm="1">
        <f t="array" ref="M7631">IFERROR(INDEX(tblConsorcios[Valor da Carta (R$)],MOD($J7631,ROWS(tblConsorcios[Produto]))+1),"")</f>
        <v>550000</v>
      </c>
      <c r="N7631" s="2" cm="1">
        <f t="array" ref="N7631">IFERROR(INDEX(tblConsorcios[Prazo (meses)],MOD($J7631,ROWS(tblConsorcios[Produto]))+1),"")</f>
        <v>240</v>
      </c>
      <c r="O7631" s="20" cm="1">
        <f t="array" ref="O7631">IFERROR(INDEX(tblConsorcios[Parcela Mensal (R$)],MOD($J7631,ROWS(tblConsorcios[Produto]))+1),"")</f>
        <v>2951.67</v>
      </c>
      <c r="P7631" s="20" t="str" cm="1">
        <f t="array" ref="P7631">IFERROR(INDEX(tblClientes[Dividendo Mensal (R$)],INT($J7631/ROWS(tblConsorcios[Produto]))+1),"")</f>
        <v/>
      </c>
      <c r="Q7631" s="20" t="str">
        <f t="shared" si="358"/>
        <v/>
      </c>
      <c r="R7631">
        <f t="shared" si="359"/>
        <v>0</v>
      </c>
    </row>
    <row r="7632" spans="10:18" x14ac:dyDescent="0.2">
      <c r="J7632">
        <f t="shared" si="357"/>
        <v>7630</v>
      </c>
      <c r="K7632" t="str" cm="1">
        <f t="array" ref="K7632">IFERROR(INDEX(tblClientes[Cliente],INT($J7632/ROWS(tblConsorcios[Produto]))+1),"")</f>
        <v/>
      </c>
      <c r="L7632" t="str" cm="1">
        <f t="array" ref="L7632">IFERROR(INDEX(tblConsorcios[Produto],MOD($J7632,ROWS(tblConsorcios[Produto]))+1),"")</f>
        <v>Imóvel IE550 – 220m</v>
      </c>
      <c r="M7632" s="20" cm="1">
        <f t="array" ref="M7632">IFERROR(INDEX(tblConsorcios[Valor da Carta (R$)],MOD($J7632,ROWS(tblConsorcios[Produto]))+1),"")</f>
        <v>550000</v>
      </c>
      <c r="N7632" s="2" cm="1">
        <f t="array" ref="N7632">IFERROR(INDEX(tblConsorcios[Prazo (meses)],MOD($J7632,ROWS(tblConsorcios[Produto]))+1),"")</f>
        <v>220</v>
      </c>
      <c r="O7632" s="20" cm="1">
        <f t="array" ref="O7632">IFERROR(INDEX(tblConsorcios[Parcela Mensal (R$)],MOD($J7632,ROWS(tblConsorcios[Produto]))+1),"")</f>
        <v>3195</v>
      </c>
      <c r="P7632" s="20" t="str" cm="1">
        <f t="array" ref="P7632">IFERROR(INDEX(tblClientes[Dividendo Mensal (R$)],INT($J7632/ROWS(tblConsorcios[Produto]))+1),"")</f>
        <v/>
      </c>
      <c r="Q7632" s="20" t="str">
        <f t="shared" si="358"/>
        <v/>
      </c>
      <c r="R7632">
        <f t="shared" si="359"/>
        <v>0</v>
      </c>
    </row>
    <row r="7633" spans="10:18" x14ac:dyDescent="0.2">
      <c r="J7633">
        <f t="shared" si="357"/>
        <v>7631</v>
      </c>
      <c r="K7633" t="str" cm="1">
        <f t="array" ref="K7633">IFERROR(INDEX(tblClientes[Cliente],INT($J7633/ROWS(tblConsorcios[Produto]))+1),"")</f>
        <v/>
      </c>
      <c r="L7633" t="str" cm="1">
        <f t="array" ref="L7633">IFERROR(INDEX(tblConsorcios[Produto],MOD($J7633,ROWS(tblConsorcios[Produto]))+1),"")</f>
        <v>Imóvel IE550 – 200m</v>
      </c>
      <c r="M7633" s="20" cm="1">
        <f t="array" ref="M7633">IFERROR(INDEX(tblConsorcios[Valor da Carta (R$)],MOD($J7633,ROWS(tblConsorcios[Produto]))+1),"")</f>
        <v>550000</v>
      </c>
      <c r="N7633" s="2" cm="1">
        <f t="array" ref="N7633">IFERROR(INDEX(tblConsorcios[Prazo (meses)],MOD($J7633,ROWS(tblConsorcios[Produto]))+1),"")</f>
        <v>200</v>
      </c>
      <c r="O7633" s="20" cm="1">
        <f t="array" ref="O7633">IFERROR(INDEX(tblConsorcios[Parcela Mensal (R$)],MOD($J7633,ROWS(tblConsorcios[Produto]))+1),"")</f>
        <v>3487</v>
      </c>
      <c r="P7633" s="20" t="str" cm="1">
        <f t="array" ref="P7633">IFERROR(INDEX(tblClientes[Dividendo Mensal (R$)],INT($J7633/ROWS(tblConsorcios[Produto]))+1),"")</f>
        <v/>
      </c>
      <c r="Q7633" s="20" t="str">
        <f t="shared" si="358"/>
        <v/>
      </c>
      <c r="R7633">
        <f t="shared" si="359"/>
        <v>0</v>
      </c>
    </row>
    <row r="7634" spans="10:18" x14ac:dyDescent="0.2">
      <c r="J7634">
        <f t="shared" si="357"/>
        <v>7632</v>
      </c>
      <c r="K7634" t="str" cm="1">
        <f t="array" ref="K7634">IFERROR(INDEX(tblClientes[Cliente],INT($J7634/ROWS(tblConsorcios[Produto]))+1),"")</f>
        <v/>
      </c>
      <c r="L7634" t="str" cm="1">
        <f t="array" ref="L7634">IFERROR(INDEX(tblConsorcios[Produto],MOD($J7634,ROWS(tblConsorcios[Produto]))+1),"")</f>
        <v>Imóvel IE530 – 240m</v>
      </c>
      <c r="M7634" s="20" cm="1">
        <f t="array" ref="M7634">IFERROR(INDEX(tblConsorcios[Valor da Carta (R$)],MOD($J7634,ROWS(tblConsorcios[Produto]))+1),"")</f>
        <v>530000</v>
      </c>
      <c r="N7634" s="2" cm="1">
        <f t="array" ref="N7634">IFERROR(INDEX(tblConsorcios[Prazo (meses)],MOD($J7634,ROWS(tblConsorcios[Produto]))+1),"")</f>
        <v>240</v>
      </c>
      <c r="O7634" s="20" cm="1">
        <f t="array" ref="O7634">IFERROR(INDEX(tblConsorcios[Parcela Mensal (R$)],MOD($J7634,ROWS(tblConsorcios[Produto]))+1),"")</f>
        <v>2844.33</v>
      </c>
      <c r="P7634" s="20" t="str" cm="1">
        <f t="array" ref="P7634">IFERROR(INDEX(tblClientes[Dividendo Mensal (R$)],INT($J7634/ROWS(tblConsorcios[Produto]))+1),"")</f>
        <v/>
      </c>
      <c r="Q7634" s="20" t="str">
        <f t="shared" si="358"/>
        <v/>
      </c>
      <c r="R7634">
        <f t="shared" si="359"/>
        <v>0</v>
      </c>
    </row>
    <row r="7635" spans="10:18" x14ac:dyDescent="0.2">
      <c r="J7635">
        <f t="shared" si="357"/>
        <v>7633</v>
      </c>
      <c r="K7635" t="str" cm="1">
        <f t="array" ref="K7635">IFERROR(INDEX(tblClientes[Cliente],INT($J7635/ROWS(tblConsorcios[Produto]))+1),"")</f>
        <v/>
      </c>
      <c r="L7635" t="str" cm="1">
        <f t="array" ref="L7635">IFERROR(INDEX(tblConsorcios[Produto],MOD($J7635,ROWS(tblConsorcios[Produto]))+1),"")</f>
        <v>Imóvel IE530 – 220m</v>
      </c>
      <c r="M7635" s="20" cm="1">
        <f t="array" ref="M7635">IFERROR(INDEX(tblConsorcios[Valor da Carta (R$)],MOD($J7635,ROWS(tblConsorcios[Produto]))+1),"")</f>
        <v>530000</v>
      </c>
      <c r="N7635" s="2" cm="1">
        <f t="array" ref="N7635">IFERROR(INDEX(tblConsorcios[Prazo (meses)],MOD($J7635,ROWS(tblConsorcios[Produto]))+1),"")</f>
        <v>220</v>
      </c>
      <c r="O7635" s="20" cm="1">
        <f t="array" ref="O7635">IFERROR(INDEX(tblConsorcios[Parcela Mensal (R$)],MOD($J7635,ROWS(tblConsorcios[Produto]))+1),"")</f>
        <v>3078.82</v>
      </c>
      <c r="P7635" s="20" t="str" cm="1">
        <f t="array" ref="P7635">IFERROR(INDEX(tblClientes[Dividendo Mensal (R$)],INT($J7635/ROWS(tblConsorcios[Produto]))+1),"")</f>
        <v/>
      </c>
      <c r="Q7635" s="20" t="str">
        <f t="shared" si="358"/>
        <v/>
      </c>
      <c r="R7635">
        <f t="shared" si="359"/>
        <v>0</v>
      </c>
    </row>
    <row r="7636" spans="10:18" x14ac:dyDescent="0.2">
      <c r="J7636">
        <f t="shared" si="357"/>
        <v>7634</v>
      </c>
      <c r="K7636" t="str" cm="1">
        <f t="array" ref="K7636">IFERROR(INDEX(tblClientes[Cliente],INT($J7636/ROWS(tblConsorcios[Produto]))+1),"")</f>
        <v/>
      </c>
      <c r="L7636" t="str" cm="1">
        <f t="array" ref="L7636">IFERROR(INDEX(tblConsorcios[Produto],MOD($J7636,ROWS(tblConsorcios[Produto]))+1),"")</f>
        <v>Imóvel IE530 – 200m</v>
      </c>
      <c r="M7636" s="20" cm="1">
        <f t="array" ref="M7636">IFERROR(INDEX(tblConsorcios[Valor da Carta (R$)],MOD($J7636,ROWS(tblConsorcios[Produto]))+1),"")</f>
        <v>530000</v>
      </c>
      <c r="N7636" s="2" cm="1">
        <f t="array" ref="N7636">IFERROR(INDEX(tblConsorcios[Prazo (meses)],MOD($J7636,ROWS(tblConsorcios[Produto]))+1),"")</f>
        <v>200</v>
      </c>
      <c r="O7636" s="20" cm="1">
        <f t="array" ref="O7636">IFERROR(INDEX(tblConsorcios[Parcela Mensal (R$)],MOD($J7636,ROWS(tblConsorcios[Produto]))+1),"")</f>
        <v>3360.2</v>
      </c>
      <c r="P7636" s="20" t="str" cm="1">
        <f t="array" ref="P7636">IFERROR(INDEX(tblClientes[Dividendo Mensal (R$)],INT($J7636/ROWS(tblConsorcios[Produto]))+1),"")</f>
        <v/>
      </c>
      <c r="Q7636" s="20" t="str">
        <f t="shared" si="358"/>
        <v/>
      </c>
      <c r="R7636">
        <f t="shared" si="359"/>
        <v>0</v>
      </c>
    </row>
    <row r="7637" spans="10:18" x14ac:dyDescent="0.2">
      <c r="J7637">
        <f t="shared" si="357"/>
        <v>7635</v>
      </c>
      <c r="K7637" t="str" cm="1">
        <f t="array" ref="K7637">IFERROR(INDEX(tblClientes[Cliente],INT($J7637/ROWS(tblConsorcios[Produto]))+1),"")</f>
        <v/>
      </c>
      <c r="L7637" t="str" cm="1">
        <f t="array" ref="L7637">IFERROR(INDEX(tblConsorcios[Produto],MOD($J7637,ROWS(tblConsorcios[Produto]))+1),"")</f>
        <v>Imóvel IE500 – 240m</v>
      </c>
      <c r="M7637" s="20" cm="1">
        <f t="array" ref="M7637">IFERROR(INDEX(tblConsorcios[Valor da Carta (R$)],MOD($J7637,ROWS(tblConsorcios[Produto]))+1),"")</f>
        <v>500000</v>
      </c>
      <c r="N7637" s="2" cm="1">
        <f t="array" ref="N7637">IFERROR(INDEX(tblConsorcios[Prazo (meses)],MOD($J7637,ROWS(tblConsorcios[Produto]))+1),"")</f>
        <v>240</v>
      </c>
      <c r="O7637" s="20" cm="1">
        <f t="array" ref="O7637">IFERROR(INDEX(tblConsorcios[Parcela Mensal (R$)],MOD($J7637,ROWS(tblConsorcios[Produto]))+1),"")</f>
        <v>2683.33</v>
      </c>
      <c r="P7637" s="20" t="str" cm="1">
        <f t="array" ref="P7637">IFERROR(INDEX(tblClientes[Dividendo Mensal (R$)],INT($J7637/ROWS(tblConsorcios[Produto]))+1),"")</f>
        <v/>
      </c>
      <c r="Q7637" s="20" t="str">
        <f t="shared" si="358"/>
        <v/>
      </c>
      <c r="R7637">
        <f t="shared" si="359"/>
        <v>0</v>
      </c>
    </row>
    <row r="7638" spans="10:18" x14ac:dyDescent="0.2">
      <c r="J7638">
        <f t="shared" si="357"/>
        <v>7636</v>
      </c>
      <c r="K7638" t="str" cm="1">
        <f t="array" ref="K7638">IFERROR(INDEX(tblClientes[Cliente],INT($J7638/ROWS(tblConsorcios[Produto]))+1),"")</f>
        <v/>
      </c>
      <c r="L7638" t="str" cm="1">
        <f t="array" ref="L7638">IFERROR(INDEX(tblConsorcios[Produto],MOD($J7638,ROWS(tblConsorcios[Produto]))+1),"")</f>
        <v>Imóvel IE500 – 220m</v>
      </c>
      <c r="M7638" s="20" cm="1">
        <f t="array" ref="M7638">IFERROR(INDEX(tblConsorcios[Valor da Carta (R$)],MOD($J7638,ROWS(tblConsorcios[Produto]))+1),"")</f>
        <v>500000</v>
      </c>
      <c r="N7638" s="2" cm="1">
        <f t="array" ref="N7638">IFERROR(INDEX(tblConsorcios[Prazo (meses)],MOD($J7638,ROWS(tblConsorcios[Produto]))+1),"")</f>
        <v>220</v>
      </c>
      <c r="O7638" s="20" cm="1">
        <f t="array" ref="O7638">IFERROR(INDEX(tblConsorcios[Parcela Mensal (R$)],MOD($J7638,ROWS(tblConsorcios[Produto]))+1),"")</f>
        <v>2904.55</v>
      </c>
      <c r="P7638" s="20" t="str" cm="1">
        <f t="array" ref="P7638">IFERROR(INDEX(tblClientes[Dividendo Mensal (R$)],INT($J7638/ROWS(tblConsorcios[Produto]))+1),"")</f>
        <v/>
      </c>
      <c r="Q7638" s="20" t="str">
        <f t="shared" si="358"/>
        <v/>
      </c>
      <c r="R7638">
        <f t="shared" si="359"/>
        <v>0</v>
      </c>
    </row>
    <row r="7639" spans="10:18" x14ac:dyDescent="0.2">
      <c r="J7639">
        <f t="shared" si="357"/>
        <v>7637</v>
      </c>
      <c r="K7639" t="str" cm="1">
        <f t="array" ref="K7639">IFERROR(INDEX(tblClientes[Cliente],INT($J7639/ROWS(tblConsorcios[Produto]))+1),"")</f>
        <v/>
      </c>
      <c r="L7639" t="str" cm="1">
        <f t="array" ref="L7639">IFERROR(INDEX(tblConsorcios[Produto],MOD($J7639,ROWS(tblConsorcios[Produto]))+1),"")</f>
        <v>Imóvel IE500 – 200m</v>
      </c>
      <c r="M7639" s="20" cm="1">
        <f t="array" ref="M7639">IFERROR(INDEX(tblConsorcios[Valor da Carta (R$)],MOD($J7639,ROWS(tblConsorcios[Produto]))+1),"")</f>
        <v>500000</v>
      </c>
      <c r="N7639" s="2" cm="1">
        <f t="array" ref="N7639">IFERROR(INDEX(tblConsorcios[Prazo (meses)],MOD($J7639,ROWS(tblConsorcios[Produto]))+1),"")</f>
        <v>200</v>
      </c>
      <c r="O7639" s="20" cm="1">
        <f t="array" ref="O7639">IFERROR(INDEX(tblConsorcios[Parcela Mensal (R$)],MOD($J7639,ROWS(tblConsorcios[Produto]))+1),"")</f>
        <v>3170</v>
      </c>
      <c r="P7639" s="20" t="str" cm="1">
        <f t="array" ref="P7639">IFERROR(INDEX(tblClientes[Dividendo Mensal (R$)],INT($J7639/ROWS(tblConsorcios[Produto]))+1),"")</f>
        <v/>
      </c>
      <c r="Q7639" s="20" t="str">
        <f t="shared" si="358"/>
        <v/>
      </c>
      <c r="R7639">
        <f t="shared" si="359"/>
        <v>0</v>
      </c>
    </row>
    <row r="7640" spans="10:18" x14ac:dyDescent="0.2">
      <c r="J7640">
        <f t="shared" si="357"/>
        <v>7638</v>
      </c>
      <c r="K7640" t="str" cm="1">
        <f t="array" ref="K7640">IFERROR(INDEX(tblClientes[Cliente],INT($J7640/ROWS(tblConsorcios[Produto]))+1),"")</f>
        <v/>
      </c>
      <c r="L7640" t="str" cm="1">
        <f t="array" ref="L7640">IFERROR(INDEX(tblConsorcios[Produto],MOD($J7640,ROWS(tblConsorcios[Produto]))+1),"")</f>
        <v>Imóvel IE480 – 240m</v>
      </c>
      <c r="M7640" s="20" cm="1">
        <f t="array" ref="M7640">IFERROR(INDEX(tblConsorcios[Valor da Carta (R$)],MOD($J7640,ROWS(tblConsorcios[Produto]))+1),"")</f>
        <v>480000</v>
      </c>
      <c r="N7640" s="2" cm="1">
        <f t="array" ref="N7640">IFERROR(INDEX(tblConsorcios[Prazo (meses)],MOD($J7640,ROWS(tblConsorcios[Produto]))+1),"")</f>
        <v>240</v>
      </c>
      <c r="O7640" s="20" cm="1">
        <f t="array" ref="O7640">IFERROR(INDEX(tblConsorcios[Parcela Mensal (R$)],MOD($J7640,ROWS(tblConsorcios[Produto]))+1),"")</f>
        <v>2576</v>
      </c>
      <c r="P7640" s="20" t="str" cm="1">
        <f t="array" ref="P7640">IFERROR(INDEX(tblClientes[Dividendo Mensal (R$)],INT($J7640/ROWS(tblConsorcios[Produto]))+1),"")</f>
        <v/>
      </c>
      <c r="Q7640" s="20" t="str">
        <f t="shared" si="358"/>
        <v/>
      </c>
      <c r="R7640">
        <f t="shared" si="359"/>
        <v>0</v>
      </c>
    </row>
    <row r="7641" spans="10:18" x14ac:dyDescent="0.2">
      <c r="J7641">
        <f t="shared" si="357"/>
        <v>7639</v>
      </c>
      <c r="K7641" t="str" cm="1">
        <f t="array" ref="K7641">IFERROR(INDEX(tblClientes[Cliente],INT($J7641/ROWS(tblConsorcios[Produto]))+1),"")</f>
        <v/>
      </c>
      <c r="L7641" t="str" cm="1">
        <f t="array" ref="L7641">IFERROR(INDEX(tblConsorcios[Produto],MOD($J7641,ROWS(tblConsorcios[Produto]))+1),"")</f>
        <v>Imóvel IE480 – 220m</v>
      </c>
      <c r="M7641" s="20" cm="1">
        <f t="array" ref="M7641">IFERROR(INDEX(tblConsorcios[Valor da Carta (R$)],MOD($J7641,ROWS(tblConsorcios[Produto]))+1),"")</f>
        <v>480000</v>
      </c>
      <c r="N7641" s="2" cm="1">
        <f t="array" ref="N7641">IFERROR(INDEX(tblConsorcios[Prazo (meses)],MOD($J7641,ROWS(tblConsorcios[Produto]))+1),"")</f>
        <v>220</v>
      </c>
      <c r="O7641" s="20" cm="1">
        <f t="array" ref="O7641">IFERROR(INDEX(tblConsorcios[Parcela Mensal (R$)],MOD($J7641,ROWS(tblConsorcios[Produto]))+1),"")</f>
        <v>2788.36</v>
      </c>
      <c r="P7641" s="20" t="str" cm="1">
        <f t="array" ref="P7641">IFERROR(INDEX(tblClientes[Dividendo Mensal (R$)],INT($J7641/ROWS(tblConsorcios[Produto]))+1),"")</f>
        <v/>
      </c>
      <c r="Q7641" s="20" t="str">
        <f t="shared" si="358"/>
        <v/>
      </c>
      <c r="R7641">
        <f t="shared" si="359"/>
        <v>0</v>
      </c>
    </row>
    <row r="7642" spans="10:18" x14ac:dyDescent="0.2">
      <c r="J7642">
        <f t="shared" si="357"/>
        <v>7640</v>
      </c>
      <c r="K7642" t="str" cm="1">
        <f t="array" ref="K7642">IFERROR(INDEX(tblClientes[Cliente],INT($J7642/ROWS(tblConsorcios[Produto]))+1),"")</f>
        <v/>
      </c>
      <c r="L7642" t="str" cm="1">
        <f t="array" ref="L7642">IFERROR(INDEX(tblConsorcios[Produto],MOD($J7642,ROWS(tblConsorcios[Produto]))+1),"")</f>
        <v>Imóvel IE480 – 200m</v>
      </c>
      <c r="M7642" s="20" cm="1">
        <f t="array" ref="M7642">IFERROR(INDEX(tblConsorcios[Valor da Carta (R$)],MOD($J7642,ROWS(tblConsorcios[Produto]))+1),"")</f>
        <v>480000</v>
      </c>
      <c r="N7642" s="2" cm="1">
        <f t="array" ref="N7642">IFERROR(INDEX(tblConsorcios[Prazo (meses)],MOD($J7642,ROWS(tblConsorcios[Produto]))+1),"")</f>
        <v>200</v>
      </c>
      <c r="O7642" s="20" cm="1">
        <f t="array" ref="O7642">IFERROR(INDEX(tblConsorcios[Parcela Mensal (R$)],MOD($J7642,ROWS(tblConsorcios[Produto]))+1),"")</f>
        <v>3043.2</v>
      </c>
      <c r="P7642" s="20" t="str" cm="1">
        <f t="array" ref="P7642">IFERROR(INDEX(tblClientes[Dividendo Mensal (R$)],INT($J7642/ROWS(tblConsorcios[Produto]))+1),"")</f>
        <v/>
      </c>
      <c r="Q7642" s="20" t="str">
        <f t="shared" si="358"/>
        <v/>
      </c>
      <c r="R7642">
        <f t="shared" si="359"/>
        <v>0</v>
      </c>
    </row>
    <row r="7643" spans="10:18" x14ac:dyDescent="0.2">
      <c r="J7643">
        <f t="shared" si="357"/>
        <v>7641</v>
      </c>
      <c r="K7643" t="str" cm="1">
        <f t="array" ref="K7643">IFERROR(INDEX(tblClientes[Cliente],INT($J7643/ROWS(tblConsorcios[Produto]))+1),"")</f>
        <v/>
      </c>
      <c r="L7643" t="str" cm="1">
        <f t="array" ref="L7643">IFERROR(INDEX(tblConsorcios[Produto],MOD($J7643,ROWS(tblConsorcios[Produto]))+1),"")</f>
        <v>Imóvel IE450 – 240m</v>
      </c>
      <c r="M7643" s="20" cm="1">
        <f t="array" ref="M7643">IFERROR(INDEX(tblConsorcios[Valor da Carta (R$)],MOD($J7643,ROWS(tblConsorcios[Produto]))+1),"")</f>
        <v>450000</v>
      </c>
      <c r="N7643" s="2" cm="1">
        <f t="array" ref="N7643">IFERROR(INDEX(tblConsorcios[Prazo (meses)],MOD($J7643,ROWS(tblConsorcios[Produto]))+1),"")</f>
        <v>240</v>
      </c>
      <c r="O7643" s="20" cm="1">
        <f t="array" ref="O7643">IFERROR(INDEX(tblConsorcios[Parcela Mensal (R$)],MOD($J7643,ROWS(tblConsorcios[Produto]))+1),"")</f>
        <v>2415</v>
      </c>
      <c r="P7643" s="20" t="str" cm="1">
        <f t="array" ref="P7643">IFERROR(INDEX(tblClientes[Dividendo Mensal (R$)],INT($J7643/ROWS(tblConsorcios[Produto]))+1),"")</f>
        <v/>
      </c>
      <c r="Q7643" s="20" t="str">
        <f t="shared" si="358"/>
        <v/>
      </c>
      <c r="R7643">
        <f t="shared" si="359"/>
        <v>0</v>
      </c>
    </row>
    <row r="7644" spans="10:18" x14ac:dyDescent="0.2">
      <c r="J7644">
        <f t="shared" si="357"/>
        <v>7642</v>
      </c>
      <c r="K7644" t="str" cm="1">
        <f t="array" ref="K7644">IFERROR(INDEX(tblClientes[Cliente],INT($J7644/ROWS(tblConsorcios[Produto]))+1),"")</f>
        <v/>
      </c>
      <c r="L7644" t="str" cm="1">
        <f t="array" ref="L7644">IFERROR(INDEX(tblConsorcios[Produto],MOD($J7644,ROWS(tblConsorcios[Produto]))+1),"")</f>
        <v>Imóvel IE450 – 220m</v>
      </c>
      <c r="M7644" s="20" cm="1">
        <f t="array" ref="M7644">IFERROR(INDEX(tblConsorcios[Valor da Carta (R$)],MOD($J7644,ROWS(tblConsorcios[Produto]))+1),"")</f>
        <v>450000</v>
      </c>
      <c r="N7644" s="2" cm="1">
        <f t="array" ref="N7644">IFERROR(INDEX(tblConsorcios[Prazo (meses)],MOD($J7644,ROWS(tblConsorcios[Produto]))+1),"")</f>
        <v>220</v>
      </c>
      <c r="O7644" s="20" cm="1">
        <f t="array" ref="O7644">IFERROR(INDEX(tblConsorcios[Parcela Mensal (R$)],MOD($J7644,ROWS(tblConsorcios[Produto]))+1),"")</f>
        <v>2614.09</v>
      </c>
      <c r="P7644" s="20" t="str" cm="1">
        <f t="array" ref="P7644">IFERROR(INDEX(tblClientes[Dividendo Mensal (R$)],INT($J7644/ROWS(tblConsorcios[Produto]))+1),"")</f>
        <v/>
      </c>
      <c r="Q7644" s="20" t="str">
        <f t="shared" si="358"/>
        <v/>
      </c>
      <c r="R7644">
        <f t="shared" si="359"/>
        <v>0</v>
      </c>
    </row>
    <row r="7645" spans="10:18" x14ac:dyDescent="0.2">
      <c r="J7645">
        <f t="shared" si="357"/>
        <v>7643</v>
      </c>
      <c r="K7645" t="str" cm="1">
        <f t="array" ref="K7645">IFERROR(INDEX(tblClientes[Cliente],INT($J7645/ROWS(tblConsorcios[Produto]))+1),"")</f>
        <v/>
      </c>
      <c r="L7645" t="str" cm="1">
        <f t="array" ref="L7645">IFERROR(INDEX(tblConsorcios[Produto],MOD($J7645,ROWS(tblConsorcios[Produto]))+1),"")</f>
        <v>Imóvel IE450 – 200m</v>
      </c>
      <c r="M7645" s="20" cm="1">
        <f t="array" ref="M7645">IFERROR(INDEX(tblConsorcios[Valor da Carta (R$)],MOD($J7645,ROWS(tblConsorcios[Produto]))+1),"")</f>
        <v>450000</v>
      </c>
      <c r="N7645" s="2" cm="1">
        <f t="array" ref="N7645">IFERROR(INDEX(tblConsorcios[Prazo (meses)],MOD($J7645,ROWS(tblConsorcios[Produto]))+1),"")</f>
        <v>200</v>
      </c>
      <c r="O7645" s="20" cm="1">
        <f t="array" ref="O7645">IFERROR(INDEX(tblConsorcios[Parcela Mensal (R$)],MOD($J7645,ROWS(tblConsorcios[Produto]))+1),"")</f>
        <v>2853</v>
      </c>
      <c r="P7645" s="20" t="str" cm="1">
        <f t="array" ref="P7645">IFERROR(INDEX(tblClientes[Dividendo Mensal (R$)],INT($J7645/ROWS(tblConsorcios[Produto]))+1),"")</f>
        <v/>
      </c>
      <c r="Q7645" s="20" t="str">
        <f t="shared" si="358"/>
        <v/>
      </c>
      <c r="R7645">
        <f t="shared" si="359"/>
        <v>0</v>
      </c>
    </row>
    <row r="7646" spans="10:18" x14ac:dyDescent="0.2">
      <c r="J7646">
        <f t="shared" si="357"/>
        <v>7644</v>
      </c>
      <c r="K7646" t="str" cm="1">
        <f t="array" ref="K7646">IFERROR(INDEX(tblClientes[Cliente],INT($J7646/ROWS(tblConsorcios[Produto]))+1),"")</f>
        <v/>
      </c>
      <c r="L7646" t="str" cm="1">
        <f t="array" ref="L7646">IFERROR(INDEX(tblConsorcios[Produto],MOD($J7646,ROWS(tblConsorcios[Produto]))+1),"")</f>
        <v>Imóvel IE430 – 240m</v>
      </c>
      <c r="M7646" s="20" cm="1">
        <f t="array" ref="M7646">IFERROR(INDEX(tblConsorcios[Valor da Carta (R$)],MOD($J7646,ROWS(tblConsorcios[Produto]))+1),"")</f>
        <v>430000</v>
      </c>
      <c r="N7646" s="2" cm="1">
        <f t="array" ref="N7646">IFERROR(INDEX(tblConsorcios[Prazo (meses)],MOD($J7646,ROWS(tblConsorcios[Produto]))+1),"")</f>
        <v>240</v>
      </c>
      <c r="O7646" s="20" cm="1">
        <f t="array" ref="O7646">IFERROR(INDEX(tblConsorcios[Parcela Mensal (R$)],MOD($J7646,ROWS(tblConsorcios[Produto]))+1),"")</f>
        <v>2307.67</v>
      </c>
      <c r="P7646" s="20" t="str" cm="1">
        <f t="array" ref="P7646">IFERROR(INDEX(tblClientes[Dividendo Mensal (R$)],INT($J7646/ROWS(tblConsorcios[Produto]))+1),"")</f>
        <v/>
      </c>
      <c r="Q7646" s="20" t="str">
        <f t="shared" si="358"/>
        <v/>
      </c>
      <c r="R7646">
        <f t="shared" si="359"/>
        <v>0</v>
      </c>
    </row>
    <row r="7647" spans="10:18" x14ac:dyDescent="0.2">
      <c r="J7647">
        <f t="shared" si="357"/>
        <v>7645</v>
      </c>
      <c r="K7647" t="str" cm="1">
        <f t="array" ref="K7647">IFERROR(INDEX(tblClientes[Cliente],INT($J7647/ROWS(tblConsorcios[Produto]))+1),"")</f>
        <v/>
      </c>
      <c r="L7647" t="str" cm="1">
        <f t="array" ref="L7647">IFERROR(INDEX(tblConsorcios[Produto],MOD($J7647,ROWS(tblConsorcios[Produto]))+1),"")</f>
        <v>Imóvel IE430 – 220m</v>
      </c>
      <c r="M7647" s="20" cm="1">
        <f t="array" ref="M7647">IFERROR(INDEX(tblConsorcios[Valor da Carta (R$)],MOD($J7647,ROWS(tblConsorcios[Produto]))+1),"")</f>
        <v>430000</v>
      </c>
      <c r="N7647" s="2" cm="1">
        <f t="array" ref="N7647">IFERROR(INDEX(tblConsorcios[Prazo (meses)],MOD($J7647,ROWS(tblConsorcios[Produto]))+1),"")</f>
        <v>220</v>
      </c>
      <c r="O7647" s="20" cm="1">
        <f t="array" ref="O7647">IFERROR(INDEX(tblConsorcios[Parcela Mensal (R$)],MOD($J7647,ROWS(tblConsorcios[Produto]))+1),"")</f>
        <v>2497.91</v>
      </c>
      <c r="P7647" s="20" t="str" cm="1">
        <f t="array" ref="P7647">IFERROR(INDEX(tblClientes[Dividendo Mensal (R$)],INT($J7647/ROWS(tblConsorcios[Produto]))+1),"")</f>
        <v/>
      </c>
      <c r="Q7647" s="20" t="str">
        <f t="shared" si="358"/>
        <v/>
      </c>
      <c r="R7647">
        <f t="shared" si="359"/>
        <v>0</v>
      </c>
    </row>
    <row r="7648" spans="10:18" x14ac:dyDescent="0.2">
      <c r="J7648">
        <f t="shared" si="357"/>
        <v>7646</v>
      </c>
      <c r="K7648" t="str" cm="1">
        <f t="array" ref="K7648">IFERROR(INDEX(tblClientes[Cliente],INT($J7648/ROWS(tblConsorcios[Produto]))+1),"")</f>
        <v/>
      </c>
      <c r="L7648" t="str" cm="1">
        <f t="array" ref="L7648">IFERROR(INDEX(tblConsorcios[Produto],MOD($J7648,ROWS(tblConsorcios[Produto]))+1),"")</f>
        <v>Imóvel IE430 – 200m</v>
      </c>
      <c r="M7648" s="20" cm="1">
        <f t="array" ref="M7648">IFERROR(INDEX(tblConsorcios[Valor da Carta (R$)],MOD($J7648,ROWS(tblConsorcios[Produto]))+1),"")</f>
        <v>430000</v>
      </c>
      <c r="N7648" s="2" cm="1">
        <f t="array" ref="N7648">IFERROR(INDEX(tblConsorcios[Prazo (meses)],MOD($J7648,ROWS(tblConsorcios[Produto]))+1),"")</f>
        <v>200</v>
      </c>
      <c r="O7648" s="20" cm="1">
        <f t="array" ref="O7648">IFERROR(INDEX(tblConsorcios[Parcela Mensal (R$)],MOD($J7648,ROWS(tblConsorcios[Produto]))+1),"")</f>
        <v>2726.2</v>
      </c>
      <c r="P7648" s="20" t="str" cm="1">
        <f t="array" ref="P7648">IFERROR(INDEX(tblClientes[Dividendo Mensal (R$)],INT($J7648/ROWS(tblConsorcios[Produto]))+1),"")</f>
        <v/>
      </c>
      <c r="Q7648" s="20" t="str">
        <f t="shared" si="358"/>
        <v/>
      </c>
      <c r="R7648">
        <f t="shared" si="359"/>
        <v>0</v>
      </c>
    </row>
    <row r="7649" spans="10:18" x14ac:dyDescent="0.2">
      <c r="J7649">
        <f t="shared" si="357"/>
        <v>7647</v>
      </c>
      <c r="K7649" t="str" cm="1">
        <f t="array" ref="K7649">IFERROR(INDEX(tblClientes[Cliente],INT($J7649/ROWS(tblConsorcios[Produto]))+1),"")</f>
        <v/>
      </c>
      <c r="L7649" t="str" cm="1">
        <f t="array" ref="L7649">IFERROR(INDEX(tblConsorcios[Produto],MOD($J7649,ROWS(tblConsorcios[Produto]))+1),"")</f>
        <v>Imóvel IE400 – 240m</v>
      </c>
      <c r="M7649" s="20" cm="1">
        <f t="array" ref="M7649">IFERROR(INDEX(tblConsorcios[Valor da Carta (R$)],MOD($J7649,ROWS(tblConsorcios[Produto]))+1),"")</f>
        <v>400000</v>
      </c>
      <c r="N7649" s="2" cm="1">
        <f t="array" ref="N7649">IFERROR(INDEX(tblConsorcios[Prazo (meses)],MOD($J7649,ROWS(tblConsorcios[Produto]))+1),"")</f>
        <v>240</v>
      </c>
      <c r="O7649" s="20" cm="1">
        <f t="array" ref="O7649">IFERROR(INDEX(tblConsorcios[Parcela Mensal (R$)],MOD($J7649,ROWS(tblConsorcios[Produto]))+1),"")</f>
        <v>2146.67</v>
      </c>
      <c r="P7649" s="20" t="str" cm="1">
        <f t="array" ref="P7649">IFERROR(INDEX(tblClientes[Dividendo Mensal (R$)],INT($J7649/ROWS(tblConsorcios[Produto]))+1),"")</f>
        <v/>
      </c>
      <c r="Q7649" s="20" t="str">
        <f t="shared" si="358"/>
        <v/>
      </c>
      <c r="R7649">
        <f t="shared" si="359"/>
        <v>0</v>
      </c>
    </row>
    <row r="7650" spans="10:18" x14ac:dyDescent="0.2">
      <c r="J7650">
        <f t="shared" si="357"/>
        <v>7648</v>
      </c>
      <c r="K7650" t="str" cm="1">
        <f t="array" ref="K7650">IFERROR(INDEX(tblClientes[Cliente],INT($J7650/ROWS(tblConsorcios[Produto]))+1),"")</f>
        <v/>
      </c>
      <c r="L7650" t="str" cm="1">
        <f t="array" ref="L7650">IFERROR(INDEX(tblConsorcios[Produto],MOD($J7650,ROWS(tblConsorcios[Produto]))+1),"")</f>
        <v>Imóvel IE400 – 220m</v>
      </c>
      <c r="M7650" s="20" cm="1">
        <f t="array" ref="M7650">IFERROR(INDEX(tblConsorcios[Valor da Carta (R$)],MOD($J7650,ROWS(tblConsorcios[Produto]))+1),"")</f>
        <v>400000</v>
      </c>
      <c r="N7650" s="2" cm="1">
        <f t="array" ref="N7650">IFERROR(INDEX(tblConsorcios[Prazo (meses)],MOD($J7650,ROWS(tblConsorcios[Produto]))+1),"")</f>
        <v>220</v>
      </c>
      <c r="O7650" s="20" cm="1">
        <f t="array" ref="O7650">IFERROR(INDEX(tblConsorcios[Parcela Mensal (R$)],MOD($J7650,ROWS(tblConsorcios[Produto]))+1),"")</f>
        <v>2323.64</v>
      </c>
      <c r="P7650" s="20" t="str" cm="1">
        <f t="array" ref="P7650">IFERROR(INDEX(tblClientes[Dividendo Mensal (R$)],INT($J7650/ROWS(tblConsorcios[Produto]))+1),"")</f>
        <v/>
      </c>
      <c r="Q7650" s="20" t="str">
        <f t="shared" si="358"/>
        <v/>
      </c>
      <c r="R7650">
        <f t="shared" si="359"/>
        <v>0</v>
      </c>
    </row>
    <row r="7651" spans="10:18" x14ac:dyDescent="0.2">
      <c r="J7651">
        <f t="shared" si="357"/>
        <v>7649</v>
      </c>
      <c r="K7651" t="str" cm="1">
        <f t="array" ref="K7651">IFERROR(INDEX(tblClientes[Cliente],INT($J7651/ROWS(tblConsorcios[Produto]))+1),"")</f>
        <v/>
      </c>
      <c r="L7651" t="str" cm="1">
        <f t="array" ref="L7651">IFERROR(INDEX(tblConsorcios[Produto],MOD($J7651,ROWS(tblConsorcios[Produto]))+1),"")</f>
        <v>Imóvel IE400 – 200m</v>
      </c>
      <c r="M7651" s="20" cm="1">
        <f t="array" ref="M7651">IFERROR(INDEX(tblConsorcios[Valor da Carta (R$)],MOD($J7651,ROWS(tblConsorcios[Produto]))+1),"")</f>
        <v>400000</v>
      </c>
      <c r="N7651" s="2" cm="1">
        <f t="array" ref="N7651">IFERROR(INDEX(tblConsorcios[Prazo (meses)],MOD($J7651,ROWS(tblConsorcios[Produto]))+1),"")</f>
        <v>200</v>
      </c>
      <c r="O7651" s="20" cm="1">
        <f t="array" ref="O7651">IFERROR(INDEX(tblConsorcios[Parcela Mensal (R$)],MOD($J7651,ROWS(tblConsorcios[Produto]))+1),"")</f>
        <v>2536</v>
      </c>
      <c r="P7651" s="20" t="str" cm="1">
        <f t="array" ref="P7651">IFERROR(INDEX(tblClientes[Dividendo Mensal (R$)],INT($J7651/ROWS(tblConsorcios[Produto]))+1),"")</f>
        <v/>
      </c>
      <c r="Q7651" s="20" t="str">
        <f t="shared" si="358"/>
        <v/>
      </c>
      <c r="R7651">
        <f t="shared" si="359"/>
        <v>0</v>
      </c>
    </row>
    <row r="7652" spans="10:18" x14ac:dyDescent="0.2">
      <c r="J7652">
        <f t="shared" si="357"/>
        <v>7650</v>
      </c>
      <c r="K7652" t="str" cm="1">
        <f t="array" ref="K7652">IFERROR(INDEX(tblClientes[Cliente],INT($J7652/ROWS(tblConsorcios[Produto]))+1),"")</f>
        <v/>
      </c>
      <c r="L7652" t="str" cm="1">
        <f t="array" ref="L7652">IFERROR(INDEX(tblConsorcios[Produto],MOD($J7652,ROWS(tblConsorcios[Produto]))+1),"")</f>
        <v>Imóvel IE380 – 240m</v>
      </c>
      <c r="M7652" s="20" cm="1">
        <f t="array" ref="M7652">IFERROR(INDEX(tblConsorcios[Valor da Carta (R$)],MOD($J7652,ROWS(tblConsorcios[Produto]))+1),"")</f>
        <v>380000</v>
      </c>
      <c r="N7652" s="2" cm="1">
        <f t="array" ref="N7652">IFERROR(INDEX(tblConsorcios[Prazo (meses)],MOD($J7652,ROWS(tblConsorcios[Produto]))+1),"")</f>
        <v>240</v>
      </c>
      <c r="O7652" s="20" cm="1">
        <f t="array" ref="O7652">IFERROR(INDEX(tblConsorcios[Parcela Mensal (R$)],MOD($J7652,ROWS(tblConsorcios[Produto]))+1),"")</f>
        <v>2039.33</v>
      </c>
      <c r="P7652" s="20" t="str" cm="1">
        <f t="array" ref="P7652">IFERROR(INDEX(tblClientes[Dividendo Mensal (R$)],INT($J7652/ROWS(tblConsorcios[Produto]))+1),"")</f>
        <v/>
      </c>
      <c r="Q7652" s="20" t="str">
        <f t="shared" si="358"/>
        <v/>
      </c>
      <c r="R7652">
        <f t="shared" si="359"/>
        <v>0</v>
      </c>
    </row>
    <row r="7653" spans="10:18" x14ac:dyDescent="0.2">
      <c r="J7653">
        <f t="shared" si="357"/>
        <v>7651</v>
      </c>
      <c r="K7653" t="str" cm="1">
        <f t="array" ref="K7653">IFERROR(INDEX(tblClientes[Cliente],INT($J7653/ROWS(tblConsorcios[Produto]))+1),"")</f>
        <v/>
      </c>
      <c r="L7653" t="str" cm="1">
        <f t="array" ref="L7653">IFERROR(INDEX(tblConsorcios[Produto],MOD($J7653,ROWS(tblConsorcios[Produto]))+1),"")</f>
        <v>Imóvel IE380 – 220m</v>
      </c>
      <c r="M7653" s="20" cm="1">
        <f t="array" ref="M7653">IFERROR(INDEX(tblConsorcios[Valor da Carta (R$)],MOD($J7653,ROWS(tblConsorcios[Produto]))+1),"")</f>
        <v>380000</v>
      </c>
      <c r="N7653" s="2" cm="1">
        <f t="array" ref="N7653">IFERROR(INDEX(tblConsorcios[Prazo (meses)],MOD($J7653,ROWS(tblConsorcios[Produto]))+1),"")</f>
        <v>220</v>
      </c>
      <c r="O7653" s="20" cm="1">
        <f t="array" ref="O7653">IFERROR(INDEX(tblConsorcios[Parcela Mensal (R$)],MOD($J7653,ROWS(tblConsorcios[Produto]))+1),"")</f>
        <v>2207.4499999999998</v>
      </c>
      <c r="P7653" s="20" t="str" cm="1">
        <f t="array" ref="P7653">IFERROR(INDEX(tblClientes[Dividendo Mensal (R$)],INT($J7653/ROWS(tblConsorcios[Produto]))+1),"")</f>
        <v/>
      </c>
      <c r="Q7653" s="20" t="str">
        <f t="shared" si="358"/>
        <v/>
      </c>
      <c r="R7653">
        <f t="shared" si="359"/>
        <v>0</v>
      </c>
    </row>
    <row r="7654" spans="10:18" x14ac:dyDescent="0.2">
      <c r="J7654">
        <f t="shared" si="357"/>
        <v>7652</v>
      </c>
      <c r="K7654" t="str" cm="1">
        <f t="array" ref="K7654">IFERROR(INDEX(tblClientes[Cliente],INT($J7654/ROWS(tblConsorcios[Produto]))+1),"")</f>
        <v/>
      </c>
      <c r="L7654" t="str" cm="1">
        <f t="array" ref="L7654">IFERROR(INDEX(tblConsorcios[Produto],MOD($J7654,ROWS(tblConsorcios[Produto]))+1),"")</f>
        <v>Imóvel IE380 – 200m</v>
      </c>
      <c r="M7654" s="20" cm="1">
        <f t="array" ref="M7654">IFERROR(INDEX(tblConsorcios[Valor da Carta (R$)],MOD($J7654,ROWS(tblConsorcios[Produto]))+1),"")</f>
        <v>380000</v>
      </c>
      <c r="N7654" s="2" cm="1">
        <f t="array" ref="N7654">IFERROR(INDEX(tblConsorcios[Prazo (meses)],MOD($J7654,ROWS(tblConsorcios[Produto]))+1),"")</f>
        <v>200</v>
      </c>
      <c r="O7654" s="20" cm="1">
        <f t="array" ref="O7654">IFERROR(INDEX(tblConsorcios[Parcela Mensal (R$)],MOD($J7654,ROWS(tblConsorcios[Produto]))+1),"")</f>
        <v>2409.1999999999998</v>
      </c>
      <c r="P7654" s="20" t="str" cm="1">
        <f t="array" ref="P7654">IFERROR(INDEX(tblClientes[Dividendo Mensal (R$)],INT($J7654/ROWS(tblConsorcios[Produto]))+1),"")</f>
        <v/>
      </c>
      <c r="Q7654" s="20" t="str">
        <f t="shared" si="358"/>
        <v/>
      </c>
      <c r="R7654">
        <f t="shared" si="359"/>
        <v>0</v>
      </c>
    </row>
    <row r="7655" spans="10:18" x14ac:dyDescent="0.2">
      <c r="J7655">
        <f t="shared" si="357"/>
        <v>7653</v>
      </c>
      <c r="K7655" t="str" cm="1">
        <f t="array" ref="K7655">IFERROR(INDEX(tblClientes[Cliente],INT($J7655/ROWS(tblConsorcios[Produto]))+1),"")</f>
        <v/>
      </c>
      <c r="L7655" t="str" cm="1">
        <f t="array" ref="L7655">IFERROR(INDEX(tblConsorcios[Produto],MOD($J7655,ROWS(tblConsorcios[Produto]))+1),"")</f>
        <v>Imóvel IE350 – 240m</v>
      </c>
      <c r="M7655" s="20" cm="1">
        <f t="array" ref="M7655">IFERROR(INDEX(tblConsorcios[Valor da Carta (R$)],MOD($J7655,ROWS(tblConsorcios[Produto]))+1),"")</f>
        <v>350000</v>
      </c>
      <c r="N7655" s="2" cm="1">
        <f t="array" ref="N7655">IFERROR(INDEX(tblConsorcios[Prazo (meses)],MOD($J7655,ROWS(tblConsorcios[Produto]))+1),"")</f>
        <v>240</v>
      </c>
      <c r="O7655" s="20" cm="1">
        <f t="array" ref="O7655">IFERROR(INDEX(tblConsorcios[Parcela Mensal (R$)],MOD($J7655,ROWS(tblConsorcios[Produto]))+1),"")</f>
        <v>1878.33</v>
      </c>
      <c r="P7655" s="20" t="str" cm="1">
        <f t="array" ref="P7655">IFERROR(INDEX(tblClientes[Dividendo Mensal (R$)],INT($J7655/ROWS(tblConsorcios[Produto]))+1),"")</f>
        <v/>
      </c>
      <c r="Q7655" s="20" t="str">
        <f t="shared" si="358"/>
        <v/>
      </c>
      <c r="R7655">
        <f t="shared" si="359"/>
        <v>0</v>
      </c>
    </row>
    <row r="7656" spans="10:18" x14ac:dyDescent="0.2">
      <c r="J7656">
        <f t="shared" si="357"/>
        <v>7654</v>
      </c>
      <c r="K7656" t="str" cm="1">
        <f t="array" ref="K7656">IFERROR(INDEX(tblClientes[Cliente],INT($J7656/ROWS(tblConsorcios[Produto]))+1),"")</f>
        <v/>
      </c>
      <c r="L7656" t="str" cm="1">
        <f t="array" ref="L7656">IFERROR(INDEX(tblConsorcios[Produto],MOD($J7656,ROWS(tblConsorcios[Produto]))+1),"")</f>
        <v>Imóvel IE350 – 220m</v>
      </c>
      <c r="M7656" s="20" cm="1">
        <f t="array" ref="M7656">IFERROR(INDEX(tblConsorcios[Valor da Carta (R$)],MOD($J7656,ROWS(tblConsorcios[Produto]))+1),"")</f>
        <v>350000</v>
      </c>
      <c r="N7656" s="2" cm="1">
        <f t="array" ref="N7656">IFERROR(INDEX(tblConsorcios[Prazo (meses)],MOD($J7656,ROWS(tblConsorcios[Produto]))+1),"")</f>
        <v>220</v>
      </c>
      <c r="O7656" s="20" cm="1">
        <f t="array" ref="O7656">IFERROR(INDEX(tblConsorcios[Parcela Mensal (R$)],MOD($J7656,ROWS(tblConsorcios[Produto]))+1),"")</f>
        <v>2033.18</v>
      </c>
      <c r="P7656" s="20" t="str" cm="1">
        <f t="array" ref="P7656">IFERROR(INDEX(tblClientes[Dividendo Mensal (R$)],INT($J7656/ROWS(tblConsorcios[Produto]))+1),"")</f>
        <v/>
      </c>
      <c r="Q7656" s="20" t="str">
        <f t="shared" si="358"/>
        <v/>
      </c>
      <c r="R7656">
        <f t="shared" si="359"/>
        <v>0</v>
      </c>
    </row>
    <row r="7657" spans="10:18" x14ac:dyDescent="0.2">
      <c r="J7657">
        <f t="shared" si="357"/>
        <v>7655</v>
      </c>
      <c r="K7657" t="str" cm="1">
        <f t="array" ref="K7657">IFERROR(INDEX(tblClientes[Cliente],INT($J7657/ROWS(tblConsorcios[Produto]))+1),"")</f>
        <v/>
      </c>
      <c r="L7657" t="str" cm="1">
        <f t="array" ref="L7657">IFERROR(INDEX(tblConsorcios[Produto],MOD($J7657,ROWS(tblConsorcios[Produto]))+1),"")</f>
        <v>Imóvel IE350 – 200m</v>
      </c>
      <c r="M7657" s="20" cm="1">
        <f t="array" ref="M7657">IFERROR(INDEX(tblConsorcios[Valor da Carta (R$)],MOD($J7657,ROWS(tblConsorcios[Produto]))+1),"")</f>
        <v>350000</v>
      </c>
      <c r="N7657" s="2" cm="1">
        <f t="array" ref="N7657">IFERROR(INDEX(tblConsorcios[Prazo (meses)],MOD($J7657,ROWS(tblConsorcios[Produto]))+1),"")</f>
        <v>200</v>
      </c>
      <c r="O7657" s="20" cm="1">
        <f t="array" ref="O7657">IFERROR(INDEX(tblConsorcios[Parcela Mensal (R$)],MOD($J7657,ROWS(tblConsorcios[Produto]))+1),"")</f>
        <v>2219</v>
      </c>
      <c r="P7657" s="20" t="str" cm="1">
        <f t="array" ref="P7657">IFERROR(INDEX(tblClientes[Dividendo Mensal (R$)],INT($J7657/ROWS(tblConsorcios[Produto]))+1),"")</f>
        <v/>
      </c>
      <c r="Q7657" s="20" t="str">
        <f t="shared" si="358"/>
        <v/>
      </c>
      <c r="R7657">
        <f t="shared" si="359"/>
        <v>0</v>
      </c>
    </row>
    <row r="7658" spans="10:18" x14ac:dyDescent="0.2">
      <c r="J7658">
        <f t="shared" si="357"/>
        <v>7656</v>
      </c>
      <c r="K7658" t="str" cm="1">
        <f t="array" ref="K7658">IFERROR(INDEX(tblClientes[Cliente],INT($J7658/ROWS(tblConsorcios[Produto]))+1),"")</f>
        <v/>
      </c>
      <c r="L7658" t="str" cm="1">
        <f t="array" ref="L7658">IFERROR(INDEX(tblConsorcios[Produto],MOD($J7658,ROWS(tblConsorcios[Produto]))+1),"")</f>
        <v>Imóvel IE330 – 240m</v>
      </c>
      <c r="M7658" s="20" cm="1">
        <f t="array" ref="M7658">IFERROR(INDEX(tblConsorcios[Valor da Carta (R$)],MOD($J7658,ROWS(tblConsorcios[Produto]))+1),"")</f>
        <v>330000</v>
      </c>
      <c r="N7658" s="2" cm="1">
        <f t="array" ref="N7658">IFERROR(INDEX(tblConsorcios[Prazo (meses)],MOD($J7658,ROWS(tblConsorcios[Produto]))+1),"")</f>
        <v>240</v>
      </c>
      <c r="O7658" s="20" cm="1">
        <f t="array" ref="O7658">IFERROR(INDEX(tblConsorcios[Parcela Mensal (R$)],MOD($J7658,ROWS(tblConsorcios[Produto]))+1),"")</f>
        <v>1771</v>
      </c>
      <c r="P7658" s="20" t="str" cm="1">
        <f t="array" ref="P7658">IFERROR(INDEX(tblClientes[Dividendo Mensal (R$)],INT($J7658/ROWS(tblConsorcios[Produto]))+1),"")</f>
        <v/>
      </c>
      <c r="Q7658" s="20" t="str">
        <f t="shared" si="358"/>
        <v/>
      </c>
      <c r="R7658">
        <f t="shared" si="359"/>
        <v>0</v>
      </c>
    </row>
    <row r="7659" spans="10:18" x14ac:dyDescent="0.2">
      <c r="J7659">
        <f t="shared" si="357"/>
        <v>7657</v>
      </c>
      <c r="K7659" t="str" cm="1">
        <f t="array" ref="K7659">IFERROR(INDEX(tblClientes[Cliente],INT($J7659/ROWS(tblConsorcios[Produto]))+1),"")</f>
        <v/>
      </c>
      <c r="L7659" t="str" cm="1">
        <f t="array" ref="L7659">IFERROR(INDEX(tblConsorcios[Produto],MOD($J7659,ROWS(tblConsorcios[Produto]))+1),"")</f>
        <v>Imóvel IE330 – 220m</v>
      </c>
      <c r="M7659" s="20" cm="1">
        <f t="array" ref="M7659">IFERROR(INDEX(tblConsorcios[Valor da Carta (R$)],MOD($J7659,ROWS(tblConsorcios[Produto]))+1),"")</f>
        <v>330000</v>
      </c>
      <c r="N7659" s="2" cm="1">
        <f t="array" ref="N7659">IFERROR(INDEX(tblConsorcios[Prazo (meses)],MOD($J7659,ROWS(tblConsorcios[Produto]))+1),"")</f>
        <v>220</v>
      </c>
      <c r="O7659" s="20" cm="1">
        <f t="array" ref="O7659">IFERROR(INDEX(tblConsorcios[Parcela Mensal (R$)],MOD($J7659,ROWS(tblConsorcios[Produto]))+1),"")</f>
        <v>1917</v>
      </c>
      <c r="P7659" s="20" t="str" cm="1">
        <f t="array" ref="P7659">IFERROR(INDEX(tblClientes[Dividendo Mensal (R$)],INT($J7659/ROWS(tblConsorcios[Produto]))+1),"")</f>
        <v/>
      </c>
      <c r="Q7659" s="20" t="str">
        <f t="shared" si="358"/>
        <v/>
      </c>
      <c r="R7659">
        <f t="shared" si="359"/>
        <v>0</v>
      </c>
    </row>
    <row r="7660" spans="10:18" x14ac:dyDescent="0.2">
      <c r="J7660">
        <f t="shared" si="357"/>
        <v>7658</v>
      </c>
      <c r="K7660" t="str" cm="1">
        <f t="array" ref="K7660">IFERROR(INDEX(tblClientes[Cliente],INT($J7660/ROWS(tblConsorcios[Produto]))+1),"")</f>
        <v/>
      </c>
      <c r="L7660" t="str" cm="1">
        <f t="array" ref="L7660">IFERROR(INDEX(tblConsorcios[Produto],MOD($J7660,ROWS(tblConsorcios[Produto]))+1),"")</f>
        <v>Imóvel IE330 – 200m</v>
      </c>
      <c r="M7660" s="20" cm="1">
        <f t="array" ref="M7660">IFERROR(INDEX(tblConsorcios[Valor da Carta (R$)],MOD($J7660,ROWS(tblConsorcios[Produto]))+1),"")</f>
        <v>330000</v>
      </c>
      <c r="N7660" s="2" cm="1">
        <f t="array" ref="N7660">IFERROR(INDEX(tblConsorcios[Prazo (meses)],MOD($J7660,ROWS(tblConsorcios[Produto]))+1),"")</f>
        <v>200</v>
      </c>
      <c r="O7660" s="20" cm="1">
        <f t="array" ref="O7660">IFERROR(INDEX(tblConsorcios[Parcela Mensal (R$)],MOD($J7660,ROWS(tblConsorcios[Produto]))+1),"")</f>
        <v>2092.1999999999998</v>
      </c>
      <c r="P7660" s="20" t="str" cm="1">
        <f t="array" ref="P7660">IFERROR(INDEX(tblClientes[Dividendo Mensal (R$)],INT($J7660/ROWS(tblConsorcios[Produto]))+1),"")</f>
        <v/>
      </c>
      <c r="Q7660" s="20" t="str">
        <f t="shared" si="358"/>
        <v/>
      </c>
      <c r="R7660">
        <f t="shared" si="359"/>
        <v>0</v>
      </c>
    </row>
    <row r="7661" spans="10:18" x14ac:dyDescent="0.2">
      <c r="J7661">
        <f t="shared" si="357"/>
        <v>7659</v>
      </c>
      <c r="K7661" t="str" cm="1">
        <f t="array" ref="K7661">IFERROR(INDEX(tblClientes[Cliente],INT($J7661/ROWS(tblConsorcios[Produto]))+1),"")</f>
        <v/>
      </c>
      <c r="L7661" t="str" cm="1">
        <f t="array" ref="L7661">IFERROR(INDEX(tblConsorcios[Produto],MOD($J7661,ROWS(tblConsorcios[Produto]))+1),"")</f>
        <v>Imóvel IE300 – 240m</v>
      </c>
      <c r="M7661" s="20" cm="1">
        <f t="array" ref="M7661">IFERROR(INDEX(tblConsorcios[Valor da Carta (R$)],MOD($J7661,ROWS(tblConsorcios[Produto]))+1),"")</f>
        <v>300000</v>
      </c>
      <c r="N7661" s="2" cm="1">
        <f t="array" ref="N7661">IFERROR(INDEX(tblConsorcios[Prazo (meses)],MOD($J7661,ROWS(tblConsorcios[Produto]))+1),"")</f>
        <v>240</v>
      </c>
      <c r="O7661" s="20" cm="1">
        <f t="array" ref="O7661">IFERROR(INDEX(tblConsorcios[Parcela Mensal (R$)],MOD($J7661,ROWS(tblConsorcios[Produto]))+1),"")</f>
        <v>1610</v>
      </c>
      <c r="P7661" s="20" t="str" cm="1">
        <f t="array" ref="P7661">IFERROR(INDEX(tblClientes[Dividendo Mensal (R$)],INT($J7661/ROWS(tblConsorcios[Produto]))+1),"")</f>
        <v/>
      </c>
      <c r="Q7661" s="20" t="str">
        <f t="shared" si="358"/>
        <v/>
      </c>
      <c r="R7661">
        <f t="shared" si="359"/>
        <v>0</v>
      </c>
    </row>
    <row r="7662" spans="10:18" x14ac:dyDescent="0.2">
      <c r="J7662">
        <f t="shared" si="357"/>
        <v>7660</v>
      </c>
      <c r="K7662" t="str" cm="1">
        <f t="array" ref="K7662">IFERROR(INDEX(tblClientes[Cliente],INT($J7662/ROWS(tblConsorcios[Produto]))+1),"")</f>
        <v/>
      </c>
      <c r="L7662" t="str" cm="1">
        <f t="array" ref="L7662">IFERROR(INDEX(tblConsorcios[Produto],MOD($J7662,ROWS(tblConsorcios[Produto]))+1),"")</f>
        <v>Imóvel IE300 – 220m</v>
      </c>
      <c r="M7662" s="20" cm="1">
        <f t="array" ref="M7662">IFERROR(INDEX(tblConsorcios[Valor da Carta (R$)],MOD($J7662,ROWS(tblConsorcios[Produto]))+1),"")</f>
        <v>300000</v>
      </c>
      <c r="N7662" s="2" cm="1">
        <f t="array" ref="N7662">IFERROR(INDEX(tblConsorcios[Prazo (meses)],MOD($J7662,ROWS(tblConsorcios[Produto]))+1),"")</f>
        <v>220</v>
      </c>
      <c r="O7662" s="20" cm="1">
        <f t="array" ref="O7662">IFERROR(INDEX(tblConsorcios[Parcela Mensal (R$)],MOD($J7662,ROWS(tblConsorcios[Produto]))+1),"")</f>
        <v>1742.73</v>
      </c>
      <c r="P7662" s="20" t="str" cm="1">
        <f t="array" ref="P7662">IFERROR(INDEX(tblClientes[Dividendo Mensal (R$)],INT($J7662/ROWS(tblConsorcios[Produto]))+1),"")</f>
        <v/>
      </c>
      <c r="Q7662" s="20" t="str">
        <f t="shared" si="358"/>
        <v/>
      </c>
      <c r="R7662">
        <f t="shared" si="359"/>
        <v>0</v>
      </c>
    </row>
    <row r="7663" spans="10:18" x14ac:dyDescent="0.2">
      <c r="J7663">
        <f t="shared" si="357"/>
        <v>7661</v>
      </c>
      <c r="K7663" t="str" cm="1">
        <f t="array" ref="K7663">IFERROR(INDEX(tblClientes[Cliente],INT($J7663/ROWS(tblConsorcios[Produto]))+1),"")</f>
        <v/>
      </c>
      <c r="L7663" t="str" cm="1">
        <f t="array" ref="L7663">IFERROR(INDEX(tblConsorcios[Produto],MOD($J7663,ROWS(tblConsorcios[Produto]))+1),"")</f>
        <v>Imóvel IE300 – 200m</v>
      </c>
      <c r="M7663" s="20" cm="1">
        <f t="array" ref="M7663">IFERROR(INDEX(tblConsorcios[Valor da Carta (R$)],MOD($J7663,ROWS(tblConsorcios[Produto]))+1),"")</f>
        <v>300000</v>
      </c>
      <c r="N7663" s="2" cm="1">
        <f t="array" ref="N7663">IFERROR(INDEX(tblConsorcios[Prazo (meses)],MOD($J7663,ROWS(tblConsorcios[Produto]))+1),"")</f>
        <v>200</v>
      </c>
      <c r="O7663" s="20" cm="1">
        <f t="array" ref="O7663">IFERROR(INDEX(tblConsorcios[Parcela Mensal (R$)],MOD($J7663,ROWS(tblConsorcios[Produto]))+1),"")</f>
        <v>1902</v>
      </c>
      <c r="P7663" s="20" t="str" cm="1">
        <f t="array" ref="P7663">IFERROR(INDEX(tblClientes[Dividendo Mensal (R$)],INT($J7663/ROWS(tblConsorcios[Produto]))+1),"")</f>
        <v/>
      </c>
      <c r="Q7663" s="20" t="str">
        <f t="shared" si="358"/>
        <v/>
      </c>
      <c r="R7663">
        <f t="shared" si="359"/>
        <v>0</v>
      </c>
    </row>
    <row r="7664" spans="10:18" x14ac:dyDescent="0.2">
      <c r="J7664">
        <f t="shared" si="357"/>
        <v>7662</v>
      </c>
      <c r="K7664" t="str" cm="1">
        <f t="array" ref="K7664">IFERROR(INDEX(tblClientes[Cliente],INT($J7664/ROWS(tblConsorcios[Produto]))+1),"")</f>
        <v/>
      </c>
      <c r="L7664" t="str" cm="1">
        <f t="array" ref="L7664">IFERROR(INDEX(tblConsorcios[Produto],MOD($J7664,ROWS(tblConsorcios[Produto]))+1),"")</f>
        <v>Imóvel IE240 – 240m</v>
      </c>
      <c r="M7664" s="20" cm="1">
        <f t="array" ref="M7664">IFERROR(INDEX(tblConsorcios[Valor da Carta (R$)],MOD($J7664,ROWS(tblConsorcios[Produto]))+1),"")</f>
        <v>240000</v>
      </c>
      <c r="N7664" s="2" cm="1">
        <f t="array" ref="N7664">IFERROR(INDEX(tblConsorcios[Prazo (meses)],MOD($J7664,ROWS(tblConsorcios[Produto]))+1),"")</f>
        <v>240</v>
      </c>
      <c r="O7664" s="20" cm="1">
        <f t="array" ref="O7664">IFERROR(INDEX(tblConsorcios[Parcela Mensal (R$)],MOD($J7664,ROWS(tblConsorcios[Produto]))+1),"")</f>
        <v>1288</v>
      </c>
      <c r="P7664" s="20" t="str" cm="1">
        <f t="array" ref="P7664">IFERROR(INDEX(tblClientes[Dividendo Mensal (R$)],INT($J7664/ROWS(tblConsorcios[Produto]))+1),"")</f>
        <v/>
      </c>
      <c r="Q7664" s="20" t="str">
        <f t="shared" si="358"/>
        <v/>
      </c>
      <c r="R7664">
        <f t="shared" si="359"/>
        <v>0</v>
      </c>
    </row>
    <row r="7665" spans="10:18" x14ac:dyDescent="0.2">
      <c r="J7665">
        <f t="shared" si="357"/>
        <v>7663</v>
      </c>
      <c r="K7665" t="str" cm="1">
        <f t="array" ref="K7665">IFERROR(INDEX(tblClientes[Cliente],INT($J7665/ROWS(tblConsorcios[Produto]))+1),"")</f>
        <v/>
      </c>
      <c r="L7665" t="str" cm="1">
        <f t="array" ref="L7665">IFERROR(INDEX(tblConsorcios[Produto],MOD($J7665,ROWS(tblConsorcios[Produto]))+1),"")</f>
        <v>Imóvel IE240 – 220m</v>
      </c>
      <c r="M7665" s="20" cm="1">
        <f t="array" ref="M7665">IFERROR(INDEX(tblConsorcios[Valor da Carta (R$)],MOD($J7665,ROWS(tblConsorcios[Produto]))+1),"")</f>
        <v>240000</v>
      </c>
      <c r="N7665" s="2" cm="1">
        <f t="array" ref="N7665">IFERROR(INDEX(tblConsorcios[Prazo (meses)],MOD($J7665,ROWS(tblConsorcios[Produto]))+1),"")</f>
        <v>220</v>
      </c>
      <c r="O7665" s="20" cm="1">
        <f t="array" ref="O7665">IFERROR(INDEX(tblConsorcios[Parcela Mensal (R$)],MOD($J7665,ROWS(tblConsorcios[Produto]))+1),"")</f>
        <v>1394.18</v>
      </c>
      <c r="P7665" s="20" t="str" cm="1">
        <f t="array" ref="P7665">IFERROR(INDEX(tblClientes[Dividendo Mensal (R$)],INT($J7665/ROWS(tblConsorcios[Produto]))+1),"")</f>
        <v/>
      </c>
      <c r="Q7665" s="20" t="str">
        <f t="shared" si="358"/>
        <v/>
      </c>
      <c r="R7665">
        <f t="shared" si="359"/>
        <v>0</v>
      </c>
    </row>
    <row r="7666" spans="10:18" x14ac:dyDescent="0.2">
      <c r="J7666">
        <f t="shared" si="357"/>
        <v>7664</v>
      </c>
      <c r="K7666" t="str" cm="1">
        <f t="array" ref="K7666">IFERROR(INDEX(tblClientes[Cliente],INT($J7666/ROWS(tblConsorcios[Produto]))+1),"")</f>
        <v/>
      </c>
      <c r="L7666" t="str" cm="1">
        <f t="array" ref="L7666">IFERROR(INDEX(tblConsorcios[Produto],MOD($J7666,ROWS(tblConsorcios[Produto]))+1),"")</f>
        <v>Imóvel IE240 – 200m</v>
      </c>
      <c r="M7666" s="20" cm="1">
        <f t="array" ref="M7666">IFERROR(INDEX(tblConsorcios[Valor da Carta (R$)],MOD($J7666,ROWS(tblConsorcios[Produto]))+1),"")</f>
        <v>240000</v>
      </c>
      <c r="N7666" s="2" cm="1">
        <f t="array" ref="N7666">IFERROR(INDEX(tblConsorcios[Prazo (meses)],MOD($J7666,ROWS(tblConsorcios[Produto]))+1),"")</f>
        <v>200</v>
      </c>
      <c r="O7666" s="20" cm="1">
        <f t="array" ref="O7666">IFERROR(INDEX(tblConsorcios[Parcela Mensal (R$)],MOD($J7666,ROWS(tblConsorcios[Produto]))+1),"")</f>
        <v>1521.6</v>
      </c>
      <c r="P7666" s="20" t="str" cm="1">
        <f t="array" ref="P7666">IFERROR(INDEX(tblClientes[Dividendo Mensal (R$)],INT($J7666/ROWS(tblConsorcios[Produto]))+1),"")</f>
        <v/>
      </c>
      <c r="Q7666" s="20" t="str">
        <f t="shared" si="358"/>
        <v/>
      </c>
      <c r="R7666">
        <f t="shared" si="359"/>
        <v>0</v>
      </c>
    </row>
    <row r="7667" spans="10:18" x14ac:dyDescent="0.2">
      <c r="J7667">
        <f t="shared" si="357"/>
        <v>7665</v>
      </c>
      <c r="K7667" t="str" cm="1">
        <f t="array" ref="K7667">IFERROR(INDEX(tblClientes[Cliente],INT($J7667/ROWS(tblConsorcios[Produto]))+1),"")</f>
        <v/>
      </c>
      <c r="L7667" t="str" cm="1">
        <f t="array" ref="L7667">IFERROR(INDEX(tblConsorcios[Produto],MOD($J7667,ROWS(tblConsorcios[Produto]))+1),"")</f>
        <v>Imóvel IE230 – 240m</v>
      </c>
      <c r="M7667" s="20" cm="1">
        <f t="array" ref="M7667">IFERROR(INDEX(tblConsorcios[Valor da Carta (R$)],MOD($J7667,ROWS(tblConsorcios[Produto]))+1),"")</f>
        <v>230000</v>
      </c>
      <c r="N7667" s="2" cm="1">
        <f t="array" ref="N7667">IFERROR(INDEX(tblConsorcios[Prazo (meses)],MOD($J7667,ROWS(tblConsorcios[Produto]))+1),"")</f>
        <v>240</v>
      </c>
      <c r="O7667" s="20" cm="1">
        <f t="array" ref="O7667">IFERROR(INDEX(tblConsorcios[Parcela Mensal (R$)],MOD($J7667,ROWS(tblConsorcios[Produto]))+1),"")</f>
        <v>1234.33</v>
      </c>
      <c r="P7667" s="20" t="str" cm="1">
        <f t="array" ref="P7667">IFERROR(INDEX(tblClientes[Dividendo Mensal (R$)],INT($J7667/ROWS(tblConsorcios[Produto]))+1),"")</f>
        <v/>
      </c>
      <c r="Q7667" s="20" t="str">
        <f t="shared" si="358"/>
        <v/>
      </c>
      <c r="R7667">
        <f t="shared" si="359"/>
        <v>0</v>
      </c>
    </row>
    <row r="7668" spans="10:18" x14ac:dyDescent="0.2">
      <c r="J7668">
        <f t="shared" si="357"/>
        <v>7666</v>
      </c>
      <c r="K7668" t="str" cm="1">
        <f t="array" ref="K7668">IFERROR(INDEX(tblClientes[Cliente],INT($J7668/ROWS(tblConsorcios[Produto]))+1),"")</f>
        <v/>
      </c>
      <c r="L7668" t="str" cm="1">
        <f t="array" ref="L7668">IFERROR(INDEX(tblConsorcios[Produto],MOD($J7668,ROWS(tblConsorcios[Produto]))+1),"")</f>
        <v>Imóvel IE230 – 220m</v>
      </c>
      <c r="M7668" s="20" cm="1">
        <f t="array" ref="M7668">IFERROR(INDEX(tblConsorcios[Valor da Carta (R$)],MOD($J7668,ROWS(tblConsorcios[Produto]))+1),"")</f>
        <v>230000</v>
      </c>
      <c r="N7668" s="2" cm="1">
        <f t="array" ref="N7668">IFERROR(INDEX(tblConsorcios[Prazo (meses)],MOD($J7668,ROWS(tblConsorcios[Produto]))+1),"")</f>
        <v>220</v>
      </c>
      <c r="O7668" s="20" cm="1">
        <f t="array" ref="O7668">IFERROR(INDEX(tblConsorcios[Parcela Mensal (R$)],MOD($J7668,ROWS(tblConsorcios[Produto]))+1),"")</f>
        <v>1336.09</v>
      </c>
      <c r="P7668" s="20" t="str" cm="1">
        <f t="array" ref="P7668">IFERROR(INDEX(tblClientes[Dividendo Mensal (R$)],INT($J7668/ROWS(tblConsorcios[Produto]))+1),"")</f>
        <v/>
      </c>
      <c r="Q7668" s="20" t="str">
        <f t="shared" si="358"/>
        <v/>
      </c>
      <c r="R7668">
        <f t="shared" si="359"/>
        <v>0</v>
      </c>
    </row>
    <row r="7669" spans="10:18" x14ac:dyDescent="0.2">
      <c r="J7669">
        <f t="shared" si="357"/>
        <v>7667</v>
      </c>
      <c r="K7669" t="str" cm="1">
        <f t="array" ref="K7669">IFERROR(INDEX(tblClientes[Cliente],INT($J7669/ROWS(tblConsorcios[Produto]))+1),"")</f>
        <v/>
      </c>
      <c r="L7669" t="str" cm="1">
        <f t="array" ref="L7669">IFERROR(INDEX(tblConsorcios[Produto],MOD($J7669,ROWS(tblConsorcios[Produto]))+1),"")</f>
        <v>Imóvel IE230 – 200m</v>
      </c>
      <c r="M7669" s="20" cm="1">
        <f t="array" ref="M7669">IFERROR(INDEX(tblConsorcios[Valor da Carta (R$)],MOD($J7669,ROWS(tblConsorcios[Produto]))+1),"")</f>
        <v>230000</v>
      </c>
      <c r="N7669" s="2" cm="1">
        <f t="array" ref="N7669">IFERROR(INDEX(tblConsorcios[Prazo (meses)],MOD($J7669,ROWS(tblConsorcios[Produto]))+1),"")</f>
        <v>200</v>
      </c>
      <c r="O7669" s="20" cm="1">
        <f t="array" ref="O7669">IFERROR(INDEX(tblConsorcios[Parcela Mensal (R$)],MOD($J7669,ROWS(tblConsorcios[Produto]))+1),"")</f>
        <v>1458.2</v>
      </c>
      <c r="P7669" s="20" t="str" cm="1">
        <f t="array" ref="P7669">IFERROR(INDEX(tblClientes[Dividendo Mensal (R$)],INT($J7669/ROWS(tblConsorcios[Produto]))+1),"")</f>
        <v/>
      </c>
      <c r="Q7669" s="20" t="str">
        <f t="shared" si="358"/>
        <v/>
      </c>
      <c r="R7669">
        <f t="shared" si="359"/>
        <v>0</v>
      </c>
    </row>
    <row r="7670" spans="10:18" x14ac:dyDescent="0.2">
      <c r="J7670">
        <f t="shared" si="357"/>
        <v>7668</v>
      </c>
      <c r="K7670" t="str" cm="1">
        <f t="array" ref="K7670">IFERROR(INDEX(tblClientes[Cliente],INT($J7670/ROWS(tblConsorcios[Produto]))+1),"")</f>
        <v/>
      </c>
      <c r="L7670" t="str" cm="1">
        <f t="array" ref="L7670">IFERROR(INDEX(tblConsorcios[Produto],MOD($J7670,ROWS(tblConsorcios[Produto]))+1),"")</f>
        <v>Imóvel IE220 – 240m</v>
      </c>
      <c r="M7670" s="20" cm="1">
        <f t="array" ref="M7670">IFERROR(INDEX(tblConsorcios[Valor da Carta (R$)],MOD($J7670,ROWS(tblConsorcios[Produto]))+1),"")</f>
        <v>220000</v>
      </c>
      <c r="N7670" s="2" cm="1">
        <f t="array" ref="N7670">IFERROR(INDEX(tblConsorcios[Prazo (meses)],MOD($J7670,ROWS(tblConsorcios[Produto]))+1),"")</f>
        <v>240</v>
      </c>
      <c r="O7670" s="20" cm="1">
        <f t="array" ref="O7670">IFERROR(INDEX(tblConsorcios[Parcela Mensal (R$)],MOD($J7670,ROWS(tblConsorcios[Produto]))+1),"")</f>
        <v>1180.67</v>
      </c>
      <c r="P7670" s="20" t="str" cm="1">
        <f t="array" ref="P7670">IFERROR(INDEX(tblClientes[Dividendo Mensal (R$)],INT($J7670/ROWS(tblConsorcios[Produto]))+1),"")</f>
        <v/>
      </c>
      <c r="Q7670" s="20" t="str">
        <f t="shared" si="358"/>
        <v/>
      </c>
      <c r="R7670">
        <f t="shared" si="359"/>
        <v>0</v>
      </c>
    </row>
    <row r="7671" spans="10:18" x14ac:dyDescent="0.2">
      <c r="J7671">
        <f t="shared" si="357"/>
        <v>7669</v>
      </c>
      <c r="K7671" t="str" cm="1">
        <f t="array" ref="K7671">IFERROR(INDEX(tblClientes[Cliente],INT($J7671/ROWS(tblConsorcios[Produto]))+1),"")</f>
        <v/>
      </c>
      <c r="L7671" t="str" cm="1">
        <f t="array" ref="L7671">IFERROR(INDEX(tblConsorcios[Produto],MOD($J7671,ROWS(tblConsorcios[Produto]))+1),"")</f>
        <v>Imóvel IE220 – 220m</v>
      </c>
      <c r="M7671" s="20" cm="1">
        <f t="array" ref="M7671">IFERROR(INDEX(tblConsorcios[Valor da Carta (R$)],MOD($J7671,ROWS(tblConsorcios[Produto]))+1),"")</f>
        <v>220000</v>
      </c>
      <c r="N7671" s="2" cm="1">
        <f t="array" ref="N7671">IFERROR(INDEX(tblConsorcios[Prazo (meses)],MOD($J7671,ROWS(tblConsorcios[Produto]))+1),"")</f>
        <v>220</v>
      </c>
      <c r="O7671" s="20" cm="1">
        <f t="array" ref="O7671">IFERROR(INDEX(tblConsorcios[Parcela Mensal (R$)],MOD($J7671,ROWS(tblConsorcios[Produto]))+1),"")</f>
        <v>1278</v>
      </c>
      <c r="P7671" s="20" t="str" cm="1">
        <f t="array" ref="P7671">IFERROR(INDEX(tblClientes[Dividendo Mensal (R$)],INT($J7671/ROWS(tblConsorcios[Produto]))+1),"")</f>
        <v/>
      </c>
      <c r="Q7671" s="20" t="str">
        <f t="shared" si="358"/>
        <v/>
      </c>
      <c r="R7671">
        <f t="shared" si="359"/>
        <v>0</v>
      </c>
    </row>
    <row r="7672" spans="10:18" x14ac:dyDescent="0.2">
      <c r="J7672">
        <f t="shared" si="357"/>
        <v>7670</v>
      </c>
      <c r="K7672" t="str" cm="1">
        <f t="array" ref="K7672">IFERROR(INDEX(tblClientes[Cliente],INT($J7672/ROWS(tblConsorcios[Produto]))+1),"")</f>
        <v/>
      </c>
      <c r="L7672" t="str" cm="1">
        <f t="array" ref="L7672">IFERROR(INDEX(tblConsorcios[Produto],MOD($J7672,ROWS(tblConsorcios[Produto]))+1),"")</f>
        <v>Imóvel IE220 – 200m</v>
      </c>
      <c r="M7672" s="20" cm="1">
        <f t="array" ref="M7672">IFERROR(INDEX(tblConsorcios[Valor da Carta (R$)],MOD($J7672,ROWS(tblConsorcios[Produto]))+1),"")</f>
        <v>220000</v>
      </c>
      <c r="N7672" s="2" cm="1">
        <f t="array" ref="N7672">IFERROR(INDEX(tblConsorcios[Prazo (meses)],MOD($J7672,ROWS(tblConsorcios[Produto]))+1),"")</f>
        <v>200</v>
      </c>
      <c r="O7672" s="20" cm="1">
        <f t="array" ref="O7672">IFERROR(INDEX(tblConsorcios[Parcela Mensal (R$)],MOD($J7672,ROWS(tblConsorcios[Produto]))+1),"")</f>
        <v>1394.8</v>
      </c>
      <c r="P7672" s="20" t="str" cm="1">
        <f t="array" ref="P7672">IFERROR(INDEX(tblClientes[Dividendo Mensal (R$)],INT($J7672/ROWS(tblConsorcios[Produto]))+1),"")</f>
        <v/>
      </c>
      <c r="Q7672" s="20" t="str">
        <f t="shared" si="358"/>
        <v/>
      </c>
      <c r="R7672">
        <f t="shared" si="359"/>
        <v>0</v>
      </c>
    </row>
    <row r="7673" spans="10:18" x14ac:dyDescent="0.2">
      <c r="J7673">
        <f t="shared" si="357"/>
        <v>7671</v>
      </c>
      <c r="K7673" t="str" cm="1">
        <f t="array" ref="K7673">IFERROR(INDEX(tblClientes[Cliente],INT($J7673/ROWS(tblConsorcios[Produto]))+1),"")</f>
        <v/>
      </c>
      <c r="L7673" t="str" cm="1">
        <f t="array" ref="L7673">IFERROR(INDEX(tblConsorcios[Produto],MOD($J7673,ROWS(tblConsorcios[Produto]))+1),"")</f>
        <v>Imóvel IE200 – 240m</v>
      </c>
      <c r="M7673" s="20" cm="1">
        <f t="array" ref="M7673">IFERROR(INDEX(tblConsorcios[Valor da Carta (R$)],MOD($J7673,ROWS(tblConsorcios[Produto]))+1),"")</f>
        <v>200000</v>
      </c>
      <c r="N7673" s="2" cm="1">
        <f t="array" ref="N7673">IFERROR(INDEX(tblConsorcios[Prazo (meses)],MOD($J7673,ROWS(tblConsorcios[Produto]))+1),"")</f>
        <v>240</v>
      </c>
      <c r="O7673" s="20" cm="1">
        <f t="array" ref="O7673">IFERROR(INDEX(tblConsorcios[Parcela Mensal (R$)],MOD($J7673,ROWS(tblConsorcios[Produto]))+1),"")</f>
        <v>1073.33</v>
      </c>
      <c r="P7673" s="20" t="str" cm="1">
        <f t="array" ref="P7673">IFERROR(INDEX(tblClientes[Dividendo Mensal (R$)],INT($J7673/ROWS(tblConsorcios[Produto]))+1),"")</f>
        <v/>
      </c>
      <c r="Q7673" s="20" t="str">
        <f t="shared" si="358"/>
        <v/>
      </c>
      <c r="R7673">
        <f t="shared" si="359"/>
        <v>0</v>
      </c>
    </row>
    <row r="7674" spans="10:18" x14ac:dyDescent="0.2">
      <c r="J7674">
        <f t="shared" si="357"/>
        <v>7672</v>
      </c>
      <c r="K7674" t="str" cm="1">
        <f t="array" ref="K7674">IFERROR(INDEX(tblClientes[Cliente],INT($J7674/ROWS(tblConsorcios[Produto]))+1),"")</f>
        <v/>
      </c>
      <c r="L7674" t="str" cm="1">
        <f t="array" ref="L7674">IFERROR(INDEX(tblConsorcios[Produto],MOD($J7674,ROWS(tblConsorcios[Produto]))+1),"")</f>
        <v>Imóvel IE200 – 220m</v>
      </c>
      <c r="M7674" s="20" cm="1">
        <f t="array" ref="M7674">IFERROR(INDEX(tblConsorcios[Valor da Carta (R$)],MOD($J7674,ROWS(tblConsorcios[Produto]))+1),"")</f>
        <v>200000</v>
      </c>
      <c r="N7674" s="2" cm="1">
        <f t="array" ref="N7674">IFERROR(INDEX(tblConsorcios[Prazo (meses)],MOD($J7674,ROWS(tblConsorcios[Produto]))+1),"")</f>
        <v>220</v>
      </c>
      <c r="O7674" s="20" cm="1">
        <f t="array" ref="O7674">IFERROR(INDEX(tblConsorcios[Parcela Mensal (R$)],MOD($J7674,ROWS(tblConsorcios[Produto]))+1),"")</f>
        <v>1161.82</v>
      </c>
      <c r="P7674" s="20" t="str" cm="1">
        <f t="array" ref="P7674">IFERROR(INDEX(tblClientes[Dividendo Mensal (R$)],INT($J7674/ROWS(tblConsorcios[Produto]))+1),"")</f>
        <v/>
      </c>
      <c r="Q7674" s="20" t="str">
        <f t="shared" si="358"/>
        <v/>
      </c>
      <c r="R7674">
        <f t="shared" si="359"/>
        <v>0</v>
      </c>
    </row>
    <row r="7675" spans="10:18" x14ac:dyDescent="0.2">
      <c r="J7675">
        <f t="shared" si="357"/>
        <v>7673</v>
      </c>
      <c r="K7675" t="str" cm="1">
        <f t="array" ref="K7675">IFERROR(INDEX(tblClientes[Cliente],INT($J7675/ROWS(tblConsorcios[Produto]))+1),"")</f>
        <v/>
      </c>
      <c r="L7675" t="str" cm="1">
        <f t="array" ref="L7675">IFERROR(INDEX(tblConsorcios[Produto],MOD($J7675,ROWS(tblConsorcios[Produto]))+1),"")</f>
        <v>Imóvel IE200 – 200m</v>
      </c>
      <c r="M7675" s="20" cm="1">
        <f t="array" ref="M7675">IFERROR(INDEX(tblConsorcios[Valor da Carta (R$)],MOD($J7675,ROWS(tblConsorcios[Produto]))+1),"")</f>
        <v>200000</v>
      </c>
      <c r="N7675" s="2" cm="1">
        <f t="array" ref="N7675">IFERROR(INDEX(tblConsorcios[Prazo (meses)],MOD($J7675,ROWS(tblConsorcios[Produto]))+1),"")</f>
        <v>200</v>
      </c>
      <c r="O7675" s="20" cm="1">
        <f t="array" ref="O7675">IFERROR(INDEX(tblConsorcios[Parcela Mensal (R$)],MOD($J7675,ROWS(tblConsorcios[Produto]))+1),"")</f>
        <v>1268</v>
      </c>
      <c r="P7675" s="20" t="str" cm="1">
        <f t="array" ref="P7675">IFERROR(INDEX(tblClientes[Dividendo Mensal (R$)],INT($J7675/ROWS(tblConsorcios[Produto]))+1),"")</f>
        <v/>
      </c>
      <c r="Q7675" s="20" t="str">
        <f t="shared" si="358"/>
        <v/>
      </c>
      <c r="R7675">
        <f t="shared" si="359"/>
        <v>0</v>
      </c>
    </row>
    <row r="7676" spans="10:18" x14ac:dyDescent="0.2">
      <c r="J7676">
        <f t="shared" si="357"/>
        <v>7674</v>
      </c>
      <c r="K7676" t="str" cm="1">
        <f t="array" ref="K7676">IFERROR(INDEX(tblClientes[Cliente],INT($J7676/ROWS(tblConsorcios[Produto]))+1),"")</f>
        <v/>
      </c>
      <c r="L7676" t="str" cm="1">
        <f t="array" ref="L7676">IFERROR(INDEX(tblConsorcios[Produto],MOD($J7676,ROWS(tblConsorcios[Produto]))+1),"")</f>
        <v>Imóvel IE150 – 240m</v>
      </c>
      <c r="M7676" s="20" cm="1">
        <f t="array" ref="M7676">IFERROR(INDEX(tblConsorcios[Valor da Carta (R$)],MOD($J7676,ROWS(tblConsorcios[Produto]))+1),"")</f>
        <v>150000</v>
      </c>
      <c r="N7676" s="2" cm="1">
        <f t="array" ref="N7676">IFERROR(INDEX(tblConsorcios[Prazo (meses)],MOD($J7676,ROWS(tblConsorcios[Produto]))+1),"")</f>
        <v>240</v>
      </c>
      <c r="O7676" s="20" cm="1">
        <f t="array" ref="O7676">IFERROR(INDEX(tblConsorcios[Parcela Mensal (R$)],MOD($J7676,ROWS(tblConsorcios[Produto]))+1),"")</f>
        <v>805</v>
      </c>
      <c r="P7676" s="20" t="str" cm="1">
        <f t="array" ref="P7676">IFERROR(INDEX(tblClientes[Dividendo Mensal (R$)],INT($J7676/ROWS(tblConsorcios[Produto]))+1),"")</f>
        <v/>
      </c>
      <c r="Q7676" s="20" t="str">
        <f t="shared" si="358"/>
        <v/>
      </c>
      <c r="R7676">
        <f t="shared" si="359"/>
        <v>0</v>
      </c>
    </row>
    <row r="7677" spans="10:18" x14ac:dyDescent="0.2">
      <c r="J7677">
        <f t="shared" si="357"/>
        <v>7675</v>
      </c>
      <c r="K7677" t="str" cm="1">
        <f t="array" ref="K7677">IFERROR(INDEX(tblClientes[Cliente],INT($J7677/ROWS(tblConsorcios[Produto]))+1),"")</f>
        <v/>
      </c>
      <c r="L7677" t="str" cm="1">
        <f t="array" ref="L7677">IFERROR(INDEX(tblConsorcios[Produto],MOD($J7677,ROWS(tblConsorcios[Produto]))+1),"")</f>
        <v>Imóvel IE150 – 220m</v>
      </c>
      <c r="M7677" s="20" cm="1">
        <f t="array" ref="M7677">IFERROR(INDEX(tblConsorcios[Valor da Carta (R$)],MOD($J7677,ROWS(tblConsorcios[Produto]))+1),"")</f>
        <v>150000</v>
      </c>
      <c r="N7677" s="2" cm="1">
        <f t="array" ref="N7677">IFERROR(INDEX(tblConsorcios[Prazo (meses)],MOD($J7677,ROWS(tblConsorcios[Produto]))+1),"")</f>
        <v>220</v>
      </c>
      <c r="O7677" s="20" cm="1">
        <f t="array" ref="O7677">IFERROR(INDEX(tblConsorcios[Parcela Mensal (R$)],MOD($J7677,ROWS(tblConsorcios[Produto]))+1),"")</f>
        <v>871.36</v>
      </c>
      <c r="P7677" s="20" t="str" cm="1">
        <f t="array" ref="P7677">IFERROR(INDEX(tblClientes[Dividendo Mensal (R$)],INT($J7677/ROWS(tblConsorcios[Produto]))+1),"")</f>
        <v/>
      </c>
      <c r="Q7677" s="20" t="str">
        <f t="shared" si="358"/>
        <v/>
      </c>
      <c r="R7677">
        <f t="shared" si="359"/>
        <v>0</v>
      </c>
    </row>
    <row r="7678" spans="10:18" x14ac:dyDescent="0.2">
      <c r="J7678">
        <f t="shared" si="357"/>
        <v>7676</v>
      </c>
      <c r="K7678" t="str" cm="1">
        <f t="array" ref="K7678">IFERROR(INDEX(tblClientes[Cliente],INT($J7678/ROWS(tblConsorcios[Produto]))+1),"")</f>
        <v/>
      </c>
      <c r="L7678" t="str" cm="1">
        <f t="array" ref="L7678">IFERROR(INDEX(tblConsorcios[Produto],MOD($J7678,ROWS(tblConsorcios[Produto]))+1),"")</f>
        <v>Imóvel IE150 – 200m</v>
      </c>
      <c r="M7678" s="20" cm="1">
        <f t="array" ref="M7678">IFERROR(INDEX(tblConsorcios[Valor da Carta (R$)],MOD($J7678,ROWS(tblConsorcios[Produto]))+1),"")</f>
        <v>150000</v>
      </c>
      <c r="N7678" s="2" cm="1">
        <f t="array" ref="N7678">IFERROR(INDEX(tblConsorcios[Prazo (meses)],MOD($J7678,ROWS(tblConsorcios[Produto]))+1),"")</f>
        <v>200</v>
      </c>
      <c r="O7678" s="20" cm="1">
        <f t="array" ref="O7678">IFERROR(INDEX(tblConsorcios[Parcela Mensal (R$)],MOD($J7678,ROWS(tblConsorcios[Produto]))+1),"")</f>
        <v>951</v>
      </c>
      <c r="P7678" s="20" t="str" cm="1">
        <f t="array" ref="P7678">IFERROR(INDEX(tblClientes[Dividendo Mensal (R$)],INT($J7678/ROWS(tblConsorcios[Produto]))+1),"")</f>
        <v/>
      </c>
      <c r="Q7678" s="20" t="str">
        <f t="shared" si="358"/>
        <v/>
      </c>
      <c r="R7678">
        <f t="shared" si="359"/>
        <v>0</v>
      </c>
    </row>
    <row r="7679" spans="10:18" x14ac:dyDescent="0.2">
      <c r="J7679">
        <f t="shared" si="357"/>
        <v>7677</v>
      </c>
      <c r="K7679" t="str" cm="1">
        <f t="array" ref="K7679">IFERROR(INDEX(tblClientes[Cliente],INT($J7679/ROWS(tblConsorcios[Produto]))+1),"")</f>
        <v/>
      </c>
      <c r="L7679" t="str" cm="1">
        <f t="array" ref="L7679">IFERROR(INDEX(tblConsorcios[Produto],MOD($J7679,ROWS(tblConsorcios[Produto]))+1),"")</f>
        <v>Imóvel IE140 – 240m</v>
      </c>
      <c r="M7679" s="20" cm="1">
        <f t="array" ref="M7679">IFERROR(INDEX(tblConsorcios[Valor da Carta (R$)],MOD($J7679,ROWS(tblConsorcios[Produto]))+1),"")</f>
        <v>140000</v>
      </c>
      <c r="N7679" s="2" cm="1">
        <f t="array" ref="N7679">IFERROR(INDEX(tblConsorcios[Prazo (meses)],MOD($J7679,ROWS(tblConsorcios[Produto]))+1),"")</f>
        <v>240</v>
      </c>
      <c r="O7679" s="20" cm="1">
        <f t="array" ref="O7679">IFERROR(INDEX(tblConsorcios[Parcela Mensal (R$)],MOD($J7679,ROWS(tblConsorcios[Produto]))+1),"")</f>
        <v>751.33</v>
      </c>
      <c r="P7679" s="20" t="str" cm="1">
        <f t="array" ref="P7679">IFERROR(INDEX(tblClientes[Dividendo Mensal (R$)],INT($J7679/ROWS(tblConsorcios[Produto]))+1),"")</f>
        <v/>
      </c>
      <c r="Q7679" s="20" t="str">
        <f t="shared" si="358"/>
        <v/>
      </c>
      <c r="R7679">
        <f t="shared" si="359"/>
        <v>0</v>
      </c>
    </row>
    <row r="7680" spans="10:18" x14ac:dyDescent="0.2">
      <c r="J7680">
        <f t="shared" si="357"/>
        <v>7678</v>
      </c>
      <c r="K7680" t="str" cm="1">
        <f t="array" ref="K7680">IFERROR(INDEX(tblClientes[Cliente],INT($J7680/ROWS(tblConsorcios[Produto]))+1),"")</f>
        <v/>
      </c>
      <c r="L7680" t="str" cm="1">
        <f t="array" ref="L7680">IFERROR(INDEX(tblConsorcios[Produto],MOD($J7680,ROWS(tblConsorcios[Produto]))+1),"")</f>
        <v>Imóvel IE140 – 220m</v>
      </c>
      <c r="M7680" s="20" cm="1">
        <f t="array" ref="M7680">IFERROR(INDEX(tblConsorcios[Valor da Carta (R$)],MOD($J7680,ROWS(tblConsorcios[Produto]))+1),"")</f>
        <v>140000</v>
      </c>
      <c r="N7680" s="2" cm="1">
        <f t="array" ref="N7680">IFERROR(INDEX(tblConsorcios[Prazo (meses)],MOD($J7680,ROWS(tblConsorcios[Produto]))+1),"")</f>
        <v>220</v>
      </c>
      <c r="O7680" s="20" cm="1">
        <f t="array" ref="O7680">IFERROR(INDEX(tblConsorcios[Parcela Mensal (R$)],MOD($J7680,ROWS(tblConsorcios[Produto]))+1),"")</f>
        <v>813.27</v>
      </c>
      <c r="P7680" s="20" t="str" cm="1">
        <f t="array" ref="P7680">IFERROR(INDEX(tblClientes[Dividendo Mensal (R$)],INT($J7680/ROWS(tblConsorcios[Produto]))+1),"")</f>
        <v/>
      </c>
      <c r="Q7680" s="20" t="str">
        <f t="shared" si="358"/>
        <v/>
      </c>
      <c r="R7680">
        <f t="shared" si="359"/>
        <v>0</v>
      </c>
    </row>
    <row r="7681" spans="10:18" x14ac:dyDescent="0.2">
      <c r="J7681">
        <f t="shared" si="357"/>
        <v>7679</v>
      </c>
      <c r="K7681" t="str" cm="1">
        <f t="array" ref="K7681">IFERROR(INDEX(tblClientes[Cliente],INT($J7681/ROWS(tblConsorcios[Produto]))+1),"")</f>
        <v/>
      </c>
      <c r="L7681" t="str" cm="1">
        <f t="array" ref="L7681">IFERROR(INDEX(tblConsorcios[Produto],MOD($J7681,ROWS(tblConsorcios[Produto]))+1),"")</f>
        <v>Imóvel IE140 – 200m</v>
      </c>
      <c r="M7681" s="20" cm="1">
        <f t="array" ref="M7681">IFERROR(INDEX(tblConsorcios[Valor da Carta (R$)],MOD($J7681,ROWS(tblConsorcios[Produto]))+1),"")</f>
        <v>140000</v>
      </c>
      <c r="N7681" s="2" cm="1">
        <f t="array" ref="N7681">IFERROR(INDEX(tblConsorcios[Prazo (meses)],MOD($J7681,ROWS(tblConsorcios[Produto]))+1),"")</f>
        <v>200</v>
      </c>
      <c r="O7681" s="20" cm="1">
        <f t="array" ref="O7681">IFERROR(INDEX(tblConsorcios[Parcela Mensal (R$)],MOD($J7681,ROWS(tblConsorcios[Produto]))+1),"")</f>
        <v>887.6</v>
      </c>
      <c r="P7681" s="20" t="str" cm="1">
        <f t="array" ref="P7681">IFERROR(INDEX(tblClientes[Dividendo Mensal (R$)],INT($J7681/ROWS(tblConsorcios[Produto]))+1),"")</f>
        <v/>
      </c>
      <c r="Q7681" s="20" t="str">
        <f t="shared" si="358"/>
        <v/>
      </c>
      <c r="R7681">
        <f t="shared" si="359"/>
        <v>0</v>
      </c>
    </row>
    <row r="7682" spans="10:18" x14ac:dyDescent="0.2">
      <c r="J7682">
        <f t="shared" si="357"/>
        <v>7680</v>
      </c>
      <c r="K7682" t="str" cm="1">
        <f t="array" ref="K7682">IFERROR(INDEX(tblClientes[Cliente],INT($J7682/ROWS(tblConsorcios[Produto]))+1),"")</f>
        <v/>
      </c>
      <c r="L7682" t="str" cm="1">
        <f t="array" ref="L7682">IFERROR(INDEX(tblConsorcios[Produto],MOD($J7682,ROWS(tblConsorcios[Produto]))+1),"")</f>
        <v>Imóvel IE130 – 240m</v>
      </c>
      <c r="M7682" s="20" cm="1">
        <f t="array" ref="M7682">IFERROR(INDEX(tblConsorcios[Valor da Carta (R$)],MOD($J7682,ROWS(tblConsorcios[Produto]))+1),"")</f>
        <v>130000</v>
      </c>
      <c r="N7682" s="2" cm="1">
        <f t="array" ref="N7682">IFERROR(INDEX(tblConsorcios[Prazo (meses)],MOD($J7682,ROWS(tblConsorcios[Produto]))+1),"")</f>
        <v>240</v>
      </c>
      <c r="O7682" s="20" cm="1">
        <f t="array" ref="O7682">IFERROR(INDEX(tblConsorcios[Parcela Mensal (R$)],MOD($J7682,ROWS(tblConsorcios[Produto]))+1),"")</f>
        <v>697.67</v>
      </c>
      <c r="P7682" s="20" t="str" cm="1">
        <f t="array" ref="P7682">IFERROR(INDEX(tblClientes[Dividendo Mensal (R$)],INT($J7682/ROWS(tblConsorcios[Produto]))+1),"")</f>
        <v/>
      </c>
      <c r="Q7682" s="20" t="str">
        <f t="shared" si="358"/>
        <v/>
      </c>
      <c r="R7682">
        <f t="shared" si="359"/>
        <v>0</v>
      </c>
    </row>
    <row r="7683" spans="10:18" x14ac:dyDescent="0.2">
      <c r="J7683">
        <f t="shared" ref="J7683:J7746" si="360">ROW()-2</f>
        <v>7681</v>
      </c>
      <c r="K7683" t="str" cm="1">
        <f t="array" ref="K7683">IFERROR(INDEX(tblClientes[Cliente],INT($J7683/ROWS(tblConsorcios[Produto]))+1),"")</f>
        <v/>
      </c>
      <c r="L7683" t="str" cm="1">
        <f t="array" ref="L7683">IFERROR(INDEX(tblConsorcios[Produto],MOD($J7683,ROWS(tblConsorcios[Produto]))+1),"")</f>
        <v>Imóvel IE130 – 220m</v>
      </c>
      <c r="M7683" s="20" cm="1">
        <f t="array" ref="M7683">IFERROR(INDEX(tblConsorcios[Valor da Carta (R$)],MOD($J7683,ROWS(tblConsorcios[Produto]))+1),"")</f>
        <v>130000</v>
      </c>
      <c r="N7683" s="2" cm="1">
        <f t="array" ref="N7683">IFERROR(INDEX(tblConsorcios[Prazo (meses)],MOD($J7683,ROWS(tblConsorcios[Produto]))+1),"")</f>
        <v>220</v>
      </c>
      <c r="O7683" s="20" cm="1">
        <f t="array" ref="O7683">IFERROR(INDEX(tblConsorcios[Parcela Mensal (R$)],MOD($J7683,ROWS(tblConsorcios[Produto]))+1),"")</f>
        <v>755.18</v>
      </c>
      <c r="P7683" s="20" t="str" cm="1">
        <f t="array" ref="P7683">IFERROR(INDEX(tblClientes[Dividendo Mensal (R$)],INT($J7683/ROWS(tblConsorcios[Produto]))+1),"")</f>
        <v/>
      </c>
      <c r="Q7683" s="20" t="str">
        <f t="shared" ref="Q7683:Q7746" si="361">IF(AND(ISNUMBER(O7683),ISNUMBER(P7683)),P7683-O7683,"")</f>
        <v/>
      </c>
      <c r="R7683">
        <f t="shared" ref="R7683:R7746" si="362">IF(AND(ISNUMBER(O7683),ISNUMBER(P7683),O7683&lt;=P7683),1,0)</f>
        <v>0</v>
      </c>
    </row>
    <row r="7684" spans="10:18" x14ac:dyDescent="0.2">
      <c r="J7684">
        <f t="shared" si="360"/>
        <v>7682</v>
      </c>
      <c r="K7684" t="str" cm="1">
        <f t="array" ref="K7684">IFERROR(INDEX(tblClientes[Cliente],INT($J7684/ROWS(tblConsorcios[Produto]))+1),"")</f>
        <v/>
      </c>
      <c r="L7684" t="str" cm="1">
        <f t="array" ref="L7684">IFERROR(INDEX(tblConsorcios[Produto],MOD($J7684,ROWS(tblConsorcios[Produto]))+1),"")</f>
        <v>Imóvel IE130 – 200m</v>
      </c>
      <c r="M7684" s="20" cm="1">
        <f t="array" ref="M7684">IFERROR(INDEX(tblConsorcios[Valor da Carta (R$)],MOD($J7684,ROWS(tblConsorcios[Produto]))+1),"")</f>
        <v>130000</v>
      </c>
      <c r="N7684" s="2" cm="1">
        <f t="array" ref="N7684">IFERROR(INDEX(tblConsorcios[Prazo (meses)],MOD($J7684,ROWS(tblConsorcios[Produto]))+1),"")</f>
        <v>200</v>
      </c>
      <c r="O7684" s="20" cm="1">
        <f t="array" ref="O7684">IFERROR(INDEX(tblConsorcios[Parcela Mensal (R$)],MOD($J7684,ROWS(tblConsorcios[Produto]))+1),"")</f>
        <v>824.2</v>
      </c>
      <c r="P7684" s="20" t="str" cm="1">
        <f t="array" ref="P7684">IFERROR(INDEX(tblClientes[Dividendo Mensal (R$)],INT($J7684/ROWS(tblConsorcios[Produto]))+1),"")</f>
        <v/>
      </c>
      <c r="Q7684" s="20" t="str">
        <f t="shared" si="361"/>
        <v/>
      </c>
      <c r="R7684">
        <f t="shared" si="362"/>
        <v>0</v>
      </c>
    </row>
    <row r="7685" spans="10:18" x14ac:dyDescent="0.2">
      <c r="J7685">
        <f t="shared" si="360"/>
        <v>7683</v>
      </c>
      <c r="K7685" t="str" cm="1">
        <f t="array" ref="K7685">IFERROR(INDEX(tblClientes[Cliente],INT($J7685/ROWS(tblConsorcios[Produto]))+1),"")</f>
        <v/>
      </c>
      <c r="L7685" t="str" cm="1">
        <f t="array" ref="L7685">IFERROR(INDEX(tblConsorcios[Produto],MOD($J7685,ROWS(tblConsorcios[Produto]))+1),"")</f>
        <v>Imóvel IE120 – 240m</v>
      </c>
      <c r="M7685" s="20" cm="1">
        <f t="array" ref="M7685">IFERROR(INDEX(tblConsorcios[Valor da Carta (R$)],MOD($J7685,ROWS(tblConsorcios[Produto]))+1),"")</f>
        <v>120000</v>
      </c>
      <c r="N7685" s="2" cm="1">
        <f t="array" ref="N7685">IFERROR(INDEX(tblConsorcios[Prazo (meses)],MOD($J7685,ROWS(tblConsorcios[Produto]))+1),"")</f>
        <v>240</v>
      </c>
      <c r="O7685" s="20" cm="1">
        <f t="array" ref="O7685">IFERROR(INDEX(tblConsorcios[Parcela Mensal (R$)],MOD($J7685,ROWS(tblConsorcios[Produto]))+1),"")</f>
        <v>644</v>
      </c>
      <c r="P7685" s="20" t="str" cm="1">
        <f t="array" ref="P7685">IFERROR(INDEX(tblClientes[Dividendo Mensal (R$)],INT($J7685/ROWS(tblConsorcios[Produto]))+1),"")</f>
        <v/>
      </c>
      <c r="Q7685" s="20" t="str">
        <f t="shared" si="361"/>
        <v/>
      </c>
      <c r="R7685">
        <f t="shared" si="362"/>
        <v>0</v>
      </c>
    </row>
    <row r="7686" spans="10:18" x14ac:dyDescent="0.2">
      <c r="J7686">
        <f t="shared" si="360"/>
        <v>7684</v>
      </c>
      <c r="K7686" t="str" cm="1">
        <f t="array" ref="K7686">IFERROR(INDEX(tblClientes[Cliente],INT($J7686/ROWS(tblConsorcios[Produto]))+1),"")</f>
        <v/>
      </c>
      <c r="L7686" t="str" cm="1">
        <f t="array" ref="L7686">IFERROR(INDEX(tblConsorcios[Produto],MOD($J7686,ROWS(tblConsorcios[Produto]))+1),"")</f>
        <v>Imóvel IE120 – 220m</v>
      </c>
      <c r="M7686" s="20" cm="1">
        <f t="array" ref="M7686">IFERROR(INDEX(tblConsorcios[Valor da Carta (R$)],MOD($J7686,ROWS(tblConsorcios[Produto]))+1),"")</f>
        <v>120000</v>
      </c>
      <c r="N7686" s="2" cm="1">
        <f t="array" ref="N7686">IFERROR(INDEX(tblConsorcios[Prazo (meses)],MOD($J7686,ROWS(tblConsorcios[Produto]))+1),"")</f>
        <v>220</v>
      </c>
      <c r="O7686" s="20" cm="1">
        <f t="array" ref="O7686">IFERROR(INDEX(tblConsorcios[Parcela Mensal (R$)],MOD($J7686,ROWS(tblConsorcios[Produto]))+1),"")</f>
        <v>697.09</v>
      </c>
      <c r="P7686" s="20" t="str" cm="1">
        <f t="array" ref="P7686">IFERROR(INDEX(tblClientes[Dividendo Mensal (R$)],INT($J7686/ROWS(tblConsorcios[Produto]))+1),"")</f>
        <v/>
      </c>
      <c r="Q7686" s="20" t="str">
        <f t="shared" si="361"/>
        <v/>
      </c>
      <c r="R7686">
        <f t="shared" si="362"/>
        <v>0</v>
      </c>
    </row>
    <row r="7687" spans="10:18" x14ac:dyDescent="0.2">
      <c r="J7687">
        <f t="shared" si="360"/>
        <v>7685</v>
      </c>
      <c r="K7687" t="str" cm="1">
        <f t="array" ref="K7687">IFERROR(INDEX(tblClientes[Cliente],INT($J7687/ROWS(tblConsorcios[Produto]))+1),"")</f>
        <v/>
      </c>
      <c r="L7687" t="str" cm="1">
        <f t="array" ref="L7687">IFERROR(INDEX(tblConsorcios[Produto],MOD($J7687,ROWS(tblConsorcios[Produto]))+1),"")</f>
        <v>Imóvel IE120 – 200m</v>
      </c>
      <c r="M7687" s="20" cm="1">
        <f t="array" ref="M7687">IFERROR(INDEX(tblConsorcios[Valor da Carta (R$)],MOD($J7687,ROWS(tblConsorcios[Produto]))+1),"")</f>
        <v>120000</v>
      </c>
      <c r="N7687" s="2" cm="1">
        <f t="array" ref="N7687">IFERROR(INDEX(tblConsorcios[Prazo (meses)],MOD($J7687,ROWS(tblConsorcios[Produto]))+1),"")</f>
        <v>200</v>
      </c>
      <c r="O7687" s="20" cm="1">
        <f t="array" ref="O7687">IFERROR(INDEX(tblConsorcios[Parcela Mensal (R$)],MOD($J7687,ROWS(tblConsorcios[Produto]))+1),"")</f>
        <v>760.8</v>
      </c>
      <c r="P7687" s="20" t="str" cm="1">
        <f t="array" ref="P7687">IFERROR(INDEX(tblClientes[Dividendo Mensal (R$)],INT($J7687/ROWS(tblConsorcios[Produto]))+1),"")</f>
        <v/>
      </c>
      <c r="Q7687" s="20" t="str">
        <f t="shared" si="361"/>
        <v/>
      </c>
      <c r="R7687">
        <f t="shared" si="362"/>
        <v>0</v>
      </c>
    </row>
    <row r="7688" spans="10:18" x14ac:dyDescent="0.2">
      <c r="J7688">
        <f t="shared" si="360"/>
        <v>7686</v>
      </c>
      <c r="K7688" t="str" cm="1">
        <f t="array" ref="K7688">IFERROR(INDEX(tblClientes[Cliente],INT($J7688/ROWS(tblConsorcios[Produto]))+1),"")</f>
        <v/>
      </c>
      <c r="L7688" t="str" cm="1">
        <f t="array" ref="L7688">IFERROR(INDEX(tblConsorcios[Produto],MOD($J7688,ROWS(tblConsorcios[Produto]))+1),"")</f>
        <v>Imóvel IE600 – 240m</v>
      </c>
      <c r="M7688" s="20" cm="1">
        <f t="array" ref="M7688">IFERROR(INDEX(tblConsorcios[Valor da Carta (R$)],MOD($J7688,ROWS(tblConsorcios[Produto]))+1),"")</f>
        <v>600000</v>
      </c>
      <c r="N7688" s="2" cm="1">
        <f t="array" ref="N7688">IFERROR(INDEX(tblConsorcios[Prazo (meses)],MOD($J7688,ROWS(tblConsorcios[Produto]))+1),"")</f>
        <v>240</v>
      </c>
      <c r="O7688" s="20" cm="1">
        <f t="array" ref="O7688">IFERROR(INDEX(tblConsorcios[Parcela Mensal (R$)],MOD($J7688,ROWS(tblConsorcios[Produto]))+1),"")</f>
        <v>3220</v>
      </c>
      <c r="P7688" s="20" t="str" cm="1">
        <f t="array" ref="P7688">IFERROR(INDEX(tblClientes[Dividendo Mensal (R$)],INT($J7688/ROWS(tblConsorcios[Produto]))+1),"")</f>
        <v/>
      </c>
      <c r="Q7688" s="20" t="str">
        <f t="shared" si="361"/>
        <v/>
      </c>
      <c r="R7688">
        <f t="shared" si="362"/>
        <v>0</v>
      </c>
    </row>
    <row r="7689" spans="10:18" x14ac:dyDescent="0.2">
      <c r="J7689">
        <f t="shared" si="360"/>
        <v>7687</v>
      </c>
      <c r="K7689" t="str" cm="1">
        <f t="array" ref="K7689">IFERROR(INDEX(tblClientes[Cliente],INT($J7689/ROWS(tblConsorcios[Produto]))+1),"")</f>
        <v/>
      </c>
      <c r="L7689" t="str" cm="1">
        <f t="array" ref="L7689">IFERROR(INDEX(tblConsorcios[Produto],MOD($J7689,ROWS(tblConsorcios[Produto]))+1),"")</f>
        <v>Imóvel IE600 – 220m</v>
      </c>
      <c r="M7689" s="20" cm="1">
        <f t="array" ref="M7689">IFERROR(INDEX(tblConsorcios[Valor da Carta (R$)],MOD($J7689,ROWS(tblConsorcios[Produto]))+1),"")</f>
        <v>600000</v>
      </c>
      <c r="N7689" s="2" cm="1">
        <f t="array" ref="N7689">IFERROR(INDEX(tblConsorcios[Prazo (meses)],MOD($J7689,ROWS(tblConsorcios[Produto]))+1),"")</f>
        <v>220</v>
      </c>
      <c r="O7689" s="20" cm="1">
        <f t="array" ref="O7689">IFERROR(INDEX(tblConsorcios[Parcela Mensal (R$)],MOD($J7689,ROWS(tblConsorcios[Produto]))+1),"")</f>
        <v>3485.45</v>
      </c>
      <c r="P7689" s="20" t="str" cm="1">
        <f t="array" ref="P7689">IFERROR(INDEX(tblClientes[Dividendo Mensal (R$)],INT($J7689/ROWS(tblConsorcios[Produto]))+1),"")</f>
        <v/>
      </c>
      <c r="Q7689" s="20" t="str">
        <f t="shared" si="361"/>
        <v/>
      </c>
      <c r="R7689">
        <f t="shared" si="362"/>
        <v>0</v>
      </c>
    </row>
    <row r="7690" spans="10:18" x14ac:dyDescent="0.2">
      <c r="J7690">
        <f t="shared" si="360"/>
        <v>7688</v>
      </c>
      <c r="K7690" t="str" cm="1">
        <f t="array" ref="K7690">IFERROR(INDEX(tblClientes[Cliente],INT($J7690/ROWS(tblConsorcios[Produto]))+1),"")</f>
        <v/>
      </c>
      <c r="L7690" t="str" cm="1">
        <f t="array" ref="L7690">IFERROR(INDEX(tblConsorcios[Produto],MOD($J7690,ROWS(tblConsorcios[Produto]))+1),"")</f>
        <v>Imóvel IE600 – 200m</v>
      </c>
      <c r="M7690" s="20" cm="1">
        <f t="array" ref="M7690">IFERROR(INDEX(tblConsorcios[Valor da Carta (R$)],MOD($J7690,ROWS(tblConsorcios[Produto]))+1),"")</f>
        <v>600000</v>
      </c>
      <c r="N7690" s="2" cm="1">
        <f t="array" ref="N7690">IFERROR(INDEX(tblConsorcios[Prazo (meses)],MOD($J7690,ROWS(tblConsorcios[Produto]))+1),"")</f>
        <v>200</v>
      </c>
      <c r="O7690" s="20" cm="1">
        <f t="array" ref="O7690">IFERROR(INDEX(tblConsorcios[Parcela Mensal (R$)],MOD($J7690,ROWS(tblConsorcios[Produto]))+1),"")</f>
        <v>3804</v>
      </c>
      <c r="P7690" s="20" t="str" cm="1">
        <f t="array" ref="P7690">IFERROR(INDEX(tblClientes[Dividendo Mensal (R$)],INT($J7690/ROWS(tblConsorcios[Produto]))+1),"")</f>
        <v/>
      </c>
      <c r="Q7690" s="20" t="str">
        <f t="shared" si="361"/>
        <v/>
      </c>
      <c r="R7690">
        <f t="shared" si="362"/>
        <v>0</v>
      </c>
    </row>
    <row r="7691" spans="10:18" x14ac:dyDescent="0.2">
      <c r="J7691">
        <f t="shared" si="360"/>
        <v>7689</v>
      </c>
      <c r="K7691" t="str" cm="1">
        <f t="array" ref="K7691">IFERROR(INDEX(tblClientes[Cliente],INT($J7691/ROWS(tblConsorcios[Produto]))+1),"")</f>
        <v/>
      </c>
      <c r="L7691" t="str" cm="1">
        <f t="array" ref="L7691">IFERROR(INDEX(tblConsorcios[Produto],MOD($J7691,ROWS(tblConsorcios[Produto]))+1),"")</f>
        <v>Imóvel IE580 – 240m</v>
      </c>
      <c r="M7691" s="20" cm="1">
        <f t="array" ref="M7691">IFERROR(INDEX(tblConsorcios[Valor da Carta (R$)],MOD($J7691,ROWS(tblConsorcios[Produto]))+1),"")</f>
        <v>580000</v>
      </c>
      <c r="N7691" s="2" cm="1">
        <f t="array" ref="N7691">IFERROR(INDEX(tblConsorcios[Prazo (meses)],MOD($J7691,ROWS(tblConsorcios[Produto]))+1),"")</f>
        <v>240</v>
      </c>
      <c r="O7691" s="20" cm="1">
        <f t="array" ref="O7691">IFERROR(INDEX(tblConsorcios[Parcela Mensal (R$)],MOD($J7691,ROWS(tblConsorcios[Produto]))+1),"")</f>
        <v>3112.67</v>
      </c>
      <c r="P7691" s="20" t="str" cm="1">
        <f t="array" ref="P7691">IFERROR(INDEX(tblClientes[Dividendo Mensal (R$)],INT($J7691/ROWS(tblConsorcios[Produto]))+1),"")</f>
        <v/>
      </c>
      <c r="Q7691" s="20" t="str">
        <f t="shared" si="361"/>
        <v/>
      </c>
      <c r="R7691">
        <f t="shared" si="362"/>
        <v>0</v>
      </c>
    </row>
    <row r="7692" spans="10:18" x14ac:dyDescent="0.2">
      <c r="J7692">
        <f t="shared" si="360"/>
        <v>7690</v>
      </c>
      <c r="K7692" t="str" cm="1">
        <f t="array" ref="K7692">IFERROR(INDEX(tblClientes[Cliente],INT($J7692/ROWS(tblConsorcios[Produto]))+1),"")</f>
        <v/>
      </c>
      <c r="L7692" t="str" cm="1">
        <f t="array" ref="L7692">IFERROR(INDEX(tblConsorcios[Produto],MOD($J7692,ROWS(tblConsorcios[Produto]))+1),"")</f>
        <v>Imóvel IE580 – 220m</v>
      </c>
      <c r="M7692" s="20" cm="1">
        <f t="array" ref="M7692">IFERROR(INDEX(tblConsorcios[Valor da Carta (R$)],MOD($J7692,ROWS(tblConsorcios[Produto]))+1),"")</f>
        <v>580000</v>
      </c>
      <c r="N7692" s="2" cm="1">
        <f t="array" ref="N7692">IFERROR(INDEX(tblConsorcios[Prazo (meses)],MOD($J7692,ROWS(tblConsorcios[Produto]))+1),"")</f>
        <v>220</v>
      </c>
      <c r="O7692" s="20" cm="1">
        <f t="array" ref="O7692">IFERROR(INDEX(tblConsorcios[Parcela Mensal (R$)],MOD($J7692,ROWS(tblConsorcios[Produto]))+1),"")</f>
        <v>3369.27</v>
      </c>
      <c r="P7692" s="20" t="str" cm="1">
        <f t="array" ref="P7692">IFERROR(INDEX(tblClientes[Dividendo Mensal (R$)],INT($J7692/ROWS(tblConsorcios[Produto]))+1),"")</f>
        <v/>
      </c>
      <c r="Q7692" s="20" t="str">
        <f t="shared" si="361"/>
        <v/>
      </c>
      <c r="R7692">
        <f t="shared" si="362"/>
        <v>0</v>
      </c>
    </row>
    <row r="7693" spans="10:18" x14ac:dyDescent="0.2">
      <c r="J7693">
        <f t="shared" si="360"/>
        <v>7691</v>
      </c>
      <c r="K7693" t="str" cm="1">
        <f t="array" ref="K7693">IFERROR(INDEX(tblClientes[Cliente],INT($J7693/ROWS(tblConsorcios[Produto]))+1),"")</f>
        <v/>
      </c>
      <c r="L7693" t="str" cm="1">
        <f t="array" ref="L7693">IFERROR(INDEX(tblConsorcios[Produto],MOD($J7693,ROWS(tblConsorcios[Produto]))+1),"")</f>
        <v>Imóvel IE580 – 200m</v>
      </c>
      <c r="M7693" s="20" cm="1">
        <f t="array" ref="M7693">IFERROR(INDEX(tblConsorcios[Valor da Carta (R$)],MOD($J7693,ROWS(tblConsorcios[Produto]))+1),"")</f>
        <v>580000</v>
      </c>
      <c r="N7693" s="2" cm="1">
        <f t="array" ref="N7693">IFERROR(INDEX(tblConsorcios[Prazo (meses)],MOD($J7693,ROWS(tblConsorcios[Produto]))+1),"")</f>
        <v>200</v>
      </c>
      <c r="O7693" s="20" cm="1">
        <f t="array" ref="O7693">IFERROR(INDEX(tblConsorcios[Parcela Mensal (R$)],MOD($J7693,ROWS(tblConsorcios[Produto]))+1),"")</f>
        <v>3677.2</v>
      </c>
      <c r="P7693" s="20" t="str" cm="1">
        <f t="array" ref="P7693">IFERROR(INDEX(tblClientes[Dividendo Mensal (R$)],INT($J7693/ROWS(tblConsorcios[Produto]))+1),"")</f>
        <v/>
      </c>
      <c r="Q7693" s="20" t="str">
        <f t="shared" si="361"/>
        <v/>
      </c>
      <c r="R7693">
        <f t="shared" si="362"/>
        <v>0</v>
      </c>
    </row>
    <row r="7694" spans="10:18" x14ac:dyDescent="0.2">
      <c r="J7694">
        <f t="shared" si="360"/>
        <v>7692</v>
      </c>
      <c r="K7694" t="str" cm="1">
        <f t="array" ref="K7694">IFERROR(INDEX(tblClientes[Cliente],INT($J7694/ROWS(tblConsorcios[Produto]))+1),"")</f>
        <v/>
      </c>
      <c r="L7694" t="str" cm="1">
        <f t="array" ref="L7694">IFERROR(INDEX(tblConsorcios[Produto],MOD($J7694,ROWS(tblConsorcios[Produto]))+1),"")</f>
        <v>Imóvel IE550 – 240m</v>
      </c>
      <c r="M7694" s="20" cm="1">
        <f t="array" ref="M7694">IFERROR(INDEX(tblConsorcios[Valor da Carta (R$)],MOD($J7694,ROWS(tblConsorcios[Produto]))+1),"")</f>
        <v>550000</v>
      </c>
      <c r="N7694" s="2" cm="1">
        <f t="array" ref="N7694">IFERROR(INDEX(tblConsorcios[Prazo (meses)],MOD($J7694,ROWS(tblConsorcios[Produto]))+1),"")</f>
        <v>240</v>
      </c>
      <c r="O7694" s="20" cm="1">
        <f t="array" ref="O7694">IFERROR(INDEX(tblConsorcios[Parcela Mensal (R$)],MOD($J7694,ROWS(tblConsorcios[Produto]))+1),"")</f>
        <v>2951.67</v>
      </c>
      <c r="P7694" s="20" t="str" cm="1">
        <f t="array" ref="P7694">IFERROR(INDEX(tblClientes[Dividendo Mensal (R$)],INT($J7694/ROWS(tblConsorcios[Produto]))+1),"")</f>
        <v/>
      </c>
      <c r="Q7694" s="20" t="str">
        <f t="shared" si="361"/>
        <v/>
      </c>
      <c r="R7694">
        <f t="shared" si="362"/>
        <v>0</v>
      </c>
    </row>
    <row r="7695" spans="10:18" x14ac:dyDescent="0.2">
      <c r="J7695">
        <f t="shared" si="360"/>
        <v>7693</v>
      </c>
      <c r="K7695" t="str" cm="1">
        <f t="array" ref="K7695">IFERROR(INDEX(tblClientes[Cliente],INT($J7695/ROWS(tblConsorcios[Produto]))+1),"")</f>
        <v/>
      </c>
      <c r="L7695" t="str" cm="1">
        <f t="array" ref="L7695">IFERROR(INDEX(tblConsorcios[Produto],MOD($J7695,ROWS(tblConsorcios[Produto]))+1),"")</f>
        <v>Imóvel IE550 – 220m</v>
      </c>
      <c r="M7695" s="20" cm="1">
        <f t="array" ref="M7695">IFERROR(INDEX(tblConsorcios[Valor da Carta (R$)],MOD($J7695,ROWS(tblConsorcios[Produto]))+1),"")</f>
        <v>550000</v>
      </c>
      <c r="N7695" s="2" cm="1">
        <f t="array" ref="N7695">IFERROR(INDEX(tblConsorcios[Prazo (meses)],MOD($J7695,ROWS(tblConsorcios[Produto]))+1),"")</f>
        <v>220</v>
      </c>
      <c r="O7695" s="20" cm="1">
        <f t="array" ref="O7695">IFERROR(INDEX(tblConsorcios[Parcela Mensal (R$)],MOD($J7695,ROWS(tblConsorcios[Produto]))+1),"")</f>
        <v>3195</v>
      </c>
      <c r="P7695" s="20" t="str" cm="1">
        <f t="array" ref="P7695">IFERROR(INDEX(tblClientes[Dividendo Mensal (R$)],INT($J7695/ROWS(tblConsorcios[Produto]))+1),"")</f>
        <v/>
      </c>
      <c r="Q7695" s="20" t="str">
        <f t="shared" si="361"/>
        <v/>
      </c>
      <c r="R7695">
        <f t="shared" si="362"/>
        <v>0</v>
      </c>
    </row>
    <row r="7696" spans="10:18" x14ac:dyDescent="0.2">
      <c r="J7696">
        <f t="shared" si="360"/>
        <v>7694</v>
      </c>
      <c r="K7696" t="str" cm="1">
        <f t="array" ref="K7696">IFERROR(INDEX(tblClientes[Cliente],INT($J7696/ROWS(tblConsorcios[Produto]))+1),"")</f>
        <v/>
      </c>
      <c r="L7696" t="str" cm="1">
        <f t="array" ref="L7696">IFERROR(INDEX(tblConsorcios[Produto],MOD($J7696,ROWS(tblConsorcios[Produto]))+1),"")</f>
        <v>Imóvel IE550 – 200m</v>
      </c>
      <c r="M7696" s="20" cm="1">
        <f t="array" ref="M7696">IFERROR(INDEX(tblConsorcios[Valor da Carta (R$)],MOD($J7696,ROWS(tblConsorcios[Produto]))+1),"")</f>
        <v>550000</v>
      </c>
      <c r="N7696" s="2" cm="1">
        <f t="array" ref="N7696">IFERROR(INDEX(tblConsorcios[Prazo (meses)],MOD($J7696,ROWS(tblConsorcios[Produto]))+1),"")</f>
        <v>200</v>
      </c>
      <c r="O7696" s="20" cm="1">
        <f t="array" ref="O7696">IFERROR(INDEX(tblConsorcios[Parcela Mensal (R$)],MOD($J7696,ROWS(tblConsorcios[Produto]))+1),"")</f>
        <v>3487</v>
      </c>
      <c r="P7696" s="20" t="str" cm="1">
        <f t="array" ref="P7696">IFERROR(INDEX(tblClientes[Dividendo Mensal (R$)],INT($J7696/ROWS(tblConsorcios[Produto]))+1),"")</f>
        <v/>
      </c>
      <c r="Q7696" s="20" t="str">
        <f t="shared" si="361"/>
        <v/>
      </c>
      <c r="R7696">
        <f t="shared" si="362"/>
        <v>0</v>
      </c>
    </row>
    <row r="7697" spans="10:18" x14ac:dyDescent="0.2">
      <c r="J7697">
        <f t="shared" si="360"/>
        <v>7695</v>
      </c>
      <c r="K7697" t="str" cm="1">
        <f t="array" ref="K7697">IFERROR(INDEX(tblClientes[Cliente],INT($J7697/ROWS(tblConsorcios[Produto]))+1),"")</f>
        <v/>
      </c>
      <c r="L7697" t="str" cm="1">
        <f t="array" ref="L7697">IFERROR(INDEX(tblConsorcios[Produto],MOD($J7697,ROWS(tblConsorcios[Produto]))+1),"")</f>
        <v>Imóvel IE530 – 240m</v>
      </c>
      <c r="M7697" s="20" cm="1">
        <f t="array" ref="M7697">IFERROR(INDEX(tblConsorcios[Valor da Carta (R$)],MOD($J7697,ROWS(tblConsorcios[Produto]))+1),"")</f>
        <v>530000</v>
      </c>
      <c r="N7697" s="2" cm="1">
        <f t="array" ref="N7697">IFERROR(INDEX(tblConsorcios[Prazo (meses)],MOD($J7697,ROWS(tblConsorcios[Produto]))+1),"")</f>
        <v>240</v>
      </c>
      <c r="O7697" s="20" cm="1">
        <f t="array" ref="O7697">IFERROR(INDEX(tblConsorcios[Parcela Mensal (R$)],MOD($J7697,ROWS(tblConsorcios[Produto]))+1),"")</f>
        <v>2844.33</v>
      </c>
      <c r="P7697" s="20" t="str" cm="1">
        <f t="array" ref="P7697">IFERROR(INDEX(tblClientes[Dividendo Mensal (R$)],INT($J7697/ROWS(tblConsorcios[Produto]))+1),"")</f>
        <v/>
      </c>
      <c r="Q7697" s="20" t="str">
        <f t="shared" si="361"/>
        <v/>
      </c>
      <c r="R7697">
        <f t="shared" si="362"/>
        <v>0</v>
      </c>
    </row>
    <row r="7698" spans="10:18" x14ac:dyDescent="0.2">
      <c r="J7698">
        <f t="shared" si="360"/>
        <v>7696</v>
      </c>
      <c r="K7698" t="str" cm="1">
        <f t="array" ref="K7698">IFERROR(INDEX(tblClientes[Cliente],INT($J7698/ROWS(tblConsorcios[Produto]))+1),"")</f>
        <v/>
      </c>
      <c r="L7698" t="str" cm="1">
        <f t="array" ref="L7698">IFERROR(INDEX(tblConsorcios[Produto],MOD($J7698,ROWS(tblConsorcios[Produto]))+1),"")</f>
        <v>Imóvel IE530 – 220m</v>
      </c>
      <c r="M7698" s="20" cm="1">
        <f t="array" ref="M7698">IFERROR(INDEX(tblConsorcios[Valor da Carta (R$)],MOD($J7698,ROWS(tblConsorcios[Produto]))+1),"")</f>
        <v>530000</v>
      </c>
      <c r="N7698" s="2" cm="1">
        <f t="array" ref="N7698">IFERROR(INDEX(tblConsorcios[Prazo (meses)],MOD($J7698,ROWS(tblConsorcios[Produto]))+1),"")</f>
        <v>220</v>
      </c>
      <c r="O7698" s="20" cm="1">
        <f t="array" ref="O7698">IFERROR(INDEX(tblConsorcios[Parcela Mensal (R$)],MOD($J7698,ROWS(tblConsorcios[Produto]))+1),"")</f>
        <v>3078.82</v>
      </c>
      <c r="P7698" s="20" t="str" cm="1">
        <f t="array" ref="P7698">IFERROR(INDEX(tblClientes[Dividendo Mensal (R$)],INT($J7698/ROWS(tblConsorcios[Produto]))+1),"")</f>
        <v/>
      </c>
      <c r="Q7698" s="20" t="str">
        <f t="shared" si="361"/>
        <v/>
      </c>
      <c r="R7698">
        <f t="shared" si="362"/>
        <v>0</v>
      </c>
    </row>
    <row r="7699" spans="10:18" x14ac:dyDescent="0.2">
      <c r="J7699">
        <f t="shared" si="360"/>
        <v>7697</v>
      </c>
      <c r="K7699" t="str" cm="1">
        <f t="array" ref="K7699">IFERROR(INDEX(tblClientes[Cliente],INT($J7699/ROWS(tblConsorcios[Produto]))+1),"")</f>
        <v/>
      </c>
      <c r="L7699" t="str" cm="1">
        <f t="array" ref="L7699">IFERROR(INDEX(tblConsorcios[Produto],MOD($J7699,ROWS(tblConsorcios[Produto]))+1),"")</f>
        <v>Imóvel IE530 – 200m</v>
      </c>
      <c r="M7699" s="20" cm="1">
        <f t="array" ref="M7699">IFERROR(INDEX(tblConsorcios[Valor da Carta (R$)],MOD($J7699,ROWS(tblConsorcios[Produto]))+1),"")</f>
        <v>530000</v>
      </c>
      <c r="N7699" s="2" cm="1">
        <f t="array" ref="N7699">IFERROR(INDEX(tblConsorcios[Prazo (meses)],MOD($J7699,ROWS(tblConsorcios[Produto]))+1),"")</f>
        <v>200</v>
      </c>
      <c r="O7699" s="20" cm="1">
        <f t="array" ref="O7699">IFERROR(INDEX(tblConsorcios[Parcela Mensal (R$)],MOD($J7699,ROWS(tblConsorcios[Produto]))+1),"")</f>
        <v>3360.2</v>
      </c>
      <c r="P7699" s="20" t="str" cm="1">
        <f t="array" ref="P7699">IFERROR(INDEX(tblClientes[Dividendo Mensal (R$)],INT($J7699/ROWS(tblConsorcios[Produto]))+1),"")</f>
        <v/>
      </c>
      <c r="Q7699" s="20" t="str">
        <f t="shared" si="361"/>
        <v/>
      </c>
      <c r="R7699">
        <f t="shared" si="362"/>
        <v>0</v>
      </c>
    </row>
    <row r="7700" spans="10:18" x14ac:dyDescent="0.2">
      <c r="J7700">
        <f t="shared" si="360"/>
        <v>7698</v>
      </c>
      <c r="K7700" t="str" cm="1">
        <f t="array" ref="K7700">IFERROR(INDEX(tblClientes[Cliente],INT($J7700/ROWS(tblConsorcios[Produto]))+1),"")</f>
        <v/>
      </c>
      <c r="L7700" t="str" cm="1">
        <f t="array" ref="L7700">IFERROR(INDEX(tblConsorcios[Produto],MOD($J7700,ROWS(tblConsorcios[Produto]))+1),"")</f>
        <v>Imóvel IE500 – 240m</v>
      </c>
      <c r="M7700" s="20" cm="1">
        <f t="array" ref="M7700">IFERROR(INDEX(tblConsorcios[Valor da Carta (R$)],MOD($J7700,ROWS(tblConsorcios[Produto]))+1),"")</f>
        <v>500000</v>
      </c>
      <c r="N7700" s="2" cm="1">
        <f t="array" ref="N7700">IFERROR(INDEX(tblConsorcios[Prazo (meses)],MOD($J7700,ROWS(tblConsorcios[Produto]))+1),"")</f>
        <v>240</v>
      </c>
      <c r="O7700" s="20" cm="1">
        <f t="array" ref="O7700">IFERROR(INDEX(tblConsorcios[Parcela Mensal (R$)],MOD($J7700,ROWS(tblConsorcios[Produto]))+1),"")</f>
        <v>2683.33</v>
      </c>
      <c r="P7700" s="20" t="str" cm="1">
        <f t="array" ref="P7700">IFERROR(INDEX(tblClientes[Dividendo Mensal (R$)],INT($J7700/ROWS(tblConsorcios[Produto]))+1),"")</f>
        <v/>
      </c>
      <c r="Q7700" s="20" t="str">
        <f t="shared" si="361"/>
        <v/>
      </c>
      <c r="R7700">
        <f t="shared" si="362"/>
        <v>0</v>
      </c>
    </row>
    <row r="7701" spans="10:18" x14ac:dyDescent="0.2">
      <c r="J7701">
        <f t="shared" si="360"/>
        <v>7699</v>
      </c>
      <c r="K7701" t="str" cm="1">
        <f t="array" ref="K7701">IFERROR(INDEX(tblClientes[Cliente],INT($J7701/ROWS(tblConsorcios[Produto]))+1),"")</f>
        <v/>
      </c>
      <c r="L7701" t="str" cm="1">
        <f t="array" ref="L7701">IFERROR(INDEX(tblConsorcios[Produto],MOD($J7701,ROWS(tblConsorcios[Produto]))+1),"")</f>
        <v>Imóvel IE500 – 220m</v>
      </c>
      <c r="M7701" s="20" cm="1">
        <f t="array" ref="M7701">IFERROR(INDEX(tblConsorcios[Valor da Carta (R$)],MOD($J7701,ROWS(tblConsorcios[Produto]))+1),"")</f>
        <v>500000</v>
      </c>
      <c r="N7701" s="2" cm="1">
        <f t="array" ref="N7701">IFERROR(INDEX(tblConsorcios[Prazo (meses)],MOD($J7701,ROWS(tblConsorcios[Produto]))+1),"")</f>
        <v>220</v>
      </c>
      <c r="O7701" s="20" cm="1">
        <f t="array" ref="O7701">IFERROR(INDEX(tblConsorcios[Parcela Mensal (R$)],MOD($J7701,ROWS(tblConsorcios[Produto]))+1),"")</f>
        <v>2904.55</v>
      </c>
      <c r="P7701" s="20" t="str" cm="1">
        <f t="array" ref="P7701">IFERROR(INDEX(tblClientes[Dividendo Mensal (R$)],INT($J7701/ROWS(tblConsorcios[Produto]))+1),"")</f>
        <v/>
      </c>
      <c r="Q7701" s="20" t="str">
        <f t="shared" si="361"/>
        <v/>
      </c>
      <c r="R7701">
        <f t="shared" si="362"/>
        <v>0</v>
      </c>
    </row>
    <row r="7702" spans="10:18" x14ac:dyDescent="0.2">
      <c r="J7702">
        <f t="shared" si="360"/>
        <v>7700</v>
      </c>
      <c r="K7702" t="str" cm="1">
        <f t="array" ref="K7702">IFERROR(INDEX(tblClientes[Cliente],INT($J7702/ROWS(tblConsorcios[Produto]))+1),"")</f>
        <v/>
      </c>
      <c r="L7702" t="str" cm="1">
        <f t="array" ref="L7702">IFERROR(INDEX(tblConsorcios[Produto],MOD($J7702,ROWS(tblConsorcios[Produto]))+1),"")</f>
        <v>Imóvel IE500 – 200m</v>
      </c>
      <c r="M7702" s="20" cm="1">
        <f t="array" ref="M7702">IFERROR(INDEX(tblConsorcios[Valor da Carta (R$)],MOD($J7702,ROWS(tblConsorcios[Produto]))+1),"")</f>
        <v>500000</v>
      </c>
      <c r="N7702" s="2" cm="1">
        <f t="array" ref="N7702">IFERROR(INDEX(tblConsorcios[Prazo (meses)],MOD($J7702,ROWS(tblConsorcios[Produto]))+1),"")</f>
        <v>200</v>
      </c>
      <c r="O7702" s="20" cm="1">
        <f t="array" ref="O7702">IFERROR(INDEX(tblConsorcios[Parcela Mensal (R$)],MOD($J7702,ROWS(tblConsorcios[Produto]))+1),"")</f>
        <v>3170</v>
      </c>
      <c r="P7702" s="20" t="str" cm="1">
        <f t="array" ref="P7702">IFERROR(INDEX(tblClientes[Dividendo Mensal (R$)],INT($J7702/ROWS(tblConsorcios[Produto]))+1),"")</f>
        <v/>
      </c>
      <c r="Q7702" s="20" t="str">
        <f t="shared" si="361"/>
        <v/>
      </c>
      <c r="R7702">
        <f t="shared" si="362"/>
        <v>0</v>
      </c>
    </row>
    <row r="7703" spans="10:18" x14ac:dyDescent="0.2">
      <c r="J7703">
        <f t="shared" si="360"/>
        <v>7701</v>
      </c>
      <c r="K7703" t="str" cm="1">
        <f t="array" ref="K7703">IFERROR(INDEX(tblClientes[Cliente],INT($J7703/ROWS(tblConsorcios[Produto]))+1),"")</f>
        <v/>
      </c>
      <c r="L7703" t="str" cm="1">
        <f t="array" ref="L7703">IFERROR(INDEX(tblConsorcios[Produto],MOD($J7703,ROWS(tblConsorcios[Produto]))+1),"")</f>
        <v>Imóvel IE480 – 240m</v>
      </c>
      <c r="M7703" s="20" cm="1">
        <f t="array" ref="M7703">IFERROR(INDEX(tblConsorcios[Valor da Carta (R$)],MOD($J7703,ROWS(tblConsorcios[Produto]))+1),"")</f>
        <v>480000</v>
      </c>
      <c r="N7703" s="2" cm="1">
        <f t="array" ref="N7703">IFERROR(INDEX(tblConsorcios[Prazo (meses)],MOD($J7703,ROWS(tblConsorcios[Produto]))+1),"")</f>
        <v>240</v>
      </c>
      <c r="O7703" s="20" cm="1">
        <f t="array" ref="O7703">IFERROR(INDEX(tblConsorcios[Parcela Mensal (R$)],MOD($J7703,ROWS(tblConsorcios[Produto]))+1),"")</f>
        <v>2576</v>
      </c>
      <c r="P7703" s="20" t="str" cm="1">
        <f t="array" ref="P7703">IFERROR(INDEX(tblClientes[Dividendo Mensal (R$)],INT($J7703/ROWS(tblConsorcios[Produto]))+1),"")</f>
        <v/>
      </c>
      <c r="Q7703" s="20" t="str">
        <f t="shared" si="361"/>
        <v/>
      </c>
      <c r="R7703">
        <f t="shared" si="362"/>
        <v>0</v>
      </c>
    </row>
    <row r="7704" spans="10:18" x14ac:dyDescent="0.2">
      <c r="J7704">
        <f t="shared" si="360"/>
        <v>7702</v>
      </c>
      <c r="K7704" t="str" cm="1">
        <f t="array" ref="K7704">IFERROR(INDEX(tblClientes[Cliente],INT($J7704/ROWS(tblConsorcios[Produto]))+1),"")</f>
        <v/>
      </c>
      <c r="L7704" t="str" cm="1">
        <f t="array" ref="L7704">IFERROR(INDEX(tblConsorcios[Produto],MOD($J7704,ROWS(tblConsorcios[Produto]))+1),"")</f>
        <v>Imóvel IE480 – 220m</v>
      </c>
      <c r="M7704" s="20" cm="1">
        <f t="array" ref="M7704">IFERROR(INDEX(tblConsorcios[Valor da Carta (R$)],MOD($J7704,ROWS(tblConsorcios[Produto]))+1),"")</f>
        <v>480000</v>
      </c>
      <c r="N7704" s="2" cm="1">
        <f t="array" ref="N7704">IFERROR(INDEX(tblConsorcios[Prazo (meses)],MOD($J7704,ROWS(tblConsorcios[Produto]))+1),"")</f>
        <v>220</v>
      </c>
      <c r="O7704" s="20" cm="1">
        <f t="array" ref="O7704">IFERROR(INDEX(tblConsorcios[Parcela Mensal (R$)],MOD($J7704,ROWS(tblConsorcios[Produto]))+1),"")</f>
        <v>2788.36</v>
      </c>
      <c r="P7704" s="20" t="str" cm="1">
        <f t="array" ref="P7704">IFERROR(INDEX(tblClientes[Dividendo Mensal (R$)],INT($J7704/ROWS(tblConsorcios[Produto]))+1),"")</f>
        <v/>
      </c>
      <c r="Q7704" s="20" t="str">
        <f t="shared" si="361"/>
        <v/>
      </c>
      <c r="R7704">
        <f t="shared" si="362"/>
        <v>0</v>
      </c>
    </row>
    <row r="7705" spans="10:18" x14ac:dyDescent="0.2">
      <c r="J7705">
        <f t="shared" si="360"/>
        <v>7703</v>
      </c>
      <c r="K7705" t="str" cm="1">
        <f t="array" ref="K7705">IFERROR(INDEX(tblClientes[Cliente],INT($J7705/ROWS(tblConsorcios[Produto]))+1),"")</f>
        <v/>
      </c>
      <c r="L7705" t="str" cm="1">
        <f t="array" ref="L7705">IFERROR(INDEX(tblConsorcios[Produto],MOD($J7705,ROWS(tblConsorcios[Produto]))+1),"")</f>
        <v>Imóvel IE480 – 200m</v>
      </c>
      <c r="M7705" s="20" cm="1">
        <f t="array" ref="M7705">IFERROR(INDEX(tblConsorcios[Valor da Carta (R$)],MOD($J7705,ROWS(tblConsorcios[Produto]))+1),"")</f>
        <v>480000</v>
      </c>
      <c r="N7705" s="2" cm="1">
        <f t="array" ref="N7705">IFERROR(INDEX(tblConsorcios[Prazo (meses)],MOD($J7705,ROWS(tblConsorcios[Produto]))+1),"")</f>
        <v>200</v>
      </c>
      <c r="O7705" s="20" cm="1">
        <f t="array" ref="O7705">IFERROR(INDEX(tblConsorcios[Parcela Mensal (R$)],MOD($J7705,ROWS(tblConsorcios[Produto]))+1),"")</f>
        <v>3043.2</v>
      </c>
      <c r="P7705" s="20" t="str" cm="1">
        <f t="array" ref="P7705">IFERROR(INDEX(tblClientes[Dividendo Mensal (R$)],INT($J7705/ROWS(tblConsorcios[Produto]))+1),"")</f>
        <v/>
      </c>
      <c r="Q7705" s="20" t="str">
        <f t="shared" si="361"/>
        <v/>
      </c>
      <c r="R7705">
        <f t="shared" si="362"/>
        <v>0</v>
      </c>
    </row>
    <row r="7706" spans="10:18" x14ac:dyDescent="0.2">
      <c r="J7706">
        <f t="shared" si="360"/>
        <v>7704</v>
      </c>
      <c r="K7706" t="str" cm="1">
        <f t="array" ref="K7706">IFERROR(INDEX(tblClientes[Cliente],INT($J7706/ROWS(tblConsorcios[Produto]))+1),"")</f>
        <v/>
      </c>
      <c r="L7706" t="str" cm="1">
        <f t="array" ref="L7706">IFERROR(INDEX(tblConsorcios[Produto],MOD($J7706,ROWS(tblConsorcios[Produto]))+1),"")</f>
        <v>Imóvel IE450 – 240m</v>
      </c>
      <c r="M7706" s="20" cm="1">
        <f t="array" ref="M7706">IFERROR(INDEX(tblConsorcios[Valor da Carta (R$)],MOD($J7706,ROWS(tblConsorcios[Produto]))+1),"")</f>
        <v>450000</v>
      </c>
      <c r="N7706" s="2" cm="1">
        <f t="array" ref="N7706">IFERROR(INDEX(tblConsorcios[Prazo (meses)],MOD($J7706,ROWS(tblConsorcios[Produto]))+1),"")</f>
        <v>240</v>
      </c>
      <c r="O7706" s="20" cm="1">
        <f t="array" ref="O7706">IFERROR(INDEX(tblConsorcios[Parcela Mensal (R$)],MOD($J7706,ROWS(tblConsorcios[Produto]))+1),"")</f>
        <v>2415</v>
      </c>
      <c r="P7706" s="20" t="str" cm="1">
        <f t="array" ref="P7706">IFERROR(INDEX(tblClientes[Dividendo Mensal (R$)],INT($J7706/ROWS(tblConsorcios[Produto]))+1),"")</f>
        <v/>
      </c>
      <c r="Q7706" s="20" t="str">
        <f t="shared" si="361"/>
        <v/>
      </c>
      <c r="R7706">
        <f t="shared" si="362"/>
        <v>0</v>
      </c>
    </row>
    <row r="7707" spans="10:18" x14ac:dyDescent="0.2">
      <c r="J7707">
        <f t="shared" si="360"/>
        <v>7705</v>
      </c>
      <c r="K7707" t="str" cm="1">
        <f t="array" ref="K7707">IFERROR(INDEX(tblClientes[Cliente],INT($J7707/ROWS(tblConsorcios[Produto]))+1),"")</f>
        <v/>
      </c>
      <c r="L7707" t="str" cm="1">
        <f t="array" ref="L7707">IFERROR(INDEX(tblConsorcios[Produto],MOD($J7707,ROWS(tblConsorcios[Produto]))+1),"")</f>
        <v>Imóvel IE450 – 220m</v>
      </c>
      <c r="M7707" s="20" cm="1">
        <f t="array" ref="M7707">IFERROR(INDEX(tblConsorcios[Valor da Carta (R$)],MOD($J7707,ROWS(tblConsorcios[Produto]))+1),"")</f>
        <v>450000</v>
      </c>
      <c r="N7707" s="2" cm="1">
        <f t="array" ref="N7707">IFERROR(INDEX(tblConsorcios[Prazo (meses)],MOD($J7707,ROWS(tblConsorcios[Produto]))+1),"")</f>
        <v>220</v>
      </c>
      <c r="O7707" s="20" cm="1">
        <f t="array" ref="O7707">IFERROR(INDEX(tblConsorcios[Parcela Mensal (R$)],MOD($J7707,ROWS(tblConsorcios[Produto]))+1),"")</f>
        <v>2614.09</v>
      </c>
      <c r="P7707" s="20" t="str" cm="1">
        <f t="array" ref="P7707">IFERROR(INDEX(tblClientes[Dividendo Mensal (R$)],INT($J7707/ROWS(tblConsorcios[Produto]))+1),"")</f>
        <v/>
      </c>
      <c r="Q7707" s="20" t="str">
        <f t="shared" si="361"/>
        <v/>
      </c>
      <c r="R7707">
        <f t="shared" si="362"/>
        <v>0</v>
      </c>
    </row>
    <row r="7708" spans="10:18" x14ac:dyDescent="0.2">
      <c r="J7708">
        <f t="shared" si="360"/>
        <v>7706</v>
      </c>
      <c r="K7708" t="str" cm="1">
        <f t="array" ref="K7708">IFERROR(INDEX(tblClientes[Cliente],INT($J7708/ROWS(tblConsorcios[Produto]))+1),"")</f>
        <v/>
      </c>
      <c r="L7708" t="str" cm="1">
        <f t="array" ref="L7708">IFERROR(INDEX(tblConsorcios[Produto],MOD($J7708,ROWS(tblConsorcios[Produto]))+1),"")</f>
        <v>Imóvel IE450 – 200m</v>
      </c>
      <c r="M7708" s="20" cm="1">
        <f t="array" ref="M7708">IFERROR(INDEX(tblConsorcios[Valor da Carta (R$)],MOD($J7708,ROWS(tblConsorcios[Produto]))+1),"")</f>
        <v>450000</v>
      </c>
      <c r="N7708" s="2" cm="1">
        <f t="array" ref="N7708">IFERROR(INDEX(tblConsorcios[Prazo (meses)],MOD($J7708,ROWS(tblConsorcios[Produto]))+1),"")</f>
        <v>200</v>
      </c>
      <c r="O7708" s="20" cm="1">
        <f t="array" ref="O7708">IFERROR(INDEX(tblConsorcios[Parcela Mensal (R$)],MOD($J7708,ROWS(tblConsorcios[Produto]))+1),"")</f>
        <v>2853</v>
      </c>
      <c r="P7708" s="20" t="str" cm="1">
        <f t="array" ref="P7708">IFERROR(INDEX(tblClientes[Dividendo Mensal (R$)],INT($J7708/ROWS(tblConsorcios[Produto]))+1),"")</f>
        <v/>
      </c>
      <c r="Q7708" s="20" t="str">
        <f t="shared" si="361"/>
        <v/>
      </c>
      <c r="R7708">
        <f t="shared" si="362"/>
        <v>0</v>
      </c>
    </row>
    <row r="7709" spans="10:18" x14ac:dyDescent="0.2">
      <c r="J7709">
        <f t="shared" si="360"/>
        <v>7707</v>
      </c>
      <c r="K7709" t="str" cm="1">
        <f t="array" ref="K7709">IFERROR(INDEX(tblClientes[Cliente],INT($J7709/ROWS(tblConsorcios[Produto]))+1),"")</f>
        <v/>
      </c>
      <c r="L7709" t="str" cm="1">
        <f t="array" ref="L7709">IFERROR(INDEX(tblConsorcios[Produto],MOD($J7709,ROWS(tblConsorcios[Produto]))+1),"")</f>
        <v>Imóvel IE430 – 240m</v>
      </c>
      <c r="M7709" s="20" cm="1">
        <f t="array" ref="M7709">IFERROR(INDEX(tblConsorcios[Valor da Carta (R$)],MOD($J7709,ROWS(tblConsorcios[Produto]))+1),"")</f>
        <v>430000</v>
      </c>
      <c r="N7709" s="2" cm="1">
        <f t="array" ref="N7709">IFERROR(INDEX(tblConsorcios[Prazo (meses)],MOD($J7709,ROWS(tblConsorcios[Produto]))+1),"")</f>
        <v>240</v>
      </c>
      <c r="O7709" s="20" cm="1">
        <f t="array" ref="O7709">IFERROR(INDEX(tblConsorcios[Parcela Mensal (R$)],MOD($J7709,ROWS(tblConsorcios[Produto]))+1),"")</f>
        <v>2307.67</v>
      </c>
      <c r="P7709" s="20" t="str" cm="1">
        <f t="array" ref="P7709">IFERROR(INDEX(tblClientes[Dividendo Mensal (R$)],INT($J7709/ROWS(tblConsorcios[Produto]))+1),"")</f>
        <v/>
      </c>
      <c r="Q7709" s="20" t="str">
        <f t="shared" si="361"/>
        <v/>
      </c>
      <c r="R7709">
        <f t="shared" si="362"/>
        <v>0</v>
      </c>
    </row>
    <row r="7710" spans="10:18" x14ac:dyDescent="0.2">
      <c r="J7710">
        <f t="shared" si="360"/>
        <v>7708</v>
      </c>
      <c r="K7710" t="str" cm="1">
        <f t="array" ref="K7710">IFERROR(INDEX(tblClientes[Cliente],INT($J7710/ROWS(tblConsorcios[Produto]))+1),"")</f>
        <v/>
      </c>
      <c r="L7710" t="str" cm="1">
        <f t="array" ref="L7710">IFERROR(INDEX(tblConsorcios[Produto],MOD($J7710,ROWS(tblConsorcios[Produto]))+1),"")</f>
        <v>Imóvel IE430 – 220m</v>
      </c>
      <c r="M7710" s="20" cm="1">
        <f t="array" ref="M7710">IFERROR(INDEX(tblConsorcios[Valor da Carta (R$)],MOD($J7710,ROWS(tblConsorcios[Produto]))+1),"")</f>
        <v>430000</v>
      </c>
      <c r="N7710" s="2" cm="1">
        <f t="array" ref="N7710">IFERROR(INDEX(tblConsorcios[Prazo (meses)],MOD($J7710,ROWS(tblConsorcios[Produto]))+1),"")</f>
        <v>220</v>
      </c>
      <c r="O7710" s="20" cm="1">
        <f t="array" ref="O7710">IFERROR(INDEX(tblConsorcios[Parcela Mensal (R$)],MOD($J7710,ROWS(tblConsorcios[Produto]))+1),"")</f>
        <v>2497.91</v>
      </c>
      <c r="P7710" s="20" t="str" cm="1">
        <f t="array" ref="P7710">IFERROR(INDEX(tblClientes[Dividendo Mensal (R$)],INT($J7710/ROWS(tblConsorcios[Produto]))+1),"")</f>
        <v/>
      </c>
      <c r="Q7710" s="20" t="str">
        <f t="shared" si="361"/>
        <v/>
      </c>
      <c r="R7710">
        <f t="shared" si="362"/>
        <v>0</v>
      </c>
    </row>
    <row r="7711" spans="10:18" x14ac:dyDescent="0.2">
      <c r="J7711">
        <f t="shared" si="360"/>
        <v>7709</v>
      </c>
      <c r="K7711" t="str" cm="1">
        <f t="array" ref="K7711">IFERROR(INDEX(tblClientes[Cliente],INT($J7711/ROWS(tblConsorcios[Produto]))+1),"")</f>
        <v/>
      </c>
      <c r="L7711" t="str" cm="1">
        <f t="array" ref="L7711">IFERROR(INDEX(tblConsorcios[Produto],MOD($J7711,ROWS(tblConsorcios[Produto]))+1),"")</f>
        <v>Imóvel IE430 – 200m</v>
      </c>
      <c r="M7711" s="20" cm="1">
        <f t="array" ref="M7711">IFERROR(INDEX(tblConsorcios[Valor da Carta (R$)],MOD($J7711,ROWS(tblConsorcios[Produto]))+1),"")</f>
        <v>430000</v>
      </c>
      <c r="N7711" s="2" cm="1">
        <f t="array" ref="N7711">IFERROR(INDEX(tblConsorcios[Prazo (meses)],MOD($J7711,ROWS(tblConsorcios[Produto]))+1),"")</f>
        <v>200</v>
      </c>
      <c r="O7711" s="20" cm="1">
        <f t="array" ref="O7711">IFERROR(INDEX(tblConsorcios[Parcela Mensal (R$)],MOD($J7711,ROWS(tblConsorcios[Produto]))+1),"")</f>
        <v>2726.2</v>
      </c>
      <c r="P7711" s="20" t="str" cm="1">
        <f t="array" ref="P7711">IFERROR(INDEX(tblClientes[Dividendo Mensal (R$)],INT($J7711/ROWS(tblConsorcios[Produto]))+1),"")</f>
        <v/>
      </c>
      <c r="Q7711" s="20" t="str">
        <f t="shared" si="361"/>
        <v/>
      </c>
      <c r="R7711">
        <f t="shared" si="362"/>
        <v>0</v>
      </c>
    </row>
    <row r="7712" spans="10:18" x14ac:dyDescent="0.2">
      <c r="J7712">
        <f t="shared" si="360"/>
        <v>7710</v>
      </c>
      <c r="K7712" t="str" cm="1">
        <f t="array" ref="K7712">IFERROR(INDEX(tblClientes[Cliente],INT($J7712/ROWS(tblConsorcios[Produto]))+1),"")</f>
        <v/>
      </c>
      <c r="L7712" t="str" cm="1">
        <f t="array" ref="L7712">IFERROR(INDEX(tblConsorcios[Produto],MOD($J7712,ROWS(tblConsorcios[Produto]))+1),"")</f>
        <v>Imóvel IE400 – 240m</v>
      </c>
      <c r="M7712" s="20" cm="1">
        <f t="array" ref="M7712">IFERROR(INDEX(tblConsorcios[Valor da Carta (R$)],MOD($J7712,ROWS(tblConsorcios[Produto]))+1),"")</f>
        <v>400000</v>
      </c>
      <c r="N7712" s="2" cm="1">
        <f t="array" ref="N7712">IFERROR(INDEX(tblConsorcios[Prazo (meses)],MOD($J7712,ROWS(tblConsorcios[Produto]))+1),"")</f>
        <v>240</v>
      </c>
      <c r="O7712" s="20" cm="1">
        <f t="array" ref="O7712">IFERROR(INDEX(tblConsorcios[Parcela Mensal (R$)],MOD($J7712,ROWS(tblConsorcios[Produto]))+1),"")</f>
        <v>2146.67</v>
      </c>
      <c r="P7712" s="20" t="str" cm="1">
        <f t="array" ref="P7712">IFERROR(INDEX(tblClientes[Dividendo Mensal (R$)],INT($J7712/ROWS(tblConsorcios[Produto]))+1),"")</f>
        <v/>
      </c>
      <c r="Q7712" s="20" t="str">
        <f t="shared" si="361"/>
        <v/>
      </c>
      <c r="R7712">
        <f t="shared" si="362"/>
        <v>0</v>
      </c>
    </row>
    <row r="7713" spans="10:18" x14ac:dyDescent="0.2">
      <c r="J7713">
        <f t="shared" si="360"/>
        <v>7711</v>
      </c>
      <c r="K7713" t="str" cm="1">
        <f t="array" ref="K7713">IFERROR(INDEX(tblClientes[Cliente],INT($J7713/ROWS(tblConsorcios[Produto]))+1),"")</f>
        <v/>
      </c>
      <c r="L7713" t="str" cm="1">
        <f t="array" ref="L7713">IFERROR(INDEX(tblConsorcios[Produto],MOD($J7713,ROWS(tblConsorcios[Produto]))+1),"")</f>
        <v>Imóvel IE400 – 220m</v>
      </c>
      <c r="M7713" s="20" cm="1">
        <f t="array" ref="M7713">IFERROR(INDEX(tblConsorcios[Valor da Carta (R$)],MOD($J7713,ROWS(tblConsorcios[Produto]))+1),"")</f>
        <v>400000</v>
      </c>
      <c r="N7713" s="2" cm="1">
        <f t="array" ref="N7713">IFERROR(INDEX(tblConsorcios[Prazo (meses)],MOD($J7713,ROWS(tblConsorcios[Produto]))+1),"")</f>
        <v>220</v>
      </c>
      <c r="O7713" s="20" cm="1">
        <f t="array" ref="O7713">IFERROR(INDEX(tblConsorcios[Parcela Mensal (R$)],MOD($J7713,ROWS(tblConsorcios[Produto]))+1),"")</f>
        <v>2323.64</v>
      </c>
      <c r="P7713" s="20" t="str" cm="1">
        <f t="array" ref="P7713">IFERROR(INDEX(tblClientes[Dividendo Mensal (R$)],INT($J7713/ROWS(tblConsorcios[Produto]))+1),"")</f>
        <v/>
      </c>
      <c r="Q7713" s="20" t="str">
        <f t="shared" si="361"/>
        <v/>
      </c>
      <c r="R7713">
        <f t="shared" si="362"/>
        <v>0</v>
      </c>
    </row>
    <row r="7714" spans="10:18" x14ac:dyDescent="0.2">
      <c r="J7714">
        <f t="shared" si="360"/>
        <v>7712</v>
      </c>
      <c r="K7714" t="str" cm="1">
        <f t="array" ref="K7714">IFERROR(INDEX(tblClientes[Cliente],INT($J7714/ROWS(tblConsorcios[Produto]))+1),"")</f>
        <v/>
      </c>
      <c r="L7714" t="str" cm="1">
        <f t="array" ref="L7714">IFERROR(INDEX(tblConsorcios[Produto],MOD($J7714,ROWS(tblConsorcios[Produto]))+1),"")</f>
        <v>Imóvel IE400 – 200m</v>
      </c>
      <c r="M7714" s="20" cm="1">
        <f t="array" ref="M7714">IFERROR(INDEX(tblConsorcios[Valor da Carta (R$)],MOD($J7714,ROWS(tblConsorcios[Produto]))+1),"")</f>
        <v>400000</v>
      </c>
      <c r="N7714" s="2" cm="1">
        <f t="array" ref="N7714">IFERROR(INDEX(tblConsorcios[Prazo (meses)],MOD($J7714,ROWS(tblConsorcios[Produto]))+1),"")</f>
        <v>200</v>
      </c>
      <c r="O7714" s="20" cm="1">
        <f t="array" ref="O7714">IFERROR(INDEX(tblConsorcios[Parcela Mensal (R$)],MOD($J7714,ROWS(tblConsorcios[Produto]))+1),"")</f>
        <v>2536</v>
      </c>
      <c r="P7714" s="20" t="str" cm="1">
        <f t="array" ref="P7714">IFERROR(INDEX(tblClientes[Dividendo Mensal (R$)],INT($J7714/ROWS(tblConsorcios[Produto]))+1),"")</f>
        <v/>
      </c>
      <c r="Q7714" s="20" t="str">
        <f t="shared" si="361"/>
        <v/>
      </c>
      <c r="R7714">
        <f t="shared" si="362"/>
        <v>0</v>
      </c>
    </row>
    <row r="7715" spans="10:18" x14ac:dyDescent="0.2">
      <c r="J7715">
        <f t="shared" si="360"/>
        <v>7713</v>
      </c>
      <c r="K7715" t="str" cm="1">
        <f t="array" ref="K7715">IFERROR(INDEX(tblClientes[Cliente],INT($J7715/ROWS(tblConsorcios[Produto]))+1),"")</f>
        <v/>
      </c>
      <c r="L7715" t="str" cm="1">
        <f t="array" ref="L7715">IFERROR(INDEX(tblConsorcios[Produto],MOD($J7715,ROWS(tblConsorcios[Produto]))+1),"")</f>
        <v>Imóvel IE380 – 240m</v>
      </c>
      <c r="M7715" s="20" cm="1">
        <f t="array" ref="M7715">IFERROR(INDEX(tblConsorcios[Valor da Carta (R$)],MOD($J7715,ROWS(tblConsorcios[Produto]))+1),"")</f>
        <v>380000</v>
      </c>
      <c r="N7715" s="2" cm="1">
        <f t="array" ref="N7715">IFERROR(INDEX(tblConsorcios[Prazo (meses)],MOD($J7715,ROWS(tblConsorcios[Produto]))+1),"")</f>
        <v>240</v>
      </c>
      <c r="O7715" s="20" cm="1">
        <f t="array" ref="O7715">IFERROR(INDEX(tblConsorcios[Parcela Mensal (R$)],MOD($J7715,ROWS(tblConsorcios[Produto]))+1),"")</f>
        <v>2039.33</v>
      </c>
      <c r="P7715" s="20" t="str" cm="1">
        <f t="array" ref="P7715">IFERROR(INDEX(tblClientes[Dividendo Mensal (R$)],INT($J7715/ROWS(tblConsorcios[Produto]))+1),"")</f>
        <v/>
      </c>
      <c r="Q7715" s="20" t="str">
        <f t="shared" si="361"/>
        <v/>
      </c>
      <c r="R7715">
        <f t="shared" si="362"/>
        <v>0</v>
      </c>
    </row>
    <row r="7716" spans="10:18" x14ac:dyDescent="0.2">
      <c r="J7716">
        <f t="shared" si="360"/>
        <v>7714</v>
      </c>
      <c r="K7716" t="str" cm="1">
        <f t="array" ref="K7716">IFERROR(INDEX(tblClientes[Cliente],INT($J7716/ROWS(tblConsorcios[Produto]))+1),"")</f>
        <v/>
      </c>
      <c r="L7716" t="str" cm="1">
        <f t="array" ref="L7716">IFERROR(INDEX(tblConsorcios[Produto],MOD($J7716,ROWS(tblConsorcios[Produto]))+1),"")</f>
        <v>Imóvel IE380 – 220m</v>
      </c>
      <c r="M7716" s="20" cm="1">
        <f t="array" ref="M7716">IFERROR(INDEX(tblConsorcios[Valor da Carta (R$)],MOD($J7716,ROWS(tblConsorcios[Produto]))+1),"")</f>
        <v>380000</v>
      </c>
      <c r="N7716" s="2" cm="1">
        <f t="array" ref="N7716">IFERROR(INDEX(tblConsorcios[Prazo (meses)],MOD($J7716,ROWS(tblConsorcios[Produto]))+1),"")</f>
        <v>220</v>
      </c>
      <c r="O7716" s="20" cm="1">
        <f t="array" ref="O7716">IFERROR(INDEX(tblConsorcios[Parcela Mensal (R$)],MOD($J7716,ROWS(tblConsorcios[Produto]))+1),"")</f>
        <v>2207.4499999999998</v>
      </c>
      <c r="P7716" s="20" t="str" cm="1">
        <f t="array" ref="P7716">IFERROR(INDEX(tblClientes[Dividendo Mensal (R$)],INT($J7716/ROWS(tblConsorcios[Produto]))+1),"")</f>
        <v/>
      </c>
      <c r="Q7716" s="20" t="str">
        <f t="shared" si="361"/>
        <v/>
      </c>
      <c r="R7716">
        <f t="shared" si="362"/>
        <v>0</v>
      </c>
    </row>
    <row r="7717" spans="10:18" x14ac:dyDescent="0.2">
      <c r="J7717">
        <f t="shared" si="360"/>
        <v>7715</v>
      </c>
      <c r="K7717" t="str" cm="1">
        <f t="array" ref="K7717">IFERROR(INDEX(tblClientes[Cliente],INT($J7717/ROWS(tblConsorcios[Produto]))+1),"")</f>
        <v/>
      </c>
      <c r="L7717" t="str" cm="1">
        <f t="array" ref="L7717">IFERROR(INDEX(tblConsorcios[Produto],MOD($J7717,ROWS(tblConsorcios[Produto]))+1),"")</f>
        <v>Imóvel IE380 – 200m</v>
      </c>
      <c r="M7717" s="20" cm="1">
        <f t="array" ref="M7717">IFERROR(INDEX(tblConsorcios[Valor da Carta (R$)],MOD($J7717,ROWS(tblConsorcios[Produto]))+1),"")</f>
        <v>380000</v>
      </c>
      <c r="N7717" s="2" cm="1">
        <f t="array" ref="N7717">IFERROR(INDEX(tblConsorcios[Prazo (meses)],MOD($J7717,ROWS(tblConsorcios[Produto]))+1),"")</f>
        <v>200</v>
      </c>
      <c r="O7717" s="20" cm="1">
        <f t="array" ref="O7717">IFERROR(INDEX(tblConsorcios[Parcela Mensal (R$)],MOD($J7717,ROWS(tblConsorcios[Produto]))+1),"")</f>
        <v>2409.1999999999998</v>
      </c>
      <c r="P7717" s="20" t="str" cm="1">
        <f t="array" ref="P7717">IFERROR(INDEX(tblClientes[Dividendo Mensal (R$)],INT($J7717/ROWS(tblConsorcios[Produto]))+1),"")</f>
        <v/>
      </c>
      <c r="Q7717" s="20" t="str">
        <f t="shared" si="361"/>
        <v/>
      </c>
      <c r="R7717">
        <f t="shared" si="362"/>
        <v>0</v>
      </c>
    </row>
    <row r="7718" spans="10:18" x14ac:dyDescent="0.2">
      <c r="J7718">
        <f t="shared" si="360"/>
        <v>7716</v>
      </c>
      <c r="K7718" t="str" cm="1">
        <f t="array" ref="K7718">IFERROR(INDEX(tblClientes[Cliente],INT($J7718/ROWS(tblConsorcios[Produto]))+1),"")</f>
        <v/>
      </c>
      <c r="L7718" t="str" cm="1">
        <f t="array" ref="L7718">IFERROR(INDEX(tblConsorcios[Produto],MOD($J7718,ROWS(tblConsorcios[Produto]))+1),"")</f>
        <v>Imóvel IE350 – 240m</v>
      </c>
      <c r="M7718" s="20" cm="1">
        <f t="array" ref="M7718">IFERROR(INDEX(tblConsorcios[Valor da Carta (R$)],MOD($J7718,ROWS(tblConsorcios[Produto]))+1),"")</f>
        <v>350000</v>
      </c>
      <c r="N7718" s="2" cm="1">
        <f t="array" ref="N7718">IFERROR(INDEX(tblConsorcios[Prazo (meses)],MOD($J7718,ROWS(tblConsorcios[Produto]))+1),"")</f>
        <v>240</v>
      </c>
      <c r="O7718" s="20" cm="1">
        <f t="array" ref="O7718">IFERROR(INDEX(tblConsorcios[Parcela Mensal (R$)],MOD($J7718,ROWS(tblConsorcios[Produto]))+1),"")</f>
        <v>1878.33</v>
      </c>
      <c r="P7718" s="20" t="str" cm="1">
        <f t="array" ref="P7718">IFERROR(INDEX(tblClientes[Dividendo Mensal (R$)],INT($J7718/ROWS(tblConsorcios[Produto]))+1),"")</f>
        <v/>
      </c>
      <c r="Q7718" s="20" t="str">
        <f t="shared" si="361"/>
        <v/>
      </c>
      <c r="R7718">
        <f t="shared" si="362"/>
        <v>0</v>
      </c>
    </row>
    <row r="7719" spans="10:18" x14ac:dyDescent="0.2">
      <c r="J7719">
        <f t="shared" si="360"/>
        <v>7717</v>
      </c>
      <c r="K7719" t="str" cm="1">
        <f t="array" ref="K7719">IFERROR(INDEX(tblClientes[Cliente],INT($J7719/ROWS(tblConsorcios[Produto]))+1),"")</f>
        <v/>
      </c>
      <c r="L7719" t="str" cm="1">
        <f t="array" ref="L7719">IFERROR(INDEX(tblConsorcios[Produto],MOD($J7719,ROWS(tblConsorcios[Produto]))+1),"")</f>
        <v>Imóvel IE350 – 220m</v>
      </c>
      <c r="M7719" s="20" cm="1">
        <f t="array" ref="M7719">IFERROR(INDEX(tblConsorcios[Valor da Carta (R$)],MOD($J7719,ROWS(tblConsorcios[Produto]))+1),"")</f>
        <v>350000</v>
      </c>
      <c r="N7719" s="2" cm="1">
        <f t="array" ref="N7719">IFERROR(INDEX(tblConsorcios[Prazo (meses)],MOD($J7719,ROWS(tblConsorcios[Produto]))+1),"")</f>
        <v>220</v>
      </c>
      <c r="O7719" s="20" cm="1">
        <f t="array" ref="O7719">IFERROR(INDEX(tblConsorcios[Parcela Mensal (R$)],MOD($J7719,ROWS(tblConsorcios[Produto]))+1),"")</f>
        <v>2033.18</v>
      </c>
      <c r="P7719" s="20" t="str" cm="1">
        <f t="array" ref="P7719">IFERROR(INDEX(tblClientes[Dividendo Mensal (R$)],INT($J7719/ROWS(tblConsorcios[Produto]))+1),"")</f>
        <v/>
      </c>
      <c r="Q7719" s="20" t="str">
        <f t="shared" si="361"/>
        <v/>
      </c>
      <c r="R7719">
        <f t="shared" si="362"/>
        <v>0</v>
      </c>
    </row>
    <row r="7720" spans="10:18" x14ac:dyDescent="0.2">
      <c r="J7720">
        <f t="shared" si="360"/>
        <v>7718</v>
      </c>
      <c r="K7720" t="str" cm="1">
        <f t="array" ref="K7720">IFERROR(INDEX(tblClientes[Cliente],INT($J7720/ROWS(tblConsorcios[Produto]))+1),"")</f>
        <v/>
      </c>
      <c r="L7720" t="str" cm="1">
        <f t="array" ref="L7720">IFERROR(INDEX(tblConsorcios[Produto],MOD($J7720,ROWS(tblConsorcios[Produto]))+1),"")</f>
        <v>Imóvel IE350 – 200m</v>
      </c>
      <c r="M7720" s="20" cm="1">
        <f t="array" ref="M7720">IFERROR(INDEX(tblConsorcios[Valor da Carta (R$)],MOD($J7720,ROWS(tblConsorcios[Produto]))+1),"")</f>
        <v>350000</v>
      </c>
      <c r="N7720" s="2" cm="1">
        <f t="array" ref="N7720">IFERROR(INDEX(tblConsorcios[Prazo (meses)],MOD($J7720,ROWS(tblConsorcios[Produto]))+1),"")</f>
        <v>200</v>
      </c>
      <c r="O7720" s="20" cm="1">
        <f t="array" ref="O7720">IFERROR(INDEX(tblConsorcios[Parcela Mensal (R$)],MOD($J7720,ROWS(tblConsorcios[Produto]))+1),"")</f>
        <v>2219</v>
      </c>
      <c r="P7720" s="20" t="str" cm="1">
        <f t="array" ref="P7720">IFERROR(INDEX(tblClientes[Dividendo Mensal (R$)],INT($J7720/ROWS(tblConsorcios[Produto]))+1),"")</f>
        <v/>
      </c>
      <c r="Q7720" s="20" t="str">
        <f t="shared" si="361"/>
        <v/>
      </c>
      <c r="R7720">
        <f t="shared" si="362"/>
        <v>0</v>
      </c>
    </row>
    <row r="7721" spans="10:18" x14ac:dyDescent="0.2">
      <c r="J7721">
        <f t="shared" si="360"/>
        <v>7719</v>
      </c>
      <c r="K7721" t="str" cm="1">
        <f t="array" ref="K7721">IFERROR(INDEX(tblClientes[Cliente],INT($J7721/ROWS(tblConsorcios[Produto]))+1),"")</f>
        <v/>
      </c>
      <c r="L7721" t="str" cm="1">
        <f t="array" ref="L7721">IFERROR(INDEX(tblConsorcios[Produto],MOD($J7721,ROWS(tblConsorcios[Produto]))+1),"")</f>
        <v>Imóvel IE330 – 240m</v>
      </c>
      <c r="M7721" s="20" cm="1">
        <f t="array" ref="M7721">IFERROR(INDEX(tblConsorcios[Valor da Carta (R$)],MOD($J7721,ROWS(tblConsorcios[Produto]))+1),"")</f>
        <v>330000</v>
      </c>
      <c r="N7721" s="2" cm="1">
        <f t="array" ref="N7721">IFERROR(INDEX(tblConsorcios[Prazo (meses)],MOD($J7721,ROWS(tblConsorcios[Produto]))+1),"")</f>
        <v>240</v>
      </c>
      <c r="O7721" s="20" cm="1">
        <f t="array" ref="O7721">IFERROR(INDEX(tblConsorcios[Parcela Mensal (R$)],MOD($J7721,ROWS(tblConsorcios[Produto]))+1),"")</f>
        <v>1771</v>
      </c>
      <c r="P7721" s="20" t="str" cm="1">
        <f t="array" ref="P7721">IFERROR(INDEX(tblClientes[Dividendo Mensal (R$)],INT($J7721/ROWS(tblConsorcios[Produto]))+1),"")</f>
        <v/>
      </c>
      <c r="Q7721" s="20" t="str">
        <f t="shared" si="361"/>
        <v/>
      </c>
      <c r="R7721">
        <f t="shared" si="362"/>
        <v>0</v>
      </c>
    </row>
    <row r="7722" spans="10:18" x14ac:dyDescent="0.2">
      <c r="J7722">
        <f t="shared" si="360"/>
        <v>7720</v>
      </c>
      <c r="K7722" t="str" cm="1">
        <f t="array" ref="K7722">IFERROR(INDEX(tblClientes[Cliente],INT($J7722/ROWS(tblConsorcios[Produto]))+1),"")</f>
        <v/>
      </c>
      <c r="L7722" t="str" cm="1">
        <f t="array" ref="L7722">IFERROR(INDEX(tblConsorcios[Produto],MOD($J7722,ROWS(tblConsorcios[Produto]))+1),"")</f>
        <v>Imóvel IE330 – 220m</v>
      </c>
      <c r="M7722" s="20" cm="1">
        <f t="array" ref="M7722">IFERROR(INDEX(tblConsorcios[Valor da Carta (R$)],MOD($J7722,ROWS(tblConsorcios[Produto]))+1),"")</f>
        <v>330000</v>
      </c>
      <c r="N7722" s="2" cm="1">
        <f t="array" ref="N7722">IFERROR(INDEX(tblConsorcios[Prazo (meses)],MOD($J7722,ROWS(tblConsorcios[Produto]))+1),"")</f>
        <v>220</v>
      </c>
      <c r="O7722" s="20" cm="1">
        <f t="array" ref="O7722">IFERROR(INDEX(tblConsorcios[Parcela Mensal (R$)],MOD($J7722,ROWS(tblConsorcios[Produto]))+1),"")</f>
        <v>1917</v>
      </c>
      <c r="P7722" s="20" t="str" cm="1">
        <f t="array" ref="P7722">IFERROR(INDEX(tblClientes[Dividendo Mensal (R$)],INT($J7722/ROWS(tblConsorcios[Produto]))+1),"")</f>
        <v/>
      </c>
      <c r="Q7722" s="20" t="str">
        <f t="shared" si="361"/>
        <v/>
      </c>
      <c r="R7722">
        <f t="shared" si="362"/>
        <v>0</v>
      </c>
    </row>
    <row r="7723" spans="10:18" x14ac:dyDescent="0.2">
      <c r="J7723">
        <f t="shared" si="360"/>
        <v>7721</v>
      </c>
      <c r="K7723" t="str" cm="1">
        <f t="array" ref="K7723">IFERROR(INDEX(tblClientes[Cliente],INT($J7723/ROWS(tblConsorcios[Produto]))+1),"")</f>
        <v/>
      </c>
      <c r="L7723" t="str" cm="1">
        <f t="array" ref="L7723">IFERROR(INDEX(tblConsorcios[Produto],MOD($J7723,ROWS(tblConsorcios[Produto]))+1),"")</f>
        <v>Imóvel IE330 – 200m</v>
      </c>
      <c r="M7723" s="20" cm="1">
        <f t="array" ref="M7723">IFERROR(INDEX(tblConsorcios[Valor da Carta (R$)],MOD($J7723,ROWS(tblConsorcios[Produto]))+1),"")</f>
        <v>330000</v>
      </c>
      <c r="N7723" s="2" cm="1">
        <f t="array" ref="N7723">IFERROR(INDEX(tblConsorcios[Prazo (meses)],MOD($J7723,ROWS(tblConsorcios[Produto]))+1),"")</f>
        <v>200</v>
      </c>
      <c r="O7723" s="20" cm="1">
        <f t="array" ref="O7723">IFERROR(INDEX(tblConsorcios[Parcela Mensal (R$)],MOD($J7723,ROWS(tblConsorcios[Produto]))+1),"")</f>
        <v>2092.1999999999998</v>
      </c>
      <c r="P7723" s="20" t="str" cm="1">
        <f t="array" ref="P7723">IFERROR(INDEX(tblClientes[Dividendo Mensal (R$)],INT($J7723/ROWS(tblConsorcios[Produto]))+1),"")</f>
        <v/>
      </c>
      <c r="Q7723" s="20" t="str">
        <f t="shared" si="361"/>
        <v/>
      </c>
      <c r="R7723">
        <f t="shared" si="362"/>
        <v>0</v>
      </c>
    </row>
    <row r="7724" spans="10:18" x14ac:dyDescent="0.2">
      <c r="J7724">
        <f t="shared" si="360"/>
        <v>7722</v>
      </c>
      <c r="K7724" t="str" cm="1">
        <f t="array" ref="K7724">IFERROR(INDEX(tblClientes[Cliente],INT($J7724/ROWS(tblConsorcios[Produto]))+1),"")</f>
        <v/>
      </c>
      <c r="L7724" t="str" cm="1">
        <f t="array" ref="L7724">IFERROR(INDEX(tblConsorcios[Produto],MOD($J7724,ROWS(tblConsorcios[Produto]))+1),"")</f>
        <v>Imóvel IE300 – 240m</v>
      </c>
      <c r="M7724" s="20" cm="1">
        <f t="array" ref="M7724">IFERROR(INDEX(tblConsorcios[Valor da Carta (R$)],MOD($J7724,ROWS(tblConsorcios[Produto]))+1),"")</f>
        <v>300000</v>
      </c>
      <c r="N7724" s="2" cm="1">
        <f t="array" ref="N7724">IFERROR(INDEX(tblConsorcios[Prazo (meses)],MOD($J7724,ROWS(tblConsorcios[Produto]))+1),"")</f>
        <v>240</v>
      </c>
      <c r="O7724" s="20" cm="1">
        <f t="array" ref="O7724">IFERROR(INDEX(tblConsorcios[Parcela Mensal (R$)],MOD($J7724,ROWS(tblConsorcios[Produto]))+1),"")</f>
        <v>1610</v>
      </c>
      <c r="P7724" s="20" t="str" cm="1">
        <f t="array" ref="P7724">IFERROR(INDEX(tblClientes[Dividendo Mensal (R$)],INT($J7724/ROWS(tblConsorcios[Produto]))+1),"")</f>
        <v/>
      </c>
      <c r="Q7724" s="20" t="str">
        <f t="shared" si="361"/>
        <v/>
      </c>
      <c r="R7724">
        <f t="shared" si="362"/>
        <v>0</v>
      </c>
    </row>
    <row r="7725" spans="10:18" x14ac:dyDescent="0.2">
      <c r="J7725">
        <f t="shared" si="360"/>
        <v>7723</v>
      </c>
      <c r="K7725" t="str" cm="1">
        <f t="array" ref="K7725">IFERROR(INDEX(tblClientes[Cliente],INT($J7725/ROWS(tblConsorcios[Produto]))+1),"")</f>
        <v/>
      </c>
      <c r="L7725" t="str" cm="1">
        <f t="array" ref="L7725">IFERROR(INDEX(tblConsorcios[Produto],MOD($J7725,ROWS(tblConsorcios[Produto]))+1),"")</f>
        <v>Imóvel IE300 – 220m</v>
      </c>
      <c r="M7725" s="20" cm="1">
        <f t="array" ref="M7725">IFERROR(INDEX(tblConsorcios[Valor da Carta (R$)],MOD($J7725,ROWS(tblConsorcios[Produto]))+1),"")</f>
        <v>300000</v>
      </c>
      <c r="N7725" s="2" cm="1">
        <f t="array" ref="N7725">IFERROR(INDEX(tblConsorcios[Prazo (meses)],MOD($J7725,ROWS(tblConsorcios[Produto]))+1),"")</f>
        <v>220</v>
      </c>
      <c r="O7725" s="20" cm="1">
        <f t="array" ref="O7725">IFERROR(INDEX(tblConsorcios[Parcela Mensal (R$)],MOD($J7725,ROWS(tblConsorcios[Produto]))+1),"")</f>
        <v>1742.73</v>
      </c>
      <c r="P7725" s="20" t="str" cm="1">
        <f t="array" ref="P7725">IFERROR(INDEX(tblClientes[Dividendo Mensal (R$)],INT($J7725/ROWS(tblConsorcios[Produto]))+1),"")</f>
        <v/>
      </c>
      <c r="Q7725" s="20" t="str">
        <f t="shared" si="361"/>
        <v/>
      </c>
      <c r="R7725">
        <f t="shared" si="362"/>
        <v>0</v>
      </c>
    </row>
    <row r="7726" spans="10:18" x14ac:dyDescent="0.2">
      <c r="J7726">
        <f t="shared" si="360"/>
        <v>7724</v>
      </c>
      <c r="K7726" t="str" cm="1">
        <f t="array" ref="K7726">IFERROR(INDEX(tblClientes[Cliente],INT($J7726/ROWS(tblConsorcios[Produto]))+1),"")</f>
        <v/>
      </c>
      <c r="L7726" t="str" cm="1">
        <f t="array" ref="L7726">IFERROR(INDEX(tblConsorcios[Produto],MOD($J7726,ROWS(tblConsorcios[Produto]))+1),"")</f>
        <v>Imóvel IE300 – 200m</v>
      </c>
      <c r="M7726" s="20" cm="1">
        <f t="array" ref="M7726">IFERROR(INDEX(tblConsorcios[Valor da Carta (R$)],MOD($J7726,ROWS(tblConsorcios[Produto]))+1),"")</f>
        <v>300000</v>
      </c>
      <c r="N7726" s="2" cm="1">
        <f t="array" ref="N7726">IFERROR(INDEX(tblConsorcios[Prazo (meses)],MOD($J7726,ROWS(tblConsorcios[Produto]))+1),"")</f>
        <v>200</v>
      </c>
      <c r="O7726" s="20" cm="1">
        <f t="array" ref="O7726">IFERROR(INDEX(tblConsorcios[Parcela Mensal (R$)],MOD($J7726,ROWS(tblConsorcios[Produto]))+1),"")</f>
        <v>1902</v>
      </c>
      <c r="P7726" s="20" t="str" cm="1">
        <f t="array" ref="P7726">IFERROR(INDEX(tblClientes[Dividendo Mensal (R$)],INT($J7726/ROWS(tblConsorcios[Produto]))+1),"")</f>
        <v/>
      </c>
      <c r="Q7726" s="20" t="str">
        <f t="shared" si="361"/>
        <v/>
      </c>
      <c r="R7726">
        <f t="shared" si="362"/>
        <v>0</v>
      </c>
    </row>
    <row r="7727" spans="10:18" x14ac:dyDescent="0.2">
      <c r="J7727">
        <f t="shared" si="360"/>
        <v>7725</v>
      </c>
      <c r="K7727" t="str" cm="1">
        <f t="array" ref="K7727">IFERROR(INDEX(tblClientes[Cliente],INT($J7727/ROWS(tblConsorcios[Produto]))+1),"")</f>
        <v/>
      </c>
      <c r="L7727" t="str" cm="1">
        <f t="array" ref="L7727">IFERROR(INDEX(tblConsorcios[Produto],MOD($J7727,ROWS(tblConsorcios[Produto]))+1),"")</f>
        <v>Imóvel IE240 – 240m</v>
      </c>
      <c r="M7727" s="20" cm="1">
        <f t="array" ref="M7727">IFERROR(INDEX(tblConsorcios[Valor da Carta (R$)],MOD($J7727,ROWS(tblConsorcios[Produto]))+1),"")</f>
        <v>240000</v>
      </c>
      <c r="N7727" s="2" cm="1">
        <f t="array" ref="N7727">IFERROR(INDEX(tblConsorcios[Prazo (meses)],MOD($J7727,ROWS(tblConsorcios[Produto]))+1),"")</f>
        <v>240</v>
      </c>
      <c r="O7727" s="20" cm="1">
        <f t="array" ref="O7727">IFERROR(INDEX(tblConsorcios[Parcela Mensal (R$)],MOD($J7727,ROWS(tblConsorcios[Produto]))+1),"")</f>
        <v>1288</v>
      </c>
      <c r="P7727" s="20" t="str" cm="1">
        <f t="array" ref="P7727">IFERROR(INDEX(tblClientes[Dividendo Mensal (R$)],INT($J7727/ROWS(tblConsorcios[Produto]))+1),"")</f>
        <v/>
      </c>
      <c r="Q7727" s="20" t="str">
        <f t="shared" si="361"/>
        <v/>
      </c>
      <c r="R7727">
        <f t="shared" si="362"/>
        <v>0</v>
      </c>
    </row>
    <row r="7728" spans="10:18" x14ac:dyDescent="0.2">
      <c r="J7728">
        <f t="shared" si="360"/>
        <v>7726</v>
      </c>
      <c r="K7728" t="str" cm="1">
        <f t="array" ref="K7728">IFERROR(INDEX(tblClientes[Cliente],INT($J7728/ROWS(tblConsorcios[Produto]))+1),"")</f>
        <v/>
      </c>
      <c r="L7728" t="str" cm="1">
        <f t="array" ref="L7728">IFERROR(INDEX(tblConsorcios[Produto],MOD($J7728,ROWS(tblConsorcios[Produto]))+1),"")</f>
        <v>Imóvel IE240 – 220m</v>
      </c>
      <c r="M7728" s="20" cm="1">
        <f t="array" ref="M7728">IFERROR(INDEX(tblConsorcios[Valor da Carta (R$)],MOD($J7728,ROWS(tblConsorcios[Produto]))+1),"")</f>
        <v>240000</v>
      </c>
      <c r="N7728" s="2" cm="1">
        <f t="array" ref="N7728">IFERROR(INDEX(tblConsorcios[Prazo (meses)],MOD($J7728,ROWS(tblConsorcios[Produto]))+1),"")</f>
        <v>220</v>
      </c>
      <c r="O7728" s="20" cm="1">
        <f t="array" ref="O7728">IFERROR(INDEX(tblConsorcios[Parcela Mensal (R$)],MOD($J7728,ROWS(tblConsorcios[Produto]))+1),"")</f>
        <v>1394.18</v>
      </c>
      <c r="P7728" s="20" t="str" cm="1">
        <f t="array" ref="P7728">IFERROR(INDEX(tblClientes[Dividendo Mensal (R$)],INT($J7728/ROWS(tblConsorcios[Produto]))+1),"")</f>
        <v/>
      </c>
      <c r="Q7728" s="20" t="str">
        <f t="shared" si="361"/>
        <v/>
      </c>
      <c r="R7728">
        <f t="shared" si="362"/>
        <v>0</v>
      </c>
    </row>
    <row r="7729" spans="10:18" x14ac:dyDescent="0.2">
      <c r="J7729">
        <f t="shared" si="360"/>
        <v>7727</v>
      </c>
      <c r="K7729" t="str" cm="1">
        <f t="array" ref="K7729">IFERROR(INDEX(tblClientes[Cliente],INT($J7729/ROWS(tblConsorcios[Produto]))+1),"")</f>
        <v/>
      </c>
      <c r="L7729" t="str" cm="1">
        <f t="array" ref="L7729">IFERROR(INDEX(tblConsorcios[Produto],MOD($J7729,ROWS(tblConsorcios[Produto]))+1),"")</f>
        <v>Imóvel IE240 – 200m</v>
      </c>
      <c r="M7729" s="20" cm="1">
        <f t="array" ref="M7729">IFERROR(INDEX(tblConsorcios[Valor da Carta (R$)],MOD($J7729,ROWS(tblConsorcios[Produto]))+1),"")</f>
        <v>240000</v>
      </c>
      <c r="N7729" s="2" cm="1">
        <f t="array" ref="N7729">IFERROR(INDEX(tblConsorcios[Prazo (meses)],MOD($J7729,ROWS(tblConsorcios[Produto]))+1),"")</f>
        <v>200</v>
      </c>
      <c r="O7729" s="20" cm="1">
        <f t="array" ref="O7729">IFERROR(INDEX(tblConsorcios[Parcela Mensal (R$)],MOD($J7729,ROWS(tblConsorcios[Produto]))+1),"")</f>
        <v>1521.6</v>
      </c>
      <c r="P7729" s="20" t="str" cm="1">
        <f t="array" ref="P7729">IFERROR(INDEX(tblClientes[Dividendo Mensal (R$)],INT($J7729/ROWS(tblConsorcios[Produto]))+1),"")</f>
        <v/>
      </c>
      <c r="Q7729" s="20" t="str">
        <f t="shared" si="361"/>
        <v/>
      </c>
      <c r="R7729">
        <f t="shared" si="362"/>
        <v>0</v>
      </c>
    </row>
    <row r="7730" spans="10:18" x14ac:dyDescent="0.2">
      <c r="J7730">
        <f t="shared" si="360"/>
        <v>7728</v>
      </c>
      <c r="K7730" t="str" cm="1">
        <f t="array" ref="K7730">IFERROR(INDEX(tblClientes[Cliente],INT($J7730/ROWS(tblConsorcios[Produto]))+1),"")</f>
        <v/>
      </c>
      <c r="L7730" t="str" cm="1">
        <f t="array" ref="L7730">IFERROR(INDEX(tblConsorcios[Produto],MOD($J7730,ROWS(tblConsorcios[Produto]))+1),"")</f>
        <v>Imóvel IE230 – 240m</v>
      </c>
      <c r="M7730" s="20" cm="1">
        <f t="array" ref="M7730">IFERROR(INDEX(tblConsorcios[Valor da Carta (R$)],MOD($J7730,ROWS(tblConsorcios[Produto]))+1),"")</f>
        <v>230000</v>
      </c>
      <c r="N7730" s="2" cm="1">
        <f t="array" ref="N7730">IFERROR(INDEX(tblConsorcios[Prazo (meses)],MOD($J7730,ROWS(tblConsorcios[Produto]))+1),"")</f>
        <v>240</v>
      </c>
      <c r="O7730" s="20" cm="1">
        <f t="array" ref="O7730">IFERROR(INDEX(tblConsorcios[Parcela Mensal (R$)],MOD($J7730,ROWS(tblConsorcios[Produto]))+1),"")</f>
        <v>1234.33</v>
      </c>
      <c r="P7730" s="20" t="str" cm="1">
        <f t="array" ref="P7730">IFERROR(INDEX(tblClientes[Dividendo Mensal (R$)],INT($J7730/ROWS(tblConsorcios[Produto]))+1),"")</f>
        <v/>
      </c>
      <c r="Q7730" s="20" t="str">
        <f t="shared" si="361"/>
        <v/>
      </c>
      <c r="R7730">
        <f t="shared" si="362"/>
        <v>0</v>
      </c>
    </row>
    <row r="7731" spans="10:18" x14ac:dyDescent="0.2">
      <c r="J7731">
        <f t="shared" si="360"/>
        <v>7729</v>
      </c>
      <c r="K7731" t="str" cm="1">
        <f t="array" ref="K7731">IFERROR(INDEX(tblClientes[Cliente],INT($J7731/ROWS(tblConsorcios[Produto]))+1),"")</f>
        <v/>
      </c>
      <c r="L7731" t="str" cm="1">
        <f t="array" ref="L7731">IFERROR(INDEX(tblConsorcios[Produto],MOD($J7731,ROWS(tblConsorcios[Produto]))+1),"")</f>
        <v>Imóvel IE230 – 220m</v>
      </c>
      <c r="M7731" s="20" cm="1">
        <f t="array" ref="M7731">IFERROR(INDEX(tblConsorcios[Valor da Carta (R$)],MOD($J7731,ROWS(tblConsorcios[Produto]))+1),"")</f>
        <v>230000</v>
      </c>
      <c r="N7731" s="2" cm="1">
        <f t="array" ref="N7731">IFERROR(INDEX(tblConsorcios[Prazo (meses)],MOD($J7731,ROWS(tblConsorcios[Produto]))+1),"")</f>
        <v>220</v>
      </c>
      <c r="O7731" s="20" cm="1">
        <f t="array" ref="O7731">IFERROR(INDEX(tblConsorcios[Parcela Mensal (R$)],MOD($J7731,ROWS(tblConsorcios[Produto]))+1),"")</f>
        <v>1336.09</v>
      </c>
      <c r="P7731" s="20" t="str" cm="1">
        <f t="array" ref="P7731">IFERROR(INDEX(tblClientes[Dividendo Mensal (R$)],INT($J7731/ROWS(tblConsorcios[Produto]))+1),"")</f>
        <v/>
      </c>
      <c r="Q7731" s="20" t="str">
        <f t="shared" si="361"/>
        <v/>
      </c>
      <c r="R7731">
        <f t="shared" si="362"/>
        <v>0</v>
      </c>
    </row>
    <row r="7732" spans="10:18" x14ac:dyDescent="0.2">
      <c r="J7732">
        <f t="shared" si="360"/>
        <v>7730</v>
      </c>
      <c r="K7732" t="str" cm="1">
        <f t="array" ref="K7732">IFERROR(INDEX(tblClientes[Cliente],INT($J7732/ROWS(tblConsorcios[Produto]))+1),"")</f>
        <v/>
      </c>
      <c r="L7732" t="str" cm="1">
        <f t="array" ref="L7732">IFERROR(INDEX(tblConsorcios[Produto],MOD($J7732,ROWS(tblConsorcios[Produto]))+1),"")</f>
        <v>Imóvel IE230 – 200m</v>
      </c>
      <c r="M7732" s="20" cm="1">
        <f t="array" ref="M7732">IFERROR(INDEX(tblConsorcios[Valor da Carta (R$)],MOD($J7732,ROWS(tblConsorcios[Produto]))+1),"")</f>
        <v>230000</v>
      </c>
      <c r="N7732" s="2" cm="1">
        <f t="array" ref="N7732">IFERROR(INDEX(tblConsorcios[Prazo (meses)],MOD($J7732,ROWS(tblConsorcios[Produto]))+1),"")</f>
        <v>200</v>
      </c>
      <c r="O7732" s="20" cm="1">
        <f t="array" ref="O7732">IFERROR(INDEX(tblConsorcios[Parcela Mensal (R$)],MOD($J7732,ROWS(tblConsorcios[Produto]))+1),"")</f>
        <v>1458.2</v>
      </c>
      <c r="P7732" s="20" t="str" cm="1">
        <f t="array" ref="P7732">IFERROR(INDEX(tblClientes[Dividendo Mensal (R$)],INT($J7732/ROWS(tblConsorcios[Produto]))+1),"")</f>
        <v/>
      </c>
      <c r="Q7732" s="20" t="str">
        <f t="shared" si="361"/>
        <v/>
      </c>
      <c r="R7732">
        <f t="shared" si="362"/>
        <v>0</v>
      </c>
    </row>
    <row r="7733" spans="10:18" x14ac:dyDescent="0.2">
      <c r="J7733">
        <f t="shared" si="360"/>
        <v>7731</v>
      </c>
      <c r="K7733" t="str" cm="1">
        <f t="array" ref="K7733">IFERROR(INDEX(tblClientes[Cliente],INT($J7733/ROWS(tblConsorcios[Produto]))+1),"")</f>
        <v/>
      </c>
      <c r="L7733" t="str" cm="1">
        <f t="array" ref="L7733">IFERROR(INDEX(tblConsorcios[Produto],MOD($J7733,ROWS(tblConsorcios[Produto]))+1),"")</f>
        <v>Imóvel IE220 – 240m</v>
      </c>
      <c r="M7733" s="20" cm="1">
        <f t="array" ref="M7733">IFERROR(INDEX(tblConsorcios[Valor da Carta (R$)],MOD($J7733,ROWS(tblConsorcios[Produto]))+1),"")</f>
        <v>220000</v>
      </c>
      <c r="N7733" s="2" cm="1">
        <f t="array" ref="N7733">IFERROR(INDEX(tblConsorcios[Prazo (meses)],MOD($J7733,ROWS(tblConsorcios[Produto]))+1),"")</f>
        <v>240</v>
      </c>
      <c r="O7733" s="20" cm="1">
        <f t="array" ref="O7733">IFERROR(INDEX(tblConsorcios[Parcela Mensal (R$)],MOD($J7733,ROWS(tblConsorcios[Produto]))+1),"")</f>
        <v>1180.67</v>
      </c>
      <c r="P7733" s="20" t="str" cm="1">
        <f t="array" ref="P7733">IFERROR(INDEX(tblClientes[Dividendo Mensal (R$)],INT($J7733/ROWS(tblConsorcios[Produto]))+1),"")</f>
        <v/>
      </c>
      <c r="Q7733" s="20" t="str">
        <f t="shared" si="361"/>
        <v/>
      </c>
      <c r="R7733">
        <f t="shared" si="362"/>
        <v>0</v>
      </c>
    </row>
    <row r="7734" spans="10:18" x14ac:dyDescent="0.2">
      <c r="J7734">
        <f t="shared" si="360"/>
        <v>7732</v>
      </c>
      <c r="K7734" t="str" cm="1">
        <f t="array" ref="K7734">IFERROR(INDEX(tblClientes[Cliente],INT($J7734/ROWS(tblConsorcios[Produto]))+1),"")</f>
        <v/>
      </c>
      <c r="L7734" t="str" cm="1">
        <f t="array" ref="L7734">IFERROR(INDEX(tblConsorcios[Produto],MOD($J7734,ROWS(tblConsorcios[Produto]))+1),"")</f>
        <v>Imóvel IE220 – 220m</v>
      </c>
      <c r="M7734" s="20" cm="1">
        <f t="array" ref="M7734">IFERROR(INDEX(tblConsorcios[Valor da Carta (R$)],MOD($J7734,ROWS(tblConsorcios[Produto]))+1),"")</f>
        <v>220000</v>
      </c>
      <c r="N7734" s="2" cm="1">
        <f t="array" ref="N7734">IFERROR(INDEX(tblConsorcios[Prazo (meses)],MOD($J7734,ROWS(tblConsorcios[Produto]))+1),"")</f>
        <v>220</v>
      </c>
      <c r="O7734" s="20" cm="1">
        <f t="array" ref="O7734">IFERROR(INDEX(tblConsorcios[Parcela Mensal (R$)],MOD($J7734,ROWS(tblConsorcios[Produto]))+1),"")</f>
        <v>1278</v>
      </c>
      <c r="P7734" s="20" t="str" cm="1">
        <f t="array" ref="P7734">IFERROR(INDEX(tblClientes[Dividendo Mensal (R$)],INT($J7734/ROWS(tblConsorcios[Produto]))+1),"")</f>
        <v/>
      </c>
      <c r="Q7734" s="20" t="str">
        <f t="shared" si="361"/>
        <v/>
      </c>
      <c r="R7734">
        <f t="shared" si="362"/>
        <v>0</v>
      </c>
    </row>
    <row r="7735" spans="10:18" x14ac:dyDescent="0.2">
      <c r="J7735">
        <f t="shared" si="360"/>
        <v>7733</v>
      </c>
      <c r="K7735" t="str" cm="1">
        <f t="array" ref="K7735">IFERROR(INDEX(tblClientes[Cliente],INT($J7735/ROWS(tblConsorcios[Produto]))+1),"")</f>
        <v/>
      </c>
      <c r="L7735" t="str" cm="1">
        <f t="array" ref="L7735">IFERROR(INDEX(tblConsorcios[Produto],MOD($J7735,ROWS(tblConsorcios[Produto]))+1),"")</f>
        <v>Imóvel IE220 – 200m</v>
      </c>
      <c r="M7735" s="20" cm="1">
        <f t="array" ref="M7735">IFERROR(INDEX(tblConsorcios[Valor da Carta (R$)],MOD($J7735,ROWS(tblConsorcios[Produto]))+1),"")</f>
        <v>220000</v>
      </c>
      <c r="N7735" s="2" cm="1">
        <f t="array" ref="N7735">IFERROR(INDEX(tblConsorcios[Prazo (meses)],MOD($J7735,ROWS(tblConsorcios[Produto]))+1),"")</f>
        <v>200</v>
      </c>
      <c r="O7735" s="20" cm="1">
        <f t="array" ref="O7735">IFERROR(INDEX(tblConsorcios[Parcela Mensal (R$)],MOD($J7735,ROWS(tblConsorcios[Produto]))+1),"")</f>
        <v>1394.8</v>
      </c>
      <c r="P7735" s="20" t="str" cm="1">
        <f t="array" ref="P7735">IFERROR(INDEX(tblClientes[Dividendo Mensal (R$)],INT($J7735/ROWS(tblConsorcios[Produto]))+1),"")</f>
        <v/>
      </c>
      <c r="Q7735" s="20" t="str">
        <f t="shared" si="361"/>
        <v/>
      </c>
      <c r="R7735">
        <f t="shared" si="362"/>
        <v>0</v>
      </c>
    </row>
    <row r="7736" spans="10:18" x14ac:dyDescent="0.2">
      <c r="J7736">
        <f t="shared" si="360"/>
        <v>7734</v>
      </c>
      <c r="K7736" t="str" cm="1">
        <f t="array" ref="K7736">IFERROR(INDEX(tblClientes[Cliente],INT($J7736/ROWS(tblConsorcios[Produto]))+1),"")</f>
        <v/>
      </c>
      <c r="L7736" t="str" cm="1">
        <f t="array" ref="L7736">IFERROR(INDEX(tblConsorcios[Produto],MOD($J7736,ROWS(tblConsorcios[Produto]))+1),"")</f>
        <v>Imóvel IE200 – 240m</v>
      </c>
      <c r="M7736" s="20" cm="1">
        <f t="array" ref="M7736">IFERROR(INDEX(tblConsorcios[Valor da Carta (R$)],MOD($J7736,ROWS(tblConsorcios[Produto]))+1),"")</f>
        <v>200000</v>
      </c>
      <c r="N7736" s="2" cm="1">
        <f t="array" ref="N7736">IFERROR(INDEX(tblConsorcios[Prazo (meses)],MOD($J7736,ROWS(tblConsorcios[Produto]))+1),"")</f>
        <v>240</v>
      </c>
      <c r="O7736" s="20" cm="1">
        <f t="array" ref="O7736">IFERROR(INDEX(tblConsorcios[Parcela Mensal (R$)],MOD($J7736,ROWS(tblConsorcios[Produto]))+1),"")</f>
        <v>1073.33</v>
      </c>
      <c r="P7736" s="20" t="str" cm="1">
        <f t="array" ref="P7736">IFERROR(INDEX(tblClientes[Dividendo Mensal (R$)],INT($J7736/ROWS(tblConsorcios[Produto]))+1),"")</f>
        <v/>
      </c>
      <c r="Q7736" s="20" t="str">
        <f t="shared" si="361"/>
        <v/>
      </c>
      <c r="R7736">
        <f t="shared" si="362"/>
        <v>0</v>
      </c>
    </row>
    <row r="7737" spans="10:18" x14ac:dyDescent="0.2">
      <c r="J7737">
        <f t="shared" si="360"/>
        <v>7735</v>
      </c>
      <c r="K7737" t="str" cm="1">
        <f t="array" ref="K7737">IFERROR(INDEX(tblClientes[Cliente],INT($J7737/ROWS(tblConsorcios[Produto]))+1),"")</f>
        <v/>
      </c>
      <c r="L7737" t="str" cm="1">
        <f t="array" ref="L7737">IFERROR(INDEX(tblConsorcios[Produto],MOD($J7737,ROWS(tblConsorcios[Produto]))+1),"")</f>
        <v>Imóvel IE200 – 220m</v>
      </c>
      <c r="M7737" s="20" cm="1">
        <f t="array" ref="M7737">IFERROR(INDEX(tblConsorcios[Valor da Carta (R$)],MOD($J7737,ROWS(tblConsorcios[Produto]))+1),"")</f>
        <v>200000</v>
      </c>
      <c r="N7737" s="2" cm="1">
        <f t="array" ref="N7737">IFERROR(INDEX(tblConsorcios[Prazo (meses)],MOD($J7737,ROWS(tblConsorcios[Produto]))+1),"")</f>
        <v>220</v>
      </c>
      <c r="O7737" s="20" cm="1">
        <f t="array" ref="O7737">IFERROR(INDEX(tblConsorcios[Parcela Mensal (R$)],MOD($J7737,ROWS(tblConsorcios[Produto]))+1),"")</f>
        <v>1161.82</v>
      </c>
      <c r="P7737" s="20" t="str" cm="1">
        <f t="array" ref="P7737">IFERROR(INDEX(tblClientes[Dividendo Mensal (R$)],INT($J7737/ROWS(tblConsorcios[Produto]))+1),"")</f>
        <v/>
      </c>
      <c r="Q7737" s="20" t="str">
        <f t="shared" si="361"/>
        <v/>
      </c>
      <c r="R7737">
        <f t="shared" si="362"/>
        <v>0</v>
      </c>
    </row>
    <row r="7738" spans="10:18" x14ac:dyDescent="0.2">
      <c r="J7738">
        <f t="shared" si="360"/>
        <v>7736</v>
      </c>
      <c r="K7738" t="str" cm="1">
        <f t="array" ref="K7738">IFERROR(INDEX(tblClientes[Cliente],INT($J7738/ROWS(tblConsorcios[Produto]))+1),"")</f>
        <v/>
      </c>
      <c r="L7738" t="str" cm="1">
        <f t="array" ref="L7738">IFERROR(INDEX(tblConsorcios[Produto],MOD($J7738,ROWS(tblConsorcios[Produto]))+1),"")</f>
        <v>Imóvel IE200 – 200m</v>
      </c>
      <c r="M7738" s="20" cm="1">
        <f t="array" ref="M7738">IFERROR(INDEX(tblConsorcios[Valor da Carta (R$)],MOD($J7738,ROWS(tblConsorcios[Produto]))+1),"")</f>
        <v>200000</v>
      </c>
      <c r="N7738" s="2" cm="1">
        <f t="array" ref="N7738">IFERROR(INDEX(tblConsorcios[Prazo (meses)],MOD($J7738,ROWS(tblConsorcios[Produto]))+1),"")</f>
        <v>200</v>
      </c>
      <c r="O7738" s="20" cm="1">
        <f t="array" ref="O7738">IFERROR(INDEX(tblConsorcios[Parcela Mensal (R$)],MOD($J7738,ROWS(tblConsorcios[Produto]))+1),"")</f>
        <v>1268</v>
      </c>
      <c r="P7738" s="20" t="str" cm="1">
        <f t="array" ref="P7738">IFERROR(INDEX(tblClientes[Dividendo Mensal (R$)],INT($J7738/ROWS(tblConsorcios[Produto]))+1),"")</f>
        <v/>
      </c>
      <c r="Q7738" s="20" t="str">
        <f t="shared" si="361"/>
        <v/>
      </c>
      <c r="R7738">
        <f t="shared" si="362"/>
        <v>0</v>
      </c>
    </row>
    <row r="7739" spans="10:18" x14ac:dyDescent="0.2">
      <c r="J7739">
        <f t="shared" si="360"/>
        <v>7737</v>
      </c>
      <c r="K7739" t="str" cm="1">
        <f t="array" ref="K7739">IFERROR(INDEX(tblClientes[Cliente],INT($J7739/ROWS(tblConsorcios[Produto]))+1),"")</f>
        <v/>
      </c>
      <c r="L7739" t="str" cm="1">
        <f t="array" ref="L7739">IFERROR(INDEX(tblConsorcios[Produto],MOD($J7739,ROWS(tblConsorcios[Produto]))+1),"")</f>
        <v>Imóvel IE150 – 240m</v>
      </c>
      <c r="M7739" s="20" cm="1">
        <f t="array" ref="M7739">IFERROR(INDEX(tblConsorcios[Valor da Carta (R$)],MOD($J7739,ROWS(tblConsorcios[Produto]))+1),"")</f>
        <v>150000</v>
      </c>
      <c r="N7739" s="2" cm="1">
        <f t="array" ref="N7739">IFERROR(INDEX(tblConsorcios[Prazo (meses)],MOD($J7739,ROWS(tblConsorcios[Produto]))+1),"")</f>
        <v>240</v>
      </c>
      <c r="O7739" s="20" cm="1">
        <f t="array" ref="O7739">IFERROR(INDEX(tblConsorcios[Parcela Mensal (R$)],MOD($J7739,ROWS(tblConsorcios[Produto]))+1),"")</f>
        <v>805</v>
      </c>
      <c r="P7739" s="20" t="str" cm="1">
        <f t="array" ref="P7739">IFERROR(INDEX(tblClientes[Dividendo Mensal (R$)],INT($J7739/ROWS(tblConsorcios[Produto]))+1),"")</f>
        <v/>
      </c>
      <c r="Q7739" s="20" t="str">
        <f t="shared" si="361"/>
        <v/>
      </c>
      <c r="R7739">
        <f t="shared" si="362"/>
        <v>0</v>
      </c>
    </row>
    <row r="7740" spans="10:18" x14ac:dyDescent="0.2">
      <c r="J7740">
        <f t="shared" si="360"/>
        <v>7738</v>
      </c>
      <c r="K7740" t="str" cm="1">
        <f t="array" ref="K7740">IFERROR(INDEX(tblClientes[Cliente],INT($J7740/ROWS(tblConsorcios[Produto]))+1),"")</f>
        <v/>
      </c>
      <c r="L7740" t="str" cm="1">
        <f t="array" ref="L7740">IFERROR(INDEX(tblConsorcios[Produto],MOD($J7740,ROWS(tblConsorcios[Produto]))+1),"")</f>
        <v>Imóvel IE150 – 220m</v>
      </c>
      <c r="M7740" s="20" cm="1">
        <f t="array" ref="M7740">IFERROR(INDEX(tblConsorcios[Valor da Carta (R$)],MOD($J7740,ROWS(tblConsorcios[Produto]))+1),"")</f>
        <v>150000</v>
      </c>
      <c r="N7740" s="2" cm="1">
        <f t="array" ref="N7740">IFERROR(INDEX(tblConsorcios[Prazo (meses)],MOD($J7740,ROWS(tblConsorcios[Produto]))+1),"")</f>
        <v>220</v>
      </c>
      <c r="O7740" s="20" cm="1">
        <f t="array" ref="O7740">IFERROR(INDEX(tblConsorcios[Parcela Mensal (R$)],MOD($J7740,ROWS(tblConsorcios[Produto]))+1),"")</f>
        <v>871.36</v>
      </c>
      <c r="P7740" s="20" t="str" cm="1">
        <f t="array" ref="P7740">IFERROR(INDEX(tblClientes[Dividendo Mensal (R$)],INT($J7740/ROWS(tblConsorcios[Produto]))+1),"")</f>
        <v/>
      </c>
      <c r="Q7740" s="20" t="str">
        <f t="shared" si="361"/>
        <v/>
      </c>
      <c r="R7740">
        <f t="shared" si="362"/>
        <v>0</v>
      </c>
    </row>
    <row r="7741" spans="10:18" x14ac:dyDescent="0.2">
      <c r="J7741">
        <f t="shared" si="360"/>
        <v>7739</v>
      </c>
      <c r="K7741" t="str" cm="1">
        <f t="array" ref="K7741">IFERROR(INDEX(tblClientes[Cliente],INT($J7741/ROWS(tblConsorcios[Produto]))+1),"")</f>
        <v/>
      </c>
      <c r="L7741" t="str" cm="1">
        <f t="array" ref="L7741">IFERROR(INDEX(tblConsorcios[Produto],MOD($J7741,ROWS(tblConsorcios[Produto]))+1),"")</f>
        <v>Imóvel IE150 – 200m</v>
      </c>
      <c r="M7741" s="20" cm="1">
        <f t="array" ref="M7741">IFERROR(INDEX(tblConsorcios[Valor da Carta (R$)],MOD($J7741,ROWS(tblConsorcios[Produto]))+1),"")</f>
        <v>150000</v>
      </c>
      <c r="N7741" s="2" cm="1">
        <f t="array" ref="N7741">IFERROR(INDEX(tblConsorcios[Prazo (meses)],MOD($J7741,ROWS(tblConsorcios[Produto]))+1),"")</f>
        <v>200</v>
      </c>
      <c r="O7741" s="20" cm="1">
        <f t="array" ref="O7741">IFERROR(INDEX(tblConsorcios[Parcela Mensal (R$)],MOD($J7741,ROWS(tblConsorcios[Produto]))+1),"")</f>
        <v>951</v>
      </c>
      <c r="P7741" s="20" t="str" cm="1">
        <f t="array" ref="P7741">IFERROR(INDEX(tblClientes[Dividendo Mensal (R$)],INT($J7741/ROWS(tblConsorcios[Produto]))+1),"")</f>
        <v/>
      </c>
      <c r="Q7741" s="20" t="str">
        <f t="shared" si="361"/>
        <v/>
      </c>
      <c r="R7741">
        <f t="shared" si="362"/>
        <v>0</v>
      </c>
    </row>
    <row r="7742" spans="10:18" x14ac:dyDescent="0.2">
      <c r="J7742">
        <f t="shared" si="360"/>
        <v>7740</v>
      </c>
      <c r="K7742" t="str" cm="1">
        <f t="array" ref="K7742">IFERROR(INDEX(tblClientes[Cliente],INT($J7742/ROWS(tblConsorcios[Produto]))+1),"")</f>
        <v/>
      </c>
      <c r="L7742" t="str" cm="1">
        <f t="array" ref="L7742">IFERROR(INDEX(tblConsorcios[Produto],MOD($J7742,ROWS(tblConsorcios[Produto]))+1),"")</f>
        <v>Imóvel IE140 – 240m</v>
      </c>
      <c r="M7742" s="20" cm="1">
        <f t="array" ref="M7742">IFERROR(INDEX(tblConsorcios[Valor da Carta (R$)],MOD($J7742,ROWS(tblConsorcios[Produto]))+1),"")</f>
        <v>140000</v>
      </c>
      <c r="N7742" s="2" cm="1">
        <f t="array" ref="N7742">IFERROR(INDEX(tblConsorcios[Prazo (meses)],MOD($J7742,ROWS(tblConsorcios[Produto]))+1),"")</f>
        <v>240</v>
      </c>
      <c r="O7742" s="20" cm="1">
        <f t="array" ref="O7742">IFERROR(INDEX(tblConsorcios[Parcela Mensal (R$)],MOD($J7742,ROWS(tblConsorcios[Produto]))+1),"")</f>
        <v>751.33</v>
      </c>
      <c r="P7742" s="20" t="str" cm="1">
        <f t="array" ref="P7742">IFERROR(INDEX(tblClientes[Dividendo Mensal (R$)],INT($J7742/ROWS(tblConsorcios[Produto]))+1),"")</f>
        <v/>
      </c>
      <c r="Q7742" s="20" t="str">
        <f t="shared" si="361"/>
        <v/>
      </c>
      <c r="R7742">
        <f t="shared" si="362"/>
        <v>0</v>
      </c>
    </row>
    <row r="7743" spans="10:18" x14ac:dyDescent="0.2">
      <c r="J7743">
        <f t="shared" si="360"/>
        <v>7741</v>
      </c>
      <c r="K7743" t="str" cm="1">
        <f t="array" ref="K7743">IFERROR(INDEX(tblClientes[Cliente],INT($J7743/ROWS(tblConsorcios[Produto]))+1),"")</f>
        <v/>
      </c>
      <c r="L7743" t="str" cm="1">
        <f t="array" ref="L7743">IFERROR(INDEX(tblConsorcios[Produto],MOD($J7743,ROWS(tblConsorcios[Produto]))+1),"")</f>
        <v>Imóvel IE140 – 220m</v>
      </c>
      <c r="M7743" s="20" cm="1">
        <f t="array" ref="M7743">IFERROR(INDEX(tblConsorcios[Valor da Carta (R$)],MOD($J7743,ROWS(tblConsorcios[Produto]))+1),"")</f>
        <v>140000</v>
      </c>
      <c r="N7743" s="2" cm="1">
        <f t="array" ref="N7743">IFERROR(INDEX(tblConsorcios[Prazo (meses)],MOD($J7743,ROWS(tblConsorcios[Produto]))+1),"")</f>
        <v>220</v>
      </c>
      <c r="O7743" s="20" cm="1">
        <f t="array" ref="O7743">IFERROR(INDEX(tblConsorcios[Parcela Mensal (R$)],MOD($J7743,ROWS(tblConsorcios[Produto]))+1),"")</f>
        <v>813.27</v>
      </c>
      <c r="P7743" s="20" t="str" cm="1">
        <f t="array" ref="P7743">IFERROR(INDEX(tblClientes[Dividendo Mensal (R$)],INT($J7743/ROWS(tblConsorcios[Produto]))+1),"")</f>
        <v/>
      </c>
      <c r="Q7743" s="20" t="str">
        <f t="shared" si="361"/>
        <v/>
      </c>
      <c r="R7743">
        <f t="shared" si="362"/>
        <v>0</v>
      </c>
    </row>
    <row r="7744" spans="10:18" x14ac:dyDescent="0.2">
      <c r="J7744">
        <f t="shared" si="360"/>
        <v>7742</v>
      </c>
      <c r="K7744" t="str" cm="1">
        <f t="array" ref="K7744">IFERROR(INDEX(tblClientes[Cliente],INT($J7744/ROWS(tblConsorcios[Produto]))+1),"")</f>
        <v/>
      </c>
      <c r="L7744" t="str" cm="1">
        <f t="array" ref="L7744">IFERROR(INDEX(tblConsorcios[Produto],MOD($J7744,ROWS(tblConsorcios[Produto]))+1),"")</f>
        <v>Imóvel IE140 – 200m</v>
      </c>
      <c r="M7744" s="20" cm="1">
        <f t="array" ref="M7744">IFERROR(INDEX(tblConsorcios[Valor da Carta (R$)],MOD($J7744,ROWS(tblConsorcios[Produto]))+1),"")</f>
        <v>140000</v>
      </c>
      <c r="N7744" s="2" cm="1">
        <f t="array" ref="N7744">IFERROR(INDEX(tblConsorcios[Prazo (meses)],MOD($J7744,ROWS(tblConsorcios[Produto]))+1),"")</f>
        <v>200</v>
      </c>
      <c r="O7744" s="20" cm="1">
        <f t="array" ref="O7744">IFERROR(INDEX(tblConsorcios[Parcela Mensal (R$)],MOD($J7744,ROWS(tblConsorcios[Produto]))+1),"")</f>
        <v>887.6</v>
      </c>
      <c r="P7744" s="20" t="str" cm="1">
        <f t="array" ref="P7744">IFERROR(INDEX(tblClientes[Dividendo Mensal (R$)],INT($J7744/ROWS(tblConsorcios[Produto]))+1),"")</f>
        <v/>
      </c>
      <c r="Q7744" s="20" t="str">
        <f t="shared" si="361"/>
        <v/>
      </c>
      <c r="R7744">
        <f t="shared" si="362"/>
        <v>0</v>
      </c>
    </row>
    <row r="7745" spans="10:18" x14ac:dyDescent="0.2">
      <c r="J7745">
        <f t="shared" si="360"/>
        <v>7743</v>
      </c>
      <c r="K7745" t="str" cm="1">
        <f t="array" ref="K7745">IFERROR(INDEX(tblClientes[Cliente],INT($J7745/ROWS(tblConsorcios[Produto]))+1),"")</f>
        <v/>
      </c>
      <c r="L7745" t="str" cm="1">
        <f t="array" ref="L7745">IFERROR(INDEX(tblConsorcios[Produto],MOD($J7745,ROWS(tblConsorcios[Produto]))+1),"")</f>
        <v>Imóvel IE130 – 240m</v>
      </c>
      <c r="M7745" s="20" cm="1">
        <f t="array" ref="M7745">IFERROR(INDEX(tblConsorcios[Valor da Carta (R$)],MOD($J7745,ROWS(tblConsorcios[Produto]))+1),"")</f>
        <v>130000</v>
      </c>
      <c r="N7745" s="2" cm="1">
        <f t="array" ref="N7745">IFERROR(INDEX(tblConsorcios[Prazo (meses)],MOD($J7745,ROWS(tblConsorcios[Produto]))+1),"")</f>
        <v>240</v>
      </c>
      <c r="O7745" s="20" cm="1">
        <f t="array" ref="O7745">IFERROR(INDEX(tblConsorcios[Parcela Mensal (R$)],MOD($J7745,ROWS(tblConsorcios[Produto]))+1),"")</f>
        <v>697.67</v>
      </c>
      <c r="P7745" s="20" t="str" cm="1">
        <f t="array" ref="P7745">IFERROR(INDEX(tblClientes[Dividendo Mensal (R$)],INT($J7745/ROWS(tblConsorcios[Produto]))+1),"")</f>
        <v/>
      </c>
      <c r="Q7745" s="20" t="str">
        <f t="shared" si="361"/>
        <v/>
      </c>
      <c r="R7745">
        <f t="shared" si="362"/>
        <v>0</v>
      </c>
    </row>
    <row r="7746" spans="10:18" x14ac:dyDescent="0.2">
      <c r="J7746">
        <f t="shared" si="360"/>
        <v>7744</v>
      </c>
      <c r="K7746" t="str" cm="1">
        <f t="array" ref="K7746">IFERROR(INDEX(tblClientes[Cliente],INT($J7746/ROWS(tblConsorcios[Produto]))+1),"")</f>
        <v/>
      </c>
      <c r="L7746" t="str" cm="1">
        <f t="array" ref="L7746">IFERROR(INDEX(tblConsorcios[Produto],MOD($J7746,ROWS(tblConsorcios[Produto]))+1),"")</f>
        <v>Imóvel IE130 – 220m</v>
      </c>
      <c r="M7746" s="20" cm="1">
        <f t="array" ref="M7746">IFERROR(INDEX(tblConsorcios[Valor da Carta (R$)],MOD($J7746,ROWS(tblConsorcios[Produto]))+1),"")</f>
        <v>130000</v>
      </c>
      <c r="N7746" s="2" cm="1">
        <f t="array" ref="N7746">IFERROR(INDEX(tblConsorcios[Prazo (meses)],MOD($J7746,ROWS(tblConsorcios[Produto]))+1),"")</f>
        <v>220</v>
      </c>
      <c r="O7746" s="20" cm="1">
        <f t="array" ref="O7746">IFERROR(INDEX(tblConsorcios[Parcela Mensal (R$)],MOD($J7746,ROWS(tblConsorcios[Produto]))+1),"")</f>
        <v>755.18</v>
      </c>
      <c r="P7746" s="20" t="str" cm="1">
        <f t="array" ref="P7746">IFERROR(INDEX(tblClientes[Dividendo Mensal (R$)],INT($J7746/ROWS(tblConsorcios[Produto]))+1),"")</f>
        <v/>
      </c>
      <c r="Q7746" s="20" t="str">
        <f t="shared" si="361"/>
        <v/>
      </c>
      <c r="R7746">
        <f t="shared" si="362"/>
        <v>0</v>
      </c>
    </row>
    <row r="7747" spans="10:18" x14ac:dyDescent="0.2">
      <c r="J7747">
        <f t="shared" ref="J7747:J7810" si="363">ROW()-2</f>
        <v>7745</v>
      </c>
      <c r="K7747" t="str" cm="1">
        <f t="array" ref="K7747">IFERROR(INDEX(tblClientes[Cliente],INT($J7747/ROWS(tblConsorcios[Produto]))+1),"")</f>
        <v/>
      </c>
      <c r="L7747" t="str" cm="1">
        <f t="array" ref="L7747">IFERROR(INDEX(tblConsorcios[Produto],MOD($J7747,ROWS(tblConsorcios[Produto]))+1),"")</f>
        <v>Imóvel IE130 – 200m</v>
      </c>
      <c r="M7747" s="20" cm="1">
        <f t="array" ref="M7747">IFERROR(INDEX(tblConsorcios[Valor da Carta (R$)],MOD($J7747,ROWS(tblConsorcios[Produto]))+1),"")</f>
        <v>130000</v>
      </c>
      <c r="N7747" s="2" cm="1">
        <f t="array" ref="N7747">IFERROR(INDEX(tblConsorcios[Prazo (meses)],MOD($J7747,ROWS(tblConsorcios[Produto]))+1),"")</f>
        <v>200</v>
      </c>
      <c r="O7747" s="20" cm="1">
        <f t="array" ref="O7747">IFERROR(INDEX(tblConsorcios[Parcela Mensal (R$)],MOD($J7747,ROWS(tblConsorcios[Produto]))+1),"")</f>
        <v>824.2</v>
      </c>
      <c r="P7747" s="20" t="str" cm="1">
        <f t="array" ref="P7747">IFERROR(INDEX(tblClientes[Dividendo Mensal (R$)],INT($J7747/ROWS(tblConsorcios[Produto]))+1),"")</f>
        <v/>
      </c>
      <c r="Q7747" s="20" t="str">
        <f t="shared" ref="Q7747:Q7810" si="364">IF(AND(ISNUMBER(O7747),ISNUMBER(P7747)),P7747-O7747,"")</f>
        <v/>
      </c>
      <c r="R7747">
        <f t="shared" ref="R7747:R7810" si="365">IF(AND(ISNUMBER(O7747),ISNUMBER(P7747),O7747&lt;=P7747),1,0)</f>
        <v>0</v>
      </c>
    </row>
    <row r="7748" spans="10:18" x14ac:dyDescent="0.2">
      <c r="J7748">
        <f t="shared" si="363"/>
        <v>7746</v>
      </c>
      <c r="K7748" t="str" cm="1">
        <f t="array" ref="K7748">IFERROR(INDEX(tblClientes[Cliente],INT($J7748/ROWS(tblConsorcios[Produto]))+1),"")</f>
        <v/>
      </c>
      <c r="L7748" t="str" cm="1">
        <f t="array" ref="L7748">IFERROR(INDEX(tblConsorcios[Produto],MOD($J7748,ROWS(tblConsorcios[Produto]))+1),"")</f>
        <v>Imóvel IE120 – 240m</v>
      </c>
      <c r="M7748" s="20" cm="1">
        <f t="array" ref="M7748">IFERROR(INDEX(tblConsorcios[Valor da Carta (R$)],MOD($J7748,ROWS(tblConsorcios[Produto]))+1),"")</f>
        <v>120000</v>
      </c>
      <c r="N7748" s="2" cm="1">
        <f t="array" ref="N7748">IFERROR(INDEX(tblConsorcios[Prazo (meses)],MOD($J7748,ROWS(tblConsorcios[Produto]))+1),"")</f>
        <v>240</v>
      </c>
      <c r="O7748" s="20" cm="1">
        <f t="array" ref="O7748">IFERROR(INDEX(tblConsorcios[Parcela Mensal (R$)],MOD($J7748,ROWS(tblConsorcios[Produto]))+1),"")</f>
        <v>644</v>
      </c>
      <c r="P7748" s="20" t="str" cm="1">
        <f t="array" ref="P7748">IFERROR(INDEX(tblClientes[Dividendo Mensal (R$)],INT($J7748/ROWS(tblConsorcios[Produto]))+1),"")</f>
        <v/>
      </c>
      <c r="Q7748" s="20" t="str">
        <f t="shared" si="364"/>
        <v/>
      </c>
      <c r="R7748">
        <f t="shared" si="365"/>
        <v>0</v>
      </c>
    </row>
    <row r="7749" spans="10:18" x14ac:dyDescent="0.2">
      <c r="J7749">
        <f t="shared" si="363"/>
        <v>7747</v>
      </c>
      <c r="K7749" t="str" cm="1">
        <f t="array" ref="K7749">IFERROR(INDEX(tblClientes[Cliente],INT($J7749/ROWS(tblConsorcios[Produto]))+1),"")</f>
        <v/>
      </c>
      <c r="L7749" t="str" cm="1">
        <f t="array" ref="L7749">IFERROR(INDEX(tblConsorcios[Produto],MOD($J7749,ROWS(tblConsorcios[Produto]))+1),"")</f>
        <v>Imóvel IE120 – 220m</v>
      </c>
      <c r="M7749" s="20" cm="1">
        <f t="array" ref="M7749">IFERROR(INDEX(tblConsorcios[Valor da Carta (R$)],MOD($J7749,ROWS(tblConsorcios[Produto]))+1),"")</f>
        <v>120000</v>
      </c>
      <c r="N7749" s="2" cm="1">
        <f t="array" ref="N7749">IFERROR(INDEX(tblConsorcios[Prazo (meses)],MOD($J7749,ROWS(tblConsorcios[Produto]))+1),"")</f>
        <v>220</v>
      </c>
      <c r="O7749" s="20" cm="1">
        <f t="array" ref="O7749">IFERROR(INDEX(tblConsorcios[Parcela Mensal (R$)],MOD($J7749,ROWS(tblConsorcios[Produto]))+1),"")</f>
        <v>697.09</v>
      </c>
      <c r="P7749" s="20" t="str" cm="1">
        <f t="array" ref="P7749">IFERROR(INDEX(tblClientes[Dividendo Mensal (R$)],INT($J7749/ROWS(tblConsorcios[Produto]))+1),"")</f>
        <v/>
      </c>
      <c r="Q7749" s="20" t="str">
        <f t="shared" si="364"/>
        <v/>
      </c>
      <c r="R7749">
        <f t="shared" si="365"/>
        <v>0</v>
      </c>
    </row>
    <row r="7750" spans="10:18" x14ac:dyDescent="0.2">
      <c r="J7750">
        <f t="shared" si="363"/>
        <v>7748</v>
      </c>
      <c r="K7750" t="str" cm="1">
        <f t="array" ref="K7750">IFERROR(INDEX(tblClientes[Cliente],INT($J7750/ROWS(tblConsorcios[Produto]))+1),"")</f>
        <v/>
      </c>
      <c r="L7750" t="str" cm="1">
        <f t="array" ref="L7750">IFERROR(INDEX(tblConsorcios[Produto],MOD($J7750,ROWS(tblConsorcios[Produto]))+1),"")</f>
        <v>Imóvel IE120 – 200m</v>
      </c>
      <c r="M7750" s="20" cm="1">
        <f t="array" ref="M7750">IFERROR(INDEX(tblConsorcios[Valor da Carta (R$)],MOD($J7750,ROWS(tblConsorcios[Produto]))+1),"")</f>
        <v>120000</v>
      </c>
      <c r="N7750" s="2" cm="1">
        <f t="array" ref="N7750">IFERROR(INDEX(tblConsorcios[Prazo (meses)],MOD($J7750,ROWS(tblConsorcios[Produto]))+1),"")</f>
        <v>200</v>
      </c>
      <c r="O7750" s="20" cm="1">
        <f t="array" ref="O7750">IFERROR(INDEX(tblConsorcios[Parcela Mensal (R$)],MOD($J7750,ROWS(tblConsorcios[Produto]))+1),"")</f>
        <v>760.8</v>
      </c>
      <c r="P7750" s="20" t="str" cm="1">
        <f t="array" ref="P7750">IFERROR(INDEX(tblClientes[Dividendo Mensal (R$)],INT($J7750/ROWS(tblConsorcios[Produto]))+1),"")</f>
        <v/>
      </c>
      <c r="Q7750" s="20" t="str">
        <f t="shared" si="364"/>
        <v/>
      </c>
      <c r="R7750">
        <f t="shared" si="365"/>
        <v>0</v>
      </c>
    </row>
    <row r="7751" spans="10:18" x14ac:dyDescent="0.2">
      <c r="J7751">
        <f t="shared" si="363"/>
        <v>7749</v>
      </c>
      <c r="K7751" t="str" cm="1">
        <f t="array" ref="K7751">IFERROR(INDEX(tblClientes[Cliente],INT($J7751/ROWS(tblConsorcios[Produto]))+1),"")</f>
        <v/>
      </c>
      <c r="L7751" t="str" cm="1">
        <f t="array" ref="L7751">IFERROR(INDEX(tblConsorcios[Produto],MOD($J7751,ROWS(tblConsorcios[Produto]))+1),"")</f>
        <v>Imóvel IE600 – 240m</v>
      </c>
      <c r="M7751" s="20" cm="1">
        <f t="array" ref="M7751">IFERROR(INDEX(tblConsorcios[Valor da Carta (R$)],MOD($J7751,ROWS(tblConsorcios[Produto]))+1),"")</f>
        <v>600000</v>
      </c>
      <c r="N7751" s="2" cm="1">
        <f t="array" ref="N7751">IFERROR(INDEX(tblConsorcios[Prazo (meses)],MOD($J7751,ROWS(tblConsorcios[Produto]))+1),"")</f>
        <v>240</v>
      </c>
      <c r="O7751" s="20" cm="1">
        <f t="array" ref="O7751">IFERROR(INDEX(tblConsorcios[Parcela Mensal (R$)],MOD($J7751,ROWS(tblConsorcios[Produto]))+1),"")</f>
        <v>3220</v>
      </c>
      <c r="P7751" s="20" t="str" cm="1">
        <f t="array" ref="P7751">IFERROR(INDEX(tblClientes[Dividendo Mensal (R$)],INT($J7751/ROWS(tblConsorcios[Produto]))+1),"")</f>
        <v/>
      </c>
      <c r="Q7751" s="20" t="str">
        <f t="shared" si="364"/>
        <v/>
      </c>
      <c r="R7751">
        <f t="shared" si="365"/>
        <v>0</v>
      </c>
    </row>
    <row r="7752" spans="10:18" x14ac:dyDescent="0.2">
      <c r="J7752">
        <f t="shared" si="363"/>
        <v>7750</v>
      </c>
      <c r="K7752" t="str" cm="1">
        <f t="array" ref="K7752">IFERROR(INDEX(tblClientes[Cliente],INT($J7752/ROWS(tblConsorcios[Produto]))+1),"")</f>
        <v/>
      </c>
      <c r="L7752" t="str" cm="1">
        <f t="array" ref="L7752">IFERROR(INDEX(tblConsorcios[Produto],MOD($J7752,ROWS(tblConsorcios[Produto]))+1),"")</f>
        <v>Imóvel IE600 – 220m</v>
      </c>
      <c r="M7752" s="20" cm="1">
        <f t="array" ref="M7752">IFERROR(INDEX(tblConsorcios[Valor da Carta (R$)],MOD($J7752,ROWS(tblConsorcios[Produto]))+1),"")</f>
        <v>600000</v>
      </c>
      <c r="N7752" s="2" cm="1">
        <f t="array" ref="N7752">IFERROR(INDEX(tblConsorcios[Prazo (meses)],MOD($J7752,ROWS(tblConsorcios[Produto]))+1),"")</f>
        <v>220</v>
      </c>
      <c r="O7752" s="20" cm="1">
        <f t="array" ref="O7752">IFERROR(INDEX(tblConsorcios[Parcela Mensal (R$)],MOD($J7752,ROWS(tblConsorcios[Produto]))+1),"")</f>
        <v>3485.45</v>
      </c>
      <c r="P7752" s="20" t="str" cm="1">
        <f t="array" ref="P7752">IFERROR(INDEX(tblClientes[Dividendo Mensal (R$)],INT($J7752/ROWS(tblConsorcios[Produto]))+1),"")</f>
        <v/>
      </c>
      <c r="Q7752" s="20" t="str">
        <f t="shared" si="364"/>
        <v/>
      </c>
      <c r="R7752">
        <f t="shared" si="365"/>
        <v>0</v>
      </c>
    </row>
    <row r="7753" spans="10:18" x14ac:dyDescent="0.2">
      <c r="J7753">
        <f t="shared" si="363"/>
        <v>7751</v>
      </c>
      <c r="K7753" t="str" cm="1">
        <f t="array" ref="K7753">IFERROR(INDEX(tblClientes[Cliente],INT($J7753/ROWS(tblConsorcios[Produto]))+1),"")</f>
        <v/>
      </c>
      <c r="L7753" t="str" cm="1">
        <f t="array" ref="L7753">IFERROR(INDEX(tblConsorcios[Produto],MOD($J7753,ROWS(tblConsorcios[Produto]))+1),"")</f>
        <v>Imóvel IE600 – 200m</v>
      </c>
      <c r="M7753" s="20" cm="1">
        <f t="array" ref="M7753">IFERROR(INDEX(tblConsorcios[Valor da Carta (R$)],MOD($J7753,ROWS(tblConsorcios[Produto]))+1),"")</f>
        <v>600000</v>
      </c>
      <c r="N7753" s="2" cm="1">
        <f t="array" ref="N7753">IFERROR(INDEX(tblConsorcios[Prazo (meses)],MOD($J7753,ROWS(tblConsorcios[Produto]))+1),"")</f>
        <v>200</v>
      </c>
      <c r="O7753" s="20" cm="1">
        <f t="array" ref="O7753">IFERROR(INDEX(tblConsorcios[Parcela Mensal (R$)],MOD($J7753,ROWS(tblConsorcios[Produto]))+1),"")</f>
        <v>3804</v>
      </c>
      <c r="P7753" s="20" t="str" cm="1">
        <f t="array" ref="P7753">IFERROR(INDEX(tblClientes[Dividendo Mensal (R$)],INT($J7753/ROWS(tblConsorcios[Produto]))+1),"")</f>
        <v/>
      </c>
      <c r="Q7753" s="20" t="str">
        <f t="shared" si="364"/>
        <v/>
      </c>
      <c r="R7753">
        <f t="shared" si="365"/>
        <v>0</v>
      </c>
    </row>
    <row r="7754" spans="10:18" x14ac:dyDescent="0.2">
      <c r="J7754">
        <f t="shared" si="363"/>
        <v>7752</v>
      </c>
      <c r="K7754" t="str" cm="1">
        <f t="array" ref="K7754">IFERROR(INDEX(tblClientes[Cliente],INT($J7754/ROWS(tblConsorcios[Produto]))+1),"")</f>
        <v/>
      </c>
      <c r="L7754" t="str" cm="1">
        <f t="array" ref="L7754">IFERROR(INDEX(tblConsorcios[Produto],MOD($J7754,ROWS(tblConsorcios[Produto]))+1),"")</f>
        <v>Imóvel IE580 – 240m</v>
      </c>
      <c r="M7754" s="20" cm="1">
        <f t="array" ref="M7754">IFERROR(INDEX(tblConsorcios[Valor da Carta (R$)],MOD($J7754,ROWS(tblConsorcios[Produto]))+1),"")</f>
        <v>580000</v>
      </c>
      <c r="N7754" s="2" cm="1">
        <f t="array" ref="N7754">IFERROR(INDEX(tblConsorcios[Prazo (meses)],MOD($J7754,ROWS(tblConsorcios[Produto]))+1),"")</f>
        <v>240</v>
      </c>
      <c r="O7754" s="20" cm="1">
        <f t="array" ref="O7754">IFERROR(INDEX(tblConsorcios[Parcela Mensal (R$)],MOD($J7754,ROWS(tblConsorcios[Produto]))+1),"")</f>
        <v>3112.67</v>
      </c>
      <c r="P7754" s="20" t="str" cm="1">
        <f t="array" ref="P7754">IFERROR(INDEX(tblClientes[Dividendo Mensal (R$)],INT($J7754/ROWS(tblConsorcios[Produto]))+1),"")</f>
        <v/>
      </c>
      <c r="Q7754" s="20" t="str">
        <f t="shared" si="364"/>
        <v/>
      </c>
      <c r="R7754">
        <f t="shared" si="365"/>
        <v>0</v>
      </c>
    </row>
    <row r="7755" spans="10:18" x14ac:dyDescent="0.2">
      <c r="J7755">
        <f t="shared" si="363"/>
        <v>7753</v>
      </c>
      <c r="K7755" t="str" cm="1">
        <f t="array" ref="K7755">IFERROR(INDEX(tblClientes[Cliente],INT($J7755/ROWS(tblConsorcios[Produto]))+1),"")</f>
        <v/>
      </c>
      <c r="L7755" t="str" cm="1">
        <f t="array" ref="L7755">IFERROR(INDEX(tblConsorcios[Produto],MOD($J7755,ROWS(tblConsorcios[Produto]))+1),"")</f>
        <v>Imóvel IE580 – 220m</v>
      </c>
      <c r="M7755" s="20" cm="1">
        <f t="array" ref="M7755">IFERROR(INDEX(tblConsorcios[Valor da Carta (R$)],MOD($J7755,ROWS(tblConsorcios[Produto]))+1),"")</f>
        <v>580000</v>
      </c>
      <c r="N7755" s="2" cm="1">
        <f t="array" ref="N7755">IFERROR(INDEX(tblConsorcios[Prazo (meses)],MOD($J7755,ROWS(tblConsorcios[Produto]))+1),"")</f>
        <v>220</v>
      </c>
      <c r="O7755" s="20" cm="1">
        <f t="array" ref="O7755">IFERROR(INDEX(tblConsorcios[Parcela Mensal (R$)],MOD($J7755,ROWS(tblConsorcios[Produto]))+1),"")</f>
        <v>3369.27</v>
      </c>
      <c r="P7755" s="20" t="str" cm="1">
        <f t="array" ref="P7755">IFERROR(INDEX(tblClientes[Dividendo Mensal (R$)],INT($J7755/ROWS(tblConsorcios[Produto]))+1),"")</f>
        <v/>
      </c>
      <c r="Q7755" s="20" t="str">
        <f t="shared" si="364"/>
        <v/>
      </c>
      <c r="R7755">
        <f t="shared" si="365"/>
        <v>0</v>
      </c>
    </row>
    <row r="7756" spans="10:18" x14ac:dyDescent="0.2">
      <c r="J7756">
        <f t="shared" si="363"/>
        <v>7754</v>
      </c>
      <c r="K7756" t="str" cm="1">
        <f t="array" ref="K7756">IFERROR(INDEX(tblClientes[Cliente],INT($J7756/ROWS(tblConsorcios[Produto]))+1),"")</f>
        <v/>
      </c>
      <c r="L7756" t="str" cm="1">
        <f t="array" ref="L7756">IFERROR(INDEX(tblConsorcios[Produto],MOD($J7756,ROWS(tblConsorcios[Produto]))+1),"")</f>
        <v>Imóvel IE580 – 200m</v>
      </c>
      <c r="M7756" s="20" cm="1">
        <f t="array" ref="M7756">IFERROR(INDEX(tblConsorcios[Valor da Carta (R$)],MOD($J7756,ROWS(tblConsorcios[Produto]))+1),"")</f>
        <v>580000</v>
      </c>
      <c r="N7756" s="2" cm="1">
        <f t="array" ref="N7756">IFERROR(INDEX(tblConsorcios[Prazo (meses)],MOD($J7756,ROWS(tblConsorcios[Produto]))+1),"")</f>
        <v>200</v>
      </c>
      <c r="O7756" s="20" cm="1">
        <f t="array" ref="O7756">IFERROR(INDEX(tblConsorcios[Parcela Mensal (R$)],MOD($J7756,ROWS(tblConsorcios[Produto]))+1),"")</f>
        <v>3677.2</v>
      </c>
      <c r="P7756" s="20" t="str" cm="1">
        <f t="array" ref="P7756">IFERROR(INDEX(tblClientes[Dividendo Mensal (R$)],INT($J7756/ROWS(tblConsorcios[Produto]))+1),"")</f>
        <v/>
      </c>
      <c r="Q7756" s="20" t="str">
        <f t="shared" si="364"/>
        <v/>
      </c>
      <c r="R7756">
        <f t="shared" si="365"/>
        <v>0</v>
      </c>
    </row>
    <row r="7757" spans="10:18" x14ac:dyDescent="0.2">
      <c r="J7757">
        <f t="shared" si="363"/>
        <v>7755</v>
      </c>
      <c r="K7757" t="str" cm="1">
        <f t="array" ref="K7757">IFERROR(INDEX(tblClientes[Cliente],INT($J7757/ROWS(tblConsorcios[Produto]))+1),"")</f>
        <v/>
      </c>
      <c r="L7757" t="str" cm="1">
        <f t="array" ref="L7757">IFERROR(INDEX(tblConsorcios[Produto],MOD($J7757,ROWS(tblConsorcios[Produto]))+1),"")</f>
        <v>Imóvel IE550 – 240m</v>
      </c>
      <c r="M7757" s="20" cm="1">
        <f t="array" ref="M7757">IFERROR(INDEX(tblConsorcios[Valor da Carta (R$)],MOD($J7757,ROWS(tblConsorcios[Produto]))+1),"")</f>
        <v>550000</v>
      </c>
      <c r="N7757" s="2" cm="1">
        <f t="array" ref="N7757">IFERROR(INDEX(tblConsorcios[Prazo (meses)],MOD($J7757,ROWS(tblConsorcios[Produto]))+1),"")</f>
        <v>240</v>
      </c>
      <c r="O7757" s="20" cm="1">
        <f t="array" ref="O7757">IFERROR(INDEX(tblConsorcios[Parcela Mensal (R$)],MOD($J7757,ROWS(tblConsorcios[Produto]))+1),"")</f>
        <v>2951.67</v>
      </c>
      <c r="P7757" s="20" t="str" cm="1">
        <f t="array" ref="P7757">IFERROR(INDEX(tblClientes[Dividendo Mensal (R$)],INT($J7757/ROWS(tblConsorcios[Produto]))+1),"")</f>
        <v/>
      </c>
      <c r="Q7757" s="20" t="str">
        <f t="shared" si="364"/>
        <v/>
      </c>
      <c r="R7757">
        <f t="shared" si="365"/>
        <v>0</v>
      </c>
    </row>
    <row r="7758" spans="10:18" x14ac:dyDescent="0.2">
      <c r="J7758">
        <f t="shared" si="363"/>
        <v>7756</v>
      </c>
      <c r="K7758" t="str" cm="1">
        <f t="array" ref="K7758">IFERROR(INDEX(tblClientes[Cliente],INT($J7758/ROWS(tblConsorcios[Produto]))+1),"")</f>
        <v/>
      </c>
      <c r="L7758" t="str" cm="1">
        <f t="array" ref="L7758">IFERROR(INDEX(tblConsorcios[Produto],MOD($J7758,ROWS(tblConsorcios[Produto]))+1),"")</f>
        <v>Imóvel IE550 – 220m</v>
      </c>
      <c r="M7758" s="20" cm="1">
        <f t="array" ref="M7758">IFERROR(INDEX(tblConsorcios[Valor da Carta (R$)],MOD($J7758,ROWS(tblConsorcios[Produto]))+1),"")</f>
        <v>550000</v>
      </c>
      <c r="N7758" s="2" cm="1">
        <f t="array" ref="N7758">IFERROR(INDEX(tblConsorcios[Prazo (meses)],MOD($J7758,ROWS(tblConsorcios[Produto]))+1),"")</f>
        <v>220</v>
      </c>
      <c r="O7758" s="20" cm="1">
        <f t="array" ref="O7758">IFERROR(INDEX(tblConsorcios[Parcela Mensal (R$)],MOD($J7758,ROWS(tblConsorcios[Produto]))+1),"")</f>
        <v>3195</v>
      </c>
      <c r="P7758" s="20" t="str" cm="1">
        <f t="array" ref="P7758">IFERROR(INDEX(tblClientes[Dividendo Mensal (R$)],INT($J7758/ROWS(tblConsorcios[Produto]))+1),"")</f>
        <v/>
      </c>
      <c r="Q7758" s="20" t="str">
        <f t="shared" si="364"/>
        <v/>
      </c>
      <c r="R7758">
        <f t="shared" si="365"/>
        <v>0</v>
      </c>
    </row>
    <row r="7759" spans="10:18" x14ac:dyDescent="0.2">
      <c r="J7759">
        <f t="shared" si="363"/>
        <v>7757</v>
      </c>
      <c r="K7759" t="str" cm="1">
        <f t="array" ref="K7759">IFERROR(INDEX(tblClientes[Cliente],INT($J7759/ROWS(tblConsorcios[Produto]))+1),"")</f>
        <v/>
      </c>
      <c r="L7759" t="str" cm="1">
        <f t="array" ref="L7759">IFERROR(INDEX(tblConsorcios[Produto],MOD($J7759,ROWS(tblConsorcios[Produto]))+1),"")</f>
        <v>Imóvel IE550 – 200m</v>
      </c>
      <c r="M7759" s="20" cm="1">
        <f t="array" ref="M7759">IFERROR(INDEX(tblConsorcios[Valor da Carta (R$)],MOD($J7759,ROWS(tblConsorcios[Produto]))+1),"")</f>
        <v>550000</v>
      </c>
      <c r="N7759" s="2" cm="1">
        <f t="array" ref="N7759">IFERROR(INDEX(tblConsorcios[Prazo (meses)],MOD($J7759,ROWS(tblConsorcios[Produto]))+1),"")</f>
        <v>200</v>
      </c>
      <c r="O7759" s="20" cm="1">
        <f t="array" ref="O7759">IFERROR(INDEX(tblConsorcios[Parcela Mensal (R$)],MOD($J7759,ROWS(tblConsorcios[Produto]))+1),"")</f>
        <v>3487</v>
      </c>
      <c r="P7759" s="20" t="str" cm="1">
        <f t="array" ref="P7759">IFERROR(INDEX(tblClientes[Dividendo Mensal (R$)],INT($J7759/ROWS(tblConsorcios[Produto]))+1),"")</f>
        <v/>
      </c>
      <c r="Q7759" s="20" t="str">
        <f t="shared" si="364"/>
        <v/>
      </c>
      <c r="R7759">
        <f t="shared" si="365"/>
        <v>0</v>
      </c>
    </row>
    <row r="7760" spans="10:18" x14ac:dyDescent="0.2">
      <c r="J7760">
        <f t="shared" si="363"/>
        <v>7758</v>
      </c>
      <c r="K7760" t="str" cm="1">
        <f t="array" ref="K7760">IFERROR(INDEX(tblClientes[Cliente],INT($J7760/ROWS(tblConsorcios[Produto]))+1),"")</f>
        <v/>
      </c>
      <c r="L7760" t="str" cm="1">
        <f t="array" ref="L7760">IFERROR(INDEX(tblConsorcios[Produto],MOD($J7760,ROWS(tblConsorcios[Produto]))+1),"")</f>
        <v>Imóvel IE530 – 240m</v>
      </c>
      <c r="M7760" s="20" cm="1">
        <f t="array" ref="M7760">IFERROR(INDEX(tblConsorcios[Valor da Carta (R$)],MOD($J7760,ROWS(tblConsorcios[Produto]))+1),"")</f>
        <v>530000</v>
      </c>
      <c r="N7760" s="2" cm="1">
        <f t="array" ref="N7760">IFERROR(INDEX(tblConsorcios[Prazo (meses)],MOD($J7760,ROWS(tblConsorcios[Produto]))+1),"")</f>
        <v>240</v>
      </c>
      <c r="O7760" s="20" cm="1">
        <f t="array" ref="O7760">IFERROR(INDEX(tblConsorcios[Parcela Mensal (R$)],MOD($J7760,ROWS(tblConsorcios[Produto]))+1),"")</f>
        <v>2844.33</v>
      </c>
      <c r="P7760" s="20" t="str" cm="1">
        <f t="array" ref="P7760">IFERROR(INDEX(tblClientes[Dividendo Mensal (R$)],INT($J7760/ROWS(tblConsorcios[Produto]))+1),"")</f>
        <v/>
      </c>
      <c r="Q7760" s="20" t="str">
        <f t="shared" si="364"/>
        <v/>
      </c>
      <c r="R7760">
        <f t="shared" si="365"/>
        <v>0</v>
      </c>
    </row>
    <row r="7761" spans="10:18" x14ac:dyDescent="0.2">
      <c r="J7761">
        <f t="shared" si="363"/>
        <v>7759</v>
      </c>
      <c r="K7761" t="str" cm="1">
        <f t="array" ref="K7761">IFERROR(INDEX(tblClientes[Cliente],INT($J7761/ROWS(tblConsorcios[Produto]))+1),"")</f>
        <v/>
      </c>
      <c r="L7761" t="str" cm="1">
        <f t="array" ref="L7761">IFERROR(INDEX(tblConsorcios[Produto],MOD($J7761,ROWS(tblConsorcios[Produto]))+1),"")</f>
        <v>Imóvel IE530 – 220m</v>
      </c>
      <c r="M7761" s="20" cm="1">
        <f t="array" ref="M7761">IFERROR(INDEX(tblConsorcios[Valor da Carta (R$)],MOD($J7761,ROWS(tblConsorcios[Produto]))+1),"")</f>
        <v>530000</v>
      </c>
      <c r="N7761" s="2" cm="1">
        <f t="array" ref="N7761">IFERROR(INDEX(tblConsorcios[Prazo (meses)],MOD($J7761,ROWS(tblConsorcios[Produto]))+1),"")</f>
        <v>220</v>
      </c>
      <c r="O7761" s="20" cm="1">
        <f t="array" ref="O7761">IFERROR(INDEX(tblConsorcios[Parcela Mensal (R$)],MOD($J7761,ROWS(tblConsorcios[Produto]))+1),"")</f>
        <v>3078.82</v>
      </c>
      <c r="P7761" s="20" t="str" cm="1">
        <f t="array" ref="P7761">IFERROR(INDEX(tblClientes[Dividendo Mensal (R$)],INT($J7761/ROWS(tblConsorcios[Produto]))+1),"")</f>
        <v/>
      </c>
      <c r="Q7761" s="20" t="str">
        <f t="shared" si="364"/>
        <v/>
      </c>
      <c r="R7761">
        <f t="shared" si="365"/>
        <v>0</v>
      </c>
    </row>
    <row r="7762" spans="10:18" x14ac:dyDescent="0.2">
      <c r="J7762">
        <f t="shared" si="363"/>
        <v>7760</v>
      </c>
      <c r="K7762" t="str" cm="1">
        <f t="array" ref="K7762">IFERROR(INDEX(tblClientes[Cliente],INT($J7762/ROWS(tblConsorcios[Produto]))+1),"")</f>
        <v/>
      </c>
      <c r="L7762" t="str" cm="1">
        <f t="array" ref="L7762">IFERROR(INDEX(tblConsorcios[Produto],MOD($J7762,ROWS(tblConsorcios[Produto]))+1),"")</f>
        <v>Imóvel IE530 – 200m</v>
      </c>
      <c r="M7762" s="20" cm="1">
        <f t="array" ref="M7762">IFERROR(INDEX(tblConsorcios[Valor da Carta (R$)],MOD($J7762,ROWS(tblConsorcios[Produto]))+1),"")</f>
        <v>530000</v>
      </c>
      <c r="N7762" s="2" cm="1">
        <f t="array" ref="N7762">IFERROR(INDEX(tblConsorcios[Prazo (meses)],MOD($J7762,ROWS(tblConsorcios[Produto]))+1),"")</f>
        <v>200</v>
      </c>
      <c r="O7762" s="20" cm="1">
        <f t="array" ref="O7762">IFERROR(INDEX(tblConsorcios[Parcela Mensal (R$)],MOD($J7762,ROWS(tblConsorcios[Produto]))+1),"")</f>
        <v>3360.2</v>
      </c>
      <c r="P7762" s="20" t="str" cm="1">
        <f t="array" ref="P7762">IFERROR(INDEX(tblClientes[Dividendo Mensal (R$)],INT($J7762/ROWS(tblConsorcios[Produto]))+1),"")</f>
        <v/>
      </c>
      <c r="Q7762" s="20" t="str">
        <f t="shared" si="364"/>
        <v/>
      </c>
      <c r="R7762">
        <f t="shared" si="365"/>
        <v>0</v>
      </c>
    </row>
    <row r="7763" spans="10:18" x14ac:dyDescent="0.2">
      <c r="J7763">
        <f t="shared" si="363"/>
        <v>7761</v>
      </c>
      <c r="K7763" t="str" cm="1">
        <f t="array" ref="K7763">IFERROR(INDEX(tblClientes[Cliente],INT($J7763/ROWS(tblConsorcios[Produto]))+1),"")</f>
        <v/>
      </c>
      <c r="L7763" t="str" cm="1">
        <f t="array" ref="L7763">IFERROR(INDEX(tblConsorcios[Produto],MOD($J7763,ROWS(tblConsorcios[Produto]))+1),"")</f>
        <v>Imóvel IE500 – 240m</v>
      </c>
      <c r="M7763" s="20" cm="1">
        <f t="array" ref="M7763">IFERROR(INDEX(tblConsorcios[Valor da Carta (R$)],MOD($J7763,ROWS(tblConsorcios[Produto]))+1),"")</f>
        <v>500000</v>
      </c>
      <c r="N7763" s="2" cm="1">
        <f t="array" ref="N7763">IFERROR(INDEX(tblConsorcios[Prazo (meses)],MOD($J7763,ROWS(tblConsorcios[Produto]))+1),"")</f>
        <v>240</v>
      </c>
      <c r="O7763" s="20" cm="1">
        <f t="array" ref="O7763">IFERROR(INDEX(tblConsorcios[Parcela Mensal (R$)],MOD($J7763,ROWS(tblConsorcios[Produto]))+1),"")</f>
        <v>2683.33</v>
      </c>
      <c r="P7763" s="20" t="str" cm="1">
        <f t="array" ref="P7763">IFERROR(INDEX(tblClientes[Dividendo Mensal (R$)],INT($J7763/ROWS(tblConsorcios[Produto]))+1),"")</f>
        <v/>
      </c>
      <c r="Q7763" s="20" t="str">
        <f t="shared" si="364"/>
        <v/>
      </c>
      <c r="R7763">
        <f t="shared" si="365"/>
        <v>0</v>
      </c>
    </row>
    <row r="7764" spans="10:18" x14ac:dyDescent="0.2">
      <c r="J7764">
        <f t="shared" si="363"/>
        <v>7762</v>
      </c>
      <c r="K7764" t="str" cm="1">
        <f t="array" ref="K7764">IFERROR(INDEX(tblClientes[Cliente],INT($J7764/ROWS(tblConsorcios[Produto]))+1),"")</f>
        <v/>
      </c>
      <c r="L7764" t="str" cm="1">
        <f t="array" ref="L7764">IFERROR(INDEX(tblConsorcios[Produto],MOD($J7764,ROWS(tblConsorcios[Produto]))+1),"")</f>
        <v>Imóvel IE500 – 220m</v>
      </c>
      <c r="M7764" s="20" cm="1">
        <f t="array" ref="M7764">IFERROR(INDEX(tblConsorcios[Valor da Carta (R$)],MOD($J7764,ROWS(tblConsorcios[Produto]))+1),"")</f>
        <v>500000</v>
      </c>
      <c r="N7764" s="2" cm="1">
        <f t="array" ref="N7764">IFERROR(INDEX(tblConsorcios[Prazo (meses)],MOD($J7764,ROWS(tblConsorcios[Produto]))+1),"")</f>
        <v>220</v>
      </c>
      <c r="O7764" s="20" cm="1">
        <f t="array" ref="O7764">IFERROR(INDEX(tblConsorcios[Parcela Mensal (R$)],MOD($J7764,ROWS(tblConsorcios[Produto]))+1),"")</f>
        <v>2904.55</v>
      </c>
      <c r="P7764" s="20" t="str" cm="1">
        <f t="array" ref="P7764">IFERROR(INDEX(tblClientes[Dividendo Mensal (R$)],INT($J7764/ROWS(tblConsorcios[Produto]))+1),"")</f>
        <v/>
      </c>
      <c r="Q7764" s="20" t="str">
        <f t="shared" si="364"/>
        <v/>
      </c>
      <c r="R7764">
        <f t="shared" si="365"/>
        <v>0</v>
      </c>
    </row>
    <row r="7765" spans="10:18" x14ac:dyDescent="0.2">
      <c r="J7765">
        <f t="shared" si="363"/>
        <v>7763</v>
      </c>
      <c r="K7765" t="str" cm="1">
        <f t="array" ref="K7765">IFERROR(INDEX(tblClientes[Cliente],INT($J7765/ROWS(tblConsorcios[Produto]))+1),"")</f>
        <v/>
      </c>
      <c r="L7765" t="str" cm="1">
        <f t="array" ref="L7765">IFERROR(INDEX(tblConsorcios[Produto],MOD($J7765,ROWS(tblConsorcios[Produto]))+1),"")</f>
        <v>Imóvel IE500 – 200m</v>
      </c>
      <c r="M7765" s="20" cm="1">
        <f t="array" ref="M7765">IFERROR(INDEX(tblConsorcios[Valor da Carta (R$)],MOD($J7765,ROWS(tblConsorcios[Produto]))+1),"")</f>
        <v>500000</v>
      </c>
      <c r="N7765" s="2" cm="1">
        <f t="array" ref="N7765">IFERROR(INDEX(tblConsorcios[Prazo (meses)],MOD($J7765,ROWS(tblConsorcios[Produto]))+1),"")</f>
        <v>200</v>
      </c>
      <c r="O7765" s="20" cm="1">
        <f t="array" ref="O7765">IFERROR(INDEX(tblConsorcios[Parcela Mensal (R$)],MOD($J7765,ROWS(tblConsorcios[Produto]))+1),"")</f>
        <v>3170</v>
      </c>
      <c r="P7765" s="20" t="str" cm="1">
        <f t="array" ref="P7765">IFERROR(INDEX(tblClientes[Dividendo Mensal (R$)],INT($J7765/ROWS(tblConsorcios[Produto]))+1),"")</f>
        <v/>
      </c>
      <c r="Q7765" s="20" t="str">
        <f t="shared" si="364"/>
        <v/>
      </c>
      <c r="R7765">
        <f t="shared" si="365"/>
        <v>0</v>
      </c>
    </row>
    <row r="7766" spans="10:18" x14ac:dyDescent="0.2">
      <c r="J7766">
        <f t="shared" si="363"/>
        <v>7764</v>
      </c>
      <c r="K7766" t="str" cm="1">
        <f t="array" ref="K7766">IFERROR(INDEX(tblClientes[Cliente],INT($J7766/ROWS(tblConsorcios[Produto]))+1),"")</f>
        <v/>
      </c>
      <c r="L7766" t="str" cm="1">
        <f t="array" ref="L7766">IFERROR(INDEX(tblConsorcios[Produto],MOD($J7766,ROWS(tblConsorcios[Produto]))+1),"")</f>
        <v>Imóvel IE480 – 240m</v>
      </c>
      <c r="M7766" s="20" cm="1">
        <f t="array" ref="M7766">IFERROR(INDEX(tblConsorcios[Valor da Carta (R$)],MOD($J7766,ROWS(tblConsorcios[Produto]))+1),"")</f>
        <v>480000</v>
      </c>
      <c r="N7766" s="2" cm="1">
        <f t="array" ref="N7766">IFERROR(INDEX(tblConsorcios[Prazo (meses)],MOD($J7766,ROWS(tblConsorcios[Produto]))+1),"")</f>
        <v>240</v>
      </c>
      <c r="O7766" s="20" cm="1">
        <f t="array" ref="O7766">IFERROR(INDEX(tblConsorcios[Parcela Mensal (R$)],MOD($J7766,ROWS(tblConsorcios[Produto]))+1),"")</f>
        <v>2576</v>
      </c>
      <c r="P7766" s="20" t="str" cm="1">
        <f t="array" ref="P7766">IFERROR(INDEX(tblClientes[Dividendo Mensal (R$)],INT($J7766/ROWS(tblConsorcios[Produto]))+1),"")</f>
        <v/>
      </c>
      <c r="Q7766" s="20" t="str">
        <f t="shared" si="364"/>
        <v/>
      </c>
      <c r="R7766">
        <f t="shared" si="365"/>
        <v>0</v>
      </c>
    </row>
    <row r="7767" spans="10:18" x14ac:dyDescent="0.2">
      <c r="J7767">
        <f t="shared" si="363"/>
        <v>7765</v>
      </c>
      <c r="K7767" t="str" cm="1">
        <f t="array" ref="K7767">IFERROR(INDEX(tblClientes[Cliente],INT($J7767/ROWS(tblConsorcios[Produto]))+1),"")</f>
        <v/>
      </c>
      <c r="L7767" t="str" cm="1">
        <f t="array" ref="L7767">IFERROR(INDEX(tblConsorcios[Produto],MOD($J7767,ROWS(tblConsorcios[Produto]))+1),"")</f>
        <v>Imóvel IE480 – 220m</v>
      </c>
      <c r="M7767" s="20" cm="1">
        <f t="array" ref="M7767">IFERROR(INDEX(tblConsorcios[Valor da Carta (R$)],MOD($J7767,ROWS(tblConsorcios[Produto]))+1),"")</f>
        <v>480000</v>
      </c>
      <c r="N7767" s="2" cm="1">
        <f t="array" ref="N7767">IFERROR(INDEX(tblConsorcios[Prazo (meses)],MOD($J7767,ROWS(tblConsorcios[Produto]))+1),"")</f>
        <v>220</v>
      </c>
      <c r="O7767" s="20" cm="1">
        <f t="array" ref="O7767">IFERROR(INDEX(tblConsorcios[Parcela Mensal (R$)],MOD($J7767,ROWS(tblConsorcios[Produto]))+1),"")</f>
        <v>2788.36</v>
      </c>
      <c r="P7767" s="20" t="str" cm="1">
        <f t="array" ref="P7767">IFERROR(INDEX(tblClientes[Dividendo Mensal (R$)],INT($J7767/ROWS(tblConsorcios[Produto]))+1),"")</f>
        <v/>
      </c>
      <c r="Q7767" s="20" t="str">
        <f t="shared" si="364"/>
        <v/>
      </c>
      <c r="R7767">
        <f t="shared" si="365"/>
        <v>0</v>
      </c>
    </row>
    <row r="7768" spans="10:18" x14ac:dyDescent="0.2">
      <c r="J7768">
        <f t="shared" si="363"/>
        <v>7766</v>
      </c>
      <c r="K7768" t="str" cm="1">
        <f t="array" ref="K7768">IFERROR(INDEX(tblClientes[Cliente],INT($J7768/ROWS(tblConsorcios[Produto]))+1),"")</f>
        <v/>
      </c>
      <c r="L7768" t="str" cm="1">
        <f t="array" ref="L7768">IFERROR(INDEX(tblConsorcios[Produto],MOD($J7768,ROWS(tblConsorcios[Produto]))+1),"")</f>
        <v>Imóvel IE480 – 200m</v>
      </c>
      <c r="M7768" s="20" cm="1">
        <f t="array" ref="M7768">IFERROR(INDEX(tblConsorcios[Valor da Carta (R$)],MOD($J7768,ROWS(tblConsorcios[Produto]))+1),"")</f>
        <v>480000</v>
      </c>
      <c r="N7768" s="2" cm="1">
        <f t="array" ref="N7768">IFERROR(INDEX(tblConsorcios[Prazo (meses)],MOD($J7768,ROWS(tblConsorcios[Produto]))+1),"")</f>
        <v>200</v>
      </c>
      <c r="O7768" s="20" cm="1">
        <f t="array" ref="O7768">IFERROR(INDEX(tblConsorcios[Parcela Mensal (R$)],MOD($J7768,ROWS(tblConsorcios[Produto]))+1),"")</f>
        <v>3043.2</v>
      </c>
      <c r="P7768" s="20" t="str" cm="1">
        <f t="array" ref="P7768">IFERROR(INDEX(tblClientes[Dividendo Mensal (R$)],INT($J7768/ROWS(tblConsorcios[Produto]))+1),"")</f>
        <v/>
      </c>
      <c r="Q7768" s="20" t="str">
        <f t="shared" si="364"/>
        <v/>
      </c>
      <c r="R7768">
        <f t="shared" si="365"/>
        <v>0</v>
      </c>
    </row>
    <row r="7769" spans="10:18" x14ac:dyDescent="0.2">
      <c r="J7769">
        <f t="shared" si="363"/>
        <v>7767</v>
      </c>
      <c r="K7769" t="str" cm="1">
        <f t="array" ref="K7769">IFERROR(INDEX(tblClientes[Cliente],INT($J7769/ROWS(tblConsorcios[Produto]))+1),"")</f>
        <v/>
      </c>
      <c r="L7769" t="str" cm="1">
        <f t="array" ref="L7769">IFERROR(INDEX(tblConsorcios[Produto],MOD($J7769,ROWS(tblConsorcios[Produto]))+1),"")</f>
        <v>Imóvel IE450 – 240m</v>
      </c>
      <c r="M7769" s="20" cm="1">
        <f t="array" ref="M7769">IFERROR(INDEX(tblConsorcios[Valor da Carta (R$)],MOD($J7769,ROWS(tblConsorcios[Produto]))+1),"")</f>
        <v>450000</v>
      </c>
      <c r="N7769" s="2" cm="1">
        <f t="array" ref="N7769">IFERROR(INDEX(tblConsorcios[Prazo (meses)],MOD($J7769,ROWS(tblConsorcios[Produto]))+1),"")</f>
        <v>240</v>
      </c>
      <c r="O7769" s="20" cm="1">
        <f t="array" ref="O7769">IFERROR(INDEX(tblConsorcios[Parcela Mensal (R$)],MOD($J7769,ROWS(tblConsorcios[Produto]))+1),"")</f>
        <v>2415</v>
      </c>
      <c r="P7769" s="20" t="str" cm="1">
        <f t="array" ref="P7769">IFERROR(INDEX(tblClientes[Dividendo Mensal (R$)],INT($J7769/ROWS(tblConsorcios[Produto]))+1),"")</f>
        <v/>
      </c>
      <c r="Q7769" s="20" t="str">
        <f t="shared" si="364"/>
        <v/>
      </c>
      <c r="R7769">
        <f t="shared" si="365"/>
        <v>0</v>
      </c>
    </row>
    <row r="7770" spans="10:18" x14ac:dyDescent="0.2">
      <c r="J7770">
        <f t="shared" si="363"/>
        <v>7768</v>
      </c>
      <c r="K7770" t="str" cm="1">
        <f t="array" ref="K7770">IFERROR(INDEX(tblClientes[Cliente],INT($J7770/ROWS(tblConsorcios[Produto]))+1),"")</f>
        <v/>
      </c>
      <c r="L7770" t="str" cm="1">
        <f t="array" ref="L7770">IFERROR(INDEX(tblConsorcios[Produto],MOD($J7770,ROWS(tblConsorcios[Produto]))+1),"")</f>
        <v>Imóvel IE450 – 220m</v>
      </c>
      <c r="M7770" s="20" cm="1">
        <f t="array" ref="M7770">IFERROR(INDEX(tblConsorcios[Valor da Carta (R$)],MOD($J7770,ROWS(tblConsorcios[Produto]))+1),"")</f>
        <v>450000</v>
      </c>
      <c r="N7770" s="2" cm="1">
        <f t="array" ref="N7770">IFERROR(INDEX(tblConsorcios[Prazo (meses)],MOD($J7770,ROWS(tblConsorcios[Produto]))+1),"")</f>
        <v>220</v>
      </c>
      <c r="O7770" s="20" cm="1">
        <f t="array" ref="O7770">IFERROR(INDEX(tblConsorcios[Parcela Mensal (R$)],MOD($J7770,ROWS(tblConsorcios[Produto]))+1),"")</f>
        <v>2614.09</v>
      </c>
      <c r="P7770" s="20" t="str" cm="1">
        <f t="array" ref="P7770">IFERROR(INDEX(tblClientes[Dividendo Mensal (R$)],INT($J7770/ROWS(tblConsorcios[Produto]))+1),"")</f>
        <v/>
      </c>
      <c r="Q7770" s="20" t="str">
        <f t="shared" si="364"/>
        <v/>
      </c>
      <c r="R7770">
        <f t="shared" si="365"/>
        <v>0</v>
      </c>
    </row>
    <row r="7771" spans="10:18" x14ac:dyDescent="0.2">
      <c r="J7771">
        <f t="shared" si="363"/>
        <v>7769</v>
      </c>
      <c r="K7771" t="str" cm="1">
        <f t="array" ref="K7771">IFERROR(INDEX(tblClientes[Cliente],INT($J7771/ROWS(tblConsorcios[Produto]))+1),"")</f>
        <v/>
      </c>
      <c r="L7771" t="str" cm="1">
        <f t="array" ref="L7771">IFERROR(INDEX(tblConsorcios[Produto],MOD($J7771,ROWS(tblConsorcios[Produto]))+1),"")</f>
        <v>Imóvel IE450 – 200m</v>
      </c>
      <c r="M7771" s="20" cm="1">
        <f t="array" ref="M7771">IFERROR(INDEX(tblConsorcios[Valor da Carta (R$)],MOD($J7771,ROWS(tblConsorcios[Produto]))+1),"")</f>
        <v>450000</v>
      </c>
      <c r="N7771" s="2" cm="1">
        <f t="array" ref="N7771">IFERROR(INDEX(tblConsorcios[Prazo (meses)],MOD($J7771,ROWS(tblConsorcios[Produto]))+1),"")</f>
        <v>200</v>
      </c>
      <c r="O7771" s="20" cm="1">
        <f t="array" ref="O7771">IFERROR(INDEX(tblConsorcios[Parcela Mensal (R$)],MOD($J7771,ROWS(tblConsorcios[Produto]))+1),"")</f>
        <v>2853</v>
      </c>
      <c r="P7771" s="20" t="str" cm="1">
        <f t="array" ref="P7771">IFERROR(INDEX(tblClientes[Dividendo Mensal (R$)],INT($J7771/ROWS(tblConsorcios[Produto]))+1),"")</f>
        <v/>
      </c>
      <c r="Q7771" s="20" t="str">
        <f t="shared" si="364"/>
        <v/>
      </c>
      <c r="R7771">
        <f t="shared" si="365"/>
        <v>0</v>
      </c>
    </row>
    <row r="7772" spans="10:18" x14ac:dyDescent="0.2">
      <c r="J7772">
        <f t="shared" si="363"/>
        <v>7770</v>
      </c>
      <c r="K7772" t="str" cm="1">
        <f t="array" ref="K7772">IFERROR(INDEX(tblClientes[Cliente],INT($J7772/ROWS(tblConsorcios[Produto]))+1),"")</f>
        <v/>
      </c>
      <c r="L7772" t="str" cm="1">
        <f t="array" ref="L7772">IFERROR(INDEX(tblConsorcios[Produto],MOD($J7772,ROWS(tblConsorcios[Produto]))+1),"")</f>
        <v>Imóvel IE430 – 240m</v>
      </c>
      <c r="M7772" s="20" cm="1">
        <f t="array" ref="M7772">IFERROR(INDEX(tblConsorcios[Valor da Carta (R$)],MOD($J7772,ROWS(tblConsorcios[Produto]))+1),"")</f>
        <v>430000</v>
      </c>
      <c r="N7772" s="2" cm="1">
        <f t="array" ref="N7772">IFERROR(INDEX(tblConsorcios[Prazo (meses)],MOD($J7772,ROWS(tblConsorcios[Produto]))+1),"")</f>
        <v>240</v>
      </c>
      <c r="O7772" s="20" cm="1">
        <f t="array" ref="O7772">IFERROR(INDEX(tblConsorcios[Parcela Mensal (R$)],MOD($J7772,ROWS(tblConsorcios[Produto]))+1),"")</f>
        <v>2307.67</v>
      </c>
      <c r="P7772" s="20" t="str" cm="1">
        <f t="array" ref="P7772">IFERROR(INDEX(tblClientes[Dividendo Mensal (R$)],INT($J7772/ROWS(tblConsorcios[Produto]))+1),"")</f>
        <v/>
      </c>
      <c r="Q7772" s="20" t="str">
        <f t="shared" si="364"/>
        <v/>
      </c>
      <c r="R7772">
        <f t="shared" si="365"/>
        <v>0</v>
      </c>
    </row>
    <row r="7773" spans="10:18" x14ac:dyDescent="0.2">
      <c r="J7773">
        <f t="shared" si="363"/>
        <v>7771</v>
      </c>
      <c r="K7773" t="str" cm="1">
        <f t="array" ref="K7773">IFERROR(INDEX(tblClientes[Cliente],INT($J7773/ROWS(tblConsorcios[Produto]))+1),"")</f>
        <v/>
      </c>
      <c r="L7773" t="str" cm="1">
        <f t="array" ref="L7773">IFERROR(INDEX(tblConsorcios[Produto],MOD($J7773,ROWS(tblConsorcios[Produto]))+1),"")</f>
        <v>Imóvel IE430 – 220m</v>
      </c>
      <c r="M7773" s="20" cm="1">
        <f t="array" ref="M7773">IFERROR(INDEX(tblConsorcios[Valor da Carta (R$)],MOD($J7773,ROWS(tblConsorcios[Produto]))+1),"")</f>
        <v>430000</v>
      </c>
      <c r="N7773" s="2" cm="1">
        <f t="array" ref="N7773">IFERROR(INDEX(tblConsorcios[Prazo (meses)],MOD($J7773,ROWS(tblConsorcios[Produto]))+1),"")</f>
        <v>220</v>
      </c>
      <c r="O7773" s="20" cm="1">
        <f t="array" ref="O7773">IFERROR(INDEX(tblConsorcios[Parcela Mensal (R$)],MOD($J7773,ROWS(tblConsorcios[Produto]))+1),"")</f>
        <v>2497.91</v>
      </c>
      <c r="P7773" s="20" t="str" cm="1">
        <f t="array" ref="P7773">IFERROR(INDEX(tblClientes[Dividendo Mensal (R$)],INT($J7773/ROWS(tblConsorcios[Produto]))+1),"")</f>
        <v/>
      </c>
      <c r="Q7773" s="20" t="str">
        <f t="shared" si="364"/>
        <v/>
      </c>
      <c r="R7773">
        <f t="shared" si="365"/>
        <v>0</v>
      </c>
    </row>
    <row r="7774" spans="10:18" x14ac:dyDescent="0.2">
      <c r="J7774">
        <f t="shared" si="363"/>
        <v>7772</v>
      </c>
      <c r="K7774" t="str" cm="1">
        <f t="array" ref="K7774">IFERROR(INDEX(tblClientes[Cliente],INT($J7774/ROWS(tblConsorcios[Produto]))+1),"")</f>
        <v/>
      </c>
      <c r="L7774" t="str" cm="1">
        <f t="array" ref="L7774">IFERROR(INDEX(tblConsorcios[Produto],MOD($J7774,ROWS(tblConsorcios[Produto]))+1),"")</f>
        <v>Imóvel IE430 – 200m</v>
      </c>
      <c r="M7774" s="20" cm="1">
        <f t="array" ref="M7774">IFERROR(INDEX(tblConsorcios[Valor da Carta (R$)],MOD($J7774,ROWS(tblConsorcios[Produto]))+1),"")</f>
        <v>430000</v>
      </c>
      <c r="N7774" s="2" cm="1">
        <f t="array" ref="N7774">IFERROR(INDEX(tblConsorcios[Prazo (meses)],MOD($J7774,ROWS(tblConsorcios[Produto]))+1),"")</f>
        <v>200</v>
      </c>
      <c r="O7774" s="20" cm="1">
        <f t="array" ref="O7774">IFERROR(INDEX(tblConsorcios[Parcela Mensal (R$)],MOD($J7774,ROWS(tblConsorcios[Produto]))+1),"")</f>
        <v>2726.2</v>
      </c>
      <c r="P7774" s="20" t="str" cm="1">
        <f t="array" ref="P7774">IFERROR(INDEX(tblClientes[Dividendo Mensal (R$)],INT($J7774/ROWS(tblConsorcios[Produto]))+1),"")</f>
        <v/>
      </c>
      <c r="Q7774" s="20" t="str">
        <f t="shared" si="364"/>
        <v/>
      </c>
      <c r="R7774">
        <f t="shared" si="365"/>
        <v>0</v>
      </c>
    </row>
    <row r="7775" spans="10:18" x14ac:dyDescent="0.2">
      <c r="J7775">
        <f t="shared" si="363"/>
        <v>7773</v>
      </c>
      <c r="K7775" t="str" cm="1">
        <f t="array" ref="K7775">IFERROR(INDEX(tblClientes[Cliente],INT($J7775/ROWS(tblConsorcios[Produto]))+1),"")</f>
        <v/>
      </c>
      <c r="L7775" t="str" cm="1">
        <f t="array" ref="L7775">IFERROR(INDEX(tblConsorcios[Produto],MOD($J7775,ROWS(tblConsorcios[Produto]))+1),"")</f>
        <v>Imóvel IE400 – 240m</v>
      </c>
      <c r="M7775" s="20" cm="1">
        <f t="array" ref="M7775">IFERROR(INDEX(tblConsorcios[Valor da Carta (R$)],MOD($J7775,ROWS(tblConsorcios[Produto]))+1),"")</f>
        <v>400000</v>
      </c>
      <c r="N7775" s="2" cm="1">
        <f t="array" ref="N7775">IFERROR(INDEX(tblConsorcios[Prazo (meses)],MOD($J7775,ROWS(tblConsorcios[Produto]))+1),"")</f>
        <v>240</v>
      </c>
      <c r="O7775" s="20" cm="1">
        <f t="array" ref="O7775">IFERROR(INDEX(tblConsorcios[Parcela Mensal (R$)],MOD($J7775,ROWS(tblConsorcios[Produto]))+1),"")</f>
        <v>2146.67</v>
      </c>
      <c r="P7775" s="20" t="str" cm="1">
        <f t="array" ref="P7775">IFERROR(INDEX(tblClientes[Dividendo Mensal (R$)],INT($J7775/ROWS(tblConsorcios[Produto]))+1),"")</f>
        <v/>
      </c>
      <c r="Q7775" s="20" t="str">
        <f t="shared" si="364"/>
        <v/>
      </c>
      <c r="R7775">
        <f t="shared" si="365"/>
        <v>0</v>
      </c>
    </row>
    <row r="7776" spans="10:18" x14ac:dyDescent="0.2">
      <c r="J7776">
        <f t="shared" si="363"/>
        <v>7774</v>
      </c>
      <c r="K7776" t="str" cm="1">
        <f t="array" ref="K7776">IFERROR(INDEX(tblClientes[Cliente],INT($J7776/ROWS(tblConsorcios[Produto]))+1),"")</f>
        <v/>
      </c>
      <c r="L7776" t="str" cm="1">
        <f t="array" ref="L7776">IFERROR(INDEX(tblConsorcios[Produto],MOD($J7776,ROWS(tblConsorcios[Produto]))+1),"")</f>
        <v>Imóvel IE400 – 220m</v>
      </c>
      <c r="M7776" s="20" cm="1">
        <f t="array" ref="M7776">IFERROR(INDEX(tblConsorcios[Valor da Carta (R$)],MOD($J7776,ROWS(tblConsorcios[Produto]))+1),"")</f>
        <v>400000</v>
      </c>
      <c r="N7776" s="2" cm="1">
        <f t="array" ref="N7776">IFERROR(INDEX(tblConsorcios[Prazo (meses)],MOD($J7776,ROWS(tblConsorcios[Produto]))+1),"")</f>
        <v>220</v>
      </c>
      <c r="O7776" s="20" cm="1">
        <f t="array" ref="O7776">IFERROR(INDEX(tblConsorcios[Parcela Mensal (R$)],MOD($J7776,ROWS(tblConsorcios[Produto]))+1),"")</f>
        <v>2323.64</v>
      </c>
      <c r="P7776" s="20" t="str" cm="1">
        <f t="array" ref="P7776">IFERROR(INDEX(tblClientes[Dividendo Mensal (R$)],INT($J7776/ROWS(tblConsorcios[Produto]))+1),"")</f>
        <v/>
      </c>
      <c r="Q7776" s="20" t="str">
        <f t="shared" si="364"/>
        <v/>
      </c>
      <c r="R7776">
        <f t="shared" si="365"/>
        <v>0</v>
      </c>
    </row>
    <row r="7777" spans="10:18" x14ac:dyDescent="0.2">
      <c r="J7777">
        <f t="shared" si="363"/>
        <v>7775</v>
      </c>
      <c r="K7777" t="str" cm="1">
        <f t="array" ref="K7777">IFERROR(INDEX(tblClientes[Cliente],INT($J7777/ROWS(tblConsorcios[Produto]))+1),"")</f>
        <v/>
      </c>
      <c r="L7777" t="str" cm="1">
        <f t="array" ref="L7777">IFERROR(INDEX(tblConsorcios[Produto],MOD($J7777,ROWS(tblConsorcios[Produto]))+1),"")</f>
        <v>Imóvel IE400 – 200m</v>
      </c>
      <c r="M7777" s="20" cm="1">
        <f t="array" ref="M7777">IFERROR(INDEX(tblConsorcios[Valor da Carta (R$)],MOD($J7777,ROWS(tblConsorcios[Produto]))+1),"")</f>
        <v>400000</v>
      </c>
      <c r="N7777" s="2" cm="1">
        <f t="array" ref="N7777">IFERROR(INDEX(tblConsorcios[Prazo (meses)],MOD($J7777,ROWS(tblConsorcios[Produto]))+1),"")</f>
        <v>200</v>
      </c>
      <c r="O7777" s="20" cm="1">
        <f t="array" ref="O7777">IFERROR(INDEX(tblConsorcios[Parcela Mensal (R$)],MOD($J7777,ROWS(tblConsorcios[Produto]))+1),"")</f>
        <v>2536</v>
      </c>
      <c r="P7777" s="20" t="str" cm="1">
        <f t="array" ref="P7777">IFERROR(INDEX(tblClientes[Dividendo Mensal (R$)],INT($J7777/ROWS(tblConsorcios[Produto]))+1),"")</f>
        <v/>
      </c>
      <c r="Q7777" s="20" t="str">
        <f t="shared" si="364"/>
        <v/>
      </c>
      <c r="R7777">
        <f t="shared" si="365"/>
        <v>0</v>
      </c>
    </row>
    <row r="7778" spans="10:18" x14ac:dyDescent="0.2">
      <c r="J7778">
        <f t="shared" si="363"/>
        <v>7776</v>
      </c>
      <c r="K7778" t="str" cm="1">
        <f t="array" ref="K7778">IFERROR(INDEX(tblClientes[Cliente],INT($J7778/ROWS(tblConsorcios[Produto]))+1),"")</f>
        <v/>
      </c>
      <c r="L7778" t="str" cm="1">
        <f t="array" ref="L7778">IFERROR(INDEX(tblConsorcios[Produto],MOD($J7778,ROWS(tblConsorcios[Produto]))+1),"")</f>
        <v>Imóvel IE380 – 240m</v>
      </c>
      <c r="M7778" s="20" cm="1">
        <f t="array" ref="M7778">IFERROR(INDEX(tblConsorcios[Valor da Carta (R$)],MOD($J7778,ROWS(tblConsorcios[Produto]))+1),"")</f>
        <v>380000</v>
      </c>
      <c r="N7778" s="2" cm="1">
        <f t="array" ref="N7778">IFERROR(INDEX(tblConsorcios[Prazo (meses)],MOD($J7778,ROWS(tblConsorcios[Produto]))+1),"")</f>
        <v>240</v>
      </c>
      <c r="O7778" s="20" cm="1">
        <f t="array" ref="O7778">IFERROR(INDEX(tblConsorcios[Parcela Mensal (R$)],MOD($J7778,ROWS(tblConsorcios[Produto]))+1),"")</f>
        <v>2039.33</v>
      </c>
      <c r="P7778" s="20" t="str" cm="1">
        <f t="array" ref="P7778">IFERROR(INDEX(tblClientes[Dividendo Mensal (R$)],INT($J7778/ROWS(tblConsorcios[Produto]))+1),"")</f>
        <v/>
      </c>
      <c r="Q7778" s="20" t="str">
        <f t="shared" si="364"/>
        <v/>
      </c>
      <c r="R7778">
        <f t="shared" si="365"/>
        <v>0</v>
      </c>
    </row>
    <row r="7779" spans="10:18" x14ac:dyDescent="0.2">
      <c r="J7779">
        <f t="shared" si="363"/>
        <v>7777</v>
      </c>
      <c r="K7779" t="str" cm="1">
        <f t="array" ref="K7779">IFERROR(INDEX(tblClientes[Cliente],INT($J7779/ROWS(tblConsorcios[Produto]))+1),"")</f>
        <v/>
      </c>
      <c r="L7779" t="str" cm="1">
        <f t="array" ref="L7779">IFERROR(INDEX(tblConsorcios[Produto],MOD($J7779,ROWS(tblConsorcios[Produto]))+1),"")</f>
        <v>Imóvel IE380 – 220m</v>
      </c>
      <c r="M7779" s="20" cm="1">
        <f t="array" ref="M7779">IFERROR(INDEX(tblConsorcios[Valor da Carta (R$)],MOD($J7779,ROWS(tblConsorcios[Produto]))+1),"")</f>
        <v>380000</v>
      </c>
      <c r="N7779" s="2" cm="1">
        <f t="array" ref="N7779">IFERROR(INDEX(tblConsorcios[Prazo (meses)],MOD($J7779,ROWS(tblConsorcios[Produto]))+1),"")</f>
        <v>220</v>
      </c>
      <c r="O7779" s="20" cm="1">
        <f t="array" ref="O7779">IFERROR(INDEX(tblConsorcios[Parcela Mensal (R$)],MOD($J7779,ROWS(tblConsorcios[Produto]))+1),"")</f>
        <v>2207.4499999999998</v>
      </c>
      <c r="P7779" s="20" t="str" cm="1">
        <f t="array" ref="P7779">IFERROR(INDEX(tblClientes[Dividendo Mensal (R$)],INT($J7779/ROWS(tblConsorcios[Produto]))+1),"")</f>
        <v/>
      </c>
      <c r="Q7779" s="20" t="str">
        <f t="shared" si="364"/>
        <v/>
      </c>
      <c r="R7779">
        <f t="shared" si="365"/>
        <v>0</v>
      </c>
    </row>
    <row r="7780" spans="10:18" x14ac:dyDescent="0.2">
      <c r="J7780">
        <f t="shared" si="363"/>
        <v>7778</v>
      </c>
      <c r="K7780" t="str" cm="1">
        <f t="array" ref="K7780">IFERROR(INDEX(tblClientes[Cliente],INT($J7780/ROWS(tblConsorcios[Produto]))+1),"")</f>
        <v/>
      </c>
      <c r="L7780" t="str" cm="1">
        <f t="array" ref="L7780">IFERROR(INDEX(tblConsorcios[Produto],MOD($J7780,ROWS(tblConsorcios[Produto]))+1),"")</f>
        <v>Imóvel IE380 – 200m</v>
      </c>
      <c r="M7780" s="20" cm="1">
        <f t="array" ref="M7780">IFERROR(INDEX(tblConsorcios[Valor da Carta (R$)],MOD($J7780,ROWS(tblConsorcios[Produto]))+1),"")</f>
        <v>380000</v>
      </c>
      <c r="N7780" s="2" cm="1">
        <f t="array" ref="N7780">IFERROR(INDEX(tblConsorcios[Prazo (meses)],MOD($J7780,ROWS(tblConsorcios[Produto]))+1),"")</f>
        <v>200</v>
      </c>
      <c r="O7780" s="20" cm="1">
        <f t="array" ref="O7780">IFERROR(INDEX(tblConsorcios[Parcela Mensal (R$)],MOD($J7780,ROWS(tblConsorcios[Produto]))+1),"")</f>
        <v>2409.1999999999998</v>
      </c>
      <c r="P7780" s="20" t="str" cm="1">
        <f t="array" ref="P7780">IFERROR(INDEX(tblClientes[Dividendo Mensal (R$)],INT($J7780/ROWS(tblConsorcios[Produto]))+1),"")</f>
        <v/>
      </c>
      <c r="Q7780" s="20" t="str">
        <f t="shared" si="364"/>
        <v/>
      </c>
      <c r="R7780">
        <f t="shared" si="365"/>
        <v>0</v>
      </c>
    </row>
    <row r="7781" spans="10:18" x14ac:dyDescent="0.2">
      <c r="J7781">
        <f t="shared" si="363"/>
        <v>7779</v>
      </c>
      <c r="K7781" t="str" cm="1">
        <f t="array" ref="K7781">IFERROR(INDEX(tblClientes[Cliente],INT($J7781/ROWS(tblConsorcios[Produto]))+1),"")</f>
        <v/>
      </c>
      <c r="L7781" t="str" cm="1">
        <f t="array" ref="L7781">IFERROR(INDEX(tblConsorcios[Produto],MOD($J7781,ROWS(tblConsorcios[Produto]))+1),"")</f>
        <v>Imóvel IE350 – 240m</v>
      </c>
      <c r="M7781" s="20" cm="1">
        <f t="array" ref="M7781">IFERROR(INDEX(tblConsorcios[Valor da Carta (R$)],MOD($J7781,ROWS(tblConsorcios[Produto]))+1),"")</f>
        <v>350000</v>
      </c>
      <c r="N7781" s="2" cm="1">
        <f t="array" ref="N7781">IFERROR(INDEX(tblConsorcios[Prazo (meses)],MOD($J7781,ROWS(tblConsorcios[Produto]))+1),"")</f>
        <v>240</v>
      </c>
      <c r="O7781" s="20" cm="1">
        <f t="array" ref="O7781">IFERROR(INDEX(tblConsorcios[Parcela Mensal (R$)],MOD($J7781,ROWS(tblConsorcios[Produto]))+1),"")</f>
        <v>1878.33</v>
      </c>
      <c r="P7781" s="20" t="str" cm="1">
        <f t="array" ref="P7781">IFERROR(INDEX(tblClientes[Dividendo Mensal (R$)],INT($J7781/ROWS(tblConsorcios[Produto]))+1),"")</f>
        <v/>
      </c>
      <c r="Q7781" s="20" t="str">
        <f t="shared" si="364"/>
        <v/>
      </c>
      <c r="R7781">
        <f t="shared" si="365"/>
        <v>0</v>
      </c>
    </row>
    <row r="7782" spans="10:18" x14ac:dyDescent="0.2">
      <c r="J7782">
        <f t="shared" si="363"/>
        <v>7780</v>
      </c>
      <c r="K7782" t="str" cm="1">
        <f t="array" ref="K7782">IFERROR(INDEX(tblClientes[Cliente],INT($J7782/ROWS(tblConsorcios[Produto]))+1),"")</f>
        <v/>
      </c>
      <c r="L7782" t="str" cm="1">
        <f t="array" ref="L7782">IFERROR(INDEX(tblConsorcios[Produto],MOD($J7782,ROWS(tblConsorcios[Produto]))+1),"")</f>
        <v>Imóvel IE350 – 220m</v>
      </c>
      <c r="M7782" s="20" cm="1">
        <f t="array" ref="M7782">IFERROR(INDEX(tblConsorcios[Valor da Carta (R$)],MOD($J7782,ROWS(tblConsorcios[Produto]))+1),"")</f>
        <v>350000</v>
      </c>
      <c r="N7782" s="2" cm="1">
        <f t="array" ref="N7782">IFERROR(INDEX(tblConsorcios[Prazo (meses)],MOD($J7782,ROWS(tblConsorcios[Produto]))+1),"")</f>
        <v>220</v>
      </c>
      <c r="O7782" s="20" cm="1">
        <f t="array" ref="O7782">IFERROR(INDEX(tblConsorcios[Parcela Mensal (R$)],MOD($J7782,ROWS(tblConsorcios[Produto]))+1),"")</f>
        <v>2033.18</v>
      </c>
      <c r="P7782" s="20" t="str" cm="1">
        <f t="array" ref="P7782">IFERROR(INDEX(tblClientes[Dividendo Mensal (R$)],INT($J7782/ROWS(tblConsorcios[Produto]))+1),"")</f>
        <v/>
      </c>
      <c r="Q7782" s="20" t="str">
        <f t="shared" si="364"/>
        <v/>
      </c>
      <c r="R7782">
        <f t="shared" si="365"/>
        <v>0</v>
      </c>
    </row>
    <row r="7783" spans="10:18" x14ac:dyDescent="0.2">
      <c r="J7783">
        <f t="shared" si="363"/>
        <v>7781</v>
      </c>
      <c r="K7783" t="str" cm="1">
        <f t="array" ref="K7783">IFERROR(INDEX(tblClientes[Cliente],INT($J7783/ROWS(tblConsorcios[Produto]))+1),"")</f>
        <v/>
      </c>
      <c r="L7783" t="str" cm="1">
        <f t="array" ref="L7783">IFERROR(INDEX(tblConsorcios[Produto],MOD($J7783,ROWS(tblConsorcios[Produto]))+1),"")</f>
        <v>Imóvel IE350 – 200m</v>
      </c>
      <c r="M7783" s="20" cm="1">
        <f t="array" ref="M7783">IFERROR(INDEX(tblConsorcios[Valor da Carta (R$)],MOD($J7783,ROWS(tblConsorcios[Produto]))+1),"")</f>
        <v>350000</v>
      </c>
      <c r="N7783" s="2" cm="1">
        <f t="array" ref="N7783">IFERROR(INDEX(tblConsorcios[Prazo (meses)],MOD($J7783,ROWS(tblConsorcios[Produto]))+1),"")</f>
        <v>200</v>
      </c>
      <c r="O7783" s="20" cm="1">
        <f t="array" ref="O7783">IFERROR(INDEX(tblConsorcios[Parcela Mensal (R$)],MOD($J7783,ROWS(tblConsorcios[Produto]))+1),"")</f>
        <v>2219</v>
      </c>
      <c r="P7783" s="20" t="str" cm="1">
        <f t="array" ref="P7783">IFERROR(INDEX(tblClientes[Dividendo Mensal (R$)],INT($J7783/ROWS(tblConsorcios[Produto]))+1),"")</f>
        <v/>
      </c>
      <c r="Q7783" s="20" t="str">
        <f t="shared" si="364"/>
        <v/>
      </c>
      <c r="R7783">
        <f t="shared" si="365"/>
        <v>0</v>
      </c>
    </row>
    <row r="7784" spans="10:18" x14ac:dyDescent="0.2">
      <c r="J7784">
        <f t="shared" si="363"/>
        <v>7782</v>
      </c>
      <c r="K7784" t="str" cm="1">
        <f t="array" ref="K7784">IFERROR(INDEX(tblClientes[Cliente],INT($J7784/ROWS(tblConsorcios[Produto]))+1),"")</f>
        <v/>
      </c>
      <c r="L7784" t="str" cm="1">
        <f t="array" ref="L7784">IFERROR(INDEX(tblConsorcios[Produto],MOD($J7784,ROWS(tblConsorcios[Produto]))+1),"")</f>
        <v>Imóvel IE330 – 240m</v>
      </c>
      <c r="M7784" s="20" cm="1">
        <f t="array" ref="M7784">IFERROR(INDEX(tblConsorcios[Valor da Carta (R$)],MOD($J7784,ROWS(tblConsorcios[Produto]))+1),"")</f>
        <v>330000</v>
      </c>
      <c r="N7784" s="2" cm="1">
        <f t="array" ref="N7784">IFERROR(INDEX(tblConsorcios[Prazo (meses)],MOD($J7784,ROWS(tblConsorcios[Produto]))+1),"")</f>
        <v>240</v>
      </c>
      <c r="O7784" s="20" cm="1">
        <f t="array" ref="O7784">IFERROR(INDEX(tblConsorcios[Parcela Mensal (R$)],MOD($J7784,ROWS(tblConsorcios[Produto]))+1),"")</f>
        <v>1771</v>
      </c>
      <c r="P7784" s="20" t="str" cm="1">
        <f t="array" ref="P7784">IFERROR(INDEX(tblClientes[Dividendo Mensal (R$)],INT($J7784/ROWS(tblConsorcios[Produto]))+1),"")</f>
        <v/>
      </c>
      <c r="Q7784" s="20" t="str">
        <f t="shared" si="364"/>
        <v/>
      </c>
      <c r="R7784">
        <f t="shared" si="365"/>
        <v>0</v>
      </c>
    </row>
    <row r="7785" spans="10:18" x14ac:dyDescent="0.2">
      <c r="J7785">
        <f t="shared" si="363"/>
        <v>7783</v>
      </c>
      <c r="K7785" t="str" cm="1">
        <f t="array" ref="K7785">IFERROR(INDEX(tblClientes[Cliente],INT($J7785/ROWS(tblConsorcios[Produto]))+1),"")</f>
        <v/>
      </c>
      <c r="L7785" t="str" cm="1">
        <f t="array" ref="L7785">IFERROR(INDEX(tblConsorcios[Produto],MOD($J7785,ROWS(tblConsorcios[Produto]))+1),"")</f>
        <v>Imóvel IE330 – 220m</v>
      </c>
      <c r="M7785" s="20" cm="1">
        <f t="array" ref="M7785">IFERROR(INDEX(tblConsorcios[Valor da Carta (R$)],MOD($J7785,ROWS(tblConsorcios[Produto]))+1),"")</f>
        <v>330000</v>
      </c>
      <c r="N7785" s="2" cm="1">
        <f t="array" ref="N7785">IFERROR(INDEX(tblConsorcios[Prazo (meses)],MOD($J7785,ROWS(tblConsorcios[Produto]))+1),"")</f>
        <v>220</v>
      </c>
      <c r="O7785" s="20" cm="1">
        <f t="array" ref="O7785">IFERROR(INDEX(tblConsorcios[Parcela Mensal (R$)],MOD($J7785,ROWS(tblConsorcios[Produto]))+1),"")</f>
        <v>1917</v>
      </c>
      <c r="P7785" s="20" t="str" cm="1">
        <f t="array" ref="P7785">IFERROR(INDEX(tblClientes[Dividendo Mensal (R$)],INT($J7785/ROWS(tblConsorcios[Produto]))+1),"")</f>
        <v/>
      </c>
      <c r="Q7785" s="20" t="str">
        <f t="shared" si="364"/>
        <v/>
      </c>
      <c r="R7785">
        <f t="shared" si="365"/>
        <v>0</v>
      </c>
    </row>
    <row r="7786" spans="10:18" x14ac:dyDescent="0.2">
      <c r="J7786">
        <f t="shared" si="363"/>
        <v>7784</v>
      </c>
      <c r="K7786" t="str" cm="1">
        <f t="array" ref="K7786">IFERROR(INDEX(tblClientes[Cliente],INT($J7786/ROWS(tblConsorcios[Produto]))+1),"")</f>
        <v/>
      </c>
      <c r="L7786" t="str" cm="1">
        <f t="array" ref="L7786">IFERROR(INDEX(tblConsorcios[Produto],MOD($J7786,ROWS(tblConsorcios[Produto]))+1),"")</f>
        <v>Imóvel IE330 – 200m</v>
      </c>
      <c r="M7786" s="20" cm="1">
        <f t="array" ref="M7786">IFERROR(INDEX(tblConsorcios[Valor da Carta (R$)],MOD($J7786,ROWS(tblConsorcios[Produto]))+1),"")</f>
        <v>330000</v>
      </c>
      <c r="N7786" s="2" cm="1">
        <f t="array" ref="N7786">IFERROR(INDEX(tblConsorcios[Prazo (meses)],MOD($J7786,ROWS(tblConsorcios[Produto]))+1),"")</f>
        <v>200</v>
      </c>
      <c r="O7786" s="20" cm="1">
        <f t="array" ref="O7786">IFERROR(INDEX(tblConsorcios[Parcela Mensal (R$)],MOD($J7786,ROWS(tblConsorcios[Produto]))+1),"")</f>
        <v>2092.1999999999998</v>
      </c>
      <c r="P7786" s="20" t="str" cm="1">
        <f t="array" ref="P7786">IFERROR(INDEX(tblClientes[Dividendo Mensal (R$)],INT($J7786/ROWS(tblConsorcios[Produto]))+1),"")</f>
        <v/>
      </c>
      <c r="Q7786" s="20" t="str">
        <f t="shared" si="364"/>
        <v/>
      </c>
      <c r="R7786">
        <f t="shared" si="365"/>
        <v>0</v>
      </c>
    </row>
    <row r="7787" spans="10:18" x14ac:dyDescent="0.2">
      <c r="J7787">
        <f t="shared" si="363"/>
        <v>7785</v>
      </c>
      <c r="K7787" t="str" cm="1">
        <f t="array" ref="K7787">IFERROR(INDEX(tblClientes[Cliente],INT($J7787/ROWS(tblConsorcios[Produto]))+1),"")</f>
        <v/>
      </c>
      <c r="L7787" t="str" cm="1">
        <f t="array" ref="L7787">IFERROR(INDEX(tblConsorcios[Produto],MOD($J7787,ROWS(tblConsorcios[Produto]))+1),"")</f>
        <v>Imóvel IE300 – 240m</v>
      </c>
      <c r="M7787" s="20" cm="1">
        <f t="array" ref="M7787">IFERROR(INDEX(tblConsorcios[Valor da Carta (R$)],MOD($J7787,ROWS(tblConsorcios[Produto]))+1),"")</f>
        <v>300000</v>
      </c>
      <c r="N7787" s="2" cm="1">
        <f t="array" ref="N7787">IFERROR(INDEX(tblConsorcios[Prazo (meses)],MOD($J7787,ROWS(tblConsorcios[Produto]))+1),"")</f>
        <v>240</v>
      </c>
      <c r="O7787" s="20" cm="1">
        <f t="array" ref="O7787">IFERROR(INDEX(tblConsorcios[Parcela Mensal (R$)],MOD($J7787,ROWS(tblConsorcios[Produto]))+1),"")</f>
        <v>1610</v>
      </c>
      <c r="P7787" s="20" t="str" cm="1">
        <f t="array" ref="P7787">IFERROR(INDEX(tblClientes[Dividendo Mensal (R$)],INT($J7787/ROWS(tblConsorcios[Produto]))+1),"")</f>
        <v/>
      </c>
      <c r="Q7787" s="20" t="str">
        <f t="shared" si="364"/>
        <v/>
      </c>
      <c r="R7787">
        <f t="shared" si="365"/>
        <v>0</v>
      </c>
    </row>
    <row r="7788" spans="10:18" x14ac:dyDescent="0.2">
      <c r="J7788">
        <f t="shared" si="363"/>
        <v>7786</v>
      </c>
      <c r="K7788" t="str" cm="1">
        <f t="array" ref="K7788">IFERROR(INDEX(tblClientes[Cliente],INT($J7788/ROWS(tblConsorcios[Produto]))+1),"")</f>
        <v/>
      </c>
      <c r="L7788" t="str" cm="1">
        <f t="array" ref="L7788">IFERROR(INDEX(tblConsorcios[Produto],MOD($J7788,ROWS(tblConsorcios[Produto]))+1),"")</f>
        <v>Imóvel IE300 – 220m</v>
      </c>
      <c r="M7788" s="20" cm="1">
        <f t="array" ref="M7788">IFERROR(INDEX(tblConsorcios[Valor da Carta (R$)],MOD($J7788,ROWS(tblConsorcios[Produto]))+1),"")</f>
        <v>300000</v>
      </c>
      <c r="N7788" s="2" cm="1">
        <f t="array" ref="N7788">IFERROR(INDEX(tblConsorcios[Prazo (meses)],MOD($J7788,ROWS(tblConsorcios[Produto]))+1),"")</f>
        <v>220</v>
      </c>
      <c r="O7788" s="20" cm="1">
        <f t="array" ref="O7788">IFERROR(INDEX(tblConsorcios[Parcela Mensal (R$)],MOD($J7788,ROWS(tblConsorcios[Produto]))+1),"")</f>
        <v>1742.73</v>
      </c>
      <c r="P7788" s="20" t="str" cm="1">
        <f t="array" ref="P7788">IFERROR(INDEX(tblClientes[Dividendo Mensal (R$)],INT($J7788/ROWS(tblConsorcios[Produto]))+1),"")</f>
        <v/>
      </c>
      <c r="Q7788" s="20" t="str">
        <f t="shared" si="364"/>
        <v/>
      </c>
      <c r="R7788">
        <f t="shared" si="365"/>
        <v>0</v>
      </c>
    </row>
    <row r="7789" spans="10:18" x14ac:dyDescent="0.2">
      <c r="J7789">
        <f t="shared" si="363"/>
        <v>7787</v>
      </c>
      <c r="K7789" t="str" cm="1">
        <f t="array" ref="K7789">IFERROR(INDEX(tblClientes[Cliente],INT($J7789/ROWS(tblConsorcios[Produto]))+1),"")</f>
        <v/>
      </c>
      <c r="L7789" t="str" cm="1">
        <f t="array" ref="L7789">IFERROR(INDEX(tblConsorcios[Produto],MOD($J7789,ROWS(tblConsorcios[Produto]))+1),"")</f>
        <v>Imóvel IE300 – 200m</v>
      </c>
      <c r="M7789" s="20" cm="1">
        <f t="array" ref="M7789">IFERROR(INDEX(tblConsorcios[Valor da Carta (R$)],MOD($J7789,ROWS(tblConsorcios[Produto]))+1),"")</f>
        <v>300000</v>
      </c>
      <c r="N7789" s="2" cm="1">
        <f t="array" ref="N7789">IFERROR(INDEX(tblConsorcios[Prazo (meses)],MOD($J7789,ROWS(tblConsorcios[Produto]))+1),"")</f>
        <v>200</v>
      </c>
      <c r="O7789" s="20" cm="1">
        <f t="array" ref="O7789">IFERROR(INDEX(tblConsorcios[Parcela Mensal (R$)],MOD($J7789,ROWS(tblConsorcios[Produto]))+1),"")</f>
        <v>1902</v>
      </c>
      <c r="P7789" s="20" t="str" cm="1">
        <f t="array" ref="P7789">IFERROR(INDEX(tblClientes[Dividendo Mensal (R$)],INT($J7789/ROWS(tblConsorcios[Produto]))+1),"")</f>
        <v/>
      </c>
      <c r="Q7789" s="20" t="str">
        <f t="shared" si="364"/>
        <v/>
      </c>
      <c r="R7789">
        <f t="shared" si="365"/>
        <v>0</v>
      </c>
    </row>
    <row r="7790" spans="10:18" x14ac:dyDescent="0.2">
      <c r="J7790">
        <f t="shared" si="363"/>
        <v>7788</v>
      </c>
      <c r="K7790" t="str" cm="1">
        <f t="array" ref="K7790">IFERROR(INDEX(tblClientes[Cliente],INT($J7790/ROWS(tblConsorcios[Produto]))+1),"")</f>
        <v/>
      </c>
      <c r="L7790" t="str" cm="1">
        <f t="array" ref="L7790">IFERROR(INDEX(tblConsorcios[Produto],MOD($J7790,ROWS(tblConsorcios[Produto]))+1),"")</f>
        <v>Imóvel IE240 – 240m</v>
      </c>
      <c r="M7790" s="20" cm="1">
        <f t="array" ref="M7790">IFERROR(INDEX(tblConsorcios[Valor da Carta (R$)],MOD($J7790,ROWS(tblConsorcios[Produto]))+1),"")</f>
        <v>240000</v>
      </c>
      <c r="N7790" s="2" cm="1">
        <f t="array" ref="N7790">IFERROR(INDEX(tblConsorcios[Prazo (meses)],MOD($J7790,ROWS(tblConsorcios[Produto]))+1),"")</f>
        <v>240</v>
      </c>
      <c r="O7790" s="20" cm="1">
        <f t="array" ref="O7790">IFERROR(INDEX(tblConsorcios[Parcela Mensal (R$)],MOD($J7790,ROWS(tblConsorcios[Produto]))+1),"")</f>
        <v>1288</v>
      </c>
      <c r="P7790" s="20" t="str" cm="1">
        <f t="array" ref="P7790">IFERROR(INDEX(tblClientes[Dividendo Mensal (R$)],INT($J7790/ROWS(tblConsorcios[Produto]))+1),"")</f>
        <v/>
      </c>
      <c r="Q7790" s="20" t="str">
        <f t="shared" si="364"/>
        <v/>
      </c>
      <c r="R7790">
        <f t="shared" si="365"/>
        <v>0</v>
      </c>
    </row>
    <row r="7791" spans="10:18" x14ac:dyDescent="0.2">
      <c r="J7791">
        <f t="shared" si="363"/>
        <v>7789</v>
      </c>
      <c r="K7791" t="str" cm="1">
        <f t="array" ref="K7791">IFERROR(INDEX(tblClientes[Cliente],INT($J7791/ROWS(tblConsorcios[Produto]))+1),"")</f>
        <v/>
      </c>
      <c r="L7791" t="str" cm="1">
        <f t="array" ref="L7791">IFERROR(INDEX(tblConsorcios[Produto],MOD($J7791,ROWS(tblConsorcios[Produto]))+1),"")</f>
        <v>Imóvel IE240 – 220m</v>
      </c>
      <c r="M7791" s="20" cm="1">
        <f t="array" ref="M7791">IFERROR(INDEX(tblConsorcios[Valor da Carta (R$)],MOD($J7791,ROWS(tblConsorcios[Produto]))+1),"")</f>
        <v>240000</v>
      </c>
      <c r="N7791" s="2" cm="1">
        <f t="array" ref="N7791">IFERROR(INDEX(tblConsorcios[Prazo (meses)],MOD($J7791,ROWS(tblConsorcios[Produto]))+1),"")</f>
        <v>220</v>
      </c>
      <c r="O7791" s="20" cm="1">
        <f t="array" ref="O7791">IFERROR(INDEX(tblConsorcios[Parcela Mensal (R$)],MOD($J7791,ROWS(tblConsorcios[Produto]))+1),"")</f>
        <v>1394.18</v>
      </c>
      <c r="P7791" s="20" t="str" cm="1">
        <f t="array" ref="P7791">IFERROR(INDEX(tblClientes[Dividendo Mensal (R$)],INT($J7791/ROWS(tblConsorcios[Produto]))+1),"")</f>
        <v/>
      </c>
      <c r="Q7791" s="20" t="str">
        <f t="shared" si="364"/>
        <v/>
      </c>
      <c r="R7791">
        <f t="shared" si="365"/>
        <v>0</v>
      </c>
    </row>
    <row r="7792" spans="10:18" x14ac:dyDescent="0.2">
      <c r="J7792">
        <f t="shared" si="363"/>
        <v>7790</v>
      </c>
      <c r="K7792" t="str" cm="1">
        <f t="array" ref="K7792">IFERROR(INDEX(tblClientes[Cliente],INT($J7792/ROWS(tblConsorcios[Produto]))+1),"")</f>
        <v/>
      </c>
      <c r="L7792" t="str" cm="1">
        <f t="array" ref="L7792">IFERROR(INDEX(tblConsorcios[Produto],MOD($J7792,ROWS(tblConsorcios[Produto]))+1),"")</f>
        <v>Imóvel IE240 – 200m</v>
      </c>
      <c r="M7792" s="20" cm="1">
        <f t="array" ref="M7792">IFERROR(INDEX(tblConsorcios[Valor da Carta (R$)],MOD($J7792,ROWS(tblConsorcios[Produto]))+1),"")</f>
        <v>240000</v>
      </c>
      <c r="N7792" s="2" cm="1">
        <f t="array" ref="N7792">IFERROR(INDEX(tblConsorcios[Prazo (meses)],MOD($J7792,ROWS(tblConsorcios[Produto]))+1),"")</f>
        <v>200</v>
      </c>
      <c r="O7792" s="20" cm="1">
        <f t="array" ref="O7792">IFERROR(INDEX(tblConsorcios[Parcela Mensal (R$)],MOD($J7792,ROWS(tblConsorcios[Produto]))+1),"")</f>
        <v>1521.6</v>
      </c>
      <c r="P7792" s="20" t="str" cm="1">
        <f t="array" ref="P7792">IFERROR(INDEX(tblClientes[Dividendo Mensal (R$)],INT($J7792/ROWS(tblConsorcios[Produto]))+1),"")</f>
        <v/>
      </c>
      <c r="Q7792" s="20" t="str">
        <f t="shared" si="364"/>
        <v/>
      </c>
      <c r="R7792">
        <f t="shared" si="365"/>
        <v>0</v>
      </c>
    </row>
    <row r="7793" spans="10:18" x14ac:dyDescent="0.2">
      <c r="J7793">
        <f t="shared" si="363"/>
        <v>7791</v>
      </c>
      <c r="K7793" t="str" cm="1">
        <f t="array" ref="K7793">IFERROR(INDEX(tblClientes[Cliente],INT($J7793/ROWS(tblConsorcios[Produto]))+1),"")</f>
        <v/>
      </c>
      <c r="L7793" t="str" cm="1">
        <f t="array" ref="L7793">IFERROR(INDEX(tblConsorcios[Produto],MOD($J7793,ROWS(tblConsorcios[Produto]))+1),"")</f>
        <v>Imóvel IE230 – 240m</v>
      </c>
      <c r="M7793" s="20" cm="1">
        <f t="array" ref="M7793">IFERROR(INDEX(tblConsorcios[Valor da Carta (R$)],MOD($J7793,ROWS(tblConsorcios[Produto]))+1),"")</f>
        <v>230000</v>
      </c>
      <c r="N7793" s="2" cm="1">
        <f t="array" ref="N7793">IFERROR(INDEX(tblConsorcios[Prazo (meses)],MOD($J7793,ROWS(tblConsorcios[Produto]))+1),"")</f>
        <v>240</v>
      </c>
      <c r="O7793" s="20" cm="1">
        <f t="array" ref="O7793">IFERROR(INDEX(tblConsorcios[Parcela Mensal (R$)],MOD($J7793,ROWS(tblConsorcios[Produto]))+1),"")</f>
        <v>1234.33</v>
      </c>
      <c r="P7793" s="20" t="str" cm="1">
        <f t="array" ref="P7793">IFERROR(INDEX(tblClientes[Dividendo Mensal (R$)],INT($J7793/ROWS(tblConsorcios[Produto]))+1),"")</f>
        <v/>
      </c>
      <c r="Q7793" s="20" t="str">
        <f t="shared" si="364"/>
        <v/>
      </c>
      <c r="R7793">
        <f t="shared" si="365"/>
        <v>0</v>
      </c>
    </row>
    <row r="7794" spans="10:18" x14ac:dyDescent="0.2">
      <c r="J7794">
        <f t="shared" si="363"/>
        <v>7792</v>
      </c>
      <c r="K7794" t="str" cm="1">
        <f t="array" ref="K7794">IFERROR(INDEX(tblClientes[Cliente],INT($J7794/ROWS(tblConsorcios[Produto]))+1),"")</f>
        <v/>
      </c>
      <c r="L7794" t="str" cm="1">
        <f t="array" ref="L7794">IFERROR(INDEX(tblConsorcios[Produto],MOD($J7794,ROWS(tblConsorcios[Produto]))+1),"")</f>
        <v>Imóvel IE230 – 220m</v>
      </c>
      <c r="M7794" s="20" cm="1">
        <f t="array" ref="M7794">IFERROR(INDEX(tblConsorcios[Valor da Carta (R$)],MOD($J7794,ROWS(tblConsorcios[Produto]))+1),"")</f>
        <v>230000</v>
      </c>
      <c r="N7794" s="2" cm="1">
        <f t="array" ref="N7794">IFERROR(INDEX(tblConsorcios[Prazo (meses)],MOD($J7794,ROWS(tblConsorcios[Produto]))+1),"")</f>
        <v>220</v>
      </c>
      <c r="O7794" s="20" cm="1">
        <f t="array" ref="O7794">IFERROR(INDEX(tblConsorcios[Parcela Mensal (R$)],MOD($J7794,ROWS(tblConsorcios[Produto]))+1),"")</f>
        <v>1336.09</v>
      </c>
      <c r="P7794" s="20" t="str" cm="1">
        <f t="array" ref="P7794">IFERROR(INDEX(tblClientes[Dividendo Mensal (R$)],INT($J7794/ROWS(tblConsorcios[Produto]))+1),"")</f>
        <v/>
      </c>
      <c r="Q7794" s="20" t="str">
        <f t="shared" si="364"/>
        <v/>
      </c>
      <c r="R7794">
        <f t="shared" si="365"/>
        <v>0</v>
      </c>
    </row>
    <row r="7795" spans="10:18" x14ac:dyDescent="0.2">
      <c r="J7795">
        <f t="shared" si="363"/>
        <v>7793</v>
      </c>
      <c r="K7795" t="str" cm="1">
        <f t="array" ref="K7795">IFERROR(INDEX(tblClientes[Cliente],INT($J7795/ROWS(tblConsorcios[Produto]))+1),"")</f>
        <v/>
      </c>
      <c r="L7795" t="str" cm="1">
        <f t="array" ref="L7795">IFERROR(INDEX(tblConsorcios[Produto],MOD($J7795,ROWS(tblConsorcios[Produto]))+1),"")</f>
        <v>Imóvel IE230 – 200m</v>
      </c>
      <c r="M7795" s="20" cm="1">
        <f t="array" ref="M7795">IFERROR(INDEX(tblConsorcios[Valor da Carta (R$)],MOD($J7795,ROWS(tblConsorcios[Produto]))+1),"")</f>
        <v>230000</v>
      </c>
      <c r="N7795" s="2" cm="1">
        <f t="array" ref="N7795">IFERROR(INDEX(tblConsorcios[Prazo (meses)],MOD($J7795,ROWS(tblConsorcios[Produto]))+1),"")</f>
        <v>200</v>
      </c>
      <c r="O7795" s="20" cm="1">
        <f t="array" ref="O7795">IFERROR(INDEX(tblConsorcios[Parcela Mensal (R$)],MOD($J7795,ROWS(tblConsorcios[Produto]))+1),"")</f>
        <v>1458.2</v>
      </c>
      <c r="P7795" s="20" t="str" cm="1">
        <f t="array" ref="P7795">IFERROR(INDEX(tblClientes[Dividendo Mensal (R$)],INT($J7795/ROWS(tblConsorcios[Produto]))+1),"")</f>
        <v/>
      </c>
      <c r="Q7795" s="20" t="str">
        <f t="shared" si="364"/>
        <v/>
      </c>
      <c r="R7795">
        <f t="shared" si="365"/>
        <v>0</v>
      </c>
    </row>
    <row r="7796" spans="10:18" x14ac:dyDescent="0.2">
      <c r="J7796">
        <f t="shared" si="363"/>
        <v>7794</v>
      </c>
      <c r="K7796" t="str" cm="1">
        <f t="array" ref="K7796">IFERROR(INDEX(tblClientes[Cliente],INT($J7796/ROWS(tblConsorcios[Produto]))+1),"")</f>
        <v/>
      </c>
      <c r="L7796" t="str" cm="1">
        <f t="array" ref="L7796">IFERROR(INDEX(tblConsorcios[Produto],MOD($J7796,ROWS(tblConsorcios[Produto]))+1),"")</f>
        <v>Imóvel IE220 – 240m</v>
      </c>
      <c r="M7796" s="20" cm="1">
        <f t="array" ref="M7796">IFERROR(INDEX(tblConsorcios[Valor da Carta (R$)],MOD($J7796,ROWS(tblConsorcios[Produto]))+1),"")</f>
        <v>220000</v>
      </c>
      <c r="N7796" s="2" cm="1">
        <f t="array" ref="N7796">IFERROR(INDEX(tblConsorcios[Prazo (meses)],MOD($J7796,ROWS(tblConsorcios[Produto]))+1),"")</f>
        <v>240</v>
      </c>
      <c r="O7796" s="20" cm="1">
        <f t="array" ref="O7796">IFERROR(INDEX(tblConsorcios[Parcela Mensal (R$)],MOD($J7796,ROWS(tblConsorcios[Produto]))+1),"")</f>
        <v>1180.67</v>
      </c>
      <c r="P7796" s="20" t="str" cm="1">
        <f t="array" ref="P7796">IFERROR(INDEX(tblClientes[Dividendo Mensal (R$)],INT($J7796/ROWS(tblConsorcios[Produto]))+1),"")</f>
        <v/>
      </c>
      <c r="Q7796" s="20" t="str">
        <f t="shared" si="364"/>
        <v/>
      </c>
      <c r="R7796">
        <f t="shared" si="365"/>
        <v>0</v>
      </c>
    </row>
    <row r="7797" spans="10:18" x14ac:dyDescent="0.2">
      <c r="J7797">
        <f t="shared" si="363"/>
        <v>7795</v>
      </c>
      <c r="K7797" t="str" cm="1">
        <f t="array" ref="K7797">IFERROR(INDEX(tblClientes[Cliente],INT($J7797/ROWS(tblConsorcios[Produto]))+1),"")</f>
        <v/>
      </c>
      <c r="L7797" t="str" cm="1">
        <f t="array" ref="L7797">IFERROR(INDEX(tblConsorcios[Produto],MOD($J7797,ROWS(tblConsorcios[Produto]))+1),"")</f>
        <v>Imóvel IE220 – 220m</v>
      </c>
      <c r="M7797" s="20" cm="1">
        <f t="array" ref="M7797">IFERROR(INDEX(tblConsorcios[Valor da Carta (R$)],MOD($J7797,ROWS(tblConsorcios[Produto]))+1),"")</f>
        <v>220000</v>
      </c>
      <c r="N7797" s="2" cm="1">
        <f t="array" ref="N7797">IFERROR(INDEX(tblConsorcios[Prazo (meses)],MOD($J7797,ROWS(tblConsorcios[Produto]))+1),"")</f>
        <v>220</v>
      </c>
      <c r="O7797" s="20" cm="1">
        <f t="array" ref="O7797">IFERROR(INDEX(tblConsorcios[Parcela Mensal (R$)],MOD($J7797,ROWS(tblConsorcios[Produto]))+1),"")</f>
        <v>1278</v>
      </c>
      <c r="P7797" s="20" t="str" cm="1">
        <f t="array" ref="P7797">IFERROR(INDEX(tblClientes[Dividendo Mensal (R$)],INT($J7797/ROWS(tblConsorcios[Produto]))+1),"")</f>
        <v/>
      </c>
      <c r="Q7797" s="20" t="str">
        <f t="shared" si="364"/>
        <v/>
      </c>
      <c r="R7797">
        <f t="shared" si="365"/>
        <v>0</v>
      </c>
    </row>
    <row r="7798" spans="10:18" x14ac:dyDescent="0.2">
      <c r="J7798">
        <f t="shared" si="363"/>
        <v>7796</v>
      </c>
      <c r="K7798" t="str" cm="1">
        <f t="array" ref="K7798">IFERROR(INDEX(tblClientes[Cliente],INT($J7798/ROWS(tblConsorcios[Produto]))+1),"")</f>
        <v/>
      </c>
      <c r="L7798" t="str" cm="1">
        <f t="array" ref="L7798">IFERROR(INDEX(tblConsorcios[Produto],MOD($J7798,ROWS(tblConsorcios[Produto]))+1),"")</f>
        <v>Imóvel IE220 – 200m</v>
      </c>
      <c r="M7798" s="20" cm="1">
        <f t="array" ref="M7798">IFERROR(INDEX(tblConsorcios[Valor da Carta (R$)],MOD($J7798,ROWS(tblConsorcios[Produto]))+1),"")</f>
        <v>220000</v>
      </c>
      <c r="N7798" s="2" cm="1">
        <f t="array" ref="N7798">IFERROR(INDEX(tblConsorcios[Prazo (meses)],MOD($J7798,ROWS(tblConsorcios[Produto]))+1),"")</f>
        <v>200</v>
      </c>
      <c r="O7798" s="20" cm="1">
        <f t="array" ref="O7798">IFERROR(INDEX(tblConsorcios[Parcela Mensal (R$)],MOD($J7798,ROWS(tblConsorcios[Produto]))+1),"")</f>
        <v>1394.8</v>
      </c>
      <c r="P7798" s="20" t="str" cm="1">
        <f t="array" ref="P7798">IFERROR(INDEX(tblClientes[Dividendo Mensal (R$)],INT($J7798/ROWS(tblConsorcios[Produto]))+1),"")</f>
        <v/>
      </c>
      <c r="Q7798" s="20" t="str">
        <f t="shared" si="364"/>
        <v/>
      </c>
      <c r="R7798">
        <f t="shared" si="365"/>
        <v>0</v>
      </c>
    </row>
    <row r="7799" spans="10:18" x14ac:dyDescent="0.2">
      <c r="J7799">
        <f t="shared" si="363"/>
        <v>7797</v>
      </c>
      <c r="K7799" t="str" cm="1">
        <f t="array" ref="K7799">IFERROR(INDEX(tblClientes[Cliente],INT($J7799/ROWS(tblConsorcios[Produto]))+1),"")</f>
        <v/>
      </c>
      <c r="L7799" t="str" cm="1">
        <f t="array" ref="L7799">IFERROR(INDEX(tblConsorcios[Produto],MOD($J7799,ROWS(tblConsorcios[Produto]))+1),"")</f>
        <v>Imóvel IE200 – 240m</v>
      </c>
      <c r="M7799" s="20" cm="1">
        <f t="array" ref="M7799">IFERROR(INDEX(tblConsorcios[Valor da Carta (R$)],MOD($J7799,ROWS(tblConsorcios[Produto]))+1),"")</f>
        <v>200000</v>
      </c>
      <c r="N7799" s="2" cm="1">
        <f t="array" ref="N7799">IFERROR(INDEX(tblConsorcios[Prazo (meses)],MOD($J7799,ROWS(tblConsorcios[Produto]))+1),"")</f>
        <v>240</v>
      </c>
      <c r="O7799" s="20" cm="1">
        <f t="array" ref="O7799">IFERROR(INDEX(tblConsorcios[Parcela Mensal (R$)],MOD($J7799,ROWS(tblConsorcios[Produto]))+1),"")</f>
        <v>1073.33</v>
      </c>
      <c r="P7799" s="20" t="str" cm="1">
        <f t="array" ref="P7799">IFERROR(INDEX(tblClientes[Dividendo Mensal (R$)],INT($J7799/ROWS(tblConsorcios[Produto]))+1),"")</f>
        <v/>
      </c>
      <c r="Q7799" s="20" t="str">
        <f t="shared" si="364"/>
        <v/>
      </c>
      <c r="R7799">
        <f t="shared" si="365"/>
        <v>0</v>
      </c>
    </row>
    <row r="7800" spans="10:18" x14ac:dyDescent="0.2">
      <c r="J7800">
        <f t="shared" si="363"/>
        <v>7798</v>
      </c>
      <c r="K7800" t="str" cm="1">
        <f t="array" ref="K7800">IFERROR(INDEX(tblClientes[Cliente],INT($J7800/ROWS(tblConsorcios[Produto]))+1),"")</f>
        <v/>
      </c>
      <c r="L7800" t="str" cm="1">
        <f t="array" ref="L7800">IFERROR(INDEX(tblConsorcios[Produto],MOD($J7800,ROWS(tblConsorcios[Produto]))+1),"")</f>
        <v>Imóvel IE200 – 220m</v>
      </c>
      <c r="M7800" s="20" cm="1">
        <f t="array" ref="M7800">IFERROR(INDEX(tblConsorcios[Valor da Carta (R$)],MOD($J7800,ROWS(tblConsorcios[Produto]))+1),"")</f>
        <v>200000</v>
      </c>
      <c r="N7800" s="2" cm="1">
        <f t="array" ref="N7800">IFERROR(INDEX(tblConsorcios[Prazo (meses)],MOD($J7800,ROWS(tblConsorcios[Produto]))+1),"")</f>
        <v>220</v>
      </c>
      <c r="O7800" s="20" cm="1">
        <f t="array" ref="O7800">IFERROR(INDEX(tblConsorcios[Parcela Mensal (R$)],MOD($J7800,ROWS(tblConsorcios[Produto]))+1),"")</f>
        <v>1161.82</v>
      </c>
      <c r="P7800" s="20" t="str" cm="1">
        <f t="array" ref="P7800">IFERROR(INDEX(tblClientes[Dividendo Mensal (R$)],INT($J7800/ROWS(tblConsorcios[Produto]))+1),"")</f>
        <v/>
      </c>
      <c r="Q7800" s="20" t="str">
        <f t="shared" si="364"/>
        <v/>
      </c>
      <c r="R7800">
        <f t="shared" si="365"/>
        <v>0</v>
      </c>
    </row>
    <row r="7801" spans="10:18" x14ac:dyDescent="0.2">
      <c r="J7801">
        <f t="shared" si="363"/>
        <v>7799</v>
      </c>
      <c r="K7801" t="str" cm="1">
        <f t="array" ref="K7801">IFERROR(INDEX(tblClientes[Cliente],INT($J7801/ROWS(tblConsorcios[Produto]))+1),"")</f>
        <v/>
      </c>
      <c r="L7801" t="str" cm="1">
        <f t="array" ref="L7801">IFERROR(INDEX(tblConsorcios[Produto],MOD($J7801,ROWS(tblConsorcios[Produto]))+1),"")</f>
        <v>Imóvel IE200 – 200m</v>
      </c>
      <c r="M7801" s="20" cm="1">
        <f t="array" ref="M7801">IFERROR(INDEX(tblConsorcios[Valor da Carta (R$)],MOD($J7801,ROWS(tblConsorcios[Produto]))+1),"")</f>
        <v>200000</v>
      </c>
      <c r="N7801" s="2" cm="1">
        <f t="array" ref="N7801">IFERROR(INDEX(tblConsorcios[Prazo (meses)],MOD($J7801,ROWS(tblConsorcios[Produto]))+1),"")</f>
        <v>200</v>
      </c>
      <c r="O7801" s="20" cm="1">
        <f t="array" ref="O7801">IFERROR(INDEX(tblConsorcios[Parcela Mensal (R$)],MOD($J7801,ROWS(tblConsorcios[Produto]))+1),"")</f>
        <v>1268</v>
      </c>
      <c r="P7801" s="20" t="str" cm="1">
        <f t="array" ref="P7801">IFERROR(INDEX(tblClientes[Dividendo Mensal (R$)],INT($J7801/ROWS(tblConsorcios[Produto]))+1),"")</f>
        <v/>
      </c>
      <c r="Q7801" s="20" t="str">
        <f t="shared" si="364"/>
        <v/>
      </c>
      <c r="R7801">
        <f t="shared" si="365"/>
        <v>0</v>
      </c>
    </row>
    <row r="7802" spans="10:18" x14ac:dyDescent="0.2">
      <c r="J7802">
        <f t="shared" si="363"/>
        <v>7800</v>
      </c>
      <c r="K7802" t="str" cm="1">
        <f t="array" ref="K7802">IFERROR(INDEX(tblClientes[Cliente],INT($J7802/ROWS(tblConsorcios[Produto]))+1),"")</f>
        <v/>
      </c>
      <c r="L7802" t="str" cm="1">
        <f t="array" ref="L7802">IFERROR(INDEX(tblConsorcios[Produto],MOD($J7802,ROWS(tblConsorcios[Produto]))+1),"")</f>
        <v>Imóvel IE150 – 240m</v>
      </c>
      <c r="M7802" s="20" cm="1">
        <f t="array" ref="M7802">IFERROR(INDEX(tblConsorcios[Valor da Carta (R$)],MOD($J7802,ROWS(tblConsorcios[Produto]))+1),"")</f>
        <v>150000</v>
      </c>
      <c r="N7802" s="2" cm="1">
        <f t="array" ref="N7802">IFERROR(INDEX(tblConsorcios[Prazo (meses)],MOD($J7802,ROWS(tblConsorcios[Produto]))+1),"")</f>
        <v>240</v>
      </c>
      <c r="O7802" s="20" cm="1">
        <f t="array" ref="O7802">IFERROR(INDEX(tblConsorcios[Parcela Mensal (R$)],MOD($J7802,ROWS(tblConsorcios[Produto]))+1),"")</f>
        <v>805</v>
      </c>
      <c r="P7802" s="20" t="str" cm="1">
        <f t="array" ref="P7802">IFERROR(INDEX(tblClientes[Dividendo Mensal (R$)],INT($J7802/ROWS(tblConsorcios[Produto]))+1),"")</f>
        <v/>
      </c>
      <c r="Q7802" s="20" t="str">
        <f t="shared" si="364"/>
        <v/>
      </c>
      <c r="R7802">
        <f t="shared" si="365"/>
        <v>0</v>
      </c>
    </row>
    <row r="7803" spans="10:18" x14ac:dyDescent="0.2">
      <c r="J7803">
        <f t="shared" si="363"/>
        <v>7801</v>
      </c>
      <c r="K7803" t="str" cm="1">
        <f t="array" ref="K7803">IFERROR(INDEX(tblClientes[Cliente],INT($J7803/ROWS(tblConsorcios[Produto]))+1),"")</f>
        <v/>
      </c>
      <c r="L7803" t="str" cm="1">
        <f t="array" ref="L7803">IFERROR(INDEX(tblConsorcios[Produto],MOD($J7803,ROWS(tblConsorcios[Produto]))+1),"")</f>
        <v>Imóvel IE150 – 220m</v>
      </c>
      <c r="M7803" s="20" cm="1">
        <f t="array" ref="M7803">IFERROR(INDEX(tblConsorcios[Valor da Carta (R$)],MOD($J7803,ROWS(tblConsorcios[Produto]))+1),"")</f>
        <v>150000</v>
      </c>
      <c r="N7803" s="2" cm="1">
        <f t="array" ref="N7803">IFERROR(INDEX(tblConsorcios[Prazo (meses)],MOD($J7803,ROWS(tblConsorcios[Produto]))+1),"")</f>
        <v>220</v>
      </c>
      <c r="O7803" s="20" cm="1">
        <f t="array" ref="O7803">IFERROR(INDEX(tblConsorcios[Parcela Mensal (R$)],MOD($J7803,ROWS(tblConsorcios[Produto]))+1),"")</f>
        <v>871.36</v>
      </c>
      <c r="P7803" s="20" t="str" cm="1">
        <f t="array" ref="P7803">IFERROR(INDEX(tblClientes[Dividendo Mensal (R$)],INT($J7803/ROWS(tblConsorcios[Produto]))+1),"")</f>
        <v/>
      </c>
      <c r="Q7803" s="20" t="str">
        <f t="shared" si="364"/>
        <v/>
      </c>
      <c r="R7803">
        <f t="shared" si="365"/>
        <v>0</v>
      </c>
    </row>
    <row r="7804" spans="10:18" x14ac:dyDescent="0.2">
      <c r="J7804">
        <f t="shared" si="363"/>
        <v>7802</v>
      </c>
      <c r="K7804" t="str" cm="1">
        <f t="array" ref="K7804">IFERROR(INDEX(tblClientes[Cliente],INT($J7804/ROWS(tblConsorcios[Produto]))+1),"")</f>
        <v/>
      </c>
      <c r="L7804" t="str" cm="1">
        <f t="array" ref="L7804">IFERROR(INDEX(tblConsorcios[Produto],MOD($J7804,ROWS(tblConsorcios[Produto]))+1),"")</f>
        <v>Imóvel IE150 – 200m</v>
      </c>
      <c r="M7804" s="20" cm="1">
        <f t="array" ref="M7804">IFERROR(INDEX(tblConsorcios[Valor da Carta (R$)],MOD($J7804,ROWS(tblConsorcios[Produto]))+1),"")</f>
        <v>150000</v>
      </c>
      <c r="N7804" s="2" cm="1">
        <f t="array" ref="N7804">IFERROR(INDEX(tblConsorcios[Prazo (meses)],MOD($J7804,ROWS(tblConsorcios[Produto]))+1),"")</f>
        <v>200</v>
      </c>
      <c r="O7804" s="20" cm="1">
        <f t="array" ref="O7804">IFERROR(INDEX(tblConsorcios[Parcela Mensal (R$)],MOD($J7804,ROWS(tblConsorcios[Produto]))+1),"")</f>
        <v>951</v>
      </c>
      <c r="P7804" s="20" t="str" cm="1">
        <f t="array" ref="P7804">IFERROR(INDEX(tblClientes[Dividendo Mensal (R$)],INT($J7804/ROWS(tblConsorcios[Produto]))+1),"")</f>
        <v/>
      </c>
      <c r="Q7804" s="20" t="str">
        <f t="shared" si="364"/>
        <v/>
      </c>
      <c r="R7804">
        <f t="shared" si="365"/>
        <v>0</v>
      </c>
    </row>
    <row r="7805" spans="10:18" x14ac:dyDescent="0.2">
      <c r="J7805">
        <f t="shared" si="363"/>
        <v>7803</v>
      </c>
      <c r="K7805" t="str" cm="1">
        <f t="array" ref="K7805">IFERROR(INDEX(tblClientes[Cliente],INT($J7805/ROWS(tblConsorcios[Produto]))+1),"")</f>
        <v/>
      </c>
      <c r="L7805" t="str" cm="1">
        <f t="array" ref="L7805">IFERROR(INDEX(tblConsorcios[Produto],MOD($J7805,ROWS(tblConsorcios[Produto]))+1),"")</f>
        <v>Imóvel IE140 – 240m</v>
      </c>
      <c r="M7805" s="20" cm="1">
        <f t="array" ref="M7805">IFERROR(INDEX(tblConsorcios[Valor da Carta (R$)],MOD($J7805,ROWS(tblConsorcios[Produto]))+1),"")</f>
        <v>140000</v>
      </c>
      <c r="N7805" s="2" cm="1">
        <f t="array" ref="N7805">IFERROR(INDEX(tblConsorcios[Prazo (meses)],MOD($J7805,ROWS(tblConsorcios[Produto]))+1),"")</f>
        <v>240</v>
      </c>
      <c r="O7805" s="20" cm="1">
        <f t="array" ref="O7805">IFERROR(INDEX(tblConsorcios[Parcela Mensal (R$)],MOD($J7805,ROWS(tblConsorcios[Produto]))+1),"")</f>
        <v>751.33</v>
      </c>
      <c r="P7805" s="20" t="str" cm="1">
        <f t="array" ref="P7805">IFERROR(INDEX(tblClientes[Dividendo Mensal (R$)],INT($J7805/ROWS(tblConsorcios[Produto]))+1),"")</f>
        <v/>
      </c>
      <c r="Q7805" s="20" t="str">
        <f t="shared" si="364"/>
        <v/>
      </c>
      <c r="R7805">
        <f t="shared" si="365"/>
        <v>0</v>
      </c>
    </row>
    <row r="7806" spans="10:18" x14ac:dyDescent="0.2">
      <c r="J7806">
        <f t="shared" si="363"/>
        <v>7804</v>
      </c>
      <c r="K7806" t="str" cm="1">
        <f t="array" ref="K7806">IFERROR(INDEX(tblClientes[Cliente],INT($J7806/ROWS(tblConsorcios[Produto]))+1),"")</f>
        <v/>
      </c>
      <c r="L7806" t="str" cm="1">
        <f t="array" ref="L7806">IFERROR(INDEX(tblConsorcios[Produto],MOD($J7806,ROWS(tblConsorcios[Produto]))+1),"")</f>
        <v>Imóvel IE140 – 220m</v>
      </c>
      <c r="M7806" s="20" cm="1">
        <f t="array" ref="M7806">IFERROR(INDEX(tblConsorcios[Valor da Carta (R$)],MOD($J7806,ROWS(tblConsorcios[Produto]))+1),"")</f>
        <v>140000</v>
      </c>
      <c r="N7806" s="2" cm="1">
        <f t="array" ref="N7806">IFERROR(INDEX(tblConsorcios[Prazo (meses)],MOD($J7806,ROWS(tblConsorcios[Produto]))+1),"")</f>
        <v>220</v>
      </c>
      <c r="O7806" s="20" cm="1">
        <f t="array" ref="O7806">IFERROR(INDEX(tblConsorcios[Parcela Mensal (R$)],MOD($J7806,ROWS(tblConsorcios[Produto]))+1),"")</f>
        <v>813.27</v>
      </c>
      <c r="P7806" s="20" t="str" cm="1">
        <f t="array" ref="P7806">IFERROR(INDEX(tblClientes[Dividendo Mensal (R$)],INT($J7806/ROWS(tblConsorcios[Produto]))+1),"")</f>
        <v/>
      </c>
      <c r="Q7806" s="20" t="str">
        <f t="shared" si="364"/>
        <v/>
      </c>
      <c r="R7806">
        <f t="shared" si="365"/>
        <v>0</v>
      </c>
    </row>
    <row r="7807" spans="10:18" x14ac:dyDescent="0.2">
      <c r="J7807">
        <f t="shared" si="363"/>
        <v>7805</v>
      </c>
      <c r="K7807" t="str" cm="1">
        <f t="array" ref="K7807">IFERROR(INDEX(tblClientes[Cliente],INT($J7807/ROWS(tblConsorcios[Produto]))+1),"")</f>
        <v/>
      </c>
      <c r="L7807" t="str" cm="1">
        <f t="array" ref="L7807">IFERROR(INDEX(tblConsorcios[Produto],MOD($J7807,ROWS(tblConsorcios[Produto]))+1),"")</f>
        <v>Imóvel IE140 – 200m</v>
      </c>
      <c r="M7807" s="20" cm="1">
        <f t="array" ref="M7807">IFERROR(INDEX(tblConsorcios[Valor da Carta (R$)],MOD($J7807,ROWS(tblConsorcios[Produto]))+1),"")</f>
        <v>140000</v>
      </c>
      <c r="N7807" s="2" cm="1">
        <f t="array" ref="N7807">IFERROR(INDEX(tblConsorcios[Prazo (meses)],MOD($J7807,ROWS(tblConsorcios[Produto]))+1),"")</f>
        <v>200</v>
      </c>
      <c r="O7807" s="20" cm="1">
        <f t="array" ref="O7807">IFERROR(INDEX(tblConsorcios[Parcela Mensal (R$)],MOD($J7807,ROWS(tblConsorcios[Produto]))+1),"")</f>
        <v>887.6</v>
      </c>
      <c r="P7807" s="20" t="str" cm="1">
        <f t="array" ref="P7807">IFERROR(INDEX(tblClientes[Dividendo Mensal (R$)],INT($J7807/ROWS(tblConsorcios[Produto]))+1),"")</f>
        <v/>
      </c>
      <c r="Q7807" s="20" t="str">
        <f t="shared" si="364"/>
        <v/>
      </c>
      <c r="R7807">
        <f t="shared" si="365"/>
        <v>0</v>
      </c>
    </row>
    <row r="7808" spans="10:18" x14ac:dyDescent="0.2">
      <c r="J7808">
        <f t="shared" si="363"/>
        <v>7806</v>
      </c>
      <c r="K7808" t="str" cm="1">
        <f t="array" ref="K7808">IFERROR(INDEX(tblClientes[Cliente],INT($J7808/ROWS(tblConsorcios[Produto]))+1),"")</f>
        <v/>
      </c>
      <c r="L7808" t="str" cm="1">
        <f t="array" ref="L7808">IFERROR(INDEX(tblConsorcios[Produto],MOD($J7808,ROWS(tblConsorcios[Produto]))+1),"")</f>
        <v>Imóvel IE130 – 240m</v>
      </c>
      <c r="M7808" s="20" cm="1">
        <f t="array" ref="M7808">IFERROR(INDEX(tblConsorcios[Valor da Carta (R$)],MOD($J7808,ROWS(tblConsorcios[Produto]))+1),"")</f>
        <v>130000</v>
      </c>
      <c r="N7808" s="2" cm="1">
        <f t="array" ref="N7808">IFERROR(INDEX(tblConsorcios[Prazo (meses)],MOD($J7808,ROWS(tblConsorcios[Produto]))+1),"")</f>
        <v>240</v>
      </c>
      <c r="O7808" s="20" cm="1">
        <f t="array" ref="O7808">IFERROR(INDEX(tblConsorcios[Parcela Mensal (R$)],MOD($J7808,ROWS(tblConsorcios[Produto]))+1),"")</f>
        <v>697.67</v>
      </c>
      <c r="P7808" s="20" t="str" cm="1">
        <f t="array" ref="P7808">IFERROR(INDEX(tblClientes[Dividendo Mensal (R$)],INT($J7808/ROWS(tblConsorcios[Produto]))+1),"")</f>
        <v/>
      </c>
      <c r="Q7808" s="20" t="str">
        <f t="shared" si="364"/>
        <v/>
      </c>
      <c r="R7808">
        <f t="shared" si="365"/>
        <v>0</v>
      </c>
    </row>
    <row r="7809" spans="10:18" x14ac:dyDescent="0.2">
      <c r="J7809">
        <f t="shared" si="363"/>
        <v>7807</v>
      </c>
      <c r="K7809" t="str" cm="1">
        <f t="array" ref="K7809">IFERROR(INDEX(tblClientes[Cliente],INT($J7809/ROWS(tblConsorcios[Produto]))+1),"")</f>
        <v/>
      </c>
      <c r="L7809" t="str" cm="1">
        <f t="array" ref="L7809">IFERROR(INDEX(tblConsorcios[Produto],MOD($J7809,ROWS(tblConsorcios[Produto]))+1),"")</f>
        <v>Imóvel IE130 – 220m</v>
      </c>
      <c r="M7809" s="20" cm="1">
        <f t="array" ref="M7809">IFERROR(INDEX(tblConsorcios[Valor da Carta (R$)],MOD($J7809,ROWS(tblConsorcios[Produto]))+1),"")</f>
        <v>130000</v>
      </c>
      <c r="N7809" s="2" cm="1">
        <f t="array" ref="N7809">IFERROR(INDEX(tblConsorcios[Prazo (meses)],MOD($J7809,ROWS(tblConsorcios[Produto]))+1),"")</f>
        <v>220</v>
      </c>
      <c r="O7809" s="20" cm="1">
        <f t="array" ref="O7809">IFERROR(INDEX(tblConsorcios[Parcela Mensal (R$)],MOD($J7809,ROWS(tblConsorcios[Produto]))+1),"")</f>
        <v>755.18</v>
      </c>
      <c r="P7809" s="20" t="str" cm="1">
        <f t="array" ref="P7809">IFERROR(INDEX(tblClientes[Dividendo Mensal (R$)],INT($J7809/ROWS(tblConsorcios[Produto]))+1),"")</f>
        <v/>
      </c>
      <c r="Q7809" s="20" t="str">
        <f t="shared" si="364"/>
        <v/>
      </c>
      <c r="R7809">
        <f t="shared" si="365"/>
        <v>0</v>
      </c>
    </row>
    <row r="7810" spans="10:18" x14ac:dyDescent="0.2">
      <c r="J7810">
        <f t="shared" si="363"/>
        <v>7808</v>
      </c>
      <c r="K7810" t="str" cm="1">
        <f t="array" ref="K7810">IFERROR(INDEX(tblClientes[Cliente],INT($J7810/ROWS(tblConsorcios[Produto]))+1),"")</f>
        <v/>
      </c>
      <c r="L7810" t="str" cm="1">
        <f t="array" ref="L7810">IFERROR(INDEX(tblConsorcios[Produto],MOD($J7810,ROWS(tblConsorcios[Produto]))+1),"")</f>
        <v>Imóvel IE130 – 200m</v>
      </c>
      <c r="M7810" s="20" cm="1">
        <f t="array" ref="M7810">IFERROR(INDEX(tblConsorcios[Valor da Carta (R$)],MOD($J7810,ROWS(tblConsorcios[Produto]))+1),"")</f>
        <v>130000</v>
      </c>
      <c r="N7810" s="2" cm="1">
        <f t="array" ref="N7810">IFERROR(INDEX(tblConsorcios[Prazo (meses)],MOD($J7810,ROWS(tblConsorcios[Produto]))+1),"")</f>
        <v>200</v>
      </c>
      <c r="O7810" s="20" cm="1">
        <f t="array" ref="O7810">IFERROR(INDEX(tblConsorcios[Parcela Mensal (R$)],MOD($J7810,ROWS(tblConsorcios[Produto]))+1),"")</f>
        <v>824.2</v>
      </c>
      <c r="P7810" s="20" t="str" cm="1">
        <f t="array" ref="P7810">IFERROR(INDEX(tblClientes[Dividendo Mensal (R$)],INT($J7810/ROWS(tblConsorcios[Produto]))+1),"")</f>
        <v/>
      </c>
      <c r="Q7810" s="20" t="str">
        <f t="shared" si="364"/>
        <v/>
      </c>
      <c r="R7810">
        <f t="shared" si="365"/>
        <v>0</v>
      </c>
    </row>
    <row r="7811" spans="10:18" x14ac:dyDescent="0.2">
      <c r="J7811">
        <f t="shared" ref="J7811:J7874" si="366">ROW()-2</f>
        <v>7809</v>
      </c>
      <c r="K7811" t="str" cm="1">
        <f t="array" ref="K7811">IFERROR(INDEX(tblClientes[Cliente],INT($J7811/ROWS(tblConsorcios[Produto]))+1),"")</f>
        <v/>
      </c>
      <c r="L7811" t="str" cm="1">
        <f t="array" ref="L7811">IFERROR(INDEX(tblConsorcios[Produto],MOD($J7811,ROWS(tblConsorcios[Produto]))+1),"")</f>
        <v>Imóvel IE120 – 240m</v>
      </c>
      <c r="M7811" s="20" cm="1">
        <f t="array" ref="M7811">IFERROR(INDEX(tblConsorcios[Valor da Carta (R$)],MOD($J7811,ROWS(tblConsorcios[Produto]))+1),"")</f>
        <v>120000</v>
      </c>
      <c r="N7811" s="2" cm="1">
        <f t="array" ref="N7811">IFERROR(INDEX(tblConsorcios[Prazo (meses)],MOD($J7811,ROWS(tblConsorcios[Produto]))+1),"")</f>
        <v>240</v>
      </c>
      <c r="O7811" s="20" cm="1">
        <f t="array" ref="O7811">IFERROR(INDEX(tblConsorcios[Parcela Mensal (R$)],MOD($J7811,ROWS(tblConsorcios[Produto]))+1),"")</f>
        <v>644</v>
      </c>
      <c r="P7811" s="20" t="str" cm="1">
        <f t="array" ref="P7811">IFERROR(INDEX(tblClientes[Dividendo Mensal (R$)],INT($J7811/ROWS(tblConsorcios[Produto]))+1),"")</f>
        <v/>
      </c>
      <c r="Q7811" s="20" t="str">
        <f t="shared" ref="Q7811:Q7874" si="367">IF(AND(ISNUMBER(O7811),ISNUMBER(P7811)),P7811-O7811,"")</f>
        <v/>
      </c>
      <c r="R7811">
        <f t="shared" ref="R7811:R7874" si="368">IF(AND(ISNUMBER(O7811),ISNUMBER(P7811),O7811&lt;=P7811),1,0)</f>
        <v>0</v>
      </c>
    </row>
    <row r="7812" spans="10:18" x14ac:dyDescent="0.2">
      <c r="J7812">
        <f t="shared" si="366"/>
        <v>7810</v>
      </c>
      <c r="K7812" t="str" cm="1">
        <f t="array" ref="K7812">IFERROR(INDEX(tblClientes[Cliente],INT($J7812/ROWS(tblConsorcios[Produto]))+1),"")</f>
        <v/>
      </c>
      <c r="L7812" t="str" cm="1">
        <f t="array" ref="L7812">IFERROR(INDEX(tblConsorcios[Produto],MOD($J7812,ROWS(tblConsorcios[Produto]))+1),"")</f>
        <v>Imóvel IE120 – 220m</v>
      </c>
      <c r="M7812" s="20" cm="1">
        <f t="array" ref="M7812">IFERROR(INDEX(tblConsorcios[Valor da Carta (R$)],MOD($J7812,ROWS(tblConsorcios[Produto]))+1),"")</f>
        <v>120000</v>
      </c>
      <c r="N7812" s="2" cm="1">
        <f t="array" ref="N7812">IFERROR(INDEX(tblConsorcios[Prazo (meses)],MOD($J7812,ROWS(tblConsorcios[Produto]))+1),"")</f>
        <v>220</v>
      </c>
      <c r="O7812" s="20" cm="1">
        <f t="array" ref="O7812">IFERROR(INDEX(tblConsorcios[Parcela Mensal (R$)],MOD($J7812,ROWS(tblConsorcios[Produto]))+1),"")</f>
        <v>697.09</v>
      </c>
      <c r="P7812" s="20" t="str" cm="1">
        <f t="array" ref="P7812">IFERROR(INDEX(tblClientes[Dividendo Mensal (R$)],INT($J7812/ROWS(tblConsorcios[Produto]))+1),"")</f>
        <v/>
      </c>
      <c r="Q7812" s="20" t="str">
        <f t="shared" si="367"/>
        <v/>
      </c>
      <c r="R7812">
        <f t="shared" si="368"/>
        <v>0</v>
      </c>
    </row>
    <row r="7813" spans="10:18" x14ac:dyDescent="0.2">
      <c r="J7813">
        <f t="shared" si="366"/>
        <v>7811</v>
      </c>
      <c r="K7813" t="str" cm="1">
        <f t="array" ref="K7813">IFERROR(INDEX(tblClientes[Cliente],INT($J7813/ROWS(tblConsorcios[Produto]))+1),"")</f>
        <v/>
      </c>
      <c r="L7813" t="str" cm="1">
        <f t="array" ref="L7813">IFERROR(INDEX(tblConsorcios[Produto],MOD($J7813,ROWS(tblConsorcios[Produto]))+1),"")</f>
        <v>Imóvel IE120 – 200m</v>
      </c>
      <c r="M7813" s="20" cm="1">
        <f t="array" ref="M7813">IFERROR(INDEX(tblConsorcios[Valor da Carta (R$)],MOD($J7813,ROWS(tblConsorcios[Produto]))+1),"")</f>
        <v>120000</v>
      </c>
      <c r="N7813" s="2" cm="1">
        <f t="array" ref="N7813">IFERROR(INDEX(tblConsorcios[Prazo (meses)],MOD($J7813,ROWS(tblConsorcios[Produto]))+1),"")</f>
        <v>200</v>
      </c>
      <c r="O7813" s="20" cm="1">
        <f t="array" ref="O7813">IFERROR(INDEX(tblConsorcios[Parcela Mensal (R$)],MOD($J7813,ROWS(tblConsorcios[Produto]))+1),"")</f>
        <v>760.8</v>
      </c>
      <c r="P7813" s="20" t="str" cm="1">
        <f t="array" ref="P7813">IFERROR(INDEX(tblClientes[Dividendo Mensal (R$)],INT($J7813/ROWS(tblConsorcios[Produto]))+1),"")</f>
        <v/>
      </c>
      <c r="Q7813" s="20" t="str">
        <f t="shared" si="367"/>
        <v/>
      </c>
      <c r="R7813">
        <f t="shared" si="368"/>
        <v>0</v>
      </c>
    </row>
    <row r="7814" spans="10:18" x14ac:dyDescent="0.2">
      <c r="J7814">
        <f t="shared" si="366"/>
        <v>7812</v>
      </c>
      <c r="K7814" t="str" cm="1">
        <f t="array" ref="K7814">IFERROR(INDEX(tblClientes[Cliente],INT($J7814/ROWS(tblConsorcios[Produto]))+1),"")</f>
        <v/>
      </c>
      <c r="L7814" t="str" cm="1">
        <f t="array" ref="L7814">IFERROR(INDEX(tblConsorcios[Produto],MOD($J7814,ROWS(tblConsorcios[Produto]))+1),"")</f>
        <v>Imóvel IE600 – 240m</v>
      </c>
      <c r="M7814" s="20" cm="1">
        <f t="array" ref="M7814">IFERROR(INDEX(tblConsorcios[Valor da Carta (R$)],MOD($J7814,ROWS(tblConsorcios[Produto]))+1),"")</f>
        <v>600000</v>
      </c>
      <c r="N7814" s="2" cm="1">
        <f t="array" ref="N7814">IFERROR(INDEX(tblConsorcios[Prazo (meses)],MOD($J7814,ROWS(tblConsorcios[Produto]))+1),"")</f>
        <v>240</v>
      </c>
      <c r="O7814" s="20" cm="1">
        <f t="array" ref="O7814">IFERROR(INDEX(tblConsorcios[Parcela Mensal (R$)],MOD($J7814,ROWS(tblConsorcios[Produto]))+1),"")</f>
        <v>3220</v>
      </c>
      <c r="P7814" s="20" t="str" cm="1">
        <f t="array" ref="P7814">IFERROR(INDEX(tblClientes[Dividendo Mensal (R$)],INT($J7814/ROWS(tblConsorcios[Produto]))+1),"")</f>
        <v/>
      </c>
      <c r="Q7814" s="20" t="str">
        <f t="shared" si="367"/>
        <v/>
      </c>
      <c r="R7814">
        <f t="shared" si="368"/>
        <v>0</v>
      </c>
    </row>
    <row r="7815" spans="10:18" x14ac:dyDescent="0.2">
      <c r="J7815">
        <f t="shared" si="366"/>
        <v>7813</v>
      </c>
      <c r="K7815" t="str" cm="1">
        <f t="array" ref="K7815">IFERROR(INDEX(tblClientes[Cliente],INT($J7815/ROWS(tblConsorcios[Produto]))+1),"")</f>
        <v/>
      </c>
      <c r="L7815" t="str" cm="1">
        <f t="array" ref="L7815">IFERROR(INDEX(tblConsorcios[Produto],MOD($J7815,ROWS(tblConsorcios[Produto]))+1),"")</f>
        <v>Imóvel IE600 – 220m</v>
      </c>
      <c r="M7815" s="20" cm="1">
        <f t="array" ref="M7815">IFERROR(INDEX(tblConsorcios[Valor da Carta (R$)],MOD($J7815,ROWS(tblConsorcios[Produto]))+1),"")</f>
        <v>600000</v>
      </c>
      <c r="N7815" s="2" cm="1">
        <f t="array" ref="N7815">IFERROR(INDEX(tblConsorcios[Prazo (meses)],MOD($J7815,ROWS(tblConsorcios[Produto]))+1),"")</f>
        <v>220</v>
      </c>
      <c r="O7815" s="20" cm="1">
        <f t="array" ref="O7815">IFERROR(INDEX(tblConsorcios[Parcela Mensal (R$)],MOD($J7815,ROWS(tblConsorcios[Produto]))+1),"")</f>
        <v>3485.45</v>
      </c>
      <c r="P7815" s="20" t="str" cm="1">
        <f t="array" ref="P7815">IFERROR(INDEX(tblClientes[Dividendo Mensal (R$)],INT($J7815/ROWS(tblConsorcios[Produto]))+1),"")</f>
        <v/>
      </c>
      <c r="Q7815" s="20" t="str">
        <f t="shared" si="367"/>
        <v/>
      </c>
      <c r="R7815">
        <f t="shared" si="368"/>
        <v>0</v>
      </c>
    </row>
    <row r="7816" spans="10:18" x14ac:dyDescent="0.2">
      <c r="J7816">
        <f t="shared" si="366"/>
        <v>7814</v>
      </c>
      <c r="K7816" t="str" cm="1">
        <f t="array" ref="K7816">IFERROR(INDEX(tblClientes[Cliente],INT($J7816/ROWS(tblConsorcios[Produto]))+1),"")</f>
        <v/>
      </c>
      <c r="L7816" t="str" cm="1">
        <f t="array" ref="L7816">IFERROR(INDEX(tblConsorcios[Produto],MOD($J7816,ROWS(tblConsorcios[Produto]))+1),"")</f>
        <v>Imóvel IE600 – 200m</v>
      </c>
      <c r="M7816" s="20" cm="1">
        <f t="array" ref="M7816">IFERROR(INDEX(tblConsorcios[Valor da Carta (R$)],MOD($J7816,ROWS(tblConsorcios[Produto]))+1),"")</f>
        <v>600000</v>
      </c>
      <c r="N7816" s="2" cm="1">
        <f t="array" ref="N7816">IFERROR(INDEX(tblConsorcios[Prazo (meses)],MOD($J7816,ROWS(tblConsorcios[Produto]))+1),"")</f>
        <v>200</v>
      </c>
      <c r="O7816" s="20" cm="1">
        <f t="array" ref="O7816">IFERROR(INDEX(tblConsorcios[Parcela Mensal (R$)],MOD($J7816,ROWS(tblConsorcios[Produto]))+1),"")</f>
        <v>3804</v>
      </c>
      <c r="P7816" s="20" t="str" cm="1">
        <f t="array" ref="P7816">IFERROR(INDEX(tblClientes[Dividendo Mensal (R$)],INT($J7816/ROWS(tblConsorcios[Produto]))+1),"")</f>
        <v/>
      </c>
      <c r="Q7816" s="20" t="str">
        <f t="shared" si="367"/>
        <v/>
      </c>
      <c r="R7816">
        <f t="shared" si="368"/>
        <v>0</v>
      </c>
    </row>
    <row r="7817" spans="10:18" x14ac:dyDescent="0.2">
      <c r="J7817">
        <f t="shared" si="366"/>
        <v>7815</v>
      </c>
      <c r="K7817" t="str" cm="1">
        <f t="array" ref="K7817">IFERROR(INDEX(tblClientes[Cliente],INT($J7817/ROWS(tblConsorcios[Produto]))+1),"")</f>
        <v/>
      </c>
      <c r="L7817" t="str" cm="1">
        <f t="array" ref="L7817">IFERROR(INDEX(tblConsorcios[Produto],MOD($J7817,ROWS(tblConsorcios[Produto]))+1),"")</f>
        <v>Imóvel IE580 – 240m</v>
      </c>
      <c r="M7817" s="20" cm="1">
        <f t="array" ref="M7817">IFERROR(INDEX(tblConsorcios[Valor da Carta (R$)],MOD($J7817,ROWS(tblConsorcios[Produto]))+1),"")</f>
        <v>580000</v>
      </c>
      <c r="N7817" s="2" cm="1">
        <f t="array" ref="N7817">IFERROR(INDEX(tblConsorcios[Prazo (meses)],MOD($J7817,ROWS(tblConsorcios[Produto]))+1),"")</f>
        <v>240</v>
      </c>
      <c r="O7817" s="20" cm="1">
        <f t="array" ref="O7817">IFERROR(INDEX(tblConsorcios[Parcela Mensal (R$)],MOD($J7817,ROWS(tblConsorcios[Produto]))+1),"")</f>
        <v>3112.67</v>
      </c>
      <c r="P7817" s="20" t="str" cm="1">
        <f t="array" ref="P7817">IFERROR(INDEX(tblClientes[Dividendo Mensal (R$)],INT($J7817/ROWS(tblConsorcios[Produto]))+1),"")</f>
        <v/>
      </c>
      <c r="Q7817" s="20" t="str">
        <f t="shared" si="367"/>
        <v/>
      </c>
      <c r="R7817">
        <f t="shared" si="368"/>
        <v>0</v>
      </c>
    </row>
    <row r="7818" spans="10:18" x14ac:dyDescent="0.2">
      <c r="J7818">
        <f t="shared" si="366"/>
        <v>7816</v>
      </c>
      <c r="K7818" t="str" cm="1">
        <f t="array" ref="K7818">IFERROR(INDEX(tblClientes[Cliente],INT($J7818/ROWS(tblConsorcios[Produto]))+1),"")</f>
        <v/>
      </c>
      <c r="L7818" t="str" cm="1">
        <f t="array" ref="L7818">IFERROR(INDEX(tblConsorcios[Produto],MOD($J7818,ROWS(tblConsorcios[Produto]))+1),"")</f>
        <v>Imóvel IE580 – 220m</v>
      </c>
      <c r="M7818" s="20" cm="1">
        <f t="array" ref="M7818">IFERROR(INDEX(tblConsorcios[Valor da Carta (R$)],MOD($J7818,ROWS(tblConsorcios[Produto]))+1),"")</f>
        <v>580000</v>
      </c>
      <c r="N7818" s="2" cm="1">
        <f t="array" ref="N7818">IFERROR(INDEX(tblConsorcios[Prazo (meses)],MOD($J7818,ROWS(tblConsorcios[Produto]))+1),"")</f>
        <v>220</v>
      </c>
      <c r="O7818" s="20" cm="1">
        <f t="array" ref="O7818">IFERROR(INDEX(tblConsorcios[Parcela Mensal (R$)],MOD($J7818,ROWS(tblConsorcios[Produto]))+1),"")</f>
        <v>3369.27</v>
      </c>
      <c r="P7818" s="20" t="str" cm="1">
        <f t="array" ref="P7818">IFERROR(INDEX(tblClientes[Dividendo Mensal (R$)],INT($J7818/ROWS(tblConsorcios[Produto]))+1),"")</f>
        <v/>
      </c>
      <c r="Q7818" s="20" t="str">
        <f t="shared" si="367"/>
        <v/>
      </c>
      <c r="R7818">
        <f t="shared" si="368"/>
        <v>0</v>
      </c>
    </row>
    <row r="7819" spans="10:18" x14ac:dyDescent="0.2">
      <c r="J7819">
        <f t="shared" si="366"/>
        <v>7817</v>
      </c>
      <c r="K7819" t="str" cm="1">
        <f t="array" ref="K7819">IFERROR(INDEX(tblClientes[Cliente],INT($J7819/ROWS(tblConsorcios[Produto]))+1),"")</f>
        <v/>
      </c>
      <c r="L7819" t="str" cm="1">
        <f t="array" ref="L7819">IFERROR(INDEX(tblConsorcios[Produto],MOD($J7819,ROWS(tblConsorcios[Produto]))+1),"")</f>
        <v>Imóvel IE580 – 200m</v>
      </c>
      <c r="M7819" s="20" cm="1">
        <f t="array" ref="M7819">IFERROR(INDEX(tblConsorcios[Valor da Carta (R$)],MOD($J7819,ROWS(tblConsorcios[Produto]))+1),"")</f>
        <v>580000</v>
      </c>
      <c r="N7819" s="2" cm="1">
        <f t="array" ref="N7819">IFERROR(INDEX(tblConsorcios[Prazo (meses)],MOD($J7819,ROWS(tblConsorcios[Produto]))+1),"")</f>
        <v>200</v>
      </c>
      <c r="O7819" s="20" cm="1">
        <f t="array" ref="O7819">IFERROR(INDEX(tblConsorcios[Parcela Mensal (R$)],MOD($J7819,ROWS(tblConsorcios[Produto]))+1),"")</f>
        <v>3677.2</v>
      </c>
      <c r="P7819" s="20" t="str" cm="1">
        <f t="array" ref="P7819">IFERROR(INDEX(tblClientes[Dividendo Mensal (R$)],INT($J7819/ROWS(tblConsorcios[Produto]))+1),"")</f>
        <v/>
      </c>
      <c r="Q7819" s="20" t="str">
        <f t="shared" si="367"/>
        <v/>
      </c>
      <c r="R7819">
        <f t="shared" si="368"/>
        <v>0</v>
      </c>
    </row>
    <row r="7820" spans="10:18" x14ac:dyDescent="0.2">
      <c r="J7820">
        <f t="shared" si="366"/>
        <v>7818</v>
      </c>
      <c r="K7820" t="str" cm="1">
        <f t="array" ref="K7820">IFERROR(INDEX(tblClientes[Cliente],INT($J7820/ROWS(tblConsorcios[Produto]))+1),"")</f>
        <v/>
      </c>
      <c r="L7820" t="str" cm="1">
        <f t="array" ref="L7820">IFERROR(INDEX(tblConsorcios[Produto],MOD($J7820,ROWS(tblConsorcios[Produto]))+1),"")</f>
        <v>Imóvel IE550 – 240m</v>
      </c>
      <c r="M7820" s="20" cm="1">
        <f t="array" ref="M7820">IFERROR(INDEX(tblConsorcios[Valor da Carta (R$)],MOD($J7820,ROWS(tblConsorcios[Produto]))+1),"")</f>
        <v>550000</v>
      </c>
      <c r="N7820" s="2" cm="1">
        <f t="array" ref="N7820">IFERROR(INDEX(tblConsorcios[Prazo (meses)],MOD($J7820,ROWS(tblConsorcios[Produto]))+1),"")</f>
        <v>240</v>
      </c>
      <c r="O7820" s="20" cm="1">
        <f t="array" ref="O7820">IFERROR(INDEX(tblConsorcios[Parcela Mensal (R$)],MOD($J7820,ROWS(tblConsorcios[Produto]))+1),"")</f>
        <v>2951.67</v>
      </c>
      <c r="P7820" s="20" t="str" cm="1">
        <f t="array" ref="P7820">IFERROR(INDEX(tblClientes[Dividendo Mensal (R$)],INT($J7820/ROWS(tblConsorcios[Produto]))+1),"")</f>
        <v/>
      </c>
      <c r="Q7820" s="20" t="str">
        <f t="shared" si="367"/>
        <v/>
      </c>
      <c r="R7820">
        <f t="shared" si="368"/>
        <v>0</v>
      </c>
    </row>
    <row r="7821" spans="10:18" x14ac:dyDescent="0.2">
      <c r="J7821">
        <f t="shared" si="366"/>
        <v>7819</v>
      </c>
      <c r="K7821" t="str" cm="1">
        <f t="array" ref="K7821">IFERROR(INDEX(tblClientes[Cliente],INT($J7821/ROWS(tblConsorcios[Produto]))+1),"")</f>
        <v/>
      </c>
      <c r="L7821" t="str" cm="1">
        <f t="array" ref="L7821">IFERROR(INDEX(tblConsorcios[Produto],MOD($J7821,ROWS(tblConsorcios[Produto]))+1),"")</f>
        <v>Imóvel IE550 – 220m</v>
      </c>
      <c r="M7821" s="20" cm="1">
        <f t="array" ref="M7821">IFERROR(INDEX(tblConsorcios[Valor da Carta (R$)],MOD($J7821,ROWS(tblConsorcios[Produto]))+1),"")</f>
        <v>550000</v>
      </c>
      <c r="N7821" s="2" cm="1">
        <f t="array" ref="N7821">IFERROR(INDEX(tblConsorcios[Prazo (meses)],MOD($J7821,ROWS(tblConsorcios[Produto]))+1),"")</f>
        <v>220</v>
      </c>
      <c r="O7821" s="20" cm="1">
        <f t="array" ref="O7821">IFERROR(INDEX(tblConsorcios[Parcela Mensal (R$)],MOD($J7821,ROWS(tblConsorcios[Produto]))+1),"")</f>
        <v>3195</v>
      </c>
      <c r="P7821" s="20" t="str" cm="1">
        <f t="array" ref="P7821">IFERROR(INDEX(tblClientes[Dividendo Mensal (R$)],INT($J7821/ROWS(tblConsorcios[Produto]))+1),"")</f>
        <v/>
      </c>
      <c r="Q7821" s="20" t="str">
        <f t="shared" si="367"/>
        <v/>
      </c>
      <c r="R7821">
        <f t="shared" si="368"/>
        <v>0</v>
      </c>
    </row>
    <row r="7822" spans="10:18" x14ac:dyDescent="0.2">
      <c r="J7822">
        <f t="shared" si="366"/>
        <v>7820</v>
      </c>
      <c r="K7822" t="str" cm="1">
        <f t="array" ref="K7822">IFERROR(INDEX(tblClientes[Cliente],INT($J7822/ROWS(tblConsorcios[Produto]))+1),"")</f>
        <v/>
      </c>
      <c r="L7822" t="str" cm="1">
        <f t="array" ref="L7822">IFERROR(INDEX(tblConsorcios[Produto],MOD($J7822,ROWS(tblConsorcios[Produto]))+1),"")</f>
        <v>Imóvel IE550 – 200m</v>
      </c>
      <c r="M7822" s="20" cm="1">
        <f t="array" ref="M7822">IFERROR(INDEX(tblConsorcios[Valor da Carta (R$)],MOD($J7822,ROWS(tblConsorcios[Produto]))+1),"")</f>
        <v>550000</v>
      </c>
      <c r="N7822" s="2" cm="1">
        <f t="array" ref="N7822">IFERROR(INDEX(tblConsorcios[Prazo (meses)],MOD($J7822,ROWS(tblConsorcios[Produto]))+1),"")</f>
        <v>200</v>
      </c>
      <c r="O7822" s="20" cm="1">
        <f t="array" ref="O7822">IFERROR(INDEX(tblConsorcios[Parcela Mensal (R$)],MOD($J7822,ROWS(tblConsorcios[Produto]))+1),"")</f>
        <v>3487</v>
      </c>
      <c r="P7822" s="20" t="str" cm="1">
        <f t="array" ref="P7822">IFERROR(INDEX(tblClientes[Dividendo Mensal (R$)],INT($J7822/ROWS(tblConsorcios[Produto]))+1),"")</f>
        <v/>
      </c>
      <c r="Q7822" s="20" t="str">
        <f t="shared" si="367"/>
        <v/>
      </c>
      <c r="R7822">
        <f t="shared" si="368"/>
        <v>0</v>
      </c>
    </row>
    <row r="7823" spans="10:18" x14ac:dyDescent="0.2">
      <c r="J7823">
        <f t="shared" si="366"/>
        <v>7821</v>
      </c>
      <c r="K7823" t="str" cm="1">
        <f t="array" ref="K7823">IFERROR(INDEX(tblClientes[Cliente],INT($J7823/ROWS(tblConsorcios[Produto]))+1),"")</f>
        <v/>
      </c>
      <c r="L7823" t="str" cm="1">
        <f t="array" ref="L7823">IFERROR(INDEX(tblConsorcios[Produto],MOD($J7823,ROWS(tblConsorcios[Produto]))+1),"")</f>
        <v>Imóvel IE530 – 240m</v>
      </c>
      <c r="M7823" s="20" cm="1">
        <f t="array" ref="M7823">IFERROR(INDEX(tblConsorcios[Valor da Carta (R$)],MOD($J7823,ROWS(tblConsorcios[Produto]))+1),"")</f>
        <v>530000</v>
      </c>
      <c r="N7823" s="2" cm="1">
        <f t="array" ref="N7823">IFERROR(INDEX(tblConsorcios[Prazo (meses)],MOD($J7823,ROWS(tblConsorcios[Produto]))+1),"")</f>
        <v>240</v>
      </c>
      <c r="O7823" s="20" cm="1">
        <f t="array" ref="O7823">IFERROR(INDEX(tblConsorcios[Parcela Mensal (R$)],MOD($J7823,ROWS(tblConsorcios[Produto]))+1),"")</f>
        <v>2844.33</v>
      </c>
      <c r="P7823" s="20" t="str" cm="1">
        <f t="array" ref="P7823">IFERROR(INDEX(tblClientes[Dividendo Mensal (R$)],INT($J7823/ROWS(tblConsorcios[Produto]))+1),"")</f>
        <v/>
      </c>
      <c r="Q7823" s="20" t="str">
        <f t="shared" si="367"/>
        <v/>
      </c>
      <c r="R7823">
        <f t="shared" si="368"/>
        <v>0</v>
      </c>
    </row>
    <row r="7824" spans="10:18" x14ac:dyDescent="0.2">
      <c r="J7824">
        <f t="shared" si="366"/>
        <v>7822</v>
      </c>
      <c r="K7824" t="str" cm="1">
        <f t="array" ref="K7824">IFERROR(INDEX(tblClientes[Cliente],INT($J7824/ROWS(tblConsorcios[Produto]))+1),"")</f>
        <v/>
      </c>
      <c r="L7824" t="str" cm="1">
        <f t="array" ref="L7824">IFERROR(INDEX(tblConsorcios[Produto],MOD($J7824,ROWS(tblConsorcios[Produto]))+1),"")</f>
        <v>Imóvel IE530 – 220m</v>
      </c>
      <c r="M7824" s="20" cm="1">
        <f t="array" ref="M7824">IFERROR(INDEX(tblConsorcios[Valor da Carta (R$)],MOD($J7824,ROWS(tblConsorcios[Produto]))+1),"")</f>
        <v>530000</v>
      </c>
      <c r="N7824" s="2" cm="1">
        <f t="array" ref="N7824">IFERROR(INDEX(tblConsorcios[Prazo (meses)],MOD($J7824,ROWS(tblConsorcios[Produto]))+1),"")</f>
        <v>220</v>
      </c>
      <c r="O7824" s="20" cm="1">
        <f t="array" ref="O7824">IFERROR(INDEX(tblConsorcios[Parcela Mensal (R$)],MOD($J7824,ROWS(tblConsorcios[Produto]))+1),"")</f>
        <v>3078.82</v>
      </c>
      <c r="P7824" s="20" t="str" cm="1">
        <f t="array" ref="P7824">IFERROR(INDEX(tblClientes[Dividendo Mensal (R$)],INT($J7824/ROWS(tblConsorcios[Produto]))+1),"")</f>
        <v/>
      </c>
      <c r="Q7824" s="20" t="str">
        <f t="shared" si="367"/>
        <v/>
      </c>
      <c r="R7824">
        <f t="shared" si="368"/>
        <v>0</v>
      </c>
    </row>
    <row r="7825" spans="10:18" x14ac:dyDescent="0.2">
      <c r="J7825">
        <f t="shared" si="366"/>
        <v>7823</v>
      </c>
      <c r="K7825" t="str" cm="1">
        <f t="array" ref="K7825">IFERROR(INDEX(tblClientes[Cliente],INT($J7825/ROWS(tblConsorcios[Produto]))+1),"")</f>
        <v/>
      </c>
      <c r="L7825" t="str" cm="1">
        <f t="array" ref="L7825">IFERROR(INDEX(tblConsorcios[Produto],MOD($J7825,ROWS(tblConsorcios[Produto]))+1),"")</f>
        <v>Imóvel IE530 – 200m</v>
      </c>
      <c r="M7825" s="20" cm="1">
        <f t="array" ref="M7825">IFERROR(INDEX(tblConsorcios[Valor da Carta (R$)],MOD($J7825,ROWS(tblConsorcios[Produto]))+1),"")</f>
        <v>530000</v>
      </c>
      <c r="N7825" s="2" cm="1">
        <f t="array" ref="N7825">IFERROR(INDEX(tblConsorcios[Prazo (meses)],MOD($J7825,ROWS(tblConsorcios[Produto]))+1),"")</f>
        <v>200</v>
      </c>
      <c r="O7825" s="20" cm="1">
        <f t="array" ref="O7825">IFERROR(INDEX(tblConsorcios[Parcela Mensal (R$)],MOD($J7825,ROWS(tblConsorcios[Produto]))+1),"")</f>
        <v>3360.2</v>
      </c>
      <c r="P7825" s="20" t="str" cm="1">
        <f t="array" ref="P7825">IFERROR(INDEX(tblClientes[Dividendo Mensal (R$)],INT($J7825/ROWS(tblConsorcios[Produto]))+1),"")</f>
        <v/>
      </c>
      <c r="Q7825" s="20" t="str">
        <f t="shared" si="367"/>
        <v/>
      </c>
      <c r="R7825">
        <f t="shared" si="368"/>
        <v>0</v>
      </c>
    </row>
    <row r="7826" spans="10:18" x14ac:dyDescent="0.2">
      <c r="J7826">
        <f t="shared" si="366"/>
        <v>7824</v>
      </c>
      <c r="K7826" t="str" cm="1">
        <f t="array" ref="K7826">IFERROR(INDEX(tblClientes[Cliente],INT($J7826/ROWS(tblConsorcios[Produto]))+1),"")</f>
        <v/>
      </c>
      <c r="L7826" t="str" cm="1">
        <f t="array" ref="L7826">IFERROR(INDEX(tblConsorcios[Produto],MOD($J7826,ROWS(tblConsorcios[Produto]))+1),"")</f>
        <v>Imóvel IE500 – 240m</v>
      </c>
      <c r="M7826" s="20" cm="1">
        <f t="array" ref="M7826">IFERROR(INDEX(tblConsorcios[Valor da Carta (R$)],MOD($J7826,ROWS(tblConsorcios[Produto]))+1),"")</f>
        <v>500000</v>
      </c>
      <c r="N7826" s="2" cm="1">
        <f t="array" ref="N7826">IFERROR(INDEX(tblConsorcios[Prazo (meses)],MOD($J7826,ROWS(tblConsorcios[Produto]))+1),"")</f>
        <v>240</v>
      </c>
      <c r="O7826" s="20" cm="1">
        <f t="array" ref="O7826">IFERROR(INDEX(tblConsorcios[Parcela Mensal (R$)],MOD($J7826,ROWS(tblConsorcios[Produto]))+1),"")</f>
        <v>2683.33</v>
      </c>
      <c r="P7826" s="20" t="str" cm="1">
        <f t="array" ref="P7826">IFERROR(INDEX(tblClientes[Dividendo Mensal (R$)],INT($J7826/ROWS(tblConsorcios[Produto]))+1),"")</f>
        <v/>
      </c>
      <c r="Q7826" s="20" t="str">
        <f t="shared" si="367"/>
        <v/>
      </c>
      <c r="R7826">
        <f t="shared" si="368"/>
        <v>0</v>
      </c>
    </row>
    <row r="7827" spans="10:18" x14ac:dyDescent="0.2">
      <c r="J7827">
        <f t="shared" si="366"/>
        <v>7825</v>
      </c>
      <c r="K7827" t="str" cm="1">
        <f t="array" ref="K7827">IFERROR(INDEX(tblClientes[Cliente],INT($J7827/ROWS(tblConsorcios[Produto]))+1),"")</f>
        <v/>
      </c>
      <c r="L7827" t="str" cm="1">
        <f t="array" ref="L7827">IFERROR(INDEX(tblConsorcios[Produto],MOD($J7827,ROWS(tblConsorcios[Produto]))+1),"")</f>
        <v>Imóvel IE500 – 220m</v>
      </c>
      <c r="M7827" s="20" cm="1">
        <f t="array" ref="M7827">IFERROR(INDEX(tblConsorcios[Valor da Carta (R$)],MOD($J7827,ROWS(tblConsorcios[Produto]))+1),"")</f>
        <v>500000</v>
      </c>
      <c r="N7827" s="2" cm="1">
        <f t="array" ref="N7827">IFERROR(INDEX(tblConsorcios[Prazo (meses)],MOD($J7827,ROWS(tblConsorcios[Produto]))+1),"")</f>
        <v>220</v>
      </c>
      <c r="O7827" s="20" cm="1">
        <f t="array" ref="O7827">IFERROR(INDEX(tblConsorcios[Parcela Mensal (R$)],MOD($J7827,ROWS(tblConsorcios[Produto]))+1),"")</f>
        <v>2904.55</v>
      </c>
      <c r="P7827" s="20" t="str" cm="1">
        <f t="array" ref="P7827">IFERROR(INDEX(tblClientes[Dividendo Mensal (R$)],INT($J7827/ROWS(tblConsorcios[Produto]))+1),"")</f>
        <v/>
      </c>
      <c r="Q7827" s="20" t="str">
        <f t="shared" si="367"/>
        <v/>
      </c>
      <c r="R7827">
        <f t="shared" si="368"/>
        <v>0</v>
      </c>
    </row>
    <row r="7828" spans="10:18" x14ac:dyDescent="0.2">
      <c r="J7828">
        <f t="shared" si="366"/>
        <v>7826</v>
      </c>
      <c r="K7828" t="str" cm="1">
        <f t="array" ref="K7828">IFERROR(INDEX(tblClientes[Cliente],INT($J7828/ROWS(tblConsorcios[Produto]))+1),"")</f>
        <v/>
      </c>
      <c r="L7828" t="str" cm="1">
        <f t="array" ref="L7828">IFERROR(INDEX(tblConsorcios[Produto],MOD($J7828,ROWS(tblConsorcios[Produto]))+1),"")</f>
        <v>Imóvel IE500 – 200m</v>
      </c>
      <c r="M7828" s="20" cm="1">
        <f t="array" ref="M7828">IFERROR(INDEX(tblConsorcios[Valor da Carta (R$)],MOD($J7828,ROWS(tblConsorcios[Produto]))+1),"")</f>
        <v>500000</v>
      </c>
      <c r="N7828" s="2" cm="1">
        <f t="array" ref="N7828">IFERROR(INDEX(tblConsorcios[Prazo (meses)],MOD($J7828,ROWS(tblConsorcios[Produto]))+1),"")</f>
        <v>200</v>
      </c>
      <c r="O7828" s="20" cm="1">
        <f t="array" ref="O7828">IFERROR(INDEX(tblConsorcios[Parcela Mensal (R$)],MOD($J7828,ROWS(tblConsorcios[Produto]))+1),"")</f>
        <v>3170</v>
      </c>
      <c r="P7828" s="20" t="str" cm="1">
        <f t="array" ref="P7828">IFERROR(INDEX(tblClientes[Dividendo Mensal (R$)],INT($J7828/ROWS(tblConsorcios[Produto]))+1),"")</f>
        <v/>
      </c>
      <c r="Q7828" s="20" t="str">
        <f t="shared" si="367"/>
        <v/>
      </c>
      <c r="R7828">
        <f t="shared" si="368"/>
        <v>0</v>
      </c>
    </row>
    <row r="7829" spans="10:18" x14ac:dyDescent="0.2">
      <c r="J7829">
        <f t="shared" si="366"/>
        <v>7827</v>
      </c>
      <c r="K7829" t="str" cm="1">
        <f t="array" ref="K7829">IFERROR(INDEX(tblClientes[Cliente],INT($J7829/ROWS(tblConsorcios[Produto]))+1),"")</f>
        <v/>
      </c>
      <c r="L7829" t="str" cm="1">
        <f t="array" ref="L7829">IFERROR(INDEX(tblConsorcios[Produto],MOD($J7829,ROWS(tblConsorcios[Produto]))+1),"")</f>
        <v>Imóvel IE480 – 240m</v>
      </c>
      <c r="M7829" s="20" cm="1">
        <f t="array" ref="M7829">IFERROR(INDEX(tblConsorcios[Valor da Carta (R$)],MOD($J7829,ROWS(tblConsorcios[Produto]))+1),"")</f>
        <v>480000</v>
      </c>
      <c r="N7829" s="2" cm="1">
        <f t="array" ref="N7829">IFERROR(INDEX(tblConsorcios[Prazo (meses)],MOD($J7829,ROWS(tblConsorcios[Produto]))+1),"")</f>
        <v>240</v>
      </c>
      <c r="O7829" s="20" cm="1">
        <f t="array" ref="O7829">IFERROR(INDEX(tblConsorcios[Parcela Mensal (R$)],MOD($J7829,ROWS(tblConsorcios[Produto]))+1),"")</f>
        <v>2576</v>
      </c>
      <c r="P7829" s="20" t="str" cm="1">
        <f t="array" ref="P7829">IFERROR(INDEX(tblClientes[Dividendo Mensal (R$)],INT($J7829/ROWS(tblConsorcios[Produto]))+1),"")</f>
        <v/>
      </c>
      <c r="Q7829" s="20" t="str">
        <f t="shared" si="367"/>
        <v/>
      </c>
      <c r="R7829">
        <f t="shared" si="368"/>
        <v>0</v>
      </c>
    </row>
    <row r="7830" spans="10:18" x14ac:dyDescent="0.2">
      <c r="J7830">
        <f t="shared" si="366"/>
        <v>7828</v>
      </c>
      <c r="K7830" t="str" cm="1">
        <f t="array" ref="K7830">IFERROR(INDEX(tblClientes[Cliente],INT($J7830/ROWS(tblConsorcios[Produto]))+1),"")</f>
        <v/>
      </c>
      <c r="L7830" t="str" cm="1">
        <f t="array" ref="L7830">IFERROR(INDEX(tblConsorcios[Produto],MOD($J7830,ROWS(tblConsorcios[Produto]))+1),"")</f>
        <v>Imóvel IE480 – 220m</v>
      </c>
      <c r="M7830" s="20" cm="1">
        <f t="array" ref="M7830">IFERROR(INDEX(tblConsorcios[Valor da Carta (R$)],MOD($J7830,ROWS(tblConsorcios[Produto]))+1),"")</f>
        <v>480000</v>
      </c>
      <c r="N7830" s="2" cm="1">
        <f t="array" ref="N7830">IFERROR(INDEX(tblConsorcios[Prazo (meses)],MOD($J7830,ROWS(tblConsorcios[Produto]))+1),"")</f>
        <v>220</v>
      </c>
      <c r="O7830" s="20" cm="1">
        <f t="array" ref="O7830">IFERROR(INDEX(tblConsorcios[Parcela Mensal (R$)],MOD($J7830,ROWS(tblConsorcios[Produto]))+1),"")</f>
        <v>2788.36</v>
      </c>
      <c r="P7830" s="20" t="str" cm="1">
        <f t="array" ref="P7830">IFERROR(INDEX(tblClientes[Dividendo Mensal (R$)],INT($J7830/ROWS(tblConsorcios[Produto]))+1),"")</f>
        <v/>
      </c>
      <c r="Q7830" s="20" t="str">
        <f t="shared" si="367"/>
        <v/>
      </c>
      <c r="R7830">
        <f t="shared" si="368"/>
        <v>0</v>
      </c>
    </row>
    <row r="7831" spans="10:18" x14ac:dyDescent="0.2">
      <c r="J7831">
        <f t="shared" si="366"/>
        <v>7829</v>
      </c>
      <c r="K7831" t="str" cm="1">
        <f t="array" ref="K7831">IFERROR(INDEX(tblClientes[Cliente],INT($J7831/ROWS(tblConsorcios[Produto]))+1),"")</f>
        <v/>
      </c>
      <c r="L7831" t="str" cm="1">
        <f t="array" ref="L7831">IFERROR(INDEX(tblConsorcios[Produto],MOD($J7831,ROWS(tblConsorcios[Produto]))+1),"")</f>
        <v>Imóvel IE480 – 200m</v>
      </c>
      <c r="M7831" s="20" cm="1">
        <f t="array" ref="M7831">IFERROR(INDEX(tblConsorcios[Valor da Carta (R$)],MOD($J7831,ROWS(tblConsorcios[Produto]))+1),"")</f>
        <v>480000</v>
      </c>
      <c r="N7831" s="2" cm="1">
        <f t="array" ref="N7831">IFERROR(INDEX(tblConsorcios[Prazo (meses)],MOD($J7831,ROWS(tblConsorcios[Produto]))+1),"")</f>
        <v>200</v>
      </c>
      <c r="O7831" s="20" cm="1">
        <f t="array" ref="O7831">IFERROR(INDEX(tblConsorcios[Parcela Mensal (R$)],MOD($J7831,ROWS(tblConsorcios[Produto]))+1),"")</f>
        <v>3043.2</v>
      </c>
      <c r="P7831" s="20" t="str" cm="1">
        <f t="array" ref="P7831">IFERROR(INDEX(tblClientes[Dividendo Mensal (R$)],INT($J7831/ROWS(tblConsorcios[Produto]))+1),"")</f>
        <v/>
      </c>
      <c r="Q7831" s="20" t="str">
        <f t="shared" si="367"/>
        <v/>
      </c>
      <c r="R7831">
        <f t="shared" si="368"/>
        <v>0</v>
      </c>
    </row>
    <row r="7832" spans="10:18" x14ac:dyDescent="0.2">
      <c r="J7832">
        <f t="shared" si="366"/>
        <v>7830</v>
      </c>
      <c r="K7832" t="str" cm="1">
        <f t="array" ref="K7832">IFERROR(INDEX(tblClientes[Cliente],INT($J7832/ROWS(tblConsorcios[Produto]))+1),"")</f>
        <v/>
      </c>
      <c r="L7832" t="str" cm="1">
        <f t="array" ref="L7832">IFERROR(INDEX(tblConsorcios[Produto],MOD($J7832,ROWS(tblConsorcios[Produto]))+1),"")</f>
        <v>Imóvel IE450 – 240m</v>
      </c>
      <c r="M7832" s="20" cm="1">
        <f t="array" ref="M7832">IFERROR(INDEX(tblConsorcios[Valor da Carta (R$)],MOD($J7832,ROWS(tblConsorcios[Produto]))+1),"")</f>
        <v>450000</v>
      </c>
      <c r="N7832" s="2" cm="1">
        <f t="array" ref="N7832">IFERROR(INDEX(tblConsorcios[Prazo (meses)],MOD($J7832,ROWS(tblConsorcios[Produto]))+1),"")</f>
        <v>240</v>
      </c>
      <c r="O7832" s="20" cm="1">
        <f t="array" ref="O7832">IFERROR(INDEX(tblConsorcios[Parcela Mensal (R$)],MOD($J7832,ROWS(tblConsorcios[Produto]))+1),"")</f>
        <v>2415</v>
      </c>
      <c r="P7832" s="20" t="str" cm="1">
        <f t="array" ref="P7832">IFERROR(INDEX(tblClientes[Dividendo Mensal (R$)],INT($J7832/ROWS(tblConsorcios[Produto]))+1),"")</f>
        <v/>
      </c>
      <c r="Q7832" s="20" t="str">
        <f t="shared" si="367"/>
        <v/>
      </c>
      <c r="R7832">
        <f t="shared" si="368"/>
        <v>0</v>
      </c>
    </row>
    <row r="7833" spans="10:18" x14ac:dyDescent="0.2">
      <c r="J7833">
        <f t="shared" si="366"/>
        <v>7831</v>
      </c>
      <c r="K7833" t="str" cm="1">
        <f t="array" ref="K7833">IFERROR(INDEX(tblClientes[Cliente],INT($J7833/ROWS(tblConsorcios[Produto]))+1),"")</f>
        <v/>
      </c>
      <c r="L7833" t="str" cm="1">
        <f t="array" ref="L7833">IFERROR(INDEX(tblConsorcios[Produto],MOD($J7833,ROWS(tblConsorcios[Produto]))+1),"")</f>
        <v>Imóvel IE450 – 220m</v>
      </c>
      <c r="M7833" s="20" cm="1">
        <f t="array" ref="M7833">IFERROR(INDEX(tblConsorcios[Valor da Carta (R$)],MOD($J7833,ROWS(tblConsorcios[Produto]))+1),"")</f>
        <v>450000</v>
      </c>
      <c r="N7833" s="2" cm="1">
        <f t="array" ref="N7833">IFERROR(INDEX(tblConsorcios[Prazo (meses)],MOD($J7833,ROWS(tblConsorcios[Produto]))+1),"")</f>
        <v>220</v>
      </c>
      <c r="O7833" s="20" cm="1">
        <f t="array" ref="O7833">IFERROR(INDEX(tblConsorcios[Parcela Mensal (R$)],MOD($J7833,ROWS(tblConsorcios[Produto]))+1),"")</f>
        <v>2614.09</v>
      </c>
      <c r="P7833" s="20" t="str" cm="1">
        <f t="array" ref="P7833">IFERROR(INDEX(tblClientes[Dividendo Mensal (R$)],INT($J7833/ROWS(tblConsorcios[Produto]))+1),"")</f>
        <v/>
      </c>
      <c r="Q7833" s="20" t="str">
        <f t="shared" si="367"/>
        <v/>
      </c>
      <c r="R7833">
        <f t="shared" si="368"/>
        <v>0</v>
      </c>
    </row>
    <row r="7834" spans="10:18" x14ac:dyDescent="0.2">
      <c r="J7834">
        <f t="shared" si="366"/>
        <v>7832</v>
      </c>
      <c r="K7834" t="str" cm="1">
        <f t="array" ref="K7834">IFERROR(INDEX(tblClientes[Cliente],INT($J7834/ROWS(tblConsorcios[Produto]))+1),"")</f>
        <v/>
      </c>
      <c r="L7834" t="str" cm="1">
        <f t="array" ref="L7834">IFERROR(INDEX(tblConsorcios[Produto],MOD($J7834,ROWS(tblConsorcios[Produto]))+1),"")</f>
        <v>Imóvel IE450 – 200m</v>
      </c>
      <c r="M7834" s="20" cm="1">
        <f t="array" ref="M7834">IFERROR(INDEX(tblConsorcios[Valor da Carta (R$)],MOD($J7834,ROWS(tblConsorcios[Produto]))+1),"")</f>
        <v>450000</v>
      </c>
      <c r="N7834" s="2" cm="1">
        <f t="array" ref="N7834">IFERROR(INDEX(tblConsorcios[Prazo (meses)],MOD($J7834,ROWS(tblConsorcios[Produto]))+1),"")</f>
        <v>200</v>
      </c>
      <c r="O7834" s="20" cm="1">
        <f t="array" ref="O7834">IFERROR(INDEX(tblConsorcios[Parcela Mensal (R$)],MOD($J7834,ROWS(tblConsorcios[Produto]))+1),"")</f>
        <v>2853</v>
      </c>
      <c r="P7834" s="20" t="str" cm="1">
        <f t="array" ref="P7834">IFERROR(INDEX(tblClientes[Dividendo Mensal (R$)],INT($J7834/ROWS(tblConsorcios[Produto]))+1),"")</f>
        <v/>
      </c>
      <c r="Q7834" s="20" t="str">
        <f t="shared" si="367"/>
        <v/>
      </c>
      <c r="R7834">
        <f t="shared" si="368"/>
        <v>0</v>
      </c>
    </row>
    <row r="7835" spans="10:18" x14ac:dyDescent="0.2">
      <c r="J7835">
        <f t="shared" si="366"/>
        <v>7833</v>
      </c>
      <c r="K7835" t="str" cm="1">
        <f t="array" ref="K7835">IFERROR(INDEX(tblClientes[Cliente],INT($J7835/ROWS(tblConsorcios[Produto]))+1),"")</f>
        <v/>
      </c>
      <c r="L7835" t="str" cm="1">
        <f t="array" ref="L7835">IFERROR(INDEX(tblConsorcios[Produto],MOD($J7835,ROWS(tblConsorcios[Produto]))+1),"")</f>
        <v>Imóvel IE430 – 240m</v>
      </c>
      <c r="M7835" s="20" cm="1">
        <f t="array" ref="M7835">IFERROR(INDEX(tblConsorcios[Valor da Carta (R$)],MOD($J7835,ROWS(tblConsorcios[Produto]))+1),"")</f>
        <v>430000</v>
      </c>
      <c r="N7835" s="2" cm="1">
        <f t="array" ref="N7835">IFERROR(INDEX(tblConsorcios[Prazo (meses)],MOD($J7835,ROWS(tblConsorcios[Produto]))+1),"")</f>
        <v>240</v>
      </c>
      <c r="O7835" s="20" cm="1">
        <f t="array" ref="O7835">IFERROR(INDEX(tblConsorcios[Parcela Mensal (R$)],MOD($J7835,ROWS(tblConsorcios[Produto]))+1),"")</f>
        <v>2307.67</v>
      </c>
      <c r="P7835" s="20" t="str" cm="1">
        <f t="array" ref="P7835">IFERROR(INDEX(tblClientes[Dividendo Mensal (R$)],INT($J7835/ROWS(tblConsorcios[Produto]))+1),"")</f>
        <v/>
      </c>
      <c r="Q7835" s="20" t="str">
        <f t="shared" si="367"/>
        <v/>
      </c>
      <c r="R7835">
        <f t="shared" si="368"/>
        <v>0</v>
      </c>
    </row>
    <row r="7836" spans="10:18" x14ac:dyDescent="0.2">
      <c r="J7836">
        <f t="shared" si="366"/>
        <v>7834</v>
      </c>
      <c r="K7836" t="str" cm="1">
        <f t="array" ref="K7836">IFERROR(INDEX(tblClientes[Cliente],INT($J7836/ROWS(tblConsorcios[Produto]))+1),"")</f>
        <v/>
      </c>
      <c r="L7836" t="str" cm="1">
        <f t="array" ref="L7836">IFERROR(INDEX(tblConsorcios[Produto],MOD($J7836,ROWS(tblConsorcios[Produto]))+1),"")</f>
        <v>Imóvel IE430 – 220m</v>
      </c>
      <c r="M7836" s="20" cm="1">
        <f t="array" ref="M7836">IFERROR(INDEX(tblConsorcios[Valor da Carta (R$)],MOD($J7836,ROWS(tblConsorcios[Produto]))+1),"")</f>
        <v>430000</v>
      </c>
      <c r="N7836" s="2" cm="1">
        <f t="array" ref="N7836">IFERROR(INDEX(tblConsorcios[Prazo (meses)],MOD($J7836,ROWS(tblConsorcios[Produto]))+1),"")</f>
        <v>220</v>
      </c>
      <c r="O7836" s="20" cm="1">
        <f t="array" ref="O7836">IFERROR(INDEX(tblConsorcios[Parcela Mensal (R$)],MOD($J7836,ROWS(tblConsorcios[Produto]))+1),"")</f>
        <v>2497.91</v>
      </c>
      <c r="P7836" s="20" t="str" cm="1">
        <f t="array" ref="P7836">IFERROR(INDEX(tblClientes[Dividendo Mensal (R$)],INT($J7836/ROWS(tblConsorcios[Produto]))+1),"")</f>
        <v/>
      </c>
      <c r="Q7836" s="20" t="str">
        <f t="shared" si="367"/>
        <v/>
      </c>
      <c r="R7836">
        <f t="shared" si="368"/>
        <v>0</v>
      </c>
    </row>
    <row r="7837" spans="10:18" x14ac:dyDescent="0.2">
      <c r="J7837">
        <f t="shared" si="366"/>
        <v>7835</v>
      </c>
      <c r="K7837" t="str" cm="1">
        <f t="array" ref="K7837">IFERROR(INDEX(tblClientes[Cliente],INT($J7837/ROWS(tblConsorcios[Produto]))+1),"")</f>
        <v/>
      </c>
      <c r="L7837" t="str" cm="1">
        <f t="array" ref="L7837">IFERROR(INDEX(tblConsorcios[Produto],MOD($J7837,ROWS(tblConsorcios[Produto]))+1),"")</f>
        <v>Imóvel IE430 – 200m</v>
      </c>
      <c r="M7837" s="20" cm="1">
        <f t="array" ref="M7837">IFERROR(INDEX(tblConsorcios[Valor da Carta (R$)],MOD($J7837,ROWS(tblConsorcios[Produto]))+1),"")</f>
        <v>430000</v>
      </c>
      <c r="N7837" s="2" cm="1">
        <f t="array" ref="N7837">IFERROR(INDEX(tblConsorcios[Prazo (meses)],MOD($J7837,ROWS(tblConsorcios[Produto]))+1),"")</f>
        <v>200</v>
      </c>
      <c r="O7837" s="20" cm="1">
        <f t="array" ref="O7837">IFERROR(INDEX(tblConsorcios[Parcela Mensal (R$)],MOD($J7837,ROWS(tblConsorcios[Produto]))+1),"")</f>
        <v>2726.2</v>
      </c>
      <c r="P7837" s="20" t="str" cm="1">
        <f t="array" ref="P7837">IFERROR(INDEX(tblClientes[Dividendo Mensal (R$)],INT($J7837/ROWS(tblConsorcios[Produto]))+1),"")</f>
        <v/>
      </c>
      <c r="Q7837" s="20" t="str">
        <f t="shared" si="367"/>
        <v/>
      </c>
      <c r="R7837">
        <f t="shared" si="368"/>
        <v>0</v>
      </c>
    </row>
    <row r="7838" spans="10:18" x14ac:dyDescent="0.2">
      <c r="J7838">
        <f t="shared" si="366"/>
        <v>7836</v>
      </c>
      <c r="K7838" t="str" cm="1">
        <f t="array" ref="K7838">IFERROR(INDEX(tblClientes[Cliente],INT($J7838/ROWS(tblConsorcios[Produto]))+1),"")</f>
        <v/>
      </c>
      <c r="L7838" t="str" cm="1">
        <f t="array" ref="L7838">IFERROR(INDEX(tblConsorcios[Produto],MOD($J7838,ROWS(tblConsorcios[Produto]))+1),"")</f>
        <v>Imóvel IE400 – 240m</v>
      </c>
      <c r="M7838" s="20" cm="1">
        <f t="array" ref="M7838">IFERROR(INDEX(tblConsorcios[Valor da Carta (R$)],MOD($J7838,ROWS(tblConsorcios[Produto]))+1),"")</f>
        <v>400000</v>
      </c>
      <c r="N7838" s="2" cm="1">
        <f t="array" ref="N7838">IFERROR(INDEX(tblConsorcios[Prazo (meses)],MOD($J7838,ROWS(tblConsorcios[Produto]))+1),"")</f>
        <v>240</v>
      </c>
      <c r="O7838" s="20" cm="1">
        <f t="array" ref="O7838">IFERROR(INDEX(tblConsorcios[Parcela Mensal (R$)],MOD($J7838,ROWS(tblConsorcios[Produto]))+1),"")</f>
        <v>2146.67</v>
      </c>
      <c r="P7838" s="20" t="str" cm="1">
        <f t="array" ref="P7838">IFERROR(INDEX(tblClientes[Dividendo Mensal (R$)],INT($J7838/ROWS(tblConsorcios[Produto]))+1),"")</f>
        <v/>
      </c>
      <c r="Q7838" s="20" t="str">
        <f t="shared" si="367"/>
        <v/>
      </c>
      <c r="R7838">
        <f t="shared" si="368"/>
        <v>0</v>
      </c>
    </row>
    <row r="7839" spans="10:18" x14ac:dyDescent="0.2">
      <c r="J7839">
        <f t="shared" si="366"/>
        <v>7837</v>
      </c>
      <c r="K7839" t="str" cm="1">
        <f t="array" ref="K7839">IFERROR(INDEX(tblClientes[Cliente],INT($J7839/ROWS(tblConsorcios[Produto]))+1),"")</f>
        <v/>
      </c>
      <c r="L7839" t="str" cm="1">
        <f t="array" ref="L7839">IFERROR(INDEX(tblConsorcios[Produto],MOD($J7839,ROWS(tblConsorcios[Produto]))+1),"")</f>
        <v>Imóvel IE400 – 220m</v>
      </c>
      <c r="M7839" s="20" cm="1">
        <f t="array" ref="M7839">IFERROR(INDEX(tblConsorcios[Valor da Carta (R$)],MOD($J7839,ROWS(tblConsorcios[Produto]))+1),"")</f>
        <v>400000</v>
      </c>
      <c r="N7839" s="2" cm="1">
        <f t="array" ref="N7839">IFERROR(INDEX(tblConsorcios[Prazo (meses)],MOD($J7839,ROWS(tblConsorcios[Produto]))+1),"")</f>
        <v>220</v>
      </c>
      <c r="O7839" s="20" cm="1">
        <f t="array" ref="O7839">IFERROR(INDEX(tblConsorcios[Parcela Mensal (R$)],MOD($J7839,ROWS(tblConsorcios[Produto]))+1),"")</f>
        <v>2323.64</v>
      </c>
      <c r="P7839" s="20" t="str" cm="1">
        <f t="array" ref="P7839">IFERROR(INDEX(tblClientes[Dividendo Mensal (R$)],INT($J7839/ROWS(tblConsorcios[Produto]))+1),"")</f>
        <v/>
      </c>
      <c r="Q7839" s="20" t="str">
        <f t="shared" si="367"/>
        <v/>
      </c>
      <c r="R7839">
        <f t="shared" si="368"/>
        <v>0</v>
      </c>
    </row>
    <row r="7840" spans="10:18" x14ac:dyDescent="0.2">
      <c r="J7840">
        <f t="shared" si="366"/>
        <v>7838</v>
      </c>
      <c r="K7840" t="str" cm="1">
        <f t="array" ref="K7840">IFERROR(INDEX(tblClientes[Cliente],INT($J7840/ROWS(tblConsorcios[Produto]))+1),"")</f>
        <v/>
      </c>
      <c r="L7840" t="str" cm="1">
        <f t="array" ref="L7840">IFERROR(INDEX(tblConsorcios[Produto],MOD($J7840,ROWS(tblConsorcios[Produto]))+1),"")</f>
        <v>Imóvel IE400 – 200m</v>
      </c>
      <c r="M7840" s="20" cm="1">
        <f t="array" ref="M7840">IFERROR(INDEX(tblConsorcios[Valor da Carta (R$)],MOD($J7840,ROWS(tblConsorcios[Produto]))+1),"")</f>
        <v>400000</v>
      </c>
      <c r="N7840" s="2" cm="1">
        <f t="array" ref="N7840">IFERROR(INDEX(tblConsorcios[Prazo (meses)],MOD($J7840,ROWS(tblConsorcios[Produto]))+1),"")</f>
        <v>200</v>
      </c>
      <c r="O7840" s="20" cm="1">
        <f t="array" ref="O7840">IFERROR(INDEX(tblConsorcios[Parcela Mensal (R$)],MOD($J7840,ROWS(tblConsorcios[Produto]))+1),"")</f>
        <v>2536</v>
      </c>
      <c r="P7840" s="20" t="str" cm="1">
        <f t="array" ref="P7840">IFERROR(INDEX(tblClientes[Dividendo Mensal (R$)],INT($J7840/ROWS(tblConsorcios[Produto]))+1),"")</f>
        <v/>
      </c>
      <c r="Q7840" s="20" t="str">
        <f t="shared" si="367"/>
        <v/>
      </c>
      <c r="R7840">
        <f t="shared" si="368"/>
        <v>0</v>
      </c>
    </row>
    <row r="7841" spans="10:18" x14ac:dyDescent="0.2">
      <c r="J7841">
        <f t="shared" si="366"/>
        <v>7839</v>
      </c>
      <c r="K7841" t="str" cm="1">
        <f t="array" ref="K7841">IFERROR(INDEX(tblClientes[Cliente],INT($J7841/ROWS(tblConsorcios[Produto]))+1),"")</f>
        <v/>
      </c>
      <c r="L7841" t="str" cm="1">
        <f t="array" ref="L7841">IFERROR(INDEX(tblConsorcios[Produto],MOD($J7841,ROWS(tblConsorcios[Produto]))+1),"")</f>
        <v>Imóvel IE380 – 240m</v>
      </c>
      <c r="M7841" s="20" cm="1">
        <f t="array" ref="M7841">IFERROR(INDEX(tblConsorcios[Valor da Carta (R$)],MOD($J7841,ROWS(tblConsorcios[Produto]))+1),"")</f>
        <v>380000</v>
      </c>
      <c r="N7841" s="2" cm="1">
        <f t="array" ref="N7841">IFERROR(INDEX(tblConsorcios[Prazo (meses)],MOD($J7841,ROWS(tblConsorcios[Produto]))+1),"")</f>
        <v>240</v>
      </c>
      <c r="O7841" s="20" cm="1">
        <f t="array" ref="O7841">IFERROR(INDEX(tblConsorcios[Parcela Mensal (R$)],MOD($J7841,ROWS(tblConsorcios[Produto]))+1),"")</f>
        <v>2039.33</v>
      </c>
      <c r="P7841" s="20" t="str" cm="1">
        <f t="array" ref="P7841">IFERROR(INDEX(tblClientes[Dividendo Mensal (R$)],INT($J7841/ROWS(tblConsorcios[Produto]))+1),"")</f>
        <v/>
      </c>
      <c r="Q7841" s="20" t="str">
        <f t="shared" si="367"/>
        <v/>
      </c>
      <c r="R7841">
        <f t="shared" si="368"/>
        <v>0</v>
      </c>
    </row>
    <row r="7842" spans="10:18" x14ac:dyDescent="0.2">
      <c r="J7842">
        <f t="shared" si="366"/>
        <v>7840</v>
      </c>
      <c r="K7842" t="str" cm="1">
        <f t="array" ref="K7842">IFERROR(INDEX(tblClientes[Cliente],INT($J7842/ROWS(tblConsorcios[Produto]))+1),"")</f>
        <v/>
      </c>
      <c r="L7842" t="str" cm="1">
        <f t="array" ref="L7842">IFERROR(INDEX(tblConsorcios[Produto],MOD($J7842,ROWS(tblConsorcios[Produto]))+1),"")</f>
        <v>Imóvel IE380 – 220m</v>
      </c>
      <c r="M7842" s="20" cm="1">
        <f t="array" ref="M7842">IFERROR(INDEX(tblConsorcios[Valor da Carta (R$)],MOD($J7842,ROWS(tblConsorcios[Produto]))+1),"")</f>
        <v>380000</v>
      </c>
      <c r="N7842" s="2" cm="1">
        <f t="array" ref="N7842">IFERROR(INDEX(tblConsorcios[Prazo (meses)],MOD($J7842,ROWS(tblConsorcios[Produto]))+1),"")</f>
        <v>220</v>
      </c>
      <c r="O7842" s="20" cm="1">
        <f t="array" ref="O7842">IFERROR(INDEX(tblConsorcios[Parcela Mensal (R$)],MOD($J7842,ROWS(tblConsorcios[Produto]))+1),"")</f>
        <v>2207.4499999999998</v>
      </c>
      <c r="P7842" s="20" t="str" cm="1">
        <f t="array" ref="P7842">IFERROR(INDEX(tblClientes[Dividendo Mensal (R$)],INT($J7842/ROWS(tblConsorcios[Produto]))+1),"")</f>
        <v/>
      </c>
      <c r="Q7842" s="20" t="str">
        <f t="shared" si="367"/>
        <v/>
      </c>
      <c r="R7842">
        <f t="shared" si="368"/>
        <v>0</v>
      </c>
    </row>
    <row r="7843" spans="10:18" x14ac:dyDescent="0.2">
      <c r="J7843">
        <f t="shared" si="366"/>
        <v>7841</v>
      </c>
      <c r="K7843" t="str" cm="1">
        <f t="array" ref="K7843">IFERROR(INDEX(tblClientes[Cliente],INT($J7843/ROWS(tblConsorcios[Produto]))+1),"")</f>
        <v/>
      </c>
      <c r="L7843" t="str" cm="1">
        <f t="array" ref="L7843">IFERROR(INDEX(tblConsorcios[Produto],MOD($J7843,ROWS(tblConsorcios[Produto]))+1),"")</f>
        <v>Imóvel IE380 – 200m</v>
      </c>
      <c r="M7843" s="20" cm="1">
        <f t="array" ref="M7843">IFERROR(INDEX(tblConsorcios[Valor da Carta (R$)],MOD($J7843,ROWS(tblConsorcios[Produto]))+1),"")</f>
        <v>380000</v>
      </c>
      <c r="N7843" s="2" cm="1">
        <f t="array" ref="N7843">IFERROR(INDEX(tblConsorcios[Prazo (meses)],MOD($J7843,ROWS(tblConsorcios[Produto]))+1),"")</f>
        <v>200</v>
      </c>
      <c r="O7843" s="20" cm="1">
        <f t="array" ref="O7843">IFERROR(INDEX(tblConsorcios[Parcela Mensal (R$)],MOD($J7843,ROWS(tblConsorcios[Produto]))+1),"")</f>
        <v>2409.1999999999998</v>
      </c>
      <c r="P7843" s="20" t="str" cm="1">
        <f t="array" ref="P7843">IFERROR(INDEX(tblClientes[Dividendo Mensal (R$)],INT($J7843/ROWS(tblConsorcios[Produto]))+1),"")</f>
        <v/>
      </c>
      <c r="Q7843" s="20" t="str">
        <f t="shared" si="367"/>
        <v/>
      </c>
      <c r="R7843">
        <f t="shared" si="368"/>
        <v>0</v>
      </c>
    </row>
    <row r="7844" spans="10:18" x14ac:dyDescent="0.2">
      <c r="J7844">
        <f t="shared" si="366"/>
        <v>7842</v>
      </c>
      <c r="K7844" t="str" cm="1">
        <f t="array" ref="K7844">IFERROR(INDEX(tblClientes[Cliente],INT($J7844/ROWS(tblConsorcios[Produto]))+1),"")</f>
        <v/>
      </c>
      <c r="L7844" t="str" cm="1">
        <f t="array" ref="L7844">IFERROR(INDEX(tblConsorcios[Produto],MOD($J7844,ROWS(tblConsorcios[Produto]))+1),"")</f>
        <v>Imóvel IE350 – 240m</v>
      </c>
      <c r="M7844" s="20" cm="1">
        <f t="array" ref="M7844">IFERROR(INDEX(tblConsorcios[Valor da Carta (R$)],MOD($J7844,ROWS(tblConsorcios[Produto]))+1),"")</f>
        <v>350000</v>
      </c>
      <c r="N7844" s="2" cm="1">
        <f t="array" ref="N7844">IFERROR(INDEX(tblConsorcios[Prazo (meses)],MOD($J7844,ROWS(tblConsorcios[Produto]))+1),"")</f>
        <v>240</v>
      </c>
      <c r="O7844" s="20" cm="1">
        <f t="array" ref="O7844">IFERROR(INDEX(tblConsorcios[Parcela Mensal (R$)],MOD($J7844,ROWS(tblConsorcios[Produto]))+1),"")</f>
        <v>1878.33</v>
      </c>
      <c r="P7844" s="20" t="str" cm="1">
        <f t="array" ref="P7844">IFERROR(INDEX(tblClientes[Dividendo Mensal (R$)],INT($J7844/ROWS(tblConsorcios[Produto]))+1),"")</f>
        <v/>
      </c>
      <c r="Q7844" s="20" t="str">
        <f t="shared" si="367"/>
        <v/>
      </c>
      <c r="R7844">
        <f t="shared" si="368"/>
        <v>0</v>
      </c>
    </row>
    <row r="7845" spans="10:18" x14ac:dyDescent="0.2">
      <c r="J7845">
        <f t="shared" si="366"/>
        <v>7843</v>
      </c>
      <c r="K7845" t="str" cm="1">
        <f t="array" ref="K7845">IFERROR(INDEX(tblClientes[Cliente],INT($J7845/ROWS(tblConsorcios[Produto]))+1),"")</f>
        <v/>
      </c>
      <c r="L7845" t="str" cm="1">
        <f t="array" ref="L7845">IFERROR(INDEX(tblConsorcios[Produto],MOD($J7845,ROWS(tblConsorcios[Produto]))+1),"")</f>
        <v>Imóvel IE350 – 220m</v>
      </c>
      <c r="M7845" s="20" cm="1">
        <f t="array" ref="M7845">IFERROR(INDEX(tblConsorcios[Valor da Carta (R$)],MOD($J7845,ROWS(tblConsorcios[Produto]))+1),"")</f>
        <v>350000</v>
      </c>
      <c r="N7845" s="2" cm="1">
        <f t="array" ref="N7845">IFERROR(INDEX(tblConsorcios[Prazo (meses)],MOD($J7845,ROWS(tblConsorcios[Produto]))+1),"")</f>
        <v>220</v>
      </c>
      <c r="O7845" s="20" cm="1">
        <f t="array" ref="O7845">IFERROR(INDEX(tblConsorcios[Parcela Mensal (R$)],MOD($J7845,ROWS(tblConsorcios[Produto]))+1),"")</f>
        <v>2033.18</v>
      </c>
      <c r="P7845" s="20" t="str" cm="1">
        <f t="array" ref="P7845">IFERROR(INDEX(tblClientes[Dividendo Mensal (R$)],INT($J7845/ROWS(tblConsorcios[Produto]))+1),"")</f>
        <v/>
      </c>
      <c r="Q7845" s="20" t="str">
        <f t="shared" si="367"/>
        <v/>
      </c>
      <c r="R7845">
        <f t="shared" si="368"/>
        <v>0</v>
      </c>
    </row>
    <row r="7846" spans="10:18" x14ac:dyDescent="0.2">
      <c r="J7846">
        <f t="shared" si="366"/>
        <v>7844</v>
      </c>
      <c r="K7846" t="str" cm="1">
        <f t="array" ref="K7846">IFERROR(INDEX(tblClientes[Cliente],INT($J7846/ROWS(tblConsorcios[Produto]))+1),"")</f>
        <v/>
      </c>
      <c r="L7846" t="str" cm="1">
        <f t="array" ref="L7846">IFERROR(INDEX(tblConsorcios[Produto],MOD($J7846,ROWS(tblConsorcios[Produto]))+1),"")</f>
        <v>Imóvel IE350 – 200m</v>
      </c>
      <c r="M7846" s="20" cm="1">
        <f t="array" ref="M7846">IFERROR(INDEX(tblConsorcios[Valor da Carta (R$)],MOD($J7846,ROWS(tblConsorcios[Produto]))+1),"")</f>
        <v>350000</v>
      </c>
      <c r="N7846" s="2" cm="1">
        <f t="array" ref="N7846">IFERROR(INDEX(tblConsorcios[Prazo (meses)],MOD($J7846,ROWS(tblConsorcios[Produto]))+1),"")</f>
        <v>200</v>
      </c>
      <c r="O7846" s="20" cm="1">
        <f t="array" ref="O7846">IFERROR(INDEX(tblConsorcios[Parcela Mensal (R$)],MOD($J7846,ROWS(tblConsorcios[Produto]))+1),"")</f>
        <v>2219</v>
      </c>
      <c r="P7846" s="20" t="str" cm="1">
        <f t="array" ref="P7846">IFERROR(INDEX(tblClientes[Dividendo Mensal (R$)],INT($J7846/ROWS(tblConsorcios[Produto]))+1),"")</f>
        <v/>
      </c>
      <c r="Q7846" s="20" t="str">
        <f t="shared" si="367"/>
        <v/>
      </c>
      <c r="R7846">
        <f t="shared" si="368"/>
        <v>0</v>
      </c>
    </row>
    <row r="7847" spans="10:18" x14ac:dyDescent="0.2">
      <c r="J7847">
        <f t="shared" si="366"/>
        <v>7845</v>
      </c>
      <c r="K7847" t="str" cm="1">
        <f t="array" ref="K7847">IFERROR(INDEX(tblClientes[Cliente],INT($J7847/ROWS(tblConsorcios[Produto]))+1),"")</f>
        <v/>
      </c>
      <c r="L7847" t="str" cm="1">
        <f t="array" ref="L7847">IFERROR(INDEX(tblConsorcios[Produto],MOD($J7847,ROWS(tblConsorcios[Produto]))+1),"")</f>
        <v>Imóvel IE330 – 240m</v>
      </c>
      <c r="M7847" s="20" cm="1">
        <f t="array" ref="M7847">IFERROR(INDEX(tblConsorcios[Valor da Carta (R$)],MOD($J7847,ROWS(tblConsorcios[Produto]))+1),"")</f>
        <v>330000</v>
      </c>
      <c r="N7847" s="2" cm="1">
        <f t="array" ref="N7847">IFERROR(INDEX(tblConsorcios[Prazo (meses)],MOD($J7847,ROWS(tblConsorcios[Produto]))+1),"")</f>
        <v>240</v>
      </c>
      <c r="O7847" s="20" cm="1">
        <f t="array" ref="O7847">IFERROR(INDEX(tblConsorcios[Parcela Mensal (R$)],MOD($J7847,ROWS(tblConsorcios[Produto]))+1),"")</f>
        <v>1771</v>
      </c>
      <c r="P7847" s="20" t="str" cm="1">
        <f t="array" ref="P7847">IFERROR(INDEX(tblClientes[Dividendo Mensal (R$)],INT($J7847/ROWS(tblConsorcios[Produto]))+1),"")</f>
        <v/>
      </c>
      <c r="Q7847" s="20" t="str">
        <f t="shared" si="367"/>
        <v/>
      </c>
      <c r="R7847">
        <f t="shared" si="368"/>
        <v>0</v>
      </c>
    </row>
    <row r="7848" spans="10:18" x14ac:dyDescent="0.2">
      <c r="J7848">
        <f t="shared" si="366"/>
        <v>7846</v>
      </c>
      <c r="K7848" t="str" cm="1">
        <f t="array" ref="K7848">IFERROR(INDEX(tblClientes[Cliente],INT($J7848/ROWS(tblConsorcios[Produto]))+1),"")</f>
        <v/>
      </c>
      <c r="L7848" t="str" cm="1">
        <f t="array" ref="L7848">IFERROR(INDEX(tblConsorcios[Produto],MOD($J7848,ROWS(tblConsorcios[Produto]))+1),"")</f>
        <v>Imóvel IE330 – 220m</v>
      </c>
      <c r="M7848" s="20" cm="1">
        <f t="array" ref="M7848">IFERROR(INDEX(tblConsorcios[Valor da Carta (R$)],MOD($J7848,ROWS(tblConsorcios[Produto]))+1),"")</f>
        <v>330000</v>
      </c>
      <c r="N7848" s="2" cm="1">
        <f t="array" ref="N7848">IFERROR(INDEX(tblConsorcios[Prazo (meses)],MOD($J7848,ROWS(tblConsorcios[Produto]))+1),"")</f>
        <v>220</v>
      </c>
      <c r="O7848" s="20" cm="1">
        <f t="array" ref="O7848">IFERROR(INDEX(tblConsorcios[Parcela Mensal (R$)],MOD($J7848,ROWS(tblConsorcios[Produto]))+1),"")</f>
        <v>1917</v>
      </c>
      <c r="P7848" s="20" t="str" cm="1">
        <f t="array" ref="P7848">IFERROR(INDEX(tblClientes[Dividendo Mensal (R$)],INT($J7848/ROWS(tblConsorcios[Produto]))+1),"")</f>
        <v/>
      </c>
      <c r="Q7848" s="20" t="str">
        <f t="shared" si="367"/>
        <v/>
      </c>
      <c r="R7848">
        <f t="shared" si="368"/>
        <v>0</v>
      </c>
    </row>
    <row r="7849" spans="10:18" x14ac:dyDescent="0.2">
      <c r="J7849">
        <f t="shared" si="366"/>
        <v>7847</v>
      </c>
      <c r="K7849" t="str" cm="1">
        <f t="array" ref="K7849">IFERROR(INDEX(tblClientes[Cliente],INT($J7849/ROWS(tblConsorcios[Produto]))+1),"")</f>
        <v/>
      </c>
      <c r="L7849" t="str" cm="1">
        <f t="array" ref="L7849">IFERROR(INDEX(tblConsorcios[Produto],MOD($J7849,ROWS(tblConsorcios[Produto]))+1),"")</f>
        <v>Imóvel IE330 – 200m</v>
      </c>
      <c r="M7849" s="20" cm="1">
        <f t="array" ref="M7849">IFERROR(INDEX(tblConsorcios[Valor da Carta (R$)],MOD($J7849,ROWS(tblConsorcios[Produto]))+1),"")</f>
        <v>330000</v>
      </c>
      <c r="N7849" s="2" cm="1">
        <f t="array" ref="N7849">IFERROR(INDEX(tblConsorcios[Prazo (meses)],MOD($J7849,ROWS(tblConsorcios[Produto]))+1),"")</f>
        <v>200</v>
      </c>
      <c r="O7849" s="20" cm="1">
        <f t="array" ref="O7849">IFERROR(INDEX(tblConsorcios[Parcela Mensal (R$)],MOD($J7849,ROWS(tblConsorcios[Produto]))+1),"")</f>
        <v>2092.1999999999998</v>
      </c>
      <c r="P7849" s="20" t="str" cm="1">
        <f t="array" ref="P7849">IFERROR(INDEX(tblClientes[Dividendo Mensal (R$)],INT($J7849/ROWS(tblConsorcios[Produto]))+1),"")</f>
        <v/>
      </c>
      <c r="Q7849" s="20" t="str">
        <f t="shared" si="367"/>
        <v/>
      </c>
      <c r="R7849">
        <f t="shared" si="368"/>
        <v>0</v>
      </c>
    </row>
    <row r="7850" spans="10:18" x14ac:dyDescent="0.2">
      <c r="J7850">
        <f t="shared" si="366"/>
        <v>7848</v>
      </c>
      <c r="K7850" t="str" cm="1">
        <f t="array" ref="K7850">IFERROR(INDEX(tblClientes[Cliente],INT($J7850/ROWS(tblConsorcios[Produto]))+1),"")</f>
        <v/>
      </c>
      <c r="L7850" t="str" cm="1">
        <f t="array" ref="L7850">IFERROR(INDEX(tblConsorcios[Produto],MOD($J7850,ROWS(tblConsorcios[Produto]))+1),"")</f>
        <v>Imóvel IE300 – 240m</v>
      </c>
      <c r="M7850" s="20" cm="1">
        <f t="array" ref="M7850">IFERROR(INDEX(tblConsorcios[Valor da Carta (R$)],MOD($J7850,ROWS(tblConsorcios[Produto]))+1),"")</f>
        <v>300000</v>
      </c>
      <c r="N7850" s="2" cm="1">
        <f t="array" ref="N7850">IFERROR(INDEX(tblConsorcios[Prazo (meses)],MOD($J7850,ROWS(tblConsorcios[Produto]))+1),"")</f>
        <v>240</v>
      </c>
      <c r="O7850" s="20" cm="1">
        <f t="array" ref="O7850">IFERROR(INDEX(tblConsorcios[Parcela Mensal (R$)],MOD($J7850,ROWS(tblConsorcios[Produto]))+1),"")</f>
        <v>1610</v>
      </c>
      <c r="P7850" s="20" t="str" cm="1">
        <f t="array" ref="P7850">IFERROR(INDEX(tblClientes[Dividendo Mensal (R$)],INT($J7850/ROWS(tblConsorcios[Produto]))+1),"")</f>
        <v/>
      </c>
      <c r="Q7850" s="20" t="str">
        <f t="shared" si="367"/>
        <v/>
      </c>
      <c r="R7850">
        <f t="shared" si="368"/>
        <v>0</v>
      </c>
    </row>
    <row r="7851" spans="10:18" x14ac:dyDescent="0.2">
      <c r="J7851">
        <f t="shared" si="366"/>
        <v>7849</v>
      </c>
      <c r="K7851" t="str" cm="1">
        <f t="array" ref="K7851">IFERROR(INDEX(tblClientes[Cliente],INT($J7851/ROWS(tblConsorcios[Produto]))+1),"")</f>
        <v/>
      </c>
      <c r="L7851" t="str" cm="1">
        <f t="array" ref="L7851">IFERROR(INDEX(tblConsorcios[Produto],MOD($J7851,ROWS(tblConsorcios[Produto]))+1),"")</f>
        <v>Imóvel IE300 – 220m</v>
      </c>
      <c r="M7851" s="20" cm="1">
        <f t="array" ref="M7851">IFERROR(INDEX(tblConsorcios[Valor da Carta (R$)],MOD($J7851,ROWS(tblConsorcios[Produto]))+1),"")</f>
        <v>300000</v>
      </c>
      <c r="N7851" s="2" cm="1">
        <f t="array" ref="N7851">IFERROR(INDEX(tblConsorcios[Prazo (meses)],MOD($J7851,ROWS(tblConsorcios[Produto]))+1),"")</f>
        <v>220</v>
      </c>
      <c r="O7851" s="20" cm="1">
        <f t="array" ref="O7851">IFERROR(INDEX(tblConsorcios[Parcela Mensal (R$)],MOD($J7851,ROWS(tblConsorcios[Produto]))+1),"")</f>
        <v>1742.73</v>
      </c>
      <c r="P7851" s="20" t="str" cm="1">
        <f t="array" ref="P7851">IFERROR(INDEX(tblClientes[Dividendo Mensal (R$)],INT($J7851/ROWS(tblConsorcios[Produto]))+1),"")</f>
        <v/>
      </c>
      <c r="Q7851" s="20" t="str">
        <f t="shared" si="367"/>
        <v/>
      </c>
      <c r="R7851">
        <f t="shared" si="368"/>
        <v>0</v>
      </c>
    </row>
    <row r="7852" spans="10:18" x14ac:dyDescent="0.2">
      <c r="J7852">
        <f t="shared" si="366"/>
        <v>7850</v>
      </c>
      <c r="K7852" t="str" cm="1">
        <f t="array" ref="K7852">IFERROR(INDEX(tblClientes[Cliente],INT($J7852/ROWS(tblConsorcios[Produto]))+1),"")</f>
        <v/>
      </c>
      <c r="L7852" t="str" cm="1">
        <f t="array" ref="L7852">IFERROR(INDEX(tblConsorcios[Produto],MOD($J7852,ROWS(tblConsorcios[Produto]))+1),"")</f>
        <v>Imóvel IE300 – 200m</v>
      </c>
      <c r="M7852" s="20" cm="1">
        <f t="array" ref="M7852">IFERROR(INDEX(tblConsorcios[Valor da Carta (R$)],MOD($J7852,ROWS(tblConsorcios[Produto]))+1),"")</f>
        <v>300000</v>
      </c>
      <c r="N7852" s="2" cm="1">
        <f t="array" ref="N7852">IFERROR(INDEX(tblConsorcios[Prazo (meses)],MOD($J7852,ROWS(tblConsorcios[Produto]))+1),"")</f>
        <v>200</v>
      </c>
      <c r="O7852" s="20" cm="1">
        <f t="array" ref="O7852">IFERROR(INDEX(tblConsorcios[Parcela Mensal (R$)],MOD($J7852,ROWS(tblConsorcios[Produto]))+1),"")</f>
        <v>1902</v>
      </c>
      <c r="P7852" s="20" t="str" cm="1">
        <f t="array" ref="P7852">IFERROR(INDEX(tblClientes[Dividendo Mensal (R$)],INT($J7852/ROWS(tblConsorcios[Produto]))+1),"")</f>
        <v/>
      </c>
      <c r="Q7852" s="20" t="str">
        <f t="shared" si="367"/>
        <v/>
      </c>
      <c r="R7852">
        <f t="shared" si="368"/>
        <v>0</v>
      </c>
    </row>
    <row r="7853" spans="10:18" x14ac:dyDescent="0.2">
      <c r="J7853">
        <f t="shared" si="366"/>
        <v>7851</v>
      </c>
      <c r="K7853" t="str" cm="1">
        <f t="array" ref="K7853">IFERROR(INDEX(tblClientes[Cliente],INT($J7853/ROWS(tblConsorcios[Produto]))+1),"")</f>
        <v/>
      </c>
      <c r="L7853" t="str" cm="1">
        <f t="array" ref="L7853">IFERROR(INDEX(tblConsorcios[Produto],MOD($J7853,ROWS(tblConsorcios[Produto]))+1),"")</f>
        <v>Imóvel IE240 – 240m</v>
      </c>
      <c r="M7853" s="20" cm="1">
        <f t="array" ref="M7853">IFERROR(INDEX(tblConsorcios[Valor da Carta (R$)],MOD($J7853,ROWS(tblConsorcios[Produto]))+1),"")</f>
        <v>240000</v>
      </c>
      <c r="N7853" s="2" cm="1">
        <f t="array" ref="N7853">IFERROR(INDEX(tblConsorcios[Prazo (meses)],MOD($J7853,ROWS(tblConsorcios[Produto]))+1),"")</f>
        <v>240</v>
      </c>
      <c r="O7853" s="20" cm="1">
        <f t="array" ref="O7853">IFERROR(INDEX(tblConsorcios[Parcela Mensal (R$)],MOD($J7853,ROWS(tblConsorcios[Produto]))+1),"")</f>
        <v>1288</v>
      </c>
      <c r="P7853" s="20" t="str" cm="1">
        <f t="array" ref="P7853">IFERROR(INDEX(tblClientes[Dividendo Mensal (R$)],INT($J7853/ROWS(tblConsorcios[Produto]))+1),"")</f>
        <v/>
      </c>
      <c r="Q7853" s="20" t="str">
        <f t="shared" si="367"/>
        <v/>
      </c>
      <c r="R7853">
        <f t="shared" si="368"/>
        <v>0</v>
      </c>
    </row>
    <row r="7854" spans="10:18" x14ac:dyDescent="0.2">
      <c r="J7854">
        <f t="shared" si="366"/>
        <v>7852</v>
      </c>
      <c r="K7854" t="str" cm="1">
        <f t="array" ref="K7854">IFERROR(INDEX(tblClientes[Cliente],INT($J7854/ROWS(tblConsorcios[Produto]))+1),"")</f>
        <v/>
      </c>
      <c r="L7854" t="str" cm="1">
        <f t="array" ref="L7854">IFERROR(INDEX(tblConsorcios[Produto],MOD($J7854,ROWS(tblConsorcios[Produto]))+1),"")</f>
        <v>Imóvel IE240 – 220m</v>
      </c>
      <c r="M7854" s="20" cm="1">
        <f t="array" ref="M7854">IFERROR(INDEX(tblConsorcios[Valor da Carta (R$)],MOD($J7854,ROWS(tblConsorcios[Produto]))+1),"")</f>
        <v>240000</v>
      </c>
      <c r="N7854" s="2" cm="1">
        <f t="array" ref="N7854">IFERROR(INDEX(tblConsorcios[Prazo (meses)],MOD($J7854,ROWS(tblConsorcios[Produto]))+1),"")</f>
        <v>220</v>
      </c>
      <c r="O7854" s="20" cm="1">
        <f t="array" ref="O7854">IFERROR(INDEX(tblConsorcios[Parcela Mensal (R$)],MOD($J7854,ROWS(tblConsorcios[Produto]))+1),"")</f>
        <v>1394.18</v>
      </c>
      <c r="P7854" s="20" t="str" cm="1">
        <f t="array" ref="P7854">IFERROR(INDEX(tblClientes[Dividendo Mensal (R$)],INT($J7854/ROWS(tblConsorcios[Produto]))+1),"")</f>
        <v/>
      </c>
      <c r="Q7854" s="20" t="str">
        <f t="shared" si="367"/>
        <v/>
      </c>
      <c r="R7854">
        <f t="shared" si="368"/>
        <v>0</v>
      </c>
    </row>
    <row r="7855" spans="10:18" x14ac:dyDescent="0.2">
      <c r="J7855">
        <f t="shared" si="366"/>
        <v>7853</v>
      </c>
      <c r="K7855" t="str" cm="1">
        <f t="array" ref="K7855">IFERROR(INDEX(tblClientes[Cliente],INT($J7855/ROWS(tblConsorcios[Produto]))+1),"")</f>
        <v/>
      </c>
      <c r="L7855" t="str" cm="1">
        <f t="array" ref="L7855">IFERROR(INDEX(tblConsorcios[Produto],MOD($J7855,ROWS(tblConsorcios[Produto]))+1),"")</f>
        <v>Imóvel IE240 – 200m</v>
      </c>
      <c r="M7855" s="20" cm="1">
        <f t="array" ref="M7855">IFERROR(INDEX(tblConsorcios[Valor da Carta (R$)],MOD($J7855,ROWS(tblConsorcios[Produto]))+1),"")</f>
        <v>240000</v>
      </c>
      <c r="N7855" s="2" cm="1">
        <f t="array" ref="N7855">IFERROR(INDEX(tblConsorcios[Prazo (meses)],MOD($J7855,ROWS(tblConsorcios[Produto]))+1),"")</f>
        <v>200</v>
      </c>
      <c r="O7855" s="20" cm="1">
        <f t="array" ref="O7855">IFERROR(INDEX(tblConsorcios[Parcela Mensal (R$)],MOD($J7855,ROWS(tblConsorcios[Produto]))+1),"")</f>
        <v>1521.6</v>
      </c>
      <c r="P7855" s="20" t="str" cm="1">
        <f t="array" ref="P7855">IFERROR(INDEX(tblClientes[Dividendo Mensal (R$)],INT($J7855/ROWS(tblConsorcios[Produto]))+1),"")</f>
        <v/>
      </c>
      <c r="Q7855" s="20" t="str">
        <f t="shared" si="367"/>
        <v/>
      </c>
      <c r="R7855">
        <f t="shared" si="368"/>
        <v>0</v>
      </c>
    </row>
    <row r="7856" spans="10:18" x14ac:dyDescent="0.2">
      <c r="J7856">
        <f t="shared" si="366"/>
        <v>7854</v>
      </c>
      <c r="K7856" t="str" cm="1">
        <f t="array" ref="K7856">IFERROR(INDEX(tblClientes[Cliente],INT($J7856/ROWS(tblConsorcios[Produto]))+1),"")</f>
        <v/>
      </c>
      <c r="L7856" t="str" cm="1">
        <f t="array" ref="L7856">IFERROR(INDEX(tblConsorcios[Produto],MOD($J7856,ROWS(tblConsorcios[Produto]))+1),"")</f>
        <v>Imóvel IE230 – 240m</v>
      </c>
      <c r="M7856" s="20" cm="1">
        <f t="array" ref="M7856">IFERROR(INDEX(tblConsorcios[Valor da Carta (R$)],MOD($J7856,ROWS(tblConsorcios[Produto]))+1),"")</f>
        <v>230000</v>
      </c>
      <c r="N7856" s="2" cm="1">
        <f t="array" ref="N7856">IFERROR(INDEX(tblConsorcios[Prazo (meses)],MOD($J7856,ROWS(tblConsorcios[Produto]))+1),"")</f>
        <v>240</v>
      </c>
      <c r="O7856" s="20" cm="1">
        <f t="array" ref="O7856">IFERROR(INDEX(tblConsorcios[Parcela Mensal (R$)],MOD($J7856,ROWS(tblConsorcios[Produto]))+1),"")</f>
        <v>1234.33</v>
      </c>
      <c r="P7856" s="20" t="str" cm="1">
        <f t="array" ref="P7856">IFERROR(INDEX(tblClientes[Dividendo Mensal (R$)],INT($J7856/ROWS(tblConsorcios[Produto]))+1),"")</f>
        <v/>
      </c>
      <c r="Q7856" s="20" t="str">
        <f t="shared" si="367"/>
        <v/>
      </c>
      <c r="R7856">
        <f t="shared" si="368"/>
        <v>0</v>
      </c>
    </row>
    <row r="7857" spans="10:18" x14ac:dyDescent="0.2">
      <c r="J7857">
        <f t="shared" si="366"/>
        <v>7855</v>
      </c>
      <c r="K7857" t="str" cm="1">
        <f t="array" ref="K7857">IFERROR(INDEX(tblClientes[Cliente],INT($J7857/ROWS(tblConsorcios[Produto]))+1),"")</f>
        <v/>
      </c>
      <c r="L7857" t="str" cm="1">
        <f t="array" ref="L7857">IFERROR(INDEX(tblConsorcios[Produto],MOD($J7857,ROWS(tblConsorcios[Produto]))+1),"")</f>
        <v>Imóvel IE230 – 220m</v>
      </c>
      <c r="M7857" s="20" cm="1">
        <f t="array" ref="M7857">IFERROR(INDEX(tblConsorcios[Valor da Carta (R$)],MOD($J7857,ROWS(tblConsorcios[Produto]))+1),"")</f>
        <v>230000</v>
      </c>
      <c r="N7857" s="2" cm="1">
        <f t="array" ref="N7857">IFERROR(INDEX(tblConsorcios[Prazo (meses)],MOD($J7857,ROWS(tblConsorcios[Produto]))+1),"")</f>
        <v>220</v>
      </c>
      <c r="O7857" s="20" cm="1">
        <f t="array" ref="O7857">IFERROR(INDEX(tblConsorcios[Parcela Mensal (R$)],MOD($J7857,ROWS(tblConsorcios[Produto]))+1),"")</f>
        <v>1336.09</v>
      </c>
      <c r="P7857" s="20" t="str" cm="1">
        <f t="array" ref="P7857">IFERROR(INDEX(tblClientes[Dividendo Mensal (R$)],INT($J7857/ROWS(tblConsorcios[Produto]))+1),"")</f>
        <v/>
      </c>
      <c r="Q7857" s="20" t="str">
        <f t="shared" si="367"/>
        <v/>
      </c>
      <c r="R7857">
        <f t="shared" si="368"/>
        <v>0</v>
      </c>
    </row>
    <row r="7858" spans="10:18" x14ac:dyDescent="0.2">
      <c r="J7858">
        <f t="shared" si="366"/>
        <v>7856</v>
      </c>
      <c r="K7858" t="str" cm="1">
        <f t="array" ref="K7858">IFERROR(INDEX(tblClientes[Cliente],INT($J7858/ROWS(tblConsorcios[Produto]))+1),"")</f>
        <v/>
      </c>
      <c r="L7858" t="str" cm="1">
        <f t="array" ref="L7858">IFERROR(INDEX(tblConsorcios[Produto],MOD($J7858,ROWS(tblConsorcios[Produto]))+1),"")</f>
        <v>Imóvel IE230 – 200m</v>
      </c>
      <c r="M7858" s="20" cm="1">
        <f t="array" ref="M7858">IFERROR(INDEX(tblConsorcios[Valor da Carta (R$)],MOD($J7858,ROWS(tblConsorcios[Produto]))+1),"")</f>
        <v>230000</v>
      </c>
      <c r="N7858" s="2" cm="1">
        <f t="array" ref="N7858">IFERROR(INDEX(tblConsorcios[Prazo (meses)],MOD($J7858,ROWS(tblConsorcios[Produto]))+1),"")</f>
        <v>200</v>
      </c>
      <c r="O7858" s="20" cm="1">
        <f t="array" ref="O7858">IFERROR(INDEX(tblConsorcios[Parcela Mensal (R$)],MOD($J7858,ROWS(tblConsorcios[Produto]))+1),"")</f>
        <v>1458.2</v>
      </c>
      <c r="P7858" s="20" t="str" cm="1">
        <f t="array" ref="P7858">IFERROR(INDEX(tblClientes[Dividendo Mensal (R$)],INT($J7858/ROWS(tblConsorcios[Produto]))+1),"")</f>
        <v/>
      </c>
      <c r="Q7858" s="20" t="str">
        <f t="shared" si="367"/>
        <v/>
      </c>
      <c r="R7858">
        <f t="shared" si="368"/>
        <v>0</v>
      </c>
    </row>
    <row r="7859" spans="10:18" x14ac:dyDescent="0.2">
      <c r="J7859">
        <f t="shared" si="366"/>
        <v>7857</v>
      </c>
      <c r="K7859" t="str" cm="1">
        <f t="array" ref="K7859">IFERROR(INDEX(tblClientes[Cliente],INT($J7859/ROWS(tblConsorcios[Produto]))+1),"")</f>
        <v/>
      </c>
      <c r="L7859" t="str" cm="1">
        <f t="array" ref="L7859">IFERROR(INDEX(tblConsorcios[Produto],MOD($J7859,ROWS(tblConsorcios[Produto]))+1),"")</f>
        <v>Imóvel IE220 – 240m</v>
      </c>
      <c r="M7859" s="20" cm="1">
        <f t="array" ref="M7859">IFERROR(INDEX(tblConsorcios[Valor da Carta (R$)],MOD($J7859,ROWS(tblConsorcios[Produto]))+1),"")</f>
        <v>220000</v>
      </c>
      <c r="N7859" s="2" cm="1">
        <f t="array" ref="N7859">IFERROR(INDEX(tblConsorcios[Prazo (meses)],MOD($J7859,ROWS(tblConsorcios[Produto]))+1),"")</f>
        <v>240</v>
      </c>
      <c r="O7859" s="20" cm="1">
        <f t="array" ref="O7859">IFERROR(INDEX(tblConsorcios[Parcela Mensal (R$)],MOD($J7859,ROWS(tblConsorcios[Produto]))+1),"")</f>
        <v>1180.67</v>
      </c>
      <c r="P7859" s="20" t="str" cm="1">
        <f t="array" ref="P7859">IFERROR(INDEX(tblClientes[Dividendo Mensal (R$)],INT($J7859/ROWS(tblConsorcios[Produto]))+1),"")</f>
        <v/>
      </c>
      <c r="Q7859" s="20" t="str">
        <f t="shared" si="367"/>
        <v/>
      </c>
      <c r="R7859">
        <f t="shared" si="368"/>
        <v>0</v>
      </c>
    </row>
    <row r="7860" spans="10:18" x14ac:dyDescent="0.2">
      <c r="J7860">
        <f t="shared" si="366"/>
        <v>7858</v>
      </c>
      <c r="K7860" t="str" cm="1">
        <f t="array" ref="K7860">IFERROR(INDEX(tblClientes[Cliente],INT($J7860/ROWS(tblConsorcios[Produto]))+1),"")</f>
        <v/>
      </c>
      <c r="L7860" t="str" cm="1">
        <f t="array" ref="L7860">IFERROR(INDEX(tblConsorcios[Produto],MOD($J7860,ROWS(tblConsorcios[Produto]))+1),"")</f>
        <v>Imóvel IE220 – 220m</v>
      </c>
      <c r="M7860" s="20" cm="1">
        <f t="array" ref="M7860">IFERROR(INDEX(tblConsorcios[Valor da Carta (R$)],MOD($J7860,ROWS(tblConsorcios[Produto]))+1),"")</f>
        <v>220000</v>
      </c>
      <c r="N7860" s="2" cm="1">
        <f t="array" ref="N7860">IFERROR(INDEX(tblConsorcios[Prazo (meses)],MOD($J7860,ROWS(tblConsorcios[Produto]))+1),"")</f>
        <v>220</v>
      </c>
      <c r="O7860" s="20" cm="1">
        <f t="array" ref="O7860">IFERROR(INDEX(tblConsorcios[Parcela Mensal (R$)],MOD($J7860,ROWS(tblConsorcios[Produto]))+1),"")</f>
        <v>1278</v>
      </c>
      <c r="P7860" s="20" t="str" cm="1">
        <f t="array" ref="P7860">IFERROR(INDEX(tblClientes[Dividendo Mensal (R$)],INT($J7860/ROWS(tblConsorcios[Produto]))+1),"")</f>
        <v/>
      </c>
      <c r="Q7860" s="20" t="str">
        <f t="shared" si="367"/>
        <v/>
      </c>
      <c r="R7860">
        <f t="shared" si="368"/>
        <v>0</v>
      </c>
    </row>
    <row r="7861" spans="10:18" x14ac:dyDescent="0.2">
      <c r="J7861">
        <f t="shared" si="366"/>
        <v>7859</v>
      </c>
      <c r="K7861" t="str" cm="1">
        <f t="array" ref="K7861">IFERROR(INDEX(tblClientes[Cliente],INT($J7861/ROWS(tblConsorcios[Produto]))+1),"")</f>
        <v/>
      </c>
      <c r="L7861" t="str" cm="1">
        <f t="array" ref="L7861">IFERROR(INDEX(tblConsorcios[Produto],MOD($J7861,ROWS(tblConsorcios[Produto]))+1),"")</f>
        <v>Imóvel IE220 – 200m</v>
      </c>
      <c r="M7861" s="20" cm="1">
        <f t="array" ref="M7861">IFERROR(INDEX(tblConsorcios[Valor da Carta (R$)],MOD($J7861,ROWS(tblConsorcios[Produto]))+1),"")</f>
        <v>220000</v>
      </c>
      <c r="N7861" s="2" cm="1">
        <f t="array" ref="N7861">IFERROR(INDEX(tblConsorcios[Prazo (meses)],MOD($J7861,ROWS(tblConsorcios[Produto]))+1),"")</f>
        <v>200</v>
      </c>
      <c r="O7861" s="20" cm="1">
        <f t="array" ref="O7861">IFERROR(INDEX(tblConsorcios[Parcela Mensal (R$)],MOD($J7861,ROWS(tblConsorcios[Produto]))+1),"")</f>
        <v>1394.8</v>
      </c>
      <c r="P7861" s="20" t="str" cm="1">
        <f t="array" ref="P7861">IFERROR(INDEX(tblClientes[Dividendo Mensal (R$)],INT($J7861/ROWS(tblConsorcios[Produto]))+1),"")</f>
        <v/>
      </c>
      <c r="Q7861" s="20" t="str">
        <f t="shared" si="367"/>
        <v/>
      </c>
      <c r="R7861">
        <f t="shared" si="368"/>
        <v>0</v>
      </c>
    </row>
    <row r="7862" spans="10:18" x14ac:dyDescent="0.2">
      <c r="J7862">
        <f t="shared" si="366"/>
        <v>7860</v>
      </c>
      <c r="K7862" t="str" cm="1">
        <f t="array" ref="K7862">IFERROR(INDEX(tblClientes[Cliente],INT($J7862/ROWS(tblConsorcios[Produto]))+1),"")</f>
        <v/>
      </c>
      <c r="L7862" t="str" cm="1">
        <f t="array" ref="L7862">IFERROR(INDEX(tblConsorcios[Produto],MOD($J7862,ROWS(tblConsorcios[Produto]))+1),"")</f>
        <v>Imóvel IE200 – 240m</v>
      </c>
      <c r="M7862" s="20" cm="1">
        <f t="array" ref="M7862">IFERROR(INDEX(tblConsorcios[Valor da Carta (R$)],MOD($J7862,ROWS(tblConsorcios[Produto]))+1),"")</f>
        <v>200000</v>
      </c>
      <c r="N7862" s="2" cm="1">
        <f t="array" ref="N7862">IFERROR(INDEX(tblConsorcios[Prazo (meses)],MOD($J7862,ROWS(tblConsorcios[Produto]))+1),"")</f>
        <v>240</v>
      </c>
      <c r="O7862" s="20" cm="1">
        <f t="array" ref="O7862">IFERROR(INDEX(tblConsorcios[Parcela Mensal (R$)],MOD($J7862,ROWS(tblConsorcios[Produto]))+1),"")</f>
        <v>1073.33</v>
      </c>
      <c r="P7862" s="20" t="str" cm="1">
        <f t="array" ref="P7862">IFERROR(INDEX(tblClientes[Dividendo Mensal (R$)],INT($J7862/ROWS(tblConsorcios[Produto]))+1),"")</f>
        <v/>
      </c>
      <c r="Q7862" s="20" t="str">
        <f t="shared" si="367"/>
        <v/>
      </c>
      <c r="R7862">
        <f t="shared" si="368"/>
        <v>0</v>
      </c>
    </row>
    <row r="7863" spans="10:18" x14ac:dyDescent="0.2">
      <c r="J7863">
        <f t="shared" si="366"/>
        <v>7861</v>
      </c>
      <c r="K7863" t="str" cm="1">
        <f t="array" ref="K7863">IFERROR(INDEX(tblClientes[Cliente],INT($J7863/ROWS(tblConsorcios[Produto]))+1),"")</f>
        <v/>
      </c>
      <c r="L7863" t="str" cm="1">
        <f t="array" ref="L7863">IFERROR(INDEX(tblConsorcios[Produto],MOD($J7863,ROWS(tblConsorcios[Produto]))+1),"")</f>
        <v>Imóvel IE200 – 220m</v>
      </c>
      <c r="M7863" s="20" cm="1">
        <f t="array" ref="M7863">IFERROR(INDEX(tblConsorcios[Valor da Carta (R$)],MOD($J7863,ROWS(tblConsorcios[Produto]))+1),"")</f>
        <v>200000</v>
      </c>
      <c r="N7863" s="2" cm="1">
        <f t="array" ref="N7863">IFERROR(INDEX(tblConsorcios[Prazo (meses)],MOD($J7863,ROWS(tblConsorcios[Produto]))+1),"")</f>
        <v>220</v>
      </c>
      <c r="O7863" s="20" cm="1">
        <f t="array" ref="O7863">IFERROR(INDEX(tblConsorcios[Parcela Mensal (R$)],MOD($J7863,ROWS(tblConsorcios[Produto]))+1),"")</f>
        <v>1161.82</v>
      </c>
      <c r="P7863" s="20" t="str" cm="1">
        <f t="array" ref="P7863">IFERROR(INDEX(tblClientes[Dividendo Mensal (R$)],INT($J7863/ROWS(tblConsorcios[Produto]))+1),"")</f>
        <v/>
      </c>
      <c r="Q7863" s="20" t="str">
        <f t="shared" si="367"/>
        <v/>
      </c>
      <c r="R7863">
        <f t="shared" si="368"/>
        <v>0</v>
      </c>
    </row>
    <row r="7864" spans="10:18" x14ac:dyDescent="0.2">
      <c r="J7864">
        <f t="shared" si="366"/>
        <v>7862</v>
      </c>
      <c r="K7864" t="str" cm="1">
        <f t="array" ref="K7864">IFERROR(INDEX(tblClientes[Cliente],INT($J7864/ROWS(tblConsorcios[Produto]))+1),"")</f>
        <v/>
      </c>
      <c r="L7864" t="str" cm="1">
        <f t="array" ref="L7864">IFERROR(INDEX(tblConsorcios[Produto],MOD($J7864,ROWS(tblConsorcios[Produto]))+1),"")</f>
        <v>Imóvel IE200 – 200m</v>
      </c>
      <c r="M7864" s="20" cm="1">
        <f t="array" ref="M7864">IFERROR(INDEX(tblConsorcios[Valor da Carta (R$)],MOD($J7864,ROWS(tblConsorcios[Produto]))+1),"")</f>
        <v>200000</v>
      </c>
      <c r="N7864" s="2" cm="1">
        <f t="array" ref="N7864">IFERROR(INDEX(tblConsorcios[Prazo (meses)],MOD($J7864,ROWS(tblConsorcios[Produto]))+1),"")</f>
        <v>200</v>
      </c>
      <c r="O7864" s="20" cm="1">
        <f t="array" ref="O7864">IFERROR(INDEX(tblConsorcios[Parcela Mensal (R$)],MOD($J7864,ROWS(tblConsorcios[Produto]))+1),"")</f>
        <v>1268</v>
      </c>
      <c r="P7864" s="20" t="str" cm="1">
        <f t="array" ref="P7864">IFERROR(INDEX(tblClientes[Dividendo Mensal (R$)],INT($J7864/ROWS(tblConsorcios[Produto]))+1),"")</f>
        <v/>
      </c>
      <c r="Q7864" s="20" t="str">
        <f t="shared" si="367"/>
        <v/>
      </c>
      <c r="R7864">
        <f t="shared" si="368"/>
        <v>0</v>
      </c>
    </row>
    <row r="7865" spans="10:18" x14ac:dyDescent="0.2">
      <c r="J7865">
        <f t="shared" si="366"/>
        <v>7863</v>
      </c>
      <c r="K7865" t="str" cm="1">
        <f t="array" ref="K7865">IFERROR(INDEX(tblClientes[Cliente],INT($J7865/ROWS(tblConsorcios[Produto]))+1),"")</f>
        <v/>
      </c>
      <c r="L7865" t="str" cm="1">
        <f t="array" ref="L7865">IFERROR(INDEX(tblConsorcios[Produto],MOD($J7865,ROWS(tblConsorcios[Produto]))+1),"")</f>
        <v>Imóvel IE150 – 240m</v>
      </c>
      <c r="M7865" s="20" cm="1">
        <f t="array" ref="M7865">IFERROR(INDEX(tblConsorcios[Valor da Carta (R$)],MOD($J7865,ROWS(tblConsorcios[Produto]))+1),"")</f>
        <v>150000</v>
      </c>
      <c r="N7865" s="2" cm="1">
        <f t="array" ref="N7865">IFERROR(INDEX(tblConsorcios[Prazo (meses)],MOD($J7865,ROWS(tblConsorcios[Produto]))+1),"")</f>
        <v>240</v>
      </c>
      <c r="O7865" s="20" cm="1">
        <f t="array" ref="O7865">IFERROR(INDEX(tblConsorcios[Parcela Mensal (R$)],MOD($J7865,ROWS(tblConsorcios[Produto]))+1),"")</f>
        <v>805</v>
      </c>
      <c r="P7865" s="20" t="str" cm="1">
        <f t="array" ref="P7865">IFERROR(INDEX(tblClientes[Dividendo Mensal (R$)],INT($J7865/ROWS(tblConsorcios[Produto]))+1),"")</f>
        <v/>
      </c>
      <c r="Q7865" s="20" t="str">
        <f t="shared" si="367"/>
        <v/>
      </c>
      <c r="R7865">
        <f t="shared" si="368"/>
        <v>0</v>
      </c>
    </row>
    <row r="7866" spans="10:18" x14ac:dyDescent="0.2">
      <c r="J7866">
        <f t="shared" si="366"/>
        <v>7864</v>
      </c>
      <c r="K7866" t="str" cm="1">
        <f t="array" ref="K7866">IFERROR(INDEX(tblClientes[Cliente],INT($J7866/ROWS(tblConsorcios[Produto]))+1),"")</f>
        <v/>
      </c>
      <c r="L7866" t="str" cm="1">
        <f t="array" ref="L7866">IFERROR(INDEX(tblConsorcios[Produto],MOD($J7866,ROWS(tblConsorcios[Produto]))+1),"")</f>
        <v>Imóvel IE150 – 220m</v>
      </c>
      <c r="M7866" s="20" cm="1">
        <f t="array" ref="M7866">IFERROR(INDEX(tblConsorcios[Valor da Carta (R$)],MOD($J7866,ROWS(tblConsorcios[Produto]))+1),"")</f>
        <v>150000</v>
      </c>
      <c r="N7866" s="2" cm="1">
        <f t="array" ref="N7866">IFERROR(INDEX(tblConsorcios[Prazo (meses)],MOD($J7866,ROWS(tblConsorcios[Produto]))+1),"")</f>
        <v>220</v>
      </c>
      <c r="O7866" s="20" cm="1">
        <f t="array" ref="O7866">IFERROR(INDEX(tblConsorcios[Parcela Mensal (R$)],MOD($J7866,ROWS(tblConsorcios[Produto]))+1),"")</f>
        <v>871.36</v>
      </c>
      <c r="P7866" s="20" t="str" cm="1">
        <f t="array" ref="P7866">IFERROR(INDEX(tblClientes[Dividendo Mensal (R$)],INT($J7866/ROWS(tblConsorcios[Produto]))+1),"")</f>
        <v/>
      </c>
      <c r="Q7866" s="20" t="str">
        <f t="shared" si="367"/>
        <v/>
      </c>
      <c r="R7866">
        <f t="shared" si="368"/>
        <v>0</v>
      </c>
    </row>
    <row r="7867" spans="10:18" x14ac:dyDescent="0.2">
      <c r="J7867">
        <f t="shared" si="366"/>
        <v>7865</v>
      </c>
      <c r="K7867" t="str" cm="1">
        <f t="array" ref="K7867">IFERROR(INDEX(tblClientes[Cliente],INT($J7867/ROWS(tblConsorcios[Produto]))+1),"")</f>
        <v/>
      </c>
      <c r="L7867" t="str" cm="1">
        <f t="array" ref="L7867">IFERROR(INDEX(tblConsorcios[Produto],MOD($J7867,ROWS(tblConsorcios[Produto]))+1),"")</f>
        <v>Imóvel IE150 – 200m</v>
      </c>
      <c r="M7867" s="20" cm="1">
        <f t="array" ref="M7867">IFERROR(INDEX(tblConsorcios[Valor da Carta (R$)],MOD($J7867,ROWS(tblConsorcios[Produto]))+1),"")</f>
        <v>150000</v>
      </c>
      <c r="N7867" s="2" cm="1">
        <f t="array" ref="N7867">IFERROR(INDEX(tblConsorcios[Prazo (meses)],MOD($J7867,ROWS(tblConsorcios[Produto]))+1),"")</f>
        <v>200</v>
      </c>
      <c r="O7867" s="20" cm="1">
        <f t="array" ref="O7867">IFERROR(INDEX(tblConsorcios[Parcela Mensal (R$)],MOD($J7867,ROWS(tblConsorcios[Produto]))+1),"")</f>
        <v>951</v>
      </c>
      <c r="P7867" s="20" t="str" cm="1">
        <f t="array" ref="P7867">IFERROR(INDEX(tblClientes[Dividendo Mensal (R$)],INT($J7867/ROWS(tblConsorcios[Produto]))+1),"")</f>
        <v/>
      </c>
      <c r="Q7867" s="20" t="str">
        <f t="shared" si="367"/>
        <v/>
      </c>
      <c r="R7867">
        <f t="shared" si="368"/>
        <v>0</v>
      </c>
    </row>
    <row r="7868" spans="10:18" x14ac:dyDescent="0.2">
      <c r="J7868">
        <f t="shared" si="366"/>
        <v>7866</v>
      </c>
      <c r="K7868" t="str" cm="1">
        <f t="array" ref="K7868">IFERROR(INDEX(tblClientes[Cliente],INT($J7868/ROWS(tblConsorcios[Produto]))+1),"")</f>
        <v/>
      </c>
      <c r="L7868" t="str" cm="1">
        <f t="array" ref="L7868">IFERROR(INDEX(tblConsorcios[Produto],MOD($J7868,ROWS(tblConsorcios[Produto]))+1),"")</f>
        <v>Imóvel IE140 – 240m</v>
      </c>
      <c r="M7868" s="20" cm="1">
        <f t="array" ref="M7868">IFERROR(INDEX(tblConsorcios[Valor da Carta (R$)],MOD($J7868,ROWS(tblConsorcios[Produto]))+1),"")</f>
        <v>140000</v>
      </c>
      <c r="N7868" s="2" cm="1">
        <f t="array" ref="N7868">IFERROR(INDEX(tblConsorcios[Prazo (meses)],MOD($J7868,ROWS(tblConsorcios[Produto]))+1),"")</f>
        <v>240</v>
      </c>
      <c r="O7868" s="20" cm="1">
        <f t="array" ref="O7868">IFERROR(INDEX(tblConsorcios[Parcela Mensal (R$)],MOD($J7868,ROWS(tblConsorcios[Produto]))+1),"")</f>
        <v>751.33</v>
      </c>
      <c r="P7868" s="20" t="str" cm="1">
        <f t="array" ref="P7868">IFERROR(INDEX(tblClientes[Dividendo Mensal (R$)],INT($J7868/ROWS(tblConsorcios[Produto]))+1),"")</f>
        <v/>
      </c>
      <c r="Q7868" s="20" t="str">
        <f t="shared" si="367"/>
        <v/>
      </c>
      <c r="R7868">
        <f t="shared" si="368"/>
        <v>0</v>
      </c>
    </row>
    <row r="7869" spans="10:18" x14ac:dyDescent="0.2">
      <c r="J7869">
        <f t="shared" si="366"/>
        <v>7867</v>
      </c>
      <c r="K7869" t="str" cm="1">
        <f t="array" ref="K7869">IFERROR(INDEX(tblClientes[Cliente],INT($J7869/ROWS(tblConsorcios[Produto]))+1),"")</f>
        <v/>
      </c>
      <c r="L7869" t="str" cm="1">
        <f t="array" ref="L7869">IFERROR(INDEX(tblConsorcios[Produto],MOD($J7869,ROWS(tblConsorcios[Produto]))+1),"")</f>
        <v>Imóvel IE140 – 220m</v>
      </c>
      <c r="M7869" s="20" cm="1">
        <f t="array" ref="M7869">IFERROR(INDEX(tblConsorcios[Valor da Carta (R$)],MOD($J7869,ROWS(tblConsorcios[Produto]))+1),"")</f>
        <v>140000</v>
      </c>
      <c r="N7869" s="2" cm="1">
        <f t="array" ref="N7869">IFERROR(INDEX(tblConsorcios[Prazo (meses)],MOD($J7869,ROWS(tblConsorcios[Produto]))+1),"")</f>
        <v>220</v>
      </c>
      <c r="O7869" s="20" cm="1">
        <f t="array" ref="O7869">IFERROR(INDEX(tblConsorcios[Parcela Mensal (R$)],MOD($J7869,ROWS(tblConsorcios[Produto]))+1),"")</f>
        <v>813.27</v>
      </c>
      <c r="P7869" s="20" t="str" cm="1">
        <f t="array" ref="P7869">IFERROR(INDEX(tblClientes[Dividendo Mensal (R$)],INT($J7869/ROWS(tblConsorcios[Produto]))+1),"")</f>
        <v/>
      </c>
      <c r="Q7869" s="20" t="str">
        <f t="shared" si="367"/>
        <v/>
      </c>
      <c r="R7869">
        <f t="shared" si="368"/>
        <v>0</v>
      </c>
    </row>
    <row r="7870" spans="10:18" x14ac:dyDescent="0.2">
      <c r="J7870">
        <f t="shared" si="366"/>
        <v>7868</v>
      </c>
      <c r="K7870" t="str" cm="1">
        <f t="array" ref="K7870">IFERROR(INDEX(tblClientes[Cliente],INT($J7870/ROWS(tblConsorcios[Produto]))+1),"")</f>
        <v/>
      </c>
      <c r="L7870" t="str" cm="1">
        <f t="array" ref="L7870">IFERROR(INDEX(tblConsorcios[Produto],MOD($J7870,ROWS(tblConsorcios[Produto]))+1),"")</f>
        <v>Imóvel IE140 – 200m</v>
      </c>
      <c r="M7870" s="20" cm="1">
        <f t="array" ref="M7870">IFERROR(INDEX(tblConsorcios[Valor da Carta (R$)],MOD($J7870,ROWS(tblConsorcios[Produto]))+1),"")</f>
        <v>140000</v>
      </c>
      <c r="N7870" s="2" cm="1">
        <f t="array" ref="N7870">IFERROR(INDEX(tblConsorcios[Prazo (meses)],MOD($J7870,ROWS(tblConsorcios[Produto]))+1),"")</f>
        <v>200</v>
      </c>
      <c r="O7870" s="20" cm="1">
        <f t="array" ref="O7870">IFERROR(INDEX(tblConsorcios[Parcela Mensal (R$)],MOD($J7870,ROWS(tblConsorcios[Produto]))+1),"")</f>
        <v>887.6</v>
      </c>
      <c r="P7870" s="20" t="str" cm="1">
        <f t="array" ref="P7870">IFERROR(INDEX(tblClientes[Dividendo Mensal (R$)],INT($J7870/ROWS(tblConsorcios[Produto]))+1),"")</f>
        <v/>
      </c>
      <c r="Q7870" s="20" t="str">
        <f t="shared" si="367"/>
        <v/>
      </c>
      <c r="R7870">
        <f t="shared" si="368"/>
        <v>0</v>
      </c>
    </row>
    <row r="7871" spans="10:18" x14ac:dyDescent="0.2">
      <c r="J7871">
        <f t="shared" si="366"/>
        <v>7869</v>
      </c>
      <c r="K7871" t="str" cm="1">
        <f t="array" ref="K7871">IFERROR(INDEX(tblClientes[Cliente],INT($J7871/ROWS(tblConsorcios[Produto]))+1),"")</f>
        <v/>
      </c>
      <c r="L7871" t="str" cm="1">
        <f t="array" ref="L7871">IFERROR(INDEX(tblConsorcios[Produto],MOD($J7871,ROWS(tblConsorcios[Produto]))+1),"")</f>
        <v>Imóvel IE130 – 240m</v>
      </c>
      <c r="M7871" s="20" cm="1">
        <f t="array" ref="M7871">IFERROR(INDEX(tblConsorcios[Valor da Carta (R$)],MOD($J7871,ROWS(tblConsorcios[Produto]))+1),"")</f>
        <v>130000</v>
      </c>
      <c r="N7871" s="2" cm="1">
        <f t="array" ref="N7871">IFERROR(INDEX(tblConsorcios[Prazo (meses)],MOD($J7871,ROWS(tblConsorcios[Produto]))+1),"")</f>
        <v>240</v>
      </c>
      <c r="O7871" s="20" cm="1">
        <f t="array" ref="O7871">IFERROR(INDEX(tblConsorcios[Parcela Mensal (R$)],MOD($J7871,ROWS(tblConsorcios[Produto]))+1),"")</f>
        <v>697.67</v>
      </c>
      <c r="P7871" s="20" t="str" cm="1">
        <f t="array" ref="P7871">IFERROR(INDEX(tblClientes[Dividendo Mensal (R$)],INT($J7871/ROWS(tblConsorcios[Produto]))+1),"")</f>
        <v/>
      </c>
      <c r="Q7871" s="20" t="str">
        <f t="shared" si="367"/>
        <v/>
      </c>
      <c r="R7871">
        <f t="shared" si="368"/>
        <v>0</v>
      </c>
    </row>
    <row r="7872" spans="10:18" x14ac:dyDescent="0.2">
      <c r="J7872">
        <f t="shared" si="366"/>
        <v>7870</v>
      </c>
      <c r="K7872" t="str" cm="1">
        <f t="array" ref="K7872">IFERROR(INDEX(tblClientes[Cliente],INT($J7872/ROWS(tblConsorcios[Produto]))+1),"")</f>
        <v/>
      </c>
      <c r="L7872" t="str" cm="1">
        <f t="array" ref="L7872">IFERROR(INDEX(tblConsorcios[Produto],MOD($J7872,ROWS(tblConsorcios[Produto]))+1),"")</f>
        <v>Imóvel IE130 – 220m</v>
      </c>
      <c r="M7872" s="20" cm="1">
        <f t="array" ref="M7872">IFERROR(INDEX(tblConsorcios[Valor da Carta (R$)],MOD($J7872,ROWS(tblConsorcios[Produto]))+1),"")</f>
        <v>130000</v>
      </c>
      <c r="N7872" s="2" cm="1">
        <f t="array" ref="N7872">IFERROR(INDEX(tblConsorcios[Prazo (meses)],MOD($J7872,ROWS(tblConsorcios[Produto]))+1),"")</f>
        <v>220</v>
      </c>
      <c r="O7872" s="20" cm="1">
        <f t="array" ref="O7872">IFERROR(INDEX(tblConsorcios[Parcela Mensal (R$)],MOD($J7872,ROWS(tblConsorcios[Produto]))+1),"")</f>
        <v>755.18</v>
      </c>
      <c r="P7872" s="20" t="str" cm="1">
        <f t="array" ref="P7872">IFERROR(INDEX(tblClientes[Dividendo Mensal (R$)],INT($J7872/ROWS(tblConsorcios[Produto]))+1),"")</f>
        <v/>
      </c>
      <c r="Q7872" s="20" t="str">
        <f t="shared" si="367"/>
        <v/>
      </c>
      <c r="R7872">
        <f t="shared" si="368"/>
        <v>0</v>
      </c>
    </row>
    <row r="7873" spans="10:18" x14ac:dyDescent="0.2">
      <c r="J7873">
        <f t="shared" si="366"/>
        <v>7871</v>
      </c>
      <c r="K7873" t="str" cm="1">
        <f t="array" ref="K7873">IFERROR(INDEX(tblClientes[Cliente],INT($J7873/ROWS(tblConsorcios[Produto]))+1),"")</f>
        <v/>
      </c>
      <c r="L7873" t="str" cm="1">
        <f t="array" ref="L7873">IFERROR(INDEX(tblConsorcios[Produto],MOD($J7873,ROWS(tblConsorcios[Produto]))+1),"")</f>
        <v>Imóvel IE130 – 200m</v>
      </c>
      <c r="M7873" s="20" cm="1">
        <f t="array" ref="M7873">IFERROR(INDEX(tblConsorcios[Valor da Carta (R$)],MOD($J7873,ROWS(tblConsorcios[Produto]))+1),"")</f>
        <v>130000</v>
      </c>
      <c r="N7873" s="2" cm="1">
        <f t="array" ref="N7873">IFERROR(INDEX(tblConsorcios[Prazo (meses)],MOD($J7873,ROWS(tblConsorcios[Produto]))+1),"")</f>
        <v>200</v>
      </c>
      <c r="O7873" s="20" cm="1">
        <f t="array" ref="O7873">IFERROR(INDEX(tblConsorcios[Parcela Mensal (R$)],MOD($J7873,ROWS(tblConsorcios[Produto]))+1),"")</f>
        <v>824.2</v>
      </c>
      <c r="P7873" s="20" t="str" cm="1">
        <f t="array" ref="P7873">IFERROR(INDEX(tblClientes[Dividendo Mensal (R$)],INT($J7873/ROWS(tblConsorcios[Produto]))+1),"")</f>
        <v/>
      </c>
      <c r="Q7873" s="20" t="str">
        <f t="shared" si="367"/>
        <v/>
      </c>
      <c r="R7873">
        <f t="shared" si="368"/>
        <v>0</v>
      </c>
    </row>
    <row r="7874" spans="10:18" x14ac:dyDescent="0.2">
      <c r="J7874">
        <f t="shared" si="366"/>
        <v>7872</v>
      </c>
      <c r="K7874" t="str" cm="1">
        <f t="array" ref="K7874">IFERROR(INDEX(tblClientes[Cliente],INT($J7874/ROWS(tblConsorcios[Produto]))+1),"")</f>
        <v/>
      </c>
      <c r="L7874" t="str" cm="1">
        <f t="array" ref="L7874">IFERROR(INDEX(tblConsorcios[Produto],MOD($J7874,ROWS(tblConsorcios[Produto]))+1),"")</f>
        <v>Imóvel IE120 – 240m</v>
      </c>
      <c r="M7874" s="20" cm="1">
        <f t="array" ref="M7874">IFERROR(INDEX(tblConsorcios[Valor da Carta (R$)],MOD($J7874,ROWS(tblConsorcios[Produto]))+1),"")</f>
        <v>120000</v>
      </c>
      <c r="N7874" s="2" cm="1">
        <f t="array" ref="N7874">IFERROR(INDEX(tblConsorcios[Prazo (meses)],MOD($J7874,ROWS(tblConsorcios[Produto]))+1),"")</f>
        <v>240</v>
      </c>
      <c r="O7874" s="20" cm="1">
        <f t="array" ref="O7874">IFERROR(INDEX(tblConsorcios[Parcela Mensal (R$)],MOD($J7874,ROWS(tblConsorcios[Produto]))+1),"")</f>
        <v>644</v>
      </c>
      <c r="P7874" s="20" t="str" cm="1">
        <f t="array" ref="P7874">IFERROR(INDEX(tblClientes[Dividendo Mensal (R$)],INT($J7874/ROWS(tblConsorcios[Produto]))+1),"")</f>
        <v/>
      </c>
      <c r="Q7874" s="20" t="str">
        <f t="shared" si="367"/>
        <v/>
      </c>
      <c r="R7874">
        <f t="shared" si="368"/>
        <v>0</v>
      </c>
    </row>
    <row r="7875" spans="10:18" x14ac:dyDescent="0.2">
      <c r="J7875">
        <f t="shared" ref="J7875:J7938" si="369">ROW()-2</f>
        <v>7873</v>
      </c>
      <c r="K7875" t="str" cm="1">
        <f t="array" ref="K7875">IFERROR(INDEX(tblClientes[Cliente],INT($J7875/ROWS(tblConsorcios[Produto]))+1),"")</f>
        <v/>
      </c>
      <c r="L7875" t="str" cm="1">
        <f t="array" ref="L7875">IFERROR(INDEX(tblConsorcios[Produto],MOD($J7875,ROWS(tblConsorcios[Produto]))+1),"")</f>
        <v>Imóvel IE120 – 220m</v>
      </c>
      <c r="M7875" s="20" cm="1">
        <f t="array" ref="M7875">IFERROR(INDEX(tblConsorcios[Valor da Carta (R$)],MOD($J7875,ROWS(tblConsorcios[Produto]))+1),"")</f>
        <v>120000</v>
      </c>
      <c r="N7875" s="2" cm="1">
        <f t="array" ref="N7875">IFERROR(INDEX(tblConsorcios[Prazo (meses)],MOD($J7875,ROWS(tblConsorcios[Produto]))+1),"")</f>
        <v>220</v>
      </c>
      <c r="O7875" s="20" cm="1">
        <f t="array" ref="O7875">IFERROR(INDEX(tblConsorcios[Parcela Mensal (R$)],MOD($J7875,ROWS(tblConsorcios[Produto]))+1),"")</f>
        <v>697.09</v>
      </c>
      <c r="P7875" s="20" t="str" cm="1">
        <f t="array" ref="P7875">IFERROR(INDEX(tblClientes[Dividendo Mensal (R$)],INT($J7875/ROWS(tblConsorcios[Produto]))+1),"")</f>
        <v/>
      </c>
      <c r="Q7875" s="20" t="str">
        <f t="shared" ref="Q7875:Q7938" si="370">IF(AND(ISNUMBER(O7875),ISNUMBER(P7875)),P7875-O7875,"")</f>
        <v/>
      </c>
      <c r="R7875">
        <f t="shared" ref="R7875:R7938" si="371">IF(AND(ISNUMBER(O7875),ISNUMBER(P7875),O7875&lt;=P7875),1,0)</f>
        <v>0</v>
      </c>
    </row>
    <row r="7876" spans="10:18" x14ac:dyDescent="0.2">
      <c r="J7876">
        <f t="shared" si="369"/>
        <v>7874</v>
      </c>
      <c r="K7876" t="str" cm="1">
        <f t="array" ref="K7876">IFERROR(INDEX(tblClientes[Cliente],INT($J7876/ROWS(tblConsorcios[Produto]))+1),"")</f>
        <v/>
      </c>
      <c r="L7876" t="str" cm="1">
        <f t="array" ref="L7876">IFERROR(INDEX(tblConsorcios[Produto],MOD($J7876,ROWS(tblConsorcios[Produto]))+1),"")</f>
        <v>Imóvel IE120 – 200m</v>
      </c>
      <c r="M7876" s="20" cm="1">
        <f t="array" ref="M7876">IFERROR(INDEX(tblConsorcios[Valor da Carta (R$)],MOD($J7876,ROWS(tblConsorcios[Produto]))+1),"")</f>
        <v>120000</v>
      </c>
      <c r="N7876" s="2" cm="1">
        <f t="array" ref="N7876">IFERROR(INDEX(tblConsorcios[Prazo (meses)],MOD($J7876,ROWS(tblConsorcios[Produto]))+1),"")</f>
        <v>200</v>
      </c>
      <c r="O7876" s="20" cm="1">
        <f t="array" ref="O7876">IFERROR(INDEX(tblConsorcios[Parcela Mensal (R$)],MOD($J7876,ROWS(tblConsorcios[Produto]))+1),"")</f>
        <v>760.8</v>
      </c>
      <c r="P7876" s="20" t="str" cm="1">
        <f t="array" ref="P7876">IFERROR(INDEX(tblClientes[Dividendo Mensal (R$)],INT($J7876/ROWS(tblConsorcios[Produto]))+1),"")</f>
        <v/>
      </c>
      <c r="Q7876" s="20" t="str">
        <f t="shared" si="370"/>
        <v/>
      </c>
      <c r="R7876">
        <f t="shared" si="371"/>
        <v>0</v>
      </c>
    </row>
    <row r="7877" spans="10:18" x14ac:dyDescent="0.2">
      <c r="J7877">
        <f t="shared" si="369"/>
        <v>7875</v>
      </c>
      <c r="K7877" t="str" cm="1">
        <f t="array" ref="K7877">IFERROR(INDEX(tblClientes[Cliente],INT($J7877/ROWS(tblConsorcios[Produto]))+1),"")</f>
        <v/>
      </c>
      <c r="L7877" t="str" cm="1">
        <f t="array" ref="L7877">IFERROR(INDEX(tblConsorcios[Produto],MOD($J7877,ROWS(tblConsorcios[Produto]))+1),"")</f>
        <v>Imóvel IE600 – 240m</v>
      </c>
      <c r="M7877" s="20" cm="1">
        <f t="array" ref="M7877">IFERROR(INDEX(tblConsorcios[Valor da Carta (R$)],MOD($J7877,ROWS(tblConsorcios[Produto]))+1),"")</f>
        <v>600000</v>
      </c>
      <c r="N7877" s="2" cm="1">
        <f t="array" ref="N7877">IFERROR(INDEX(tblConsorcios[Prazo (meses)],MOD($J7877,ROWS(tblConsorcios[Produto]))+1),"")</f>
        <v>240</v>
      </c>
      <c r="O7877" s="20" cm="1">
        <f t="array" ref="O7877">IFERROR(INDEX(tblConsorcios[Parcela Mensal (R$)],MOD($J7877,ROWS(tblConsorcios[Produto]))+1),"")</f>
        <v>3220</v>
      </c>
      <c r="P7877" s="20" t="str" cm="1">
        <f t="array" ref="P7877">IFERROR(INDEX(tblClientes[Dividendo Mensal (R$)],INT($J7877/ROWS(tblConsorcios[Produto]))+1),"")</f>
        <v/>
      </c>
      <c r="Q7877" s="20" t="str">
        <f t="shared" si="370"/>
        <v/>
      </c>
      <c r="R7877">
        <f t="shared" si="371"/>
        <v>0</v>
      </c>
    </row>
    <row r="7878" spans="10:18" x14ac:dyDescent="0.2">
      <c r="J7878">
        <f t="shared" si="369"/>
        <v>7876</v>
      </c>
      <c r="K7878" t="str" cm="1">
        <f t="array" ref="K7878">IFERROR(INDEX(tblClientes[Cliente],INT($J7878/ROWS(tblConsorcios[Produto]))+1),"")</f>
        <v/>
      </c>
      <c r="L7878" t="str" cm="1">
        <f t="array" ref="L7878">IFERROR(INDEX(tblConsorcios[Produto],MOD($J7878,ROWS(tblConsorcios[Produto]))+1),"")</f>
        <v>Imóvel IE600 – 220m</v>
      </c>
      <c r="M7878" s="20" cm="1">
        <f t="array" ref="M7878">IFERROR(INDEX(tblConsorcios[Valor da Carta (R$)],MOD($J7878,ROWS(tblConsorcios[Produto]))+1),"")</f>
        <v>600000</v>
      </c>
      <c r="N7878" s="2" cm="1">
        <f t="array" ref="N7878">IFERROR(INDEX(tblConsorcios[Prazo (meses)],MOD($J7878,ROWS(tblConsorcios[Produto]))+1),"")</f>
        <v>220</v>
      </c>
      <c r="O7878" s="20" cm="1">
        <f t="array" ref="O7878">IFERROR(INDEX(tblConsorcios[Parcela Mensal (R$)],MOD($J7878,ROWS(tblConsorcios[Produto]))+1),"")</f>
        <v>3485.45</v>
      </c>
      <c r="P7878" s="20" t="str" cm="1">
        <f t="array" ref="P7878">IFERROR(INDEX(tblClientes[Dividendo Mensal (R$)],INT($J7878/ROWS(tblConsorcios[Produto]))+1),"")</f>
        <v/>
      </c>
      <c r="Q7878" s="20" t="str">
        <f t="shared" si="370"/>
        <v/>
      </c>
      <c r="R7878">
        <f t="shared" si="371"/>
        <v>0</v>
      </c>
    </row>
    <row r="7879" spans="10:18" x14ac:dyDescent="0.2">
      <c r="J7879">
        <f t="shared" si="369"/>
        <v>7877</v>
      </c>
      <c r="K7879" t="str" cm="1">
        <f t="array" ref="K7879">IFERROR(INDEX(tblClientes[Cliente],INT($J7879/ROWS(tblConsorcios[Produto]))+1),"")</f>
        <v/>
      </c>
      <c r="L7879" t="str" cm="1">
        <f t="array" ref="L7879">IFERROR(INDEX(tblConsorcios[Produto],MOD($J7879,ROWS(tblConsorcios[Produto]))+1),"")</f>
        <v>Imóvel IE600 – 200m</v>
      </c>
      <c r="M7879" s="20" cm="1">
        <f t="array" ref="M7879">IFERROR(INDEX(tblConsorcios[Valor da Carta (R$)],MOD($J7879,ROWS(tblConsorcios[Produto]))+1),"")</f>
        <v>600000</v>
      </c>
      <c r="N7879" s="2" cm="1">
        <f t="array" ref="N7879">IFERROR(INDEX(tblConsorcios[Prazo (meses)],MOD($J7879,ROWS(tblConsorcios[Produto]))+1),"")</f>
        <v>200</v>
      </c>
      <c r="O7879" s="20" cm="1">
        <f t="array" ref="O7879">IFERROR(INDEX(tblConsorcios[Parcela Mensal (R$)],MOD($J7879,ROWS(tblConsorcios[Produto]))+1),"")</f>
        <v>3804</v>
      </c>
      <c r="P7879" s="20" t="str" cm="1">
        <f t="array" ref="P7879">IFERROR(INDEX(tblClientes[Dividendo Mensal (R$)],INT($J7879/ROWS(tblConsorcios[Produto]))+1),"")</f>
        <v/>
      </c>
      <c r="Q7879" s="20" t="str">
        <f t="shared" si="370"/>
        <v/>
      </c>
      <c r="R7879">
        <f t="shared" si="371"/>
        <v>0</v>
      </c>
    </row>
    <row r="7880" spans="10:18" x14ac:dyDescent="0.2">
      <c r="J7880">
        <f t="shared" si="369"/>
        <v>7878</v>
      </c>
      <c r="K7880" t="str" cm="1">
        <f t="array" ref="K7880">IFERROR(INDEX(tblClientes[Cliente],INT($J7880/ROWS(tblConsorcios[Produto]))+1),"")</f>
        <v/>
      </c>
      <c r="L7880" t="str" cm="1">
        <f t="array" ref="L7880">IFERROR(INDEX(tblConsorcios[Produto],MOD($J7880,ROWS(tblConsorcios[Produto]))+1),"")</f>
        <v>Imóvel IE580 – 240m</v>
      </c>
      <c r="M7880" s="20" cm="1">
        <f t="array" ref="M7880">IFERROR(INDEX(tblConsorcios[Valor da Carta (R$)],MOD($J7880,ROWS(tblConsorcios[Produto]))+1),"")</f>
        <v>580000</v>
      </c>
      <c r="N7880" s="2" cm="1">
        <f t="array" ref="N7880">IFERROR(INDEX(tblConsorcios[Prazo (meses)],MOD($J7880,ROWS(tblConsorcios[Produto]))+1),"")</f>
        <v>240</v>
      </c>
      <c r="O7880" s="20" cm="1">
        <f t="array" ref="O7880">IFERROR(INDEX(tblConsorcios[Parcela Mensal (R$)],MOD($J7880,ROWS(tblConsorcios[Produto]))+1),"")</f>
        <v>3112.67</v>
      </c>
      <c r="P7880" s="20" t="str" cm="1">
        <f t="array" ref="P7880">IFERROR(INDEX(tblClientes[Dividendo Mensal (R$)],INT($J7880/ROWS(tblConsorcios[Produto]))+1),"")</f>
        <v/>
      </c>
      <c r="Q7880" s="20" t="str">
        <f t="shared" si="370"/>
        <v/>
      </c>
      <c r="R7880">
        <f t="shared" si="371"/>
        <v>0</v>
      </c>
    </row>
    <row r="7881" spans="10:18" x14ac:dyDescent="0.2">
      <c r="J7881">
        <f t="shared" si="369"/>
        <v>7879</v>
      </c>
      <c r="K7881" t="str" cm="1">
        <f t="array" ref="K7881">IFERROR(INDEX(tblClientes[Cliente],INT($J7881/ROWS(tblConsorcios[Produto]))+1),"")</f>
        <v/>
      </c>
      <c r="L7881" t="str" cm="1">
        <f t="array" ref="L7881">IFERROR(INDEX(tblConsorcios[Produto],MOD($J7881,ROWS(tblConsorcios[Produto]))+1),"")</f>
        <v>Imóvel IE580 – 220m</v>
      </c>
      <c r="M7881" s="20" cm="1">
        <f t="array" ref="M7881">IFERROR(INDEX(tblConsorcios[Valor da Carta (R$)],MOD($J7881,ROWS(tblConsorcios[Produto]))+1),"")</f>
        <v>580000</v>
      </c>
      <c r="N7881" s="2" cm="1">
        <f t="array" ref="N7881">IFERROR(INDEX(tblConsorcios[Prazo (meses)],MOD($J7881,ROWS(tblConsorcios[Produto]))+1),"")</f>
        <v>220</v>
      </c>
      <c r="O7881" s="20" cm="1">
        <f t="array" ref="O7881">IFERROR(INDEX(tblConsorcios[Parcela Mensal (R$)],MOD($J7881,ROWS(tblConsorcios[Produto]))+1),"")</f>
        <v>3369.27</v>
      </c>
      <c r="P7881" s="20" t="str" cm="1">
        <f t="array" ref="P7881">IFERROR(INDEX(tblClientes[Dividendo Mensal (R$)],INT($J7881/ROWS(tblConsorcios[Produto]))+1),"")</f>
        <v/>
      </c>
      <c r="Q7881" s="20" t="str">
        <f t="shared" si="370"/>
        <v/>
      </c>
      <c r="R7881">
        <f t="shared" si="371"/>
        <v>0</v>
      </c>
    </row>
    <row r="7882" spans="10:18" x14ac:dyDescent="0.2">
      <c r="J7882">
        <f t="shared" si="369"/>
        <v>7880</v>
      </c>
      <c r="K7882" t="str" cm="1">
        <f t="array" ref="K7882">IFERROR(INDEX(tblClientes[Cliente],INT($J7882/ROWS(tblConsorcios[Produto]))+1),"")</f>
        <v/>
      </c>
      <c r="L7882" t="str" cm="1">
        <f t="array" ref="L7882">IFERROR(INDEX(tblConsorcios[Produto],MOD($J7882,ROWS(tblConsorcios[Produto]))+1),"")</f>
        <v>Imóvel IE580 – 200m</v>
      </c>
      <c r="M7882" s="20" cm="1">
        <f t="array" ref="M7882">IFERROR(INDEX(tblConsorcios[Valor da Carta (R$)],MOD($J7882,ROWS(tblConsorcios[Produto]))+1),"")</f>
        <v>580000</v>
      </c>
      <c r="N7882" s="2" cm="1">
        <f t="array" ref="N7882">IFERROR(INDEX(tblConsorcios[Prazo (meses)],MOD($J7882,ROWS(tblConsorcios[Produto]))+1),"")</f>
        <v>200</v>
      </c>
      <c r="O7882" s="20" cm="1">
        <f t="array" ref="O7882">IFERROR(INDEX(tblConsorcios[Parcela Mensal (R$)],MOD($J7882,ROWS(tblConsorcios[Produto]))+1),"")</f>
        <v>3677.2</v>
      </c>
      <c r="P7882" s="20" t="str" cm="1">
        <f t="array" ref="P7882">IFERROR(INDEX(tblClientes[Dividendo Mensal (R$)],INT($J7882/ROWS(tblConsorcios[Produto]))+1),"")</f>
        <v/>
      </c>
      <c r="Q7882" s="20" t="str">
        <f t="shared" si="370"/>
        <v/>
      </c>
      <c r="R7882">
        <f t="shared" si="371"/>
        <v>0</v>
      </c>
    </row>
    <row r="7883" spans="10:18" x14ac:dyDescent="0.2">
      <c r="J7883">
        <f t="shared" si="369"/>
        <v>7881</v>
      </c>
      <c r="K7883" t="str" cm="1">
        <f t="array" ref="K7883">IFERROR(INDEX(tblClientes[Cliente],INT($J7883/ROWS(tblConsorcios[Produto]))+1),"")</f>
        <v/>
      </c>
      <c r="L7883" t="str" cm="1">
        <f t="array" ref="L7883">IFERROR(INDEX(tblConsorcios[Produto],MOD($J7883,ROWS(tblConsorcios[Produto]))+1),"")</f>
        <v>Imóvel IE550 – 240m</v>
      </c>
      <c r="M7883" s="20" cm="1">
        <f t="array" ref="M7883">IFERROR(INDEX(tblConsorcios[Valor da Carta (R$)],MOD($J7883,ROWS(tblConsorcios[Produto]))+1),"")</f>
        <v>550000</v>
      </c>
      <c r="N7883" s="2" cm="1">
        <f t="array" ref="N7883">IFERROR(INDEX(tblConsorcios[Prazo (meses)],MOD($J7883,ROWS(tblConsorcios[Produto]))+1),"")</f>
        <v>240</v>
      </c>
      <c r="O7883" s="20" cm="1">
        <f t="array" ref="O7883">IFERROR(INDEX(tblConsorcios[Parcela Mensal (R$)],MOD($J7883,ROWS(tblConsorcios[Produto]))+1),"")</f>
        <v>2951.67</v>
      </c>
      <c r="P7883" s="20" t="str" cm="1">
        <f t="array" ref="P7883">IFERROR(INDEX(tblClientes[Dividendo Mensal (R$)],INT($J7883/ROWS(tblConsorcios[Produto]))+1),"")</f>
        <v/>
      </c>
      <c r="Q7883" s="20" t="str">
        <f t="shared" si="370"/>
        <v/>
      </c>
      <c r="R7883">
        <f t="shared" si="371"/>
        <v>0</v>
      </c>
    </row>
    <row r="7884" spans="10:18" x14ac:dyDescent="0.2">
      <c r="J7884">
        <f t="shared" si="369"/>
        <v>7882</v>
      </c>
      <c r="K7884" t="str" cm="1">
        <f t="array" ref="K7884">IFERROR(INDEX(tblClientes[Cliente],INT($J7884/ROWS(tblConsorcios[Produto]))+1),"")</f>
        <v/>
      </c>
      <c r="L7884" t="str" cm="1">
        <f t="array" ref="L7884">IFERROR(INDEX(tblConsorcios[Produto],MOD($J7884,ROWS(tblConsorcios[Produto]))+1),"")</f>
        <v>Imóvel IE550 – 220m</v>
      </c>
      <c r="M7884" s="20" cm="1">
        <f t="array" ref="M7884">IFERROR(INDEX(tblConsorcios[Valor da Carta (R$)],MOD($J7884,ROWS(tblConsorcios[Produto]))+1),"")</f>
        <v>550000</v>
      </c>
      <c r="N7884" s="2" cm="1">
        <f t="array" ref="N7884">IFERROR(INDEX(tblConsorcios[Prazo (meses)],MOD($J7884,ROWS(tblConsorcios[Produto]))+1),"")</f>
        <v>220</v>
      </c>
      <c r="O7884" s="20" cm="1">
        <f t="array" ref="O7884">IFERROR(INDEX(tblConsorcios[Parcela Mensal (R$)],MOD($J7884,ROWS(tblConsorcios[Produto]))+1),"")</f>
        <v>3195</v>
      </c>
      <c r="P7884" s="20" t="str" cm="1">
        <f t="array" ref="P7884">IFERROR(INDEX(tblClientes[Dividendo Mensal (R$)],INT($J7884/ROWS(tblConsorcios[Produto]))+1),"")</f>
        <v/>
      </c>
      <c r="Q7884" s="20" t="str">
        <f t="shared" si="370"/>
        <v/>
      </c>
      <c r="R7884">
        <f t="shared" si="371"/>
        <v>0</v>
      </c>
    </row>
    <row r="7885" spans="10:18" x14ac:dyDescent="0.2">
      <c r="J7885">
        <f t="shared" si="369"/>
        <v>7883</v>
      </c>
      <c r="K7885" t="str" cm="1">
        <f t="array" ref="K7885">IFERROR(INDEX(tblClientes[Cliente],INT($J7885/ROWS(tblConsorcios[Produto]))+1),"")</f>
        <v/>
      </c>
      <c r="L7885" t="str" cm="1">
        <f t="array" ref="L7885">IFERROR(INDEX(tblConsorcios[Produto],MOD($J7885,ROWS(tblConsorcios[Produto]))+1),"")</f>
        <v>Imóvel IE550 – 200m</v>
      </c>
      <c r="M7885" s="20" cm="1">
        <f t="array" ref="M7885">IFERROR(INDEX(tblConsorcios[Valor da Carta (R$)],MOD($J7885,ROWS(tblConsorcios[Produto]))+1),"")</f>
        <v>550000</v>
      </c>
      <c r="N7885" s="2" cm="1">
        <f t="array" ref="N7885">IFERROR(INDEX(tblConsorcios[Prazo (meses)],MOD($J7885,ROWS(tblConsorcios[Produto]))+1),"")</f>
        <v>200</v>
      </c>
      <c r="O7885" s="20" cm="1">
        <f t="array" ref="O7885">IFERROR(INDEX(tblConsorcios[Parcela Mensal (R$)],MOD($J7885,ROWS(tblConsorcios[Produto]))+1),"")</f>
        <v>3487</v>
      </c>
      <c r="P7885" s="20" t="str" cm="1">
        <f t="array" ref="P7885">IFERROR(INDEX(tblClientes[Dividendo Mensal (R$)],INT($J7885/ROWS(tblConsorcios[Produto]))+1),"")</f>
        <v/>
      </c>
      <c r="Q7885" s="20" t="str">
        <f t="shared" si="370"/>
        <v/>
      </c>
      <c r="R7885">
        <f t="shared" si="371"/>
        <v>0</v>
      </c>
    </row>
    <row r="7886" spans="10:18" x14ac:dyDescent="0.2">
      <c r="J7886">
        <f t="shared" si="369"/>
        <v>7884</v>
      </c>
      <c r="K7886" t="str" cm="1">
        <f t="array" ref="K7886">IFERROR(INDEX(tblClientes[Cliente],INT($J7886/ROWS(tblConsorcios[Produto]))+1),"")</f>
        <v/>
      </c>
      <c r="L7886" t="str" cm="1">
        <f t="array" ref="L7886">IFERROR(INDEX(tblConsorcios[Produto],MOD($J7886,ROWS(tblConsorcios[Produto]))+1),"")</f>
        <v>Imóvel IE530 – 240m</v>
      </c>
      <c r="M7886" s="20" cm="1">
        <f t="array" ref="M7886">IFERROR(INDEX(tblConsorcios[Valor da Carta (R$)],MOD($J7886,ROWS(tblConsorcios[Produto]))+1),"")</f>
        <v>530000</v>
      </c>
      <c r="N7886" s="2" cm="1">
        <f t="array" ref="N7886">IFERROR(INDEX(tblConsorcios[Prazo (meses)],MOD($J7886,ROWS(tblConsorcios[Produto]))+1),"")</f>
        <v>240</v>
      </c>
      <c r="O7886" s="20" cm="1">
        <f t="array" ref="O7886">IFERROR(INDEX(tblConsorcios[Parcela Mensal (R$)],MOD($J7886,ROWS(tblConsorcios[Produto]))+1),"")</f>
        <v>2844.33</v>
      </c>
      <c r="P7886" s="20" t="str" cm="1">
        <f t="array" ref="P7886">IFERROR(INDEX(tblClientes[Dividendo Mensal (R$)],INT($J7886/ROWS(tblConsorcios[Produto]))+1),"")</f>
        <v/>
      </c>
      <c r="Q7886" s="20" t="str">
        <f t="shared" si="370"/>
        <v/>
      </c>
      <c r="R7886">
        <f t="shared" si="371"/>
        <v>0</v>
      </c>
    </row>
    <row r="7887" spans="10:18" x14ac:dyDescent="0.2">
      <c r="J7887">
        <f t="shared" si="369"/>
        <v>7885</v>
      </c>
      <c r="K7887" t="str" cm="1">
        <f t="array" ref="K7887">IFERROR(INDEX(tblClientes[Cliente],INT($J7887/ROWS(tblConsorcios[Produto]))+1),"")</f>
        <v/>
      </c>
      <c r="L7887" t="str" cm="1">
        <f t="array" ref="L7887">IFERROR(INDEX(tblConsorcios[Produto],MOD($J7887,ROWS(tblConsorcios[Produto]))+1),"")</f>
        <v>Imóvel IE530 – 220m</v>
      </c>
      <c r="M7887" s="20" cm="1">
        <f t="array" ref="M7887">IFERROR(INDEX(tblConsorcios[Valor da Carta (R$)],MOD($J7887,ROWS(tblConsorcios[Produto]))+1),"")</f>
        <v>530000</v>
      </c>
      <c r="N7887" s="2" cm="1">
        <f t="array" ref="N7887">IFERROR(INDEX(tblConsorcios[Prazo (meses)],MOD($J7887,ROWS(tblConsorcios[Produto]))+1),"")</f>
        <v>220</v>
      </c>
      <c r="O7887" s="20" cm="1">
        <f t="array" ref="O7887">IFERROR(INDEX(tblConsorcios[Parcela Mensal (R$)],MOD($J7887,ROWS(tblConsorcios[Produto]))+1),"")</f>
        <v>3078.82</v>
      </c>
      <c r="P7887" s="20" t="str" cm="1">
        <f t="array" ref="P7887">IFERROR(INDEX(tblClientes[Dividendo Mensal (R$)],INT($J7887/ROWS(tblConsorcios[Produto]))+1),"")</f>
        <v/>
      </c>
      <c r="Q7887" s="20" t="str">
        <f t="shared" si="370"/>
        <v/>
      </c>
      <c r="R7887">
        <f t="shared" si="371"/>
        <v>0</v>
      </c>
    </row>
    <row r="7888" spans="10:18" x14ac:dyDescent="0.2">
      <c r="J7888">
        <f t="shared" si="369"/>
        <v>7886</v>
      </c>
      <c r="K7888" t="str" cm="1">
        <f t="array" ref="K7888">IFERROR(INDEX(tblClientes[Cliente],INT($J7888/ROWS(tblConsorcios[Produto]))+1),"")</f>
        <v/>
      </c>
      <c r="L7888" t="str" cm="1">
        <f t="array" ref="L7888">IFERROR(INDEX(tblConsorcios[Produto],MOD($J7888,ROWS(tblConsorcios[Produto]))+1),"")</f>
        <v>Imóvel IE530 – 200m</v>
      </c>
      <c r="M7888" s="20" cm="1">
        <f t="array" ref="M7888">IFERROR(INDEX(tblConsorcios[Valor da Carta (R$)],MOD($J7888,ROWS(tblConsorcios[Produto]))+1),"")</f>
        <v>530000</v>
      </c>
      <c r="N7888" s="2" cm="1">
        <f t="array" ref="N7888">IFERROR(INDEX(tblConsorcios[Prazo (meses)],MOD($J7888,ROWS(tblConsorcios[Produto]))+1),"")</f>
        <v>200</v>
      </c>
      <c r="O7888" s="20" cm="1">
        <f t="array" ref="O7888">IFERROR(INDEX(tblConsorcios[Parcela Mensal (R$)],MOD($J7888,ROWS(tblConsorcios[Produto]))+1),"")</f>
        <v>3360.2</v>
      </c>
      <c r="P7888" s="20" t="str" cm="1">
        <f t="array" ref="P7888">IFERROR(INDEX(tblClientes[Dividendo Mensal (R$)],INT($J7888/ROWS(tblConsorcios[Produto]))+1),"")</f>
        <v/>
      </c>
      <c r="Q7888" s="20" t="str">
        <f t="shared" si="370"/>
        <v/>
      </c>
      <c r="R7888">
        <f t="shared" si="371"/>
        <v>0</v>
      </c>
    </row>
    <row r="7889" spans="10:18" x14ac:dyDescent="0.2">
      <c r="J7889">
        <f t="shared" si="369"/>
        <v>7887</v>
      </c>
      <c r="K7889" t="str" cm="1">
        <f t="array" ref="K7889">IFERROR(INDEX(tblClientes[Cliente],INT($J7889/ROWS(tblConsorcios[Produto]))+1),"")</f>
        <v/>
      </c>
      <c r="L7889" t="str" cm="1">
        <f t="array" ref="L7889">IFERROR(INDEX(tblConsorcios[Produto],MOD($J7889,ROWS(tblConsorcios[Produto]))+1),"")</f>
        <v>Imóvel IE500 – 240m</v>
      </c>
      <c r="M7889" s="20" cm="1">
        <f t="array" ref="M7889">IFERROR(INDEX(tblConsorcios[Valor da Carta (R$)],MOD($J7889,ROWS(tblConsorcios[Produto]))+1),"")</f>
        <v>500000</v>
      </c>
      <c r="N7889" s="2" cm="1">
        <f t="array" ref="N7889">IFERROR(INDEX(tblConsorcios[Prazo (meses)],MOD($J7889,ROWS(tblConsorcios[Produto]))+1),"")</f>
        <v>240</v>
      </c>
      <c r="O7889" s="20" cm="1">
        <f t="array" ref="O7889">IFERROR(INDEX(tblConsorcios[Parcela Mensal (R$)],MOD($J7889,ROWS(tblConsorcios[Produto]))+1),"")</f>
        <v>2683.33</v>
      </c>
      <c r="P7889" s="20" t="str" cm="1">
        <f t="array" ref="P7889">IFERROR(INDEX(tblClientes[Dividendo Mensal (R$)],INT($J7889/ROWS(tblConsorcios[Produto]))+1),"")</f>
        <v/>
      </c>
      <c r="Q7889" s="20" t="str">
        <f t="shared" si="370"/>
        <v/>
      </c>
      <c r="R7889">
        <f t="shared" si="371"/>
        <v>0</v>
      </c>
    </row>
    <row r="7890" spans="10:18" x14ac:dyDescent="0.2">
      <c r="J7890">
        <f t="shared" si="369"/>
        <v>7888</v>
      </c>
      <c r="K7890" t="str" cm="1">
        <f t="array" ref="K7890">IFERROR(INDEX(tblClientes[Cliente],INT($J7890/ROWS(tblConsorcios[Produto]))+1),"")</f>
        <v/>
      </c>
      <c r="L7890" t="str" cm="1">
        <f t="array" ref="L7890">IFERROR(INDEX(tblConsorcios[Produto],MOD($J7890,ROWS(tblConsorcios[Produto]))+1),"")</f>
        <v>Imóvel IE500 – 220m</v>
      </c>
      <c r="M7890" s="20" cm="1">
        <f t="array" ref="M7890">IFERROR(INDEX(tblConsorcios[Valor da Carta (R$)],MOD($J7890,ROWS(tblConsorcios[Produto]))+1),"")</f>
        <v>500000</v>
      </c>
      <c r="N7890" s="2" cm="1">
        <f t="array" ref="N7890">IFERROR(INDEX(tblConsorcios[Prazo (meses)],MOD($J7890,ROWS(tblConsorcios[Produto]))+1),"")</f>
        <v>220</v>
      </c>
      <c r="O7890" s="20" cm="1">
        <f t="array" ref="O7890">IFERROR(INDEX(tblConsorcios[Parcela Mensal (R$)],MOD($J7890,ROWS(tblConsorcios[Produto]))+1),"")</f>
        <v>2904.55</v>
      </c>
      <c r="P7890" s="20" t="str" cm="1">
        <f t="array" ref="P7890">IFERROR(INDEX(tblClientes[Dividendo Mensal (R$)],INT($J7890/ROWS(tblConsorcios[Produto]))+1),"")</f>
        <v/>
      </c>
      <c r="Q7890" s="20" t="str">
        <f t="shared" si="370"/>
        <v/>
      </c>
      <c r="R7890">
        <f t="shared" si="371"/>
        <v>0</v>
      </c>
    </row>
    <row r="7891" spans="10:18" x14ac:dyDescent="0.2">
      <c r="J7891">
        <f t="shared" si="369"/>
        <v>7889</v>
      </c>
      <c r="K7891" t="str" cm="1">
        <f t="array" ref="K7891">IFERROR(INDEX(tblClientes[Cliente],INT($J7891/ROWS(tblConsorcios[Produto]))+1),"")</f>
        <v/>
      </c>
      <c r="L7891" t="str" cm="1">
        <f t="array" ref="L7891">IFERROR(INDEX(tblConsorcios[Produto],MOD($J7891,ROWS(tblConsorcios[Produto]))+1),"")</f>
        <v>Imóvel IE500 – 200m</v>
      </c>
      <c r="M7891" s="20" cm="1">
        <f t="array" ref="M7891">IFERROR(INDEX(tblConsorcios[Valor da Carta (R$)],MOD($J7891,ROWS(tblConsorcios[Produto]))+1),"")</f>
        <v>500000</v>
      </c>
      <c r="N7891" s="2" cm="1">
        <f t="array" ref="N7891">IFERROR(INDEX(tblConsorcios[Prazo (meses)],MOD($J7891,ROWS(tblConsorcios[Produto]))+1),"")</f>
        <v>200</v>
      </c>
      <c r="O7891" s="20" cm="1">
        <f t="array" ref="O7891">IFERROR(INDEX(tblConsorcios[Parcela Mensal (R$)],MOD($J7891,ROWS(tblConsorcios[Produto]))+1),"")</f>
        <v>3170</v>
      </c>
      <c r="P7891" s="20" t="str" cm="1">
        <f t="array" ref="P7891">IFERROR(INDEX(tblClientes[Dividendo Mensal (R$)],INT($J7891/ROWS(tblConsorcios[Produto]))+1),"")</f>
        <v/>
      </c>
      <c r="Q7891" s="20" t="str">
        <f t="shared" si="370"/>
        <v/>
      </c>
      <c r="R7891">
        <f t="shared" si="371"/>
        <v>0</v>
      </c>
    </row>
    <row r="7892" spans="10:18" x14ac:dyDescent="0.2">
      <c r="J7892">
        <f t="shared" si="369"/>
        <v>7890</v>
      </c>
      <c r="K7892" t="str" cm="1">
        <f t="array" ref="K7892">IFERROR(INDEX(tblClientes[Cliente],INT($J7892/ROWS(tblConsorcios[Produto]))+1),"")</f>
        <v/>
      </c>
      <c r="L7892" t="str" cm="1">
        <f t="array" ref="L7892">IFERROR(INDEX(tblConsorcios[Produto],MOD($J7892,ROWS(tblConsorcios[Produto]))+1),"")</f>
        <v>Imóvel IE480 – 240m</v>
      </c>
      <c r="M7892" s="20" cm="1">
        <f t="array" ref="M7892">IFERROR(INDEX(tblConsorcios[Valor da Carta (R$)],MOD($J7892,ROWS(tblConsorcios[Produto]))+1),"")</f>
        <v>480000</v>
      </c>
      <c r="N7892" s="2" cm="1">
        <f t="array" ref="N7892">IFERROR(INDEX(tblConsorcios[Prazo (meses)],MOD($J7892,ROWS(tblConsorcios[Produto]))+1),"")</f>
        <v>240</v>
      </c>
      <c r="O7892" s="20" cm="1">
        <f t="array" ref="O7892">IFERROR(INDEX(tblConsorcios[Parcela Mensal (R$)],MOD($J7892,ROWS(tblConsorcios[Produto]))+1),"")</f>
        <v>2576</v>
      </c>
      <c r="P7892" s="20" t="str" cm="1">
        <f t="array" ref="P7892">IFERROR(INDEX(tblClientes[Dividendo Mensal (R$)],INT($J7892/ROWS(tblConsorcios[Produto]))+1),"")</f>
        <v/>
      </c>
      <c r="Q7892" s="20" t="str">
        <f t="shared" si="370"/>
        <v/>
      </c>
      <c r="R7892">
        <f t="shared" si="371"/>
        <v>0</v>
      </c>
    </row>
    <row r="7893" spans="10:18" x14ac:dyDescent="0.2">
      <c r="J7893">
        <f t="shared" si="369"/>
        <v>7891</v>
      </c>
      <c r="K7893" t="str" cm="1">
        <f t="array" ref="K7893">IFERROR(INDEX(tblClientes[Cliente],INT($J7893/ROWS(tblConsorcios[Produto]))+1),"")</f>
        <v/>
      </c>
      <c r="L7893" t="str" cm="1">
        <f t="array" ref="L7893">IFERROR(INDEX(tblConsorcios[Produto],MOD($J7893,ROWS(tblConsorcios[Produto]))+1),"")</f>
        <v>Imóvel IE480 – 220m</v>
      </c>
      <c r="M7893" s="20" cm="1">
        <f t="array" ref="M7893">IFERROR(INDEX(tblConsorcios[Valor da Carta (R$)],MOD($J7893,ROWS(tblConsorcios[Produto]))+1),"")</f>
        <v>480000</v>
      </c>
      <c r="N7893" s="2" cm="1">
        <f t="array" ref="N7893">IFERROR(INDEX(tblConsorcios[Prazo (meses)],MOD($J7893,ROWS(tblConsorcios[Produto]))+1),"")</f>
        <v>220</v>
      </c>
      <c r="O7893" s="20" cm="1">
        <f t="array" ref="O7893">IFERROR(INDEX(tblConsorcios[Parcela Mensal (R$)],MOD($J7893,ROWS(tblConsorcios[Produto]))+1),"")</f>
        <v>2788.36</v>
      </c>
      <c r="P7893" s="20" t="str" cm="1">
        <f t="array" ref="P7893">IFERROR(INDEX(tblClientes[Dividendo Mensal (R$)],INT($J7893/ROWS(tblConsorcios[Produto]))+1),"")</f>
        <v/>
      </c>
      <c r="Q7893" s="20" t="str">
        <f t="shared" si="370"/>
        <v/>
      </c>
      <c r="R7893">
        <f t="shared" si="371"/>
        <v>0</v>
      </c>
    </row>
    <row r="7894" spans="10:18" x14ac:dyDescent="0.2">
      <c r="J7894">
        <f t="shared" si="369"/>
        <v>7892</v>
      </c>
      <c r="K7894" t="str" cm="1">
        <f t="array" ref="K7894">IFERROR(INDEX(tblClientes[Cliente],INT($J7894/ROWS(tblConsorcios[Produto]))+1),"")</f>
        <v/>
      </c>
      <c r="L7894" t="str" cm="1">
        <f t="array" ref="L7894">IFERROR(INDEX(tblConsorcios[Produto],MOD($J7894,ROWS(tblConsorcios[Produto]))+1),"")</f>
        <v>Imóvel IE480 – 200m</v>
      </c>
      <c r="M7894" s="20" cm="1">
        <f t="array" ref="M7894">IFERROR(INDEX(tblConsorcios[Valor da Carta (R$)],MOD($J7894,ROWS(tblConsorcios[Produto]))+1),"")</f>
        <v>480000</v>
      </c>
      <c r="N7894" s="2" cm="1">
        <f t="array" ref="N7894">IFERROR(INDEX(tblConsorcios[Prazo (meses)],MOD($J7894,ROWS(tblConsorcios[Produto]))+1),"")</f>
        <v>200</v>
      </c>
      <c r="O7894" s="20" cm="1">
        <f t="array" ref="O7894">IFERROR(INDEX(tblConsorcios[Parcela Mensal (R$)],MOD($J7894,ROWS(tblConsorcios[Produto]))+1),"")</f>
        <v>3043.2</v>
      </c>
      <c r="P7894" s="20" t="str" cm="1">
        <f t="array" ref="P7894">IFERROR(INDEX(tblClientes[Dividendo Mensal (R$)],INT($J7894/ROWS(tblConsorcios[Produto]))+1),"")</f>
        <v/>
      </c>
      <c r="Q7894" s="20" t="str">
        <f t="shared" si="370"/>
        <v/>
      </c>
      <c r="R7894">
        <f t="shared" si="371"/>
        <v>0</v>
      </c>
    </row>
    <row r="7895" spans="10:18" x14ac:dyDescent="0.2">
      <c r="J7895">
        <f t="shared" si="369"/>
        <v>7893</v>
      </c>
      <c r="K7895" t="str" cm="1">
        <f t="array" ref="K7895">IFERROR(INDEX(tblClientes[Cliente],INT($J7895/ROWS(tblConsorcios[Produto]))+1),"")</f>
        <v/>
      </c>
      <c r="L7895" t="str" cm="1">
        <f t="array" ref="L7895">IFERROR(INDEX(tblConsorcios[Produto],MOD($J7895,ROWS(tblConsorcios[Produto]))+1),"")</f>
        <v>Imóvel IE450 – 240m</v>
      </c>
      <c r="M7895" s="20" cm="1">
        <f t="array" ref="M7895">IFERROR(INDEX(tblConsorcios[Valor da Carta (R$)],MOD($J7895,ROWS(tblConsorcios[Produto]))+1),"")</f>
        <v>450000</v>
      </c>
      <c r="N7895" s="2" cm="1">
        <f t="array" ref="N7895">IFERROR(INDEX(tblConsorcios[Prazo (meses)],MOD($J7895,ROWS(tblConsorcios[Produto]))+1),"")</f>
        <v>240</v>
      </c>
      <c r="O7895" s="20" cm="1">
        <f t="array" ref="O7895">IFERROR(INDEX(tblConsorcios[Parcela Mensal (R$)],MOD($J7895,ROWS(tblConsorcios[Produto]))+1),"")</f>
        <v>2415</v>
      </c>
      <c r="P7895" s="20" t="str" cm="1">
        <f t="array" ref="P7895">IFERROR(INDEX(tblClientes[Dividendo Mensal (R$)],INT($J7895/ROWS(tblConsorcios[Produto]))+1),"")</f>
        <v/>
      </c>
      <c r="Q7895" s="20" t="str">
        <f t="shared" si="370"/>
        <v/>
      </c>
      <c r="R7895">
        <f t="shared" si="371"/>
        <v>0</v>
      </c>
    </row>
    <row r="7896" spans="10:18" x14ac:dyDescent="0.2">
      <c r="J7896">
        <f t="shared" si="369"/>
        <v>7894</v>
      </c>
      <c r="K7896" t="str" cm="1">
        <f t="array" ref="K7896">IFERROR(INDEX(tblClientes[Cliente],INT($J7896/ROWS(tblConsorcios[Produto]))+1),"")</f>
        <v/>
      </c>
      <c r="L7896" t="str" cm="1">
        <f t="array" ref="L7896">IFERROR(INDEX(tblConsorcios[Produto],MOD($J7896,ROWS(tblConsorcios[Produto]))+1),"")</f>
        <v>Imóvel IE450 – 220m</v>
      </c>
      <c r="M7896" s="20" cm="1">
        <f t="array" ref="M7896">IFERROR(INDEX(tblConsorcios[Valor da Carta (R$)],MOD($J7896,ROWS(tblConsorcios[Produto]))+1),"")</f>
        <v>450000</v>
      </c>
      <c r="N7896" s="2" cm="1">
        <f t="array" ref="N7896">IFERROR(INDEX(tblConsorcios[Prazo (meses)],MOD($J7896,ROWS(tblConsorcios[Produto]))+1),"")</f>
        <v>220</v>
      </c>
      <c r="O7896" s="20" cm="1">
        <f t="array" ref="O7896">IFERROR(INDEX(tblConsorcios[Parcela Mensal (R$)],MOD($J7896,ROWS(tblConsorcios[Produto]))+1),"")</f>
        <v>2614.09</v>
      </c>
      <c r="P7896" s="20" t="str" cm="1">
        <f t="array" ref="P7896">IFERROR(INDEX(tblClientes[Dividendo Mensal (R$)],INT($J7896/ROWS(tblConsorcios[Produto]))+1),"")</f>
        <v/>
      </c>
      <c r="Q7896" s="20" t="str">
        <f t="shared" si="370"/>
        <v/>
      </c>
      <c r="R7896">
        <f t="shared" si="371"/>
        <v>0</v>
      </c>
    </row>
    <row r="7897" spans="10:18" x14ac:dyDescent="0.2">
      <c r="J7897">
        <f t="shared" si="369"/>
        <v>7895</v>
      </c>
      <c r="K7897" t="str" cm="1">
        <f t="array" ref="K7897">IFERROR(INDEX(tblClientes[Cliente],INT($J7897/ROWS(tblConsorcios[Produto]))+1),"")</f>
        <v/>
      </c>
      <c r="L7897" t="str" cm="1">
        <f t="array" ref="L7897">IFERROR(INDEX(tblConsorcios[Produto],MOD($J7897,ROWS(tblConsorcios[Produto]))+1),"")</f>
        <v>Imóvel IE450 – 200m</v>
      </c>
      <c r="M7897" s="20" cm="1">
        <f t="array" ref="M7897">IFERROR(INDEX(tblConsorcios[Valor da Carta (R$)],MOD($J7897,ROWS(tblConsorcios[Produto]))+1),"")</f>
        <v>450000</v>
      </c>
      <c r="N7897" s="2" cm="1">
        <f t="array" ref="N7897">IFERROR(INDEX(tblConsorcios[Prazo (meses)],MOD($J7897,ROWS(tblConsorcios[Produto]))+1),"")</f>
        <v>200</v>
      </c>
      <c r="O7897" s="20" cm="1">
        <f t="array" ref="O7897">IFERROR(INDEX(tblConsorcios[Parcela Mensal (R$)],MOD($J7897,ROWS(tblConsorcios[Produto]))+1),"")</f>
        <v>2853</v>
      </c>
      <c r="P7897" s="20" t="str" cm="1">
        <f t="array" ref="P7897">IFERROR(INDEX(tblClientes[Dividendo Mensal (R$)],INT($J7897/ROWS(tblConsorcios[Produto]))+1),"")</f>
        <v/>
      </c>
      <c r="Q7897" s="20" t="str">
        <f t="shared" si="370"/>
        <v/>
      </c>
      <c r="R7897">
        <f t="shared" si="371"/>
        <v>0</v>
      </c>
    </row>
    <row r="7898" spans="10:18" x14ac:dyDescent="0.2">
      <c r="J7898">
        <f t="shared" si="369"/>
        <v>7896</v>
      </c>
      <c r="K7898" t="str" cm="1">
        <f t="array" ref="K7898">IFERROR(INDEX(tblClientes[Cliente],INT($J7898/ROWS(tblConsorcios[Produto]))+1),"")</f>
        <v/>
      </c>
      <c r="L7898" t="str" cm="1">
        <f t="array" ref="L7898">IFERROR(INDEX(tblConsorcios[Produto],MOD($J7898,ROWS(tblConsorcios[Produto]))+1),"")</f>
        <v>Imóvel IE430 – 240m</v>
      </c>
      <c r="M7898" s="20" cm="1">
        <f t="array" ref="M7898">IFERROR(INDEX(tblConsorcios[Valor da Carta (R$)],MOD($J7898,ROWS(tblConsorcios[Produto]))+1),"")</f>
        <v>430000</v>
      </c>
      <c r="N7898" s="2" cm="1">
        <f t="array" ref="N7898">IFERROR(INDEX(tblConsorcios[Prazo (meses)],MOD($J7898,ROWS(tblConsorcios[Produto]))+1),"")</f>
        <v>240</v>
      </c>
      <c r="O7898" s="20" cm="1">
        <f t="array" ref="O7898">IFERROR(INDEX(tblConsorcios[Parcela Mensal (R$)],MOD($J7898,ROWS(tblConsorcios[Produto]))+1),"")</f>
        <v>2307.67</v>
      </c>
      <c r="P7898" s="20" t="str" cm="1">
        <f t="array" ref="P7898">IFERROR(INDEX(tblClientes[Dividendo Mensal (R$)],INT($J7898/ROWS(tblConsorcios[Produto]))+1),"")</f>
        <v/>
      </c>
      <c r="Q7898" s="20" t="str">
        <f t="shared" si="370"/>
        <v/>
      </c>
      <c r="R7898">
        <f t="shared" si="371"/>
        <v>0</v>
      </c>
    </row>
    <row r="7899" spans="10:18" x14ac:dyDescent="0.2">
      <c r="J7899">
        <f t="shared" si="369"/>
        <v>7897</v>
      </c>
      <c r="K7899" t="str" cm="1">
        <f t="array" ref="K7899">IFERROR(INDEX(tblClientes[Cliente],INT($J7899/ROWS(tblConsorcios[Produto]))+1),"")</f>
        <v/>
      </c>
      <c r="L7899" t="str" cm="1">
        <f t="array" ref="L7899">IFERROR(INDEX(tblConsorcios[Produto],MOD($J7899,ROWS(tblConsorcios[Produto]))+1),"")</f>
        <v>Imóvel IE430 – 220m</v>
      </c>
      <c r="M7899" s="20" cm="1">
        <f t="array" ref="M7899">IFERROR(INDEX(tblConsorcios[Valor da Carta (R$)],MOD($J7899,ROWS(tblConsorcios[Produto]))+1),"")</f>
        <v>430000</v>
      </c>
      <c r="N7899" s="2" cm="1">
        <f t="array" ref="N7899">IFERROR(INDEX(tblConsorcios[Prazo (meses)],MOD($J7899,ROWS(tblConsorcios[Produto]))+1),"")</f>
        <v>220</v>
      </c>
      <c r="O7899" s="20" cm="1">
        <f t="array" ref="O7899">IFERROR(INDEX(tblConsorcios[Parcela Mensal (R$)],MOD($J7899,ROWS(tblConsorcios[Produto]))+1),"")</f>
        <v>2497.91</v>
      </c>
      <c r="P7899" s="20" t="str" cm="1">
        <f t="array" ref="P7899">IFERROR(INDEX(tblClientes[Dividendo Mensal (R$)],INT($J7899/ROWS(tblConsorcios[Produto]))+1),"")</f>
        <v/>
      </c>
      <c r="Q7899" s="20" t="str">
        <f t="shared" si="370"/>
        <v/>
      </c>
      <c r="R7899">
        <f t="shared" si="371"/>
        <v>0</v>
      </c>
    </row>
    <row r="7900" spans="10:18" x14ac:dyDescent="0.2">
      <c r="J7900">
        <f t="shared" si="369"/>
        <v>7898</v>
      </c>
      <c r="K7900" t="str" cm="1">
        <f t="array" ref="K7900">IFERROR(INDEX(tblClientes[Cliente],INT($J7900/ROWS(tblConsorcios[Produto]))+1),"")</f>
        <v/>
      </c>
      <c r="L7900" t="str" cm="1">
        <f t="array" ref="L7900">IFERROR(INDEX(tblConsorcios[Produto],MOD($J7900,ROWS(tblConsorcios[Produto]))+1),"")</f>
        <v>Imóvel IE430 – 200m</v>
      </c>
      <c r="M7900" s="20" cm="1">
        <f t="array" ref="M7900">IFERROR(INDEX(tblConsorcios[Valor da Carta (R$)],MOD($J7900,ROWS(tblConsorcios[Produto]))+1),"")</f>
        <v>430000</v>
      </c>
      <c r="N7900" s="2" cm="1">
        <f t="array" ref="N7900">IFERROR(INDEX(tblConsorcios[Prazo (meses)],MOD($J7900,ROWS(tblConsorcios[Produto]))+1),"")</f>
        <v>200</v>
      </c>
      <c r="O7900" s="20" cm="1">
        <f t="array" ref="O7900">IFERROR(INDEX(tblConsorcios[Parcela Mensal (R$)],MOD($J7900,ROWS(tblConsorcios[Produto]))+1),"")</f>
        <v>2726.2</v>
      </c>
      <c r="P7900" s="20" t="str" cm="1">
        <f t="array" ref="P7900">IFERROR(INDEX(tblClientes[Dividendo Mensal (R$)],INT($J7900/ROWS(tblConsorcios[Produto]))+1),"")</f>
        <v/>
      </c>
      <c r="Q7900" s="20" t="str">
        <f t="shared" si="370"/>
        <v/>
      </c>
      <c r="R7900">
        <f t="shared" si="371"/>
        <v>0</v>
      </c>
    </row>
    <row r="7901" spans="10:18" x14ac:dyDescent="0.2">
      <c r="J7901">
        <f t="shared" si="369"/>
        <v>7899</v>
      </c>
      <c r="K7901" t="str" cm="1">
        <f t="array" ref="K7901">IFERROR(INDEX(tblClientes[Cliente],INT($J7901/ROWS(tblConsorcios[Produto]))+1),"")</f>
        <v/>
      </c>
      <c r="L7901" t="str" cm="1">
        <f t="array" ref="L7901">IFERROR(INDEX(tblConsorcios[Produto],MOD($J7901,ROWS(tblConsorcios[Produto]))+1),"")</f>
        <v>Imóvel IE400 – 240m</v>
      </c>
      <c r="M7901" s="20" cm="1">
        <f t="array" ref="M7901">IFERROR(INDEX(tblConsorcios[Valor da Carta (R$)],MOD($J7901,ROWS(tblConsorcios[Produto]))+1),"")</f>
        <v>400000</v>
      </c>
      <c r="N7901" s="2" cm="1">
        <f t="array" ref="N7901">IFERROR(INDEX(tblConsorcios[Prazo (meses)],MOD($J7901,ROWS(tblConsorcios[Produto]))+1),"")</f>
        <v>240</v>
      </c>
      <c r="O7901" s="20" cm="1">
        <f t="array" ref="O7901">IFERROR(INDEX(tblConsorcios[Parcela Mensal (R$)],MOD($J7901,ROWS(tblConsorcios[Produto]))+1),"")</f>
        <v>2146.67</v>
      </c>
      <c r="P7901" s="20" t="str" cm="1">
        <f t="array" ref="P7901">IFERROR(INDEX(tblClientes[Dividendo Mensal (R$)],INT($J7901/ROWS(tblConsorcios[Produto]))+1),"")</f>
        <v/>
      </c>
      <c r="Q7901" s="20" t="str">
        <f t="shared" si="370"/>
        <v/>
      </c>
      <c r="R7901">
        <f t="shared" si="371"/>
        <v>0</v>
      </c>
    </row>
    <row r="7902" spans="10:18" x14ac:dyDescent="0.2">
      <c r="J7902">
        <f t="shared" si="369"/>
        <v>7900</v>
      </c>
      <c r="K7902" t="str" cm="1">
        <f t="array" ref="K7902">IFERROR(INDEX(tblClientes[Cliente],INT($J7902/ROWS(tblConsorcios[Produto]))+1),"")</f>
        <v/>
      </c>
      <c r="L7902" t="str" cm="1">
        <f t="array" ref="L7902">IFERROR(INDEX(tblConsorcios[Produto],MOD($J7902,ROWS(tblConsorcios[Produto]))+1),"")</f>
        <v>Imóvel IE400 – 220m</v>
      </c>
      <c r="M7902" s="20" cm="1">
        <f t="array" ref="M7902">IFERROR(INDEX(tblConsorcios[Valor da Carta (R$)],MOD($J7902,ROWS(tblConsorcios[Produto]))+1),"")</f>
        <v>400000</v>
      </c>
      <c r="N7902" s="2" cm="1">
        <f t="array" ref="N7902">IFERROR(INDEX(tblConsorcios[Prazo (meses)],MOD($J7902,ROWS(tblConsorcios[Produto]))+1),"")</f>
        <v>220</v>
      </c>
      <c r="O7902" s="20" cm="1">
        <f t="array" ref="O7902">IFERROR(INDEX(tblConsorcios[Parcela Mensal (R$)],MOD($J7902,ROWS(tblConsorcios[Produto]))+1),"")</f>
        <v>2323.64</v>
      </c>
      <c r="P7902" s="20" t="str" cm="1">
        <f t="array" ref="P7902">IFERROR(INDEX(tblClientes[Dividendo Mensal (R$)],INT($J7902/ROWS(tblConsorcios[Produto]))+1),"")</f>
        <v/>
      </c>
      <c r="Q7902" s="20" t="str">
        <f t="shared" si="370"/>
        <v/>
      </c>
      <c r="R7902">
        <f t="shared" si="371"/>
        <v>0</v>
      </c>
    </row>
    <row r="7903" spans="10:18" x14ac:dyDescent="0.2">
      <c r="J7903">
        <f t="shared" si="369"/>
        <v>7901</v>
      </c>
      <c r="K7903" t="str" cm="1">
        <f t="array" ref="K7903">IFERROR(INDEX(tblClientes[Cliente],INT($J7903/ROWS(tblConsorcios[Produto]))+1),"")</f>
        <v/>
      </c>
      <c r="L7903" t="str" cm="1">
        <f t="array" ref="L7903">IFERROR(INDEX(tblConsorcios[Produto],MOD($J7903,ROWS(tblConsorcios[Produto]))+1),"")</f>
        <v>Imóvel IE400 – 200m</v>
      </c>
      <c r="M7903" s="20" cm="1">
        <f t="array" ref="M7903">IFERROR(INDEX(tblConsorcios[Valor da Carta (R$)],MOD($J7903,ROWS(tblConsorcios[Produto]))+1),"")</f>
        <v>400000</v>
      </c>
      <c r="N7903" s="2" cm="1">
        <f t="array" ref="N7903">IFERROR(INDEX(tblConsorcios[Prazo (meses)],MOD($J7903,ROWS(tblConsorcios[Produto]))+1),"")</f>
        <v>200</v>
      </c>
      <c r="O7903" s="20" cm="1">
        <f t="array" ref="O7903">IFERROR(INDEX(tblConsorcios[Parcela Mensal (R$)],MOD($J7903,ROWS(tblConsorcios[Produto]))+1),"")</f>
        <v>2536</v>
      </c>
      <c r="P7903" s="20" t="str" cm="1">
        <f t="array" ref="P7903">IFERROR(INDEX(tblClientes[Dividendo Mensal (R$)],INT($J7903/ROWS(tblConsorcios[Produto]))+1),"")</f>
        <v/>
      </c>
      <c r="Q7903" s="20" t="str">
        <f t="shared" si="370"/>
        <v/>
      </c>
      <c r="R7903">
        <f t="shared" si="371"/>
        <v>0</v>
      </c>
    </row>
    <row r="7904" spans="10:18" x14ac:dyDescent="0.2">
      <c r="J7904">
        <f t="shared" si="369"/>
        <v>7902</v>
      </c>
      <c r="K7904" t="str" cm="1">
        <f t="array" ref="K7904">IFERROR(INDEX(tblClientes[Cliente],INT($J7904/ROWS(tblConsorcios[Produto]))+1),"")</f>
        <v/>
      </c>
      <c r="L7904" t="str" cm="1">
        <f t="array" ref="L7904">IFERROR(INDEX(tblConsorcios[Produto],MOD($J7904,ROWS(tblConsorcios[Produto]))+1),"")</f>
        <v>Imóvel IE380 – 240m</v>
      </c>
      <c r="M7904" s="20" cm="1">
        <f t="array" ref="M7904">IFERROR(INDEX(tblConsorcios[Valor da Carta (R$)],MOD($J7904,ROWS(tblConsorcios[Produto]))+1),"")</f>
        <v>380000</v>
      </c>
      <c r="N7904" s="2" cm="1">
        <f t="array" ref="N7904">IFERROR(INDEX(tblConsorcios[Prazo (meses)],MOD($J7904,ROWS(tblConsorcios[Produto]))+1),"")</f>
        <v>240</v>
      </c>
      <c r="O7904" s="20" cm="1">
        <f t="array" ref="O7904">IFERROR(INDEX(tblConsorcios[Parcela Mensal (R$)],MOD($J7904,ROWS(tblConsorcios[Produto]))+1),"")</f>
        <v>2039.33</v>
      </c>
      <c r="P7904" s="20" t="str" cm="1">
        <f t="array" ref="P7904">IFERROR(INDEX(tblClientes[Dividendo Mensal (R$)],INT($J7904/ROWS(tblConsorcios[Produto]))+1),"")</f>
        <v/>
      </c>
      <c r="Q7904" s="20" t="str">
        <f t="shared" si="370"/>
        <v/>
      </c>
      <c r="R7904">
        <f t="shared" si="371"/>
        <v>0</v>
      </c>
    </row>
    <row r="7905" spans="10:18" x14ac:dyDescent="0.2">
      <c r="J7905">
        <f t="shared" si="369"/>
        <v>7903</v>
      </c>
      <c r="K7905" t="str" cm="1">
        <f t="array" ref="K7905">IFERROR(INDEX(tblClientes[Cliente],INT($J7905/ROWS(tblConsorcios[Produto]))+1),"")</f>
        <v/>
      </c>
      <c r="L7905" t="str" cm="1">
        <f t="array" ref="L7905">IFERROR(INDEX(tblConsorcios[Produto],MOD($J7905,ROWS(tblConsorcios[Produto]))+1),"")</f>
        <v>Imóvel IE380 – 220m</v>
      </c>
      <c r="M7905" s="20" cm="1">
        <f t="array" ref="M7905">IFERROR(INDEX(tblConsorcios[Valor da Carta (R$)],MOD($J7905,ROWS(tblConsorcios[Produto]))+1),"")</f>
        <v>380000</v>
      </c>
      <c r="N7905" s="2" cm="1">
        <f t="array" ref="N7905">IFERROR(INDEX(tblConsorcios[Prazo (meses)],MOD($J7905,ROWS(tblConsorcios[Produto]))+1),"")</f>
        <v>220</v>
      </c>
      <c r="O7905" s="20" cm="1">
        <f t="array" ref="O7905">IFERROR(INDEX(tblConsorcios[Parcela Mensal (R$)],MOD($J7905,ROWS(tblConsorcios[Produto]))+1),"")</f>
        <v>2207.4499999999998</v>
      </c>
      <c r="P7905" s="20" t="str" cm="1">
        <f t="array" ref="P7905">IFERROR(INDEX(tblClientes[Dividendo Mensal (R$)],INT($J7905/ROWS(tblConsorcios[Produto]))+1),"")</f>
        <v/>
      </c>
      <c r="Q7905" s="20" t="str">
        <f t="shared" si="370"/>
        <v/>
      </c>
      <c r="R7905">
        <f t="shared" si="371"/>
        <v>0</v>
      </c>
    </row>
    <row r="7906" spans="10:18" x14ac:dyDescent="0.2">
      <c r="J7906">
        <f t="shared" si="369"/>
        <v>7904</v>
      </c>
      <c r="K7906" t="str" cm="1">
        <f t="array" ref="K7906">IFERROR(INDEX(tblClientes[Cliente],INT($J7906/ROWS(tblConsorcios[Produto]))+1),"")</f>
        <v/>
      </c>
      <c r="L7906" t="str" cm="1">
        <f t="array" ref="L7906">IFERROR(INDEX(tblConsorcios[Produto],MOD($J7906,ROWS(tblConsorcios[Produto]))+1),"")</f>
        <v>Imóvel IE380 – 200m</v>
      </c>
      <c r="M7906" s="20" cm="1">
        <f t="array" ref="M7906">IFERROR(INDEX(tblConsorcios[Valor da Carta (R$)],MOD($J7906,ROWS(tblConsorcios[Produto]))+1),"")</f>
        <v>380000</v>
      </c>
      <c r="N7906" s="2" cm="1">
        <f t="array" ref="N7906">IFERROR(INDEX(tblConsorcios[Prazo (meses)],MOD($J7906,ROWS(tblConsorcios[Produto]))+1),"")</f>
        <v>200</v>
      </c>
      <c r="O7906" s="20" cm="1">
        <f t="array" ref="O7906">IFERROR(INDEX(tblConsorcios[Parcela Mensal (R$)],MOD($J7906,ROWS(tblConsorcios[Produto]))+1),"")</f>
        <v>2409.1999999999998</v>
      </c>
      <c r="P7906" s="20" t="str" cm="1">
        <f t="array" ref="P7906">IFERROR(INDEX(tblClientes[Dividendo Mensal (R$)],INT($J7906/ROWS(tblConsorcios[Produto]))+1),"")</f>
        <v/>
      </c>
      <c r="Q7906" s="20" t="str">
        <f t="shared" si="370"/>
        <v/>
      </c>
      <c r="R7906">
        <f t="shared" si="371"/>
        <v>0</v>
      </c>
    </row>
    <row r="7907" spans="10:18" x14ac:dyDescent="0.2">
      <c r="J7907">
        <f t="shared" si="369"/>
        <v>7905</v>
      </c>
      <c r="K7907" t="str" cm="1">
        <f t="array" ref="K7907">IFERROR(INDEX(tblClientes[Cliente],INT($J7907/ROWS(tblConsorcios[Produto]))+1),"")</f>
        <v/>
      </c>
      <c r="L7907" t="str" cm="1">
        <f t="array" ref="L7907">IFERROR(INDEX(tblConsorcios[Produto],MOD($J7907,ROWS(tblConsorcios[Produto]))+1),"")</f>
        <v>Imóvel IE350 – 240m</v>
      </c>
      <c r="M7907" s="20" cm="1">
        <f t="array" ref="M7907">IFERROR(INDEX(tblConsorcios[Valor da Carta (R$)],MOD($J7907,ROWS(tblConsorcios[Produto]))+1),"")</f>
        <v>350000</v>
      </c>
      <c r="N7907" s="2" cm="1">
        <f t="array" ref="N7907">IFERROR(INDEX(tblConsorcios[Prazo (meses)],MOD($J7907,ROWS(tblConsorcios[Produto]))+1),"")</f>
        <v>240</v>
      </c>
      <c r="O7907" s="20" cm="1">
        <f t="array" ref="O7907">IFERROR(INDEX(tblConsorcios[Parcela Mensal (R$)],MOD($J7907,ROWS(tblConsorcios[Produto]))+1),"")</f>
        <v>1878.33</v>
      </c>
      <c r="P7907" s="20" t="str" cm="1">
        <f t="array" ref="P7907">IFERROR(INDEX(tblClientes[Dividendo Mensal (R$)],INT($J7907/ROWS(tblConsorcios[Produto]))+1),"")</f>
        <v/>
      </c>
      <c r="Q7907" s="20" t="str">
        <f t="shared" si="370"/>
        <v/>
      </c>
      <c r="R7907">
        <f t="shared" si="371"/>
        <v>0</v>
      </c>
    </row>
    <row r="7908" spans="10:18" x14ac:dyDescent="0.2">
      <c r="J7908">
        <f t="shared" si="369"/>
        <v>7906</v>
      </c>
      <c r="K7908" t="str" cm="1">
        <f t="array" ref="K7908">IFERROR(INDEX(tblClientes[Cliente],INT($J7908/ROWS(tblConsorcios[Produto]))+1),"")</f>
        <v/>
      </c>
      <c r="L7908" t="str" cm="1">
        <f t="array" ref="L7908">IFERROR(INDEX(tblConsorcios[Produto],MOD($J7908,ROWS(tblConsorcios[Produto]))+1),"")</f>
        <v>Imóvel IE350 – 220m</v>
      </c>
      <c r="M7908" s="20" cm="1">
        <f t="array" ref="M7908">IFERROR(INDEX(tblConsorcios[Valor da Carta (R$)],MOD($J7908,ROWS(tblConsorcios[Produto]))+1),"")</f>
        <v>350000</v>
      </c>
      <c r="N7908" s="2" cm="1">
        <f t="array" ref="N7908">IFERROR(INDEX(tblConsorcios[Prazo (meses)],MOD($J7908,ROWS(tblConsorcios[Produto]))+1),"")</f>
        <v>220</v>
      </c>
      <c r="O7908" s="20" cm="1">
        <f t="array" ref="O7908">IFERROR(INDEX(tblConsorcios[Parcela Mensal (R$)],MOD($J7908,ROWS(tblConsorcios[Produto]))+1),"")</f>
        <v>2033.18</v>
      </c>
      <c r="P7908" s="20" t="str" cm="1">
        <f t="array" ref="P7908">IFERROR(INDEX(tblClientes[Dividendo Mensal (R$)],INT($J7908/ROWS(tblConsorcios[Produto]))+1),"")</f>
        <v/>
      </c>
      <c r="Q7908" s="20" t="str">
        <f t="shared" si="370"/>
        <v/>
      </c>
      <c r="R7908">
        <f t="shared" si="371"/>
        <v>0</v>
      </c>
    </row>
    <row r="7909" spans="10:18" x14ac:dyDescent="0.2">
      <c r="J7909">
        <f t="shared" si="369"/>
        <v>7907</v>
      </c>
      <c r="K7909" t="str" cm="1">
        <f t="array" ref="K7909">IFERROR(INDEX(tblClientes[Cliente],INT($J7909/ROWS(tblConsorcios[Produto]))+1),"")</f>
        <v/>
      </c>
      <c r="L7909" t="str" cm="1">
        <f t="array" ref="L7909">IFERROR(INDEX(tblConsorcios[Produto],MOD($J7909,ROWS(tblConsorcios[Produto]))+1),"")</f>
        <v>Imóvel IE350 – 200m</v>
      </c>
      <c r="M7909" s="20" cm="1">
        <f t="array" ref="M7909">IFERROR(INDEX(tblConsorcios[Valor da Carta (R$)],MOD($J7909,ROWS(tblConsorcios[Produto]))+1),"")</f>
        <v>350000</v>
      </c>
      <c r="N7909" s="2" cm="1">
        <f t="array" ref="N7909">IFERROR(INDEX(tblConsorcios[Prazo (meses)],MOD($J7909,ROWS(tblConsorcios[Produto]))+1),"")</f>
        <v>200</v>
      </c>
      <c r="O7909" s="20" cm="1">
        <f t="array" ref="O7909">IFERROR(INDEX(tblConsorcios[Parcela Mensal (R$)],MOD($J7909,ROWS(tblConsorcios[Produto]))+1),"")</f>
        <v>2219</v>
      </c>
      <c r="P7909" s="20" t="str" cm="1">
        <f t="array" ref="P7909">IFERROR(INDEX(tblClientes[Dividendo Mensal (R$)],INT($J7909/ROWS(tblConsorcios[Produto]))+1),"")</f>
        <v/>
      </c>
      <c r="Q7909" s="20" t="str">
        <f t="shared" si="370"/>
        <v/>
      </c>
      <c r="R7909">
        <f t="shared" si="371"/>
        <v>0</v>
      </c>
    </row>
    <row r="7910" spans="10:18" x14ac:dyDescent="0.2">
      <c r="J7910">
        <f t="shared" si="369"/>
        <v>7908</v>
      </c>
      <c r="K7910" t="str" cm="1">
        <f t="array" ref="K7910">IFERROR(INDEX(tblClientes[Cliente],INT($J7910/ROWS(tblConsorcios[Produto]))+1),"")</f>
        <v/>
      </c>
      <c r="L7910" t="str" cm="1">
        <f t="array" ref="L7910">IFERROR(INDEX(tblConsorcios[Produto],MOD($J7910,ROWS(tblConsorcios[Produto]))+1),"")</f>
        <v>Imóvel IE330 – 240m</v>
      </c>
      <c r="M7910" s="20" cm="1">
        <f t="array" ref="M7910">IFERROR(INDEX(tblConsorcios[Valor da Carta (R$)],MOD($J7910,ROWS(tblConsorcios[Produto]))+1),"")</f>
        <v>330000</v>
      </c>
      <c r="N7910" s="2" cm="1">
        <f t="array" ref="N7910">IFERROR(INDEX(tblConsorcios[Prazo (meses)],MOD($J7910,ROWS(tblConsorcios[Produto]))+1),"")</f>
        <v>240</v>
      </c>
      <c r="O7910" s="20" cm="1">
        <f t="array" ref="O7910">IFERROR(INDEX(tblConsorcios[Parcela Mensal (R$)],MOD($J7910,ROWS(tblConsorcios[Produto]))+1),"")</f>
        <v>1771</v>
      </c>
      <c r="P7910" s="20" t="str" cm="1">
        <f t="array" ref="P7910">IFERROR(INDEX(tblClientes[Dividendo Mensal (R$)],INT($J7910/ROWS(tblConsorcios[Produto]))+1),"")</f>
        <v/>
      </c>
      <c r="Q7910" s="20" t="str">
        <f t="shared" si="370"/>
        <v/>
      </c>
      <c r="R7910">
        <f t="shared" si="371"/>
        <v>0</v>
      </c>
    </row>
    <row r="7911" spans="10:18" x14ac:dyDescent="0.2">
      <c r="J7911">
        <f t="shared" si="369"/>
        <v>7909</v>
      </c>
      <c r="K7911" t="str" cm="1">
        <f t="array" ref="K7911">IFERROR(INDEX(tblClientes[Cliente],INT($J7911/ROWS(tblConsorcios[Produto]))+1),"")</f>
        <v/>
      </c>
      <c r="L7911" t="str" cm="1">
        <f t="array" ref="L7911">IFERROR(INDEX(tblConsorcios[Produto],MOD($J7911,ROWS(tblConsorcios[Produto]))+1),"")</f>
        <v>Imóvel IE330 – 220m</v>
      </c>
      <c r="M7911" s="20" cm="1">
        <f t="array" ref="M7911">IFERROR(INDEX(tblConsorcios[Valor da Carta (R$)],MOD($J7911,ROWS(tblConsorcios[Produto]))+1),"")</f>
        <v>330000</v>
      </c>
      <c r="N7911" s="2" cm="1">
        <f t="array" ref="N7911">IFERROR(INDEX(tblConsorcios[Prazo (meses)],MOD($J7911,ROWS(tblConsorcios[Produto]))+1),"")</f>
        <v>220</v>
      </c>
      <c r="O7911" s="20" cm="1">
        <f t="array" ref="O7911">IFERROR(INDEX(tblConsorcios[Parcela Mensal (R$)],MOD($J7911,ROWS(tblConsorcios[Produto]))+1),"")</f>
        <v>1917</v>
      </c>
      <c r="P7911" s="20" t="str" cm="1">
        <f t="array" ref="P7911">IFERROR(INDEX(tblClientes[Dividendo Mensal (R$)],INT($J7911/ROWS(tblConsorcios[Produto]))+1),"")</f>
        <v/>
      </c>
      <c r="Q7911" s="20" t="str">
        <f t="shared" si="370"/>
        <v/>
      </c>
      <c r="R7911">
        <f t="shared" si="371"/>
        <v>0</v>
      </c>
    </row>
    <row r="7912" spans="10:18" x14ac:dyDescent="0.2">
      <c r="J7912">
        <f t="shared" si="369"/>
        <v>7910</v>
      </c>
      <c r="K7912" t="str" cm="1">
        <f t="array" ref="K7912">IFERROR(INDEX(tblClientes[Cliente],INT($J7912/ROWS(tblConsorcios[Produto]))+1),"")</f>
        <v/>
      </c>
      <c r="L7912" t="str" cm="1">
        <f t="array" ref="L7912">IFERROR(INDEX(tblConsorcios[Produto],MOD($J7912,ROWS(tblConsorcios[Produto]))+1),"")</f>
        <v>Imóvel IE330 – 200m</v>
      </c>
      <c r="M7912" s="20" cm="1">
        <f t="array" ref="M7912">IFERROR(INDEX(tblConsorcios[Valor da Carta (R$)],MOD($J7912,ROWS(tblConsorcios[Produto]))+1),"")</f>
        <v>330000</v>
      </c>
      <c r="N7912" s="2" cm="1">
        <f t="array" ref="N7912">IFERROR(INDEX(tblConsorcios[Prazo (meses)],MOD($J7912,ROWS(tblConsorcios[Produto]))+1),"")</f>
        <v>200</v>
      </c>
      <c r="O7912" s="20" cm="1">
        <f t="array" ref="O7912">IFERROR(INDEX(tblConsorcios[Parcela Mensal (R$)],MOD($J7912,ROWS(tblConsorcios[Produto]))+1),"")</f>
        <v>2092.1999999999998</v>
      </c>
      <c r="P7912" s="20" t="str" cm="1">
        <f t="array" ref="P7912">IFERROR(INDEX(tblClientes[Dividendo Mensal (R$)],INT($J7912/ROWS(tblConsorcios[Produto]))+1),"")</f>
        <v/>
      </c>
      <c r="Q7912" s="20" t="str">
        <f t="shared" si="370"/>
        <v/>
      </c>
      <c r="R7912">
        <f t="shared" si="371"/>
        <v>0</v>
      </c>
    </row>
    <row r="7913" spans="10:18" x14ac:dyDescent="0.2">
      <c r="J7913">
        <f t="shared" si="369"/>
        <v>7911</v>
      </c>
      <c r="K7913" t="str" cm="1">
        <f t="array" ref="K7913">IFERROR(INDEX(tblClientes[Cliente],INT($J7913/ROWS(tblConsorcios[Produto]))+1),"")</f>
        <v/>
      </c>
      <c r="L7913" t="str" cm="1">
        <f t="array" ref="L7913">IFERROR(INDEX(tblConsorcios[Produto],MOD($J7913,ROWS(tblConsorcios[Produto]))+1),"")</f>
        <v>Imóvel IE300 – 240m</v>
      </c>
      <c r="M7913" s="20" cm="1">
        <f t="array" ref="M7913">IFERROR(INDEX(tblConsorcios[Valor da Carta (R$)],MOD($J7913,ROWS(tblConsorcios[Produto]))+1),"")</f>
        <v>300000</v>
      </c>
      <c r="N7913" s="2" cm="1">
        <f t="array" ref="N7913">IFERROR(INDEX(tblConsorcios[Prazo (meses)],MOD($J7913,ROWS(tblConsorcios[Produto]))+1),"")</f>
        <v>240</v>
      </c>
      <c r="O7913" s="20" cm="1">
        <f t="array" ref="O7913">IFERROR(INDEX(tblConsorcios[Parcela Mensal (R$)],MOD($J7913,ROWS(tblConsorcios[Produto]))+1),"")</f>
        <v>1610</v>
      </c>
      <c r="P7913" s="20" t="str" cm="1">
        <f t="array" ref="P7913">IFERROR(INDEX(tblClientes[Dividendo Mensal (R$)],INT($J7913/ROWS(tblConsorcios[Produto]))+1),"")</f>
        <v/>
      </c>
      <c r="Q7913" s="20" t="str">
        <f t="shared" si="370"/>
        <v/>
      </c>
      <c r="R7913">
        <f t="shared" si="371"/>
        <v>0</v>
      </c>
    </row>
    <row r="7914" spans="10:18" x14ac:dyDescent="0.2">
      <c r="J7914">
        <f t="shared" si="369"/>
        <v>7912</v>
      </c>
      <c r="K7914" t="str" cm="1">
        <f t="array" ref="K7914">IFERROR(INDEX(tblClientes[Cliente],INT($J7914/ROWS(tblConsorcios[Produto]))+1),"")</f>
        <v/>
      </c>
      <c r="L7914" t="str" cm="1">
        <f t="array" ref="L7914">IFERROR(INDEX(tblConsorcios[Produto],MOD($J7914,ROWS(tblConsorcios[Produto]))+1),"")</f>
        <v>Imóvel IE300 – 220m</v>
      </c>
      <c r="M7914" s="20" cm="1">
        <f t="array" ref="M7914">IFERROR(INDEX(tblConsorcios[Valor da Carta (R$)],MOD($J7914,ROWS(tblConsorcios[Produto]))+1),"")</f>
        <v>300000</v>
      </c>
      <c r="N7914" s="2" cm="1">
        <f t="array" ref="N7914">IFERROR(INDEX(tblConsorcios[Prazo (meses)],MOD($J7914,ROWS(tblConsorcios[Produto]))+1),"")</f>
        <v>220</v>
      </c>
      <c r="O7914" s="20" cm="1">
        <f t="array" ref="O7914">IFERROR(INDEX(tblConsorcios[Parcela Mensal (R$)],MOD($J7914,ROWS(tblConsorcios[Produto]))+1),"")</f>
        <v>1742.73</v>
      </c>
      <c r="P7914" s="20" t="str" cm="1">
        <f t="array" ref="P7914">IFERROR(INDEX(tblClientes[Dividendo Mensal (R$)],INT($J7914/ROWS(tblConsorcios[Produto]))+1),"")</f>
        <v/>
      </c>
      <c r="Q7914" s="20" t="str">
        <f t="shared" si="370"/>
        <v/>
      </c>
      <c r="R7914">
        <f t="shared" si="371"/>
        <v>0</v>
      </c>
    </row>
    <row r="7915" spans="10:18" x14ac:dyDescent="0.2">
      <c r="J7915">
        <f t="shared" si="369"/>
        <v>7913</v>
      </c>
      <c r="K7915" t="str" cm="1">
        <f t="array" ref="K7915">IFERROR(INDEX(tblClientes[Cliente],INT($J7915/ROWS(tblConsorcios[Produto]))+1),"")</f>
        <v/>
      </c>
      <c r="L7915" t="str" cm="1">
        <f t="array" ref="L7915">IFERROR(INDEX(tblConsorcios[Produto],MOD($J7915,ROWS(tblConsorcios[Produto]))+1),"")</f>
        <v>Imóvel IE300 – 200m</v>
      </c>
      <c r="M7915" s="20" cm="1">
        <f t="array" ref="M7915">IFERROR(INDEX(tblConsorcios[Valor da Carta (R$)],MOD($J7915,ROWS(tblConsorcios[Produto]))+1),"")</f>
        <v>300000</v>
      </c>
      <c r="N7915" s="2" cm="1">
        <f t="array" ref="N7915">IFERROR(INDEX(tblConsorcios[Prazo (meses)],MOD($J7915,ROWS(tblConsorcios[Produto]))+1),"")</f>
        <v>200</v>
      </c>
      <c r="O7915" s="20" cm="1">
        <f t="array" ref="O7915">IFERROR(INDEX(tblConsorcios[Parcela Mensal (R$)],MOD($J7915,ROWS(tblConsorcios[Produto]))+1),"")</f>
        <v>1902</v>
      </c>
      <c r="P7915" s="20" t="str" cm="1">
        <f t="array" ref="P7915">IFERROR(INDEX(tblClientes[Dividendo Mensal (R$)],INT($J7915/ROWS(tblConsorcios[Produto]))+1),"")</f>
        <v/>
      </c>
      <c r="Q7915" s="20" t="str">
        <f t="shared" si="370"/>
        <v/>
      </c>
      <c r="R7915">
        <f t="shared" si="371"/>
        <v>0</v>
      </c>
    </row>
    <row r="7916" spans="10:18" x14ac:dyDescent="0.2">
      <c r="J7916">
        <f t="shared" si="369"/>
        <v>7914</v>
      </c>
      <c r="K7916" t="str" cm="1">
        <f t="array" ref="K7916">IFERROR(INDEX(tblClientes[Cliente],INT($J7916/ROWS(tblConsorcios[Produto]))+1),"")</f>
        <v/>
      </c>
      <c r="L7916" t="str" cm="1">
        <f t="array" ref="L7916">IFERROR(INDEX(tblConsorcios[Produto],MOD($J7916,ROWS(tblConsorcios[Produto]))+1),"")</f>
        <v>Imóvel IE240 – 240m</v>
      </c>
      <c r="M7916" s="20" cm="1">
        <f t="array" ref="M7916">IFERROR(INDEX(tblConsorcios[Valor da Carta (R$)],MOD($J7916,ROWS(tblConsorcios[Produto]))+1),"")</f>
        <v>240000</v>
      </c>
      <c r="N7916" s="2" cm="1">
        <f t="array" ref="N7916">IFERROR(INDEX(tblConsorcios[Prazo (meses)],MOD($J7916,ROWS(tblConsorcios[Produto]))+1),"")</f>
        <v>240</v>
      </c>
      <c r="O7916" s="20" cm="1">
        <f t="array" ref="O7916">IFERROR(INDEX(tblConsorcios[Parcela Mensal (R$)],MOD($J7916,ROWS(tblConsorcios[Produto]))+1),"")</f>
        <v>1288</v>
      </c>
      <c r="P7916" s="20" t="str" cm="1">
        <f t="array" ref="P7916">IFERROR(INDEX(tblClientes[Dividendo Mensal (R$)],INT($J7916/ROWS(tblConsorcios[Produto]))+1),"")</f>
        <v/>
      </c>
      <c r="Q7916" s="20" t="str">
        <f t="shared" si="370"/>
        <v/>
      </c>
      <c r="R7916">
        <f t="shared" si="371"/>
        <v>0</v>
      </c>
    </row>
    <row r="7917" spans="10:18" x14ac:dyDescent="0.2">
      <c r="J7917">
        <f t="shared" si="369"/>
        <v>7915</v>
      </c>
      <c r="K7917" t="str" cm="1">
        <f t="array" ref="K7917">IFERROR(INDEX(tblClientes[Cliente],INT($J7917/ROWS(tblConsorcios[Produto]))+1),"")</f>
        <v/>
      </c>
      <c r="L7917" t="str" cm="1">
        <f t="array" ref="L7917">IFERROR(INDEX(tblConsorcios[Produto],MOD($J7917,ROWS(tblConsorcios[Produto]))+1),"")</f>
        <v>Imóvel IE240 – 220m</v>
      </c>
      <c r="M7917" s="20" cm="1">
        <f t="array" ref="M7917">IFERROR(INDEX(tblConsorcios[Valor da Carta (R$)],MOD($J7917,ROWS(tblConsorcios[Produto]))+1),"")</f>
        <v>240000</v>
      </c>
      <c r="N7917" s="2" cm="1">
        <f t="array" ref="N7917">IFERROR(INDEX(tblConsorcios[Prazo (meses)],MOD($J7917,ROWS(tblConsorcios[Produto]))+1),"")</f>
        <v>220</v>
      </c>
      <c r="O7917" s="20" cm="1">
        <f t="array" ref="O7917">IFERROR(INDEX(tblConsorcios[Parcela Mensal (R$)],MOD($J7917,ROWS(tblConsorcios[Produto]))+1),"")</f>
        <v>1394.18</v>
      </c>
      <c r="P7917" s="20" t="str" cm="1">
        <f t="array" ref="P7917">IFERROR(INDEX(tblClientes[Dividendo Mensal (R$)],INT($J7917/ROWS(tblConsorcios[Produto]))+1),"")</f>
        <v/>
      </c>
      <c r="Q7917" s="20" t="str">
        <f t="shared" si="370"/>
        <v/>
      </c>
      <c r="R7917">
        <f t="shared" si="371"/>
        <v>0</v>
      </c>
    </row>
    <row r="7918" spans="10:18" x14ac:dyDescent="0.2">
      <c r="J7918">
        <f t="shared" si="369"/>
        <v>7916</v>
      </c>
      <c r="K7918" t="str" cm="1">
        <f t="array" ref="K7918">IFERROR(INDEX(tblClientes[Cliente],INT($J7918/ROWS(tblConsorcios[Produto]))+1),"")</f>
        <v/>
      </c>
      <c r="L7918" t="str" cm="1">
        <f t="array" ref="L7918">IFERROR(INDEX(tblConsorcios[Produto],MOD($J7918,ROWS(tblConsorcios[Produto]))+1),"")</f>
        <v>Imóvel IE240 – 200m</v>
      </c>
      <c r="M7918" s="20" cm="1">
        <f t="array" ref="M7918">IFERROR(INDEX(tblConsorcios[Valor da Carta (R$)],MOD($J7918,ROWS(tblConsorcios[Produto]))+1),"")</f>
        <v>240000</v>
      </c>
      <c r="N7918" s="2" cm="1">
        <f t="array" ref="N7918">IFERROR(INDEX(tblConsorcios[Prazo (meses)],MOD($J7918,ROWS(tblConsorcios[Produto]))+1),"")</f>
        <v>200</v>
      </c>
      <c r="O7918" s="20" cm="1">
        <f t="array" ref="O7918">IFERROR(INDEX(tblConsorcios[Parcela Mensal (R$)],MOD($J7918,ROWS(tblConsorcios[Produto]))+1),"")</f>
        <v>1521.6</v>
      </c>
      <c r="P7918" s="20" t="str" cm="1">
        <f t="array" ref="P7918">IFERROR(INDEX(tblClientes[Dividendo Mensal (R$)],INT($J7918/ROWS(tblConsorcios[Produto]))+1),"")</f>
        <v/>
      </c>
      <c r="Q7918" s="20" t="str">
        <f t="shared" si="370"/>
        <v/>
      </c>
      <c r="R7918">
        <f t="shared" si="371"/>
        <v>0</v>
      </c>
    </row>
    <row r="7919" spans="10:18" x14ac:dyDescent="0.2">
      <c r="J7919">
        <f t="shared" si="369"/>
        <v>7917</v>
      </c>
      <c r="K7919" t="str" cm="1">
        <f t="array" ref="K7919">IFERROR(INDEX(tblClientes[Cliente],INT($J7919/ROWS(tblConsorcios[Produto]))+1),"")</f>
        <v/>
      </c>
      <c r="L7919" t="str" cm="1">
        <f t="array" ref="L7919">IFERROR(INDEX(tblConsorcios[Produto],MOD($J7919,ROWS(tblConsorcios[Produto]))+1),"")</f>
        <v>Imóvel IE230 – 240m</v>
      </c>
      <c r="M7919" s="20" cm="1">
        <f t="array" ref="M7919">IFERROR(INDEX(tblConsorcios[Valor da Carta (R$)],MOD($J7919,ROWS(tblConsorcios[Produto]))+1),"")</f>
        <v>230000</v>
      </c>
      <c r="N7919" s="2" cm="1">
        <f t="array" ref="N7919">IFERROR(INDEX(tblConsorcios[Prazo (meses)],MOD($J7919,ROWS(tblConsorcios[Produto]))+1),"")</f>
        <v>240</v>
      </c>
      <c r="O7919" s="20" cm="1">
        <f t="array" ref="O7919">IFERROR(INDEX(tblConsorcios[Parcela Mensal (R$)],MOD($J7919,ROWS(tblConsorcios[Produto]))+1),"")</f>
        <v>1234.33</v>
      </c>
      <c r="P7919" s="20" t="str" cm="1">
        <f t="array" ref="P7919">IFERROR(INDEX(tblClientes[Dividendo Mensal (R$)],INT($J7919/ROWS(tblConsorcios[Produto]))+1),"")</f>
        <v/>
      </c>
      <c r="Q7919" s="20" t="str">
        <f t="shared" si="370"/>
        <v/>
      </c>
      <c r="R7919">
        <f t="shared" si="371"/>
        <v>0</v>
      </c>
    </row>
    <row r="7920" spans="10:18" x14ac:dyDescent="0.2">
      <c r="J7920">
        <f t="shared" si="369"/>
        <v>7918</v>
      </c>
      <c r="K7920" t="str" cm="1">
        <f t="array" ref="K7920">IFERROR(INDEX(tblClientes[Cliente],INT($J7920/ROWS(tblConsorcios[Produto]))+1),"")</f>
        <v/>
      </c>
      <c r="L7920" t="str" cm="1">
        <f t="array" ref="L7920">IFERROR(INDEX(tblConsorcios[Produto],MOD($J7920,ROWS(tblConsorcios[Produto]))+1),"")</f>
        <v>Imóvel IE230 – 220m</v>
      </c>
      <c r="M7920" s="20" cm="1">
        <f t="array" ref="M7920">IFERROR(INDEX(tblConsorcios[Valor da Carta (R$)],MOD($J7920,ROWS(tblConsorcios[Produto]))+1),"")</f>
        <v>230000</v>
      </c>
      <c r="N7920" s="2" cm="1">
        <f t="array" ref="N7920">IFERROR(INDEX(tblConsorcios[Prazo (meses)],MOD($J7920,ROWS(tblConsorcios[Produto]))+1),"")</f>
        <v>220</v>
      </c>
      <c r="O7920" s="20" cm="1">
        <f t="array" ref="O7920">IFERROR(INDEX(tblConsorcios[Parcela Mensal (R$)],MOD($J7920,ROWS(tblConsorcios[Produto]))+1),"")</f>
        <v>1336.09</v>
      </c>
      <c r="P7920" s="20" t="str" cm="1">
        <f t="array" ref="P7920">IFERROR(INDEX(tblClientes[Dividendo Mensal (R$)],INT($J7920/ROWS(tblConsorcios[Produto]))+1),"")</f>
        <v/>
      </c>
      <c r="Q7920" s="20" t="str">
        <f t="shared" si="370"/>
        <v/>
      </c>
      <c r="R7920">
        <f t="shared" si="371"/>
        <v>0</v>
      </c>
    </row>
    <row r="7921" spans="10:18" x14ac:dyDescent="0.2">
      <c r="J7921">
        <f t="shared" si="369"/>
        <v>7919</v>
      </c>
      <c r="K7921" t="str" cm="1">
        <f t="array" ref="K7921">IFERROR(INDEX(tblClientes[Cliente],INT($J7921/ROWS(tblConsorcios[Produto]))+1),"")</f>
        <v/>
      </c>
      <c r="L7921" t="str" cm="1">
        <f t="array" ref="L7921">IFERROR(INDEX(tblConsorcios[Produto],MOD($J7921,ROWS(tblConsorcios[Produto]))+1),"")</f>
        <v>Imóvel IE230 – 200m</v>
      </c>
      <c r="M7921" s="20" cm="1">
        <f t="array" ref="M7921">IFERROR(INDEX(tblConsorcios[Valor da Carta (R$)],MOD($J7921,ROWS(tblConsorcios[Produto]))+1),"")</f>
        <v>230000</v>
      </c>
      <c r="N7921" s="2" cm="1">
        <f t="array" ref="N7921">IFERROR(INDEX(tblConsorcios[Prazo (meses)],MOD($J7921,ROWS(tblConsorcios[Produto]))+1),"")</f>
        <v>200</v>
      </c>
      <c r="O7921" s="20" cm="1">
        <f t="array" ref="O7921">IFERROR(INDEX(tblConsorcios[Parcela Mensal (R$)],MOD($J7921,ROWS(tblConsorcios[Produto]))+1),"")</f>
        <v>1458.2</v>
      </c>
      <c r="P7921" s="20" t="str" cm="1">
        <f t="array" ref="P7921">IFERROR(INDEX(tblClientes[Dividendo Mensal (R$)],INT($J7921/ROWS(tblConsorcios[Produto]))+1),"")</f>
        <v/>
      </c>
      <c r="Q7921" s="20" t="str">
        <f t="shared" si="370"/>
        <v/>
      </c>
      <c r="R7921">
        <f t="shared" si="371"/>
        <v>0</v>
      </c>
    </row>
    <row r="7922" spans="10:18" x14ac:dyDescent="0.2">
      <c r="J7922">
        <f t="shared" si="369"/>
        <v>7920</v>
      </c>
      <c r="K7922" t="str" cm="1">
        <f t="array" ref="K7922">IFERROR(INDEX(tblClientes[Cliente],INT($J7922/ROWS(tblConsorcios[Produto]))+1),"")</f>
        <v/>
      </c>
      <c r="L7922" t="str" cm="1">
        <f t="array" ref="L7922">IFERROR(INDEX(tblConsorcios[Produto],MOD($J7922,ROWS(tblConsorcios[Produto]))+1),"")</f>
        <v>Imóvel IE220 – 240m</v>
      </c>
      <c r="M7922" s="20" cm="1">
        <f t="array" ref="M7922">IFERROR(INDEX(tblConsorcios[Valor da Carta (R$)],MOD($J7922,ROWS(tblConsorcios[Produto]))+1),"")</f>
        <v>220000</v>
      </c>
      <c r="N7922" s="2" cm="1">
        <f t="array" ref="N7922">IFERROR(INDEX(tblConsorcios[Prazo (meses)],MOD($J7922,ROWS(tblConsorcios[Produto]))+1),"")</f>
        <v>240</v>
      </c>
      <c r="O7922" s="20" cm="1">
        <f t="array" ref="O7922">IFERROR(INDEX(tblConsorcios[Parcela Mensal (R$)],MOD($J7922,ROWS(tblConsorcios[Produto]))+1),"")</f>
        <v>1180.67</v>
      </c>
      <c r="P7922" s="20" t="str" cm="1">
        <f t="array" ref="P7922">IFERROR(INDEX(tblClientes[Dividendo Mensal (R$)],INT($J7922/ROWS(tblConsorcios[Produto]))+1),"")</f>
        <v/>
      </c>
      <c r="Q7922" s="20" t="str">
        <f t="shared" si="370"/>
        <v/>
      </c>
      <c r="R7922">
        <f t="shared" si="371"/>
        <v>0</v>
      </c>
    </row>
    <row r="7923" spans="10:18" x14ac:dyDescent="0.2">
      <c r="J7923">
        <f t="shared" si="369"/>
        <v>7921</v>
      </c>
      <c r="K7923" t="str" cm="1">
        <f t="array" ref="K7923">IFERROR(INDEX(tblClientes[Cliente],INT($J7923/ROWS(tblConsorcios[Produto]))+1),"")</f>
        <v/>
      </c>
      <c r="L7923" t="str" cm="1">
        <f t="array" ref="L7923">IFERROR(INDEX(tblConsorcios[Produto],MOD($J7923,ROWS(tblConsorcios[Produto]))+1),"")</f>
        <v>Imóvel IE220 – 220m</v>
      </c>
      <c r="M7923" s="20" cm="1">
        <f t="array" ref="M7923">IFERROR(INDEX(tblConsorcios[Valor da Carta (R$)],MOD($J7923,ROWS(tblConsorcios[Produto]))+1),"")</f>
        <v>220000</v>
      </c>
      <c r="N7923" s="2" cm="1">
        <f t="array" ref="N7923">IFERROR(INDEX(tblConsorcios[Prazo (meses)],MOD($J7923,ROWS(tblConsorcios[Produto]))+1),"")</f>
        <v>220</v>
      </c>
      <c r="O7923" s="20" cm="1">
        <f t="array" ref="O7923">IFERROR(INDEX(tblConsorcios[Parcela Mensal (R$)],MOD($J7923,ROWS(tblConsorcios[Produto]))+1),"")</f>
        <v>1278</v>
      </c>
      <c r="P7923" s="20" t="str" cm="1">
        <f t="array" ref="P7923">IFERROR(INDEX(tblClientes[Dividendo Mensal (R$)],INT($J7923/ROWS(tblConsorcios[Produto]))+1),"")</f>
        <v/>
      </c>
      <c r="Q7923" s="20" t="str">
        <f t="shared" si="370"/>
        <v/>
      </c>
      <c r="R7923">
        <f t="shared" si="371"/>
        <v>0</v>
      </c>
    </row>
    <row r="7924" spans="10:18" x14ac:dyDescent="0.2">
      <c r="J7924">
        <f t="shared" si="369"/>
        <v>7922</v>
      </c>
      <c r="K7924" t="str" cm="1">
        <f t="array" ref="K7924">IFERROR(INDEX(tblClientes[Cliente],INT($J7924/ROWS(tblConsorcios[Produto]))+1),"")</f>
        <v/>
      </c>
      <c r="L7924" t="str" cm="1">
        <f t="array" ref="L7924">IFERROR(INDEX(tblConsorcios[Produto],MOD($J7924,ROWS(tblConsorcios[Produto]))+1),"")</f>
        <v>Imóvel IE220 – 200m</v>
      </c>
      <c r="M7924" s="20" cm="1">
        <f t="array" ref="M7924">IFERROR(INDEX(tblConsorcios[Valor da Carta (R$)],MOD($J7924,ROWS(tblConsorcios[Produto]))+1),"")</f>
        <v>220000</v>
      </c>
      <c r="N7924" s="2" cm="1">
        <f t="array" ref="N7924">IFERROR(INDEX(tblConsorcios[Prazo (meses)],MOD($J7924,ROWS(tblConsorcios[Produto]))+1),"")</f>
        <v>200</v>
      </c>
      <c r="O7924" s="20" cm="1">
        <f t="array" ref="O7924">IFERROR(INDEX(tblConsorcios[Parcela Mensal (R$)],MOD($J7924,ROWS(tblConsorcios[Produto]))+1),"")</f>
        <v>1394.8</v>
      </c>
      <c r="P7924" s="20" t="str" cm="1">
        <f t="array" ref="P7924">IFERROR(INDEX(tblClientes[Dividendo Mensal (R$)],INT($J7924/ROWS(tblConsorcios[Produto]))+1),"")</f>
        <v/>
      </c>
      <c r="Q7924" s="20" t="str">
        <f t="shared" si="370"/>
        <v/>
      </c>
      <c r="R7924">
        <f t="shared" si="371"/>
        <v>0</v>
      </c>
    </row>
    <row r="7925" spans="10:18" x14ac:dyDescent="0.2">
      <c r="J7925">
        <f t="shared" si="369"/>
        <v>7923</v>
      </c>
      <c r="K7925" t="str" cm="1">
        <f t="array" ref="K7925">IFERROR(INDEX(tblClientes[Cliente],INT($J7925/ROWS(tblConsorcios[Produto]))+1),"")</f>
        <v/>
      </c>
      <c r="L7925" t="str" cm="1">
        <f t="array" ref="L7925">IFERROR(INDEX(tblConsorcios[Produto],MOD($J7925,ROWS(tblConsorcios[Produto]))+1),"")</f>
        <v>Imóvel IE200 – 240m</v>
      </c>
      <c r="M7925" s="20" cm="1">
        <f t="array" ref="M7925">IFERROR(INDEX(tblConsorcios[Valor da Carta (R$)],MOD($J7925,ROWS(tblConsorcios[Produto]))+1),"")</f>
        <v>200000</v>
      </c>
      <c r="N7925" s="2" cm="1">
        <f t="array" ref="N7925">IFERROR(INDEX(tblConsorcios[Prazo (meses)],MOD($J7925,ROWS(tblConsorcios[Produto]))+1),"")</f>
        <v>240</v>
      </c>
      <c r="O7925" s="20" cm="1">
        <f t="array" ref="O7925">IFERROR(INDEX(tblConsorcios[Parcela Mensal (R$)],MOD($J7925,ROWS(tblConsorcios[Produto]))+1),"")</f>
        <v>1073.33</v>
      </c>
      <c r="P7925" s="20" t="str" cm="1">
        <f t="array" ref="P7925">IFERROR(INDEX(tblClientes[Dividendo Mensal (R$)],INT($J7925/ROWS(tblConsorcios[Produto]))+1),"")</f>
        <v/>
      </c>
      <c r="Q7925" s="20" t="str">
        <f t="shared" si="370"/>
        <v/>
      </c>
      <c r="R7925">
        <f t="shared" si="371"/>
        <v>0</v>
      </c>
    </row>
    <row r="7926" spans="10:18" x14ac:dyDescent="0.2">
      <c r="J7926">
        <f t="shared" si="369"/>
        <v>7924</v>
      </c>
      <c r="K7926" t="str" cm="1">
        <f t="array" ref="K7926">IFERROR(INDEX(tblClientes[Cliente],INT($J7926/ROWS(tblConsorcios[Produto]))+1),"")</f>
        <v/>
      </c>
      <c r="L7926" t="str" cm="1">
        <f t="array" ref="L7926">IFERROR(INDEX(tblConsorcios[Produto],MOD($J7926,ROWS(tblConsorcios[Produto]))+1),"")</f>
        <v>Imóvel IE200 – 220m</v>
      </c>
      <c r="M7926" s="20" cm="1">
        <f t="array" ref="M7926">IFERROR(INDEX(tblConsorcios[Valor da Carta (R$)],MOD($J7926,ROWS(tblConsorcios[Produto]))+1),"")</f>
        <v>200000</v>
      </c>
      <c r="N7926" s="2" cm="1">
        <f t="array" ref="N7926">IFERROR(INDEX(tblConsorcios[Prazo (meses)],MOD($J7926,ROWS(tblConsorcios[Produto]))+1),"")</f>
        <v>220</v>
      </c>
      <c r="O7926" s="20" cm="1">
        <f t="array" ref="O7926">IFERROR(INDEX(tblConsorcios[Parcela Mensal (R$)],MOD($J7926,ROWS(tblConsorcios[Produto]))+1),"")</f>
        <v>1161.82</v>
      </c>
      <c r="P7926" s="20" t="str" cm="1">
        <f t="array" ref="P7926">IFERROR(INDEX(tblClientes[Dividendo Mensal (R$)],INT($J7926/ROWS(tblConsorcios[Produto]))+1),"")</f>
        <v/>
      </c>
      <c r="Q7926" s="20" t="str">
        <f t="shared" si="370"/>
        <v/>
      </c>
      <c r="R7926">
        <f t="shared" si="371"/>
        <v>0</v>
      </c>
    </row>
    <row r="7927" spans="10:18" x14ac:dyDescent="0.2">
      <c r="J7927">
        <f t="shared" si="369"/>
        <v>7925</v>
      </c>
      <c r="K7927" t="str" cm="1">
        <f t="array" ref="K7927">IFERROR(INDEX(tblClientes[Cliente],INT($J7927/ROWS(tblConsorcios[Produto]))+1),"")</f>
        <v/>
      </c>
      <c r="L7927" t="str" cm="1">
        <f t="array" ref="L7927">IFERROR(INDEX(tblConsorcios[Produto],MOD($J7927,ROWS(tblConsorcios[Produto]))+1),"")</f>
        <v>Imóvel IE200 – 200m</v>
      </c>
      <c r="M7927" s="20" cm="1">
        <f t="array" ref="M7927">IFERROR(INDEX(tblConsorcios[Valor da Carta (R$)],MOD($J7927,ROWS(tblConsorcios[Produto]))+1),"")</f>
        <v>200000</v>
      </c>
      <c r="N7927" s="2" cm="1">
        <f t="array" ref="N7927">IFERROR(INDEX(tblConsorcios[Prazo (meses)],MOD($J7927,ROWS(tblConsorcios[Produto]))+1),"")</f>
        <v>200</v>
      </c>
      <c r="O7927" s="20" cm="1">
        <f t="array" ref="O7927">IFERROR(INDEX(tblConsorcios[Parcela Mensal (R$)],MOD($J7927,ROWS(tblConsorcios[Produto]))+1),"")</f>
        <v>1268</v>
      </c>
      <c r="P7927" s="20" t="str" cm="1">
        <f t="array" ref="P7927">IFERROR(INDEX(tblClientes[Dividendo Mensal (R$)],INT($J7927/ROWS(tblConsorcios[Produto]))+1),"")</f>
        <v/>
      </c>
      <c r="Q7927" s="20" t="str">
        <f t="shared" si="370"/>
        <v/>
      </c>
      <c r="R7927">
        <f t="shared" si="371"/>
        <v>0</v>
      </c>
    </row>
    <row r="7928" spans="10:18" x14ac:dyDescent="0.2">
      <c r="J7928">
        <f t="shared" si="369"/>
        <v>7926</v>
      </c>
      <c r="K7928" t="str" cm="1">
        <f t="array" ref="K7928">IFERROR(INDEX(tblClientes[Cliente],INT($J7928/ROWS(tblConsorcios[Produto]))+1),"")</f>
        <v/>
      </c>
      <c r="L7928" t="str" cm="1">
        <f t="array" ref="L7928">IFERROR(INDEX(tblConsorcios[Produto],MOD($J7928,ROWS(tblConsorcios[Produto]))+1),"")</f>
        <v>Imóvel IE150 – 240m</v>
      </c>
      <c r="M7928" s="20" cm="1">
        <f t="array" ref="M7928">IFERROR(INDEX(tblConsorcios[Valor da Carta (R$)],MOD($J7928,ROWS(tblConsorcios[Produto]))+1),"")</f>
        <v>150000</v>
      </c>
      <c r="N7928" s="2" cm="1">
        <f t="array" ref="N7928">IFERROR(INDEX(tblConsorcios[Prazo (meses)],MOD($J7928,ROWS(tblConsorcios[Produto]))+1),"")</f>
        <v>240</v>
      </c>
      <c r="O7928" s="20" cm="1">
        <f t="array" ref="O7928">IFERROR(INDEX(tblConsorcios[Parcela Mensal (R$)],MOD($J7928,ROWS(tblConsorcios[Produto]))+1),"")</f>
        <v>805</v>
      </c>
      <c r="P7928" s="20" t="str" cm="1">
        <f t="array" ref="P7928">IFERROR(INDEX(tblClientes[Dividendo Mensal (R$)],INT($J7928/ROWS(tblConsorcios[Produto]))+1),"")</f>
        <v/>
      </c>
      <c r="Q7928" s="20" t="str">
        <f t="shared" si="370"/>
        <v/>
      </c>
      <c r="R7928">
        <f t="shared" si="371"/>
        <v>0</v>
      </c>
    </row>
    <row r="7929" spans="10:18" x14ac:dyDescent="0.2">
      <c r="J7929">
        <f t="shared" si="369"/>
        <v>7927</v>
      </c>
      <c r="K7929" t="str" cm="1">
        <f t="array" ref="K7929">IFERROR(INDEX(tblClientes[Cliente],INT($J7929/ROWS(tblConsorcios[Produto]))+1),"")</f>
        <v/>
      </c>
      <c r="L7929" t="str" cm="1">
        <f t="array" ref="L7929">IFERROR(INDEX(tblConsorcios[Produto],MOD($J7929,ROWS(tblConsorcios[Produto]))+1),"")</f>
        <v>Imóvel IE150 – 220m</v>
      </c>
      <c r="M7929" s="20" cm="1">
        <f t="array" ref="M7929">IFERROR(INDEX(tblConsorcios[Valor da Carta (R$)],MOD($J7929,ROWS(tblConsorcios[Produto]))+1),"")</f>
        <v>150000</v>
      </c>
      <c r="N7929" s="2" cm="1">
        <f t="array" ref="N7929">IFERROR(INDEX(tblConsorcios[Prazo (meses)],MOD($J7929,ROWS(tblConsorcios[Produto]))+1),"")</f>
        <v>220</v>
      </c>
      <c r="O7929" s="20" cm="1">
        <f t="array" ref="O7929">IFERROR(INDEX(tblConsorcios[Parcela Mensal (R$)],MOD($J7929,ROWS(tblConsorcios[Produto]))+1),"")</f>
        <v>871.36</v>
      </c>
      <c r="P7929" s="20" t="str" cm="1">
        <f t="array" ref="P7929">IFERROR(INDEX(tblClientes[Dividendo Mensal (R$)],INT($J7929/ROWS(tblConsorcios[Produto]))+1),"")</f>
        <v/>
      </c>
      <c r="Q7929" s="20" t="str">
        <f t="shared" si="370"/>
        <v/>
      </c>
      <c r="R7929">
        <f t="shared" si="371"/>
        <v>0</v>
      </c>
    </row>
    <row r="7930" spans="10:18" x14ac:dyDescent="0.2">
      <c r="J7930">
        <f t="shared" si="369"/>
        <v>7928</v>
      </c>
      <c r="K7930" t="str" cm="1">
        <f t="array" ref="K7930">IFERROR(INDEX(tblClientes[Cliente],INT($J7930/ROWS(tblConsorcios[Produto]))+1),"")</f>
        <v/>
      </c>
      <c r="L7930" t="str" cm="1">
        <f t="array" ref="L7930">IFERROR(INDEX(tblConsorcios[Produto],MOD($J7930,ROWS(tblConsorcios[Produto]))+1),"")</f>
        <v>Imóvel IE150 – 200m</v>
      </c>
      <c r="M7930" s="20" cm="1">
        <f t="array" ref="M7930">IFERROR(INDEX(tblConsorcios[Valor da Carta (R$)],MOD($J7930,ROWS(tblConsorcios[Produto]))+1),"")</f>
        <v>150000</v>
      </c>
      <c r="N7930" s="2" cm="1">
        <f t="array" ref="N7930">IFERROR(INDEX(tblConsorcios[Prazo (meses)],MOD($J7930,ROWS(tblConsorcios[Produto]))+1),"")</f>
        <v>200</v>
      </c>
      <c r="O7930" s="20" cm="1">
        <f t="array" ref="O7930">IFERROR(INDEX(tblConsorcios[Parcela Mensal (R$)],MOD($J7930,ROWS(tblConsorcios[Produto]))+1),"")</f>
        <v>951</v>
      </c>
      <c r="P7930" s="20" t="str" cm="1">
        <f t="array" ref="P7930">IFERROR(INDEX(tblClientes[Dividendo Mensal (R$)],INT($J7930/ROWS(tblConsorcios[Produto]))+1),"")</f>
        <v/>
      </c>
      <c r="Q7930" s="20" t="str">
        <f t="shared" si="370"/>
        <v/>
      </c>
      <c r="R7930">
        <f t="shared" si="371"/>
        <v>0</v>
      </c>
    </row>
    <row r="7931" spans="10:18" x14ac:dyDescent="0.2">
      <c r="J7931">
        <f t="shared" si="369"/>
        <v>7929</v>
      </c>
      <c r="K7931" t="str" cm="1">
        <f t="array" ref="K7931">IFERROR(INDEX(tblClientes[Cliente],INT($J7931/ROWS(tblConsorcios[Produto]))+1),"")</f>
        <v/>
      </c>
      <c r="L7931" t="str" cm="1">
        <f t="array" ref="L7931">IFERROR(INDEX(tblConsorcios[Produto],MOD($J7931,ROWS(tblConsorcios[Produto]))+1),"")</f>
        <v>Imóvel IE140 – 240m</v>
      </c>
      <c r="M7931" s="20" cm="1">
        <f t="array" ref="M7931">IFERROR(INDEX(tblConsorcios[Valor da Carta (R$)],MOD($J7931,ROWS(tblConsorcios[Produto]))+1),"")</f>
        <v>140000</v>
      </c>
      <c r="N7931" s="2" cm="1">
        <f t="array" ref="N7931">IFERROR(INDEX(tblConsorcios[Prazo (meses)],MOD($J7931,ROWS(tblConsorcios[Produto]))+1),"")</f>
        <v>240</v>
      </c>
      <c r="O7931" s="20" cm="1">
        <f t="array" ref="O7931">IFERROR(INDEX(tblConsorcios[Parcela Mensal (R$)],MOD($J7931,ROWS(tblConsorcios[Produto]))+1),"")</f>
        <v>751.33</v>
      </c>
      <c r="P7931" s="20" t="str" cm="1">
        <f t="array" ref="P7931">IFERROR(INDEX(tblClientes[Dividendo Mensal (R$)],INT($J7931/ROWS(tblConsorcios[Produto]))+1),"")</f>
        <v/>
      </c>
      <c r="Q7931" s="20" t="str">
        <f t="shared" si="370"/>
        <v/>
      </c>
      <c r="R7931">
        <f t="shared" si="371"/>
        <v>0</v>
      </c>
    </row>
    <row r="7932" spans="10:18" x14ac:dyDescent="0.2">
      <c r="J7932">
        <f t="shared" si="369"/>
        <v>7930</v>
      </c>
      <c r="K7932" t="str" cm="1">
        <f t="array" ref="K7932">IFERROR(INDEX(tblClientes[Cliente],INT($J7932/ROWS(tblConsorcios[Produto]))+1),"")</f>
        <v/>
      </c>
      <c r="L7932" t="str" cm="1">
        <f t="array" ref="L7932">IFERROR(INDEX(tblConsorcios[Produto],MOD($J7932,ROWS(tblConsorcios[Produto]))+1),"")</f>
        <v>Imóvel IE140 – 220m</v>
      </c>
      <c r="M7932" s="20" cm="1">
        <f t="array" ref="M7932">IFERROR(INDEX(tblConsorcios[Valor da Carta (R$)],MOD($J7932,ROWS(tblConsorcios[Produto]))+1),"")</f>
        <v>140000</v>
      </c>
      <c r="N7932" s="2" cm="1">
        <f t="array" ref="N7932">IFERROR(INDEX(tblConsorcios[Prazo (meses)],MOD($J7932,ROWS(tblConsorcios[Produto]))+1),"")</f>
        <v>220</v>
      </c>
      <c r="O7932" s="20" cm="1">
        <f t="array" ref="O7932">IFERROR(INDEX(tblConsorcios[Parcela Mensal (R$)],MOD($J7932,ROWS(tblConsorcios[Produto]))+1),"")</f>
        <v>813.27</v>
      </c>
      <c r="P7932" s="20" t="str" cm="1">
        <f t="array" ref="P7932">IFERROR(INDEX(tblClientes[Dividendo Mensal (R$)],INT($J7932/ROWS(tblConsorcios[Produto]))+1),"")</f>
        <v/>
      </c>
      <c r="Q7932" s="20" t="str">
        <f t="shared" si="370"/>
        <v/>
      </c>
      <c r="R7932">
        <f t="shared" si="371"/>
        <v>0</v>
      </c>
    </row>
    <row r="7933" spans="10:18" x14ac:dyDescent="0.2">
      <c r="J7933">
        <f t="shared" si="369"/>
        <v>7931</v>
      </c>
      <c r="K7933" t="str" cm="1">
        <f t="array" ref="K7933">IFERROR(INDEX(tblClientes[Cliente],INT($J7933/ROWS(tblConsorcios[Produto]))+1),"")</f>
        <v/>
      </c>
      <c r="L7933" t="str" cm="1">
        <f t="array" ref="L7933">IFERROR(INDEX(tblConsorcios[Produto],MOD($J7933,ROWS(tblConsorcios[Produto]))+1),"")</f>
        <v>Imóvel IE140 – 200m</v>
      </c>
      <c r="M7933" s="20" cm="1">
        <f t="array" ref="M7933">IFERROR(INDEX(tblConsorcios[Valor da Carta (R$)],MOD($J7933,ROWS(tblConsorcios[Produto]))+1),"")</f>
        <v>140000</v>
      </c>
      <c r="N7933" s="2" cm="1">
        <f t="array" ref="N7933">IFERROR(INDEX(tblConsorcios[Prazo (meses)],MOD($J7933,ROWS(tblConsorcios[Produto]))+1),"")</f>
        <v>200</v>
      </c>
      <c r="O7933" s="20" cm="1">
        <f t="array" ref="O7933">IFERROR(INDEX(tblConsorcios[Parcela Mensal (R$)],MOD($J7933,ROWS(tblConsorcios[Produto]))+1),"")</f>
        <v>887.6</v>
      </c>
      <c r="P7933" s="20" t="str" cm="1">
        <f t="array" ref="P7933">IFERROR(INDEX(tblClientes[Dividendo Mensal (R$)],INT($J7933/ROWS(tblConsorcios[Produto]))+1),"")</f>
        <v/>
      </c>
      <c r="Q7933" s="20" t="str">
        <f t="shared" si="370"/>
        <v/>
      </c>
      <c r="R7933">
        <f t="shared" si="371"/>
        <v>0</v>
      </c>
    </row>
    <row r="7934" spans="10:18" x14ac:dyDescent="0.2">
      <c r="J7934">
        <f t="shared" si="369"/>
        <v>7932</v>
      </c>
      <c r="K7934" t="str" cm="1">
        <f t="array" ref="K7934">IFERROR(INDEX(tblClientes[Cliente],INT($J7934/ROWS(tblConsorcios[Produto]))+1),"")</f>
        <v/>
      </c>
      <c r="L7934" t="str" cm="1">
        <f t="array" ref="L7934">IFERROR(INDEX(tblConsorcios[Produto],MOD($J7934,ROWS(tblConsorcios[Produto]))+1),"")</f>
        <v>Imóvel IE130 – 240m</v>
      </c>
      <c r="M7934" s="20" cm="1">
        <f t="array" ref="M7934">IFERROR(INDEX(tblConsorcios[Valor da Carta (R$)],MOD($J7934,ROWS(tblConsorcios[Produto]))+1),"")</f>
        <v>130000</v>
      </c>
      <c r="N7934" s="2" cm="1">
        <f t="array" ref="N7934">IFERROR(INDEX(tblConsorcios[Prazo (meses)],MOD($J7934,ROWS(tblConsorcios[Produto]))+1),"")</f>
        <v>240</v>
      </c>
      <c r="O7934" s="20" cm="1">
        <f t="array" ref="O7934">IFERROR(INDEX(tblConsorcios[Parcela Mensal (R$)],MOD($J7934,ROWS(tblConsorcios[Produto]))+1),"")</f>
        <v>697.67</v>
      </c>
      <c r="P7934" s="20" t="str" cm="1">
        <f t="array" ref="P7934">IFERROR(INDEX(tblClientes[Dividendo Mensal (R$)],INT($J7934/ROWS(tblConsorcios[Produto]))+1),"")</f>
        <v/>
      </c>
      <c r="Q7934" s="20" t="str">
        <f t="shared" si="370"/>
        <v/>
      </c>
      <c r="R7934">
        <f t="shared" si="371"/>
        <v>0</v>
      </c>
    </row>
    <row r="7935" spans="10:18" x14ac:dyDescent="0.2">
      <c r="J7935">
        <f t="shared" si="369"/>
        <v>7933</v>
      </c>
      <c r="K7935" t="str" cm="1">
        <f t="array" ref="K7935">IFERROR(INDEX(tblClientes[Cliente],INT($J7935/ROWS(tblConsorcios[Produto]))+1),"")</f>
        <v/>
      </c>
      <c r="L7935" t="str" cm="1">
        <f t="array" ref="L7935">IFERROR(INDEX(tblConsorcios[Produto],MOD($J7935,ROWS(tblConsorcios[Produto]))+1),"")</f>
        <v>Imóvel IE130 – 220m</v>
      </c>
      <c r="M7935" s="20" cm="1">
        <f t="array" ref="M7935">IFERROR(INDEX(tblConsorcios[Valor da Carta (R$)],MOD($J7935,ROWS(tblConsorcios[Produto]))+1),"")</f>
        <v>130000</v>
      </c>
      <c r="N7935" s="2" cm="1">
        <f t="array" ref="N7935">IFERROR(INDEX(tblConsorcios[Prazo (meses)],MOD($J7935,ROWS(tblConsorcios[Produto]))+1),"")</f>
        <v>220</v>
      </c>
      <c r="O7935" s="20" cm="1">
        <f t="array" ref="O7935">IFERROR(INDEX(tblConsorcios[Parcela Mensal (R$)],MOD($J7935,ROWS(tblConsorcios[Produto]))+1),"")</f>
        <v>755.18</v>
      </c>
      <c r="P7935" s="20" t="str" cm="1">
        <f t="array" ref="P7935">IFERROR(INDEX(tblClientes[Dividendo Mensal (R$)],INT($J7935/ROWS(tblConsorcios[Produto]))+1),"")</f>
        <v/>
      </c>
      <c r="Q7935" s="20" t="str">
        <f t="shared" si="370"/>
        <v/>
      </c>
      <c r="R7935">
        <f t="shared" si="371"/>
        <v>0</v>
      </c>
    </row>
    <row r="7936" spans="10:18" x14ac:dyDescent="0.2">
      <c r="J7936">
        <f t="shared" si="369"/>
        <v>7934</v>
      </c>
      <c r="K7936" t="str" cm="1">
        <f t="array" ref="K7936">IFERROR(INDEX(tblClientes[Cliente],INT($J7936/ROWS(tblConsorcios[Produto]))+1),"")</f>
        <v/>
      </c>
      <c r="L7936" t="str" cm="1">
        <f t="array" ref="L7936">IFERROR(INDEX(tblConsorcios[Produto],MOD($J7936,ROWS(tblConsorcios[Produto]))+1),"")</f>
        <v>Imóvel IE130 – 200m</v>
      </c>
      <c r="M7936" s="20" cm="1">
        <f t="array" ref="M7936">IFERROR(INDEX(tblConsorcios[Valor da Carta (R$)],MOD($J7936,ROWS(tblConsorcios[Produto]))+1),"")</f>
        <v>130000</v>
      </c>
      <c r="N7936" s="2" cm="1">
        <f t="array" ref="N7936">IFERROR(INDEX(tblConsorcios[Prazo (meses)],MOD($J7936,ROWS(tblConsorcios[Produto]))+1),"")</f>
        <v>200</v>
      </c>
      <c r="O7936" s="20" cm="1">
        <f t="array" ref="O7936">IFERROR(INDEX(tblConsorcios[Parcela Mensal (R$)],MOD($J7936,ROWS(tblConsorcios[Produto]))+1),"")</f>
        <v>824.2</v>
      </c>
      <c r="P7936" s="20" t="str" cm="1">
        <f t="array" ref="P7936">IFERROR(INDEX(tblClientes[Dividendo Mensal (R$)],INT($J7936/ROWS(tblConsorcios[Produto]))+1),"")</f>
        <v/>
      </c>
      <c r="Q7936" s="20" t="str">
        <f t="shared" si="370"/>
        <v/>
      </c>
      <c r="R7936">
        <f t="shared" si="371"/>
        <v>0</v>
      </c>
    </row>
    <row r="7937" spans="10:18" x14ac:dyDescent="0.2">
      <c r="J7937">
        <f t="shared" si="369"/>
        <v>7935</v>
      </c>
      <c r="K7937" t="str" cm="1">
        <f t="array" ref="K7937">IFERROR(INDEX(tblClientes[Cliente],INT($J7937/ROWS(tblConsorcios[Produto]))+1),"")</f>
        <v/>
      </c>
      <c r="L7937" t="str" cm="1">
        <f t="array" ref="L7937">IFERROR(INDEX(tblConsorcios[Produto],MOD($J7937,ROWS(tblConsorcios[Produto]))+1),"")</f>
        <v>Imóvel IE120 – 240m</v>
      </c>
      <c r="M7937" s="20" cm="1">
        <f t="array" ref="M7937">IFERROR(INDEX(tblConsorcios[Valor da Carta (R$)],MOD($J7937,ROWS(tblConsorcios[Produto]))+1),"")</f>
        <v>120000</v>
      </c>
      <c r="N7937" s="2" cm="1">
        <f t="array" ref="N7937">IFERROR(INDEX(tblConsorcios[Prazo (meses)],MOD($J7937,ROWS(tblConsorcios[Produto]))+1),"")</f>
        <v>240</v>
      </c>
      <c r="O7937" s="20" cm="1">
        <f t="array" ref="O7937">IFERROR(INDEX(tblConsorcios[Parcela Mensal (R$)],MOD($J7937,ROWS(tblConsorcios[Produto]))+1),"")</f>
        <v>644</v>
      </c>
      <c r="P7937" s="20" t="str" cm="1">
        <f t="array" ref="P7937">IFERROR(INDEX(tblClientes[Dividendo Mensal (R$)],INT($J7937/ROWS(tblConsorcios[Produto]))+1),"")</f>
        <v/>
      </c>
      <c r="Q7937" s="20" t="str">
        <f t="shared" si="370"/>
        <v/>
      </c>
      <c r="R7937">
        <f t="shared" si="371"/>
        <v>0</v>
      </c>
    </row>
    <row r="7938" spans="10:18" x14ac:dyDescent="0.2">
      <c r="J7938">
        <f t="shared" si="369"/>
        <v>7936</v>
      </c>
      <c r="K7938" t="str" cm="1">
        <f t="array" ref="K7938">IFERROR(INDEX(tblClientes[Cliente],INT($J7938/ROWS(tblConsorcios[Produto]))+1),"")</f>
        <v/>
      </c>
      <c r="L7938" t="str" cm="1">
        <f t="array" ref="L7938">IFERROR(INDEX(tblConsorcios[Produto],MOD($J7938,ROWS(tblConsorcios[Produto]))+1),"")</f>
        <v>Imóvel IE120 – 220m</v>
      </c>
      <c r="M7938" s="20" cm="1">
        <f t="array" ref="M7938">IFERROR(INDEX(tblConsorcios[Valor da Carta (R$)],MOD($J7938,ROWS(tblConsorcios[Produto]))+1),"")</f>
        <v>120000</v>
      </c>
      <c r="N7938" s="2" cm="1">
        <f t="array" ref="N7938">IFERROR(INDEX(tblConsorcios[Prazo (meses)],MOD($J7938,ROWS(tblConsorcios[Produto]))+1),"")</f>
        <v>220</v>
      </c>
      <c r="O7938" s="20" cm="1">
        <f t="array" ref="O7938">IFERROR(INDEX(tblConsorcios[Parcela Mensal (R$)],MOD($J7938,ROWS(tblConsorcios[Produto]))+1),"")</f>
        <v>697.09</v>
      </c>
      <c r="P7938" s="20" t="str" cm="1">
        <f t="array" ref="P7938">IFERROR(INDEX(tblClientes[Dividendo Mensal (R$)],INT($J7938/ROWS(tblConsorcios[Produto]))+1),"")</f>
        <v/>
      </c>
      <c r="Q7938" s="20" t="str">
        <f t="shared" si="370"/>
        <v/>
      </c>
      <c r="R7938">
        <f t="shared" si="371"/>
        <v>0</v>
      </c>
    </row>
    <row r="7939" spans="10:18" x14ac:dyDescent="0.2">
      <c r="J7939">
        <f t="shared" ref="J7939:J8002" si="372">ROW()-2</f>
        <v>7937</v>
      </c>
      <c r="K7939" t="str" cm="1">
        <f t="array" ref="K7939">IFERROR(INDEX(tblClientes[Cliente],INT($J7939/ROWS(tblConsorcios[Produto]))+1),"")</f>
        <v/>
      </c>
      <c r="L7939" t="str" cm="1">
        <f t="array" ref="L7939">IFERROR(INDEX(tblConsorcios[Produto],MOD($J7939,ROWS(tblConsorcios[Produto]))+1),"")</f>
        <v>Imóvel IE120 – 200m</v>
      </c>
      <c r="M7939" s="20" cm="1">
        <f t="array" ref="M7939">IFERROR(INDEX(tblConsorcios[Valor da Carta (R$)],MOD($J7939,ROWS(tblConsorcios[Produto]))+1),"")</f>
        <v>120000</v>
      </c>
      <c r="N7939" s="2" cm="1">
        <f t="array" ref="N7939">IFERROR(INDEX(tblConsorcios[Prazo (meses)],MOD($J7939,ROWS(tblConsorcios[Produto]))+1),"")</f>
        <v>200</v>
      </c>
      <c r="O7939" s="20" cm="1">
        <f t="array" ref="O7939">IFERROR(INDEX(tblConsorcios[Parcela Mensal (R$)],MOD($J7939,ROWS(tblConsorcios[Produto]))+1),"")</f>
        <v>760.8</v>
      </c>
      <c r="P7939" s="20" t="str" cm="1">
        <f t="array" ref="P7939">IFERROR(INDEX(tblClientes[Dividendo Mensal (R$)],INT($J7939/ROWS(tblConsorcios[Produto]))+1),"")</f>
        <v/>
      </c>
      <c r="Q7939" s="20" t="str">
        <f t="shared" ref="Q7939:Q8002" si="373">IF(AND(ISNUMBER(O7939),ISNUMBER(P7939)),P7939-O7939,"")</f>
        <v/>
      </c>
      <c r="R7939">
        <f t="shared" ref="R7939:R8002" si="374">IF(AND(ISNUMBER(O7939),ISNUMBER(P7939),O7939&lt;=P7939),1,0)</f>
        <v>0</v>
      </c>
    </row>
    <row r="7940" spans="10:18" x14ac:dyDescent="0.2">
      <c r="J7940">
        <f t="shared" si="372"/>
        <v>7938</v>
      </c>
      <c r="K7940" t="str" cm="1">
        <f t="array" ref="K7940">IFERROR(INDEX(tblClientes[Cliente],INT($J7940/ROWS(tblConsorcios[Produto]))+1),"")</f>
        <v/>
      </c>
      <c r="L7940" t="str" cm="1">
        <f t="array" ref="L7940">IFERROR(INDEX(tblConsorcios[Produto],MOD($J7940,ROWS(tblConsorcios[Produto]))+1),"")</f>
        <v>Imóvel IE600 – 240m</v>
      </c>
      <c r="M7940" s="20" cm="1">
        <f t="array" ref="M7940">IFERROR(INDEX(tblConsorcios[Valor da Carta (R$)],MOD($J7940,ROWS(tblConsorcios[Produto]))+1),"")</f>
        <v>600000</v>
      </c>
      <c r="N7940" s="2" cm="1">
        <f t="array" ref="N7940">IFERROR(INDEX(tblConsorcios[Prazo (meses)],MOD($J7940,ROWS(tblConsorcios[Produto]))+1),"")</f>
        <v>240</v>
      </c>
      <c r="O7940" s="20" cm="1">
        <f t="array" ref="O7940">IFERROR(INDEX(tblConsorcios[Parcela Mensal (R$)],MOD($J7940,ROWS(tblConsorcios[Produto]))+1),"")</f>
        <v>3220</v>
      </c>
      <c r="P7940" s="20" t="str" cm="1">
        <f t="array" ref="P7940">IFERROR(INDEX(tblClientes[Dividendo Mensal (R$)],INT($J7940/ROWS(tblConsorcios[Produto]))+1),"")</f>
        <v/>
      </c>
      <c r="Q7940" s="20" t="str">
        <f t="shared" si="373"/>
        <v/>
      </c>
      <c r="R7940">
        <f t="shared" si="374"/>
        <v>0</v>
      </c>
    </row>
    <row r="7941" spans="10:18" x14ac:dyDescent="0.2">
      <c r="J7941">
        <f t="shared" si="372"/>
        <v>7939</v>
      </c>
      <c r="K7941" t="str" cm="1">
        <f t="array" ref="K7941">IFERROR(INDEX(tblClientes[Cliente],INT($J7941/ROWS(tblConsorcios[Produto]))+1),"")</f>
        <v/>
      </c>
      <c r="L7941" t="str" cm="1">
        <f t="array" ref="L7941">IFERROR(INDEX(tblConsorcios[Produto],MOD($J7941,ROWS(tblConsorcios[Produto]))+1),"")</f>
        <v>Imóvel IE600 – 220m</v>
      </c>
      <c r="M7941" s="20" cm="1">
        <f t="array" ref="M7941">IFERROR(INDEX(tblConsorcios[Valor da Carta (R$)],MOD($J7941,ROWS(tblConsorcios[Produto]))+1),"")</f>
        <v>600000</v>
      </c>
      <c r="N7941" s="2" cm="1">
        <f t="array" ref="N7941">IFERROR(INDEX(tblConsorcios[Prazo (meses)],MOD($J7941,ROWS(tblConsorcios[Produto]))+1),"")</f>
        <v>220</v>
      </c>
      <c r="O7941" s="20" cm="1">
        <f t="array" ref="O7941">IFERROR(INDEX(tblConsorcios[Parcela Mensal (R$)],MOD($J7941,ROWS(tblConsorcios[Produto]))+1),"")</f>
        <v>3485.45</v>
      </c>
      <c r="P7941" s="20" t="str" cm="1">
        <f t="array" ref="P7941">IFERROR(INDEX(tblClientes[Dividendo Mensal (R$)],INT($J7941/ROWS(tblConsorcios[Produto]))+1),"")</f>
        <v/>
      </c>
      <c r="Q7941" s="20" t="str">
        <f t="shared" si="373"/>
        <v/>
      </c>
      <c r="R7941">
        <f t="shared" si="374"/>
        <v>0</v>
      </c>
    </row>
    <row r="7942" spans="10:18" x14ac:dyDescent="0.2">
      <c r="J7942">
        <f t="shared" si="372"/>
        <v>7940</v>
      </c>
      <c r="K7942" t="str" cm="1">
        <f t="array" ref="K7942">IFERROR(INDEX(tblClientes[Cliente],INT($J7942/ROWS(tblConsorcios[Produto]))+1),"")</f>
        <v/>
      </c>
      <c r="L7942" t="str" cm="1">
        <f t="array" ref="L7942">IFERROR(INDEX(tblConsorcios[Produto],MOD($J7942,ROWS(tblConsorcios[Produto]))+1),"")</f>
        <v>Imóvel IE600 – 200m</v>
      </c>
      <c r="M7942" s="20" cm="1">
        <f t="array" ref="M7942">IFERROR(INDEX(tblConsorcios[Valor da Carta (R$)],MOD($J7942,ROWS(tblConsorcios[Produto]))+1),"")</f>
        <v>600000</v>
      </c>
      <c r="N7942" s="2" cm="1">
        <f t="array" ref="N7942">IFERROR(INDEX(tblConsorcios[Prazo (meses)],MOD($J7942,ROWS(tblConsorcios[Produto]))+1),"")</f>
        <v>200</v>
      </c>
      <c r="O7942" s="20" cm="1">
        <f t="array" ref="O7942">IFERROR(INDEX(tblConsorcios[Parcela Mensal (R$)],MOD($J7942,ROWS(tblConsorcios[Produto]))+1),"")</f>
        <v>3804</v>
      </c>
      <c r="P7942" s="20" t="str" cm="1">
        <f t="array" ref="P7942">IFERROR(INDEX(tblClientes[Dividendo Mensal (R$)],INT($J7942/ROWS(tblConsorcios[Produto]))+1),"")</f>
        <v/>
      </c>
      <c r="Q7942" s="20" t="str">
        <f t="shared" si="373"/>
        <v/>
      </c>
      <c r="R7942">
        <f t="shared" si="374"/>
        <v>0</v>
      </c>
    </row>
    <row r="7943" spans="10:18" x14ac:dyDescent="0.2">
      <c r="J7943">
        <f t="shared" si="372"/>
        <v>7941</v>
      </c>
      <c r="K7943" t="str" cm="1">
        <f t="array" ref="K7943">IFERROR(INDEX(tblClientes[Cliente],INT($J7943/ROWS(tblConsorcios[Produto]))+1),"")</f>
        <v/>
      </c>
      <c r="L7943" t="str" cm="1">
        <f t="array" ref="L7943">IFERROR(INDEX(tblConsorcios[Produto],MOD($J7943,ROWS(tblConsorcios[Produto]))+1),"")</f>
        <v>Imóvel IE580 – 240m</v>
      </c>
      <c r="M7943" s="20" cm="1">
        <f t="array" ref="M7943">IFERROR(INDEX(tblConsorcios[Valor da Carta (R$)],MOD($J7943,ROWS(tblConsorcios[Produto]))+1),"")</f>
        <v>580000</v>
      </c>
      <c r="N7943" s="2" cm="1">
        <f t="array" ref="N7943">IFERROR(INDEX(tblConsorcios[Prazo (meses)],MOD($J7943,ROWS(tblConsorcios[Produto]))+1),"")</f>
        <v>240</v>
      </c>
      <c r="O7943" s="20" cm="1">
        <f t="array" ref="O7943">IFERROR(INDEX(tblConsorcios[Parcela Mensal (R$)],MOD($J7943,ROWS(tblConsorcios[Produto]))+1),"")</f>
        <v>3112.67</v>
      </c>
      <c r="P7943" s="20" t="str" cm="1">
        <f t="array" ref="P7943">IFERROR(INDEX(tblClientes[Dividendo Mensal (R$)],INT($J7943/ROWS(tblConsorcios[Produto]))+1),"")</f>
        <v/>
      </c>
      <c r="Q7943" s="20" t="str">
        <f t="shared" si="373"/>
        <v/>
      </c>
      <c r="R7943">
        <f t="shared" si="374"/>
        <v>0</v>
      </c>
    </row>
    <row r="7944" spans="10:18" x14ac:dyDescent="0.2">
      <c r="J7944">
        <f t="shared" si="372"/>
        <v>7942</v>
      </c>
      <c r="K7944" t="str" cm="1">
        <f t="array" ref="K7944">IFERROR(INDEX(tblClientes[Cliente],INT($J7944/ROWS(tblConsorcios[Produto]))+1),"")</f>
        <v/>
      </c>
      <c r="L7944" t="str" cm="1">
        <f t="array" ref="L7944">IFERROR(INDEX(tblConsorcios[Produto],MOD($J7944,ROWS(tblConsorcios[Produto]))+1),"")</f>
        <v>Imóvel IE580 – 220m</v>
      </c>
      <c r="M7944" s="20" cm="1">
        <f t="array" ref="M7944">IFERROR(INDEX(tblConsorcios[Valor da Carta (R$)],MOD($J7944,ROWS(tblConsorcios[Produto]))+1),"")</f>
        <v>580000</v>
      </c>
      <c r="N7944" s="2" cm="1">
        <f t="array" ref="N7944">IFERROR(INDEX(tblConsorcios[Prazo (meses)],MOD($J7944,ROWS(tblConsorcios[Produto]))+1),"")</f>
        <v>220</v>
      </c>
      <c r="O7944" s="20" cm="1">
        <f t="array" ref="O7944">IFERROR(INDEX(tblConsorcios[Parcela Mensal (R$)],MOD($J7944,ROWS(tblConsorcios[Produto]))+1),"")</f>
        <v>3369.27</v>
      </c>
      <c r="P7944" s="20" t="str" cm="1">
        <f t="array" ref="P7944">IFERROR(INDEX(tblClientes[Dividendo Mensal (R$)],INT($J7944/ROWS(tblConsorcios[Produto]))+1),"")</f>
        <v/>
      </c>
      <c r="Q7944" s="20" t="str">
        <f t="shared" si="373"/>
        <v/>
      </c>
      <c r="R7944">
        <f t="shared" si="374"/>
        <v>0</v>
      </c>
    </row>
    <row r="7945" spans="10:18" x14ac:dyDescent="0.2">
      <c r="J7945">
        <f t="shared" si="372"/>
        <v>7943</v>
      </c>
      <c r="K7945" t="str" cm="1">
        <f t="array" ref="K7945">IFERROR(INDEX(tblClientes[Cliente],INT($J7945/ROWS(tblConsorcios[Produto]))+1),"")</f>
        <v/>
      </c>
      <c r="L7945" t="str" cm="1">
        <f t="array" ref="L7945">IFERROR(INDEX(tblConsorcios[Produto],MOD($J7945,ROWS(tblConsorcios[Produto]))+1),"")</f>
        <v>Imóvel IE580 – 200m</v>
      </c>
      <c r="M7945" s="20" cm="1">
        <f t="array" ref="M7945">IFERROR(INDEX(tblConsorcios[Valor da Carta (R$)],MOD($J7945,ROWS(tblConsorcios[Produto]))+1),"")</f>
        <v>580000</v>
      </c>
      <c r="N7945" s="2" cm="1">
        <f t="array" ref="N7945">IFERROR(INDEX(tblConsorcios[Prazo (meses)],MOD($J7945,ROWS(tblConsorcios[Produto]))+1),"")</f>
        <v>200</v>
      </c>
      <c r="O7945" s="20" cm="1">
        <f t="array" ref="O7945">IFERROR(INDEX(tblConsorcios[Parcela Mensal (R$)],MOD($J7945,ROWS(tblConsorcios[Produto]))+1),"")</f>
        <v>3677.2</v>
      </c>
      <c r="P7945" s="20" t="str" cm="1">
        <f t="array" ref="P7945">IFERROR(INDEX(tblClientes[Dividendo Mensal (R$)],INT($J7945/ROWS(tblConsorcios[Produto]))+1),"")</f>
        <v/>
      </c>
      <c r="Q7945" s="20" t="str">
        <f t="shared" si="373"/>
        <v/>
      </c>
      <c r="R7945">
        <f t="shared" si="374"/>
        <v>0</v>
      </c>
    </row>
    <row r="7946" spans="10:18" x14ac:dyDescent="0.2">
      <c r="J7946">
        <f t="shared" si="372"/>
        <v>7944</v>
      </c>
      <c r="K7946" t="str" cm="1">
        <f t="array" ref="K7946">IFERROR(INDEX(tblClientes[Cliente],INT($J7946/ROWS(tblConsorcios[Produto]))+1),"")</f>
        <v/>
      </c>
      <c r="L7946" t="str" cm="1">
        <f t="array" ref="L7946">IFERROR(INDEX(tblConsorcios[Produto],MOD($J7946,ROWS(tblConsorcios[Produto]))+1),"")</f>
        <v>Imóvel IE550 – 240m</v>
      </c>
      <c r="M7946" s="20" cm="1">
        <f t="array" ref="M7946">IFERROR(INDEX(tblConsorcios[Valor da Carta (R$)],MOD($J7946,ROWS(tblConsorcios[Produto]))+1),"")</f>
        <v>550000</v>
      </c>
      <c r="N7946" s="2" cm="1">
        <f t="array" ref="N7946">IFERROR(INDEX(tblConsorcios[Prazo (meses)],MOD($J7946,ROWS(tblConsorcios[Produto]))+1),"")</f>
        <v>240</v>
      </c>
      <c r="O7946" s="20" cm="1">
        <f t="array" ref="O7946">IFERROR(INDEX(tblConsorcios[Parcela Mensal (R$)],MOD($J7946,ROWS(tblConsorcios[Produto]))+1),"")</f>
        <v>2951.67</v>
      </c>
      <c r="P7946" s="20" t="str" cm="1">
        <f t="array" ref="P7946">IFERROR(INDEX(tblClientes[Dividendo Mensal (R$)],INT($J7946/ROWS(tblConsorcios[Produto]))+1),"")</f>
        <v/>
      </c>
      <c r="Q7946" s="20" t="str">
        <f t="shared" si="373"/>
        <v/>
      </c>
      <c r="R7946">
        <f t="shared" si="374"/>
        <v>0</v>
      </c>
    </row>
    <row r="7947" spans="10:18" x14ac:dyDescent="0.2">
      <c r="J7947">
        <f t="shared" si="372"/>
        <v>7945</v>
      </c>
      <c r="K7947" t="str" cm="1">
        <f t="array" ref="K7947">IFERROR(INDEX(tblClientes[Cliente],INT($J7947/ROWS(tblConsorcios[Produto]))+1),"")</f>
        <v/>
      </c>
      <c r="L7947" t="str" cm="1">
        <f t="array" ref="L7947">IFERROR(INDEX(tblConsorcios[Produto],MOD($J7947,ROWS(tblConsorcios[Produto]))+1),"")</f>
        <v>Imóvel IE550 – 220m</v>
      </c>
      <c r="M7947" s="20" cm="1">
        <f t="array" ref="M7947">IFERROR(INDEX(tblConsorcios[Valor da Carta (R$)],MOD($J7947,ROWS(tblConsorcios[Produto]))+1),"")</f>
        <v>550000</v>
      </c>
      <c r="N7947" s="2" cm="1">
        <f t="array" ref="N7947">IFERROR(INDEX(tblConsorcios[Prazo (meses)],MOD($J7947,ROWS(tblConsorcios[Produto]))+1),"")</f>
        <v>220</v>
      </c>
      <c r="O7947" s="20" cm="1">
        <f t="array" ref="O7947">IFERROR(INDEX(tblConsorcios[Parcela Mensal (R$)],MOD($J7947,ROWS(tblConsorcios[Produto]))+1),"")</f>
        <v>3195</v>
      </c>
      <c r="P7947" s="20" t="str" cm="1">
        <f t="array" ref="P7947">IFERROR(INDEX(tblClientes[Dividendo Mensal (R$)],INT($J7947/ROWS(tblConsorcios[Produto]))+1),"")</f>
        <v/>
      </c>
      <c r="Q7947" s="20" t="str">
        <f t="shared" si="373"/>
        <v/>
      </c>
      <c r="R7947">
        <f t="shared" si="374"/>
        <v>0</v>
      </c>
    </row>
    <row r="7948" spans="10:18" x14ac:dyDescent="0.2">
      <c r="J7948">
        <f t="shared" si="372"/>
        <v>7946</v>
      </c>
      <c r="K7948" t="str" cm="1">
        <f t="array" ref="K7948">IFERROR(INDEX(tblClientes[Cliente],INT($J7948/ROWS(tblConsorcios[Produto]))+1),"")</f>
        <v/>
      </c>
      <c r="L7948" t="str" cm="1">
        <f t="array" ref="L7948">IFERROR(INDEX(tblConsorcios[Produto],MOD($J7948,ROWS(tblConsorcios[Produto]))+1),"")</f>
        <v>Imóvel IE550 – 200m</v>
      </c>
      <c r="M7948" s="20" cm="1">
        <f t="array" ref="M7948">IFERROR(INDEX(tblConsorcios[Valor da Carta (R$)],MOD($J7948,ROWS(tblConsorcios[Produto]))+1),"")</f>
        <v>550000</v>
      </c>
      <c r="N7948" s="2" cm="1">
        <f t="array" ref="N7948">IFERROR(INDEX(tblConsorcios[Prazo (meses)],MOD($J7948,ROWS(tblConsorcios[Produto]))+1),"")</f>
        <v>200</v>
      </c>
      <c r="O7948" s="20" cm="1">
        <f t="array" ref="O7948">IFERROR(INDEX(tblConsorcios[Parcela Mensal (R$)],MOD($J7948,ROWS(tblConsorcios[Produto]))+1),"")</f>
        <v>3487</v>
      </c>
      <c r="P7948" s="20" t="str" cm="1">
        <f t="array" ref="P7948">IFERROR(INDEX(tblClientes[Dividendo Mensal (R$)],INT($J7948/ROWS(tblConsorcios[Produto]))+1),"")</f>
        <v/>
      </c>
      <c r="Q7948" s="20" t="str">
        <f t="shared" si="373"/>
        <v/>
      </c>
      <c r="R7948">
        <f t="shared" si="374"/>
        <v>0</v>
      </c>
    </row>
    <row r="7949" spans="10:18" x14ac:dyDescent="0.2">
      <c r="J7949">
        <f t="shared" si="372"/>
        <v>7947</v>
      </c>
      <c r="K7949" t="str" cm="1">
        <f t="array" ref="K7949">IFERROR(INDEX(tblClientes[Cliente],INT($J7949/ROWS(tblConsorcios[Produto]))+1),"")</f>
        <v/>
      </c>
      <c r="L7949" t="str" cm="1">
        <f t="array" ref="L7949">IFERROR(INDEX(tblConsorcios[Produto],MOD($J7949,ROWS(tblConsorcios[Produto]))+1),"")</f>
        <v>Imóvel IE530 – 240m</v>
      </c>
      <c r="M7949" s="20" cm="1">
        <f t="array" ref="M7949">IFERROR(INDEX(tblConsorcios[Valor da Carta (R$)],MOD($J7949,ROWS(tblConsorcios[Produto]))+1),"")</f>
        <v>530000</v>
      </c>
      <c r="N7949" s="2" cm="1">
        <f t="array" ref="N7949">IFERROR(INDEX(tblConsorcios[Prazo (meses)],MOD($J7949,ROWS(tblConsorcios[Produto]))+1),"")</f>
        <v>240</v>
      </c>
      <c r="O7949" s="20" cm="1">
        <f t="array" ref="O7949">IFERROR(INDEX(tblConsorcios[Parcela Mensal (R$)],MOD($J7949,ROWS(tblConsorcios[Produto]))+1),"")</f>
        <v>2844.33</v>
      </c>
      <c r="P7949" s="20" t="str" cm="1">
        <f t="array" ref="P7949">IFERROR(INDEX(tblClientes[Dividendo Mensal (R$)],INT($J7949/ROWS(tblConsorcios[Produto]))+1),"")</f>
        <v/>
      </c>
      <c r="Q7949" s="20" t="str">
        <f t="shared" si="373"/>
        <v/>
      </c>
      <c r="R7949">
        <f t="shared" si="374"/>
        <v>0</v>
      </c>
    </row>
    <row r="7950" spans="10:18" x14ac:dyDescent="0.2">
      <c r="J7950">
        <f t="shared" si="372"/>
        <v>7948</v>
      </c>
      <c r="K7950" t="str" cm="1">
        <f t="array" ref="K7950">IFERROR(INDEX(tblClientes[Cliente],INT($J7950/ROWS(tblConsorcios[Produto]))+1),"")</f>
        <v/>
      </c>
      <c r="L7950" t="str" cm="1">
        <f t="array" ref="L7950">IFERROR(INDEX(tblConsorcios[Produto],MOD($J7950,ROWS(tblConsorcios[Produto]))+1),"")</f>
        <v>Imóvel IE530 – 220m</v>
      </c>
      <c r="M7950" s="20" cm="1">
        <f t="array" ref="M7950">IFERROR(INDEX(tblConsorcios[Valor da Carta (R$)],MOD($J7950,ROWS(tblConsorcios[Produto]))+1),"")</f>
        <v>530000</v>
      </c>
      <c r="N7950" s="2" cm="1">
        <f t="array" ref="N7950">IFERROR(INDEX(tblConsorcios[Prazo (meses)],MOD($J7950,ROWS(tblConsorcios[Produto]))+1),"")</f>
        <v>220</v>
      </c>
      <c r="O7950" s="20" cm="1">
        <f t="array" ref="O7950">IFERROR(INDEX(tblConsorcios[Parcela Mensal (R$)],MOD($J7950,ROWS(tblConsorcios[Produto]))+1),"")</f>
        <v>3078.82</v>
      </c>
      <c r="P7950" s="20" t="str" cm="1">
        <f t="array" ref="P7950">IFERROR(INDEX(tblClientes[Dividendo Mensal (R$)],INT($J7950/ROWS(tblConsorcios[Produto]))+1),"")</f>
        <v/>
      </c>
      <c r="Q7950" s="20" t="str">
        <f t="shared" si="373"/>
        <v/>
      </c>
      <c r="R7950">
        <f t="shared" si="374"/>
        <v>0</v>
      </c>
    </row>
    <row r="7951" spans="10:18" x14ac:dyDescent="0.2">
      <c r="J7951">
        <f t="shared" si="372"/>
        <v>7949</v>
      </c>
      <c r="K7951" t="str" cm="1">
        <f t="array" ref="K7951">IFERROR(INDEX(tblClientes[Cliente],INT($J7951/ROWS(tblConsorcios[Produto]))+1),"")</f>
        <v/>
      </c>
      <c r="L7951" t="str" cm="1">
        <f t="array" ref="L7951">IFERROR(INDEX(tblConsorcios[Produto],MOD($J7951,ROWS(tblConsorcios[Produto]))+1),"")</f>
        <v>Imóvel IE530 – 200m</v>
      </c>
      <c r="M7951" s="20" cm="1">
        <f t="array" ref="M7951">IFERROR(INDEX(tblConsorcios[Valor da Carta (R$)],MOD($J7951,ROWS(tblConsorcios[Produto]))+1),"")</f>
        <v>530000</v>
      </c>
      <c r="N7951" s="2" cm="1">
        <f t="array" ref="N7951">IFERROR(INDEX(tblConsorcios[Prazo (meses)],MOD($J7951,ROWS(tblConsorcios[Produto]))+1),"")</f>
        <v>200</v>
      </c>
      <c r="O7951" s="20" cm="1">
        <f t="array" ref="O7951">IFERROR(INDEX(tblConsorcios[Parcela Mensal (R$)],MOD($J7951,ROWS(tblConsorcios[Produto]))+1),"")</f>
        <v>3360.2</v>
      </c>
      <c r="P7951" s="20" t="str" cm="1">
        <f t="array" ref="P7951">IFERROR(INDEX(tblClientes[Dividendo Mensal (R$)],INT($J7951/ROWS(tblConsorcios[Produto]))+1),"")</f>
        <v/>
      </c>
      <c r="Q7951" s="20" t="str">
        <f t="shared" si="373"/>
        <v/>
      </c>
      <c r="R7951">
        <f t="shared" si="374"/>
        <v>0</v>
      </c>
    </row>
    <row r="7952" spans="10:18" x14ac:dyDescent="0.2">
      <c r="J7952">
        <f t="shared" si="372"/>
        <v>7950</v>
      </c>
      <c r="K7952" t="str" cm="1">
        <f t="array" ref="K7952">IFERROR(INDEX(tblClientes[Cliente],INT($J7952/ROWS(tblConsorcios[Produto]))+1),"")</f>
        <v/>
      </c>
      <c r="L7952" t="str" cm="1">
        <f t="array" ref="L7952">IFERROR(INDEX(tblConsorcios[Produto],MOD($J7952,ROWS(tblConsorcios[Produto]))+1),"")</f>
        <v>Imóvel IE500 – 240m</v>
      </c>
      <c r="M7952" s="20" cm="1">
        <f t="array" ref="M7952">IFERROR(INDEX(tblConsorcios[Valor da Carta (R$)],MOD($J7952,ROWS(tblConsorcios[Produto]))+1),"")</f>
        <v>500000</v>
      </c>
      <c r="N7952" s="2" cm="1">
        <f t="array" ref="N7952">IFERROR(INDEX(tblConsorcios[Prazo (meses)],MOD($J7952,ROWS(tblConsorcios[Produto]))+1),"")</f>
        <v>240</v>
      </c>
      <c r="O7952" s="20" cm="1">
        <f t="array" ref="O7952">IFERROR(INDEX(tblConsorcios[Parcela Mensal (R$)],MOD($J7952,ROWS(tblConsorcios[Produto]))+1),"")</f>
        <v>2683.33</v>
      </c>
      <c r="P7952" s="20" t="str" cm="1">
        <f t="array" ref="P7952">IFERROR(INDEX(tblClientes[Dividendo Mensal (R$)],INT($J7952/ROWS(tblConsorcios[Produto]))+1),"")</f>
        <v/>
      </c>
      <c r="Q7952" s="20" t="str">
        <f t="shared" si="373"/>
        <v/>
      </c>
      <c r="R7952">
        <f t="shared" si="374"/>
        <v>0</v>
      </c>
    </row>
    <row r="7953" spans="10:18" x14ac:dyDescent="0.2">
      <c r="J7953">
        <f t="shared" si="372"/>
        <v>7951</v>
      </c>
      <c r="K7953" t="str" cm="1">
        <f t="array" ref="K7953">IFERROR(INDEX(tblClientes[Cliente],INT($J7953/ROWS(tblConsorcios[Produto]))+1),"")</f>
        <v/>
      </c>
      <c r="L7953" t="str" cm="1">
        <f t="array" ref="L7953">IFERROR(INDEX(tblConsorcios[Produto],MOD($J7953,ROWS(tblConsorcios[Produto]))+1),"")</f>
        <v>Imóvel IE500 – 220m</v>
      </c>
      <c r="M7953" s="20" cm="1">
        <f t="array" ref="M7953">IFERROR(INDEX(tblConsorcios[Valor da Carta (R$)],MOD($J7953,ROWS(tblConsorcios[Produto]))+1),"")</f>
        <v>500000</v>
      </c>
      <c r="N7953" s="2" cm="1">
        <f t="array" ref="N7953">IFERROR(INDEX(tblConsorcios[Prazo (meses)],MOD($J7953,ROWS(tblConsorcios[Produto]))+1),"")</f>
        <v>220</v>
      </c>
      <c r="O7953" s="20" cm="1">
        <f t="array" ref="O7953">IFERROR(INDEX(tblConsorcios[Parcela Mensal (R$)],MOD($J7953,ROWS(tblConsorcios[Produto]))+1),"")</f>
        <v>2904.55</v>
      </c>
      <c r="P7953" s="20" t="str" cm="1">
        <f t="array" ref="P7953">IFERROR(INDEX(tblClientes[Dividendo Mensal (R$)],INT($J7953/ROWS(tblConsorcios[Produto]))+1),"")</f>
        <v/>
      </c>
      <c r="Q7953" s="20" t="str">
        <f t="shared" si="373"/>
        <v/>
      </c>
      <c r="R7953">
        <f t="shared" si="374"/>
        <v>0</v>
      </c>
    </row>
    <row r="7954" spans="10:18" x14ac:dyDescent="0.2">
      <c r="J7954">
        <f t="shared" si="372"/>
        <v>7952</v>
      </c>
      <c r="K7954" t="str" cm="1">
        <f t="array" ref="K7954">IFERROR(INDEX(tblClientes[Cliente],INT($J7954/ROWS(tblConsorcios[Produto]))+1),"")</f>
        <v/>
      </c>
      <c r="L7954" t="str" cm="1">
        <f t="array" ref="L7954">IFERROR(INDEX(tblConsorcios[Produto],MOD($J7954,ROWS(tblConsorcios[Produto]))+1),"")</f>
        <v>Imóvel IE500 – 200m</v>
      </c>
      <c r="M7954" s="20" cm="1">
        <f t="array" ref="M7954">IFERROR(INDEX(tblConsorcios[Valor da Carta (R$)],MOD($J7954,ROWS(tblConsorcios[Produto]))+1),"")</f>
        <v>500000</v>
      </c>
      <c r="N7954" s="2" cm="1">
        <f t="array" ref="N7954">IFERROR(INDEX(tblConsorcios[Prazo (meses)],MOD($J7954,ROWS(tblConsorcios[Produto]))+1),"")</f>
        <v>200</v>
      </c>
      <c r="O7954" s="20" cm="1">
        <f t="array" ref="O7954">IFERROR(INDEX(tblConsorcios[Parcela Mensal (R$)],MOD($J7954,ROWS(tblConsorcios[Produto]))+1),"")</f>
        <v>3170</v>
      </c>
      <c r="P7954" s="20" t="str" cm="1">
        <f t="array" ref="P7954">IFERROR(INDEX(tblClientes[Dividendo Mensal (R$)],INT($J7954/ROWS(tblConsorcios[Produto]))+1),"")</f>
        <v/>
      </c>
      <c r="Q7954" s="20" t="str">
        <f t="shared" si="373"/>
        <v/>
      </c>
      <c r="R7954">
        <f t="shared" si="374"/>
        <v>0</v>
      </c>
    </row>
    <row r="7955" spans="10:18" x14ac:dyDescent="0.2">
      <c r="J7955">
        <f t="shared" si="372"/>
        <v>7953</v>
      </c>
      <c r="K7955" t="str" cm="1">
        <f t="array" ref="K7955">IFERROR(INDEX(tblClientes[Cliente],INT($J7955/ROWS(tblConsorcios[Produto]))+1),"")</f>
        <v/>
      </c>
      <c r="L7955" t="str" cm="1">
        <f t="array" ref="L7955">IFERROR(INDEX(tblConsorcios[Produto],MOD($J7955,ROWS(tblConsorcios[Produto]))+1),"")</f>
        <v>Imóvel IE480 – 240m</v>
      </c>
      <c r="M7955" s="20" cm="1">
        <f t="array" ref="M7955">IFERROR(INDEX(tblConsorcios[Valor da Carta (R$)],MOD($J7955,ROWS(tblConsorcios[Produto]))+1),"")</f>
        <v>480000</v>
      </c>
      <c r="N7955" s="2" cm="1">
        <f t="array" ref="N7955">IFERROR(INDEX(tblConsorcios[Prazo (meses)],MOD($J7955,ROWS(tblConsorcios[Produto]))+1),"")</f>
        <v>240</v>
      </c>
      <c r="O7955" s="20" cm="1">
        <f t="array" ref="O7955">IFERROR(INDEX(tblConsorcios[Parcela Mensal (R$)],MOD($J7955,ROWS(tblConsorcios[Produto]))+1),"")</f>
        <v>2576</v>
      </c>
      <c r="P7955" s="20" t="str" cm="1">
        <f t="array" ref="P7955">IFERROR(INDEX(tblClientes[Dividendo Mensal (R$)],INT($J7955/ROWS(tblConsorcios[Produto]))+1),"")</f>
        <v/>
      </c>
      <c r="Q7955" s="20" t="str">
        <f t="shared" si="373"/>
        <v/>
      </c>
      <c r="R7955">
        <f t="shared" si="374"/>
        <v>0</v>
      </c>
    </row>
    <row r="7956" spans="10:18" x14ac:dyDescent="0.2">
      <c r="J7956">
        <f t="shared" si="372"/>
        <v>7954</v>
      </c>
      <c r="K7956" t="str" cm="1">
        <f t="array" ref="K7956">IFERROR(INDEX(tblClientes[Cliente],INT($J7956/ROWS(tblConsorcios[Produto]))+1),"")</f>
        <v/>
      </c>
      <c r="L7956" t="str" cm="1">
        <f t="array" ref="L7956">IFERROR(INDEX(tblConsorcios[Produto],MOD($J7956,ROWS(tblConsorcios[Produto]))+1),"")</f>
        <v>Imóvel IE480 – 220m</v>
      </c>
      <c r="M7956" s="20" cm="1">
        <f t="array" ref="M7956">IFERROR(INDEX(tblConsorcios[Valor da Carta (R$)],MOD($J7956,ROWS(tblConsorcios[Produto]))+1),"")</f>
        <v>480000</v>
      </c>
      <c r="N7956" s="2" cm="1">
        <f t="array" ref="N7956">IFERROR(INDEX(tblConsorcios[Prazo (meses)],MOD($J7956,ROWS(tblConsorcios[Produto]))+1),"")</f>
        <v>220</v>
      </c>
      <c r="O7956" s="20" cm="1">
        <f t="array" ref="O7956">IFERROR(INDEX(tblConsorcios[Parcela Mensal (R$)],MOD($J7956,ROWS(tblConsorcios[Produto]))+1),"")</f>
        <v>2788.36</v>
      </c>
      <c r="P7956" s="20" t="str" cm="1">
        <f t="array" ref="P7956">IFERROR(INDEX(tblClientes[Dividendo Mensal (R$)],INT($J7956/ROWS(tblConsorcios[Produto]))+1),"")</f>
        <v/>
      </c>
      <c r="Q7956" s="20" t="str">
        <f t="shared" si="373"/>
        <v/>
      </c>
      <c r="R7956">
        <f t="shared" si="374"/>
        <v>0</v>
      </c>
    </row>
    <row r="7957" spans="10:18" x14ac:dyDescent="0.2">
      <c r="J7957">
        <f t="shared" si="372"/>
        <v>7955</v>
      </c>
      <c r="K7957" t="str" cm="1">
        <f t="array" ref="K7957">IFERROR(INDEX(tblClientes[Cliente],INT($J7957/ROWS(tblConsorcios[Produto]))+1),"")</f>
        <v/>
      </c>
      <c r="L7957" t="str" cm="1">
        <f t="array" ref="L7957">IFERROR(INDEX(tblConsorcios[Produto],MOD($J7957,ROWS(tblConsorcios[Produto]))+1),"")</f>
        <v>Imóvel IE480 – 200m</v>
      </c>
      <c r="M7957" s="20" cm="1">
        <f t="array" ref="M7957">IFERROR(INDEX(tblConsorcios[Valor da Carta (R$)],MOD($J7957,ROWS(tblConsorcios[Produto]))+1),"")</f>
        <v>480000</v>
      </c>
      <c r="N7957" s="2" cm="1">
        <f t="array" ref="N7957">IFERROR(INDEX(tblConsorcios[Prazo (meses)],MOD($J7957,ROWS(tblConsorcios[Produto]))+1),"")</f>
        <v>200</v>
      </c>
      <c r="O7957" s="20" cm="1">
        <f t="array" ref="O7957">IFERROR(INDEX(tblConsorcios[Parcela Mensal (R$)],MOD($J7957,ROWS(tblConsorcios[Produto]))+1),"")</f>
        <v>3043.2</v>
      </c>
      <c r="P7957" s="20" t="str" cm="1">
        <f t="array" ref="P7957">IFERROR(INDEX(tblClientes[Dividendo Mensal (R$)],INT($J7957/ROWS(tblConsorcios[Produto]))+1),"")</f>
        <v/>
      </c>
      <c r="Q7957" s="20" t="str">
        <f t="shared" si="373"/>
        <v/>
      </c>
      <c r="R7957">
        <f t="shared" si="374"/>
        <v>0</v>
      </c>
    </row>
    <row r="7958" spans="10:18" x14ac:dyDescent="0.2">
      <c r="J7958">
        <f t="shared" si="372"/>
        <v>7956</v>
      </c>
      <c r="K7958" t="str" cm="1">
        <f t="array" ref="K7958">IFERROR(INDEX(tblClientes[Cliente],INT($J7958/ROWS(tblConsorcios[Produto]))+1),"")</f>
        <v/>
      </c>
      <c r="L7958" t="str" cm="1">
        <f t="array" ref="L7958">IFERROR(INDEX(tblConsorcios[Produto],MOD($J7958,ROWS(tblConsorcios[Produto]))+1),"")</f>
        <v>Imóvel IE450 – 240m</v>
      </c>
      <c r="M7958" s="20" cm="1">
        <f t="array" ref="M7958">IFERROR(INDEX(tblConsorcios[Valor da Carta (R$)],MOD($J7958,ROWS(tblConsorcios[Produto]))+1),"")</f>
        <v>450000</v>
      </c>
      <c r="N7958" s="2" cm="1">
        <f t="array" ref="N7958">IFERROR(INDEX(tblConsorcios[Prazo (meses)],MOD($J7958,ROWS(tblConsorcios[Produto]))+1),"")</f>
        <v>240</v>
      </c>
      <c r="O7958" s="20" cm="1">
        <f t="array" ref="O7958">IFERROR(INDEX(tblConsorcios[Parcela Mensal (R$)],MOD($J7958,ROWS(tblConsorcios[Produto]))+1),"")</f>
        <v>2415</v>
      </c>
      <c r="P7958" s="20" t="str" cm="1">
        <f t="array" ref="P7958">IFERROR(INDEX(tblClientes[Dividendo Mensal (R$)],INT($J7958/ROWS(tblConsorcios[Produto]))+1),"")</f>
        <v/>
      </c>
      <c r="Q7958" s="20" t="str">
        <f t="shared" si="373"/>
        <v/>
      </c>
      <c r="R7958">
        <f t="shared" si="374"/>
        <v>0</v>
      </c>
    </row>
    <row r="7959" spans="10:18" x14ac:dyDescent="0.2">
      <c r="J7959">
        <f t="shared" si="372"/>
        <v>7957</v>
      </c>
      <c r="K7959" t="str" cm="1">
        <f t="array" ref="K7959">IFERROR(INDEX(tblClientes[Cliente],INT($J7959/ROWS(tblConsorcios[Produto]))+1),"")</f>
        <v/>
      </c>
      <c r="L7959" t="str" cm="1">
        <f t="array" ref="L7959">IFERROR(INDEX(tblConsorcios[Produto],MOD($J7959,ROWS(tblConsorcios[Produto]))+1),"")</f>
        <v>Imóvel IE450 – 220m</v>
      </c>
      <c r="M7959" s="20" cm="1">
        <f t="array" ref="M7959">IFERROR(INDEX(tblConsorcios[Valor da Carta (R$)],MOD($J7959,ROWS(tblConsorcios[Produto]))+1),"")</f>
        <v>450000</v>
      </c>
      <c r="N7959" s="2" cm="1">
        <f t="array" ref="N7959">IFERROR(INDEX(tblConsorcios[Prazo (meses)],MOD($J7959,ROWS(tblConsorcios[Produto]))+1),"")</f>
        <v>220</v>
      </c>
      <c r="O7959" s="20" cm="1">
        <f t="array" ref="O7959">IFERROR(INDEX(tblConsorcios[Parcela Mensal (R$)],MOD($J7959,ROWS(tblConsorcios[Produto]))+1),"")</f>
        <v>2614.09</v>
      </c>
      <c r="P7959" s="20" t="str" cm="1">
        <f t="array" ref="P7959">IFERROR(INDEX(tblClientes[Dividendo Mensal (R$)],INT($J7959/ROWS(tblConsorcios[Produto]))+1),"")</f>
        <v/>
      </c>
      <c r="Q7959" s="20" t="str">
        <f t="shared" si="373"/>
        <v/>
      </c>
      <c r="R7959">
        <f t="shared" si="374"/>
        <v>0</v>
      </c>
    </row>
    <row r="7960" spans="10:18" x14ac:dyDescent="0.2">
      <c r="J7960">
        <f t="shared" si="372"/>
        <v>7958</v>
      </c>
      <c r="K7960" t="str" cm="1">
        <f t="array" ref="K7960">IFERROR(INDEX(tblClientes[Cliente],INT($J7960/ROWS(tblConsorcios[Produto]))+1),"")</f>
        <v/>
      </c>
      <c r="L7960" t="str" cm="1">
        <f t="array" ref="L7960">IFERROR(INDEX(tblConsorcios[Produto],MOD($J7960,ROWS(tblConsorcios[Produto]))+1),"")</f>
        <v>Imóvel IE450 – 200m</v>
      </c>
      <c r="M7960" s="20" cm="1">
        <f t="array" ref="M7960">IFERROR(INDEX(tblConsorcios[Valor da Carta (R$)],MOD($J7960,ROWS(tblConsorcios[Produto]))+1),"")</f>
        <v>450000</v>
      </c>
      <c r="N7960" s="2" cm="1">
        <f t="array" ref="N7960">IFERROR(INDEX(tblConsorcios[Prazo (meses)],MOD($J7960,ROWS(tblConsorcios[Produto]))+1),"")</f>
        <v>200</v>
      </c>
      <c r="O7960" s="20" cm="1">
        <f t="array" ref="O7960">IFERROR(INDEX(tblConsorcios[Parcela Mensal (R$)],MOD($J7960,ROWS(tblConsorcios[Produto]))+1),"")</f>
        <v>2853</v>
      </c>
      <c r="P7960" s="20" t="str" cm="1">
        <f t="array" ref="P7960">IFERROR(INDEX(tblClientes[Dividendo Mensal (R$)],INT($J7960/ROWS(tblConsorcios[Produto]))+1),"")</f>
        <v/>
      </c>
      <c r="Q7960" s="20" t="str">
        <f t="shared" si="373"/>
        <v/>
      </c>
      <c r="R7960">
        <f t="shared" si="374"/>
        <v>0</v>
      </c>
    </row>
    <row r="7961" spans="10:18" x14ac:dyDescent="0.2">
      <c r="J7961">
        <f t="shared" si="372"/>
        <v>7959</v>
      </c>
      <c r="K7961" t="str" cm="1">
        <f t="array" ref="K7961">IFERROR(INDEX(tblClientes[Cliente],INT($J7961/ROWS(tblConsorcios[Produto]))+1),"")</f>
        <v/>
      </c>
      <c r="L7961" t="str" cm="1">
        <f t="array" ref="L7961">IFERROR(INDEX(tblConsorcios[Produto],MOD($J7961,ROWS(tblConsorcios[Produto]))+1),"")</f>
        <v>Imóvel IE430 – 240m</v>
      </c>
      <c r="M7961" s="20" cm="1">
        <f t="array" ref="M7961">IFERROR(INDEX(tblConsorcios[Valor da Carta (R$)],MOD($J7961,ROWS(tblConsorcios[Produto]))+1),"")</f>
        <v>430000</v>
      </c>
      <c r="N7961" s="2" cm="1">
        <f t="array" ref="N7961">IFERROR(INDEX(tblConsorcios[Prazo (meses)],MOD($J7961,ROWS(tblConsorcios[Produto]))+1),"")</f>
        <v>240</v>
      </c>
      <c r="O7961" s="20" cm="1">
        <f t="array" ref="O7961">IFERROR(INDEX(tblConsorcios[Parcela Mensal (R$)],MOD($J7961,ROWS(tblConsorcios[Produto]))+1),"")</f>
        <v>2307.67</v>
      </c>
      <c r="P7961" s="20" t="str" cm="1">
        <f t="array" ref="P7961">IFERROR(INDEX(tblClientes[Dividendo Mensal (R$)],INT($J7961/ROWS(tblConsorcios[Produto]))+1),"")</f>
        <v/>
      </c>
      <c r="Q7961" s="20" t="str">
        <f t="shared" si="373"/>
        <v/>
      </c>
      <c r="R7961">
        <f t="shared" si="374"/>
        <v>0</v>
      </c>
    </row>
    <row r="7962" spans="10:18" x14ac:dyDescent="0.2">
      <c r="J7962">
        <f t="shared" si="372"/>
        <v>7960</v>
      </c>
      <c r="K7962" t="str" cm="1">
        <f t="array" ref="K7962">IFERROR(INDEX(tblClientes[Cliente],INT($J7962/ROWS(tblConsorcios[Produto]))+1),"")</f>
        <v/>
      </c>
      <c r="L7962" t="str" cm="1">
        <f t="array" ref="L7962">IFERROR(INDEX(tblConsorcios[Produto],MOD($J7962,ROWS(tblConsorcios[Produto]))+1),"")</f>
        <v>Imóvel IE430 – 220m</v>
      </c>
      <c r="M7962" s="20" cm="1">
        <f t="array" ref="M7962">IFERROR(INDEX(tblConsorcios[Valor da Carta (R$)],MOD($J7962,ROWS(tblConsorcios[Produto]))+1),"")</f>
        <v>430000</v>
      </c>
      <c r="N7962" s="2" cm="1">
        <f t="array" ref="N7962">IFERROR(INDEX(tblConsorcios[Prazo (meses)],MOD($J7962,ROWS(tblConsorcios[Produto]))+1),"")</f>
        <v>220</v>
      </c>
      <c r="O7962" s="20" cm="1">
        <f t="array" ref="O7962">IFERROR(INDEX(tblConsorcios[Parcela Mensal (R$)],MOD($J7962,ROWS(tblConsorcios[Produto]))+1),"")</f>
        <v>2497.91</v>
      </c>
      <c r="P7962" s="20" t="str" cm="1">
        <f t="array" ref="P7962">IFERROR(INDEX(tblClientes[Dividendo Mensal (R$)],INT($J7962/ROWS(tblConsorcios[Produto]))+1),"")</f>
        <v/>
      </c>
      <c r="Q7962" s="20" t="str">
        <f t="shared" si="373"/>
        <v/>
      </c>
      <c r="R7962">
        <f t="shared" si="374"/>
        <v>0</v>
      </c>
    </row>
    <row r="7963" spans="10:18" x14ac:dyDescent="0.2">
      <c r="J7963">
        <f t="shared" si="372"/>
        <v>7961</v>
      </c>
      <c r="K7963" t="str" cm="1">
        <f t="array" ref="K7963">IFERROR(INDEX(tblClientes[Cliente],INT($J7963/ROWS(tblConsorcios[Produto]))+1),"")</f>
        <v/>
      </c>
      <c r="L7963" t="str" cm="1">
        <f t="array" ref="L7963">IFERROR(INDEX(tblConsorcios[Produto],MOD($J7963,ROWS(tblConsorcios[Produto]))+1),"")</f>
        <v>Imóvel IE430 – 200m</v>
      </c>
      <c r="M7963" s="20" cm="1">
        <f t="array" ref="M7963">IFERROR(INDEX(tblConsorcios[Valor da Carta (R$)],MOD($J7963,ROWS(tblConsorcios[Produto]))+1),"")</f>
        <v>430000</v>
      </c>
      <c r="N7963" s="2" cm="1">
        <f t="array" ref="N7963">IFERROR(INDEX(tblConsorcios[Prazo (meses)],MOD($J7963,ROWS(tblConsorcios[Produto]))+1),"")</f>
        <v>200</v>
      </c>
      <c r="O7963" s="20" cm="1">
        <f t="array" ref="O7963">IFERROR(INDEX(tblConsorcios[Parcela Mensal (R$)],MOD($J7963,ROWS(tblConsorcios[Produto]))+1),"")</f>
        <v>2726.2</v>
      </c>
      <c r="P7963" s="20" t="str" cm="1">
        <f t="array" ref="P7963">IFERROR(INDEX(tblClientes[Dividendo Mensal (R$)],INT($J7963/ROWS(tblConsorcios[Produto]))+1),"")</f>
        <v/>
      </c>
      <c r="Q7963" s="20" t="str">
        <f t="shared" si="373"/>
        <v/>
      </c>
      <c r="R7963">
        <f t="shared" si="374"/>
        <v>0</v>
      </c>
    </row>
    <row r="7964" spans="10:18" x14ac:dyDescent="0.2">
      <c r="J7964">
        <f t="shared" si="372"/>
        <v>7962</v>
      </c>
      <c r="K7964" t="str" cm="1">
        <f t="array" ref="K7964">IFERROR(INDEX(tblClientes[Cliente],INT($J7964/ROWS(tblConsorcios[Produto]))+1),"")</f>
        <v/>
      </c>
      <c r="L7964" t="str" cm="1">
        <f t="array" ref="L7964">IFERROR(INDEX(tblConsorcios[Produto],MOD($J7964,ROWS(tblConsorcios[Produto]))+1),"")</f>
        <v>Imóvel IE400 – 240m</v>
      </c>
      <c r="M7964" s="20" cm="1">
        <f t="array" ref="M7964">IFERROR(INDEX(tblConsorcios[Valor da Carta (R$)],MOD($J7964,ROWS(tblConsorcios[Produto]))+1),"")</f>
        <v>400000</v>
      </c>
      <c r="N7964" s="2" cm="1">
        <f t="array" ref="N7964">IFERROR(INDEX(tblConsorcios[Prazo (meses)],MOD($J7964,ROWS(tblConsorcios[Produto]))+1),"")</f>
        <v>240</v>
      </c>
      <c r="O7964" s="20" cm="1">
        <f t="array" ref="O7964">IFERROR(INDEX(tblConsorcios[Parcela Mensal (R$)],MOD($J7964,ROWS(tblConsorcios[Produto]))+1),"")</f>
        <v>2146.67</v>
      </c>
      <c r="P7964" s="20" t="str" cm="1">
        <f t="array" ref="P7964">IFERROR(INDEX(tblClientes[Dividendo Mensal (R$)],INT($J7964/ROWS(tblConsorcios[Produto]))+1),"")</f>
        <v/>
      </c>
      <c r="Q7964" s="20" t="str">
        <f t="shared" si="373"/>
        <v/>
      </c>
      <c r="R7964">
        <f t="shared" si="374"/>
        <v>0</v>
      </c>
    </row>
    <row r="7965" spans="10:18" x14ac:dyDescent="0.2">
      <c r="J7965">
        <f t="shared" si="372"/>
        <v>7963</v>
      </c>
      <c r="K7965" t="str" cm="1">
        <f t="array" ref="K7965">IFERROR(INDEX(tblClientes[Cliente],INT($J7965/ROWS(tblConsorcios[Produto]))+1),"")</f>
        <v/>
      </c>
      <c r="L7965" t="str" cm="1">
        <f t="array" ref="L7965">IFERROR(INDEX(tblConsorcios[Produto],MOD($J7965,ROWS(tblConsorcios[Produto]))+1),"")</f>
        <v>Imóvel IE400 – 220m</v>
      </c>
      <c r="M7965" s="20" cm="1">
        <f t="array" ref="M7965">IFERROR(INDEX(tblConsorcios[Valor da Carta (R$)],MOD($J7965,ROWS(tblConsorcios[Produto]))+1),"")</f>
        <v>400000</v>
      </c>
      <c r="N7965" s="2" cm="1">
        <f t="array" ref="N7965">IFERROR(INDEX(tblConsorcios[Prazo (meses)],MOD($J7965,ROWS(tblConsorcios[Produto]))+1),"")</f>
        <v>220</v>
      </c>
      <c r="O7965" s="20" cm="1">
        <f t="array" ref="O7965">IFERROR(INDEX(tblConsorcios[Parcela Mensal (R$)],MOD($J7965,ROWS(tblConsorcios[Produto]))+1),"")</f>
        <v>2323.64</v>
      </c>
      <c r="P7965" s="20" t="str" cm="1">
        <f t="array" ref="P7965">IFERROR(INDEX(tblClientes[Dividendo Mensal (R$)],INT($J7965/ROWS(tblConsorcios[Produto]))+1),"")</f>
        <v/>
      </c>
      <c r="Q7965" s="20" t="str">
        <f t="shared" si="373"/>
        <v/>
      </c>
      <c r="R7965">
        <f t="shared" si="374"/>
        <v>0</v>
      </c>
    </row>
    <row r="7966" spans="10:18" x14ac:dyDescent="0.2">
      <c r="J7966">
        <f t="shared" si="372"/>
        <v>7964</v>
      </c>
      <c r="K7966" t="str" cm="1">
        <f t="array" ref="K7966">IFERROR(INDEX(tblClientes[Cliente],INT($J7966/ROWS(tblConsorcios[Produto]))+1),"")</f>
        <v/>
      </c>
      <c r="L7966" t="str" cm="1">
        <f t="array" ref="L7966">IFERROR(INDEX(tblConsorcios[Produto],MOD($J7966,ROWS(tblConsorcios[Produto]))+1),"")</f>
        <v>Imóvel IE400 – 200m</v>
      </c>
      <c r="M7966" s="20" cm="1">
        <f t="array" ref="M7966">IFERROR(INDEX(tblConsorcios[Valor da Carta (R$)],MOD($J7966,ROWS(tblConsorcios[Produto]))+1),"")</f>
        <v>400000</v>
      </c>
      <c r="N7966" s="2" cm="1">
        <f t="array" ref="N7966">IFERROR(INDEX(tblConsorcios[Prazo (meses)],MOD($J7966,ROWS(tblConsorcios[Produto]))+1),"")</f>
        <v>200</v>
      </c>
      <c r="O7966" s="20" cm="1">
        <f t="array" ref="O7966">IFERROR(INDEX(tblConsorcios[Parcela Mensal (R$)],MOD($J7966,ROWS(tblConsorcios[Produto]))+1),"")</f>
        <v>2536</v>
      </c>
      <c r="P7966" s="20" t="str" cm="1">
        <f t="array" ref="P7966">IFERROR(INDEX(tblClientes[Dividendo Mensal (R$)],INT($J7966/ROWS(tblConsorcios[Produto]))+1),"")</f>
        <v/>
      </c>
      <c r="Q7966" s="20" t="str">
        <f t="shared" si="373"/>
        <v/>
      </c>
      <c r="R7966">
        <f t="shared" si="374"/>
        <v>0</v>
      </c>
    </row>
    <row r="7967" spans="10:18" x14ac:dyDescent="0.2">
      <c r="J7967">
        <f t="shared" si="372"/>
        <v>7965</v>
      </c>
      <c r="K7967" t="str" cm="1">
        <f t="array" ref="K7967">IFERROR(INDEX(tblClientes[Cliente],INT($J7967/ROWS(tblConsorcios[Produto]))+1),"")</f>
        <v/>
      </c>
      <c r="L7967" t="str" cm="1">
        <f t="array" ref="L7967">IFERROR(INDEX(tblConsorcios[Produto],MOD($J7967,ROWS(tblConsorcios[Produto]))+1),"")</f>
        <v>Imóvel IE380 – 240m</v>
      </c>
      <c r="M7967" s="20" cm="1">
        <f t="array" ref="M7967">IFERROR(INDEX(tblConsorcios[Valor da Carta (R$)],MOD($J7967,ROWS(tblConsorcios[Produto]))+1),"")</f>
        <v>380000</v>
      </c>
      <c r="N7967" s="2" cm="1">
        <f t="array" ref="N7967">IFERROR(INDEX(tblConsorcios[Prazo (meses)],MOD($J7967,ROWS(tblConsorcios[Produto]))+1),"")</f>
        <v>240</v>
      </c>
      <c r="O7967" s="20" cm="1">
        <f t="array" ref="O7967">IFERROR(INDEX(tblConsorcios[Parcela Mensal (R$)],MOD($J7967,ROWS(tblConsorcios[Produto]))+1),"")</f>
        <v>2039.33</v>
      </c>
      <c r="P7967" s="20" t="str" cm="1">
        <f t="array" ref="P7967">IFERROR(INDEX(tblClientes[Dividendo Mensal (R$)],INT($J7967/ROWS(tblConsorcios[Produto]))+1),"")</f>
        <v/>
      </c>
      <c r="Q7967" s="20" t="str">
        <f t="shared" si="373"/>
        <v/>
      </c>
      <c r="R7967">
        <f t="shared" si="374"/>
        <v>0</v>
      </c>
    </row>
    <row r="7968" spans="10:18" x14ac:dyDescent="0.2">
      <c r="J7968">
        <f t="shared" si="372"/>
        <v>7966</v>
      </c>
      <c r="K7968" t="str" cm="1">
        <f t="array" ref="K7968">IFERROR(INDEX(tblClientes[Cliente],INT($J7968/ROWS(tblConsorcios[Produto]))+1),"")</f>
        <v/>
      </c>
      <c r="L7968" t="str" cm="1">
        <f t="array" ref="L7968">IFERROR(INDEX(tblConsorcios[Produto],MOD($J7968,ROWS(tblConsorcios[Produto]))+1),"")</f>
        <v>Imóvel IE380 – 220m</v>
      </c>
      <c r="M7968" s="20" cm="1">
        <f t="array" ref="M7968">IFERROR(INDEX(tblConsorcios[Valor da Carta (R$)],MOD($J7968,ROWS(tblConsorcios[Produto]))+1),"")</f>
        <v>380000</v>
      </c>
      <c r="N7968" s="2" cm="1">
        <f t="array" ref="N7968">IFERROR(INDEX(tblConsorcios[Prazo (meses)],MOD($J7968,ROWS(tblConsorcios[Produto]))+1),"")</f>
        <v>220</v>
      </c>
      <c r="O7968" s="20" cm="1">
        <f t="array" ref="O7968">IFERROR(INDEX(tblConsorcios[Parcela Mensal (R$)],MOD($J7968,ROWS(tblConsorcios[Produto]))+1),"")</f>
        <v>2207.4499999999998</v>
      </c>
      <c r="P7968" s="20" t="str" cm="1">
        <f t="array" ref="P7968">IFERROR(INDEX(tblClientes[Dividendo Mensal (R$)],INT($J7968/ROWS(tblConsorcios[Produto]))+1),"")</f>
        <v/>
      </c>
      <c r="Q7968" s="20" t="str">
        <f t="shared" si="373"/>
        <v/>
      </c>
      <c r="R7968">
        <f t="shared" si="374"/>
        <v>0</v>
      </c>
    </row>
    <row r="7969" spans="10:18" x14ac:dyDescent="0.2">
      <c r="J7969">
        <f t="shared" si="372"/>
        <v>7967</v>
      </c>
      <c r="K7969" t="str" cm="1">
        <f t="array" ref="K7969">IFERROR(INDEX(tblClientes[Cliente],INT($J7969/ROWS(tblConsorcios[Produto]))+1),"")</f>
        <v/>
      </c>
      <c r="L7969" t="str" cm="1">
        <f t="array" ref="L7969">IFERROR(INDEX(tblConsorcios[Produto],MOD($J7969,ROWS(tblConsorcios[Produto]))+1),"")</f>
        <v>Imóvel IE380 – 200m</v>
      </c>
      <c r="M7969" s="20" cm="1">
        <f t="array" ref="M7969">IFERROR(INDEX(tblConsorcios[Valor da Carta (R$)],MOD($J7969,ROWS(tblConsorcios[Produto]))+1),"")</f>
        <v>380000</v>
      </c>
      <c r="N7969" s="2" cm="1">
        <f t="array" ref="N7969">IFERROR(INDEX(tblConsorcios[Prazo (meses)],MOD($J7969,ROWS(tblConsorcios[Produto]))+1),"")</f>
        <v>200</v>
      </c>
      <c r="O7969" s="20" cm="1">
        <f t="array" ref="O7969">IFERROR(INDEX(tblConsorcios[Parcela Mensal (R$)],MOD($J7969,ROWS(tblConsorcios[Produto]))+1),"")</f>
        <v>2409.1999999999998</v>
      </c>
      <c r="P7969" s="20" t="str" cm="1">
        <f t="array" ref="P7969">IFERROR(INDEX(tblClientes[Dividendo Mensal (R$)],INT($J7969/ROWS(tblConsorcios[Produto]))+1),"")</f>
        <v/>
      </c>
      <c r="Q7969" s="20" t="str">
        <f t="shared" si="373"/>
        <v/>
      </c>
      <c r="R7969">
        <f t="shared" si="374"/>
        <v>0</v>
      </c>
    </row>
    <row r="7970" spans="10:18" x14ac:dyDescent="0.2">
      <c r="J7970">
        <f t="shared" si="372"/>
        <v>7968</v>
      </c>
      <c r="K7970" t="str" cm="1">
        <f t="array" ref="K7970">IFERROR(INDEX(tblClientes[Cliente],INT($J7970/ROWS(tblConsorcios[Produto]))+1),"")</f>
        <v/>
      </c>
      <c r="L7970" t="str" cm="1">
        <f t="array" ref="L7970">IFERROR(INDEX(tblConsorcios[Produto],MOD($J7970,ROWS(tblConsorcios[Produto]))+1),"")</f>
        <v>Imóvel IE350 – 240m</v>
      </c>
      <c r="M7970" s="20" cm="1">
        <f t="array" ref="M7970">IFERROR(INDEX(tblConsorcios[Valor da Carta (R$)],MOD($J7970,ROWS(tblConsorcios[Produto]))+1),"")</f>
        <v>350000</v>
      </c>
      <c r="N7970" s="2" cm="1">
        <f t="array" ref="N7970">IFERROR(INDEX(tblConsorcios[Prazo (meses)],MOD($J7970,ROWS(tblConsorcios[Produto]))+1),"")</f>
        <v>240</v>
      </c>
      <c r="O7970" s="20" cm="1">
        <f t="array" ref="O7970">IFERROR(INDEX(tblConsorcios[Parcela Mensal (R$)],MOD($J7970,ROWS(tblConsorcios[Produto]))+1),"")</f>
        <v>1878.33</v>
      </c>
      <c r="P7970" s="20" t="str" cm="1">
        <f t="array" ref="P7970">IFERROR(INDEX(tblClientes[Dividendo Mensal (R$)],INT($J7970/ROWS(tblConsorcios[Produto]))+1),"")</f>
        <v/>
      </c>
      <c r="Q7970" s="20" t="str">
        <f t="shared" si="373"/>
        <v/>
      </c>
      <c r="R7970">
        <f t="shared" si="374"/>
        <v>0</v>
      </c>
    </row>
    <row r="7971" spans="10:18" x14ac:dyDescent="0.2">
      <c r="J7971">
        <f t="shared" si="372"/>
        <v>7969</v>
      </c>
      <c r="K7971" t="str" cm="1">
        <f t="array" ref="K7971">IFERROR(INDEX(tblClientes[Cliente],INT($J7971/ROWS(tblConsorcios[Produto]))+1),"")</f>
        <v/>
      </c>
      <c r="L7971" t="str" cm="1">
        <f t="array" ref="L7971">IFERROR(INDEX(tblConsorcios[Produto],MOD($J7971,ROWS(tblConsorcios[Produto]))+1),"")</f>
        <v>Imóvel IE350 – 220m</v>
      </c>
      <c r="M7971" s="20" cm="1">
        <f t="array" ref="M7971">IFERROR(INDEX(tblConsorcios[Valor da Carta (R$)],MOD($J7971,ROWS(tblConsorcios[Produto]))+1),"")</f>
        <v>350000</v>
      </c>
      <c r="N7971" s="2" cm="1">
        <f t="array" ref="N7971">IFERROR(INDEX(tblConsorcios[Prazo (meses)],MOD($J7971,ROWS(tblConsorcios[Produto]))+1),"")</f>
        <v>220</v>
      </c>
      <c r="O7971" s="20" cm="1">
        <f t="array" ref="O7971">IFERROR(INDEX(tblConsorcios[Parcela Mensal (R$)],MOD($J7971,ROWS(tblConsorcios[Produto]))+1),"")</f>
        <v>2033.18</v>
      </c>
      <c r="P7971" s="20" t="str" cm="1">
        <f t="array" ref="P7971">IFERROR(INDEX(tblClientes[Dividendo Mensal (R$)],INT($J7971/ROWS(tblConsorcios[Produto]))+1),"")</f>
        <v/>
      </c>
      <c r="Q7971" s="20" t="str">
        <f t="shared" si="373"/>
        <v/>
      </c>
      <c r="R7971">
        <f t="shared" si="374"/>
        <v>0</v>
      </c>
    </row>
    <row r="7972" spans="10:18" x14ac:dyDescent="0.2">
      <c r="J7972">
        <f t="shared" si="372"/>
        <v>7970</v>
      </c>
      <c r="K7972" t="str" cm="1">
        <f t="array" ref="K7972">IFERROR(INDEX(tblClientes[Cliente],INT($J7972/ROWS(tblConsorcios[Produto]))+1),"")</f>
        <v/>
      </c>
      <c r="L7972" t="str" cm="1">
        <f t="array" ref="L7972">IFERROR(INDEX(tblConsorcios[Produto],MOD($J7972,ROWS(tblConsorcios[Produto]))+1),"")</f>
        <v>Imóvel IE350 – 200m</v>
      </c>
      <c r="M7972" s="20" cm="1">
        <f t="array" ref="M7972">IFERROR(INDEX(tblConsorcios[Valor da Carta (R$)],MOD($J7972,ROWS(tblConsorcios[Produto]))+1),"")</f>
        <v>350000</v>
      </c>
      <c r="N7972" s="2" cm="1">
        <f t="array" ref="N7972">IFERROR(INDEX(tblConsorcios[Prazo (meses)],MOD($J7972,ROWS(tblConsorcios[Produto]))+1),"")</f>
        <v>200</v>
      </c>
      <c r="O7972" s="20" cm="1">
        <f t="array" ref="O7972">IFERROR(INDEX(tblConsorcios[Parcela Mensal (R$)],MOD($J7972,ROWS(tblConsorcios[Produto]))+1),"")</f>
        <v>2219</v>
      </c>
      <c r="P7972" s="20" t="str" cm="1">
        <f t="array" ref="P7972">IFERROR(INDEX(tblClientes[Dividendo Mensal (R$)],INT($J7972/ROWS(tblConsorcios[Produto]))+1),"")</f>
        <v/>
      </c>
      <c r="Q7972" s="20" t="str">
        <f t="shared" si="373"/>
        <v/>
      </c>
      <c r="R7972">
        <f t="shared" si="374"/>
        <v>0</v>
      </c>
    </row>
    <row r="7973" spans="10:18" x14ac:dyDescent="0.2">
      <c r="J7973">
        <f t="shared" si="372"/>
        <v>7971</v>
      </c>
      <c r="K7973" t="str" cm="1">
        <f t="array" ref="K7973">IFERROR(INDEX(tblClientes[Cliente],INT($J7973/ROWS(tblConsorcios[Produto]))+1),"")</f>
        <v/>
      </c>
      <c r="L7973" t="str" cm="1">
        <f t="array" ref="L7973">IFERROR(INDEX(tblConsorcios[Produto],MOD($J7973,ROWS(tblConsorcios[Produto]))+1),"")</f>
        <v>Imóvel IE330 – 240m</v>
      </c>
      <c r="M7973" s="20" cm="1">
        <f t="array" ref="M7973">IFERROR(INDEX(tblConsorcios[Valor da Carta (R$)],MOD($J7973,ROWS(tblConsorcios[Produto]))+1),"")</f>
        <v>330000</v>
      </c>
      <c r="N7973" s="2" cm="1">
        <f t="array" ref="N7973">IFERROR(INDEX(tblConsorcios[Prazo (meses)],MOD($J7973,ROWS(tblConsorcios[Produto]))+1),"")</f>
        <v>240</v>
      </c>
      <c r="O7973" s="20" cm="1">
        <f t="array" ref="O7973">IFERROR(INDEX(tblConsorcios[Parcela Mensal (R$)],MOD($J7973,ROWS(tblConsorcios[Produto]))+1),"")</f>
        <v>1771</v>
      </c>
      <c r="P7973" s="20" t="str" cm="1">
        <f t="array" ref="P7973">IFERROR(INDEX(tblClientes[Dividendo Mensal (R$)],INT($J7973/ROWS(tblConsorcios[Produto]))+1),"")</f>
        <v/>
      </c>
      <c r="Q7973" s="20" t="str">
        <f t="shared" si="373"/>
        <v/>
      </c>
      <c r="R7973">
        <f t="shared" si="374"/>
        <v>0</v>
      </c>
    </row>
    <row r="7974" spans="10:18" x14ac:dyDescent="0.2">
      <c r="J7974">
        <f t="shared" si="372"/>
        <v>7972</v>
      </c>
      <c r="K7974" t="str" cm="1">
        <f t="array" ref="K7974">IFERROR(INDEX(tblClientes[Cliente],INT($J7974/ROWS(tblConsorcios[Produto]))+1),"")</f>
        <v/>
      </c>
      <c r="L7974" t="str" cm="1">
        <f t="array" ref="L7974">IFERROR(INDEX(tblConsorcios[Produto],MOD($J7974,ROWS(tblConsorcios[Produto]))+1),"")</f>
        <v>Imóvel IE330 – 220m</v>
      </c>
      <c r="M7974" s="20" cm="1">
        <f t="array" ref="M7974">IFERROR(INDEX(tblConsorcios[Valor da Carta (R$)],MOD($J7974,ROWS(tblConsorcios[Produto]))+1),"")</f>
        <v>330000</v>
      </c>
      <c r="N7974" s="2" cm="1">
        <f t="array" ref="N7974">IFERROR(INDEX(tblConsorcios[Prazo (meses)],MOD($J7974,ROWS(tblConsorcios[Produto]))+1),"")</f>
        <v>220</v>
      </c>
      <c r="O7974" s="20" cm="1">
        <f t="array" ref="O7974">IFERROR(INDEX(tblConsorcios[Parcela Mensal (R$)],MOD($J7974,ROWS(tblConsorcios[Produto]))+1),"")</f>
        <v>1917</v>
      </c>
      <c r="P7974" s="20" t="str" cm="1">
        <f t="array" ref="P7974">IFERROR(INDEX(tblClientes[Dividendo Mensal (R$)],INT($J7974/ROWS(tblConsorcios[Produto]))+1),"")</f>
        <v/>
      </c>
      <c r="Q7974" s="20" t="str">
        <f t="shared" si="373"/>
        <v/>
      </c>
      <c r="R7974">
        <f t="shared" si="374"/>
        <v>0</v>
      </c>
    </row>
    <row r="7975" spans="10:18" x14ac:dyDescent="0.2">
      <c r="J7975">
        <f t="shared" si="372"/>
        <v>7973</v>
      </c>
      <c r="K7975" t="str" cm="1">
        <f t="array" ref="K7975">IFERROR(INDEX(tblClientes[Cliente],INT($J7975/ROWS(tblConsorcios[Produto]))+1),"")</f>
        <v/>
      </c>
      <c r="L7975" t="str" cm="1">
        <f t="array" ref="L7975">IFERROR(INDEX(tblConsorcios[Produto],MOD($J7975,ROWS(tblConsorcios[Produto]))+1),"")</f>
        <v>Imóvel IE330 – 200m</v>
      </c>
      <c r="M7975" s="20" cm="1">
        <f t="array" ref="M7975">IFERROR(INDEX(tblConsorcios[Valor da Carta (R$)],MOD($J7975,ROWS(tblConsorcios[Produto]))+1),"")</f>
        <v>330000</v>
      </c>
      <c r="N7975" s="2" cm="1">
        <f t="array" ref="N7975">IFERROR(INDEX(tblConsorcios[Prazo (meses)],MOD($J7975,ROWS(tblConsorcios[Produto]))+1),"")</f>
        <v>200</v>
      </c>
      <c r="O7975" s="20" cm="1">
        <f t="array" ref="O7975">IFERROR(INDEX(tblConsorcios[Parcela Mensal (R$)],MOD($J7975,ROWS(tblConsorcios[Produto]))+1),"")</f>
        <v>2092.1999999999998</v>
      </c>
      <c r="P7975" s="20" t="str" cm="1">
        <f t="array" ref="P7975">IFERROR(INDEX(tblClientes[Dividendo Mensal (R$)],INT($J7975/ROWS(tblConsorcios[Produto]))+1),"")</f>
        <v/>
      </c>
      <c r="Q7975" s="20" t="str">
        <f t="shared" si="373"/>
        <v/>
      </c>
      <c r="R7975">
        <f t="shared" si="374"/>
        <v>0</v>
      </c>
    </row>
    <row r="7976" spans="10:18" x14ac:dyDescent="0.2">
      <c r="J7976">
        <f t="shared" si="372"/>
        <v>7974</v>
      </c>
      <c r="K7976" t="str" cm="1">
        <f t="array" ref="K7976">IFERROR(INDEX(tblClientes[Cliente],INT($J7976/ROWS(tblConsorcios[Produto]))+1),"")</f>
        <v/>
      </c>
      <c r="L7976" t="str" cm="1">
        <f t="array" ref="L7976">IFERROR(INDEX(tblConsorcios[Produto],MOD($J7976,ROWS(tblConsorcios[Produto]))+1),"")</f>
        <v>Imóvel IE300 – 240m</v>
      </c>
      <c r="M7976" s="20" cm="1">
        <f t="array" ref="M7976">IFERROR(INDEX(tblConsorcios[Valor da Carta (R$)],MOD($J7976,ROWS(tblConsorcios[Produto]))+1),"")</f>
        <v>300000</v>
      </c>
      <c r="N7976" s="2" cm="1">
        <f t="array" ref="N7976">IFERROR(INDEX(tblConsorcios[Prazo (meses)],MOD($J7976,ROWS(tblConsorcios[Produto]))+1),"")</f>
        <v>240</v>
      </c>
      <c r="O7976" s="20" cm="1">
        <f t="array" ref="O7976">IFERROR(INDEX(tblConsorcios[Parcela Mensal (R$)],MOD($J7976,ROWS(tblConsorcios[Produto]))+1),"")</f>
        <v>1610</v>
      </c>
      <c r="P7976" s="20" t="str" cm="1">
        <f t="array" ref="P7976">IFERROR(INDEX(tblClientes[Dividendo Mensal (R$)],INT($J7976/ROWS(tblConsorcios[Produto]))+1),"")</f>
        <v/>
      </c>
      <c r="Q7976" s="20" t="str">
        <f t="shared" si="373"/>
        <v/>
      </c>
      <c r="R7976">
        <f t="shared" si="374"/>
        <v>0</v>
      </c>
    </row>
    <row r="7977" spans="10:18" x14ac:dyDescent="0.2">
      <c r="J7977">
        <f t="shared" si="372"/>
        <v>7975</v>
      </c>
      <c r="K7977" t="str" cm="1">
        <f t="array" ref="K7977">IFERROR(INDEX(tblClientes[Cliente],INT($J7977/ROWS(tblConsorcios[Produto]))+1),"")</f>
        <v/>
      </c>
      <c r="L7977" t="str" cm="1">
        <f t="array" ref="L7977">IFERROR(INDEX(tblConsorcios[Produto],MOD($J7977,ROWS(tblConsorcios[Produto]))+1),"")</f>
        <v>Imóvel IE300 – 220m</v>
      </c>
      <c r="M7977" s="20" cm="1">
        <f t="array" ref="M7977">IFERROR(INDEX(tblConsorcios[Valor da Carta (R$)],MOD($J7977,ROWS(tblConsorcios[Produto]))+1),"")</f>
        <v>300000</v>
      </c>
      <c r="N7977" s="2" cm="1">
        <f t="array" ref="N7977">IFERROR(INDEX(tblConsorcios[Prazo (meses)],MOD($J7977,ROWS(tblConsorcios[Produto]))+1),"")</f>
        <v>220</v>
      </c>
      <c r="O7977" s="20" cm="1">
        <f t="array" ref="O7977">IFERROR(INDEX(tblConsorcios[Parcela Mensal (R$)],MOD($J7977,ROWS(tblConsorcios[Produto]))+1),"")</f>
        <v>1742.73</v>
      </c>
      <c r="P7977" s="20" t="str" cm="1">
        <f t="array" ref="P7977">IFERROR(INDEX(tblClientes[Dividendo Mensal (R$)],INT($J7977/ROWS(tblConsorcios[Produto]))+1),"")</f>
        <v/>
      </c>
      <c r="Q7977" s="20" t="str">
        <f t="shared" si="373"/>
        <v/>
      </c>
      <c r="R7977">
        <f t="shared" si="374"/>
        <v>0</v>
      </c>
    </row>
    <row r="7978" spans="10:18" x14ac:dyDescent="0.2">
      <c r="J7978">
        <f t="shared" si="372"/>
        <v>7976</v>
      </c>
      <c r="K7978" t="str" cm="1">
        <f t="array" ref="K7978">IFERROR(INDEX(tblClientes[Cliente],INT($J7978/ROWS(tblConsorcios[Produto]))+1),"")</f>
        <v/>
      </c>
      <c r="L7978" t="str" cm="1">
        <f t="array" ref="L7978">IFERROR(INDEX(tblConsorcios[Produto],MOD($J7978,ROWS(tblConsorcios[Produto]))+1),"")</f>
        <v>Imóvel IE300 – 200m</v>
      </c>
      <c r="M7978" s="20" cm="1">
        <f t="array" ref="M7978">IFERROR(INDEX(tblConsorcios[Valor da Carta (R$)],MOD($J7978,ROWS(tblConsorcios[Produto]))+1),"")</f>
        <v>300000</v>
      </c>
      <c r="N7978" s="2" cm="1">
        <f t="array" ref="N7978">IFERROR(INDEX(tblConsorcios[Prazo (meses)],MOD($J7978,ROWS(tblConsorcios[Produto]))+1),"")</f>
        <v>200</v>
      </c>
      <c r="O7978" s="20" cm="1">
        <f t="array" ref="O7978">IFERROR(INDEX(tblConsorcios[Parcela Mensal (R$)],MOD($J7978,ROWS(tblConsorcios[Produto]))+1),"")</f>
        <v>1902</v>
      </c>
      <c r="P7978" s="20" t="str" cm="1">
        <f t="array" ref="P7978">IFERROR(INDEX(tblClientes[Dividendo Mensal (R$)],INT($J7978/ROWS(tblConsorcios[Produto]))+1),"")</f>
        <v/>
      </c>
      <c r="Q7978" s="20" t="str">
        <f t="shared" si="373"/>
        <v/>
      </c>
      <c r="R7978">
        <f t="shared" si="374"/>
        <v>0</v>
      </c>
    </row>
    <row r="7979" spans="10:18" x14ac:dyDescent="0.2">
      <c r="J7979">
        <f t="shared" si="372"/>
        <v>7977</v>
      </c>
      <c r="K7979" t="str" cm="1">
        <f t="array" ref="K7979">IFERROR(INDEX(tblClientes[Cliente],INT($J7979/ROWS(tblConsorcios[Produto]))+1),"")</f>
        <v/>
      </c>
      <c r="L7979" t="str" cm="1">
        <f t="array" ref="L7979">IFERROR(INDEX(tblConsorcios[Produto],MOD($J7979,ROWS(tblConsorcios[Produto]))+1),"")</f>
        <v>Imóvel IE240 – 240m</v>
      </c>
      <c r="M7979" s="20" cm="1">
        <f t="array" ref="M7979">IFERROR(INDEX(tblConsorcios[Valor da Carta (R$)],MOD($J7979,ROWS(tblConsorcios[Produto]))+1),"")</f>
        <v>240000</v>
      </c>
      <c r="N7979" s="2" cm="1">
        <f t="array" ref="N7979">IFERROR(INDEX(tblConsorcios[Prazo (meses)],MOD($J7979,ROWS(tblConsorcios[Produto]))+1),"")</f>
        <v>240</v>
      </c>
      <c r="O7979" s="20" cm="1">
        <f t="array" ref="O7979">IFERROR(INDEX(tblConsorcios[Parcela Mensal (R$)],MOD($J7979,ROWS(tblConsorcios[Produto]))+1),"")</f>
        <v>1288</v>
      </c>
      <c r="P7979" s="20" t="str" cm="1">
        <f t="array" ref="P7979">IFERROR(INDEX(tblClientes[Dividendo Mensal (R$)],INT($J7979/ROWS(tblConsorcios[Produto]))+1),"")</f>
        <v/>
      </c>
      <c r="Q7979" s="20" t="str">
        <f t="shared" si="373"/>
        <v/>
      </c>
      <c r="R7979">
        <f t="shared" si="374"/>
        <v>0</v>
      </c>
    </row>
    <row r="7980" spans="10:18" x14ac:dyDescent="0.2">
      <c r="J7980">
        <f t="shared" si="372"/>
        <v>7978</v>
      </c>
      <c r="K7980" t="str" cm="1">
        <f t="array" ref="K7980">IFERROR(INDEX(tblClientes[Cliente],INT($J7980/ROWS(tblConsorcios[Produto]))+1),"")</f>
        <v/>
      </c>
      <c r="L7980" t="str" cm="1">
        <f t="array" ref="L7980">IFERROR(INDEX(tblConsorcios[Produto],MOD($J7980,ROWS(tblConsorcios[Produto]))+1),"")</f>
        <v>Imóvel IE240 – 220m</v>
      </c>
      <c r="M7980" s="20" cm="1">
        <f t="array" ref="M7980">IFERROR(INDEX(tblConsorcios[Valor da Carta (R$)],MOD($J7980,ROWS(tblConsorcios[Produto]))+1),"")</f>
        <v>240000</v>
      </c>
      <c r="N7980" s="2" cm="1">
        <f t="array" ref="N7980">IFERROR(INDEX(tblConsorcios[Prazo (meses)],MOD($J7980,ROWS(tblConsorcios[Produto]))+1),"")</f>
        <v>220</v>
      </c>
      <c r="O7980" s="20" cm="1">
        <f t="array" ref="O7980">IFERROR(INDEX(tblConsorcios[Parcela Mensal (R$)],MOD($J7980,ROWS(tblConsorcios[Produto]))+1),"")</f>
        <v>1394.18</v>
      </c>
      <c r="P7980" s="20" t="str" cm="1">
        <f t="array" ref="P7980">IFERROR(INDEX(tblClientes[Dividendo Mensal (R$)],INT($J7980/ROWS(tblConsorcios[Produto]))+1),"")</f>
        <v/>
      </c>
      <c r="Q7980" s="20" t="str">
        <f t="shared" si="373"/>
        <v/>
      </c>
      <c r="R7980">
        <f t="shared" si="374"/>
        <v>0</v>
      </c>
    </row>
    <row r="7981" spans="10:18" x14ac:dyDescent="0.2">
      <c r="J7981">
        <f t="shared" si="372"/>
        <v>7979</v>
      </c>
      <c r="K7981" t="str" cm="1">
        <f t="array" ref="K7981">IFERROR(INDEX(tblClientes[Cliente],INT($J7981/ROWS(tblConsorcios[Produto]))+1),"")</f>
        <v/>
      </c>
      <c r="L7981" t="str" cm="1">
        <f t="array" ref="L7981">IFERROR(INDEX(tblConsorcios[Produto],MOD($J7981,ROWS(tblConsorcios[Produto]))+1),"")</f>
        <v>Imóvel IE240 – 200m</v>
      </c>
      <c r="M7981" s="20" cm="1">
        <f t="array" ref="M7981">IFERROR(INDEX(tblConsorcios[Valor da Carta (R$)],MOD($J7981,ROWS(tblConsorcios[Produto]))+1),"")</f>
        <v>240000</v>
      </c>
      <c r="N7981" s="2" cm="1">
        <f t="array" ref="N7981">IFERROR(INDEX(tblConsorcios[Prazo (meses)],MOD($J7981,ROWS(tblConsorcios[Produto]))+1),"")</f>
        <v>200</v>
      </c>
      <c r="O7981" s="20" cm="1">
        <f t="array" ref="O7981">IFERROR(INDEX(tblConsorcios[Parcela Mensal (R$)],MOD($J7981,ROWS(tblConsorcios[Produto]))+1),"")</f>
        <v>1521.6</v>
      </c>
      <c r="P7981" s="20" t="str" cm="1">
        <f t="array" ref="P7981">IFERROR(INDEX(tblClientes[Dividendo Mensal (R$)],INT($J7981/ROWS(tblConsorcios[Produto]))+1),"")</f>
        <v/>
      </c>
      <c r="Q7981" s="20" t="str">
        <f t="shared" si="373"/>
        <v/>
      </c>
      <c r="R7981">
        <f t="shared" si="374"/>
        <v>0</v>
      </c>
    </row>
    <row r="7982" spans="10:18" x14ac:dyDescent="0.2">
      <c r="J7982">
        <f t="shared" si="372"/>
        <v>7980</v>
      </c>
      <c r="K7982" t="str" cm="1">
        <f t="array" ref="K7982">IFERROR(INDEX(tblClientes[Cliente],INT($J7982/ROWS(tblConsorcios[Produto]))+1),"")</f>
        <v/>
      </c>
      <c r="L7982" t="str" cm="1">
        <f t="array" ref="L7982">IFERROR(INDEX(tblConsorcios[Produto],MOD($J7982,ROWS(tblConsorcios[Produto]))+1),"")</f>
        <v>Imóvel IE230 – 240m</v>
      </c>
      <c r="M7982" s="20" cm="1">
        <f t="array" ref="M7982">IFERROR(INDEX(tblConsorcios[Valor da Carta (R$)],MOD($J7982,ROWS(tblConsorcios[Produto]))+1),"")</f>
        <v>230000</v>
      </c>
      <c r="N7982" s="2" cm="1">
        <f t="array" ref="N7982">IFERROR(INDEX(tblConsorcios[Prazo (meses)],MOD($J7982,ROWS(tblConsorcios[Produto]))+1),"")</f>
        <v>240</v>
      </c>
      <c r="O7982" s="20" cm="1">
        <f t="array" ref="O7982">IFERROR(INDEX(tblConsorcios[Parcela Mensal (R$)],MOD($J7982,ROWS(tblConsorcios[Produto]))+1),"")</f>
        <v>1234.33</v>
      </c>
      <c r="P7982" s="20" t="str" cm="1">
        <f t="array" ref="P7982">IFERROR(INDEX(tblClientes[Dividendo Mensal (R$)],INT($J7982/ROWS(tblConsorcios[Produto]))+1),"")</f>
        <v/>
      </c>
      <c r="Q7982" s="20" t="str">
        <f t="shared" si="373"/>
        <v/>
      </c>
      <c r="R7982">
        <f t="shared" si="374"/>
        <v>0</v>
      </c>
    </row>
    <row r="7983" spans="10:18" x14ac:dyDescent="0.2">
      <c r="J7983">
        <f t="shared" si="372"/>
        <v>7981</v>
      </c>
      <c r="K7983" t="str" cm="1">
        <f t="array" ref="K7983">IFERROR(INDEX(tblClientes[Cliente],INT($J7983/ROWS(tblConsorcios[Produto]))+1),"")</f>
        <v/>
      </c>
      <c r="L7983" t="str" cm="1">
        <f t="array" ref="L7983">IFERROR(INDEX(tblConsorcios[Produto],MOD($J7983,ROWS(tblConsorcios[Produto]))+1),"")</f>
        <v>Imóvel IE230 – 220m</v>
      </c>
      <c r="M7983" s="20" cm="1">
        <f t="array" ref="M7983">IFERROR(INDEX(tblConsorcios[Valor da Carta (R$)],MOD($J7983,ROWS(tblConsorcios[Produto]))+1),"")</f>
        <v>230000</v>
      </c>
      <c r="N7983" s="2" cm="1">
        <f t="array" ref="N7983">IFERROR(INDEX(tblConsorcios[Prazo (meses)],MOD($J7983,ROWS(tblConsorcios[Produto]))+1),"")</f>
        <v>220</v>
      </c>
      <c r="O7983" s="20" cm="1">
        <f t="array" ref="O7983">IFERROR(INDEX(tblConsorcios[Parcela Mensal (R$)],MOD($J7983,ROWS(tblConsorcios[Produto]))+1),"")</f>
        <v>1336.09</v>
      </c>
      <c r="P7983" s="20" t="str" cm="1">
        <f t="array" ref="P7983">IFERROR(INDEX(tblClientes[Dividendo Mensal (R$)],INT($J7983/ROWS(tblConsorcios[Produto]))+1),"")</f>
        <v/>
      </c>
      <c r="Q7983" s="20" t="str">
        <f t="shared" si="373"/>
        <v/>
      </c>
      <c r="R7983">
        <f t="shared" si="374"/>
        <v>0</v>
      </c>
    </row>
    <row r="7984" spans="10:18" x14ac:dyDescent="0.2">
      <c r="J7984">
        <f t="shared" si="372"/>
        <v>7982</v>
      </c>
      <c r="K7984" t="str" cm="1">
        <f t="array" ref="K7984">IFERROR(INDEX(tblClientes[Cliente],INT($J7984/ROWS(tblConsorcios[Produto]))+1),"")</f>
        <v/>
      </c>
      <c r="L7984" t="str" cm="1">
        <f t="array" ref="L7984">IFERROR(INDEX(tblConsorcios[Produto],MOD($J7984,ROWS(tblConsorcios[Produto]))+1),"")</f>
        <v>Imóvel IE230 – 200m</v>
      </c>
      <c r="M7984" s="20" cm="1">
        <f t="array" ref="M7984">IFERROR(INDEX(tblConsorcios[Valor da Carta (R$)],MOD($J7984,ROWS(tblConsorcios[Produto]))+1),"")</f>
        <v>230000</v>
      </c>
      <c r="N7984" s="2" cm="1">
        <f t="array" ref="N7984">IFERROR(INDEX(tblConsorcios[Prazo (meses)],MOD($J7984,ROWS(tblConsorcios[Produto]))+1),"")</f>
        <v>200</v>
      </c>
      <c r="O7984" s="20" cm="1">
        <f t="array" ref="O7984">IFERROR(INDEX(tblConsorcios[Parcela Mensal (R$)],MOD($J7984,ROWS(tblConsorcios[Produto]))+1),"")</f>
        <v>1458.2</v>
      </c>
      <c r="P7984" s="20" t="str" cm="1">
        <f t="array" ref="P7984">IFERROR(INDEX(tblClientes[Dividendo Mensal (R$)],INT($J7984/ROWS(tblConsorcios[Produto]))+1),"")</f>
        <v/>
      </c>
      <c r="Q7984" s="20" t="str">
        <f t="shared" si="373"/>
        <v/>
      </c>
      <c r="R7984">
        <f t="shared" si="374"/>
        <v>0</v>
      </c>
    </row>
    <row r="7985" spans="10:18" x14ac:dyDescent="0.2">
      <c r="J7985">
        <f t="shared" si="372"/>
        <v>7983</v>
      </c>
      <c r="K7985" t="str" cm="1">
        <f t="array" ref="K7985">IFERROR(INDEX(tblClientes[Cliente],INT($J7985/ROWS(tblConsorcios[Produto]))+1),"")</f>
        <v/>
      </c>
      <c r="L7985" t="str" cm="1">
        <f t="array" ref="L7985">IFERROR(INDEX(tblConsorcios[Produto],MOD($J7985,ROWS(tblConsorcios[Produto]))+1),"")</f>
        <v>Imóvel IE220 – 240m</v>
      </c>
      <c r="M7985" s="20" cm="1">
        <f t="array" ref="M7985">IFERROR(INDEX(tblConsorcios[Valor da Carta (R$)],MOD($J7985,ROWS(tblConsorcios[Produto]))+1),"")</f>
        <v>220000</v>
      </c>
      <c r="N7985" s="2" cm="1">
        <f t="array" ref="N7985">IFERROR(INDEX(tblConsorcios[Prazo (meses)],MOD($J7985,ROWS(tblConsorcios[Produto]))+1),"")</f>
        <v>240</v>
      </c>
      <c r="O7985" s="20" cm="1">
        <f t="array" ref="O7985">IFERROR(INDEX(tblConsorcios[Parcela Mensal (R$)],MOD($J7985,ROWS(tblConsorcios[Produto]))+1),"")</f>
        <v>1180.67</v>
      </c>
      <c r="P7985" s="20" t="str" cm="1">
        <f t="array" ref="P7985">IFERROR(INDEX(tblClientes[Dividendo Mensal (R$)],INT($J7985/ROWS(tblConsorcios[Produto]))+1),"")</f>
        <v/>
      </c>
      <c r="Q7985" s="20" t="str">
        <f t="shared" si="373"/>
        <v/>
      </c>
      <c r="R7985">
        <f t="shared" si="374"/>
        <v>0</v>
      </c>
    </row>
    <row r="7986" spans="10:18" x14ac:dyDescent="0.2">
      <c r="J7986">
        <f t="shared" si="372"/>
        <v>7984</v>
      </c>
      <c r="K7986" t="str" cm="1">
        <f t="array" ref="K7986">IFERROR(INDEX(tblClientes[Cliente],INT($J7986/ROWS(tblConsorcios[Produto]))+1),"")</f>
        <v/>
      </c>
      <c r="L7986" t="str" cm="1">
        <f t="array" ref="L7986">IFERROR(INDEX(tblConsorcios[Produto],MOD($J7986,ROWS(tblConsorcios[Produto]))+1),"")</f>
        <v>Imóvel IE220 – 220m</v>
      </c>
      <c r="M7986" s="20" cm="1">
        <f t="array" ref="M7986">IFERROR(INDEX(tblConsorcios[Valor da Carta (R$)],MOD($J7986,ROWS(tblConsorcios[Produto]))+1),"")</f>
        <v>220000</v>
      </c>
      <c r="N7986" s="2" cm="1">
        <f t="array" ref="N7986">IFERROR(INDEX(tblConsorcios[Prazo (meses)],MOD($J7986,ROWS(tblConsorcios[Produto]))+1),"")</f>
        <v>220</v>
      </c>
      <c r="O7986" s="20" cm="1">
        <f t="array" ref="O7986">IFERROR(INDEX(tblConsorcios[Parcela Mensal (R$)],MOD($J7986,ROWS(tblConsorcios[Produto]))+1),"")</f>
        <v>1278</v>
      </c>
      <c r="P7986" s="20" t="str" cm="1">
        <f t="array" ref="P7986">IFERROR(INDEX(tblClientes[Dividendo Mensal (R$)],INT($J7986/ROWS(tblConsorcios[Produto]))+1),"")</f>
        <v/>
      </c>
      <c r="Q7986" s="20" t="str">
        <f t="shared" si="373"/>
        <v/>
      </c>
      <c r="R7986">
        <f t="shared" si="374"/>
        <v>0</v>
      </c>
    </row>
    <row r="7987" spans="10:18" x14ac:dyDescent="0.2">
      <c r="J7987">
        <f t="shared" si="372"/>
        <v>7985</v>
      </c>
      <c r="K7987" t="str" cm="1">
        <f t="array" ref="K7987">IFERROR(INDEX(tblClientes[Cliente],INT($J7987/ROWS(tblConsorcios[Produto]))+1),"")</f>
        <v/>
      </c>
      <c r="L7987" t="str" cm="1">
        <f t="array" ref="L7987">IFERROR(INDEX(tblConsorcios[Produto],MOD($J7987,ROWS(tblConsorcios[Produto]))+1),"")</f>
        <v>Imóvel IE220 – 200m</v>
      </c>
      <c r="M7987" s="20" cm="1">
        <f t="array" ref="M7987">IFERROR(INDEX(tblConsorcios[Valor da Carta (R$)],MOD($J7987,ROWS(tblConsorcios[Produto]))+1),"")</f>
        <v>220000</v>
      </c>
      <c r="N7987" s="2" cm="1">
        <f t="array" ref="N7987">IFERROR(INDEX(tblConsorcios[Prazo (meses)],MOD($J7987,ROWS(tblConsorcios[Produto]))+1),"")</f>
        <v>200</v>
      </c>
      <c r="O7987" s="20" cm="1">
        <f t="array" ref="O7987">IFERROR(INDEX(tblConsorcios[Parcela Mensal (R$)],MOD($J7987,ROWS(tblConsorcios[Produto]))+1),"")</f>
        <v>1394.8</v>
      </c>
      <c r="P7987" s="20" t="str" cm="1">
        <f t="array" ref="P7987">IFERROR(INDEX(tblClientes[Dividendo Mensal (R$)],INT($J7987/ROWS(tblConsorcios[Produto]))+1),"")</f>
        <v/>
      </c>
      <c r="Q7987" s="20" t="str">
        <f t="shared" si="373"/>
        <v/>
      </c>
      <c r="R7987">
        <f t="shared" si="374"/>
        <v>0</v>
      </c>
    </row>
    <row r="7988" spans="10:18" x14ac:dyDescent="0.2">
      <c r="J7988">
        <f t="shared" si="372"/>
        <v>7986</v>
      </c>
      <c r="K7988" t="str" cm="1">
        <f t="array" ref="K7988">IFERROR(INDEX(tblClientes[Cliente],INT($J7988/ROWS(tblConsorcios[Produto]))+1),"")</f>
        <v/>
      </c>
      <c r="L7988" t="str" cm="1">
        <f t="array" ref="L7988">IFERROR(INDEX(tblConsorcios[Produto],MOD($J7988,ROWS(tblConsorcios[Produto]))+1),"")</f>
        <v>Imóvel IE200 – 240m</v>
      </c>
      <c r="M7988" s="20" cm="1">
        <f t="array" ref="M7988">IFERROR(INDEX(tblConsorcios[Valor da Carta (R$)],MOD($J7988,ROWS(tblConsorcios[Produto]))+1),"")</f>
        <v>200000</v>
      </c>
      <c r="N7988" s="2" cm="1">
        <f t="array" ref="N7988">IFERROR(INDEX(tblConsorcios[Prazo (meses)],MOD($J7988,ROWS(tblConsorcios[Produto]))+1),"")</f>
        <v>240</v>
      </c>
      <c r="O7988" s="20" cm="1">
        <f t="array" ref="O7988">IFERROR(INDEX(tblConsorcios[Parcela Mensal (R$)],MOD($J7988,ROWS(tblConsorcios[Produto]))+1),"")</f>
        <v>1073.33</v>
      </c>
      <c r="P7988" s="20" t="str" cm="1">
        <f t="array" ref="P7988">IFERROR(INDEX(tblClientes[Dividendo Mensal (R$)],INT($J7988/ROWS(tblConsorcios[Produto]))+1),"")</f>
        <v/>
      </c>
      <c r="Q7988" s="20" t="str">
        <f t="shared" si="373"/>
        <v/>
      </c>
      <c r="R7988">
        <f t="shared" si="374"/>
        <v>0</v>
      </c>
    </row>
    <row r="7989" spans="10:18" x14ac:dyDescent="0.2">
      <c r="J7989">
        <f t="shared" si="372"/>
        <v>7987</v>
      </c>
      <c r="K7989" t="str" cm="1">
        <f t="array" ref="K7989">IFERROR(INDEX(tblClientes[Cliente],INT($J7989/ROWS(tblConsorcios[Produto]))+1),"")</f>
        <v/>
      </c>
      <c r="L7989" t="str" cm="1">
        <f t="array" ref="L7989">IFERROR(INDEX(tblConsorcios[Produto],MOD($J7989,ROWS(tblConsorcios[Produto]))+1),"")</f>
        <v>Imóvel IE200 – 220m</v>
      </c>
      <c r="M7989" s="20" cm="1">
        <f t="array" ref="M7989">IFERROR(INDEX(tblConsorcios[Valor da Carta (R$)],MOD($J7989,ROWS(tblConsorcios[Produto]))+1),"")</f>
        <v>200000</v>
      </c>
      <c r="N7989" s="2" cm="1">
        <f t="array" ref="N7989">IFERROR(INDEX(tblConsorcios[Prazo (meses)],MOD($J7989,ROWS(tblConsorcios[Produto]))+1),"")</f>
        <v>220</v>
      </c>
      <c r="O7989" s="20" cm="1">
        <f t="array" ref="O7989">IFERROR(INDEX(tblConsorcios[Parcela Mensal (R$)],MOD($J7989,ROWS(tblConsorcios[Produto]))+1),"")</f>
        <v>1161.82</v>
      </c>
      <c r="P7989" s="20" t="str" cm="1">
        <f t="array" ref="P7989">IFERROR(INDEX(tblClientes[Dividendo Mensal (R$)],INT($J7989/ROWS(tblConsorcios[Produto]))+1),"")</f>
        <v/>
      </c>
      <c r="Q7989" s="20" t="str">
        <f t="shared" si="373"/>
        <v/>
      </c>
      <c r="R7989">
        <f t="shared" si="374"/>
        <v>0</v>
      </c>
    </row>
    <row r="7990" spans="10:18" x14ac:dyDescent="0.2">
      <c r="J7990">
        <f t="shared" si="372"/>
        <v>7988</v>
      </c>
      <c r="K7990" t="str" cm="1">
        <f t="array" ref="K7990">IFERROR(INDEX(tblClientes[Cliente],INT($J7990/ROWS(tblConsorcios[Produto]))+1),"")</f>
        <v/>
      </c>
      <c r="L7990" t="str" cm="1">
        <f t="array" ref="L7990">IFERROR(INDEX(tblConsorcios[Produto],MOD($J7990,ROWS(tblConsorcios[Produto]))+1),"")</f>
        <v>Imóvel IE200 – 200m</v>
      </c>
      <c r="M7990" s="20" cm="1">
        <f t="array" ref="M7990">IFERROR(INDEX(tblConsorcios[Valor da Carta (R$)],MOD($J7990,ROWS(tblConsorcios[Produto]))+1),"")</f>
        <v>200000</v>
      </c>
      <c r="N7990" s="2" cm="1">
        <f t="array" ref="N7990">IFERROR(INDEX(tblConsorcios[Prazo (meses)],MOD($J7990,ROWS(tblConsorcios[Produto]))+1),"")</f>
        <v>200</v>
      </c>
      <c r="O7990" s="20" cm="1">
        <f t="array" ref="O7990">IFERROR(INDEX(tblConsorcios[Parcela Mensal (R$)],MOD($J7990,ROWS(tblConsorcios[Produto]))+1),"")</f>
        <v>1268</v>
      </c>
      <c r="P7990" s="20" t="str" cm="1">
        <f t="array" ref="P7990">IFERROR(INDEX(tblClientes[Dividendo Mensal (R$)],INT($J7990/ROWS(tblConsorcios[Produto]))+1),"")</f>
        <v/>
      </c>
      <c r="Q7990" s="20" t="str">
        <f t="shared" si="373"/>
        <v/>
      </c>
      <c r="R7990">
        <f t="shared" si="374"/>
        <v>0</v>
      </c>
    </row>
    <row r="7991" spans="10:18" x14ac:dyDescent="0.2">
      <c r="J7991">
        <f t="shared" si="372"/>
        <v>7989</v>
      </c>
      <c r="K7991" t="str" cm="1">
        <f t="array" ref="K7991">IFERROR(INDEX(tblClientes[Cliente],INT($J7991/ROWS(tblConsorcios[Produto]))+1),"")</f>
        <v/>
      </c>
      <c r="L7991" t="str" cm="1">
        <f t="array" ref="L7991">IFERROR(INDEX(tblConsorcios[Produto],MOD($J7991,ROWS(tblConsorcios[Produto]))+1),"")</f>
        <v>Imóvel IE150 – 240m</v>
      </c>
      <c r="M7991" s="20" cm="1">
        <f t="array" ref="M7991">IFERROR(INDEX(tblConsorcios[Valor da Carta (R$)],MOD($J7991,ROWS(tblConsorcios[Produto]))+1),"")</f>
        <v>150000</v>
      </c>
      <c r="N7991" s="2" cm="1">
        <f t="array" ref="N7991">IFERROR(INDEX(tblConsorcios[Prazo (meses)],MOD($J7991,ROWS(tblConsorcios[Produto]))+1),"")</f>
        <v>240</v>
      </c>
      <c r="O7991" s="20" cm="1">
        <f t="array" ref="O7991">IFERROR(INDEX(tblConsorcios[Parcela Mensal (R$)],MOD($J7991,ROWS(tblConsorcios[Produto]))+1),"")</f>
        <v>805</v>
      </c>
      <c r="P7991" s="20" t="str" cm="1">
        <f t="array" ref="P7991">IFERROR(INDEX(tblClientes[Dividendo Mensal (R$)],INT($J7991/ROWS(tblConsorcios[Produto]))+1),"")</f>
        <v/>
      </c>
      <c r="Q7991" s="20" t="str">
        <f t="shared" si="373"/>
        <v/>
      </c>
      <c r="R7991">
        <f t="shared" si="374"/>
        <v>0</v>
      </c>
    </row>
    <row r="7992" spans="10:18" x14ac:dyDescent="0.2">
      <c r="J7992">
        <f t="shared" si="372"/>
        <v>7990</v>
      </c>
      <c r="K7992" t="str" cm="1">
        <f t="array" ref="K7992">IFERROR(INDEX(tblClientes[Cliente],INT($J7992/ROWS(tblConsorcios[Produto]))+1),"")</f>
        <v/>
      </c>
      <c r="L7992" t="str" cm="1">
        <f t="array" ref="L7992">IFERROR(INDEX(tblConsorcios[Produto],MOD($J7992,ROWS(tblConsorcios[Produto]))+1),"")</f>
        <v>Imóvel IE150 – 220m</v>
      </c>
      <c r="M7992" s="20" cm="1">
        <f t="array" ref="M7992">IFERROR(INDEX(tblConsorcios[Valor da Carta (R$)],MOD($J7992,ROWS(tblConsorcios[Produto]))+1),"")</f>
        <v>150000</v>
      </c>
      <c r="N7992" s="2" cm="1">
        <f t="array" ref="N7992">IFERROR(INDEX(tblConsorcios[Prazo (meses)],MOD($J7992,ROWS(tblConsorcios[Produto]))+1),"")</f>
        <v>220</v>
      </c>
      <c r="O7992" s="20" cm="1">
        <f t="array" ref="O7992">IFERROR(INDEX(tblConsorcios[Parcela Mensal (R$)],MOD($J7992,ROWS(tblConsorcios[Produto]))+1),"")</f>
        <v>871.36</v>
      </c>
      <c r="P7992" s="20" t="str" cm="1">
        <f t="array" ref="P7992">IFERROR(INDEX(tblClientes[Dividendo Mensal (R$)],INT($J7992/ROWS(tblConsorcios[Produto]))+1),"")</f>
        <v/>
      </c>
      <c r="Q7992" s="20" t="str">
        <f t="shared" si="373"/>
        <v/>
      </c>
      <c r="R7992">
        <f t="shared" si="374"/>
        <v>0</v>
      </c>
    </row>
    <row r="7993" spans="10:18" x14ac:dyDescent="0.2">
      <c r="J7993">
        <f t="shared" si="372"/>
        <v>7991</v>
      </c>
      <c r="K7993" t="str" cm="1">
        <f t="array" ref="K7993">IFERROR(INDEX(tblClientes[Cliente],INT($J7993/ROWS(tblConsorcios[Produto]))+1),"")</f>
        <v/>
      </c>
      <c r="L7993" t="str" cm="1">
        <f t="array" ref="L7993">IFERROR(INDEX(tblConsorcios[Produto],MOD($J7993,ROWS(tblConsorcios[Produto]))+1),"")</f>
        <v>Imóvel IE150 – 200m</v>
      </c>
      <c r="M7993" s="20" cm="1">
        <f t="array" ref="M7993">IFERROR(INDEX(tblConsorcios[Valor da Carta (R$)],MOD($J7993,ROWS(tblConsorcios[Produto]))+1),"")</f>
        <v>150000</v>
      </c>
      <c r="N7993" s="2" cm="1">
        <f t="array" ref="N7993">IFERROR(INDEX(tblConsorcios[Prazo (meses)],MOD($J7993,ROWS(tblConsorcios[Produto]))+1),"")</f>
        <v>200</v>
      </c>
      <c r="O7993" s="20" cm="1">
        <f t="array" ref="O7993">IFERROR(INDEX(tblConsorcios[Parcela Mensal (R$)],MOD($J7993,ROWS(tblConsorcios[Produto]))+1),"")</f>
        <v>951</v>
      </c>
      <c r="P7993" s="20" t="str" cm="1">
        <f t="array" ref="P7993">IFERROR(INDEX(tblClientes[Dividendo Mensal (R$)],INT($J7993/ROWS(tblConsorcios[Produto]))+1),"")</f>
        <v/>
      </c>
      <c r="Q7993" s="20" t="str">
        <f t="shared" si="373"/>
        <v/>
      </c>
      <c r="R7993">
        <f t="shared" si="374"/>
        <v>0</v>
      </c>
    </row>
    <row r="7994" spans="10:18" x14ac:dyDescent="0.2">
      <c r="J7994">
        <f t="shared" si="372"/>
        <v>7992</v>
      </c>
      <c r="K7994" t="str" cm="1">
        <f t="array" ref="K7994">IFERROR(INDEX(tblClientes[Cliente],INT($J7994/ROWS(tblConsorcios[Produto]))+1),"")</f>
        <v/>
      </c>
      <c r="L7994" t="str" cm="1">
        <f t="array" ref="L7994">IFERROR(INDEX(tblConsorcios[Produto],MOD($J7994,ROWS(tblConsorcios[Produto]))+1),"")</f>
        <v>Imóvel IE140 – 240m</v>
      </c>
      <c r="M7994" s="20" cm="1">
        <f t="array" ref="M7994">IFERROR(INDEX(tblConsorcios[Valor da Carta (R$)],MOD($J7994,ROWS(tblConsorcios[Produto]))+1),"")</f>
        <v>140000</v>
      </c>
      <c r="N7994" s="2" cm="1">
        <f t="array" ref="N7994">IFERROR(INDEX(tblConsorcios[Prazo (meses)],MOD($J7994,ROWS(tblConsorcios[Produto]))+1),"")</f>
        <v>240</v>
      </c>
      <c r="O7994" s="20" cm="1">
        <f t="array" ref="O7994">IFERROR(INDEX(tblConsorcios[Parcela Mensal (R$)],MOD($J7994,ROWS(tblConsorcios[Produto]))+1),"")</f>
        <v>751.33</v>
      </c>
      <c r="P7994" s="20" t="str" cm="1">
        <f t="array" ref="P7994">IFERROR(INDEX(tblClientes[Dividendo Mensal (R$)],INT($J7994/ROWS(tblConsorcios[Produto]))+1),"")</f>
        <v/>
      </c>
      <c r="Q7994" s="20" t="str">
        <f t="shared" si="373"/>
        <v/>
      </c>
      <c r="R7994">
        <f t="shared" si="374"/>
        <v>0</v>
      </c>
    </row>
    <row r="7995" spans="10:18" x14ac:dyDescent="0.2">
      <c r="J7995">
        <f t="shared" si="372"/>
        <v>7993</v>
      </c>
      <c r="K7995" t="str" cm="1">
        <f t="array" ref="K7995">IFERROR(INDEX(tblClientes[Cliente],INT($J7995/ROWS(tblConsorcios[Produto]))+1),"")</f>
        <v/>
      </c>
      <c r="L7995" t="str" cm="1">
        <f t="array" ref="L7995">IFERROR(INDEX(tblConsorcios[Produto],MOD($J7995,ROWS(tblConsorcios[Produto]))+1),"")</f>
        <v>Imóvel IE140 – 220m</v>
      </c>
      <c r="M7995" s="20" cm="1">
        <f t="array" ref="M7995">IFERROR(INDEX(tblConsorcios[Valor da Carta (R$)],MOD($J7995,ROWS(tblConsorcios[Produto]))+1),"")</f>
        <v>140000</v>
      </c>
      <c r="N7995" s="2" cm="1">
        <f t="array" ref="N7995">IFERROR(INDEX(tblConsorcios[Prazo (meses)],MOD($J7995,ROWS(tblConsorcios[Produto]))+1),"")</f>
        <v>220</v>
      </c>
      <c r="O7995" s="20" cm="1">
        <f t="array" ref="O7995">IFERROR(INDEX(tblConsorcios[Parcela Mensal (R$)],MOD($J7995,ROWS(tblConsorcios[Produto]))+1),"")</f>
        <v>813.27</v>
      </c>
      <c r="P7995" s="20" t="str" cm="1">
        <f t="array" ref="P7995">IFERROR(INDEX(tblClientes[Dividendo Mensal (R$)],INT($J7995/ROWS(tblConsorcios[Produto]))+1),"")</f>
        <v/>
      </c>
      <c r="Q7995" s="20" t="str">
        <f t="shared" si="373"/>
        <v/>
      </c>
      <c r="R7995">
        <f t="shared" si="374"/>
        <v>0</v>
      </c>
    </row>
    <row r="7996" spans="10:18" x14ac:dyDescent="0.2">
      <c r="J7996">
        <f t="shared" si="372"/>
        <v>7994</v>
      </c>
      <c r="K7996" t="str" cm="1">
        <f t="array" ref="K7996">IFERROR(INDEX(tblClientes[Cliente],INT($J7996/ROWS(tblConsorcios[Produto]))+1),"")</f>
        <v/>
      </c>
      <c r="L7996" t="str" cm="1">
        <f t="array" ref="L7996">IFERROR(INDEX(tblConsorcios[Produto],MOD($J7996,ROWS(tblConsorcios[Produto]))+1),"")</f>
        <v>Imóvel IE140 – 200m</v>
      </c>
      <c r="M7996" s="20" cm="1">
        <f t="array" ref="M7996">IFERROR(INDEX(tblConsorcios[Valor da Carta (R$)],MOD($J7996,ROWS(tblConsorcios[Produto]))+1),"")</f>
        <v>140000</v>
      </c>
      <c r="N7996" s="2" cm="1">
        <f t="array" ref="N7996">IFERROR(INDEX(tblConsorcios[Prazo (meses)],MOD($J7996,ROWS(tblConsorcios[Produto]))+1),"")</f>
        <v>200</v>
      </c>
      <c r="O7996" s="20" cm="1">
        <f t="array" ref="O7996">IFERROR(INDEX(tblConsorcios[Parcela Mensal (R$)],MOD($J7996,ROWS(tblConsorcios[Produto]))+1),"")</f>
        <v>887.6</v>
      </c>
      <c r="P7996" s="20" t="str" cm="1">
        <f t="array" ref="P7996">IFERROR(INDEX(tblClientes[Dividendo Mensal (R$)],INT($J7996/ROWS(tblConsorcios[Produto]))+1),"")</f>
        <v/>
      </c>
      <c r="Q7996" s="20" t="str">
        <f t="shared" si="373"/>
        <v/>
      </c>
      <c r="R7996">
        <f t="shared" si="374"/>
        <v>0</v>
      </c>
    </row>
    <row r="7997" spans="10:18" x14ac:dyDescent="0.2">
      <c r="J7997">
        <f t="shared" si="372"/>
        <v>7995</v>
      </c>
      <c r="K7997" t="str" cm="1">
        <f t="array" ref="K7997">IFERROR(INDEX(tblClientes[Cliente],INT($J7997/ROWS(tblConsorcios[Produto]))+1),"")</f>
        <v/>
      </c>
      <c r="L7997" t="str" cm="1">
        <f t="array" ref="L7997">IFERROR(INDEX(tblConsorcios[Produto],MOD($J7997,ROWS(tblConsorcios[Produto]))+1),"")</f>
        <v>Imóvel IE130 – 240m</v>
      </c>
      <c r="M7997" s="20" cm="1">
        <f t="array" ref="M7997">IFERROR(INDEX(tblConsorcios[Valor da Carta (R$)],MOD($J7997,ROWS(tblConsorcios[Produto]))+1),"")</f>
        <v>130000</v>
      </c>
      <c r="N7997" s="2" cm="1">
        <f t="array" ref="N7997">IFERROR(INDEX(tblConsorcios[Prazo (meses)],MOD($J7997,ROWS(tblConsorcios[Produto]))+1),"")</f>
        <v>240</v>
      </c>
      <c r="O7997" s="20" cm="1">
        <f t="array" ref="O7997">IFERROR(INDEX(tblConsorcios[Parcela Mensal (R$)],MOD($J7997,ROWS(tblConsorcios[Produto]))+1),"")</f>
        <v>697.67</v>
      </c>
      <c r="P7997" s="20" t="str" cm="1">
        <f t="array" ref="P7997">IFERROR(INDEX(tblClientes[Dividendo Mensal (R$)],INT($J7997/ROWS(tblConsorcios[Produto]))+1),"")</f>
        <v/>
      </c>
      <c r="Q7997" s="20" t="str">
        <f t="shared" si="373"/>
        <v/>
      </c>
      <c r="R7997">
        <f t="shared" si="374"/>
        <v>0</v>
      </c>
    </row>
    <row r="7998" spans="10:18" x14ac:dyDescent="0.2">
      <c r="J7998">
        <f t="shared" si="372"/>
        <v>7996</v>
      </c>
      <c r="K7998" t="str" cm="1">
        <f t="array" ref="K7998">IFERROR(INDEX(tblClientes[Cliente],INT($J7998/ROWS(tblConsorcios[Produto]))+1),"")</f>
        <v/>
      </c>
      <c r="L7998" t="str" cm="1">
        <f t="array" ref="L7998">IFERROR(INDEX(tblConsorcios[Produto],MOD($J7998,ROWS(tblConsorcios[Produto]))+1),"")</f>
        <v>Imóvel IE130 – 220m</v>
      </c>
      <c r="M7998" s="20" cm="1">
        <f t="array" ref="M7998">IFERROR(INDEX(tblConsorcios[Valor da Carta (R$)],MOD($J7998,ROWS(tblConsorcios[Produto]))+1),"")</f>
        <v>130000</v>
      </c>
      <c r="N7998" s="2" cm="1">
        <f t="array" ref="N7998">IFERROR(INDEX(tblConsorcios[Prazo (meses)],MOD($J7998,ROWS(tblConsorcios[Produto]))+1),"")</f>
        <v>220</v>
      </c>
      <c r="O7998" s="20" cm="1">
        <f t="array" ref="O7998">IFERROR(INDEX(tblConsorcios[Parcela Mensal (R$)],MOD($J7998,ROWS(tblConsorcios[Produto]))+1),"")</f>
        <v>755.18</v>
      </c>
      <c r="P7998" s="20" t="str" cm="1">
        <f t="array" ref="P7998">IFERROR(INDEX(tblClientes[Dividendo Mensal (R$)],INT($J7998/ROWS(tblConsorcios[Produto]))+1),"")</f>
        <v/>
      </c>
      <c r="Q7998" s="20" t="str">
        <f t="shared" si="373"/>
        <v/>
      </c>
      <c r="R7998">
        <f t="shared" si="374"/>
        <v>0</v>
      </c>
    </row>
    <row r="7999" spans="10:18" x14ac:dyDescent="0.2">
      <c r="J7999">
        <f t="shared" si="372"/>
        <v>7997</v>
      </c>
      <c r="K7999" t="str" cm="1">
        <f t="array" ref="K7999">IFERROR(INDEX(tblClientes[Cliente],INT($J7999/ROWS(tblConsorcios[Produto]))+1),"")</f>
        <v/>
      </c>
      <c r="L7999" t="str" cm="1">
        <f t="array" ref="L7999">IFERROR(INDEX(tblConsorcios[Produto],MOD($J7999,ROWS(tblConsorcios[Produto]))+1),"")</f>
        <v>Imóvel IE130 – 200m</v>
      </c>
      <c r="M7999" s="20" cm="1">
        <f t="array" ref="M7999">IFERROR(INDEX(tblConsorcios[Valor da Carta (R$)],MOD($J7999,ROWS(tblConsorcios[Produto]))+1),"")</f>
        <v>130000</v>
      </c>
      <c r="N7999" s="2" cm="1">
        <f t="array" ref="N7999">IFERROR(INDEX(tblConsorcios[Prazo (meses)],MOD($J7999,ROWS(tblConsorcios[Produto]))+1),"")</f>
        <v>200</v>
      </c>
      <c r="O7999" s="20" cm="1">
        <f t="array" ref="O7999">IFERROR(INDEX(tblConsorcios[Parcela Mensal (R$)],MOD($J7999,ROWS(tblConsorcios[Produto]))+1),"")</f>
        <v>824.2</v>
      </c>
      <c r="P7999" s="20" t="str" cm="1">
        <f t="array" ref="P7999">IFERROR(INDEX(tblClientes[Dividendo Mensal (R$)],INT($J7999/ROWS(tblConsorcios[Produto]))+1),"")</f>
        <v/>
      </c>
      <c r="Q7999" s="20" t="str">
        <f t="shared" si="373"/>
        <v/>
      </c>
      <c r="R7999">
        <f t="shared" si="374"/>
        <v>0</v>
      </c>
    </row>
    <row r="8000" spans="10:18" x14ac:dyDescent="0.2">
      <c r="J8000">
        <f t="shared" si="372"/>
        <v>7998</v>
      </c>
      <c r="K8000" t="str" cm="1">
        <f t="array" ref="K8000">IFERROR(INDEX(tblClientes[Cliente],INT($J8000/ROWS(tblConsorcios[Produto]))+1),"")</f>
        <v/>
      </c>
      <c r="L8000" t="str" cm="1">
        <f t="array" ref="L8000">IFERROR(INDEX(tblConsorcios[Produto],MOD($J8000,ROWS(tblConsorcios[Produto]))+1),"")</f>
        <v>Imóvel IE120 – 240m</v>
      </c>
      <c r="M8000" s="20" cm="1">
        <f t="array" ref="M8000">IFERROR(INDEX(tblConsorcios[Valor da Carta (R$)],MOD($J8000,ROWS(tblConsorcios[Produto]))+1),"")</f>
        <v>120000</v>
      </c>
      <c r="N8000" s="2" cm="1">
        <f t="array" ref="N8000">IFERROR(INDEX(tblConsorcios[Prazo (meses)],MOD($J8000,ROWS(tblConsorcios[Produto]))+1),"")</f>
        <v>240</v>
      </c>
      <c r="O8000" s="20" cm="1">
        <f t="array" ref="O8000">IFERROR(INDEX(tblConsorcios[Parcela Mensal (R$)],MOD($J8000,ROWS(tblConsorcios[Produto]))+1),"")</f>
        <v>644</v>
      </c>
      <c r="P8000" s="20" t="str" cm="1">
        <f t="array" ref="P8000">IFERROR(INDEX(tblClientes[Dividendo Mensal (R$)],INT($J8000/ROWS(tblConsorcios[Produto]))+1),"")</f>
        <v/>
      </c>
      <c r="Q8000" s="20" t="str">
        <f t="shared" si="373"/>
        <v/>
      </c>
      <c r="R8000">
        <f t="shared" si="374"/>
        <v>0</v>
      </c>
    </row>
    <row r="8001" spans="10:18" x14ac:dyDescent="0.2">
      <c r="J8001">
        <f t="shared" si="372"/>
        <v>7999</v>
      </c>
      <c r="K8001" t="str" cm="1">
        <f t="array" ref="K8001">IFERROR(INDEX(tblClientes[Cliente],INT($J8001/ROWS(tblConsorcios[Produto]))+1),"")</f>
        <v/>
      </c>
      <c r="L8001" t="str" cm="1">
        <f t="array" ref="L8001">IFERROR(INDEX(tblConsorcios[Produto],MOD($J8001,ROWS(tblConsorcios[Produto]))+1),"")</f>
        <v>Imóvel IE120 – 220m</v>
      </c>
      <c r="M8001" s="20" cm="1">
        <f t="array" ref="M8001">IFERROR(INDEX(tblConsorcios[Valor da Carta (R$)],MOD($J8001,ROWS(tblConsorcios[Produto]))+1),"")</f>
        <v>120000</v>
      </c>
      <c r="N8001" s="2" cm="1">
        <f t="array" ref="N8001">IFERROR(INDEX(tblConsorcios[Prazo (meses)],MOD($J8001,ROWS(tblConsorcios[Produto]))+1),"")</f>
        <v>220</v>
      </c>
      <c r="O8001" s="20" cm="1">
        <f t="array" ref="O8001">IFERROR(INDEX(tblConsorcios[Parcela Mensal (R$)],MOD($J8001,ROWS(tblConsorcios[Produto]))+1),"")</f>
        <v>697.09</v>
      </c>
      <c r="P8001" s="20" t="str" cm="1">
        <f t="array" ref="P8001">IFERROR(INDEX(tblClientes[Dividendo Mensal (R$)],INT($J8001/ROWS(tblConsorcios[Produto]))+1),"")</f>
        <v/>
      </c>
      <c r="Q8001" s="20" t="str">
        <f t="shared" si="373"/>
        <v/>
      </c>
      <c r="R8001">
        <f t="shared" si="374"/>
        <v>0</v>
      </c>
    </row>
    <row r="8002" spans="10:18" x14ac:dyDescent="0.2">
      <c r="J8002">
        <f t="shared" si="372"/>
        <v>8000</v>
      </c>
      <c r="K8002" t="str" cm="1">
        <f t="array" ref="K8002">IFERROR(INDEX(tblClientes[Cliente],INT($J8002/ROWS(tblConsorcios[Produto]))+1),"")</f>
        <v/>
      </c>
      <c r="L8002" t="str" cm="1">
        <f t="array" ref="L8002">IFERROR(INDEX(tblConsorcios[Produto],MOD($J8002,ROWS(tblConsorcios[Produto]))+1),"")</f>
        <v>Imóvel IE120 – 200m</v>
      </c>
      <c r="M8002" s="20" cm="1">
        <f t="array" ref="M8002">IFERROR(INDEX(tblConsorcios[Valor da Carta (R$)],MOD($J8002,ROWS(tblConsorcios[Produto]))+1),"")</f>
        <v>120000</v>
      </c>
      <c r="N8002" s="2" cm="1">
        <f t="array" ref="N8002">IFERROR(INDEX(tblConsorcios[Prazo (meses)],MOD($J8002,ROWS(tblConsorcios[Produto]))+1),"")</f>
        <v>200</v>
      </c>
      <c r="O8002" s="20" cm="1">
        <f t="array" ref="O8002">IFERROR(INDEX(tblConsorcios[Parcela Mensal (R$)],MOD($J8002,ROWS(tblConsorcios[Produto]))+1),"")</f>
        <v>760.8</v>
      </c>
      <c r="P8002" s="20" t="str" cm="1">
        <f t="array" ref="P8002">IFERROR(INDEX(tblClientes[Dividendo Mensal (R$)],INT($J8002/ROWS(tblConsorcios[Produto]))+1),"")</f>
        <v/>
      </c>
      <c r="Q8002" s="20" t="str">
        <f t="shared" si="373"/>
        <v/>
      </c>
      <c r="R8002">
        <f t="shared" si="374"/>
        <v>0</v>
      </c>
    </row>
    <row r="8003" spans="10:18" x14ac:dyDescent="0.2">
      <c r="J8003">
        <f t="shared" ref="J8003:J8066" si="375">ROW()-2</f>
        <v>8001</v>
      </c>
      <c r="K8003" t="str" cm="1">
        <f t="array" ref="K8003">IFERROR(INDEX(tblClientes[Cliente],INT($J8003/ROWS(tblConsorcios[Produto]))+1),"")</f>
        <v/>
      </c>
      <c r="L8003" t="str" cm="1">
        <f t="array" ref="L8003">IFERROR(INDEX(tblConsorcios[Produto],MOD($J8003,ROWS(tblConsorcios[Produto]))+1),"")</f>
        <v>Imóvel IE600 – 240m</v>
      </c>
      <c r="M8003" s="20" cm="1">
        <f t="array" ref="M8003">IFERROR(INDEX(tblConsorcios[Valor da Carta (R$)],MOD($J8003,ROWS(tblConsorcios[Produto]))+1),"")</f>
        <v>600000</v>
      </c>
      <c r="N8003" s="2" cm="1">
        <f t="array" ref="N8003">IFERROR(INDEX(tblConsorcios[Prazo (meses)],MOD($J8003,ROWS(tblConsorcios[Produto]))+1),"")</f>
        <v>240</v>
      </c>
      <c r="O8003" s="20" cm="1">
        <f t="array" ref="O8003">IFERROR(INDEX(tblConsorcios[Parcela Mensal (R$)],MOD($J8003,ROWS(tblConsorcios[Produto]))+1),"")</f>
        <v>3220</v>
      </c>
      <c r="P8003" s="20" t="str" cm="1">
        <f t="array" ref="P8003">IFERROR(INDEX(tblClientes[Dividendo Mensal (R$)],INT($J8003/ROWS(tblConsorcios[Produto]))+1),"")</f>
        <v/>
      </c>
      <c r="Q8003" s="20" t="str">
        <f t="shared" ref="Q8003:Q8066" si="376">IF(AND(ISNUMBER(O8003),ISNUMBER(P8003)),P8003-O8003,"")</f>
        <v/>
      </c>
      <c r="R8003">
        <f t="shared" ref="R8003:R8066" si="377">IF(AND(ISNUMBER(O8003),ISNUMBER(P8003),O8003&lt;=P8003),1,0)</f>
        <v>0</v>
      </c>
    </row>
    <row r="8004" spans="10:18" x14ac:dyDescent="0.2">
      <c r="J8004">
        <f t="shared" si="375"/>
        <v>8002</v>
      </c>
      <c r="K8004" t="str" cm="1">
        <f t="array" ref="K8004">IFERROR(INDEX(tblClientes[Cliente],INT($J8004/ROWS(tblConsorcios[Produto]))+1),"")</f>
        <v/>
      </c>
      <c r="L8004" t="str" cm="1">
        <f t="array" ref="L8004">IFERROR(INDEX(tblConsorcios[Produto],MOD($J8004,ROWS(tblConsorcios[Produto]))+1),"")</f>
        <v>Imóvel IE600 – 220m</v>
      </c>
      <c r="M8004" s="20" cm="1">
        <f t="array" ref="M8004">IFERROR(INDEX(tblConsorcios[Valor da Carta (R$)],MOD($J8004,ROWS(tblConsorcios[Produto]))+1),"")</f>
        <v>600000</v>
      </c>
      <c r="N8004" s="2" cm="1">
        <f t="array" ref="N8004">IFERROR(INDEX(tblConsorcios[Prazo (meses)],MOD($J8004,ROWS(tblConsorcios[Produto]))+1),"")</f>
        <v>220</v>
      </c>
      <c r="O8004" s="20" cm="1">
        <f t="array" ref="O8004">IFERROR(INDEX(tblConsorcios[Parcela Mensal (R$)],MOD($J8004,ROWS(tblConsorcios[Produto]))+1),"")</f>
        <v>3485.45</v>
      </c>
      <c r="P8004" s="20" t="str" cm="1">
        <f t="array" ref="P8004">IFERROR(INDEX(tblClientes[Dividendo Mensal (R$)],INT($J8004/ROWS(tblConsorcios[Produto]))+1),"")</f>
        <v/>
      </c>
      <c r="Q8004" s="20" t="str">
        <f t="shared" si="376"/>
        <v/>
      </c>
      <c r="R8004">
        <f t="shared" si="377"/>
        <v>0</v>
      </c>
    </row>
    <row r="8005" spans="10:18" x14ac:dyDescent="0.2">
      <c r="J8005">
        <f t="shared" si="375"/>
        <v>8003</v>
      </c>
      <c r="K8005" t="str" cm="1">
        <f t="array" ref="K8005">IFERROR(INDEX(tblClientes[Cliente],INT($J8005/ROWS(tblConsorcios[Produto]))+1),"")</f>
        <v/>
      </c>
      <c r="L8005" t="str" cm="1">
        <f t="array" ref="L8005">IFERROR(INDEX(tblConsorcios[Produto],MOD($J8005,ROWS(tblConsorcios[Produto]))+1),"")</f>
        <v>Imóvel IE600 – 200m</v>
      </c>
      <c r="M8005" s="20" cm="1">
        <f t="array" ref="M8005">IFERROR(INDEX(tblConsorcios[Valor da Carta (R$)],MOD($J8005,ROWS(tblConsorcios[Produto]))+1),"")</f>
        <v>600000</v>
      </c>
      <c r="N8005" s="2" cm="1">
        <f t="array" ref="N8005">IFERROR(INDEX(tblConsorcios[Prazo (meses)],MOD($J8005,ROWS(tblConsorcios[Produto]))+1),"")</f>
        <v>200</v>
      </c>
      <c r="O8005" s="20" cm="1">
        <f t="array" ref="O8005">IFERROR(INDEX(tblConsorcios[Parcela Mensal (R$)],MOD($J8005,ROWS(tblConsorcios[Produto]))+1),"")</f>
        <v>3804</v>
      </c>
      <c r="P8005" s="20" t="str" cm="1">
        <f t="array" ref="P8005">IFERROR(INDEX(tblClientes[Dividendo Mensal (R$)],INT($J8005/ROWS(tblConsorcios[Produto]))+1),"")</f>
        <v/>
      </c>
      <c r="Q8005" s="20" t="str">
        <f t="shared" si="376"/>
        <v/>
      </c>
      <c r="R8005">
        <f t="shared" si="377"/>
        <v>0</v>
      </c>
    </row>
    <row r="8006" spans="10:18" x14ac:dyDescent="0.2">
      <c r="J8006">
        <f t="shared" si="375"/>
        <v>8004</v>
      </c>
      <c r="K8006" t="str" cm="1">
        <f t="array" ref="K8006">IFERROR(INDEX(tblClientes[Cliente],INT($J8006/ROWS(tblConsorcios[Produto]))+1),"")</f>
        <v/>
      </c>
      <c r="L8006" t="str" cm="1">
        <f t="array" ref="L8006">IFERROR(INDEX(tblConsorcios[Produto],MOD($J8006,ROWS(tblConsorcios[Produto]))+1),"")</f>
        <v>Imóvel IE580 – 240m</v>
      </c>
      <c r="M8006" s="20" cm="1">
        <f t="array" ref="M8006">IFERROR(INDEX(tblConsorcios[Valor da Carta (R$)],MOD($J8006,ROWS(tblConsorcios[Produto]))+1),"")</f>
        <v>580000</v>
      </c>
      <c r="N8006" s="2" cm="1">
        <f t="array" ref="N8006">IFERROR(INDEX(tblConsorcios[Prazo (meses)],MOD($J8006,ROWS(tblConsorcios[Produto]))+1),"")</f>
        <v>240</v>
      </c>
      <c r="O8006" s="20" cm="1">
        <f t="array" ref="O8006">IFERROR(INDEX(tblConsorcios[Parcela Mensal (R$)],MOD($J8006,ROWS(tblConsorcios[Produto]))+1),"")</f>
        <v>3112.67</v>
      </c>
      <c r="P8006" s="20" t="str" cm="1">
        <f t="array" ref="P8006">IFERROR(INDEX(tblClientes[Dividendo Mensal (R$)],INT($J8006/ROWS(tblConsorcios[Produto]))+1),"")</f>
        <v/>
      </c>
      <c r="Q8006" s="20" t="str">
        <f t="shared" si="376"/>
        <v/>
      </c>
      <c r="R8006">
        <f t="shared" si="377"/>
        <v>0</v>
      </c>
    </row>
    <row r="8007" spans="10:18" x14ac:dyDescent="0.2">
      <c r="J8007">
        <f t="shared" si="375"/>
        <v>8005</v>
      </c>
      <c r="K8007" t="str" cm="1">
        <f t="array" ref="K8007">IFERROR(INDEX(tblClientes[Cliente],INT($J8007/ROWS(tblConsorcios[Produto]))+1),"")</f>
        <v/>
      </c>
      <c r="L8007" t="str" cm="1">
        <f t="array" ref="L8007">IFERROR(INDEX(tblConsorcios[Produto],MOD($J8007,ROWS(tblConsorcios[Produto]))+1),"")</f>
        <v>Imóvel IE580 – 220m</v>
      </c>
      <c r="M8007" s="20" cm="1">
        <f t="array" ref="M8007">IFERROR(INDEX(tblConsorcios[Valor da Carta (R$)],MOD($J8007,ROWS(tblConsorcios[Produto]))+1),"")</f>
        <v>580000</v>
      </c>
      <c r="N8007" s="2" cm="1">
        <f t="array" ref="N8007">IFERROR(INDEX(tblConsorcios[Prazo (meses)],MOD($J8007,ROWS(tblConsorcios[Produto]))+1),"")</f>
        <v>220</v>
      </c>
      <c r="O8007" s="20" cm="1">
        <f t="array" ref="O8007">IFERROR(INDEX(tblConsorcios[Parcela Mensal (R$)],MOD($J8007,ROWS(tblConsorcios[Produto]))+1),"")</f>
        <v>3369.27</v>
      </c>
      <c r="P8007" s="20" t="str" cm="1">
        <f t="array" ref="P8007">IFERROR(INDEX(tblClientes[Dividendo Mensal (R$)],INT($J8007/ROWS(tblConsorcios[Produto]))+1),"")</f>
        <v/>
      </c>
      <c r="Q8007" s="20" t="str">
        <f t="shared" si="376"/>
        <v/>
      </c>
      <c r="R8007">
        <f t="shared" si="377"/>
        <v>0</v>
      </c>
    </row>
    <row r="8008" spans="10:18" x14ac:dyDescent="0.2">
      <c r="J8008">
        <f t="shared" si="375"/>
        <v>8006</v>
      </c>
      <c r="K8008" t="str" cm="1">
        <f t="array" ref="K8008">IFERROR(INDEX(tblClientes[Cliente],INT($J8008/ROWS(tblConsorcios[Produto]))+1),"")</f>
        <v/>
      </c>
      <c r="L8008" t="str" cm="1">
        <f t="array" ref="L8008">IFERROR(INDEX(tblConsorcios[Produto],MOD($J8008,ROWS(tblConsorcios[Produto]))+1),"")</f>
        <v>Imóvel IE580 – 200m</v>
      </c>
      <c r="M8008" s="20" cm="1">
        <f t="array" ref="M8008">IFERROR(INDEX(tblConsorcios[Valor da Carta (R$)],MOD($J8008,ROWS(tblConsorcios[Produto]))+1),"")</f>
        <v>580000</v>
      </c>
      <c r="N8008" s="2" cm="1">
        <f t="array" ref="N8008">IFERROR(INDEX(tblConsorcios[Prazo (meses)],MOD($J8008,ROWS(tblConsorcios[Produto]))+1),"")</f>
        <v>200</v>
      </c>
      <c r="O8008" s="20" cm="1">
        <f t="array" ref="O8008">IFERROR(INDEX(tblConsorcios[Parcela Mensal (R$)],MOD($J8008,ROWS(tblConsorcios[Produto]))+1),"")</f>
        <v>3677.2</v>
      </c>
      <c r="P8008" s="20" t="str" cm="1">
        <f t="array" ref="P8008">IFERROR(INDEX(tblClientes[Dividendo Mensal (R$)],INT($J8008/ROWS(tblConsorcios[Produto]))+1),"")</f>
        <v/>
      </c>
      <c r="Q8008" s="20" t="str">
        <f t="shared" si="376"/>
        <v/>
      </c>
      <c r="R8008">
        <f t="shared" si="377"/>
        <v>0</v>
      </c>
    </row>
    <row r="8009" spans="10:18" x14ac:dyDescent="0.2">
      <c r="J8009">
        <f t="shared" si="375"/>
        <v>8007</v>
      </c>
      <c r="K8009" t="str" cm="1">
        <f t="array" ref="K8009">IFERROR(INDEX(tblClientes[Cliente],INT($J8009/ROWS(tblConsorcios[Produto]))+1),"")</f>
        <v/>
      </c>
      <c r="L8009" t="str" cm="1">
        <f t="array" ref="L8009">IFERROR(INDEX(tblConsorcios[Produto],MOD($J8009,ROWS(tblConsorcios[Produto]))+1),"")</f>
        <v>Imóvel IE550 – 240m</v>
      </c>
      <c r="M8009" s="20" cm="1">
        <f t="array" ref="M8009">IFERROR(INDEX(tblConsorcios[Valor da Carta (R$)],MOD($J8009,ROWS(tblConsorcios[Produto]))+1),"")</f>
        <v>550000</v>
      </c>
      <c r="N8009" s="2" cm="1">
        <f t="array" ref="N8009">IFERROR(INDEX(tblConsorcios[Prazo (meses)],MOD($J8009,ROWS(tblConsorcios[Produto]))+1),"")</f>
        <v>240</v>
      </c>
      <c r="O8009" s="20" cm="1">
        <f t="array" ref="O8009">IFERROR(INDEX(tblConsorcios[Parcela Mensal (R$)],MOD($J8009,ROWS(tblConsorcios[Produto]))+1),"")</f>
        <v>2951.67</v>
      </c>
      <c r="P8009" s="20" t="str" cm="1">
        <f t="array" ref="P8009">IFERROR(INDEX(tblClientes[Dividendo Mensal (R$)],INT($J8009/ROWS(tblConsorcios[Produto]))+1),"")</f>
        <v/>
      </c>
      <c r="Q8009" s="20" t="str">
        <f t="shared" si="376"/>
        <v/>
      </c>
      <c r="R8009">
        <f t="shared" si="377"/>
        <v>0</v>
      </c>
    </row>
    <row r="8010" spans="10:18" x14ac:dyDescent="0.2">
      <c r="J8010">
        <f t="shared" si="375"/>
        <v>8008</v>
      </c>
      <c r="K8010" t="str" cm="1">
        <f t="array" ref="K8010">IFERROR(INDEX(tblClientes[Cliente],INT($J8010/ROWS(tblConsorcios[Produto]))+1),"")</f>
        <v/>
      </c>
      <c r="L8010" t="str" cm="1">
        <f t="array" ref="L8010">IFERROR(INDEX(tblConsorcios[Produto],MOD($J8010,ROWS(tblConsorcios[Produto]))+1),"")</f>
        <v>Imóvel IE550 – 220m</v>
      </c>
      <c r="M8010" s="20" cm="1">
        <f t="array" ref="M8010">IFERROR(INDEX(tblConsorcios[Valor da Carta (R$)],MOD($J8010,ROWS(tblConsorcios[Produto]))+1),"")</f>
        <v>550000</v>
      </c>
      <c r="N8010" s="2" cm="1">
        <f t="array" ref="N8010">IFERROR(INDEX(tblConsorcios[Prazo (meses)],MOD($J8010,ROWS(tblConsorcios[Produto]))+1),"")</f>
        <v>220</v>
      </c>
      <c r="O8010" s="20" cm="1">
        <f t="array" ref="O8010">IFERROR(INDEX(tblConsorcios[Parcela Mensal (R$)],MOD($J8010,ROWS(tblConsorcios[Produto]))+1),"")</f>
        <v>3195</v>
      </c>
      <c r="P8010" s="20" t="str" cm="1">
        <f t="array" ref="P8010">IFERROR(INDEX(tblClientes[Dividendo Mensal (R$)],INT($J8010/ROWS(tblConsorcios[Produto]))+1),"")</f>
        <v/>
      </c>
      <c r="Q8010" s="20" t="str">
        <f t="shared" si="376"/>
        <v/>
      </c>
      <c r="R8010">
        <f t="shared" si="377"/>
        <v>0</v>
      </c>
    </row>
    <row r="8011" spans="10:18" x14ac:dyDescent="0.2">
      <c r="J8011">
        <f t="shared" si="375"/>
        <v>8009</v>
      </c>
      <c r="K8011" t="str" cm="1">
        <f t="array" ref="K8011">IFERROR(INDEX(tblClientes[Cliente],INT($J8011/ROWS(tblConsorcios[Produto]))+1),"")</f>
        <v/>
      </c>
      <c r="L8011" t="str" cm="1">
        <f t="array" ref="L8011">IFERROR(INDEX(tblConsorcios[Produto],MOD($J8011,ROWS(tblConsorcios[Produto]))+1),"")</f>
        <v>Imóvel IE550 – 200m</v>
      </c>
      <c r="M8011" s="20" cm="1">
        <f t="array" ref="M8011">IFERROR(INDEX(tblConsorcios[Valor da Carta (R$)],MOD($J8011,ROWS(tblConsorcios[Produto]))+1),"")</f>
        <v>550000</v>
      </c>
      <c r="N8011" s="2" cm="1">
        <f t="array" ref="N8011">IFERROR(INDEX(tblConsorcios[Prazo (meses)],MOD($J8011,ROWS(tblConsorcios[Produto]))+1),"")</f>
        <v>200</v>
      </c>
      <c r="O8011" s="20" cm="1">
        <f t="array" ref="O8011">IFERROR(INDEX(tblConsorcios[Parcela Mensal (R$)],MOD($J8011,ROWS(tblConsorcios[Produto]))+1),"")</f>
        <v>3487</v>
      </c>
      <c r="P8011" s="20" t="str" cm="1">
        <f t="array" ref="P8011">IFERROR(INDEX(tblClientes[Dividendo Mensal (R$)],INT($J8011/ROWS(tblConsorcios[Produto]))+1),"")</f>
        <v/>
      </c>
      <c r="Q8011" s="20" t="str">
        <f t="shared" si="376"/>
        <v/>
      </c>
      <c r="R8011">
        <f t="shared" si="377"/>
        <v>0</v>
      </c>
    </row>
    <row r="8012" spans="10:18" x14ac:dyDescent="0.2">
      <c r="J8012">
        <f t="shared" si="375"/>
        <v>8010</v>
      </c>
      <c r="K8012" t="str" cm="1">
        <f t="array" ref="K8012">IFERROR(INDEX(tblClientes[Cliente],INT($J8012/ROWS(tblConsorcios[Produto]))+1),"")</f>
        <v/>
      </c>
      <c r="L8012" t="str" cm="1">
        <f t="array" ref="L8012">IFERROR(INDEX(tblConsorcios[Produto],MOD($J8012,ROWS(tblConsorcios[Produto]))+1),"")</f>
        <v>Imóvel IE530 – 240m</v>
      </c>
      <c r="M8012" s="20" cm="1">
        <f t="array" ref="M8012">IFERROR(INDEX(tblConsorcios[Valor da Carta (R$)],MOD($J8012,ROWS(tblConsorcios[Produto]))+1),"")</f>
        <v>530000</v>
      </c>
      <c r="N8012" s="2" cm="1">
        <f t="array" ref="N8012">IFERROR(INDEX(tblConsorcios[Prazo (meses)],MOD($J8012,ROWS(tblConsorcios[Produto]))+1),"")</f>
        <v>240</v>
      </c>
      <c r="O8012" s="20" cm="1">
        <f t="array" ref="O8012">IFERROR(INDEX(tblConsorcios[Parcela Mensal (R$)],MOD($J8012,ROWS(tblConsorcios[Produto]))+1),"")</f>
        <v>2844.33</v>
      </c>
      <c r="P8012" s="20" t="str" cm="1">
        <f t="array" ref="P8012">IFERROR(INDEX(tblClientes[Dividendo Mensal (R$)],INT($J8012/ROWS(tblConsorcios[Produto]))+1),"")</f>
        <v/>
      </c>
      <c r="Q8012" s="20" t="str">
        <f t="shared" si="376"/>
        <v/>
      </c>
      <c r="R8012">
        <f t="shared" si="377"/>
        <v>0</v>
      </c>
    </row>
    <row r="8013" spans="10:18" x14ac:dyDescent="0.2">
      <c r="J8013">
        <f t="shared" si="375"/>
        <v>8011</v>
      </c>
      <c r="K8013" t="str" cm="1">
        <f t="array" ref="K8013">IFERROR(INDEX(tblClientes[Cliente],INT($J8013/ROWS(tblConsorcios[Produto]))+1),"")</f>
        <v/>
      </c>
      <c r="L8013" t="str" cm="1">
        <f t="array" ref="L8013">IFERROR(INDEX(tblConsorcios[Produto],MOD($J8013,ROWS(tblConsorcios[Produto]))+1),"")</f>
        <v>Imóvel IE530 – 220m</v>
      </c>
      <c r="M8013" s="20" cm="1">
        <f t="array" ref="M8013">IFERROR(INDEX(tblConsorcios[Valor da Carta (R$)],MOD($J8013,ROWS(tblConsorcios[Produto]))+1),"")</f>
        <v>530000</v>
      </c>
      <c r="N8013" s="2" cm="1">
        <f t="array" ref="N8013">IFERROR(INDEX(tblConsorcios[Prazo (meses)],MOD($J8013,ROWS(tblConsorcios[Produto]))+1),"")</f>
        <v>220</v>
      </c>
      <c r="O8013" s="20" cm="1">
        <f t="array" ref="O8013">IFERROR(INDEX(tblConsorcios[Parcela Mensal (R$)],MOD($J8013,ROWS(tblConsorcios[Produto]))+1),"")</f>
        <v>3078.82</v>
      </c>
      <c r="P8013" s="20" t="str" cm="1">
        <f t="array" ref="P8013">IFERROR(INDEX(tblClientes[Dividendo Mensal (R$)],INT($J8013/ROWS(tblConsorcios[Produto]))+1),"")</f>
        <v/>
      </c>
      <c r="Q8013" s="20" t="str">
        <f t="shared" si="376"/>
        <v/>
      </c>
      <c r="R8013">
        <f t="shared" si="377"/>
        <v>0</v>
      </c>
    </row>
    <row r="8014" spans="10:18" x14ac:dyDescent="0.2">
      <c r="J8014">
        <f t="shared" si="375"/>
        <v>8012</v>
      </c>
      <c r="K8014" t="str" cm="1">
        <f t="array" ref="K8014">IFERROR(INDEX(tblClientes[Cliente],INT($J8014/ROWS(tblConsorcios[Produto]))+1),"")</f>
        <v/>
      </c>
      <c r="L8014" t="str" cm="1">
        <f t="array" ref="L8014">IFERROR(INDEX(tblConsorcios[Produto],MOD($J8014,ROWS(tblConsorcios[Produto]))+1),"")</f>
        <v>Imóvel IE530 – 200m</v>
      </c>
      <c r="M8014" s="20" cm="1">
        <f t="array" ref="M8014">IFERROR(INDEX(tblConsorcios[Valor da Carta (R$)],MOD($J8014,ROWS(tblConsorcios[Produto]))+1),"")</f>
        <v>530000</v>
      </c>
      <c r="N8014" s="2" cm="1">
        <f t="array" ref="N8014">IFERROR(INDEX(tblConsorcios[Prazo (meses)],MOD($J8014,ROWS(tblConsorcios[Produto]))+1),"")</f>
        <v>200</v>
      </c>
      <c r="O8014" s="20" cm="1">
        <f t="array" ref="O8014">IFERROR(INDEX(tblConsorcios[Parcela Mensal (R$)],MOD($J8014,ROWS(tblConsorcios[Produto]))+1),"")</f>
        <v>3360.2</v>
      </c>
      <c r="P8014" s="20" t="str" cm="1">
        <f t="array" ref="P8014">IFERROR(INDEX(tblClientes[Dividendo Mensal (R$)],INT($J8014/ROWS(tblConsorcios[Produto]))+1),"")</f>
        <v/>
      </c>
      <c r="Q8014" s="20" t="str">
        <f t="shared" si="376"/>
        <v/>
      </c>
      <c r="R8014">
        <f t="shared" si="377"/>
        <v>0</v>
      </c>
    </row>
    <row r="8015" spans="10:18" x14ac:dyDescent="0.2">
      <c r="J8015">
        <f t="shared" si="375"/>
        <v>8013</v>
      </c>
      <c r="K8015" t="str" cm="1">
        <f t="array" ref="K8015">IFERROR(INDEX(tblClientes[Cliente],INT($J8015/ROWS(tblConsorcios[Produto]))+1),"")</f>
        <v/>
      </c>
      <c r="L8015" t="str" cm="1">
        <f t="array" ref="L8015">IFERROR(INDEX(tblConsorcios[Produto],MOD($J8015,ROWS(tblConsorcios[Produto]))+1),"")</f>
        <v>Imóvel IE500 – 240m</v>
      </c>
      <c r="M8015" s="20" cm="1">
        <f t="array" ref="M8015">IFERROR(INDEX(tblConsorcios[Valor da Carta (R$)],MOD($J8015,ROWS(tblConsorcios[Produto]))+1),"")</f>
        <v>500000</v>
      </c>
      <c r="N8015" s="2" cm="1">
        <f t="array" ref="N8015">IFERROR(INDEX(tblConsorcios[Prazo (meses)],MOD($J8015,ROWS(tblConsorcios[Produto]))+1),"")</f>
        <v>240</v>
      </c>
      <c r="O8015" s="20" cm="1">
        <f t="array" ref="O8015">IFERROR(INDEX(tblConsorcios[Parcela Mensal (R$)],MOD($J8015,ROWS(tblConsorcios[Produto]))+1),"")</f>
        <v>2683.33</v>
      </c>
      <c r="P8015" s="20" t="str" cm="1">
        <f t="array" ref="P8015">IFERROR(INDEX(tblClientes[Dividendo Mensal (R$)],INT($J8015/ROWS(tblConsorcios[Produto]))+1),"")</f>
        <v/>
      </c>
      <c r="Q8015" s="20" t="str">
        <f t="shared" si="376"/>
        <v/>
      </c>
      <c r="R8015">
        <f t="shared" si="377"/>
        <v>0</v>
      </c>
    </row>
    <row r="8016" spans="10:18" x14ac:dyDescent="0.2">
      <c r="J8016">
        <f t="shared" si="375"/>
        <v>8014</v>
      </c>
      <c r="K8016" t="str" cm="1">
        <f t="array" ref="K8016">IFERROR(INDEX(tblClientes[Cliente],INT($J8016/ROWS(tblConsorcios[Produto]))+1),"")</f>
        <v/>
      </c>
      <c r="L8016" t="str" cm="1">
        <f t="array" ref="L8016">IFERROR(INDEX(tblConsorcios[Produto],MOD($J8016,ROWS(tblConsorcios[Produto]))+1),"")</f>
        <v>Imóvel IE500 – 220m</v>
      </c>
      <c r="M8016" s="20" cm="1">
        <f t="array" ref="M8016">IFERROR(INDEX(tblConsorcios[Valor da Carta (R$)],MOD($J8016,ROWS(tblConsorcios[Produto]))+1),"")</f>
        <v>500000</v>
      </c>
      <c r="N8016" s="2" cm="1">
        <f t="array" ref="N8016">IFERROR(INDEX(tblConsorcios[Prazo (meses)],MOD($J8016,ROWS(tblConsorcios[Produto]))+1),"")</f>
        <v>220</v>
      </c>
      <c r="O8016" s="20" cm="1">
        <f t="array" ref="O8016">IFERROR(INDEX(tblConsorcios[Parcela Mensal (R$)],MOD($J8016,ROWS(tblConsorcios[Produto]))+1),"")</f>
        <v>2904.55</v>
      </c>
      <c r="P8016" s="20" t="str" cm="1">
        <f t="array" ref="P8016">IFERROR(INDEX(tblClientes[Dividendo Mensal (R$)],INT($J8016/ROWS(tblConsorcios[Produto]))+1),"")</f>
        <v/>
      </c>
      <c r="Q8016" s="20" t="str">
        <f t="shared" si="376"/>
        <v/>
      </c>
      <c r="R8016">
        <f t="shared" si="377"/>
        <v>0</v>
      </c>
    </row>
    <row r="8017" spans="10:18" x14ac:dyDescent="0.2">
      <c r="J8017">
        <f t="shared" si="375"/>
        <v>8015</v>
      </c>
      <c r="K8017" t="str" cm="1">
        <f t="array" ref="K8017">IFERROR(INDEX(tblClientes[Cliente],INT($J8017/ROWS(tblConsorcios[Produto]))+1),"")</f>
        <v/>
      </c>
      <c r="L8017" t="str" cm="1">
        <f t="array" ref="L8017">IFERROR(INDEX(tblConsorcios[Produto],MOD($J8017,ROWS(tblConsorcios[Produto]))+1),"")</f>
        <v>Imóvel IE500 – 200m</v>
      </c>
      <c r="M8017" s="20" cm="1">
        <f t="array" ref="M8017">IFERROR(INDEX(tblConsorcios[Valor da Carta (R$)],MOD($J8017,ROWS(tblConsorcios[Produto]))+1),"")</f>
        <v>500000</v>
      </c>
      <c r="N8017" s="2" cm="1">
        <f t="array" ref="N8017">IFERROR(INDEX(tblConsorcios[Prazo (meses)],MOD($J8017,ROWS(tblConsorcios[Produto]))+1),"")</f>
        <v>200</v>
      </c>
      <c r="O8017" s="20" cm="1">
        <f t="array" ref="O8017">IFERROR(INDEX(tblConsorcios[Parcela Mensal (R$)],MOD($J8017,ROWS(tblConsorcios[Produto]))+1),"")</f>
        <v>3170</v>
      </c>
      <c r="P8017" s="20" t="str" cm="1">
        <f t="array" ref="P8017">IFERROR(INDEX(tblClientes[Dividendo Mensal (R$)],INT($J8017/ROWS(tblConsorcios[Produto]))+1),"")</f>
        <v/>
      </c>
      <c r="Q8017" s="20" t="str">
        <f t="shared" si="376"/>
        <v/>
      </c>
      <c r="R8017">
        <f t="shared" si="377"/>
        <v>0</v>
      </c>
    </row>
    <row r="8018" spans="10:18" x14ac:dyDescent="0.2">
      <c r="J8018">
        <f t="shared" si="375"/>
        <v>8016</v>
      </c>
      <c r="K8018" t="str" cm="1">
        <f t="array" ref="K8018">IFERROR(INDEX(tblClientes[Cliente],INT($J8018/ROWS(tblConsorcios[Produto]))+1),"")</f>
        <v/>
      </c>
      <c r="L8018" t="str" cm="1">
        <f t="array" ref="L8018">IFERROR(INDEX(tblConsorcios[Produto],MOD($J8018,ROWS(tblConsorcios[Produto]))+1),"")</f>
        <v>Imóvel IE480 – 240m</v>
      </c>
      <c r="M8018" s="20" cm="1">
        <f t="array" ref="M8018">IFERROR(INDEX(tblConsorcios[Valor da Carta (R$)],MOD($J8018,ROWS(tblConsorcios[Produto]))+1),"")</f>
        <v>480000</v>
      </c>
      <c r="N8018" s="2" cm="1">
        <f t="array" ref="N8018">IFERROR(INDEX(tblConsorcios[Prazo (meses)],MOD($J8018,ROWS(tblConsorcios[Produto]))+1),"")</f>
        <v>240</v>
      </c>
      <c r="O8018" s="20" cm="1">
        <f t="array" ref="O8018">IFERROR(INDEX(tblConsorcios[Parcela Mensal (R$)],MOD($J8018,ROWS(tblConsorcios[Produto]))+1),"")</f>
        <v>2576</v>
      </c>
      <c r="P8018" s="20" t="str" cm="1">
        <f t="array" ref="P8018">IFERROR(INDEX(tblClientes[Dividendo Mensal (R$)],INT($J8018/ROWS(tblConsorcios[Produto]))+1),"")</f>
        <v/>
      </c>
      <c r="Q8018" s="20" t="str">
        <f t="shared" si="376"/>
        <v/>
      </c>
      <c r="R8018">
        <f t="shared" si="377"/>
        <v>0</v>
      </c>
    </row>
    <row r="8019" spans="10:18" x14ac:dyDescent="0.2">
      <c r="J8019">
        <f t="shared" si="375"/>
        <v>8017</v>
      </c>
      <c r="K8019" t="str" cm="1">
        <f t="array" ref="K8019">IFERROR(INDEX(tblClientes[Cliente],INT($J8019/ROWS(tblConsorcios[Produto]))+1),"")</f>
        <v/>
      </c>
      <c r="L8019" t="str" cm="1">
        <f t="array" ref="L8019">IFERROR(INDEX(tblConsorcios[Produto],MOD($J8019,ROWS(tblConsorcios[Produto]))+1),"")</f>
        <v>Imóvel IE480 – 220m</v>
      </c>
      <c r="M8019" s="20" cm="1">
        <f t="array" ref="M8019">IFERROR(INDEX(tblConsorcios[Valor da Carta (R$)],MOD($J8019,ROWS(tblConsorcios[Produto]))+1),"")</f>
        <v>480000</v>
      </c>
      <c r="N8019" s="2" cm="1">
        <f t="array" ref="N8019">IFERROR(INDEX(tblConsorcios[Prazo (meses)],MOD($J8019,ROWS(tblConsorcios[Produto]))+1),"")</f>
        <v>220</v>
      </c>
      <c r="O8019" s="20" cm="1">
        <f t="array" ref="O8019">IFERROR(INDEX(tblConsorcios[Parcela Mensal (R$)],MOD($J8019,ROWS(tblConsorcios[Produto]))+1),"")</f>
        <v>2788.36</v>
      </c>
      <c r="P8019" s="20" t="str" cm="1">
        <f t="array" ref="P8019">IFERROR(INDEX(tblClientes[Dividendo Mensal (R$)],INT($J8019/ROWS(tblConsorcios[Produto]))+1),"")</f>
        <v/>
      </c>
      <c r="Q8019" s="20" t="str">
        <f t="shared" si="376"/>
        <v/>
      </c>
      <c r="R8019">
        <f t="shared" si="377"/>
        <v>0</v>
      </c>
    </row>
    <row r="8020" spans="10:18" x14ac:dyDescent="0.2">
      <c r="J8020">
        <f t="shared" si="375"/>
        <v>8018</v>
      </c>
      <c r="K8020" t="str" cm="1">
        <f t="array" ref="K8020">IFERROR(INDEX(tblClientes[Cliente],INT($J8020/ROWS(tblConsorcios[Produto]))+1),"")</f>
        <v/>
      </c>
      <c r="L8020" t="str" cm="1">
        <f t="array" ref="L8020">IFERROR(INDEX(tblConsorcios[Produto],MOD($J8020,ROWS(tblConsorcios[Produto]))+1),"")</f>
        <v>Imóvel IE480 – 200m</v>
      </c>
      <c r="M8020" s="20" cm="1">
        <f t="array" ref="M8020">IFERROR(INDEX(tblConsorcios[Valor da Carta (R$)],MOD($J8020,ROWS(tblConsorcios[Produto]))+1),"")</f>
        <v>480000</v>
      </c>
      <c r="N8020" s="2" cm="1">
        <f t="array" ref="N8020">IFERROR(INDEX(tblConsorcios[Prazo (meses)],MOD($J8020,ROWS(tblConsorcios[Produto]))+1),"")</f>
        <v>200</v>
      </c>
      <c r="O8020" s="20" cm="1">
        <f t="array" ref="O8020">IFERROR(INDEX(tblConsorcios[Parcela Mensal (R$)],MOD($J8020,ROWS(tblConsorcios[Produto]))+1),"")</f>
        <v>3043.2</v>
      </c>
      <c r="P8020" s="20" t="str" cm="1">
        <f t="array" ref="P8020">IFERROR(INDEX(tblClientes[Dividendo Mensal (R$)],INT($J8020/ROWS(tblConsorcios[Produto]))+1),"")</f>
        <v/>
      </c>
      <c r="Q8020" s="20" t="str">
        <f t="shared" si="376"/>
        <v/>
      </c>
      <c r="R8020">
        <f t="shared" si="377"/>
        <v>0</v>
      </c>
    </row>
    <row r="8021" spans="10:18" x14ac:dyDescent="0.2">
      <c r="J8021">
        <f t="shared" si="375"/>
        <v>8019</v>
      </c>
      <c r="K8021" t="str" cm="1">
        <f t="array" ref="K8021">IFERROR(INDEX(tblClientes[Cliente],INT($J8021/ROWS(tblConsorcios[Produto]))+1),"")</f>
        <v/>
      </c>
      <c r="L8021" t="str" cm="1">
        <f t="array" ref="L8021">IFERROR(INDEX(tblConsorcios[Produto],MOD($J8021,ROWS(tblConsorcios[Produto]))+1),"")</f>
        <v>Imóvel IE450 – 240m</v>
      </c>
      <c r="M8021" s="20" cm="1">
        <f t="array" ref="M8021">IFERROR(INDEX(tblConsorcios[Valor da Carta (R$)],MOD($J8021,ROWS(tblConsorcios[Produto]))+1),"")</f>
        <v>450000</v>
      </c>
      <c r="N8021" s="2" cm="1">
        <f t="array" ref="N8021">IFERROR(INDEX(tblConsorcios[Prazo (meses)],MOD($J8021,ROWS(tblConsorcios[Produto]))+1),"")</f>
        <v>240</v>
      </c>
      <c r="O8021" s="20" cm="1">
        <f t="array" ref="O8021">IFERROR(INDEX(tblConsorcios[Parcela Mensal (R$)],MOD($J8021,ROWS(tblConsorcios[Produto]))+1),"")</f>
        <v>2415</v>
      </c>
      <c r="P8021" s="20" t="str" cm="1">
        <f t="array" ref="P8021">IFERROR(INDEX(tblClientes[Dividendo Mensal (R$)],INT($J8021/ROWS(tblConsorcios[Produto]))+1),"")</f>
        <v/>
      </c>
      <c r="Q8021" s="20" t="str">
        <f t="shared" si="376"/>
        <v/>
      </c>
      <c r="R8021">
        <f t="shared" si="377"/>
        <v>0</v>
      </c>
    </row>
    <row r="8022" spans="10:18" x14ac:dyDescent="0.2">
      <c r="J8022">
        <f t="shared" si="375"/>
        <v>8020</v>
      </c>
      <c r="K8022" t="str" cm="1">
        <f t="array" ref="K8022">IFERROR(INDEX(tblClientes[Cliente],INT($J8022/ROWS(tblConsorcios[Produto]))+1),"")</f>
        <v/>
      </c>
      <c r="L8022" t="str" cm="1">
        <f t="array" ref="L8022">IFERROR(INDEX(tblConsorcios[Produto],MOD($J8022,ROWS(tblConsorcios[Produto]))+1),"")</f>
        <v>Imóvel IE450 – 220m</v>
      </c>
      <c r="M8022" s="20" cm="1">
        <f t="array" ref="M8022">IFERROR(INDEX(tblConsorcios[Valor da Carta (R$)],MOD($J8022,ROWS(tblConsorcios[Produto]))+1),"")</f>
        <v>450000</v>
      </c>
      <c r="N8022" s="2" cm="1">
        <f t="array" ref="N8022">IFERROR(INDEX(tblConsorcios[Prazo (meses)],MOD($J8022,ROWS(tblConsorcios[Produto]))+1),"")</f>
        <v>220</v>
      </c>
      <c r="O8022" s="20" cm="1">
        <f t="array" ref="O8022">IFERROR(INDEX(tblConsorcios[Parcela Mensal (R$)],MOD($J8022,ROWS(tblConsorcios[Produto]))+1),"")</f>
        <v>2614.09</v>
      </c>
      <c r="P8022" s="20" t="str" cm="1">
        <f t="array" ref="P8022">IFERROR(INDEX(tblClientes[Dividendo Mensal (R$)],INT($J8022/ROWS(tblConsorcios[Produto]))+1),"")</f>
        <v/>
      </c>
      <c r="Q8022" s="20" t="str">
        <f t="shared" si="376"/>
        <v/>
      </c>
      <c r="R8022">
        <f t="shared" si="377"/>
        <v>0</v>
      </c>
    </row>
    <row r="8023" spans="10:18" x14ac:dyDescent="0.2">
      <c r="J8023">
        <f t="shared" si="375"/>
        <v>8021</v>
      </c>
      <c r="K8023" t="str" cm="1">
        <f t="array" ref="K8023">IFERROR(INDEX(tblClientes[Cliente],INT($J8023/ROWS(tblConsorcios[Produto]))+1),"")</f>
        <v/>
      </c>
      <c r="L8023" t="str" cm="1">
        <f t="array" ref="L8023">IFERROR(INDEX(tblConsorcios[Produto],MOD($J8023,ROWS(tblConsorcios[Produto]))+1),"")</f>
        <v>Imóvel IE450 – 200m</v>
      </c>
      <c r="M8023" s="20" cm="1">
        <f t="array" ref="M8023">IFERROR(INDEX(tblConsorcios[Valor da Carta (R$)],MOD($J8023,ROWS(tblConsorcios[Produto]))+1),"")</f>
        <v>450000</v>
      </c>
      <c r="N8023" s="2" cm="1">
        <f t="array" ref="N8023">IFERROR(INDEX(tblConsorcios[Prazo (meses)],MOD($J8023,ROWS(tblConsorcios[Produto]))+1),"")</f>
        <v>200</v>
      </c>
      <c r="O8023" s="20" cm="1">
        <f t="array" ref="O8023">IFERROR(INDEX(tblConsorcios[Parcela Mensal (R$)],MOD($J8023,ROWS(tblConsorcios[Produto]))+1),"")</f>
        <v>2853</v>
      </c>
      <c r="P8023" s="20" t="str" cm="1">
        <f t="array" ref="P8023">IFERROR(INDEX(tblClientes[Dividendo Mensal (R$)],INT($J8023/ROWS(tblConsorcios[Produto]))+1),"")</f>
        <v/>
      </c>
      <c r="Q8023" s="20" t="str">
        <f t="shared" si="376"/>
        <v/>
      </c>
      <c r="R8023">
        <f t="shared" si="377"/>
        <v>0</v>
      </c>
    </row>
    <row r="8024" spans="10:18" x14ac:dyDescent="0.2">
      <c r="J8024">
        <f t="shared" si="375"/>
        <v>8022</v>
      </c>
      <c r="K8024" t="str" cm="1">
        <f t="array" ref="K8024">IFERROR(INDEX(tblClientes[Cliente],INT($J8024/ROWS(tblConsorcios[Produto]))+1),"")</f>
        <v/>
      </c>
      <c r="L8024" t="str" cm="1">
        <f t="array" ref="L8024">IFERROR(INDEX(tblConsorcios[Produto],MOD($J8024,ROWS(tblConsorcios[Produto]))+1),"")</f>
        <v>Imóvel IE430 – 240m</v>
      </c>
      <c r="M8024" s="20" cm="1">
        <f t="array" ref="M8024">IFERROR(INDEX(tblConsorcios[Valor da Carta (R$)],MOD($J8024,ROWS(tblConsorcios[Produto]))+1),"")</f>
        <v>430000</v>
      </c>
      <c r="N8024" s="2" cm="1">
        <f t="array" ref="N8024">IFERROR(INDEX(tblConsorcios[Prazo (meses)],MOD($J8024,ROWS(tblConsorcios[Produto]))+1),"")</f>
        <v>240</v>
      </c>
      <c r="O8024" s="20" cm="1">
        <f t="array" ref="O8024">IFERROR(INDEX(tblConsorcios[Parcela Mensal (R$)],MOD($J8024,ROWS(tblConsorcios[Produto]))+1),"")</f>
        <v>2307.67</v>
      </c>
      <c r="P8024" s="20" t="str" cm="1">
        <f t="array" ref="P8024">IFERROR(INDEX(tblClientes[Dividendo Mensal (R$)],INT($J8024/ROWS(tblConsorcios[Produto]))+1),"")</f>
        <v/>
      </c>
      <c r="Q8024" s="20" t="str">
        <f t="shared" si="376"/>
        <v/>
      </c>
      <c r="R8024">
        <f t="shared" si="377"/>
        <v>0</v>
      </c>
    </row>
    <row r="8025" spans="10:18" x14ac:dyDescent="0.2">
      <c r="J8025">
        <f t="shared" si="375"/>
        <v>8023</v>
      </c>
      <c r="K8025" t="str" cm="1">
        <f t="array" ref="K8025">IFERROR(INDEX(tblClientes[Cliente],INT($J8025/ROWS(tblConsorcios[Produto]))+1),"")</f>
        <v/>
      </c>
      <c r="L8025" t="str" cm="1">
        <f t="array" ref="L8025">IFERROR(INDEX(tblConsorcios[Produto],MOD($J8025,ROWS(tblConsorcios[Produto]))+1),"")</f>
        <v>Imóvel IE430 – 220m</v>
      </c>
      <c r="M8025" s="20" cm="1">
        <f t="array" ref="M8025">IFERROR(INDEX(tblConsorcios[Valor da Carta (R$)],MOD($J8025,ROWS(tblConsorcios[Produto]))+1),"")</f>
        <v>430000</v>
      </c>
      <c r="N8025" s="2" cm="1">
        <f t="array" ref="N8025">IFERROR(INDEX(tblConsorcios[Prazo (meses)],MOD($J8025,ROWS(tblConsorcios[Produto]))+1),"")</f>
        <v>220</v>
      </c>
      <c r="O8025" s="20" cm="1">
        <f t="array" ref="O8025">IFERROR(INDEX(tblConsorcios[Parcela Mensal (R$)],MOD($J8025,ROWS(tblConsorcios[Produto]))+1),"")</f>
        <v>2497.91</v>
      </c>
      <c r="P8025" s="20" t="str" cm="1">
        <f t="array" ref="P8025">IFERROR(INDEX(tblClientes[Dividendo Mensal (R$)],INT($J8025/ROWS(tblConsorcios[Produto]))+1),"")</f>
        <v/>
      </c>
      <c r="Q8025" s="20" t="str">
        <f t="shared" si="376"/>
        <v/>
      </c>
      <c r="R8025">
        <f t="shared" si="377"/>
        <v>0</v>
      </c>
    </row>
    <row r="8026" spans="10:18" x14ac:dyDescent="0.2">
      <c r="J8026">
        <f t="shared" si="375"/>
        <v>8024</v>
      </c>
      <c r="K8026" t="str" cm="1">
        <f t="array" ref="K8026">IFERROR(INDEX(tblClientes[Cliente],INT($J8026/ROWS(tblConsorcios[Produto]))+1),"")</f>
        <v/>
      </c>
      <c r="L8026" t="str" cm="1">
        <f t="array" ref="L8026">IFERROR(INDEX(tblConsorcios[Produto],MOD($J8026,ROWS(tblConsorcios[Produto]))+1),"")</f>
        <v>Imóvel IE430 – 200m</v>
      </c>
      <c r="M8026" s="20" cm="1">
        <f t="array" ref="M8026">IFERROR(INDEX(tblConsorcios[Valor da Carta (R$)],MOD($J8026,ROWS(tblConsorcios[Produto]))+1),"")</f>
        <v>430000</v>
      </c>
      <c r="N8026" s="2" cm="1">
        <f t="array" ref="N8026">IFERROR(INDEX(tblConsorcios[Prazo (meses)],MOD($J8026,ROWS(tblConsorcios[Produto]))+1),"")</f>
        <v>200</v>
      </c>
      <c r="O8026" s="20" cm="1">
        <f t="array" ref="O8026">IFERROR(INDEX(tblConsorcios[Parcela Mensal (R$)],MOD($J8026,ROWS(tblConsorcios[Produto]))+1),"")</f>
        <v>2726.2</v>
      </c>
      <c r="P8026" s="20" t="str" cm="1">
        <f t="array" ref="P8026">IFERROR(INDEX(tblClientes[Dividendo Mensal (R$)],INT($J8026/ROWS(tblConsorcios[Produto]))+1),"")</f>
        <v/>
      </c>
      <c r="Q8026" s="20" t="str">
        <f t="shared" si="376"/>
        <v/>
      </c>
      <c r="R8026">
        <f t="shared" si="377"/>
        <v>0</v>
      </c>
    </row>
    <row r="8027" spans="10:18" x14ac:dyDescent="0.2">
      <c r="J8027">
        <f t="shared" si="375"/>
        <v>8025</v>
      </c>
      <c r="K8027" t="str" cm="1">
        <f t="array" ref="K8027">IFERROR(INDEX(tblClientes[Cliente],INT($J8027/ROWS(tblConsorcios[Produto]))+1),"")</f>
        <v/>
      </c>
      <c r="L8027" t="str" cm="1">
        <f t="array" ref="L8027">IFERROR(INDEX(tblConsorcios[Produto],MOD($J8027,ROWS(tblConsorcios[Produto]))+1),"")</f>
        <v>Imóvel IE400 – 240m</v>
      </c>
      <c r="M8027" s="20" cm="1">
        <f t="array" ref="M8027">IFERROR(INDEX(tblConsorcios[Valor da Carta (R$)],MOD($J8027,ROWS(tblConsorcios[Produto]))+1),"")</f>
        <v>400000</v>
      </c>
      <c r="N8027" s="2" cm="1">
        <f t="array" ref="N8027">IFERROR(INDEX(tblConsorcios[Prazo (meses)],MOD($J8027,ROWS(tblConsorcios[Produto]))+1),"")</f>
        <v>240</v>
      </c>
      <c r="O8027" s="20" cm="1">
        <f t="array" ref="O8027">IFERROR(INDEX(tblConsorcios[Parcela Mensal (R$)],MOD($J8027,ROWS(tblConsorcios[Produto]))+1),"")</f>
        <v>2146.67</v>
      </c>
      <c r="P8027" s="20" t="str" cm="1">
        <f t="array" ref="P8027">IFERROR(INDEX(tblClientes[Dividendo Mensal (R$)],INT($J8027/ROWS(tblConsorcios[Produto]))+1),"")</f>
        <v/>
      </c>
      <c r="Q8027" s="20" t="str">
        <f t="shared" si="376"/>
        <v/>
      </c>
      <c r="R8027">
        <f t="shared" si="377"/>
        <v>0</v>
      </c>
    </row>
    <row r="8028" spans="10:18" x14ac:dyDescent="0.2">
      <c r="J8028">
        <f t="shared" si="375"/>
        <v>8026</v>
      </c>
      <c r="K8028" t="str" cm="1">
        <f t="array" ref="K8028">IFERROR(INDEX(tblClientes[Cliente],INT($J8028/ROWS(tblConsorcios[Produto]))+1),"")</f>
        <v/>
      </c>
      <c r="L8028" t="str" cm="1">
        <f t="array" ref="L8028">IFERROR(INDEX(tblConsorcios[Produto],MOD($J8028,ROWS(tblConsorcios[Produto]))+1),"")</f>
        <v>Imóvel IE400 – 220m</v>
      </c>
      <c r="M8028" s="20" cm="1">
        <f t="array" ref="M8028">IFERROR(INDEX(tblConsorcios[Valor da Carta (R$)],MOD($J8028,ROWS(tblConsorcios[Produto]))+1),"")</f>
        <v>400000</v>
      </c>
      <c r="N8028" s="2" cm="1">
        <f t="array" ref="N8028">IFERROR(INDEX(tblConsorcios[Prazo (meses)],MOD($J8028,ROWS(tblConsorcios[Produto]))+1),"")</f>
        <v>220</v>
      </c>
      <c r="O8028" s="20" cm="1">
        <f t="array" ref="O8028">IFERROR(INDEX(tblConsorcios[Parcela Mensal (R$)],MOD($J8028,ROWS(tblConsorcios[Produto]))+1),"")</f>
        <v>2323.64</v>
      </c>
      <c r="P8028" s="20" t="str" cm="1">
        <f t="array" ref="P8028">IFERROR(INDEX(tblClientes[Dividendo Mensal (R$)],INT($J8028/ROWS(tblConsorcios[Produto]))+1),"")</f>
        <v/>
      </c>
      <c r="Q8028" s="20" t="str">
        <f t="shared" si="376"/>
        <v/>
      </c>
      <c r="R8028">
        <f t="shared" si="377"/>
        <v>0</v>
      </c>
    </row>
    <row r="8029" spans="10:18" x14ac:dyDescent="0.2">
      <c r="J8029">
        <f t="shared" si="375"/>
        <v>8027</v>
      </c>
      <c r="K8029" t="str" cm="1">
        <f t="array" ref="K8029">IFERROR(INDEX(tblClientes[Cliente],INT($J8029/ROWS(tblConsorcios[Produto]))+1),"")</f>
        <v/>
      </c>
      <c r="L8029" t="str" cm="1">
        <f t="array" ref="L8029">IFERROR(INDEX(tblConsorcios[Produto],MOD($J8029,ROWS(tblConsorcios[Produto]))+1),"")</f>
        <v>Imóvel IE400 – 200m</v>
      </c>
      <c r="M8029" s="20" cm="1">
        <f t="array" ref="M8029">IFERROR(INDEX(tblConsorcios[Valor da Carta (R$)],MOD($J8029,ROWS(tblConsorcios[Produto]))+1),"")</f>
        <v>400000</v>
      </c>
      <c r="N8029" s="2" cm="1">
        <f t="array" ref="N8029">IFERROR(INDEX(tblConsorcios[Prazo (meses)],MOD($J8029,ROWS(tblConsorcios[Produto]))+1),"")</f>
        <v>200</v>
      </c>
      <c r="O8029" s="20" cm="1">
        <f t="array" ref="O8029">IFERROR(INDEX(tblConsorcios[Parcela Mensal (R$)],MOD($J8029,ROWS(tblConsorcios[Produto]))+1),"")</f>
        <v>2536</v>
      </c>
      <c r="P8029" s="20" t="str" cm="1">
        <f t="array" ref="P8029">IFERROR(INDEX(tblClientes[Dividendo Mensal (R$)],INT($J8029/ROWS(tblConsorcios[Produto]))+1),"")</f>
        <v/>
      </c>
      <c r="Q8029" s="20" t="str">
        <f t="shared" si="376"/>
        <v/>
      </c>
      <c r="R8029">
        <f t="shared" si="377"/>
        <v>0</v>
      </c>
    </row>
    <row r="8030" spans="10:18" x14ac:dyDescent="0.2">
      <c r="J8030">
        <f t="shared" si="375"/>
        <v>8028</v>
      </c>
      <c r="K8030" t="str" cm="1">
        <f t="array" ref="K8030">IFERROR(INDEX(tblClientes[Cliente],INT($J8030/ROWS(tblConsorcios[Produto]))+1),"")</f>
        <v/>
      </c>
      <c r="L8030" t="str" cm="1">
        <f t="array" ref="L8030">IFERROR(INDEX(tblConsorcios[Produto],MOD($J8030,ROWS(tblConsorcios[Produto]))+1),"")</f>
        <v>Imóvel IE380 – 240m</v>
      </c>
      <c r="M8030" s="20" cm="1">
        <f t="array" ref="M8030">IFERROR(INDEX(tblConsorcios[Valor da Carta (R$)],MOD($J8030,ROWS(tblConsorcios[Produto]))+1),"")</f>
        <v>380000</v>
      </c>
      <c r="N8030" s="2" cm="1">
        <f t="array" ref="N8030">IFERROR(INDEX(tblConsorcios[Prazo (meses)],MOD($J8030,ROWS(tblConsorcios[Produto]))+1),"")</f>
        <v>240</v>
      </c>
      <c r="O8030" s="20" cm="1">
        <f t="array" ref="O8030">IFERROR(INDEX(tblConsorcios[Parcela Mensal (R$)],MOD($J8030,ROWS(tblConsorcios[Produto]))+1),"")</f>
        <v>2039.33</v>
      </c>
      <c r="P8030" s="20" t="str" cm="1">
        <f t="array" ref="P8030">IFERROR(INDEX(tblClientes[Dividendo Mensal (R$)],INT($J8030/ROWS(tblConsorcios[Produto]))+1),"")</f>
        <v/>
      </c>
      <c r="Q8030" s="20" t="str">
        <f t="shared" si="376"/>
        <v/>
      </c>
      <c r="R8030">
        <f t="shared" si="377"/>
        <v>0</v>
      </c>
    </row>
    <row r="8031" spans="10:18" x14ac:dyDescent="0.2">
      <c r="J8031">
        <f t="shared" si="375"/>
        <v>8029</v>
      </c>
      <c r="K8031" t="str" cm="1">
        <f t="array" ref="K8031">IFERROR(INDEX(tblClientes[Cliente],INT($J8031/ROWS(tblConsorcios[Produto]))+1),"")</f>
        <v/>
      </c>
      <c r="L8031" t="str" cm="1">
        <f t="array" ref="L8031">IFERROR(INDEX(tblConsorcios[Produto],MOD($J8031,ROWS(tblConsorcios[Produto]))+1),"")</f>
        <v>Imóvel IE380 – 220m</v>
      </c>
      <c r="M8031" s="20" cm="1">
        <f t="array" ref="M8031">IFERROR(INDEX(tblConsorcios[Valor da Carta (R$)],MOD($J8031,ROWS(tblConsorcios[Produto]))+1),"")</f>
        <v>380000</v>
      </c>
      <c r="N8031" s="2" cm="1">
        <f t="array" ref="N8031">IFERROR(INDEX(tblConsorcios[Prazo (meses)],MOD($J8031,ROWS(tblConsorcios[Produto]))+1),"")</f>
        <v>220</v>
      </c>
      <c r="O8031" s="20" cm="1">
        <f t="array" ref="O8031">IFERROR(INDEX(tblConsorcios[Parcela Mensal (R$)],MOD($J8031,ROWS(tblConsorcios[Produto]))+1),"")</f>
        <v>2207.4499999999998</v>
      </c>
      <c r="P8031" s="20" t="str" cm="1">
        <f t="array" ref="P8031">IFERROR(INDEX(tblClientes[Dividendo Mensal (R$)],INT($J8031/ROWS(tblConsorcios[Produto]))+1),"")</f>
        <v/>
      </c>
      <c r="Q8031" s="20" t="str">
        <f t="shared" si="376"/>
        <v/>
      </c>
      <c r="R8031">
        <f t="shared" si="377"/>
        <v>0</v>
      </c>
    </row>
    <row r="8032" spans="10:18" x14ac:dyDescent="0.2">
      <c r="J8032">
        <f t="shared" si="375"/>
        <v>8030</v>
      </c>
      <c r="K8032" t="str" cm="1">
        <f t="array" ref="K8032">IFERROR(INDEX(tblClientes[Cliente],INT($J8032/ROWS(tblConsorcios[Produto]))+1),"")</f>
        <v/>
      </c>
      <c r="L8032" t="str" cm="1">
        <f t="array" ref="L8032">IFERROR(INDEX(tblConsorcios[Produto],MOD($J8032,ROWS(tblConsorcios[Produto]))+1),"")</f>
        <v>Imóvel IE380 – 200m</v>
      </c>
      <c r="M8032" s="20" cm="1">
        <f t="array" ref="M8032">IFERROR(INDEX(tblConsorcios[Valor da Carta (R$)],MOD($J8032,ROWS(tblConsorcios[Produto]))+1),"")</f>
        <v>380000</v>
      </c>
      <c r="N8032" s="2" cm="1">
        <f t="array" ref="N8032">IFERROR(INDEX(tblConsorcios[Prazo (meses)],MOD($J8032,ROWS(tblConsorcios[Produto]))+1),"")</f>
        <v>200</v>
      </c>
      <c r="O8032" s="20" cm="1">
        <f t="array" ref="O8032">IFERROR(INDEX(tblConsorcios[Parcela Mensal (R$)],MOD($J8032,ROWS(tblConsorcios[Produto]))+1),"")</f>
        <v>2409.1999999999998</v>
      </c>
      <c r="P8032" s="20" t="str" cm="1">
        <f t="array" ref="P8032">IFERROR(INDEX(tblClientes[Dividendo Mensal (R$)],INT($J8032/ROWS(tblConsorcios[Produto]))+1),"")</f>
        <v/>
      </c>
      <c r="Q8032" s="20" t="str">
        <f t="shared" si="376"/>
        <v/>
      </c>
      <c r="R8032">
        <f t="shared" si="377"/>
        <v>0</v>
      </c>
    </row>
    <row r="8033" spans="10:18" x14ac:dyDescent="0.2">
      <c r="J8033">
        <f t="shared" si="375"/>
        <v>8031</v>
      </c>
      <c r="K8033" t="str" cm="1">
        <f t="array" ref="K8033">IFERROR(INDEX(tblClientes[Cliente],INT($J8033/ROWS(tblConsorcios[Produto]))+1),"")</f>
        <v/>
      </c>
      <c r="L8033" t="str" cm="1">
        <f t="array" ref="L8033">IFERROR(INDEX(tblConsorcios[Produto],MOD($J8033,ROWS(tblConsorcios[Produto]))+1),"")</f>
        <v>Imóvel IE350 – 240m</v>
      </c>
      <c r="M8033" s="20" cm="1">
        <f t="array" ref="M8033">IFERROR(INDEX(tblConsorcios[Valor da Carta (R$)],MOD($J8033,ROWS(tblConsorcios[Produto]))+1),"")</f>
        <v>350000</v>
      </c>
      <c r="N8033" s="2" cm="1">
        <f t="array" ref="N8033">IFERROR(INDEX(tblConsorcios[Prazo (meses)],MOD($J8033,ROWS(tblConsorcios[Produto]))+1),"")</f>
        <v>240</v>
      </c>
      <c r="O8033" s="20" cm="1">
        <f t="array" ref="O8033">IFERROR(INDEX(tblConsorcios[Parcela Mensal (R$)],MOD($J8033,ROWS(tblConsorcios[Produto]))+1),"")</f>
        <v>1878.33</v>
      </c>
      <c r="P8033" s="20" t="str" cm="1">
        <f t="array" ref="P8033">IFERROR(INDEX(tblClientes[Dividendo Mensal (R$)],INT($J8033/ROWS(tblConsorcios[Produto]))+1),"")</f>
        <v/>
      </c>
      <c r="Q8033" s="20" t="str">
        <f t="shared" si="376"/>
        <v/>
      </c>
      <c r="R8033">
        <f t="shared" si="377"/>
        <v>0</v>
      </c>
    </row>
    <row r="8034" spans="10:18" x14ac:dyDescent="0.2">
      <c r="J8034">
        <f t="shared" si="375"/>
        <v>8032</v>
      </c>
      <c r="K8034" t="str" cm="1">
        <f t="array" ref="K8034">IFERROR(INDEX(tblClientes[Cliente],INT($J8034/ROWS(tblConsorcios[Produto]))+1),"")</f>
        <v/>
      </c>
      <c r="L8034" t="str" cm="1">
        <f t="array" ref="L8034">IFERROR(INDEX(tblConsorcios[Produto],MOD($J8034,ROWS(tblConsorcios[Produto]))+1),"")</f>
        <v>Imóvel IE350 – 220m</v>
      </c>
      <c r="M8034" s="20" cm="1">
        <f t="array" ref="M8034">IFERROR(INDEX(tblConsorcios[Valor da Carta (R$)],MOD($J8034,ROWS(tblConsorcios[Produto]))+1),"")</f>
        <v>350000</v>
      </c>
      <c r="N8034" s="2" cm="1">
        <f t="array" ref="N8034">IFERROR(INDEX(tblConsorcios[Prazo (meses)],MOD($J8034,ROWS(tblConsorcios[Produto]))+1),"")</f>
        <v>220</v>
      </c>
      <c r="O8034" s="20" cm="1">
        <f t="array" ref="O8034">IFERROR(INDEX(tblConsorcios[Parcela Mensal (R$)],MOD($J8034,ROWS(tblConsorcios[Produto]))+1),"")</f>
        <v>2033.18</v>
      </c>
      <c r="P8034" s="20" t="str" cm="1">
        <f t="array" ref="P8034">IFERROR(INDEX(tblClientes[Dividendo Mensal (R$)],INT($J8034/ROWS(tblConsorcios[Produto]))+1),"")</f>
        <v/>
      </c>
      <c r="Q8034" s="20" t="str">
        <f t="shared" si="376"/>
        <v/>
      </c>
      <c r="R8034">
        <f t="shared" si="377"/>
        <v>0</v>
      </c>
    </row>
    <row r="8035" spans="10:18" x14ac:dyDescent="0.2">
      <c r="J8035">
        <f t="shared" si="375"/>
        <v>8033</v>
      </c>
      <c r="K8035" t="str" cm="1">
        <f t="array" ref="K8035">IFERROR(INDEX(tblClientes[Cliente],INT($J8035/ROWS(tblConsorcios[Produto]))+1),"")</f>
        <v/>
      </c>
      <c r="L8035" t="str" cm="1">
        <f t="array" ref="L8035">IFERROR(INDEX(tblConsorcios[Produto],MOD($J8035,ROWS(tblConsorcios[Produto]))+1),"")</f>
        <v>Imóvel IE350 – 200m</v>
      </c>
      <c r="M8035" s="20" cm="1">
        <f t="array" ref="M8035">IFERROR(INDEX(tblConsorcios[Valor da Carta (R$)],MOD($J8035,ROWS(tblConsorcios[Produto]))+1),"")</f>
        <v>350000</v>
      </c>
      <c r="N8035" s="2" cm="1">
        <f t="array" ref="N8035">IFERROR(INDEX(tblConsorcios[Prazo (meses)],MOD($J8035,ROWS(tblConsorcios[Produto]))+1),"")</f>
        <v>200</v>
      </c>
      <c r="O8035" s="20" cm="1">
        <f t="array" ref="O8035">IFERROR(INDEX(tblConsorcios[Parcela Mensal (R$)],MOD($J8035,ROWS(tblConsorcios[Produto]))+1),"")</f>
        <v>2219</v>
      </c>
      <c r="P8035" s="20" t="str" cm="1">
        <f t="array" ref="P8035">IFERROR(INDEX(tblClientes[Dividendo Mensal (R$)],INT($J8035/ROWS(tblConsorcios[Produto]))+1),"")</f>
        <v/>
      </c>
      <c r="Q8035" s="20" t="str">
        <f t="shared" si="376"/>
        <v/>
      </c>
      <c r="R8035">
        <f t="shared" si="377"/>
        <v>0</v>
      </c>
    </row>
    <row r="8036" spans="10:18" x14ac:dyDescent="0.2">
      <c r="J8036">
        <f t="shared" si="375"/>
        <v>8034</v>
      </c>
      <c r="K8036" t="str" cm="1">
        <f t="array" ref="K8036">IFERROR(INDEX(tblClientes[Cliente],INT($J8036/ROWS(tblConsorcios[Produto]))+1),"")</f>
        <v/>
      </c>
      <c r="L8036" t="str" cm="1">
        <f t="array" ref="L8036">IFERROR(INDEX(tblConsorcios[Produto],MOD($J8036,ROWS(tblConsorcios[Produto]))+1),"")</f>
        <v>Imóvel IE330 – 240m</v>
      </c>
      <c r="M8036" s="20" cm="1">
        <f t="array" ref="M8036">IFERROR(INDEX(tblConsorcios[Valor da Carta (R$)],MOD($J8036,ROWS(tblConsorcios[Produto]))+1),"")</f>
        <v>330000</v>
      </c>
      <c r="N8036" s="2" cm="1">
        <f t="array" ref="N8036">IFERROR(INDEX(tblConsorcios[Prazo (meses)],MOD($J8036,ROWS(tblConsorcios[Produto]))+1),"")</f>
        <v>240</v>
      </c>
      <c r="O8036" s="20" cm="1">
        <f t="array" ref="O8036">IFERROR(INDEX(tblConsorcios[Parcela Mensal (R$)],MOD($J8036,ROWS(tblConsorcios[Produto]))+1),"")</f>
        <v>1771</v>
      </c>
      <c r="P8036" s="20" t="str" cm="1">
        <f t="array" ref="P8036">IFERROR(INDEX(tblClientes[Dividendo Mensal (R$)],INT($J8036/ROWS(tblConsorcios[Produto]))+1),"")</f>
        <v/>
      </c>
      <c r="Q8036" s="20" t="str">
        <f t="shared" si="376"/>
        <v/>
      </c>
      <c r="R8036">
        <f t="shared" si="377"/>
        <v>0</v>
      </c>
    </row>
    <row r="8037" spans="10:18" x14ac:dyDescent="0.2">
      <c r="J8037">
        <f t="shared" si="375"/>
        <v>8035</v>
      </c>
      <c r="K8037" t="str" cm="1">
        <f t="array" ref="K8037">IFERROR(INDEX(tblClientes[Cliente],INT($J8037/ROWS(tblConsorcios[Produto]))+1),"")</f>
        <v/>
      </c>
      <c r="L8037" t="str" cm="1">
        <f t="array" ref="L8037">IFERROR(INDEX(tblConsorcios[Produto],MOD($J8037,ROWS(tblConsorcios[Produto]))+1),"")</f>
        <v>Imóvel IE330 – 220m</v>
      </c>
      <c r="M8037" s="20" cm="1">
        <f t="array" ref="M8037">IFERROR(INDEX(tblConsorcios[Valor da Carta (R$)],MOD($J8037,ROWS(tblConsorcios[Produto]))+1),"")</f>
        <v>330000</v>
      </c>
      <c r="N8037" s="2" cm="1">
        <f t="array" ref="N8037">IFERROR(INDEX(tblConsorcios[Prazo (meses)],MOD($J8037,ROWS(tblConsorcios[Produto]))+1),"")</f>
        <v>220</v>
      </c>
      <c r="O8037" s="20" cm="1">
        <f t="array" ref="O8037">IFERROR(INDEX(tblConsorcios[Parcela Mensal (R$)],MOD($J8037,ROWS(tblConsorcios[Produto]))+1),"")</f>
        <v>1917</v>
      </c>
      <c r="P8037" s="20" t="str" cm="1">
        <f t="array" ref="P8037">IFERROR(INDEX(tblClientes[Dividendo Mensal (R$)],INT($J8037/ROWS(tblConsorcios[Produto]))+1),"")</f>
        <v/>
      </c>
      <c r="Q8037" s="20" t="str">
        <f t="shared" si="376"/>
        <v/>
      </c>
      <c r="R8037">
        <f t="shared" si="377"/>
        <v>0</v>
      </c>
    </row>
    <row r="8038" spans="10:18" x14ac:dyDescent="0.2">
      <c r="J8038">
        <f t="shared" si="375"/>
        <v>8036</v>
      </c>
      <c r="K8038" t="str" cm="1">
        <f t="array" ref="K8038">IFERROR(INDEX(tblClientes[Cliente],INT($J8038/ROWS(tblConsorcios[Produto]))+1),"")</f>
        <v/>
      </c>
      <c r="L8038" t="str" cm="1">
        <f t="array" ref="L8038">IFERROR(INDEX(tblConsorcios[Produto],MOD($J8038,ROWS(tblConsorcios[Produto]))+1),"")</f>
        <v>Imóvel IE330 – 200m</v>
      </c>
      <c r="M8038" s="20" cm="1">
        <f t="array" ref="M8038">IFERROR(INDEX(tblConsorcios[Valor da Carta (R$)],MOD($J8038,ROWS(tblConsorcios[Produto]))+1),"")</f>
        <v>330000</v>
      </c>
      <c r="N8038" s="2" cm="1">
        <f t="array" ref="N8038">IFERROR(INDEX(tblConsorcios[Prazo (meses)],MOD($J8038,ROWS(tblConsorcios[Produto]))+1),"")</f>
        <v>200</v>
      </c>
      <c r="O8038" s="20" cm="1">
        <f t="array" ref="O8038">IFERROR(INDEX(tblConsorcios[Parcela Mensal (R$)],MOD($J8038,ROWS(tblConsorcios[Produto]))+1),"")</f>
        <v>2092.1999999999998</v>
      </c>
      <c r="P8038" s="20" t="str" cm="1">
        <f t="array" ref="P8038">IFERROR(INDEX(tblClientes[Dividendo Mensal (R$)],INT($J8038/ROWS(tblConsorcios[Produto]))+1),"")</f>
        <v/>
      </c>
      <c r="Q8038" s="20" t="str">
        <f t="shared" si="376"/>
        <v/>
      </c>
      <c r="R8038">
        <f t="shared" si="377"/>
        <v>0</v>
      </c>
    </row>
    <row r="8039" spans="10:18" x14ac:dyDescent="0.2">
      <c r="J8039">
        <f t="shared" si="375"/>
        <v>8037</v>
      </c>
      <c r="K8039" t="str" cm="1">
        <f t="array" ref="K8039">IFERROR(INDEX(tblClientes[Cliente],INT($J8039/ROWS(tblConsorcios[Produto]))+1),"")</f>
        <v/>
      </c>
      <c r="L8039" t="str" cm="1">
        <f t="array" ref="L8039">IFERROR(INDEX(tblConsorcios[Produto],MOD($J8039,ROWS(tblConsorcios[Produto]))+1),"")</f>
        <v>Imóvel IE300 – 240m</v>
      </c>
      <c r="M8039" s="20" cm="1">
        <f t="array" ref="M8039">IFERROR(INDEX(tblConsorcios[Valor da Carta (R$)],MOD($J8039,ROWS(tblConsorcios[Produto]))+1),"")</f>
        <v>300000</v>
      </c>
      <c r="N8039" s="2" cm="1">
        <f t="array" ref="N8039">IFERROR(INDEX(tblConsorcios[Prazo (meses)],MOD($J8039,ROWS(tblConsorcios[Produto]))+1),"")</f>
        <v>240</v>
      </c>
      <c r="O8039" s="20" cm="1">
        <f t="array" ref="O8039">IFERROR(INDEX(tblConsorcios[Parcela Mensal (R$)],MOD($J8039,ROWS(tblConsorcios[Produto]))+1),"")</f>
        <v>1610</v>
      </c>
      <c r="P8039" s="20" t="str" cm="1">
        <f t="array" ref="P8039">IFERROR(INDEX(tblClientes[Dividendo Mensal (R$)],INT($J8039/ROWS(tblConsorcios[Produto]))+1),"")</f>
        <v/>
      </c>
      <c r="Q8039" s="20" t="str">
        <f t="shared" si="376"/>
        <v/>
      </c>
      <c r="R8039">
        <f t="shared" si="377"/>
        <v>0</v>
      </c>
    </row>
    <row r="8040" spans="10:18" x14ac:dyDescent="0.2">
      <c r="J8040">
        <f t="shared" si="375"/>
        <v>8038</v>
      </c>
      <c r="K8040" t="str" cm="1">
        <f t="array" ref="K8040">IFERROR(INDEX(tblClientes[Cliente],INT($J8040/ROWS(tblConsorcios[Produto]))+1),"")</f>
        <v/>
      </c>
      <c r="L8040" t="str" cm="1">
        <f t="array" ref="L8040">IFERROR(INDEX(tblConsorcios[Produto],MOD($J8040,ROWS(tblConsorcios[Produto]))+1),"")</f>
        <v>Imóvel IE300 – 220m</v>
      </c>
      <c r="M8040" s="20" cm="1">
        <f t="array" ref="M8040">IFERROR(INDEX(tblConsorcios[Valor da Carta (R$)],MOD($J8040,ROWS(tblConsorcios[Produto]))+1),"")</f>
        <v>300000</v>
      </c>
      <c r="N8040" s="2" cm="1">
        <f t="array" ref="N8040">IFERROR(INDEX(tblConsorcios[Prazo (meses)],MOD($J8040,ROWS(tblConsorcios[Produto]))+1),"")</f>
        <v>220</v>
      </c>
      <c r="O8040" s="20" cm="1">
        <f t="array" ref="O8040">IFERROR(INDEX(tblConsorcios[Parcela Mensal (R$)],MOD($J8040,ROWS(tblConsorcios[Produto]))+1),"")</f>
        <v>1742.73</v>
      </c>
      <c r="P8040" s="20" t="str" cm="1">
        <f t="array" ref="P8040">IFERROR(INDEX(tblClientes[Dividendo Mensal (R$)],INT($J8040/ROWS(tblConsorcios[Produto]))+1),"")</f>
        <v/>
      </c>
      <c r="Q8040" s="20" t="str">
        <f t="shared" si="376"/>
        <v/>
      </c>
      <c r="R8040">
        <f t="shared" si="377"/>
        <v>0</v>
      </c>
    </row>
    <row r="8041" spans="10:18" x14ac:dyDescent="0.2">
      <c r="J8041">
        <f t="shared" si="375"/>
        <v>8039</v>
      </c>
      <c r="K8041" t="str" cm="1">
        <f t="array" ref="K8041">IFERROR(INDEX(tblClientes[Cliente],INT($J8041/ROWS(tblConsorcios[Produto]))+1),"")</f>
        <v/>
      </c>
      <c r="L8041" t="str" cm="1">
        <f t="array" ref="L8041">IFERROR(INDEX(tblConsorcios[Produto],MOD($J8041,ROWS(tblConsorcios[Produto]))+1),"")</f>
        <v>Imóvel IE300 – 200m</v>
      </c>
      <c r="M8041" s="20" cm="1">
        <f t="array" ref="M8041">IFERROR(INDEX(tblConsorcios[Valor da Carta (R$)],MOD($J8041,ROWS(tblConsorcios[Produto]))+1),"")</f>
        <v>300000</v>
      </c>
      <c r="N8041" s="2" cm="1">
        <f t="array" ref="N8041">IFERROR(INDEX(tblConsorcios[Prazo (meses)],MOD($J8041,ROWS(tblConsorcios[Produto]))+1),"")</f>
        <v>200</v>
      </c>
      <c r="O8041" s="20" cm="1">
        <f t="array" ref="O8041">IFERROR(INDEX(tblConsorcios[Parcela Mensal (R$)],MOD($J8041,ROWS(tblConsorcios[Produto]))+1),"")</f>
        <v>1902</v>
      </c>
      <c r="P8041" s="20" t="str" cm="1">
        <f t="array" ref="P8041">IFERROR(INDEX(tblClientes[Dividendo Mensal (R$)],INT($J8041/ROWS(tblConsorcios[Produto]))+1),"")</f>
        <v/>
      </c>
      <c r="Q8041" s="20" t="str">
        <f t="shared" si="376"/>
        <v/>
      </c>
      <c r="R8041">
        <f t="shared" si="377"/>
        <v>0</v>
      </c>
    </row>
    <row r="8042" spans="10:18" x14ac:dyDescent="0.2">
      <c r="J8042">
        <f t="shared" si="375"/>
        <v>8040</v>
      </c>
      <c r="K8042" t="str" cm="1">
        <f t="array" ref="K8042">IFERROR(INDEX(tblClientes[Cliente],INT($J8042/ROWS(tblConsorcios[Produto]))+1),"")</f>
        <v/>
      </c>
      <c r="L8042" t="str" cm="1">
        <f t="array" ref="L8042">IFERROR(INDEX(tblConsorcios[Produto],MOD($J8042,ROWS(tblConsorcios[Produto]))+1),"")</f>
        <v>Imóvel IE240 – 240m</v>
      </c>
      <c r="M8042" s="20" cm="1">
        <f t="array" ref="M8042">IFERROR(INDEX(tblConsorcios[Valor da Carta (R$)],MOD($J8042,ROWS(tblConsorcios[Produto]))+1),"")</f>
        <v>240000</v>
      </c>
      <c r="N8042" s="2" cm="1">
        <f t="array" ref="N8042">IFERROR(INDEX(tblConsorcios[Prazo (meses)],MOD($J8042,ROWS(tblConsorcios[Produto]))+1),"")</f>
        <v>240</v>
      </c>
      <c r="O8042" s="20" cm="1">
        <f t="array" ref="O8042">IFERROR(INDEX(tblConsorcios[Parcela Mensal (R$)],MOD($J8042,ROWS(tblConsorcios[Produto]))+1),"")</f>
        <v>1288</v>
      </c>
      <c r="P8042" s="20" t="str" cm="1">
        <f t="array" ref="P8042">IFERROR(INDEX(tblClientes[Dividendo Mensal (R$)],INT($J8042/ROWS(tblConsorcios[Produto]))+1),"")</f>
        <v/>
      </c>
      <c r="Q8042" s="20" t="str">
        <f t="shared" si="376"/>
        <v/>
      </c>
      <c r="R8042">
        <f t="shared" si="377"/>
        <v>0</v>
      </c>
    </row>
    <row r="8043" spans="10:18" x14ac:dyDescent="0.2">
      <c r="J8043">
        <f t="shared" si="375"/>
        <v>8041</v>
      </c>
      <c r="K8043" t="str" cm="1">
        <f t="array" ref="K8043">IFERROR(INDEX(tblClientes[Cliente],INT($J8043/ROWS(tblConsorcios[Produto]))+1),"")</f>
        <v/>
      </c>
      <c r="L8043" t="str" cm="1">
        <f t="array" ref="L8043">IFERROR(INDEX(tblConsorcios[Produto],MOD($J8043,ROWS(tblConsorcios[Produto]))+1),"")</f>
        <v>Imóvel IE240 – 220m</v>
      </c>
      <c r="M8043" s="20" cm="1">
        <f t="array" ref="M8043">IFERROR(INDEX(tblConsorcios[Valor da Carta (R$)],MOD($J8043,ROWS(tblConsorcios[Produto]))+1),"")</f>
        <v>240000</v>
      </c>
      <c r="N8043" s="2" cm="1">
        <f t="array" ref="N8043">IFERROR(INDEX(tblConsorcios[Prazo (meses)],MOD($J8043,ROWS(tblConsorcios[Produto]))+1),"")</f>
        <v>220</v>
      </c>
      <c r="O8043" s="20" cm="1">
        <f t="array" ref="O8043">IFERROR(INDEX(tblConsorcios[Parcela Mensal (R$)],MOD($J8043,ROWS(tblConsorcios[Produto]))+1),"")</f>
        <v>1394.18</v>
      </c>
      <c r="P8043" s="20" t="str" cm="1">
        <f t="array" ref="P8043">IFERROR(INDEX(tblClientes[Dividendo Mensal (R$)],INT($J8043/ROWS(tblConsorcios[Produto]))+1),"")</f>
        <v/>
      </c>
      <c r="Q8043" s="20" t="str">
        <f t="shared" si="376"/>
        <v/>
      </c>
      <c r="R8043">
        <f t="shared" si="377"/>
        <v>0</v>
      </c>
    </row>
    <row r="8044" spans="10:18" x14ac:dyDescent="0.2">
      <c r="J8044">
        <f t="shared" si="375"/>
        <v>8042</v>
      </c>
      <c r="K8044" t="str" cm="1">
        <f t="array" ref="K8044">IFERROR(INDEX(tblClientes[Cliente],INT($J8044/ROWS(tblConsorcios[Produto]))+1),"")</f>
        <v/>
      </c>
      <c r="L8044" t="str" cm="1">
        <f t="array" ref="L8044">IFERROR(INDEX(tblConsorcios[Produto],MOD($J8044,ROWS(tblConsorcios[Produto]))+1),"")</f>
        <v>Imóvel IE240 – 200m</v>
      </c>
      <c r="M8044" s="20" cm="1">
        <f t="array" ref="M8044">IFERROR(INDEX(tblConsorcios[Valor da Carta (R$)],MOD($J8044,ROWS(tblConsorcios[Produto]))+1),"")</f>
        <v>240000</v>
      </c>
      <c r="N8044" s="2" cm="1">
        <f t="array" ref="N8044">IFERROR(INDEX(tblConsorcios[Prazo (meses)],MOD($J8044,ROWS(tblConsorcios[Produto]))+1),"")</f>
        <v>200</v>
      </c>
      <c r="O8044" s="20" cm="1">
        <f t="array" ref="O8044">IFERROR(INDEX(tblConsorcios[Parcela Mensal (R$)],MOD($J8044,ROWS(tblConsorcios[Produto]))+1),"")</f>
        <v>1521.6</v>
      </c>
      <c r="P8044" s="20" t="str" cm="1">
        <f t="array" ref="P8044">IFERROR(INDEX(tblClientes[Dividendo Mensal (R$)],INT($J8044/ROWS(tblConsorcios[Produto]))+1),"")</f>
        <v/>
      </c>
      <c r="Q8044" s="20" t="str">
        <f t="shared" si="376"/>
        <v/>
      </c>
      <c r="R8044">
        <f t="shared" si="377"/>
        <v>0</v>
      </c>
    </row>
    <row r="8045" spans="10:18" x14ac:dyDescent="0.2">
      <c r="J8045">
        <f t="shared" si="375"/>
        <v>8043</v>
      </c>
      <c r="K8045" t="str" cm="1">
        <f t="array" ref="K8045">IFERROR(INDEX(tblClientes[Cliente],INT($J8045/ROWS(tblConsorcios[Produto]))+1),"")</f>
        <v/>
      </c>
      <c r="L8045" t="str" cm="1">
        <f t="array" ref="L8045">IFERROR(INDEX(tblConsorcios[Produto],MOD($J8045,ROWS(tblConsorcios[Produto]))+1),"")</f>
        <v>Imóvel IE230 – 240m</v>
      </c>
      <c r="M8045" s="20" cm="1">
        <f t="array" ref="M8045">IFERROR(INDEX(tblConsorcios[Valor da Carta (R$)],MOD($J8045,ROWS(tblConsorcios[Produto]))+1),"")</f>
        <v>230000</v>
      </c>
      <c r="N8045" s="2" cm="1">
        <f t="array" ref="N8045">IFERROR(INDEX(tblConsorcios[Prazo (meses)],MOD($J8045,ROWS(tblConsorcios[Produto]))+1),"")</f>
        <v>240</v>
      </c>
      <c r="O8045" s="20" cm="1">
        <f t="array" ref="O8045">IFERROR(INDEX(tblConsorcios[Parcela Mensal (R$)],MOD($J8045,ROWS(tblConsorcios[Produto]))+1),"")</f>
        <v>1234.33</v>
      </c>
      <c r="P8045" s="20" t="str" cm="1">
        <f t="array" ref="P8045">IFERROR(INDEX(tblClientes[Dividendo Mensal (R$)],INT($J8045/ROWS(tblConsorcios[Produto]))+1),"")</f>
        <v/>
      </c>
      <c r="Q8045" s="20" t="str">
        <f t="shared" si="376"/>
        <v/>
      </c>
      <c r="R8045">
        <f t="shared" si="377"/>
        <v>0</v>
      </c>
    </row>
    <row r="8046" spans="10:18" x14ac:dyDescent="0.2">
      <c r="J8046">
        <f t="shared" si="375"/>
        <v>8044</v>
      </c>
      <c r="K8046" t="str" cm="1">
        <f t="array" ref="K8046">IFERROR(INDEX(tblClientes[Cliente],INT($J8046/ROWS(tblConsorcios[Produto]))+1),"")</f>
        <v/>
      </c>
      <c r="L8046" t="str" cm="1">
        <f t="array" ref="L8046">IFERROR(INDEX(tblConsorcios[Produto],MOD($J8046,ROWS(tblConsorcios[Produto]))+1),"")</f>
        <v>Imóvel IE230 – 220m</v>
      </c>
      <c r="M8046" s="20" cm="1">
        <f t="array" ref="M8046">IFERROR(INDEX(tblConsorcios[Valor da Carta (R$)],MOD($J8046,ROWS(tblConsorcios[Produto]))+1),"")</f>
        <v>230000</v>
      </c>
      <c r="N8046" s="2" cm="1">
        <f t="array" ref="N8046">IFERROR(INDEX(tblConsorcios[Prazo (meses)],MOD($J8046,ROWS(tblConsorcios[Produto]))+1),"")</f>
        <v>220</v>
      </c>
      <c r="O8046" s="20" cm="1">
        <f t="array" ref="O8046">IFERROR(INDEX(tblConsorcios[Parcela Mensal (R$)],MOD($J8046,ROWS(tblConsorcios[Produto]))+1),"")</f>
        <v>1336.09</v>
      </c>
      <c r="P8046" s="20" t="str" cm="1">
        <f t="array" ref="P8046">IFERROR(INDEX(tblClientes[Dividendo Mensal (R$)],INT($J8046/ROWS(tblConsorcios[Produto]))+1),"")</f>
        <v/>
      </c>
      <c r="Q8046" s="20" t="str">
        <f t="shared" si="376"/>
        <v/>
      </c>
      <c r="R8046">
        <f t="shared" si="377"/>
        <v>0</v>
      </c>
    </row>
    <row r="8047" spans="10:18" x14ac:dyDescent="0.2">
      <c r="J8047">
        <f t="shared" si="375"/>
        <v>8045</v>
      </c>
      <c r="K8047" t="str" cm="1">
        <f t="array" ref="K8047">IFERROR(INDEX(tblClientes[Cliente],INT($J8047/ROWS(tblConsorcios[Produto]))+1),"")</f>
        <v/>
      </c>
      <c r="L8047" t="str" cm="1">
        <f t="array" ref="L8047">IFERROR(INDEX(tblConsorcios[Produto],MOD($J8047,ROWS(tblConsorcios[Produto]))+1),"")</f>
        <v>Imóvel IE230 – 200m</v>
      </c>
      <c r="M8047" s="20" cm="1">
        <f t="array" ref="M8047">IFERROR(INDEX(tblConsorcios[Valor da Carta (R$)],MOD($J8047,ROWS(tblConsorcios[Produto]))+1),"")</f>
        <v>230000</v>
      </c>
      <c r="N8047" s="2" cm="1">
        <f t="array" ref="N8047">IFERROR(INDEX(tblConsorcios[Prazo (meses)],MOD($J8047,ROWS(tblConsorcios[Produto]))+1),"")</f>
        <v>200</v>
      </c>
      <c r="O8047" s="20" cm="1">
        <f t="array" ref="O8047">IFERROR(INDEX(tblConsorcios[Parcela Mensal (R$)],MOD($J8047,ROWS(tblConsorcios[Produto]))+1),"")</f>
        <v>1458.2</v>
      </c>
      <c r="P8047" s="20" t="str" cm="1">
        <f t="array" ref="P8047">IFERROR(INDEX(tblClientes[Dividendo Mensal (R$)],INT($J8047/ROWS(tblConsorcios[Produto]))+1),"")</f>
        <v/>
      </c>
      <c r="Q8047" s="20" t="str">
        <f t="shared" si="376"/>
        <v/>
      </c>
      <c r="R8047">
        <f t="shared" si="377"/>
        <v>0</v>
      </c>
    </row>
    <row r="8048" spans="10:18" x14ac:dyDescent="0.2">
      <c r="J8048">
        <f t="shared" si="375"/>
        <v>8046</v>
      </c>
      <c r="K8048" t="str" cm="1">
        <f t="array" ref="K8048">IFERROR(INDEX(tblClientes[Cliente],INT($J8048/ROWS(tblConsorcios[Produto]))+1),"")</f>
        <v/>
      </c>
      <c r="L8048" t="str" cm="1">
        <f t="array" ref="L8048">IFERROR(INDEX(tblConsorcios[Produto],MOD($J8048,ROWS(tblConsorcios[Produto]))+1),"")</f>
        <v>Imóvel IE220 – 240m</v>
      </c>
      <c r="M8048" s="20" cm="1">
        <f t="array" ref="M8048">IFERROR(INDEX(tblConsorcios[Valor da Carta (R$)],MOD($J8048,ROWS(tblConsorcios[Produto]))+1),"")</f>
        <v>220000</v>
      </c>
      <c r="N8048" s="2" cm="1">
        <f t="array" ref="N8048">IFERROR(INDEX(tblConsorcios[Prazo (meses)],MOD($J8048,ROWS(tblConsorcios[Produto]))+1),"")</f>
        <v>240</v>
      </c>
      <c r="O8048" s="20" cm="1">
        <f t="array" ref="O8048">IFERROR(INDEX(tblConsorcios[Parcela Mensal (R$)],MOD($J8048,ROWS(tblConsorcios[Produto]))+1),"")</f>
        <v>1180.67</v>
      </c>
      <c r="P8048" s="20" t="str" cm="1">
        <f t="array" ref="P8048">IFERROR(INDEX(tblClientes[Dividendo Mensal (R$)],INT($J8048/ROWS(tblConsorcios[Produto]))+1),"")</f>
        <v/>
      </c>
      <c r="Q8048" s="20" t="str">
        <f t="shared" si="376"/>
        <v/>
      </c>
      <c r="R8048">
        <f t="shared" si="377"/>
        <v>0</v>
      </c>
    </row>
    <row r="8049" spans="10:18" x14ac:dyDescent="0.2">
      <c r="J8049">
        <f t="shared" si="375"/>
        <v>8047</v>
      </c>
      <c r="K8049" t="str" cm="1">
        <f t="array" ref="K8049">IFERROR(INDEX(tblClientes[Cliente],INT($J8049/ROWS(tblConsorcios[Produto]))+1),"")</f>
        <v/>
      </c>
      <c r="L8049" t="str" cm="1">
        <f t="array" ref="L8049">IFERROR(INDEX(tblConsorcios[Produto],MOD($J8049,ROWS(tblConsorcios[Produto]))+1),"")</f>
        <v>Imóvel IE220 – 220m</v>
      </c>
      <c r="M8049" s="20" cm="1">
        <f t="array" ref="M8049">IFERROR(INDEX(tblConsorcios[Valor da Carta (R$)],MOD($J8049,ROWS(tblConsorcios[Produto]))+1),"")</f>
        <v>220000</v>
      </c>
      <c r="N8049" s="2" cm="1">
        <f t="array" ref="N8049">IFERROR(INDEX(tblConsorcios[Prazo (meses)],MOD($J8049,ROWS(tblConsorcios[Produto]))+1),"")</f>
        <v>220</v>
      </c>
      <c r="O8049" s="20" cm="1">
        <f t="array" ref="O8049">IFERROR(INDEX(tblConsorcios[Parcela Mensal (R$)],MOD($J8049,ROWS(tblConsorcios[Produto]))+1),"")</f>
        <v>1278</v>
      </c>
      <c r="P8049" s="20" t="str" cm="1">
        <f t="array" ref="P8049">IFERROR(INDEX(tblClientes[Dividendo Mensal (R$)],INT($J8049/ROWS(tblConsorcios[Produto]))+1),"")</f>
        <v/>
      </c>
      <c r="Q8049" s="20" t="str">
        <f t="shared" si="376"/>
        <v/>
      </c>
      <c r="R8049">
        <f t="shared" si="377"/>
        <v>0</v>
      </c>
    </row>
    <row r="8050" spans="10:18" x14ac:dyDescent="0.2">
      <c r="J8050">
        <f t="shared" si="375"/>
        <v>8048</v>
      </c>
      <c r="K8050" t="str" cm="1">
        <f t="array" ref="K8050">IFERROR(INDEX(tblClientes[Cliente],INT($J8050/ROWS(tblConsorcios[Produto]))+1),"")</f>
        <v/>
      </c>
      <c r="L8050" t="str" cm="1">
        <f t="array" ref="L8050">IFERROR(INDEX(tblConsorcios[Produto],MOD($J8050,ROWS(tblConsorcios[Produto]))+1),"")</f>
        <v>Imóvel IE220 – 200m</v>
      </c>
      <c r="M8050" s="20" cm="1">
        <f t="array" ref="M8050">IFERROR(INDEX(tblConsorcios[Valor da Carta (R$)],MOD($J8050,ROWS(tblConsorcios[Produto]))+1),"")</f>
        <v>220000</v>
      </c>
      <c r="N8050" s="2" cm="1">
        <f t="array" ref="N8050">IFERROR(INDEX(tblConsorcios[Prazo (meses)],MOD($J8050,ROWS(tblConsorcios[Produto]))+1),"")</f>
        <v>200</v>
      </c>
      <c r="O8050" s="20" cm="1">
        <f t="array" ref="O8050">IFERROR(INDEX(tblConsorcios[Parcela Mensal (R$)],MOD($J8050,ROWS(tblConsorcios[Produto]))+1),"")</f>
        <v>1394.8</v>
      </c>
      <c r="P8050" s="20" t="str" cm="1">
        <f t="array" ref="P8050">IFERROR(INDEX(tblClientes[Dividendo Mensal (R$)],INT($J8050/ROWS(tblConsorcios[Produto]))+1),"")</f>
        <v/>
      </c>
      <c r="Q8050" s="20" t="str">
        <f t="shared" si="376"/>
        <v/>
      </c>
      <c r="R8050">
        <f t="shared" si="377"/>
        <v>0</v>
      </c>
    </row>
    <row r="8051" spans="10:18" x14ac:dyDescent="0.2">
      <c r="J8051">
        <f t="shared" si="375"/>
        <v>8049</v>
      </c>
      <c r="K8051" t="str" cm="1">
        <f t="array" ref="K8051">IFERROR(INDEX(tblClientes[Cliente],INT($J8051/ROWS(tblConsorcios[Produto]))+1),"")</f>
        <v/>
      </c>
      <c r="L8051" t="str" cm="1">
        <f t="array" ref="L8051">IFERROR(INDEX(tblConsorcios[Produto],MOD($J8051,ROWS(tblConsorcios[Produto]))+1),"")</f>
        <v>Imóvel IE200 – 240m</v>
      </c>
      <c r="M8051" s="20" cm="1">
        <f t="array" ref="M8051">IFERROR(INDEX(tblConsorcios[Valor da Carta (R$)],MOD($J8051,ROWS(tblConsorcios[Produto]))+1),"")</f>
        <v>200000</v>
      </c>
      <c r="N8051" s="2" cm="1">
        <f t="array" ref="N8051">IFERROR(INDEX(tblConsorcios[Prazo (meses)],MOD($J8051,ROWS(tblConsorcios[Produto]))+1),"")</f>
        <v>240</v>
      </c>
      <c r="O8051" s="20" cm="1">
        <f t="array" ref="O8051">IFERROR(INDEX(tblConsorcios[Parcela Mensal (R$)],MOD($J8051,ROWS(tblConsorcios[Produto]))+1),"")</f>
        <v>1073.33</v>
      </c>
      <c r="P8051" s="20" t="str" cm="1">
        <f t="array" ref="P8051">IFERROR(INDEX(tblClientes[Dividendo Mensal (R$)],INT($J8051/ROWS(tblConsorcios[Produto]))+1),"")</f>
        <v/>
      </c>
      <c r="Q8051" s="20" t="str">
        <f t="shared" si="376"/>
        <v/>
      </c>
      <c r="R8051">
        <f t="shared" si="377"/>
        <v>0</v>
      </c>
    </row>
    <row r="8052" spans="10:18" x14ac:dyDescent="0.2">
      <c r="J8052">
        <f t="shared" si="375"/>
        <v>8050</v>
      </c>
      <c r="K8052" t="str" cm="1">
        <f t="array" ref="K8052">IFERROR(INDEX(tblClientes[Cliente],INT($J8052/ROWS(tblConsorcios[Produto]))+1),"")</f>
        <v/>
      </c>
      <c r="L8052" t="str" cm="1">
        <f t="array" ref="L8052">IFERROR(INDEX(tblConsorcios[Produto],MOD($J8052,ROWS(tblConsorcios[Produto]))+1),"")</f>
        <v>Imóvel IE200 – 220m</v>
      </c>
      <c r="M8052" s="20" cm="1">
        <f t="array" ref="M8052">IFERROR(INDEX(tblConsorcios[Valor da Carta (R$)],MOD($J8052,ROWS(tblConsorcios[Produto]))+1),"")</f>
        <v>200000</v>
      </c>
      <c r="N8052" s="2" cm="1">
        <f t="array" ref="N8052">IFERROR(INDEX(tblConsorcios[Prazo (meses)],MOD($J8052,ROWS(tblConsorcios[Produto]))+1),"")</f>
        <v>220</v>
      </c>
      <c r="O8052" s="20" cm="1">
        <f t="array" ref="O8052">IFERROR(INDEX(tblConsorcios[Parcela Mensal (R$)],MOD($J8052,ROWS(tblConsorcios[Produto]))+1),"")</f>
        <v>1161.82</v>
      </c>
      <c r="P8052" s="20" t="str" cm="1">
        <f t="array" ref="P8052">IFERROR(INDEX(tblClientes[Dividendo Mensal (R$)],INT($J8052/ROWS(tblConsorcios[Produto]))+1),"")</f>
        <v/>
      </c>
      <c r="Q8052" s="20" t="str">
        <f t="shared" si="376"/>
        <v/>
      </c>
      <c r="R8052">
        <f t="shared" si="377"/>
        <v>0</v>
      </c>
    </row>
    <row r="8053" spans="10:18" x14ac:dyDescent="0.2">
      <c r="J8053">
        <f t="shared" si="375"/>
        <v>8051</v>
      </c>
      <c r="K8053" t="str" cm="1">
        <f t="array" ref="K8053">IFERROR(INDEX(tblClientes[Cliente],INT($J8053/ROWS(tblConsorcios[Produto]))+1),"")</f>
        <v/>
      </c>
      <c r="L8053" t="str" cm="1">
        <f t="array" ref="L8053">IFERROR(INDEX(tblConsorcios[Produto],MOD($J8053,ROWS(tblConsorcios[Produto]))+1),"")</f>
        <v>Imóvel IE200 – 200m</v>
      </c>
      <c r="M8053" s="20" cm="1">
        <f t="array" ref="M8053">IFERROR(INDEX(tblConsorcios[Valor da Carta (R$)],MOD($J8053,ROWS(tblConsorcios[Produto]))+1),"")</f>
        <v>200000</v>
      </c>
      <c r="N8053" s="2" cm="1">
        <f t="array" ref="N8053">IFERROR(INDEX(tblConsorcios[Prazo (meses)],MOD($J8053,ROWS(tblConsorcios[Produto]))+1),"")</f>
        <v>200</v>
      </c>
      <c r="O8053" s="20" cm="1">
        <f t="array" ref="O8053">IFERROR(INDEX(tblConsorcios[Parcela Mensal (R$)],MOD($J8053,ROWS(tblConsorcios[Produto]))+1),"")</f>
        <v>1268</v>
      </c>
      <c r="P8053" s="20" t="str" cm="1">
        <f t="array" ref="P8053">IFERROR(INDEX(tblClientes[Dividendo Mensal (R$)],INT($J8053/ROWS(tblConsorcios[Produto]))+1),"")</f>
        <v/>
      </c>
      <c r="Q8053" s="20" t="str">
        <f t="shared" si="376"/>
        <v/>
      </c>
      <c r="R8053">
        <f t="shared" si="377"/>
        <v>0</v>
      </c>
    </row>
    <row r="8054" spans="10:18" x14ac:dyDescent="0.2">
      <c r="J8054">
        <f t="shared" si="375"/>
        <v>8052</v>
      </c>
      <c r="K8054" t="str" cm="1">
        <f t="array" ref="K8054">IFERROR(INDEX(tblClientes[Cliente],INT($J8054/ROWS(tblConsorcios[Produto]))+1),"")</f>
        <v/>
      </c>
      <c r="L8054" t="str" cm="1">
        <f t="array" ref="L8054">IFERROR(INDEX(tblConsorcios[Produto],MOD($J8054,ROWS(tblConsorcios[Produto]))+1),"")</f>
        <v>Imóvel IE150 – 240m</v>
      </c>
      <c r="M8054" s="20" cm="1">
        <f t="array" ref="M8054">IFERROR(INDEX(tblConsorcios[Valor da Carta (R$)],MOD($J8054,ROWS(tblConsorcios[Produto]))+1),"")</f>
        <v>150000</v>
      </c>
      <c r="N8054" s="2" cm="1">
        <f t="array" ref="N8054">IFERROR(INDEX(tblConsorcios[Prazo (meses)],MOD($J8054,ROWS(tblConsorcios[Produto]))+1),"")</f>
        <v>240</v>
      </c>
      <c r="O8054" s="20" cm="1">
        <f t="array" ref="O8054">IFERROR(INDEX(tblConsorcios[Parcela Mensal (R$)],MOD($J8054,ROWS(tblConsorcios[Produto]))+1),"")</f>
        <v>805</v>
      </c>
      <c r="P8054" s="20" t="str" cm="1">
        <f t="array" ref="P8054">IFERROR(INDEX(tblClientes[Dividendo Mensal (R$)],INT($J8054/ROWS(tblConsorcios[Produto]))+1),"")</f>
        <v/>
      </c>
      <c r="Q8054" s="20" t="str">
        <f t="shared" si="376"/>
        <v/>
      </c>
      <c r="R8054">
        <f t="shared" si="377"/>
        <v>0</v>
      </c>
    </row>
    <row r="8055" spans="10:18" x14ac:dyDescent="0.2">
      <c r="J8055">
        <f t="shared" si="375"/>
        <v>8053</v>
      </c>
      <c r="K8055" t="str" cm="1">
        <f t="array" ref="K8055">IFERROR(INDEX(tblClientes[Cliente],INT($J8055/ROWS(tblConsorcios[Produto]))+1),"")</f>
        <v/>
      </c>
      <c r="L8055" t="str" cm="1">
        <f t="array" ref="L8055">IFERROR(INDEX(tblConsorcios[Produto],MOD($J8055,ROWS(tblConsorcios[Produto]))+1),"")</f>
        <v>Imóvel IE150 – 220m</v>
      </c>
      <c r="M8055" s="20" cm="1">
        <f t="array" ref="M8055">IFERROR(INDEX(tblConsorcios[Valor da Carta (R$)],MOD($J8055,ROWS(tblConsorcios[Produto]))+1),"")</f>
        <v>150000</v>
      </c>
      <c r="N8055" s="2" cm="1">
        <f t="array" ref="N8055">IFERROR(INDEX(tblConsorcios[Prazo (meses)],MOD($J8055,ROWS(tblConsorcios[Produto]))+1),"")</f>
        <v>220</v>
      </c>
      <c r="O8055" s="20" cm="1">
        <f t="array" ref="O8055">IFERROR(INDEX(tblConsorcios[Parcela Mensal (R$)],MOD($J8055,ROWS(tblConsorcios[Produto]))+1),"")</f>
        <v>871.36</v>
      </c>
      <c r="P8055" s="20" t="str" cm="1">
        <f t="array" ref="P8055">IFERROR(INDEX(tblClientes[Dividendo Mensal (R$)],INT($J8055/ROWS(tblConsorcios[Produto]))+1),"")</f>
        <v/>
      </c>
      <c r="Q8055" s="20" t="str">
        <f t="shared" si="376"/>
        <v/>
      </c>
      <c r="R8055">
        <f t="shared" si="377"/>
        <v>0</v>
      </c>
    </row>
    <row r="8056" spans="10:18" x14ac:dyDescent="0.2">
      <c r="J8056">
        <f t="shared" si="375"/>
        <v>8054</v>
      </c>
      <c r="K8056" t="str" cm="1">
        <f t="array" ref="K8056">IFERROR(INDEX(tblClientes[Cliente],INT($J8056/ROWS(tblConsorcios[Produto]))+1),"")</f>
        <v/>
      </c>
      <c r="L8056" t="str" cm="1">
        <f t="array" ref="L8056">IFERROR(INDEX(tblConsorcios[Produto],MOD($J8056,ROWS(tblConsorcios[Produto]))+1),"")</f>
        <v>Imóvel IE150 – 200m</v>
      </c>
      <c r="M8056" s="20" cm="1">
        <f t="array" ref="M8056">IFERROR(INDEX(tblConsorcios[Valor da Carta (R$)],MOD($J8056,ROWS(tblConsorcios[Produto]))+1),"")</f>
        <v>150000</v>
      </c>
      <c r="N8056" s="2" cm="1">
        <f t="array" ref="N8056">IFERROR(INDEX(tblConsorcios[Prazo (meses)],MOD($J8056,ROWS(tblConsorcios[Produto]))+1),"")</f>
        <v>200</v>
      </c>
      <c r="O8056" s="20" cm="1">
        <f t="array" ref="O8056">IFERROR(INDEX(tblConsorcios[Parcela Mensal (R$)],MOD($J8056,ROWS(tblConsorcios[Produto]))+1),"")</f>
        <v>951</v>
      </c>
      <c r="P8056" s="20" t="str" cm="1">
        <f t="array" ref="P8056">IFERROR(INDEX(tblClientes[Dividendo Mensal (R$)],INT($J8056/ROWS(tblConsorcios[Produto]))+1),"")</f>
        <v/>
      </c>
      <c r="Q8056" s="20" t="str">
        <f t="shared" si="376"/>
        <v/>
      </c>
      <c r="R8056">
        <f t="shared" si="377"/>
        <v>0</v>
      </c>
    </row>
    <row r="8057" spans="10:18" x14ac:dyDescent="0.2">
      <c r="J8057">
        <f t="shared" si="375"/>
        <v>8055</v>
      </c>
      <c r="K8057" t="str" cm="1">
        <f t="array" ref="K8057">IFERROR(INDEX(tblClientes[Cliente],INT($J8057/ROWS(tblConsorcios[Produto]))+1),"")</f>
        <v/>
      </c>
      <c r="L8057" t="str" cm="1">
        <f t="array" ref="L8057">IFERROR(INDEX(tblConsorcios[Produto],MOD($J8057,ROWS(tblConsorcios[Produto]))+1),"")</f>
        <v>Imóvel IE140 – 240m</v>
      </c>
      <c r="M8057" s="20" cm="1">
        <f t="array" ref="M8057">IFERROR(INDEX(tblConsorcios[Valor da Carta (R$)],MOD($J8057,ROWS(tblConsorcios[Produto]))+1),"")</f>
        <v>140000</v>
      </c>
      <c r="N8057" s="2" cm="1">
        <f t="array" ref="N8057">IFERROR(INDEX(tblConsorcios[Prazo (meses)],MOD($J8057,ROWS(tblConsorcios[Produto]))+1),"")</f>
        <v>240</v>
      </c>
      <c r="O8057" s="20" cm="1">
        <f t="array" ref="O8057">IFERROR(INDEX(tblConsorcios[Parcela Mensal (R$)],MOD($J8057,ROWS(tblConsorcios[Produto]))+1),"")</f>
        <v>751.33</v>
      </c>
      <c r="P8057" s="20" t="str" cm="1">
        <f t="array" ref="P8057">IFERROR(INDEX(tblClientes[Dividendo Mensal (R$)],INT($J8057/ROWS(tblConsorcios[Produto]))+1),"")</f>
        <v/>
      </c>
      <c r="Q8057" s="20" t="str">
        <f t="shared" si="376"/>
        <v/>
      </c>
      <c r="R8057">
        <f t="shared" si="377"/>
        <v>0</v>
      </c>
    </row>
    <row r="8058" spans="10:18" x14ac:dyDescent="0.2">
      <c r="J8058">
        <f t="shared" si="375"/>
        <v>8056</v>
      </c>
      <c r="K8058" t="str" cm="1">
        <f t="array" ref="K8058">IFERROR(INDEX(tblClientes[Cliente],INT($J8058/ROWS(tblConsorcios[Produto]))+1),"")</f>
        <v/>
      </c>
      <c r="L8058" t="str" cm="1">
        <f t="array" ref="L8058">IFERROR(INDEX(tblConsorcios[Produto],MOD($J8058,ROWS(tblConsorcios[Produto]))+1),"")</f>
        <v>Imóvel IE140 – 220m</v>
      </c>
      <c r="M8058" s="20" cm="1">
        <f t="array" ref="M8058">IFERROR(INDEX(tblConsorcios[Valor da Carta (R$)],MOD($J8058,ROWS(tblConsorcios[Produto]))+1),"")</f>
        <v>140000</v>
      </c>
      <c r="N8058" s="2" cm="1">
        <f t="array" ref="N8058">IFERROR(INDEX(tblConsorcios[Prazo (meses)],MOD($J8058,ROWS(tblConsorcios[Produto]))+1),"")</f>
        <v>220</v>
      </c>
      <c r="O8058" s="20" cm="1">
        <f t="array" ref="O8058">IFERROR(INDEX(tblConsorcios[Parcela Mensal (R$)],MOD($J8058,ROWS(tblConsorcios[Produto]))+1),"")</f>
        <v>813.27</v>
      </c>
      <c r="P8058" s="20" t="str" cm="1">
        <f t="array" ref="P8058">IFERROR(INDEX(tblClientes[Dividendo Mensal (R$)],INT($J8058/ROWS(tblConsorcios[Produto]))+1),"")</f>
        <v/>
      </c>
      <c r="Q8058" s="20" t="str">
        <f t="shared" si="376"/>
        <v/>
      </c>
      <c r="R8058">
        <f t="shared" si="377"/>
        <v>0</v>
      </c>
    </row>
    <row r="8059" spans="10:18" x14ac:dyDescent="0.2">
      <c r="J8059">
        <f t="shared" si="375"/>
        <v>8057</v>
      </c>
      <c r="K8059" t="str" cm="1">
        <f t="array" ref="K8059">IFERROR(INDEX(tblClientes[Cliente],INT($J8059/ROWS(tblConsorcios[Produto]))+1),"")</f>
        <v/>
      </c>
      <c r="L8059" t="str" cm="1">
        <f t="array" ref="L8059">IFERROR(INDEX(tblConsorcios[Produto],MOD($J8059,ROWS(tblConsorcios[Produto]))+1),"")</f>
        <v>Imóvel IE140 – 200m</v>
      </c>
      <c r="M8059" s="20" cm="1">
        <f t="array" ref="M8059">IFERROR(INDEX(tblConsorcios[Valor da Carta (R$)],MOD($J8059,ROWS(tblConsorcios[Produto]))+1),"")</f>
        <v>140000</v>
      </c>
      <c r="N8059" s="2" cm="1">
        <f t="array" ref="N8059">IFERROR(INDEX(tblConsorcios[Prazo (meses)],MOD($J8059,ROWS(tblConsorcios[Produto]))+1),"")</f>
        <v>200</v>
      </c>
      <c r="O8059" s="20" cm="1">
        <f t="array" ref="O8059">IFERROR(INDEX(tblConsorcios[Parcela Mensal (R$)],MOD($J8059,ROWS(tblConsorcios[Produto]))+1),"")</f>
        <v>887.6</v>
      </c>
      <c r="P8059" s="20" t="str" cm="1">
        <f t="array" ref="P8059">IFERROR(INDEX(tblClientes[Dividendo Mensal (R$)],INT($J8059/ROWS(tblConsorcios[Produto]))+1),"")</f>
        <v/>
      </c>
      <c r="Q8059" s="20" t="str">
        <f t="shared" si="376"/>
        <v/>
      </c>
      <c r="R8059">
        <f t="shared" si="377"/>
        <v>0</v>
      </c>
    </row>
    <row r="8060" spans="10:18" x14ac:dyDescent="0.2">
      <c r="J8060">
        <f t="shared" si="375"/>
        <v>8058</v>
      </c>
      <c r="K8060" t="str" cm="1">
        <f t="array" ref="K8060">IFERROR(INDEX(tblClientes[Cliente],INT($J8060/ROWS(tblConsorcios[Produto]))+1),"")</f>
        <v/>
      </c>
      <c r="L8060" t="str" cm="1">
        <f t="array" ref="L8060">IFERROR(INDEX(tblConsorcios[Produto],MOD($J8060,ROWS(tblConsorcios[Produto]))+1),"")</f>
        <v>Imóvel IE130 – 240m</v>
      </c>
      <c r="M8060" s="20" cm="1">
        <f t="array" ref="M8060">IFERROR(INDEX(tblConsorcios[Valor da Carta (R$)],MOD($J8060,ROWS(tblConsorcios[Produto]))+1),"")</f>
        <v>130000</v>
      </c>
      <c r="N8060" s="2" cm="1">
        <f t="array" ref="N8060">IFERROR(INDEX(tblConsorcios[Prazo (meses)],MOD($J8060,ROWS(tblConsorcios[Produto]))+1),"")</f>
        <v>240</v>
      </c>
      <c r="O8060" s="20" cm="1">
        <f t="array" ref="O8060">IFERROR(INDEX(tblConsorcios[Parcela Mensal (R$)],MOD($J8060,ROWS(tblConsorcios[Produto]))+1),"")</f>
        <v>697.67</v>
      </c>
      <c r="P8060" s="20" t="str" cm="1">
        <f t="array" ref="P8060">IFERROR(INDEX(tblClientes[Dividendo Mensal (R$)],INT($J8060/ROWS(tblConsorcios[Produto]))+1),"")</f>
        <v/>
      </c>
      <c r="Q8060" s="20" t="str">
        <f t="shared" si="376"/>
        <v/>
      </c>
      <c r="R8060">
        <f t="shared" si="377"/>
        <v>0</v>
      </c>
    </row>
    <row r="8061" spans="10:18" x14ac:dyDescent="0.2">
      <c r="J8061">
        <f t="shared" si="375"/>
        <v>8059</v>
      </c>
      <c r="K8061" t="str" cm="1">
        <f t="array" ref="K8061">IFERROR(INDEX(tblClientes[Cliente],INT($J8061/ROWS(tblConsorcios[Produto]))+1),"")</f>
        <v/>
      </c>
      <c r="L8061" t="str" cm="1">
        <f t="array" ref="L8061">IFERROR(INDEX(tblConsorcios[Produto],MOD($J8061,ROWS(tblConsorcios[Produto]))+1),"")</f>
        <v>Imóvel IE130 – 220m</v>
      </c>
      <c r="M8061" s="20" cm="1">
        <f t="array" ref="M8061">IFERROR(INDEX(tblConsorcios[Valor da Carta (R$)],MOD($J8061,ROWS(tblConsorcios[Produto]))+1),"")</f>
        <v>130000</v>
      </c>
      <c r="N8061" s="2" cm="1">
        <f t="array" ref="N8061">IFERROR(INDEX(tblConsorcios[Prazo (meses)],MOD($J8061,ROWS(tblConsorcios[Produto]))+1),"")</f>
        <v>220</v>
      </c>
      <c r="O8061" s="20" cm="1">
        <f t="array" ref="O8061">IFERROR(INDEX(tblConsorcios[Parcela Mensal (R$)],MOD($J8061,ROWS(tblConsorcios[Produto]))+1),"")</f>
        <v>755.18</v>
      </c>
      <c r="P8061" s="20" t="str" cm="1">
        <f t="array" ref="P8061">IFERROR(INDEX(tblClientes[Dividendo Mensal (R$)],INT($J8061/ROWS(tblConsorcios[Produto]))+1),"")</f>
        <v/>
      </c>
      <c r="Q8061" s="20" t="str">
        <f t="shared" si="376"/>
        <v/>
      </c>
      <c r="R8061">
        <f t="shared" si="377"/>
        <v>0</v>
      </c>
    </row>
    <row r="8062" spans="10:18" x14ac:dyDescent="0.2">
      <c r="J8062">
        <f t="shared" si="375"/>
        <v>8060</v>
      </c>
      <c r="K8062" t="str" cm="1">
        <f t="array" ref="K8062">IFERROR(INDEX(tblClientes[Cliente],INT($J8062/ROWS(tblConsorcios[Produto]))+1),"")</f>
        <v/>
      </c>
      <c r="L8062" t="str" cm="1">
        <f t="array" ref="L8062">IFERROR(INDEX(tblConsorcios[Produto],MOD($J8062,ROWS(tblConsorcios[Produto]))+1),"")</f>
        <v>Imóvel IE130 – 200m</v>
      </c>
      <c r="M8062" s="20" cm="1">
        <f t="array" ref="M8062">IFERROR(INDEX(tblConsorcios[Valor da Carta (R$)],MOD($J8062,ROWS(tblConsorcios[Produto]))+1),"")</f>
        <v>130000</v>
      </c>
      <c r="N8062" s="2" cm="1">
        <f t="array" ref="N8062">IFERROR(INDEX(tblConsorcios[Prazo (meses)],MOD($J8062,ROWS(tblConsorcios[Produto]))+1),"")</f>
        <v>200</v>
      </c>
      <c r="O8062" s="20" cm="1">
        <f t="array" ref="O8062">IFERROR(INDEX(tblConsorcios[Parcela Mensal (R$)],MOD($J8062,ROWS(tblConsorcios[Produto]))+1),"")</f>
        <v>824.2</v>
      </c>
      <c r="P8062" s="20" t="str" cm="1">
        <f t="array" ref="P8062">IFERROR(INDEX(tblClientes[Dividendo Mensal (R$)],INT($J8062/ROWS(tblConsorcios[Produto]))+1),"")</f>
        <v/>
      </c>
      <c r="Q8062" s="20" t="str">
        <f t="shared" si="376"/>
        <v/>
      </c>
      <c r="R8062">
        <f t="shared" si="377"/>
        <v>0</v>
      </c>
    </row>
    <row r="8063" spans="10:18" x14ac:dyDescent="0.2">
      <c r="J8063">
        <f t="shared" si="375"/>
        <v>8061</v>
      </c>
      <c r="K8063" t="str" cm="1">
        <f t="array" ref="K8063">IFERROR(INDEX(tblClientes[Cliente],INT($J8063/ROWS(tblConsorcios[Produto]))+1),"")</f>
        <v/>
      </c>
      <c r="L8063" t="str" cm="1">
        <f t="array" ref="L8063">IFERROR(INDEX(tblConsorcios[Produto],MOD($J8063,ROWS(tblConsorcios[Produto]))+1),"")</f>
        <v>Imóvel IE120 – 240m</v>
      </c>
      <c r="M8063" s="20" cm="1">
        <f t="array" ref="M8063">IFERROR(INDEX(tblConsorcios[Valor da Carta (R$)],MOD($J8063,ROWS(tblConsorcios[Produto]))+1),"")</f>
        <v>120000</v>
      </c>
      <c r="N8063" s="2" cm="1">
        <f t="array" ref="N8063">IFERROR(INDEX(tblConsorcios[Prazo (meses)],MOD($J8063,ROWS(tblConsorcios[Produto]))+1),"")</f>
        <v>240</v>
      </c>
      <c r="O8063" s="20" cm="1">
        <f t="array" ref="O8063">IFERROR(INDEX(tblConsorcios[Parcela Mensal (R$)],MOD($J8063,ROWS(tblConsorcios[Produto]))+1),"")</f>
        <v>644</v>
      </c>
      <c r="P8063" s="20" t="str" cm="1">
        <f t="array" ref="P8063">IFERROR(INDEX(tblClientes[Dividendo Mensal (R$)],INT($J8063/ROWS(tblConsorcios[Produto]))+1),"")</f>
        <v/>
      </c>
      <c r="Q8063" s="20" t="str">
        <f t="shared" si="376"/>
        <v/>
      </c>
      <c r="R8063">
        <f t="shared" si="377"/>
        <v>0</v>
      </c>
    </row>
    <row r="8064" spans="10:18" x14ac:dyDescent="0.2">
      <c r="J8064">
        <f t="shared" si="375"/>
        <v>8062</v>
      </c>
      <c r="K8064" t="str" cm="1">
        <f t="array" ref="K8064">IFERROR(INDEX(tblClientes[Cliente],INT($J8064/ROWS(tblConsorcios[Produto]))+1),"")</f>
        <v/>
      </c>
      <c r="L8064" t="str" cm="1">
        <f t="array" ref="L8064">IFERROR(INDEX(tblConsorcios[Produto],MOD($J8064,ROWS(tblConsorcios[Produto]))+1),"")</f>
        <v>Imóvel IE120 – 220m</v>
      </c>
      <c r="M8064" s="20" cm="1">
        <f t="array" ref="M8064">IFERROR(INDEX(tblConsorcios[Valor da Carta (R$)],MOD($J8064,ROWS(tblConsorcios[Produto]))+1),"")</f>
        <v>120000</v>
      </c>
      <c r="N8064" s="2" cm="1">
        <f t="array" ref="N8064">IFERROR(INDEX(tblConsorcios[Prazo (meses)],MOD($J8064,ROWS(tblConsorcios[Produto]))+1),"")</f>
        <v>220</v>
      </c>
      <c r="O8064" s="20" cm="1">
        <f t="array" ref="O8064">IFERROR(INDEX(tblConsorcios[Parcela Mensal (R$)],MOD($J8064,ROWS(tblConsorcios[Produto]))+1),"")</f>
        <v>697.09</v>
      </c>
      <c r="P8064" s="20" t="str" cm="1">
        <f t="array" ref="P8064">IFERROR(INDEX(tblClientes[Dividendo Mensal (R$)],INT($J8064/ROWS(tblConsorcios[Produto]))+1),"")</f>
        <v/>
      </c>
      <c r="Q8064" s="20" t="str">
        <f t="shared" si="376"/>
        <v/>
      </c>
      <c r="R8064">
        <f t="shared" si="377"/>
        <v>0</v>
      </c>
    </row>
    <row r="8065" spans="10:18" x14ac:dyDescent="0.2">
      <c r="J8065">
        <f t="shared" si="375"/>
        <v>8063</v>
      </c>
      <c r="K8065" t="str" cm="1">
        <f t="array" ref="K8065">IFERROR(INDEX(tblClientes[Cliente],INT($J8065/ROWS(tblConsorcios[Produto]))+1),"")</f>
        <v/>
      </c>
      <c r="L8065" t="str" cm="1">
        <f t="array" ref="L8065">IFERROR(INDEX(tblConsorcios[Produto],MOD($J8065,ROWS(tblConsorcios[Produto]))+1),"")</f>
        <v>Imóvel IE120 – 200m</v>
      </c>
      <c r="M8065" s="20" cm="1">
        <f t="array" ref="M8065">IFERROR(INDEX(tblConsorcios[Valor da Carta (R$)],MOD($J8065,ROWS(tblConsorcios[Produto]))+1),"")</f>
        <v>120000</v>
      </c>
      <c r="N8065" s="2" cm="1">
        <f t="array" ref="N8065">IFERROR(INDEX(tblConsorcios[Prazo (meses)],MOD($J8065,ROWS(tblConsorcios[Produto]))+1),"")</f>
        <v>200</v>
      </c>
      <c r="O8065" s="20" cm="1">
        <f t="array" ref="O8065">IFERROR(INDEX(tblConsorcios[Parcela Mensal (R$)],MOD($J8065,ROWS(tblConsorcios[Produto]))+1),"")</f>
        <v>760.8</v>
      </c>
      <c r="P8065" s="20" t="str" cm="1">
        <f t="array" ref="P8065">IFERROR(INDEX(tblClientes[Dividendo Mensal (R$)],INT($J8065/ROWS(tblConsorcios[Produto]))+1),"")</f>
        <v/>
      </c>
      <c r="Q8065" s="20" t="str">
        <f t="shared" si="376"/>
        <v/>
      </c>
      <c r="R8065">
        <f t="shared" si="377"/>
        <v>0</v>
      </c>
    </row>
    <row r="8066" spans="10:18" x14ac:dyDescent="0.2">
      <c r="J8066">
        <f t="shared" si="375"/>
        <v>8064</v>
      </c>
      <c r="K8066" t="str" cm="1">
        <f t="array" ref="K8066">IFERROR(INDEX(tblClientes[Cliente],INT($J8066/ROWS(tblConsorcios[Produto]))+1),"")</f>
        <v/>
      </c>
      <c r="L8066" t="str" cm="1">
        <f t="array" ref="L8066">IFERROR(INDEX(tblConsorcios[Produto],MOD($J8066,ROWS(tblConsorcios[Produto]))+1),"")</f>
        <v>Imóvel IE600 – 240m</v>
      </c>
      <c r="M8066" s="20" cm="1">
        <f t="array" ref="M8066">IFERROR(INDEX(tblConsorcios[Valor da Carta (R$)],MOD($J8066,ROWS(tblConsorcios[Produto]))+1),"")</f>
        <v>600000</v>
      </c>
      <c r="N8066" s="2" cm="1">
        <f t="array" ref="N8066">IFERROR(INDEX(tblConsorcios[Prazo (meses)],MOD($J8066,ROWS(tblConsorcios[Produto]))+1),"")</f>
        <v>240</v>
      </c>
      <c r="O8066" s="20" cm="1">
        <f t="array" ref="O8066">IFERROR(INDEX(tblConsorcios[Parcela Mensal (R$)],MOD($J8066,ROWS(tblConsorcios[Produto]))+1),"")</f>
        <v>3220</v>
      </c>
      <c r="P8066" s="20" t="str" cm="1">
        <f t="array" ref="P8066">IFERROR(INDEX(tblClientes[Dividendo Mensal (R$)],INT($J8066/ROWS(tblConsorcios[Produto]))+1),"")</f>
        <v/>
      </c>
      <c r="Q8066" s="20" t="str">
        <f t="shared" si="376"/>
        <v/>
      </c>
      <c r="R8066">
        <f t="shared" si="377"/>
        <v>0</v>
      </c>
    </row>
    <row r="8067" spans="10:18" x14ac:dyDescent="0.2">
      <c r="J8067">
        <f t="shared" ref="J8067:J8130" si="378">ROW()-2</f>
        <v>8065</v>
      </c>
      <c r="K8067" t="str" cm="1">
        <f t="array" ref="K8067">IFERROR(INDEX(tblClientes[Cliente],INT($J8067/ROWS(tblConsorcios[Produto]))+1),"")</f>
        <v/>
      </c>
      <c r="L8067" t="str" cm="1">
        <f t="array" ref="L8067">IFERROR(INDEX(tblConsorcios[Produto],MOD($J8067,ROWS(tblConsorcios[Produto]))+1),"")</f>
        <v>Imóvel IE600 – 220m</v>
      </c>
      <c r="M8067" s="20" cm="1">
        <f t="array" ref="M8067">IFERROR(INDEX(tblConsorcios[Valor da Carta (R$)],MOD($J8067,ROWS(tblConsorcios[Produto]))+1),"")</f>
        <v>600000</v>
      </c>
      <c r="N8067" s="2" cm="1">
        <f t="array" ref="N8067">IFERROR(INDEX(tblConsorcios[Prazo (meses)],MOD($J8067,ROWS(tblConsorcios[Produto]))+1),"")</f>
        <v>220</v>
      </c>
      <c r="O8067" s="20" cm="1">
        <f t="array" ref="O8067">IFERROR(INDEX(tblConsorcios[Parcela Mensal (R$)],MOD($J8067,ROWS(tblConsorcios[Produto]))+1),"")</f>
        <v>3485.45</v>
      </c>
      <c r="P8067" s="20" t="str" cm="1">
        <f t="array" ref="P8067">IFERROR(INDEX(tblClientes[Dividendo Mensal (R$)],INT($J8067/ROWS(tblConsorcios[Produto]))+1),"")</f>
        <v/>
      </c>
      <c r="Q8067" s="20" t="str">
        <f t="shared" ref="Q8067:Q8130" si="379">IF(AND(ISNUMBER(O8067),ISNUMBER(P8067)),P8067-O8067,"")</f>
        <v/>
      </c>
      <c r="R8067">
        <f t="shared" ref="R8067:R8130" si="380">IF(AND(ISNUMBER(O8067),ISNUMBER(P8067),O8067&lt;=P8067),1,0)</f>
        <v>0</v>
      </c>
    </row>
    <row r="8068" spans="10:18" x14ac:dyDescent="0.2">
      <c r="J8068">
        <f t="shared" si="378"/>
        <v>8066</v>
      </c>
      <c r="K8068" t="str" cm="1">
        <f t="array" ref="K8068">IFERROR(INDEX(tblClientes[Cliente],INT($J8068/ROWS(tblConsorcios[Produto]))+1),"")</f>
        <v/>
      </c>
      <c r="L8068" t="str" cm="1">
        <f t="array" ref="L8068">IFERROR(INDEX(tblConsorcios[Produto],MOD($J8068,ROWS(tblConsorcios[Produto]))+1),"")</f>
        <v>Imóvel IE600 – 200m</v>
      </c>
      <c r="M8068" s="20" cm="1">
        <f t="array" ref="M8068">IFERROR(INDEX(tblConsorcios[Valor da Carta (R$)],MOD($J8068,ROWS(tblConsorcios[Produto]))+1),"")</f>
        <v>600000</v>
      </c>
      <c r="N8068" s="2" cm="1">
        <f t="array" ref="N8068">IFERROR(INDEX(tblConsorcios[Prazo (meses)],MOD($J8068,ROWS(tblConsorcios[Produto]))+1),"")</f>
        <v>200</v>
      </c>
      <c r="O8068" s="20" cm="1">
        <f t="array" ref="O8068">IFERROR(INDEX(tblConsorcios[Parcela Mensal (R$)],MOD($J8068,ROWS(tblConsorcios[Produto]))+1),"")</f>
        <v>3804</v>
      </c>
      <c r="P8068" s="20" t="str" cm="1">
        <f t="array" ref="P8068">IFERROR(INDEX(tblClientes[Dividendo Mensal (R$)],INT($J8068/ROWS(tblConsorcios[Produto]))+1),"")</f>
        <v/>
      </c>
      <c r="Q8068" s="20" t="str">
        <f t="shared" si="379"/>
        <v/>
      </c>
      <c r="R8068">
        <f t="shared" si="380"/>
        <v>0</v>
      </c>
    </row>
    <row r="8069" spans="10:18" x14ac:dyDescent="0.2">
      <c r="J8069">
        <f t="shared" si="378"/>
        <v>8067</v>
      </c>
      <c r="K8069" t="str" cm="1">
        <f t="array" ref="K8069">IFERROR(INDEX(tblClientes[Cliente],INT($J8069/ROWS(tblConsorcios[Produto]))+1),"")</f>
        <v/>
      </c>
      <c r="L8069" t="str" cm="1">
        <f t="array" ref="L8069">IFERROR(INDEX(tblConsorcios[Produto],MOD($J8069,ROWS(tblConsorcios[Produto]))+1),"")</f>
        <v>Imóvel IE580 – 240m</v>
      </c>
      <c r="M8069" s="20" cm="1">
        <f t="array" ref="M8069">IFERROR(INDEX(tblConsorcios[Valor da Carta (R$)],MOD($J8069,ROWS(tblConsorcios[Produto]))+1),"")</f>
        <v>580000</v>
      </c>
      <c r="N8069" s="2" cm="1">
        <f t="array" ref="N8069">IFERROR(INDEX(tblConsorcios[Prazo (meses)],MOD($J8069,ROWS(tblConsorcios[Produto]))+1),"")</f>
        <v>240</v>
      </c>
      <c r="O8069" s="20" cm="1">
        <f t="array" ref="O8069">IFERROR(INDEX(tblConsorcios[Parcela Mensal (R$)],MOD($J8069,ROWS(tblConsorcios[Produto]))+1),"")</f>
        <v>3112.67</v>
      </c>
      <c r="P8069" s="20" t="str" cm="1">
        <f t="array" ref="P8069">IFERROR(INDEX(tblClientes[Dividendo Mensal (R$)],INT($J8069/ROWS(tblConsorcios[Produto]))+1),"")</f>
        <v/>
      </c>
      <c r="Q8069" s="20" t="str">
        <f t="shared" si="379"/>
        <v/>
      </c>
      <c r="R8069">
        <f t="shared" si="380"/>
        <v>0</v>
      </c>
    </row>
    <row r="8070" spans="10:18" x14ac:dyDescent="0.2">
      <c r="J8070">
        <f t="shared" si="378"/>
        <v>8068</v>
      </c>
      <c r="K8070" t="str" cm="1">
        <f t="array" ref="K8070">IFERROR(INDEX(tblClientes[Cliente],INT($J8070/ROWS(tblConsorcios[Produto]))+1),"")</f>
        <v/>
      </c>
      <c r="L8070" t="str" cm="1">
        <f t="array" ref="L8070">IFERROR(INDEX(tblConsorcios[Produto],MOD($J8070,ROWS(tblConsorcios[Produto]))+1),"")</f>
        <v>Imóvel IE580 – 220m</v>
      </c>
      <c r="M8070" s="20" cm="1">
        <f t="array" ref="M8070">IFERROR(INDEX(tblConsorcios[Valor da Carta (R$)],MOD($J8070,ROWS(tblConsorcios[Produto]))+1),"")</f>
        <v>580000</v>
      </c>
      <c r="N8070" s="2" cm="1">
        <f t="array" ref="N8070">IFERROR(INDEX(tblConsorcios[Prazo (meses)],MOD($J8070,ROWS(tblConsorcios[Produto]))+1),"")</f>
        <v>220</v>
      </c>
      <c r="O8070" s="20" cm="1">
        <f t="array" ref="O8070">IFERROR(INDEX(tblConsorcios[Parcela Mensal (R$)],MOD($J8070,ROWS(tblConsorcios[Produto]))+1),"")</f>
        <v>3369.27</v>
      </c>
      <c r="P8070" s="20" t="str" cm="1">
        <f t="array" ref="P8070">IFERROR(INDEX(tblClientes[Dividendo Mensal (R$)],INT($J8070/ROWS(tblConsorcios[Produto]))+1),"")</f>
        <v/>
      </c>
      <c r="Q8070" s="20" t="str">
        <f t="shared" si="379"/>
        <v/>
      </c>
      <c r="R8070">
        <f t="shared" si="380"/>
        <v>0</v>
      </c>
    </row>
    <row r="8071" spans="10:18" x14ac:dyDescent="0.2">
      <c r="J8071">
        <f t="shared" si="378"/>
        <v>8069</v>
      </c>
      <c r="K8071" t="str" cm="1">
        <f t="array" ref="K8071">IFERROR(INDEX(tblClientes[Cliente],INT($J8071/ROWS(tblConsorcios[Produto]))+1),"")</f>
        <v/>
      </c>
      <c r="L8071" t="str" cm="1">
        <f t="array" ref="L8071">IFERROR(INDEX(tblConsorcios[Produto],MOD($J8071,ROWS(tblConsorcios[Produto]))+1),"")</f>
        <v>Imóvel IE580 – 200m</v>
      </c>
      <c r="M8071" s="20" cm="1">
        <f t="array" ref="M8071">IFERROR(INDEX(tblConsorcios[Valor da Carta (R$)],MOD($J8071,ROWS(tblConsorcios[Produto]))+1),"")</f>
        <v>580000</v>
      </c>
      <c r="N8071" s="2" cm="1">
        <f t="array" ref="N8071">IFERROR(INDEX(tblConsorcios[Prazo (meses)],MOD($J8071,ROWS(tblConsorcios[Produto]))+1),"")</f>
        <v>200</v>
      </c>
      <c r="O8071" s="20" cm="1">
        <f t="array" ref="O8071">IFERROR(INDEX(tblConsorcios[Parcela Mensal (R$)],MOD($J8071,ROWS(tblConsorcios[Produto]))+1),"")</f>
        <v>3677.2</v>
      </c>
      <c r="P8071" s="20" t="str" cm="1">
        <f t="array" ref="P8071">IFERROR(INDEX(tblClientes[Dividendo Mensal (R$)],INT($J8071/ROWS(tblConsorcios[Produto]))+1),"")</f>
        <v/>
      </c>
      <c r="Q8071" s="20" t="str">
        <f t="shared" si="379"/>
        <v/>
      </c>
      <c r="R8071">
        <f t="shared" si="380"/>
        <v>0</v>
      </c>
    </row>
    <row r="8072" spans="10:18" x14ac:dyDescent="0.2">
      <c r="J8072">
        <f t="shared" si="378"/>
        <v>8070</v>
      </c>
      <c r="K8072" t="str" cm="1">
        <f t="array" ref="K8072">IFERROR(INDEX(tblClientes[Cliente],INT($J8072/ROWS(tblConsorcios[Produto]))+1),"")</f>
        <v/>
      </c>
      <c r="L8072" t="str" cm="1">
        <f t="array" ref="L8072">IFERROR(INDEX(tblConsorcios[Produto],MOD($J8072,ROWS(tblConsorcios[Produto]))+1),"")</f>
        <v>Imóvel IE550 – 240m</v>
      </c>
      <c r="M8072" s="20" cm="1">
        <f t="array" ref="M8072">IFERROR(INDEX(tblConsorcios[Valor da Carta (R$)],MOD($J8072,ROWS(tblConsorcios[Produto]))+1),"")</f>
        <v>550000</v>
      </c>
      <c r="N8072" s="2" cm="1">
        <f t="array" ref="N8072">IFERROR(INDEX(tblConsorcios[Prazo (meses)],MOD($J8072,ROWS(tblConsorcios[Produto]))+1),"")</f>
        <v>240</v>
      </c>
      <c r="O8072" s="20" cm="1">
        <f t="array" ref="O8072">IFERROR(INDEX(tblConsorcios[Parcela Mensal (R$)],MOD($J8072,ROWS(tblConsorcios[Produto]))+1),"")</f>
        <v>2951.67</v>
      </c>
      <c r="P8072" s="20" t="str" cm="1">
        <f t="array" ref="P8072">IFERROR(INDEX(tblClientes[Dividendo Mensal (R$)],INT($J8072/ROWS(tblConsorcios[Produto]))+1),"")</f>
        <v/>
      </c>
      <c r="Q8072" s="20" t="str">
        <f t="shared" si="379"/>
        <v/>
      </c>
      <c r="R8072">
        <f t="shared" si="380"/>
        <v>0</v>
      </c>
    </row>
    <row r="8073" spans="10:18" x14ac:dyDescent="0.2">
      <c r="J8073">
        <f t="shared" si="378"/>
        <v>8071</v>
      </c>
      <c r="K8073" t="str" cm="1">
        <f t="array" ref="K8073">IFERROR(INDEX(tblClientes[Cliente],INT($J8073/ROWS(tblConsorcios[Produto]))+1),"")</f>
        <v/>
      </c>
      <c r="L8073" t="str" cm="1">
        <f t="array" ref="L8073">IFERROR(INDEX(tblConsorcios[Produto],MOD($J8073,ROWS(tblConsorcios[Produto]))+1),"")</f>
        <v>Imóvel IE550 – 220m</v>
      </c>
      <c r="M8073" s="20" cm="1">
        <f t="array" ref="M8073">IFERROR(INDEX(tblConsorcios[Valor da Carta (R$)],MOD($J8073,ROWS(tblConsorcios[Produto]))+1),"")</f>
        <v>550000</v>
      </c>
      <c r="N8073" s="2" cm="1">
        <f t="array" ref="N8073">IFERROR(INDEX(tblConsorcios[Prazo (meses)],MOD($J8073,ROWS(tblConsorcios[Produto]))+1),"")</f>
        <v>220</v>
      </c>
      <c r="O8073" s="20" cm="1">
        <f t="array" ref="O8073">IFERROR(INDEX(tblConsorcios[Parcela Mensal (R$)],MOD($J8073,ROWS(tblConsorcios[Produto]))+1),"")</f>
        <v>3195</v>
      </c>
      <c r="P8073" s="20" t="str" cm="1">
        <f t="array" ref="P8073">IFERROR(INDEX(tblClientes[Dividendo Mensal (R$)],INT($J8073/ROWS(tblConsorcios[Produto]))+1),"")</f>
        <v/>
      </c>
      <c r="Q8073" s="20" t="str">
        <f t="shared" si="379"/>
        <v/>
      </c>
      <c r="R8073">
        <f t="shared" si="380"/>
        <v>0</v>
      </c>
    </row>
    <row r="8074" spans="10:18" x14ac:dyDescent="0.2">
      <c r="J8074">
        <f t="shared" si="378"/>
        <v>8072</v>
      </c>
      <c r="K8074" t="str" cm="1">
        <f t="array" ref="K8074">IFERROR(INDEX(tblClientes[Cliente],INT($J8074/ROWS(tblConsorcios[Produto]))+1),"")</f>
        <v/>
      </c>
      <c r="L8074" t="str" cm="1">
        <f t="array" ref="L8074">IFERROR(INDEX(tblConsorcios[Produto],MOD($J8074,ROWS(tblConsorcios[Produto]))+1),"")</f>
        <v>Imóvel IE550 – 200m</v>
      </c>
      <c r="M8074" s="20" cm="1">
        <f t="array" ref="M8074">IFERROR(INDEX(tblConsorcios[Valor da Carta (R$)],MOD($J8074,ROWS(tblConsorcios[Produto]))+1),"")</f>
        <v>550000</v>
      </c>
      <c r="N8074" s="2" cm="1">
        <f t="array" ref="N8074">IFERROR(INDEX(tblConsorcios[Prazo (meses)],MOD($J8074,ROWS(tblConsorcios[Produto]))+1),"")</f>
        <v>200</v>
      </c>
      <c r="O8074" s="20" cm="1">
        <f t="array" ref="O8074">IFERROR(INDEX(tblConsorcios[Parcela Mensal (R$)],MOD($J8074,ROWS(tblConsorcios[Produto]))+1),"")</f>
        <v>3487</v>
      </c>
      <c r="P8074" s="20" t="str" cm="1">
        <f t="array" ref="P8074">IFERROR(INDEX(tblClientes[Dividendo Mensal (R$)],INT($J8074/ROWS(tblConsorcios[Produto]))+1),"")</f>
        <v/>
      </c>
      <c r="Q8074" s="20" t="str">
        <f t="shared" si="379"/>
        <v/>
      </c>
      <c r="R8074">
        <f t="shared" si="380"/>
        <v>0</v>
      </c>
    </row>
    <row r="8075" spans="10:18" x14ac:dyDescent="0.2">
      <c r="J8075">
        <f t="shared" si="378"/>
        <v>8073</v>
      </c>
      <c r="K8075" t="str" cm="1">
        <f t="array" ref="K8075">IFERROR(INDEX(tblClientes[Cliente],INT($J8075/ROWS(tblConsorcios[Produto]))+1),"")</f>
        <v/>
      </c>
      <c r="L8075" t="str" cm="1">
        <f t="array" ref="L8075">IFERROR(INDEX(tblConsorcios[Produto],MOD($J8075,ROWS(tblConsorcios[Produto]))+1),"")</f>
        <v>Imóvel IE530 – 240m</v>
      </c>
      <c r="M8075" s="20" cm="1">
        <f t="array" ref="M8075">IFERROR(INDEX(tblConsorcios[Valor da Carta (R$)],MOD($J8075,ROWS(tblConsorcios[Produto]))+1),"")</f>
        <v>530000</v>
      </c>
      <c r="N8075" s="2" cm="1">
        <f t="array" ref="N8075">IFERROR(INDEX(tblConsorcios[Prazo (meses)],MOD($J8075,ROWS(tblConsorcios[Produto]))+1),"")</f>
        <v>240</v>
      </c>
      <c r="O8075" s="20" cm="1">
        <f t="array" ref="O8075">IFERROR(INDEX(tblConsorcios[Parcela Mensal (R$)],MOD($J8075,ROWS(tblConsorcios[Produto]))+1),"")</f>
        <v>2844.33</v>
      </c>
      <c r="P8075" s="20" t="str" cm="1">
        <f t="array" ref="P8075">IFERROR(INDEX(tblClientes[Dividendo Mensal (R$)],INT($J8075/ROWS(tblConsorcios[Produto]))+1),"")</f>
        <v/>
      </c>
      <c r="Q8075" s="20" t="str">
        <f t="shared" si="379"/>
        <v/>
      </c>
      <c r="R8075">
        <f t="shared" si="380"/>
        <v>0</v>
      </c>
    </row>
    <row r="8076" spans="10:18" x14ac:dyDescent="0.2">
      <c r="J8076">
        <f t="shared" si="378"/>
        <v>8074</v>
      </c>
      <c r="K8076" t="str" cm="1">
        <f t="array" ref="K8076">IFERROR(INDEX(tblClientes[Cliente],INT($J8076/ROWS(tblConsorcios[Produto]))+1),"")</f>
        <v/>
      </c>
      <c r="L8076" t="str" cm="1">
        <f t="array" ref="L8076">IFERROR(INDEX(tblConsorcios[Produto],MOD($J8076,ROWS(tblConsorcios[Produto]))+1),"")</f>
        <v>Imóvel IE530 – 220m</v>
      </c>
      <c r="M8076" s="20" cm="1">
        <f t="array" ref="M8076">IFERROR(INDEX(tblConsorcios[Valor da Carta (R$)],MOD($J8076,ROWS(tblConsorcios[Produto]))+1),"")</f>
        <v>530000</v>
      </c>
      <c r="N8076" s="2" cm="1">
        <f t="array" ref="N8076">IFERROR(INDEX(tblConsorcios[Prazo (meses)],MOD($J8076,ROWS(tblConsorcios[Produto]))+1),"")</f>
        <v>220</v>
      </c>
      <c r="O8076" s="20" cm="1">
        <f t="array" ref="O8076">IFERROR(INDEX(tblConsorcios[Parcela Mensal (R$)],MOD($J8076,ROWS(tblConsorcios[Produto]))+1),"")</f>
        <v>3078.82</v>
      </c>
      <c r="P8076" s="20" t="str" cm="1">
        <f t="array" ref="P8076">IFERROR(INDEX(tblClientes[Dividendo Mensal (R$)],INT($J8076/ROWS(tblConsorcios[Produto]))+1),"")</f>
        <v/>
      </c>
      <c r="Q8076" s="20" t="str">
        <f t="shared" si="379"/>
        <v/>
      </c>
      <c r="R8076">
        <f t="shared" si="380"/>
        <v>0</v>
      </c>
    </row>
    <row r="8077" spans="10:18" x14ac:dyDescent="0.2">
      <c r="J8077">
        <f t="shared" si="378"/>
        <v>8075</v>
      </c>
      <c r="K8077" t="str" cm="1">
        <f t="array" ref="K8077">IFERROR(INDEX(tblClientes[Cliente],INT($J8077/ROWS(tblConsorcios[Produto]))+1),"")</f>
        <v/>
      </c>
      <c r="L8077" t="str" cm="1">
        <f t="array" ref="L8077">IFERROR(INDEX(tblConsorcios[Produto],MOD($J8077,ROWS(tblConsorcios[Produto]))+1),"")</f>
        <v>Imóvel IE530 – 200m</v>
      </c>
      <c r="M8077" s="20" cm="1">
        <f t="array" ref="M8077">IFERROR(INDEX(tblConsorcios[Valor da Carta (R$)],MOD($J8077,ROWS(tblConsorcios[Produto]))+1),"")</f>
        <v>530000</v>
      </c>
      <c r="N8077" s="2" cm="1">
        <f t="array" ref="N8077">IFERROR(INDEX(tblConsorcios[Prazo (meses)],MOD($J8077,ROWS(tblConsorcios[Produto]))+1),"")</f>
        <v>200</v>
      </c>
      <c r="O8077" s="20" cm="1">
        <f t="array" ref="O8077">IFERROR(INDEX(tblConsorcios[Parcela Mensal (R$)],MOD($J8077,ROWS(tblConsorcios[Produto]))+1),"")</f>
        <v>3360.2</v>
      </c>
      <c r="P8077" s="20" t="str" cm="1">
        <f t="array" ref="P8077">IFERROR(INDEX(tblClientes[Dividendo Mensal (R$)],INT($J8077/ROWS(tblConsorcios[Produto]))+1),"")</f>
        <v/>
      </c>
      <c r="Q8077" s="20" t="str">
        <f t="shared" si="379"/>
        <v/>
      </c>
      <c r="R8077">
        <f t="shared" si="380"/>
        <v>0</v>
      </c>
    </row>
    <row r="8078" spans="10:18" x14ac:dyDescent="0.2">
      <c r="J8078">
        <f t="shared" si="378"/>
        <v>8076</v>
      </c>
      <c r="K8078" t="str" cm="1">
        <f t="array" ref="K8078">IFERROR(INDEX(tblClientes[Cliente],INT($J8078/ROWS(tblConsorcios[Produto]))+1),"")</f>
        <v/>
      </c>
      <c r="L8078" t="str" cm="1">
        <f t="array" ref="L8078">IFERROR(INDEX(tblConsorcios[Produto],MOD($J8078,ROWS(tblConsorcios[Produto]))+1),"")</f>
        <v>Imóvel IE500 – 240m</v>
      </c>
      <c r="M8078" s="20" cm="1">
        <f t="array" ref="M8078">IFERROR(INDEX(tblConsorcios[Valor da Carta (R$)],MOD($J8078,ROWS(tblConsorcios[Produto]))+1),"")</f>
        <v>500000</v>
      </c>
      <c r="N8078" s="2" cm="1">
        <f t="array" ref="N8078">IFERROR(INDEX(tblConsorcios[Prazo (meses)],MOD($J8078,ROWS(tblConsorcios[Produto]))+1),"")</f>
        <v>240</v>
      </c>
      <c r="O8078" s="20" cm="1">
        <f t="array" ref="O8078">IFERROR(INDEX(tblConsorcios[Parcela Mensal (R$)],MOD($J8078,ROWS(tblConsorcios[Produto]))+1),"")</f>
        <v>2683.33</v>
      </c>
      <c r="P8078" s="20" t="str" cm="1">
        <f t="array" ref="P8078">IFERROR(INDEX(tblClientes[Dividendo Mensal (R$)],INT($J8078/ROWS(tblConsorcios[Produto]))+1),"")</f>
        <v/>
      </c>
      <c r="Q8078" s="20" t="str">
        <f t="shared" si="379"/>
        <v/>
      </c>
      <c r="R8078">
        <f t="shared" si="380"/>
        <v>0</v>
      </c>
    </row>
    <row r="8079" spans="10:18" x14ac:dyDescent="0.2">
      <c r="J8079">
        <f t="shared" si="378"/>
        <v>8077</v>
      </c>
      <c r="K8079" t="str" cm="1">
        <f t="array" ref="K8079">IFERROR(INDEX(tblClientes[Cliente],INT($J8079/ROWS(tblConsorcios[Produto]))+1),"")</f>
        <v/>
      </c>
      <c r="L8079" t="str" cm="1">
        <f t="array" ref="L8079">IFERROR(INDEX(tblConsorcios[Produto],MOD($J8079,ROWS(tblConsorcios[Produto]))+1),"")</f>
        <v>Imóvel IE500 – 220m</v>
      </c>
      <c r="M8079" s="20" cm="1">
        <f t="array" ref="M8079">IFERROR(INDEX(tblConsorcios[Valor da Carta (R$)],MOD($J8079,ROWS(tblConsorcios[Produto]))+1),"")</f>
        <v>500000</v>
      </c>
      <c r="N8079" s="2" cm="1">
        <f t="array" ref="N8079">IFERROR(INDEX(tblConsorcios[Prazo (meses)],MOD($J8079,ROWS(tblConsorcios[Produto]))+1),"")</f>
        <v>220</v>
      </c>
      <c r="O8079" s="20" cm="1">
        <f t="array" ref="O8079">IFERROR(INDEX(tblConsorcios[Parcela Mensal (R$)],MOD($J8079,ROWS(tblConsorcios[Produto]))+1),"")</f>
        <v>2904.55</v>
      </c>
      <c r="P8079" s="20" t="str" cm="1">
        <f t="array" ref="P8079">IFERROR(INDEX(tblClientes[Dividendo Mensal (R$)],INT($J8079/ROWS(tblConsorcios[Produto]))+1),"")</f>
        <v/>
      </c>
      <c r="Q8079" s="20" t="str">
        <f t="shared" si="379"/>
        <v/>
      </c>
      <c r="R8079">
        <f t="shared" si="380"/>
        <v>0</v>
      </c>
    </row>
    <row r="8080" spans="10:18" x14ac:dyDescent="0.2">
      <c r="J8080">
        <f t="shared" si="378"/>
        <v>8078</v>
      </c>
      <c r="K8080" t="str" cm="1">
        <f t="array" ref="K8080">IFERROR(INDEX(tblClientes[Cliente],INT($J8080/ROWS(tblConsorcios[Produto]))+1),"")</f>
        <v/>
      </c>
      <c r="L8080" t="str" cm="1">
        <f t="array" ref="L8080">IFERROR(INDEX(tblConsorcios[Produto],MOD($J8080,ROWS(tblConsorcios[Produto]))+1),"")</f>
        <v>Imóvel IE500 – 200m</v>
      </c>
      <c r="M8080" s="20" cm="1">
        <f t="array" ref="M8080">IFERROR(INDEX(tblConsorcios[Valor da Carta (R$)],MOD($J8080,ROWS(tblConsorcios[Produto]))+1),"")</f>
        <v>500000</v>
      </c>
      <c r="N8080" s="2" cm="1">
        <f t="array" ref="N8080">IFERROR(INDEX(tblConsorcios[Prazo (meses)],MOD($J8080,ROWS(tblConsorcios[Produto]))+1),"")</f>
        <v>200</v>
      </c>
      <c r="O8080" s="20" cm="1">
        <f t="array" ref="O8080">IFERROR(INDEX(tblConsorcios[Parcela Mensal (R$)],MOD($J8080,ROWS(tblConsorcios[Produto]))+1),"")</f>
        <v>3170</v>
      </c>
      <c r="P8080" s="20" t="str" cm="1">
        <f t="array" ref="P8080">IFERROR(INDEX(tblClientes[Dividendo Mensal (R$)],INT($J8080/ROWS(tblConsorcios[Produto]))+1),"")</f>
        <v/>
      </c>
      <c r="Q8080" s="20" t="str">
        <f t="shared" si="379"/>
        <v/>
      </c>
      <c r="R8080">
        <f t="shared" si="380"/>
        <v>0</v>
      </c>
    </row>
    <row r="8081" spans="10:18" x14ac:dyDescent="0.2">
      <c r="J8081">
        <f t="shared" si="378"/>
        <v>8079</v>
      </c>
      <c r="K8081" t="str" cm="1">
        <f t="array" ref="K8081">IFERROR(INDEX(tblClientes[Cliente],INT($J8081/ROWS(tblConsorcios[Produto]))+1),"")</f>
        <v/>
      </c>
      <c r="L8081" t="str" cm="1">
        <f t="array" ref="L8081">IFERROR(INDEX(tblConsorcios[Produto],MOD($J8081,ROWS(tblConsorcios[Produto]))+1),"")</f>
        <v>Imóvel IE480 – 240m</v>
      </c>
      <c r="M8081" s="20" cm="1">
        <f t="array" ref="M8081">IFERROR(INDEX(tblConsorcios[Valor da Carta (R$)],MOD($J8081,ROWS(tblConsorcios[Produto]))+1),"")</f>
        <v>480000</v>
      </c>
      <c r="N8081" s="2" cm="1">
        <f t="array" ref="N8081">IFERROR(INDEX(tblConsorcios[Prazo (meses)],MOD($J8081,ROWS(tblConsorcios[Produto]))+1),"")</f>
        <v>240</v>
      </c>
      <c r="O8081" s="20" cm="1">
        <f t="array" ref="O8081">IFERROR(INDEX(tblConsorcios[Parcela Mensal (R$)],MOD($J8081,ROWS(tblConsorcios[Produto]))+1),"")</f>
        <v>2576</v>
      </c>
      <c r="P8081" s="20" t="str" cm="1">
        <f t="array" ref="P8081">IFERROR(INDEX(tblClientes[Dividendo Mensal (R$)],INT($J8081/ROWS(tblConsorcios[Produto]))+1),"")</f>
        <v/>
      </c>
      <c r="Q8081" s="20" t="str">
        <f t="shared" si="379"/>
        <v/>
      </c>
      <c r="R8081">
        <f t="shared" si="380"/>
        <v>0</v>
      </c>
    </row>
    <row r="8082" spans="10:18" x14ac:dyDescent="0.2">
      <c r="J8082">
        <f t="shared" si="378"/>
        <v>8080</v>
      </c>
      <c r="K8082" t="str" cm="1">
        <f t="array" ref="K8082">IFERROR(INDEX(tblClientes[Cliente],INT($J8082/ROWS(tblConsorcios[Produto]))+1),"")</f>
        <v/>
      </c>
      <c r="L8082" t="str" cm="1">
        <f t="array" ref="L8082">IFERROR(INDEX(tblConsorcios[Produto],MOD($J8082,ROWS(tblConsorcios[Produto]))+1),"")</f>
        <v>Imóvel IE480 – 220m</v>
      </c>
      <c r="M8082" s="20" cm="1">
        <f t="array" ref="M8082">IFERROR(INDEX(tblConsorcios[Valor da Carta (R$)],MOD($J8082,ROWS(tblConsorcios[Produto]))+1),"")</f>
        <v>480000</v>
      </c>
      <c r="N8082" s="2" cm="1">
        <f t="array" ref="N8082">IFERROR(INDEX(tblConsorcios[Prazo (meses)],MOD($J8082,ROWS(tblConsorcios[Produto]))+1),"")</f>
        <v>220</v>
      </c>
      <c r="O8082" s="20" cm="1">
        <f t="array" ref="O8082">IFERROR(INDEX(tblConsorcios[Parcela Mensal (R$)],MOD($J8082,ROWS(tblConsorcios[Produto]))+1),"")</f>
        <v>2788.36</v>
      </c>
      <c r="P8082" s="20" t="str" cm="1">
        <f t="array" ref="P8082">IFERROR(INDEX(tblClientes[Dividendo Mensal (R$)],INT($J8082/ROWS(tblConsorcios[Produto]))+1),"")</f>
        <v/>
      </c>
      <c r="Q8082" s="20" t="str">
        <f t="shared" si="379"/>
        <v/>
      </c>
      <c r="R8082">
        <f t="shared" si="380"/>
        <v>0</v>
      </c>
    </row>
    <row r="8083" spans="10:18" x14ac:dyDescent="0.2">
      <c r="J8083">
        <f t="shared" si="378"/>
        <v>8081</v>
      </c>
      <c r="K8083" t="str" cm="1">
        <f t="array" ref="K8083">IFERROR(INDEX(tblClientes[Cliente],INT($J8083/ROWS(tblConsorcios[Produto]))+1),"")</f>
        <v/>
      </c>
      <c r="L8083" t="str" cm="1">
        <f t="array" ref="L8083">IFERROR(INDEX(tblConsorcios[Produto],MOD($J8083,ROWS(tblConsorcios[Produto]))+1),"")</f>
        <v>Imóvel IE480 – 200m</v>
      </c>
      <c r="M8083" s="20" cm="1">
        <f t="array" ref="M8083">IFERROR(INDEX(tblConsorcios[Valor da Carta (R$)],MOD($J8083,ROWS(tblConsorcios[Produto]))+1),"")</f>
        <v>480000</v>
      </c>
      <c r="N8083" s="2" cm="1">
        <f t="array" ref="N8083">IFERROR(INDEX(tblConsorcios[Prazo (meses)],MOD($J8083,ROWS(tblConsorcios[Produto]))+1),"")</f>
        <v>200</v>
      </c>
      <c r="O8083" s="20" cm="1">
        <f t="array" ref="O8083">IFERROR(INDEX(tblConsorcios[Parcela Mensal (R$)],MOD($J8083,ROWS(tblConsorcios[Produto]))+1),"")</f>
        <v>3043.2</v>
      </c>
      <c r="P8083" s="20" t="str" cm="1">
        <f t="array" ref="P8083">IFERROR(INDEX(tblClientes[Dividendo Mensal (R$)],INT($J8083/ROWS(tblConsorcios[Produto]))+1),"")</f>
        <v/>
      </c>
      <c r="Q8083" s="20" t="str">
        <f t="shared" si="379"/>
        <v/>
      </c>
      <c r="R8083">
        <f t="shared" si="380"/>
        <v>0</v>
      </c>
    </row>
    <row r="8084" spans="10:18" x14ac:dyDescent="0.2">
      <c r="J8084">
        <f t="shared" si="378"/>
        <v>8082</v>
      </c>
      <c r="K8084" t="str" cm="1">
        <f t="array" ref="K8084">IFERROR(INDEX(tblClientes[Cliente],INT($J8084/ROWS(tblConsorcios[Produto]))+1),"")</f>
        <v/>
      </c>
      <c r="L8084" t="str" cm="1">
        <f t="array" ref="L8084">IFERROR(INDEX(tblConsorcios[Produto],MOD($J8084,ROWS(tblConsorcios[Produto]))+1),"")</f>
        <v>Imóvel IE450 – 240m</v>
      </c>
      <c r="M8084" s="20" cm="1">
        <f t="array" ref="M8084">IFERROR(INDEX(tblConsorcios[Valor da Carta (R$)],MOD($J8084,ROWS(tblConsorcios[Produto]))+1),"")</f>
        <v>450000</v>
      </c>
      <c r="N8084" s="2" cm="1">
        <f t="array" ref="N8084">IFERROR(INDEX(tblConsorcios[Prazo (meses)],MOD($J8084,ROWS(tblConsorcios[Produto]))+1),"")</f>
        <v>240</v>
      </c>
      <c r="O8084" s="20" cm="1">
        <f t="array" ref="O8084">IFERROR(INDEX(tblConsorcios[Parcela Mensal (R$)],MOD($J8084,ROWS(tblConsorcios[Produto]))+1),"")</f>
        <v>2415</v>
      </c>
      <c r="P8084" s="20" t="str" cm="1">
        <f t="array" ref="P8084">IFERROR(INDEX(tblClientes[Dividendo Mensal (R$)],INT($J8084/ROWS(tblConsorcios[Produto]))+1),"")</f>
        <v/>
      </c>
      <c r="Q8084" s="20" t="str">
        <f t="shared" si="379"/>
        <v/>
      </c>
      <c r="R8084">
        <f t="shared" si="380"/>
        <v>0</v>
      </c>
    </row>
    <row r="8085" spans="10:18" x14ac:dyDescent="0.2">
      <c r="J8085">
        <f t="shared" si="378"/>
        <v>8083</v>
      </c>
      <c r="K8085" t="str" cm="1">
        <f t="array" ref="K8085">IFERROR(INDEX(tblClientes[Cliente],INT($J8085/ROWS(tblConsorcios[Produto]))+1),"")</f>
        <v/>
      </c>
      <c r="L8085" t="str" cm="1">
        <f t="array" ref="L8085">IFERROR(INDEX(tblConsorcios[Produto],MOD($J8085,ROWS(tblConsorcios[Produto]))+1),"")</f>
        <v>Imóvel IE450 – 220m</v>
      </c>
      <c r="M8085" s="20" cm="1">
        <f t="array" ref="M8085">IFERROR(INDEX(tblConsorcios[Valor da Carta (R$)],MOD($J8085,ROWS(tblConsorcios[Produto]))+1),"")</f>
        <v>450000</v>
      </c>
      <c r="N8085" s="2" cm="1">
        <f t="array" ref="N8085">IFERROR(INDEX(tblConsorcios[Prazo (meses)],MOD($J8085,ROWS(tblConsorcios[Produto]))+1),"")</f>
        <v>220</v>
      </c>
      <c r="O8085" s="20" cm="1">
        <f t="array" ref="O8085">IFERROR(INDEX(tblConsorcios[Parcela Mensal (R$)],MOD($J8085,ROWS(tblConsorcios[Produto]))+1),"")</f>
        <v>2614.09</v>
      </c>
      <c r="P8085" s="20" t="str" cm="1">
        <f t="array" ref="P8085">IFERROR(INDEX(tblClientes[Dividendo Mensal (R$)],INT($J8085/ROWS(tblConsorcios[Produto]))+1),"")</f>
        <v/>
      </c>
      <c r="Q8085" s="20" t="str">
        <f t="shared" si="379"/>
        <v/>
      </c>
      <c r="R8085">
        <f t="shared" si="380"/>
        <v>0</v>
      </c>
    </row>
    <row r="8086" spans="10:18" x14ac:dyDescent="0.2">
      <c r="J8086">
        <f t="shared" si="378"/>
        <v>8084</v>
      </c>
      <c r="K8086" t="str" cm="1">
        <f t="array" ref="K8086">IFERROR(INDEX(tblClientes[Cliente],INT($J8086/ROWS(tblConsorcios[Produto]))+1),"")</f>
        <v/>
      </c>
      <c r="L8086" t="str" cm="1">
        <f t="array" ref="L8086">IFERROR(INDEX(tblConsorcios[Produto],MOD($J8086,ROWS(tblConsorcios[Produto]))+1),"")</f>
        <v>Imóvel IE450 – 200m</v>
      </c>
      <c r="M8086" s="20" cm="1">
        <f t="array" ref="M8086">IFERROR(INDEX(tblConsorcios[Valor da Carta (R$)],MOD($J8086,ROWS(tblConsorcios[Produto]))+1),"")</f>
        <v>450000</v>
      </c>
      <c r="N8086" s="2" cm="1">
        <f t="array" ref="N8086">IFERROR(INDEX(tblConsorcios[Prazo (meses)],MOD($J8086,ROWS(tblConsorcios[Produto]))+1),"")</f>
        <v>200</v>
      </c>
      <c r="O8086" s="20" cm="1">
        <f t="array" ref="O8086">IFERROR(INDEX(tblConsorcios[Parcela Mensal (R$)],MOD($J8086,ROWS(tblConsorcios[Produto]))+1),"")</f>
        <v>2853</v>
      </c>
      <c r="P8086" s="20" t="str" cm="1">
        <f t="array" ref="P8086">IFERROR(INDEX(tblClientes[Dividendo Mensal (R$)],INT($J8086/ROWS(tblConsorcios[Produto]))+1),"")</f>
        <v/>
      </c>
      <c r="Q8086" s="20" t="str">
        <f t="shared" si="379"/>
        <v/>
      </c>
      <c r="R8086">
        <f t="shared" si="380"/>
        <v>0</v>
      </c>
    </row>
    <row r="8087" spans="10:18" x14ac:dyDescent="0.2">
      <c r="J8087">
        <f t="shared" si="378"/>
        <v>8085</v>
      </c>
      <c r="K8087" t="str" cm="1">
        <f t="array" ref="K8087">IFERROR(INDEX(tblClientes[Cliente],INT($J8087/ROWS(tblConsorcios[Produto]))+1),"")</f>
        <v/>
      </c>
      <c r="L8087" t="str" cm="1">
        <f t="array" ref="L8087">IFERROR(INDEX(tblConsorcios[Produto],MOD($J8087,ROWS(tblConsorcios[Produto]))+1),"")</f>
        <v>Imóvel IE430 – 240m</v>
      </c>
      <c r="M8087" s="20" cm="1">
        <f t="array" ref="M8087">IFERROR(INDEX(tblConsorcios[Valor da Carta (R$)],MOD($J8087,ROWS(tblConsorcios[Produto]))+1),"")</f>
        <v>430000</v>
      </c>
      <c r="N8087" s="2" cm="1">
        <f t="array" ref="N8087">IFERROR(INDEX(tblConsorcios[Prazo (meses)],MOD($J8087,ROWS(tblConsorcios[Produto]))+1),"")</f>
        <v>240</v>
      </c>
      <c r="O8087" s="20" cm="1">
        <f t="array" ref="O8087">IFERROR(INDEX(tblConsorcios[Parcela Mensal (R$)],MOD($J8087,ROWS(tblConsorcios[Produto]))+1),"")</f>
        <v>2307.67</v>
      </c>
      <c r="P8087" s="20" t="str" cm="1">
        <f t="array" ref="P8087">IFERROR(INDEX(tblClientes[Dividendo Mensal (R$)],INT($J8087/ROWS(tblConsorcios[Produto]))+1),"")</f>
        <v/>
      </c>
      <c r="Q8087" s="20" t="str">
        <f t="shared" si="379"/>
        <v/>
      </c>
      <c r="R8087">
        <f t="shared" si="380"/>
        <v>0</v>
      </c>
    </row>
    <row r="8088" spans="10:18" x14ac:dyDescent="0.2">
      <c r="J8088">
        <f t="shared" si="378"/>
        <v>8086</v>
      </c>
      <c r="K8088" t="str" cm="1">
        <f t="array" ref="K8088">IFERROR(INDEX(tblClientes[Cliente],INT($J8088/ROWS(tblConsorcios[Produto]))+1),"")</f>
        <v/>
      </c>
      <c r="L8088" t="str" cm="1">
        <f t="array" ref="L8088">IFERROR(INDEX(tblConsorcios[Produto],MOD($J8088,ROWS(tblConsorcios[Produto]))+1),"")</f>
        <v>Imóvel IE430 – 220m</v>
      </c>
      <c r="M8088" s="20" cm="1">
        <f t="array" ref="M8088">IFERROR(INDEX(tblConsorcios[Valor da Carta (R$)],MOD($J8088,ROWS(tblConsorcios[Produto]))+1),"")</f>
        <v>430000</v>
      </c>
      <c r="N8088" s="2" cm="1">
        <f t="array" ref="N8088">IFERROR(INDEX(tblConsorcios[Prazo (meses)],MOD($J8088,ROWS(tblConsorcios[Produto]))+1),"")</f>
        <v>220</v>
      </c>
      <c r="O8088" s="20" cm="1">
        <f t="array" ref="O8088">IFERROR(INDEX(tblConsorcios[Parcela Mensal (R$)],MOD($J8088,ROWS(tblConsorcios[Produto]))+1),"")</f>
        <v>2497.91</v>
      </c>
      <c r="P8088" s="20" t="str" cm="1">
        <f t="array" ref="P8088">IFERROR(INDEX(tblClientes[Dividendo Mensal (R$)],INT($J8088/ROWS(tblConsorcios[Produto]))+1),"")</f>
        <v/>
      </c>
      <c r="Q8088" s="20" t="str">
        <f t="shared" si="379"/>
        <v/>
      </c>
      <c r="R8088">
        <f t="shared" si="380"/>
        <v>0</v>
      </c>
    </row>
    <row r="8089" spans="10:18" x14ac:dyDescent="0.2">
      <c r="J8089">
        <f t="shared" si="378"/>
        <v>8087</v>
      </c>
      <c r="K8089" t="str" cm="1">
        <f t="array" ref="K8089">IFERROR(INDEX(tblClientes[Cliente],INT($J8089/ROWS(tblConsorcios[Produto]))+1),"")</f>
        <v/>
      </c>
      <c r="L8089" t="str" cm="1">
        <f t="array" ref="L8089">IFERROR(INDEX(tblConsorcios[Produto],MOD($J8089,ROWS(tblConsorcios[Produto]))+1),"")</f>
        <v>Imóvel IE430 – 200m</v>
      </c>
      <c r="M8089" s="20" cm="1">
        <f t="array" ref="M8089">IFERROR(INDEX(tblConsorcios[Valor da Carta (R$)],MOD($J8089,ROWS(tblConsorcios[Produto]))+1),"")</f>
        <v>430000</v>
      </c>
      <c r="N8089" s="2" cm="1">
        <f t="array" ref="N8089">IFERROR(INDEX(tblConsorcios[Prazo (meses)],MOD($J8089,ROWS(tblConsorcios[Produto]))+1),"")</f>
        <v>200</v>
      </c>
      <c r="O8089" s="20" cm="1">
        <f t="array" ref="O8089">IFERROR(INDEX(tblConsorcios[Parcela Mensal (R$)],MOD($J8089,ROWS(tblConsorcios[Produto]))+1),"")</f>
        <v>2726.2</v>
      </c>
      <c r="P8089" s="20" t="str" cm="1">
        <f t="array" ref="P8089">IFERROR(INDEX(tblClientes[Dividendo Mensal (R$)],INT($J8089/ROWS(tblConsorcios[Produto]))+1),"")</f>
        <v/>
      </c>
      <c r="Q8089" s="20" t="str">
        <f t="shared" si="379"/>
        <v/>
      </c>
      <c r="R8089">
        <f t="shared" si="380"/>
        <v>0</v>
      </c>
    </row>
    <row r="8090" spans="10:18" x14ac:dyDescent="0.2">
      <c r="J8090">
        <f t="shared" si="378"/>
        <v>8088</v>
      </c>
      <c r="K8090" t="str" cm="1">
        <f t="array" ref="K8090">IFERROR(INDEX(tblClientes[Cliente],INT($J8090/ROWS(tblConsorcios[Produto]))+1),"")</f>
        <v/>
      </c>
      <c r="L8090" t="str" cm="1">
        <f t="array" ref="L8090">IFERROR(INDEX(tblConsorcios[Produto],MOD($J8090,ROWS(tblConsorcios[Produto]))+1),"")</f>
        <v>Imóvel IE400 – 240m</v>
      </c>
      <c r="M8090" s="20" cm="1">
        <f t="array" ref="M8090">IFERROR(INDEX(tblConsorcios[Valor da Carta (R$)],MOD($J8090,ROWS(tblConsorcios[Produto]))+1),"")</f>
        <v>400000</v>
      </c>
      <c r="N8090" s="2" cm="1">
        <f t="array" ref="N8090">IFERROR(INDEX(tblConsorcios[Prazo (meses)],MOD($J8090,ROWS(tblConsorcios[Produto]))+1),"")</f>
        <v>240</v>
      </c>
      <c r="O8090" s="20" cm="1">
        <f t="array" ref="O8090">IFERROR(INDEX(tblConsorcios[Parcela Mensal (R$)],MOD($J8090,ROWS(tblConsorcios[Produto]))+1),"")</f>
        <v>2146.67</v>
      </c>
      <c r="P8090" s="20" t="str" cm="1">
        <f t="array" ref="P8090">IFERROR(INDEX(tblClientes[Dividendo Mensal (R$)],INT($J8090/ROWS(tblConsorcios[Produto]))+1),"")</f>
        <v/>
      </c>
      <c r="Q8090" s="20" t="str">
        <f t="shared" si="379"/>
        <v/>
      </c>
      <c r="R8090">
        <f t="shared" si="380"/>
        <v>0</v>
      </c>
    </row>
    <row r="8091" spans="10:18" x14ac:dyDescent="0.2">
      <c r="J8091">
        <f t="shared" si="378"/>
        <v>8089</v>
      </c>
      <c r="K8091" t="str" cm="1">
        <f t="array" ref="K8091">IFERROR(INDEX(tblClientes[Cliente],INT($J8091/ROWS(tblConsorcios[Produto]))+1),"")</f>
        <v/>
      </c>
      <c r="L8091" t="str" cm="1">
        <f t="array" ref="L8091">IFERROR(INDEX(tblConsorcios[Produto],MOD($J8091,ROWS(tblConsorcios[Produto]))+1),"")</f>
        <v>Imóvel IE400 – 220m</v>
      </c>
      <c r="M8091" s="20" cm="1">
        <f t="array" ref="M8091">IFERROR(INDEX(tblConsorcios[Valor da Carta (R$)],MOD($J8091,ROWS(tblConsorcios[Produto]))+1),"")</f>
        <v>400000</v>
      </c>
      <c r="N8091" s="2" cm="1">
        <f t="array" ref="N8091">IFERROR(INDEX(tblConsorcios[Prazo (meses)],MOD($J8091,ROWS(tblConsorcios[Produto]))+1),"")</f>
        <v>220</v>
      </c>
      <c r="O8091" s="20" cm="1">
        <f t="array" ref="O8091">IFERROR(INDEX(tblConsorcios[Parcela Mensal (R$)],MOD($J8091,ROWS(tblConsorcios[Produto]))+1),"")</f>
        <v>2323.64</v>
      </c>
      <c r="P8091" s="20" t="str" cm="1">
        <f t="array" ref="P8091">IFERROR(INDEX(tblClientes[Dividendo Mensal (R$)],INT($J8091/ROWS(tblConsorcios[Produto]))+1),"")</f>
        <v/>
      </c>
      <c r="Q8091" s="20" t="str">
        <f t="shared" si="379"/>
        <v/>
      </c>
      <c r="R8091">
        <f t="shared" si="380"/>
        <v>0</v>
      </c>
    </row>
    <row r="8092" spans="10:18" x14ac:dyDescent="0.2">
      <c r="J8092">
        <f t="shared" si="378"/>
        <v>8090</v>
      </c>
      <c r="K8092" t="str" cm="1">
        <f t="array" ref="K8092">IFERROR(INDEX(tblClientes[Cliente],INT($J8092/ROWS(tblConsorcios[Produto]))+1),"")</f>
        <v/>
      </c>
      <c r="L8092" t="str" cm="1">
        <f t="array" ref="L8092">IFERROR(INDEX(tblConsorcios[Produto],MOD($J8092,ROWS(tblConsorcios[Produto]))+1),"")</f>
        <v>Imóvel IE400 – 200m</v>
      </c>
      <c r="M8092" s="20" cm="1">
        <f t="array" ref="M8092">IFERROR(INDEX(tblConsorcios[Valor da Carta (R$)],MOD($J8092,ROWS(tblConsorcios[Produto]))+1),"")</f>
        <v>400000</v>
      </c>
      <c r="N8092" s="2" cm="1">
        <f t="array" ref="N8092">IFERROR(INDEX(tblConsorcios[Prazo (meses)],MOD($J8092,ROWS(tblConsorcios[Produto]))+1),"")</f>
        <v>200</v>
      </c>
      <c r="O8092" s="20" cm="1">
        <f t="array" ref="O8092">IFERROR(INDEX(tblConsorcios[Parcela Mensal (R$)],MOD($J8092,ROWS(tblConsorcios[Produto]))+1),"")</f>
        <v>2536</v>
      </c>
      <c r="P8092" s="20" t="str" cm="1">
        <f t="array" ref="P8092">IFERROR(INDEX(tblClientes[Dividendo Mensal (R$)],INT($J8092/ROWS(tblConsorcios[Produto]))+1),"")</f>
        <v/>
      </c>
      <c r="Q8092" s="20" t="str">
        <f t="shared" si="379"/>
        <v/>
      </c>
      <c r="R8092">
        <f t="shared" si="380"/>
        <v>0</v>
      </c>
    </row>
    <row r="8093" spans="10:18" x14ac:dyDescent="0.2">
      <c r="J8093">
        <f t="shared" si="378"/>
        <v>8091</v>
      </c>
      <c r="K8093" t="str" cm="1">
        <f t="array" ref="K8093">IFERROR(INDEX(tblClientes[Cliente],INT($J8093/ROWS(tblConsorcios[Produto]))+1),"")</f>
        <v/>
      </c>
      <c r="L8093" t="str" cm="1">
        <f t="array" ref="L8093">IFERROR(INDEX(tblConsorcios[Produto],MOD($J8093,ROWS(tblConsorcios[Produto]))+1),"")</f>
        <v>Imóvel IE380 – 240m</v>
      </c>
      <c r="M8093" s="20" cm="1">
        <f t="array" ref="M8093">IFERROR(INDEX(tblConsorcios[Valor da Carta (R$)],MOD($J8093,ROWS(tblConsorcios[Produto]))+1),"")</f>
        <v>380000</v>
      </c>
      <c r="N8093" s="2" cm="1">
        <f t="array" ref="N8093">IFERROR(INDEX(tblConsorcios[Prazo (meses)],MOD($J8093,ROWS(tblConsorcios[Produto]))+1),"")</f>
        <v>240</v>
      </c>
      <c r="O8093" s="20" cm="1">
        <f t="array" ref="O8093">IFERROR(INDEX(tblConsorcios[Parcela Mensal (R$)],MOD($J8093,ROWS(tblConsorcios[Produto]))+1),"")</f>
        <v>2039.33</v>
      </c>
      <c r="P8093" s="20" t="str" cm="1">
        <f t="array" ref="P8093">IFERROR(INDEX(tblClientes[Dividendo Mensal (R$)],INT($J8093/ROWS(tblConsorcios[Produto]))+1),"")</f>
        <v/>
      </c>
      <c r="Q8093" s="20" t="str">
        <f t="shared" si="379"/>
        <v/>
      </c>
      <c r="R8093">
        <f t="shared" si="380"/>
        <v>0</v>
      </c>
    </row>
    <row r="8094" spans="10:18" x14ac:dyDescent="0.2">
      <c r="J8094">
        <f t="shared" si="378"/>
        <v>8092</v>
      </c>
      <c r="K8094" t="str" cm="1">
        <f t="array" ref="K8094">IFERROR(INDEX(tblClientes[Cliente],INT($J8094/ROWS(tblConsorcios[Produto]))+1),"")</f>
        <v/>
      </c>
      <c r="L8094" t="str" cm="1">
        <f t="array" ref="L8094">IFERROR(INDEX(tblConsorcios[Produto],MOD($J8094,ROWS(tblConsorcios[Produto]))+1),"")</f>
        <v>Imóvel IE380 – 220m</v>
      </c>
      <c r="M8094" s="20" cm="1">
        <f t="array" ref="M8094">IFERROR(INDEX(tblConsorcios[Valor da Carta (R$)],MOD($J8094,ROWS(tblConsorcios[Produto]))+1),"")</f>
        <v>380000</v>
      </c>
      <c r="N8094" s="2" cm="1">
        <f t="array" ref="N8094">IFERROR(INDEX(tblConsorcios[Prazo (meses)],MOD($J8094,ROWS(tblConsorcios[Produto]))+1),"")</f>
        <v>220</v>
      </c>
      <c r="O8094" s="20" cm="1">
        <f t="array" ref="O8094">IFERROR(INDEX(tblConsorcios[Parcela Mensal (R$)],MOD($J8094,ROWS(tblConsorcios[Produto]))+1),"")</f>
        <v>2207.4499999999998</v>
      </c>
      <c r="P8094" s="20" t="str" cm="1">
        <f t="array" ref="P8094">IFERROR(INDEX(tblClientes[Dividendo Mensal (R$)],INT($J8094/ROWS(tblConsorcios[Produto]))+1),"")</f>
        <v/>
      </c>
      <c r="Q8094" s="20" t="str">
        <f t="shared" si="379"/>
        <v/>
      </c>
      <c r="R8094">
        <f t="shared" si="380"/>
        <v>0</v>
      </c>
    </row>
    <row r="8095" spans="10:18" x14ac:dyDescent="0.2">
      <c r="J8095">
        <f t="shared" si="378"/>
        <v>8093</v>
      </c>
      <c r="K8095" t="str" cm="1">
        <f t="array" ref="K8095">IFERROR(INDEX(tblClientes[Cliente],INT($J8095/ROWS(tblConsorcios[Produto]))+1),"")</f>
        <v/>
      </c>
      <c r="L8095" t="str" cm="1">
        <f t="array" ref="L8095">IFERROR(INDEX(tblConsorcios[Produto],MOD($J8095,ROWS(tblConsorcios[Produto]))+1),"")</f>
        <v>Imóvel IE380 – 200m</v>
      </c>
      <c r="M8095" s="20" cm="1">
        <f t="array" ref="M8095">IFERROR(INDEX(tblConsorcios[Valor da Carta (R$)],MOD($J8095,ROWS(tblConsorcios[Produto]))+1),"")</f>
        <v>380000</v>
      </c>
      <c r="N8095" s="2" cm="1">
        <f t="array" ref="N8095">IFERROR(INDEX(tblConsorcios[Prazo (meses)],MOD($J8095,ROWS(tblConsorcios[Produto]))+1),"")</f>
        <v>200</v>
      </c>
      <c r="O8095" s="20" cm="1">
        <f t="array" ref="O8095">IFERROR(INDEX(tblConsorcios[Parcela Mensal (R$)],MOD($J8095,ROWS(tblConsorcios[Produto]))+1),"")</f>
        <v>2409.1999999999998</v>
      </c>
      <c r="P8095" s="20" t="str" cm="1">
        <f t="array" ref="P8095">IFERROR(INDEX(tblClientes[Dividendo Mensal (R$)],INT($J8095/ROWS(tblConsorcios[Produto]))+1),"")</f>
        <v/>
      </c>
      <c r="Q8095" s="20" t="str">
        <f t="shared" si="379"/>
        <v/>
      </c>
      <c r="R8095">
        <f t="shared" si="380"/>
        <v>0</v>
      </c>
    </row>
    <row r="8096" spans="10:18" x14ac:dyDescent="0.2">
      <c r="J8096">
        <f t="shared" si="378"/>
        <v>8094</v>
      </c>
      <c r="K8096" t="str" cm="1">
        <f t="array" ref="K8096">IFERROR(INDEX(tblClientes[Cliente],INT($J8096/ROWS(tblConsorcios[Produto]))+1),"")</f>
        <v/>
      </c>
      <c r="L8096" t="str" cm="1">
        <f t="array" ref="L8096">IFERROR(INDEX(tblConsorcios[Produto],MOD($J8096,ROWS(tblConsorcios[Produto]))+1),"")</f>
        <v>Imóvel IE350 – 240m</v>
      </c>
      <c r="M8096" s="20" cm="1">
        <f t="array" ref="M8096">IFERROR(INDEX(tblConsorcios[Valor da Carta (R$)],MOD($J8096,ROWS(tblConsorcios[Produto]))+1),"")</f>
        <v>350000</v>
      </c>
      <c r="N8096" s="2" cm="1">
        <f t="array" ref="N8096">IFERROR(INDEX(tblConsorcios[Prazo (meses)],MOD($J8096,ROWS(tblConsorcios[Produto]))+1),"")</f>
        <v>240</v>
      </c>
      <c r="O8096" s="20" cm="1">
        <f t="array" ref="O8096">IFERROR(INDEX(tblConsorcios[Parcela Mensal (R$)],MOD($J8096,ROWS(tblConsorcios[Produto]))+1),"")</f>
        <v>1878.33</v>
      </c>
      <c r="P8096" s="20" t="str" cm="1">
        <f t="array" ref="P8096">IFERROR(INDEX(tblClientes[Dividendo Mensal (R$)],INT($J8096/ROWS(tblConsorcios[Produto]))+1),"")</f>
        <v/>
      </c>
      <c r="Q8096" s="20" t="str">
        <f t="shared" si="379"/>
        <v/>
      </c>
      <c r="R8096">
        <f t="shared" si="380"/>
        <v>0</v>
      </c>
    </row>
    <row r="8097" spans="10:18" x14ac:dyDescent="0.2">
      <c r="J8097">
        <f t="shared" si="378"/>
        <v>8095</v>
      </c>
      <c r="K8097" t="str" cm="1">
        <f t="array" ref="K8097">IFERROR(INDEX(tblClientes[Cliente],INT($J8097/ROWS(tblConsorcios[Produto]))+1),"")</f>
        <v/>
      </c>
      <c r="L8097" t="str" cm="1">
        <f t="array" ref="L8097">IFERROR(INDEX(tblConsorcios[Produto],MOD($J8097,ROWS(tblConsorcios[Produto]))+1),"")</f>
        <v>Imóvel IE350 – 220m</v>
      </c>
      <c r="M8097" s="20" cm="1">
        <f t="array" ref="M8097">IFERROR(INDEX(tblConsorcios[Valor da Carta (R$)],MOD($J8097,ROWS(tblConsorcios[Produto]))+1),"")</f>
        <v>350000</v>
      </c>
      <c r="N8097" s="2" cm="1">
        <f t="array" ref="N8097">IFERROR(INDEX(tblConsorcios[Prazo (meses)],MOD($J8097,ROWS(tblConsorcios[Produto]))+1),"")</f>
        <v>220</v>
      </c>
      <c r="O8097" s="20" cm="1">
        <f t="array" ref="O8097">IFERROR(INDEX(tblConsorcios[Parcela Mensal (R$)],MOD($J8097,ROWS(tblConsorcios[Produto]))+1),"")</f>
        <v>2033.18</v>
      </c>
      <c r="P8097" s="20" t="str" cm="1">
        <f t="array" ref="P8097">IFERROR(INDEX(tblClientes[Dividendo Mensal (R$)],INT($J8097/ROWS(tblConsorcios[Produto]))+1),"")</f>
        <v/>
      </c>
      <c r="Q8097" s="20" t="str">
        <f t="shared" si="379"/>
        <v/>
      </c>
      <c r="R8097">
        <f t="shared" si="380"/>
        <v>0</v>
      </c>
    </row>
    <row r="8098" spans="10:18" x14ac:dyDescent="0.2">
      <c r="J8098">
        <f t="shared" si="378"/>
        <v>8096</v>
      </c>
      <c r="K8098" t="str" cm="1">
        <f t="array" ref="K8098">IFERROR(INDEX(tblClientes[Cliente],INT($J8098/ROWS(tblConsorcios[Produto]))+1),"")</f>
        <v/>
      </c>
      <c r="L8098" t="str" cm="1">
        <f t="array" ref="L8098">IFERROR(INDEX(tblConsorcios[Produto],MOD($J8098,ROWS(tblConsorcios[Produto]))+1),"")</f>
        <v>Imóvel IE350 – 200m</v>
      </c>
      <c r="M8098" s="20" cm="1">
        <f t="array" ref="M8098">IFERROR(INDEX(tblConsorcios[Valor da Carta (R$)],MOD($J8098,ROWS(tblConsorcios[Produto]))+1),"")</f>
        <v>350000</v>
      </c>
      <c r="N8098" s="2" cm="1">
        <f t="array" ref="N8098">IFERROR(INDEX(tblConsorcios[Prazo (meses)],MOD($J8098,ROWS(tblConsorcios[Produto]))+1),"")</f>
        <v>200</v>
      </c>
      <c r="O8098" s="20" cm="1">
        <f t="array" ref="O8098">IFERROR(INDEX(tblConsorcios[Parcela Mensal (R$)],MOD($J8098,ROWS(tblConsorcios[Produto]))+1),"")</f>
        <v>2219</v>
      </c>
      <c r="P8098" s="20" t="str" cm="1">
        <f t="array" ref="P8098">IFERROR(INDEX(tblClientes[Dividendo Mensal (R$)],INT($J8098/ROWS(tblConsorcios[Produto]))+1),"")</f>
        <v/>
      </c>
      <c r="Q8098" s="20" t="str">
        <f t="shared" si="379"/>
        <v/>
      </c>
      <c r="R8098">
        <f t="shared" si="380"/>
        <v>0</v>
      </c>
    </row>
    <row r="8099" spans="10:18" x14ac:dyDescent="0.2">
      <c r="J8099">
        <f t="shared" si="378"/>
        <v>8097</v>
      </c>
      <c r="K8099" t="str" cm="1">
        <f t="array" ref="K8099">IFERROR(INDEX(tblClientes[Cliente],INT($J8099/ROWS(tblConsorcios[Produto]))+1),"")</f>
        <v/>
      </c>
      <c r="L8099" t="str" cm="1">
        <f t="array" ref="L8099">IFERROR(INDEX(tblConsorcios[Produto],MOD($J8099,ROWS(tblConsorcios[Produto]))+1),"")</f>
        <v>Imóvel IE330 – 240m</v>
      </c>
      <c r="M8099" s="20" cm="1">
        <f t="array" ref="M8099">IFERROR(INDEX(tblConsorcios[Valor da Carta (R$)],MOD($J8099,ROWS(tblConsorcios[Produto]))+1),"")</f>
        <v>330000</v>
      </c>
      <c r="N8099" s="2" cm="1">
        <f t="array" ref="N8099">IFERROR(INDEX(tblConsorcios[Prazo (meses)],MOD($J8099,ROWS(tblConsorcios[Produto]))+1),"")</f>
        <v>240</v>
      </c>
      <c r="O8099" s="20" cm="1">
        <f t="array" ref="O8099">IFERROR(INDEX(tblConsorcios[Parcela Mensal (R$)],MOD($J8099,ROWS(tblConsorcios[Produto]))+1),"")</f>
        <v>1771</v>
      </c>
      <c r="P8099" s="20" t="str" cm="1">
        <f t="array" ref="P8099">IFERROR(INDEX(tblClientes[Dividendo Mensal (R$)],INT($J8099/ROWS(tblConsorcios[Produto]))+1),"")</f>
        <v/>
      </c>
      <c r="Q8099" s="20" t="str">
        <f t="shared" si="379"/>
        <v/>
      </c>
      <c r="R8099">
        <f t="shared" si="380"/>
        <v>0</v>
      </c>
    </row>
    <row r="8100" spans="10:18" x14ac:dyDescent="0.2">
      <c r="J8100">
        <f t="shared" si="378"/>
        <v>8098</v>
      </c>
      <c r="K8100" t="str" cm="1">
        <f t="array" ref="K8100">IFERROR(INDEX(tblClientes[Cliente],INT($J8100/ROWS(tblConsorcios[Produto]))+1),"")</f>
        <v/>
      </c>
      <c r="L8100" t="str" cm="1">
        <f t="array" ref="L8100">IFERROR(INDEX(tblConsorcios[Produto],MOD($J8100,ROWS(tblConsorcios[Produto]))+1),"")</f>
        <v>Imóvel IE330 – 220m</v>
      </c>
      <c r="M8100" s="20" cm="1">
        <f t="array" ref="M8100">IFERROR(INDEX(tblConsorcios[Valor da Carta (R$)],MOD($J8100,ROWS(tblConsorcios[Produto]))+1),"")</f>
        <v>330000</v>
      </c>
      <c r="N8100" s="2" cm="1">
        <f t="array" ref="N8100">IFERROR(INDEX(tblConsorcios[Prazo (meses)],MOD($J8100,ROWS(tblConsorcios[Produto]))+1),"")</f>
        <v>220</v>
      </c>
      <c r="O8100" s="20" cm="1">
        <f t="array" ref="O8100">IFERROR(INDEX(tblConsorcios[Parcela Mensal (R$)],MOD($J8100,ROWS(tblConsorcios[Produto]))+1),"")</f>
        <v>1917</v>
      </c>
      <c r="P8100" s="20" t="str" cm="1">
        <f t="array" ref="P8100">IFERROR(INDEX(tblClientes[Dividendo Mensal (R$)],INT($J8100/ROWS(tblConsorcios[Produto]))+1),"")</f>
        <v/>
      </c>
      <c r="Q8100" s="20" t="str">
        <f t="shared" si="379"/>
        <v/>
      </c>
      <c r="R8100">
        <f t="shared" si="380"/>
        <v>0</v>
      </c>
    </row>
    <row r="8101" spans="10:18" x14ac:dyDescent="0.2">
      <c r="J8101">
        <f t="shared" si="378"/>
        <v>8099</v>
      </c>
      <c r="K8101" t="str" cm="1">
        <f t="array" ref="K8101">IFERROR(INDEX(tblClientes[Cliente],INT($J8101/ROWS(tblConsorcios[Produto]))+1),"")</f>
        <v/>
      </c>
      <c r="L8101" t="str" cm="1">
        <f t="array" ref="L8101">IFERROR(INDEX(tblConsorcios[Produto],MOD($J8101,ROWS(tblConsorcios[Produto]))+1),"")</f>
        <v>Imóvel IE330 – 200m</v>
      </c>
      <c r="M8101" s="20" cm="1">
        <f t="array" ref="M8101">IFERROR(INDEX(tblConsorcios[Valor da Carta (R$)],MOD($J8101,ROWS(tblConsorcios[Produto]))+1),"")</f>
        <v>330000</v>
      </c>
      <c r="N8101" s="2" cm="1">
        <f t="array" ref="N8101">IFERROR(INDEX(tblConsorcios[Prazo (meses)],MOD($J8101,ROWS(tblConsorcios[Produto]))+1),"")</f>
        <v>200</v>
      </c>
      <c r="O8101" s="20" cm="1">
        <f t="array" ref="O8101">IFERROR(INDEX(tblConsorcios[Parcela Mensal (R$)],MOD($J8101,ROWS(tblConsorcios[Produto]))+1),"")</f>
        <v>2092.1999999999998</v>
      </c>
      <c r="P8101" s="20" t="str" cm="1">
        <f t="array" ref="P8101">IFERROR(INDEX(tblClientes[Dividendo Mensal (R$)],INT($J8101/ROWS(tblConsorcios[Produto]))+1),"")</f>
        <v/>
      </c>
      <c r="Q8101" s="20" t="str">
        <f t="shared" si="379"/>
        <v/>
      </c>
      <c r="R8101">
        <f t="shared" si="380"/>
        <v>0</v>
      </c>
    </row>
    <row r="8102" spans="10:18" x14ac:dyDescent="0.2">
      <c r="J8102">
        <f t="shared" si="378"/>
        <v>8100</v>
      </c>
      <c r="K8102" t="str" cm="1">
        <f t="array" ref="K8102">IFERROR(INDEX(tblClientes[Cliente],INT($J8102/ROWS(tblConsorcios[Produto]))+1),"")</f>
        <v/>
      </c>
      <c r="L8102" t="str" cm="1">
        <f t="array" ref="L8102">IFERROR(INDEX(tblConsorcios[Produto],MOD($J8102,ROWS(tblConsorcios[Produto]))+1),"")</f>
        <v>Imóvel IE300 – 240m</v>
      </c>
      <c r="M8102" s="20" cm="1">
        <f t="array" ref="M8102">IFERROR(INDEX(tblConsorcios[Valor da Carta (R$)],MOD($J8102,ROWS(tblConsorcios[Produto]))+1),"")</f>
        <v>300000</v>
      </c>
      <c r="N8102" s="2" cm="1">
        <f t="array" ref="N8102">IFERROR(INDEX(tblConsorcios[Prazo (meses)],MOD($J8102,ROWS(tblConsorcios[Produto]))+1),"")</f>
        <v>240</v>
      </c>
      <c r="O8102" s="20" cm="1">
        <f t="array" ref="O8102">IFERROR(INDEX(tblConsorcios[Parcela Mensal (R$)],MOD($J8102,ROWS(tblConsorcios[Produto]))+1),"")</f>
        <v>1610</v>
      </c>
      <c r="P8102" s="20" t="str" cm="1">
        <f t="array" ref="P8102">IFERROR(INDEX(tblClientes[Dividendo Mensal (R$)],INT($J8102/ROWS(tblConsorcios[Produto]))+1),"")</f>
        <v/>
      </c>
      <c r="Q8102" s="20" t="str">
        <f t="shared" si="379"/>
        <v/>
      </c>
      <c r="R8102">
        <f t="shared" si="380"/>
        <v>0</v>
      </c>
    </row>
    <row r="8103" spans="10:18" x14ac:dyDescent="0.2">
      <c r="J8103">
        <f t="shared" si="378"/>
        <v>8101</v>
      </c>
      <c r="K8103" t="str" cm="1">
        <f t="array" ref="K8103">IFERROR(INDEX(tblClientes[Cliente],INT($J8103/ROWS(tblConsorcios[Produto]))+1),"")</f>
        <v/>
      </c>
      <c r="L8103" t="str" cm="1">
        <f t="array" ref="L8103">IFERROR(INDEX(tblConsorcios[Produto],MOD($J8103,ROWS(tblConsorcios[Produto]))+1),"")</f>
        <v>Imóvel IE300 – 220m</v>
      </c>
      <c r="M8103" s="20" cm="1">
        <f t="array" ref="M8103">IFERROR(INDEX(tblConsorcios[Valor da Carta (R$)],MOD($J8103,ROWS(tblConsorcios[Produto]))+1),"")</f>
        <v>300000</v>
      </c>
      <c r="N8103" s="2" cm="1">
        <f t="array" ref="N8103">IFERROR(INDEX(tblConsorcios[Prazo (meses)],MOD($J8103,ROWS(tblConsorcios[Produto]))+1),"")</f>
        <v>220</v>
      </c>
      <c r="O8103" s="20" cm="1">
        <f t="array" ref="O8103">IFERROR(INDEX(tblConsorcios[Parcela Mensal (R$)],MOD($J8103,ROWS(tblConsorcios[Produto]))+1),"")</f>
        <v>1742.73</v>
      </c>
      <c r="P8103" s="20" t="str" cm="1">
        <f t="array" ref="P8103">IFERROR(INDEX(tblClientes[Dividendo Mensal (R$)],INT($J8103/ROWS(tblConsorcios[Produto]))+1),"")</f>
        <v/>
      </c>
      <c r="Q8103" s="20" t="str">
        <f t="shared" si="379"/>
        <v/>
      </c>
      <c r="R8103">
        <f t="shared" si="380"/>
        <v>0</v>
      </c>
    </row>
    <row r="8104" spans="10:18" x14ac:dyDescent="0.2">
      <c r="J8104">
        <f t="shared" si="378"/>
        <v>8102</v>
      </c>
      <c r="K8104" t="str" cm="1">
        <f t="array" ref="K8104">IFERROR(INDEX(tblClientes[Cliente],INT($J8104/ROWS(tblConsorcios[Produto]))+1),"")</f>
        <v/>
      </c>
      <c r="L8104" t="str" cm="1">
        <f t="array" ref="L8104">IFERROR(INDEX(tblConsorcios[Produto],MOD($J8104,ROWS(tblConsorcios[Produto]))+1),"")</f>
        <v>Imóvel IE300 – 200m</v>
      </c>
      <c r="M8104" s="20" cm="1">
        <f t="array" ref="M8104">IFERROR(INDEX(tblConsorcios[Valor da Carta (R$)],MOD($J8104,ROWS(tblConsorcios[Produto]))+1),"")</f>
        <v>300000</v>
      </c>
      <c r="N8104" s="2" cm="1">
        <f t="array" ref="N8104">IFERROR(INDEX(tblConsorcios[Prazo (meses)],MOD($J8104,ROWS(tblConsorcios[Produto]))+1),"")</f>
        <v>200</v>
      </c>
      <c r="O8104" s="20" cm="1">
        <f t="array" ref="O8104">IFERROR(INDEX(tblConsorcios[Parcela Mensal (R$)],MOD($J8104,ROWS(tblConsorcios[Produto]))+1),"")</f>
        <v>1902</v>
      </c>
      <c r="P8104" s="20" t="str" cm="1">
        <f t="array" ref="P8104">IFERROR(INDEX(tblClientes[Dividendo Mensal (R$)],INT($J8104/ROWS(tblConsorcios[Produto]))+1),"")</f>
        <v/>
      </c>
      <c r="Q8104" s="20" t="str">
        <f t="shared" si="379"/>
        <v/>
      </c>
      <c r="R8104">
        <f t="shared" si="380"/>
        <v>0</v>
      </c>
    </row>
    <row r="8105" spans="10:18" x14ac:dyDescent="0.2">
      <c r="J8105">
        <f t="shared" si="378"/>
        <v>8103</v>
      </c>
      <c r="K8105" t="str" cm="1">
        <f t="array" ref="K8105">IFERROR(INDEX(tblClientes[Cliente],INT($J8105/ROWS(tblConsorcios[Produto]))+1),"")</f>
        <v/>
      </c>
      <c r="L8105" t="str" cm="1">
        <f t="array" ref="L8105">IFERROR(INDEX(tblConsorcios[Produto],MOD($J8105,ROWS(tblConsorcios[Produto]))+1),"")</f>
        <v>Imóvel IE240 – 240m</v>
      </c>
      <c r="M8105" s="20" cm="1">
        <f t="array" ref="M8105">IFERROR(INDEX(tblConsorcios[Valor da Carta (R$)],MOD($J8105,ROWS(tblConsorcios[Produto]))+1),"")</f>
        <v>240000</v>
      </c>
      <c r="N8105" s="2" cm="1">
        <f t="array" ref="N8105">IFERROR(INDEX(tblConsorcios[Prazo (meses)],MOD($J8105,ROWS(tblConsorcios[Produto]))+1),"")</f>
        <v>240</v>
      </c>
      <c r="O8105" s="20" cm="1">
        <f t="array" ref="O8105">IFERROR(INDEX(tblConsorcios[Parcela Mensal (R$)],MOD($J8105,ROWS(tblConsorcios[Produto]))+1),"")</f>
        <v>1288</v>
      </c>
      <c r="P8105" s="20" t="str" cm="1">
        <f t="array" ref="P8105">IFERROR(INDEX(tblClientes[Dividendo Mensal (R$)],INT($J8105/ROWS(tblConsorcios[Produto]))+1),"")</f>
        <v/>
      </c>
      <c r="Q8105" s="20" t="str">
        <f t="shared" si="379"/>
        <v/>
      </c>
      <c r="R8105">
        <f t="shared" si="380"/>
        <v>0</v>
      </c>
    </row>
    <row r="8106" spans="10:18" x14ac:dyDescent="0.2">
      <c r="J8106">
        <f t="shared" si="378"/>
        <v>8104</v>
      </c>
      <c r="K8106" t="str" cm="1">
        <f t="array" ref="K8106">IFERROR(INDEX(tblClientes[Cliente],INT($J8106/ROWS(tblConsorcios[Produto]))+1),"")</f>
        <v/>
      </c>
      <c r="L8106" t="str" cm="1">
        <f t="array" ref="L8106">IFERROR(INDEX(tblConsorcios[Produto],MOD($J8106,ROWS(tblConsorcios[Produto]))+1),"")</f>
        <v>Imóvel IE240 – 220m</v>
      </c>
      <c r="M8106" s="20" cm="1">
        <f t="array" ref="M8106">IFERROR(INDEX(tblConsorcios[Valor da Carta (R$)],MOD($J8106,ROWS(tblConsorcios[Produto]))+1),"")</f>
        <v>240000</v>
      </c>
      <c r="N8106" s="2" cm="1">
        <f t="array" ref="N8106">IFERROR(INDEX(tblConsorcios[Prazo (meses)],MOD($J8106,ROWS(tblConsorcios[Produto]))+1),"")</f>
        <v>220</v>
      </c>
      <c r="O8106" s="20" cm="1">
        <f t="array" ref="O8106">IFERROR(INDEX(tblConsorcios[Parcela Mensal (R$)],MOD($J8106,ROWS(tblConsorcios[Produto]))+1),"")</f>
        <v>1394.18</v>
      </c>
      <c r="P8106" s="20" t="str" cm="1">
        <f t="array" ref="P8106">IFERROR(INDEX(tblClientes[Dividendo Mensal (R$)],INT($J8106/ROWS(tblConsorcios[Produto]))+1),"")</f>
        <v/>
      </c>
      <c r="Q8106" s="20" t="str">
        <f t="shared" si="379"/>
        <v/>
      </c>
      <c r="R8106">
        <f t="shared" si="380"/>
        <v>0</v>
      </c>
    </row>
    <row r="8107" spans="10:18" x14ac:dyDescent="0.2">
      <c r="J8107">
        <f t="shared" si="378"/>
        <v>8105</v>
      </c>
      <c r="K8107" t="str" cm="1">
        <f t="array" ref="K8107">IFERROR(INDEX(tblClientes[Cliente],INT($J8107/ROWS(tblConsorcios[Produto]))+1),"")</f>
        <v/>
      </c>
      <c r="L8107" t="str" cm="1">
        <f t="array" ref="L8107">IFERROR(INDEX(tblConsorcios[Produto],MOD($J8107,ROWS(tblConsorcios[Produto]))+1),"")</f>
        <v>Imóvel IE240 – 200m</v>
      </c>
      <c r="M8107" s="20" cm="1">
        <f t="array" ref="M8107">IFERROR(INDEX(tblConsorcios[Valor da Carta (R$)],MOD($J8107,ROWS(tblConsorcios[Produto]))+1),"")</f>
        <v>240000</v>
      </c>
      <c r="N8107" s="2" cm="1">
        <f t="array" ref="N8107">IFERROR(INDEX(tblConsorcios[Prazo (meses)],MOD($J8107,ROWS(tblConsorcios[Produto]))+1),"")</f>
        <v>200</v>
      </c>
      <c r="O8107" s="20" cm="1">
        <f t="array" ref="O8107">IFERROR(INDEX(tblConsorcios[Parcela Mensal (R$)],MOD($J8107,ROWS(tblConsorcios[Produto]))+1),"")</f>
        <v>1521.6</v>
      </c>
      <c r="P8107" s="20" t="str" cm="1">
        <f t="array" ref="P8107">IFERROR(INDEX(tblClientes[Dividendo Mensal (R$)],INT($J8107/ROWS(tblConsorcios[Produto]))+1),"")</f>
        <v/>
      </c>
      <c r="Q8107" s="20" t="str">
        <f t="shared" si="379"/>
        <v/>
      </c>
      <c r="R8107">
        <f t="shared" si="380"/>
        <v>0</v>
      </c>
    </row>
    <row r="8108" spans="10:18" x14ac:dyDescent="0.2">
      <c r="J8108">
        <f t="shared" si="378"/>
        <v>8106</v>
      </c>
      <c r="K8108" t="str" cm="1">
        <f t="array" ref="K8108">IFERROR(INDEX(tblClientes[Cliente],INT($J8108/ROWS(tblConsorcios[Produto]))+1),"")</f>
        <v/>
      </c>
      <c r="L8108" t="str" cm="1">
        <f t="array" ref="L8108">IFERROR(INDEX(tblConsorcios[Produto],MOD($J8108,ROWS(tblConsorcios[Produto]))+1),"")</f>
        <v>Imóvel IE230 – 240m</v>
      </c>
      <c r="M8108" s="20" cm="1">
        <f t="array" ref="M8108">IFERROR(INDEX(tblConsorcios[Valor da Carta (R$)],MOD($J8108,ROWS(tblConsorcios[Produto]))+1),"")</f>
        <v>230000</v>
      </c>
      <c r="N8108" s="2" cm="1">
        <f t="array" ref="N8108">IFERROR(INDEX(tblConsorcios[Prazo (meses)],MOD($J8108,ROWS(tblConsorcios[Produto]))+1),"")</f>
        <v>240</v>
      </c>
      <c r="O8108" s="20" cm="1">
        <f t="array" ref="O8108">IFERROR(INDEX(tblConsorcios[Parcela Mensal (R$)],MOD($J8108,ROWS(tblConsorcios[Produto]))+1),"")</f>
        <v>1234.33</v>
      </c>
      <c r="P8108" s="20" t="str" cm="1">
        <f t="array" ref="P8108">IFERROR(INDEX(tblClientes[Dividendo Mensal (R$)],INT($J8108/ROWS(tblConsorcios[Produto]))+1),"")</f>
        <v/>
      </c>
      <c r="Q8108" s="20" t="str">
        <f t="shared" si="379"/>
        <v/>
      </c>
      <c r="R8108">
        <f t="shared" si="380"/>
        <v>0</v>
      </c>
    </row>
    <row r="8109" spans="10:18" x14ac:dyDescent="0.2">
      <c r="J8109">
        <f t="shared" si="378"/>
        <v>8107</v>
      </c>
      <c r="K8109" t="str" cm="1">
        <f t="array" ref="K8109">IFERROR(INDEX(tblClientes[Cliente],INT($J8109/ROWS(tblConsorcios[Produto]))+1),"")</f>
        <v/>
      </c>
      <c r="L8109" t="str" cm="1">
        <f t="array" ref="L8109">IFERROR(INDEX(tblConsorcios[Produto],MOD($J8109,ROWS(tblConsorcios[Produto]))+1),"")</f>
        <v>Imóvel IE230 – 220m</v>
      </c>
      <c r="M8109" s="20" cm="1">
        <f t="array" ref="M8109">IFERROR(INDEX(tblConsorcios[Valor da Carta (R$)],MOD($J8109,ROWS(tblConsorcios[Produto]))+1),"")</f>
        <v>230000</v>
      </c>
      <c r="N8109" s="2" cm="1">
        <f t="array" ref="N8109">IFERROR(INDEX(tblConsorcios[Prazo (meses)],MOD($J8109,ROWS(tblConsorcios[Produto]))+1),"")</f>
        <v>220</v>
      </c>
      <c r="O8109" s="20" cm="1">
        <f t="array" ref="O8109">IFERROR(INDEX(tblConsorcios[Parcela Mensal (R$)],MOD($J8109,ROWS(tblConsorcios[Produto]))+1),"")</f>
        <v>1336.09</v>
      </c>
      <c r="P8109" s="20" t="str" cm="1">
        <f t="array" ref="P8109">IFERROR(INDEX(tblClientes[Dividendo Mensal (R$)],INT($J8109/ROWS(tblConsorcios[Produto]))+1),"")</f>
        <v/>
      </c>
      <c r="Q8109" s="20" t="str">
        <f t="shared" si="379"/>
        <v/>
      </c>
      <c r="R8109">
        <f t="shared" si="380"/>
        <v>0</v>
      </c>
    </row>
    <row r="8110" spans="10:18" x14ac:dyDescent="0.2">
      <c r="J8110">
        <f t="shared" si="378"/>
        <v>8108</v>
      </c>
      <c r="K8110" t="str" cm="1">
        <f t="array" ref="K8110">IFERROR(INDEX(tblClientes[Cliente],INT($J8110/ROWS(tblConsorcios[Produto]))+1),"")</f>
        <v/>
      </c>
      <c r="L8110" t="str" cm="1">
        <f t="array" ref="L8110">IFERROR(INDEX(tblConsorcios[Produto],MOD($J8110,ROWS(tblConsorcios[Produto]))+1),"")</f>
        <v>Imóvel IE230 – 200m</v>
      </c>
      <c r="M8110" s="20" cm="1">
        <f t="array" ref="M8110">IFERROR(INDEX(tblConsorcios[Valor da Carta (R$)],MOD($J8110,ROWS(tblConsorcios[Produto]))+1),"")</f>
        <v>230000</v>
      </c>
      <c r="N8110" s="2" cm="1">
        <f t="array" ref="N8110">IFERROR(INDEX(tblConsorcios[Prazo (meses)],MOD($J8110,ROWS(tblConsorcios[Produto]))+1),"")</f>
        <v>200</v>
      </c>
      <c r="O8110" s="20" cm="1">
        <f t="array" ref="O8110">IFERROR(INDEX(tblConsorcios[Parcela Mensal (R$)],MOD($J8110,ROWS(tblConsorcios[Produto]))+1),"")</f>
        <v>1458.2</v>
      </c>
      <c r="P8110" s="20" t="str" cm="1">
        <f t="array" ref="P8110">IFERROR(INDEX(tblClientes[Dividendo Mensal (R$)],INT($J8110/ROWS(tblConsorcios[Produto]))+1),"")</f>
        <v/>
      </c>
      <c r="Q8110" s="20" t="str">
        <f t="shared" si="379"/>
        <v/>
      </c>
      <c r="R8110">
        <f t="shared" si="380"/>
        <v>0</v>
      </c>
    </row>
    <row r="8111" spans="10:18" x14ac:dyDescent="0.2">
      <c r="J8111">
        <f t="shared" si="378"/>
        <v>8109</v>
      </c>
      <c r="K8111" t="str" cm="1">
        <f t="array" ref="K8111">IFERROR(INDEX(tblClientes[Cliente],INT($J8111/ROWS(tblConsorcios[Produto]))+1),"")</f>
        <v/>
      </c>
      <c r="L8111" t="str" cm="1">
        <f t="array" ref="L8111">IFERROR(INDEX(tblConsorcios[Produto],MOD($J8111,ROWS(tblConsorcios[Produto]))+1),"")</f>
        <v>Imóvel IE220 – 240m</v>
      </c>
      <c r="M8111" s="20" cm="1">
        <f t="array" ref="M8111">IFERROR(INDEX(tblConsorcios[Valor da Carta (R$)],MOD($J8111,ROWS(tblConsorcios[Produto]))+1),"")</f>
        <v>220000</v>
      </c>
      <c r="N8111" s="2" cm="1">
        <f t="array" ref="N8111">IFERROR(INDEX(tblConsorcios[Prazo (meses)],MOD($J8111,ROWS(tblConsorcios[Produto]))+1),"")</f>
        <v>240</v>
      </c>
      <c r="O8111" s="20" cm="1">
        <f t="array" ref="O8111">IFERROR(INDEX(tblConsorcios[Parcela Mensal (R$)],MOD($J8111,ROWS(tblConsorcios[Produto]))+1),"")</f>
        <v>1180.67</v>
      </c>
      <c r="P8111" s="20" t="str" cm="1">
        <f t="array" ref="P8111">IFERROR(INDEX(tblClientes[Dividendo Mensal (R$)],INT($J8111/ROWS(tblConsorcios[Produto]))+1),"")</f>
        <v/>
      </c>
      <c r="Q8111" s="20" t="str">
        <f t="shared" si="379"/>
        <v/>
      </c>
      <c r="R8111">
        <f t="shared" si="380"/>
        <v>0</v>
      </c>
    </row>
    <row r="8112" spans="10:18" x14ac:dyDescent="0.2">
      <c r="J8112">
        <f t="shared" si="378"/>
        <v>8110</v>
      </c>
      <c r="K8112" t="str" cm="1">
        <f t="array" ref="K8112">IFERROR(INDEX(tblClientes[Cliente],INT($J8112/ROWS(tblConsorcios[Produto]))+1),"")</f>
        <v/>
      </c>
      <c r="L8112" t="str" cm="1">
        <f t="array" ref="L8112">IFERROR(INDEX(tblConsorcios[Produto],MOD($J8112,ROWS(tblConsorcios[Produto]))+1),"")</f>
        <v>Imóvel IE220 – 220m</v>
      </c>
      <c r="M8112" s="20" cm="1">
        <f t="array" ref="M8112">IFERROR(INDEX(tblConsorcios[Valor da Carta (R$)],MOD($J8112,ROWS(tblConsorcios[Produto]))+1),"")</f>
        <v>220000</v>
      </c>
      <c r="N8112" s="2" cm="1">
        <f t="array" ref="N8112">IFERROR(INDEX(tblConsorcios[Prazo (meses)],MOD($J8112,ROWS(tblConsorcios[Produto]))+1),"")</f>
        <v>220</v>
      </c>
      <c r="O8112" s="20" cm="1">
        <f t="array" ref="O8112">IFERROR(INDEX(tblConsorcios[Parcela Mensal (R$)],MOD($J8112,ROWS(tblConsorcios[Produto]))+1),"")</f>
        <v>1278</v>
      </c>
      <c r="P8112" s="20" t="str" cm="1">
        <f t="array" ref="P8112">IFERROR(INDEX(tblClientes[Dividendo Mensal (R$)],INT($J8112/ROWS(tblConsorcios[Produto]))+1),"")</f>
        <v/>
      </c>
      <c r="Q8112" s="20" t="str">
        <f t="shared" si="379"/>
        <v/>
      </c>
      <c r="R8112">
        <f t="shared" si="380"/>
        <v>0</v>
      </c>
    </row>
    <row r="8113" spans="10:18" x14ac:dyDescent="0.2">
      <c r="J8113">
        <f t="shared" si="378"/>
        <v>8111</v>
      </c>
      <c r="K8113" t="str" cm="1">
        <f t="array" ref="K8113">IFERROR(INDEX(tblClientes[Cliente],INT($J8113/ROWS(tblConsorcios[Produto]))+1),"")</f>
        <v/>
      </c>
      <c r="L8113" t="str" cm="1">
        <f t="array" ref="L8113">IFERROR(INDEX(tblConsorcios[Produto],MOD($J8113,ROWS(tblConsorcios[Produto]))+1),"")</f>
        <v>Imóvel IE220 – 200m</v>
      </c>
      <c r="M8113" s="20" cm="1">
        <f t="array" ref="M8113">IFERROR(INDEX(tblConsorcios[Valor da Carta (R$)],MOD($J8113,ROWS(tblConsorcios[Produto]))+1),"")</f>
        <v>220000</v>
      </c>
      <c r="N8113" s="2" cm="1">
        <f t="array" ref="N8113">IFERROR(INDEX(tblConsorcios[Prazo (meses)],MOD($J8113,ROWS(tblConsorcios[Produto]))+1),"")</f>
        <v>200</v>
      </c>
      <c r="O8113" s="20" cm="1">
        <f t="array" ref="O8113">IFERROR(INDEX(tblConsorcios[Parcela Mensal (R$)],MOD($J8113,ROWS(tblConsorcios[Produto]))+1),"")</f>
        <v>1394.8</v>
      </c>
      <c r="P8113" s="20" t="str" cm="1">
        <f t="array" ref="P8113">IFERROR(INDEX(tblClientes[Dividendo Mensal (R$)],INT($J8113/ROWS(tblConsorcios[Produto]))+1),"")</f>
        <v/>
      </c>
      <c r="Q8113" s="20" t="str">
        <f t="shared" si="379"/>
        <v/>
      </c>
      <c r="R8113">
        <f t="shared" si="380"/>
        <v>0</v>
      </c>
    </row>
    <row r="8114" spans="10:18" x14ac:dyDescent="0.2">
      <c r="J8114">
        <f t="shared" si="378"/>
        <v>8112</v>
      </c>
      <c r="K8114" t="str" cm="1">
        <f t="array" ref="K8114">IFERROR(INDEX(tblClientes[Cliente],INT($J8114/ROWS(tblConsorcios[Produto]))+1),"")</f>
        <v/>
      </c>
      <c r="L8114" t="str" cm="1">
        <f t="array" ref="L8114">IFERROR(INDEX(tblConsorcios[Produto],MOD($J8114,ROWS(tblConsorcios[Produto]))+1),"")</f>
        <v>Imóvel IE200 – 240m</v>
      </c>
      <c r="M8114" s="20" cm="1">
        <f t="array" ref="M8114">IFERROR(INDEX(tblConsorcios[Valor da Carta (R$)],MOD($J8114,ROWS(tblConsorcios[Produto]))+1),"")</f>
        <v>200000</v>
      </c>
      <c r="N8114" s="2" cm="1">
        <f t="array" ref="N8114">IFERROR(INDEX(tblConsorcios[Prazo (meses)],MOD($J8114,ROWS(tblConsorcios[Produto]))+1),"")</f>
        <v>240</v>
      </c>
      <c r="O8114" s="20" cm="1">
        <f t="array" ref="O8114">IFERROR(INDEX(tblConsorcios[Parcela Mensal (R$)],MOD($J8114,ROWS(tblConsorcios[Produto]))+1),"")</f>
        <v>1073.33</v>
      </c>
      <c r="P8114" s="20" t="str" cm="1">
        <f t="array" ref="P8114">IFERROR(INDEX(tblClientes[Dividendo Mensal (R$)],INT($J8114/ROWS(tblConsorcios[Produto]))+1),"")</f>
        <v/>
      </c>
      <c r="Q8114" s="20" t="str">
        <f t="shared" si="379"/>
        <v/>
      </c>
      <c r="R8114">
        <f t="shared" si="380"/>
        <v>0</v>
      </c>
    </row>
    <row r="8115" spans="10:18" x14ac:dyDescent="0.2">
      <c r="J8115">
        <f t="shared" si="378"/>
        <v>8113</v>
      </c>
      <c r="K8115" t="str" cm="1">
        <f t="array" ref="K8115">IFERROR(INDEX(tblClientes[Cliente],INT($J8115/ROWS(tblConsorcios[Produto]))+1),"")</f>
        <v/>
      </c>
      <c r="L8115" t="str" cm="1">
        <f t="array" ref="L8115">IFERROR(INDEX(tblConsorcios[Produto],MOD($J8115,ROWS(tblConsorcios[Produto]))+1),"")</f>
        <v>Imóvel IE200 – 220m</v>
      </c>
      <c r="M8115" s="20" cm="1">
        <f t="array" ref="M8115">IFERROR(INDEX(tblConsorcios[Valor da Carta (R$)],MOD($J8115,ROWS(tblConsorcios[Produto]))+1),"")</f>
        <v>200000</v>
      </c>
      <c r="N8115" s="2" cm="1">
        <f t="array" ref="N8115">IFERROR(INDEX(tblConsorcios[Prazo (meses)],MOD($J8115,ROWS(tblConsorcios[Produto]))+1),"")</f>
        <v>220</v>
      </c>
      <c r="O8115" s="20" cm="1">
        <f t="array" ref="O8115">IFERROR(INDEX(tblConsorcios[Parcela Mensal (R$)],MOD($J8115,ROWS(tblConsorcios[Produto]))+1),"")</f>
        <v>1161.82</v>
      </c>
      <c r="P8115" s="20" t="str" cm="1">
        <f t="array" ref="P8115">IFERROR(INDEX(tblClientes[Dividendo Mensal (R$)],INT($J8115/ROWS(tblConsorcios[Produto]))+1),"")</f>
        <v/>
      </c>
      <c r="Q8115" s="20" t="str">
        <f t="shared" si="379"/>
        <v/>
      </c>
      <c r="R8115">
        <f t="shared" si="380"/>
        <v>0</v>
      </c>
    </row>
    <row r="8116" spans="10:18" x14ac:dyDescent="0.2">
      <c r="J8116">
        <f t="shared" si="378"/>
        <v>8114</v>
      </c>
      <c r="K8116" t="str" cm="1">
        <f t="array" ref="K8116">IFERROR(INDEX(tblClientes[Cliente],INT($J8116/ROWS(tblConsorcios[Produto]))+1),"")</f>
        <v/>
      </c>
      <c r="L8116" t="str" cm="1">
        <f t="array" ref="L8116">IFERROR(INDEX(tblConsorcios[Produto],MOD($J8116,ROWS(tblConsorcios[Produto]))+1),"")</f>
        <v>Imóvel IE200 – 200m</v>
      </c>
      <c r="M8116" s="20" cm="1">
        <f t="array" ref="M8116">IFERROR(INDEX(tblConsorcios[Valor da Carta (R$)],MOD($J8116,ROWS(tblConsorcios[Produto]))+1),"")</f>
        <v>200000</v>
      </c>
      <c r="N8116" s="2" cm="1">
        <f t="array" ref="N8116">IFERROR(INDEX(tblConsorcios[Prazo (meses)],MOD($J8116,ROWS(tblConsorcios[Produto]))+1),"")</f>
        <v>200</v>
      </c>
      <c r="O8116" s="20" cm="1">
        <f t="array" ref="O8116">IFERROR(INDEX(tblConsorcios[Parcela Mensal (R$)],MOD($J8116,ROWS(tblConsorcios[Produto]))+1),"")</f>
        <v>1268</v>
      </c>
      <c r="P8116" s="20" t="str" cm="1">
        <f t="array" ref="P8116">IFERROR(INDEX(tblClientes[Dividendo Mensal (R$)],INT($J8116/ROWS(tblConsorcios[Produto]))+1),"")</f>
        <v/>
      </c>
      <c r="Q8116" s="20" t="str">
        <f t="shared" si="379"/>
        <v/>
      </c>
      <c r="R8116">
        <f t="shared" si="380"/>
        <v>0</v>
      </c>
    </row>
    <row r="8117" spans="10:18" x14ac:dyDescent="0.2">
      <c r="J8117">
        <f t="shared" si="378"/>
        <v>8115</v>
      </c>
      <c r="K8117" t="str" cm="1">
        <f t="array" ref="K8117">IFERROR(INDEX(tblClientes[Cliente],INT($J8117/ROWS(tblConsorcios[Produto]))+1),"")</f>
        <v/>
      </c>
      <c r="L8117" t="str" cm="1">
        <f t="array" ref="L8117">IFERROR(INDEX(tblConsorcios[Produto],MOD($J8117,ROWS(tblConsorcios[Produto]))+1),"")</f>
        <v>Imóvel IE150 – 240m</v>
      </c>
      <c r="M8117" s="20" cm="1">
        <f t="array" ref="M8117">IFERROR(INDEX(tblConsorcios[Valor da Carta (R$)],MOD($J8117,ROWS(tblConsorcios[Produto]))+1),"")</f>
        <v>150000</v>
      </c>
      <c r="N8117" s="2" cm="1">
        <f t="array" ref="N8117">IFERROR(INDEX(tblConsorcios[Prazo (meses)],MOD($J8117,ROWS(tblConsorcios[Produto]))+1),"")</f>
        <v>240</v>
      </c>
      <c r="O8117" s="20" cm="1">
        <f t="array" ref="O8117">IFERROR(INDEX(tblConsorcios[Parcela Mensal (R$)],MOD($J8117,ROWS(tblConsorcios[Produto]))+1),"")</f>
        <v>805</v>
      </c>
      <c r="P8117" s="20" t="str" cm="1">
        <f t="array" ref="P8117">IFERROR(INDEX(tblClientes[Dividendo Mensal (R$)],INT($J8117/ROWS(tblConsorcios[Produto]))+1),"")</f>
        <v/>
      </c>
      <c r="Q8117" s="20" t="str">
        <f t="shared" si="379"/>
        <v/>
      </c>
      <c r="R8117">
        <f t="shared" si="380"/>
        <v>0</v>
      </c>
    </row>
    <row r="8118" spans="10:18" x14ac:dyDescent="0.2">
      <c r="J8118">
        <f t="shared" si="378"/>
        <v>8116</v>
      </c>
      <c r="K8118" t="str" cm="1">
        <f t="array" ref="K8118">IFERROR(INDEX(tblClientes[Cliente],INT($J8118/ROWS(tblConsorcios[Produto]))+1),"")</f>
        <v/>
      </c>
      <c r="L8118" t="str" cm="1">
        <f t="array" ref="L8118">IFERROR(INDEX(tblConsorcios[Produto],MOD($J8118,ROWS(tblConsorcios[Produto]))+1),"")</f>
        <v>Imóvel IE150 – 220m</v>
      </c>
      <c r="M8118" s="20" cm="1">
        <f t="array" ref="M8118">IFERROR(INDEX(tblConsorcios[Valor da Carta (R$)],MOD($J8118,ROWS(tblConsorcios[Produto]))+1),"")</f>
        <v>150000</v>
      </c>
      <c r="N8118" s="2" cm="1">
        <f t="array" ref="N8118">IFERROR(INDEX(tblConsorcios[Prazo (meses)],MOD($J8118,ROWS(tblConsorcios[Produto]))+1),"")</f>
        <v>220</v>
      </c>
      <c r="O8118" s="20" cm="1">
        <f t="array" ref="O8118">IFERROR(INDEX(tblConsorcios[Parcela Mensal (R$)],MOD($J8118,ROWS(tblConsorcios[Produto]))+1),"")</f>
        <v>871.36</v>
      </c>
      <c r="P8118" s="20" t="str" cm="1">
        <f t="array" ref="P8118">IFERROR(INDEX(tblClientes[Dividendo Mensal (R$)],INT($J8118/ROWS(tblConsorcios[Produto]))+1),"")</f>
        <v/>
      </c>
      <c r="Q8118" s="20" t="str">
        <f t="shared" si="379"/>
        <v/>
      </c>
      <c r="R8118">
        <f t="shared" si="380"/>
        <v>0</v>
      </c>
    </row>
    <row r="8119" spans="10:18" x14ac:dyDescent="0.2">
      <c r="J8119">
        <f t="shared" si="378"/>
        <v>8117</v>
      </c>
      <c r="K8119" t="str" cm="1">
        <f t="array" ref="K8119">IFERROR(INDEX(tblClientes[Cliente],INT($J8119/ROWS(tblConsorcios[Produto]))+1),"")</f>
        <v/>
      </c>
      <c r="L8119" t="str" cm="1">
        <f t="array" ref="L8119">IFERROR(INDEX(tblConsorcios[Produto],MOD($J8119,ROWS(tblConsorcios[Produto]))+1),"")</f>
        <v>Imóvel IE150 – 200m</v>
      </c>
      <c r="M8119" s="20" cm="1">
        <f t="array" ref="M8119">IFERROR(INDEX(tblConsorcios[Valor da Carta (R$)],MOD($J8119,ROWS(tblConsorcios[Produto]))+1),"")</f>
        <v>150000</v>
      </c>
      <c r="N8119" s="2" cm="1">
        <f t="array" ref="N8119">IFERROR(INDEX(tblConsorcios[Prazo (meses)],MOD($J8119,ROWS(tblConsorcios[Produto]))+1),"")</f>
        <v>200</v>
      </c>
      <c r="O8119" s="20" cm="1">
        <f t="array" ref="O8119">IFERROR(INDEX(tblConsorcios[Parcela Mensal (R$)],MOD($J8119,ROWS(tblConsorcios[Produto]))+1),"")</f>
        <v>951</v>
      </c>
      <c r="P8119" s="20" t="str" cm="1">
        <f t="array" ref="P8119">IFERROR(INDEX(tblClientes[Dividendo Mensal (R$)],INT($J8119/ROWS(tblConsorcios[Produto]))+1),"")</f>
        <v/>
      </c>
      <c r="Q8119" s="20" t="str">
        <f t="shared" si="379"/>
        <v/>
      </c>
      <c r="R8119">
        <f t="shared" si="380"/>
        <v>0</v>
      </c>
    </row>
    <row r="8120" spans="10:18" x14ac:dyDescent="0.2">
      <c r="J8120">
        <f t="shared" si="378"/>
        <v>8118</v>
      </c>
      <c r="K8120" t="str" cm="1">
        <f t="array" ref="K8120">IFERROR(INDEX(tblClientes[Cliente],INT($J8120/ROWS(tblConsorcios[Produto]))+1),"")</f>
        <v/>
      </c>
      <c r="L8120" t="str" cm="1">
        <f t="array" ref="L8120">IFERROR(INDEX(tblConsorcios[Produto],MOD($J8120,ROWS(tblConsorcios[Produto]))+1),"")</f>
        <v>Imóvel IE140 – 240m</v>
      </c>
      <c r="M8120" s="20" cm="1">
        <f t="array" ref="M8120">IFERROR(INDEX(tblConsorcios[Valor da Carta (R$)],MOD($J8120,ROWS(tblConsorcios[Produto]))+1),"")</f>
        <v>140000</v>
      </c>
      <c r="N8120" s="2" cm="1">
        <f t="array" ref="N8120">IFERROR(INDEX(tblConsorcios[Prazo (meses)],MOD($J8120,ROWS(tblConsorcios[Produto]))+1),"")</f>
        <v>240</v>
      </c>
      <c r="O8120" s="20" cm="1">
        <f t="array" ref="O8120">IFERROR(INDEX(tblConsorcios[Parcela Mensal (R$)],MOD($J8120,ROWS(tblConsorcios[Produto]))+1),"")</f>
        <v>751.33</v>
      </c>
      <c r="P8120" s="20" t="str" cm="1">
        <f t="array" ref="P8120">IFERROR(INDEX(tblClientes[Dividendo Mensal (R$)],INT($J8120/ROWS(tblConsorcios[Produto]))+1),"")</f>
        <v/>
      </c>
      <c r="Q8120" s="20" t="str">
        <f t="shared" si="379"/>
        <v/>
      </c>
      <c r="R8120">
        <f t="shared" si="380"/>
        <v>0</v>
      </c>
    </row>
    <row r="8121" spans="10:18" x14ac:dyDescent="0.2">
      <c r="J8121">
        <f t="shared" si="378"/>
        <v>8119</v>
      </c>
      <c r="K8121" t="str" cm="1">
        <f t="array" ref="K8121">IFERROR(INDEX(tblClientes[Cliente],INT($J8121/ROWS(tblConsorcios[Produto]))+1),"")</f>
        <v/>
      </c>
      <c r="L8121" t="str" cm="1">
        <f t="array" ref="L8121">IFERROR(INDEX(tblConsorcios[Produto],MOD($J8121,ROWS(tblConsorcios[Produto]))+1),"")</f>
        <v>Imóvel IE140 – 220m</v>
      </c>
      <c r="M8121" s="20" cm="1">
        <f t="array" ref="M8121">IFERROR(INDEX(tblConsorcios[Valor da Carta (R$)],MOD($J8121,ROWS(tblConsorcios[Produto]))+1),"")</f>
        <v>140000</v>
      </c>
      <c r="N8121" s="2" cm="1">
        <f t="array" ref="N8121">IFERROR(INDEX(tblConsorcios[Prazo (meses)],MOD($J8121,ROWS(tblConsorcios[Produto]))+1),"")</f>
        <v>220</v>
      </c>
      <c r="O8121" s="20" cm="1">
        <f t="array" ref="O8121">IFERROR(INDEX(tblConsorcios[Parcela Mensal (R$)],MOD($J8121,ROWS(tblConsorcios[Produto]))+1),"")</f>
        <v>813.27</v>
      </c>
      <c r="P8121" s="20" t="str" cm="1">
        <f t="array" ref="P8121">IFERROR(INDEX(tblClientes[Dividendo Mensal (R$)],INT($J8121/ROWS(tblConsorcios[Produto]))+1),"")</f>
        <v/>
      </c>
      <c r="Q8121" s="20" t="str">
        <f t="shared" si="379"/>
        <v/>
      </c>
      <c r="R8121">
        <f t="shared" si="380"/>
        <v>0</v>
      </c>
    </row>
    <row r="8122" spans="10:18" x14ac:dyDescent="0.2">
      <c r="J8122">
        <f t="shared" si="378"/>
        <v>8120</v>
      </c>
      <c r="K8122" t="str" cm="1">
        <f t="array" ref="K8122">IFERROR(INDEX(tblClientes[Cliente],INT($J8122/ROWS(tblConsorcios[Produto]))+1),"")</f>
        <v/>
      </c>
      <c r="L8122" t="str" cm="1">
        <f t="array" ref="L8122">IFERROR(INDEX(tblConsorcios[Produto],MOD($J8122,ROWS(tblConsorcios[Produto]))+1),"")</f>
        <v>Imóvel IE140 – 200m</v>
      </c>
      <c r="M8122" s="20" cm="1">
        <f t="array" ref="M8122">IFERROR(INDEX(tblConsorcios[Valor da Carta (R$)],MOD($J8122,ROWS(tblConsorcios[Produto]))+1),"")</f>
        <v>140000</v>
      </c>
      <c r="N8122" s="2" cm="1">
        <f t="array" ref="N8122">IFERROR(INDEX(tblConsorcios[Prazo (meses)],MOD($J8122,ROWS(tblConsorcios[Produto]))+1),"")</f>
        <v>200</v>
      </c>
      <c r="O8122" s="20" cm="1">
        <f t="array" ref="O8122">IFERROR(INDEX(tblConsorcios[Parcela Mensal (R$)],MOD($J8122,ROWS(tblConsorcios[Produto]))+1),"")</f>
        <v>887.6</v>
      </c>
      <c r="P8122" s="20" t="str" cm="1">
        <f t="array" ref="P8122">IFERROR(INDEX(tblClientes[Dividendo Mensal (R$)],INT($J8122/ROWS(tblConsorcios[Produto]))+1),"")</f>
        <v/>
      </c>
      <c r="Q8122" s="20" t="str">
        <f t="shared" si="379"/>
        <v/>
      </c>
      <c r="R8122">
        <f t="shared" si="380"/>
        <v>0</v>
      </c>
    </row>
    <row r="8123" spans="10:18" x14ac:dyDescent="0.2">
      <c r="J8123">
        <f t="shared" si="378"/>
        <v>8121</v>
      </c>
      <c r="K8123" t="str" cm="1">
        <f t="array" ref="K8123">IFERROR(INDEX(tblClientes[Cliente],INT($J8123/ROWS(tblConsorcios[Produto]))+1),"")</f>
        <v/>
      </c>
      <c r="L8123" t="str" cm="1">
        <f t="array" ref="L8123">IFERROR(INDEX(tblConsorcios[Produto],MOD($J8123,ROWS(tblConsorcios[Produto]))+1),"")</f>
        <v>Imóvel IE130 – 240m</v>
      </c>
      <c r="M8123" s="20" cm="1">
        <f t="array" ref="M8123">IFERROR(INDEX(tblConsorcios[Valor da Carta (R$)],MOD($J8123,ROWS(tblConsorcios[Produto]))+1),"")</f>
        <v>130000</v>
      </c>
      <c r="N8123" s="2" cm="1">
        <f t="array" ref="N8123">IFERROR(INDEX(tblConsorcios[Prazo (meses)],MOD($J8123,ROWS(tblConsorcios[Produto]))+1),"")</f>
        <v>240</v>
      </c>
      <c r="O8123" s="20" cm="1">
        <f t="array" ref="O8123">IFERROR(INDEX(tblConsorcios[Parcela Mensal (R$)],MOD($J8123,ROWS(tblConsorcios[Produto]))+1),"")</f>
        <v>697.67</v>
      </c>
      <c r="P8123" s="20" t="str" cm="1">
        <f t="array" ref="P8123">IFERROR(INDEX(tblClientes[Dividendo Mensal (R$)],INT($J8123/ROWS(tblConsorcios[Produto]))+1),"")</f>
        <v/>
      </c>
      <c r="Q8123" s="20" t="str">
        <f t="shared" si="379"/>
        <v/>
      </c>
      <c r="R8123">
        <f t="shared" si="380"/>
        <v>0</v>
      </c>
    </row>
    <row r="8124" spans="10:18" x14ac:dyDescent="0.2">
      <c r="J8124">
        <f t="shared" si="378"/>
        <v>8122</v>
      </c>
      <c r="K8124" t="str" cm="1">
        <f t="array" ref="K8124">IFERROR(INDEX(tblClientes[Cliente],INT($J8124/ROWS(tblConsorcios[Produto]))+1),"")</f>
        <v/>
      </c>
      <c r="L8124" t="str" cm="1">
        <f t="array" ref="L8124">IFERROR(INDEX(tblConsorcios[Produto],MOD($J8124,ROWS(tblConsorcios[Produto]))+1),"")</f>
        <v>Imóvel IE130 – 220m</v>
      </c>
      <c r="M8124" s="20" cm="1">
        <f t="array" ref="M8124">IFERROR(INDEX(tblConsorcios[Valor da Carta (R$)],MOD($J8124,ROWS(tblConsorcios[Produto]))+1),"")</f>
        <v>130000</v>
      </c>
      <c r="N8124" s="2" cm="1">
        <f t="array" ref="N8124">IFERROR(INDEX(tblConsorcios[Prazo (meses)],MOD($J8124,ROWS(tblConsorcios[Produto]))+1),"")</f>
        <v>220</v>
      </c>
      <c r="O8124" s="20" cm="1">
        <f t="array" ref="O8124">IFERROR(INDEX(tblConsorcios[Parcela Mensal (R$)],MOD($J8124,ROWS(tblConsorcios[Produto]))+1),"")</f>
        <v>755.18</v>
      </c>
      <c r="P8124" s="20" t="str" cm="1">
        <f t="array" ref="P8124">IFERROR(INDEX(tblClientes[Dividendo Mensal (R$)],INT($J8124/ROWS(tblConsorcios[Produto]))+1),"")</f>
        <v/>
      </c>
      <c r="Q8124" s="20" t="str">
        <f t="shared" si="379"/>
        <v/>
      </c>
      <c r="R8124">
        <f t="shared" si="380"/>
        <v>0</v>
      </c>
    </row>
    <row r="8125" spans="10:18" x14ac:dyDescent="0.2">
      <c r="J8125">
        <f t="shared" si="378"/>
        <v>8123</v>
      </c>
      <c r="K8125" t="str" cm="1">
        <f t="array" ref="K8125">IFERROR(INDEX(tblClientes[Cliente],INT($J8125/ROWS(tblConsorcios[Produto]))+1),"")</f>
        <v/>
      </c>
      <c r="L8125" t="str" cm="1">
        <f t="array" ref="L8125">IFERROR(INDEX(tblConsorcios[Produto],MOD($J8125,ROWS(tblConsorcios[Produto]))+1),"")</f>
        <v>Imóvel IE130 – 200m</v>
      </c>
      <c r="M8125" s="20" cm="1">
        <f t="array" ref="M8125">IFERROR(INDEX(tblConsorcios[Valor da Carta (R$)],MOD($J8125,ROWS(tblConsorcios[Produto]))+1),"")</f>
        <v>130000</v>
      </c>
      <c r="N8125" s="2" cm="1">
        <f t="array" ref="N8125">IFERROR(INDEX(tblConsorcios[Prazo (meses)],MOD($J8125,ROWS(tblConsorcios[Produto]))+1),"")</f>
        <v>200</v>
      </c>
      <c r="O8125" s="20" cm="1">
        <f t="array" ref="O8125">IFERROR(INDEX(tblConsorcios[Parcela Mensal (R$)],MOD($J8125,ROWS(tblConsorcios[Produto]))+1),"")</f>
        <v>824.2</v>
      </c>
      <c r="P8125" s="20" t="str" cm="1">
        <f t="array" ref="P8125">IFERROR(INDEX(tblClientes[Dividendo Mensal (R$)],INT($J8125/ROWS(tblConsorcios[Produto]))+1),"")</f>
        <v/>
      </c>
      <c r="Q8125" s="20" t="str">
        <f t="shared" si="379"/>
        <v/>
      </c>
      <c r="R8125">
        <f t="shared" si="380"/>
        <v>0</v>
      </c>
    </row>
    <row r="8126" spans="10:18" x14ac:dyDescent="0.2">
      <c r="J8126">
        <f t="shared" si="378"/>
        <v>8124</v>
      </c>
      <c r="K8126" t="str" cm="1">
        <f t="array" ref="K8126">IFERROR(INDEX(tblClientes[Cliente],INT($J8126/ROWS(tblConsorcios[Produto]))+1),"")</f>
        <v/>
      </c>
      <c r="L8126" t="str" cm="1">
        <f t="array" ref="L8126">IFERROR(INDEX(tblConsorcios[Produto],MOD($J8126,ROWS(tblConsorcios[Produto]))+1),"")</f>
        <v>Imóvel IE120 – 240m</v>
      </c>
      <c r="M8126" s="20" cm="1">
        <f t="array" ref="M8126">IFERROR(INDEX(tblConsorcios[Valor da Carta (R$)],MOD($J8126,ROWS(tblConsorcios[Produto]))+1),"")</f>
        <v>120000</v>
      </c>
      <c r="N8126" s="2" cm="1">
        <f t="array" ref="N8126">IFERROR(INDEX(tblConsorcios[Prazo (meses)],MOD($J8126,ROWS(tblConsorcios[Produto]))+1),"")</f>
        <v>240</v>
      </c>
      <c r="O8126" s="20" cm="1">
        <f t="array" ref="O8126">IFERROR(INDEX(tblConsorcios[Parcela Mensal (R$)],MOD($J8126,ROWS(tblConsorcios[Produto]))+1),"")</f>
        <v>644</v>
      </c>
      <c r="P8126" s="20" t="str" cm="1">
        <f t="array" ref="P8126">IFERROR(INDEX(tblClientes[Dividendo Mensal (R$)],INT($J8126/ROWS(tblConsorcios[Produto]))+1),"")</f>
        <v/>
      </c>
      <c r="Q8126" s="20" t="str">
        <f t="shared" si="379"/>
        <v/>
      </c>
      <c r="R8126">
        <f t="shared" si="380"/>
        <v>0</v>
      </c>
    </row>
    <row r="8127" spans="10:18" x14ac:dyDescent="0.2">
      <c r="J8127">
        <f t="shared" si="378"/>
        <v>8125</v>
      </c>
      <c r="K8127" t="str" cm="1">
        <f t="array" ref="K8127">IFERROR(INDEX(tblClientes[Cliente],INT($J8127/ROWS(tblConsorcios[Produto]))+1),"")</f>
        <v/>
      </c>
      <c r="L8127" t="str" cm="1">
        <f t="array" ref="L8127">IFERROR(INDEX(tblConsorcios[Produto],MOD($J8127,ROWS(tblConsorcios[Produto]))+1),"")</f>
        <v>Imóvel IE120 – 220m</v>
      </c>
      <c r="M8127" s="20" cm="1">
        <f t="array" ref="M8127">IFERROR(INDEX(tblConsorcios[Valor da Carta (R$)],MOD($J8127,ROWS(tblConsorcios[Produto]))+1),"")</f>
        <v>120000</v>
      </c>
      <c r="N8127" s="2" cm="1">
        <f t="array" ref="N8127">IFERROR(INDEX(tblConsorcios[Prazo (meses)],MOD($J8127,ROWS(tblConsorcios[Produto]))+1),"")</f>
        <v>220</v>
      </c>
      <c r="O8127" s="20" cm="1">
        <f t="array" ref="O8127">IFERROR(INDEX(tblConsorcios[Parcela Mensal (R$)],MOD($J8127,ROWS(tblConsorcios[Produto]))+1),"")</f>
        <v>697.09</v>
      </c>
      <c r="P8127" s="20" t="str" cm="1">
        <f t="array" ref="P8127">IFERROR(INDEX(tblClientes[Dividendo Mensal (R$)],INT($J8127/ROWS(tblConsorcios[Produto]))+1),"")</f>
        <v/>
      </c>
      <c r="Q8127" s="20" t="str">
        <f t="shared" si="379"/>
        <v/>
      </c>
      <c r="R8127">
        <f t="shared" si="380"/>
        <v>0</v>
      </c>
    </row>
    <row r="8128" spans="10:18" x14ac:dyDescent="0.2">
      <c r="J8128">
        <f t="shared" si="378"/>
        <v>8126</v>
      </c>
      <c r="K8128" t="str" cm="1">
        <f t="array" ref="K8128">IFERROR(INDEX(tblClientes[Cliente],INT($J8128/ROWS(tblConsorcios[Produto]))+1),"")</f>
        <v/>
      </c>
      <c r="L8128" t="str" cm="1">
        <f t="array" ref="L8128">IFERROR(INDEX(tblConsorcios[Produto],MOD($J8128,ROWS(tblConsorcios[Produto]))+1),"")</f>
        <v>Imóvel IE120 – 200m</v>
      </c>
      <c r="M8128" s="20" cm="1">
        <f t="array" ref="M8128">IFERROR(INDEX(tblConsorcios[Valor da Carta (R$)],MOD($J8128,ROWS(tblConsorcios[Produto]))+1),"")</f>
        <v>120000</v>
      </c>
      <c r="N8128" s="2" cm="1">
        <f t="array" ref="N8128">IFERROR(INDEX(tblConsorcios[Prazo (meses)],MOD($J8128,ROWS(tblConsorcios[Produto]))+1),"")</f>
        <v>200</v>
      </c>
      <c r="O8128" s="20" cm="1">
        <f t="array" ref="O8128">IFERROR(INDEX(tblConsorcios[Parcela Mensal (R$)],MOD($J8128,ROWS(tblConsorcios[Produto]))+1),"")</f>
        <v>760.8</v>
      </c>
      <c r="P8128" s="20" t="str" cm="1">
        <f t="array" ref="P8128">IFERROR(INDEX(tblClientes[Dividendo Mensal (R$)],INT($J8128/ROWS(tblConsorcios[Produto]))+1),"")</f>
        <v/>
      </c>
      <c r="Q8128" s="20" t="str">
        <f t="shared" si="379"/>
        <v/>
      </c>
      <c r="R8128">
        <f t="shared" si="380"/>
        <v>0</v>
      </c>
    </row>
    <row r="8129" spans="10:18" x14ac:dyDescent="0.2">
      <c r="J8129">
        <f t="shared" si="378"/>
        <v>8127</v>
      </c>
      <c r="K8129" t="str" cm="1">
        <f t="array" ref="K8129">IFERROR(INDEX(tblClientes[Cliente],INT($J8129/ROWS(tblConsorcios[Produto]))+1),"")</f>
        <v/>
      </c>
      <c r="L8129" t="str" cm="1">
        <f t="array" ref="L8129">IFERROR(INDEX(tblConsorcios[Produto],MOD($J8129,ROWS(tblConsorcios[Produto]))+1),"")</f>
        <v>Imóvel IE600 – 240m</v>
      </c>
      <c r="M8129" s="20" cm="1">
        <f t="array" ref="M8129">IFERROR(INDEX(tblConsorcios[Valor da Carta (R$)],MOD($J8129,ROWS(tblConsorcios[Produto]))+1),"")</f>
        <v>600000</v>
      </c>
      <c r="N8129" s="2" cm="1">
        <f t="array" ref="N8129">IFERROR(INDEX(tblConsorcios[Prazo (meses)],MOD($J8129,ROWS(tblConsorcios[Produto]))+1),"")</f>
        <v>240</v>
      </c>
      <c r="O8129" s="20" cm="1">
        <f t="array" ref="O8129">IFERROR(INDEX(tblConsorcios[Parcela Mensal (R$)],MOD($J8129,ROWS(tblConsorcios[Produto]))+1),"")</f>
        <v>3220</v>
      </c>
      <c r="P8129" s="20" t="str" cm="1">
        <f t="array" ref="P8129">IFERROR(INDEX(tblClientes[Dividendo Mensal (R$)],INT($J8129/ROWS(tblConsorcios[Produto]))+1),"")</f>
        <v/>
      </c>
      <c r="Q8129" s="20" t="str">
        <f t="shared" si="379"/>
        <v/>
      </c>
      <c r="R8129">
        <f t="shared" si="380"/>
        <v>0</v>
      </c>
    </row>
    <row r="8130" spans="10:18" x14ac:dyDescent="0.2">
      <c r="J8130">
        <f t="shared" si="378"/>
        <v>8128</v>
      </c>
      <c r="K8130" t="str" cm="1">
        <f t="array" ref="K8130">IFERROR(INDEX(tblClientes[Cliente],INT($J8130/ROWS(tblConsorcios[Produto]))+1),"")</f>
        <v/>
      </c>
      <c r="L8130" t="str" cm="1">
        <f t="array" ref="L8130">IFERROR(INDEX(tblConsorcios[Produto],MOD($J8130,ROWS(tblConsorcios[Produto]))+1),"")</f>
        <v>Imóvel IE600 – 220m</v>
      </c>
      <c r="M8130" s="20" cm="1">
        <f t="array" ref="M8130">IFERROR(INDEX(tblConsorcios[Valor da Carta (R$)],MOD($J8130,ROWS(tblConsorcios[Produto]))+1),"")</f>
        <v>600000</v>
      </c>
      <c r="N8130" s="2" cm="1">
        <f t="array" ref="N8130">IFERROR(INDEX(tblConsorcios[Prazo (meses)],MOD($J8130,ROWS(tblConsorcios[Produto]))+1),"")</f>
        <v>220</v>
      </c>
      <c r="O8130" s="20" cm="1">
        <f t="array" ref="O8130">IFERROR(INDEX(tblConsorcios[Parcela Mensal (R$)],MOD($J8130,ROWS(tblConsorcios[Produto]))+1),"")</f>
        <v>3485.45</v>
      </c>
      <c r="P8130" s="20" t="str" cm="1">
        <f t="array" ref="P8130">IFERROR(INDEX(tblClientes[Dividendo Mensal (R$)],INT($J8130/ROWS(tblConsorcios[Produto]))+1),"")</f>
        <v/>
      </c>
      <c r="Q8130" s="20" t="str">
        <f t="shared" si="379"/>
        <v/>
      </c>
      <c r="R8130">
        <f t="shared" si="380"/>
        <v>0</v>
      </c>
    </row>
    <row r="8131" spans="10:18" x14ac:dyDescent="0.2">
      <c r="J8131">
        <f t="shared" ref="J8131:J8194" si="381">ROW()-2</f>
        <v>8129</v>
      </c>
      <c r="K8131" t="str" cm="1">
        <f t="array" ref="K8131">IFERROR(INDEX(tblClientes[Cliente],INT($J8131/ROWS(tblConsorcios[Produto]))+1),"")</f>
        <v/>
      </c>
      <c r="L8131" t="str" cm="1">
        <f t="array" ref="L8131">IFERROR(INDEX(tblConsorcios[Produto],MOD($J8131,ROWS(tblConsorcios[Produto]))+1),"")</f>
        <v>Imóvel IE600 – 200m</v>
      </c>
      <c r="M8131" s="20" cm="1">
        <f t="array" ref="M8131">IFERROR(INDEX(tblConsorcios[Valor da Carta (R$)],MOD($J8131,ROWS(tblConsorcios[Produto]))+1),"")</f>
        <v>600000</v>
      </c>
      <c r="N8131" s="2" cm="1">
        <f t="array" ref="N8131">IFERROR(INDEX(tblConsorcios[Prazo (meses)],MOD($J8131,ROWS(tblConsorcios[Produto]))+1),"")</f>
        <v>200</v>
      </c>
      <c r="O8131" s="20" cm="1">
        <f t="array" ref="O8131">IFERROR(INDEX(tblConsorcios[Parcela Mensal (R$)],MOD($J8131,ROWS(tblConsorcios[Produto]))+1),"")</f>
        <v>3804</v>
      </c>
      <c r="P8131" s="20" t="str" cm="1">
        <f t="array" ref="P8131">IFERROR(INDEX(tblClientes[Dividendo Mensal (R$)],INT($J8131/ROWS(tblConsorcios[Produto]))+1),"")</f>
        <v/>
      </c>
      <c r="Q8131" s="20" t="str">
        <f t="shared" ref="Q8131:Q8194" si="382">IF(AND(ISNUMBER(O8131),ISNUMBER(P8131)),P8131-O8131,"")</f>
        <v/>
      </c>
      <c r="R8131">
        <f t="shared" ref="R8131:R8194" si="383">IF(AND(ISNUMBER(O8131),ISNUMBER(P8131),O8131&lt;=P8131),1,0)</f>
        <v>0</v>
      </c>
    </row>
    <row r="8132" spans="10:18" x14ac:dyDescent="0.2">
      <c r="J8132">
        <f t="shared" si="381"/>
        <v>8130</v>
      </c>
      <c r="K8132" t="str" cm="1">
        <f t="array" ref="K8132">IFERROR(INDEX(tblClientes[Cliente],INT($J8132/ROWS(tblConsorcios[Produto]))+1),"")</f>
        <v/>
      </c>
      <c r="L8132" t="str" cm="1">
        <f t="array" ref="L8132">IFERROR(INDEX(tblConsorcios[Produto],MOD($J8132,ROWS(tblConsorcios[Produto]))+1),"")</f>
        <v>Imóvel IE580 – 240m</v>
      </c>
      <c r="M8132" s="20" cm="1">
        <f t="array" ref="M8132">IFERROR(INDEX(tblConsorcios[Valor da Carta (R$)],MOD($J8132,ROWS(tblConsorcios[Produto]))+1),"")</f>
        <v>580000</v>
      </c>
      <c r="N8132" s="2" cm="1">
        <f t="array" ref="N8132">IFERROR(INDEX(tblConsorcios[Prazo (meses)],MOD($J8132,ROWS(tblConsorcios[Produto]))+1),"")</f>
        <v>240</v>
      </c>
      <c r="O8132" s="20" cm="1">
        <f t="array" ref="O8132">IFERROR(INDEX(tblConsorcios[Parcela Mensal (R$)],MOD($J8132,ROWS(tblConsorcios[Produto]))+1),"")</f>
        <v>3112.67</v>
      </c>
      <c r="P8132" s="20" t="str" cm="1">
        <f t="array" ref="P8132">IFERROR(INDEX(tblClientes[Dividendo Mensal (R$)],INT($J8132/ROWS(tblConsorcios[Produto]))+1),"")</f>
        <v/>
      </c>
      <c r="Q8132" s="20" t="str">
        <f t="shared" si="382"/>
        <v/>
      </c>
      <c r="R8132">
        <f t="shared" si="383"/>
        <v>0</v>
      </c>
    </row>
    <row r="8133" spans="10:18" x14ac:dyDescent="0.2">
      <c r="J8133">
        <f t="shared" si="381"/>
        <v>8131</v>
      </c>
      <c r="K8133" t="str" cm="1">
        <f t="array" ref="K8133">IFERROR(INDEX(tblClientes[Cliente],INT($J8133/ROWS(tblConsorcios[Produto]))+1),"")</f>
        <v/>
      </c>
      <c r="L8133" t="str" cm="1">
        <f t="array" ref="L8133">IFERROR(INDEX(tblConsorcios[Produto],MOD($J8133,ROWS(tblConsorcios[Produto]))+1),"")</f>
        <v>Imóvel IE580 – 220m</v>
      </c>
      <c r="M8133" s="20" cm="1">
        <f t="array" ref="M8133">IFERROR(INDEX(tblConsorcios[Valor da Carta (R$)],MOD($J8133,ROWS(tblConsorcios[Produto]))+1),"")</f>
        <v>580000</v>
      </c>
      <c r="N8133" s="2" cm="1">
        <f t="array" ref="N8133">IFERROR(INDEX(tblConsorcios[Prazo (meses)],MOD($J8133,ROWS(tblConsorcios[Produto]))+1),"")</f>
        <v>220</v>
      </c>
      <c r="O8133" s="20" cm="1">
        <f t="array" ref="O8133">IFERROR(INDEX(tblConsorcios[Parcela Mensal (R$)],MOD($J8133,ROWS(tblConsorcios[Produto]))+1),"")</f>
        <v>3369.27</v>
      </c>
      <c r="P8133" s="20" t="str" cm="1">
        <f t="array" ref="P8133">IFERROR(INDEX(tblClientes[Dividendo Mensal (R$)],INT($J8133/ROWS(tblConsorcios[Produto]))+1),"")</f>
        <v/>
      </c>
      <c r="Q8133" s="20" t="str">
        <f t="shared" si="382"/>
        <v/>
      </c>
      <c r="R8133">
        <f t="shared" si="383"/>
        <v>0</v>
      </c>
    </row>
    <row r="8134" spans="10:18" x14ac:dyDescent="0.2">
      <c r="J8134">
        <f t="shared" si="381"/>
        <v>8132</v>
      </c>
      <c r="K8134" t="str" cm="1">
        <f t="array" ref="K8134">IFERROR(INDEX(tblClientes[Cliente],INT($J8134/ROWS(tblConsorcios[Produto]))+1),"")</f>
        <v/>
      </c>
      <c r="L8134" t="str" cm="1">
        <f t="array" ref="L8134">IFERROR(INDEX(tblConsorcios[Produto],MOD($J8134,ROWS(tblConsorcios[Produto]))+1),"")</f>
        <v>Imóvel IE580 – 200m</v>
      </c>
      <c r="M8134" s="20" cm="1">
        <f t="array" ref="M8134">IFERROR(INDEX(tblConsorcios[Valor da Carta (R$)],MOD($J8134,ROWS(tblConsorcios[Produto]))+1),"")</f>
        <v>580000</v>
      </c>
      <c r="N8134" s="2" cm="1">
        <f t="array" ref="N8134">IFERROR(INDEX(tblConsorcios[Prazo (meses)],MOD($J8134,ROWS(tblConsorcios[Produto]))+1),"")</f>
        <v>200</v>
      </c>
      <c r="O8134" s="20" cm="1">
        <f t="array" ref="O8134">IFERROR(INDEX(tblConsorcios[Parcela Mensal (R$)],MOD($J8134,ROWS(tblConsorcios[Produto]))+1),"")</f>
        <v>3677.2</v>
      </c>
      <c r="P8134" s="20" t="str" cm="1">
        <f t="array" ref="P8134">IFERROR(INDEX(tblClientes[Dividendo Mensal (R$)],INT($J8134/ROWS(tblConsorcios[Produto]))+1),"")</f>
        <v/>
      </c>
      <c r="Q8134" s="20" t="str">
        <f t="shared" si="382"/>
        <v/>
      </c>
      <c r="R8134">
        <f t="shared" si="383"/>
        <v>0</v>
      </c>
    </row>
    <row r="8135" spans="10:18" x14ac:dyDescent="0.2">
      <c r="J8135">
        <f t="shared" si="381"/>
        <v>8133</v>
      </c>
      <c r="K8135" t="str" cm="1">
        <f t="array" ref="K8135">IFERROR(INDEX(tblClientes[Cliente],INT($J8135/ROWS(tblConsorcios[Produto]))+1),"")</f>
        <v/>
      </c>
      <c r="L8135" t="str" cm="1">
        <f t="array" ref="L8135">IFERROR(INDEX(tblConsorcios[Produto],MOD($J8135,ROWS(tblConsorcios[Produto]))+1),"")</f>
        <v>Imóvel IE550 – 240m</v>
      </c>
      <c r="M8135" s="20" cm="1">
        <f t="array" ref="M8135">IFERROR(INDEX(tblConsorcios[Valor da Carta (R$)],MOD($J8135,ROWS(tblConsorcios[Produto]))+1),"")</f>
        <v>550000</v>
      </c>
      <c r="N8135" s="2" cm="1">
        <f t="array" ref="N8135">IFERROR(INDEX(tblConsorcios[Prazo (meses)],MOD($J8135,ROWS(tblConsorcios[Produto]))+1),"")</f>
        <v>240</v>
      </c>
      <c r="O8135" s="20" cm="1">
        <f t="array" ref="O8135">IFERROR(INDEX(tblConsorcios[Parcela Mensal (R$)],MOD($J8135,ROWS(tblConsorcios[Produto]))+1),"")</f>
        <v>2951.67</v>
      </c>
      <c r="P8135" s="20" t="str" cm="1">
        <f t="array" ref="P8135">IFERROR(INDEX(tblClientes[Dividendo Mensal (R$)],INT($J8135/ROWS(tblConsorcios[Produto]))+1),"")</f>
        <v/>
      </c>
      <c r="Q8135" s="20" t="str">
        <f t="shared" si="382"/>
        <v/>
      </c>
      <c r="R8135">
        <f t="shared" si="383"/>
        <v>0</v>
      </c>
    </row>
    <row r="8136" spans="10:18" x14ac:dyDescent="0.2">
      <c r="J8136">
        <f t="shared" si="381"/>
        <v>8134</v>
      </c>
      <c r="K8136" t="str" cm="1">
        <f t="array" ref="K8136">IFERROR(INDEX(tblClientes[Cliente],INT($J8136/ROWS(tblConsorcios[Produto]))+1),"")</f>
        <v/>
      </c>
      <c r="L8136" t="str" cm="1">
        <f t="array" ref="L8136">IFERROR(INDEX(tblConsorcios[Produto],MOD($J8136,ROWS(tblConsorcios[Produto]))+1),"")</f>
        <v>Imóvel IE550 – 220m</v>
      </c>
      <c r="M8136" s="20" cm="1">
        <f t="array" ref="M8136">IFERROR(INDEX(tblConsorcios[Valor da Carta (R$)],MOD($J8136,ROWS(tblConsorcios[Produto]))+1),"")</f>
        <v>550000</v>
      </c>
      <c r="N8136" s="2" cm="1">
        <f t="array" ref="N8136">IFERROR(INDEX(tblConsorcios[Prazo (meses)],MOD($J8136,ROWS(tblConsorcios[Produto]))+1),"")</f>
        <v>220</v>
      </c>
      <c r="O8136" s="20" cm="1">
        <f t="array" ref="O8136">IFERROR(INDEX(tblConsorcios[Parcela Mensal (R$)],MOD($J8136,ROWS(tblConsorcios[Produto]))+1),"")</f>
        <v>3195</v>
      </c>
      <c r="P8136" s="20" t="str" cm="1">
        <f t="array" ref="P8136">IFERROR(INDEX(tblClientes[Dividendo Mensal (R$)],INT($J8136/ROWS(tblConsorcios[Produto]))+1),"")</f>
        <v/>
      </c>
      <c r="Q8136" s="20" t="str">
        <f t="shared" si="382"/>
        <v/>
      </c>
      <c r="R8136">
        <f t="shared" si="383"/>
        <v>0</v>
      </c>
    </row>
    <row r="8137" spans="10:18" x14ac:dyDescent="0.2">
      <c r="J8137">
        <f t="shared" si="381"/>
        <v>8135</v>
      </c>
      <c r="K8137" t="str" cm="1">
        <f t="array" ref="K8137">IFERROR(INDEX(tblClientes[Cliente],INT($J8137/ROWS(tblConsorcios[Produto]))+1),"")</f>
        <v/>
      </c>
      <c r="L8137" t="str" cm="1">
        <f t="array" ref="L8137">IFERROR(INDEX(tblConsorcios[Produto],MOD($J8137,ROWS(tblConsorcios[Produto]))+1),"")</f>
        <v>Imóvel IE550 – 200m</v>
      </c>
      <c r="M8137" s="20" cm="1">
        <f t="array" ref="M8137">IFERROR(INDEX(tblConsorcios[Valor da Carta (R$)],MOD($J8137,ROWS(tblConsorcios[Produto]))+1),"")</f>
        <v>550000</v>
      </c>
      <c r="N8137" s="2" cm="1">
        <f t="array" ref="N8137">IFERROR(INDEX(tblConsorcios[Prazo (meses)],MOD($J8137,ROWS(tblConsorcios[Produto]))+1),"")</f>
        <v>200</v>
      </c>
      <c r="O8137" s="20" cm="1">
        <f t="array" ref="O8137">IFERROR(INDEX(tblConsorcios[Parcela Mensal (R$)],MOD($J8137,ROWS(tblConsorcios[Produto]))+1),"")</f>
        <v>3487</v>
      </c>
      <c r="P8137" s="20" t="str" cm="1">
        <f t="array" ref="P8137">IFERROR(INDEX(tblClientes[Dividendo Mensal (R$)],INT($J8137/ROWS(tblConsorcios[Produto]))+1),"")</f>
        <v/>
      </c>
      <c r="Q8137" s="20" t="str">
        <f t="shared" si="382"/>
        <v/>
      </c>
      <c r="R8137">
        <f t="shared" si="383"/>
        <v>0</v>
      </c>
    </row>
    <row r="8138" spans="10:18" x14ac:dyDescent="0.2">
      <c r="J8138">
        <f t="shared" si="381"/>
        <v>8136</v>
      </c>
      <c r="K8138" t="str" cm="1">
        <f t="array" ref="K8138">IFERROR(INDEX(tblClientes[Cliente],INT($J8138/ROWS(tblConsorcios[Produto]))+1),"")</f>
        <v/>
      </c>
      <c r="L8138" t="str" cm="1">
        <f t="array" ref="L8138">IFERROR(INDEX(tblConsorcios[Produto],MOD($J8138,ROWS(tblConsorcios[Produto]))+1),"")</f>
        <v>Imóvel IE530 – 240m</v>
      </c>
      <c r="M8138" s="20" cm="1">
        <f t="array" ref="M8138">IFERROR(INDEX(tblConsorcios[Valor da Carta (R$)],MOD($J8138,ROWS(tblConsorcios[Produto]))+1),"")</f>
        <v>530000</v>
      </c>
      <c r="N8138" s="2" cm="1">
        <f t="array" ref="N8138">IFERROR(INDEX(tblConsorcios[Prazo (meses)],MOD($J8138,ROWS(tblConsorcios[Produto]))+1),"")</f>
        <v>240</v>
      </c>
      <c r="O8138" s="20" cm="1">
        <f t="array" ref="O8138">IFERROR(INDEX(tblConsorcios[Parcela Mensal (R$)],MOD($J8138,ROWS(tblConsorcios[Produto]))+1),"")</f>
        <v>2844.33</v>
      </c>
      <c r="P8138" s="20" t="str" cm="1">
        <f t="array" ref="P8138">IFERROR(INDEX(tblClientes[Dividendo Mensal (R$)],INT($J8138/ROWS(tblConsorcios[Produto]))+1),"")</f>
        <v/>
      </c>
      <c r="Q8138" s="20" t="str">
        <f t="shared" si="382"/>
        <v/>
      </c>
      <c r="R8138">
        <f t="shared" si="383"/>
        <v>0</v>
      </c>
    </row>
    <row r="8139" spans="10:18" x14ac:dyDescent="0.2">
      <c r="J8139">
        <f t="shared" si="381"/>
        <v>8137</v>
      </c>
      <c r="K8139" t="str" cm="1">
        <f t="array" ref="K8139">IFERROR(INDEX(tblClientes[Cliente],INT($J8139/ROWS(tblConsorcios[Produto]))+1),"")</f>
        <v/>
      </c>
      <c r="L8139" t="str" cm="1">
        <f t="array" ref="L8139">IFERROR(INDEX(tblConsorcios[Produto],MOD($J8139,ROWS(tblConsorcios[Produto]))+1),"")</f>
        <v>Imóvel IE530 – 220m</v>
      </c>
      <c r="M8139" s="20" cm="1">
        <f t="array" ref="M8139">IFERROR(INDEX(tblConsorcios[Valor da Carta (R$)],MOD($J8139,ROWS(tblConsorcios[Produto]))+1),"")</f>
        <v>530000</v>
      </c>
      <c r="N8139" s="2" cm="1">
        <f t="array" ref="N8139">IFERROR(INDEX(tblConsorcios[Prazo (meses)],MOD($J8139,ROWS(tblConsorcios[Produto]))+1),"")</f>
        <v>220</v>
      </c>
      <c r="O8139" s="20" cm="1">
        <f t="array" ref="O8139">IFERROR(INDEX(tblConsorcios[Parcela Mensal (R$)],MOD($J8139,ROWS(tblConsorcios[Produto]))+1),"")</f>
        <v>3078.82</v>
      </c>
      <c r="P8139" s="20" t="str" cm="1">
        <f t="array" ref="P8139">IFERROR(INDEX(tblClientes[Dividendo Mensal (R$)],INT($J8139/ROWS(tblConsorcios[Produto]))+1),"")</f>
        <v/>
      </c>
      <c r="Q8139" s="20" t="str">
        <f t="shared" si="382"/>
        <v/>
      </c>
      <c r="R8139">
        <f t="shared" si="383"/>
        <v>0</v>
      </c>
    </row>
    <row r="8140" spans="10:18" x14ac:dyDescent="0.2">
      <c r="J8140">
        <f t="shared" si="381"/>
        <v>8138</v>
      </c>
      <c r="K8140" t="str" cm="1">
        <f t="array" ref="K8140">IFERROR(INDEX(tblClientes[Cliente],INT($J8140/ROWS(tblConsorcios[Produto]))+1),"")</f>
        <v/>
      </c>
      <c r="L8140" t="str" cm="1">
        <f t="array" ref="L8140">IFERROR(INDEX(tblConsorcios[Produto],MOD($J8140,ROWS(tblConsorcios[Produto]))+1),"")</f>
        <v>Imóvel IE530 – 200m</v>
      </c>
      <c r="M8140" s="20" cm="1">
        <f t="array" ref="M8140">IFERROR(INDEX(tblConsorcios[Valor da Carta (R$)],MOD($J8140,ROWS(tblConsorcios[Produto]))+1),"")</f>
        <v>530000</v>
      </c>
      <c r="N8140" s="2" cm="1">
        <f t="array" ref="N8140">IFERROR(INDEX(tblConsorcios[Prazo (meses)],MOD($J8140,ROWS(tblConsorcios[Produto]))+1),"")</f>
        <v>200</v>
      </c>
      <c r="O8140" s="20" cm="1">
        <f t="array" ref="O8140">IFERROR(INDEX(tblConsorcios[Parcela Mensal (R$)],MOD($J8140,ROWS(tblConsorcios[Produto]))+1),"")</f>
        <v>3360.2</v>
      </c>
      <c r="P8140" s="20" t="str" cm="1">
        <f t="array" ref="P8140">IFERROR(INDEX(tblClientes[Dividendo Mensal (R$)],INT($J8140/ROWS(tblConsorcios[Produto]))+1),"")</f>
        <v/>
      </c>
      <c r="Q8140" s="20" t="str">
        <f t="shared" si="382"/>
        <v/>
      </c>
      <c r="R8140">
        <f t="shared" si="383"/>
        <v>0</v>
      </c>
    </row>
    <row r="8141" spans="10:18" x14ac:dyDescent="0.2">
      <c r="J8141">
        <f t="shared" si="381"/>
        <v>8139</v>
      </c>
      <c r="K8141" t="str" cm="1">
        <f t="array" ref="K8141">IFERROR(INDEX(tblClientes[Cliente],INT($J8141/ROWS(tblConsorcios[Produto]))+1),"")</f>
        <v/>
      </c>
      <c r="L8141" t="str" cm="1">
        <f t="array" ref="L8141">IFERROR(INDEX(tblConsorcios[Produto],MOD($J8141,ROWS(tblConsorcios[Produto]))+1),"")</f>
        <v>Imóvel IE500 – 240m</v>
      </c>
      <c r="M8141" s="20" cm="1">
        <f t="array" ref="M8141">IFERROR(INDEX(tblConsorcios[Valor da Carta (R$)],MOD($J8141,ROWS(tblConsorcios[Produto]))+1),"")</f>
        <v>500000</v>
      </c>
      <c r="N8141" s="2" cm="1">
        <f t="array" ref="N8141">IFERROR(INDEX(tblConsorcios[Prazo (meses)],MOD($J8141,ROWS(tblConsorcios[Produto]))+1),"")</f>
        <v>240</v>
      </c>
      <c r="O8141" s="20" cm="1">
        <f t="array" ref="O8141">IFERROR(INDEX(tblConsorcios[Parcela Mensal (R$)],MOD($J8141,ROWS(tblConsorcios[Produto]))+1),"")</f>
        <v>2683.33</v>
      </c>
      <c r="P8141" s="20" t="str" cm="1">
        <f t="array" ref="P8141">IFERROR(INDEX(tblClientes[Dividendo Mensal (R$)],INT($J8141/ROWS(tblConsorcios[Produto]))+1),"")</f>
        <v/>
      </c>
      <c r="Q8141" s="20" t="str">
        <f t="shared" si="382"/>
        <v/>
      </c>
      <c r="R8141">
        <f t="shared" si="383"/>
        <v>0</v>
      </c>
    </row>
    <row r="8142" spans="10:18" x14ac:dyDescent="0.2">
      <c r="J8142">
        <f t="shared" si="381"/>
        <v>8140</v>
      </c>
      <c r="K8142" t="str" cm="1">
        <f t="array" ref="K8142">IFERROR(INDEX(tblClientes[Cliente],INT($J8142/ROWS(tblConsorcios[Produto]))+1),"")</f>
        <v/>
      </c>
      <c r="L8142" t="str" cm="1">
        <f t="array" ref="L8142">IFERROR(INDEX(tblConsorcios[Produto],MOD($J8142,ROWS(tblConsorcios[Produto]))+1),"")</f>
        <v>Imóvel IE500 – 220m</v>
      </c>
      <c r="M8142" s="20" cm="1">
        <f t="array" ref="M8142">IFERROR(INDEX(tblConsorcios[Valor da Carta (R$)],MOD($J8142,ROWS(tblConsorcios[Produto]))+1),"")</f>
        <v>500000</v>
      </c>
      <c r="N8142" s="2" cm="1">
        <f t="array" ref="N8142">IFERROR(INDEX(tblConsorcios[Prazo (meses)],MOD($J8142,ROWS(tblConsorcios[Produto]))+1),"")</f>
        <v>220</v>
      </c>
      <c r="O8142" s="20" cm="1">
        <f t="array" ref="O8142">IFERROR(INDEX(tblConsorcios[Parcela Mensal (R$)],MOD($J8142,ROWS(tblConsorcios[Produto]))+1),"")</f>
        <v>2904.55</v>
      </c>
      <c r="P8142" s="20" t="str" cm="1">
        <f t="array" ref="P8142">IFERROR(INDEX(tblClientes[Dividendo Mensal (R$)],INT($J8142/ROWS(tblConsorcios[Produto]))+1),"")</f>
        <v/>
      </c>
      <c r="Q8142" s="20" t="str">
        <f t="shared" si="382"/>
        <v/>
      </c>
      <c r="R8142">
        <f t="shared" si="383"/>
        <v>0</v>
      </c>
    </row>
    <row r="8143" spans="10:18" x14ac:dyDescent="0.2">
      <c r="J8143">
        <f t="shared" si="381"/>
        <v>8141</v>
      </c>
      <c r="K8143" t="str" cm="1">
        <f t="array" ref="K8143">IFERROR(INDEX(tblClientes[Cliente],INT($J8143/ROWS(tblConsorcios[Produto]))+1),"")</f>
        <v/>
      </c>
      <c r="L8143" t="str" cm="1">
        <f t="array" ref="L8143">IFERROR(INDEX(tblConsorcios[Produto],MOD($J8143,ROWS(tblConsorcios[Produto]))+1),"")</f>
        <v>Imóvel IE500 – 200m</v>
      </c>
      <c r="M8143" s="20" cm="1">
        <f t="array" ref="M8143">IFERROR(INDEX(tblConsorcios[Valor da Carta (R$)],MOD($J8143,ROWS(tblConsorcios[Produto]))+1),"")</f>
        <v>500000</v>
      </c>
      <c r="N8143" s="2" cm="1">
        <f t="array" ref="N8143">IFERROR(INDEX(tblConsorcios[Prazo (meses)],MOD($J8143,ROWS(tblConsorcios[Produto]))+1),"")</f>
        <v>200</v>
      </c>
      <c r="O8143" s="20" cm="1">
        <f t="array" ref="O8143">IFERROR(INDEX(tblConsorcios[Parcela Mensal (R$)],MOD($J8143,ROWS(tblConsorcios[Produto]))+1),"")</f>
        <v>3170</v>
      </c>
      <c r="P8143" s="20" t="str" cm="1">
        <f t="array" ref="P8143">IFERROR(INDEX(tblClientes[Dividendo Mensal (R$)],INT($J8143/ROWS(tblConsorcios[Produto]))+1),"")</f>
        <v/>
      </c>
      <c r="Q8143" s="20" t="str">
        <f t="shared" si="382"/>
        <v/>
      </c>
      <c r="R8143">
        <f t="shared" si="383"/>
        <v>0</v>
      </c>
    </row>
    <row r="8144" spans="10:18" x14ac:dyDescent="0.2">
      <c r="J8144">
        <f t="shared" si="381"/>
        <v>8142</v>
      </c>
      <c r="K8144" t="str" cm="1">
        <f t="array" ref="K8144">IFERROR(INDEX(tblClientes[Cliente],INT($J8144/ROWS(tblConsorcios[Produto]))+1),"")</f>
        <v/>
      </c>
      <c r="L8144" t="str" cm="1">
        <f t="array" ref="L8144">IFERROR(INDEX(tblConsorcios[Produto],MOD($J8144,ROWS(tblConsorcios[Produto]))+1),"")</f>
        <v>Imóvel IE480 – 240m</v>
      </c>
      <c r="M8144" s="20" cm="1">
        <f t="array" ref="M8144">IFERROR(INDEX(tblConsorcios[Valor da Carta (R$)],MOD($J8144,ROWS(tblConsorcios[Produto]))+1),"")</f>
        <v>480000</v>
      </c>
      <c r="N8144" s="2" cm="1">
        <f t="array" ref="N8144">IFERROR(INDEX(tblConsorcios[Prazo (meses)],MOD($J8144,ROWS(tblConsorcios[Produto]))+1),"")</f>
        <v>240</v>
      </c>
      <c r="O8144" s="20" cm="1">
        <f t="array" ref="O8144">IFERROR(INDEX(tblConsorcios[Parcela Mensal (R$)],MOD($J8144,ROWS(tblConsorcios[Produto]))+1),"")</f>
        <v>2576</v>
      </c>
      <c r="P8144" s="20" t="str" cm="1">
        <f t="array" ref="P8144">IFERROR(INDEX(tblClientes[Dividendo Mensal (R$)],INT($J8144/ROWS(tblConsorcios[Produto]))+1),"")</f>
        <v/>
      </c>
      <c r="Q8144" s="20" t="str">
        <f t="shared" si="382"/>
        <v/>
      </c>
      <c r="R8144">
        <f t="shared" si="383"/>
        <v>0</v>
      </c>
    </row>
    <row r="8145" spans="10:18" x14ac:dyDescent="0.2">
      <c r="J8145">
        <f t="shared" si="381"/>
        <v>8143</v>
      </c>
      <c r="K8145" t="str" cm="1">
        <f t="array" ref="K8145">IFERROR(INDEX(tblClientes[Cliente],INT($J8145/ROWS(tblConsorcios[Produto]))+1),"")</f>
        <v/>
      </c>
      <c r="L8145" t="str" cm="1">
        <f t="array" ref="L8145">IFERROR(INDEX(tblConsorcios[Produto],MOD($J8145,ROWS(tblConsorcios[Produto]))+1),"")</f>
        <v>Imóvel IE480 – 220m</v>
      </c>
      <c r="M8145" s="20" cm="1">
        <f t="array" ref="M8145">IFERROR(INDEX(tblConsorcios[Valor da Carta (R$)],MOD($J8145,ROWS(tblConsorcios[Produto]))+1),"")</f>
        <v>480000</v>
      </c>
      <c r="N8145" s="2" cm="1">
        <f t="array" ref="N8145">IFERROR(INDEX(tblConsorcios[Prazo (meses)],MOD($J8145,ROWS(tblConsorcios[Produto]))+1),"")</f>
        <v>220</v>
      </c>
      <c r="O8145" s="20" cm="1">
        <f t="array" ref="O8145">IFERROR(INDEX(tblConsorcios[Parcela Mensal (R$)],MOD($J8145,ROWS(tblConsorcios[Produto]))+1),"")</f>
        <v>2788.36</v>
      </c>
      <c r="P8145" s="20" t="str" cm="1">
        <f t="array" ref="P8145">IFERROR(INDEX(tblClientes[Dividendo Mensal (R$)],INT($J8145/ROWS(tblConsorcios[Produto]))+1),"")</f>
        <v/>
      </c>
      <c r="Q8145" s="20" t="str">
        <f t="shared" si="382"/>
        <v/>
      </c>
      <c r="R8145">
        <f t="shared" si="383"/>
        <v>0</v>
      </c>
    </row>
    <row r="8146" spans="10:18" x14ac:dyDescent="0.2">
      <c r="J8146">
        <f t="shared" si="381"/>
        <v>8144</v>
      </c>
      <c r="K8146" t="str" cm="1">
        <f t="array" ref="K8146">IFERROR(INDEX(tblClientes[Cliente],INT($J8146/ROWS(tblConsorcios[Produto]))+1),"")</f>
        <v/>
      </c>
      <c r="L8146" t="str" cm="1">
        <f t="array" ref="L8146">IFERROR(INDEX(tblConsorcios[Produto],MOD($J8146,ROWS(tblConsorcios[Produto]))+1),"")</f>
        <v>Imóvel IE480 – 200m</v>
      </c>
      <c r="M8146" s="20" cm="1">
        <f t="array" ref="M8146">IFERROR(INDEX(tblConsorcios[Valor da Carta (R$)],MOD($J8146,ROWS(tblConsorcios[Produto]))+1),"")</f>
        <v>480000</v>
      </c>
      <c r="N8146" s="2" cm="1">
        <f t="array" ref="N8146">IFERROR(INDEX(tblConsorcios[Prazo (meses)],MOD($J8146,ROWS(tblConsorcios[Produto]))+1),"")</f>
        <v>200</v>
      </c>
      <c r="O8146" s="20" cm="1">
        <f t="array" ref="O8146">IFERROR(INDEX(tblConsorcios[Parcela Mensal (R$)],MOD($J8146,ROWS(tblConsorcios[Produto]))+1),"")</f>
        <v>3043.2</v>
      </c>
      <c r="P8146" s="20" t="str" cm="1">
        <f t="array" ref="P8146">IFERROR(INDEX(tblClientes[Dividendo Mensal (R$)],INT($J8146/ROWS(tblConsorcios[Produto]))+1),"")</f>
        <v/>
      </c>
      <c r="Q8146" s="20" t="str">
        <f t="shared" si="382"/>
        <v/>
      </c>
      <c r="R8146">
        <f t="shared" si="383"/>
        <v>0</v>
      </c>
    </row>
    <row r="8147" spans="10:18" x14ac:dyDescent="0.2">
      <c r="J8147">
        <f t="shared" si="381"/>
        <v>8145</v>
      </c>
      <c r="K8147" t="str" cm="1">
        <f t="array" ref="K8147">IFERROR(INDEX(tblClientes[Cliente],INT($J8147/ROWS(tblConsorcios[Produto]))+1),"")</f>
        <v/>
      </c>
      <c r="L8147" t="str" cm="1">
        <f t="array" ref="L8147">IFERROR(INDEX(tblConsorcios[Produto],MOD($J8147,ROWS(tblConsorcios[Produto]))+1),"")</f>
        <v>Imóvel IE450 – 240m</v>
      </c>
      <c r="M8147" s="20" cm="1">
        <f t="array" ref="M8147">IFERROR(INDEX(tblConsorcios[Valor da Carta (R$)],MOD($J8147,ROWS(tblConsorcios[Produto]))+1),"")</f>
        <v>450000</v>
      </c>
      <c r="N8147" s="2" cm="1">
        <f t="array" ref="N8147">IFERROR(INDEX(tblConsorcios[Prazo (meses)],MOD($J8147,ROWS(tblConsorcios[Produto]))+1),"")</f>
        <v>240</v>
      </c>
      <c r="O8147" s="20" cm="1">
        <f t="array" ref="O8147">IFERROR(INDEX(tblConsorcios[Parcela Mensal (R$)],MOD($J8147,ROWS(tblConsorcios[Produto]))+1),"")</f>
        <v>2415</v>
      </c>
      <c r="P8147" s="20" t="str" cm="1">
        <f t="array" ref="P8147">IFERROR(INDEX(tblClientes[Dividendo Mensal (R$)],INT($J8147/ROWS(tblConsorcios[Produto]))+1),"")</f>
        <v/>
      </c>
      <c r="Q8147" s="20" t="str">
        <f t="shared" si="382"/>
        <v/>
      </c>
      <c r="R8147">
        <f t="shared" si="383"/>
        <v>0</v>
      </c>
    </row>
    <row r="8148" spans="10:18" x14ac:dyDescent="0.2">
      <c r="J8148">
        <f t="shared" si="381"/>
        <v>8146</v>
      </c>
      <c r="K8148" t="str" cm="1">
        <f t="array" ref="K8148">IFERROR(INDEX(tblClientes[Cliente],INT($J8148/ROWS(tblConsorcios[Produto]))+1),"")</f>
        <v/>
      </c>
      <c r="L8148" t="str" cm="1">
        <f t="array" ref="L8148">IFERROR(INDEX(tblConsorcios[Produto],MOD($J8148,ROWS(tblConsorcios[Produto]))+1),"")</f>
        <v>Imóvel IE450 – 220m</v>
      </c>
      <c r="M8148" s="20" cm="1">
        <f t="array" ref="M8148">IFERROR(INDEX(tblConsorcios[Valor da Carta (R$)],MOD($J8148,ROWS(tblConsorcios[Produto]))+1),"")</f>
        <v>450000</v>
      </c>
      <c r="N8148" s="2" cm="1">
        <f t="array" ref="N8148">IFERROR(INDEX(tblConsorcios[Prazo (meses)],MOD($J8148,ROWS(tblConsorcios[Produto]))+1),"")</f>
        <v>220</v>
      </c>
      <c r="O8148" s="20" cm="1">
        <f t="array" ref="O8148">IFERROR(INDEX(tblConsorcios[Parcela Mensal (R$)],MOD($J8148,ROWS(tblConsorcios[Produto]))+1),"")</f>
        <v>2614.09</v>
      </c>
      <c r="P8148" s="20" t="str" cm="1">
        <f t="array" ref="P8148">IFERROR(INDEX(tblClientes[Dividendo Mensal (R$)],INT($J8148/ROWS(tblConsorcios[Produto]))+1),"")</f>
        <v/>
      </c>
      <c r="Q8148" s="20" t="str">
        <f t="shared" si="382"/>
        <v/>
      </c>
      <c r="R8148">
        <f t="shared" si="383"/>
        <v>0</v>
      </c>
    </row>
    <row r="8149" spans="10:18" x14ac:dyDescent="0.2">
      <c r="J8149">
        <f t="shared" si="381"/>
        <v>8147</v>
      </c>
      <c r="K8149" t="str" cm="1">
        <f t="array" ref="K8149">IFERROR(INDEX(tblClientes[Cliente],INT($J8149/ROWS(tblConsorcios[Produto]))+1),"")</f>
        <v/>
      </c>
      <c r="L8149" t="str" cm="1">
        <f t="array" ref="L8149">IFERROR(INDEX(tblConsorcios[Produto],MOD($J8149,ROWS(tblConsorcios[Produto]))+1),"")</f>
        <v>Imóvel IE450 – 200m</v>
      </c>
      <c r="M8149" s="20" cm="1">
        <f t="array" ref="M8149">IFERROR(INDEX(tblConsorcios[Valor da Carta (R$)],MOD($J8149,ROWS(tblConsorcios[Produto]))+1),"")</f>
        <v>450000</v>
      </c>
      <c r="N8149" s="2" cm="1">
        <f t="array" ref="N8149">IFERROR(INDEX(tblConsorcios[Prazo (meses)],MOD($J8149,ROWS(tblConsorcios[Produto]))+1),"")</f>
        <v>200</v>
      </c>
      <c r="O8149" s="20" cm="1">
        <f t="array" ref="O8149">IFERROR(INDEX(tblConsorcios[Parcela Mensal (R$)],MOD($J8149,ROWS(tblConsorcios[Produto]))+1),"")</f>
        <v>2853</v>
      </c>
      <c r="P8149" s="20" t="str" cm="1">
        <f t="array" ref="P8149">IFERROR(INDEX(tblClientes[Dividendo Mensal (R$)],INT($J8149/ROWS(tblConsorcios[Produto]))+1),"")</f>
        <v/>
      </c>
      <c r="Q8149" s="20" t="str">
        <f t="shared" si="382"/>
        <v/>
      </c>
      <c r="R8149">
        <f t="shared" si="383"/>
        <v>0</v>
      </c>
    </row>
    <row r="8150" spans="10:18" x14ac:dyDescent="0.2">
      <c r="J8150">
        <f t="shared" si="381"/>
        <v>8148</v>
      </c>
      <c r="K8150" t="str" cm="1">
        <f t="array" ref="K8150">IFERROR(INDEX(tblClientes[Cliente],INT($J8150/ROWS(tblConsorcios[Produto]))+1),"")</f>
        <v/>
      </c>
      <c r="L8150" t="str" cm="1">
        <f t="array" ref="L8150">IFERROR(INDEX(tblConsorcios[Produto],MOD($J8150,ROWS(tblConsorcios[Produto]))+1),"")</f>
        <v>Imóvel IE430 – 240m</v>
      </c>
      <c r="M8150" s="20" cm="1">
        <f t="array" ref="M8150">IFERROR(INDEX(tblConsorcios[Valor da Carta (R$)],MOD($J8150,ROWS(tblConsorcios[Produto]))+1),"")</f>
        <v>430000</v>
      </c>
      <c r="N8150" s="2" cm="1">
        <f t="array" ref="N8150">IFERROR(INDEX(tblConsorcios[Prazo (meses)],MOD($J8150,ROWS(tblConsorcios[Produto]))+1),"")</f>
        <v>240</v>
      </c>
      <c r="O8150" s="20" cm="1">
        <f t="array" ref="O8150">IFERROR(INDEX(tblConsorcios[Parcela Mensal (R$)],MOD($J8150,ROWS(tblConsorcios[Produto]))+1),"")</f>
        <v>2307.67</v>
      </c>
      <c r="P8150" s="20" t="str" cm="1">
        <f t="array" ref="P8150">IFERROR(INDEX(tblClientes[Dividendo Mensal (R$)],INT($J8150/ROWS(tblConsorcios[Produto]))+1),"")</f>
        <v/>
      </c>
      <c r="Q8150" s="20" t="str">
        <f t="shared" si="382"/>
        <v/>
      </c>
      <c r="R8150">
        <f t="shared" si="383"/>
        <v>0</v>
      </c>
    </row>
    <row r="8151" spans="10:18" x14ac:dyDescent="0.2">
      <c r="J8151">
        <f t="shared" si="381"/>
        <v>8149</v>
      </c>
      <c r="K8151" t="str" cm="1">
        <f t="array" ref="K8151">IFERROR(INDEX(tblClientes[Cliente],INT($J8151/ROWS(tblConsorcios[Produto]))+1),"")</f>
        <v/>
      </c>
      <c r="L8151" t="str" cm="1">
        <f t="array" ref="L8151">IFERROR(INDEX(tblConsorcios[Produto],MOD($J8151,ROWS(tblConsorcios[Produto]))+1),"")</f>
        <v>Imóvel IE430 – 220m</v>
      </c>
      <c r="M8151" s="20" cm="1">
        <f t="array" ref="M8151">IFERROR(INDEX(tblConsorcios[Valor da Carta (R$)],MOD($J8151,ROWS(tblConsorcios[Produto]))+1),"")</f>
        <v>430000</v>
      </c>
      <c r="N8151" s="2" cm="1">
        <f t="array" ref="N8151">IFERROR(INDEX(tblConsorcios[Prazo (meses)],MOD($J8151,ROWS(tblConsorcios[Produto]))+1),"")</f>
        <v>220</v>
      </c>
      <c r="O8151" s="20" cm="1">
        <f t="array" ref="O8151">IFERROR(INDEX(tblConsorcios[Parcela Mensal (R$)],MOD($J8151,ROWS(tblConsorcios[Produto]))+1),"")</f>
        <v>2497.91</v>
      </c>
      <c r="P8151" s="20" t="str" cm="1">
        <f t="array" ref="P8151">IFERROR(INDEX(tblClientes[Dividendo Mensal (R$)],INT($J8151/ROWS(tblConsorcios[Produto]))+1),"")</f>
        <v/>
      </c>
      <c r="Q8151" s="20" t="str">
        <f t="shared" si="382"/>
        <v/>
      </c>
      <c r="R8151">
        <f t="shared" si="383"/>
        <v>0</v>
      </c>
    </row>
    <row r="8152" spans="10:18" x14ac:dyDescent="0.2">
      <c r="J8152">
        <f t="shared" si="381"/>
        <v>8150</v>
      </c>
      <c r="K8152" t="str" cm="1">
        <f t="array" ref="K8152">IFERROR(INDEX(tblClientes[Cliente],INT($J8152/ROWS(tblConsorcios[Produto]))+1),"")</f>
        <v/>
      </c>
      <c r="L8152" t="str" cm="1">
        <f t="array" ref="L8152">IFERROR(INDEX(tblConsorcios[Produto],MOD($J8152,ROWS(tblConsorcios[Produto]))+1),"")</f>
        <v>Imóvel IE430 – 200m</v>
      </c>
      <c r="M8152" s="20" cm="1">
        <f t="array" ref="M8152">IFERROR(INDEX(tblConsorcios[Valor da Carta (R$)],MOD($J8152,ROWS(tblConsorcios[Produto]))+1),"")</f>
        <v>430000</v>
      </c>
      <c r="N8152" s="2" cm="1">
        <f t="array" ref="N8152">IFERROR(INDEX(tblConsorcios[Prazo (meses)],MOD($J8152,ROWS(tblConsorcios[Produto]))+1),"")</f>
        <v>200</v>
      </c>
      <c r="O8152" s="20" cm="1">
        <f t="array" ref="O8152">IFERROR(INDEX(tblConsorcios[Parcela Mensal (R$)],MOD($J8152,ROWS(tblConsorcios[Produto]))+1),"")</f>
        <v>2726.2</v>
      </c>
      <c r="P8152" s="20" t="str" cm="1">
        <f t="array" ref="P8152">IFERROR(INDEX(tblClientes[Dividendo Mensal (R$)],INT($J8152/ROWS(tblConsorcios[Produto]))+1),"")</f>
        <v/>
      </c>
      <c r="Q8152" s="20" t="str">
        <f t="shared" si="382"/>
        <v/>
      </c>
      <c r="R8152">
        <f t="shared" si="383"/>
        <v>0</v>
      </c>
    </row>
    <row r="8153" spans="10:18" x14ac:dyDescent="0.2">
      <c r="J8153">
        <f t="shared" si="381"/>
        <v>8151</v>
      </c>
      <c r="K8153" t="str" cm="1">
        <f t="array" ref="K8153">IFERROR(INDEX(tblClientes[Cliente],INT($J8153/ROWS(tblConsorcios[Produto]))+1),"")</f>
        <v/>
      </c>
      <c r="L8153" t="str" cm="1">
        <f t="array" ref="L8153">IFERROR(INDEX(tblConsorcios[Produto],MOD($J8153,ROWS(tblConsorcios[Produto]))+1),"")</f>
        <v>Imóvel IE400 – 240m</v>
      </c>
      <c r="M8153" s="20" cm="1">
        <f t="array" ref="M8153">IFERROR(INDEX(tblConsorcios[Valor da Carta (R$)],MOD($J8153,ROWS(tblConsorcios[Produto]))+1),"")</f>
        <v>400000</v>
      </c>
      <c r="N8153" s="2" cm="1">
        <f t="array" ref="N8153">IFERROR(INDEX(tblConsorcios[Prazo (meses)],MOD($J8153,ROWS(tblConsorcios[Produto]))+1),"")</f>
        <v>240</v>
      </c>
      <c r="O8153" s="20" cm="1">
        <f t="array" ref="O8153">IFERROR(INDEX(tblConsorcios[Parcela Mensal (R$)],MOD($J8153,ROWS(tblConsorcios[Produto]))+1),"")</f>
        <v>2146.67</v>
      </c>
      <c r="P8153" s="20" t="str" cm="1">
        <f t="array" ref="P8153">IFERROR(INDEX(tblClientes[Dividendo Mensal (R$)],INT($J8153/ROWS(tblConsorcios[Produto]))+1),"")</f>
        <v/>
      </c>
      <c r="Q8153" s="20" t="str">
        <f t="shared" si="382"/>
        <v/>
      </c>
      <c r="R8153">
        <f t="shared" si="383"/>
        <v>0</v>
      </c>
    </row>
    <row r="8154" spans="10:18" x14ac:dyDescent="0.2">
      <c r="J8154">
        <f t="shared" si="381"/>
        <v>8152</v>
      </c>
      <c r="K8154" t="str" cm="1">
        <f t="array" ref="K8154">IFERROR(INDEX(tblClientes[Cliente],INT($J8154/ROWS(tblConsorcios[Produto]))+1),"")</f>
        <v/>
      </c>
      <c r="L8154" t="str" cm="1">
        <f t="array" ref="L8154">IFERROR(INDEX(tblConsorcios[Produto],MOD($J8154,ROWS(tblConsorcios[Produto]))+1),"")</f>
        <v>Imóvel IE400 – 220m</v>
      </c>
      <c r="M8154" s="20" cm="1">
        <f t="array" ref="M8154">IFERROR(INDEX(tblConsorcios[Valor da Carta (R$)],MOD($J8154,ROWS(tblConsorcios[Produto]))+1),"")</f>
        <v>400000</v>
      </c>
      <c r="N8154" s="2" cm="1">
        <f t="array" ref="N8154">IFERROR(INDEX(tblConsorcios[Prazo (meses)],MOD($J8154,ROWS(tblConsorcios[Produto]))+1),"")</f>
        <v>220</v>
      </c>
      <c r="O8154" s="20" cm="1">
        <f t="array" ref="O8154">IFERROR(INDEX(tblConsorcios[Parcela Mensal (R$)],MOD($J8154,ROWS(tblConsorcios[Produto]))+1),"")</f>
        <v>2323.64</v>
      </c>
      <c r="P8154" s="20" t="str" cm="1">
        <f t="array" ref="P8154">IFERROR(INDEX(tblClientes[Dividendo Mensal (R$)],INT($J8154/ROWS(tblConsorcios[Produto]))+1),"")</f>
        <v/>
      </c>
      <c r="Q8154" s="20" t="str">
        <f t="shared" si="382"/>
        <v/>
      </c>
      <c r="R8154">
        <f t="shared" si="383"/>
        <v>0</v>
      </c>
    </row>
    <row r="8155" spans="10:18" x14ac:dyDescent="0.2">
      <c r="J8155">
        <f t="shared" si="381"/>
        <v>8153</v>
      </c>
      <c r="K8155" t="str" cm="1">
        <f t="array" ref="K8155">IFERROR(INDEX(tblClientes[Cliente],INT($J8155/ROWS(tblConsorcios[Produto]))+1),"")</f>
        <v/>
      </c>
      <c r="L8155" t="str" cm="1">
        <f t="array" ref="L8155">IFERROR(INDEX(tblConsorcios[Produto],MOD($J8155,ROWS(tblConsorcios[Produto]))+1),"")</f>
        <v>Imóvel IE400 – 200m</v>
      </c>
      <c r="M8155" s="20" cm="1">
        <f t="array" ref="M8155">IFERROR(INDEX(tblConsorcios[Valor da Carta (R$)],MOD($J8155,ROWS(tblConsorcios[Produto]))+1),"")</f>
        <v>400000</v>
      </c>
      <c r="N8155" s="2" cm="1">
        <f t="array" ref="N8155">IFERROR(INDEX(tblConsorcios[Prazo (meses)],MOD($J8155,ROWS(tblConsorcios[Produto]))+1),"")</f>
        <v>200</v>
      </c>
      <c r="O8155" s="20" cm="1">
        <f t="array" ref="O8155">IFERROR(INDEX(tblConsorcios[Parcela Mensal (R$)],MOD($J8155,ROWS(tblConsorcios[Produto]))+1),"")</f>
        <v>2536</v>
      </c>
      <c r="P8155" s="20" t="str" cm="1">
        <f t="array" ref="P8155">IFERROR(INDEX(tblClientes[Dividendo Mensal (R$)],INT($J8155/ROWS(tblConsorcios[Produto]))+1),"")</f>
        <v/>
      </c>
      <c r="Q8155" s="20" t="str">
        <f t="shared" si="382"/>
        <v/>
      </c>
      <c r="R8155">
        <f t="shared" si="383"/>
        <v>0</v>
      </c>
    </row>
    <row r="8156" spans="10:18" x14ac:dyDescent="0.2">
      <c r="J8156">
        <f t="shared" si="381"/>
        <v>8154</v>
      </c>
      <c r="K8156" t="str" cm="1">
        <f t="array" ref="K8156">IFERROR(INDEX(tblClientes[Cliente],INT($J8156/ROWS(tblConsorcios[Produto]))+1),"")</f>
        <v/>
      </c>
      <c r="L8156" t="str" cm="1">
        <f t="array" ref="L8156">IFERROR(INDEX(tblConsorcios[Produto],MOD($J8156,ROWS(tblConsorcios[Produto]))+1),"")</f>
        <v>Imóvel IE380 – 240m</v>
      </c>
      <c r="M8156" s="20" cm="1">
        <f t="array" ref="M8156">IFERROR(INDEX(tblConsorcios[Valor da Carta (R$)],MOD($J8156,ROWS(tblConsorcios[Produto]))+1),"")</f>
        <v>380000</v>
      </c>
      <c r="N8156" s="2" cm="1">
        <f t="array" ref="N8156">IFERROR(INDEX(tblConsorcios[Prazo (meses)],MOD($J8156,ROWS(tblConsorcios[Produto]))+1),"")</f>
        <v>240</v>
      </c>
      <c r="O8156" s="20" cm="1">
        <f t="array" ref="O8156">IFERROR(INDEX(tblConsorcios[Parcela Mensal (R$)],MOD($J8156,ROWS(tblConsorcios[Produto]))+1),"")</f>
        <v>2039.33</v>
      </c>
      <c r="P8156" s="20" t="str" cm="1">
        <f t="array" ref="P8156">IFERROR(INDEX(tblClientes[Dividendo Mensal (R$)],INT($J8156/ROWS(tblConsorcios[Produto]))+1),"")</f>
        <v/>
      </c>
      <c r="Q8156" s="20" t="str">
        <f t="shared" si="382"/>
        <v/>
      </c>
      <c r="R8156">
        <f t="shared" si="383"/>
        <v>0</v>
      </c>
    </row>
    <row r="8157" spans="10:18" x14ac:dyDescent="0.2">
      <c r="J8157">
        <f t="shared" si="381"/>
        <v>8155</v>
      </c>
      <c r="K8157" t="str" cm="1">
        <f t="array" ref="K8157">IFERROR(INDEX(tblClientes[Cliente],INT($J8157/ROWS(tblConsorcios[Produto]))+1),"")</f>
        <v/>
      </c>
      <c r="L8157" t="str" cm="1">
        <f t="array" ref="L8157">IFERROR(INDEX(tblConsorcios[Produto],MOD($J8157,ROWS(tblConsorcios[Produto]))+1),"")</f>
        <v>Imóvel IE380 – 220m</v>
      </c>
      <c r="M8157" s="20" cm="1">
        <f t="array" ref="M8157">IFERROR(INDEX(tblConsorcios[Valor da Carta (R$)],MOD($J8157,ROWS(tblConsorcios[Produto]))+1),"")</f>
        <v>380000</v>
      </c>
      <c r="N8157" s="2" cm="1">
        <f t="array" ref="N8157">IFERROR(INDEX(tblConsorcios[Prazo (meses)],MOD($J8157,ROWS(tblConsorcios[Produto]))+1),"")</f>
        <v>220</v>
      </c>
      <c r="O8157" s="20" cm="1">
        <f t="array" ref="O8157">IFERROR(INDEX(tblConsorcios[Parcela Mensal (R$)],MOD($J8157,ROWS(tblConsorcios[Produto]))+1),"")</f>
        <v>2207.4499999999998</v>
      </c>
      <c r="P8157" s="20" t="str" cm="1">
        <f t="array" ref="P8157">IFERROR(INDEX(tblClientes[Dividendo Mensal (R$)],INT($J8157/ROWS(tblConsorcios[Produto]))+1),"")</f>
        <v/>
      </c>
      <c r="Q8157" s="20" t="str">
        <f t="shared" si="382"/>
        <v/>
      </c>
      <c r="R8157">
        <f t="shared" si="383"/>
        <v>0</v>
      </c>
    </row>
    <row r="8158" spans="10:18" x14ac:dyDescent="0.2">
      <c r="J8158">
        <f t="shared" si="381"/>
        <v>8156</v>
      </c>
      <c r="K8158" t="str" cm="1">
        <f t="array" ref="K8158">IFERROR(INDEX(tblClientes[Cliente],INT($J8158/ROWS(tblConsorcios[Produto]))+1),"")</f>
        <v/>
      </c>
      <c r="L8158" t="str" cm="1">
        <f t="array" ref="L8158">IFERROR(INDEX(tblConsorcios[Produto],MOD($J8158,ROWS(tblConsorcios[Produto]))+1),"")</f>
        <v>Imóvel IE380 – 200m</v>
      </c>
      <c r="M8158" s="20" cm="1">
        <f t="array" ref="M8158">IFERROR(INDEX(tblConsorcios[Valor da Carta (R$)],MOD($J8158,ROWS(tblConsorcios[Produto]))+1),"")</f>
        <v>380000</v>
      </c>
      <c r="N8158" s="2" cm="1">
        <f t="array" ref="N8158">IFERROR(INDEX(tblConsorcios[Prazo (meses)],MOD($J8158,ROWS(tblConsorcios[Produto]))+1),"")</f>
        <v>200</v>
      </c>
      <c r="O8158" s="20" cm="1">
        <f t="array" ref="O8158">IFERROR(INDEX(tblConsorcios[Parcela Mensal (R$)],MOD($J8158,ROWS(tblConsorcios[Produto]))+1),"")</f>
        <v>2409.1999999999998</v>
      </c>
      <c r="P8158" s="20" t="str" cm="1">
        <f t="array" ref="P8158">IFERROR(INDEX(tblClientes[Dividendo Mensal (R$)],INT($J8158/ROWS(tblConsorcios[Produto]))+1),"")</f>
        <v/>
      </c>
      <c r="Q8158" s="20" t="str">
        <f t="shared" si="382"/>
        <v/>
      </c>
      <c r="R8158">
        <f t="shared" si="383"/>
        <v>0</v>
      </c>
    </row>
    <row r="8159" spans="10:18" x14ac:dyDescent="0.2">
      <c r="J8159">
        <f t="shared" si="381"/>
        <v>8157</v>
      </c>
      <c r="K8159" t="str" cm="1">
        <f t="array" ref="K8159">IFERROR(INDEX(tblClientes[Cliente],INT($J8159/ROWS(tblConsorcios[Produto]))+1),"")</f>
        <v/>
      </c>
      <c r="L8159" t="str" cm="1">
        <f t="array" ref="L8159">IFERROR(INDEX(tblConsorcios[Produto],MOD($J8159,ROWS(tblConsorcios[Produto]))+1),"")</f>
        <v>Imóvel IE350 – 240m</v>
      </c>
      <c r="M8159" s="20" cm="1">
        <f t="array" ref="M8159">IFERROR(INDEX(tblConsorcios[Valor da Carta (R$)],MOD($J8159,ROWS(tblConsorcios[Produto]))+1),"")</f>
        <v>350000</v>
      </c>
      <c r="N8159" s="2" cm="1">
        <f t="array" ref="N8159">IFERROR(INDEX(tblConsorcios[Prazo (meses)],MOD($J8159,ROWS(tblConsorcios[Produto]))+1),"")</f>
        <v>240</v>
      </c>
      <c r="O8159" s="20" cm="1">
        <f t="array" ref="O8159">IFERROR(INDEX(tblConsorcios[Parcela Mensal (R$)],MOD($J8159,ROWS(tblConsorcios[Produto]))+1),"")</f>
        <v>1878.33</v>
      </c>
      <c r="P8159" s="20" t="str" cm="1">
        <f t="array" ref="P8159">IFERROR(INDEX(tblClientes[Dividendo Mensal (R$)],INT($J8159/ROWS(tblConsorcios[Produto]))+1),"")</f>
        <v/>
      </c>
      <c r="Q8159" s="20" t="str">
        <f t="shared" si="382"/>
        <v/>
      </c>
      <c r="R8159">
        <f t="shared" si="383"/>
        <v>0</v>
      </c>
    </row>
    <row r="8160" spans="10:18" x14ac:dyDescent="0.2">
      <c r="J8160">
        <f t="shared" si="381"/>
        <v>8158</v>
      </c>
      <c r="K8160" t="str" cm="1">
        <f t="array" ref="K8160">IFERROR(INDEX(tblClientes[Cliente],INT($J8160/ROWS(tblConsorcios[Produto]))+1),"")</f>
        <v/>
      </c>
      <c r="L8160" t="str" cm="1">
        <f t="array" ref="L8160">IFERROR(INDEX(tblConsorcios[Produto],MOD($J8160,ROWS(tblConsorcios[Produto]))+1),"")</f>
        <v>Imóvel IE350 – 220m</v>
      </c>
      <c r="M8160" s="20" cm="1">
        <f t="array" ref="M8160">IFERROR(INDEX(tblConsorcios[Valor da Carta (R$)],MOD($J8160,ROWS(tblConsorcios[Produto]))+1),"")</f>
        <v>350000</v>
      </c>
      <c r="N8160" s="2" cm="1">
        <f t="array" ref="N8160">IFERROR(INDEX(tblConsorcios[Prazo (meses)],MOD($J8160,ROWS(tblConsorcios[Produto]))+1),"")</f>
        <v>220</v>
      </c>
      <c r="O8160" s="20" cm="1">
        <f t="array" ref="O8160">IFERROR(INDEX(tblConsorcios[Parcela Mensal (R$)],MOD($J8160,ROWS(tblConsorcios[Produto]))+1),"")</f>
        <v>2033.18</v>
      </c>
      <c r="P8160" s="20" t="str" cm="1">
        <f t="array" ref="P8160">IFERROR(INDEX(tblClientes[Dividendo Mensal (R$)],INT($J8160/ROWS(tblConsorcios[Produto]))+1),"")</f>
        <v/>
      </c>
      <c r="Q8160" s="20" t="str">
        <f t="shared" si="382"/>
        <v/>
      </c>
      <c r="R8160">
        <f t="shared" si="383"/>
        <v>0</v>
      </c>
    </row>
    <row r="8161" spans="10:18" x14ac:dyDescent="0.2">
      <c r="J8161">
        <f t="shared" si="381"/>
        <v>8159</v>
      </c>
      <c r="K8161" t="str" cm="1">
        <f t="array" ref="K8161">IFERROR(INDEX(tblClientes[Cliente],INT($J8161/ROWS(tblConsorcios[Produto]))+1),"")</f>
        <v/>
      </c>
      <c r="L8161" t="str" cm="1">
        <f t="array" ref="L8161">IFERROR(INDEX(tblConsorcios[Produto],MOD($J8161,ROWS(tblConsorcios[Produto]))+1),"")</f>
        <v>Imóvel IE350 – 200m</v>
      </c>
      <c r="M8161" s="20" cm="1">
        <f t="array" ref="M8161">IFERROR(INDEX(tblConsorcios[Valor da Carta (R$)],MOD($J8161,ROWS(tblConsorcios[Produto]))+1),"")</f>
        <v>350000</v>
      </c>
      <c r="N8161" s="2" cm="1">
        <f t="array" ref="N8161">IFERROR(INDEX(tblConsorcios[Prazo (meses)],MOD($J8161,ROWS(tblConsorcios[Produto]))+1),"")</f>
        <v>200</v>
      </c>
      <c r="O8161" s="20" cm="1">
        <f t="array" ref="O8161">IFERROR(INDEX(tblConsorcios[Parcela Mensal (R$)],MOD($J8161,ROWS(tblConsorcios[Produto]))+1),"")</f>
        <v>2219</v>
      </c>
      <c r="P8161" s="20" t="str" cm="1">
        <f t="array" ref="P8161">IFERROR(INDEX(tblClientes[Dividendo Mensal (R$)],INT($J8161/ROWS(tblConsorcios[Produto]))+1),"")</f>
        <v/>
      </c>
      <c r="Q8161" s="20" t="str">
        <f t="shared" si="382"/>
        <v/>
      </c>
      <c r="R8161">
        <f t="shared" si="383"/>
        <v>0</v>
      </c>
    </row>
    <row r="8162" spans="10:18" x14ac:dyDescent="0.2">
      <c r="J8162">
        <f t="shared" si="381"/>
        <v>8160</v>
      </c>
      <c r="K8162" t="str" cm="1">
        <f t="array" ref="K8162">IFERROR(INDEX(tblClientes[Cliente],INT($J8162/ROWS(tblConsorcios[Produto]))+1),"")</f>
        <v/>
      </c>
      <c r="L8162" t="str" cm="1">
        <f t="array" ref="L8162">IFERROR(INDEX(tblConsorcios[Produto],MOD($J8162,ROWS(tblConsorcios[Produto]))+1),"")</f>
        <v>Imóvel IE330 – 240m</v>
      </c>
      <c r="M8162" s="20" cm="1">
        <f t="array" ref="M8162">IFERROR(INDEX(tblConsorcios[Valor da Carta (R$)],MOD($J8162,ROWS(tblConsorcios[Produto]))+1),"")</f>
        <v>330000</v>
      </c>
      <c r="N8162" s="2" cm="1">
        <f t="array" ref="N8162">IFERROR(INDEX(tblConsorcios[Prazo (meses)],MOD($J8162,ROWS(tblConsorcios[Produto]))+1),"")</f>
        <v>240</v>
      </c>
      <c r="O8162" s="20" cm="1">
        <f t="array" ref="O8162">IFERROR(INDEX(tblConsorcios[Parcela Mensal (R$)],MOD($J8162,ROWS(tblConsorcios[Produto]))+1),"")</f>
        <v>1771</v>
      </c>
      <c r="P8162" s="20" t="str" cm="1">
        <f t="array" ref="P8162">IFERROR(INDEX(tblClientes[Dividendo Mensal (R$)],INT($J8162/ROWS(tblConsorcios[Produto]))+1),"")</f>
        <v/>
      </c>
      <c r="Q8162" s="20" t="str">
        <f t="shared" si="382"/>
        <v/>
      </c>
      <c r="R8162">
        <f t="shared" si="383"/>
        <v>0</v>
      </c>
    </row>
    <row r="8163" spans="10:18" x14ac:dyDescent="0.2">
      <c r="J8163">
        <f t="shared" si="381"/>
        <v>8161</v>
      </c>
      <c r="K8163" t="str" cm="1">
        <f t="array" ref="K8163">IFERROR(INDEX(tblClientes[Cliente],INT($J8163/ROWS(tblConsorcios[Produto]))+1),"")</f>
        <v/>
      </c>
      <c r="L8163" t="str" cm="1">
        <f t="array" ref="L8163">IFERROR(INDEX(tblConsorcios[Produto],MOD($J8163,ROWS(tblConsorcios[Produto]))+1),"")</f>
        <v>Imóvel IE330 – 220m</v>
      </c>
      <c r="M8163" s="20" cm="1">
        <f t="array" ref="M8163">IFERROR(INDEX(tblConsorcios[Valor da Carta (R$)],MOD($J8163,ROWS(tblConsorcios[Produto]))+1),"")</f>
        <v>330000</v>
      </c>
      <c r="N8163" s="2" cm="1">
        <f t="array" ref="N8163">IFERROR(INDEX(tblConsorcios[Prazo (meses)],MOD($J8163,ROWS(tblConsorcios[Produto]))+1),"")</f>
        <v>220</v>
      </c>
      <c r="O8163" s="20" cm="1">
        <f t="array" ref="O8163">IFERROR(INDEX(tblConsorcios[Parcela Mensal (R$)],MOD($J8163,ROWS(tblConsorcios[Produto]))+1),"")</f>
        <v>1917</v>
      </c>
      <c r="P8163" s="20" t="str" cm="1">
        <f t="array" ref="P8163">IFERROR(INDEX(tblClientes[Dividendo Mensal (R$)],INT($J8163/ROWS(tblConsorcios[Produto]))+1),"")</f>
        <v/>
      </c>
      <c r="Q8163" s="20" t="str">
        <f t="shared" si="382"/>
        <v/>
      </c>
      <c r="R8163">
        <f t="shared" si="383"/>
        <v>0</v>
      </c>
    </row>
    <row r="8164" spans="10:18" x14ac:dyDescent="0.2">
      <c r="J8164">
        <f t="shared" si="381"/>
        <v>8162</v>
      </c>
      <c r="K8164" t="str" cm="1">
        <f t="array" ref="K8164">IFERROR(INDEX(tblClientes[Cliente],INT($J8164/ROWS(tblConsorcios[Produto]))+1),"")</f>
        <v/>
      </c>
      <c r="L8164" t="str" cm="1">
        <f t="array" ref="L8164">IFERROR(INDEX(tblConsorcios[Produto],MOD($J8164,ROWS(tblConsorcios[Produto]))+1),"")</f>
        <v>Imóvel IE330 – 200m</v>
      </c>
      <c r="M8164" s="20" cm="1">
        <f t="array" ref="M8164">IFERROR(INDEX(tblConsorcios[Valor da Carta (R$)],MOD($J8164,ROWS(tblConsorcios[Produto]))+1),"")</f>
        <v>330000</v>
      </c>
      <c r="N8164" s="2" cm="1">
        <f t="array" ref="N8164">IFERROR(INDEX(tblConsorcios[Prazo (meses)],MOD($J8164,ROWS(tblConsorcios[Produto]))+1),"")</f>
        <v>200</v>
      </c>
      <c r="O8164" s="20" cm="1">
        <f t="array" ref="O8164">IFERROR(INDEX(tblConsorcios[Parcela Mensal (R$)],MOD($J8164,ROWS(tblConsorcios[Produto]))+1),"")</f>
        <v>2092.1999999999998</v>
      </c>
      <c r="P8164" s="20" t="str" cm="1">
        <f t="array" ref="P8164">IFERROR(INDEX(tblClientes[Dividendo Mensal (R$)],INT($J8164/ROWS(tblConsorcios[Produto]))+1),"")</f>
        <v/>
      </c>
      <c r="Q8164" s="20" t="str">
        <f t="shared" si="382"/>
        <v/>
      </c>
      <c r="R8164">
        <f t="shared" si="383"/>
        <v>0</v>
      </c>
    </row>
    <row r="8165" spans="10:18" x14ac:dyDescent="0.2">
      <c r="J8165">
        <f t="shared" si="381"/>
        <v>8163</v>
      </c>
      <c r="K8165" t="str" cm="1">
        <f t="array" ref="K8165">IFERROR(INDEX(tblClientes[Cliente],INT($J8165/ROWS(tblConsorcios[Produto]))+1),"")</f>
        <v/>
      </c>
      <c r="L8165" t="str" cm="1">
        <f t="array" ref="L8165">IFERROR(INDEX(tblConsorcios[Produto],MOD($J8165,ROWS(tblConsorcios[Produto]))+1),"")</f>
        <v>Imóvel IE300 – 240m</v>
      </c>
      <c r="M8165" s="20" cm="1">
        <f t="array" ref="M8165">IFERROR(INDEX(tblConsorcios[Valor da Carta (R$)],MOD($J8165,ROWS(tblConsorcios[Produto]))+1),"")</f>
        <v>300000</v>
      </c>
      <c r="N8165" s="2" cm="1">
        <f t="array" ref="N8165">IFERROR(INDEX(tblConsorcios[Prazo (meses)],MOD($J8165,ROWS(tblConsorcios[Produto]))+1),"")</f>
        <v>240</v>
      </c>
      <c r="O8165" s="20" cm="1">
        <f t="array" ref="O8165">IFERROR(INDEX(tblConsorcios[Parcela Mensal (R$)],MOD($J8165,ROWS(tblConsorcios[Produto]))+1),"")</f>
        <v>1610</v>
      </c>
      <c r="P8165" s="20" t="str" cm="1">
        <f t="array" ref="P8165">IFERROR(INDEX(tblClientes[Dividendo Mensal (R$)],INT($J8165/ROWS(tblConsorcios[Produto]))+1),"")</f>
        <v/>
      </c>
      <c r="Q8165" s="20" t="str">
        <f t="shared" si="382"/>
        <v/>
      </c>
      <c r="R8165">
        <f t="shared" si="383"/>
        <v>0</v>
      </c>
    </row>
    <row r="8166" spans="10:18" x14ac:dyDescent="0.2">
      <c r="J8166">
        <f t="shared" si="381"/>
        <v>8164</v>
      </c>
      <c r="K8166" t="str" cm="1">
        <f t="array" ref="K8166">IFERROR(INDEX(tblClientes[Cliente],INT($J8166/ROWS(tblConsorcios[Produto]))+1),"")</f>
        <v/>
      </c>
      <c r="L8166" t="str" cm="1">
        <f t="array" ref="L8166">IFERROR(INDEX(tblConsorcios[Produto],MOD($J8166,ROWS(tblConsorcios[Produto]))+1),"")</f>
        <v>Imóvel IE300 – 220m</v>
      </c>
      <c r="M8166" s="20" cm="1">
        <f t="array" ref="M8166">IFERROR(INDEX(tblConsorcios[Valor da Carta (R$)],MOD($J8166,ROWS(tblConsorcios[Produto]))+1),"")</f>
        <v>300000</v>
      </c>
      <c r="N8166" s="2" cm="1">
        <f t="array" ref="N8166">IFERROR(INDEX(tblConsorcios[Prazo (meses)],MOD($J8166,ROWS(tblConsorcios[Produto]))+1),"")</f>
        <v>220</v>
      </c>
      <c r="O8166" s="20" cm="1">
        <f t="array" ref="O8166">IFERROR(INDEX(tblConsorcios[Parcela Mensal (R$)],MOD($J8166,ROWS(tblConsorcios[Produto]))+1),"")</f>
        <v>1742.73</v>
      </c>
      <c r="P8166" s="20" t="str" cm="1">
        <f t="array" ref="P8166">IFERROR(INDEX(tblClientes[Dividendo Mensal (R$)],INT($J8166/ROWS(tblConsorcios[Produto]))+1),"")</f>
        <v/>
      </c>
      <c r="Q8166" s="20" t="str">
        <f t="shared" si="382"/>
        <v/>
      </c>
      <c r="R8166">
        <f t="shared" si="383"/>
        <v>0</v>
      </c>
    </row>
    <row r="8167" spans="10:18" x14ac:dyDescent="0.2">
      <c r="J8167">
        <f t="shared" si="381"/>
        <v>8165</v>
      </c>
      <c r="K8167" t="str" cm="1">
        <f t="array" ref="K8167">IFERROR(INDEX(tblClientes[Cliente],INT($J8167/ROWS(tblConsorcios[Produto]))+1),"")</f>
        <v/>
      </c>
      <c r="L8167" t="str" cm="1">
        <f t="array" ref="L8167">IFERROR(INDEX(tblConsorcios[Produto],MOD($J8167,ROWS(tblConsorcios[Produto]))+1),"")</f>
        <v>Imóvel IE300 – 200m</v>
      </c>
      <c r="M8167" s="20" cm="1">
        <f t="array" ref="M8167">IFERROR(INDEX(tblConsorcios[Valor da Carta (R$)],MOD($J8167,ROWS(tblConsorcios[Produto]))+1),"")</f>
        <v>300000</v>
      </c>
      <c r="N8167" s="2" cm="1">
        <f t="array" ref="N8167">IFERROR(INDEX(tblConsorcios[Prazo (meses)],MOD($J8167,ROWS(tblConsorcios[Produto]))+1),"")</f>
        <v>200</v>
      </c>
      <c r="O8167" s="20" cm="1">
        <f t="array" ref="O8167">IFERROR(INDEX(tblConsorcios[Parcela Mensal (R$)],MOD($J8167,ROWS(tblConsorcios[Produto]))+1),"")</f>
        <v>1902</v>
      </c>
      <c r="P8167" s="20" t="str" cm="1">
        <f t="array" ref="P8167">IFERROR(INDEX(tblClientes[Dividendo Mensal (R$)],INT($J8167/ROWS(tblConsorcios[Produto]))+1),"")</f>
        <v/>
      </c>
      <c r="Q8167" s="20" t="str">
        <f t="shared" si="382"/>
        <v/>
      </c>
      <c r="R8167">
        <f t="shared" si="383"/>
        <v>0</v>
      </c>
    </row>
    <row r="8168" spans="10:18" x14ac:dyDescent="0.2">
      <c r="J8168">
        <f t="shared" si="381"/>
        <v>8166</v>
      </c>
      <c r="K8168" t="str" cm="1">
        <f t="array" ref="K8168">IFERROR(INDEX(tblClientes[Cliente],INT($J8168/ROWS(tblConsorcios[Produto]))+1),"")</f>
        <v/>
      </c>
      <c r="L8168" t="str" cm="1">
        <f t="array" ref="L8168">IFERROR(INDEX(tblConsorcios[Produto],MOD($J8168,ROWS(tblConsorcios[Produto]))+1),"")</f>
        <v>Imóvel IE240 – 240m</v>
      </c>
      <c r="M8168" s="20" cm="1">
        <f t="array" ref="M8168">IFERROR(INDEX(tblConsorcios[Valor da Carta (R$)],MOD($J8168,ROWS(tblConsorcios[Produto]))+1),"")</f>
        <v>240000</v>
      </c>
      <c r="N8168" s="2" cm="1">
        <f t="array" ref="N8168">IFERROR(INDEX(tblConsorcios[Prazo (meses)],MOD($J8168,ROWS(tblConsorcios[Produto]))+1),"")</f>
        <v>240</v>
      </c>
      <c r="O8168" s="20" cm="1">
        <f t="array" ref="O8168">IFERROR(INDEX(tblConsorcios[Parcela Mensal (R$)],MOD($J8168,ROWS(tblConsorcios[Produto]))+1),"")</f>
        <v>1288</v>
      </c>
      <c r="P8168" s="20" t="str" cm="1">
        <f t="array" ref="P8168">IFERROR(INDEX(tblClientes[Dividendo Mensal (R$)],INT($J8168/ROWS(tblConsorcios[Produto]))+1),"")</f>
        <v/>
      </c>
      <c r="Q8168" s="20" t="str">
        <f t="shared" si="382"/>
        <v/>
      </c>
      <c r="R8168">
        <f t="shared" si="383"/>
        <v>0</v>
      </c>
    </row>
    <row r="8169" spans="10:18" x14ac:dyDescent="0.2">
      <c r="J8169">
        <f t="shared" si="381"/>
        <v>8167</v>
      </c>
      <c r="K8169" t="str" cm="1">
        <f t="array" ref="K8169">IFERROR(INDEX(tblClientes[Cliente],INT($J8169/ROWS(tblConsorcios[Produto]))+1),"")</f>
        <v/>
      </c>
      <c r="L8169" t="str" cm="1">
        <f t="array" ref="L8169">IFERROR(INDEX(tblConsorcios[Produto],MOD($J8169,ROWS(tblConsorcios[Produto]))+1),"")</f>
        <v>Imóvel IE240 – 220m</v>
      </c>
      <c r="M8169" s="20" cm="1">
        <f t="array" ref="M8169">IFERROR(INDEX(tblConsorcios[Valor da Carta (R$)],MOD($J8169,ROWS(tblConsorcios[Produto]))+1),"")</f>
        <v>240000</v>
      </c>
      <c r="N8169" s="2" cm="1">
        <f t="array" ref="N8169">IFERROR(INDEX(tblConsorcios[Prazo (meses)],MOD($J8169,ROWS(tblConsorcios[Produto]))+1),"")</f>
        <v>220</v>
      </c>
      <c r="O8169" s="20" cm="1">
        <f t="array" ref="O8169">IFERROR(INDEX(tblConsorcios[Parcela Mensal (R$)],MOD($J8169,ROWS(tblConsorcios[Produto]))+1),"")</f>
        <v>1394.18</v>
      </c>
      <c r="P8169" s="20" t="str" cm="1">
        <f t="array" ref="P8169">IFERROR(INDEX(tblClientes[Dividendo Mensal (R$)],INT($J8169/ROWS(tblConsorcios[Produto]))+1),"")</f>
        <v/>
      </c>
      <c r="Q8169" s="20" t="str">
        <f t="shared" si="382"/>
        <v/>
      </c>
      <c r="R8169">
        <f t="shared" si="383"/>
        <v>0</v>
      </c>
    </row>
    <row r="8170" spans="10:18" x14ac:dyDescent="0.2">
      <c r="J8170">
        <f t="shared" si="381"/>
        <v>8168</v>
      </c>
      <c r="K8170" t="str" cm="1">
        <f t="array" ref="K8170">IFERROR(INDEX(tblClientes[Cliente],INT($J8170/ROWS(tblConsorcios[Produto]))+1),"")</f>
        <v/>
      </c>
      <c r="L8170" t="str" cm="1">
        <f t="array" ref="L8170">IFERROR(INDEX(tblConsorcios[Produto],MOD($J8170,ROWS(tblConsorcios[Produto]))+1),"")</f>
        <v>Imóvel IE240 – 200m</v>
      </c>
      <c r="M8170" s="20" cm="1">
        <f t="array" ref="M8170">IFERROR(INDEX(tblConsorcios[Valor da Carta (R$)],MOD($J8170,ROWS(tblConsorcios[Produto]))+1),"")</f>
        <v>240000</v>
      </c>
      <c r="N8170" s="2" cm="1">
        <f t="array" ref="N8170">IFERROR(INDEX(tblConsorcios[Prazo (meses)],MOD($J8170,ROWS(tblConsorcios[Produto]))+1),"")</f>
        <v>200</v>
      </c>
      <c r="O8170" s="20" cm="1">
        <f t="array" ref="O8170">IFERROR(INDEX(tblConsorcios[Parcela Mensal (R$)],MOD($J8170,ROWS(tblConsorcios[Produto]))+1),"")</f>
        <v>1521.6</v>
      </c>
      <c r="P8170" s="20" t="str" cm="1">
        <f t="array" ref="P8170">IFERROR(INDEX(tblClientes[Dividendo Mensal (R$)],INT($J8170/ROWS(tblConsorcios[Produto]))+1),"")</f>
        <v/>
      </c>
      <c r="Q8170" s="20" t="str">
        <f t="shared" si="382"/>
        <v/>
      </c>
      <c r="R8170">
        <f t="shared" si="383"/>
        <v>0</v>
      </c>
    </row>
    <row r="8171" spans="10:18" x14ac:dyDescent="0.2">
      <c r="J8171">
        <f t="shared" si="381"/>
        <v>8169</v>
      </c>
      <c r="K8171" t="str" cm="1">
        <f t="array" ref="K8171">IFERROR(INDEX(tblClientes[Cliente],INT($J8171/ROWS(tblConsorcios[Produto]))+1),"")</f>
        <v/>
      </c>
      <c r="L8171" t="str" cm="1">
        <f t="array" ref="L8171">IFERROR(INDEX(tblConsorcios[Produto],MOD($J8171,ROWS(tblConsorcios[Produto]))+1),"")</f>
        <v>Imóvel IE230 – 240m</v>
      </c>
      <c r="M8171" s="20" cm="1">
        <f t="array" ref="M8171">IFERROR(INDEX(tblConsorcios[Valor da Carta (R$)],MOD($J8171,ROWS(tblConsorcios[Produto]))+1),"")</f>
        <v>230000</v>
      </c>
      <c r="N8171" s="2" cm="1">
        <f t="array" ref="N8171">IFERROR(INDEX(tblConsorcios[Prazo (meses)],MOD($J8171,ROWS(tblConsorcios[Produto]))+1),"")</f>
        <v>240</v>
      </c>
      <c r="O8171" s="20" cm="1">
        <f t="array" ref="O8171">IFERROR(INDEX(tblConsorcios[Parcela Mensal (R$)],MOD($J8171,ROWS(tblConsorcios[Produto]))+1),"")</f>
        <v>1234.33</v>
      </c>
      <c r="P8171" s="20" t="str" cm="1">
        <f t="array" ref="P8171">IFERROR(INDEX(tblClientes[Dividendo Mensal (R$)],INT($J8171/ROWS(tblConsorcios[Produto]))+1),"")</f>
        <v/>
      </c>
      <c r="Q8171" s="20" t="str">
        <f t="shared" si="382"/>
        <v/>
      </c>
      <c r="R8171">
        <f t="shared" si="383"/>
        <v>0</v>
      </c>
    </row>
    <row r="8172" spans="10:18" x14ac:dyDescent="0.2">
      <c r="J8172">
        <f t="shared" si="381"/>
        <v>8170</v>
      </c>
      <c r="K8172" t="str" cm="1">
        <f t="array" ref="K8172">IFERROR(INDEX(tblClientes[Cliente],INT($J8172/ROWS(tblConsorcios[Produto]))+1),"")</f>
        <v/>
      </c>
      <c r="L8172" t="str" cm="1">
        <f t="array" ref="L8172">IFERROR(INDEX(tblConsorcios[Produto],MOD($J8172,ROWS(tblConsorcios[Produto]))+1),"")</f>
        <v>Imóvel IE230 – 220m</v>
      </c>
      <c r="M8172" s="20" cm="1">
        <f t="array" ref="M8172">IFERROR(INDEX(tblConsorcios[Valor da Carta (R$)],MOD($J8172,ROWS(tblConsorcios[Produto]))+1),"")</f>
        <v>230000</v>
      </c>
      <c r="N8172" s="2" cm="1">
        <f t="array" ref="N8172">IFERROR(INDEX(tblConsorcios[Prazo (meses)],MOD($J8172,ROWS(tblConsorcios[Produto]))+1),"")</f>
        <v>220</v>
      </c>
      <c r="O8172" s="20" cm="1">
        <f t="array" ref="O8172">IFERROR(INDEX(tblConsorcios[Parcela Mensal (R$)],MOD($J8172,ROWS(tblConsorcios[Produto]))+1),"")</f>
        <v>1336.09</v>
      </c>
      <c r="P8172" s="20" t="str" cm="1">
        <f t="array" ref="P8172">IFERROR(INDEX(tblClientes[Dividendo Mensal (R$)],INT($J8172/ROWS(tblConsorcios[Produto]))+1),"")</f>
        <v/>
      </c>
      <c r="Q8172" s="20" t="str">
        <f t="shared" si="382"/>
        <v/>
      </c>
      <c r="R8172">
        <f t="shared" si="383"/>
        <v>0</v>
      </c>
    </row>
    <row r="8173" spans="10:18" x14ac:dyDescent="0.2">
      <c r="J8173">
        <f t="shared" si="381"/>
        <v>8171</v>
      </c>
      <c r="K8173" t="str" cm="1">
        <f t="array" ref="K8173">IFERROR(INDEX(tblClientes[Cliente],INT($J8173/ROWS(tblConsorcios[Produto]))+1),"")</f>
        <v/>
      </c>
      <c r="L8173" t="str" cm="1">
        <f t="array" ref="L8173">IFERROR(INDEX(tblConsorcios[Produto],MOD($J8173,ROWS(tblConsorcios[Produto]))+1),"")</f>
        <v>Imóvel IE230 – 200m</v>
      </c>
      <c r="M8173" s="20" cm="1">
        <f t="array" ref="M8173">IFERROR(INDEX(tblConsorcios[Valor da Carta (R$)],MOD($J8173,ROWS(tblConsorcios[Produto]))+1),"")</f>
        <v>230000</v>
      </c>
      <c r="N8173" s="2" cm="1">
        <f t="array" ref="N8173">IFERROR(INDEX(tblConsorcios[Prazo (meses)],MOD($J8173,ROWS(tblConsorcios[Produto]))+1),"")</f>
        <v>200</v>
      </c>
      <c r="O8173" s="20" cm="1">
        <f t="array" ref="O8173">IFERROR(INDEX(tblConsorcios[Parcela Mensal (R$)],MOD($J8173,ROWS(tblConsorcios[Produto]))+1),"")</f>
        <v>1458.2</v>
      </c>
      <c r="P8173" s="20" t="str" cm="1">
        <f t="array" ref="P8173">IFERROR(INDEX(tblClientes[Dividendo Mensal (R$)],INT($J8173/ROWS(tblConsorcios[Produto]))+1),"")</f>
        <v/>
      </c>
      <c r="Q8173" s="20" t="str">
        <f t="shared" si="382"/>
        <v/>
      </c>
      <c r="R8173">
        <f t="shared" si="383"/>
        <v>0</v>
      </c>
    </row>
    <row r="8174" spans="10:18" x14ac:dyDescent="0.2">
      <c r="J8174">
        <f t="shared" si="381"/>
        <v>8172</v>
      </c>
      <c r="K8174" t="str" cm="1">
        <f t="array" ref="K8174">IFERROR(INDEX(tblClientes[Cliente],INT($J8174/ROWS(tblConsorcios[Produto]))+1),"")</f>
        <v/>
      </c>
      <c r="L8174" t="str" cm="1">
        <f t="array" ref="L8174">IFERROR(INDEX(tblConsorcios[Produto],MOD($J8174,ROWS(tblConsorcios[Produto]))+1),"")</f>
        <v>Imóvel IE220 – 240m</v>
      </c>
      <c r="M8174" s="20" cm="1">
        <f t="array" ref="M8174">IFERROR(INDEX(tblConsorcios[Valor da Carta (R$)],MOD($J8174,ROWS(tblConsorcios[Produto]))+1),"")</f>
        <v>220000</v>
      </c>
      <c r="N8174" s="2" cm="1">
        <f t="array" ref="N8174">IFERROR(INDEX(tblConsorcios[Prazo (meses)],MOD($J8174,ROWS(tblConsorcios[Produto]))+1),"")</f>
        <v>240</v>
      </c>
      <c r="O8174" s="20" cm="1">
        <f t="array" ref="O8174">IFERROR(INDEX(tblConsorcios[Parcela Mensal (R$)],MOD($J8174,ROWS(tblConsorcios[Produto]))+1),"")</f>
        <v>1180.67</v>
      </c>
      <c r="P8174" s="20" t="str" cm="1">
        <f t="array" ref="P8174">IFERROR(INDEX(tblClientes[Dividendo Mensal (R$)],INT($J8174/ROWS(tblConsorcios[Produto]))+1),"")</f>
        <v/>
      </c>
      <c r="Q8174" s="20" t="str">
        <f t="shared" si="382"/>
        <v/>
      </c>
      <c r="R8174">
        <f t="shared" si="383"/>
        <v>0</v>
      </c>
    </row>
    <row r="8175" spans="10:18" x14ac:dyDescent="0.2">
      <c r="J8175">
        <f t="shared" si="381"/>
        <v>8173</v>
      </c>
      <c r="K8175" t="str" cm="1">
        <f t="array" ref="K8175">IFERROR(INDEX(tblClientes[Cliente],INT($J8175/ROWS(tblConsorcios[Produto]))+1),"")</f>
        <v/>
      </c>
      <c r="L8175" t="str" cm="1">
        <f t="array" ref="L8175">IFERROR(INDEX(tblConsorcios[Produto],MOD($J8175,ROWS(tblConsorcios[Produto]))+1),"")</f>
        <v>Imóvel IE220 – 220m</v>
      </c>
      <c r="M8175" s="20" cm="1">
        <f t="array" ref="M8175">IFERROR(INDEX(tblConsorcios[Valor da Carta (R$)],MOD($J8175,ROWS(tblConsorcios[Produto]))+1),"")</f>
        <v>220000</v>
      </c>
      <c r="N8175" s="2" cm="1">
        <f t="array" ref="N8175">IFERROR(INDEX(tblConsorcios[Prazo (meses)],MOD($J8175,ROWS(tblConsorcios[Produto]))+1),"")</f>
        <v>220</v>
      </c>
      <c r="O8175" s="20" cm="1">
        <f t="array" ref="O8175">IFERROR(INDEX(tblConsorcios[Parcela Mensal (R$)],MOD($J8175,ROWS(tblConsorcios[Produto]))+1),"")</f>
        <v>1278</v>
      </c>
      <c r="P8175" s="20" t="str" cm="1">
        <f t="array" ref="P8175">IFERROR(INDEX(tblClientes[Dividendo Mensal (R$)],INT($J8175/ROWS(tblConsorcios[Produto]))+1),"")</f>
        <v/>
      </c>
      <c r="Q8175" s="20" t="str">
        <f t="shared" si="382"/>
        <v/>
      </c>
      <c r="R8175">
        <f t="shared" si="383"/>
        <v>0</v>
      </c>
    </row>
    <row r="8176" spans="10:18" x14ac:dyDescent="0.2">
      <c r="J8176">
        <f t="shared" si="381"/>
        <v>8174</v>
      </c>
      <c r="K8176" t="str" cm="1">
        <f t="array" ref="K8176">IFERROR(INDEX(tblClientes[Cliente],INT($J8176/ROWS(tblConsorcios[Produto]))+1),"")</f>
        <v/>
      </c>
      <c r="L8176" t="str" cm="1">
        <f t="array" ref="L8176">IFERROR(INDEX(tblConsorcios[Produto],MOD($J8176,ROWS(tblConsorcios[Produto]))+1),"")</f>
        <v>Imóvel IE220 – 200m</v>
      </c>
      <c r="M8176" s="20" cm="1">
        <f t="array" ref="M8176">IFERROR(INDEX(tblConsorcios[Valor da Carta (R$)],MOD($J8176,ROWS(tblConsorcios[Produto]))+1),"")</f>
        <v>220000</v>
      </c>
      <c r="N8176" s="2" cm="1">
        <f t="array" ref="N8176">IFERROR(INDEX(tblConsorcios[Prazo (meses)],MOD($J8176,ROWS(tblConsorcios[Produto]))+1),"")</f>
        <v>200</v>
      </c>
      <c r="O8176" s="20" cm="1">
        <f t="array" ref="O8176">IFERROR(INDEX(tblConsorcios[Parcela Mensal (R$)],MOD($J8176,ROWS(tblConsorcios[Produto]))+1),"")</f>
        <v>1394.8</v>
      </c>
      <c r="P8176" s="20" t="str" cm="1">
        <f t="array" ref="P8176">IFERROR(INDEX(tblClientes[Dividendo Mensal (R$)],INT($J8176/ROWS(tblConsorcios[Produto]))+1),"")</f>
        <v/>
      </c>
      <c r="Q8176" s="20" t="str">
        <f t="shared" si="382"/>
        <v/>
      </c>
      <c r="R8176">
        <f t="shared" si="383"/>
        <v>0</v>
      </c>
    </row>
    <row r="8177" spans="10:18" x14ac:dyDescent="0.2">
      <c r="J8177">
        <f t="shared" si="381"/>
        <v>8175</v>
      </c>
      <c r="K8177" t="str" cm="1">
        <f t="array" ref="K8177">IFERROR(INDEX(tblClientes[Cliente],INT($J8177/ROWS(tblConsorcios[Produto]))+1),"")</f>
        <v/>
      </c>
      <c r="L8177" t="str" cm="1">
        <f t="array" ref="L8177">IFERROR(INDEX(tblConsorcios[Produto],MOD($J8177,ROWS(tblConsorcios[Produto]))+1),"")</f>
        <v>Imóvel IE200 – 240m</v>
      </c>
      <c r="M8177" s="20" cm="1">
        <f t="array" ref="M8177">IFERROR(INDEX(tblConsorcios[Valor da Carta (R$)],MOD($J8177,ROWS(tblConsorcios[Produto]))+1),"")</f>
        <v>200000</v>
      </c>
      <c r="N8177" s="2" cm="1">
        <f t="array" ref="N8177">IFERROR(INDEX(tblConsorcios[Prazo (meses)],MOD($J8177,ROWS(tblConsorcios[Produto]))+1),"")</f>
        <v>240</v>
      </c>
      <c r="O8177" s="20" cm="1">
        <f t="array" ref="O8177">IFERROR(INDEX(tblConsorcios[Parcela Mensal (R$)],MOD($J8177,ROWS(tblConsorcios[Produto]))+1),"")</f>
        <v>1073.33</v>
      </c>
      <c r="P8177" s="20" t="str" cm="1">
        <f t="array" ref="P8177">IFERROR(INDEX(tblClientes[Dividendo Mensal (R$)],INT($J8177/ROWS(tblConsorcios[Produto]))+1),"")</f>
        <v/>
      </c>
      <c r="Q8177" s="20" t="str">
        <f t="shared" si="382"/>
        <v/>
      </c>
      <c r="R8177">
        <f t="shared" si="383"/>
        <v>0</v>
      </c>
    </row>
    <row r="8178" spans="10:18" x14ac:dyDescent="0.2">
      <c r="J8178">
        <f t="shared" si="381"/>
        <v>8176</v>
      </c>
      <c r="K8178" t="str" cm="1">
        <f t="array" ref="K8178">IFERROR(INDEX(tblClientes[Cliente],INT($J8178/ROWS(tblConsorcios[Produto]))+1),"")</f>
        <v/>
      </c>
      <c r="L8178" t="str" cm="1">
        <f t="array" ref="L8178">IFERROR(INDEX(tblConsorcios[Produto],MOD($J8178,ROWS(tblConsorcios[Produto]))+1),"")</f>
        <v>Imóvel IE200 – 220m</v>
      </c>
      <c r="M8178" s="20" cm="1">
        <f t="array" ref="M8178">IFERROR(INDEX(tblConsorcios[Valor da Carta (R$)],MOD($J8178,ROWS(tblConsorcios[Produto]))+1),"")</f>
        <v>200000</v>
      </c>
      <c r="N8178" s="2" cm="1">
        <f t="array" ref="N8178">IFERROR(INDEX(tblConsorcios[Prazo (meses)],MOD($J8178,ROWS(tblConsorcios[Produto]))+1),"")</f>
        <v>220</v>
      </c>
      <c r="O8178" s="20" cm="1">
        <f t="array" ref="O8178">IFERROR(INDEX(tblConsorcios[Parcela Mensal (R$)],MOD($J8178,ROWS(tblConsorcios[Produto]))+1),"")</f>
        <v>1161.82</v>
      </c>
      <c r="P8178" s="20" t="str" cm="1">
        <f t="array" ref="P8178">IFERROR(INDEX(tblClientes[Dividendo Mensal (R$)],INT($J8178/ROWS(tblConsorcios[Produto]))+1),"")</f>
        <v/>
      </c>
      <c r="Q8178" s="20" t="str">
        <f t="shared" si="382"/>
        <v/>
      </c>
      <c r="R8178">
        <f t="shared" si="383"/>
        <v>0</v>
      </c>
    </row>
    <row r="8179" spans="10:18" x14ac:dyDescent="0.2">
      <c r="J8179">
        <f t="shared" si="381"/>
        <v>8177</v>
      </c>
      <c r="K8179" t="str" cm="1">
        <f t="array" ref="K8179">IFERROR(INDEX(tblClientes[Cliente],INT($J8179/ROWS(tblConsorcios[Produto]))+1),"")</f>
        <v/>
      </c>
      <c r="L8179" t="str" cm="1">
        <f t="array" ref="L8179">IFERROR(INDEX(tblConsorcios[Produto],MOD($J8179,ROWS(tblConsorcios[Produto]))+1),"")</f>
        <v>Imóvel IE200 – 200m</v>
      </c>
      <c r="M8179" s="20" cm="1">
        <f t="array" ref="M8179">IFERROR(INDEX(tblConsorcios[Valor da Carta (R$)],MOD($J8179,ROWS(tblConsorcios[Produto]))+1),"")</f>
        <v>200000</v>
      </c>
      <c r="N8179" s="2" cm="1">
        <f t="array" ref="N8179">IFERROR(INDEX(tblConsorcios[Prazo (meses)],MOD($J8179,ROWS(tblConsorcios[Produto]))+1),"")</f>
        <v>200</v>
      </c>
      <c r="O8179" s="20" cm="1">
        <f t="array" ref="O8179">IFERROR(INDEX(tblConsorcios[Parcela Mensal (R$)],MOD($J8179,ROWS(tblConsorcios[Produto]))+1),"")</f>
        <v>1268</v>
      </c>
      <c r="P8179" s="20" t="str" cm="1">
        <f t="array" ref="P8179">IFERROR(INDEX(tblClientes[Dividendo Mensal (R$)],INT($J8179/ROWS(tblConsorcios[Produto]))+1),"")</f>
        <v/>
      </c>
      <c r="Q8179" s="20" t="str">
        <f t="shared" si="382"/>
        <v/>
      </c>
      <c r="R8179">
        <f t="shared" si="383"/>
        <v>0</v>
      </c>
    </row>
    <row r="8180" spans="10:18" x14ac:dyDescent="0.2">
      <c r="J8180">
        <f t="shared" si="381"/>
        <v>8178</v>
      </c>
      <c r="K8180" t="str" cm="1">
        <f t="array" ref="K8180">IFERROR(INDEX(tblClientes[Cliente],INT($J8180/ROWS(tblConsorcios[Produto]))+1),"")</f>
        <v/>
      </c>
      <c r="L8180" t="str" cm="1">
        <f t="array" ref="L8180">IFERROR(INDEX(tblConsorcios[Produto],MOD($J8180,ROWS(tblConsorcios[Produto]))+1),"")</f>
        <v>Imóvel IE150 – 240m</v>
      </c>
      <c r="M8180" s="20" cm="1">
        <f t="array" ref="M8180">IFERROR(INDEX(tblConsorcios[Valor da Carta (R$)],MOD($J8180,ROWS(tblConsorcios[Produto]))+1),"")</f>
        <v>150000</v>
      </c>
      <c r="N8180" s="2" cm="1">
        <f t="array" ref="N8180">IFERROR(INDEX(tblConsorcios[Prazo (meses)],MOD($J8180,ROWS(tblConsorcios[Produto]))+1),"")</f>
        <v>240</v>
      </c>
      <c r="O8180" s="20" cm="1">
        <f t="array" ref="O8180">IFERROR(INDEX(tblConsorcios[Parcela Mensal (R$)],MOD($J8180,ROWS(tblConsorcios[Produto]))+1),"")</f>
        <v>805</v>
      </c>
      <c r="P8180" s="20" t="str" cm="1">
        <f t="array" ref="P8180">IFERROR(INDEX(tblClientes[Dividendo Mensal (R$)],INT($J8180/ROWS(tblConsorcios[Produto]))+1),"")</f>
        <v/>
      </c>
      <c r="Q8180" s="20" t="str">
        <f t="shared" si="382"/>
        <v/>
      </c>
      <c r="R8180">
        <f t="shared" si="383"/>
        <v>0</v>
      </c>
    </row>
    <row r="8181" spans="10:18" x14ac:dyDescent="0.2">
      <c r="J8181">
        <f t="shared" si="381"/>
        <v>8179</v>
      </c>
      <c r="K8181" t="str" cm="1">
        <f t="array" ref="K8181">IFERROR(INDEX(tblClientes[Cliente],INT($J8181/ROWS(tblConsorcios[Produto]))+1),"")</f>
        <v/>
      </c>
      <c r="L8181" t="str" cm="1">
        <f t="array" ref="L8181">IFERROR(INDEX(tblConsorcios[Produto],MOD($J8181,ROWS(tblConsorcios[Produto]))+1),"")</f>
        <v>Imóvel IE150 – 220m</v>
      </c>
      <c r="M8181" s="20" cm="1">
        <f t="array" ref="M8181">IFERROR(INDEX(tblConsorcios[Valor da Carta (R$)],MOD($J8181,ROWS(tblConsorcios[Produto]))+1),"")</f>
        <v>150000</v>
      </c>
      <c r="N8181" s="2" cm="1">
        <f t="array" ref="N8181">IFERROR(INDEX(tblConsorcios[Prazo (meses)],MOD($J8181,ROWS(tblConsorcios[Produto]))+1),"")</f>
        <v>220</v>
      </c>
      <c r="O8181" s="20" cm="1">
        <f t="array" ref="O8181">IFERROR(INDEX(tblConsorcios[Parcela Mensal (R$)],MOD($J8181,ROWS(tblConsorcios[Produto]))+1),"")</f>
        <v>871.36</v>
      </c>
      <c r="P8181" s="20" t="str" cm="1">
        <f t="array" ref="P8181">IFERROR(INDEX(tblClientes[Dividendo Mensal (R$)],INT($J8181/ROWS(tblConsorcios[Produto]))+1),"")</f>
        <v/>
      </c>
      <c r="Q8181" s="20" t="str">
        <f t="shared" si="382"/>
        <v/>
      </c>
      <c r="R8181">
        <f t="shared" si="383"/>
        <v>0</v>
      </c>
    </row>
    <row r="8182" spans="10:18" x14ac:dyDescent="0.2">
      <c r="J8182">
        <f t="shared" si="381"/>
        <v>8180</v>
      </c>
      <c r="K8182" t="str" cm="1">
        <f t="array" ref="K8182">IFERROR(INDEX(tblClientes[Cliente],INT($J8182/ROWS(tblConsorcios[Produto]))+1),"")</f>
        <v/>
      </c>
      <c r="L8182" t="str" cm="1">
        <f t="array" ref="L8182">IFERROR(INDEX(tblConsorcios[Produto],MOD($J8182,ROWS(tblConsorcios[Produto]))+1),"")</f>
        <v>Imóvel IE150 – 200m</v>
      </c>
      <c r="M8182" s="20" cm="1">
        <f t="array" ref="M8182">IFERROR(INDEX(tblConsorcios[Valor da Carta (R$)],MOD($J8182,ROWS(tblConsorcios[Produto]))+1),"")</f>
        <v>150000</v>
      </c>
      <c r="N8182" s="2" cm="1">
        <f t="array" ref="N8182">IFERROR(INDEX(tblConsorcios[Prazo (meses)],MOD($J8182,ROWS(tblConsorcios[Produto]))+1),"")</f>
        <v>200</v>
      </c>
      <c r="O8182" s="20" cm="1">
        <f t="array" ref="O8182">IFERROR(INDEX(tblConsorcios[Parcela Mensal (R$)],MOD($J8182,ROWS(tblConsorcios[Produto]))+1),"")</f>
        <v>951</v>
      </c>
      <c r="P8182" s="20" t="str" cm="1">
        <f t="array" ref="P8182">IFERROR(INDEX(tblClientes[Dividendo Mensal (R$)],INT($J8182/ROWS(tblConsorcios[Produto]))+1),"")</f>
        <v/>
      </c>
      <c r="Q8182" s="20" t="str">
        <f t="shared" si="382"/>
        <v/>
      </c>
      <c r="R8182">
        <f t="shared" si="383"/>
        <v>0</v>
      </c>
    </row>
    <row r="8183" spans="10:18" x14ac:dyDescent="0.2">
      <c r="J8183">
        <f t="shared" si="381"/>
        <v>8181</v>
      </c>
      <c r="K8183" t="str" cm="1">
        <f t="array" ref="K8183">IFERROR(INDEX(tblClientes[Cliente],INT($J8183/ROWS(tblConsorcios[Produto]))+1),"")</f>
        <v/>
      </c>
      <c r="L8183" t="str" cm="1">
        <f t="array" ref="L8183">IFERROR(INDEX(tblConsorcios[Produto],MOD($J8183,ROWS(tblConsorcios[Produto]))+1),"")</f>
        <v>Imóvel IE140 – 240m</v>
      </c>
      <c r="M8183" s="20" cm="1">
        <f t="array" ref="M8183">IFERROR(INDEX(tblConsorcios[Valor da Carta (R$)],MOD($J8183,ROWS(tblConsorcios[Produto]))+1),"")</f>
        <v>140000</v>
      </c>
      <c r="N8183" s="2" cm="1">
        <f t="array" ref="N8183">IFERROR(INDEX(tblConsorcios[Prazo (meses)],MOD($J8183,ROWS(tblConsorcios[Produto]))+1),"")</f>
        <v>240</v>
      </c>
      <c r="O8183" s="20" cm="1">
        <f t="array" ref="O8183">IFERROR(INDEX(tblConsorcios[Parcela Mensal (R$)],MOD($J8183,ROWS(tblConsorcios[Produto]))+1),"")</f>
        <v>751.33</v>
      </c>
      <c r="P8183" s="20" t="str" cm="1">
        <f t="array" ref="P8183">IFERROR(INDEX(tblClientes[Dividendo Mensal (R$)],INT($J8183/ROWS(tblConsorcios[Produto]))+1),"")</f>
        <v/>
      </c>
      <c r="Q8183" s="20" t="str">
        <f t="shared" si="382"/>
        <v/>
      </c>
      <c r="R8183">
        <f t="shared" si="383"/>
        <v>0</v>
      </c>
    </row>
    <row r="8184" spans="10:18" x14ac:dyDescent="0.2">
      <c r="J8184">
        <f t="shared" si="381"/>
        <v>8182</v>
      </c>
      <c r="K8184" t="str" cm="1">
        <f t="array" ref="K8184">IFERROR(INDEX(tblClientes[Cliente],INT($J8184/ROWS(tblConsorcios[Produto]))+1),"")</f>
        <v/>
      </c>
      <c r="L8184" t="str" cm="1">
        <f t="array" ref="L8184">IFERROR(INDEX(tblConsorcios[Produto],MOD($J8184,ROWS(tblConsorcios[Produto]))+1),"")</f>
        <v>Imóvel IE140 – 220m</v>
      </c>
      <c r="M8184" s="20" cm="1">
        <f t="array" ref="M8184">IFERROR(INDEX(tblConsorcios[Valor da Carta (R$)],MOD($J8184,ROWS(tblConsorcios[Produto]))+1),"")</f>
        <v>140000</v>
      </c>
      <c r="N8184" s="2" cm="1">
        <f t="array" ref="N8184">IFERROR(INDEX(tblConsorcios[Prazo (meses)],MOD($J8184,ROWS(tblConsorcios[Produto]))+1),"")</f>
        <v>220</v>
      </c>
      <c r="O8184" s="20" cm="1">
        <f t="array" ref="O8184">IFERROR(INDEX(tblConsorcios[Parcela Mensal (R$)],MOD($J8184,ROWS(tblConsorcios[Produto]))+1),"")</f>
        <v>813.27</v>
      </c>
      <c r="P8184" s="20" t="str" cm="1">
        <f t="array" ref="P8184">IFERROR(INDEX(tblClientes[Dividendo Mensal (R$)],INT($J8184/ROWS(tblConsorcios[Produto]))+1),"")</f>
        <v/>
      </c>
      <c r="Q8184" s="20" t="str">
        <f t="shared" si="382"/>
        <v/>
      </c>
      <c r="R8184">
        <f t="shared" si="383"/>
        <v>0</v>
      </c>
    </row>
    <row r="8185" spans="10:18" x14ac:dyDescent="0.2">
      <c r="J8185">
        <f t="shared" si="381"/>
        <v>8183</v>
      </c>
      <c r="K8185" t="str" cm="1">
        <f t="array" ref="K8185">IFERROR(INDEX(tblClientes[Cliente],INT($J8185/ROWS(tblConsorcios[Produto]))+1),"")</f>
        <v/>
      </c>
      <c r="L8185" t="str" cm="1">
        <f t="array" ref="L8185">IFERROR(INDEX(tblConsorcios[Produto],MOD($J8185,ROWS(tblConsorcios[Produto]))+1),"")</f>
        <v>Imóvel IE140 – 200m</v>
      </c>
      <c r="M8185" s="20" cm="1">
        <f t="array" ref="M8185">IFERROR(INDEX(tblConsorcios[Valor da Carta (R$)],MOD($J8185,ROWS(tblConsorcios[Produto]))+1),"")</f>
        <v>140000</v>
      </c>
      <c r="N8185" s="2" cm="1">
        <f t="array" ref="N8185">IFERROR(INDEX(tblConsorcios[Prazo (meses)],MOD($J8185,ROWS(tblConsorcios[Produto]))+1),"")</f>
        <v>200</v>
      </c>
      <c r="O8185" s="20" cm="1">
        <f t="array" ref="O8185">IFERROR(INDEX(tblConsorcios[Parcela Mensal (R$)],MOD($J8185,ROWS(tblConsorcios[Produto]))+1),"")</f>
        <v>887.6</v>
      </c>
      <c r="P8185" s="20" t="str" cm="1">
        <f t="array" ref="P8185">IFERROR(INDEX(tblClientes[Dividendo Mensal (R$)],INT($J8185/ROWS(tblConsorcios[Produto]))+1),"")</f>
        <v/>
      </c>
      <c r="Q8185" s="20" t="str">
        <f t="shared" si="382"/>
        <v/>
      </c>
      <c r="R8185">
        <f t="shared" si="383"/>
        <v>0</v>
      </c>
    </row>
    <row r="8186" spans="10:18" x14ac:dyDescent="0.2">
      <c r="J8186">
        <f t="shared" si="381"/>
        <v>8184</v>
      </c>
      <c r="K8186" t="str" cm="1">
        <f t="array" ref="K8186">IFERROR(INDEX(tblClientes[Cliente],INT($J8186/ROWS(tblConsorcios[Produto]))+1),"")</f>
        <v/>
      </c>
      <c r="L8186" t="str" cm="1">
        <f t="array" ref="L8186">IFERROR(INDEX(tblConsorcios[Produto],MOD($J8186,ROWS(tblConsorcios[Produto]))+1),"")</f>
        <v>Imóvel IE130 – 240m</v>
      </c>
      <c r="M8186" s="20" cm="1">
        <f t="array" ref="M8186">IFERROR(INDEX(tblConsorcios[Valor da Carta (R$)],MOD($J8186,ROWS(tblConsorcios[Produto]))+1),"")</f>
        <v>130000</v>
      </c>
      <c r="N8186" s="2" cm="1">
        <f t="array" ref="N8186">IFERROR(INDEX(tblConsorcios[Prazo (meses)],MOD($J8186,ROWS(tblConsorcios[Produto]))+1),"")</f>
        <v>240</v>
      </c>
      <c r="O8186" s="20" cm="1">
        <f t="array" ref="O8186">IFERROR(INDEX(tblConsorcios[Parcela Mensal (R$)],MOD($J8186,ROWS(tblConsorcios[Produto]))+1),"")</f>
        <v>697.67</v>
      </c>
      <c r="P8186" s="20" t="str" cm="1">
        <f t="array" ref="P8186">IFERROR(INDEX(tblClientes[Dividendo Mensal (R$)],INT($J8186/ROWS(tblConsorcios[Produto]))+1),"")</f>
        <v/>
      </c>
      <c r="Q8186" s="20" t="str">
        <f t="shared" si="382"/>
        <v/>
      </c>
      <c r="R8186">
        <f t="shared" si="383"/>
        <v>0</v>
      </c>
    </row>
    <row r="8187" spans="10:18" x14ac:dyDescent="0.2">
      <c r="J8187">
        <f t="shared" si="381"/>
        <v>8185</v>
      </c>
      <c r="K8187" t="str" cm="1">
        <f t="array" ref="K8187">IFERROR(INDEX(tblClientes[Cliente],INT($J8187/ROWS(tblConsorcios[Produto]))+1),"")</f>
        <v/>
      </c>
      <c r="L8187" t="str" cm="1">
        <f t="array" ref="L8187">IFERROR(INDEX(tblConsorcios[Produto],MOD($J8187,ROWS(tblConsorcios[Produto]))+1),"")</f>
        <v>Imóvel IE130 – 220m</v>
      </c>
      <c r="M8187" s="20" cm="1">
        <f t="array" ref="M8187">IFERROR(INDEX(tblConsorcios[Valor da Carta (R$)],MOD($J8187,ROWS(tblConsorcios[Produto]))+1),"")</f>
        <v>130000</v>
      </c>
      <c r="N8187" s="2" cm="1">
        <f t="array" ref="N8187">IFERROR(INDEX(tblConsorcios[Prazo (meses)],MOD($J8187,ROWS(tblConsorcios[Produto]))+1),"")</f>
        <v>220</v>
      </c>
      <c r="O8187" s="20" cm="1">
        <f t="array" ref="O8187">IFERROR(INDEX(tblConsorcios[Parcela Mensal (R$)],MOD($J8187,ROWS(tblConsorcios[Produto]))+1),"")</f>
        <v>755.18</v>
      </c>
      <c r="P8187" s="20" t="str" cm="1">
        <f t="array" ref="P8187">IFERROR(INDEX(tblClientes[Dividendo Mensal (R$)],INT($J8187/ROWS(tblConsorcios[Produto]))+1),"")</f>
        <v/>
      </c>
      <c r="Q8187" s="20" t="str">
        <f t="shared" si="382"/>
        <v/>
      </c>
      <c r="R8187">
        <f t="shared" si="383"/>
        <v>0</v>
      </c>
    </row>
    <row r="8188" spans="10:18" x14ac:dyDescent="0.2">
      <c r="J8188">
        <f t="shared" si="381"/>
        <v>8186</v>
      </c>
      <c r="K8188" t="str" cm="1">
        <f t="array" ref="K8188">IFERROR(INDEX(tblClientes[Cliente],INT($J8188/ROWS(tblConsorcios[Produto]))+1),"")</f>
        <v/>
      </c>
      <c r="L8188" t="str" cm="1">
        <f t="array" ref="L8188">IFERROR(INDEX(tblConsorcios[Produto],MOD($J8188,ROWS(tblConsorcios[Produto]))+1),"")</f>
        <v>Imóvel IE130 – 200m</v>
      </c>
      <c r="M8188" s="20" cm="1">
        <f t="array" ref="M8188">IFERROR(INDEX(tblConsorcios[Valor da Carta (R$)],MOD($J8188,ROWS(tblConsorcios[Produto]))+1),"")</f>
        <v>130000</v>
      </c>
      <c r="N8188" s="2" cm="1">
        <f t="array" ref="N8188">IFERROR(INDEX(tblConsorcios[Prazo (meses)],MOD($J8188,ROWS(tblConsorcios[Produto]))+1),"")</f>
        <v>200</v>
      </c>
      <c r="O8188" s="20" cm="1">
        <f t="array" ref="O8188">IFERROR(INDEX(tblConsorcios[Parcela Mensal (R$)],MOD($J8188,ROWS(tblConsorcios[Produto]))+1),"")</f>
        <v>824.2</v>
      </c>
      <c r="P8188" s="20" t="str" cm="1">
        <f t="array" ref="P8188">IFERROR(INDEX(tblClientes[Dividendo Mensal (R$)],INT($J8188/ROWS(tblConsorcios[Produto]))+1),"")</f>
        <v/>
      </c>
      <c r="Q8188" s="20" t="str">
        <f t="shared" si="382"/>
        <v/>
      </c>
      <c r="R8188">
        <f t="shared" si="383"/>
        <v>0</v>
      </c>
    </row>
    <row r="8189" spans="10:18" x14ac:dyDescent="0.2">
      <c r="J8189">
        <f t="shared" si="381"/>
        <v>8187</v>
      </c>
      <c r="K8189" t="str" cm="1">
        <f t="array" ref="K8189">IFERROR(INDEX(tblClientes[Cliente],INT($J8189/ROWS(tblConsorcios[Produto]))+1),"")</f>
        <v/>
      </c>
      <c r="L8189" t="str" cm="1">
        <f t="array" ref="L8189">IFERROR(INDEX(tblConsorcios[Produto],MOD($J8189,ROWS(tblConsorcios[Produto]))+1),"")</f>
        <v>Imóvel IE120 – 240m</v>
      </c>
      <c r="M8189" s="20" cm="1">
        <f t="array" ref="M8189">IFERROR(INDEX(tblConsorcios[Valor da Carta (R$)],MOD($J8189,ROWS(tblConsorcios[Produto]))+1),"")</f>
        <v>120000</v>
      </c>
      <c r="N8189" s="2" cm="1">
        <f t="array" ref="N8189">IFERROR(INDEX(tblConsorcios[Prazo (meses)],MOD($J8189,ROWS(tblConsorcios[Produto]))+1),"")</f>
        <v>240</v>
      </c>
      <c r="O8189" s="20" cm="1">
        <f t="array" ref="O8189">IFERROR(INDEX(tblConsorcios[Parcela Mensal (R$)],MOD($J8189,ROWS(tblConsorcios[Produto]))+1),"")</f>
        <v>644</v>
      </c>
      <c r="P8189" s="20" t="str" cm="1">
        <f t="array" ref="P8189">IFERROR(INDEX(tblClientes[Dividendo Mensal (R$)],INT($J8189/ROWS(tblConsorcios[Produto]))+1),"")</f>
        <v/>
      </c>
      <c r="Q8189" s="20" t="str">
        <f t="shared" si="382"/>
        <v/>
      </c>
      <c r="R8189">
        <f t="shared" si="383"/>
        <v>0</v>
      </c>
    </row>
    <row r="8190" spans="10:18" x14ac:dyDescent="0.2">
      <c r="J8190">
        <f t="shared" si="381"/>
        <v>8188</v>
      </c>
      <c r="K8190" t="str" cm="1">
        <f t="array" ref="K8190">IFERROR(INDEX(tblClientes[Cliente],INT($J8190/ROWS(tblConsorcios[Produto]))+1),"")</f>
        <v/>
      </c>
      <c r="L8190" t="str" cm="1">
        <f t="array" ref="L8190">IFERROR(INDEX(tblConsorcios[Produto],MOD($J8190,ROWS(tblConsorcios[Produto]))+1),"")</f>
        <v>Imóvel IE120 – 220m</v>
      </c>
      <c r="M8190" s="20" cm="1">
        <f t="array" ref="M8190">IFERROR(INDEX(tblConsorcios[Valor da Carta (R$)],MOD($J8190,ROWS(tblConsorcios[Produto]))+1),"")</f>
        <v>120000</v>
      </c>
      <c r="N8190" s="2" cm="1">
        <f t="array" ref="N8190">IFERROR(INDEX(tblConsorcios[Prazo (meses)],MOD($J8190,ROWS(tblConsorcios[Produto]))+1),"")</f>
        <v>220</v>
      </c>
      <c r="O8190" s="20" cm="1">
        <f t="array" ref="O8190">IFERROR(INDEX(tblConsorcios[Parcela Mensal (R$)],MOD($J8190,ROWS(tblConsorcios[Produto]))+1),"")</f>
        <v>697.09</v>
      </c>
      <c r="P8190" s="20" t="str" cm="1">
        <f t="array" ref="P8190">IFERROR(INDEX(tblClientes[Dividendo Mensal (R$)],INT($J8190/ROWS(tblConsorcios[Produto]))+1),"")</f>
        <v/>
      </c>
      <c r="Q8190" s="20" t="str">
        <f t="shared" si="382"/>
        <v/>
      </c>
      <c r="R8190">
        <f t="shared" si="383"/>
        <v>0</v>
      </c>
    </row>
    <row r="8191" spans="10:18" x14ac:dyDescent="0.2">
      <c r="J8191">
        <f t="shared" si="381"/>
        <v>8189</v>
      </c>
      <c r="K8191" t="str" cm="1">
        <f t="array" ref="K8191">IFERROR(INDEX(tblClientes[Cliente],INT($J8191/ROWS(tblConsorcios[Produto]))+1),"")</f>
        <v/>
      </c>
      <c r="L8191" t="str" cm="1">
        <f t="array" ref="L8191">IFERROR(INDEX(tblConsorcios[Produto],MOD($J8191,ROWS(tblConsorcios[Produto]))+1),"")</f>
        <v>Imóvel IE120 – 200m</v>
      </c>
      <c r="M8191" s="20" cm="1">
        <f t="array" ref="M8191">IFERROR(INDEX(tblConsorcios[Valor da Carta (R$)],MOD($J8191,ROWS(tblConsorcios[Produto]))+1),"")</f>
        <v>120000</v>
      </c>
      <c r="N8191" s="2" cm="1">
        <f t="array" ref="N8191">IFERROR(INDEX(tblConsorcios[Prazo (meses)],MOD($J8191,ROWS(tblConsorcios[Produto]))+1),"")</f>
        <v>200</v>
      </c>
      <c r="O8191" s="20" cm="1">
        <f t="array" ref="O8191">IFERROR(INDEX(tblConsorcios[Parcela Mensal (R$)],MOD($J8191,ROWS(tblConsorcios[Produto]))+1),"")</f>
        <v>760.8</v>
      </c>
      <c r="P8191" s="20" t="str" cm="1">
        <f t="array" ref="P8191">IFERROR(INDEX(tblClientes[Dividendo Mensal (R$)],INT($J8191/ROWS(tblConsorcios[Produto]))+1),"")</f>
        <v/>
      </c>
      <c r="Q8191" s="20" t="str">
        <f t="shared" si="382"/>
        <v/>
      </c>
      <c r="R8191">
        <f t="shared" si="383"/>
        <v>0</v>
      </c>
    </row>
    <row r="8192" spans="10:18" x14ac:dyDescent="0.2">
      <c r="J8192">
        <f t="shared" si="381"/>
        <v>8190</v>
      </c>
      <c r="K8192" t="str" cm="1">
        <f t="array" ref="K8192">IFERROR(INDEX(tblClientes[Cliente],INT($J8192/ROWS(tblConsorcios[Produto]))+1),"")</f>
        <v/>
      </c>
      <c r="L8192" t="str" cm="1">
        <f t="array" ref="L8192">IFERROR(INDEX(tblConsorcios[Produto],MOD($J8192,ROWS(tblConsorcios[Produto]))+1),"")</f>
        <v>Imóvel IE600 – 240m</v>
      </c>
      <c r="M8192" s="20" cm="1">
        <f t="array" ref="M8192">IFERROR(INDEX(tblConsorcios[Valor da Carta (R$)],MOD($J8192,ROWS(tblConsorcios[Produto]))+1),"")</f>
        <v>600000</v>
      </c>
      <c r="N8192" s="2" cm="1">
        <f t="array" ref="N8192">IFERROR(INDEX(tblConsorcios[Prazo (meses)],MOD($J8192,ROWS(tblConsorcios[Produto]))+1),"")</f>
        <v>240</v>
      </c>
      <c r="O8192" s="20" cm="1">
        <f t="array" ref="O8192">IFERROR(INDEX(tblConsorcios[Parcela Mensal (R$)],MOD($J8192,ROWS(tblConsorcios[Produto]))+1),"")</f>
        <v>3220</v>
      </c>
      <c r="P8192" s="20" t="str" cm="1">
        <f t="array" ref="P8192">IFERROR(INDEX(tblClientes[Dividendo Mensal (R$)],INT($J8192/ROWS(tblConsorcios[Produto]))+1),"")</f>
        <v/>
      </c>
      <c r="Q8192" s="20" t="str">
        <f t="shared" si="382"/>
        <v/>
      </c>
      <c r="R8192">
        <f t="shared" si="383"/>
        <v>0</v>
      </c>
    </row>
    <row r="8193" spans="10:18" x14ac:dyDescent="0.2">
      <c r="J8193">
        <f t="shared" si="381"/>
        <v>8191</v>
      </c>
      <c r="K8193" t="str" cm="1">
        <f t="array" ref="K8193">IFERROR(INDEX(tblClientes[Cliente],INT($J8193/ROWS(tblConsorcios[Produto]))+1),"")</f>
        <v/>
      </c>
      <c r="L8193" t="str" cm="1">
        <f t="array" ref="L8193">IFERROR(INDEX(tblConsorcios[Produto],MOD($J8193,ROWS(tblConsorcios[Produto]))+1),"")</f>
        <v>Imóvel IE600 – 220m</v>
      </c>
      <c r="M8193" s="20" cm="1">
        <f t="array" ref="M8193">IFERROR(INDEX(tblConsorcios[Valor da Carta (R$)],MOD($J8193,ROWS(tblConsorcios[Produto]))+1),"")</f>
        <v>600000</v>
      </c>
      <c r="N8193" s="2" cm="1">
        <f t="array" ref="N8193">IFERROR(INDEX(tblConsorcios[Prazo (meses)],MOD($J8193,ROWS(tblConsorcios[Produto]))+1),"")</f>
        <v>220</v>
      </c>
      <c r="O8193" s="20" cm="1">
        <f t="array" ref="O8193">IFERROR(INDEX(tblConsorcios[Parcela Mensal (R$)],MOD($J8193,ROWS(tblConsorcios[Produto]))+1),"")</f>
        <v>3485.45</v>
      </c>
      <c r="P8193" s="20" t="str" cm="1">
        <f t="array" ref="P8193">IFERROR(INDEX(tblClientes[Dividendo Mensal (R$)],INT($J8193/ROWS(tblConsorcios[Produto]))+1),"")</f>
        <v/>
      </c>
      <c r="Q8193" s="20" t="str">
        <f t="shared" si="382"/>
        <v/>
      </c>
      <c r="R8193">
        <f t="shared" si="383"/>
        <v>0</v>
      </c>
    </row>
    <row r="8194" spans="10:18" x14ac:dyDescent="0.2">
      <c r="J8194">
        <f t="shared" si="381"/>
        <v>8192</v>
      </c>
      <c r="K8194" t="str" cm="1">
        <f t="array" ref="K8194">IFERROR(INDEX(tblClientes[Cliente],INT($J8194/ROWS(tblConsorcios[Produto]))+1),"")</f>
        <v/>
      </c>
      <c r="L8194" t="str" cm="1">
        <f t="array" ref="L8194">IFERROR(INDEX(tblConsorcios[Produto],MOD($J8194,ROWS(tblConsorcios[Produto]))+1),"")</f>
        <v>Imóvel IE600 – 200m</v>
      </c>
      <c r="M8194" s="20" cm="1">
        <f t="array" ref="M8194">IFERROR(INDEX(tblConsorcios[Valor da Carta (R$)],MOD($J8194,ROWS(tblConsorcios[Produto]))+1),"")</f>
        <v>600000</v>
      </c>
      <c r="N8194" s="2" cm="1">
        <f t="array" ref="N8194">IFERROR(INDEX(tblConsorcios[Prazo (meses)],MOD($J8194,ROWS(tblConsorcios[Produto]))+1),"")</f>
        <v>200</v>
      </c>
      <c r="O8194" s="20" cm="1">
        <f t="array" ref="O8194">IFERROR(INDEX(tblConsorcios[Parcela Mensal (R$)],MOD($J8194,ROWS(tblConsorcios[Produto]))+1),"")</f>
        <v>3804</v>
      </c>
      <c r="P8194" s="20" t="str" cm="1">
        <f t="array" ref="P8194">IFERROR(INDEX(tblClientes[Dividendo Mensal (R$)],INT($J8194/ROWS(tblConsorcios[Produto]))+1),"")</f>
        <v/>
      </c>
      <c r="Q8194" s="20" t="str">
        <f t="shared" si="382"/>
        <v/>
      </c>
      <c r="R8194">
        <f t="shared" si="383"/>
        <v>0</v>
      </c>
    </row>
    <row r="8195" spans="10:18" x14ac:dyDescent="0.2">
      <c r="J8195">
        <f t="shared" ref="J8195:J8258" si="384">ROW()-2</f>
        <v>8193</v>
      </c>
      <c r="K8195" t="str" cm="1">
        <f t="array" ref="K8195">IFERROR(INDEX(tblClientes[Cliente],INT($J8195/ROWS(tblConsorcios[Produto]))+1),"")</f>
        <v/>
      </c>
      <c r="L8195" t="str" cm="1">
        <f t="array" ref="L8195">IFERROR(INDEX(tblConsorcios[Produto],MOD($J8195,ROWS(tblConsorcios[Produto]))+1),"")</f>
        <v>Imóvel IE580 – 240m</v>
      </c>
      <c r="M8195" s="20" cm="1">
        <f t="array" ref="M8195">IFERROR(INDEX(tblConsorcios[Valor da Carta (R$)],MOD($J8195,ROWS(tblConsorcios[Produto]))+1),"")</f>
        <v>580000</v>
      </c>
      <c r="N8195" s="2" cm="1">
        <f t="array" ref="N8195">IFERROR(INDEX(tblConsorcios[Prazo (meses)],MOD($J8195,ROWS(tblConsorcios[Produto]))+1),"")</f>
        <v>240</v>
      </c>
      <c r="O8195" s="20" cm="1">
        <f t="array" ref="O8195">IFERROR(INDEX(tblConsorcios[Parcela Mensal (R$)],MOD($J8195,ROWS(tblConsorcios[Produto]))+1),"")</f>
        <v>3112.67</v>
      </c>
      <c r="P8195" s="20" t="str" cm="1">
        <f t="array" ref="P8195">IFERROR(INDEX(tblClientes[Dividendo Mensal (R$)],INT($J8195/ROWS(tblConsorcios[Produto]))+1),"")</f>
        <v/>
      </c>
      <c r="Q8195" s="20" t="str">
        <f t="shared" ref="Q8195:Q8258" si="385">IF(AND(ISNUMBER(O8195),ISNUMBER(P8195)),P8195-O8195,"")</f>
        <v/>
      </c>
      <c r="R8195">
        <f t="shared" ref="R8195:R8258" si="386">IF(AND(ISNUMBER(O8195),ISNUMBER(P8195),O8195&lt;=P8195),1,0)</f>
        <v>0</v>
      </c>
    </row>
    <row r="8196" spans="10:18" x14ac:dyDescent="0.2">
      <c r="J8196">
        <f t="shared" si="384"/>
        <v>8194</v>
      </c>
      <c r="K8196" t="str" cm="1">
        <f t="array" ref="K8196">IFERROR(INDEX(tblClientes[Cliente],INT($J8196/ROWS(tblConsorcios[Produto]))+1),"")</f>
        <v/>
      </c>
      <c r="L8196" t="str" cm="1">
        <f t="array" ref="L8196">IFERROR(INDEX(tblConsorcios[Produto],MOD($J8196,ROWS(tblConsorcios[Produto]))+1),"")</f>
        <v>Imóvel IE580 – 220m</v>
      </c>
      <c r="M8196" s="20" cm="1">
        <f t="array" ref="M8196">IFERROR(INDEX(tblConsorcios[Valor da Carta (R$)],MOD($J8196,ROWS(tblConsorcios[Produto]))+1),"")</f>
        <v>580000</v>
      </c>
      <c r="N8196" s="2" cm="1">
        <f t="array" ref="N8196">IFERROR(INDEX(tblConsorcios[Prazo (meses)],MOD($J8196,ROWS(tblConsorcios[Produto]))+1),"")</f>
        <v>220</v>
      </c>
      <c r="O8196" s="20" cm="1">
        <f t="array" ref="O8196">IFERROR(INDEX(tblConsorcios[Parcela Mensal (R$)],MOD($J8196,ROWS(tblConsorcios[Produto]))+1),"")</f>
        <v>3369.27</v>
      </c>
      <c r="P8196" s="20" t="str" cm="1">
        <f t="array" ref="P8196">IFERROR(INDEX(tblClientes[Dividendo Mensal (R$)],INT($J8196/ROWS(tblConsorcios[Produto]))+1),"")</f>
        <v/>
      </c>
      <c r="Q8196" s="20" t="str">
        <f t="shared" si="385"/>
        <v/>
      </c>
      <c r="R8196">
        <f t="shared" si="386"/>
        <v>0</v>
      </c>
    </row>
    <row r="8197" spans="10:18" x14ac:dyDescent="0.2">
      <c r="J8197">
        <f t="shared" si="384"/>
        <v>8195</v>
      </c>
      <c r="K8197" t="str" cm="1">
        <f t="array" ref="K8197">IFERROR(INDEX(tblClientes[Cliente],INT($J8197/ROWS(tblConsorcios[Produto]))+1),"")</f>
        <v/>
      </c>
      <c r="L8197" t="str" cm="1">
        <f t="array" ref="L8197">IFERROR(INDEX(tblConsorcios[Produto],MOD($J8197,ROWS(tblConsorcios[Produto]))+1),"")</f>
        <v>Imóvel IE580 – 200m</v>
      </c>
      <c r="M8197" s="20" cm="1">
        <f t="array" ref="M8197">IFERROR(INDEX(tblConsorcios[Valor da Carta (R$)],MOD($J8197,ROWS(tblConsorcios[Produto]))+1),"")</f>
        <v>580000</v>
      </c>
      <c r="N8197" s="2" cm="1">
        <f t="array" ref="N8197">IFERROR(INDEX(tblConsorcios[Prazo (meses)],MOD($J8197,ROWS(tblConsorcios[Produto]))+1),"")</f>
        <v>200</v>
      </c>
      <c r="O8197" s="20" cm="1">
        <f t="array" ref="O8197">IFERROR(INDEX(tblConsorcios[Parcela Mensal (R$)],MOD($J8197,ROWS(tblConsorcios[Produto]))+1),"")</f>
        <v>3677.2</v>
      </c>
      <c r="P8197" s="20" t="str" cm="1">
        <f t="array" ref="P8197">IFERROR(INDEX(tblClientes[Dividendo Mensal (R$)],INT($J8197/ROWS(tblConsorcios[Produto]))+1),"")</f>
        <v/>
      </c>
      <c r="Q8197" s="20" t="str">
        <f t="shared" si="385"/>
        <v/>
      </c>
      <c r="R8197">
        <f t="shared" si="386"/>
        <v>0</v>
      </c>
    </row>
    <row r="8198" spans="10:18" x14ac:dyDescent="0.2">
      <c r="J8198">
        <f t="shared" si="384"/>
        <v>8196</v>
      </c>
      <c r="K8198" t="str" cm="1">
        <f t="array" ref="K8198">IFERROR(INDEX(tblClientes[Cliente],INT($J8198/ROWS(tblConsorcios[Produto]))+1),"")</f>
        <v/>
      </c>
      <c r="L8198" t="str" cm="1">
        <f t="array" ref="L8198">IFERROR(INDEX(tblConsorcios[Produto],MOD($J8198,ROWS(tblConsorcios[Produto]))+1),"")</f>
        <v>Imóvel IE550 – 240m</v>
      </c>
      <c r="M8198" s="20" cm="1">
        <f t="array" ref="M8198">IFERROR(INDEX(tblConsorcios[Valor da Carta (R$)],MOD($J8198,ROWS(tblConsorcios[Produto]))+1),"")</f>
        <v>550000</v>
      </c>
      <c r="N8198" s="2" cm="1">
        <f t="array" ref="N8198">IFERROR(INDEX(tblConsorcios[Prazo (meses)],MOD($J8198,ROWS(tblConsorcios[Produto]))+1),"")</f>
        <v>240</v>
      </c>
      <c r="O8198" s="20" cm="1">
        <f t="array" ref="O8198">IFERROR(INDEX(tblConsorcios[Parcela Mensal (R$)],MOD($J8198,ROWS(tblConsorcios[Produto]))+1),"")</f>
        <v>2951.67</v>
      </c>
      <c r="P8198" s="20" t="str" cm="1">
        <f t="array" ref="P8198">IFERROR(INDEX(tblClientes[Dividendo Mensal (R$)],INT($J8198/ROWS(tblConsorcios[Produto]))+1),"")</f>
        <v/>
      </c>
      <c r="Q8198" s="20" t="str">
        <f t="shared" si="385"/>
        <v/>
      </c>
      <c r="R8198">
        <f t="shared" si="386"/>
        <v>0</v>
      </c>
    </row>
    <row r="8199" spans="10:18" x14ac:dyDescent="0.2">
      <c r="J8199">
        <f t="shared" si="384"/>
        <v>8197</v>
      </c>
      <c r="K8199" t="str" cm="1">
        <f t="array" ref="K8199">IFERROR(INDEX(tblClientes[Cliente],INT($J8199/ROWS(tblConsorcios[Produto]))+1),"")</f>
        <v/>
      </c>
      <c r="L8199" t="str" cm="1">
        <f t="array" ref="L8199">IFERROR(INDEX(tblConsorcios[Produto],MOD($J8199,ROWS(tblConsorcios[Produto]))+1),"")</f>
        <v>Imóvel IE550 – 220m</v>
      </c>
      <c r="M8199" s="20" cm="1">
        <f t="array" ref="M8199">IFERROR(INDEX(tblConsorcios[Valor da Carta (R$)],MOD($J8199,ROWS(tblConsorcios[Produto]))+1),"")</f>
        <v>550000</v>
      </c>
      <c r="N8199" s="2" cm="1">
        <f t="array" ref="N8199">IFERROR(INDEX(tblConsorcios[Prazo (meses)],MOD($J8199,ROWS(tblConsorcios[Produto]))+1),"")</f>
        <v>220</v>
      </c>
      <c r="O8199" s="20" cm="1">
        <f t="array" ref="O8199">IFERROR(INDEX(tblConsorcios[Parcela Mensal (R$)],MOD($J8199,ROWS(tblConsorcios[Produto]))+1),"")</f>
        <v>3195</v>
      </c>
      <c r="P8199" s="20" t="str" cm="1">
        <f t="array" ref="P8199">IFERROR(INDEX(tblClientes[Dividendo Mensal (R$)],INT($J8199/ROWS(tblConsorcios[Produto]))+1),"")</f>
        <v/>
      </c>
      <c r="Q8199" s="20" t="str">
        <f t="shared" si="385"/>
        <v/>
      </c>
      <c r="R8199">
        <f t="shared" si="386"/>
        <v>0</v>
      </c>
    </row>
    <row r="8200" spans="10:18" x14ac:dyDescent="0.2">
      <c r="J8200">
        <f t="shared" si="384"/>
        <v>8198</v>
      </c>
      <c r="K8200" t="str" cm="1">
        <f t="array" ref="K8200">IFERROR(INDEX(tblClientes[Cliente],INT($J8200/ROWS(tblConsorcios[Produto]))+1),"")</f>
        <v/>
      </c>
      <c r="L8200" t="str" cm="1">
        <f t="array" ref="L8200">IFERROR(INDEX(tblConsorcios[Produto],MOD($J8200,ROWS(tblConsorcios[Produto]))+1),"")</f>
        <v>Imóvel IE550 – 200m</v>
      </c>
      <c r="M8200" s="20" cm="1">
        <f t="array" ref="M8200">IFERROR(INDEX(tblConsorcios[Valor da Carta (R$)],MOD($J8200,ROWS(tblConsorcios[Produto]))+1),"")</f>
        <v>550000</v>
      </c>
      <c r="N8200" s="2" cm="1">
        <f t="array" ref="N8200">IFERROR(INDEX(tblConsorcios[Prazo (meses)],MOD($J8200,ROWS(tblConsorcios[Produto]))+1),"")</f>
        <v>200</v>
      </c>
      <c r="O8200" s="20" cm="1">
        <f t="array" ref="O8200">IFERROR(INDEX(tblConsorcios[Parcela Mensal (R$)],MOD($J8200,ROWS(tblConsorcios[Produto]))+1),"")</f>
        <v>3487</v>
      </c>
      <c r="P8200" s="20" t="str" cm="1">
        <f t="array" ref="P8200">IFERROR(INDEX(tblClientes[Dividendo Mensal (R$)],INT($J8200/ROWS(tblConsorcios[Produto]))+1),"")</f>
        <v/>
      </c>
      <c r="Q8200" s="20" t="str">
        <f t="shared" si="385"/>
        <v/>
      </c>
      <c r="R8200">
        <f t="shared" si="386"/>
        <v>0</v>
      </c>
    </row>
    <row r="8201" spans="10:18" x14ac:dyDescent="0.2">
      <c r="J8201">
        <f t="shared" si="384"/>
        <v>8199</v>
      </c>
      <c r="K8201" t="str" cm="1">
        <f t="array" ref="K8201">IFERROR(INDEX(tblClientes[Cliente],INT($J8201/ROWS(tblConsorcios[Produto]))+1),"")</f>
        <v/>
      </c>
      <c r="L8201" t="str" cm="1">
        <f t="array" ref="L8201">IFERROR(INDEX(tblConsorcios[Produto],MOD($J8201,ROWS(tblConsorcios[Produto]))+1),"")</f>
        <v>Imóvel IE530 – 240m</v>
      </c>
      <c r="M8201" s="20" cm="1">
        <f t="array" ref="M8201">IFERROR(INDEX(tblConsorcios[Valor da Carta (R$)],MOD($J8201,ROWS(tblConsorcios[Produto]))+1),"")</f>
        <v>530000</v>
      </c>
      <c r="N8201" s="2" cm="1">
        <f t="array" ref="N8201">IFERROR(INDEX(tblConsorcios[Prazo (meses)],MOD($J8201,ROWS(tblConsorcios[Produto]))+1),"")</f>
        <v>240</v>
      </c>
      <c r="O8201" s="20" cm="1">
        <f t="array" ref="O8201">IFERROR(INDEX(tblConsorcios[Parcela Mensal (R$)],MOD($J8201,ROWS(tblConsorcios[Produto]))+1),"")</f>
        <v>2844.33</v>
      </c>
      <c r="P8201" s="20" t="str" cm="1">
        <f t="array" ref="P8201">IFERROR(INDEX(tblClientes[Dividendo Mensal (R$)],INT($J8201/ROWS(tblConsorcios[Produto]))+1),"")</f>
        <v/>
      </c>
      <c r="Q8201" s="20" t="str">
        <f t="shared" si="385"/>
        <v/>
      </c>
      <c r="R8201">
        <f t="shared" si="386"/>
        <v>0</v>
      </c>
    </row>
    <row r="8202" spans="10:18" x14ac:dyDescent="0.2">
      <c r="J8202">
        <f t="shared" si="384"/>
        <v>8200</v>
      </c>
      <c r="K8202" t="str" cm="1">
        <f t="array" ref="K8202">IFERROR(INDEX(tblClientes[Cliente],INT($J8202/ROWS(tblConsorcios[Produto]))+1),"")</f>
        <v/>
      </c>
      <c r="L8202" t="str" cm="1">
        <f t="array" ref="L8202">IFERROR(INDEX(tblConsorcios[Produto],MOD($J8202,ROWS(tblConsorcios[Produto]))+1),"")</f>
        <v>Imóvel IE530 – 220m</v>
      </c>
      <c r="M8202" s="20" cm="1">
        <f t="array" ref="M8202">IFERROR(INDEX(tblConsorcios[Valor da Carta (R$)],MOD($J8202,ROWS(tblConsorcios[Produto]))+1),"")</f>
        <v>530000</v>
      </c>
      <c r="N8202" s="2" cm="1">
        <f t="array" ref="N8202">IFERROR(INDEX(tblConsorcios[Prazo (meses)],MOD($J8202,ROWS(tblConsorcios[Produto]))+1),"")</f>
        <v>220</v>
      </c>
      <c r="O8202" s="20" cm="1">
        <f t="array" ref="O8202">IFERROR(INDEX(tblConsorcios[Parcela Mensal (R$)],MOD($J8202,ROWS(tblConsorcios[Produto]))+1),"")</f>
        <v>3078.82</v>
      </c>
      <c r="P8202" s="20" t="str" cm="1">
        <f t="array" ref="P8202">IFERROR(INDEX(tblClientes[Dividendo Mensal (R$)],INT($J8202/ROWS(tblConsorcios[Produto]))+1),"")</f>
        <v/>
      </c>
      <c r="Q8202" s="20" t="str">
        <f t="shared" si="385"/>
        <v/>
      </c>
      <c r="R8202">
        <f t="shared" si="386"/>
        <v>0</v>
      </c>
    </row>
    <row r="8203" spans="10:18" x14ac:dyDescent="0.2">
      <c r="J8203">
        <f t="shared" si="384"/>
        <v>8201</v>
      </c>
      <c r="K8203" t="str" cm="1">
        <f t="array" ref="K8203">IFERROR(INDEX(tblClientes[Cliente],INT($J8203/ROWS(tblConsorcios[Produto]))+1),"")</f>
        <v/>
      </c>
      <c r="L8203" t="str" cm="1">
        <f t="array" ref="L8203">IFERROR(INDEX(tblConsorcios[Produto],MOD($J8203,ROWS(tblConsorcios[Produto]))+1),"")</f>
        <v>Imóvel IE530 – 200m</v>
      </c>
      <c r="M8203" s="20" cm="1">
        <f t="array" ref="M8203">IFERROR(INDEX(tblConsorcios[Valor da Carta (R$)],MOD($J8203,ROWS(tblConsorcios[Produto]))+1),"")</f>
        <v>530000</v>
      </c>
      <c r="N8203" s="2" cm="1">
        <f t="array" ref="N8203">IFERROR(INDEX(tblConsorcios[Prazo (meses)],MOD($J8203,ROWS(tblConsorcios[Produto]))+1),"")</f>
        <v>200</v>
      </c>
      <c r="O8203" s="20" cm="1">
        <f t="array" ref="O8203">IFERROR(INDEX(tblConsorcios[Parcela Mensal (R$)],MOD($J8203,ROWS(tblConsorcios[Produto]))+1),"")</f>
        <v>3360.2</v>
      </c>
      <c r="P8203" s="20" t="str" cm="1">
        <f t="array" ref="P8203">IFERROR(INDEX(tblClientes[Dividendo Mensal (R$)],INT($J8203/ROWS(tblConsorcios[Produto]))+1),"")</f>
        <v/>
      </c>
      <c r="Q8203" s="20" t="str">
        <f t="shared" si="385"/>
        <v/>
      </c>
      <c r="R8203">
        <f t="shared" si="386"/>
        <v>0</v>
      </c>
    </row>
    <row r="8204" spans="10:18" x14ac:dyDescent="0.2">
      <c r="J8204">
        <f t="shared" si="384"/>
        <v>8202</v>
      </c>
      <c r="K8204" t="str" cm="1">
        <f t="array" ref="K8204">IFERROR(INDEX(tblClientes[Cliente],INT($J8204/ROWS(tblConsorcios[Produto]))+1),"")</f>
        <v/>
      </c>
      <c r="L8204" t="str" cm="1">
        <f t="array" ref="L8204">IFERROR(INDEX(tblConsorcios[Produto],MOD($J8204,ROWS(tblConsorcios[Produto]))+1),"")</f>
        <v>Imóvel IE500 – 240m</v>
      </c>
      <c r="M8204" s="20" cm="1">
        <f t="array" ref="M8204">IFERROR(INDEX(tblConsorcios[Valor da Carta (R$)],MOD($J8204,ROWS(tblConsorcios[Produto]))+1),"")</f>
        <v>500000</v>
      </c>
      <c r="N8204" s="2" cm="1">
        <f t="array" ref="N8204">IFERROR(INDEX(tblConsorcios[Prazo (meses)],MOD($J8204,ROWS(tblConsorcios[Produto]))+1),"")</f>
        <v>240</v>
      </c>
      <c r="O8204" s="20" cm="1">
        <f t="array" ref="O8204">IFERROR(INDEX(tblConsorcios[Parcela Mensal (R$)],MOD($J8204,ROWS(tblConsorcios[Produto]))+1),"")</f>
        <v>2683.33</v>
      </c>
      <c r="P8204" s="20" t="str" cm="1">
        <f t="array" ref="P8204">IFERROR(INDEX(tblClientes[Dividendo Mensal (R$)],INT($J8204/ROWS(tblConsorcios[Produto]))+1),"")</f>
        <v/>
      </c>
      <c r="Q8204" s="20" t="str">
        <f t="shared" si="385"/>
        <v/>
      </c>
      <c r="R8204">
        <f t="shared" si="386"/>
        <v>0</v>
      </c>
    </row>
    <row r="8205" spans="10:18" x14ac:dyDescent="0.2">
      <c r="J8205">
        <f t="shared" si="384"/>
        <v>8203</v>
      </c>
      <c r="K8205" t="str" cm="1">
        <f t="array" ref="K8205">IFERROR(INDEX(tblClientes[Cliente],INT($J8205/ROWS(tblConsorcios[Produto]))+1),"")</f>
        <v/>
      </c>
      <c r="L8205" t="str" cm="1">
        <f t="array" ref="L8205">IFERROR(INDEX(tblConsorcios[Produto],MOD($J8205,ROWS(tblConsorcios[Produto]))+1),"")</f>
        <v>Imóvel IE500 – 220m</v>
      </c>
      <c r="M8205" s="20" cm="1">
        <f t="array" ref="M8205">IFERROR(INDEX(tblConsorcios[Valor da Carta (R$)],MOD($J8205,ROWS(tblConsorcios[Produto]))+1),"")</f>
        <v>500000</v>
      </c>
      <c r="N8205" s="2" cm="1">
        <f t="array" ref="N8205">IFERROR(INDEX(tblConsorcios[Prazo (meses)],MOD($J8205,ROWS(tblConsorcios[Produto]))+1),"")</f>
        <v>220</v>
      </c>
      <c r="O8205" s="20" cm="1">
        <f t="array" ref="O8205">IFERROR(INDEX(tblConsorcios[Parcela Mensal (R$)],MOD($J8205,ROWS(tblConsorcios[Produto]))+1),"")</f>
        <v>2904.55</v>
      </c>
      <c r="P8205" s="20" t="str" cm="1">
        <f t="array" ref="P8205">IFERROR(INDEX(tblClientes[Dividendo Mensal (R$)],INT($J8205/ROWS(tblConsorcios[Produto]))+1),"")</f>
        <v/>
      </c>
      <c r="Q8205" s="20" t="str">
        <f t="shared" si="385"/>
        <v/>
      </c>
      <c r="R8205">
        <f t="shared" si="386"/>
        <v>0</v>
      </c>
    </row>
    <row r="8206" spans="10:18" x14ac:dyDescent="0.2">
      <c r="J8206">
        <f t="shared" si="384"/>
        <v>8204</v>
      </c>
      <c r="K8206" t="str" cm="1">
        <f t="array" ref="K8206">IFERROR(INDEX(tblClientes[Cliente],INT($J8206/ROWS(tblConsorcios[Produto]))+1),"")</f>
        <v/>
      </c>
      <c r="L8206" t="str" cm="1">
        <f t="array" ref="L8206">IFERROR(INDEX(tblConsorcios[Produto],MOD($J8206,ROWS(tblConsorcios[Produto]))+1),"")</f>
        <v>Imóvel IE500 – 200m</v>
      </c>
      <c r="M8206" s="20" cm="1">
        <f t="array" ref="M8206">IFERROR(INDEX(tblConsorcios[Valor da Carta (R$)],MOD($J8206,ROWS(tblConsorcios[Produto]))+1),"")</f>
        <v>500000</v>
      </c>
      <c r="N8206" s="2" cm="1">
        <f t="array" ref="N8206">IFERROR(INDEX(tblConsorcios[Prazo (meses)],MOD($J8206,ROWS(tblConsorcios[Produto]))+1),"")</f>
        <v>200</v>
      </c>
      <c r="O8206" s="20" cm="1">
        <f t="array" ref="O8206">IFERROR(INDEX(tblConsorcios[Parcela Mensal (R$)],MOD($J8206,ROWS(tblConsorcios[Produto]))+1),"")</f>
        <v>3170</v>
      </c>
      <c r="P8206" s="20" t="str" cm="1">
        <f t="array" ref="P8206">IFERROR(INDEX(tblClientes[Dividendo Mensal (R$)],INT($J8206/ROWS(tblConsorcios[Produto]))+1),"")</f>
        <v/>
      </c>
      <c r="Q8206" s="20" t="str">
        <f t="shared" si="385"/>
        <v/>
      </c>
      <c r="R8206">
        <f t="shared" si="386"/>
        <v>0</v>
      </c>
    </row>
    <row r="8207" spans="10:18" x14ac:dyDescent="0.2">
      <c r="J8207">
        <f t="shared" si="384"/>
        <v>8205</v>
      </c>
      <c r="K8207" t="str" cm="1">
        <f t="array" ref="K8207">IFERROR(INDEX(tblClientes[Cliente],INT($J8207/ROWS(tblConsorcios[Produto]))+1),"")</f>
        <v/>
      </c>
      <c r="L8207" t="str" cm="1">
        <f t="array" ref="L8207">IFERROR(INDEX(tblConsorcios[Produto],MOD($J8207,ROWS(tblConsorcios[Produto]))+1),"")</f>
        <v>Imóvel IE480 – 240m</v>
      </c>
      <c r="M8207" s="20" cm="1">
        <f t="array" ref="M8207">IFERROR(INDEX(tblConsorcios[Valor da Carta (R$)],MOD($J8207,ROWS(tblConsorcios[Produto]))+1),"")</f>
        <v>480000</v>
      </c>
      <c r="N8207" s="2" cm="1">
        <f t="array" ref="N8207">IFERROR(INDEX(tblConsorcios[Prazo (meses)],MOD($J8207,ROWS(tblConsorcios[Produto]))+1),"")</f>
        <v>240</v>
      </c>
      <c r="O8207" s="20" cm="1">
        <f t="array" ref="O8207">IFERROR(INDEX(tblConsorcios[Parcela Mensal (R$)],MOD($J8207,ROWS(tblConsorcios[Produto]))+1),"")</f>
        <v>2576</v>
      </c>
      <c r="P8207" s="20" t="str" cm="1">
        <f t="array" ref="P8207">IFERROR(INDEX(tblClientes[Dividendo Mensal (R$)],INT($J8207/ROWS(tblConsorcios[Produto]))+1),"")</f>
        <v/>
      </c>
      <c r="Q8207" s="20" t="str">
        <f t="shared" si="385"/>
        <v/>
      </c>
      <c r="R8207">
        <f t="shared" si="386"/>
        <v>0</v>
      </c>
    </row>
    <row r="8208" spans="10:18" x14ac:dyDescent="0.2">
      <c r="J8208">
        <f t="shared" si="384"/>
        <v>8206</v>
      </c>
      <c r="K8208" t="str" cm="1">
        <f t="array" ref="K8208">IFERROR(INDEX(tblClientes[Cliente],INT($J8208/ROWS(tblConsorcios[Produto]))+1),"")</f>
        <v/>
      </c>
      <c r="L8208" t="str" cm="1">
        <f t="array" ref="L8208">IFERROR(INDEX(tblConsorcios[Produto],MOD($J8208,ROWS(tblConsorcios[Produto]))+1),"")</f>
        <v>Imóvel IE480 – 220m</v>
      </c>
      <c r="M8208" s="20" cm="1">
        <f t="array" ref="M8208">IFERROR(INDEX(tblConsorcios[Valor da Carta (R$)],MOD($J8208,ROWS(tblConsorcios[Produto]))+1),"")</f>
        <v>480000</v>
      </c>
      <c r="N8208" s="2" cm="1">
        <f t="array" ref="N8208">IFERROR(INDEX(tblConsorcios[Prazo (meses)],MOD($J8208,ROWS(tblConsorcios[Produto]))+1),"")</f>
        <v>220</v>
      </c>
      <c r="O8208" s="20" cm="1">
        <f t="array" ref="O8208">IFERROR(INDEX(tblConsorcios[Parcela Mensal (R$)],MOD($J8208,ROWS(tblConsorcios[Produto]))+1),"")</f>
        <v>2788.36</v>
      </c>
      <c r="P8208" s="20" t="str" cm="1">
        <f t="array" ref="P8208">IFERROR(INDEX(tblClientes[Dividendo Mensal (R$)],INT($J8208/ROWS(tblConsorcios[Produto]))+1),"")</f>
        <v/>
      </c>
      <c r="Q8208" s="20" t="str">
        <f t="shared" si="385"/>
        <v/>
      </c>
      <c r="R8208">
        <f t="shared" si="386"/>
        <v>0</v>
      </c>
    </row>
    <row r="8209" spans="10:18" x14ac:dyDescent="0.2">
      <c r="J8209">
        <f t="shared" si="384"/>
        <v>8207</v>
      </c>
      <c r="K8209" t="str" cm="1">
        <f t="array" ref="K8209">IFERROR(INDEX(tblClientes[Cliente],INT($J8209/ROWS(tblConsorcios[Produto]))+1),"")</f>
        <v/>
      </c>
      <c r="L8209" t="str" cm="1">
        <f t="array" ref="L8209">IFERROR(INDEX(tblConsorcios[Produto],MOD($J8209,ROWS(tblConsorcios[Produto]))+1),"")</f>
        <v>Imóvel IE480 – 200m</v>
      </c>
      <c r="M8209" s="20" cm="1">
        <f t="array" ref="M8209">IFERROR(INDEX(tblConsorcios[Valor da Carta (R$)],MOD($J8209,ROWS(tblConsorcios[Produto]))+1),"")</f>
        <v>480000</v>
      </c>
      <c r="N8209" s="2" cm="1">
        <f t="array" ref="N8209">IFERROR(INDEX(tblConsorcios[Prazo (meses)],MOD($J8209,ROWS(tblConsorcios[Produto]))+1),"")</f>
        <v>200</v>
      </c>
      <c r="O8209" s="20" cm="1">
        <f t="array" ref="O8209">IFERROR(INDEX(tblConsorcios[Parcela Mensal (R$)],MOD($J8209,ROWS(tblConsorcios[Produto]))+1),"")</f>
        <v>3043.2</v>
      </c>
      <c r="P8209" s="20" t="str" cm="1">
        <f t="array" ref="P8209">IFERROR(INDEX(tblClientes[Dividendo Mensal (R$)],INT($J8209/ROWS(tblConsorcios[Produto]))+1),"")</f>
        <v/>
      </c>
      <c r="Q8209" s="20" t="str">
        <f t="shared" si="385"/>
        <v/>
      </c>
      <c r="R8209">
        <f t="shared" si="386"/>
        <v>0</v>
      </c>
    </row>
    <row r="8210" spans="10:18" x14ac:dyDescent="0.2">
      <c r="J8210">
        <f t="shared" si="384"/>
        <v>8208</v>
      </c>
      <c r="K8210" t="str" cm="1">
        <f t="array" ref="K8210">IFERROR(INDEX(tblClientes[Cliente],INT($J8210/ROWS(tblConsorcios[Produto]))+1),"")</f>
        <v/>
      </c>
      <c r="L8210" t="str" cm="1">
        <f t="array" ref="L8210">IFERROR(INDEX(tblConsorcios[Produto],MOD($J8210,ROWS(tblConsorcios[Produto]))+1),"")</f>
        <v>Imóvel IE450 – 240m</v>
      </c>
      <c r="M8210" s="20" cm="1">
        <f t="array" ref="M8210">IFERROR(INDEX(tblConsorcios[Valor da Carta (R$)],MOD($J8210,ROWS(tblConsorcios[Produto]))+1),"")</f>
        <v>450000</v>
      </c>
      <c r="N8210" s="2" cm="1">
        <f t="array" ref="N8210">IFERROR(INDEX(tblConsorcios[Prazo (meses)],MOD($J8210,ROWS(tblConsorcios[Produto]))+1),"")</f>
        <v>240</v>
      </c>
      <c r="O8210" s="20" cm="1">
        <f t="array" ref="O8210">IFERROR(INDEX(tblConsorcios[Parcela Mensal (R$)],MOD($J8210,ROWS(tblConsorcios[Produto]))+1),"")</f>
        <v>2415</v>
      </c>
      <c r="P8210" s="20" t="str" cm="1">
        <f t="array" ref="P8210">IFERROR(INDEX(tblClientes[Dividendo Mensal (R$)],INT($J8210/ROWS(tblConsorcios[Produto]))+1),"")</f>
        <v/>
      </c>
      <c r="Q8210" s="20" t="str">
        <f t="shared" si="385"/>
        <v/>
      </c>
      <c r="R8210">
        <f t="shared" si="386"/>
        <v>0</v>
      </c>
    </row>
    <row r="8211" spans="10:18" x14ac:dyDescent="0.2">
      <c r="J8211">
        <f t="shared" si="384"/>
        <v>8209</v>
      </c>
      <c r="K8211" t="str" cm="1">
        <f t="array" ref="K8211">IFERROR(INDEX(tblClientes[Cliente],INT($J8211/ROWS(tblConsorcios[Produto]))+1),"")</f>
        <v/>
      </c>
      <c r="L8211" t="str" cm="1">
        <f t="array" ref="L8211">IFERROR(INDEX(tblConsorcios[Produto],MOD($J8211,ROWS(tblConsorcios[Produto]))+1),"")</f>
        <v>Imóvel IE450 – 220m</v>
      </c>
      <c r="M8211" s="20" cm="1">
        <f t="array" ref="M8211">IFERROR(INDEX(tblConsorcios[Valor da Carta (R$)],MOD($J8211,ROWS(tblConsorcios[Produto]))+1),"")</f>
        <v>450000</v>
      </c>
      <c r="N8211" s="2" cm="1">
        <f t="array" ref="N8211">IFERROR(INDEX(tblConsorcios[Prazo (meses)],MOD($J8211,ROWS(tblConsorcios[Produto]))+1),"")</f>
        <v>220</v>
      </c>
      <c r="O8211" s="20" cm="1">
        <f t="array" ref="O8211">IFERROR(INDEX(tblConsorcios[Parcela Mensal (R$)],MOD($J8211,ROWS(tblConsorcios[Produto]))+1),"")</f>
        <v>2614.09</v>
      </c>
      <c r="P8211" s="20" t="str" cm="1">
        <f t="array" ref="P8211">IFERROR(INDEX(tblClientes[Dividendo Mensal (R$)],INT($J8211/ROWS(tblConsorcios[Produto]))+1),"")</f>
        <v/>
      </c>
      <c r="Q8211" s="20" t="str">
        <f t="shared" si="385"/>
        <v/>
      </c>
      <c r="R8211">
        <f t="shared" si="386"/>
        <v>0</v>
      </c>
    </row>
    <row r="8212" spans="10:18" x14ac:dyDescent="0.2">
      <c r="J8212">
        <f t="shared" si="384"/>
        <v>8210</v>
      </c>
      <c r="K8212" t="str" cm="1">
        <f t="array" ref="K8212">IFERROR(INDEX(tblClientes[Cliente],INT($J8212/ROWS(tblConsorcios[Produto]))+1),"")</f>
        <v/>
      </c>
      <c r="L8212" t="str" cm="1">
        <f t="array" ref="L8212">IFERROR(INDEX(tblConsorcios[Produto],MOD($J8212,ROWS(tblConsorcios[Produto]))+1),"")</f>
        <v>Imóvel IE450 – 200m</v>
      </c>
      <c r="M8212" s="20" cm="1">
        <f t="array" ref="M8212">IFERROR(INDEX(tblConsorcios[Valor da Carta (R$)],MOD($J8212,ROWS(tblConsorcios[Produto]))+1),"")</f>
        <v>450000</v>
      </c>
      <c r="N8212" s="2" cm="1">
        <f t="array" ref="N8212">IFERROR(INDEX(tblConsorcios[Prazo (meses)],MOD($J8212,ROWS(tblConsorcios[Produto]))+1),"")</f>
        <v>200</v>
      </c>
      <c r="O8212" s="20" cm="1">
        <f t="array" ref="O8212">IFERROR(INDEX(tblConsorcios[Parcela Mensal (R$)],MOD($J8212,ROWS(tblConsorcios[Produto]))+1),"")</f>
        <v>2853</v>
      </c>
      <c r="P8212" s="20" t="str" cm="1">
        <f t="array" ref="P8212">IFERROR(INDEX(tblClientes[Dividendo Mensal (R$)],INT($J8212/ROWS(tblConsorcios[Produto]))+1),"")</f>
        <v/>
      </c>
      <c r="Q8212" s="20" t="str">
        <f t="shared" si="385"/>
        <v/>
      </c>
      <c r="R8212">
        <f t="shared" si="386"/>
        <v>0</v>
      </c>
    </row>
    <row r="8213" spans="10:18" x14ac:dyDescent="0.2">
      <c r="J8213">
        <f t="shared" si="384"/>
        <v>8211</v>
      </c>
      <c r="K8213" t="str" cm="1">
        <f t="array" ref="K8213">IFERROR(INDEX(tblClientes[Cliente],INT($J8213/ROWS(tblConsorcios[Produto]))+1),"")</f>
        <v/>
      </c>
      <c r="L8213" t="str" cm="1">
        <f t="array" ref="L8213">IFERROR(INDEX(tblConsorcios[Produto],MOD($J8213,ROWS(tblConsorcios[Produto]))+1),"")</f>
        <v>Imóvel IE430 – 240m</v>
      </c>
      <c r="M8213" s="20" cm="1">
        <f t="array" ref="M8213">IFERROR(INDEX(tblConsorcios[Valor da Carta (R$)],MOD($J8213,ROWS(tblConsorcios[Produto]))+1),"")</f>
        <v>430000</v>
      </c>
      <c r="N8213" s="2" cm="1">
        <f t="array" ref="N8213">IFERROR(INDEX(tblConsorcios[Prazo (meses)],MOD($J8213,ROWS(tblConsorcios[Produto]))+1),"")</f>
        <v>240</v>
      </c>
      <c r="O8213" s="20" cm="1">
        <f t="array" ref="O8213">IFERROR(INDEX(tblConsorcios[Parcela Mensal (R$)],MOD($J8213,ROWS(tblConsorcios[Produto]))+1),"")</f>
        <v>2307.67</v>
      </c>
      <c r="P8213" s="20" t="str" cm="1">
        <f t="array" ref="P8213">IFERROR(INDEX(tblClientes[Dividendo Mensal (R$)],INT($J8213/ROWS(tblConsorcios[Produto]))+1),"")</f>
        <v/>
      </c>
      <c r="Q8213" s="20" t="str">
        <f t="shared" si="385"/>
        <v/>
      </c>
      <c r="R8213">
        <f t="shared" si="386"/>
        <v>0</v>
      </c>
    </row>
    <row r="8214" spans="10:18" x14ac:dyDescent="0.2">
      <c r="J8214">
        <f t="shared" si="384"/>
        <v>8212</v>
      </c>
      <c r="K8214" t="str" cm="1">
        <f t="array" ref="K8214">IFERROR(INDEX(tblClientes[Cliente],INT($J8214/ROWS(tblConsorcios[Produto]))+1),"")</f>
        <v/>
      </c>
      <c r="L8214" t="str" cm="1">
        <f t="array" ref="L8214">IFERROR(INDEX(tblConsorcios[Produto],MOD($J8214,ROWS(tblConsorcios[Produto]))+1),"")</f>
        <v>Imóvel IE430 – 220m</v>
      </c>
      <c r="M8214" s="20" cm="1">
        <f t="array" ref="M8214">IFERROR(INDEX(tblConsorcios[Valor da Carta (R$)],MOD($J8214,ROWS(tblConsorcios[Produto]))+1),"")</f>
        <v>430000</v>
      </c>
      <c r="N8214" s="2" cm="1">
        <f t="array" ref="N8214">IFERROR(INDEX(tblConsorcios[Prazo (meses)],MOD($J8214,ROWS(tblConsorcios[Produto]))+1),"")</f>
        <v>220</v>
      </c>
      <c r="O8214" s="20" cm="1">
        <f t="array" ref="O8214">IFERROR(INDEX(tblConsorcios[Parcela Mensal (R$)],MOD($J8214,ROWS(tblConsorcios[Produto]))+1),"")</f>
        <v>2497.91</v>
      </c>
      <c r="P8214" s="20" t="str" cm="1">
        <f t="array" ref="P8214">IFERROR(INDEX(tblClientes[Dividendo Mensal (R$)],INT($J8214/ROWS(tblConsorcios[Produto]))+1),"")</f>
        <v/>
      </c>
      <c r="Q8214" s="20" t="str">
        <f t="shared" si="385"/>
        <v/>
      </c>
      <c r="R8214">
        <f t="shared" si="386"/>
        <v>0</v>
      </c>
    </row>
    <row r="8215" spans="10:18" x14ac:dyDescent="0.2">
      <c r="J8215">
        <f t="shared" si="384"/>
        <v>8213</v>
      </c>
      <c r="K8215" t="str" cm="1">
        <f t="array" ref="K8215">IFERROR(INDEX(tblClientes[Cliente],INT($J8215/ROWS(tblConsorcios[Produto]))+1),"")</f>
        <v/>
      </c>
      <c r="L8215" t="str" cm="1">
        <f t="array" ref="L8215">IFERROR(INDEX(tblConsorcios[Produto],MOD($J8215,ROWS(tblConsorcios[Produto]))+1),"")</f>
        <v>Imóvel IE430 – 200m</v>
      </c>
      <c r="M8215" s="20" cm="1">
        <f t="array" ref="M8215">IFERROR(INDEX(tblConsorcios[Valor da Carta (R$)],MOD($J8215,ROWS(tblConsorcios[Produto]))+1),"")</f>
        <v>430000</v>
      </c>
      <c r="N8215" s="2" cm="1">
        <f t="array" ref="N8215">IFERROR(INDEX(tblConsorcios[Prazo (meses)],MOD($J8215,ROWS(tblConsorcios[Produto]))+1),"")</f>
        <v>200</v>
      </c>
      <c r="O8215" s="20" cm="1">
        <f t="array" ref="O8215">IFERROR(INDEX(tblConsorcios[Parcela Mensal (R$)],MOD($J8215,ROWS(tblConsorcios[Produto]))+1),"")</f>
        <v>2726.2</v>
      </c>
      <c r="P8215" s="20" t="str" cm="1">
        <f t="array" ref="P8215">IFERROR(INDEX(tblClientes[Dividendo Mensal (R$)],INT($J8215/ROWS(tblConsorcios[Produto]))+1),"")</f>
        <v/>
      </c>
      <c r="Q8215" s="20" t="str">
        <f t="shared" si="385"/>
        <v/>
      </c>
      <c r="R8215">
        <f t="shared" si="386"/>
        <v>0</v>
      </c>
    </row>
    <row r="8216" spans="10:18" x14ac:dyDescent="0.2">
      <c r="J8216">
        <f t="shared" si="384"/>
        <v>8214</v>
      </c>
      <c r="K8216" t="str" cm="1">
        <f t="array" ref="K8216">IFERROR(INDEX(tblClientes[Cliente],INT($J8216/ROWS(tblConsorcios[Produto]))+1),"")</f>
        <v/>
      </c>
      <c r="L8216" t="str" cm="1">
        <f t="array" ref="L8216">IFERROR(INDEX(tblConsorcios[Produto],MOD($J8216,ROWS(tblConsorcios[Produto]))+1),"")</f>
        <v>Imóvel IE400 – 240m</v>
      </c>
      <c r="M8216" s="20" cm="1">
        <f t="array" ref="M8216">IFERROR(INDEX(tblConsorcios[Valor da Carta (R$)],MOD($J8216,ROWS(tblConsorcios[Produto]))+1),"")</f>
        <v>400000</v>
      </c>
      <c r="N8216" s="2" cm="1">
        <f t="array" ref="N8216">IFERROR(INDEX(tblConsorcios[Prazo (meses)],MOD($J8216,ROWS(tblConsorcios[Produto]))+1),"")</f>
        <v>240</v>
      </c>
      <c r="O8216" s="20" cm="1">
        <f t="array" ref="O8216">IFERROR(INDEX(tblConsorcios[Parcela Mensal (R$)],MOD($J8216,ROWS(tblConsorcios[Produto]))+1),"")</f>
        <v>2146.67</v>
      </c>
      <c r="P8216" s="20" t="str" cm="1">
        <f t="array" ref="P8216">IFERROR(INDEX(tblClientes[Dividendo Mensal (R$)],INT($J8216/ROWS(tblConsorcios[Produto]))+1),"")</f>
        <v/>
      </c>
      <c r="Q8216" s="20" t="str">
        <f t="shared" si="385"/>
        <v/>
      </c>
      <c r="R8216">
        <f t="shared" si="386"/>
        <v>0</v>
      </c>
    </row>
    <row r="8217" spans="10:18" x14ac:dyDescent="0.2">
      <c r="J8217">
        <f t="shared" si="384"/>
        <v>8215</v>
      </c>
      <c r="K8217" t="str" cm="1">
        <f t="array" ref="K8217">IFERROR(INDEX(tblClientes[Cliente],INT($J8217/ROWS(tblConsorcios[Produto]))+1),"")</f>
        <v/>
      </c>
      <c r="L8217" t="str" cm="1">
        <f t="array" ref="L8217">IFERROR(INDEX(tblConsorcios[Produto],MOD($J8217,ROWS(tblConsorcios[Produto]))+1),"")</f>
        <v>Imóvel IE400 – 220m</v>
      </c>
      <c r="M8217" s="20" cm="1">
        <f t="array" ref="M8217">IFERROR(INDEX(tblConsorcios[Valor da Carta (R$)],MOD($J8217,ROWS(tblConsorcios[Produto]))+1),"")</f>
        <v>400000</v>
      </c>
      <c r="N8217" s="2" cm="1">
        <f t="array" ref="N8217">IFERROR(INDEX(tblConsorcios[Prazo (meses)],MOD($J8217,ROWS(tblConsorcios[Produto]))+1),"")</f>
        <v>220</v>
      </c>
      <c r="O8217" s="20" cm="1">
        <f t="array" ref="O8217">IFERROR(INDEX(tblConsorcios[Parcela Mensal (R$)],MOD($J8217,ROWS(tblConsorcios[Produto]))+1),"")</f>
        <v>2323.64</v>
      </c>
      <c r="P8217" s="20" t="str" cm="1">
        <f t="array" ref="P8217">IFERROR(INDEX(tblClientes[Dividendo Mensal (R$)],INT($J8217/ROWS(tblConsorcios[Produto]))+1),"")</f>
        <v/>
      </c>
      <c r="Q8217" s="20" t="str">
        <f t="shared" si="385"/>
        <v/>
      </c>
      <c r="R8217">
        <f t="shared" si="386"/>
        <v>0</v>
      </c>
    </row>
    <row r="8218" spans="10:18" x14ac:dyDescent="0.2">
      <c r="J8218">
        <f t="shared" si="384"/>
        <v>8216</v>
      </c>
      <c r="K8218" t="str" cm="1">
        <f t="array" ref="K8218">IFERROR(INDEX(tblClientes[Cliente],INT($J8218/ROWS(tblConsorcios[Produto]))+1),"")</f>
        <v/>
      </c>
      <c r="L8218" t="str" cm="1">
        <f t="array" ref="L8218">IFERROR(INDEX(tblConsorcios[Produto],MOD($J8218,ROWS(tblConsorcios[Produto]))+1),"")</f>
        <v>Imóvel IE400 – 200m</v>
      </c>
      <c r="M8218" s="20" cm="1">
        <f t="array" ref="M8218">IFERROR(INDEX(tblConsorcios[Valor da Carta (R$)],MOD($J8218,ROWS(tblConsorcios[Produto]))+1),"")</f>
        <v>400000</v>
      </c>
      <c r="N8218" s="2" cm="1">
        <f t="array" ref="N8218">IFERROR(INDEX(tblConsorcios[Prazo (meses)],MOD($J8218,ROWS(tblConsorcios[Produto]))+1),"")</f>
        <v>200</v>
      </c>
      <c r="O8218" s="20" cm="1">
        <f t="array" ref="O8218">IFERROR(INDEX(tblConsorcios[Parcela Mensal (R$)],MOD($J8218,ROWS(tblConsorcios[Produto]))+1),"")</f>
        <v>2536</v>
      </c>
      <c r="P8218" s="20" t="str" cm="1">
        <f t="array" ref="P8218">IFERROR(INDEX(tblClientes[Dividendo Mensal (R$)],INT($J8218/ROWS(tblConsorcios[Produto]))+1),"")</f>
        <v/>
      </c>
      <c r="Q8218" s="20" t="str">
        <f t="shared" si="385"/>
        <v/>
      </c>
      <c r="R8218">
        <f t="shared" si="386"/>
        <v>0</v>
      </c>
    </row>
    <row r="8219" spans="10:18" x14ac:dyDescent="0.2">
      <c r="J8219">
        <f t="shared" si="384"/>
        <v>8217</v>
      </c>
      <c r="K8219" t="str" cm="1">
        <f t="array" ref="K8219">IFERROR(INDEX(tblClientes[Cliente],INT($J8219/ROWS(tblConsorcios[Produto]))+1),"")</f>
        <v/>
      </c>
      <c r="L8219" t="str" cm="1">
        <f t="array" ref="L8219">IFERROR(INDEX(tblConsorcios[Produto],MOD($J8219,ROWS(tblConsorcios[Produto]))+1),"")</f>
        <v>Imóvel IE380 – 240m</v>
      </c>
      <c r="M8219" s="20" cm="1">
        <f t="array" ref="M8219">IFERROR(INDEX(tblConsorcios[Valor da Carta (R$)],MOD($J8219,ROWS(tblConsorcios[Produto]))+1),"")</f>
        <v>380000</v>
      </c>
      <c r="N8219" s="2" cm="1">
        <f t="array" ref="N8219">IFERROR(INDEX(tblConsorcios[Prazo (meses)],MOD($J8219,ROWS(tblConsorcios[Produto]))+1),"")</f>
        <v>240</v>
      </c>
      <c r="O8219" s="20" cm="1">
        <f t="array" ref="O8219">IFERROR(INDEX(tblConsorcios[Parcela Mensal (R$)],MOD($J8219,ROWS(tblConsorcios[Produto]))+1),"")</f>
        <v>2039.33</v>
      </c>
      <c r="P8219" s="20" t="str" cm="1">
        <f t="array" ref="P8219">IFERROR(INDEX(tblClientes[Dividendo Mensal (R$)],INT($J8219/ROWS(tblConsorcios[Produto]))+1),"")</f>
        <v/>
      </c>
      <c r="Q8219" s="20" t="str">
        <f t="shared" si="385"/>
        <v/>
      </c>
      <c r="R8219">
        <f t="shared" si="386"/>
        <v>0</v>
      </c>
    </row>
    <row r="8220" spans="10:18" x14ac:dyDescent="0.2">
      <c r="J8220">
        <f t="shared" si="384"/>
        <v>8218</v>
      </c>
      <c r="K8220" t="str" cm="1">
        <f t="array" ref="K8220">IFERROR(INDEX(tblClientes[Cliente],INT($J8220/ROWS(tblConsorcios[Produto]))+1),"")</f>
        <v/>
      </c>
      <c r="L8220" t="str" cm="1">
        <f t="array" ref="L8220">IFERROR(INDEX(tblConsorcios[Produto],MOD($J8220,ROWS(tblConsorcios[Produto]))+1),"")</f>
        <v>Imóvel IE380 – 220m</v>
      </c>
      <c r="M8220" s="20" cm="1">
        <f t="array" ref="M8220">IFERROR(INDEX(tblConsorcios[Valor da Carta (R$)],MOD($J8220,ROWS(tblConsorcios[Produto]))+1),"")</f>
        <v>380000</v>
      </c>
      <c r="N8220" s="2" cm="1">
        <f t="array" ref="N8220">IFERROR(INDEX(tblConsorcios[Prazo (meses)],MOD($J8220,ROWS(tblConsorcios[Produto]))+1),"")</f>
        <v>220</v>
      </c>
      <c r="O8220" s="20" cm="1">
        <f t="array" ref="O8220">IFERROR(INDEX(tblConsorcios[Parcela Mensal (R$)],MOD($J8220,ROWS(tblConsorcios[Produto]))+1),"")</f>
        <v>2207.4499999999998</v>
      </c>
      <c r="P8220" s="20" t="str" cm="1">
        <f t="array" ref="P8220">IFERROR(INDEX(tblClientes[Dividendo Mensal (R$)],INT($J8220/ROWS(tblConsorcios[Produto]))+1),"")</f>
        <v/>
      </c>
      <c r="Q8220" s="20" t="str">
        <f t="shared" si="385"/>
        <v/>
      </c>
      <c r="R8220">
        <f t="shared" si="386"/>
        <v>0</v>
      </c>
    </row>
    <row r="8221" spans="10:18" x14ac:dyDescent="0.2">
      <c r="J8221">
        <f t="shared" si="384"/>
        <v>8219</v>
      </c>
      <c r="K8221" t="str" cm="1">
        <f t="array" ref="K8221">IFERROR(INDEX(tblClientes[Cliente],INT($J8221/ROWS(tblConsorcios[Produto]))+1),"")</f>
        <v/>
      </c>
      <c r="L8221" t="str" cm="1">
        <f t="array" ref="L8221">IFERROR(INDEX(tblConsorcios[Produto],MOD($J8221,ROWS(tblConsorcios[Produto]))+1),"")</f>
        <v>Imóvel IE380 – 200m</v>
      </c>
      <c r="M8221" s="20" cm="1">
        <f t="array" ref="M8221">IFERROR(INDEX(tblConsorcios[Valor da Carta (R$)],MOD($J8221,ROWS(tblConsorcios[Produto]))+1),"")</f>
        <v>380000</v>
      </c>
      <c r="N8221" s="2" cm="1">
        <f t="array" ref="N8221">IFERROR(INDEX(tblConsorcios[Prazo (meses)],MOD($J8221,ROWS(tblConsorcios[Produto]))+1),"")</f>
        <v>200</v>
      </c>
      <c r="O8221" s="20" cm="1">
        <f t="array" ref="O8221">IFERROR(INDEX(tblConsorcios[Parcela Mensal (R$)],MOD($J8221,ROWS(tblConsorcios[Produto]))+1),"")</f>
        <v>2409.1999999999998</v>
      </c>
      <c r="P8221" s="20" t="str" cm="1">
        <f t="array" ref="P8221">IFERROR(INDEX(tblClientes[Dividendo Mensal (R$)],INT($J8221/ROWS(tblConsorcios[Produto]))+1),"")</f>
        <v/>
      </c>
      <c r="Q8221" s="20" t="str">
        <f t="shared" si="385"/>
        <v/>
      </c>
      <c r="R8221">
        <f t="shared" si="386"/>
        <v>0</v>
      </c>
    </row>
    <row r="8222" spans="10:18" x14ac:dyDescent="0.2">
      <c r="J8222">
        <f t="shared" si="384"/>
        <v>8220</v>
      </c>
      <c r="K8222" t="str" cm="1">
        <f t="array" ref="K8222">IFERROR(INDEX(tblClientes[Cliente],INT($J8222/ROWS(tblConsorcios[Produto]))+1),"")</f>
        <v/>
      </c>
      <c r="L8222" t="str" cm="1">
        <f t="array" ref="L8222">IFERROR(INDEX(tblConsorcios[Produto],MOD($J8222,ROWS(tblConsorcios[Produto]))+1),"")</f>
        <v>Imóvel IE350 – 240m</v>
      </c>
      <c r="M8222" s="20" cm="1">
        <f t="array" ref="M8222">IFERROR(INDEX(tblConsorcios[Valor da Carta (R$)],MOD($J8222,ROWS(tblConsorcios[Produto]))+1),"")</f>
        <v>350000</v>
      </c>
      <c r="N8222" s="2" cm="1">
        <f t="array" ref="N8222">IFERROR(INDEX(tblConsorcios[Prazo (meses)],MOD($J8222,ROWS(tblConsorcios[Produto]))+1),"")</f>
        <v>240</v>
      </c>
      <c r="O8222" s="20" cm="1">
        <f t="array" ref="O8222">IFERROR(INDEX(tblConsorcios[Parcela Mensal (R$)],MOD($J8222,ROWS(tblConsorcios[Produto]))+1),"")</f>
        <v>1878.33</v>
      </c>
      <c r="P8222" s="20" t="str" cm="1">
        <f t="array" ref="P8222">IFERROR(INDEX(tblClientes[Dividendo Mensal (R$)],INT($J8222/ROWS(tblConsorcios[Produto]))+1),"")</f>
        <v/>
      </c>
      <c r="Q8222" s="20" t="str">
        <f t="shared" si="385"/>
        <v/>
      </c>
      <c r="R8222">
        <f t="shared" si="386"/>
        <v>0</v>
      </c>
    </row>
    <row r="8223" spans="10:18" x14ac:dyDescent="0.2">
      <c r="J8223">
        <f t="shared" si="384"/>
        <v>8221</v>
      </c>
      <c r="K8223" t="str" cm="1">
        <f t="array" ref="K8223">IFERROR(INDEX(tblClientes[Cliente],INT($J8223/ROWS(tblConsorcios[Produto]))+1),"")</f>
        <v/>
      </c>
      <c r="L8223" t="str" cm="1">
        <f t="array" ref="L8223">IFERROR(INDEX(tblConsorcios[Produto],MOD($J8223,ROWS(tblConsorcios[Produto]))+1),"")</f>
        <v>Imóvel IE350 – 220m</v>
      </c>
      <c r="M8223" s="20" cm="1">
        <f t="array" ref="M8223">IFERROR(INDEX(tblConsorcios[Valor da Carta (R$)],MOD($J8223,ROWS(tblConsorcios[Produto]))+1),"")</f>
        <v>350000</v>
      </c>
      <c r="N8223" s="2" cm="1">
        <f t="array" ref="N8223">IFERROR(INDEX(tblConsorcios[Prazo (meses)],MOD($J8223,ROWS(tblConsorcios[Produto]))+1),"")</f>
        <v>220</v>
      </c>
      <c r="O8223" s="20" cm="1">
        <f t="array" ref="O8223">IFERROR(INDEX(tblConsorcios[Parcela Mensal (R$)],MOD($J8223,ROWS(tblConsorcios[Produto]))+1),"")</f>
        <v>2033.18</v>
      </c>
      <c r="P8223" s="20" t="str" cm="1">
        <f t="array" ref="P8223">IFERROR(INDEX(tblClientes[Dividendo Mensal (R$)],INT($J8223/ROWS(tblConsorcios[Produto]))+1),"")</f>
        <v/>
      </c>
      <c r="Q8223" s="20" t="str">
        <f t="shared" si="385"/>
        <v/>
      </c>
      <c r="R8223">
        <f t="shared" si="386"/>
        <v>0</v>
      </c>
    </row>
    <row r="8224" spans="10:18" x14ac:dyDescent="0.2">
      <c r="J8224">
        <f t="shared" si="384"/>
        <v>8222</v>
      </c>
      <c r="K8224" t="str" cm="1">
        <f t="array" ref="K8224">IFERROR(INDEX(tblClientes[Cliente],INT($J8224/ROWS(tblConsorcios[Produto]))+1),"")</f>
        <v/>
      </c>
      <c r="L8224" t="str" cm="1">
        <f t="array" ref="L8224">IFERROR(INDEX(tblConsorcios[Produto],MOD($J8224,ROWS(tblConsorcios[Produto]))+1),"")</f>
        <v>Imóvel IE350 – 200m</v>
      </c>
      <c r="M8224" s="20" cm="1">
        <f t="array" ref="M8224">IFERROR(INDEX(tblConsorcios[Valor da Carta (R$)],MOD($J8224,ROWS(tblConsorcios[Produto]))+1),"")</f>
        <v>350000</v>
      </c>
      <c r="N8224" s="2" cm="1">
        <f t="array" ref="N8224">IFERROR(INDEX(tblConsorcios[Prazo (meses)],MOD($J8224,ROWS(tblConsorcios[Produto]))+1),"")</f>
        <v>200</v>
      </c>
      <c r="O8224" s="20" cm="1">
        <f t="array" ref="O8224">IFERROR(INDEX(tblConsorcios[Parcela Mensal (R$)],MOD($J8224,ROWS(tblConsorcios[Produto]))+1),"")</f>
        <v>2219</v>
      </c>
      <c r="P8224" s="20" t="str" cm="1">
        <f t="array" ref="P8224">IFERROR(INDEX(tblClientes[Dividendo Mensal (R$)],INT($J8224/ROWS(tblConsorcios[Produto]))+1),"")</f>
        <v/>
      </c>
      <c r="Q8224" s="20" t="str">
        <f t="shared" si="385"/>
        <v/>
      </c>
      <c r="R8224">
        <f t="shared" si="386"/>
        <v>0</v>
      </c>
    </row>
    <row r="8225" spans="10:18" x14ac:dyDescent="0.2">
      <c r="J8225">
        <f t="shared" si="384"/>
        <v>8223</v>
      </c>
      <c r="K8225" t="str" cm="1">
        <f t="array" ref="K8225">IFERROR(INDEX(tblClientes[Cliente],INT($J8225/ROWS(tblConsorcios[Produto]))+1),"")</f>
        <v/>
      </c>
      <c r="L8225" t="str" cm="1">
        <f t="array" ref="L8225">IFERROR(INDEX(tblConsorcios[Produto],MOD($J8225,ROWS(tblConsorcios[Produto]))+1),"")</f>
        <v>Imóvel IE330 – 240m</v>
      </c>
      <c r="M8225" s="20" cm="1">
        <f t="array" ref="M8225">IFERROR(INDEX(tblConsorcios[Valor da Carta (R$)],MOD($J8225,ROWS(tblConsorcios[Produto]))+1),"")</f>
        <v>330000</v>
      </c>
      <c r="N8225" s="2" cm="1">
        <f t="array" ref="N8225">IFERROR(INDEX(tblConsorcios[Prazo (meses)],MOD($J8225,ROWS(tblConsorcios[Produto]))+1),"")</f>
        <v>240</v>
      </c>
      <c r="O8225" s="20" cm="1">
        <f t="array" ref="O8225">IFERROR(INDEX(tblConsorcios[Parcela Mensal (R$)],MOD($J8225,ROWS(tblConsorcios[Produto]))+1),"")</f>
        <v>1771</v>
      </c>
      <c r="P8225" s="20" t="str" cm="1">
        <f t="array" ref="P8225">IFERROR(INDEX(tblClientes[Dividendo Mensal (R$)],INT($J8225/ROWS(tblConsorcios[Produto]))+1),"")</f>
        <v/>
      </c>
      <c r="Q8225" s="20" t="str">
        <f t="shared" si="385"/>
        <v/>
      </c>
      <c r="R8225">
        <f t="shared" si="386"/>
        <v>0</v>
      </c>
    </row>
    <row r="8226" spans="10:18" x14ac:dyDescent="0.2">
      <c r="J8226">
        <f t="shared" si="384"/>
        <v>8224</v>
      </c>
      <c r="K8226" t="str" cm="1">
        <f t="array" ref="K8226">IFERROR(INDEX(tblClientes[Cliente],INT($J8226/ROWS(tblConsorcios[Produto]))+1),"")</f>
        <v/>
      </c>
      <c r="L8226" t="str" cm="1">
        <f t="array" ref="L8226">IFERROR(INDEX(tblConsorcios[Produto],MOD($J8226,ROWS(tblConsorcios[Produto]))+1),"")</f>
        <v>Imóvel IE330 – 220m</v>
      </c>
      <c r="M8226" s="20" cm="1">
        <f t="array" ref="M8226">IFERROR(INDEX(tblConsorcios[Valor da Carta (R$)],MOD($J8226,ROWS(tblConsorcios[Produto]))+1),"")</f>
        <v>330000</v>
      </c>
      <c r="N8226" s="2" cm="1">
        <f t="array" ref="N8226">IFERROR(INDEX(tblConsorcios[Prazo (meses)],MOD($J8226,ROWS(tblConsorcios[Produto]))+1),"")</f>
        <v>220</v>
      </c>
      <c r="O8226" s="20" cm="1">
        <f t="array" ref="O8226">IFERROR(INDEX(tblConsorcios[Parcela Mensal (R$)],MOD($J8226,ROWS(tblConsorcios[Produto]))+1),"")</f>
        <v>1917</v>
      </c>
      <c r="P8226" s="20" t="str" cm="1">
        <f t="array" ref="P8226">IFERROR(INDEX(tblClientes[Dividendo Mensal (R$)],INT($J8226/ROWS(tblConsorcios[Produto]))+1),"")</f>
        <v/>
      </c>
      <c r="Q8226" s="20" t="str">
        <f t="shared" si="385"/>
        <v/>
      </c>
      <c r="R8226">
        <f t="shared" si="386"/>
        <v>0</v>
      </c>
    </row>
    <row r="8227" spans="10:18" x14ac:dyDescent="0.2">
      <c r="J8227">
        <f t="shared" si="384"/>
        <v>8225</v>
      </c>
      <c r="K8227" t="str" cm="1">
        <f t="array" ref="K8227">IFERROR(INDEX(tblClientes[Cliente],INT($J8227/ROWS(tblConsorcios[Produto]))+1),"")</f>
        <v/>
      </c>
      <c r="L8227" t="str" cm="1">
        <f t="array" ref="L8227">IFERROR(INDEX(tblConsorcios[Produto],MOD($J8227,ROWS(tblConsorcios[Produto]))+1),"")</f>
        <v>Imóvel IE330 – 200m</v>
      </c>
      <c r="M8227" s="20" cm="1">
        <f t="array" ref="M8227">IFERROR(INDEX(tblConsorcios[Valor da Carta (R$)],MOD($J8227,ROWS(tblConsorcios[Produto]))+1),"")</f>
        <v>330000</v>
      </c>
      <c r="N8227" s="2" cm="1">
        <f t="array" ref="N8227">IFERROR(INDEX(tblConsorcios[Prazo (meses)],MOD($J8227,ROWS(tblConsorcios[Produto]))+1),"")</f>
        <v>200</v>
      </c>
      <c r="O8227" s="20" cm="1">
        <f t="array" ref="O8227">IFERROR(INDEX(tblConsorcios[Parcela Mensal (R$)],MOD($J8227,ROWS(tblConsorcios[Produto]))+1),"")</f>
        <v>2092.1999999999998</v>
      </c>
      <c r="P8227" s="20" t="str" cm="1">
        <f t="array" ref="P8227">IFERROR(INDEX(tblClientes[Dividendo Mensal (R$)],INT($J8227/ROWS(tblConsorcios[Produto]))+1),"")</f>
        <v/>
      </c>
      <c r="Q8227" s="20" t="str">
        <f t="shared" si="385"/>
        <v/>
      </c>
      <c r="R8227">
        <f t="shared" si="386"/>
        <v>0</v>
      </c>
    </row>
    <row r="8228" spans="10:18" x14ac:dyDescent="0.2">
      <c r="J8228">
        <f t="shared" si="384"/>
        <v>8226</v>
      </c>
      <c r="K8228" t="str" cm="1">
        <f t="array" ref="K8228">IFERROR(INDEX(tblClientes[Cliente],INT($J8228/ROWS(tblConsorcios[Produto]))+1),"")</f>
        <v/>
      </c>
      <c r="L8228" t="str" cm="1">
        <f t="array" ref="L8228">IFERROR(INDEX(tblConsorcios[Produto],MOD($J8228,ROWS(tblConsorcios[Produto]))+1),"")</f>
        <v>Imóvel IE300 – 240m</v>
      </c>
      <c r="M8228" s="20" cm="1">
        <f t="array" ref="M8228">IFERROR(INDEX(tblConsorcios[Valor da Carta (R$)],MOD($J8228,ROWS(tblConsorcios[Produto]))+1),"")</f>
        <v>300000</v>
      </c>
      <c r="N8228" s="2" cm="1">
        <f t="array" ref="N8228">IFERROR(INDEX(tblConsorcios[Prazo (meses)],MOD($J8228,ROWS(tblConsorcios[Produto]))+1),"")</f>
        <v>240</v>
      </c>
      <c r="O8228" s="20" cm="1">
        <f t="array" ref="O8228">IFERROR(INDEX(tblConsorcios[Parcela Mensal (R$)],MOD($J8228,ROWS(tblConsorcios[Produto]))+1),"")</f>
        <v>1610</v>
      </c>
      <c r="P8228" s="20" t="str" cm="1">
        <f t="array" ref="P8228">IFERROR(INDEX(tblClientes[Dividendo Mensal (R$)],INT($J8228/ROWS(tblConsorcios[Produto]))+1),"")</f>
        <v/>
      </c>
      <c r="Q8228" s="20" t="str">
        <f t="shared" si="385"/>
        <v/>
      </c>
      <c r="R8228">
        <f t="shared" si="386"/>
        <v>0</v>
      </c>
    </row>
    <row r="8229" spans="10:18" x14ac:dyDescent="0.2">
      <c r="J8229">
        <f t="shared" si="384"/>
        <v>8227</v>
      </c>
      <c r="K8229" t="str" cm="1">
        <f t="array" ref="K8229">IFERROR(INDEX(tblClientes[Cliente],INT($J8229/ROWS(tblConsorcios[Produto]))+1),"")</f>
        <v/>
      </c>
      <c r="L8229" t="str" cm="1">
        <f t="array" ref="L8229">IFERROR(INDEX(tblConsorcios[Produto],MOD($J8229,ROWS(tblConsorcios[Produto]))+1),"")</f>
        <v>Imóvel IE300 – 220m</v>
      </c>
      <c r="M8229" s="20" cm="1">
        <f t="array" ref="M8229">IFERROR(INDEX(tblConsorcios[Valor da Carta (R$)],MOD($J8229,ROWS(tblConsorcios[Produto]))+1),"")</f>
        <v>300000</v>
      </c>
      <c r="N8229" s="2" cm="1">
        <f t="array" ref="N8229">IFERROR(INDEX(tblConsorcios[Prazo (meses)],MOD($J8229,ROWS(tblConsorcios[Produto]))+1),"")</f>
        <v>220</v>
      </c>
      <c r="O8229" s="20" cm="1">
        <f t="array" ref="O8229">IFERROR(INDEX(tblConsorcios[Parcela Mensal (R$)],MOD($J8229,ROWS(tblConsorcios[Produto]))+1),"")</f>
        <v>1742.73</v>
      </c>
      <c r="P8229" s="20" t="str" cm="1">
        <f t="array" ref="P8229">IFERROR(INDEX(tblClientes[Dividendo Mensal (R$)],INT($J8229/ROWS(tblConsorcios[Produto]))+1),"")</f>
        <v/>
      </c>
      <c r="Q8229" s="20" t="str">
        <f t="shared" si="385"/>
        <v/>
      </c>
      <c r="R8229">
        <f t="shared" si="386"/>
        <v>0</v>
      </c>
    </row>
    <row r="8230" spans="10:18" x14ac:dyDescent="0.2">
      <c r="J8230">
        <f t="shared" si="384"/>
        <v>8228</v>
      </c>
      <c r="K8230" t="str" cm="1">
        <f t="array" ref="K8230">IFERROR(INDEX(tblClientes[Cliente],INT($J8230/ROWS(tblConsorcios[Produto]))+1),"")</f>
        <v/>
      </c>
      <c r="L8230" t="str" cm="1">
        <f t="array" ref="L8230">IFERROR(INDEX(tblConsorcios[Produto],MOD($J8230,ROWS(tblConsorcios[Produto]))+1),"")</f>
        <v>Imóvel IE300 – 200m</v>
      </c>
      <c r="M8230" s="20" cm="1">
        <f t="array" ref="M8230">IFERROR(INDEX(tblConsorcios[Valor da Carta (R$)],MOD($J8230,ROWS(tblConsorcios[Produto]))+1),"")</f>
        <v>300000</v>
      </c>
      <c r="N8230" s="2" cm="1">
        <f t="array" ref="N8230">IFERROR(INDEX(tblConsorcios[Prazo (meses)],MOD($J8230,ROWS(tblConsorcios[Produto]))+1),"")</f>
        <v>200</v>
      </c>
      <c r="O8230" s="20" cm="1">
        <f t="array" ref="O8230">IFERROR(INDEX(tblConsorcios[Parcela Mensal (R$)],MOD($J8230,ROWS(tblConsorcios[Produto]))+1),"")</f>
        <v>1902</v>
      </c>
      <c r="P8230" s="20" t="str" cm="1">
        <f t="array" ref="P8230">IFERROR(INDEX(tblClientes[Dividendo Mensal (R$)],INT($J8230/ROWS(tblConsorcios[Produto]))+1),"")</f>
        <v/>
      </c>
      <c r="Q8230" s="20" t="str">
        <f t="shared" si="385"/>
        <v/>
      </c>
      <c r="R8230">
        <f t="shared" si="386"/>
        <v>0</v>
      </c>
    </row>
    <row r="8231" spans="10:18" x14ac:dyDescent="0.2">
      <c r="J8231">
        <f t="shared" si="384"/>
        <v>8229</v>
      </c>
      <c r="K8231" t="str" cm="1">
        <f t="array" ref="K8231">IFERROR(INDEX(tblClientes[Cliente],INT($J8231/ROWS(tblConsorcios[Produto]))+1),"")</f>
        <v/>
      </c>
      <c r="L8231" t="str" cm="1">
        <f t="array" ref="L8231">IFERROR(INDEX(tblConsorcios[Produto],MOD($J8231,ROWS(tblConsorcios[Produto]))+1),"")</f>
        <v>Imóvel IE240 – 240m</v>
      </c>
      <c r="M8231" s="20" cm="1">
        <f t="array" ref="M8231">IFERROR(INDEX(tblConsorcios[Valor da Carta (R$)],MOD($J8231,ROWS(tblConsorcios[Produto]))+1),"")</f>
        <v>240000</v>
      </c>
      <c r="N8231" s="2" cm="1">
        <f t="array" ref="N8231">IFERROR(INDEX(tblConsorcios[Prazo (meses)],MOD($J8231,ROWS(tblConsorcios[Produto]))+1),"")</f>
        <v>240</v>
      </c>
      <c r="O8231" s="20" cm="1">
        <f t="array" ref="O8231">IFERROR(INDEX(tblConsorcios[Parcela Mensal (R$)],MOD($J8231,ROWS(tblConsorcios[Produto]))+1),"")</f>
        <v>1288</v>
      </c>
      <c r="P8231" s="20" t="str" cm="1">
        <f t="array" ref="P8231">IFERROR(INDEX(tblClientes[Dividendo Mensal (R$)],INT($J8231/ROWS(tblConsorcios[Produto]))+1),"")</f>
        <v/>
      </c>
      <c r="Q8231" s="20" t="str">
        <f t="shared" si="385"/>
        <v/>
      </c>
      <c r="R8231">
        <f t="shared" si="386"/>
        <v>0</v>
      </c>
    </row>
    <row r="8232" spans="10:18" x14ac:dyDescent="0.2">
      <c r="J8232">
        <f t="shared" si="384"/>
        <v>8230</v>
      </c>
      <c r="K8232" t="str" cm="1">
        <f t="array" ref="K8232">IFERROR(INDEX(tblClientes[Cliente],INT($J8232/ROWS(tblConsorcios[Produto]))+1),"")</f>
        <v/>
      </c>
      <c r="L8232" t="str" cm="1">
        <f t="array" ref="L8232">IFERROR(INDEX(tblConsorcios[Produto],MOD($J8232,ROWS(tblConsorcios[Produto]))+1),"")</f>
        <v>Imóvel IE240 – 220m</v>
      </c>
      <c r="M8232" s="20" cm="1">
        <f t="array" ref="M8232">IFERROR(INDEX(tblConsorcios[Valor da Carta (R$)],MOD($J8232,ROWS(tblConsorcios[Produto]))+1),"")</f>
        <v>240000</v>
      </c>
      <c r="N8232" s="2" cm="1">
        <f t="array" ref="N8232">IFERROR(INDEX(tblConsorcios[Prazo (meses)],MOD($J8232,ROWS(tblConsorcios[Produto]))+1),"")</f>
        <v>220</v>
      </c>
      <c r="O8232" s="20" cm="1">
        <f t="array" ref="O8232">IFERROR(INDEX(tblConsorcios[Parcela Mensal (R$)],MOD($J8232,ROWS(tblConsorcios[Produto]))+1),"")</f>
        <v>1394.18</v>
      </c>
      <c r="P8232" s="20" t="str" cm="1">
        <f t="array" ref="P8232">IFERROR(INDEX(tblClientes[Dividendo Mensal (R$)],INT($J8232/ROWS(tblConsorcios[Produto]))+1),"")</f>
        <v/>
      </c>
      <c r="Q8232" s="20" t="str">
        <f t="shared" si="385"/>
        <v/>
      </c>
      <c r="R8232">
        <f t="shared" si="386"/>
        <v>0</v>
      </c>
    </row>
    <row r="8233" spans="10:18" x14ac:dyDescent="0.2">
      <c r="J8233">
        <f t="shared" si="384"/>
        <v>8231</v>
      </c>
      <c r="K8233" t="str" cm="1">
        <f t="array" ref="K8233">IFERROR(INDEX(tblClientes[Cliente],INT($J8233/ROWS(tblConsorcios[Produto]))+1),"")</f>
        <v/>
      </c>
      <c r="L8233" t="str" cm="1">
        <f t="array" ref="L8233">IFERROR(INDEX(tblConsorcios[Produto],MOD($J8233,ROWS(tblConsorcios[Produto]))+1),"")</f>
        <v>Imóvel IE240 – 200m</v>
      </c>
      <c r="M8233" s="20" cm="1">
        <f t="array" ref="M8233">IFERROR(INDEX(tblConsorcios[Valor da Carta (R$)],MOD($J8233,ROWS(tblConsorcios[Produto]))+1),"")</f>
        <v>240000</v>
      </c>
      <c r="N8233" s="2" cm="1">
        <f t="array" ref="N8233">IFERROR(INDEX(tblConsorcios[Prazo (meses)],MOD($J8233,ROWS(tblConsorcios[Produto]))+1),"")</f>
        <v>200</v>
      </c>
      <c r="O8233" s="20" cm="1">
        <f t="array" ref="O8233">IFERROR(INDEX(tblConsorcios[Parcela Mensal (R$)],MOD($J8233,ROWS(tblConsorcios[Produto]))+1),"")</f>
        <v>1521.6</v>
      </c>
      <c r="P8233" s="20" t="str" cm="1">
        <f t="array" ref="P8233">IFERROR(INDEX(tblClientes[Dividendo Mensal (R$)],INT($J8233/ROWS(tblConsorcios[Produto]))+1),"")</f>
        <v/>
      </c>
      <c r="Q8233" s="20" t="str">
        <f t="shared" si="385"/>
        <v/>
      </c>
      <c r="R8233">
        <f t="shared" si="386"/>
        <v>0</v>
      </c>
    </row>
    <row r="8234" spans="10:18" x14ac:dyDescent="0.2">
      <c r="J8234">
        <f t="shared" si="384"/>
        <v>8232</v>
      </c>
      <c r="K8234" t="str" cm="1">
        <f t="array" ref="K8234">IFERROR(INDEX(tblClientes[Cliente],INT($J8234/ROWS(tblConsorcios[Produto]))+1),"")</f>
        <v/>
      </c>
      <c r="L8234" t="str" cm="1">
        <f t="array" ref="L8234">IFERROR(INDEX(tblConsorcios[Produto],MOD($J8234,ROWS(tblConsorcios[Produto]))+1),"")</f>
        <v>Imóvel IE230 – 240m</v>
      </c>
      <c r="M8234" s="20" cm="1">
        <f t="array" ref="M8234">IFERROR(INDEX(tblConsorcios[Valor da Carta (R$)],MOD($J8234,ROWS(tblConsorcios[Produto]))+1),"")</f>
        <v>230000</v>
      </c>
      <c r="N8234" s="2" cm="1">
        <f t="array" ref="N8234">IFERROR(INDEX(tblConsorcios[Prazo (meses)],MOD($J8234,ROWS(tblConsorcios[Produto]))+1),"")</f>
        <v>240</v>
      </c>
      <c r="O8234" s="20" cm="1">
        <f t="array" ref="O8234">IFERROR(INDEX(tblConsorcios[Parcela Mensal (R$)],MOD($J8234,ROWS(tblConsorcios[Produto]))+1),"")</f>
        <v>1234.33</v>
      </c>
      <c r="P8234" s="20" t="str" cm="1">
        <f t="array" ref="P8234">IFERROR(INDEX(tblClientes[Dividendo Mensal (R$)],INT($J8234/ROWS(tblConsorcios[Produto]))+1),"")</f>
        <v/>
      </c>
      <c r="Q8234" s="20" t="str">
        <f t="shared" si="385"/>
        <v/>
      </c>
      <c r="R8234">
        <f t="shared" si="386"/>
        <v>0</v>
      </c>
    </row>
    <row r="8235" spans="10:18" x14ac:dyDescent="0.2">
      <c r="J8235">
        <f t="shared" si="384"/>
        <v>8233</v>
      </c>
      <c r="K8235" t="str" cm="1">
        <f t="array" ref="K8235">IFERROR(INDEX(tblClientes[Cliente],INT($J8235/ROWS(tblConsorcios[Produto]))+1),"")</f>
        <v/>
      </c>
      <c r="L8235" t="str" cm="1">
        <f t="array" ref="L8235">IFERROR(INDEX(tblConsorcios[Produto],MOD($J8235,ROWS(tblConsorcios[Produto]))+1),"")</f>
        <v>Imóvel IE230 – 220m</v>
      </c>
      <c r="M8235" s="20" cm="1">
        <f t="array" ref="M8235">IFERROR(INDEX(tblConsorcios[Valor da Carta (R$)],MOD($J8235,ROWS(tblConsorcios[Produto]))+1),"")</f>
        <v>230000</v>
      </c>
      <c r="N8235" s="2" cm="1">
        <f t="array" ref="N8235">IFERROR(INDEX(tblConsorcios[Prazo (meses)],MOD($J8235,ROWS(tblConsorcios[Produto]))+1),"")</f>
        <v>220</v>
      </c>
      <c r="O8235" s="20" cm="1">
        <f t="array" ref="O8235">IFERROR(INDEX(tblConsorcios[Parcela Mensal (R$)],MOD($J8235,ROWS(tblConsorcios[Produto]))+1),"")</f>
        <v>1336.09</v>
      </c>
      <c r="P8235" s="20" t="str" cm="1">
        <f t="array" ref="P8235">IFERROR(INDEX(tblClientes[Dividendo Mensal (R$)],INT($J8235/ROWS(tblConsorcios[Produto]))+1),"")</f>
        <v/>
      </c>
      <c r="Q8235" s="20" t="str">
        <f t="shared" si="385"/>
        <v/>
      </c>
      <c r="R8235">
        <f t="shared" si="386"/>
        <v>0</v>
      </c>
    </row>
    <row r="8236" spans="10:18" x14ac:dyDescent="0.2">
      <c r="J8236">
        <f t="shared" si="384"/>
        <v>8234</v>
      </c>
      <c r="K8236" t="str" cm="1">
        <f t="array" ref="K8236">IFERROR(INDEX(tblClientes[Cliente],INT($J8236/ROWS(tblConsorcios[Produto]))+1),"")</f>
        <v/>
      </c>
      <c r="L8236" t="str" cm="1">
        <f t="array" ref="L8236">IFERROR(INDEX(tblConsorcios[Produto],MOD($J8236,ROWS(tblConsorcios[Produto]))+1),"")</f>
        <v>Imóvel IE230 – 200m</v>
      </c>
      <c r="M8236" s="20" cm="1">
        <f t="array" ref="M8236">IFERROR(INDEX(tblConsorcios[Valor da Carta (R$)],MOD($J8236,ROWS(tblConsorcios[Produto]))+1),"")</f>
        <v>230000</v>
      </c>
      <c r="N8236" s="2" cm="1">
        <f t="array" ref="N8236">IFERROR(INDEX(tblConsorcios[Prazo (meses)],MOD($J8236,ROWS(tblConsorcios[Produto]))+1),"")</f>
        <v>200</v>
      </c>
      <c r="O8236" s="20" cm="1">
        <f t="array" ref="O8236">IFERROR(INDEX(tblConsorcios[Parcela Mensal (R$)],MOD($J8236,ROWS(tblConsorcios[Produto]))+1),"")</f>
        <v>1458.2</v>
      </c>
      <c r="P8236" s="20" t="str" cm="1">
        <f t="array" ref="P8236">IFERROR(INDEX(tblClientes[Dividendo Mensal (R$)],INT($J8236/ROWS(tblConsorcios[Produto]))+1),"")</f>
        <v/>
      </c>
      <c r="Q8236" s="20" t="str">
        <f t="shared" si="385"/>
        <v/>
      </c>
      <c r="R8236">
        <f t="shared" si="386"/>
        <v>0</v>
      </c>
    </row>
    <row r="8237" spans="10:18" x14ac:dyDescent="0.2">
      <c r="J8237">
        <f t="shared" si="384"/>
        <v>8235</v>
      </c>
      <c r="K8237" t="str" cm="1">
        <f t="array" ref="K8237">IFERROR(INDEX(tblClientes[Cliente],INT($J8237/ROWS(tblConsorcios[Produto]))+1),"")</f>
        <v/>
      </c>
      <c r="L8237" t="str" cm="1">
        <f t="array" ref="L8237">IFERROR(INDEX(tblConsorcios[Produto],MOD($J8237,ROWS(tblConsorcios[Produto]))+1),"")</f>
        <v>Imóvel IE220 – 240m</v>
      </c>
      <c r="M8237" s="20" cm="1">
        <f t="array" ref="M8237">IFERROR(INDEX(tblConsorcios[Valor da Carta (R$)],MOD($J8237,ROWS(tblConsorcios[Produto]))+1),"")</f>
        <v>220000</v>
      </c>
      <c r="N8237" s="2" cm="1">
        <f t="array" ref="N8237">IFERROR(INDEX(tblConsorcios[Prazo (meses)],MOD($J8237,ROWS(tblConsorcios[Produto]))+1),"")</f>
        <v>240</v>
      </c>
      <c r="O8237" s="20" cm="1">
        <f t="array" ref="O8237">IFERROR(INDEX(tblConsorcios[Parcela Mensal (R$)],MOD($J8237,ROWS(tblConsorcios[Produto]))+1),"")</f>
        <v>1180.67</v>
      </c>
      <c r="P8237" s="20" t="str" cm="1">
        <f t="array" ref="P8237">IFERROR(INDEX(tblClientes[Dividendo Mensal (R$)],INT($J8237/ROWS(tblConsorcios[Produto]))+1),"")</f>
        <v/>
      </c>
      <c r="Q8237" s="20" t="str">
        <f t="shared" si="385"/>
        <v/>
      </c>
      <c r="R8237">
        <f t="shared" si="386"/>
        <v>0</v>
      </c>
    </row>
    <row r="8238" spans="10:18" x14ac:dyDescent="0.2">
      <c r="J8238">
        <f t="shared" si="384"/>
        <v>8236</v>
      </c>
      <c r="K8238" t="str" cm="1">
        <f t="array" ref="K8238">IFERROR(INDEX(tblClientes[Cliente],INT($J8238/ROWS(tblConsorcios[Produto]))+1),"")</f>
        <v/>
      </c>
      <c r="L8238" t="str" cm="1">
        <f t="array" ref="L8238">IFERROR(INDEX(tblConsorcios[Produto],MOD($J8238,ROWS(tblConsorcios[Produto]))+1),"")</f>
        <v>Imóvel IE220 – 220m</v>
      </c>
      <c r="M8238" s="20" cm="1">
        <f t="array" ref="M8238">IFERROR(INDEX(tblConsorcios[Valor da Carta (R$)],MOD($J8238,ROWS(tblConsorcios[Produto]))+1),"")</f>
        <v>220000</v>
      </c>
      <c r="N8238" s="2" cm="1">
        <f t="array" ref="N8238">IFERROR(INDEX(tblConsorcios[Prazo (meses)],MOD($J8238,ROWS(tblConsorcios[Produto]))+1),"")</f>
        <v>220</v>
      </c>
      <c r="O8238" s="20" cm="1">
        <f t="array" ref="O8238">IFERROR(INDEX(tblConsorcios[Parcela Mensal (R$)],MOD($J8238,ROWS(tblConsorcios[Produto]))+1),"")</f>
        <v>1278</v>
      </c>
      <c r="P8238" s="20" t="str" cm="1">
        <f t="array" ref="P8238">IFERROR(INDEX(tblClientes[Dividendo Mensal (R$)],INT($J8238/ROWS(tblConsorcios[Produto]))+1),"")</f>
        <v/>
      </c>
      <c r="Q8238" s="20" t="str">
        <f t="shared" si="385"/>
        <v/>
      </c>
      <c r="R8238">
        <f t="shared" si="386"/>
        <v>0</v>
      </c>
    </row>
    <row r="8239" spans="10:18" x14ac:dyDescent="0.2">
      <c r="J8239">
        <f t="shared" si="384"/>
        <v>8237</v>
      </c>
      <c r="K8239" t="str" cm="1">
        <f t="array" ref="K8239">IFERROR(INDEX(tblClientes[Cliente],INT($J8239/ROWS(tblConsorcios[Produto]))+1),"")</f>
        <v/>
      </c>
      <c r="L8239" t="str" cm="1">
        <f t="array" ref="L8239">IFERROR(INDEX(tblConsorcios[Produto],MOD($J8239,ROWS(tblConsorcios[Produto]))+1),"")</f>
        <v>Imóvel IE220 – 200m</v>
      </c>
      <c r="M8239" s="20" cm="1">
        <f t="array" ref="M8239">IFERROR(INDEX(tblConsorcios[Valor da Carta (R$)],MOD($J8239,ROWS(tblConsorcios[Produto]))+1),"")</f>
        <v>220000</v>
      </c>
      <c r="N8239" s="2" cm="1">
        <f t="array" ref="N8239">IFERROR(INDEX(tblConsorcios[Prazo (meses)],MOD($J8239,ROWS(tblConsorcios[Produto]))+1),"")</f>
        <v>200</v>
      </c>
      <c r="O8239" s="20" cm="1">
        <f t="array" ref="O8239">IFERROR(INDEX(tblConsorcios[Parcela Mensal (R$)],MOD($J8239,ROWS(tblConsorcios[Produto]))+1),"")</f>
        <v>1394.8</v>
      </c>
      <c r="P8239" s="20" t="str" cm="1">
        <f t="array" ref="P8239">IFERROR(INDEX(tblClientes[Dividendo Mensal (R$)],INT($J8239/ROWS(tblConsorcios[Produto]))+1),"")</f>
        <v/>
      </c>
      <c r="Q8239" s="20" t="str">
        <f t="shared" si="385"/>
        <v/>
      </c>
      <c r="R8239">
        <f t="shared" si="386"/>
        <v>0</v>
      </c>
    </row>
    <row r="8240" spans="10:18" x14ac:dyDescent="0.2">
      <c r="J8240">
        <f t="shared" si="384"/>
        <v>8238</v>
      </c>
      <c r="K8240" t="str" cm="1">
        <f t="array" ref="K8240">IFERROR(INDEX(tblClientes[Cliente],INT($J8240/ROWS(tblConsorcios[Produto]))+1),"")</f>
        <v/>
      </c>
      <c r="L8240" t="str" cm="1">
        <f t="array" ref="L8240">IFERROR(INDEX(tblConsorcios[Produto],MOD($J8240,ROWS(tblConsorcios[Produto]))+1),"")</f>
        <v>Imóvel IE200 – 240m</v>
      </c>
      <c r="M8240" s="20" cm="1">
        <f t="array" ref="M8240">IFERROR(INDEX(tblConsorcios[Valor da Carta (R$)],MOD($J8240,ROWS(tblConsorcios[Produto]))+1),"")</f>
        <v>200000</v>
      </c>
      <c r="N8240" s="2" cm="1">
        <f t="array" ref="N8240">IFERROR(INDEX(tblConsorcios[Prazo (meses)],MOD($J8240,ROWS(tblConsorcios[Produto]))+1),"")</f>
        <v>240</v>
      </c>
      <c r="O8240" s="20" cm="1">
        <f t="array" ref="O8240">IFERROR(INDEX(tblConsorcios[Parcela Mensal (R$)],MOD($J8240,ROWS(tblConsorcios[Produto]))+1),"")</f>
        <v>1073.33</v>
      </c>
      <c r="P8240" s="20" t="str" cm="1">
        <f t="array" ref="P8240">IFERROR(INDEX(tblClientes[Dividendo Mensal (R$)],INT($J8240/ROWS(tblConsorcios[Produto]))+1),"")</f>
        <v/>
      </c>
      <c r="Q8240" s="20" t="str">
        <f t="shared" si="385"/>
        <v/>
      </c>
      <c r="R8240">
        <f t="shared" si="386"/>
        <v>0</v>
      </c>
    </row>
    <row r="8241" spans="10:18" x14ac:dyDescent="0.2">
      <c r="J8241">
        <f t="shared" si="384"/>
        <v>8239</v>
      </c>
      <c r="K8241" t="str" cm="1">
        <f t="array" ref="K8241">IFERROR(INDEX(tblClientes[Cliente],INT($J8241/ROWS(tblConsorcios[Produto]))+1),"")</f>
        <v/>
      </c>
      <c r="L8241" t="str" cm="1">
        <f t="array" ref="L8241">IFERROR(INDEX(tblConsorcios[Produto],MOD($J8241,ROWS(tblConsorcios[Produto]))+1),"")</f>
        <v>Imóvel IE200 – 220m</v>
      </c>
      <c r="M8241" s="20" cm="1">
        <f t="array" ref="M8241">IFERROR(INDEX(tblConsorcios[Valor da Carta (R$)],MOD($J8241,ROWS(tblConsorcios[Produto]))+1),"")</f>
        <v>200000</v>
      </c>
      <c r="N8241" s="2" cm="1">
        <f t="array" ref="N8241">IFERROR(INDEX(tblConsorcios[Prazo (meses)],MOD($J8241,ROWS(tblConsorcios[Produto]))+1),"")</f>
        <v>220</v>
      </c>
      <c r="O8241" s="20" cm="1">
        <f t="array" ref="O8241">IFERROR(INDEX(tblConsorcios[Parcela Mensal (R$)],MOD($J8241,ROWS(tblConsorcios[Produto]))+1),"")</f>
        <v>1161.82</v>
      </c>
      <c r="P8241" s="20" t="str" cm="1">
        <f t="array" ref="P8241">IFERROR(INDEX(tblClientes[Dividendo Mensal (R$)],INT($J8241/ROWS(tblConsorcios[Produto]))+1),"")</f>
        <v/>
      </c>
      <c r="Q8241" s="20" t="str">
        <f t="shared" si="385"/>
        <v/>
      </c>
      <c r="R8241">
        <f t="shared" si="386"/>
        <v>0</v>
      </c>
    </row>
    <row r="8242" spans="10:18" x14ac:dyDescent="0.2">
      <c r="J8242">
        <f t="shared" si="384"/>
        <v>8240</v>
      </c>
      <c r="K8242" t="str" cm="1">
        <f t="array" ref="K8242">IFERROR(INDEX(tblClientes[Cliente],INT($J8242/ROWS(tblConsorcios[Produto]))+1),"")</f>
        <v/>
      </c>
      <c r="L8242" t="str" cm="1">
        <f t="array" ref="L8242">IFERROR(INDEX(tblConsorcios[Produto],MOD($J8242,ROWS(tblConsorcios[Produto]))+1),"")</f>
        <v>Imóvel IE200 – 200m</v>
      </c>
      <c r="M8242" s="20" cm="1">
        <f t="array" ref="M8242">IFERROR(INDEX(tblConsorcios[Valor da Carta (R$)],MOD($J8242,ROWS(tblConsorcios[Produto]))+1),"")</f>
        <v>200000</v>
      </c>
      <c r="N8242" s="2" cm="1">
        <f t="array" ref="N8242">IFERROR(INDEX(tblConsorcios[Prazo (meses)],MOD($J8242,ROWS(tblConsorcios[Produto]))+1),"")</f>
        <v>200</v>
      </c>
      <c r="O8242" s="20" cm="1">
        <f t="array" ref="O8242">IFERROR(INDEX(tblConsorcios[Parcela Mensal (R$)],MOD($J8242,ROWS(tblConsorcios[Produto]))+1),"")</f>
        <v>1268</v>
      </c>
      <c r="P8242" s="20" t="str" cm="1">
        <f t="array" ref="P8242">IFERROR(INDEX(tblClientes[Dividendo Mensal (R$)],INT($J8242/ROWS(tblConsorcios[Produto]))+1),"")</f>
        <v/>
      </c>
      <c r="Q8242" s="20" t="str">
        <f t="shared" si="385"/>
        <v/>
      </c>
      <c r="R8242">
        <f t="shared" si="386"/>
        <v>0</v>
      </c>
    </row>
    <row r="8243" spans="10:18" x14ac:dyDescent="0.2">
      <c r="J8243">
        <f t="shared" si="384"/>
        <v>8241</v>
      </c>
      <c r="K8243" t="str" cm="1">
        <f t="array" ref="K8243">IFERROR(INDEX(tblClientes[Cliente],INT($J8243/ROWS(tblConsorcios[Produto]))+1),"")</f>
        <v/>
      </c>
      <c r="L8243" t="str" cm="1">
        <f t="array" ref="L8243">IFERROR(INDEX(tblConsorcios[Produto],MOD($J8243,ROWS(tblConsorcios[Produto]))+1),"")</f>
        <v>Imóvel IE150 – 240m</v>
      </c>
      <c r="M8243" s="20" cm="1">
        <f t="array" ref="M8243">IFERROR(INDEX(tblConsorcios[Valor da Carta (R$)],MOD($J8243,ROWS(tblConsorcios[Produto]))+1),"")</f>
        <v>150000</v>
      </c>
      <c r="N8243" s="2" cm="1">
        <f t="array" ref="N8243">IFERROR(INDEX(tblConsorcios[Prazo (meses)],MOD($J8243,ROWS(tblConsorcios[Produto]))+1),"")</f>
        <v>240</v>
      </c>
      <c r="O8243" s="20" cm="1">
        <f t="array" ref="O8243">IFERROR(INDEX(tblConsorcios[Parcela Mensal (R$)],MOD($J8243,ROWS(tblConsorcios[Produto]))+1),"")</f>
        <v>805</v>
      </c>
      <c r="P8243" s="20" t="str" cm="1">
        <f t="array" ref="P8243">IFERROR(INDEX(tblClientes[Dividendo Mensal (R$)],INT($J8243/ROWS(tblConsorcios[Produto]))+1),"")</f>
        <v/>
      </c>
      <c r="Q8243" s="20" t="str">
        <f t="shared" si="385"/>
        <v/>
      </c>
      <c r="R8243">
        <f t="shared" si="386"/>
        <v>0</v>
      </c>
    </row>
    <row r="8244" spans="10:18" x14ac:dyDescent="0.2">
      <c r="J8244">
        <f t="shared" si="384"/>
        <v>8242</v>
      </c>
      <c r="K8244" t="str" cm="1">
        <f t="array" ref="K8244">IFERROR(INDEX(tblClientes[Cliente],INT($J8244/ROWS(tblConsorcios[Produto]))+1),"")</f>
        <v/>
      </c>
      <c r="L8244" t="str" cm="1">
        <f t="array" ref="L8244">IFERROR(INDEX(tblConsorcios[Produto],MOD($J8244,ROWS(tblConsorcios[Produto]))+1),"")</f>
        <v>Imóvel IE150 – 220m</v>
      </c>
      <c r="M8244" s="20" cm="1">
        <f t="array" ref="M8244">IFERROR(INDEX(tblConsorcios[Valor da Carta (R$)],MOD($J8244,ROWS(tblConsorcios[Produto]))+1),"")</f>
        <v>150000</v>
      </c>
      <c r="N8244" s="2" cm="1">
        <f t="array" ref="N8244">IFERROR(INDEX(tblConsorcios[Prazo (meses)],MOD($J8244,ROWS(tblConsorcios[Produto]))+1),"")</f>
        <v>220</v>
      </c>
      <c r="O8244" s="20" cm="1">
        <f t="array" ref="O8244">IFERROR(INDEX(tblConsorcios[Parcela Mensal (R$)],MOD($J8244,ROWS(tblConsorcios[Produto]))+1),"")</f>
        <v>871.36</v>
      </c>
      <c r="P8244" s="20" t="str" cm="1">
        <f t="array" ref="P8244">IFERROR(INDEX(tblClientes[Dividendo Mensal (R$)],INT($J8244/ROWS(tblConsorcios[Produto]))+1),"")</f>
        <v/>
      </c>
      <c r="Q8244" s="20" t="str">
        <f t="shared" si="385"/>
        <v/>
      </c>
      <c r="R8244">
        <f t="shared" si="386"/>
        <v>0</v>
      </c>
    </row>
    <row r="8245" spans="10:18" x14ac:dyDescent="0.2">
      <c r="J8245">
        <f t="shared" si="384"/>
        <v>8243</v>
      </c>
      <c r="K8245" t="str" cm="1">
        <f t="array" ref="K8245">IFERROR(INDEX(tblClientes[Cliente],INT($J8245/ROWS(tblConsorcios[Produto]))+1),"")</f>
        <v/>
      </c>
      <c r="L8245" t="str" cm="1">
        <f t="array" ref="L8245">IFERROR(INDEX(tblConsorcios[Produto],MOD($J8245,ROWS(tblConsorcios[Produto]))+1),"")</f>
        <v>Imóvel IE150 – 200m</v>
      </c>
      <c r="M8245" s="20" cm="1">
        <f t="array" ref="M8245">IFERROR(INDEX(tblConsorcios[Valor da Carta (R$)],MOD($J8245,ROWS(tblConsorcios[Produto]))+1),"")</f>
        <v>150000</v>
      </c>
      <c r="N8245" s="2" cm="1">
        <f t="array" ref="N8245">IFERROR(INDEX(tblConsorcios[Prazo (meses)],MOD($J8245,ROWS(tblConsorcios[Produto]))+1),"")</f>
        <v>200</v>
      </c>
      <c r="O8245" s="20" cm="1">
        <f t="array" ref="O8245">IFERROR(INDEX(tblConsorcios[Parcela Mensal (R$)],MOD($J8245,ROWS(tblConsorcios[Produto]))+1),"")</f>
        <v>951</v>
      </c>
      <c r="P8245" s="20" t="str" cm="1">
        <f t="array" ref="P8245">IFERROR(INDEX(tblClientes[Dividendo Mensal (R$)],INT($J8245/ROWS(tblConsorcios[Produto]))+1),"")</f>
        <v/>
      </c>
      <c r="Q8245" s="20" t="str">
        <f t="shared" si="385"/>
        <v/>
      </c>
      <c r="R8245">
        <f t="shared" si="386"/>
        <v>0</v>
      </c>
    </row>
    <row r="8246" spans="10:18" x14ac:dyDescent="0.2">
      <c r="J8246">
        <f t="shared" si="384"/>
        <v>8244</v>
      </c>
      <c r="K8246" t="str" cm="1">
        <f t="array" ref="K8246">IFERROR(INDEX(tblClientes[Cliente],INT($J8246/ROWS(tblConsorcios[Produto]))+1),"")</f>
        <v/>
      </c>
      <c r="L8246" t="str" cm="1">
        <f t="array" ref="L8246">IFERROR(INDEX(tblConsorcios[Produto],MOD($J8246,ROWS(tblConsorcios[Produto]))+1),"")</f>
        <v>Imóvel IE140 – 240m</v>
      </c>
      <c r="M8246" s="20" cm="1">
        <f t="array" ref="M8246">IFERROR(INDEX(tblConsorcios[Valor da Carta (R$)],MOD($J8246,ROWS(tblConsorcios[Produto]))+1),"")</f>
        <v>140000</v>
      </c>
      <c r="N8246" s="2" cm="1">
        <f t="array" ref="N8246">IFERROR(INDEX(tblConsorcios[Prazo (meses)],MOD($J8246,ROWS(tblConsorcios[Produto]))+1),"")</f>
        <v>240</v>
      </c>
      <c r="O8246" s="20" cm="1">
        <f t="array" ref="O8246">IFERROR(INDEX(tblConsorcios[Parcela Mensal (R$)],MOD($J8246,ROWS(tblConsorcios[Produto]))+1),"")</f>
        <v>751.33</v>
      </c>
      <c r="P8246" s="20" t="str" cm="1">
        <f t="array" ref="P8246">IFERROR(INDEX(tblClientes[Dividendo Mensal (R$)],INT($J8246/ROWS(tblConsorcios[Produto]))+1),"")</f>
        <v/>
      </c>
      <c r="Q8246" s="20" t="str">
        <f t="shared" si="385"/>
        <v/>
      </c>
      <c r="R8246">
        <f t="shared" si="386"/>
        <v>0</v>
      </c>
    </row>
    <row r="8247" spans="10:18" x14ac:dyDescent="0.2">
      <c r="J8247">
        <f t="shared" si="384"/>
        <v>8245</v>
      </c>
      <c r="K8247" t="str" cm="1">
        <f t="array" ref="K8247">IFERROR(INDEX(tblClientes[Cliente],INT($J8247/ROWS(tblConsorcios[Produto]))+1),"")</f>
        <v/>
      </c>
      <c r="L8247" t="str" cm="1">
        <f t="array" ref="L8247">IFERROR(INDEX(tblConsorcios[Produto],MOD($J8247,ROWS(tblConsorcios[Produto]))+1),"")</f>
        <v>Imóvel IE140 – 220m</v>
      </c>
      <c r="M8247" s="20" cm="1">
        <f t="array" ref="M8247">IFERROR(INDEX(tblConsorcios[Valor da Carta (R$)],MOD($J8247,ROWS(tblConsorcios[Produto]))+1),"")</f>
        <v>140000</v>
      </c>
      <c r="N8247" s="2" cm="1">
        <f t="array" ref="N8247">IFERROR(INDEX(tblConsorcios[Prazo (meses)],MOD($J8247,ROWS(tblConsorcios[Produto]))+1),"")</f>
        <v>220</v>
      </c>
      <c r="O8247" s="20" cm="1">
        <f t="array" ref="O8247">IFERROR(INDEX(tblConsorcios[Parcela Mensal (R$)],MOD($J8247,ROWS(tblConsorcios[Produto]))+1),"")</f>
        <v>813.27</v>
      </c>
      <c r="P8247" s="20" t="str" cm="1">
        <f t="array" ref="P8247">IFERROR(INDEX(tblClientes[Dividendo Mensal (R$)],INT($J8247/ROWS(tblConsorcios[Produto]))+1),"")</f>
        <v/>
      </c>
      <c r="Q8247" s="20" t="str">
        <f t="shared" si="385"/>
        <v/>
      </c>
      <c r="R8247">
        <f t="shared" si="386"/>
        <v>0</v>
      </c>
    </row>
    <row r="8248" spans="10:18" x14ac:dyDescent="0.2">
      <c r="J8248">
        <f t="shared" si="384"/>
        <v>8246</v>
      </c>
      <c r="K8248" t="str" cm="1">
        <f t="array" ref="K8248">IFERROR(INDEX(tblClientes[Cliente],INT($J8248/ROWS(tblConsorcios[Produto]))+1),"")</f>
        <v/>
      </c>
      <c r="L8248" t="str" cm="1">
        <f t="array" ref="L8248">IFERROR(INDEX(tblConsorcios[Produto],MOD($J8248,ROWS(tblConsorcios[Produto]))+1),"")</f>
        <v>Imóvel IE140 – 200m</v>
      </c>
      <c r="M8248" s="20" cm="1">
        <f t="array" ref="M8248">IFERROR(INDEX(tblConsorcios[Valor da Carta (R$)],MOD($J8248,ROWS(tblConsorcios[Produto]))+1),"")</f>
        <v>140000</v>
      </c>
      <c r="N8248" s="2" cm="1">
        <f t="array" ref="N8248">IFERROR(INDEX(tblConsorcios[Prazo (meses)],MOD($J8248,ROWS(tblConsorcios[Produto]))+1),"")</f>
        <v>200</v>
      </c>
      <c r="O8248" s="20" cm="1">
        <f t="array" ref="O8248">IFERROR(INDEX(tblConsorcios[Parcela Mensal (R$)],MOD($J8248,ROWS(tblConsorcios[Produto]))+1),"")</f>
        <v>887.6</v>
      </c>
      <c r="P8248" s="20" t="str" cm="1">
        <f t="array" ref="P8248">IFERROR(INDEX(tblClientes[Dividendo Mensal (R$)],INT($J8248/ROWS(tblConsorcios[Produto]))+1),"")</f>
        <v/>
      </c>
      <c r="Q8248" s="20" t="str">
        <f t="shared" si="385"/>
        <v/>
      </c>
      <c r="R8248">
        <f t="shared" si="386"/>
        <v>0</v>
      </c>
    </row>
    <row r="8249" spans="10:18" x14ac:dyDescent="0.2">
      <c r="J8249">
        <f t="shared" si="384"/>
        <v>8247</v>
      </c>
      <c r="K8249" t="str" cm="1">
        <f t="array" ref="K8249">IFERROR(INDEX(tblClientes[Cliente],INT($J8249/ROWS(tblConsorcios[Produto]))+1),"")</f>
        <v/>
      </c>
      <c r="L8249" t="str" cm="1">
        <f t="array" ref="L8249">IFERROR(INDEX(tblConsorcios[Produto],MOD($J8249,ROWS(tblConsorcios[Produto]))+1),"")</f>
        <v>Imóvel IE130 – 240m</v>
      </c>
      <c r="M8249" s="20" cm="1">
        <f t="array" ref="M8249">IFERROR(INDEX(tblConsorcios[Valor da Carta (R$)],MOD($J8249,ROWS(tblConsorcios[Produto]))+1),"")</f>
        <v>130000</v>
      </c>
      <c r="N8249" s="2" cm="1">
        <f t="array" ref="N8249">IFERROR(INDEX(tblConsorcios[Prazo (meses)],MOD($J8249,ROWS(tblConsorcios[Produto]))+1),"")</f>
        <v>240</v>
      </c>
      <c r="O8249" s="20" cm="1">
        <f t="array" ref="O8249">IFERROR(INDEX(tblConsorcios[Parcela Mensal (R$)],MOD($J8249,ROWS(tblConsorcios[Produto]))+1),"")</f>
        <v>697.67</v>
      </c>
      <c r="P8249" s="20" t="str" cm="1">
        <f t="array" ref="P8249">IFERROR(INDEX(tblClientes[Dividendo Mensal (R$)],INT($J8249/ROWS(tblConsorcios[Produto]))+1),"")</f>
        <v/>
      </c>
      <c r="Q8249" s="20" t="str">
        <f t="shared" si="385"/>
        <v/>
      </c>
      <c r="R8249">
        <f t="shared" si="386"/>
        <v>0</v>
      </c>
    </row>
    <row r="8250" spans="10:18" x14ac:dyDescent="0.2">
      <c r="J8250">
        <f t="shared" si="384"/>
        <v>8248</v>
      </c>
      <c r="K8250" t="str" cm="1">
        <f t="array" ref="K8250">IFERROR(INDEX(tblClientes[Cliente],INT($J8250/ROWS(tblConsorcios[Produto]))+1),"")</f>
        <v/>
      </c>
      <c r="L8250" t="str" cm="1">
        <f t="array" ref="L8250">IFERROR(INDEX(tblConsorcios[Produto],MOD($J8250,ROWS(tblConsorcios[Produto]))+1),"")</f>
        <v>Imóvel IE130 – 220m</v>
      </c>
      <c r="M8250" s="20" cm="1">
        <f t="array" ref="M8250">IFERROR(INDEX(tblConsorcios[Valor da Carta (R$)],MOD($J8250,ROWS(tblConsorcios[Produto]))+1),"")</f>
        <v>130000</v>
      </c>
      <c r="N8250" s="2" cm="1">
        <f t="array" ref="N8250">IFERROR(INDEX(tblConsorcios[Prazo (meses)],MOD($J8250,ROWS(tblConsorcios[Produto]))+1),"")</f>
        <v>220</v>
      </c>
      <c r="O8250" s="20" cm="1">
        <f t="array" ref="O8250">IFERROR(INDEX(tblConsorcios[Parcela Mensal (R$)],MOD($J8250,ROWS(tblConsorcios[Produto]))+1),"")</f>
        <v>755.18</v>
      </c>
      <c r="P8250" s="20" t="str" cm="1">
        <f t="array" ref="P8250">IFERROR(INDEX(tblClientes[Dividendo Mensal (R$)],INT($J8250/ROWS(tblConsorcios[Produto]))+1),"")</f>
        <v/>
      </c>
      <c r="Q8250" s="20" t="str">
        <f t="shared" si="385"/>
        <v/>
      </c>
      <c r="R8250">
        <f t="shared" si="386"/>
        <v>0</v>
      </c>
    </row>
    <row r="8251" spans="10:18" x14ac:dyDescent="0.2">
      <c r="J8251">
        <f t="shared" si="384"/>
        <v>8249</v>
      </c>
      <c r="K8251" t="str" cm="1">
        <f t="array" ref="K8251">IFERROR(INDEX(tblClientes[Cliente],INT($J8251/ROWS(tblConsorcios[Produto]))+1),"")</f>
        <v/>
      </c>
      <c r="L8251" t="str" cm="1">
        <f t="array" ref="L8251">IFERROR(INDEX(tblConsorcios[Produto],MOD($J8251,ROWS(tblConsorcios[Produto]))+1),"")</f>
        <v>Imóvel IE130 – 200m</v>
      </c>
      <c r="M8251" s="20" cm="1">
        <f t="array" ref="M8251">IFERROR(INDEX(tblConsorcios[Valor da Carta (R$)],MOD($J8251,ROWS(tblConsorcios[Produto]))+1),"")</f>
        <v>130000</v>
      </c>
      <c r="N8251" s="2" cm="1">
        <f t="array" ref="N8251">IFERROR(INDEX(tblConsorcios[Prazo (meses)],MOD($J8251,ROWS(tblConsorcios[Produto]))+1),"")</f>
        <v>200</v>
      </c>
      <c r="O8251" s="20" cm="1">
        <f t="array" ref="O8251">IFERROR(INDEX(tblConsorcios[Parcela Mensal (R$)],MOD($J8251,ROWS(tblConsorcios[Produto]))+1),"")</f>
        <v>824.2</v>
      </c>
      <c r="P8251" s="20" t="str" cm="1">
        <f t="array" ref="P8251">IFERROR(INDEX(tblClientes[Dividendo Mensal (R$)],INT($J8251/ROWS(tblConsorcios[Produto]))+1),"")</f>
        <v/>
      </c>
      <c r="Q8251" s="20" t="str">
        <f t="shared" si="385"/>
        <v/>
      </c>
      <c r="R8251">
        <f t="shared" si="386"/>
        <v>0</v>
      </c>
    </row>
    <row r="8252" spans="10:18" x14ac:dyDescent="0.2">
      <c r="J8252">
        <f t="shared" si="384"/>
        <v>8250</v>
      </c>
      <c r="K8252" t="str" cm="1">
        <f t="array" ref="K8252">IFERROR(INDEX(tblClientes[Cliente],INT($J8252/ROWS(tblConsorcios[Produto]))+1),"")</f>
        <v/>
      </c>
      <c r="L8252" t="str" cm="1">
        <f t="array" ref="L8252">IFERROR(INDEX(tblConsorcios[Produto],MOD($J8252,ROWS(tblConsorcios[Produto]))+1),"")</f>
        <v>Imóvel IE120 – 240m</v>
      </c>
      <c r="M8252" s="20" cm="1">
        <f t="array" ref="M8252">IFERROR(INDEX(tblConsorcios[Valor da Carta (R$)],MOD($J8252,ROWS(tblConsorcios[Produto]))+1),"")</f>
        <v>120000</v>
      </c>
      <c r="N8252" s="2" cm="1">
        <f t="array" ref="N8252">IFERROR(INDEX(tblConsorcios[Prazo (meses)],MOD($J8252,ROWS(tblConsorcios[Produto]))+1),"")</f>
        <v>240</v>
      </c>
      <c r="O8252" s="20" cm="1">
        <f t="array" ref="O8252">IFERROR(INDEX(tblConsorcios[Parcela Mensal (R$)],MOD($J8252,ROWS(tblConsorcios[Produto]))+1),"")</f>
        <v>644</v>
      </c>
      <c r="P8252" s="20" t="str" cm="1">
        <f t="array" ref="P8252">IFERROR(INDEX(tblClientes[Dividendo Mensal (R$)],INT($J8252/ROWS(tblConsorcios[Produto]))+1),"")</f>
        <v/>
      </c>
      <c r="Q8252" s="20" t="str">
        <f t="shared" si="385"/>
        <v/>
      </c>
      <c r="R8252">
        <f t="shared" si="386"/>
        <v>0</v>
      </c>
    </row>
    <row r="8253" spans="10:18" x14ac:dyDescent="0.2">
      <c r="J8253">
        <f t="shared" si="384"/>
        <v>8251</v>
      </c>
      <c r="K8253" t="str" cm="1">
        <f t="array" ref="K8253">IFERROR(INDEX(tblClientes[Cliente],INT($J8253/ROWS(tblConsorcios[Produto]))+1),"")</f>
        <v/>
      </c>
      <c r="L8253" t="str" cm="1">
        <f t="array" ref="L8253">IFERROR(INDEX(tblConsorcios[Produto],MOD($J8253,ROWS(tblConsorcios[Produto]))+1),"")</f>
        <v>Imóvel IE120 – 220m</v>
      </c>
      <c r="M8253" s="20" cm="1">
        <f t="array" ref="M8253">IFERROR(INDEX(tblConsorcios[Valor da Carta (R$)],MOD($J8253,ROWS(tblConsorcios[Produto]))+1),"")</f>
        <v>120000</v>
      </c>
      <c r="N8253" s="2" cm="1">
        <f t="array" ref="N8253">IFERROR(INDEX(tblConsorcios[Prazo (meses)],MOD($J8253,ROWS(tblConsorcios[Produto]))+1),"")</f>
        <v>220</v>
      </c>
      <c r="O8253" s="20" cm="1">
        <f t="array" ref="O8253">IFERROR(INDEX(tblConsorcios[Parcela Mensal (R$)],MOD($J8253,ROWS(tblConsorcios[Produto]))+1),"")</f>
        <v>697.09</v>
      </c>
      <c r="P8253" s="20" t="str" cm="1">
        <f t="array" ref="P8253">IFERROR(INDEX(tblClientes[Dividendo Mensal (R$)],INT($J8253/ROWS(tblConsorcios[Produto]))+1),"")</f>
        <v/>
      </c>
      <c r="Q8253" s="20" t="str">
        <f t="shared" si="385"/>
        <v/>
      </c>
      <c r="R8253">
        <f t="shared" si="386"/>
        <v>0</v>
      </c>
    </row>
    <row r="8254" spans="10:18" x14ac:dyDescent="0.2">
      <c r="J8254">
        <f t="shared" si="384"/>
        <v>8252</v>
      </c>
      <c r="K8254" t="str" cm="1">
        <f t="array" ref="K8254">IFERROR(INDEX(tblClientes[Cliente],INT($J8254/ROWS(tblConsorcios[Produto]))+1),"")</f>
        <v/>
      </c>
      <c r="L8254" t="str" cm="1">
        <f t="array" ref="L8254">IFERROR(INDEX(tblConsorcios[Produto],MOD($J8254,ROWS(tblConsorcios[Produto]))+1),"")</f>
        <v>Imóvel IE120 – 200m</v>
      </c>
      <c r="M8254" s="20" cm="1">
        <f t="array" ref="M8254">IFERROR(INDEX(tblConsorcios[Valor da Carta (R$)],MOD($J8254,ROWS(tblConsorcios[Produto]))+1),"")</f>
        <v>120000</v>
      </c>
      <c r="N8254" s="2" cm="1">
        <f t="array" ref="N8254">IFERROR(INDEX(tblConsorcios[Prazo (meses)],MOD($J8254,ROWS(tblConsorcios[Produto]))+1),"")</f>
        <v>200</v>
      </c>
      <c r="O8254" s="20" cm="1">
        <f t="array" ref="O8254">IFERROR(INDEX(tblConsorcios[Parcela Mensal (R$)],MOD($J8254,ROWS(tblConsorcios[Produto]))+1),"")</f>
        <v>760.8</v>
      </c>
      <c r="P8254" s="20" t="str" cm="1">
        <f t="array" ref="P8254">IFERROR(INDEX(tblClientes[Dividendo Mensal (R$)],INT($J8254/ROWS(tblConsorcios[Produto]))+1),"")</f>
        <v/>
      </c>
      <c r="Q8254" s="20" t="str">
        <f t="shared" si="385"/>
        <v/>
      </c>
      <c r="R8254">
        <f t="shared" si="386"/>
        <v>0</v>
      </c>
    </row>
    <row r="8255" spans="10:18" x14ac:dyDescent="0.2">
      <c r="J8255">
        <f t="shared" si="384"/>
        <v>8253</v>
      </c>
      <c r="K8255" t="str" cm="1">
        <f t="array" ref="K8255">IFERROR(INDEX(tblClientes[Cliente],INT($J8255/ROWS(tblConsorcios[Produto]))+1),"")</f>
        <v/>
      </c>
      <c r="L8255" t="str" cm="1">
        <f t="array" ref="L8255">IFERROR(INDEX(tblConsorcios[Produto],MOD($J8255,ROWS(tblConsorcios[Produto]))+1),"")</f>
        <v>Imóvel IE600 – 240m</v>
      </c>
      <c r="M8255" s="20" cm="1">
        <f t="array" ref="M8255">IFERROR(INDEX(tblConsorcios[Valor da Carta (R$)],MOD($J8255,ROWS(tblConsorcios[Produto]))+1),"")</f>
        <v>600000</v>
      </c>
      <c r="N8255" s="2" cm="1">
        <f t="array" ref="N8255">IFERROR(INDEX(tblConsorcios[Prazo (meses)],MOD($J8255,ROWS(tblConsorcios[Produto]))+1),"")</f>
        <v>240</v>
      </c>
      <c r="O8255" s="20" cm="1">
        <f t="array" ref="O8255">IFERROR(INDEX(tblConsorcios[Parcela Mensal (R$)],MOD($J8255,ROWS(tblConsorcios[Produto]))+1),"")</f>
        <v>3220</v>
      </c>
      <c r="P8255" s="20" t="str" cm="1">
        <f t="array" ref="P8255">IFERROR(INDEX(tblClientes[Dividendo Mensal (R$)],INT($J8255/ROWS(tblConsorcios[Produto]))+1),"")</f>
        <v/>
      </c>
      <c r="Q8255" s="20" t="str">
        <f t="shared" si="385"/>
        <v/>
      </c>
      <c r="R8255">
        <f t="shared" si="386"/>
        <v>0</v>
      </c>
    </row>
    <row r="8256" spans="10:18" x14ac:dyDescent="0.2">
      <c r="J8256">
        <f t="shared" si="384"/>
        <v>8254</v>
      </c>
      <c r="K8256" t="str" cm="1">
        <f t="array" ref="K8256">IFERROR(INDEX(tblClientes[Cliente],INT($J8256/ROWS(tblConsorcios[Produto]))+1),"")</f>
        <v/>
      </c>
      <c r="L8256" t="str" cm="1">
        <f t="array" ref="L8256">IFERROR(INDEX(tblConsorcios[Produto],MOD($J8256,ROWS(tblConsorcios[Produto]))+1),"")</f>
        <v>Imóvel IE600 – 220m</v>
      </c>
      <c r="M8256" s="20" cm="1">
        <f t="array" ref="M8256">IFERROR(INDEX(tblConsorcios[Valor da Carta (R$)],MOD($J8256,ROWS(tblConsorcios[Produto]))+1),"")</f>
        <v>600000</v>
      </c>
      <c r="N8256" s="2" cm="1">
        <f t="array" ref="N8256">IFERROR(INDEX(tblConsorcios[Prazo (meses)],MOD($J8256,ROWS(tblConsorcios[Produto]))+1),"")</f>
        <v>220</v>
      </c>
      <c r="O8256" s="20" cm="1">
        <f t="array" ref="O8256">IFERROR(INDEX(tblConsorcios[Parcela Mensal (R$)],MOD($J8256,ROWS(tblConsorcios[Produto]))+1),"")</f>
        <v>3485.45</v>
      </c>
      <c r="P8256" s="20" t="str" cm="1">
        <f t="array" ref="P8256">IFERROR(INDEX(tblClientes[Dividendo Mensal (R$)],INT($J8256/ROWS(tblConsorcios[Produto]))+1),"")</f>
        <v/>
      </c>
      <c r="Q8256" s="20" t="str">
        <f t="shared" si="385"/>
        <v/>
      </c>
      <c r="R8256">
        <f t="shared" si="386"/>
        <v>0</v>
      </c>
    </row>
    <row r="8257" spans="10:18" x14ac:dyDescent="0.2">
      <c r="J8257">
        <f t="shared" si="384"/>
        <v>8255</v>
      </c>
      <c r="K8257" t="str" cm="1">
        <f t="array" ref="K8257">IFERROR(INDEX(tblClientes[Cliente],INT($J8257/ROWS(tblConsorcios[Produto]))+1),"")</f>
        <v/>
      </c>
      <c r="L8257" t="str" cm="1">
        <f t="array" ref="L8257">IFERROR(INDEX(tblConsorcios[Produto],MOD($J8257,ROWS(tblConsorcios[Produto]))+1),"")</f>
        <v>Imóvel IE600 – 200m</v>
      </c>
      <c r="M8257" s="20" cm="1">
        <f t="array" ref="M8257">IFERROR(INDEX(tblConsorcios[Valor da Carta (R$)],MOD($J8257,ROWS(tblConsorcios[Produto]))+1),"")</f>
        <v>600000</v>
      </c>
      <c r="N8257" s="2" cm="1">
        <f t="array" ref="N8257">IFERROR(INDEX(tblConsorcios[Prazo (meses)],MOD($J8257,ROWS(tblConsorcios[Produto]))+1),"")</f>
        <v>200</v>
      </c>
      <c r="O8257" s="20" cm="1">
        <f t="array" ref="O8257">IFERROR(INDEX(tblConsorcios[Parcela Mensal (R$)],MOD($J8257,ROWS(tblConsorcios[Produto]))+1),"")</f>
        <v>3804</v>
      </c>
      <c r="P8257" s="20" t="str" cm="1">
        <f t="array" ref="P8257">IFERROR(INDEX(tblClientes[Dividendo Mensal (R$)],INT($J8257/ROWS(tblConsorcios[Produto]))+1),"")</f>
        <v/>
      </c>
      <c r="Q8257" s="20" t="str">
        <f t="shared" si="385"/>
        <v/>
      </c>
      <c r="R8257">
        <f t="shared" si="386"/>
        <v>0</v>
      </c>
    </row>
    <row r="8258" spans="10:18" x14ac:dyDescent="0.2">
      <c r="J8258">
        <f t="shared" si="384"/>
        <v>8256</v>
      </c>
      <c r="K8258" t="str" cm="1">
        <f t="array" ref="K8258">IFERROR(INDEX(tblClientes[Cliente],INT($J8258/ROWS(tblConsorcios[Produto]))+1),"")</f>
        <v/>
      </c>
      <c r="L8258" t="str" cm="1">
        <f t="array" ref="L8258">IFERROR(INDEX(tblConsorcios[Produto],MOD($J8258,ROWS(tblConsorcios[Produto]))+1),"")</f>
        <v>Imóvel IE580 – 240m</v>
      </c>
      <c r="M8258" s="20" cm="1">
        <f t="array" ref="M8258">IFERROR(INDEX(tblConsorcios[Valor da Carta (R$)],MOD($J8258,ROWS(tblConsorcios[Produto]))+1),"")</f>
        <v>580000</v>
      </c>
      <c r="N8258" s="2" cm="1">
        <f t="array" ref="N8258">IFERROR(INDEX(tblConsorcios[Prazo (meses)],MOD($J8258,ROWS(tblConsorcios[Produto]))+1),"")</f>
        <v>240</v>
      </c>
      <c r="O8258" s="20" cm="1">
        <f t="array" ref="O8258">IFERROR(INDEX(tblConsorcios[Parcela Mensal (R$)],MOD($J8258,ROWS(tblConsorcios[Produto]))+1),"")</f>
        <v>3112.67</v>
      </c>
      <c r="P8258" s="20" t="str" cm="1">
        <f t="array" ref="P8258">IFERROR(INDEX(tblClientes[Dividendo Mensal (R$)],INT($J8258/ROWS(tblConsorcios[Produto]))+1),"")</f>
        <v/>
      </c>
      <c r="Q8258" s="20" t="str">
        <f t="shared" si="385"/>
        <v/>
      </c>
      <c r="R8258">
        <f t="shared" si="386"/>
        <v>0</v>
      </c>
    </row>
    <row r="8259" spans="10:18" x14ac:dyDescent="0.2">
      <c r="J8259">
        <f t="shared" ref="J8259:J8322" si="387">ROW()-2</f>
        <v>8257</v>
      </c>
      <c r="K8259" t="str" cm="1">
        <f t="array" ref="K8259">IFERROR(INDEX(tblClientes[Cliente],INT($J8259/ROWS(tblConsorcios[Produto]))+1),"")</f>
        <v/>
      </c>
      <c r="L8259" t="str" cm="1">
        <f t="array" ref="L8259">IFERROR(INDEX(tblConsorcios[Produto],MOD($J8259,ROWS(tblConsorcios[Produto]))+1),"")</f>
        <v>Imóvel IE580 – 220m</v>
      </c>
      <c r="M8259" s="20" cm="1">
        <f t="array" ref="M8259">IFERROR(INDEX(tblConsorcios[Valor da Carta (R$)],MOD($J8259,ROWS(tblConsorcios[Produto]))+1),"")</f>
        <v>580000</v>
      </c>
      <c r="N8259" s="2" cm="1">
        <f t="array" ref="N8259">IFERROR(INDEX(tblConsorcios[Prazo (meses)],MOD($J8259,ROWS(tblConsorcios[Produto]))+1),"")</f>
        <v>220</v>
      </c>
      <c r="O8259" s="20" cm="1">
        <f t="array" ref="O8259">IFERROR(INDEX(tblConsorcios[Parcela Mensal (R$)],MOD($J8259,ROWS(tblConsorcios[Produto]))+1),"")</f>
        <v>3369.27</v>
      </c>
      <c r="P8259" s="20" t="str" cm="1">
        <f t="array" ref="P8259">IFERROR(INDEX(tblClientes[Dividendo Mensal (R$)],INT($J8259/ROWS(tblConsorcios[Produto]))+1),"")</f>
        <v/>
      </c>
      <c r="Q8259" s="20" t="str">
        <f t="shared" ref="Q8259:Q8322" si="388">IF(AND(ISNUMBER(O8259),ISNUMBER(P8259)),P8259-O8259,"")</f>
        <v/>
      </c>
      <c r="R8259">
        <f t="shared" ref="R8259:R8322" si="389">IF(AND(ISNUMBER(O8259),ISNUMBER(P8259),O8259&lt;=P8259),1,0)</f>
        <v>0</v>
      </c>
    </row>
    <row r="8260" spans="10:18" x14ac:dyDescent="0.2">
      <c r="J8260">
        <f t="shared" si="387"/>
        <v>8258</v>
      </c>
      <c r="K8260" t="str" cm="1">
        <f t="array" ref="K8260">IFERROR(INDEX(tblClientes[Cliente],INT($J8260/ROWS(tblConsorcios[Produto]))+1),"")</f>
        <v/>
      </c>
      <c r="L8260" t="str" cm="1">
        <f t="array" ref="L8260">IFERROR(INDEX(tblConsorcios[Produto],MOD($J8260,ROWS(tblConsorcios[Produto]))+1),"")</f>
        <v>Imóvel IE580 – 200m</v>
      </c>
      <c r="M8260" s="20" cm="1">
        <f t="array" ref="M8260">IFERROR(INDEX(tblConsorcios[Valor da Carta (R$)],MOD($J8260,ROWS(tblConsorcios[Produto]))+1),"")</f>
        <v>580000</v>
      </c>
      <c r="N8260" s="2" cm="1">
        <f t="array" ref="N8260">IFERROR(INDEX(tblConsorcios[Prazo (meses)],MOD($J8260,ROWS(tblConsorcios[Produto]))+1),"")</f>
        <v>200</v>
      </c>
      <c r="O8260" s="20" cm="1">
        <f t="array" ref="O8260">IFERROR(INDEX(tblConsorcios[Parcela Mensal (R$)],MOD($J8260,ROWS(tblConsorcios[Produto]))+1),"")</f>
        <v>3677.2</v>
      </c>
      <c r="P8260" s="20" t="str" cm="1">
        <f t="array" ref="P8260">IFERROR(INDEX(tblClientes[Dividendo Mensal (R$)],INT($J8260/ROWS(tblConsorcios[Produto]))+1),"")</f>
        <v/>
      </c>
      <c r="Q8260" s="20" t="str">
        <f t="shared" si="388"/>
        <v/>
      </c>
      <c r="R8260">
        <f t="shared" si="389"/>
        <v>0</v>
      </c>
    </row>
    <row r="8261" spans="10:18" x14ac:dyDescent="0.2">
      <c r="J8261">
        <f t="shared" si="387"/>
        <v>8259</v>
      </c>
      <c r="K8261" t="str" cm="1">
        <f t="array" ref="K8261">IFERROR(INDEX(tblClientes[Cliente],INT($J8261/ROWS(tblConsorcios[Produto]))+1),"")</f>
        <v/>
      </c>
      <c r="L8261" t="str" cm="1">
        <f t="array" ref="L8261">IFERROR(INDEX(tblConsorcios[Produto],MOD($J8261,ROWS(tblConsorcios[Produto]))+1),"")</f>
        <v>Imóvel IE550 – 240m</v>
      </c>
      <c r="M8261" s="20" cm="1">
        <f t="array" ref="M8261">IFERROR(INDEX(tblConsorcios[Valor da Carta (R$)],MOD($J8261,ROWS(tblConsorcios[Produto]))+1),"")</f>
        <v>550000</v>
      </c>
      <c r="N8261" s="2" cm="1">
        <f t="array" ref="N8261">IFERROR(INDEX(tblConsorcios[Prazo (meses)],MOD($J8261,ROWS(tblConsorcios[Produto]))+1),"")</f>
        <v>240</v>
      </c>
      <c r="O8261" s="20" cm="1">
        <f t="array" ref="O8261">IFERROR(INDEX(tblConsorcios[Parcela Mensal (R$)],MOD($J8261,ROWS(tblConsorcios[Produto]))+1),"")</f>
        <v>2951.67</v>
      </c>
      <c r="P8261" s="20" t="str" cm="1">
        <f t="array" ref="P8261">IFERROR(INDEX(tblClientes[Dividendo Mensal (R$)],INT($J8261/ROWS(tblConsorcios[Produto]))+1),"")</f>
        <v/>
      </c>
      <c r="Q8261" s="20" t="str">
        <f t="shared" si="388"/>
        <v/>
      </c>
      <c r="R8261">
        <f t="shared" si="389"/>
        <v>0</v>
      </c>
    </row>
    <row r="8262" spans="10:18" x14ac:dyDescent="0.2">
      <c r="J8262">
        <f t="shared" si="387"/>
        <v>8260</v>
      </c>
      <c r="K8262" t="str" cm="1">
        <f t="array" ref="K8262">IFERROR(INDEX(tblClientes[Cliente],INT($J8262/ROWS(tblConsorcios[Produto]))+1),"")</f>
        <v/>
      </c>
      <c r="L8262" t="str" cm="1">
        <f t="array" ref="L8262">IFERROR(INDEX(tblConsorcios[Produto],MOD($J8262,ROWS(tblConsorcios[Produto]))+1),"")</f>
        <v>Imóvel IE550 – 220m</v>
      </c>
      <c r="M8262" s="20" cm="1">
        <f t="array" ref="M8262">IFERROR(INDEX(tblConsorcios[Valor da Carta (R$)],MOD($J8262,ROWS(tblConsorcios[Produto]))+1),"")</f>
        <v>550000</v>
      </c>
      <c r="N8262" s="2" cm="1">
        <f t="array" ref="N8262">IFERROR(INDEX(tblConsorcios[Prazo (meses)],MOD($J8262,ROWS(tblConsorcios[Produto]))+1),"")</f>
        <v>220</v>
      </c>
      <c r="O8262" s="20" cm="1">
        <f t="array" ref="O8262">IFERROR(INDEX(tblConsorcios[Parcela Mensal (R$)],MOD($J8262,ROWS(tblConsorcios[Produto]))+1),"")</f>
        <v>3195</v>
      </c>
      <c r="P8262" s="20" t="str" cm="1">
        <f t="array" ref="P8262">IFERROR(INDEX(tblClientes[Dividendo Mensal (R$)],INT($J8262/ROWS(tblConsorcios[Produto]))+1),"")</f>
        <v/>
      </c>
      <c r="Q8262" s="20" t="str">
        <f t="shared" si="388"/>
        <v/>
      </c>
      <c r="R8262">
        <f t="shared" si="389"/>
        <v>0</v>
      </c>
    </row>
    <row r="8263" spans="10:18" x14ac:dyDescent="0.2">
      <c r="J8263">
        <f t="shared" si="387"/>
        <v>8261</v>
      </c>
      <c r="K8263" t="str" cm="1">
        <f t="array" ref="K8263">IFERROR(INDEX(tblClientes[Cliente],INT($J8263/ROWS(tblConsorcios[Produto]))+1),"")</f>
        <v/>
      </c>
      <c r="L8263" t="str" cm="1">
        <f t="array" ref="L8263">IFERROR(INDEX(tblConsorcios[Produto],MOD($J8263,ROWS(tblConsorcios[Produto]))+1),"")</f>
        <v>Imóvel IE550 – 200m</v>
      </c>
      <c r="M8263" s="20" cm="1">
        <f t="array" ref="M8263">IFERROR(INDEX(tblConsorcios[Valor da Carta (R$)],MOD($J8263,ROWS(tblConsorcios[Produto]))+1),"")</f>
        <v>550000</v>
      </c>
      <c r="N8263" s="2" cm="1">
        <f t="array" ref="N8263">IFERROR(INDEX(tblConsorcios[Prazo (meses)],MOD($J8263,ROWS(tblConsorcios[Produto]))+1),"")</f>
        <v>200</v>
      </c>
      <c r="O8263" s="20" cm="1">
        <f t="array" ref="O8263">IFERROR(INDEX(tblConsorcios[Parcela Mensal (R$)],MOD($J8263,ROWS(tblConsorcios[Produto]))+1),"")</f>
        <v>3487</v>
      </c>
      <c r="P8263" s="20" t="str" cm="1">
        <f t="array" ref="P8263">IFERROR(INDEX(tblClientes[Dividendo Mensal (R$)],INT($J8263/ROWS(tblConsorcios[Produto]))+1),"")</f>
        <v/>
      </c>
      <c r="Q8263" s="20" t="str">
        <f t="shared" si="388"/>
        <v/>
      </c>
      <c r="R8263">
        <f t="shared" si="389"/>
        <v>0</v>
      </c>
    </row>
    <row r="8264" spans="10:18" x14ac:dyDescent="0.2">
      <c r="J8264">
        <f t="shared" si="387"/>
        <v>8262</v>
      </c>
      <c r="K8264" t="str" cm="1">
        <f t="array" ref="K8264">IFERROR(INDEX(tblClientes[Cliente],INT($J8264/ROWS(tblConsorcios[Produto]))+1),"")</f>
        <v/>
      </c>
      <c r="L8264" t="str" cm="1">
        <f t="array" ref="L8264">IFERROR(INDEX(tblConsorcios[Produto],MOD($J8264,ROWS(tblConsorcios[Produto]))+1),"")</f>
        <v>Imóvel IE530 – 240m</v>
      </c>
      <c r="M8264" s="20" cm="1">
        <f t="array" ref="M8264">IFERROR(INDEX(tblConsorcios[Valor da Carta (R$)],MOD($J8264,ROWS(tblConsorcios[Produto]))+1),"")</f>
        <v>530000</v>
      </c>
      <c r="N8264" s="2" cm="1">
        <f t="array" ref="N8264">IFERROR(INDEX(tblConsorcios[Prazo (meses)],MOD($J8264,ROWS(tblConsorcios[Produto]))+1),"")</f>
        <v>240</v>
      </c>
      <c r="O8264" s="20" cm="1">
        <f t="array" ref="O8264">IFERROR(INDEX(tblConsorcios[Parcela Mensal (R$)],MOD($J8264,ROWS(tblConsorcios[Produto]))+1),"")</f>
        <v>2844.33</v>
      </c>
      <c r="P8264" s="20" t="str" cm="1">
        <f t="array" ref="P8264">IFERROR(INDEX(tblClientes[Dividendo Mensal (R$)],INT($J8264/ROWS(tblConsorcios[Produto]))+1),"")</f>
        <v/>
      </c>
      <c r="Q8264" s="20" t="str">
        <f t="shared" si="388"/>
        <v/>
      </c>
      <c r="R8264">
        <f t="shared" si="389"/>
        <v>0</v>
      </c>
    </row>
    <row r="8265" spans="10:18" x14ac:dyDescent="0.2">
      <c r="J8265">
        <f t="shared" si="387"/>
        <v>8263</v>
      </c>
      <c r="K8265" t="str" cm="1">
        <f t="array" ref="K8265">IFERROR(INDEX(tblClientes[Cliente],INT($J8265/ROWS(tblConsorcios[Produto]))+1),"")</f>
        <v/>
      </c>
      <c r="L8265" t="str" cm="1">
        <f t="array" ref="L8265">IFERROR(INDEX(tblConsorcios[Produto],MOD($J8265,ROWS(tblConsorcios[Produto]))+1),"")</f>
        <v>Imóvel IE530 – 220m</v>
      </c>
      <c r="M8265" s="20" cm="1">
        <f t="array" ref="M8265">IFERROR(INDEX(tblConsorcios[Valor da Carta (R$)],MOD($J8265,ROWS(tblConsorcios[Produto]))+1),"")</f>
        <v>530000</v>
      </c>
      <c r="N8265" s="2" cm="1">
        <f t="array" ref="N8265">IFERROR(INDEX(tblConsorcios[Prazo (meses)],MOD($J8265,ROWS(tblConsorcios[Produto]))+1),"")</f>
        <v>220</v>
      </c>
      <c r="O8265" s="20" cm="1">
        <f t="array" ref="O8265">IFERROR(INDEX(tblConsorcios[Parcela Mensal (R$)],MOD($J8265,ROWS(tblConsorcios[Produto]))+1),"")</f>
        <v>3078.82</v>
      </c>
      <c r="P8265" s="20" t="str" cm="1">
        <f t="array" ref="P8265">IFERROR(INDEX(tblClientes[Dividendo Mensal (R$)],INT($J8265/ROWS(tblConsorcios[Produto]))+1),"")</f>
        <v/>
      </c>
      <c r="Q8265" s="20" t="str">
        <f t="shared" si="388"/>
        <v/>
      </c>
      <c r="R8265">
        <f t="shared" si="389"/>
        <v>0</v>
      </c>
    </row>
    <row r="8266" spans="10:18" x14ac:dyDescent="0.2">
      <c r="J8266">
        <f t="shared" si="387"/>
        <v>8264</v>
      </c>
      <c r="K8266" t="str" cm="1">
        <f t="array" ref="K8266">IFERROR(INDEX(tblClientes[Cliente],INT($J8266/ROWS(tblConsorcios[Produto]))+1),"")</f>
        <v/>
      </c>
      <c r="L8266" t="str" cm="1">
        <f t="array" ref="L8266">IFERROR(INDEX(tblConsorcios[Produto],MOD($J8266,ROWS(tblConsorcios[Produto]))+1),"")</f>
        <v>Imóvel IE530 – 200m</v>
      </c>
      <c r="M8266" s="20" cm="1">
        <f t="array" ref="M8266">IFERROR(INDEX(tblConsorcios[Valor da Carta (R$)],MOD($J8266,ROWS(tblConsorcios[Produto]))+1),"")</f>
        <v>530000</v>
      </c>
      <c r="N8266" s="2" cm="1">
        <f t="array" ref="N8266">IFERROR(INDEX(tblConsorcios[Prazo (meses)],MOD($J8266,ROWS(tblConsorcios[Produto]))+1),"")</f>
        <v>200</v>
      </c>
      <c r="O8266" s="20" cm="1">
        <f t="array" ref="O8266">IFERROR(INDEX(tblConsorcios[Parcela Mensal (R$)],MOD($J8266,ROWS(tblConsorcios[Produto]))+1),"")</f>
        <v>3360.2</v>
      </c>
      <c r="P8266" s="20" t="str" cm="1">
        <f t="array" ref="P8266">IFERROR(INDEX(tblClientes[Dividendo Mensal (R$)],INT($J8266/ROWS(tblConsorcios[Produto]))+1),"")</f>
        <v/>
      </c>
      <c r="Q8266" s="20" t="str">
        <f t="shared" si="388"/>
        <v/>
      </c>
      <c r="R8266">
        <f t="shared" si="389"/>
        <v>0</v>
      </c>
    </row>
    <row r="8267" spans="10:18" x14ac:dyDescent="0.2">
      <c r="J8267">
        <f t="shared" si="387"/>
        <v>8265</v>
      </c>
      <c r="K8267" t="str" cm="1">
        <f t="array" ref="K8267">IFERROR(INDEX(tblClientes[Cliente],INT($J8267/ROWS(tblConsorcios[Produto]))+1),"")</f>
        <v/>
      </c>
      <c r="L8267" t="str" cm="1">
        <f t="array" ref="L8267">IFERROR(INDEX(tblConsorcios[Produto],MOD($J8267,ROWS(tblConsorcios[Produto]))+1),"")</f>
        <v>Imóvel IE500 – 240m</v>
      </c>
      <c r="M8267" s="20" cm="1">
        <f t="array" ref="M8267">IFERROR(INDEX(tblConsorcios[Valor da Carta (R$)],MOD($J8267,ROWS(tblConsorcios[Produto]))+1),"")</f>
        <v>500000</v>
      </c>
      <c r="N8267" s="2" cm="1">
        <f t="array" ref="N8267">IFERROR(INDEX(tblConsorcios[Prazo (meses)],MOD($J8267,ROWS(tblConsorcios[Produto]))+1),"")</f>
        <v>240</v>
      </c>
      <c r="O8267" s="20" cm="1">
        <f t="array" ref="O8267">IFERROR(INDEX(tblConsorcios[Parcela Mensal (R$)],MOD($J8267,ROWS(tblConsorcios[Produto]))+1),"")</f>
        <v>2683.33</v>
      </c>
      <c r="P8267" s="20" t="str" cm="1">
        <f t="array" ref="P8267">IFERROR(INDEX(tblClientes[Dividendo Mensal (R$)],INT($J8267/ROWS(tblConsorcios[Produto]))+1),"")</f>
        <v/>
      </c>
      <c r="Q8267" s="20" t="str">
        <f t="shared" si="388"/>
        <v/>
      </c>
      <c r="R8267">
        <f t="shared" si="389"/>
        <v>0</v>
      </c>
    </row>
    <row r="8268" spans="10:18" x14ac:dyDescent="0.2">
      <c r="J8268">
        <f t="shared" si="387"/>
        <v>8266</v>
      </c>
      <c r="K8268" t="str" cm="1">
        <f t="array" ref="K8268">IFERROR(INDEX(tblClientes[Cliente],INT($J8268/ROWS(tblConsorcios[Produto]))+1),"")</f>
        <v/>
      </c>
      <c r="L8268" t="str" cm="1">
        <f t="array" ref="L8268">IFERROR(INDEX(tblConsorcios[Produto],MOD($J8268,ROWS(tblConsorcios[Produto]))+1),"")</f>
        <v>Imóvel IE500 – 220m</v>
      </c>
      <c r="M8268" s="20" cm="1">
        <f t="array" ref="M8268">IFERROR(INDEX(tblConsorcios[Valor da Carta (R$)],MOD($J8268,ROWS(tblConsorcios[Produto]))+1),"")</f>
        <v>500000</v>
      </c>
      <c r="N8268" s="2" cm="1">
        <f t="array" ref="N8268">IFERROR(INDEX(tblConsorcios[Prazo (meses)],MOD($J8268,ROWS(tblConsorcios[Produto]))+1),"")</f>
        <v>220</v>
      </c>
      <c r="O8268" s="20" cm="1">
        <f t="array" ref="O8268">IFERROR(INDEX(tblConsorcios[Parcela Mensal (R$)],MOD($J8268,ROWS(tblConsorcios[Produto]))+1),"")</f>
        <v>2904.55</v>
      </c>
      <c r="P8268" s="20" t="str" cm="1">
        <f t="array" ref="P8268">IFERROR(INDEX(tblClientes[Dividendo Mensal (R$)],INT($J8268/ROWS(tblConsorcios[Produto]))+1),"")</f>
        <v/>
      </c>
      <c r="Q8268" s="20" t="str">
        <f t="shared" si="388"/>
        <v/>
      </c>
      <c r="R8268">
        <f t="shared" si="389"/>
        <v>0</v>
      </c>
    </row>
    <row r="8269" spans="10:18" x14ac:dyDescent="0.2">
      <c r="J8269">
        <f t="shared" si="387"/>
        <v>8267</v>
      </c>
      <c r="K8269" t="str" cm="1">
        <f t="array" ref="K8269">IFERROR(INDEX(tblClientes[Cliente],INT($J8269/ROWS(tblConsorcios[Produto]))+1),"")</f>
        <v/>
      </c>
      <c r="L8269" t="str" cm="1">
        <f t="array" ref="L8269">IFERROR(INDEX(tblConsorcios[Produto],MOD($J8269,ROWS(tblConsorcios[Produto]))+1),"")</f>
        <v>Imóvel IE500 – 200m</v>
      </c>
      <c r="M8269" s="20" cm="1">
        <f t="array" ref="M8269">IFERROR(INDEX(tblConsorcios[Valor da Carta (R$)],MOD($J8269,ROWS(tblConsorcios[Produto]))+1),"")</f>
        <v>500000</v>
      </c>
      <c r="N8269" s="2" cm="1">
        <f t="array" ref="N8269">IFERROR(INDEX(tblConsorcios[Prazo (meses)],MOD($J8269,ROWS(tblConsorcios[Produto]))+1),"")</f>
        <v>200</v>
      </c>
      <c r="O8269" s="20" cm="1">
        <f t="array" ref="O8269">IFERROR(INDEX(tblConsorcios[Parcela Mensal (R$)],MOD($J8269,ROWS(tblConsorcios[Produto]))+1),"")</f>
        <v>3170</v>
      </c>
      <c r="P8269" s="20" t="str" cm="1">
        <f t="array" ref="P8269">IFERROR(INDEX(tblClientes[Dividendo Mensal (R$)],INT($J8269/ROWS(tblConsorcios[Produto]))+1),"")</f>
        <v/>
      </c>
      <c r="Q8269" s="20" t="str">
        <f t="shared" si="388"/>
        <v/>
      </c>
      <c r="R8269">
        <f t="shared" si="389"/>
        <v>0</v>
      </c>
    </row>
    <row r="8270" spans="10:18" x14ac:dyDescent="0.2">
      <c r="J8270">
        <f t="shared" si="387"/>
        <v>8268</v>
      </c>
      <c r="K8270" t="str" cm="1">
        <f t="array" ref="K8270">IFERROR(INDEX(tblClientes[Cliente],INT($J8270/ROWS(tblConsorcios[Produto]))+1),"")</f>
        <v/>
      </c>
      <c r="L8270" t="str" cm="1">
        <f t="array" ref="L8270">IFERROR(INDEX(tblConsorcios[Produto],MOD($J8270,ROWS(tblConsorcios[Produto]))+1),"")</f>
        <v>Imóvel IE480 – 240m</v>
      </c>
      <c r="M8270" s="20" cm="1">
        <f t="array" ref="M8270">IFERROR(INDEX(tblConsorcios[Valor da Carta (R$)],MOD($J8270,ROWS(tblConsorcios[Produto]))+1),"")</f>
        <v>480000</v>
      </c>
      <c r="N8270" s="2" cm="1">
        <f t="array" ref="N8270">IFERROR(INDEX(tblConsorcios[Prazo (meses)],MOD($J8270,ROWS(tblConsorcios[Produto]))+1),"")</f>
        <v>240</v>
      </c>
      <c r="O8270" s="20" cm="1">
        <f t="array" ref="O8270">IFERROR(INDEX(tblConsorcios[Parcela Mensal (R$)],MOD($J8270,ROWS(tblConsorcios[Produto]))+1),"")</f>
        <v>2576</v>
      </c>
      <c r="P8270" s="20" t="str" cm="1">
        <f t="array" ref="P8270">IFERROR(INDEX(tblClientes[Dividendo Mensal (R$)],INT($J8270/ROWS(tblConsorcios[Produto]))+1),"")</f>
        <v/>
      </c>
      <c r="Q8270" s="20" t="str">
        <f t="shared" si="388"/>
        <v/>
      </c>
      <c r="R8270">
        <f t="shared" si="389"/>
        <v>0</v>
      </c>
    </row>
    <row r="8271" spans="10:18" x14ac:dyDescent="0.2">
      <c r="J8271">
        <f t="shared" si="387"/>
        <v>8269</v>
      </c>
      <c r="K8271" t="str" cm="1">
        <f t="array" ref="K8271">IFERROR(INDEX(tblClientes[Cliente],INT($J8271/ROWS(tblConsorcios[Produto]))+1),"")</f>
        <v/>
      </c>
      <c r="L8271" t="str" cm="1">
        <f t="array" ref="L8271">IFERROR(INDEX(tblConsorcios[Produto],MOD($J8271,ROWS(tblConsorcios[Produto]))+1),"")</f>
        <v>Imóvel IE480 – 220m</v>
      </c>
      <c r="M8271" s="20" cm="1">
        <f t="array" ref="M8271">IFERROR(INDEX(tblConsorcios[Valor da Carta (R$)],MOD($J8271,ROWS(tblConsorcios[Produto]))+1),"")</f>
        <v>480000</v>
      </c>
      <c r="N8271" s="2" cm="1">
        <f t="array" ref="N8271">IFERROR(INDEX(tblConsorcios[Prazo (meses)],MOD($J8271,ROWS(tblConsorcios[Produto]))+1),"")</f>
        <v>220</v>
      </c>
      <c r="O8271" s="20" cm="1">
        <f t="array" ref="O8271">IFERROR(INDEX(tblConsorcios[Parcela Mensal (R$)],MOD($J8271,ROWS(tblConsorcios[Produto]))+1),"")</f>
        <v>2788.36</v>
      </c>
      <c r="P8271" s="20" t="str" cm="1">
        <f t="array" ref="P8271">IFERROR(INDEX(tblClientes[Dividendo Mensal (R$)],INT($J8271/ROWS(tblConsorcios[Produto]))+1),"")</f>
        <v/>
      </c>
      <c r="Q8271" s="20" t="str">
        <f t="shared" si="388"/>
        <v/>
      </c>
      <c r="R8271">
        <f t="shared" si="389"/>
        <v>0</v>
      </c>
    </row>
    <row r="8272" spans="10:18" x14ac:dyDescent="0.2">
      <c r="J8272">
        <f t="shared" si="387"/>
        <v>8270</v>
      </c>
      <c r="K8272" t="str" cm="1">
        <f t="array" ref="K8272">IFERROR(INDEX(tblClientes[Cliente],INT($J8272/ROWS(tblConsorcios[Produto]))+1),"")</f>
        <v/>
      </c>
      <c r="L8272" t="str" cm="1">
        <f t="array" ref="L8272">IFERROR(INDEX(tblConsorcios[Produto],MOD($J8272,ROWS(tblConsorcios[Produto]))+1),"")</f>
        <v>Imóvel IE480 – 200m</v>
      </c>
      <c r="M8272" s="20" cm="1">
        <f t="array" ref="M8272">IFERROR(INDEX(tblConsorcios[Valor da Carta (R$)],MOD($J8272,ROWS(tblConsorcios[Produto]))+1),"")</f>
        <v>480000</v>
      </c>
      <c r="N8272" s="2" cm="1">
        <f t="array" ref="N8272">IFERROR(INDEX(tblConsorcios[Prazo (meses)],MOD($J8272,ROWS(tblConsorcios[Produto]))+1),"")</f>
        <v>200</v>
      </c>
      <c r="O8272" s="20" cm="1">
        <f t="array" ref="O8272">IFERROR(INDEX(tblConsorcios[Parcela Mensal (R$)],MOD($J8272,ROWS(tblConsorcios[Produto]))+1),"")</f>
        <v>3043.2</v>
      </c>
      <c r="P8272" s="20" t="str" cm="1">
        <f t="array" ref="P8272">IFERROR(INDEX(tblClientes[Dividendo Mensal (R$)],INT($J8272/ROWS(tblConsorcios[Produto]))+1),"")</f>
        <v/>
      </c>
      <c r="Q8272" s="20" t="str">
        <f t="shared" si="388"/>
        <v/>
      </c>
      <c r="R8272">
        <f t="shared" si="389"/>
        <v>0</v>
      </c>
    </row>
    <row r="8273" spans="10:18" x14ac:dyDescent="0.2">
      <c r="J8273">
        <f t="shared" si="387"/>
        <v>8271</v>
      </c>
      <c r="K8273" t="str" cm="1">
        <f t="array" ref="K8273">IFERROR(INDEX(tblClientes[Cliente],INT($J8273/ROWS(tblConsorcios[Produto]))+1),"")</f>
        <v/>
      </c>
      <c r="L8273" t="str" cm="1">
        <f t="array" ref="L8273">IFERROR(INDEX(tblConsorcios[Produto],MOD($J8273,ROWS(tblConsorcios[Produto]))+1),"")</f>
        <v>Imóvel IE450 – 240m</v>
      </c>
      <c r="M8273" s="20" cm="1">
        <f t="array" ref="M8273">IFERROR(INDEX(tblConsorcios[Valor da Carta (R$)],MOD($J8273,ROWS(tblConsorcios[Produto]))+1),"")</f>
        <v>450000</v>
      </c>
      <c r="N8273" s="2" cm="1">
        <f t="array" ref="N8273">IFERROR(INDEX(tblConsorcios[Prazo (meses)],MOD($J8273,ROWS(tblConsorcios[Produto]))+1),"")</f>
        <v>240</v>
      </c>
      <c r="O8273" s="20" cm="1">
        <f t="array" ref="O8273">IFERROR(INDEX(tblConsorcios[Parcela Mensal (R$)],MOD($J8273,ROWS(tblConsorcios[Produto]))+1),"")</f>
        <v>2415</v>
      </c>
      <c r="P8273" s="20" t="str" cm="1">
        <f t="array" ref="P8273">IFERROR(INDEX(tblClientes[Dividendo Mensal (R$)],INT($J8273/ROWS(tblConsorcios[Produto]))+1),"")</f>
        <v/>
      </c>
      <c r="Q8273" s="20" t="str">
        <f t="shared" si="388"/>
        <v/>
      </c>
      <c r="R8273">
        <f t="shared" si="389"/>
        <v>0</v>
      </c>
    </row>
    <row r="8274" spans="10:18" x14ac:dyDescent="0.2">
      <c r="J8274">
        <f t="shared" si="387"/>
        <v>8272</v>
      </c>
      <c r="K8274" t="str" cm="1">
        <f t="array" ref="K8274">IFERROR(INDEX(tblClientes[Cliente],INT($J8274/ROWS(tblConsorcios[Produto]))+1),"")</f>
        <v/>
      </c>
      <c r="L8274" t="str" cm="1">
        <f t="array" ref="L8274">IFERROR(INDEX(tblConsorcios[Produto],MOD($J8274,ROWS(tblConsorcios[Produto]))+1),"")</f>
        <v>Imóvel IE450 – 220m</v>
      </c>
      <c r="M8274" s="20" cm="1">
        <f t="array" ref="M8274">IFERROR(INDEX(tblConsorcios[Valor da Carta (R$)],MOD($J8274,ROWS(tblConsorcios[Produto]))+1),"")</f>
        <v>450000</v>
      </c>
      <c r="N8274" s="2" cm="1">
        <f t="array" ref="N8274">IFERROR(INDEX(tblConsorcios[Prazo (meses)],MOD($J8274,ROWS(tblConsorcios[Produto]))+1),"")</f>
        <v>220</v>
      </c>
      <c r="O8274" s="20" cm="1">
        <f t="array" ref="O8274">IFERROR(INDEX(tblConsorcios[Parcela Mensal (R$)],MOD($J8274,ROWS(tblConsorcios[Produto]))+1),"")</f>
        <v>2614.09</v>
      </c>
      <c r="P8274" s="20" t="str" cm="1">
        <f t="array" ref="P8274">IFERROR(INDEX(tblClientes[Dividendo Mensal (R$)],INT($J8274/ROWS(tblConsorcios[Produto]))+1),"")</f>
        <v/>
      </c>
      <c r="Q8274" s="20" t="str">
        <f t="shared" si="388"/>
        <v/>
      </c>
      <c r="R8274">
        <f t="shared" si="389"/>
        <v>0</v>
      </c>
    </row>
    <row r="8275" spans="10:18" x14ac:dyDescent="0.2">
      <c r="J8275">
        <f t="shared" si="387"/>
        <v>8273</v>
      </c>
      <c r="K8275" t="str" cm="1">
        <f t="array" ref="K8275">IFERROR(INDEX(tblClientes[Cliente],INT($J8275/ROWS(tblConsorcios[Produto]))+1),"")</f>
        <v/>
      </c>
      <c r="L8275" t="str" cm="1">
        <f t="array" ref="L8275">IFERROR(INDEX(tblConsorcios[Produto],MOD($J8275,ROWS(tblConsorcios[Produto]))+1),"")</f>
        <v>Imóvel IE450 – 200m</v>
      </c>
      <c r="M8275" s="20" cm="1">
        <f t="array" ref="M8275">IFERROR(INDEX(tblConsorcios[Valor da Carta (R$)],MOD($J8275,ROWS(tblConsorcios[Produto]))+1),"")</f>
        <v>450000</v>
      </c>
      <c r="N8275" s="2" cm="1">
        <f t="array" ref="N8275">IFERROR(INDEX(tblConsorcios[Prazo (meses)],MOD($J8275,ROWS(tblConsorcios[Produto]))+1),"")</f>
        <v>200</v>
      </c>
      <c r="O8275" s="20" cm="1">
        <f t="array" ref="O8275">IFERROR(INDEX(tblConsorcios[Parcela Mensal (R$)],MOD($J8275,ROWS(tblConsorcios[Produto]))+1),"")</f>
        <v>2853</v>
      </c>
      <c r="P8275" s="20" t="str" cm="1">
        <f t="array" ref="P8275">IFERROR(INDEX(tblClientes[Dividendo Mensal (R$)],INT($J8275/ROWS(tblConsorcios[Produto]))+1),"")</f>
        <v/>
      </c>
      <c r="Q8275" s="20" t="str">
        <f t="shared" si="388"/>
        <v/>
      </c>
      <c r="R8275">
        <f t="shared" si="389"/>
        <v>0</v>
      </c>
    </row>
    <row r="8276" spans="10:18" x14ac:dyDescent="0.2">
      <c r="J8276">
        <f t="shared" si="387"/>
        <v>8274</v>
      </c>
      <c r="K8276" t="str" cm="1">
        <f t="array" ref="K8276">IFERROR(INDEX(tblClientes[Cliente],INT($J8276/ROWS(tblConsorcios[Produto]))+1),"")</f>
        <v/>
      </c>
      <c r="L8276" t="str" cm="1">
        <f t="array" ref="L8276">IFERROR(INDEX(tblConsorcios[Produto],MOD($J8276,ROWS(tblConsorcios[Produto]))+1),"")</f>
        <v>Imóvel IE430 – 240m</v>
      </c>
      <c r="M8276" s="20" cm="1">
        <f t="array" ref="M8276">IFERROR(INDEX(tblConsorcios[Valor da Carta (R$)],MOD($J8276,ROWS(tblConsorcios[Produto]))+1),"")</f>
        <v>430000</v>
      </c>
      <c r="N8276" s="2" cm="1">
        <f t="array" ref="N8276">IFERROR(INDEX(tblConsorcios[Prazo (meses)],MOD($J8276,ROWS(tblConsorcios[Produto]))+1),"")</f>
        <v>240</v>
      </c>
      <c r="O8276" s="20" cm="1">
        <f t="array" ref="O8276">IFERROR(INDEX(tblConsorcios[Parcela Mensal (R$)],MOD($J8276,ROWS(tblConsorcios[Produto]))+1),"")</f>
        <v>2307.67</v>
      </c>
      <c r="P8276" s="20" t="str" cm="1">
        <f t="array" ref="P8276">IFERROR(INDEX(tblClientes[Dividendo Mensal (R$)],INT($J8276/ROWS(tblConsorcios[Produto]))+1),"")</f>
        <v/>
      </c>
      <c r="Q8276" s="20" t="str">
        <f t="shared" si="388"/>
        <v/>
      </c>
      <c r="R8276">
        <f t="shared" si="389"/>
        <v>0</v>
      </c>
    </row>
    <row r="8277" spans="10:18" x14ac:dyDescent="0.2">
      <c r="J8277">
        <f t="shared" si="387"/>
        <v>8275</v>
      </c>
      <c r="K8277" t="str" cm="1">
        <f t="array" ref="K8277">IFERROR(INDEX(tblClientes[Cliente],INT($J8277/ROWS(tblConsorcios[Produto]))+1),"")</f>
        <v/>
      </c>
      <c r="L8277" t="str" cm="1">
        <f t="array" ref="L8277">IFERROR(INDEX(tblConsorcios[Produto],MOD($J8277,ROWS(tblConsorcios[Produto]))+1),"")</f>
        <v>Imóvel IE430 – 220m</v>
      </c>
      <c r="M8277" s="20" cm="1">
        <f t="array" ref="M8277">IFERROR(INDEX(tblConsorcios[Valor da Carta (R$)],MOD($J8277,ROWS(tblConsorcios[Produto]))+1),"")</f>
        <v>430000</v>
      </c>
      <c r="N8277" s="2" cm="1">
        <f t="array" ref="N8277">IFERROR(INDEX(tblConsorcios[Prazo (meses)],MOD($J8277,ROWS(tblConsorcios[Produto]))+1),"")</f>
        <v>220</v>
      </c>
      <c r="O8277" s="20" cm="1">
        <f t="array" ref="O8277">IFERROR(INDEX(tblConsorcios[Parcela Mensal (R$)],MOD($J8277,ROWS(tblConsorcios[Produto]))+1),"")</f>
        <v>2497.91</v>
      </c>
      <c r="P8277" s="20" t="str" cm="1">
        <f t="array" ref="P8277">IFERROR(INDEX(tblClientes[Dividendo Mensal (R$)],INT($J8277/ROWS(tblConsorcios[Produto]))+1),"")</f>
        <v/>
      </c>
      <c r="Q8277" s="20" t="str">
        <f t="shared" si="388"/>
        <v/>
      </c>
      <c r="R8277">
        <f t="shared" si="389"/>
        <v>0</v>
      </c>
    </row>
    <row r="8278" spans="10:18" x14ac:dyDescent="0.2">
      <c r="J8278">
        <f t="shared" si="387"/>
        <v>8276</v>
      </c>
      <c r="K8278" t="str" cm="1">
        <f t="array" ref="K8278">IFERROR(INDEX(tblClientes[Cliente],INT($J8278/ROWS(tblConsorcios[Produto]))+1),"")</f>
        <v/>
      </c>
      <c r="L8278" t="str" cm="1">
        <f t="array" ref="L8278">IFERROR(INDEX(tblConsorcios[Produto],MOD($J8278,ROWS(tblConsorcios[Produto]))+1),"")</f>
        <v>Imóvel IE430 – 200m</v>
      </c>
      <c r="M8278" s="20" cm="1">
        <f t="array" ref="M8278">IFERROR(INDEX(tblConsorcios[Valor da Carta (R$)],MOD($J8278,ROWS(tblConsorcios[Produto]))+1),"")</f>
        <v>430000</v>
      </c>
      <c r="N8278" s="2" cm="1">
        <f t="array" ref="N8278">IFERROR(INDEX(tblConsorcios[Prazo (meses)],MOD($J8278,ROWS(tblConsorcios[Produto]))+1),"")</f>
        <v>200</v>
      </c>
      <c r="O8278" s="20" cm="1">
        <f t="array" ref="O8278">IFERROR(INDEX(tblConsorcios[Parcela Mensal (R$)],MOD($J8278,ROWS(tblConsorcios[Produto]))+1),"")</f>
        <v>2726.2</v>
      </c>
      <c r="P8278" s="20" t="str" cm="1">
        <f t="array" ref="P8278">IFERROR(INDEX(tblClientes[Dividendo Mensal (R$)],INT($J8278/ROWS(tblConsorcios[Produto]))+1),"")</f>
        <v/>
      </c>
      <c r="Q8278" s="20" t="str">
        <f t="shared" si="388"/>
        <v/>
      </c>
      <c r="R8278">
        <f t="shared" si="389"/>
        <v>0</v>
      </c>
    </row>
    <row r="8279" spans="10:18" x14ac:dyDescent="0.2">
      <c r="J8279">
        <f t="shared" si="387"/>
        <v>8277</v>
      </c>
      <c r="K8279" t="str" cm="1">
        <f t="array" ref="K8279">IFERROR(INDEX(tblClientes[Cliente],INT($J8279/ROWS(tblConsorcios[Produto]))+1),"")</f>
        <v/>
      </c>
      <c r="L8279" t="str" cm="1">
        <f t="array" ref="L8279">IFERROR(INDEX(tblConsorcios[Produto],MOD($J8279,ROWS(tblConsorcios[Produto]))+1),"")</f>
        <v>Imóvel IE400 – 240m</v>
      </c>
      <c r="M8279" s="20" cm="1">
        <f t="array" ref="M8279">IFERROR(INDEX(tblConsorcios[Valor da Carta (R$)],MOD($J8279,ROWS(tblConsorcios[Produto]))+1),"")</f>
        <v>400000</v>
      </c>
      <c r="N8279" s="2" cm="1">
        <f t="array" ref="N8279">IFERROR(INDEX(tblConsorcios[Prazo (meses)],MOD($J8279,ROWS(tblConsorcios[Produto]))+1),"")</f>
        <v>240</v>
      </c>
      <c r="O8279" s="20" cm="1">
        <f t="array" ref="O8279">IFERROR(INDEX(tblConsorcios[Parcela Mensal (R$)],MOD($J8279,ROWS(tblConsorcios[Produto]))+1),"")</f>
        <v>2146.67</v>
      </c>
      <c r="P8279" s="20" t="str" cm="1">
        <f t="array" ref="P8279">IFERROR(INDEX(tblClientes[Dividendo Mensal (R$)],INT($J8279/ROWS(tblConsorcios[Produto]))+1),"")</f>
        <v/>
      </c>
      <c r="Q8279" s="20" t="str">
        <f t="shared" si="388"/>
        <v/>
      </c>
      <c r="R8279">
        <f t="shared" si="389"/>
        <v>0</v>
      </c>
    </row>
    <row r="8280" spans="10:18" x14ac:dyDescent="0.2">
      <c r="J8280">
        <f t="shared" si="387"/>
        <v>8278</v>
      </c>
      <c r="K8280" t="str" cm="1">
        <f t="array" ref="K8280">IFERROR(INDEX(tblClientes[Cliente],INT($J8280/ROWS(tblConsorcios[Produto]))+1),"")</f>
        <v/>
      </c>
      <c r="L8280" t="str" cm="1">
        <f t="array" ref="L8280">IFERROR(INDEX(tblConsorcios[Produto],MOD($J8280,ROWS(tblConsorcios[Produto]))+1),"")</f>
        <v>Imóvel IE400 – 220m</v>
      </c>
      <c r="M8280" s="20" cm="1">
        <f t="array" ref="M8280">IFERROR(INDEX(tblConsorcios[Valor da Carta (R$)],MOD($J8280,ROWS(tblConsorcios[Produto]))+1),"")</f>
        <v>400000</v>
      </c>
      <c r="N8280" s="2" cm="1">
        <f t="array" ref="N8280">IFERROR(INDEX(tblConsorcios[Prazo (meses)],MOD($J8280,ROWS(tblConsorcios[Produto]))+1),"")</f>
        <v>220</v>
      </c>
      <c r="O8280" s="20" cm="1">
        <f t="array" ref="O8280">IFERROR(INDEX(tblConsorcios[Parcela Mensal (R$)],MOD($J8280,ROWS(tblConsorcios[Produto]))+1),"")</f>
        <v>2323.64</v>
      </c>
      <c r="P8280" s="20" t="str" cm="1">
        <f t="array" ref="P8280">IFERROR(INDEX(tblClientes[Dividendo Mensal (R$)],INT($J8280/ROWS(tblConsorcios[Produto]))+1),"")</f>
        <v/>
      </c>
      <c r="Q8280" s="20" t="str">
        <f t="shared" si="388"/>
        <v/>
      </c>
      <c r="R8280">
        <f t="shared" si="389"/>
        <v>0</v>
      </c>
    </row>
    <row r="8281" spans="10:18" x14ac:dyDescent="0.2">
      <c r="J8281">
        <f t="shared" si="387"/>
        <v>8279</v>
      </c>
      <c r="K8281" t="str" cm="1">
        <f t="array" ref="K8281">IFERROR(INDEX(tblClientes[Cliente],INT($J8281/ROWS(tblConsorcios[Produto]))+1),"")</f>
        <v/>
      </c>
      <c r="L8281" t="str" cm="1">
        <f t="array" ref="L8281">IFERROR(INDEX(tblConsorcios[Produto],MOD($J8281,ROWS(tblConsorcios[Produto]))+1),"")</f>
        <v>Imóvel IE400 – 200m</v>
      </c>
      <c r="M8281" s="20" cm="1">
        <f t="array" ref="M8281">IFERROR(INDEX(tblConsorcios[Valor da Carta (R$)],MOD($J8281,ROWS(tblConsorcios[Produto]))+1),"")</f>
        <v>400000</v>
      </c>
      <c r="N8281" s="2" cm="1">
        <f t="array" ref="N8281">IFERROR(INDEX(tblConsorcios[Prazo (meses)],MOD($J8281,ROWS(tblConsorcios[Produto]))+1),"")</f>
        <v>200</v>
      </c>
      <c r="O8281" s="20" cm="1">
        <f t="array" ref="O8281">IFERROR(INDEX(tblConsorcios[Parcela Mensal (R$)],MOD($J8281,ROWS(tblConsorcios[Produto]))+1),"")</f>
        <v>2536</v>
      </c>
      <c r="P8281" s="20" t="str" cm="1">
        <f t="array" ref="P8281">IFERROR(INDEX(tblClientes[Dividendo Mensal (R$)],INT($J8281/ROWS(tblConsorcios[Produto]))+1),"")</f>
        <v/>
      </c>
      <c r="Q8281" s="20" t="str">
        <f t="shared" si="388"/>
        <v/>
      </c>
      <c r="R8281">
        <f t="shared" si="389"/>
        <v>0</v>
      </c>
    </row>
    <row r="8282" spans="10:18" x14ac:dyDescent="0.2">
      <c r="J8282">
        <f t="shared" si="387"/>
        <v>8280</v>
      </c>
      <c r="K8282" t="str" cm="1">
        <f t="array" ref="K8282">IFERROR(INDEX(tblClientes[Cliente],INT($J8282/ROWS(tblConsorcios[Produto]))+1),"")</f>
        <v/>
      </c>
      <c r="L8282" t="str" cm="1">
        <f t="array" ref="L8282">IFERROR(INDEX(tblConsorcios[Produto],MOD($J8282,ROWS(tblConsorcios[Produto]))+1),"")</f>
        <v>Imóvel IE380 – 240m</v>
      </c>
      <c r="M8282" s="20" cm="1">
        <f t="array" ref="M8282">IFERROR(INDEX(tblConsorcios[Valor da Carta (R$)],MOD($J8282,ROWS(tblConsorcios[Produto]))+1),"")</f>
        <v>380000</v>
      </c>
      <c r="N8282" s="2" cm="1">
        <f t="array" ref="N8282">IFERROR(INDEX(tblConsorcios[Prazo (meses)],MOD($J8282,ROWS(tblConsorcios[Produto]))+1),"")</f>
        <v>240</v>
      </c>
      <c r="O8282" s="20" cm="1">
        <f t="array" ref="O8282">IFERROR(INDEX(tblConsorcios[Parcela Mensal (R$)],MOD($J8282,ROWS(tblConsorcios[Produto]))+1),"")</f>
        <v>2039.33</v>
      </c>
      <c r="P8282" s="20" t="str" cm="1">
        <f t="array" ref="P8282">IFERROR(INDEX(tblClientes[Dividendo Mensal (R$)],INT($J8282/ROWS(tblConsorcios[Produto]))+1),"")</f>
        <v/>
      </c>
      <c r="Q8282" s="20" t="str">
        <f t="shared" si="388"/>
        <v/>
      </c>
      <c r="R8282">
        <f t="shared" si="389"/>
        <v>0</v>
      </c>
    </row>
    <row r="8283" spans="10:18" x14ac:dyDescent="0.2">
      <c r="J8283">
        <f t="shared" si="387"/>
        <v>8281</v>
      </c>
      <c r="K8283" t="str" cm="1">
        <f t="array" ref="K8283">IFERROR(INDEX(tblClientes[Cliente],INT($J8283/ROWS(tblConsorcios[Produto]))+1),"")</f>
        <v/>
      </c>
      <c r="L8283" t="str" cm="1">
        <f t="array" ref="L8283">IFERROR(INDEX(tblConsorcios[Produto],MOD($J8283,ROWS(tblConsorcios[Produto]))+1),"")</f>
        <v>Imóvel IE380 – 220m</v>
      </c>
      <c r="M8283" s="20" cm="1">
        <f t="array" ref="M8283">IFERROR(INDEX(tblConsorcios[Valor da Carta (R$)],MOD($J8283,ROWS(tblConsorcios[Produto]))+1),"")</f>
        <v>380000</v>
      </c>
      <c r="N8283" s="2" cm="1">
        <f t="array" ref="N8283">IFERROR(INDEX(tblConsorcios[Prazo (meses)],MOD($J8283,ROWS(tblConsorcios[Produto]))+1),"")</f>
        <v>220</v>
      </c>
      <c r="O8283" s="20" cm="1">
        <f t="array" ref="O8283">IFERROR(INDEX(tblConsorcios[Parcela Mensal (R$)],MOD($J8283,ROWS(tblConsorcios[Produto]))+1),"")</f>
        <v>2207.4499999999998</v>
      </c>
      <c r="P8283" s="20" t="str" cm="1">
        <f t="array" ref="P8283">IFERROR(INDEX(tblClientes[Dividendo Mensal (R$)],INT($J8283/ROWS(tblConsorcios[Produto]))+1),"")</f>
        <v/>
      </c>
      <c r="Q8283" s="20" t="str">
        <f t="shared" si="388"/>
        <v/>
      </c>
      <c r="R8283">
        <f t="shared" si="389"/>
        <v>0</v>
      </c>
    </row>
    <row r="8284" spans="10:18" x14ac:dyDescent="0.2">
      <c r="J8284">
        <f t="shared" si="387"/>
        <v>8282</v>
      </c>
      <c r="K8284" t="str" cm="1">
        <f t="array" ref="K8284">IFERROR(INDEX(tblClientes[Cliente],INT($J8284/ROWS(tblConsorcios[Produto]))+1),"")</f>
        <v/>
      </c>
      <c r="L8284" t="str" cm="1">
        <f t="array" ref="L8284">IFERROR(INDEX(tblConsorcios[Produto],MOD($J8284,ROWS(tblConsorcios[Produto]))+1),"")</f>
        <v>Imóvel IE380 – 200m</v>
      </c>
      <c r="M8284" s="20" cm="1">
        <f t="array" ref="M8284">IFERROR(INDEX(tblConsorcios[Valor da Carta (R$)],MOD($J8284,ROWS(tblConsorcios[Produto]))+1),"")</f>
        <v>380000</v>
      </c>
      <c r="N8284" s="2" cm="1">
        <f t="array" ref="N8284">IFERROR(INDEX(tblConsorcios[Prazo (meses)],MOD($J8284,ROWS(tblConsorcios[Produto]))+1),"")</f>
        <v>200</v>
      </c>
      <c r="O8284" s="20" cm="1">
        <f t="array" ref="O8284">IFERROR(INDEX(tblConsorcios[Parcela Mensal (R$)],MOD($J8284,ROWS(tblConsorcios[Produto]))+1),"")</f>
        <v>2409.1999999999998</v>
      </c>
      <c r="P8284" s="20" t="str" cm="1">
        <f t="array" ref="P8284">IFERROR(INDEX(tblClientes[Dividendo Mensal (R$)],INT($J8284/ROWS(tblConsorcios[Produto]))+1),"")</f>
        <v/>
      </c>
      <c r="Q8284" s="20" t="str">
        <f t="shared" si="388"/>
        <v/>
      </c>
      <c r="R8284">
        <f t="shared" si="389"/>
        <v>0</v>
      </c>
    </row>
    <row r="8285" spans="10:18" x14ac:dyDescent="0.2">
      <c r="J8285">
        <f t="shared" si="387"/>
        <v>8283</v>
      </c>
      <c r="K8285" t="str" cm="1">
        <f t="array" ref="K8285">IFERROR(INDEX(tblClientes[Cliente],INT($J8285/ROWS(tblConsorcios[Produto]))+1),"")</f>
        <v/>
      </c>
      <c r="L8285" t="str" cm="1">
        <f t="array" ref="L8285">IFERROR(INDEX(tblConsorcios[Produto],MOD($J8285,ROWS(tblConsorcios[Produto]))+1),"")</f>
        <v>Imóvel IE350 – 240m</v>
      </c>
      <c r="M8285" s="20" cm="1">
        <f t="array" ref="M8285">IFERROR(INDEX(tblConsorcios[Valor da Carta (R$)],MOD($J8285,ROWS(tblConsorcios[Produto]))+1),"")</f>
        <v>350000</v>
      </c>
      <c r="N8285" s="2" cm="1">
        <f t="array" ref="N8285">IFERROR(INDEX(tblConsorcios[Prazo (meses)],MOD($J8285,ROWS(tblConsorcios[Produto]))+1),"")</f>
        <v>240</v>
      </c>
      <c r="O8285" s="20" cm="1">
        <f t="array" ref="O8285">IFERROR(INDEX(tblConsorcios[Parcela Mensal (R$)],MOD($J8285,ROWS(tblConsorcios[Produto]))+1),"")</f>
        <v>1878.33</v>
      </c>
      <c r="P8285" s="20" t="str" cm="1">
        <f t="array" ref="P8285">IFERROR(INDEX(tblClientes[Dividendo Mensal (R$)],INT($J8285/ROWS(tblConsorcios[Produto]))+1),"")</f>
        <v/>
      </c>
      <c r="Q8285" s="20" t="str">
        <f t="shared" si="388"/>
        <v/>
      </c>
      <c r="R8285">
        <f t="shared" si="389"/>
        <v>0</v>
      </c>
    </row>
    <row r="8286" spans="10:18" x14ac:dyDescent="0.2">
      <c r="J8286">
        <f t="shared" si="387"/>
        <v>8284</v>
      </c>
      <c r="K8286" t="str" cm="1">
        <f t="array" ref="K8286">IFERROR(INDEX(tblClientes[Cliente],INT($J8286/ROWS(tblConsorcios[Produto]))+1),"")</f>
        <v/>
      </c>
      <c r="L8286" t="str" cm="1">
        <f t="array" ref="L8286">IFERROR(INDEX(tblConsorcios[Produto],MOD($J8286,ROWS(tblConsorcios[Produto]))+1),"")</f>
        <v>Imóvel IE350 – 220m</v>
      </c>
      <c r="M8286" s="20" cm="1">
        <f t="array" ref="M8286">IFERROR(INDEX(tblConsorcios[Valor da Carta (R$)],MOD($J8286,ROWS(tblConsorcios[Produto]))+1),"")</f>
        <v>350000</v>
      </c>
      <c r="N8286" s="2" cm="1">
        <f t="array" ref="N8286">IFERROR(INDEX(tblConsorcios[Prazo (meses)],MOD($J8286,ROWS(tblConsorcios[Produto]))+1),"")</f>
        <v>220</v>
      </c>
      <c r="O8286" s="20" cm="1">
        <f t="array" ref="O8286">IFERROR(INDEX(tblConsorcios[Parcela Mensal (R$)],MOD($J8286,ROWS(tblConsorcios[Produto]))+1),"")</f>
        <v>2033.18</v>
      </c>
      <c r="P8286" s="20" t="str" cm="1">
        <f t="array" ref="P8286">IFERROR(INDEX(tblClientes[Dividendo Mensal (R$)],INT($J8286/ROWS(tblConsorcios[Produto]))+1),"")</f>
        <v/>
      </c>
      <c r="Q8286" s="20" t="str">
        <f t="shared" si="388"/>
        <v/>
      </c>
      <c r="R8286">
        <f t="shared" si="389"/>
        <v>0</v>
      </c>
    </row>
    <row r="8287" spans="10:18" x14ac:dyDescent="0.2">
      <c r="J8287">
        <f t="shared" si="387"/>
        <v>8285</v>
      </c>
      <c r="K8287" t="str" cm="1">
        <f t="array" ref="K8287">IFERROR(INDEX(tblClientes[Cliente],INT($J8287/ROWS(tblConsorcios[Produto]))+1),"")</f>
        <v/>
      </c>
      <c r="L8287" t="str" cm="1">
        <f t="array" ref="L8287">IFERROR(INDEX(tblConsorcios[Produto],MOD($J8287,ROWS(tblConsorcios[Produto]))+1),"")</f>
        <v>Imóvel IE350 – 200m</v>
      </c>
      <c r="M8287" s="20" cm="1">
        <f t="array" ref="M8287">IFERROR(INDEX(tblConsorcios[Valor da Carta (R$)],MOD($J8287,ROWS(tblConsorcios[Produto]))+1),"")</f>
        <v>350000</v>
      </c>
      <c r="N8287" s="2" cm="1">
        <f t="array" ref="N8287">IFERROR(INDEX(tblConsorcios[Prazo (meses)],MOD($J8287,ROWS(tblConsorcios[Produto]))+1),"")</f>
        <v>200</v>
      </c>
      <c r="O8287" s="20" cm="1">
        <f t="array" ref="O8287">IFERROR(INDEX(tblConsorcios[Parcela Mensal (R$)],MOD($J8287,ROWS(tblConsorcios[Produto]))+1),"")</f>
        <v>2219</v>
      </c>
      <c r="P8287" s="20" t="str" cm="1">
        <f t="array" ref="P8287">IFERROR(INDEX(tblClientes[Dividendo Mensal (R$)],INT($J8287/ROWS(tblConsorcios[Produto]))+1),"")</f>
        <v/>
      </c>
      <c r="Q8287" s="20" t="str">
        <f t="shared" si="388"/>
        <v/>
      </c>
      <c r="R8287">
        <f t="shared" si="389"/>
        <v>0</v>
      </c>
    </row>
    <row r="8288" spans="10:18" x14ac:dyDescent="0.2">
      <c r="J8288">
        <f t="shared" si="387"/>
        <v>8286</v>
      </c>
      <c r="K8288" t="str" cm="1">
        <f t="array" ref="K8288">IFERROR(INDEX(tblClientes[Cliente],INT($J8288/ROWS(tblConsorcios[Produto]))+1),"")</f>
        <v/>
      </c>
      <c r="L8288" t="str" cm="1">
        <f t="array" ref="L8288">IFERROR(INDEX(tblConsorcios[Produto],MOD($J8288,ROWS(tblConsorcios[Produto]))+1),"")</f>
        <v>Imóvel IE330 – 240m</v>
      </c>
      <c r="M8288" s="20" cm="1">
        <f t="array" ref="M8288">IFERROR(INDEX(tblConsorcios[Valor da Carta (R$)],MOD($J8288,ROWS(tblConsorcios[Produto]))+1),"")</f>
        <v>330000</v>
      </c>
      <c r="N8288" s="2" cm="1">
        <f t="array" ref="N8288">IFERROR(INDEX(tblConsorcios[Prazo (meses)],MOD($J8288,ROWS(tblConsorcios[Produto]))+1),"")</f>
        <v>240</v>
      </c>
      <c r="O8288" s="20" cm="1">
        <f t="array" ref="O8288">IFERROR(INDEX(tblConsorcios[Parcela Mensal (R$)],MOD($J8288,ROWS(tblConsorcios[Produto]))+1),"")</f>
        <v>1771</v>
      </c>
      <c r="P8288" s="20" t="str" cm="1">
        <f t="array" ref="P8288">IFERROR(INDEX(tblClientes[Dividendo Mensal (R$)],INT($J8288/ROWS(tblConsorcios[Produto]))+1),"")</f>
        <v/>
      </c>
      <c r="Q8288" s="20" t="str">
        <f t="shared" si="388"/>
        <v/>
      </c>
      <c r="R8288">
        <f t="shared" si="389"/>
        <v>0</v>
      </c>
    </row>
    <row r="8289" spans="10:18" x14ac:dyDescent="0.2">
      <c r="J8289">
        <f t="shared" si="387"/>
        <v>8287</v>
      </c>
      <c r="K8289" t="str" cm="1">
        <f t="array" ref="K8289">IFERROR(INDEX(tblClientes[Cliente],INT($J8289/ROWS(tblConsorcios[Produto]))+1),"")</f>
        <v/>
      </c>
      <c r="L8289" t="str" cm="1">
        <f t="array" ref="L8289">IFERROR(INDEX(tblConsorcios[Produto],MOD($J8289,ROWS(tblConsorcios[Produto]))+1),"")</f>
        <v>Imóvel IE330 – 220m</v>
      </c>
      <c r="M8289" s="20" cm="1">
        <f t="array" ref="M8289">IFERROR(INDEX(tblConsorcios[Valor da Carta (R$)],MOD($J8289,ROWS(tblConsorcios[Produto]))+1),"")</f>
        <v>330000</v>
      </c>
      <c r="N8289" s="2" cm="1">
        <f t="array" ref="N8289">IFERROR(INDEX(tblConsorcios[Prazo (meses)],MOD($J8289,ROWS(tblConsorcios[Produto]))+1),"")</f>
        <v>220</v>
      </c>
      <c r="O8289" s="20" cm="1">
        <f t="array" ref="O8289">IFERROR(INDEX(tblConsorcios[Parcela Mensal (R$)],MOD($J8289,ROWS(tblConsorcios[Produto]))+1),"")</f>
        <v>1917</v>
      </c>
      <c r="P8289" s="20" t="str" cm="1">
        <f t="array" ref="P8289">IFERROR(INDEX(tblClientes[Dividendo Mensal (R$)],INT($J8289/ROWS(tblConsorcios[Produto]))+1),"")</f>
        <v/>
      </c>
      <c r="Q8289" s="20" t="str">
        <f t="shared" si="388"/>
        <v/>
      </c>
      <c r="R8289">
        <f t="shared" si="389"/>
        <v>0</v>
      </c>
    </row>
    <row r="8290" spans="10:18" x14ac:dyDescent="0.2">
      <c r="J8290">
        <f t="shared" si="387"/>
        <v>8288</v>
      </c>
      <c r="K8290" t="str" cm="1">
        <f t="array" ref="K8290">IFERROR(INDEX(tblClientes[Cliente],INT($J8290/ROWS(tblConsorcios[Produto]))+1),"")</f>
        <v/>
      </c>
      <c r="L8290" t="str" cm="1">
        <f t="array" ref="L8290">IFERROR(INDEX(tblConsorcios[Produto],MOD($J8290,ROWS(tblConsorcios[Produto]))+1),"")</f>
        <v>Imóvel IE330 – 200m</v>
      </c>
      <c r="M8290" s="20" cm="1">
        <f t="array" ref="M8290">IFERROR(INDEX(tblConsorcios[Valor da Carta (R$)],MOD($J8290,ROWS(tblConsorcios[Produto]))+1),"")</f>
        <v>330000</v>
      </c>
      <c r="N8290" s="2" cm="1">
        <f t="array" ref="N8290">IFERROR(INDEX(tblConsorcios[Prazo (meses)],MOD($J8290,ROWS(tblConsorcios[Produto]))+1),"")</f>
        <v>200</v>
      </c>
      <c r="O8290" s="20" cm="1">
        <f t="array" ref="O8290">IFERROR(INDEX(tblConsorcios[Parcela Mensal (R$)],MOD($J8290,ROWS(tblConsorcios[Produto]))+1),"")</f>
        <v>2092.1999999999998</v>
      </c>
      <c r="P8290" s="20" t="str" cm="1">
        <f t="array" ref="P8290">IFERROR(INDEX(tblClientes[Dividendo Mensal (R$)],INT($J8290/ROWS(tblConsorcios[Produto]))+1),"")</f>
        <v/>
      </c>
      <c r="Q8290" s="20" t="str">
        <f t="shared" si="388"/>
        <v/>
      </c>
      <c r="R8290">
        <f t="shared" si="389"/>
        <v>0</v>
      </c>
    </row>
    <row r="8291" spans="10:18" x14ac:dyDescent="0.2">
      <c r="J8291">
        <f t="shared" si="387"/>
        <v>8289</v>
      </c>
      <c r="K8291" t="str" cm="1">
        <f t="array" ref="K8291">IFERROR(INDEX(tblClientes[Cliente],INT($J8291/ROWS(tblConsorcios[Produto]))+1),"")</f>
        <v/>
      </c>
      <c r="L8291" t="str" cm="1">
        <f t="array" ref="L8291">IFERROR(INDEX(tblConsorcios[Produto],MOD($J8291,ROWS(tblConsorcios[Produto]))+1),"")</f>
        <v>Imóvel IE300 – 240m</v>
      </c>
      <c r="M8291" s="20" cm="1">
        <f t="array" ref="M8291">IFERROR(INDEX(tblConsorcios[Valor da Carta (R$)],MOD($J8291,ROWS(tblConsorcios[Produto]))+1),"")</f>
        <v>300000</v>
      </c>
      <c r="N8291" s="2" cm="1">
        <f t="array" ref="N8291">IFERROR(INDEX(tblConsorcios[Prazo (meses)],MOD($J8291,ROWS(tblConsorcios[Produto]))+1),"")</f>
        <v>240</v>
      </c>
      <c r="O8291" s="20" cm="1">
        <f t="array" ref="O8291">IFERROR(INDEX(tblConsorcios[Parcela Mensal (R$)],MOD($J8291,ROWS(tblConsorcios[Produto]))+1),"")</f>
        <v>1610</v>
      </c>
      <c r="P8291" s="20" t="str" cm="1">
        <f t="array" ref="P8291">IFERROR(INDEX(tblClientes[Dividendo Mensal (R$)],INT($J8291/ROWS(tblConsorcios[Produto]))+1),"")</f>
        <v/>
      </c>
      <c r="Q8291" s="20" t="str">
        <f t="shared" si="388"/>
        <v/>
      </c>
      <c r="R8291">
        <f t="shared" si="389"/>
        <v>0</v>
      </c>
    </row>
    <row r="8292" spans="10:18" x14ac:dyDescent="0.2">
      <c r="J8292">
        <f t="shared" si="387"/>
        <v>8290</v>
      </c>
      <c r="K8292" t="str" cm="1">
        <f t="array" ref="K8292">IFERROR(INDEX(tblClientes[Cliente],INT($J8292/ROWS(tblConsorcios[Produto]))+1),"")</f>
        <v/>
      </c>
      <c r="L8292" t="str" cm="1">
        <f t="array" ref="L8292">IFERROR(INDEX(tblConsorcios[Produto],MOD($J8292,ROWS(tblConsorcios[Produto]))+1),"")</f>
        <v>Imóvel IE300 – 220m</v>
      </c>
      <c r="M8292" s="20" cm="1">
        <f t="array" ref="M8292">IFERROR(INDEX(tblConsorcios[Valor da Carta (R$)],MOD($J8292,ROWS(tblConsorcios[Produto]))+1),"")</f>
        <v>300000</v>
      </c>
      <c r="N8292" s="2" cm="1">
        <f t="array" ref="N8292">IFERROR(INDEX(tblConsorcios[Prazo (meses)],MOD($J8292,ROWS(tblConsorcios[Produto]))+1),"")</f>
        <v>220</v>
      </c>
      <c r="O8292" s="20" cm="1">
        <f t="array" ref="O8292">IFERROR(INDEX(tblConsorcios[Parcela Mensal (R$)],MOD($J8292,ROWS(tblConsorcios[Produto]))+1),"")</f>
        <v>1742.73</v>
      </c>
      <c r="P8292" s="20" t="str" cm="1">
        <f t="array" ref="P8292">IFERROR(INDEX(tblClientes[Dividendo Mensal (R$)],INT($J8292/ROWS(tblConsorcios[Produto]))+1),"")</f>
        <v/>
      </c>
      <c r="Q8292" s="20" t="str">
        <f t="shared" si="388"/>
        <v/>
      </c>
      <c r="R8292">
        <f t="shared" si="389"/>
        <v>0</v>
      </c>
    </row>
    <row r="8293" spans="10:18" x14ac:dyDescent="0.2">
      <c r="J8293">
        <f t="shared" si="387"/>
        <v>8291</v>
      </c>
      <c r="K8293" t="str" cm="1">
        <f t="array" ref="K8293">IFERROR(INDEX(tblClientes[Cliente],INT($J8293/ROWS(tblConsorcios[Produto]))+1),"")</f>
        <v/>
      </c>
      <c r="L8293" t="str" cm="1">
        <f t="array" ref="L8293">IFERROR(INDEX(tblConsorcios[Produto],MOD($J8293,ROWS(tblConsorcios[Produto]))+1),"")</f>
        <v>Imóvel IE300 – 200m</v>
      </c>
      <c r="M8293" s="20" cm="1">
        <f t="array" ref="M8293">IFERROR(INDEX(tblConsorcios[Valor da Carta (R$)],MOD($J8293,ROWS(tblConsorcios[Produto]))+1),"")</f>
        <v>300000</v>
      </c>
      <c r="N8293" s="2" cm="1">
        <f t="array" ref="N8293">IFERROR(INDEX(tblConsorcios[Prazo (meses)],MOD($J8293,ROWS(tblConsorcios[Produto]))+1),"")</f>
        <v>200</v>
      </c>
      <c r="O8293" s="20" cm="1">
        <f t="array" ref="O8293">IFERROR(INDEX(tblConsorcios[Parcela Mensal (R$)],MOD($J8293,ROWS(tblConsorcios[Produto]))+1),"")</f>
        <v>1902</v>
      </c>
      <c r="P8293" s="20" t="str" cm="1">
        <f t="array" ref="P8293">IFERROR(INDEX(tblClientes[Dividendo Mensal (R$)],INT($J8293/ROWS(tblConsorcios[Produto]))+1),"")</f>
        <v/>
      </c>
      <c r="Q8293" s="20" t="str">
        <f t="shared" si="388"/>
        <v/>
      </c>
      <c r="R8293">
        <f t="shared" si="389"/>
        <v>0</v>
      </c>
    </row>
    <row r="8294" spans="10:18" x14ac:dyDescent="0.2">
      <c r="J8294">
        <f t="shared" si="387"/>
        <v>8292</v>
      </c>
      <c r="K8294" t="str" cm="1">
        <f t="array" ref="K8294">IFERROR(INDEX(tblClientes[Cliente],INT($J8294/ROWS(tblConsorcios[Produto]))+1),"")</f>
        <v/>
      </c>
      <c r="L8294" t="str" cm="1">
        <f t="array" ref="L8294">IFERROR(INDEX(tblConsorcios[Produto],MOD($J8294,ROWS(tblConsorcios[Produto]))+1),"")</f>
        <v>Imóvel IE240 – 240m</v>
      </c>
      <c r="M8294" s="20" cm="1">
        <f t="array" ref="M8294">IFERROR(INDEX(tblConsorcios[Valor da Carta (R$)],MOD($J8294,ROWS(tblConsorcios[Produto]))+1),"")</f>
        <v>240000</v>
      </c>
      <c r="N8294" s="2" cm="1">
        <f t="array" ref="N8294">IFERROR(INDEX(tblConsorcios[Prazo (meses)],MOD($J8294,ROWS(tblConsorcios[Produto]))+1),"")</f>
        <v>240</v>
      </c>
      <c r="O8294" s="20" cm="1">
        <f t="array" ref="O8294">IFERROR(INDEX(tblConsorcios[Parcela Mensal (R$)],MOD($J8294,ROWS(tblConsorcios[Produto]))+1),"")</f>
        <v>1288</v>
      </c>
      <c r="P8294" s="20" t="str" cm="1">
        <f t="array" ref="P8294">IFERROR(INDEX(tblClientes[Dividendo Mensal (R$)],INT($J8294/ROWS(tblConsorcios[Produto]))+1),"")</f>
        <v/>
      </c>
      <c r="Q8294" s="20" t="str">
        <f t="shared" si="388"/>
        <v/>
      </c>
      <c r="R8294">
        <f t="shared" si="389"/>
        <v>0</v>
      </c>
    </row>
    <row r="8295" spans="10:18" x14ac:dyDescent="0.2">
      <c r="J8295">
        <f t="shared" si="387"/>
        <v>8293</v>
      </c>
      <c r="K8295" t="str" cm="1">
        <f t="array" ref="K8295">IFERROR(INDEX(tblClientes[Cliente],INT($J8295/ROWS(tblConsorcios[Produto]))+1),"")</f>
        <v/>
      </c>
      <c r="L8295" t="str" cm="1">
        <f t="array" ref="L8295">IFERROR(INDEX(tblConsorcios[Produto],MOD($J8295,ROWS(tblConsorcios[Produto]))+1),"")</f>
        <v>Imóvel IE240 – 220m</v>
      </c>
      <c r="M8295" s="20" cm="1">
        <f t="array" ref="M8295">IFERROR(INDEX(tblConsorcios[Valor da Carta (R$)],MOD($J8295,ROWS(tblConsorcios[Produto]))+1),"")</f>
        <v>240000</v>
      </c>
      <c r="N8295" s="2" cm="1">
        <f t="array" ref="N8295">IFERROR(INDEX(tblConsorcios[Prazo (meses)],MOD($J8295,ROWS(tblConsorcios[Produto]))+1),"")</f>
        <v>220</v>
      </c>
      <c r="O8295" s="20" cm="1">
        <f t="array" ref="O8295">IFERROR(INDEX(tblConsorcios[Parcela Mensal (R$)],MOD($J8295,ROWS(tblConsorcios[Produto]))+1),"")</f>
        <v>1394.18</v>
      </c>
      <c r="P8295" s="20" t="str" cm="1">
        <f t="array" ref="P8295">IFERROR(INDEX(tblClientes[Dividendo Mensal (R$)],INT($J8295/ROWS(tblConsorcios[Produto]))+1),"")</f>
        <v/>
      </c>
      <c r="Q8295" s="20" t="str">
        <f t="shared" si="388"/>
        <v/>
      </c>
      <c r="R8295">
        <f t="shared" si="389"/>
        <v>0</v>
      </c>
    </row>
    <row r="8296" spans="10:18" x14ac:dyDescent="0.2">
      <c r="J8296">
        <f t="shared" si="387"/>
        <v>8294</v>
      </c>
      <c r="K8296" t="str" cm="1">
        <f t="array" ref="K8296">IFERROR(INDEX(tblClientes[Cliente],INT($J8296/ROWS(tblConsorcios[Produto]))+1),"")</f>
        <v/>
      </c>
      <c r="L8296" t="str" cm="1">
        <f t="array" ref="L8296">IFERROR(INDEX(tblConsorcios[Produto],MOD($J8296,ROWS(tblConsorcios[Produto]))+1),"")</f>
        <v>Imóvel IE240 – 200m</v>
      </c>
      <c r="M8296" s="20" cm="1">
        <f t="array" ref="M8296">IFERROR(INDEX(tblConsorcios[Valor da Carta (R$)],MOD($J8296,ROWS(tblConsorcios[Produto]))+1),"")</f>
        <v>240000</v>
      </c>
      <c r="N8296" s="2" cm="1">
        <f t="array" ref="N8296">IFERROR(INDEX(tblConsorcios[Prazo (meses)],MOD($J8296,ROWS(tblConsorcios[Produto]))+1),"")</f>
        <v>200</v>
      </c>
      <c r="O8296" s="20" cm="1">
        <f t="array" ref="O8296">IFERROR(INDEX(tblConsorcios[Parcela Mensal (R$)],MOD($J8296,ROWS(tblConsorcios[Produto]))+1),"")</f>
        <v>1521.6</v>
      </c>
      <c r="P8296" s="20" t="str" cm="1">
        <f t="array" ref="P8296">IFERROR(INDEX(tblClientes[Dividendo Mensal (R$)],INT($J8296/ROWS(tblConsorcios[Produto]))+1),"")</f>
        <v/>
      </c>
      <c r="Q8296" s="20" t="str">
        <f t="shared" si="388"/>
        <v/>
      </c>
      <c r="R8296">
        <f t="shared" si="389"/>
        <v>0</v>
      </c>
    </row>
    <row r="8297" spans="10:18" x14ac:dyDescent="0.2">
      <c r="J8297">
        <f t="shared" si="387"/>
        <v>8295</v>
      </c>
      <c r="K8297" t="str" cm="1">
        <f t="array" ref="K8297">IFERROR(INDEX(tblClientes[Cliente],INT($J8297/ROWS(tblConsorcios[Produto]))+1),"")</f>
        <v/>
      </c>
      <c r="L8297" t="str" cm="1">
        <f t="array" ref="L8297">IFERROR(INDEX(tblConsorcios[Produto],MOD($J8297,ROWS(tblConsorcios[Produto]))+1),"")</f>
        <v>Imóvel IE230 – 240m</v>
      </c>
      <c r="M8297" s="20" cm="1">
        <f t="array" ref="M8297">IFERROR(INDEX(tblConsorcios[Valor da Carta (R$)],MOD($J8297,ROWS(tblConsorcios[Produto]))+1),"")</f>
        <v>230000</v>
      </c>
      <c r="N8297" s="2" cm="1">
        <f t="array" ref="N8297">IFERROR(INDEX(tblConsorcios[Prazo (meses)],MOD($J8297,ROWS(tblConsorcios[Produto]))+1),"")</f>
        <v>240</v>
      </c>
      <c r="O8297" s="20" cm="1">
        <f t="array" ref="O8297">IFERROR(INDEX(tblConsorcios[Parcela Mensal (R$)],MOD($J8297,ROWS(tblConsorcios[Produto]))+1),"")</f>
        <v>1234.33</v>
      </c>
      <c r="P8297" s="20" t="str" cm="1">
        <f t="array" ref="P8297">IFERROR(INDEX(tblClientes[Dividendo Mensal (R$)],INT($J8297/ROWS(tblConsorcios[Produto]))+1),"")</f>
        <v/>
      </c>
      <c r="Q8297" s="20" t="str">
        <f t="shared" si="388"/>
        <v/>
      </c>
      <c r="R8297">
        <f t="shared" si="389"/>
        <v>0</v>
      </c>
    </row>
    <row r="8298" spans="10:18" x14ac:dyDescent="0.2">
      <c r="J8298">
        <f t="shared" si="387"/>
        <v>8296</v>
      </c>
      <c r="K8298" t="str" cm="1">
        <f t="array" ref="K8298">IFERROR(INDEX(tblClientes[Cliente],INT($J8298/ROWS(tblConsorcios[Produto]))+1),"")</f>
        <v/>
      </c>
      <c r="L8298" t="str" cm="1">
        <f t="array" ref="L8298">IFERROR(INDEX(tblConsorcios[Produto],MOD($J8298,ROWS(tblConsorcios[Produto]))+1),"")</f>
        <v>Imóvel IE230 – 220m</v>
      </c>
      <c r="M8298" s="20" cm="1">
        <f t="array" ref="M8298">IFERROR(INDEX(tblConsorcios[Valor da Carta (R$)],MOD($J8298,ROWS(tblConsorcios[Produto]))+1),"")</f>
        <v>230000</v>
      </c>
      <c r="N8298" s="2" cm="1">
        <f t="array" ref="N8298">IFERROR(INDEX(tblConsorcios[Prazo (meses)],MOD($J8298,ROWS(tblConsorcios[Produto]))+1),"")</f>
        <v>220</v>
      </c>
      <c r="O8298" s="20" cm="1">
        <f t="array" ref="O8298">IFERROR(INDEX(tblConsorcios[Parcela Mensal (R$)],MOD($J8298,ROWS(tblConsorcios[Produto]))+1),"")</f>
        <v>1336.09</v>
      </c>
      <c r="P8298" s="20" t="str" cm="1">
        <f t="array" ref="P8298">IFERROR(INDEX(tblClientes[Dividendo Mensal (R$)],INT($J8298/ROWS(tblConsorcios[Produto]))+1),"")</f>
        <v/>
      </c>
      <c r="Q8298" s="20" t="str">
        <f t="shared" si="388"/>
        <v/>
      </c>
      <c r="R8298">
        <f t="shared" si="389"/>
        <v>0</v>
      </c>
    </row>
    <row r="8299" spans="10:18" x14ac:dyDescent="0.2">
      <c r="J8299">
        <f t="shared" si="387"/>
        <v>8297</v>
      </c>
      <c r="K8299" t="str" cm="1">
        <f t="array" ref="K8299">IFERROR(INDEX(tblClientes[Cliente],INT($J8299/ROWS(tblConsorcios[Produto]))+1),"")</f>
        <v/>
      </c>
      <c r="L8299" t="str" cm="1">
        <f t="array" ref="L8299">IFERROR(INDEX(tblConsorcios[Produto],MOD($J8299,ROWS(tblConsorcios[Produto]))+1),"")</f>
        <v>Imóvel IE230 – 200m</v>
      </c>
      <c r="M8299" s="20" cm="1">
        <f t="array" ref="M8299">IFERROR(INDEX(tblConsorcios[Valor da Carta (R$)],MOD($J8299,ROWS(tblConsorcios[Produto]))+1),"")</f>
        <v>230000</v>
      </c>
      <c r="N8299" s="2" cm="1">
        <f t="array" ref="N8299">IFERROR(INDEX(tblConsorcios[Prazo (meses)],MOD($J8299,ROWS(tblConsorcios[Produto]))+1),"")</f>
        <v>200</v>
      </c>
      <c r="O8299" s="20" cm="1">
        <f t="array" ref="O8299">IFERROR(INDEX(tblConsorcios[Parcela Mensal (R$)],MOD($J8299,ROWS(tblConsorcios[Produto]))+1),"")</f>
        <v>1458.2</v>
      </c>
      <c r="P8299" s="20" t="str" cm="1">
        <f t="array" ref="P8299">IFERROR(INDEX(tblClientes[Dividendo Mensal (R$)],INT($J8299/ROWS(tblConsorcios[Produto]))+1),"")</f>
        <v/>
      </c>
      <c r="Q8299" s="20" t="str">
        <f t="shared" si="388"/>
        <v/>
      </c>
      <c r="R8299">
        <f t="shared" si="389"/>
        <v>0</v>
      </c>
    </row>
    <row r="8300" spans="10:18" x14ac:dyDescent="0.2">
      <c r="J8300">
        <f t="shared" si="387"/>
        <v>8298</v>
      </c>
      <c r="K8300" t="str" cm="1">
        <f t="array" ref="K8300">IFERROR(INDEX(tblClientes[Cliente],INT($J8300/ROWS(tblConsorcios[Produto]))+1),"")</f>
        <v/>
      </c>
      <c r="L8300" t="str" cm="1">
        <f t="array" ref="L8300">IFERROR(INDEX(tblConsorcios[Produto],MOD($J8300,ROWS(tblConsorcios[Produto]))+1),"")</f>
        <v>Imóvel IE220 – 240m</v>
      </c>
      <c r="M8300" s="20" cm="1">
        <f t="array" ref="M8300">IFERROR(INDEX(tblConsorcios[Valor da Carta (R$)],MOD($J8300,ROWS(tblConsorcios[Produto]))+1),"")</f>
        <v>220000</v>
      </c>
      <c r="N8300" s="2" cm="1">
        <f t="array" ref="N8300">IFERROR(INDEX(tblConsorcios[Prazo (meses)],MOD($J8300,ROWS(tblConsorcios[Produto]))+1),"")</f>
        <v>240</v>
      </c>
      <c r="O8300" s="20" cm="1">
        <f t="array" ref="O8300">IFERROR(INDEX(tblConsorcios[Parcela Mensal (R$)],MOD($J8300,ROWS(tblConsorcios[Produto]))+1),"")</f>
        <v>1180.67</v>
      </c>
      <c r="P8300" s="20" t="str" cm="1">
        <f t="array" ref="P8300">IFERROR(INDEX(tblClientes[Dividendo Mensal (R$)],INT($J8300/ROWS(tblConsorcios[Produto]))+1),"")</f>
        <v/>
      </c>
      <c r="Q8300" s="20" t="str">
        <f t="shared" si="388"/>
        <v/>
      </c>
      <c r="R8300">
        <f t="shared" si="389"/>
        <v>0</v>
      </c>
    </row>
    <row r="8301" spans="10:18" x14ac:dyDescent="0.2">
      <c r="J8301">
        <f t="shared" si="387"/>
        <v>8299</v>
      </c>
      <c r="K8301" t="str" cm="1">
        <f t="array" ref="K8301">IFERROR(INDEX(tblClientes[Cliente],INT($J8301/ROWS(tblConsorcios[Produto]))+1),"")</f>
        <v/>
      </c>
      <c r="L8301" t="str" cm="1">
        <f t="array" ref="L8301">IFERROR(INDEX(tblConsorcios[Produto],MOD($J8301,ROWS(tblConsorcios[Produto]))+1),"")</f>
        <v>Imóvel IE220 – 220m</v>
      </c>
      <c r="M8301" s="20" cm="1">
        <f t="array" ref="M8301">IFERROR(INDEX(tblConsorcios[Valor da Carta (R$)],MOD($J8301,ROWS(tblConsorcios[Produto]))+1),"")</f>
        <v>220000</v>
      </c>
      <c r="N8301" s="2" cm="1">
        <f t="array" ref="N8301">IFERROR(INDEX(tblConsorcios[Prazo (meses)],MOD($J8301,ROWS(tblConsorcios[Produto]))+1),"")</f>
        <v>220</v>
      </c>
      <c r="O8301" s="20" cm="1">
        <f t="array" ref="O8301">IFERROR(INDEX(tblConsorcios[Parcela Mensal (R$)],MOD($J8301,ROWS(tblConsorcios[Produto]))+1),"")</f>
        <v>1278</v>
      </c>
      <c r="P8301" s="20" t="str" cm="1">
        <f t="array" ref="P8301">IFERROR(INDEX(tblClientes[Dividendo Mensal (R$)],INT($J8301/ROWS(tblConsorcios[Produto]))+1),"")</f>
        <v/>
      </c>
      <c r="Q8301" s="20" t="str">
        <f t="shared" si="388"/>
        <v/>
      </c>
      <c r="R8301">
        <f t="shared" si="389"/>
        <v>0</v>
      </c>
    </row>
    <row r="8302" spans="10:18" x14ac:dyDescent="0.2">
      <c r="J8302">
        <f t="shared" si="387"/>
        <v>8300</v>
      </c>
      <c r="K8302" t="str" cm="1">
        <f t="array" ref="K8302">IFERROR(INDEX(tblClientes[Cliente],INT($J8302/ROWS(tblConsorcios[Produto]))+1),"")</f>
        <v/>
      </c>
      <c r="L8302" t="str" cm="1">
        <f t="array" ref="L8302">IFERROR(INDEX(tblConsorcios[Produto],MOD($J8302,ROWS(tblConsorcios[Produto]))+1),"")</f>
        <v>Imóvel IE220 – 200m</v>
      </c>
      <c r="M8302" s="20" cm="1">
        <f t="array" ref="M8302">IFERROR(INDEX(tblConsorcios[Valor da Carta (R$)],MOD($J8302,ROWS(tblConsorcios[Produto]))+1),"")</f>
        <v>220000</v>
      </c>
      <c r="N8302" s="2" cm="1">
        <f t="array" ref="N8302">IFERROR(INDEX(tblConsorcios[Prazo (meses)],MOD($J8302,ROWS(tblConsorcios[Produto]))+1),"")</f>
        <v>200</v>
      </c>
      <c r="O8302" s="20" cm="1">
        <f t="array" ref="O8302">IFERROR(INDEX(tblConsorcios[Parcela Mensal (R$)],MOD($J8302,ROWS(tblConsorcios[Produto]))+1),"")</f>
        <v>1394.8</v>
      </c>
      <c r="P8302" s="20" t="str" cm="1">
        <f t="array" ref="P8302">IFERROR(INDEX(tblClientes[Dividendo Mensal (R$)],INT($J8302/ROWS(tblConsorcios[Produto]))+1),"")</f>
        <v/>
      </c>
      <c r="Q8302" s="20" t="str">
        <f t="shared" si="388"/>
        <v/>
      </c>
      <c r="R8302">
        <f t="shared" si="389"/>
        <v>0</v>
      </c>
    </row>
    <row r="8303" spans="10:18" x14ac:dyDescent="0.2">
      <c r="J8303">
        <f t="shared" si="387"/>
        <v>8301</v>
      </c>
      <c r="K8303" t="str" cm="1">
        <f t="array" ref="K8303">IFERROR(INDEX(tblClientes[Cliente],INT($J8303/ROWS(tblConsorcios[Produto]))+1),"")</f>
        <v/>
      </c>
      <c r="L8303" t="str" cm="1">
        <f t="array" ref="L8303">IFERROR(INDEX(tblConsorcios[Produto],MOD($J8303,ROWS(tblConsorcios[Produto]))+1),"")</f>
        <v>Imóvel IE200 – 240m</v>
      </c>
      <c r="M8303" s="20" cm="1">
        <f t="array" ref="M8303">IFERROR(INDEX(tblConsorcios[Valor da Carta (R$)],MOD($J8303,ROWS(tblConsorcios[Produto]))+1),"")</f>
        <v>200000</v>
      </c>
      <c r="N8303" s="2" cm="1">
        <f t="array" ref="N8303">IFERROR(INDEX(tblConsorcios[Prazo (meses)],MOD($J8303,ROWS(tblConsorcios[Produto]))+1),"")</f>
        <v>240</v>
      </c>
      <c r="O8303" s="20" cm="1">
        <f t="array" ref="O8303">IFERROR(INDEX(tblConsorcios[Parcela Mensal (R$)],MOD($J8303,ROWS(tblConsorcios[Produto]))+1),"")</f>
        <v>1073.33</v>
      </c>
      <c r="P8303" s="20" t="str" cm="1">
        <f t="array" ref="P8303">IFERROR(INDEX(tblClientes[Dividendo Mensal (R$)],INT($J8303/ROWS(tblConsorcios[Produto]))+1),"")</f>
        <v/>
      </c>
      <c r="Q8303" s="20" t="str">
        <f t="shared" si="388"/>
        <v/>
      </c>
      <c r="R8303">
        <f t="shared" si="389"/>
        <v>0</v>
      </c>
    </row>
    <row r="8304" spans="10:18" x14ac:dyDescent="0.2">
      <c r="J8304">
        <f t="shared" si="387"/>
        <v>8302</v>
      </c>
      <c r="K8304" t="str" cm="1">
        <f t="array" ref="K8304">IFERROR(INDEX(tblClientes[Cliente],INT($J8304/ROWS(tblConsorcios[Produto]))+1),"")</f>
        <v/>
      </c>
      <c r="L8304" t="str" cm="1">
        <f t="array" ref="L8304">IFERROR(INDEX(tblConsorcios[Produto],MOD($J8304,ROWS(tblConsorcios[Produto]))+1),"")</f>
        <v>Imóvel IE200 – 220m</v>
      </c>
      <c r="M8304" s="20" cm="1">
        <f t="array" ref="M8304">IFERROR(INDEX(tblConsorcios[Valor da Carta (R$)],MOD($J8304,ROWS(tblConsorcios[Produto]))+1),"")</f>
        <v>200000</v>
      </c>
      <c r="N8304" s="2" cm="1">
        <f t="array" ref="N8304">IFERROR(INDEX(tblConsorcios[Prazo (meses)],MOD($J8304,ROWS(tblConsorcios[Produto]))+1),"")</f>
        <v>220</v>
      </c>
      <c r="O8304" s="20" cm="1">
        <f t="array" ref="O8304">IFERROR(INDEX(tblConsorcios[Parcela Mensal (R$)],MOD($J8304,ROWS(tblConsorcios[Produto]))+1),"")</f>
        <v>1161.82</v>
      </c>
      <c r="P8304" s="20" t="str" cm="1">
        <f t="array" ref="P8304">IFERROR(INDEX(tblClientes[Dividendo Mensal (R$)],INT($J8304/ROWS(tblConsorcios[Produto]))+1),"")</f>
        <v/>
      </c>
      <c r="Q8304" s="20" t="str">
        <f t="shared" si="388"/>
        <v/>
      </c>
      <c r="R8304">
        <f t="shared" si="389"/>
        <v>0</v>
      </c>
    </row>
    <row r="8305" spans="10:18" x14ac:dyDescent="0.2">
      <c r="J8305">
        <f t="shared" si="387"/>
        <v>8303</v>
      </c>
      <c r="K8305" t="str" cm="1">
        <f t="array" ref="K8305">IFERROR(INDEX(tblClientes[Cliente],INT($J8305/ROWS(tblConsorcios[Produto]))+1),"")</f>
        <v/>
      </c>
      <c r="L8305" t="str" cm="1">
        <f t="array" ref="L8305">IFERROR(INDEX(tblConsorcios[Produto],MOD($J8305,ROWS(tblConsorcios[Produto]))+1),"")</f>
        <v>Imóvel IE200 – 200m</v>
      </c>
      <c r="M8305" s="20" cm="1">
        <f t="array" ref="M8305">IFERROR(INDEX(tblConsorcios[Valor da Carta (R$)],MOD($J8305,ROWS(tblConsorcios[Produto]))+1),"")</f>
        <v>200000</v>
      </c>
      <c r="N8305" s="2" cm="1">
        <f t="array" ref="N8305">IFERROR(INDEX(tblConsorcios[Prazo (meses)],MOD($J8305,ROWS(tblConsorcios[Produto]))+1),"")</f>
        <v>200</v>
      </c>
      <c r="O8305" s="20" cm="1">
        <f t="array" ref="O8305">IFERROR(INDEX(tblConsorcios[Parcela Mensal (R$)],MOD($J8305,ROWS(tblConsorcios[Produto]))+1),"")</f>
        <v>1268</v>
      </c>
      <c r="P8305" s="20" t="str" cm="1">
        <f t="array" ref="P8305">IFERROR(INDEX(tblClientes[Dividendo Mensal (R$)],INT($J8305/ROWS(tblConsorcios[Produto]))+1),"")</f>
        <v/>
      </c>
      <c r="Q8305" s="20" t="str">
        <f t="shared" si="388"/>
        <v/>
      </c>
      <c r="R8305">
        <f t="shared" si="389"/>
        <v>0</v>
      </c>
    </row>
    <row r="8306" spans="10:18" x14ac:dyDescent="0.2">
      <c r="J8306">
        <f t="shared" si="387"/>
        <v>8304</v>
      </c>
      <c r="K8306" t="str" cm="1">
        <f t="array" ref="K8306">IFERROR(INDEX(tblClientes[Cliente],INT($J8306/ROWS(tblConsorcios[Produto]))+1),"")</f>
        <v/>
      </c>
      <c r="L8306" t="str" cm="1">
        <f t="array" ref="L8306">IFERROR(INDEX(tblConsorcios[Produto],MOD($J8306,ROWS(tblConsorcios[Produto]))+1),"")</f>
        <v>Imóvel IE150 – 240m</v>
      </c>
      <c r="M8306" s="20" cm="1">
        <f t="array" ref="M8306">IFERROR(INDEX(tblConsorcios[Valor da Carta (R$)],MOD($J8306,ROWS(tblConsorcios[Produto]))+1),"")</f>
        <v>150000</v>
      </c>
      <c r="N8306" s="2" cm="1">
        <f t="array" ref="N8306">IFERROR(INDEX(tblConsorcios[Prazo (meses)],MOD($J8306,ROWS(tblConsorcios[Produto]))+1),"")</f>
        <v>240</v>
      </c>
      <c r="O8306" s="20" cm="1">
        <f t="array" ref="O8306">IFERROR(INDEX(tblConsorcios[Parcela Mensal (R$)],MOD($J8306,ROWS(tblConsorcios[Produto]))+1),"")</f>
        <v>805</v>
      </c>
      <c r="P8306" s="20" t="str" cm="1">
        <f t="array" ref="P8306">IFERROR(INDEX(tblClientes[Dividendo Mensal (R$)],INT($J8306/ROWS(tblConsorcios[Produto]))+1),"")</f>
        <v/>
      </c>
      <c r="Q8306" s="20" t="str">
        <f t="shared" si="388"/>
        <v/>
      </c>
      <c r="R8306">
        <f t="shared" si="389"/>
        <v>0</v>
      </c>
    </row>
    <row r="8307" spans="10:18" x14ac:dyDescent="0.2">
      <c r="J8307">
        <f t="shared" si="387"/>
        <v>8305</v>
      </c>
      <c r="K8307" t="str" cm="1">
        <f t="array" ref="K8307">IFERROR(INDEX(tblClientes[Cliente],INT($J8307/ROWS(tblConsorcios[Produto]))+1),"")</f>
        <v/>
      </c>
      <c r="L8307" t="str" cm="1">
        <f t="array" ref="L8307">IFERROR(INDEX(tblConsorcios[Produto],MOD($J8307,ROWS(tblConsorcios[Produto]))+1),"")</f>
        <v>Imóvel IE150 – 220m</v>
      </c>
      <c r="M8307" s="20" cm="1">
        <f t="array" ref="M8307">IFERROR(INDEX(tblConsorcios[Valor da Carta (R$)],MOD($J8307,ROWS(tblConsorcios[Produto]))+1),"")</f>
        <v>150000</v>
      </c>
      <c r="N8307" s="2" cm="1">
        <f t="array" ref="N8307">IFERROR(INDEX(tblConsorcios[Prazo (meses)],MOD($J8307,ROWS(tblConsorcios[Produto]))+1),"")</f>
        <v>220</v>
      </c>
      <c r="O8307" s="20" cm="1">
        <f t="array" ref="O8307">IFERROR(INDEX(tblConsorcios[Parcela Mensal (R$)],MOD($J8307,ROWS(tblConsorcios[Produto]))+1),"")</f>
        <v>871.36</v>
      </c>
      <c r="P8307" s="20" t="str" cm="1">
        <f t="array" ref="P8307">IFERROR(INDEX(tblClientes[Dividendo Mensal (R$)],INT($J8307/ROWS(tblConsorcios[Produto]))+1),"")</f>
        <v/>
      </c>
      <c r="Q8307" s="20" t="str">
        <f t="shared" si="388"/>
        <v/>
      </c>
      <c r="R8307">
        <f t="shared" si="389"/>
        <v>0</v>
      </c>
    </row>
    <row r="8308" spans="10:18" x14ac:dyDescent="0.2">
      <c r="J8308">
        <f t="shared" si="387"/>
        <v>8306</v>
      </c>
      <c r="K8308" t="str" cm="1">
        <f t="array" ref="K8308">IFERROR(INDEX(tblClientes[Cliente],INT($J8308/ROWS(tblConsorcios[Produto]))+1),"")</f>
        <v/>
      </c>
      <c r="L8308" t="str" cm="1">
        <f t="array" ref="L8308">IFERROR(INDEX(tblConsorcios[Produto],MOD($J8308,ROWS(tblConsorcios[Produto]))+1),"")</f>
        <v>Imóvel IE150 – 200m</v>
      </c>
      <c r="M8308" s="20" cm="1">
        <f t="array" ref="M8308">IFERROR(INDEX(tblConsorcios[Valor da Carta (R$)],MOD($J8308,ROWS(tblConsorcios[Produto]))+1),"")</f>
        <v>150000</v>
      </c>
      <c r="N8308" s="2" cm="1">
        <f t="array" ref="N8308">IFERROR(INDEX(tblConsorcios[Prazo (meses)],MOD($J8308,ROWS(tblConsorcios[Produto]))+1),"")</f>
        <v>200</v>
      </c>
      <c r="O8308" s="20" cm="1">
        <f t="array" ref="O8308">IFERROR(INDEX(tblConsorcios[Parcela Mensal (R$)],MOD($J8308,ROWS(tblConsorcios[Produto]))+1),"")</f>
        <v>951</v>
      </c>
      <c r="P8308" s="20" t="str" cm="1">
        <f t="array" ref="P8308">IFERROR(INDEX(tblClientes[Dividendo Mensal (R$)],INT($J8308/ROWS(tblConsorcios[Produto]))+1),"")</f>
        <v/>
      </c>
      <c r="Q8308" s="20" t="str">
        <f t="shared" si="388"/>
        <v/>
      </c>
      <c r="R8308">
        <f t="shared" si="389"/>
        <v>0</v>
      </c>
    </row>
    <row r="8309" spans="10:18" x14ac:dyDescent="0.2">
      <c r="J8309">
        <f t="shared" si="387"/>
        <v>8307</v>
      </c>
      <c r="K8309" t="str" cm="1">
        <f t="array" ref="K8309">IFERROR(INDEX(tblClientes[Cliente],INT($J8309/ROWS(tblConsorcios[Produto]))+1),"")</f>
        <v/>
      </c>
      <c r="L8309" t="str" cm="1">
        <f t="array" ref="L8309">IFERROR(INDEX(tblConsorcios[Produto],MOD($J8309,ROWS(tblConsorcios[Produto]))+1),"")</f>
        <v>Imóvel IE140 – 240m</v>
      </c>
      <c r="M8309" s="20" cm="1">
        <f t="array" ref="M8309">IFERROR(INDEX(tblConsorcios[Valor da Carta (R$)],MOD($J8309,ROWS(tblConsorcios[Produto]))+1),"")</f>
        <v>140000</v>
      </c>
      <c r="N8309" s="2" cm="1">
        <f t="array" ref="N8309">IFERROR(INDEX(tblConsorcios[Prazo (meses)],MOD($J8309,ROWS(tblConsorcios[Produto]))+1),"")</f>
        <v>240</v>
      </c>
      <c r="O8309" s="20" cm="1">
        <f t="array" ref="O8309">IFERROR(INDEX(tblConsorcios[Parcela Mensal (R$)],MOD($J8309,ROWS(tblConsorcios[Produto]))+1),"")</f>
        <v>751.33</v>
      </c>
      <c r="P8309" s="20" t="str" cm="1">
        <f t="array" ref="P8309">IFERROR(INDEX(tblClientes[Dividendo Mensal (R$)],INT($J8309/ROWS(tblConsorcios[Produto]))+1),"")</f>
        <v/>
      </c>
      <c r="Q8309" s="20" t="str">
        <f t="shared" si="388"/>
        <v/>
      </c>
      <c r="R8309">
        <f t="shared" si="389"/>
        <v>0</v>
      </c>
    </row>
    <row r="8310" spans="10:18" x14ac:dyDescent="0.2">
      <c r="J8310">
        <f t="shared" si="387"/>
        <v>8308</v>
      </c>
      <c r="K8310" t="str" cm="1">
        <f t="array" ref="K8310">IFERROR(INDEX(tblClientes[Cliente],INT($J8310/ROWS(tblConsorcios[Produto]))+1),"")</f>
        <v/>
      </c>
      <c r="L8310" t="str" cm="1">
        <f t="array" ref="L8310">IFERROR(INDEX(tblConsorcios[Produto],MOD($J8310,ROWS(tblConsorcios[Produto]))+1),"")</f>
        <v>Imóvel IE140 – 220m</v>
      </c>
      <c r="M8310" s="20" cm="1">
        <f t="array" ref="M8310">IFERROR(INDEX(tblConsorcios[Valor da Carta (R$)],MOD($J8310,ROWS(tblConsorcios[Produto]))+1),"")</f>
        <v>140000</v>
      </c>
      <c r="N8310" s="2" cm="1">
        <f t="array" ref="N8310">IFERROR(INDEX(tblConsorcios[Prazo (meses)],MOD($J8310,ROWS(tblConsorcios[Produto]))+1),"")</f>
        <v>220</v>
      </c>
      <c r="O8310" s="20" cm="1">
        <f t="array" ref="O8310">IFERROR(INDEX(tblConsorcios[Parcela Mensal (R$)],MOD($J8310,ROWS(tblConsorcios[Produto]))+1),"")</f>
        <v>813.27</v>
      </c>
      <c r="P8310" s="20" t="str" cm="1">
        <f t="array" ref="P8310">IFERROR(INDEX(tblClientes[Dividendo Mensal (R$)],INT($J8310/ROWS(tblConsorcios[Produto]))+1),"")</f>
        <v/>
      </c>
      <c r="Q8310" s="20" t="str">
        <f t="shared" si="388"/>
        <v/>
      </c>
      <c r="R8310">
        <f t="shared" si="389"/>
        <v>0</v>
      </c>
    </row>
    <row r="8311" spans="10:18" x14ac:dyDescent="0.2">
      <c r="J8311">
        <f t="shared" si="387"/>
        <v>8309</v>
      </c>
      <c r="K8311" t="str" cm="1">
        <f t="array" ref="K8311">IFERROR(INDEX(tblClientes[Cliente],INT($J8311/ROWS(tblConsorcios[Produto]))+1),"")</f>
        <v/>
      </c>
      <c r="L8311" t="str" cm="1">
        <f t="array" ref="L8311">IFERROR(INDEX(tblConsorcios[Produto],MOD($J8311,ROWS(tblConsorcios[Produto]))+1),"")</f>
        <v>Imóvel IE140 – 200m</v>
      </c>
      <c r="M8311" s="20" cm="1">
        <f t="array" ref="M8311">IFERROR(INDEX(tblConsorcios[Valor da Carta (R$)],MOD($J8311,ROWS(tblConsorcios[Produto]))+1),"")</f>
        <v>140000</v>
      </c>
      <c r="N8311" s="2" cm="1">
        <f t="array" ref="N8311">IFERROR(INDEX(tblConsorcios[Prazo (meses)],MOD($J8311,ROWS(tblConsorcios[Produto]))+1),"")</f>
        <v>200</v>
      </c>
      <c r="O8311" s="20" cm="1">
        <f t="array" ref="O8311">IFERROR(INDEX(tblConsorcios[Parcela Mensal (R$)],MOD($J8311,ROWS(tblConsorcios[Produto]))+1),"")</f>
        <v>887.6</v>
      </c>
      <c r="P8311" s="20" t="str" cm="1">
        <f t="array" ref="P8311">IFERROR(INDEX(tblClientes[Dividendo Mensal (R$)],INT($J8311/ROWS(tblConsorcios[Produto]))+1),"")</f>
        <v/>
      </c>
      <c r="Q8311" s="20" t="str">
        <f t="shared" si="388"/>
        <v/>
      </c>
      <c r="R8311">
        <f t="shared" si="389"/>
        <v>0</v>
      </c>
    </row>
    <row r="8312" spans="10:18" x14ac:dyDescent="0.2">
      <c r="J8312">
        <f t="shared" si="387"/>
        <v>8310</v>
      </c>
      <c r="K8312" t="str" cm="1">
        <f t="array" ref="K8312">IFERROR(INDEX(tblClientes[Cliente],INT($J8312/ROWS(tblConsorcios[Produto]))+1),"")</f>
        <v/>
      </c>
      <c r="L8312" t="str" cm="1">
        <f t="array" ref="L8312">IFERROR(INDEX(tblConsorcios[Produto],MOD($J8312,ROWS(tblConsorcios[Produto]))+1),"")</f>
        <v>Imóvel IE130 – 240m</v>
      </c>
      <c r="M8312" s="20" cm="1">
        <f t="array" ref="M8312">IFERROR(INDEX(tblConsorcios[Valor da Carta (R$)],MOD($J8312,ROWS(tblConsorcios[Produto]))+1),"")</f>
        <v>130000</v>
      </c>
      <c r="N8312" s="2" cm="1">
        <f t="array" ref="N8312">IFERROR(INDEX(tblConsorcios[Prazo (meses)],MOD($J8312,ROWS(tblConsorcios[Produto]))+1),"")</f>
        <v>240</v>
      </c>
      <c r="O8312" s="20" cm="1">
        <f t="array" ref="O8312">IFERROR(INDEX(tblConsorcios[Parcela Mensal (R$)],MOD($J8312,ROWS(tblConsorcios[Produto]))+1),"")</f>
        <v>697.67</v>
      </c>
      <c r="P8312" s="20" t="str" cm="1">
        <f t="array" ref="P8312">IFERROR(INDEX(tblClientes[Dividendo Mensal (R$)],INT($J8312/ROWS(tblConsorcios[Produto]))+1),"")</f>
        <v/>
      </c>
      <c r="Q8312" s="20" t="str">
        <f t="shared" si="388"/>
        <v/>
      </c>
      <c r="R8312">
        <f t="shared" si="389"/>
        <v>0</v>
      </c>
    </row>
    <row r="8313" spans="10:18" x14ac:dyDescent="0.2">
      <c r="J8313">
        <f t="shared" si="387"/>
        <v>8311</v>
      </c>
      <c r="K8313" t="str" cm="1">
        <f t="array" ref="K8313">IFERROR(INDEX(tblClientes[Cliente],INT($J8313/ROWS(tblConsorcios[Produto]))+1),"")</f>
        <v/>
      </c>
      <c r="L8313" t="str" cm="1">
        <f t="array" ref="L8313">IFERROR(INDEX(tblConsorcios[Produto],MOD($J8313,ROWS(tblConsorcios[Produto]))+1),"")</f>
        <v>Imóvel IE130 – 220m</v>
      </c>
      <c r="M8313" s="20" cm="1">
        <f t="array" ref="M8313">IFERROR(INDEX(tblConsorcios[Valor da Carta (R$)],MOD($J8313,ROWS(tblConsorcios[Produto]))+1),"")</f>
        <v>130000</v>
      </c>
      <c r="N8313" s="2" cm="1">
        <f t="array" ref="N8313">IFERROR(INDEX(tblConsorcios[Prazo (meses)],MOD($J8313,ROWS(tblConsorcios[Produto]))+1),"")</f>
        <v>220</v>
      </c>
      <c r="O8313" s="20" cm="1">
        <f t="array" ref="O8313">IFERROR(INDEX(tblConsorcios[Parcela Mensal (R$)],MOD($J8313,ROWS(tblConsorcios[Produto]))+1),"")</f>
        <v>755.18</v>
      </c>
      <c r="P8313" s="20" t="str" cm="1">
        <f t="array" ref="P8313">IFERROR(INDEX(tblClientes[Dividendo Mensal (R$)],INT($J8313/ROWS(tblConsorcios[Produto]))+1),"")</f>
        <v/>
      </c>
      <c r="Q8313" s="20" t="str">
        <f t="shared" si="388"/>
        <v/>
      </c>
      <c r="R8313">
        <f t="shared" si="389"/>
        <v>0</v>
      </c>
    </row>
    <row r="8314" spans="10:18" x14ac:dyDescent="0.2">
      <c r="J8314">
        <f t="shared" si="387"/>
        <v>8312</v>
      </c>
      <c r="K8314" t="str" cm="1">
        <f t="array" ref="K8314">IFERROR(INDEX(tblClientes[Cliente],INT($J8314/ROWS(tblConsorcios[Produto]))+1),"")</f>
        <v/>
      </c>
      <c r="L8314" t="str" cm="1">
        <f t="array" ref="L8314">IFERROR(INDEX(tblConsorcios[Produto],MOD($J8314,ROWS(tblConsorcios[Produto]))+1),"")</f>
        <v>Imóvel IE130 – 200m</v>
      </c>
      <c r="M8314" s="20" cm="1">
        <f t="array" ref="M8314">IFERROR(INDEX(tblConsorcios[Valor da Carta (R$)],MOD($J8314,ROWS(tblConsorcios[Produto]))+1),"")</f>
        <v>130000</v>
      </c>
      <c r="N8314" s="2" cm="1">
        <f t="array" ref="N8314">IFERROR(INDEX(tblConsorcios[Prazo (meses)],MOD($J8314,ROWS(tblConsorcios[Produto]))+1),"")</f>
        <v>200</v>
      </c>
      <c r="O8314" s="20" cm="1">
        <f t="array" ref="O8314">IFERROR(INDEX(tblConsorcios[Parcela Mensal (R$)],MOD($J8314,ROWS(tblConsorcios[Produto]))+1),"")</f>
        <v>824.2</v>
      </c>
      <c r="P8314" s="20" t="str" cm="1">
        <f t="array" ref="P8314">IFERROR(INDEX(tblClientes[Dividendo Mensal (R$)],INT($J8314/ROWS(tblConsorcios[Produto]))+1),"")</f>
        <v/>
      </c>
      <c r="Q8314" s="20" t="str">
        <f t="shared" si="388"/>
        <v/>
      </c>
      <c r="R8314">
        <f t="shared" si="389"/>
        <v>0</v>
      </c>
    </row>
    <row r="8315" spans="10:18" x14ac:dyDescent="0.2">
      <c r="J8315">
        <f t="shared" si="387"/>
        <v>8313</v>
      </c>
      <c r="K8315" t="str" cm="1">
        <f t="array" ref="K8315">IFERROR(INDEX(tblClientes[Cliente],INT($J8315/ROWS(tblConsorcios[Produto]))+1),"")</f>
        <v/>
      </c>
      <c r="L8315" t="str" cm="1">
        <f t="array" ref="L8315">IFERROR(INDEX(tblConsorcios[Produto],MOD($J8315,ROWS(tblConsorcios[Produto]))+1),"")</f>
        <v>Imóvel IE120 – 240m</v>
      </c>
      <c r="M8315" s="20" cm="1">
        <f t="array" ref="M8315">IFERROR(INDEX(tblConsorcios[Valor da Carta (R$)],MOD($J8315,ROWS(tblConsorcios[Produto]))+1),"")</f>
        <v>120000</v>
      </c>
      <c r="N8315" s="2" cm="1">
        <f t="array" ref="N8315">IFERROR(INDEX(tblConsorcios[Prazo (meses)],MOD($J8315,ROWS(tblConsorcios[Produto]))+1),"")</f>
        <v>240</v>
      </c>
      <c r="O8315" s="20" cm="1">
        <f t="array" ref="O8315">IFERROR(INDEX(tblConsorcios[Parcela Mensal (R$)],MOD($J8315,ROWS(tblConsorcios[Produto]))+1),"")</f>
        <v>644</v>
      </c>
      <c r="P8315" s="20" t="str" cm="1">
        <f t="array" ref="P8315">IFERROR(INDEX(tblClientes[Dividendo Mensal (R$)],INT($J8315/ROWS(tblConsorcios[Produto]))+1),"")</f>
        <v/>
      </c>
      <c r="Q8315" s="20" t="str">
        <f t="shared" si="388"/>
        <v/>
      </c>
      <c r="R8315">
        <f t="shared" si="389"/>
        <v>0</v>
      </c>
    </row>
    <row r="8316" spans="10:18" x14ac:dyDescent="0.2">
      <c r="J8316">
        <f t="shared" si="387"/>
        <v>8314</v>
      </c>
      <c r="K8316" t="str" cm="1">
        <f t="array" ref="K8316">IFERROR(INDEX(tblClientes[Cliente],INT($J8316/ROWS(tblConsorcios[Produto]))+1),"")</f>
        <v/>
      </c>
      <c r="L8316" t="str" cm="1">
        <f t="array" ref="L8316">IFERROR(INDEX(tblConsorcios[Produto],MOD($J8316,ROWS(tblConsorcios[Produto]))+1),"")</f>
        <v>Imóvel IE120 – 220m</v>
      </c>
      <c r="M8316" s="20" cm="1">
        <f t="array" ref="M8316">IFERROR(INDEX(tblConsorcios[Valor da Carta (R$)],MOD($J8316,ROWS(tblConsorcios[Produto]))+1),"")</f>
        <v>120000</v>
      </c>
      <c r="N8316" s="2" cm="1">
        <f t="array" ref="N8316">IFERROR(INDEX(tblConsorcios[Prazo (meses)],MOD($J8316,ROWS(tblConsorcios[Produto]))+1),"")</f>
        <v>220</v>
      </c>
      <c r="O8316" s="20" cm="1">
        <f t="array" ref="O8316">IFERROR(INDEX(tblConsorcios[Parcela Mensal (R$)],MOD($J8316,ROWS(tblConsorcios[Produto]))+1),"")</f>
        <v>697.09</v>
      </c>
      <c r="P8316" s="20" t="str" cm="1">
        <f t="array" ref="P8316">IFERROR(INDEX(tblClientes[Dividendo Mensal (R$)],INT($J8316/ROWS(tblConsorcios[Produto]))+1),"")</f>
        <v/>
      </c>
      <c r="Q8316" s="20" t="str">
        <f t="shared" si="388"/>
        <v/>
      </c>
      <c r="R8316">
        <f t="shared" si="389"/>
        <v>0</v>
      </c>
    </row>
    <row r="8317" spans="10:18" x14ac:dyDescent="0.2">
      <c r="J8317">
        <f t="shared" si="387"/>
        <v>8315</v>
      </c>
      <c r="K8317" t="str" cm="1">
        <f t="array" ref="K8317">IFERROR(INDEX(tblClientes[Cliente],INT($J8317/ROWS(tblConsorcios[Produto]))+1),"")</f>
        <v/>
      </c>
      <c r="L8317" t="str" cm="1">
        <f t="array" ref="L8317">IFERROR(INDEX(tblConsorcios[Produto],MOD($J8317,ROWS(tblConsorcios[Produto]))+1),"")</f>
        <v>Imóvel IE120 – 200m</v>
      </c>
      <c r="M8317" s="20" cm="1">
        <f t="array" ref="M8317">IFERROR(INDEX(tblConsorcios[Valor da Carta (R$)],MOD($J8317,ROWS(tblConsorcios[Produto]))+1),"")</f>
        <v>120000</v>
      </c>
      <c r="N8317" s="2" cm="1">
        <f t="array" ref="N8317">IFERROR(INDEX(tblConsorcios[Prazo (meses)],MOD($J8317,ROWS(tblConsorcios[Produto]))+1),"")</f>
        <v>200</v>
      </c>
      <c r="O8317" s="20" cm="1">
        <f t="array" ref="O8317">IFERROR(INDEX(tblConsorcios[Parcela Mensal (R$)],MOD($J8317,ROWS(tblConsorcios[Produto]))+1),"")</f>
        <v>760.8</v>
      </c>
      <c r="P8317" s="20" t="str" cm="1">
        <f t="array" ref="P8317">IFERROR(INDEX(tblClientes[Dividendo Mensal (R$)],INT($J8317/ROWS(tblConsorcios[Produto]))+1),"")</f>
        <v/>
      </c>
      <c r="Q8317" s="20" t="str">
        <f t="shared" si="388"/>
        <v/>
      </c>
      <c r="R8317">
        <f t="shared" si="389"/>
        <v>0</v>
      </c>
    </row>
    <row r="8318" spans="10:18" x14ac:dyDescent="0.2">
      <c r="J8318">
        <f t="shared" si="387"/>
        <v>8316</v>
      </c>
      <c r="K8318" t="str" cm="1">
        <f t="array" ref="K8318">IFERROR(INDEX(tblClientes[Cliente],INT($J8318/ROWS(tblConsorcios[Produto]))+1),"")</f>
        <v/>
      </c>
      <c r="L8318" t="str" cm="1">
        <f t="array" ref="L8318">IFERROR(INDEX(tblConsorcios[Produto],MOD($J8318,ROWS(tblConsorcios[Produto]))+1),"")</f>
        <v>Imóvel IE600 – 240m</v>
      </c>
      <c r="M8318" s="20" cm="1">
        <f t="array" ref="M8318">IFERROR(INDEX(tblConsorcios[Valor da Carta (R$)],MOD($J8318,ROWS(tblConsorcios[Produto]))+1),"")</f>
        <v>600000</v>
      </c>
      <c r="N8318" s="2" cm="1">
        <f t="array" ref="N8318">IFERROR(INDEX(tblConsorcios[Prazo (meses)],MOD($J8318,ROWS(tblConsorcios[Produto]))+1),"")</f>
        <v>240</v>
      </c>
      <c r="O8318" s="20" cm="1">
        <f t="array" ref="O8318">IFERROR(INDEX(tblConsorcios[Parcela Mensal (R$)],MOD($J8318,ROWS(tblConsorcios[Produto]))+1),"")</f>
        <v>3220</v>
      </c>
      <c r="P8318" s="20" t="str" cm="1">
        <f t="array" ref="P8318">IFERROR(INDEX(tblClientes[Dividendo Mensal (R$)],INT($J8318/ROWS(tblConsorcios[Produto]))+1),"")</f>
        <v/>
      </c>
      <c r="Q8318" s="20" t="str">
        <f t="shared" si="388"/>
        <v/>
      </c>
      <c r="R8318">
        <f t="shared" si="389"/>
        <v>0</v>
      </c>
    </row>
    <row r="8319" spans="10:18" x14ac:dyDescent="0.2">
      <c r="J8319">
        <f t="shared" si="387"/>
        <v>8317</v>
      </c>
      <c r="K8319" t="str" cm="1">
        <f t="array" ref="K8319">IFERROR(INDEX(tblClientes[Cliente],INT($J8319/ROWS(tblConsorcios[Produto]))+1),"")</f>
        <v/>
      </c>
      <c r="L8319" t="str" cm="1">
        <f t="array" ref="L8319">IFERROR(INDEX(tblConsorcios[Produto],MOD($J8319,ROWS(tblConsorcios[Produto]))+1),"")</f>
        <v>Imóvel IE600 – 220m</v>
      </c>
      <c r="M8319" s="20" cm="1">
        <f t="array" ref="M8319">IFERROR(INDEX(tblConsorcios[Valor da Carta (R$)],MOD($J8319,ROWS(tblConsorcios[Produto]))+1),"")</f>
        <v>600000</v>
      </c>
      <c r="N8319" s="2" cm="1">
        <f t="array" ref="N8319">IFERROR(INDEX(tblConsorcios[Prazo (meses)],MOD($J8319,ROWS(tblConsorcios[Produto]))+1),"")</f>
        <v>220</v>
      </c>
      <c r="O8319" s="20" cm="1">
        <f t="array" ref="O8319">IFERROR(INDEX(tblConsorcios[Parcela Mensal (R$)],MOD($J8319,ROWS(tblConsorcios[Produto]))+1),"")</f>
        <v>3485.45</v>
      </c>
      <c r="P8319" s="20" t="str" cm="1">
        <f t="array" ref="P8319">IFERROR(INDEX(tblClientes[Dividendo Mensal (R$)],INT($J8319/ROWS(tblConsorcios[Produto]))+1),"")</f>
        <v/>
      </c>
      <c r="Q8319" s="20" t="str">
        <f t="shared" si="388"/>
        <v/>
      </c>
      <c r="R8319">
        <f t="shared" si="389"/>
        <v>0</v>
      </c>
    </row>
    <row r="8320" spans="10:18" x14ac:dyDescent="0.2">
      <c r="J8320">
        <f t="shared" si="387"/>
        <v>8318</v>
      </c>
      <c r="K8320" t="str" cm="1">
        <f t="array" ref="K8320">IFERROR(INDEX(tblClientes[Cliente],INT($J8320/ROWS(tblConsorcios[Produto]))+1),"")</f>
        <v/>
      </c>
      <c r="L8320" t="str" cm="1">
        <f t="array" ref="L8320">IFERROR(INDEX(tblConsorcios[Produto],MOD($J8320,ROWS(tblConsorcios[Produto]))+1),"")</f>
        <v>Imóvel IE600 – 200m</v>
      </c>
      <c r="M8320" s="20" cm="1">
        <f t="array" ref="M8320">IFERROR(INDEX(tblConsorcios[Valor da Carta (R$)],MOD($J8320,ROWS(tblConsorcios[Produto]))+1),"")</f>
        <v>600000</v>
      </c>
      <c r="N8320" s="2" cm="1">
        <f t="array" ref="N8320">IFERROR(INDEX(tblConsorcios[Prazo (meses)],MOD($J8320,ROWS(tblConsorcios[Produto]))+1),"")</f>
        <v>200</v>
      </c>
      <c r="O8320" s="20" cm="1">
        <f t="array" ref="O8320">IFERROR(INDEX(tblConsorcios[Parcela Mensal (R$)],MOD($J8320,ROWS(tblConsorcios[Produto]))+1),"")</f>
        <v>3804</v>
      </c>
      <c r="P8320" s="20" t="str" cm="1">
        <f t="array" ref="P8320">IFERROR(INDEX(tblClientes[Dividendo Mensal (R$)],INT($J8320/ROWS(tblConsorcios[Produto]))+1),"")</f>
        <v/>
      </c>
      <c r="Q8320" s="20" t="str">
        <f t="shared" si="388"/>
        <v/>
      </c>
      <c r="R8320">
        <f t="shared" si="389"/>
        <v>0</v>
      </c>
    </row>
    <row r="8321" spans="10:18" x14ac:dyDescent="0.2">
      <c r="J8321">
        <f t="shared" si="387"/>
        <v>8319</v>
      </c>
      <c r="K8321" t="str" cm="1">
        <f t="array" ref="K8321">IFERROR(INDEX(tblClientes[Cliente],INT($J8321/ROWS(tblConsorcios[Produto]))+1),"")</f>
        <v/>
      </c>
      <c r="L8321" t="str" cm="1">
        <f t="array" ref="L8321">IFERROR(INDEX(tblConsorcios[Produto],MOD($J8321,ROWS(tblConsorcios[Produto]))+1),"")</f>
        <v>Imóvel IE580 – 240m</v>
      </c>
      <c r="M8321" s="20" cm="1">
        <f t="array" ref="M8321">IFERROR(INDEX(tblConsorcios[Valor da Carta (R$)],MOD($J8321,ROWS(tblConsorcios[Produto]))+1),"")</f>
        <v>580000</v>
      </c>
      <c r="N8321" s="2" cm="1">
        <f t="array" ref="N8321">IFERROR(INDEX(tblConsorcios[Prazo (meses)],MOD($J8321,ROWS(tblConsorcios[Produto]))+1),"")</f>
        <v>240</v>
      </c>
      <c r="O8321" s="20" cm="1">
        <f t="array" ref="O8321">IFERROR(INDEX(tblConsorcios[Parcela Mensal (R$)],MOD($J8321,ROWS(tblConsorcios[Produto]))+1),"")</f>
        <v>3112.67</v>
      </c>
      <c r="P8321" s="20" t="str" cm="1">
        <f t="array" ref="P8321">IFERROR(INDEX(tblClientes[Dividendo Mensal (R$)],INT($J8321/ROWS(tblConsorcios[Produto]))+1),"")</f>
        <v/>
      </c>
      <c r="Q8321" s="20" t="str">
        <f t="shared" si="388"/>
        <v/>
      </c>
      <c r="R8321">
        <f t="shared" si="389"/>
        <v>0</v>
      </c>
    </row>
    <row r="8322" spans="10:18" x14ac:dyDescent="0.2">
      <c r="J8322">
        <f t="shared" si="387"/>
        <v>8320</v>
      </c>
      <c r="K8322" t="str" cm="1">
        <f t="array" ref="K8322">IFERROR(INDEX(tblClientes[Cliente],INT($J8322/ROWS(tblConsorcios[Produto]))+1),"")</f>
        <v/>
      </c>
      <c r="L8322" t="str" cm="1">
        <f t="array" ref="L8322">IFERROR(INDEX(tblConsorcios[Produto],MOD($J8322,ROWS(tblConsorcios[Produto]))+1),"")</f>
        <v>Imóvel IE580 – 220m</v>
      </c>
      <c r="M8322" s="20" cm="1">
        <f t="array" ref="M8322">IFERROR(INDEX(tblConsorcios[Valor da Carta (R$)],MOD($J8322,ROWS(tblConsorcios[Produto]))+1),"")</f>
        <v>580000</v>
      </c>
      <c r="N8322" s="2" cm="1">
        <f t="array" ref="N8322">IFERROR(INDEX(tblConsorcios[Prazo (meses)],MOD($J8322,ROWS(tblConsorcios[Produto]))+1),"")</f>
        <v>220</v>
      </c>
      <c r="O8322" s="20" cm="1">
        <f t="array" ref="O8322">IFERROR(INDEX(tblConsorcios[Parcela Mensal (R$)],MOD($J8322,ROWS(tblConsorcios[Produto]))+1),"")</f>
        <v>3369.27</v>
      </c>
      <c r="P8322" s="20" t="str" cm="1">
        <f t="array" ref="P8322">IFERROR(INDEX(tblClientes[Dividendo Mensal (R$)],INT($J8322/ROWS(tblConsorcios[Produto]))+1),"")</f>
        <v/>
      </c>
      <c r="Q8322" s="20" t="str">
        <f t="shared" si="388"/>
        <v/>
      </c>
      <c r="R8322">
        <f t="shared" si="389"/>
        <v>0</v>
      </c>
    </row>
    <row r="8323" spans="10:18" x14ac:dyDescent="0.2">
      <c r="J8323">
        <f t="shared" ref="J8323:J8386" si="390">ROW()-2</f>
        <v>8321</v>
      </c>
      <c r="K8323" t="str" cm="1">
        <f t="array" ref="K8323">IFERROR(INDEX(tblClientes[Cliente],INT($J8323/ROWS(tblConsorcios[Produto]))+1),"")</f>
        <v/>
      </c>
      <c r="L8323" t="str" cm="1">
        <f t="array" ref="L8323">IFERROR(INDEX(tblConsorcios[Produto],MOD($J8323,ROWS(tblConsorcios[Produto]))+1),"")</f>
        <v>Imóvel IE580 – 200m</v>
      </c>
      <c r="M8323" s="20" cm="1">
        <f t="array" ref="M8323">IFERROR(INDEX(tblConsorcios[Valor da Carta (R$)],MOD($J8323,ROWS(tblConsorcios[Produto]))+1),"")</f>
        <v>580000</v>
      </c>
      <c r="N8323" s="2" cm="1">
        <f t="array" ref="N8323">IFERROR(INDEX(tblConsorcios[Prazo (meses)],MOD($J8323,ROWS(tblConsorcios[Produto]))+1),"")</f>
        <v>200</v>
      </c>
      <c r="O8323" s="20" cm="1">
        <f t="array" ref="O8323">IFERROR(INDEX(tblConsorcios[Parcela Mensal (R$)],MOD($J8323,ROWS(tblConsorcios[Produto]))+1),"")</f>
        <v>3677.2</v>
      </c>
      <c r="P8323" s="20" t="str" cm="1">
        <f t="array" ref="P8323">IFERROR(INDEX(tblClientes[Dividendo Mensal (R$)],INT($J8323/ROWS(tblConsorcios[Produto]))+1),"")</f>
        <v/>
      </c>
      <c r="Q8323" s="20" t="str">
        <f t="shared" ref="Q8323:Q8386" si="391">IF(AND(ISNUMBER(O8323),ISNUMBER(P8323)),P8323-O8323,"")</f>
        <v/>
      </c>
      <c r="R8323">
        <f t="shared" ref="R8323:R8386" si="392">IF(AND(ISNUMBER(O8323),ISNUMBER(P8323),O8323&lt;=P8323),1,0)</f>
        <v>0</v>
      </c>
    </row>
    <row r="8324" spans="10:18" x14ac:dyDescent="0.2">
      <c r="J8324">
        <f t="shared" si="390"/>
        <v>8322</v>
      </c>
      <c r="K8324" t="str" cm="1">
        <f t="array" ref="K8324">IFERROR(INDEX(tblClientes[Cliente],INT($J8324/ROWS(tblConsorcios[Produto]))+1),"")</f>
        <v/>
      </c>
      <c r="L8324" t="str" cm="1">
        <f t="array" ref="L8324">IFERROR(INDEX(tblConsorcios[Produto],MOD($J8324,ROWS(tblConsorcios[Produto]))+1),"")</f>
        <v>Imóvel IE550 – 240m</v>
      </c>
      <c r="M8324" s="20" cm="1">
        <f t="array" ref="M8324">IFERROR(INDEX(tblConsorcios[Valor da Carta (R$)],MOD($J8324,ROWS(tblConsorcios[Produto]))+1),"")</f>
        <v>550000</v>
      </c>
      <c r="N8324" s="2" cm="1">
        <f t="array" ref="N8324">IFERROR(INDEX(tblConsorcios[Prazo (meses)],MOD($J8324,ROWS(tblConsorcios[Produto]))+1),"")</f>
        <v>240</v>
      </c>
      <c r="O8324" s="20" cm="1">
        <f t="array" ref="O8324">IFERROR(INDEX(tblConsorcios[Parcela Mensal (R$)],MOD($J8324,ROWS(tblConsorcios[Produto]))+1),"")</f>
        <v>2951.67</v>
      </c>
      <c r="P8324" s="20" t="str" cm="1">
        <f t="array" ref="P8324">IFERROR(INDEX(tblClientes[Dividendo Mensal (R$)],INT($J8324/ROWS(tblConsorcios[Produto]))+1),"")</f>
        <v/>
      </c>
      <c r="Q8324" s="20" t="str">
        <f t="shared" si="391"/>
        <v/>
      </c>
      <c r="R8324">
        <f t="shared" si="392"/>
        <v>0</v>
      </c>
    </row>
    <row r="8325" spans="10:18" x14ac:dyDescent="0.2">
      <c r="J8325">
        <f t="shared" si="390"/>
        <v>8323</v>
      </c>
      <c r="K8325" t="str" cm="1">
        <f t="array" ref="K8325">IFERROR(INDEX(tblClientes[Cliente],INT($J8325/ROWS(tblConsorcios[Produto]))+1),"")</f>
        <v/>
      </c>
      <c r="L8325" t="str" cm="1">
        <f t="array" ref="L8325">IFERROR(INDEX(tblConsorcios[Produto],MOD($J8325,ROWS(tblConsorcios[Produto]))+1),"")</f>
        <v>Imóvel IE550 – 220m</v>
      </c>
      <c r="M8325" s="20" cm="1">
        <f t="array" ref="M8325">IFERROR(INDEX(tblConsorcios[Valor da Carta (R$)],MOD($J8325,ROWS(tblConsorcios[Produto]))+1),"")</f>
        <v>550000</v>
      </c>
      <c r="N8325" s="2" cm="1">
        <f t="array" ref="N8325">IFERROR(INDEX(tblConsorcios[Prazo (meses)],MOD($J8325,ROWS(tblConsorcios[Produto]))+1),"")</f>
        <v>220</v>
      </c>
      <c r="O8325" s="20" cm="1">
        <f t="array" ref="O8325">IFERROR(INDEX(tblConsorcios[Parcela Mensal (R$)],MOD($J8325,ROWS(tblConsorcios[Produto]))+1),"")</f>
        <v>3195</v>
      </c>
      <c r="P8325" s="20" t="str" cm="1">
        <f t="array" ref="P8325">IFERROR(INDEX(tblClientes[Dividendo Mensal (R$)],INT($J8325/ROWS(tblConsorcios[Produto]))+1),"")</f>
        <v/>
      </c>
      <c r="Q8325" s="20" t="str">
        <f t="shared" si="391"/>
        <v/>
      </c>
      <c r="R8325">
        <f t="shared" si="392"/>
        <v>0</v>
      </c>
    </row>
    <row r="8326" spans="10:18" x14ac:dyDescent="0.2">
      <c r="J8326">
        <f t="shared" si="390"/>
        <v>8324</v>
      </c>
      <c r="K8326" t="str" cm="1">
        <f t="array" ref="K8326">IFERROR(INDEX(tblClientes[Cliente],INT($J8326/ROWS(tblConsorcios[Produto]))+1),"")</f>
        <v/>
      </c>
      <c r="L8326" t="str" cm="1">
        <f t="array" ref="L8326">IFERROR(INDEX(tblConsorcios[Produto],MOD($J8326,ROWS(tblConsorcios[Produto]))+1),"")</f>
        <v>Imóvel IE550 – 200m</v>
      </c>
      <c r="M8326" s="20" cm="1">
        <f t="array" ref="M8326">IFERROR(INDEX(tblConsorcios[Valor da Carta (R$)],MOD($J8326,ROWS(tblConsorcios[Produto]))+1),"")</f>
        <v>550000</v>
      </c>
      <c r="N8326" s="2" cm="1">
        <f t="array" ref="N8326">IFERROR(INDEX(tblConsorcios[Prazo (meses)],MOD($J8326,ROWS(tblConsorcios[Produto]))+1),"")</f>
        <v>200</v>
      </c>
      <c r="O8326" s="20" cm="1">
        <f t="array" ref="O8326">IFERROR(INDEX(tblConsorcios[Parcela Mensal (R$)],MOD($J8326,ROWS(tblConsorcios[Produto]))+1),"")</f>
        <v>3487</v>
      </c>
      <c r="P8326" s="20" t="str" cm="1">
        <f t="array" ref="P8326">IFERROR(INDEX(tblClientes[Dividendo Mensal (R$)],INT($J8326/ROWS(tblConsorcios[Produto]))+1),"")</f>
        <v/>
      </c>
      <c r="Q8326" s="20" t="str">
        <f t="shared" si="391"/>
        <v/>
      </c>
      <c r="R8326">
        <f t="shared" si="392"/>
        <v>0</v>
      </c>
    </row>
    <row r="8327" spans="10:18" x14ac:dyDescent="0.2">
      <c r="J8327">
        <f t="shared" si="390"/>
        <v>8325</v>
      </c>
      <c r="K8327" t="str" cm="1">
        <f t="array" ref="K8327">IFERROR(INDEX(tblClientes[Cliente],INT($J8327/ROWS(tblConsorcios[Produto]))+1),"")</f>
        <v/>
      </c>
      <c r="L8327" t="str" cm="1">
        <f t="array" ref="L8327">IFERROR(INDEX(tblConsorcios[Produto],MOD($J8327,ROWS(tblConsorcios[Produto]))+1),"")</f>
        <v>Imóvel IE530 – 240m</v>
      </c>
      <c r="M8327" s="20" cm="1">
        <f t="array" ref="M8327">IFERROR(INDEX(tblConsorcios[Valor da Carta (R$)],MOD($J8327,ROWS(tblConsorcios[Produto]))+1),"")</f>
        <v>530000</v>
      </c>
      <c r="N8327" s="2" cm="1">
        <f t="array" ref="N8327">IFERROR(INDEX(tblConsorcios[Prazo (meses)],MOD($J8327,ROWS(tblConsorcios[Produto]))+1),"")</f>
        <v>240</v>
      </c>
      <c r="O8327" s="20" cm="1">
        <f t="array" ref="O8327">IFERROR(INDEX(tblConsorcios[Parcela Mensal (R$)],MOD($J8327,ROWS(tblConsorcios[Produto]))+1),"")</f>
        <v>2844.33</v>
      </c>
      <c r="P8327" s="20" t="str" cm="1">
        <f t="array" ref="P8327">IFERROR(INDEX(tblClientes[Dividendo Mensal (R$)],INT($J8327/ROWS(tblConsorcios[Produto]))+1),"")</f>
        <v/>
      </c>
      <c r="Q8327" s="20" t="str">
        <f t="shared" si="391"/>
        <v/>
      </c>
      <c r="R8327">
        <f t="shared" si="392"/>
        <v>0</v>
      </c>
    </row>
    <row r="8328" spans="10:18" x14ac:dyDescent="0.2">
      <c r="J8328">
        <f t="shared" si="390"/>
        <v>8326</v>
      </c>
      <c r="K8328" t="str" cm="1">
        <f t="array" ref="K8328">IFERROR(INDEX(tblClientes[Cliente],INT($J8328/ROWS(tblConsorcios[Produto]))+1),"")</f>
        <v/>
      </c>
      <c r="L8328" t="str" cm="1">
        <f t="array" ref="L8328">IFERROR(INDEX(tblConsorcios[Produto],MOD($J8328,ROWS(tblConsorcios[Produto]))+1),"")</f>
        <v>Imóvel IE530 – 220m</v>
      </c>
      <c r="M8328" s="20" cm="1">
        <f t="array" ref="M8328">IFERROR(INDEX(tblConsorcios[Valor da Carta (R$)],MOD($J8328,ROWS(tblConsorcios[Produto]))+1),"")</f>
        <v>530000</v>
      </c>
      <c r="N8328" s="2" cm="1">
        <f t="array" ref="N8328">IFERROR(INDEX(tblConsorcios[Prazo (meses)],MOD($J8328,ROWS(tblConsorcios[Produto]))+1),"")</f>
        <v>220</v>
      </c>
      <c r="O8328" s="20" cm="1">
        <f t="array" ref="O8328">IFERROR(INDEX(tblConsorcios[Parcela Mensal (R$)],MOD($J8328,ROWS(tblConsorcios[Produto]))+1),"")</f>
        <v>3078.82</v>
      </c>
      <c r="P8328" s="20" t="str" cm="1">
        <f t="array" ref="P8328">IFERROR(INDEX(tblClientes[Dividendo Mensal (R$)],INT($J8328/ROWS(tblConsorcios[Produto]))+1),"")</f>
        <v/>
      </c>
      <c r="Q8328" s="20" t="str">
        <f t="shared" si="391"/>
        <v/>
      </c>
      <c r="R8328">
        <f t="shared" si="392"/>
        <v>0</v>
      </c>
    </row>
    <row r="8329" spans="10:18" x14ac:dyDescent="0.2">
      <c r="J8329">
        <f t="shared" si="390"/>
        <v>8327</v>
      </c>
      <c r="K8329" t="str" cm="1">
        <f t="array" ref="K8329">IFERROR(INDEX(tblClientes[Cliente],INT($J8329/ROWS(tblConsorcios[Produto]))+1),"")</f>
        <v/>
      </c>
      <c r="L8329" t="str" cm="1">
        <f t="array" ref="L8329">IFERROR(INDEX(tblConsorcios[Produto],MOD($J8329,ROWS(tblConsorcios[Produto]))+1),"")</f>
        <v>Imóvel IE530 – 200m</v>
      </c>
      <c r="M8329" s="20" cm="1">
        <f t="array" ref="M8329">IFERROR(INDEX(tblConsorcios[Valor da Carta (R$)],MOD($J8329,ROWS(tblConsorcios[Produto]))+1),"")</f>
        <v>530000</v>
      </c>
      <c r="N8329" s="2" cm="1">
        <f t="array" ref="N8329">IFERROR(INDEX(tblConsorcios[Prazo (meses)],MOD($J8329,ROWS(tblConsorcios[Produto]))+1),"")</f>
        <v>200</v>
      </c>
      <c r="O8329" s="20" cm="1">
        <f t="array" ref="O8329">IFERROR(INDEX(tblConsorcios[Parcela Mensal (R$)],MOD($J8329,ROWS(tblConsorcios[Produto]))+1),"")</f>
        <v>3360.2</v>
      </c>
      <c r="P8329" s="20" t="str" cm="1">
        <f t="array" ref="P8329">IFERROR(INDEX(tblClientes[Dividendo Mensal (R$)],INT($J8329/ROWS(tblConsorcios[Produto]))+1),"")</f>
        <v/>
      </c>
      <c r="Q8329" s="20" t="str">
        <f t="shared" si="391"/>
        <v/>
      </c>
      <c r="R8329">
        <f t="shared" si="392"/>
        <v>0</v>
      </c>
    </row>
    <row r="8330" spans="10:18" x14ac:dyDescent="0.2">
      <c r="J8330">
        <f t="shared" si="390"/>
        <v>8328</v>
      </c>
      <c r="K8330" t="str" cm="1">
        <f t="array" ref="K8330">IFERROR(INDEX(tblClientes[Cliente],INT($J8330/ROWS(tblConsorcios[Produto]))+1),"")</f>
        <v/>
      </c>
      <c r="L8330" t="str" cm="1">
        <f t="array" ref="L8330">IFERROR(INDEX(tblConsorcios[Produto],MOD($J8330,ROWS(tblConsorcios[Produto]))+1),"")</f>
        <v>Imóvel IE500 – 240m</v>
      </c>
      <c r="M8330" s="20" cm="1">
        <f t="array" ref="M8330">IFERROR(INDEX(tblConsorcios[Valor da Carta (R$)],MOD($J8330,ROWS(tblConsorcios[Produto]))+1),"")</f>
        <v>500000</v>
      </c>
      <c r="N8330" s="2" cm="1">
        <f t="array" ref="N8330">IFERROR(INDEX(tblConsorcios[Prazo (meses)],MOD($J8330,ROWS(tblConsorcios[Produto]))+1),"")</f>
        <v>240</v>
      </c>
      <c r="O8330" s="20" cm="1">
        <f t="array" ref="O8330">IFERROR(INDEX(tblConsorcios[Parcela Mensal (R$)],MOD($J8330,ROWS(tblConsorcios[Produto]))+1),"")</f>
        <v>2683.33</v>
      </c>
      <c r="P8330" s="20" t="str" cm="1">
        <f t="array" ref="P8330">IFERROR(INDEX(tblClientes[Dividendo Mensal (R$)],INT($J8330/ROWS(tblConsorcios[Produto]))+1),"")</f>
        <v/>
      </c>
      <c r="Q8330" s="20" t="str">
        <f t="shared" si="391"/>
        <v/>
      </c>
      <c r="R8330">
        <f t="shared" si="392"/>
        <v>0</v>
      </c>
    </row>
    <row r="8331" spans="10:18" x14ac:dyDescent="0.2">
      <c r="J8331">
        <f t="shared" si="390"/>
        <v>8329</v>
      </c>
      <c r="K8331" t="str" cm="1">
        <f t="array" ref="K8331">IFERROR(INDEX(tblClientes[Cliente],INT($J8331/ROWS(tblConsorcios[Produto]))+1),"")</f>
        <v/>
      </c>
      <c r="L8331" t="str" cm="1">
        <f t="array" ref="L8331">IFERROR(INDEX(tblConsorcios[Produto],MOD($J8331,ROWS(tblConsorcios[Produto]))+1),"")</f>
        <v>Imóvel IE500 – 220m</v>
      </c>
      <c r="M8331" s="20" cm="1">
        <f t="array" ref="M8331">IFERROR(INDEX(tblConsorcios[Valor da Carta (R$)],MOD($J8331,ROWS(tblConsorcios[Produto]))+1),"")</f>
        <v>500000</v>
      </c>
      <c r="N8331" s="2" cm="1">
        <f t="array" ref="N8331">IFERROR(INDEX(tblConsorcios[Prazo (meses)],MOD($J8331,ROWS(tblConsorcios[Produto]))+1),"")</f>
        <v>220</v>
      </c>
      <c r="O8331" s="20" cm="1">
        <f t="array" ref="O8331">IFERROR(INDEX(tblConsorcios[Parcela Mensal (R$)],MOD($J8331,ROWS(tblConsorcios[Produto]))+1),"")</f>
        <v>2904.55</v>
      </c>
      <c r="P8331" s="20" t="str" cm="1">
        <f t="array" ref="P8331">IFERROR(INDEX(tblClientes[Dividendo Mensal (R$)],INT($J8331/ROWS(tblConsorcios[Produto]))+1),"")</f>
        <v/>
      </c>
      <c r="Q8331" s="20" t="str">
        <f t="shared" si="391"/>
        <v/>
      </c>
      <c r="R8331">
        <f t="shared" si="392"/>
        <v>0</v>
      </c>
    </row>
    <row r="8332" spans="10:18" x14ac:dyDescent="0.2">
      <c r="J8332">
        <f t="shared" si="390"/>
        <v>8330</v>
      </c>
      <c r="K8332" t="str" cm="1">
        <f t="array" ref="K8332">IFERROR(INDEX(tblClientes[Cliente],INT($J8332/ROWS(tblConsorcios[Produto]))+1),"")</f>
        <v/>
      </c>
      <c r="L8332" t="str" cm="1">
        <f t="array" ref="L8332">IFERROR(INDEX(tblConsorcios[Produto],MOD($J8332,ROWS(tblConsorcios[Produto]))+1),"")</f>
        <v>Imóvel IE500 – 200m</v>
      </c>
      <c r="M8332" s="20" cm="1">
        <f t="array" ref="M8332">IFERROR(INDEX(tblConsorcios[Valor da Carta (R$)],MOD($J8332,ROWS(tblConsorcios[Produto]))+1),"")</f>
        <v>500000</v>
      </c>
      <c r="N8332" s="2" cm="1">
        <f t="array" ref="N8332">IFERROR(INDEX(tblConsorcios[Prazo (meses)],MOD($J8332,ROWS(tblConsorcios[Produto]))+1),"")</f>
        <v>200</v>
      </c>
      <c r="O8332" s="20" cm="1">
        <f t="array" ref="O8332">IFERROR(INDEX(tblConsorcios[Parcela Mensal (R$)],MOD($J8332,ROWS(tblConsorcios[Produto]))+1),"")</f>
        <v>3170</v>
      </c>
      <c r="P8332" s="20" t="str" cm="1">
        <f t="array" ref="P8332">IFERROR(INDEX(tblClientes[Dividendo Mensal (R$)],INT($J8332/ROWS(tblConsorcios[Produto]))+1),"")</f>
        <v/>
      </c>
      <c r="Q8332" s="20" t="str">
        <f t="shared" si="391"/>
        <v/>
      </c>
      <c r="R8332">
        <f t="shared" si="392"/>
        <v>0</v>
      </c>
    </row>
    <row r="8333" spans="10:18" x14ac:dyDescent="0.2">
      <c r="J8333">
        <f t="shared" si="390"/>
        <v>8331</v>
      </c>
      <c r="K8333" t="str" cm="1">
        <f t="array" ref="K8333">IFERROR(INDEX(tblClientes[Cliente],INT($J8333/ROWS(tblConsorcios[Produto]))+1),"")</f>
        <v/>
      </c>
      <c r="L8333" t="str" cm="1">
        <f t="array" ref="L8333">IFERROR(INDEX(tblConsorcios[Produto],MOD($J8333,ROWS(tblConsorcios[Produto]))+1),"")</f>
        <v>Imóvel IE480 – 240m</v>
      </c>
      <c r="M8333" s="20" cm="1">
        <f t="array" ref="M8333">IFERROR(INDEX(tblConsorcios[Valor da Carta (R$)],MOD($J8333,ROWS(tblConsorcios[Produto]))+1),"")</f>
        <v>480000</v>
      </c>
      <c r="N8333" s="2" cm="1">
        <f t="array" ref="N8333">IFERROR(INDEX(tblConsorcios[Prazo (meses)],MOD($J8333,ROWS(tblConsorcios[Produto]))+1),"")</f>
        <v>240</v>
      </c>
      <c r="O8333" s="20" cm="1">
        <f t="array" ref="O8333">IFERROR(INDEX(tblConsorcios[Parcela Mensal (R$)],MOD($J8333,ROWS(tblConsorcios[Produto]))+1),"")</f>
        <v>2576</v>
      </c>
      <c r="P8333" s="20" t="str" cm="1">
        <f t="array" ref="P8333">IFERROR(INDEX(tblClientes[Dividendo Mensal (R$)],INT($J8333/ROWS(tblConsorcios[Produto]))+1),"")</f>
        <v/>
      </c>
      <c r="Q8333" s="20" t="str">
        <f t="shared" si="391"/>
        <v/>
      </c>
      <c r="R8333">
        <f t="shared" si="392"/>
        <v>0</v>
      </c>
    </row>
    <row r="8334" spans="10:18" x14ac:dyDescent="0.2">
      <c r="J8334">
        <f t="shared" si="390"/>
        <v>8332</v>
      </c>
      <c r="K8334" t="str" cm="1">
        <f t="array" ref="K8334">IFERROR(INDEX(tblClientes[Cliente],INT($J8334/ROWS(tblConsorcios[Produto]))+1),"")</f>
        <v/>
      </c>
      <c r="L8334" t="str" cm="1">
        <f t="array" ref="L8334">IFERROR(INDEX(tblConsorcios[Produto],MOD($J8334,ROWS(tblConsorcios[Produto]))+1),"")</f>
        <v>Imóvel IE480 – 220m</v>
      </c>
      <c r="M8334" s="20" cm="1">
        <f t="array" ref="M8334">IFERROR(INDEX(tblConsorcios[Valor da Carta (R$)],MOD($J8334,ROWS(tblConsorcios[Produto]))+1),"")</f>
        <v>480000</v>
      </c>
      <c r="N8334" s="2" cm="1">
        <f t="array" ref="N8334">IFERROR(INDEX(tblConsorcios[Prazo (meses)],MOD($J8334,ROWS(tblConsorcios[Produto]))+1),"")</f>
        <v>220</v>
      </c>
      <c r="O8334" s="20" cm="1">
        <f t="array" ref="O8334">IFERROR(INDEX(tblConsorcios[Parcela Mensal (R$)],MOD($J8334,ROWS(tblConsorcios[Produto]))+1),"")</f>
        <v>2788.36</v>
      </c>
      <c r="P8334" s="20" t="str" cm="1">
        <f t="array" ref="P8334">IFERROR(INDEX(tblClientes[Dividendo Mensal (R$)],INT($J8334/ROWS(tblConsorcios[Produto]))+1),"")</f>
        <v/>
      </c>
      <c r="Q8334" s="20" t="str">
        <f t="shared" si="391"/>
        <v/>
      </c>
      <c r="R8334">
        <f t="shared" si="392"/>
        <v>0</v>
      </c>
    </row>
    <row r="8335" spans="10:18" x14ac:dyDescent="0.2">
      <c r="J8335">
        <f t="shared" si="390"/>
        <v>8333</v>
      </c>
      <c r="K8335" t="str" cm="1">
        <f t="array" ref="K8335">IFERROR(INDEX(tblClientes[Cliente],INT($J8335/ROWS(tblConsorcios[Produto]))+1),"")</f>
        <v/>
      </c>
      <c r="L8335" t="str" cm="1">
        <f t="array" ref="L8335">IFERROR(INDEX(tblConsorcios[Produto],MOD($J8335,ROWS(tblConsorcios[Produto]))+1),"")</f>
        <v>Imóvel IE480 – 200m</v>
      </c>
      <c r="M8335" s="20" cm="1">
        <f t="array" ref="M8335">IFERROR(INDEX(tblConsorcios[Valor da Carta (R$)],MOD($J8335,ROWS(tblConsorcios[Produto]))+1),"")</f>
        <v>480000</v>
      </c>
      <c r="N8335" s="2" cm="1">
        <f t="array" ref="N8335">IFERROR(INDEX(tblConsorcios[Prazo (meses)],MOD($J8335,ROWS(tblConsorcios[Produto]))+1),"")</f>
        <v>200</v>
      </c>
      <c r="O8335" s="20" cm="1">
        <f t="array" ref="O8335">IFERROR(INDEX(tblConsorcios[Parcela Mensal (R$)],MOD($J8335,ROWS(tblConsorcios[Produto]))+1),"")</f>
        <v>3043.2</v>
      </c>
      <c r="P8335" s="20" t="str" cm="1">
        <f t="array" ref="P8335">IFERROR(INDEX(tblClientes[Dividendo Mensal (R$)],INT($J8335/ROWS(tblConsorcios[Produto]))+1),"")</f>
        <v/>
      </c>
      <c r="Q8335" s="20" t="str">
        <f t="shared" si="391"/>
        <v/>
      </c>
      <c r="R8335">
        <f t="shared" si="392"/>
        <v>0</v>
      </c>
    </row>
    <row r="8336" spans="10:18" x14ac:dyDescent="0.2">
      <c r="J8336">
        <f t="shared" si="390"/>
        <v>8334</v>
      </c>
      <c r="K8336" t="str" cm="1">
        <f t="array" ref="K8336">IFERROR(INDEX(tblClientes[Cliente],INT($J8336/ROWS(tblConsorcios[Produto]))+1),"")</f>
        <v/>
      </c>
      <c r="L8336" t="str" cm="1">
        <f t="array" ref="L8336">IFERROR(INDEX(tblConsorcios[Produto],MOD($J8336,ROWS(tblConsorcios[Produto]))+1),"")</f>
        <v>Imóvel IE450 – 240m</v>
      </c>
      <c r="M8336" s="20" cm="1">
        <f t="array" ref="M8336">IFERROR(INDEX(tblConsorcios[Valor da Carta (R$)],MOD($J8336,ROWS(tblConsorcios[Produto]))+1),"")</f>
        <v>450000</v>
      </c>
      <c r="N8336" s="2" cm="1">
        <f t="array" ref="N8336">IFERROR(INDEX(tblConsorcios[Prazo (meses)],MOD($J8336,ROWS(tblConsorcios[Produto]))+1),"")</f>
        <v>240</v>
      </c>
      <c r="O8336" s="20" cm="1">
        <f t="array" ref="O8336">IFERROR(INDEX(tblConsorcios[Parcela Mensal (R$)],MOD($J8336,ROWS(tblConsorcios[Produto]))+1),"")</f>
        <v>2415</v>
      </c>
      <c r="P8336" s="20" t="str" cm="1">
        <f t="array" ref="P8336">IFERROR(INDEX(tblClientes[Dividendo Mensal (R$)],INT($J8336/ROWS(tblConsorcios[Produto]))+1),"")</f>
        <v/>
      </c>
      <c r="Q8336" s="20" t="str">
        <f t="shared" si="391"/>
        <v/>
      </c>
      <c r="R8336">
        <f t="shared" si="392"/>
        <v>0</v>
      </c>
    </row>
    <row r="8337" spans="10:18" x14ac:dyDescent="0.2">
      <c r="J8337">
        <f t="shared" si="390"/>
        <v>8335</v>
      </c>
      <c r="K8337" t="str" cm="1">
        <f t="array" ref="K8337">IFERROR(INDEX(tblClientes[Cliente],INT($J8337/ROWS(tblConsorcios[Produto]))+1),"")</f>
        <v/>
      </c>
      <c r="L8337" t="str" cm="1">
        <f t="array" ref="L8337">IFERROR(INDEX(tblConsorcios[Produto],MOD($J8337,ROWS(tblConsorcios[Produto]))+1),"")</f>
        <v>Imóvel IE450 – 220m</v>
      </c>
      <c r="M8337" s="20" cm="1">
        <f t="array" ref="M8337">IFERROR(INDEX(tblConsorcios[Valor da Carta (R$)],MOD($J8337,ROWS(tblConsorcios[Produto]))+1),"")</f>
        <v>450000</v>
      </c>
      <c r="N8337" s="2" cm="1">
        <f t="array" ref="N8337">IFERROR(INDEX(tblConsorcios[Prazo (meses)],MOD($J8337,ROWS(tblConsorcios[Produto]))+1),"")</f>
        <v>220</v>
      </c>
      <c r="O8337" s="20" cm="1">
        <f t="array" ref="O8337">IFERROR(INDEX(tblConsorcios[Parcela Mensal (R$)],MOD($J8337,ROWS(tblConsorcios[Produto]))+1),"")</f>
        <v>2614.09</v>
      </c>
      <c r="P8337" s="20" t="str" cm="1">
        <f t="array" ref="P8337">IFERROR(INDEX(tblClientes[Dividendo Mensal (R$)],INT($J8337/ROWS(tblConsorcios[Produto]))+1),"")</f>
        <v/>
      </c>
      <c r="Q8337" s="20" t="str">
        <f t="shared" si="391"/>
        <v/>
      </c>
      <c r="R8337">
        <f t="shared" si="392"/>
        <v>0</v>
      </c>
    </row>
    <row r="8338" spans="10:18" x14ac:dyDescent="0.2">
      <c r="J8338">
        <f t="shared" si="390"/>
        <v>8336</v>
      </c>
      <c r="K8338" t="str" cm="1">
        <f t="array" ref="K8338">IFERROR(INDEX(tblClientes[Cliente],INT($J8338/ROWS(tblConsorcios[Produto]))+1),"")</f>
        <v/>
      </c>
      <c r="L8338" t="str" cm="1">
        <f t="array" ref="L8338">IFERROR(INDEX(tblConsorcios[Produto],MOD($J8338,ROWS(tblConsorcios[Produto]))+1),"")</f>
        <v>Imóvel IE450 – 200m</v>
      </c>
      <c r="M8338" s="20" cm="1">
        <f t="array" ref="M8338">IFERROR(INDEX(tblConsorcios[Valor da Carta (R$)],MOD($J8338,ROWS(tblConsorcios[Produto]))+1),"")</f>
        <v>450000</v>
      </c>
      <c r="N8338" s="2" cm="1">
        <f t="array" ref="N8338">IFERROR(INDEX(tblConsorcios[Prazo (meses)],MOD($J8338,ROWS(tblConsorcios[Produto]))+1),"")</f>
        <v>200</v>
      </c>
      <c r="O8338" s="20" cm="1">
        <f t="array" ref="O8338">IFERROR(INDEX(tblConsorcios[Parcela Mensal (R$)],MOD($J8338,ROWS(tblConsorcios[Produto]))+1),"")</f>
        <v>2853</v>
      </c>
      <c r="P8338" s="20" t="str" cm="1">
        <f t="array" ref="P8338">IFERROR(INDEX(tblClientes[Dividendo Mensal (R$)],INT($J8338/ROWS(tblConsorcios[Produto]))+1),"")</f>
        <v/>
      </c>
      <c r="Q8338" s="20" t="str">
        <f t="shared" si="391"/>
        <v/>
      </c>
      <c r="R8338">
        <f t="shared" si="392"/>
        <v>0</v>
      </c>
    </row>
    <row r="8339" spans="10:18" x14ac:dyDescent="0.2">
      <c r="J8339">
        <f t="shared" si="390"/>
        <v>8337</v>
      </c>
      <c r="K8339" t="str" cm="1">
        <f t="array" ref="K8339">IFERROR(INDEX(tblClientes[Cliente],INT($J8339/ROWS(tblConsorcios[Produto]))+1),"")</f>
        <v/>
      </c>
      <c r="L8339" t="str" cm="1">
        <f t="array" ref="L8339">IFERROR(INDEX(tblConsorcios[Produto],MOD($J8339,ROWS(tblConsorcios[Produto]))+1),"")</f>
        <v>Imóvel IE430 – 240m</v>
      </c>
      <c r="M8339" s="20" cm="1">
        <f t="array" ref="M8339">IFERROR(INDEX(tblConsorcios[Valor da Carta (R$)],MOD($J8339,ROWS(tblConsorcios[Produto]))+1),"")</f>
        <v>430000</v>
      </c>
      <c r="N8339" s="2" cm="1">
        <f t="array" ref="N8339">IFERROR(INDEX(tblConsorcios[Prazo (meses)],MOD($J8339,ROWS(tblConsorcios[Produto]))+1),"")</f>
        <v>240</v>
      </c>
      <c r="O8339" s="20" cm="1">
        <f t="array" ref="O8339">IFERROR(INDEX(tblConsorcios[Parcela Mensal (R$)],MOD($J8339,ROWS(tblConsorcios[Produto]))+1),"")</f>
        <v>2307.67</v>
      </c>
      <c r="P8339" s="20" t="str" cm="1">
        <f t="array" ref="P8339">IFERROR(INDEX(tblClientes[Dividendo Mensal (R$)],INT($J8339/ROWS(tblConsorcios[Produto]))+1),"")</f>
        <v/>
      </c>
      <c r="Q8339" s="20" t="str">
        <f t="shared" si="391"/>
        <v/>
      </c>
      <c r="R8339">
        <f t="shared" si="392"/>
        <v>0</v>
      </c>
    </row>
    <row r="8340" spans="10:18" x14ac:dyDescent="0.2">
      <c r="J8340">
        <f t="shared" si="390"/>
        <v>8338</v>
      </c>
      <c r="K8340" t="str" cm="1">
        <f t="array" ref="K8340">IFERROR(INDEX(tblClientes[Cliente],INT($J8340/ROWS(tblConsorcios[Produto]))+1),"")</f>
        <v/>
      </c>
      <c r="L8340" t="str" cm="1">
        <f t="array" ref="L8340">IFERROR(INDEX(tblConsorcios[Produto],MOD($J8340,ROWS(tblConsorcios[Produto]))+1),"")</f>
        <v>Imóvel IE430 – 220m</v>
      </c>
      <c r="M8340" s="20" cm="1">
        <f t="array" ref="M8340">IFERROR(INDEX(tblConsorcios[Valor da Carta (R$)],MOD($J8340,ROWS(tblConsorcios[Produto]))+1),"")</f>
        <v>430000</v>
      </c>
      <c r="N8340" s="2" cm="1">
        <f t="array" ref="N8340">IFERROR(INDEX(tblConsorcios[Prazo (meses)],MOD($J8340,ROWS(tblConsorcios[Produto]))+1),"")</f>
        <v>220</v>
      </c>
      <c r="O8340" s="20" cm="1">
        <f t="array" ref="O8340">IFERROR(INDEX(tblConsorcios[Parcela Mensal (R$)],MOD($J8340,ROWS(tblConsorcios[Produto]))+1),"")</f>
        <v>2497.91</v>
      </c>
      <c r="P8340" s="20" t="str" cm="1">
        <f t="array" ref="P8340">IFERROR(INDEX(tblClientes[Dividendo Mensal (R$)],INT($J8340/ROWS(tblConsorcios[Produto]))+1),"")</f>
        <v/>
      </c>
      <c r="Q8340" s="20" t="str">
        <f t="shared" si="391"/>
        <v/>
      </c>
      <c r="R8340">
        <f t="shared" si="392"/>
        <v>0</v>
      </c>
    </row>
    <row r="8341" spans="10:18" x14ac:dyDescent="0.2">
      <c r="J8341">
        <f t="shared" si="390"/>
        <v>8339</v>
      </c>
      <c r="K8341" t="str" cm="1">
        <f t="array" ref="K8341">IFERROR(INDEX(tblClientes[Cliente],INT($J8341/ROWS(tblConsorcios[Produto]))+1),"")</f>
        <v/>
      </c>
      <c r="L8341" t="str" cm="1">
        <f t="array" ref="L8341">IFERROR(INDEX(tblConsorcios[Produto],MOD($J8341,ROWS(tblConsorcios[Produto]))+1),"")</f>
        <v>Imóvel IE430 – 200m</v>
      </c>
      <c r="M8341" s="20" cm="1">
        <f t="array" ref="M8341">IFERROR(INDEX(tblConsorcios[Valor da Carta (R$)],MOD($J8341,ROWS(tblConsorcios[Produto]))+1),"")</f>
        <v>430000</v>
      </c>
      <c r="N8341" s="2" cm="1">
        <f t="array" ref="N8341">IFERROR(INDEX(tblConsorcios[Prazo (meses)],MOD($J8341,ROWS(tblConsorcios[Produto]))+1),"")</f>
        <v>200</v>
      </c>
      <c r="O8341" s="20" cm="1">
        <f t="array" ref="O8341">IFERROR(INDEX(tblConsorcios[Parcela Mensal (R$)],MOD($J8341,ROWS(tblConsorcios[Produto]))+1),"")</f>
        <v>2726.2</v>
      </c>
      <c r="P8341" s="20" t="str" cm="1">
        <f t="array" ref="P8341">IFERROR(INDEX(tblClientes[Dividendo Mensal (R$)],INT($J8341/ROWS(tblConsorcios[Produto]))+1),"")</f>
        <v/>
      </c>
      <c r="Q8341" s="20" t="str">
        <f t="shared" si="391"/>
        <v/>
      </c>
      <c r="R8341">
        <f t="shared" si="392"/>
        <v>0</v>
      </c>
    </row>
    <row r="8342" spans="10:18" x14ac:dyDescent="0.2">
      <c r="J8342">
        <f t="shared" si="390"/>
        <v>8340</v>
      </c>
      <c r="K8342" t="str" cm="1">
        <f t="array" ref="K8342">IFERROR(INDEX(tblClientes[Cliente],INT($J8342/ROWS(tblConsorcios[Produto]))+1),"")</f>
        <v/>
      </c>
      <c r="L8342" t="str" cm="1">
        <f t="array" ref="L8342">IFERROR(INDEX(tblConsorcios[Produto],MOD($J8342,ROWS(tblConsorcios[Produto]))+1),"")</f>
        <v>Imóvel IE400 – 240m</v>
      </c>
      <c r="M8342" s="20" cm="1">
        <f t="array" ref="M8342">IFERROR(INDEX(tblConsorcios[Valor da Carta (R$)],MOD($J8342,ROWS(tblConsorcios[Produto]))+1),"")</f>
        <v>400000</v>
      </c>
      <c r="N8342" s="2" cm="1">
        <f t="array" ref="N8342">IFERROR(INDEX(tblConsorcios[Prazo (meses)],MOD($J8342,ROWS(tblConsorcios[Produto]))+1),"")</f>
        <v>240</v>
      </c>
      <c r="O8342" s="20" cm="1">
        <f t="array" ref="O8342">IFERROR(INDEX(tblConsorcios[Parcela Mensal (R$)],MOD($J8342,ROWS(tblConsorcios[Produto]))+1),"")</f>
        <v>2146.67</v>
      </c>
      <c r="P8342" s="20" t="str" cm="1">
        <f t="array" ref="P8342">IFERROR(INDEX(tblClientes[Dividendo Mensal (R$)],INT($J8342/ROWS(tblConsorcios[Produto]))+1),"")</f>
        <v/>
      </c>
      <c r="Q8342" s="20" t="str">
        <f t="shared" si="391"/>
        <v/>
      </c>
      <c r="R8342">
        <f t="shared" si="392"/>
        <v>0</v>
      </c>
    </row>
    <row r="8343" spans="10:18" x14ac:dyDescent="0.2">
      <c r="J8343">
        <f t="shared" si="390"/>
        <v>8341</v>
      </c>
      <c r="K8343" t="str" cm="1">
        <f t="array" ref="K8343">IFERROR(INDEX(tblClientes[Cliente],INT($J8343/ROWS(tblConsorcios[Produto]))+1),"")</f>
        <v/>
      </c>
      <c r="L8343" t="str" cm="1">
        <f t="array" ref="L8343">IFERROR(INDEX(tblConsorcios[Produto],MOD($J8343,ROWS(tblConsorcios[Produto]))+1),"")</f>
        <v>Imóvel IE400 – 220m</v>
      </c>
      <c r="M8343" s="20" cm="1">
        <f t="array" ref="M8343">IFERROR(INDEX(tblConsorcios[Valor da Carta (R$)],MOD($J8343,ROWS(tblConsorcios[Produto]))+1),"")</f>
        <v>400000</v>
      </c>
      <c r="N8343" s="2" cm="1">
        <f t="array" ref="N8343">IFERROR(INDEX(tblConsorcios[Prazo (meses)],MOD($J8343,ROWS(tblConsorcios[Produto]))+1),"")</f>
        <v>220</v>
      </c>
      <c r="O8343" s="20" cm="1">
        <f t="array" ref="O8343">IFERROR(INDEX(tblConsorcios[Parcela Mensal (R$)],MOD($J8343,ROWS(tblConsorcios[Produto]))+1),"")</f>
        <v>2323.64</v>
      </c>
      <c r="P8343" s="20" t="str" cm="1">
        <f t="array" ref="P8343">IFERROR(INDEX(tblClientes[Dividendo Mensal (R$)],INT($J8343/ROWS(tblConsorcios[Produto]))+1),"")</f>
        <v/>
      </c>
      <c r="Q8343" s="20" t="str">
        <f t="shared" si="391"/>
        <v/>
      </c>
      <c r="R8343">
        <f t="shared" si="392"/>
        <v>0</v>
      </c>
    </row>
    <row r="8344" spans="10:18" x14ac:dyDescent="0.2">
      <c r="J8344">
        <f t="shared" si="390"/>
        <v>8342</v>
      </c>
      <c r="K8344" t="str" cm="1">
        <f t="array" ref="K8344">IFERROR(INDEX(tblClientes[Cliente],INT($J8344/ROWS(tblConsorcios[Produto]))+1),"")</f>
        <v/>
      </c>
      <c r="L8344" t="str" cm="1">
        <f t="array" ref="L8344">IFERROR(INDEX(tblConsorcios[Produto],MOD($J8344,ROWS(tblConsorcios[Produto]))+1),"")</f>
        <v>Imóvel IE400 – 200m</v>
      </c>
      <c r="M8344" s="20" cm="1">
        <f t="array" ref="M8344">IFERROR(INDEX(tblConsorcios[Valor da Carta (R$)],MOD($J8344,ROWS(tblConsorcios[Produto]))+1),"")</f>
        <v>400000</v>
      </c>
      <c r="N8344" s="2" cm="1">
        <f t="array" ref="N8344">IFERROR(INDEX(tblConsorcios[Prazo (meses)],MOD($J8344,ROWS(tblConsorcios[Produto]))+1),"")</f>
        <v>200</v>
      </c>
      <c r="O8344" s="20" cm="1">
        <f t="array" ref="O8344">IFERROR(INDEX(tblConsorcios[Parcela Mensal (R$)],MOD($J8344,ROWS(tblConsorcios[Produto]))+1),"")</f>
        <v>2536</v>
      </c>
      <c r="P8344" s="20" t="str" cm="1">
        <f t="array" ref="P8344">IFERROR(INDEX(tblClientes[Dividendo Mensal (R$)],INT($J8344/ROWS(tblConsorcios[Produto]))+1),"")</f>
        <v/>
      </c>
      <c r="Q8344" s="20" t="str">
        <f t="shared" si="391"/>
        <v/>
      </c>
      <c r="R8344">
        <f t="shared" si="392"/>
        <v>0</v>
      </c>
    </row>
    <row r="8345" spans="10:18" x14ac:dyDescent="0.2">
      <c r="J8345">
        <f t="shared" si="390"/>
        <v>8343</v>
      </c>
      <c r="K8345" t="str" cm="1">
        <f t="array" ref="K8345">IFERROR(INDEX(tblClientes[Cliente],INT($J8345/ROWS(tblConsorcios[Produto]))+1),"")</f>
        <v/>
      </c>
      <c r="L8345" t="str" cm="1">
        <f t="array" ref="L8345">IFERROR(INDEX(tblConsorcios[Produto],MOD($J8345,ROWS(tblConsorcios[Produto]))+1),"")</f>
        <v>Imóvel IE380 – 240m</v>
      </c>
      <c r="M8345" s="20" cm="1">
        <f t="array" ref="M8345">IFERROR(INDEX(tblConsorcios[Valor da Carta (R$)],MOD($J8345,ROWS(tblConsorcios[Produto]))+1),"")</f>
        <v>380000</v>
      </c>
      <c r="N8345" s="2" cm="1">
        <f t="array" ref="N8345">IFERROR(INDEX(tblConsorcios[Prazo (meses)],MOD($J8345,ROWS(tblConsorcios[Produto]))+1),"")</f>
        <v>240</v>
      </c>
      <c r="O8345" s="20" cm="1">
        <f t="array" ref="O8345">IFERROR(INDEX(tblConsorcios[Parcela Mensal (R$)],MOD($J8345,ROWS(tblConsorcios[Produto]))+1),"")</f>
        <v>2039.33</v>
      </c>
      <c r="P8345" s="20" t="str" cm="1">
        <f t="array" ref="P8345">IFERROR(INDEX(tblClientes[Dividendo Mensal (R$)],INT($J8345/ROWS(tblConsorcios[Produto]))+1),"")</f>
        <v/>
      </c>
      <c r="Q8345" s="20" t="str">
        <f t="shared" si="391"/>
        <v/>
      </c>
      <c r="R8345">
        <f t="shared" si="392"/>
        <v>0</v>
      </c>
    </row>
    <row r="8346" spans="10:18" x14ac:dyDescent="0.2">
      <c r="J8346">
        <f t="shared" si="390"/>
        <v>8344</v>
      </c>
      <c r="K8346" t="str" cm="1">
        <f t="array" ref="K8346">IFERROR(INDEX(tblClientes[Cliente],INT($J8346/ROWS(tblConsorcios[Produto]))+1),"")</f>
        <v/>
      </c>
      <c r="L8346" t="str" cm="1">
        <f t="array" ref="L8346">IFERROR(INDEX(tblConsorcios[Produto],MOD($J8346,ROWS(tblConsorcios[Produto]))+1),"")</f>
        <v>Imóvel IE380 – 220m</v>
      </c>
      <c r="M8346" s="20" cm="1">
        <f t="array" ref="M8346">IFERROR(INDEX(tblConsorcios[Valor da Carta (R$)],MOD($J8346,ROWS(tblConsorcios[Produto]))+1),"")</f>
        <v>380000</v>
      </c>
      <c r="N8346" s="2" cm="1">
        <f t="array" ref="N8346">IFERROR(INDEX(tblConsorcios[Prazo (meses)],MOD($J8346,ROWS(tblConsorcios[Produto]))+1),"")</f>
        <v>220</v>
      </c>
      <c r="O8346" s="20" cm="1">
        <f t="array" ref="O8346">IFERROR(INDEX(tblConsorcios[Parcela Mensal (R$)],MOD($J8346,ROWS(tblConsorcios[Produto]))+1),"")</f>
        <v>2207.4499999999998</v>
      </c>
      <c r="P8346" s="20" t="str" cm="1">
        <f t="array" ref="P8346">IFERROR(INDEX(tblClientes[Dividendo Mensal (R$)],INT($J8346/ROWS(tblConsorcios[Produto]))+1),"")</f>
        <v/>
      </c>
      <c r="Q8346" s="20" t="str">
        <f t="shared" si="391"/>
        <v/>
      </c>
      <c r="R8346">
        <f t="shared" si="392"/>
        <v>0</v>
      </c>
    </row>
    <row r="8347" spans="10:18" x14ac:dyDescent="0.2">
      <c r="J8347">
        <f t="shared" si="390"/>
        <v>8345</v>
      </c>
      <c r="K8347" t="str" cm="1">
        <f t="array" ref="K8347">IFERROR(INDEX(tblClientes[Cliente],INT($J8347/ROWS(tblConsorcios[Produto]))+1),"")</f>
        <v/>
      </c>
      <c r="L8347" t="str" cm="1">
        <f t="array" ref="L8347">IFERROR(INDEX(tblConsorcios[Produto],MOD($J8347,ROWS(tblConsorcios[Produto]))+1),"")</f>
        <v>Imóvel IE380 – 200m</v>
      </c>
      <c r="M8347" s="20" cm="1">
        <f t="array" ref="M8347">IFERROR(INDEX(tblConsorcios[Valor da Carta (R$)],MOD($J8347,ROWS(tblConsorcios[Produto]))+1),"")</f>
        <v>380000</v>
      </c>
      <c r="N8347" s="2" cm="1">
        <f t="array" ref="N8347">IFERROR(INDEX(tblConsorcios[Prazo (meses)],MOD($J8347,ROWS(tblConsorcios[Produto]))+1),"")</f>
        <v>200</v>
      </c>
      <c r="O8347" s="20" cm="1">
        <f t="array" ref="O8347">IFERROR(INDEX(tblConsorcios[Parcela Mensal (R$)],MOD($J8347,ROWS(tblConsorcios[Produto]))+1),"")</f>
        <v>2409.1999999999998</v>
      </c>
      <c r="P8347" s="20" t="str" cm="1">
        <f t="array" ref="P8347">IFERROR(INDEX(tblClientes[Dividendo Mensal (R$)],INT($J8347/ROWS(tblConsorcios[Produto]))+1),"")</f>
        <v/>
      </c>
      <c r="Q8347" s="20" t="str">
        <f t="shared" si="391"/>
        <v/>
      </c>
      <c r="R8347">
        <f t="shared" si="392"/>
        <v>0</v>
      </c>
    </row>
    <row r="8348" spans="10:18" x14ac:dyDescent="0.2">
      <c r="J8348">
        <f t="shared" si="390"/>
        <v>8346</v>
      </c>
      <c r="K8348" t="str" cm="1">
        <f t="array" ref="K8348">IFERROR(INDEX(tblClientes[Cliente],INT($J8348/ROWS(tblConsorcios[Produto]))+1),"")</f>
        <v/>
      </c>
      <c r="L8348" t="str" cm="1">
        <f t="array" ref="L8348">IFERROR(INDEX(tblConsorcios[Produto],MOD($J8348,ROWS(tblConsorcios[Produto]))+1),"")</f>
        <v>Imóvel IE350 – 240m</v>
      </c>
      <c r="M8348" s="20" cm="1">
        <f t="array" ref="M8348">IFERROR(INDEX(tblConsorcios[Valor da Carta (R$)],MOD($J8348,ROWS(tblConsorcios[Produto]))+1),"")</f>
        <v>350000</v>
      </c>
      <c r="N8348" s="2" cm="1">
        <f t="array" ref="N8348">IFERROR(INDEX(tblConsorcios[Prazo (meses)],MOD($J8348,ROWS(tblConsorcios[Produto]))+1),"")</f>
        <v>240</v>
      </c>
      <c r="O8348" s="20" cm="1">
        <f t="array" ref="O8348">IFERROR(INDEX(tblConsorcios[Parcela Mensal (R$)],MOD($J8348,ROWS(tblConsorcios[Produto]))+1),"")</f>
        <v>1878.33</v>
      </c>
      <c r="P8348" s="20" t="str" cm="1">
        <f t="array" ref="P8348">IFERROR(INDEX(tblClientes[Dividendo Mensal (R$)],INT($J8348/ROWS(tblConsorcios[Produto]))+1),"")</f>
        <v/>
      </c>
      <c r="Q8348" s="20" t="str">
        <f t="shared" si="391"/>
        <v/>
      </c>
      <c r="R8348">
        <f t="shared" si="392"/>
        <v>0</v>
      </c>
    </row>
    <row r="8349" spans="10:18" x14ac:dyDescent="0.2">
      <c r="J8349">
        <f t="shared" si="390"/>
        <v>8347</v>
      </c>
      <c r="K8349" t="str" cm="1">
        <f t="array" ref="K8349">IFERROR(INDEX(tblClientes[Cliente],INT($J8349/ROWS(tblConsorcios[Produto]))+1),"")</f>
        <v/>
      </c>
      <c r="L8349" t="str" cm="1">
        <f t="array" ref="L8349">IFERROR(INDEX(tblConsorcios[Produto],MOD($J8349,ROWS(tblConsorcios[Produto]))+1),"")</f>
        <v>Imóvel IE350 – 220m</v>
      </c>
      <c r="M8349" s="20" cm="1">
        <f t="array" ref="M8349">IFERROR(INDEX(tblConsorcios[Valor da Carta (R$)],MOD($J8349,ROWS(tblConsorcios[Produto]))+1),"")</f>
        <v>350000</v>
      </c>
      <c r="N8349" s="2" cm="1">
        <f t="array" ref="N8349">IFERROR(INDEX(tblConsorcios[Prazo (meses)],MOD($J8349,ROWS(tblConsorcios[Produto]))+1),"")</f>
        <v>220</v>
      </c>
      <c r="O8349" s="20" cm="1">
        <f t="array" ref="O8349">IFERROR(INDEX(tblConsorcios[Parcela Mensal (R$)],MOD($J8349,ROWS(tblConsorcios[Produto]))+1),"")</f>
        <v>2033.18</v>
      </c>
      <c r="P8349" s="20" t="str" cm="1">
        <f t="array" ref="P8349">IFERROR(INDEX(tblClientes[Dividendo Mensal (R$)],INT($J8349/ROWS(tblConsorcios[Produto]))+1),"")</f>
        <v/>
      </c>
      <c r="Q8349" s="20" t="str">
        <f t="shared" si="391"/>
        <v/>
      </c>
      <c r="R8349">
        <f t="shared" si="392"/>
        <v>0</v>
      </c>
    </row>
    <row r="8350" spans="10:18" x14ac:dyDescent="0.2">
      <c r="J8350">
        <f t="shared" si="390"/>
        <v>8348</v>
      </c>
      <c r="K8350" t="str" cm="1">
        <f t="array" ref="K8350">IFERROR(INDEX(tblClientes[Cliente],INT($J8350/ROWS(tblConsorcios[Produto]))+1),"")</f>
        <v/>
      </c>
      <c r="L8350" t="str" cm="1">
        <f t="array" ref="L8350">IFERROR(INDEX(tblConsorcios[Produto],MOD($J8350,ROWS(tblConsorcios[Produto]))+1),"")</f>
        <v>Imóvel IE350 – 200m</v>
      </c>
      <c r="M8350" s="20" cm="1">
        <f t="array" ref="M8350">IFERROR(INDEX(tblConsorcios[Valor da Carta (R$)],MOD($J8350,ROWS(tblConsorcios[Produto]))+1),"")</f>
        <v>350000</v>
      </c>
      <c r="N8350" s="2" cm="1">
        <f t="array" ref="N8350">IFERROR(INDEX(tblConsorcios[Prazo (meses)],MOD($J8350,ROWS(tblConsorcios[Produto]))+1),"")</f>
        <v>200</v>
      </c>
      <c r="O8350" s="20" cm="1">
        <f t="array" ref="O8350">IFERROR(INDEX(tblConsorcios[Parcela Mensal (R$)],MOD($J8350,ROWS(tblConsorcios[Produto]))+1),"")</f>
        <v>2219</v>
      </c>
      <c r="P8350" s="20" t="str" cm="1">
        <f t="array" ref="P8350">IFERROR(INDEX(tblClientes[Dividendo Mensal (R$)],INT($J8350/ROWS(tblConsorcios[Produto]))+1),"")</f>
        <v/>
      </c>
      <c r="Q8350" s="20" t="str">
        <f t="shared" si="391"/>
        <v/>
      </c>
      <c r="R8350">
        <f t="shared" si="392"/>
        <v>0</v>
      </c>
    </row>
    <row r="8351" spans="10:18" x14ac:dyDescent="0.2">
      <c r="J8351">
        <f t="shared" si="390"/>
        <v>8349</v>
      </c>
      <c r="K8351" t="str" cm="1">
        <f t="array" ref="K8351">IFERROR(INDEX(tblClientes[Cliente],INT($J8351/ROWS(tblConsorcios[Produto]))+1),"")</f>
        <v/>
      </c>
      <c r="L8351" t="str" cm="1">
        <f t="array" ref="L8351">IFERROR(INDEX(tblConsorcios[Produto],MOD($J8351,ROWS(tblConsorcios[Produto]))+1),"")</f>
        <v>Imóvel IE330 – 240m</v>
      </c>
      <c r="M8351" s="20" cm="1">
        <f t="array" ref="M8351">IFERROR(INDEX(tblConsorcios[Valor da Carta (R$)],MOD($J8351,ROWS(tblConsorcios[Produto]))+1),"")</f>
        <v>330000</v>
      </c>
      <c r="N8351" s="2" cm="1">
        <f t="array" ref="N8351">IFERROR(INDEX(tblConsorcios[Prazo (meses)],MOD($J8351,ROWS(tblConsorcios[Produto]))+1),"")</f>
        <v>240</v>
      </c>
      <c r="O8351" s="20" cm="1">
        <f t="array" ref="O8351">IFERROR(INDEX(tblConsorcios[Parcela Mensal (R$)],MOD($J8351,ROWS(tblConsorcios[Produto]))+1),"")</f>
        <v>1771</v>
      </c>
      <c r="P8351" s="20" t="str" cm="1">
        <f t="array" ref="P8351">IFERROR(INDEX(tblClientes[Dividendo Mensal (R$)],INT($J8351/ROWS(tblConsorcios[Produto]))+1),"")</f>
        <v/>
      </c>
      <c r="Q8351" s="20" t="str">
        <f t="shared" si="391"/>
        <v/>
      </c>
      <c r="R8351">
        <f t="shared" si="392"/>
        <v>0</v>
      </c>
    </row>
    <row r="8352" spans="10:18" x14ac:dyDescent="0.2">
      <c r="J8352">
        <f t="shared" si="390"/>
        <v>8350</v>
      </c>
      <c r="K8352" t="str" cm="1">
        <f t="array" ref="K8352">IFERROR(INDEX(tblClientes[Cliente],INT($J8352/ROWS(tblConsorcios[Produto]))+1),"")</f>
        <v/>
      </c>
      <c r="L8352" t="str" cm="1">
        <f t="array" ref="L8352">IFERROR(INDEX(tblConsorcios[Produto],MOD($J8352,ROWS(tblConsorcios[Produto]))+1),"")</f>
        <v>Imóvel IE330 – 220m</v>
      </c>
      <c r="M8352" s="20" cm="1">
        <f t="array" ref="M8352">IFERROR(INDEX(tblConsorcios[Valor da Carta (R$)],MOD($J8352,ROWS(tblConsorcios[Produto]))+1),"")</f>
        <v>330000</v>
      </c>
      <c r="N8352" s="2" cm="1">
        <f t="array" ref="N8352">IFERROR(INDEX(tblConsorcios[Prazo (meses)],MOD($J8352,ROWS(tblConsorcios[Produto]))+1),"")</f>
        <v>220</v>
      </c>
      <c r="O8352" s="20" cm="1">
        <f t="array" ref="O8352">IFERROR(INDEX(tblConsorcios[Parcela Mensal (R$)],MOD($J8352,ROWS(tblConsorcios[Produto]))+1),"")</f>
        <v>1917</v>
      </c>
      <c r="P8352" s="20" t="str" cm="1">
        <f t="array" ref="P8352">IFERROR(INDEX(tblClientes[Dividendo Mensal (R$)],INT($J8352/ROWS(tblConsorcios[Produto]))+1),"")</f>
        <v/>
      </c>
      <c r="Q8352" s="20" t="str">
        <f t="shared" si="391"/>
        <v/>
      </c>
      <c r="R8352">
        <f t="shared" si="392"/>
        <v>0</v>
      </c>
    </row>
    <row r="8353" spans="10:18" x14ac:dyDescent="0.2">
      <c r="J8353">
        <f t="shared" si="390"/>
        <v>8351</v>
      </c>
      <c r="K8353" t="str" cm="1">
        <f t="array" ref="K8353">IFERROR(INDEX(tblClientes[Cliente],INT($J8353/ROWS(tblConsorcios[Produto]))+1),"")</f>
        <v/>
      </c>
      <c r="L8353" t="str" cm="1">
        <f t="array" ref="L8353">IFERROR(INDEX(tblConsorcios[Produto],MOD($J8353,ROWS(tblConsorcios[Produto]))+1),"")</f>
        <v>Imóvel IE330 – 200m</v>
      </c>
      <c r="M8353" s="20" cm="1">
        <f t="array" ref="M8353">IFERROR(INDEX(tblConsorcios[Valor da Carta (R$)],MOD($J8353,ROWS(tblConsorcios[Produto]))+1),"")</f>
        <v>330000</v>
      </c>
      <c r="N8353" s="2" cm="1">
        <f t="array" ref="N8353">IFERROR(INDEX(tblConsorcios[Prazo (meses)],MOD($J8353,ROWS(tblConsorcios[Produto]))+1),"")</f>
        <v>200</v>
      </c>
      <c r="O8353" s="20" cm="1">
        <f t="array" ref="O8353">IFERROR(INDEX(tblConsorcios[Parcela Mensal (R$)],MOD($J8353,ROWS(tblConsorcios[Produto]))+1),"")</f>
        <v>2092.1999999999998</v>
      </c>
      <c r="P8353" s="20" t="str" cm="1">
        <f t="array" ref="P8353">IFERROR(INDEX(tblClientes[Dividendo Mensal (R$)],INT($J8353/ROWS(tblConsorcios[Produto]))+1),"")</f>
        <v/>
      </c>
      <c r="Q8353" s="20" t="str">
        <f t="shared" si="391"/>
        <v/>
      </c>
      <c r="R8353">
        <f t="shared" si="392"/>
        <v>0</v>
      </c>
    </row>
    <row r="8354" spans="10:18" x14ac:dyDescent="0.2">
      <c r="J8354">
        <f t="shared" si="390"/>
        <v>8352</v>
      </c>
      <c r="K8354" t="str" cm="1">
        <f t="array" ref="K8354">IFERROR(INDEX(tblClientes[Cliente],INT($J8354/ROWS(tblConsorcios[Produto]))+1),"")</f>
        <v/>
      </c>
      <c r="L8354" t="str" cm="1">
        <f t="array" ref="L8354">IFERROR(INDEX(tblConsorcios[Produto],MOD($J8354,ROWS(tblConsorcios[Produto]))+1),"")</f>
        <v>Imóvel IE300 – 240m</v>
      </c>
      <c r="M8354" s="20" cm="1">
        <f t="array" ref="M8354">IFERROR(INDEX(tblConsorcios[Valor da Carta (R$)],MOD($J8354,ROWS(tblConsorcios[Produto]))+1),"")</f>
        <v>300000</v>
      </c>
      <c r="N8354" s="2" cm="1">
        <f t="array" ref="N8354">IFERROR(INDEX(tblConsorcios[Prazo (meses)],MOD($J8354,ROWS(tblConsorcios[Produto]))+1),"")</f>
        <v>240</v>
      </c>
      <c r="O8354" s="20" cm="1">
        <f t="array" ref="O8354">IFERROR(INDEX(tblConsorcios[Parcela Mensal (R$)],MOD($J8354,ROWS(tblConsorcios[Produto]))+1),"")</f>
        <v>1610</v>
      </c>
      <c r="P8354" s="20" t="str" cm="1">
        <f t="array" ref="P8354">IFERROR(INDEX(tblClientes[Dividendo Mensal (R$)],INT($J8354/ROWS(tblConsorcios[Produto]))+1),"")</f>
        <v/>
      </c>
      <c r="Q8354" s="20" t="str">
        <f t="shared" si="391"/>
        <v/>
      </c>
      <c r="R8354">
        <f t="shared" si="392"/>
        <v>0</v>
      </c>
    </row>
    <row r="8355" spans="10:18" x14ac:dyDescent="0.2">
      <c r="J8355">
        <f t="shared" si="390"/>
        <v>8353</v>
      </c>
      <c r="K8355" t="str" cm="1">
        <f t="array" ref="K8355">IFERROR(INDEX(tblClientes[Cliente],INT($J8355/ROWS(tblConsorcios[Produto]))+1),"")</f>
        <v/>
      </c>
      <c r="L8355" t="str" cm="1">
        <f t="array" ref="L8355">IFERROR(INDEX(tblConsorcios[Produto],MOD($J8355,ROWS(tblConsorcios[Produto]))+1),"")</f>
        <v>Imóvel IE300 – 220m</v>
      </c>
      <c r="M8355" s="20" cm="1">
        <f t="array" ref="M8355">IFERROR(INDEX(tblConsorcios[Valor da Carta (R$)],MOD($J8355,ROWS(tblConsorcios[Produto]))+1),"")</f>
        <v>300000</v>
      </c>
      <c r="N8355" s="2" cm="1">
        <f t="array" ref="N8355">IFERROR(INDEX(tblConsorcios[Prazo (meses)],MOD($J8355,ROWS(tblConsorcios[Produto]))+1),"")</f>
        <v>220</v>
      </c>
      <c r="O8355" s="20" cm="1">
        <f t="array" ref="O8355">IFERROR(INDEX(tblConsorcios[Parcela Mensal (R$)],MOD($J8355,ROWS(tblConsorcios[Produto]))+1),"")</f>
        <v>1742.73</v>
      </c>
      <c r="P8355" s="20" t="str" cm="1">
        <f t="array" ref="P8355">IFERROR(INDEX(tblClientes[Dividendo Mensal (R$)],INT($J8355/ROWS(tblConsorcios[Produto]))+1),"")</f>
        <v/>
      </c>
      <c r="Q8355" s="20" t="str">
        <f t="shared" si="391"/>
        <v/>
      </c>
      <c r="R8355">
        <f t="shared" si="392"/>
        <v>0</v>
      </c>
    </row>
    <row r="8356" spans="10:18" x14ac:dyDescent="0.2">
      <c r="J8356">
        <f t="shared" si="390"/>
        <v>8354</v>
      </c>
      <c r="K8356" t="str" cm="1">
        <f t="array" ref="K8356">IFERROR(INDEX(tblClientes[Cliente],INT($J8356/ROWS(tblConsorcios[Produto]))+1),"")</f>
        <v/>
      </c>
      <c r="L8356" t="str" cm="1">
        <f t="array" ref="L8356">IFERROR(INDEX(tblConsorcios[Produto],MOD($J8356,ROWS(tblConsorcios[Produto]))+1),"")</f>
        <v>Imóvel IE300 – 200m</v>
      </c>
      <c r="M8356" s="20" cm="1">
        <f t="array" ref="M8356">IFERROR(INDEX(tblConsorcios[Valor da Carta (R$)],MOD($J8356,ROWS(tblConsorcios[Produto]))+1),"")</f>
        <v>300000</v>
      </c>
      <c r="N8356" s="2" cm="1">
        <f t="array" ref="N8356">IFERROR(INDEX(tblConsorcios[Prazo (meses)],MOD($J8356,ROWS(tblConsorcios[Produto]))+1),"")</f>
        <v>200</v>
      </c>
      <c r="O8356" s="20" cm="1">
        <f t="array" ref="O8356">IFERROR(INDEX(tblConsorcios[Parcela Mensal (R$)],MOD($J8356,ROWS(tblConsorcios[Produto]))+1),"")</f>
        <v>1902</v>
      </c>
      <c r="P8356" s="20" t="str" cm="1">
        <f t="array" ref="P8356">IFERROR(INDEX(tblClientes[Dividendo Mensal (R$)],INT($J8356/ROWS(tblConsorcios[Produto]))+1),"")</f>
        <v/>
      </c>
      <c r="Q8356" s="20" t="str">
        <f t="shared" si="391"/>
        <v/>
      </c>
      <c r="R8356">
        <f t="shared" si="392"/>
        <v>0</v>
      </c>
    </row>
    <row r="8357" spans="10:18" x14ac:dyDescent="0.2">
      <c r="J8357">
        <f t="shared" si="390"/>
        <v>8355</v>
      </c>
      <c r="K8357" t="str" cm="1">
        <f t="array" ref="K8357">IFERROR(INDEX(tblClientes[Cliente],INT($J8357/ROWS(tblConsorcios[Produto]))+1),"")</f>
        <v/>
      </c>
      <c r="L8357" t="str" cm="1">
        <f t="array" ref="L8357">IFERROR(INDEX(tblConsorcios[Produto],MOD($J8357,ROWS(tblConsorcios[Produto]))+1),"")</f>
        <v>Imóvel IE240 – 240m</v>
      </c>
      <c r="M8357" s="20" cm="1">
        <f t="array" ref="M8357">IFERROR(INDEX(tblConsorcios[Valor da Carta (R$)],MOD($J8357,ROWS(tblConsorcios[Produto]))+1),"")</f>
        <v>240000</v>
      </c>
      <c r="N8357" s="2" cm="1">
        <f t="array" ref="N8357">IFERROR(INDEX(tblConsorcios[Prazo (meses)],MOD($J8357,ROWS(tblConsorcios[Produto]))+1),"")</f>
        <v>240</v>
      </c>
      <c r="O8357" s="20" cm="1">
        <f t="array" ref="O8357">IFERROR(INDEX(tblConsorcios[Parcela Mensal (R$)],MOD($J8357,ROWS(tblConsorcios[Produto]))+1),"")</f>
        <v>1288</v>
      </c>
      <c r="P8357" s="20" t="str" cm="1">
        <f t="array" ref="P8357">IFERROR(INDEX(tblClientes[Dividendo Mensal (R$)],INT($J8357/ROWS(tblConsorcios[Produto]))+1),"")</f>
        <v/>
      </c>
      <c r="Q8357" s="20" t="str">
        <f t="shared" si="391"/>
        <v/>
      </c>
      <c r="R8357">
        <f t="shared" si="392"/>
        <v>0</v>
      </c>
    </row>
    <row r="8358" spans="10:18" x14ac:dyDescent="0.2">
      <c r="J8358">
        <f t="shared" si="390"/>
        <v>8356</v>
      </c>
      <c r="K8358" t="str" cm="1">
        <f t="array" ref="K8358">IFERROR(INDEX(tblClientes[Cliente],INT($J8358/ROWS(tblConsorcios[Produto]))+1),"")</f>
        <v/>
      </c>
      <c r="L8358" t="str" cm="1">
        <f t="array" ref="L8358">IFERROR(INDEX(tblConsorcios[Produto],MOD($J8358,ROWS(tblConsorcios[Produto]))+1),"")</f>
        <v>Imóvel IE240 – 220m</v>
      </c>
      <c r="M8358" s="20" cm="1">
        <f t="array" ref="M8358">IFERROR(INDEX(tblConsorcios[Valor da Carta (R$)],MOD($J8358,ROWS(tblConsorcios[Produto]))+1),"")</f>
        <v>240000</v>
      </c>
      <c r="N8358" s="2" cm="1">
        <f t="array" ref="N8358">IFERROR(INDEX(tblConsorcios[Prazo (meses)],MOD($J8358,ROWS(tblConsorcios[Produto]))+1),"")</f>
        <v>220</v>
      </c>
      <c r="O8358" s="20" cm="1">
        <f t="array" ref="O8358">IFERROR(INDEX(tblConsorcios[Parcela Mensal (R$)],MOD($J8358,ROWS(tblConsorcios[Produto]))+1),"")</f>
        <v>1394.18</v>
      </c>
      <c r="P8358" s="20" t="str" cm="1">
        <f t="array" ref="P8358">IFERROR(INDEX(tblClientes[Dividendo Mensal (R$)],INT($J8358/ROWS(tblConsorcios[Produto]))+1),"")</f>
        <v/>
      </c>
      <c r="Q8358" s="20" t="str">
        <f t="shared" si="391"/>
        <v/>
      </c>
      <c r="R8358">
        <f t="shared" si="392"/>
        <v>0</v>
      </c>
    </row>
    <row r="8359" spans="10:18" x14ac:dyDescent="0.2">
      <c r="J8359">
        <f t="shared" si="390"/>
        <v>8357</v>
      </c>
      <c r="K8359" t="str" cm="1">
        <f t="array" ref="K8359">IFERROR(INDEX(tblClientes[Cliente],INT($J8359/ROWS(tblConsorcios[Produto]))+1),"")</f>
        <v/>
      </c>
      <c r="L8359" t="str" cm="1">
        <f t="array" ref="L8359">IFERROR(INDEX(tblConsorcios[Produto],MOD($J8359,ROWS(tblConsorcios[Produto]))+1),"")</f>
        <v>Imóvel IE240 – 200m</v>
      </c>
      <c r="M8359" s="20" cm="1">
        <f t="array" ref="M8359">IFERROR(INDEX(tblConsorcios[Valor da Carta (R$)],MOD($J8359,ROWS(tblConsorcios[Produto]))+1),"")</f>
        <v>240000</v>
      </c>
      <c r="N8359" s="2" cm="1">
        <f t="array" ref="N8359">IFERROR(INDEX(tblConsorcios[Prazo (meses)],MOD($J8359,ROWS(tblConsorcios[Produto]))+1),"")</f>
        <v>200</v>
      </c>
      <c r="O8359" s="20" cm="1">
        <f t="array" ref="O8359">IFERROR(INDEX(tblConsorcios[Parcela Mensal (R$)],MOD($J8359,ROWS(tblConsorcios[Produto]))+1),"")</f>
        <v>1521.6</v>
      </c>
      <c r="P8359" s="20" t="str" cm="1">
        <f t="array" ref="P8359">IFERROR(INDEX(tblClientes[Dividendo Mensal (R$)],INT($J8359/ROWS(tblConsorcios[Produto]))+1),"")</f>
        <v/>
      </c>
      <c r="Q8359" s="20" t="str">
        <f t="shared" si="391"/>
        <v/>
      </c>
      <c r="R8359">
        <f t="shared" si="392"/>
        <v>0</v>
      </c>
    </row>
    <row r="8360" spans="10:18" x14ac:dyDescent="0.2">
      <c r="J8360">
        <f t="shared" si="390"/>
        <v>8358</v>
      </c>
      <c r="K8360" t="str" cm="1">
        <f t="array" ref="K8360">IFERROR(INDEX(tblClientes[Cliente],INT($J8360/ROWS(tblConsorcios[Produto]))+1),"")</f>
        <v/>
      </c>
      <c r="L8360" t="str" cm="1">
        <f t="array" ref="L8360">IFERROR(INDEX(tblConsorcios[Produto],MOD($J8360,ROWS(tblConsorcios[Produto]))+1),"")</f>
        <v>Imóvel IE230 – 240m</v>
      </c>
      <c r="M8360" s="20" cm="1">
        <f t="array" ref="M8360">IFERROR(INDEX(tblConsorcios[Valor da Carta (R$)],MOD($J8360,ROWS(tblConsorcios[Produto]))+1),"")</f>
        <v>230000</v>
      </c>
      <c r="N8360" s="2" cm="1">
        <f t="array" ref="N8360">IFERROR(INDEX(tblConsorcios[Prazo (meses)],MOD($J8360,ROWS(tblConsorcios[Produto]))+1),"")</f>
        <v>240</v>
      </c>
      <c r="O8360" s="20" cm="1">
        <f t="array" ref="O8360">IFERROR(INDEX(tblConsorcios[Parcela Mensal (R$)],MOD($J8360,ROWS(tblConsorcios[Produto]))+1),"")</f>
        <v>1234.33</v>
      </c>
      <c r="P8360" s="20" t="str" cm="1">
        <f t="array" ref="P8360">IFERROR(INDEX(tblClientes[Dividendo Mensal (R$)],INT($J8360/ROWS(tblConsorcios[Produto]))+1),"")</f>
        <v/>
      </c>
      <c r="Q8360" s="20" t="str">
        <f t="shared" si="391"/>
        <v/>
      </c>
      <c r="R8360">
        <f t="shared" si="392"/>
        <v>0</v>
      </c>
    </row>
    <row r="8361" spans="10:18" x14ac:dyDescent="0.2">
      <c r="J8361">
        <f t="shared" si="390"/>
        <v>8359</v>
      </c>
      <c r="K8361" t="str" cm="1">
        <f t="array" ref="K8361">IFERROR(INDEX(tblClientes[Cliente],INT($J8361/ROWS(tblConsorcios[Produto]))+1),"")</f>
        <v/>
      </c>
      <c r="L8361" t="str" cm="1">
        <f t="array" ref="L8361">IFERROR(INDEX(tblConsorcios[Produto],MOD($J8361,ROWS(tblConsorcios[Produto]))+1),"")</f>
        <v>Imóvel IE230 – 220m</v>
      </c>
      <c r="M8361" s="20" cm="1">
        <f t="array" ref="M8361">IFERROR(INDEX(tblConsorcios[Valor da Carta (R$)],MOD($J8361,ROWS(tblConsorcios[Produto]))+1),"")</f>
        <v>230000</v>
      </c>
      <c r="N8361" s="2" cm="1">
        <f t="array" ref="N8361">IFERROR(INDEX(tblConsorcios[Prazo (meses)],MOD($J8361,ROWS(tblConsorcios[Produto]))+1),"")</f>
        <v>220</v>
      </c>
      <c r="O8361" s="20" cm="1">
        <f t="array" ref="O8361">IFERROR(INDEX(tblConsorcios[Parcela Mensal (R$)],MOD($J8361,ROWS(tblConsorcios[Produto]))+1),"")</f>
        <v>1336.09</v>
      </c>
      <c r="P8361" s="20" t="str" cm="1">
        <f t="array" ref="P8361">IFERROR(INDEX(tblClientes[Dividendo Mensal (R$)],INT($J8361/ROWS(tblConsorcios[Produto]))+1),"")</f>
        <v/>
      </c>
      <c r="Q8361" s="20" t="str">
        <f t="shared" si="391"/>
        <v/>
      </c>
      <c r="R8361">
        <f t="shared" si="392"/>
        <v>0</v>
      </c>
    </row>
    <row r="8362" spans="10:18" x14ac:dyDescent="0.2">
      <c r="J8362">
        <f t="shared" si="390"/>
        <v>8360</v>
      </c>
      <c r="K8362" t="str" cm="1">
        <f t="array" ref="K8362">IFERROR(INDEX(tblClientes[Cliente],INT($J8362/ROWS(tblConsorcios[Produto]))+1),"")</f>
        <v/>
      </c>
      <c r="L8362" t="str" cm="1">
        <f t="array" ref="L8362">IFERROR(INDEX(tblConsorcios[Produto],MOD($J8362,ROWS(tblConsorcios[Produto]))+1),"")</f>
        <v>Imóvel IE230 – 200m</v>
      </c>
      <c r="M8362" s="20" cm="1">
        <f t="array" ref="M8362">IFERROR(INDEX(tblConsorcios[Valor da Carta (R$)],MOD($J8362,ROWS(tblConsorcios[Produto]))+1),"")</f>
        <v>230000</v>
      </c>
      <c r="N8362" s="2" cm="1">
        <f t="array" ref="N8362">IFERROR(INDEX(tblConsorcios[Prazo (meses)],MOD($J8362,ROWS(tblConsorcios[Produto]))+1),"")</f>
        <v>200</v>
      </c>
      <c r="O8362" s="20" cm="1">
        <f t="array" ref="O8362">IFERROR(INDEX(tblConsorcios[Parcela Mensal (R$)],MOD($J8362,ROWS(tblConsorcios[Produto]))+1),"")</f>
        <v>1458.2</v>
      </c>
      <c r="P8362" s="20" t="str" cm="1">
        <f t="array" ref="P8362">IFERROR(INDEX(tblClientes[Dividendo Mensal (R$)],INT($J8362/ROWS(tblConsorcios[Produto]))+1),"")</f>
        <v/>
      </c>
      <c r="Q8362" s="20" t="str">
        <f t="shared" si="391"/>
        <v/>
      </c>
      <c r="R8362">
        <f t="shared" si="392"/>
        <v>0</v>
      </c>
    </row>
    <row r="8363" spans="10:18" x14ac:dyDescent="0.2">
      <c r="J8363">
        <f t="shared" si="390"/>
        <v>8361</v>
      </c>
      <c r="K8363" t="str" cm="1">
        <f t="array" ref="K8363">IFERROR(INDEX(tblClientes[Cliente],INT($J8363/ROWS(tblConsorcios[Produto]))+1),"")</f>
        <v/>
      </c>
      <c r="L8363" t="str" cm="1">
        <f t="array" ref="L8363">IFERROR(INDEX(tblConsorcios[Produto],MOD($J8363,ROWS(tblConsorcios[Produto]))+1),"")</f>
        <v>Imóvel IE220 – 240m</v>
      </c>
      <c r="M8363" s="20" cm="1">
        <f t="array" ref="M8363">IFERROR(INDEX(tblConsorcios[Valor da Carta (R$)],MOD($J8363,ROWS(tblConsorcios[Produto]))+1),"")</f>
        <v>220000</v>
      </c>
      <c r="N8363" s="2" cm="1">
        <f t="array" ref="N8363">IFERROR(INDEX(tblConsorcios[Prazo (meses)],MOD($J8363,ROWS(tblConsorcios[Produto]))+1),"")</f>
        <v>240</v>
      </c>
      <c r="O8363" s="20" cm="1">
        <f t="array" ref="O8363">IFERROR(INDEX(tblConsorcios[Parcela Mensal (R$)],MOD($J8363,ROWS(tblConsorcios[Produto]))+1),"")</f>
        <v>1180.67</v>
      </c>
      <c r="P8363" s="20" t="str" cm="1">
        <f t="array" ref="P8363">IFERROR(INDEX(tblClientes[Dividendo Mensal (R$)],INT($J8363/ROWS(tblConsorcios[Produto]))+1),"")</f>
        <v/>
      </c>
      <c r="Q8363" s="20" t="str">
        <f t="shared" si="391"/>
        <v/>
      </c>
      <c r="R8363">
        <f t="shared" si="392"/>
        <v>0</v>
      </c>
    </row>
    <row r="8364" spans="10:18" x14ac:dyDescent="0.2">
      <c r="J8364">
        <f t="shared" si="390"/>
        <v>8362</v>
      </c>
      <c r="K8364" t="str" cm="1">
        <f t="array" ref="K8364">IFERROR(INDEX(tblClientes[Cliente],INT($J8364/ROWS(tblConsorcios[Produto]))+1),"")</f>
        <v/>
      </c>
      <c r="L8364" t="str" cm="1">
        <f t="array" ref="L8364">IFERROR(INDEX(tblConsorcios[Produto],MOD($J8364,ROWS(tblConsorcios[Produto]))+1),"")</f>
        <v>Imóvel IE220 – 220m</v>
      </c>
      <c r="M8364" s="20" cm="1">
        <f t="array" ref="M8364">IFERROR(INDEX(tblConsorcios[Valor da Carta (R$)],MOD($J8364,ROWS(tblConsorcios[Produto]))+1),"")</f>
        <v>220000</v>
      </c>
      <c r="N8364" s="2" cm="1">
        <f t="array" ref="N8364">IFERROR(INDEX(tblConsorcios[Prazo (meses)],MOD($J8364,ROWS(tblConsorcios[Produto]))+1),"")</f>
        <v>220</v>
      </c>
      <c r="O8364" s="20" cm="1">
        <f t="array" ref="O8364">IFERROR(INDEX(tblConsorcios[Parcela Mensal (R$)],MOD($J8364,ROWS(tblConsorcios[Produto]))+1),"")</f>
        <v>1278</v>
      </c>
      <c r="P8364" s="20" t="str" cm="1">
        <f t="array" ref="P8364">IFERROR(INDEX(tblClientes[Dividendo Mensal (R$)],INT($J8364/ROWS(tblConsorcios[Produto]))+1),"")</f>
        <v/>
      </c>
      <c r="Q8364" s="20" t="str">
        <f t="shared" si="391"/>
        <v/>
      </c>
      <c r="R8364">
        <f t="shared" si="392"/>
        <v>0</v>
      </c>
    </row>
    <row r="8365" spans="10:18" x14ac:dyDescent="0.2">
      <c r="J8365">
        <f t="shared" si="390"/>
        <v>8363</v>
      </c>
      <c r="K8365" t="str" cm="1">
        <f t="array" ref="K8365">IFERROR(INDEX(tblClientes[Cliente],INT($J8365/ROWS(tblConsorcios[Produto]))+1),"")</f>
        <v/>
      </c>
      <c r="L8365" t="str" cm="1">
        <f t="array" ref="L8365">IFERROR(INDEX(tblConsorcios[Produto],MOD($J8365,ROWS(tblConsorcios[Produto]))+1),"")</f>
        <v>Imóvel IE220 – 200m</v>
      </c>
      <c r="M8365" s="20" cm="1">
        <f t="array" ref="M8365">IFERROR(INDEX(tblConsorcios[Valor da Carta (R$)],MOD($J8365,ROWS(tblConsorcios[Produto]))+1),"")</f>
        <v>220000</v>
      </c>
      <c r="N8365" s="2" cm="1">
        <f t="array" ref="N8365">IFERROR(INDEX(tblConsorcios[Prazo (meses)],MOD($J8365,ROWS(tblConsorcios[Produto]))+1),"")</f>
        <v>200</v>
      </c>
      <c r="O8365" s="20" cm="1">
        <f t="array" ref="O8365">IFERROR(INDEX(tblConsorcios[Parcela Mensal (R$)],MOD($J8365,ROWS(tblConsorcios[Produto]))+1),"")</f>
        <v>1394.8</v>
      </c>
      <c r="P8365" s="20" t="str" cm="1">
        <f t="array" ref="P8365">IFERROR(INDEX(tblClientes[Dividendo Mensal (R$)],INT($J8365/ROWS(tblConsorcios[Produto]))+1),"")</f>
        <v/>
      </c>
      <c r="Q8365" s="20" t="str">
        <f t="shared" si="391"/>
        <v/>
      </c>
      <c r="R8365">
        <f t="shared" si="392"/>
        <v>0</v>
      </c>
    </row>
    <row r="8366" spans="10:18" x14ac:dyDescent="0.2">
      <c r="J8366">
        <f t="shared" si="390"/>
        <v>8364</v>
      </c>
      <c r="K8366" t="str" cm="1">
        <f t="array" ref="K8366">IFERROR(INDEX(tblClientes[Cliente],INT($J8366/ROWS(tblConsorcios[Produto]))+1),"")</f>
        <v/>
      </c>
      <c r="L8366" t="str" cm="1">
        <f t="array" ref="L8366">IFERROR(INDEX(tblConsorcios[Produto],MOD($J8366,ROWS(tblConsorcios[Produto]))+1),"")</f>
        <v>Imóvel IE200 – 240m</v>
      </c>
      <c r="M8366" s="20" cm="1">
        <f t="array" ref="M8366">IFERROR(INDEX(tblConsorcios[Valor da Carta (R$)],MOD($J8366,ROWS(tblConsorcios[Produto]))+1),"")</f>
        <v>200000</v>
      </c>
      <c r="N8366" s="2" cm="1">
        <f t="array" ref="N8366">IFERROR(INDEX(tblConsorcios[Prazo (meses)],MOD($J8366,ROWS(tblConsorcios[Produto]))+1),"")</f>
        <v>240</v>
      </c>
      <c r="O8366" s="20" cm="1">
        <f t="array" ref="O8366">IFERROR(INDEX(tblConsorcios[Parcela Mensal (R$)],MOD($J8366,ROWS(tblConsorcios[Produto]))+1),"")</f>
        <v>1073.33</v>
      </c>
      <c r="P8366" s="20" t="str" cm="1">
        <f t="array" ref="P8366">IFERROR(INDEX(tblClientes[Dividendo Mensal (R$)],INT($J8366/ROWS(tblConsorcios[Produto]))+1),"")</f>
        <v/>
      </c>
      <c r="Q8366" s="20" t="str">
        <f t="shared" si="391"/>
        <v/>
      </c>
      <c r="R8366">
        <f t="shared" si="392"/>
        <v>0</v>
      </c>
    </row>
    <row r="8367" spans="10:18" x14ac:dyDescent="0.2">
      <c r="J8367">
        <f t="shared" si="390"/>
        <v>8365</v>
      </c>
      <c r="K8367" t="str" cm="1">
        <f t="array" ref="K8367">IFERROR(INDEX(tblClientes[Cliente],INT($J8367/ROWS(tblConsorcios[Produto]))+1),"")</f>
        <v/>
      </c>
      <c r="L8367" t="str" cm="1">
        <f t="array" ref="L8367">IFERROR(INDEX(tblConsorcios[Produto],MOD($J8367,ROWS(tblConsorcios[Produto]))+1),"")</f>
        <v>Imóvel IE200 – 220m</v>
      </c>
      <c r="M8367" s="20" cm="1">
        <f t="array" ref="M8367">IFERROR(INDEX(tblConsorcios[Valor da Carta (R$)],MOD($J8367,ROWS(tblConsorcios[Produto]))+1),"")</f>
        <v>200000</v>
      </c>
      <c r="N8367" s="2" cm="1">
        <f t="array" ref="N8367">IFERROR(INDEX(tblConsorcios[Prazo (meses)],MOD($J8367,ROWS(tblConsorcios[Produto]))+1),"")</f>
        <v>220</v>
      </c>
      <c r="O8367" s="20" cm="1">
        <f t="array" ref="O8367">IFERROR(INDEX(tblConsorcios[Parcela Mensal (R$)],MOD($J8367,ROWS(tblConsorcios[Produto]))+1),"")</f>
        <v>1161.82</v>
      </c>
      <c r="P8367" s="20" t="str" cm="1">
        <f t="array" ref="P8367">IFERROR(INDEX(tblClientes[Dividendo Mensal (R$)],INT($J8367/ROWS(tblConsorcios[Produto]))+1),"")</f>
        <v/>
      </c>
      <c r="Q8367" s="20" t="str">
        <f t="shared" si="391"/>
        <v/>
      </c>
      <c r="R8367">
        <f t="shared" si="392"/>
        <v>0</v>
      </c>
    </row>
    <row r="8368" spans="10:18" x14ac:dyDescent="0.2">
      <c r="J8368">
        <f t="shared" si="390"/>
        <v>8366</v>
      </c>
      <c r="K8368" t="str" cm="1">
        <f t="array" ref="K8368">IFERROR(INDEX(tblClientes[Cliente],INT($J8368/ROWS(tblConsorcios[Produto]))+1),"")</f>
        <v/>
      </c>
      <c r="L8368" t="str" cm="1">
        <f t="array" ref="L8368">IFERROR(INDEX(tblConsorcios[Produto],MOD($J8368,ROWS(tblConsorcios[Produto]))+1),"")</f>
        <v>Imóvel IE200 – 200m</v>
      </c>
      <c r="M8368" s="20" cm="1">
        <f t="array" ref="M8368">IFERROR(INDEX(tblConsorcios[Valor da Carta (R$)],MOD($J8368,ROWS(tblConsorcios[Produto]))+1),"")</f>
        <v>200000</v>
      </c>
      <c r="N8368" s="2" cm="1">
        <f t="array" ref="N8368">IFERROR(INDEX(tblConsorcios[Prazo (meses)],MOD($J8368,ROWS(tblConsorcios[Produto]))+1),"")</f>
        <v>200</v>
      </c>
      <c r="O8368" s="20" cm="1">
        <f t="array" ref="O8368">IFERROR(INDEX(tblConsorcios[Parcela Mensal (R$)],MOD($J8368,ROWS(tblConsorcios[Produto]))+1),"")</f>
        <v>1268</v>
      </c>
      <c r="P8368" s="20" t="str" cm="1">
        <f t="array" ref="P8368">IFERROR(INDEX(tblClientes[Dividendo Mensal (R$)],INT($J8368/ROWS(tblConsorcios[Produto]))+1),"")</f>
        <v/>
      </c>
      <c r="Q8368" s="20" t="str">
        <f t="shared" si="391"/>
        <v/>
      </c>
      <c r="R8368">
        <f t="shared" si="392"/>
        <v>0</v>
      </c>
    </row>
    <row r="8369" spans="10:18" x14ac:dyDescent="0.2">
      <c r="J8369">
        <f t="shared" si="390"/>
        <v>8367</v>
      </c>
      <c r="K8369" t="str" cm="1">
        <f t="array" ref="K8369">IFERROR(INDEX(tblClientes[Cliente],INT($J8369/ROWS(tblConsorcios[Produto]))+1),"")</f>
        <v/>
      </c>
      <c r="L8369" t="str" cm="1">
        <f t="array" ref="L8369">IFERROR(INDEX(tblConsorcios[Produto],MOD($J8369,ROWS(tblConsorcios[Produto]))+1),"")</f>
        <v>Imóvel IE150 – 240m</v>
      </c>
      <c r="M8369" s="20" cm="1">
        <f t="array" ref="M8369">IFERROR(INDEX(tblConsorcios[Valor da Carta (R$)],MOD($J8369,ROWS(tblConsorcios[Produto]))+1),"")</f>
        <v>150000</v>
      </c>
      <c r="N8369" s="2" cm="1">
        <f t="array" ref="N8369">IFERROR(INDEX(tblConsorcios[Prazo (meses)],MOD($J8369,ROWS(tblConsorcios[Produto]))+1),"")</f>
        <v>240</v>
      </c>
      <c r="O8369" s="20" cm="1">
        <f t="array" ref="O8369">IFERROR(INDEX(tblConsorcios[Parcela Mensal (R$)],MOD($J8369,ROWS(tblConsorcios[Produto]))+1),"")</f>
        <v>805</v>
      </c>
      <c r="P8369" s="20" t="str" cm="1">
        <f t="array" ref="P8369">IFERROR(INDEX(tblClientes[Dividendo Mensal (R$)],INT($J8369/ROWS(tblConsorcios[Produto]))+1),"")</f>
        <v/>
      </c>
      <c r="Q8369" s="20" t="str">
        <f t="shared" si="391"/>
        <v/>
      </c>
      <c r="R8369">
        <f t="shared" si="392"/>
        <v>0</v>
      </c>
    </row>
    <row r="8370" spans="10:18" x14ac:dyDescent="0.2">
      <c r="J8370">
        <f t="shared" si="390"/>
        <v>8368</v>
      </c>
      <c r="K8370" t="str" cm="1">
        <f t="array" ref="K8370">IFERROR(INDEX(tblClientes[Cliente],INT($J8370/ROWS(tblConsorcios[Produto]))+1),"")</f>
        <v/>
      </c>
      <c r="L8370" t="str" cm="1">
        <f t="array" ref="L8370">IFERROR(INDEX(tblConsorcios[Produto],MOD($J8370,ROWS(tblConsorcios[Produto]))+1),"")</f>
        <v>Imóvel IE150 – 220m</v>
      </c>
      <c r="M8370" s="20" cm="1">
        <f t="array" ref="M8370">IFERROR(INDEX(tblConsorcios[Valor da Carta (R$)],MOD($J8370,ROWS(tblConsorcios[Produto]))+1),"")</f>
        <v>150000</v>
      </c>
      <c r="N8370" s="2" cm="1">
        <f t="array" ref="N8370">IFERROR(INDEX(tblConsorcios[Prazo (meses)],MOD($J8370,ROWS(tblConsorcios[Produto]))+1),"")</f>
        <v>220</v>
      </c>
      <c r="O8370" s="20" cm="1">
        <f t="array" ref="O8370">IFERROR(INDEX(tblConsorcios[Parcela Mensal (R$)],MOD($J8370,ROWS(tblConsorcios[Produto]))+1),"")</f>
        <v>871.36</v>
      </c>
      <c r="P8370" s="20" t="str" cm="1">
        <f t="array" ref="P8370">IFERROR(INDEX(tblClientes[Dividendo Mensal (R$)],INT($J8370/ROWS(tblConsorcios[Produto]))+1),"")</f>
        <v/>
      </c>
      <c r="Q8370" s="20" t="str">
        <f t="shared" si="391"/>
        <v/>
      </c>
      <c r="R8370">
        <f t="shared" si="392"/>
        <v>0</v>
      </c>
    </row>
    <row r="8371" spans="10:18" x14ac:dyDescent="0.2">
      <c r="J8371">
        <f t="shared" si="390"/>
        <v>8369</v>
      </c>
      <c r="K8371" t="str" cm="1">
        <f t="array" ref="K8371">IFERROR(INDEX(tblClientes[Cliente],INT($J8371/ROWS(tblConsorcios[Produto]))+1),"")</f>
        <v/>
      </c>
      <c r="L8371" t="str" cm="1">
        <f t="array" ref="L8371">IFERROR(INDEX(tblConsorcios[Produto],MOD($J8371,ROWS(tblConsorcios[Produto]))+1),"")</f>
        <v>Imóvel IE150 – 200m</v>
      </c>
      <c r="M8371" s="20" cm="1">
        <f t="array" ref="M8371">IFERROR(INDEX(tblConsorcios[Valor da Carta (R$)],MOD($J8371,ROWS(tblConsorcios[Produto]))+1),"")</f>
        <v>150000</v>
      </c>
      <c r="N8371" s="2" cm="1">
        <f t="array" ref="N8371">IFERROR(INDEX(tblConsorcios[Prazo (meses)],MOD($J8371,ROWS(tblConsorcios[Produto]))+1),"")</f>
        <v>200</v>
      </c>
      <c r="O8371" s="20" cm="1">
        <f t="array" ref="O8371">IFERROR(INDEX(tblConsorcios[Parcela Mensal (R$)],MOD($J8371,ROWS(tblConsorcios[Produto]))+1),"")</f>
        <v>951</v>
      </c>
      <c r="P8371" s="20" t="str" cm="1">
        <f t="array" ref="P8371">IFERROR(INDEX(tblClientes[Dividendo Mensal (R$)],INT($J8371/ROWS(tblConsorcios[Produto]))+1),"")</f>
        <v/>
      </c>
      <c r="Q8371" s="20" t="str">
        <f t="shared" si="391"/>
        <v/>
      </c>
      <c r="R8371">
        <f t="shared" si="392"/>
        <v>0</v>
      </c>
    </row>
    <row r="8372" spans="10:18" x14ac:dyDescent="0.2">
      <c r="J8372">
        <f t="shared" si="390"/>
        <v>8370</v>
      </c>
      <c r="K8372" t="str" cm="1">
        <f t="array" ref="K8372">IFERROR(INDEX(tblClientes[Cliente],INT($J8372/ROWS(tblConsorcios[Produto]))+1),"")</f>
        <v/>
      </c>
      <c r="L8372" t="str" cm="1">
        <f t="array" ref="L8372">IFERROR(INDEX(tblConsorcios[Produto],MOD($J8372,ROWS(tblConsorcios[Produto]))+1),"")</f>
        <v>Imóvel IE140 – 240m</v>
      </c>
      <c r="M8372" s="20" cm="1">
        <f t="array" ref="M8372">IFERROR(INDEX(tblConsorcios[Valor da Carta (R$)],MOD($J8372,ROWS(tblConsorcios[Produto]))+1),"")</f>
        <v>140000</v>
      </c>
      <c r="N8372" s="2" cm="1">
        <f t="array" ref="N8372">IFERROR(INDEX(tblConsorcios[Prazo (meses)],MOD($J8372,ROWS(tblConsorcios[Produto]))+1),"")</f>
        <v>240</v>
      </c>
      <c r="O8372" s="20" cm="1">
        <f t="array" ref="O8372">IFERROR(INDEX(tblConsorcios[Parcela Mensal (R$)],MOD($J8372,ROWS(tblConsorcios[Produto]))+1),"")</f>
        <v>751.33</v>
      </c>
      <c r="P8372" s="20" t="str" cm="1">
        <f t="array" ref="P8372">IFERROR(INDEX(tblClientes[Dividendo Mensal (R$)],INT($J8372/ROWS(tblConsorcios[Produto]))+1),"")</f>
        <v/>
      </c>
      <c r="Q8372" s="20" t="str">
        <f t="shared" si="391"/>
        <v/>
      </c>
      <c r="R8372">
        <f t="shared" si="392"/>
        <v>0</v>
      </c>
    </row>
    <row r="8373" spans="10:18" x14ac:dyDescent="0.2">
      <c r="J8373">
        <f t="shared" si="390"/>
        <v>8371</v>
      </c>
      <c r="K8373" t="str" cm="1">
        <f t="array" ref="K8373">IFERROR(INDEX(tblClientes[Cliente],INT($J8373/ROWS(tblConsorcios[Produto]))+1),"")</f>
        <v/>
      </c>
      <c r="L8373" t="str" cm="1">
        <f t="array" ref="L8373">IFERROR(INDEX(tblConsorcios[Produto],MOD($J8373,ROWS(tblConsorcios[Produto]))+1),"")</f>
        <v>Imóvel IE140 – 220m</v>
      </c>
      <c r="M8373" s="20" cm="1">
        <f t="array" ref="M8373">IFERROR(INDEX(tblConsorcios[Valor da Carta (R$)],MOD($J8373,ROWS(tblConsorcios[Produto]))+1),"")</f>
        <v>140000</v>
      </c>
      <c r="N8373" s="2" cm="1">
        <f t="array" ref="N8373">IFERROR(INDEX(tblConsorcios[Prazo (meses)],MOD($J8373,ROWS(tblConsorcios[Produto]))+1),"")</f>
        <v>220</v>
      </c>
      <c r="O8373" s="20" cm="1">
        <f t="array" ref="O8373">IFERROR(INDEX(tblConsorcios[Parcela Mensal (R$)],MOD($J8373,ROWS(tblConsorcios[Produto]))+1),"")</f>
        <v>813.27</v>
      </c>
      <c r="P8373" s="20" t="str" cm="1">
        <f t="array" ref="P8373">IFERROR(INDEX(tblClientes[Dividendo Mensal (R$)],INT($J8373/ROWS(tblConsorcios[Produto]))+1),"")</f>
        <v/>
      </c>
      <c r="Q8373" s="20" t="str">
        <f t="shared" si="391"/>
        <v/>
      </c>
      <c r="R8373">
        <f t="shared" si="392"/>
        <v>0</v>
      </c>
    </row>
    <row r="8374" spans="10:18" x14ac:dyDescent="0.2">
      <c r="J8374">
        <f t="shared" si="390"/>
        <v>8372</v>
      </c>
      <c r="K8374" t="str" cm="1">
        <f t="array" ref="K8374">IFERROR(INDEX(tblClientes[Cliente],INT($J8374/ROWS(tblConsorcios[Produto]))+1),"")</f>
        <v/>
      </c>
      <c r="L8374" t="str" cm="1">
        <f t="array" ref="L8374">IFERROR(INDEX(tblConsorcios[Produto],MOD($J8374,ROWS(tblConsorcios[Produto]))+1),"")</f>
        <v>Imóvel IE140 – 200m</v>
      </c>
      <c r="M8374" s="20" cm="1">
        <f t="array" ref="M8374">IFERROR(INDEX(tblConsorcios[Valor da Carta (R$)],MOD($J8374,ROWS(tblConsorcios[Produto]))+1),"")</f>
        <v>140000</v>
      </c>
      <c r="N8374" s="2" cm="1">
        <f t="array" ref="N8374">IFERROR(INDEX(tblConsorcios[Prazo (meses)],MOD($J8374,ROWS(tblConsorcios[Produto]))+1),"")</f>
        <v>200</v>
      </c>
      <c r="O8374" s="20" cm="1">
        <f t="array" ref="O8374">IFERROR(INDEX(tblConsorcios[Parcela Mensal (R$)],MOD($J8374,ROWS(tblConsorcios[Produto]))+1),"")</f>
        <v>887.6</v>
      </c>
      <c r="P8374" s="20" t="str" cm="1">
        <f t="array" ref="P8374">IFERROR(INDEX(tblClientes[Dividendo Mensal (R$)],INT($J8374/ROWS(tblConsorcios[Produto]))+1),"")</f>
        <v/>
      </c>
      <c r="Q8374" s="20" t="str">
        <f t="shared" si="391"/>
        <v/>
      </c>
      <c r="R8374">
        <f t="shared" si="392"/>
        <v>0</v>
      </c>
    </row>
    <row r="8375" spans="10:18" x14ac:dyDescent="0.2">
      <c r="J8375">
        <f t="shared" si="390"/>
        <v>8373</v>
      </c>
      <c r="K8375" t="str" cm="1">
        <f t="array" ref="K8375">IFERROR(INDEX(tblClientes[Cliente],INT($J8375/ROWS(tblConsorcios[Produto]))+1),"")</f>
        <v/>
      </c>
      <c r="L8375" t="str" cm="1">
        <f t="array" ref="L8375">IFERROR(INDEX(tblConsorcios[Produto],MOD($J8375,ROWS(tblConsorcios[Produto]))+1),"")</f>
        <v>Imóvel IE130 – 240m</v>
      </c>
      <c r="M8375" s="20" cm="1">
        <f t="array" ref="M8375">IFERROR(INDEX(tblConsorcios[Valor da Carta (R$)],MOD($J8375,ROWS(tblConsorcios[Produto]))+1),"")</f>
        <v>130000</v>
      </c>
      <c r="N8375" s="2" cm="1">
        <f t="array" ref="N8375">IFERROR(INDEX(tblConsorcios[Prazo (meses)],MOD($J8375,ROWS(tblConsorcios[Produto]))+1),"")</f>
        <v>240</v>
      </c>
      <c r="O8375" s="20" cm="1">
        <f t="array" ref="O8375">IFERROR(INDEX(tblConsorcios[Parcela Mensal (R$)],MOD($J8375,ROWS(tblConsorcios[Produto]))+1),"")</f>
        <v>697.67</v>
      </c>
      <c r="P8375" s="20" t="str" cm="1">
        <f t="array" ref="P8375">IFERROR(INDEX(tblClientes[Dividendo Mensal (R$)],INT($J8375/ROWS(tblConsorcios[Produto]))+1),"")</f>
        <v/>
      </c>
      <c r="Q8375" s="20" t="str">
        <f t="shared" si="391"/>
        <v/>
      </c>
      <c r="R8375">
        <f t="shared" si="392"/>
        <v>0</v>
      </c>
    </row>
    <row r="8376" spans="10:18" x14ac:dyDescent="0.2">
      <c r="J8376">
        <f t="shared" si="390"/>
        <v>8374</v>
      </c>
      <c r="K8376" t="str" cm="1">
        <f t="array" ref="K8376">IFERROR(INDEX(tblClientes[Cliente],INT($J8376/ROWS(tblConsorcios[Produto]))+1),"")</f>
        <v/>
      </c>
      <c r="L8376" t="str" cm="1">
        <f t="array" ref="L8376">IFERROR(INDEX(tblConsorcios[Produto],MOD($J8376,ROWS(tblConsorcios[Produto]))+1),"")</f>
        <v>Imóvel IE130 – 220m</v>
      </c>
      <c r="M8376" s="20" cm="1">
        <f t="array" ref="M8376">IFERROR(INDEX(tblConsorcios[Valor da Carta (R$)],MOD($J8376,ROWS(tblConsorcios[Produto]))+1),"")</f>
        <v>130000</v>
      </c>
      <c r="N8376" s="2" cm="1">
        <f t="array" ref="N8376">IFERROR(INDEX(tblConsorcios[Prazo (meses)],MOD($J8376,ROWS(tblConsorcios[Produto]))+1),"")</f>
        <v>220</v>
      </c>
      <c r="O8376" s="20" cm="1">
        <f t="array" ref="O8376">IFERROR(INDEX(tblConsorcios[Parcela Mensal (R$)],MOD($J8376,ROWS(tblConsorcios[Produto]))+1),"")</f>
        <v>755.18</v>
      </c>
      <c r="P8376" s="20" t="str" cm="1">
        <f t="array" ref="P8376">IFERROR(INDEX(tblClientes[Dividendo Mensal (R$)],INT($J8376/ROWS(tblConsorcios[Produto]))+1),"")</f>
        <v/>
      </c>
      <c r="Q8376" s="20" t="str">
        <f t="shared" si="391"/>
        <v/>
      </c>
      <c r="R8376">
        <f t="shared" si="392"/>
        <v>0</v>
      </c>
    </row>
    <row r="8377" spans="10:18" x14ac:dyDescent="0.2">
      <c r="J8377">
        <f t="shared" si="390"/>
        <v>8375</v>
      </c>
      <c r="K8377" t="str" cm="1">
        <f t="array" ref="K8377">IFERROR(INDEX(tblClientes[Cliente],INT($J8377/ROWS(tblConsorcios[Produto]))+1),"")</f>
        <v/>
      </c>
      <c r="L8377" t="str" cm="1">
        <f t="array" ref="L8377">IFERROR(INDEX(tblConsorcios[Produto],MOD($J8377,ROWS(tblConsorcios[Produto]))+1),"")</f>
        <v>Imóvel IE130 – 200m</v>
      </c>
      <c r="M8377" s="20" cm="1">
        <f t="array" ref="M8377">IFERROR(INDEX(tblConsorcios[Valor da Carta (R$)],MOD($J8377,ROWS(tblConsorcios[Produto]))+1),"")</f>
        <v>130000</v>
      </c>
      <c r="N8377" s="2" cm="1">
        <f t="array" ref="N8377">IFERROR(INDEX(tblConsorcios[Prazo (meses)],MOD($J8377,ROWS(tblConsorcios[Produto]))+1),"")</f>
        <v>200</v>
      </c>
      <c r="O8377" s="20" cm="1">
        <f t="array" ref="O8377">IFERROR(INDEX(tblConsorcios[Parcela Mensal (R$)],MOD($J8377,ROWS(tblConsorcios[Produto]))+1),"")</f>
        <v>824.2</v>
      </c>
      <c r="P8377" s="20" t="str" cm="1">
        <f t="array" ref="P8377">IFERROR(INDEX(tblClientes[Dividendo Mensal (R$)],INT($J8377/ROWS(tblConsorcios[Produto]))+1),"")</f>
        <v/>
      </c>
      <c r="Q8377" s="20" t="str">
        <f t="shared" si="391"/>
        <v/>
      </c>
      <c r="R8377">
        <f t="shared" si="392"/>
        <v>0</v>
      </c>
    </row>
    <row r="8378" spans="10:18" x14ac:dyDescent="0.2">
      <c r="J8378">
        <f t="shared" si="390"/>
        <v>8376</v>
      </c>
      <c r="K8378" t="str" cm="1">
        <f t="array" ref="K8378">IFERROR(INDEX(tblClientes[Cliente],INT($J8378/ROWS(tblConsorcios[Produto]))+1),"")</f>
        <v/>
      </c>
      <c r="L8378" t="str" cm="1">
        <f t="array" ref="L8378">IFERROR(INDEX(tblConsorcios[Produto],MOD($J8378,ROWS(tblConsorcios[Produto]))+1),"")</f>
        <v>Imóvel IE120 – 240m</v>
      </c>
      <c r="M8378" s="20" cm="1">
        <f t="array" ref="M8378">IFERROR(INDEX(tblConsorcios[Valor da Carta (R$)],MOD($J8378,ROWS(tblConsorcios[Produto]))+1),"")</f>
        <v>120000</v>
      </c>
      <c r="N8378" s="2" cm="1">
        <f t="array" ref="N8378">IFERROR(INDEX(tblConsorcios[Prazo (meses)],MOD($J8378,ROWS(tblConsorcios[Produto]))+1),"")</f>
        <v>240</v>
      </c>
      <c r="O8378" s="20" cm="1">
        <f t="array" ref="O8378">IFERROR(INDEX(tblConsorcios[Parcela Mensal (R$)],MOD($J8378,ROWS(tblConsorcios[Produto]))+1),"")</f>
        <v>644</v>
      </c>
      <c r="P8378" s="20" t="str" cm="1">
        <f t="array" ref="P8378">IFERROR(INDEX(tblClientes[Dividendo Mensal (R$)],INT($J8378/ROWS(tblConsorcios[Produto]))+1),"")</f>
        <v/>
      </c>
      <c r="Q8378" s="20" t="str">
        <f t="shared" si="391"/>
        <v/>
      </c>
      <c r="R8378">
        <f t="shared" si="392"/>
        <v>0</v>
      </c>
    </row>
    <row r="8379" spans="10:18" x14ac:dyDescent="0.2">
      <c r="J8379">
        <f t="shared" si="390"/>
        <v>8377</v>
      </c>
      <c r="K8379" t="str" cm="1">
        <f t="array" ref="K8379">IFERROR(INDEX(tblClientes[Cliente],INT($J8379/ROWS(tblConsorcios[Produto]))+1),"")</f>
        <v/>
      </c>
      <c r="L8379" t="str" cm="1">
        <f t="array" ref="L8379">IFERROR(INDEX(tblConsorcios[Produto],MOD($J8379,ROWS(tblConsorcios[Produto]))+1),"")</f>
        <v>Imóvel IE120 – 220m</v>
      </c>
      <c r="M8379" s="20" cm="1">
        <f t="array" ref="M8379">IFERROR(INDEX(tblConsorcios[Valor da Carta (R$)],MOD($J8379,ROWS(tblConsorcios[Produto]))+1),"")</f>
        <v>120000</v>
      </c>
      <c r="N8379" s="2" cm="1">
        <f t="array" ref="N8379">IFERROR(INDEX(tblConsorcios[Prazo (meses)],MOD($J8379,ROWS(tblConsorcios[Produto]))+1),"")</f>
        <v>220</v>
      </c>
      <c r="O8379" s="20" cm="1">
        <f t="array" ref="O8379">IFERROR(INDEX(tblConsorcios[Parcela Mensal (R$)],MOD($J8379,ROWS(tblConsorcios[Produto]))+1),"")</f>
        <v>697.09</v>
      </c>
      <c r="P8379" s="20" t="str" cm="1">
        <f t="array" ref="P8379">IFERROR(INDEX(tblClientes[Dividendo Mensal (R$)],INT($J8379/ROWS(tblConsorcios[Produto]))+1),"")</f>
        <v/>
      </c>
      <c r="Q8379" s="20" t="str">
        <f t="shared" si="391"/>
        <v/>
      </c>
      <c r="R8379">
        <f t="shared" si="392"/>
        <v>0</v>
      </c>
    </row>
    <row r="8380" spans="10:18" x14ac:dyDescent="0.2">
      <c r="J8380">
        <f t="shared" si="390"/>
        <v>8378</v>
      </c>
      <c r="K8380" t="str" cm="1">
        <f t="array" ref="K8380">IFERROR(INDEX(tblClientes[Cliente],INT($J8380/ROWS(tblConsorcios[Produto]))+1),"")</f>
        <v/>
      </c>
      <c r="L8380" t="str" cm="1">
        <f t="array" ref="L8380">IFERROR(INDEX(tblConsorcios[Produto],MOD($J8380,ROWS(tblConsorcios[Produto]))+1),"")</f>
        <v>Imóvel IE120 – 200m</v>
      </c>
      <c r="M8380" s="20" cm="1">
        <f t="array" ref="M8380">IFERROR(INDEX(tblConsorcios[Valor da Carta (R$)],MOD($J8380,ROWS(tblConsorcios[Produto]))+1),"")</f>
        <v>120000</v>
      </c>
      <c r="N8380" s="2" cm="1">
        <f t="array" ref="N8380">IFERROR(INDEX(tblConsorcios[Prazo (meses)],MOD($J8380,ROWS(tblConsorcios[Produto]))+1),"")</f>
        <v>200</v>
      </c>
      <c r="O8380" s="20" cm="1">
        <f t="array" ref="O8380">IFERROR(INDEX(tblConsorcios[Parcela Mensal (R$)],MOD($J8380,ROWS(tblConsorcios[Produto]))+1),"")</f>
        <v>760.8</v>
      </c>
      <c r="P8380" s="20" t="str" cm="1">
        <f t="array" ref="P8380">IFERROR(INDEX(tblClientes[Dividendo Mensal (R$)],INT($J8380/ROWS(tblConsorcios[Produto]))+1),"")</f>
        <v/>
      </c>
      <c r="Q8380" s="20" t="str">
        <f t="shared" si="391"/>
        <v/>
      </c>
      <c r="R8380">
        <f t="shared" si="392"/>
        <v>0</v>
      </c>
    </row>
    <row r="8381" spans="10:18" x14ac:dyDescent="0.2">
      <c r="J8381">
        <f t="shared" si="390"/>
        <v>8379</v>
      </c>
      <c r="K8381" t="str" cm="1">
        <f t="array" ref="K8381">IFERROR(INDEX(tblClientes[Cliente],INT($J8381/ROWS(tblConsorcios[Produto]))+1),"")</f>
        <v/>
      </c>
      <c r="L8381" t="str" cm="1">
        <f t="array" ref="L8381">IFERROR(INDEX(tblConsorcios[Produto],MOD($J8381,ROWS(tblConsorcios[Produto]))+1),"")</f>
        <v>Imóvel IE600 – 240m</v>
      </c>
      <c r="M8381" s="20" cm="1">
        <f t="array" ref="M8381">IFERROR(INDEX(tblConsorcios[Valor da Carta (R$)],MOD($J8381,ROWS(tblConsorcios[Produto]))+1),"")</f>
        <v>600000</v>
      </c>
      <c r="N8381" s="2" cm="1">
        <f t="array" ref="N8381">IFERROR(INDEX(tblConsorcios[Prazo (meses)],MOD($J8381,ROWS(tblConsorcios[Produto]))+1),"")</f>
        <v>240</v>
      </c>
      <c r="O8381" s="20" cm="1">
        <f t="array" ref="O8381">IFERROR(INDEX(tblConsorcios[Parcela Mensal (R$)],MOD($J8381,ROWS(tblConsorcios[Produto]))+1),"")</f>
        <v>3220</v>
      </c>
      <c r="P8381" s="20" t="str" cm="1">
        <f t="array" ref="P8381">IFERROR(INDEX(tblClientes[Dividendo Mensal (R$)],INT($J8381/ROWS(tblConsorcios[Produto]))+1),"")</f>
        <v/>
      </c>
      <c r="Q8381" s="20" t="str">
        <f t="shared" si="391"/>
        <v/>
      </c>
      <c r="R8381">
        <f t="shared" si="392"/>
        <v>0</v>
      </c>
    </row>
    <row r="8382" spans="10:18" x14ac:dyDescent="0.2">
      <c r="J8382">
        <f t="shared" si="390"/>
        <v>8380</v>
      </c>
      <c r="K8382" t="str" cm="1">
        <f t="array" ref="K8382">IFERROR(INDEX(tblClientes[Cliente],INT($J8382/ROWS(tblConsorcios[Produto]))+1),"")</f>
        <v/>
      </c>
      <c r="L8382" t="str" cm="1">
        <f t="array" ref="L8382">IFERROR(INDEX(tblConsorcios[Produto],MOD($J8382,ROWS(tblConsorcios[Produto]))+1),"")</f>
        <v>Imóvel IE600 – 220m</v>
      </c>
      <c r="M8382" s="20" cm="1">
        <f t="array" ref="M8382">IFERROR(INDEX(tblConsorcios[Valor da Carta (R$)],MOD($J8382,ROWS(tblConsorcios[Produto]))+1),"")</f>
        <v>600000</v>
      </c>
      <c r="N8382" s="2" cm="1">
        <f t="array" ref="N8382">IFERROR(INDEX(tblConsorcios[Prazo (meses)],MOD($J8382,ROWS(tblConsorcios[Produto]))+1),"")</f>
        <v>220</v>
      </c>
      <c r="O8382" s="20" cm="1">
        <f t="array" ref="O8382">IFERROR(INDEX(tblConsorcios[Parcela Mensal (R$)],MOD($J8382,ROWS(tblConsorcios[Produto]))+1),"")</f>
        <v>3485.45</v>
      </c>
      <c r="P8382" s="20" t="str" cm="1">
        <f t="array" ref="P8382">IFERROR(INDEX(tblClientes[Dividendo Mensal (R$)],INT($J8382/ROWS(tblConsorcios[Produto]))+1),"")</f>
        <v/>
      </c>
      <c r="Q8382" s="20" t="str">
        <f t="shared" si="391"/>
        <v/>
      </c>
      <c r="R8382">
        <f t="shared" si="392"/>
        <v>0</v>
      </c>
    </row>
    <row r="8383" spans="10:18" x14ac:dyDescent="0.2">
      <c r="J8383">
        <f t="shared" si="390"/>
        <v>8381</v>
      </c>
      <c r="K8383" t="str" cm="1">
        <f t="array" ref="K8383">IFERROR(INDEX(tblClientes[Cliente],INT($J8383/ROWS(tblConsorcios[Produto]))+1),"")</f>
        <v/>
      </c>
      <c r="L8383" t="str" cm="1">
        <f t="array" ref="L8383">IFERROR(INDEX(tblConsorcios[Produto],MOD($J8383,ROWS(tblConsorcios[Produto]))+1),"")</f>
        <v>Imóvel IE600 – 200m</v>
      </c>
      <c r="M8383" s="20" cm="1">
        <f t="array" ref="M8383">IFERROR(INDEX(tblConsorcios[Valor da Carta (R$)],MOD($J8383,ROWS(tblConsorcios[Produto]))+1),"")</f>
        <v>600000</v>
      </c>
      <c r="N8383" s="2" cm="1">
        <f t="array" ref="N8383">IFERROR(INDEX(tblConsorcios[Prazo (meses)],MOD($J8383,ROWS(tblConsorcios[Produto]))+1),"")</f>
        <v>200</v>
      </c>
      <c r="O8383" s="20" cm="1">
        <f t="array" ref="O8383">IFERROR(INDEX(tblConsorcios[Parcela Mensal (R$)],MOD($J8383,ROWS(tblConsorcios[Produto]))+1),"")</f>
        <v>3804</v>
      </c>
      <c r="P8383" s="20" t="str" cm="1">
        <f t="array" ref="P8383">IFERROR(INDEX(tblClientes[Dividendo Mensal (R$)],INT($J8383/ROWS(tblConsorcios[Produto]))+1),"")</f>
        <v/>
      </c>
      <c r="Q8383" s="20" t="str">
        <f t="shared" si="391"/>
        <v/>
      </c>
      <c r="R8383">
        <f t="shared" si="392"/>
        <v>0</v>
      </c>
    </row>
    <row r="8384" spans="10:18" x14ac:dyDescent="0.2">
      <c r="J8384">
        <f t="shared" si="390"/>
        <v>8382</v>
      </c>
      <c r="K8384" t="str" cm="1">
        <f t="array" ref="K8384">IFERROR(INDEX(tblClientes[Cliente],INT($J8384/ROWS(tblConsorcios[Produto]))+1),"")</f>
        <v/>
      </c>
      <c r="L8384" t="str" cm="1">
        <f t="array" ref="L8384">IFERROR(INDEX(tblConsorcios[Produto],MOD($J8384,ROWS(tblConsorcios[Produto]))+1),"")</f>
        <v>Imóvel IE580 – 240m</v>
      </c>
      <c r="M8384" s="20" cm="1">
        <f t="array" ref="M8384">IFERROR(INDEX(tblConsorcios[Valor da Carta (R$)],MOD($J8384,ROWS(tblConsorcios[Produto]))+1),"")</f>
        <v>580000</v>
      </c>
      <c r="N8384" s="2" cm="1">
        <f t="array" ref="N8384">IFERROR(INDEX(tblConsorcios[Prazo (meses)],MOD($J8384,ROWS(tblConsorcios[Produto]))+1),"")</f>
        <v>240</v>
      </c>
      <c r="O8384" s="20" cm="1">
        <f t="array" ref="O8384">IFERROR(INDEX(tblConsorcios[Parcela Mensal (R$)],MOD($J8384,ROWS(tblConsorcios[Produto]))+1),"")</f>
        <v>3112.67</v>
      </c>
      <c r="P8384" s="20" t="str" cm="1">
        <f t="array" ref="P8384">IFERROR(INDEX(tblClientes[Dividendo Mensal (R$)],INT($J8384/ROWS(tblConsorcios[Produto]))+1),"")</f>
        <v/>
      </c>
      <c r="Q8384" s="20" t="str">
        <f t="shared" si="391"/>
        <v/>
      </c>
      <c r="R8384">
        <f t="shared" si="392"/>
        <v>0</v>
      </c>
    </row>
    <row r="8385" spans="10:18" x14ac:dyDescent="0.2">
      <c r="J8385">
        <f t="shared" si="390"/>
        <v>8383</v>
      </c>
      <c r="K8385" t="str" cm="1">
        <f t="array" ref="K8385">IFERROR(INDEX(tblClientes[Cliente],INT($J8385/ROWS(tblConsorcios[Produto]))+1),"")</f>
        <v/>
      </c>
      <c r="L8385" t="str" cm="1">
        <f t="array" ref="L8385">IFERROR(INDEX(tblConsorcios[Produto],MOD($J8385,ROWS(tblConsorcios[Produto]))+1),"")</f>
        <v>Imóvel IE580 – 220m</v>
      </c>
      <c r="M8385" s="20" cm="1">
        <f t="array" ref="M8385">IFERROR(INDEX(tblConsorcios[Valor da Carta (R$)],MOD($J8385,ROWS(tblConsorcios[Produto]))+1),"")</f>
        <v>580000</v>
      </c>
      <c r="N8385" s="2" cm="1">
        <f t="array" ref="N8385">IFERROR(INDEX(tblConsorcios[Prazo (meses)],MOD($J8385,ROWS(tblConsorcios[Produto]))+1),"")</f>
        <v>220</v>
      </c>
      <c r="O8385" s="20" cm="1">
        <f t="array" ref="O8385">IFERROR(INDEX(tblConsorcios[Parcela Mensal (R$)],MOD($J8385,ROWS(tblConsorcios[Produto]))+1),"")</f>
        <v>3369.27</v>
      </c>
      <c r="P8385" s="20" t="str" cm="1">
        <f t="array" ref="P8385">IFERROR(INDEX(tblClientes[Dividendo Mensal (R$)],INT($J8385/ROWS(tblConsorcios[Produto]))+1),"")</f>
        <v/>
      </c>
      <c r="Q8385" s="20" t="str">
        <f t="shared" si="391"/>
        <v/>
      </c>
      <c r="R8385">
        <f t="shared" si="392"/>
        <v>0</v>
      </c>
    </row>
    <row r="8386" spans="10:18" x14ac:dyDescent="0.2">
      <c r="J8386">
        <f t="shared" si="390"/>
        <v>8384</v>
      </c>
      <c r="K8386" t="str" cm="1">
        <f t="array" ref="K8386">IFERROR(INDEX(tblClientes[Cliente],INT($J8386/ROWS(tblConsorcios[Produto]))+1),"")</f>
        <v/>
      </c>
      <c r="L8386" t="str" cm="1">
        <f t="array" ref="L8386">IFERROR(INDEX(tblConsorcios[Produto],MOD($J8386,ROWS(tblConsorcios[Produto]))+1),"")</f>
        <v>Imóvel IE580 – 200m</v>
      </c>
      <c r="M8386" s="20" cm="1">
        <f t="array" ref="M8386">IFERROR(INDEX(tblConsorcios[Valor da Carta (R$)],MOD($J8386,ROWS(tblConsorcios[Produto]))+1),"")</f>
        <v>580000</v>
      </c>
      <c r="N8386" s="2" cm="1">
        <f t="array" ref="N8386">IFERROR(INDEX(tblConsorcios[Prazo (meses)],MOD($J8386,ROWS(tblConsorcios[Produto]))+1),"")</f>
        <v>200</v>
      </c>
      <c r="O8386" s="20" cm="1">
        <f t="array" ref="O8386">IFERROR(INDEX(tblConsorcios[Parcela Mensal (R$)],MOD($J8386,ROWS(tblConsorcios[Produto]))+1),"")</f>
        <v>3677.2</v>
      </c>
      <c r="P8386" s="20" t="str" cm="1">
        <f t="array" ref="P8386">IFERROR(INDEX(tblClientes[Dividendo Mensal (R$)],INT($J8386/ROWS(tblConsorcios[Produto]))+1),"")</f>
        <v/>
      </c>
      <c r="Q8386" s="20" t="str">
        <f t="shared" si="391"/>
        <v/>
      </c>
      <c r="R8386">
        <f t="shared" si="392"/>
        <v>0</v>
      </c>
    </row>
    <row r="8387" spans="10:18" x14ac:dyDescent="0.2">
      <c r="J8387">
        <f t="shared" ref="J8387:J8450" si="393">ROW()-2</f>
        <v>8385</v>
      </c>
      <c r="K8387" t="str" cm="1">
        <f t="array" ref="K8387">IFERROR(INDEX(tblClientes[Cliente],INT($J8387/ROWS(tblConsorcios[Produto]))+1),"")</f>
        <v/>
      </c>
      <c r="L8387" t="str" cm="1">
        <f t="array" ref="L8387">IFERROR(INDEX(tblConsorcios[Produto],MOD($J8387,ROWS(tblConsorcios[Produto]))+1),"")</f>
        <v>Imóvel IE550 – 240m</v>
      </c>
      <c r="M8387" s="20" cm="1">
        <f t="array" ref="M8387">IFERROR(INDEX(tblConsorcios[Valor da Carta (R$)],MOD($J8387,ROWS(tblConsorcios[Produto]))+1),"")</f>
        <v>550000</v>
      </c>
      <c r="N8387" s="2" cm="1">
        <f t="array" ref="N8387">IFERROR(INDEX(tblConsorcios[Prazo (meses)],MOD($J8387,ROWS(tblConsorcios[Produto]))+1),"")</f>
        <v>240</v>
      </c>
      <c r="O8387" s="20" cm="1">
        <f t="array" ref="O8387">IFERROR(INDEX(tblConsorcios[Parcela Mensal (R$)],MOD($J8387,ROWS(tblConsorcios[Produto]))+1),"")</f>
        <v>2951.67</v>
      </c>
      <c r="P8387" s="20" t="str" cm="1">
        <f t="array" ref="P8387">IFERROR(INDEX(tblClientes[Dividendo Mensal (R$)],INT($J8387/ROWS(tblConsorcios[Produto]))+1),"")</f>
        <v/>
      </c>
      <c r="Q8387" s="20" t="str">
        <f t="shared" ref="Q8387:Q8450" si="394">IF(AND(ISNUMBER(O8387),ISNUMBER(P8387)),P8387-O8387,"")</f>
        <v/>
      </c>
      <c r="R8387">
        <f t="shared" ref="R8387:R8450" si="395">IF(AND(ISNUMBER(O8387),ISNUMBER(P8387),O8387&lt;=P8387),1,0)</f>
        <v>0</v>
      </c>
    </row>
    <row r="8388" spans="10:18" x14ac:dyDescent="0.2">
      <c r="J8388">
        <f t="shared" si="393"/>
        <v>8386</v>
      </c>
      <c r="K8388" t="str" cm="1">
        <f t="array" ref="K8388">IFERROR(INDEX(tblClientes[Cliente],INT($J8388/ROWS(tblConsorcios[Produto]))+1),"")</f>
        <v/>
      </c>
      <c r="L8388" t="str" cm="1">
        <f t="array" ref="L8388">IFERROR(INDEX(tblConsorcios[Produto],MOD($J8388,ROWS(tblConsorcios[Produto]))+1),"")</f>
        <v>Imóvel IE550 – 220m</v>
      </c>
      <c r="M8388" s="20" cm="1">
        <f t="array" ref="M8388">IFERROR(INDEX(tblConsorcios[Valor da Carta (R$)],MOD($J8388,ROWS(tblConsorcios[Produto]))+1),"")</f>
        <v>550000</v>
      </c>
      <c r="N8388" s="2" cm="1">
        <f t="array" ref="N8388">IFERROR(INDEX(tblConsorcios[Prazo (meses)],MOD($J8388,ROWS(tblConsorcios[Produto]))+1),"")</f>
        <v>220</v>
      </c>
      <c r="O8388" s="20" cm="1">
        <f t="array" ref="O8388">IFERROR(INDEX(tblConsorcios[Parcela Mensal (R$)],MOD($J8388,ROWS(tblConsorcios[Produto]))+1),"")</f>
        <v>3195</v>
      </c>
      <c r="P8388" s="20" t="str" cm="1">
        <f t="array" ref="P8388">IFERROR(INDEX(tblClientes[Dividendo Mensal (R$)],INT($J8388/ROWS(tblConsorcios[Produto]))+1),"")</f>
        <v/>
      </c>
      <c r="Q8388" s="20" t="str">
        <f t="shared" si="394"/>
        <v/>
      </c>
      <c r="R8388">
        <f t="shared" si="395"/>
        <v>0</v>
      </c>
    </row>
    <row r="8389" spans="10:18" x14ac:dyDescent="0.2">
      <c r="J8389">
        <f t="shared" si="393"/>
        <v>8387</v>
      </c>
      <c r="K8389" t="str" cm="1">
        <f t="array" ref="K8389">IFERROR(INDEX(tblClientes[Cliente],INT($J8389/ROWS(tblConsorcios[Produto]))+1),"")</f>
        <v/>
      </c>
      <c r="L8389" t="str" cm="1">
        <f t="array" ref="L8389">IFERROR(INDEX(tblConsorcios[Produto],MOD($J8389,ROWS(tblConsorcios[Produto]))+1),"")</f>
        <v>Imóvel IE550 – 200m</v>
      </c>
      <c r="M8389" s="20" cm="1">
        <f t="array" ref="M8389">IFERROR(INDEX(tblConsorcios[Valor da Carta (R$)],MOD($J8389,ROWS(tblConsorcios[Produto]))+1),"")</f>
        <v>550000</v>
      </c>
      <c r="N8389" s="2" cm="1">
        <f t="array" ref="N8389">IFERROR(INDEX(tblConsorcios[Prazo (meses)],MOD($J8389,ROWS(tblConsorcios[Produto]))+1),"")</f>
        <v>200</v>
      </c>
      <c r="O8389" s="20" cm="1">
        <f t="array" ref="O8389">IFERROR(INDEX(tblConsorcios[Parcela Mensal (R$)],MOD($J8389,ROWS(tblConsorcios[Produto]))+1),"")</f>
        <v>3487</v>
      </c>
      <c r="P8389" s="20" t="str" cm="1">
        <f t="array" ref="P8389">IFERROR(INDEX(tblClientes[Dividendo Mensal (R$)],INT($J8389/ROWS(tblConsorcios[Produto]))+1),"")</f>
        <v/>
      </c>
      <c r="Q8389" s="20" t="str">
        <f t="shared" si="394"/>
        <v/>
      </c>
      <c r="R8389">
        <f t="shared" si="395"/>
        <v>0</v>
      </c>
    </row>
    <row r="8390" spans="10:18" x14ac:dyDescent="0.2">
      <c r="J8390">
        <f t="shared" si="393"/>
        <v>8388</v>
      </c>
      <c r="K8390" t="str" cm="1">
        <f t="array" ref="K8390">IFERROR(INDEX(tblClientes[Cliente],INT($J8390/ROWS(tblConsorcios[Produto]))+1),"")</f>
        <v/>
      </c>
      <c r="L8390" t="str" cm="1">
        <f t="array" ref="L8390">IFERROR(INDEX(tblConsorcios[Produto],MOD($J8390,ROWS(tblConsorcios[Produto]))+1),"")</f>
        <v>Imóvel IE530 – 240m</v>
      </c>
      <c r="M8390" s="20" cm="1">
        <f t="array" ref="M8390">IFERROR(INDEX(tblConsorcios[Valor da Carta (R$)],MOD($J8390,ROWS(tblConsorcios[Produto]))+1),"")</f>
        <v>530000</v>
      </c>
      <c r="N8390" s="2" cm="1">
        <f t="array" ref="N8390">IFERROR(INDEX(tblConsorcios[Prazo (meses)],MOD($J8390,ROWS(tblConsorcios[Produto]))+1),"")</f>
        <v>240</v>
      </c>
      <c r="O8390" s="20" cm="1">
        <f t="array" ref="O8390">IFERROR(INDEX(tblConsorcios[Parcela Mensal (R$)],MOD($J8390,ROWS(tblConsorcios[Produto]))+1),"")</f>
        <v>2844.33</v>
      </c>
      <c r="P8390" s="20" t="str" cm="1">
        <f t="array" ref="P8390">IFERROR(INDEX(tblClientes[Dividendo Mensal (R$)],INT($J8390/ROWS(tblConsorcios[Produto]))+1),"")</f>
        <v/>
      </c>
      <c r="Q8390" s="20" t="str">
        <f t="shared" si="394"/>
        <v/>
      </c>
      <c r="R8390">
        <f t="shared" si="395"/>
        <v>0</v>
      </c>
    </row>
    <row r="8391" spans="10:18" x14ac:dyDescent="0.2">
      <c r="J8391">
        <f t="shared" si="393"/>
        <v>8389</v>
      </c>
      <c r="K8391" t="str" cm="1">
        <f t="array" ref="K8391">IFERROR(INDEX(tblClientes[Cliente],INT($J8391/ROWS(tblConsorcios[Produto]))+1),"")</f>
        <v/>
      </c>
      <c r="L8391" t="str" cm="1">
        <f t="array" ref="L8391">IFERROR(INDEX(tblConsorcios[Produto],MOD($J8391,ROWS(tblConsorcios[Produto]))+1),"")</f>
        <v>Imóvel IE530 – 220m</v>
      </c>
      <c r="M8391" s="20" cm="1">
        <f t="array" ref="M8391">IFERROR(INDEX(tblConsorcios[Valor da Carta (R$)],MOD($J8391,ROWS(tblConsorcios[Produto]))+1),"")</f>
        <v>530000</v>
      </c>
      <c r="N8391" s="2" cm="1">
        <f t="array" ref="N8391">IFERROR(INDEX(tblConsorcios[Prazo (meses)],MOD($J8391,ROWS(tblConsorcios[Produto]))+1),"")</f>
        <v>220</v>
      </c>
      <c r="O8391" s="20" cm="1">
        <f t="array" ref="O8391">IFERROR(INDEX(tblConsorcios[Parcela Mensal (R$)],MOD($J8391,ROWS(tblConsorcios[Produto]))+1),"")</f>
        <v>3078.82</v>
      </c>
      <c r="P8391" s="20" t="str" cm="1">
        <f t="array" ref="P8391">IFERROR(INDEX(tblClientes[Dividendo Mensal (R$)],INT($J8391/ROWS(tblConsorcios[Produto]))+1),"")</f>
        <v/>
      </c>
      <c r="Q8391" s="20" t="str">
        <f t="shared" si="394"/>
        <v/>
      </c>
      <c r="R8391">
        <f t="shared" si="395"/>
        <v>0</v>
      </c>
    </row>
    <row r="8392" spans="10:18" x14ac:dyDescent="0.2">
      <c r="J8392">
        <f t="shared" si="393"/>
        <v>8390</v>
      </c>
      <c r="K8392" t="str" cm="1">
        <f t="array" ref="K8392">IFERROR(INDEX(tblClientes[Cliente],INT($J8392/ROWS(tblConsorcios[Produto]))+1),"")</f>
        <v/>
      </c>
      <c r="L8392" t="str" cm="1">
        <f t="array" ref="L8392">IFERROR(INDEX(tblConsorcios[Produto],MOD($J8392,ROWS(tblConsorcios[Produto]))+1),"")</f>
        <v>Imóvel IE530 – 200m</v>
      </c>
      <c r="M8392" s="20" cm="1">
        <f t="array" ref="M8392">IFERROR(INDEX(tblConsorcios[Valor da Carta (R$)],MOD($J8392,ROWS(tblConsorcios[Produto]))+1),"")</f>
        <v>530000</v>
      </c>
      <c r="N8392" s="2" cm="1">
        <f t="array" ref="N8392">IFERROR(INDEX(tblConsorcios[Prazo (meses)],MOD($J8392,ROWS(tblConsorcios[Produto]))+1),"")</f>
        <v>200</v>
      </c>
      <c r="O8392" s="20" cm="1">
        <f t="array" ref="O8392">IFERROR(INDEX(tblConsorcios[Parcela Mensal (R$)],MOD($J8392,ROWS(tblConsorcios[Produto]))+1),"")</f>
        <v>3360.2</v>
      </c>
      <c r="P8392" s="20" t="str" cm="1">
        <f t="array" ref="P8392">IFERROR(INDEX(tblClientes[Dividendo Mensal (R$)],INT($J8392/ROWS(tblConsorcios[Produto]))+1),"")</f>
        <v/>
      </c>
      <c r="Q8392" s="20" t="str">
        <f t="shared" si="394"/>
        <v/>
      </c>
      <c r="R8392">
        <f t="shared" si="395"/>
        <v>0</v>
      </c>
    </row>
    <row r="8393" spans="10:18" x14ac:dyDescent="0.2">
      <c r="J8393">
        <f t="shared" si="393"/>
        <v>8391</v>
      </c>
      <c r="K8393" t="str" cm="1">
        <f t="array" ref="K8393">IFERROR(INDEX(tblClientes[Cliente],INT($J8393/ROWS(tblConsorcios[Produto]))+1),"")</f>
        <v/>
      </c>
      <c r="L8393" t="str" cm="1">
        <f t="array" ref="L8393">IFERROR(INDEX(tblConsorcios[Produto],MOD($J8393,ROWS(tblConsorcios[Produto]))+1),"")</f>
        <v>Imóvel IE500 – 240m</v>
      </c>
      <c r="M8393" s="20" cm="1">
        <f t="array" ref="M8393">IFERROR(INDEX(tblConsorcios[Valor da Carta (R$)],MOD($J8393,ROWS(tblConsorcios[Produto]))+1),"")</f>
        <v>500000</v>
      </c>
      <c r="N8393" s="2" cm="1">
        <f t="array" ref="N8393">IFERROR(INDEX(tblConsorcios[Prazo (meses)],MOD($J8393,ROWS(tblConsorcios[Produto]))+1),"")</f>
        <v>240</v>
      </c>
      <c r="O8393" s="20" cm="1">
        <f t="array" ref="O8393">IFERROR(INDEX(tblConsorcios[Parcela Mensal (R$)],MOD($J8393,ROWS(tblConsorcios[Produto]))+1),"")</f>
        <v>2683.33</v>
      </c>
      <c r="P8393" s="20" t="str" cm="1">
        <f t="array" ref="P8393">IFERROR(INDEX(tblClientes[Dividendo Mensal (R$)],INT($J8393/ROWS(tblConsorcios[Produto]))+1),"")</f>
        <v/>
      </c>
      <c r="Q8393" s="20" t="str">
        <f t="shared" si="394"/>
        <v/>
      </c>
      <c r="R8393">
        <f t="shared" si="395"/>
        <v>0</v>
      </c>
    </row>
    <row r="8394" spans="10:18" x14ac:dyDescent="0.2">
      <c r="J8394">
        <f t="shared" si="393"/>
        <v>8392</v>
      </c>
      <c r="K8394" t="str" cm="1">
        <f t="array" ref="K8394">IFERROR(INDEX(tblClientes[Cliente],INT($J8394/ROWS(tblConsorcios[Produto]))+1),"")</f>
        <v/>
      </c>
      <c r="L8394" t="str" cm="1">
        <f t="array" ref="L8394">IFERROR(INDEX(tblConsorcios[Produto],MOD($J8394,ROWS(tblConsorcios[Produto]))+1),"")</f>
        <v>Imóvel IE500 – 220m</v>
      </c>
      <c r="M8394" s="20" cm="1">
        <f t="array" ref="M8394">IFERROR(INDEX(tblConsorcios[Valor da Carta (R$)],MOD($J8394,ROWS(tblConsorcios[Produto]))+1),"")</f>
        <v>500000</v>
      </c>
      <c r="N8394" s="2" cm="1">
        <f t="array" ref="N8394">IFERROR(INDEX(tblConsorcios[Prazo (meses)],MOD($J8394,ROWS(tblConsorcios[Produto]))+1),"")</f>
        <v>220</v>
      </c>
      <c r="O8394" s="20" cm="1">
        <f t="array" ref="O8394">IFERROR(INDEX(tblConsorcios[Parcela Mensal (R$)],MOD($J8394,ROWS(tblConsorcios[Produto]))+1),"")</f>
        <v>2904.55</v>
      </c>
      <c r="P8394" s="20" t="str" cm="1">
        <f t="array" ref="P8394">IFERROR(INDEX(tblClientes[Dividendo Mensal (R$)],INT($J8394/ROWS(tblConsorcios[Produto]))+1),"")</f>
        <v/>
      </c>
      <c r="Q8394" s="20" t="str">
        <f t="shared" si="394"/>
        <v/>
      </c>
      <c r="R8394">
        <f t="shared" si="395"/>
        <v>0</v>
      </c>
    </row>
    <row r="8395" spans="10:18" x14ac:dyDescent="0.2">
      <c r="J8395">
        <f t="shared" si="393"/>
        <v>8393</v>
      </c>
      <c r="K8395" t="str" cm="1">
        <f t="array" ref="K8395">IFERROR(INDEX(tblClientes[Cliente],INT($J8395/ROWS(tblConsorcios[Produto]))+1),"")</f>
        <v/>
      </c>
      <c r="L8395" t="str" cm="1">
        <f t="array" ref="L8395">IFERROR(INDEX(tblConsorcios[Produto],MOD($J8395,ROWS(tblConsorcios[Produto]))+1),"")</f>
        <v>Imóvel IE500 – 200m</v>
      </c>
      <c r="M8395" s="20" cm="1">
        <f t="array" ref="M8395">IFERROR(INDEX(tblConsorcios[Valor da Carta (R$)],MOD($J8395,ROWS(tblConsorcios[Produto]))+1),"")</f>
        <v>500000</v>
      </c>
      <c r="N8395" s="2" cm="1">
        <f t="array" ref="N8395">IFERROR(INDEX(tblConsorcios[Prazo (meses)],MOD($J8395,ROWS(tblConsorcios[Produto]))+1),"")</f>
        <v>200</v>
      </c>
      <c r="O8395" s="20" cm="1">
        <f t="array" ref="O8395">IFERROR(INDEX(tblConsorcios[Parcela Mensal (R$)],MOD($J8395,ROWS(tblConsorcios[Produto]))+1),"")</f>
        <v>3170</v>
      </c>
      <c r="P8395" s="20" t="str" cm="1">
        <f t="array" ref="P8395">IFERROR(INDEX(tblClientes[Dividendo Mensal (R$)],INT($J8395/ROWS(tblConsorcios[Produto]))+1),"")</f>
        <v/>
      </c>
      <c r="Q8395" s="20" t="str">
        <f t="shared" si="394"/>
        <v/>
      </c>
      <c r="R8395">
        <f t="shared" si="395"/>
        <v>0</v>
      </c>
    </row>
    <row r="8396" spans="10:18" x14ac:dyDescent="0.2">
      <c r="J8396">
        <f t="shared" si="393"/>
        <v>8394</v>
      </c>
      <c r="K8396" t="str" cm="1">
        <f t="array" ref="K8396">IFERROR(INDEX(tblClientes[Cliente],INT($J8396/ROWS(tblConsorcios[Produto]))+1),"")</f>
        <v/>
      </c>
      <c r="L8396" t="str" cm="1">
        <f t="array" ref="L8396">IFERROR(INDEX(tblConsorcios[Produto],MOD($J8396,ROWS(tblConsorcios[Produto]))+1),"")</f>
        <v>Imóvel IE480 – 240m</v>
      </c>
      <c r="M8396" s="20" cm="1">
        <f t="array" ref="M8396">IFERROR(INDEX(tblConsorcios[Valor da Carta (R$)],MOD($J8396,ROWS(tblConsorcios[Produto]))+1),"")</f>
        <v>480000</v>
      </c>
      <c r="N8396" s="2" cm="1">
        <f t="array" ref="N8396">IFERROR(INDEX(tblConsorcios[Prazo (meses)],MOD($J8396,ROWS(tblConsorcios[Produto]))+1),"")</f>
        <v>240</v>
      </c>
      <c r="O8396" s="20" cm="1">
        <f t="array" ref="O8396">IFERROR(INDEX(tblConsorcios[Parcela Mensal (R$)],MOD($J8396,ROWS(tblConsorcios[Produto]))+1),"")</f>
        <v>2576</v>
      </c>
      <c r="P8396" s="20" t="str" cm="1">
        <f t="array" ref="P8396">IFERROR(INDEX(tblClientes[Dividendo Mensal (R$)],INT($J8396/ROWS(tblConsorcios[Produto]))+1),"")</f>
        <v/>
      </c>
      <c r="Q8396" s="20" t="str">
        <f t="shared" si="394"/>
        <v/>
      </c>
      <c r="R8396">
        <f t="shared" si="395"/>
        <v>0</v>
      </c>
    </row>
    <row r="8397" spans="10:18" x14ac:dyDescent="0.2">
      <c r="J8397">
        <f t="shared" si="393"/>
        <v>8395</v>
      </c>
      <c r="K8397" t="str" cm="1">
        <f t="array" ref="K8397">IFERROR(INDEX(tblClientes[Cliente],INT($J8397/ROWS(tblConsorcios[Produto]))+1),"")</f>
        <v/>
      </c>
      <c r="L8397" t="str" cm="1">
        <f t="array" ref="L8397">IFERROR(INDEX(tblConsorcios[Produto],MOD($J8397,ROWS(tblConsorcios[Produto]))+1),"")</f>
        <v>Imóvel IE480 – 220m</v>
      </c>
      <c r="M8397" s="20" cm="1">
        <f t="array" ref="M8397">IFERROR(INDEX(tblConsorcios[Valor da Carta (R$)],MOD($J8397,ROWS(tblConsorcios[Produto]))+1),"")</f>
        <v>480000</v>
      </c>
      <c r="N8397" s="2" cm="1">
        <f t="array" ref="N8397">IFERROR(INDEX(tblConsorcios[Prazo (meses)],MOD($J8397,ROWS(tblConsorcios[Produto]))+1),"")</f>
        <v>220</v>
      </c>
      <c r="O8397" s="20" cm="1">
        <f t="array" ref="O8397">IFERROR(INDEX(tblConsorcios[Parcela Mensal (R$)],MOD($J8397,ROWS(tblConsorcios[Produto]))+1),"")</f>
        <v>2788.36</v>
      </c>
      <c r="P8397" s="20" t="str" cm="1">
        <f t="array" ref="P8397">IFERROR(INDEX(tblClientes[Dividendo Mensal (R$)],INT($J8397/ROWS(tblConsorcios[Produto]))+1),"")</f>
        <v/>
      </c>
      <c r="Q8397" s="20" t="str">
        <f t="shared" si="394"/>
        <v/>
      </c>
      <c r="R8397">
        <f t="shared" si="395"/>
        <v>0</v>
      </c>
    </row>
    <row r="8398" spans="10:18" x14ac:dyDescent="0.2">
      <c r="J8398">
        <f t="shared" si="393"/>
        <v>8396</v>
      </c>
      <c r="K8398" t="str" cm="1">
        <f t="array" ref="K8398">IFERROR(INDEX(tblClientes[Cliente],INT($J8398/ROWS(tblConsorcios[Produto]))+1),"")</f>
        <v/>
      </c>
      <c r="L8398" t="str" cm="1">
        <f t="array" ref="L8398">IFERROR(INDEX(tblConsorcios[Produto],MOD($J8398,ROWS(tblConsorcios[Produto]))+1),"")</f>
        <v>Imóvel IE480 – 200m</v>
      </c>
      <c r="M8398" s="20" cm="1">
        <f t="array" ref="M8398">IFERROR(INDEX(tblConsorcios[Valor da Carta (R$)],MOD($J8398,ROWS(tblConsorcios[Produto]))+1),"")</f>
        <v>480000</v>
      </c>
      <c r="N8398" s="2" cm="1">
        <f t="array" ref="N8398">IFERROR(INDEX(tblConsorcios[Prazo (meses)],MOD($J8398,ROWS(tblConsorcios[Produto]))+1),"")</f>
        <v>200</v>
      </c>
      <c r="O8398" s="20" cm="1">
        <f t="array" ref="O8398">IFERROR(INDEX(tblConsorcios[Parcela Mensal (R$)],MOD($J8398,ROWS(tblConsorcios[Produto]))+1),"")</f>
        <v>3043.2</v>
      </c>
      <c r="P8398" s="20" t="str" cm="1">
        <f t="array" ref="P8398">IFERROR(INDEX(tblClientes[Dividendo Mensal (R$)],INT($J8398/ROWS(tblConsorcios[Produto]))+1),"")</f>
        <v/>
      </c>
      <c r="Q8398" s="20" t="str">
        <f t="shared" si="394"/>
        <v/>
      </c>
      <c r="R8398">
        <f t="shared" si="395"/>
        <v>0</v>
      </c>
    </row>
    <row r="8399" spans="10:18" x14ac:dyDescent="0.2">
      <c r="J8399">
        <f t="shared" si="393"/>
        <v>8397</v>
      </c>
      <c r="K8399" t="str" cm="1">
        <f t="array" ref="K8399">IFERROR(INDEX(tblClientes[Cliente],INT($J8399/ROWS(tblConsorcios[Produto]))+1),"")</f>
        <v/>
      </c>
      <c r="L8399" t="str" cm="1">
        <f t="array" ref="L8399">IFERROR(INDEX(tblConsorcios[Produto],MOD($J8399,ROWS(tblConsorcios[Produto]))+1),"")</f>
        <v>Imóvel IE450 – 240m</v>
      </c>
      <c r="M8399" s="20" cm="1">
        <f t="array" ref="M8399">IFERROR(INDEX(tblConsorcios[Valor da Carta (R$)],MOD($J8399,ROWS(tblConsorcios[Produto]))+1),"")</f>
        <v>450000</v>
      </c>
      <c r="N8399" s="2" cm="1">
        <f t="array" ref="N8399">IFERROR(INDEX(tblConsorcios[Prazo (meses)],MOD($J8399,ROWS(tblConsorcios[Produto]))+1),"")</f>
        <v>240</v>
      </c>
      <c r="O8399" s="20" cm="1">
        <f t="array" ref="O8399">IFERROR(INDEX(tblConsorcios[Parcela Mensal (R$)],MOD($J8399,ROWS(tblConsorcios[Produto]))+1),"")</f>
        <v>2415</v>
      </c>
      <c r="P8399" s="20" t="str" cm="1">
        <f t="array" ref="P8399">IFERROR(INDEX(tblClientes[Dividendo Mensal (R$)],INT($J8399/ROWS(tblConsorcios[Produto]))+1),"")</f>
        <v/>
      </c>
      <c r="Q8399" s="20" t="str">
        <f t="shared" si="394"/>
        <v/>
      </c>
      <c r="R8399">
        <f t="shared" si="395"/>
        <v>0</v>
      </c>
    </row>
    <row r="8400" spans="10:18" x14ac:dyDescent="0.2">
      <c r="J8400">
        <f t="shared" si="393"/>
        <v>8398</v>
      </c>
      <c r="K8400" t="str" cm="1">
        <f t="array" ref="K8400">IFERROR(INDEX(tblClientes[Cliente],INT($J8400/ROWS(tblConsorcios[Produto]))+1),"")</f>
        <v/>
      </c>
      <c r="L8400" t="str" cm="1">
        <f t="array" ref="L8400">IFERROR(INDEX(tblConsorcios[Produto],MOD($J8400,ROWS(tblConsorcios[Produto]))+1),"")</f>
        <v>Imóvel IE450 – 220m</v>
      </c>
      <c r="M8400" s="20" cm="1">
        <f t="array" ref="M8400">IFERROR(INDEX(tblConsorcios[Valor da Carta (R$)],MOD($J8400,ROWS(tblConsorcios[Produto]))+1),"")</f>
        <v>450000</v>
      </c>
      <c r="N8400" s="2" cm="1">
        <f t="array" ref="N8400">IFERROR(INDEX(tblConsorcios[Prazo (meses)],MOD($J8400,ROWS(tblConsorcios[Produto]))+1),"")</f>
        <v>220</v>
      </c>
      <c r="O8400" s="20" cm="1">
        <f t="array" ref="O8400">IFERROR(INDEX(tblConsorcios[Parcela Mensal (R$)],MOD($J8400,ROWS(tblConsorcios[Produto]))+1),"")</f>
        <v>2614.09</v>
      </c>
      <c r="P8400" s="20" t="str" cm="1">
        <f t="array" ref="P8400">IFERROR(INDEX(tblClientes[Dividendo Mensal (R$)],INT($J8400/ROWS(tblConsorcios[Produto]))+1),"")</f>
        <v/>
      </c>
      <c r="Q8400" s="20" t="str">
        <f t="shared" si="394"/>
        <v/>
      </c>
      <c r="R8400">
        <f t="shared" si="395"/>
        <v>0</v>
      </c>
    </row>
    <row r="8401" spans="10:18" x14ac:dyDescent="0.2">
      <c r="J8401">
        <f t="shared" si="393"/>
        <v>8399</v>
      </c>
      <c r="K8401" t="str" cm="1">
        <f t="array" ref="K8401">IFERROR(INDEX(tblClientes[Cliente],INT($J8401/ROWS(tblConsorcios[Produto]))+1),"")</f>
        <v/>
      </c>
      <c r="L8401" t="str" cm="1">
        <f t="array" ref="L8401">IFERROR(INDEX(tblConsorcios[Produto],MOD($J8401,ROWS(tblConsorcios[Produto]))+1),"")</f>
        <v>Imóvel IE450 – 200m</v>
      </c>
      <c r="M8401" s="20" cm="1">
        <f t="array" ref="M8401">IFERROR(INDEX(tblConsorcios[Valor da Carta (R$)],MOD($J8401,ROWS(tblConsorcios[Produto]))+1),"")</f>
        <v>450000</v>
      </c>
      <c r="N8401" s="2" cm="1">
        <f t="array" ref="N8401">IFERROR(INDEX(tblConsorcios[Prazo (meses)],MOD($J8401,ROWS(tblConsorcios[Produto]))+1),"")</f>
        <v>200</v>
      </c>
      <c r="O8401" s="20" cm="1">
        <f t="array" ref="O8401">IFERROR(INDEX(tblConsorcios[Parcela Mensal (R$)],MOD($J8401,ROWS(tblConsorcios[Produto]))+1),"")</f>
        <v>2853</v>
      </c>
      <c r="P8401" s="20" t="str" cm="1">
        <f t="array" ref="P8401">IFERROR(INDEX(tblClientes[Dividendo Mensal (R$)],INT($J8401/ROWS(tblConsorcios[Produto]))+1),"")</f>
        <v/>
      </c>
      <c r="Q8401" s="20" t="str">
        <f t="shared" si="394"/>
        <v/>
      </c>
      <c r="R8401">
        <f t="shared" si="395"/>
        <v>0</v>
      </c>
    </row>
    <row r="8402" spans="10:18" x14ac:dyDescent="0.2">
      <c r="J8402">
        <f t="shared" si="393"/>
        <v>8400</v>
      </c>
      <c r="K8402" t="str" cm="1">
        <f t="array" ref="K8402">IFERROR(INDEX(tblClientes[Cliente],INT($J8402/ROWS(tblConsorcios[Produto]))+1),"")</f>
        <v/>
      </c>
      <c r="L8402" t="str" cm="1">
        <f t="array" ref="L8402">IFERROR(INDEX(tblConsorcios[Produto],MOD($J8402,ROWS(tblConsorcios[Produto]))+1),"")</f>
        <v>Imóvel IE430 – 240m</v>
      </c>
      <c r="M8402" s="20" cm="1">
        <f t="array" ref="M8402">IFERROR(INDEX(tblConsorcios[Valor da Carta (R$)],MOD($J8402,ROWS(tblConsorcios[Produto]))+1),"")</f>
        <v>430000</v>
      </c>
      <c r="N8402" s="2" cm="1">
        <f t="array" ref="N8402">IFERROR(INDEX(tblConsorcios[Prazo (meses)],MOD($J8402,ROWS(tblConsorcios[Produto]))+1),"")</f>
        <v>240</v>
      </c>
      <c r="O8402" s="20" cm="1">
        <f t="array" ref="O8402">IFERROR(INDEX(tblConsorcios[Parcela Mensal (R$)],MOD($J8402,ROWS(tblConsorcios[Produto]))+1),"")</f>
        <v>2307.67</v>
      </c>
      <c r="P8402" s="20" t="str" cm="1">
        <f t="array" ref="P8402">IFERROR(INDEX(tblClientes[Dividendo Mensal (R$)],INT($J8402/ROWS(tblConsorcios[Produto]))+1),"")</f>
        <v/>
      </c>
      <c r="Q8402" s="20" t="str">
        <f t="shared" si="394"/>
        <v/>
      </c>
      <c r="R8402">
        <f t="shared" si="395"/>
        <v>0</v>
      </c>
    </row>
    <row r="8403" spans="10:18" x14ac:dyDescent="0.2">
      <c r="J8403">
        <f t="shared" si="393"/>
        <v>8401</v>
      </c>
      <c r="K8403" t="str" cm="1">
        <f t="array" ref="K8403">IFERROR(INDEX(tblClientes[Cliente],INT($J8403/ROWS(tblConsorcios[Produto]))+1),"")</f>
        <v/>
      </c>
      <c r="L8403" t="str" cm="1">
        <f t="array" ref="L8403">IFERROR(INDEX(tblConsorcios[Produto],MOD($J8403,ROWS(tblConsorcios[Produto]))+1),"")</f>
        <v>Imóvel IE430 – 220m</v>
      </c>
      <c r="M8403" s="20" cm="1">
        <f t="array" ref="M8403">IFERROR(INDEX(tblConsorcios[Valor da Carta (R$)],MOD($J8403,ROWS(tblConsorcios[Produto]))+1),"")</f>
        <v>430000</v>
      </c>
      <c r="N8403" s="2" cm="1">
        <f t="array" ref="N8403">IFERROR(INDEX(tblConsorcios[Prazo (meses)],MOD($J8403,ROWS(tblConsorcios[Produto]))+1),"")</f>
        <v>220</v>
      </c>
      <c r="O8403" s="20" cm="1">
        <f t="array" ref="O8403">IFERROR(INDEX(tblConsorcios[Parcela Mensal (R$)],MOD($J8403,ROWS(tblConsorcios[Produto]))+1),"")</f>
        <v>2497.91</v>
      </c>
      <c r="P8403" s="20" t="str" cm="1">
        <f t="array" ref="P8403">IFERROR(INDEX(tblClientes[Dividendo Mensal (R$)],INT($J8403/ROWS(tblConsorcios[Produto]))+1),"")</f>
        <v/>
      </c>
      <c r="Q8403" s="20" t="str">
        <f t="shared" si="394"/>
        <v/>
      </c>
      <c r="R8403">
        <f t="shared" si="395"/>
        <v>0</v>
      </c>
    </row>
    <row r="8404" spans="10:18" x14ac:dyDescent="0.2">
      <c r="J8404">
        <f t="shared" si="393"/>
        <v>8402</v>
      </c>
      <c r="K8404" t="str" cm="1">
        <f t="array" ref="K8404">IFERROR(INDEX(tblClientes[Cliente],INT($J8404/ROWS(tblConsorcios[Produto]))+1),"")</f>
        <v/>
      </c>
      <c r="L8404" t="str" cm="1">
        <f t="array" ref="L8404">IFERROR(INDEX(tblConsorcios[Produto],MOD($J8404,ROWS(tblConsorcios[Produto]))+1),"")</f>
        <v>Imóvel IE430 – 200m</v>
      </c>
      <c r="M8404" s="20" cm="1">
        <f t="array" ref="M8404">IFERROR(INDEX(tblConsorcios[Valor da Carta (R$)],MOD($J8404,ROWS(tblConsorcios[Produto]))+1),"")</f>
        <v>430000</v>
      </c>
      <c r="N8404" s="2" cm="1">
        <f t="array" ref="N8404">IFERROR(INDEX(tblConsorcios[Prazo (meses)],MOD($J8404,ROWS(tblConsorcios[Produto]))+1),"")</f>
        <v>200</v>
      </c>
      <c r="O8404" s="20" cm="1">
        <f t="array" ref="O8404">IFERROR(INDEX(tblConsorcios[Parcela Mensal (R$)],MOD($J8404,ROWS(tblConsorcios[Produto]))+1),"")</f>
        <v>2726.2</v>
      </c>
      <c r="P8404" s="20" t="str" cm="1">
        <f t="array" ref="P8404">IFERROR(INDEX(tblClientes[Dividendo Mensal (R$)],INT($J8404/ROWS(tblConsorcios[Produto]))+1),"")</f>
        <v/>
      </c>
      <c r="Q8404" s="20" t="str">
        <f t="shared" si="394"/>
        <v/>
      </c>
      <c r="R8404">
        <f t="shared" si="395"/>
        <v>0</v>
      </c>
    </row>
    <row r="8405" spans="10:18" x14ac:dyDescent="0.2">
      <c r="J8405">
        <f t="shared" si="393"/>
        <v>8403</v>
      </c>
      <c r="K8405" t="str" cm="1">
        <f t="array" ref="K8405">IFERROR(INDEX(tblClientes[Cliente],INT($J8405/ROWS(tblConsorcios[Produto]))+1),"")</f>
        <v/>
      </c>
      <c r="L8405" t="str" cm="1">
        <f t="array" ref="L8405">IFERROR(INDEX(tblConsorcios[Produto],MOD($J8405,ROWS(tblConsorcios[Produto]))+1),"")</f>
        <v>Imóvel IE400 – 240m</v>
      </c>
      <c r="M8405" s="20" cm="1">
        <f t="array" ref="M8405">IFERROR(INDEX(tblConsorcios[Valor da Carta (R$)],MOD($J8405,ROWS(tblConsorcios[Produto]))+1),"")</f>
        <v>400000</v>
      </c>
      <c r="N8405" s="2" cm="1">
        <f t="array" ref="N8405">IFERROR(INDEX(tblConsorcios[Prazo (meses)],MOD($J8405,ROWS(tblConsorcios[Produto]))+1),"")</f>
        <v>240</v>
      </c>
      <c r="O8405" s="20" cm="1">
        <f t="array" ref="O8405">IFERROR(INDEX(tblConsorcios[Parcela Mensal (R$)],MOD($J8405,ROWS(tblConsorcios[Produto]))+1),"")</f>
        <v>2146.67</v>
      </c>
      <c r="P8405" s="20" t="str" cm="1">
        <f t="array" ref="P8405">IFERROR(INDEX(tblClientes[Dividendo Mensal (R$)],INT($J8405/ROWS(tblConsorcios[Produto]))+1),"")</f>
        <v/>
      </c>
      <c r="Q8405" s="20" t="str">
        <f t="shared" si="394"/>
        <v/>
      </c>
      <c r="R8405">
        <f t="shared" si="395"/>
        <v>0</v>
      </c>
    </row>
    <row r="8406" spans="10:18" x14ac:dyDescent="0.2">
      <c r="J8406">
        <f t="shared" si="393"/>
        <v>8404</v>
      </c>
      <c r="K8406" t="str" cm="1">
        <f t="array" ref="K8406">IFERROR(INDEX(tblClientes[Cliente],INT($J8406/ROWS(tblConsorcios[Produto]))+1),"")</f>
        <v/>
      </c>
      <c r="L8406" t="str" cm="1">
        <f t="array" ref="L8406">IFERROR(INDEX(tblConsorcios[Produto],MOD($J8406,ROWS(tblConsorcios[Produto]))+1),"")</f>
        <v>Imóvel IE400 – 220m</v>
      </c>
      <c r="M8406" s="20" cm="1">
        <f t="array" ref="M8406">IFERROR(INDEX(tblConsorcios[Valor da Carta (R$)],MOD($J8406,ROWS(tblConsorcios[Produto]))+1),"")</f>
        <v>400000</v>
      </c>
      <c r="N8406" s="2" cm="1">
        <f t="array" ref="N8406">IFERROR(INDEX(tblConsorcios[Prazo (meses)],MOD($J8406,ROWS(tblConsorcios[Produto]))+1),"")</f>
        <v>220</v>
      </c>
      <c r="O8406" s="20" cm="1">
        <f t="array" ref="O8406">IFERROR(INDEX(tblConsorcios[Parcela Mensal (R$)],MOD($J8406,ROWS(tblConsorcios[Produto]))+1),"")</f>
        <v>2323.64</v>
      </c>
      <c r="P8406" s="20" t="str" cm="1">
        <f t="array" ref="P8406">IFERROR(INDEX(tblClientes[Dividendo Mensal (R$)],INT($J8406/ROWS(tblConsorcios[Produto]))+1),"")</f>
        <v/>
      </c>
      <c r="Q8406" s="20" t="str">
        <f t="shared" si="394"/>
        <v/>
      </c>
      <c r="R8406">
        <f t="shared" si="395"/>
        <v>0</v>
      </c>
    </row>
    <row r="8407" spans="10:18" x14ac:dyDescent="0.2">
      <c r="J8407">
        <f t="shared" si="393"/>
        <v>8405</v>
      </c>
      <c r="K8407" t="str" cm="1">
        <f t="array" ref="K8407">IFERROR(INDEX(tblClientes[Cliente],INT($J8407/ROWS(tblConsorcios[Produto]))+1),"")</f>
        <v/>
      </c>
      <c r="L8407" t="str" cm="1">
        <f t="array" ref="L8407">IFERROR(INDEX(tblConsorcios[Produto],MOD($J8407,ROWS(tblConsorcios[Produto]))+1),"")</f>
        <v>Imóvel IE400 – 200m</v>
      </c>
      <c r="M8407" s="20" cm="1">
        <f t="array" ref="M8407">IFERROR(INDEX(tblConsorcios[Valor da Carta (R$)],MOD($J8407,ROWS(tblConsorcios[Produto]))+1),"")</f>
        <v>400000</v>
      </c>
      <c r="N8407" s="2" cm="1">
        <f t="array" ref="N8407">IFERROR(INDEX(tblConsorcios[Prazo (meses)],MOD($J8407,ROWS(tblConsorcios[Produto]))+1),"")</f>
        <v>200</v>
      </c>
      <c r="O8407" s="20" cm="1">
        <f t="array" ref="O8407">IFERROR(INDEX(tblConsorcios[Parcela Mensal (R$)],MOD($J8407,ROWS(tblConsorcios[Produto]))+1),"")</f>
        <v>2536</v>
      </c>
      <c r="P8407" s="20" t="str" cm="1">
        <f t="array" ref="P8407">IFERROR(INDEX(tblClientes[Dividendo Mensal (R$)],INT($J8407/ROWS(tblConsorcios[Produto]))+1),"")</f>
        <v/>
      </c>
      <c r="Q8407" s="20" t="str">
        <f t="shared" si="394"/>
        <v/>
      </c>
      <c r="R8407">
        <f t="shared" si="395"/>
        <v>0</v>
      </c>
    </row>
    <row r="8408" spans="10:18" x14ac:dyDescent="0.2">
      <c r="J8408">
        <f t="shared" si="393"/>
        <v>8406</v>
      </c>
      <c r="K8408" t="str" cm="1">
        <f t="array" ref="K8408">IFERROR(INDEX(tblClientes[Cliente],INT($J8408/ROWS(tblConsorcios[Produto]))+1),"")</f>
        <v/>
      </c>
      <c r="L8408" t="str" cm="1">
        <f t="array" ref="L8408">IFERROR(INDEX(tblConsorcios[Produto],MOD($J8408,ROWS(tblConsorcios[Produto]))+1),"")</f>
        <v>Imóvel IE380 – 240m</v>
      </c>
      <c r="M8408" s="20" cm="1">
        <f t="array" ref="M8408">IFERROR(INDEX(tblConsorcios[Valor da Carta (R$)],MOD($J8408,ROWS(tblConsorcios[Produto]))+1),"")</f>
        <v>380000</v>
      </c>
      <c r="N8408" s="2" cm="1">
        <f t="array" ref="N8408">IFERROR(INDEX(tblConsorcios[Prazo (meses)],MOD($J8408,ROWS(tblConsorcios[Produto]))+1),"")</f>
        <v>240</v>
      </c>
      <c r="O8408" s="20" cm="1">
        <f t="array" ref="O8408">IFERROR(INDEX(tblConsorcios[Parcela Mensal (R$)],MOD($J8408,ROWS(tblConsorcios[Produto]))+1),"")</f>
        <v>2039.33</v>
      </c>
      <c r="P8408" s="20" t="str" cm="1">
        <f t="array" ref="P8408">IFERROR(INDEX(tblClientes[Dividendo Mensal (R$)],INT($J8408/ROWS(tblConsorcios[Produto]))+1),"")</f>
        <v/>
      </c>
      <c r="Q8408" s="20" t="str">
        <f t="shared" si="394"/>
        <v/>
      </c>
      <c r="R8408">
        <f t="shared" si="395"/>
        <v>0</v>
      </c>
    </row>
    <row r="8409" spans="10:18" x14ac:dyDescent="0.2">
      <c r="J8409">
        <f t="shared" si="393"/>
        <v>8407</v>
      </c>
      <c r="K8409" t="str" cm="1">
        <f t="array" ref="K8409">IFERROR(INDEX(tblClientes[Cliente],INT($J8409/ROWS(tblConsorcios[Produto]))+1),"")</f>
        <v/>
      </c>
      <c r="L8409" t="str" cm="1">
        <f t="array" ref="L8409">IFERROR(INDEX(tblConsorcios[Produto],MOD($J8409,ROWS(tblConsorcios[Produto]))+1),"")</f>
        <v>Imóvel IE380 – 220m</v>
      </c>
      <c r="M8409" s="20" cm="1">
        <f t="array" ref="M8409">IFERROR(INDEX(tblConsorcios[Valor da Carta (R$)],MOD($J8409,ROWS(tblConsorcios[Produto]))+1),"")</f>
        <v>380000</v>
      </c>
      <c r="N8409" s="2" cm="1">
        <f t="array" ref="N8409">IFERROR(INDEX(tblConsorcios[Prazo (meses)],MOD($J8409,ROWS(tblConsorcios[Produto]))+1),"")</f>
        <v>220</v>
      </c>
      <c r="O8409" s="20" cm="1">
        <f t="array" ref="O8409">IFERROR(INDEX(tblConsorcios[Parcela Mensal (R$)],MOD($J8409,ROWS(tblConsorcios[Produto]))+1),"")</f>
        <v>2207.4499999999998</v>
      </c>
      <c r="P8409" s="20" t="str" cm="1">
        <f t="array" ref="P8409">IFERROR(INDEX(tblClientes[Dividendo Mensal (R$)],INT($J8409/ROWS(tblConsorcios[Produto]))+1),"")</f>
        <v/>
      </c>
      <c r="Q8409" s="20" t="str">
        <f t="shared" si="394"/>
        <v/>
      </c>
      <c r="R8409">
        <f t="shared" si="395"/>
        <v>0</v>
      </c>
    </row>
    <row r="8410" spans="10:18" x14ac:dyDescent="0.2">
      <c r="J8410">
        <f t="shared" si="393"/>
        <v>8408</v>
      </c>
      <c r="K8410" t="str" cm="1">
        <f t="array" ref="K8410">IFERROR(INDEX(tblClientes[Cliente],INT($J8410/ROWS(tblConsorcios[Produto]))+1),"")</f>
        <v/>
      </c>
      <c r="L8410" t="str" cm="1">
        <f t="array" ref="L8410">IFERROR(INDEX(tblConsorcios[Produto],MOD($J8410,ROWS(tblConsorcios[Produto]))+1),"")</f>
        <v>Imóvel IE380 – 200m</v>
      </c>
      <c r="M8410" s="20" cm="1">
        <f t="array" ref="M8410">IFERROR(INDEX(tblConsorcios[Valor da Carta (R$)],MOD($J8410,ROWS(tblConsorcios[Produto]))+1),"")</f>
        <v>380000</v>
      </c>
      <c r="N8410" s="2" cm="1">
        <f t="array" ref="N8410">IFERROR(INDEX(tblConsorcios[Prazo (meses)],MOD($J8410,ROWS(tblConsorcios[Produto]))+1),"")</f>
        <v>200</v>
      </c>
      <c r="O8410" s="20" cm="1">
        <f t="array" ref="O8410">IFERROR(INDEX(tblConsorcios[Parcela Mensal (R$)],MOD($J8410,ROWS(tblConsorcios[Produto]))+1),"")</f>
        <v>2409.1999999999998</v>
      </c>
      <c r="P8410" s="20" t="str" cm="1">
        <f t="array" ref="P8410">IFERROR(INDEX(tblClientes[Dividendo Mensal (R$)],INT($J8410/ROWS(tblConsorcios[Produto]))+1),"")</f>
        <v/>
      </c>
      <c r="Q8410" s="20" t="str">
        <f t="shared" si="394"/>
        <v/>
      </c>
      <c r="R8410">
        <f t="shared" si="395"/>
        <v>0</v>
      </c>
    </row>
    <row r="8411" spans="10:18" x14ac:dyDescent="0.2">
      <c r="J8411">
        <f t="shared" si="393"/>
        <v>8409</v>
      </c>
      <c r="K8411" t="str" cm="1">
        <f t="array" ref="K8411">IFERROR(INDEX(tblClientes[Cliente],INT($J8411/ROWS(tblConsorcios[Produto]))+1),"")</f>
        <v/>
      </c>
      <c r="L8411" t="str" cm="1">
        <f t="array" ref="L8411">IFERROR(INDEX(tblConsorcios[Produto],MOD($J8411,ROWS(tblConsorcios[Produto]))+1),"")</f>
        <v>Imóvel IE350 – 240m</v>
      </c>
      <c r="M8411" s="20" cm="1">
        <f t="array" ref="M8411">IFERROR(INDEX(tblConsorcios[Valor da Carta (R$)],MOD($J8411,ROWS(tblConsorcios[Produto]))+1),"")</f>
        <v>350000</v>
      </c>
      <c r="N8411" s="2" cm="1">
        <f t="array" ref="N8411">IFERROR(INDEX(tblConsorcios[Prazo (meses)],MOD($J8411,ROWS(tblConsorcios[Produto]))+1),"")</f>
        <v>240</v>
      </c>
      <c r="O8411" s="20" cm="1">
        <f t="array" ref="O8411">IFERROR(INDEX(tblConsorcios[Parcela Mensal (R$)],MOD($J8411,ROWS(tblConsorcios[Produto]))+1),"")</f>
        <v>1878.33</v>
      </c>
      <c r="P8411" s="20" t="str" cm="1">
        <f t="array" ref="P8411">IFERROR(INDEX(tblClientes[Dividendo Mensal (R$)],INT($J8411/ROWS(tblConsorcios[Produto]))+1),"")</f>
        <v/>
      </c>
      <c r="Q8411" s="20" t="str">
        <f t="shared" si="394"/>
        <v/>
      </c>
      <c r="R8411">
        <f t="shared" si="395"/>
        <v>0</v>
      </c>
    </row>
    <row r="8412" spans="10:18" x14ac:dyDescent="0.2">
      <c r="J8412">
        <f t="shared" si="393"/>
        <v>8410</v>
      </c>
      <c r="K8412" t="str" cm="1">
        <f t="array" ref="K8412">IFERROR(INDEX(tblClientes[Cliente],INT($J8412/ROWS(tblConsorcios[Produto]))+1),"")</f>
        <v/>
      </c>
      <c r="L8412" t="str" cm="1">
        <f t="array" ref="L8412">IFERROR(INDEX(tblConsorcios[Produto],MOD($J8412,ROWS(tblConsorcios[Produto]))+1),"")</f>
        <v>Imóvel IE350 – 220m</v>
      </c>
      <c r="M8412" s="20" cm="1">
        <f t="array" ref="M8412">IFERROR(INDEX(tblConsorcios[Valor da Carta (R$)],MOD($J8412,ROWS(tblConsorcios[Produto]))+1),"")</f>
        <v>350000</v>
      </c>
      <c r="N8412" s="2" cm="1">
        <f t="array" ref="N8412">IFERROR(INDEX(tblConsorcios[Prazo (meses)],MOD($J8412,ROWS(tblConsorcios[Produto]))+1),"")</f>
        <v>220</v>
      </c>
      <c r="O8412" s="20" cm="1">
        <f t="array" ref="O8412">IFERROR(INDEX(tblConsorcios[Parcela Mensal (R$)],MOD($J8412,ROWS(tblConsorcios[Produto]))+1),"")</f>
        <v>2033.18</v>
      </c>
      <c r="P8412" s="20" t="str" cm="1">
        <f t="array" ref="P8412">IFERROR(INDEX(tblClientes[Dividendo Mensal (R$)],INT($J8412/ROWS(tblConsorcios[Produto]))+1),"")</f>
        <v/>
      </c>
      <c r="Q8412" s="20" t="str">
        <f t="shared" si="394"/>
        <v/>
      </c>
      <c r="R8412">
        <f t="shared" si="395"/>
        <v>0</v>
      </c>
    </row>
    <row r="8413" spans="10:18" x14ac:dyDescent="0.2">
      <c r="J8413">
        <f t="shared" si="393"/>
        <v>8411</v>
      </c>
      <c r="K8413" t="str" cm="1">
        <f t="array" ref="K8413">IFERROR(INDEX(tblClientes[Cliente],INT($J8413/ROWS(tblConsorcios[Produto]))+1),"")</f>
        <v/>
      </c>
      <c r="L8413" t="str" cm="1">
        <f t="array" ref="L8413">IFERROR(INDEX(tblConsorcios[Produto],MOD($J8413,ROWS(tblConsorcios[Produto]))+1),"")</f>
        <v>Imóvel IE350 – 200m</v>
      </c>
      <c r="M8413" s="20" cm="1">
        <f t="array" ref="M8413">IFERROR(INDEX(tblConsorcios[Valor da Carta (R$)],MOD($J8413,ROWS(tblConsorcios[Produto]))+1),"")</f>
        <v>350000</v>
      </c>
      <c r="N8413" s="2" cm="1">
        <f t="array" ref="N8413">IFERROR(INDEX(tblConsorcios[Prazo (meses)],MOD($J8413,ROWS(tblConsorcios[Produto]))+1),"")</f>
        <v>200</v>
      </c>
      <c r="O8413" s="20" cm="1">
        <f t="array" ref="O8413">IFERROR(INDEX(tblConsorcios[Parcela Mensal (R$)],MOD($J8413,ROWS(tblConsorcios[Produto]))+1),"")</f>
        <v>2219</v>
      </c>
      <c r="P8413" s="20" t="str" cm="1">
        <f t="array" ref="P8413">IFERROR(INDEX(tblClientes[Dividendo Mensal (R$)],INT($J8413/ROWS(tblConsorcios[Produto]))+1),"")</f>
        <v/>
      </c>
      <c r="Q8413" s="20" t="str">
        <f t="shared" si="394"/>
        <v/>
      </c>
      <c r="R8413">
        <f t="shared" si="395"/>
        <v>0</v>
      </c>
    </row>
    <row r="8414" spans="10:18" x14ac:dyDescent="0.2">
      <c r="J8414">
        <f t="shared" si="393"/>
        <v>8412</v>
      </c>
      <c r="K8414" t="str" cm="1">
        <f t="array" ref="K8414">IFERROR(INDEX(tblClientes[Cliente],INT($J8414/ROWS(tblConsorcios[Produto]))+1),"")</f>
        <v/>
      </c>
      <c r="L8414" t="str" cm="1">
        <f t="array" ref="L8414">IFERROR(INDEX(tblConsorcios[Produto],MOD($J8414,ROWS(tblConsorcios[Produto]))+1),"")</f>
        <v>Imóvel IE330 – 240m</v>
      </c>
      <c r="M8414" s="20" cm="1">
        <f t="array" ref="M8414">IFERROR(INDEX(tblConsorcios[Valor da Carta (R$)],MOD($J8414,ROWS(tblConsorcios[Produto]))+1),"")</f>
        <v>330000</v>
      </c>
      <c r="N8414" s="2" cm="1">
        <f t="array" ref="N8414">IFERROR(INDEX(tblConsorcios[Prazo (meses)],MOD($J8414,ROWS(tblConsorcios[Produto]))+1),"")</f>
        <v>240</v>
      </c>
      <c r="O8414" s="20" cm="1">
        <f t="array" ref="O8414">IFERROR(INDEX(tblConsorcios[Parcela Mensal (R$)],MOD($J8414,ROWS(tblConsorcios[Produto]))+1),"")</f>
        <v>1771</v>
      </c>
      <c r="P8414" s="20" t="str" cm="1">
        <f t="array" ref="P8414">IFERROR(INDEX(tblClientes[Dividendo Mensal (R$)],INT($J8414/ROWS(tblConsorcios[Produto]))+1),"")</f>
        <v/>
      </c>
      <c r="Q8414" s="20" t="str">
        <f t="shared" si="394"/>
        <v/>
      </c>
      <c r="R8414">
        <f t="shared" si="395"/>
        <v>0</v>
      </c>
    </row>
    <row r="8415" spans="10:18" x14ac:dyDescent="0.2">
      <c r="J8415">
        <f t="shared" si="393"/>
        <v>8413</v>
      </c>
      <c r="K8415" t="str" cm="1">
        <f t="array" ref="K8415">IFERROR(INDEX(tblClientes[Cliente],INT($J8415/ROWS(tblConsorcios[Produto]))+1),"")</f>
        <v/>
      </c>
      <c r="L8415" t="str" cm="1">
        <f t="array" ref="L8415">IFERROR(INDEX(tblConsorcios[Produto],MOD($J8415,ROWS(tblConsorcios[Produto]))+1),"")</f>
        <v>Imóvel IE330 – 220m</v>
      </c>
      <c r="M8415" s="20" cm="1">
        <f t="array" ref="M8415">IFERROR(INDEX(tblConsorcios[Valor da Carta (R$)],MOD($J8415,ROWS(tblConsorcios[Produto]))+1),"")</f>
        <v>330000</v>
      </c>
      <c r="N8415" s="2" cm="1">
        <f t="array" ref="N8415">IFERROR(INDEX(tblConsorcios[Prazo (meses)],MOD($J8415,ROWS(tblConsorcios[Produto]))+1),"")</f>
        <v>220</v>
      </c>
      <c r="O8415" s="20" cm="1">
        <f t="array" ref="O8415">IFERROR(INDEX(tblConsorcios[Parcela Mensal (R$)],MOD($J8415,ROWS(tblConsorcios[Produto]))+1),"")</f>
        <v>1917</v>
      </c>
      <c r="P8415" s="20" t="str" cm="1">
        <f t="array" ref="P8415">IFERROR(INDEX(tblClientes[Dividendo Mensal (R$)],INT($J8415/ROWS(tblConsorcios[Produto]))+1),"")</f>
        <v/>
      </c>
      <c r="Q8415" s="20" t="str">
        <f t="shared" si="394"/>
        <v/>
      </c>
      <c r="R8415">
        <f t="shared" si="395"/>
        <v>0</v>
      </c>
    </row>
    <row r="8416" spans="10:18" x14ac:dyDescent="0.2">
      <c r="J8416">
        <f t="shared" si="393"/>
        <v>8414</v>
      </c>
      <c r="K8416" t="str" cm="1">
        <f t="array" ref="K8416">IFERROR(INDEX(tblClientes[Cliente],INT($J8416/ROWS(tblConsorcios[Produto]))+1),"")</f>
        <v/>
      </c>
      <c r="L8416" t="str" cm="1">
        <f t="array" ref="L8416">IFERROR(INDEX(tblConsorcios[Produto],MOD($J8416,ROWS(tblConsorcios[Produto]))+1),"")</f>
        <v>Imóvel IE330 – 200m</v>
      </c>
      <c r="M8416" s="20" cm="1">
        <f t="array" ref="M8416">IFERROR(INDEX(tblConsorcios[Valor da Carta (R$)],MOD($J8416,ROWS(tblConsorcios[Produto]))+1),"")</f>
        <v>330000</v>
      </c>
      <c r="N8416" s="2" cm="1">
        <f t="array" ref="N8416">IFERROR(INDEX(tblConsorcios[Prazo (meses)],MOD($J8416,ROWS(tblConsorcios[Produto]))+1),"")</f>
        <v>200</v>
      </c>
      <c r="O8416" s="20" cm="1">
        <f t="array" ref="O8416">IFERROR(INDEX(tblConsorcios[Parcela Mensal (R$)],MOD($J8416,ROWS(tblConsorcios[Produto]))+1),"")</f>
        <v>2092.1999999999998</v>
      </c>
      <c r="P8416" s="20" t="str" cm="1">
        <f t="array" ref="P8416">IFERROR(INDEX(tblClientes[Dividendo Mensal (R$)],INT($J8416/ROWS(tblConsorcios[Produto]))+1),"")</f>
        <v/>
      </c>
      <c r="Q8416" s="20" t="str">
        <f t="shared" si="394"/>
        <v/>
      </c>
      <c r="R8416">
        <f t="shared" si="395"/>
        <v>0</v>
      </c>
    </row>
    <row r="8417" spans="10:18" x14ac:dyDescent="0.2">
      <c r="J8417">
        <f t="shared" si="393"/>
        <v>8415</v>
      </c>
      <c r="K8417" t="str" cm="1">
        <f t="array" ref="K8417">IFERROR(INDEX(tblClientes[Cliente],INT($J8417/ROWS(tblConsorcios[Produto]))+1),"")</f>
        <v/>
      </c>
      <c r="L8417" t="str" cm="1">
        <f t="array" ref="L8417">IFERROR(INDEX(tblConsorcios[Produto],MOD($J8417,ROWS(tblConsorcios[Produto]))+1),"")</f>
        <v>Imóvel IE300 – 240m</v>
      </c>
      <c r="M8417" s="20" cm="1">
        <f t="array" ref="M8417">IFERROR(INDEX(tblConsorcios[Valor da Carta (R$)],MOD($J8417,ROWS(tblConsorcios[Produto]))+1),"")</f>
        <v>300000</v>
      </c>
      <c r="N8417" s="2" cm="1">
        <f t="array" ref="N8417">IFERROR(INDEX(tblConsorcios[Prazo (meses)],MOD($J8417,ROWS(tblConsorcios[Produto]))+1),"")</f>
        <v>240</v>
      </c>
      <c r="O8417" s="20" cm="1">
        <f t="array" ref="O8417">IFERROR(INDEX(tblConsorcios[Parcela Mensal (R$)],MOD($J8417,ROWS(tblConsorcios[Produto]))+1),"")</f>
        <v>1610</v>
      </c>
      <c r="P8417" s="20" t="str" cm="1">
        <f t="array" ref="P8417">IFERROR(INDEX(tblClientes[Dividendo Mensal (R$)],INT($J8417/ROWS(tblConsorcios[Produto]))+1),"")</f>
        <v/>
      </c>
      <c r="Q8417" s="20" t="str">
        <f t="shared" si="394"/>
        <v/>
      </c>
      <c r="R8417">
        <f t="shared" si="395"/>
        <v>0</v>
      </c>
    </row>
    <row r="8418" spans="10:18" x14ac:dyDescent="0.2">
      <c r="J8418">
        <f t="shared" si="393"/>
        <v>8416</v>
      </c>
      <c r="K8418" t="str" cm="1">
        <f t="array" ref="K8418">IFERROR(INDEX(tblClientes[Cliente],INT($J8418/ROWS(tblConsorcios[Produto]))+1),"")</f>
        <v/>
      </c>
      <c r="L8418" t="str" cm="1">
        <f t="array" ref="L8418">IFERROR(INDEX(tblConsorcios[Produto],MOD($J8418,ROWS(tblConsorcios[Produto]))+1),"")</f>
        <v>Imóvel IE300 – 220m</v>
      </c>
      <c r="M8418" s="20" cm="1">
        <f t="array" ref="M8418">IFERROR(INDEX(tblConsorcios[Valor da Carta (R$)],MOD($J8418,ROWS(tblConsorcios[Produto]))+1),"")</f>
        <v>300000</v>
      </c>
      <c r="N8418" s="2" cm="1">
        <f t="array" ref="N8418">IFERROR(INDEX(tblConsorcios[Prazo (meses)],MOD($J8418,ROWS(tblConsorcios[Produto]))+1),"")</f>
        <v>220</v>
      </c>
      <c r="O8418" s="20" cm="1">
        <f t="array" ref="O8418">IFERROR(INDEX(tblConsorcios[Parcela Mensal (R$)],MOD($J8418,ROWS(tblConsorcios[Produto]))+1),"")</f>
        <v>1742.73</v>
      </c>
      <c r="P8418" s="20" t="str" cm="1">
        <f t="array" ref="P8418">IFERROR(INDEX(tblClientes[Dividendo Mensal (R$)],INT($J8418/ROWS(tblConsorcios[Produto]))+1),"")</f>
        <v/>
      </c>
      <c r="Q8418" s="20" t="str">
        <f t="shared" si="394"/>
        <v/>
      </c>
      <c r="R8418">
        <f t="shared" si="395"/>
        <v>0</v>
      </c>
    </row>
    <row r="8419" spans="10:18" x14ac:dyDescent="0.2">
      <c r="J8419">
        <f t="shared" si="393"/>
        <v>8417</v>
      </c>
      <c r="K8419" t="str" cm="1">
        <f t="array" ref="K8419">IFERROR(INDEX(tblClientes[Cliente],INT($J8419/ROWS(tblConsorcios[Produto]))+1),"")</f>
        <v/>
      </c>
      <c r="L8419" t="str" cm="1">
        <f t="array" ref="L8419">IFERROR(INDEX(tblConsorcios[Produto],MOD($J8419,ROWS(tblConsorcios[Produto]))+1),"")</f>
        <v>Imóvel IE300 – 200m</v>
      </c>
      <c r="M8419" s="20" cm="1">
        <f t="array" ref="M8419">IFERROR(INDEX(tblConsorcios[Valor da Carta (R$)],MOD($J8419,ROWS(tblConsorcios[Produto]))+1),"")</f>
        <v>300000</v>
      </c>
      <c r="N8419" s="2" cm="1">
        <f t="array" ref="N8419">IFERROR(INDEX(tblConsorcios[Prazo (meses)],MOD($J8419,ROWS(tblConsorcios[Produto]))+1),"")</f>
        <v>200</v>
      </c>
      <c r="O8419" s="20" cm="1">
        <f t="array" ref="O8419">IFERROR(INDEX(tblConsorcios[Parcela Mensal (R$)],MOD($J8419,ROWS(tblConsorcios[Produto]))+1),"")</f>
        <v>1902</v>
      </c>
      <c r="P8419" s="20" t="str" cm="1">
        <f t="array" ref="P8419">IFERROR(INDEX(tblClientes[Dividendo Mensal (R$)],INT($J8419/ROWS(tblConsorcios[Produto]))+1),"")</f>
        <v/>
      </c>
      <c r="Q8419" s="20" t="str">
        <f t="shared" si="394"/>
        <v/>
      </c>
      <c r="R8419">
        <f t="shared" si="395"/>
        <v>0</v>
      </c>
    </row>
    <row r="8420" spans="10:18" x14ac:dyDescent="0.2">
      <c r="J8420">
        <f t="shared" si="393"/>
        <v>8418</v>
      </c>
      <c r="K8420" t="str" cm="1">
        <f t="array" ref="K8420">IFERROR(INDEX(tblClientes[Cliente],INT($J8420/ROWS(tblConsorcios[Produto]))+1),"")</f>
        <v/>
      </c>
      <c r="L8420" t="str" cm="1">
        <f t="array" ref="L8420">IFERROR(INDEX(tblConsorcios[Produto],MOD($J8420,ROWS(tblConsorcios[Produto]))+1),"")</f>
        <v>Imóvel IE240 – 240m</v>
      </c>
      <c r="M8420" s="20" cm="1">
        <f t="array" ref="M8420">IFERROR(INDEX(tblConsorcios[Valor da Carta (R$)],MOD($J8420,ROWS(tblConsorcios[Produto]))+1),"")</f>
        <v>240000</v>
      </c>
      <c r="N8420" s="2" cm="1">
        <f t="array" ref="N8420">IFERROR(INDEX(tblConsorcios[Prazo (meses)],MOD($J8420,ROWS(tblConsorcios[Produto]))+1),"")</f>
        <v>240</v>
      </c>
      <c r="O8420" s="20" cm="1">
        <f t="array" ref="O8420">IFERROR(INDEX(tblConsorcios[Parcela Mensal (R$)],MOD($J8420,ROWS(tblConsorcios[Produto]))+1),"")</f>
        <v>1288</v>
      </c>
      <c r="P8420" s="20" t="str" cm="1">
        <f t="array" ref="P8420">IFERROR(INDEX(tblClientes[Dividendo Mensal (R$)],INT($J8420/ROWS(tblConsorcios[Produto]))+1),"")</f>
        <v/>
      </c>
      <c r="Q8420" s="20" t="str">
        <f t="shared" si="394"/>
        <v/>
      </c>
      <c r="R8420">
        <f t="shared" si="395"/>
        <v>0</v>
      </c>
    </row>
    <row r="8421" spans="10:18" x14ac:dyDescent="0.2">
      <c r="J8421">
        <f t="shared" si="393"/>
        <v>8419</v>
      </c>
      <c r="K8421" t="str" cm="1">
        <f t="array" ref="K8421">IFERROR(INDEX(tblClientes[Cliente],INT($J8421/ROWS(tblConsorcios[Produto]))+1),"")</f>
        <v/>
      </c>
      <c r="L8421" t="str" cm="1">
        <f t="array" ref="L8421">IFERROR(INDEX(tblConsorcios[Produto],MOD($J8421,ROWS(tblConsorcios[Produto]))+1),"")</f>
        <v>Imóvel IE240 – 220m</v>
      </c>
      <c r="M8421" s="20" cm="1">
        <f t="array" ref="M8421">IFERROR(INDEX(tblConsorcios[Valor da Carta (R$)],MOD($J8421,ROWS(tblConsorcios[Produto]))+1),"")</f>
        <v>240000</v>
      </c>
      <c r="N8421" s="2" cm="1">
        <f t="array" ref="N8421">IFERROR(INDEX(tblConsorcios[Prazo (meses)],MOD($J8421,ROWS(tblConsorcios[Produto]))+1),"")</f>
        <v>220</v>
      </c>
      <c r="O8421" s="20" cm="1">
        <f t="array" ref="O8421">IFERROR(INDEX(tblConsorcios[Parcela Mensal (R$)],MOD($J8421,ROWS(tblConsorcios[Produto]))+1),"")</f>
        <v>1394.18</v>
      </c>
      <c r="P8421" s="20" t="str" cm="1">
        <f t="array" ref="P8421">IFERROR(INDEX(tblClientes[Dividendo Mensal (R$)],INT($J8421/ROWS(tblConsorcios[Produto]))+1),"")</f>
        <v/>
      </c>
      <c r="Q8421" s="20" t="str">
        <f t="shared" si="394"/>
        <v/>
      </c>
      <c r="R8421">
        <f t="shared" si="395"/>
        <v>0</v>
      </c>
    </row>
    <row r="8422" spans="10:18" x14ac:dyDescent="0.2">
      <c r="J8422">
        <f t="shared" si="393"/>
        <v>8420</v>
      </c>
      <c r="K8422" t="str" cm="1">
        <f t="array" ref="K8422">IFERROR(INDEX(tblClientes[Cliente],INT($J8422/ROWS(tblConsorcios[Produto]))+1),"")</f>
        <v/>
      </c>
      <c r="L8422" t="str" cm="1">
        <f t="array" ref="L8422">IFERROR(INDEX(tblConsorcios[Produto],MOD($J8422,ROWS(tblConsorcios[Produto]))+1),"")</f>
        <v>Imóvel IE240 – 200m</v>
      </c>
      <c r="M8422" s="20" cm="1">
        <f t="array" ref="M8422">IFERROR(INDEX(tblConsorcios[Valor da Carta (R$)],MOD($J8422,ROWS(tblConsorcios[Produto]))+1),"")</f>
        <v>240000</v>
      </c>
      <c r="N8422" s="2" cm="1">
        <f t="array" ref="N8422">IFERROR(INDEX(tblConsorcios[Prazo (meses)],MOD($J8422,ROWS(tblConsorcios[Produto]))+1),"")</f>
        <v>200</v>
      </c>
      <c r="O8422" s="20" cm="1">
        <f t="array" ref="O8422">IFERROR(INDEX(tblConsorcios[Parcela Mensal (R$)],MOD($J8422,ROWS(tblConsorcios[Produto]))+1),"")</f>
        <v>1521.6</v>
      </c>
      <c r="P8422" s="20" t="str" cm="1">
        <f t="array" ref="P8422">IFERROR(INDEX(tblClientes[Dividendo Mensal (R$)],INT($J8422/ROWS(tblConsorcios[Produto]))+1),"")</f>
        <v/>
      </c>
      <c r="Q8422" s="20" t="str">
        <f t="shared" si="394"/>
        <v/>
      </c>
      <c r="R8422">
        <f t="shared" si="395"/>
        <v>0</v>
      </c>
    </row>
    <row r="8423" spans="10:18" x14ac:dyDescent="0.2">
      <c r="J8423">
        <f t="shared" si="393"/>
        <v>8421</v>
      </c>
      <c r="K8423" t="str" cm="1">
        <f t="array" ref="K8423">IFERROR(INDEX(tblClientes[Cliente],INT($J8423/ROWS(tblConsorcios[Produto]))+1),"")</f>
        <v/>
      </c>
      <c r="L8423" t="str" cm="1">
        <f t="array" ref="L8423">IFERROR(INDEX(tblConsorcios[Produto],MOD($J8423,ROWS(tblConsorcios[Produto]))+1),"")</f>
        <v>Imóvel IE230 – 240m</v>
      </c>
      <c r="M8423" s="20" cm="1">
        <f t="array" ref="M8423">IFERROR(INDEX(tblConsorcios[Valor da Carta (R$)],MOD($J8423,ROWS(tblConsorcios[Produto]))+1),"")</f>
        <v>230000</v>
      </c>
      <c r="N8423" s="2" cm="1">
        <f t="array" ref="N8423">IFERROR(INDEX(tblConsorcios[Prazo (meses)],MOD($J8423,ROWS(tblConsorcios[Produto]))+1),"")</f>
        <v>240</v>
      </c>
      <c r="O8423" s="20" cm="1">
        <f t="array" ref="O8423">IFERROR(INDEX(tblConsorcios[Parcela Mensal (R$)],MOD($J8423,ROWS(tblConsorcios[Produto]))+1),"")</f>
        <v>1234.33</v>
      </c>
      <c r="P8423" s="20" t="str" cm="1">
        <f t="array" ref="P8423">IFERROR(INDEX(tblClientes[Dividendo Mensal (R$)],INT($J8423/ROWS(tblConsorcios[Produto]))+1),"")</f>
        <v/>
      </c>
      <c r="Q8423" s="20" t="str">
        <f t="shared" si="394"/>
        <v/>
      </c>
      <c r="R8423">
        <f t="shared" si="395"/>
        <v>0</v>
      </c>
    </row>
    <row r="8424" spans="10:18" x14ac:dyDescent="0.2">
      <c r="J8424">
        <f t="shared" si="393"/>
        <v>8422</v>
      </c>
      <c r="K8424" t="str" cm="1">
        <f t="array" ref="K8424">IFERROR(INDEX(tblClientes[Cliente],INT($J8424/ROWS(tblConsorcios[Produto]))+1),"")</f>
        <v/>
      </c>
      <c r="L8424" t="str" cm="1">
        <f t="array" ref="L8424">IFERROR(INDEX(tblConsorcios[Produto],MOD($J8424,ROWS(tblConsorcios[Produto]))+1),"")</f>
        <v>Imóvel IE230 – 220m</v>
      </c>
      <c r="M8424" s="20" cm="1">
        <f t="array" ref="M8424">IFERROR(INDEX(tblConsorcios[Valor da Carta (R$)],MOD($J8424,ROWS(tblConsorcios[Produto]))+1),"")</f>
        <v>230000</v>
      </c>
      <c r="N8424" s="2" cm="1">
        <f t="array" ref="N8424">IFERROR(INDEX(tblConsorcios[Prazo (meses)],MOD($J8424,ROWS(tblConsorcios[Produto]))+1),"")</f>
        <v>220</v>
      </c>
      <c r="O8424" s="20" cm="1">
        <f t="array" ref="O8424">IFERROR(INDEX(tblConsorcios[Parcela Mensal (R$)],MOD($J8424,ROWS(tblConsorcios[Produto]))+1),"")</f>
        <v>1336.09</v>
      </c>
      <c r="P8424" s="20" t="str" cm="1">
        <f t="array" ref="P8424">IFERROR(INDEX(tblClientes[Dividendo Mensal (R$)],INT($J8424/ROWS(tblConsorcios[Produto]))+1),"")</f>
        <v/>
      </c>
      <c r="Q8424" s="20" t="str">
        <f t="shared" si="394"/>
        <v/>
      </c>
      <c r="R8424">
        <f t="shared" si="395"/>
        <v>0</v>
      </c>
    </row>
    <row r="8425" spans="10:18" x14ac:dyDescent="0.2">
      <c r="J8425">
        <f t="shared" si="393"/>
        <v>8423</v>
      </c>
      <c r="K8425" t="str" cm="1">
        <f t="array" ref="K8425">IFERROR(INDEX(tblClientes[Cliente],INT($J8425/ROWS(tblConsorcios[Produto]))+1),"")</f>
        <v/>
      </c>
      <c r="L8425" t="str" cm="1">
        <f t="array" ref="L8425">IFERROR(INDEX(tblConsorcios[Produto],MOD($J8425,ROWS(tblConsorcios[Produto]))+1),"")</f>
        <v>Imóvel IE230 – 200m</v>
      </c>
      <c r="M8425" s="20" cm="1">
        <f t="array" ref="M8425">IFERROR(INDEX(tblConsorcios[Valor da Carta (R$)],MOD($J8425,ROWS(tblConsorcios[Produto]))+1),"")</f>
        <v>230000</v>
      </c>
      <c r="N8425" s="2" cm="1">
        <f t="array" ref="N8425">IFERROR(INDEX(tblConsorcios[Prazo (meses)],MOD($J8425,ROWS(tblConsorcios[Produto]))+1),"")</f>
        <v>200</v>
      </c>
      <c r="O8425" s="20" cm="1">
        <f t="array" ref="O8425">IFERROR(INDEX(tblConsorcios[Parcela Mensal (R$)],MOD($J8425,ROWS(tblConsorcios[Produto]))+1),"")</f>
        <v>1458.2</v>
      </c>
      <c r="P8425" s="20" t="str" cm="1">
        <f t="array" ref="P8425">IFERROR(INDEX(tblClientes[Dividendo Mensal (R$)],INT($J8425/ROWS(tblConsorcios[Produto]))+1),"")</f>
        <v/>
      </c>
      <c r="Q8425" s="20" t="str">
        <f t="shared" si="394"/>
        <v/>
      </c>
      <c r="R8425">
        <f t="shared" si="395"/>
        <v>0</v>
      </c>
    </row>
    <row r="8426" spans="10:18" x14ac:dyDescent="0.2">
      <c r="J8426">
        <f t="shared" si="393"/>
        <v>8424</v>
      </c>
      <c r="K8426" t="str" cm="1">
        <f t="array" ref="K8426">IFERROR(INDEX(tblClientes[Cliente],INT($J8426/ROWS(tblConsorcios[Produto]))+1),"")</f>
        <v/>
      </c>
      <c r="L8426" t="str" cm="1">
        <f t="array" ref="L8426">IFERROR(INDEX(tblConsorcios[Produto],MOD($J8426,ROWS(tblConsorcios[Produto]))+1),"")</f>
        <v>Imóvel IE220 – 240m</v>
      </c>
      <c r="M8426" s="20" cm="1">
        <f t="array" ref="M8426">IFERROR(INDEX(tblConsorcios[Valor da Carta (R$)],MOD($J8426,ROWS(tblConsorcios[Produto]))+1),"")</f>
        <v>220000</v>
      </c>
      <c r="N8426" s="2" cm="1">
        <f t="array" ref="N8426">IFERROR(INDEX(tblConsorcios[Prazo (meses)],MOD($J8426,ROWS(tblConsorcios[Produto]))+1),"")</f>
        <v>240</v>
      </c>
      <c r="O8426" s="20" cm="1">
        <f t="array" ref="O8426">IFERROR(INDEX(tblConsorcios[Parcela Mensal (R$)],MOD($J8426,ROWS(tblConsorcios[Produto]))+1),"")</f>
        <v>1180.67</v>
      </c>
      <c r="P8426" s="20" t="str" cm="1">
        <f t="array" ref="P8426">IFERROR(INDEX(tblClientes[Dividendo Mensal (R$)],INT($J8426/ROWS(tblConsorcios[Produto]))+1),"")</f>
        <v/>
      </c>
      <c r="Q8426" s="20" t="str">
        <f t="shared" si="394"/>
        <v/>
      </c>
      <c r="R8426">
        <f t="shared" si="395"/>
        <v>0</v>
      </c>
    </row>
    <row r="8427" spans="10:18" x14ac:dyDescent="0.2">
      <c r="J8427">
        <f t="shared" si="393"/>
        <v>8425</v>
      </c>
      <c r="K8427" t="str" cm="1">
        <f t="array" ref="K8427">IFERROR(INDEX(tblClientes[Cliente],INT($J8427/ROWS(tblConsorcios[Produto]))+1),"")</f>
        <v/>
      </c>
      <c r="L8427" t="str" cm="1">
        <f t="array" ref="L8427">IFERROR(INDEX(tblConsorcios[Produto],MOD($J8427,ROWS(tblConsorcios[Produto]))+1),"")</f>
        <v>Imóvel IE220 – 220m</v>
      </c>
      <c r="M8427" s="20" cm="1">
        <f t="array" ref="M8427">IFERROR(INDEX(tblConsorcios[Valor da Carta (R$)],MOD($J8427,ROWS(tblConsorcios[Produto]))+1),"")</f>
        <v>220000</v>
      </c>
      <c r="N8427" s="2" cm="1">
        <f t="array" ref="N8427">IFERROR(INDEX(tblConsorcios[Prazo (meses)],MOD($J8427,ROWS(tblConsorcios[Produto]))+1),"")</f>
        <v>220</v>
      </c>
      <c r="O8427" s="20" cm="1">
        <f t="array" ref="O8427">IFERROR(INDEX(tblConsorcios[Parcela Mensal (R$)],MOD($J8427,ROWS(tblConsorcios[Produto]))+1),"")</f>
        <v>1278</v>
      </c>
      <c r="P8427" s="20" t="str" cm="1">
        <f t="array" ref="P8427">IFERROR(INDEX(tblClientes[Dividendo Mensal (R$)],INT($J8427/ROWS(tblConsorcios[Produto]))+1),"")</f>
        <v/>
      </c>
      <c r="Q8427" s="20" t="str">
        <f t="shared" si="394"/>
        <v/>
      </c>
      <c r="R8427">
        <f t="shared" si="395"/>
        <v>0</v>
      </c>
    </row>
    <row r="8428" spans="10:18" x14ac:dyDescent="0.2">
      <c r="J8428">
        <f t="shared" si="393"/>
        <v>8426</v>
      </c>
      <c r="K8428" t="str" cm="1">
        <f t="array" ref="K8428">IFERROR(INDEX(tblClientes[Cliente],INT($J8428/ROWS(tblConsorcios[Produto]))+1),"")</f>
        <v/>
      </c>
      <c r="L8428" t="str" cm="1">
        <f t="array" ref="L8428">IFERROR(INDEX(tblConsorcios[Produto],MOD($J8428,ROWS(tblConsorcios[Produto]))+1),"")</f>
        <v>Imóvel IE220 – 200m</v>
      </c>
      <c r="M8428" s="20" cm="1">
        <f t="array" ref="M8428">IFERROR(INDEX(tblConsorcios[Valor da Carta (R$)],MOD($J8428,ROWS(tblConsorcios[Produto]))+1),"")</f>
        <v>220000</v>
      </c>
      <c r="N8428" s="2" cm="1">
        <f t="array" ref="N8428">IFERROR(INDEX(tblConsorcios[Prazo (meses)],MOD($J8428,ROWS(tblConsorcios[Produto]))+1),"")</f>
        <v>200</v>
      </c>
      <c r="O8428" s="20" cm="1">
        <f t="array" ref="O8428">IFERROR(INDEX(tblConsorcios[Parcela Mensal (R$)],MOD($J8428,ROWS(tblConsorcios[Produto]))+1),"")</f>
        <v>1394.8</v>
      </c>
      <c r="P8428" s="20" t="str" cm="1">
        <f t="array" ref="P8428">IFERROR(INDEX(tblClientes[Dividendo Mensal (R$)],INT($J8428/ROWS(tblConsorcios[Produto]))+1),"")</f>
        <v/>
      </c>
      <c r="Q8428" s="20" t="str">
        <f t="shared" si="394"/>
        <v/>
      </c>
      <c r="R8428">
        <f t="shared" si="395"/>
        <v>0</v>
      </c>
    </row>
    <row r="8429" spans="10:18" x14ac:dyDescent="0.2">
      <c r="J8429">
        <f t="shared" si="393"/>
        <v>8427</v>
      </c>
      <c r="K8429" t="str" cm="1">
        <f t="array" ref="K8429">IFERROR(INDEX(tblClientes[Cliente],INT($J8429/ROWS(tblConsorcios[Produto]))+1),"")</f>
        <v/>
      </c>
      <c r="L8429" t="str" cm="1">
        <f t="array" ref="L8429">IFERROR(INDEX(tblConsorcios[Produto],MOD($J8429,ROWS(tblConsorcios[Produto]))+1),"")</f>
        <v>Imóvel IE200 – 240m</v>
      </c>
      <c r="M8429" s="20" cm="1">
        <f t="array" ref="M8429">IFERROR(INDEX(tblConsorcios[Valor da Carta (R$)],MOD($J8429,ROWS(tblConsorcios[Produto]))+1),"")</f>
        <v>200000</v>
      </c>
      <c r="N8429" s="2" cm="1">
        <f t="array" ref="N8429">IFERROR(INDEX(tblConsorcios[Prazo (meses)],MOD($J8429,ROWS(tblConsorcios[Produto]))+1),"")</f>
        <v>240</v>
      </c>
      <c r="O8429" s="20" cm="1">
        <f t="array" ref="O8429">IFERROR(INDEX(tblConsorcios[Parcela Mensal (R$)],MOD($J8429,ROWS(tblConsorcios[Produto]))+1),"")</f>
        <v>1073.33</v>
      </c>
      <c r="P8429" s="20" t="str" cm="1">
        <f t="array" ref="P8429">IFERROR(INDEX(tblClientes[Dividendo Mensal (R$)],INT($J8429/ROWS(tblConsorcios[Produto]))+1),"")</f>
        <v/>
      </c>
      <c r="Q8429" s="20" t="str">
        <f t="shared" si="394"/>
        <v/>
      </c>
      <c r="R8429">
        <f t="shared" si="395"/>
        <v>0</v>
      </c>
    </row>
    <row r="8430" spans="10:18" x14ac:dyDescent="0.2">
      <c r="J8430">
        <f t="shared" si="393"/>
        <v>8428</v>
      </c>
      <c r="K8430" t="str" cm="1">
        <f t="array" ref="K8430">IFERROR(INDEX(tblClientes[Cliente],INT($J8430/ROWS(tblConsorcios[Produto]))+1),"")</f>
        <v/>
      </c>
      <c r="L8430" t="str" cm="1">
        <f t="array" ref="L8430">IFERROR(INDEX(tblConsorcios[Produto],MOD($J8430,ROWS(tblConsorcios[Produto]))+1),"")</f>
        <v>Imóvel IE200 – 220m</v>
      </c>
      <c r="M8430" s="20" cm="1">
        <f t="array" ref="M8430">IFERROR(INDEX(tblConsorcios[Valor da Carta (R$)],MOD($J8430,ROWS(tblConsorcios[Produto]))+1),"")</f>
        <v>200000</v>
      </c>
      <c r="N8430" s="2" cm="1">
        <f t="array" ref="N8430">IFERROR(INDEX(tblConsorcios[Prazo (meses)],MOD($J8430,ROWS(tblConsorcios[Produto]))+1),"")</f>
        <v>220</v>
      </c>
      <c r="O8430" s="20" cm="1">
        <f t="array" ref="O8430">IFERROR(INDEX(tblConsorcios[Parcela Mensal (R$)],MOD($J8430,ROWS(tblConsorcios[Produto]))+1),"")</f>
        <v>1161.82</v>
      </c>
      <c r="P8430" s="20" t="str" cm="1">
        <f t="array" ref="P8430">IFERROR(INDEX(tblClientes[Dividendo Mensal (R$)],INT($J8430/ROWS(tblConsorcios[Produto]))+1),"")</f>
        <v/>
      </c>
      <c r="Q8430" s="20" t="str">
        <f t="shared" si="394"/>
        <v/>
      </c>
      <c r="R8430">
        <f t="shared" si="395"/>
        <v>0</v>
      </c>
    </row>
    <row r="8431" spans="10:18" x14ac:dyDescent="0.2">
      <c r="J8431">
        <f t="shared" si="393"/>
        <v>8429</v>
      </c>
      <c r="K8431" t="str" cm="1">
        <f t="array" ref="K8431">IFERROR(INDEX(tblClientes[Cliente],INT($J8431/ROWS(tblConsorcios[Produto]))+1),"")</f>
        <v/>
      </c>
      <c r="L8431" t="str" cm="1">
        <f t="array" ref="L8431">IFERROR(INDEX(tblConsorcios[Produto],MOD($J8431,ROWS(tblConsorcios[Produto]))+1),"")</f>
        <v>Imóvel IE200 – 200m</v>
      </c>
      <c r="M8431" s="20" cm="1">
        <f t="array" ref="M8431">IFERROR(INDEX(tblConsorcios[Valor da Carta (R$)],MOD($J8431,ROWS(tblConsorcios[Produto]))+1),"")</f>
        <v>200000</v>
      </c>
      <c r="N8431" s="2" cm="1">
        <f t="array" ref="N8431">IFERROR(INDEX(tblConsorcios[Prazo (meses)],MOD($J8431,ROWS(tblConsorcios[Produto]))+1),"")</f>
        <v>200</v>
      </c>
      <c r="O8431" s="20" cm="1">
        <f t="array" ref="O8431">IFERROR(INDEX(tblConsorcios[Parcela Mensal (R$)],MOD($J8431,ROWS(tblConsorcios[Produto]))+1),"")</f>
        <v>1268</v>
      </c>
      <c r="P8431" s="20" t="str" cm="1">
        <f t="array" ref="P8431">IFERROR(INDEX(tblClientes[Dividendo Mensal (R$)],INT($J8431/ROWS(tblConsorcios[Produto]))+1),"")</f>
        <v/>
      </c>
      <c r="Q8431" s="20" t="str">
        <f t="shared" si="394"/>
        <v/>
      </c>
      <c r="R8431">
        <f t="shared" si="395"/>
        <v>0</v>
      </c>
    </row>
    <row r="8432" spans="10:18" x14ac:dyDescent="0.2">
      <c r="J8432">
        <f t="shared" si="393"/>
        <v>8430</v>
      </c>
      <c r="K8432" t="str" cm="1">
        <f t="array" ref="K8432">IFERROR(INDEX(tblClientes[Cliente],INT($J8432/ROWS(tblConsorcios[Produto]))+1),"")</f>
        <v/>
      </c>
      <c r="L8432" t="str" cm="1">
        <f t="array" ref="L8432">IFERROR(INDEX(tblConsorcios[Produto],MOD($J8432,ROWS(tblConsorcios[Produto]))+1),"")</f>
        <v>Imóvel IE150 – 240m</v>
      </c>
      <c r="M8432" s="20" cm="1">
        <f t="array" ref="M8432">IFERROR(INDEX(tblConsorcios[Valor da Carta (R$)],MOD($J8432,ROWS(tblConsorcios[Produto]))+1),"")</f>
        <v>150000</v>
      </c>
      <c r="N8432" s="2" cm="1">
        <f t="array" ref="N8432">IFERROR(INDEX(tblConsorcios[Prazo (meses)],MOD($J8432,ROWS(tblConsorcios[Produto]))+1),"")</f>
        <v>240</v>
      </c>
      <c r="O8432" s="20" cm="1">
        <f t="array" ref="O8432">IFERROR(INDEX(tblConsorcios[Parcela Mensal (R$)],MOD($J8432,ROWS(tblConsorcios[Produto]))+1),"")</f>
        <v>805</v>
      </c>
      <c r="P8432" s="20" t="str" cm="1">
        <f t="array" ref="P8432">IFERROR(INDEX(tblClientes[Dividendo Mensal (R$)],INT($J8432/ROWS(tblConsorcios[Produto]))+1),"")</f>
        <v/>
      </c>
      <c r="Q8432" s="20" t="str">
        <f t="shared" si="394"/>
        <v/>
      </c>
      <c r="R8432">
        <f t="shared" si="395"/>
        <v>0</v>
      </c>
    </row>
    <row r="8433" spans="10:18" x14ac:dyDescent="0.2">
      <c r="J8433">
        <f t="shared" si="393"/>
        <v>8431</v>
      </c>
      <c r="K8433" t="str" cm="1">
        <f t="array" ref="K8433">IFERROR(INDEX(tblClientes[Cliente],INT($J8433/ROWS(tblConsorcios[Produto]))+1),"")</f>
        <v/>
      </c>
      <c r="L8433" t="str" cm="1">
        <f t="array" ref="L8433">IFERROR(INDEX(tblConsorcios[Produto],MOD($J8433,ROWS(tblConsorcios[Produto]))+1),"")</f>
        <v>Imóvel IE150 – 220m</v>
      </c>
      <c r="M8433" s="20" cm="1">
        <f t="array" ref="M8433">IFERROR(INDEX(tblConsorcios[Valor da Carta (R$)],MOD($J8433,ROWS(tblConsorcios[Produto]))+1),"")</f>
        <v>150000</v>
      </c>
      <c r="N8433" s="2" cm="1">
        <f t="array" ref="N8433">IFERROR(INDEX(tblConsorcios[Prazo (meses)],MOD($J8433,ROWS(tblConsorcios[Produto]))+1),"")</f>
        <v>220</v>
      </c>
      <c r="O8433" s="20" cm="1">
        <f t="array" ref="O8433">IFERROR(INDEX(tblConsorcios[Parcela Mensal (R$)],MOD($J8433,ROWS(tblConsorcios[Produto]))+1),"")</f>
        <v>871.36</v>
      </c>
      <c r="P8433" s="20" t="str" cm="1">
        <f t="array" ref="P8433">IFERROR(INDEX(tblClientes[Dividendo Mensal (R$)],INT($J8433/ROWS(tblConsorcios[Produto]))+1),"")</f>
        <v/>
      </c>
      <c r="Q8433" s="20" t="str">
        <f t="shared" si="394"/>
        <v/>
      </c>
      <c r="R8433">
        <f t="shared" si="395"/>
        <v>0</v>
      </c>
    </row>
    <row r="8434" spans="10:18" x14ac:dyDescent="0.2">
      <c r="J8434">
        <f t="shared" si="393"/>
        <v>8432</v>
      </c>
      <c r="K8434" t="str" cm="1">
        <f t="array" ref="K8434">IFERROR(INDEX(tblClientes[Cliente],INT($J8434/ROWS(tblConsorcios[Produto]))+1),"")</f>
        <v/>
      </c>
      <c r="L8434" t="str" cm="1">
        <f t="array" ref="L8434">IFERROR(INDEX(tblConsorcios[Produto],MOD($J8434,ROWS(tblConsorcios[Produto]))+1),"")</f>
        <v>Imóvel IE150 – 200m</v>
      </c>
      <c r="M8434" s="20" cm="1">
        <f t="array" ref="M8434">IFERROR(INDEX(tblConsorcios[Valor da Carta (R$)],MOD($J8434,ROWS(tblConsorcios[Produto]))+1),"")</f>
        <v>150000</v>
      </c>
      <c r="N8434" s="2" cm="1">
        <f t="array" ref="N8434">IFERROR(INDEX(tblConsorcios[Prazo (meses)],MOD($J8434,ROWS(tblConsorcios[Produto]))+1),"")</f>
        <v>200</v>
      </c>
      <c r="O8434" s="20" cm="1">
        <f t="array" ref="O8434">IFERROR(INDEX(tblConsorcios[Parcela Mensal (R$)],MOD($J8434,ROWS(tblConsorcios[Produto]))+1),"")</f>
        <v>951</v>
      </c>
      <c r="P8434" s="20" t="str" cm="1">
        <f t="array" ref="P8434">IFERROR(INDEX(tblClientes[Dividendo Mensal (R$)],INT($J8434/ROWS(tblConsorcios[Produto]))+1),"")</f>
        <v/>
      </c>
      <c r="Q8434" s="20" t="str">
        <f t="shared" si="394"/>
        <v/>
      </c>
      <c r="R8434">
        <f t="shared" si="395"/>
        <v>0</v>
      </c>
    </row>
    <row r="8435" spans="10:18" x14ac:dyDescent="0.2">
      <c r="J8435">
        <f t="shared" si="393"/>
        <v>8433</v>
      </c>
      <c r="K8435" t="str" cm="1">
        <f t="array" ref="K8435">IFERROR(INDEX(tblClientes[Cliente],INT($J8435/ROWS(tblConsorcios[Produto]))+1),"")</f>
        <v/>
      </c>
      <c r="L8435" t="str" cm="1">
        <f t="array" ref="L8435">IFERROR(INDEX(tblConsorcios[Produto],MOD($J8435,ROWS(tblConsorcios[Produto]))+1),"")</f>
        <v>Imóvel IE140 – 240m</v>
      </c>
      <c r="M8435" s="20" cm="1">
        <f t="array" ref="M8435">IFERROR(INDEX(tblConsorcios[Valor da Carta (R$)],MOD($J8435,ROWS(tblConsorcios[Produto]))+1),"")</f>
        <v>140000</v>
      </c>
      <c r="N8435" s="2" cm="1">
        <f t="array" ref="N8435">IFERROR(INDEX(tblConsorcios[Prazo (meses)],MOD($J8435,ROWS(tblConsorcios[Produto]))+1),"")</f>
        <v>240</v>
      </c>
      <c r="O8435" s="20" cm="1">
        <f t="array" ref="O8435">IFERROR(INDEX(tblConsorcios[Parcela Mensal (R$)],MOD($J8435,ROWS(tblConsorcios[Produto]))+1),"")</f>
        <v>751.33</v>
      </c>
      <c r="P8435" s="20" t="str" cm="1">
        <f t="array" ref="P8435">IFERROR(INDEX(tblClientes[Dividendo Mensal (R$)],INT($J8435/ROWS(tblConsorcios[Produto]))+1),"")</f>
        <v/>
      </c>
      <c r="Q8435" s="20" t="str">
        <f t="shared" si="394"/>
        <v/>
      </c>
      <c r="R8435">
        <f t="shared" si="395"/>
        <v>0</v>
      </c>
    </row>
    <row r="8436" spans="10:18" x14ac:dyDescent="0.2">
      <c r="J8436">
        <f t="shared" si="393"/>
        <v>8434</v>
      </c>
      <c r="K8436" t="str" cm="1">
        <f t="array" ref="K8436">IFERROR(INDEX(tblClientes[Cliente],INT($J8436/ROWS(tblConsorcios[Produto]))+1),"")</f>
        <v/>
      </c>
      <c r="L8436" t="str" cm="1">
        <f t="array" ref="L8436">IFERROR(INDEX(tblConsorcios[Produto],MOD($J8436,ROWS(tblConsorcios[Produto]))+1),"")</f>
        <v>Imóvel IE140 – 220m</v>
      </c>
      <c r="M8436" s="20" cm="1">
        <f t="array" ref="M8436">IFERROR(INDEX(tblConsorcios[Valor da Carta (R$)],MOD($J8436,ROWS(tblConsorcios[Produto]))+1),"")</f>
        <v>140000</v>
      </c>
      <c r="N8436" s="2" cm="1">
        <f t="array" ref="N8436">IFERROR(INDEX(tblConsorcios[Prazo (meses)],MOD($J8436,ROWS(tblConsorcios[Produto]))+1),"")</f>
        <v>220</v>
      </c>
      <c r="O8436" s="20" cm="1">
        <f t="array" ref="O8436">IFERROR(INDEX(tblConsorcios[Parcela Mensal (R$)],MOD($J8436,ROWS(tblConsorcios[Produto]))+1),"")</f>
        <v>813.27</v>
      </c>
      <c r="P8436" s="20" t="str" cm="1">
        <f t="array" ref="P8436">IFERROR(INDEX(tblClientes[Dividendo Mensal (R$)],INT($J8436/ROWS(tblConsorcios[Produto]))+1),"")</f>
        <v/>
      </c>
      <c r="Q8436" s="20" t="str">
        <f t="shared" si="394"/>
        <v/>
      </c>
      <c r="R8436">
        <f t="shared" si="395"/>
        <v>0</v>
      </c>
    </row>
    <row r="8437" spans="10:18" x14ac:dyDescent="0.2">
      <c r="J8437">
        <f t="shared" si="393"/>
        <v>8435</v>
      </c>
      <c r="K8437" t="str" cm="1">
        <f t="array" ref="K8437">IFERROR(INDEX(tblClientes[Cliente],INT($J8437/ROWS(tblConsorcios[Produto]))+1),"")</f>
        <v/>
      </c>
      <c r="L8437" t="str" cm="1">
        <f t="array" ref="L8437">IFERROR(INDEX(tblConsorcios[Produto],MOD($J8437,ROWS(tblConsorcios[Produto]))+1),"")</f>
        <v>Imóvel IE140 – 200m</v>
      </c>
      <c r="M8437" s="20" cm="1">
        <f t="array" ref="M8437">IFERROR(INDEX(tblConsorcios[Valor da Carta (R$)],MOD($J8437,ROWS(tblConsorcios[Produto]))+1),"")</f>
        <v>140000</v>
      </c>
      <c r="N8437" s="2" cm="1">
        <f t="array" ref="N8437">IFERROR(INDEX(tblConsorcios[Prazo (meses)],MOD($J8437,ROWS(tblConsorcios[Produto]))+1),"")</f>
        <v>200</v>
      </c>
      <c r="O8437" s="20" cm="1">
        <f t="array" ref="O8437">IFERROR(INDEX(tblConsorcios[Parcela Mensal (R$)],MOD($J8437,ROWS(tblConsorcios[Produto]))+1),"")</f>
        <v>887.6</v>
      </c>
      <c r="P8437" s="20" t="str" cm="1">
        <f t="array" ref="P8437">IFERROR(INDEX(tblClientes[Dividendo Mensal (R$)],INT($J8437/ROWS(tblConsorcios[Produto]))+1),"")</f>
        <v/>
      </c>
      <c r="Q8437" s="20" t="str">
        <f t="shared" si="394"/>
        <v/>
      </c>
      <c r="R8437">
        <f t="shared" si="395"/>
        <v>0</v>
      </c>
    </row>
    <row r="8438" spans="10:18" x14ac:dyDescent="0.2">
      <c r="J8438">
        <f t="shared" si="393"/>
        <v>8436</v>
      </c>
      <c r="K8438" t="str" cm="1">
        <f t="array" ref="K8438">IFERROR(INDEX(tblClientes[Cliente],INT($J8438/ROWS(tblConsorcios[Produto]))+1),"")</f>
        <v/>
      </c>
      <c r="L8438" t="str" cm="1">
        <f t="array" ref="L8438">IFERROR(INDEX(tblConsorcios[Produto],MOD($J8438,ROWS(tblConsorcios[Produto]))+1),"")</f>
        <v>Imóvel IE130 – 240m</v>
      </c>
      <c r="M8438" s="20" cm="1">
        <f t="array" ref="M8438">IFERROR(INDEX(tblConsorcios[Valor da Carta (R$)],MOD($J8438,ROWS(tblConsorcios[Produto]))+1),"")</f>
        <v>130000</v>
      </c>
      <c r="N8438" s="2" cm="1">
        <f t="array" ref="N8438">IFERROR(INDEX(tblConsorcios[Prazo (meses)],MOD($J8438,ROWS(tblConsorcios[Produto]))+1),"")</f>
        <v>240</v>
      </c>
      <c r="O8438" s="20" cm="1">
        <f t="array" ref="O8438">IFERROR(INDEX(tblConsorcios[Parcela Mensal (R$)],MOD($J8438,ROWS(tblConsorcios[Produto]))+1),"")</f>
        <v>697.67</v>
      </c>
      <c r="P8438" s="20" t="str" cm="1">
        <f t="array" ref="P8438">IFERROR(INDEX(tblClientes[Dividendo Mensal (R$)],INT($J8438/ROWS(tblConsorcios[Produto]))+1),"")</f>
        <v/>
      </c>
      <c r="Q8438" s="20" t="str">
        <f t="shared" si="394"/>
        <v/>
      </c>
      <c r="R8438">
        <f t="shared" si="395"/>
        <v>0</v>
      </c>
    </row>
    <row r="8439" spans="10:18" x14ac:dyDescent="0.2">
      <c r="J8439">
        <f t="shared" si="393"/>
        <v>8437</v>
      </c>
      <c r="K8439" t="str" cm="1">
        <f t="array" ref="K8439">IFERROR(INDEX(tblClientes[Cliente],INT($J8439/ROWS(tblConsorcios[Produto]))+1),"")</f>
        <v/>
      </c>
      <c r="L8439" t="str" cm="1">
        <f t="array" ref="L8439">IFERROR(INDEX(tblConsorcios[Produto],MOD($J8439,ROWS(tblConsorcios[Produto]))+1),"")</f>
        <v>Imóvel IE130 – 220m</v>
      </c>
      <c r="M8439" s="20" cm="1">
        <f t="array" ref="M8439">IFERROR(INDEX(tblConsorcios[Valor da Carta (R$)],MOD($J8439,ROWS(tblConsorcios[Produto]))+1),"")</f>
        <v>130000</v>
      </c>
      <c r="N8439" s="2" cm="1">
        <f t="array" ref="N8439">IFERROR(INDEX(tblConsorcios[Prazo (meses)],MOD($J8439,ROWS(tblConsorcios[Produto]))+1),"")</f>
        <v>220</v>
      </c>
      <c r="O8439" s="20" cm="1">
        <f t="array" ref="O8439">IFERROR(INDEX(tblConsorcios[Parcela Mensal (R$)],MOD($J8439,ROWS(tblConsorcios[Produto]))+1),"")</f>
        <v>755.18</v>
      </c>
      <c r="P8439" s="20" t="str" cm="1">
        <f t="array" ref="P8439">IFERROR(INDEX(tblClientes[Dividendo Mensal (R$)],INT($J8439/ROWS(tblConsorcios[Produto]))+1),"")</f>
        <v/>
      </c>
      <c r="Q8439" s="20" t="str">
        <f t="shared" si="394"/>
        <v/>
      </c>
      <c r="R8439">
        <f t="shared" si="395"/>
        <v>0</v>
      </c>
    </row>
    <row r="8440" spans="10:18" x14ac:dyDescent="0.2">
      <c r="J8440">
        <f t="shared" si="393"/>
        <v>8438</v>
      </c>
      <c r="K8440" t="str" cm="1">
        <f t="array" ref="K8440">IFERROR(INDEX(tblClientes[Cliente],INT($J8440/ROWS(tblConsorcios[Produto]))+1),"")</f>
        <v/>
      </c>
      <c r="L8440" t="str" cm="1">
        <f t="array" ref="L8440">IFERROR(INDEX(tblConsorcios[Produto],MOD($J8440,ROWS(tblConsorcios[Produto]))+1),"")</f>
        <v>Imóvel IE130 – 200m</v>
      </c>
      <c r="M8440" s="20" cm="1">
        <f t="array" ref="M8440">IFERROR(INDEX(tblConsorcios[Valor da Carta (R$)],MOD($J8440,ROWS(tblConsorcios[Produto]))+1),"")</f>
        <v>130000</v>
      </c>
      <c r="N8440" s="2" cm="1">
        <f t="array" ref="N8440">IFERROR(INDEX(tblConsorcios[Prazo (meses)],MOD($J8440,ROWS(tblConsorcios[Produto]))+1),"")</f>
        <v>200</v>
      </c>
      <c r="O8440" s="20" cm="1">
        <f t="array" ref="O8440">IFERROR(INDEX(tblConsorcios[Parcela Mensal (R$)],MOD($J8440,ROWS(tblConsorcios[Produto]))+1),"")</f>
        <v>824.2</v>
      </c>
      <c r="P8440" s="20" t="str" cm="1">
        <f t="array" ref="P8440">IFERROR(INDEX(tblClientes[Dividendo Mensal (R$)],INT($J8440/ROWS(tblConsorcios[Produto]))+1),"")</f>
        <v/>
      </c>
      <c r="Q8440" s="20" t="str">
        <f t="shared" si="394"/>
        <v/>
      </c>
      <c r="R8440">
        <f t="shared" si="395"/>
        <v>0</v>
      </c>
    </row>
    <row r="8441" spans="10:18" x14ac:dyDescent="0.2">
      <c r="J8441">
        <f t="shared" si="393"/>
        <v>8439</v>
      </c>
      <c r="K8441" t="str" cm="1">
        <f t="array" ref="K8441">IFERROR(INDEX(tblClientes[Cliente],INT($J8441/ROWS(tblConsorcios[Produto]))+1),"")</f>
        <v/>
      </c>
      <c r="L8441" t="str" cm="1">
        <f t="array" ref="L8441">IFERROR(INDEX(tblConsorcios[Produto],MOD($J8441,ROWS(tblConsorcios[Produto]))+1),"")</f>
        <v>Imóvel IE120 – 240m</v>
      </c>
      <c r="M8441" s="20" cm="1">
        <f t="array" ref="M8441">IFERROR(INDEX(tblConsorcios[Valor da Carta (R$)],MOD($J8441,ROWS(tblConsorcios[Produto]))+1),"")</f>
        <v>120000</v>
      </c>
      <c r="N8441" s="2" cm="1">
        <f t="array" ref="N8441">IFERROR(INDEX(tblConsorcios[Prazo (meses)],MOD($J8441,ROWS(tblConsorcios[Produto]))+1),"")</f>
        <v>240</v>
      </c>
      <c r="O8441" s="20" cm="1">
        <f t="array" ref="O8441">IFERROR(INDEX(tblConsorcios[Parcela Mensal (R$)],MOD($J8441,ROWS(tblConsorcios[Produto]))+1),"")</f>
        <v>644</v>
      </c>
      <c r="P8441" s="20" t="str" cm="1">
        <f t="array" ref="P8441">IFERROR(INDEX(tblClientes[Dividendo Mensal (R$)],INT($J8441/ROWS(tblConsorcios[Produto]))+1),"")</f>
        <v/>
      </c>
      <c r="Q8441" s="20" t="str">
        <f t="shared" si="394"/>
        <v/>
      </c>
      <c r="R8441">
        <f t="shared" si="395"/>
        <v>0</v>
      </c>
    </row>
    <row r="8442" spans="10:18" x14ac:dyDescent="0.2">
      <c r="J8442">
        <f t="shared" si="393"/>
        <v>8440</v>
      </c>
      <c r="K8442" t="str" cm="1">
        <f t="array" ref="K8442">IFERROR(INDEX(tblClientes[Cliente],INT($J8442/ROWS(tblConsorcios[Produto]))+1),"")</f>
        <v/>
      </c>
      <c r="L8442" t="str" cm="1">
        <f t="array" ref="L8442">IFERROR(INDEX(tblConsorcios[Produto],MOD($J8442,ROWS(tblConsorcios[Produto]))+1),"")</f>
        <v>Imóvel IE120 – 220m</v>
      </c>
      <c r="M8442" s="20" cm="1">
        <f t="array" ref="M8442">IFERROR(INDEX(tblConsorcios[Valor da Carta (R$)],MOD($J8442,ROWS(tblConsorcios[Produto]))+1),"")</f>
        <v>120000</v>
      </c>
      <c r="N8442" s="2" cm="1">
        <f t="array" ref="N8442">IFERROR(INDEX(tblConsorcios[Prazo (meses)],MOD($J8442,ROWS(tblConsorcios[Produto]))+1),"")</f>
        <v>220</v>
      </c>
      <c r="O8442" s="20" cm="1">
        <f t="array" ref="O8442">IFERROR(INDEX(tblConsorcios[Parcela Mensal (R$)],MOD($J8442,ROWS(tblConsorcios[Produto]))+1),"")</f>
        <v>697.09</v>
      </c>
      <c r="P8442" s="20" t="str" cm="1">
        <f t="array" ref="P8442">IFERROR(INDEX(tblClientes[Dividendo Mensal (R$)],INT($J8442/ROWS(tblConsorcios[Produto]))+1),"")</f>
        <v/>
      </c>
      <c r="Q8442" s="20" t="str">
        <f t="shared" si="394"/>
        <v/>
      </c>
      <c r="R8442">
        <f t="shared" si="395"/>
        <v>0</v>
      </c>
    </row>
    <row r="8443" spans="10:18" x14ac:dyDescent="0.2">
      <c r="J8443">
        <f t="shared" si="393"/>
        <v>8441</v>
      </c>
      <c r="K8443" t="str" cm="1">
        <f t="array" ref="K8443">IFERROR(INDEX(tblClientes[Cliente],INT($J8443/ROWS(tblConsorcios[Produto]))+1),"")</f>
        <v/>
      </c>
      <c r="L8443" t="str" cm="1">
        <f t="array" ref="L8443">IFERROR(INDEX(tblConsorcios[Produto],MOD($J8443,ROWS(tblConsorcios[Produto]))+1),"")</f>
        <v>Imóvel IE120 – 200m</v>
      </c>
      <c r="M8443" s="20" cm="1">
        <f t="array" ref="M8443">IFERROR(INDEX(tblConsorcios[Valor da Carta (R$)],MOD($J8443,ROWS(tblConsorcios[Produto]))+1),"")</f>
        <v>120000</v>
      </c>
      <c r="N8443" s="2" cm="1">
        <f t="array" ref="N8443">IFERROR(INDEX(tblConsorcios[Prazo (meses)],MOD($J8443,ROWS(tblConsorcios[Produto]))+1),"")</f>
        <v>200</v>
      </c>
      <c r="O8443" s="20" cm="1">
        <f t="array" ref="O8443">IFERROR(INDEX(tblConsorcios[Parcela Mensal (R$)],MOD($J8443,ROWS(tblConsorcios[Produto]))+1),"")</f>
        <v>760.8</v>
      </c>
      <c r="P8443" s="20" t="str" cm="1">
        <f t="array" ref="P8443">IFERROR(INDEX(tblClientes[Dividendo Mensal (R$)],INT($J8443/ROWS(tblConsorcios[Produto]))+1),"")</f>
        <v/>
      </c>
      <c r="Q8443" s="20" t="str">
        <f t="shared" si="394"/>
        <v/>
      </c>
      <c r="R8443">
        <f t="shared" si="395"/>
        <v>0</v>
      </c>
    </row>
    <row r="8444" spans="10:18" x14ac:dyDescent="0.2">
      <c r="J8444">
        <f t="shared" si="393"/>
        <v>8442</v>
      </c>
      <c r="K8444" t="str" cm="1">
        <f t="array" ref="K8444">IFERROR(INDEX(tblClientes[Cliente],INT($J8444/ROWS(tblConsorcios[Produto]))+1),"")</f>
        <v/>
      </c>
      <c r="L8444" t="str" cm="1">
        <f t="array" ref="L8444">IFERROR(INDEX(tblConsorcios[Produto],MOD($J8444,ROWS(tblConsorcios[Produto]))+1),"")</f>
        <v>Imóvel IE600 – 240m</v>
      </c>
      <c r="M8444" s="20" cm="1">
        <f t="array" ref="M8444">IFERROR(INDEX(tblConsorcios[Valor da Carta (R$)],MOD($J8444,ROWS(tblConsorcios[Produto]))+1),"")</f>
        <v>600000</v>
      </c>
      <c r="N8444" s="2" cm="1">
        <f t="array" ref="N8444">IFERROR(INDEX(tblConsorcios[Prazo (meses)],MOD($J8444,ROWS(tblConsorcios[Produto]))+1),"")</f>
        <v>240</v>
      </c>
      <c r="O8444" s="20" cm="1">
        <f t="array" ref="O8444">IFERROR(INDEX(tblConsorcios[Parcela Mensal (R$)],MOD($J8444,ROWS(tblConsorcios[Produto]))+1),"")</f>
        <v>3220</v>
      </c>
      <c r="P8444" s="20" t="str" cm="1">
        <f t="array" ref="P8444">IFERROR(INDEX(tblClientes[Dividendo Mensal (R$)],INT($J8444/ROWS(tblConsorcios[Produto]))+1),"")</f>
        <v/>
      </c>
      <c r="Q8444" s="20" t="str">
        <f t="shared" si="394"/>
        <v/>
      </c>
      <c r="R8444">
        <f t="shared" si="395"/>
        <v>0</v>
      </c>
    </row>
    <row r="8445" spans="10:18" x14ac:dyDescent="0.2">
      <c r="J8445">
        <f t="shared" si="393"/>
        <v>8443</v>
      </c>
      <c r="K8445" t="str" cm="1">
        <f t="array" ref="K8445">IFERROR(INDEX(tblClientes[Cliente],INT($J8445/ROWS(tblConsorcios[Produto]))+1),"")</f>
        <v/>
      </c>
      <c r="L8445" t="str" cm="1">
        <f t="array" ref="L8445">IFERROR(INDEX(tblConsorcios[Produto],MOD($J8445,ROWS(tblConsorcios[Produto]))+1),"")</f>
        <v>Imóvel IE600 – 220m</v>
      </c>
      <c r="M8445" s="20" cm="1">
        <f t="array" ref="M8445">IFERROR(INDEX(tblConsorcios[Valor da Carta (R$)],MOD($J8445,ROWS(tblConsorcios[Produto]))+1),"")</f>
        <v>600000</v>
      </c>
      <c r="N8445" s="2" cm="1">
        <f t="array" ref="N8445">IFERROR(INDEX(tblConsorcios[Prazo (meses)],MOD($J8445,ROWS(tblConsorcios[Produto]))+1),"")</f>
        <v>220</v>
      </c>
      <c r="O8445" s="20" cm="1">
        <f t="array" ref="O8445">IFERROR(INDEX(tblConsorcios[Parcela Mensal (R$)],MOD($J8445,ROWS(tblConsorcios[Produto]))+1),"")</f>
        <v>3485.45</v>
      </c>
      <c r="P8445" s="20" t="str" cm="1">
        <f t="array" ref="P8445">IFERROR(INDEX(tblClientes[Dividendo Mensal (R$)],INT($J8445/ROWS(tblConsorcios[Produto]))+1),"")</f>
        <v/>
      </c>
      <c r="Q8445" s="20" t="str">
        <f t="shared" si="394"/>
        <v/>
      </c>
      <c r="R8445">
        <f t="shared" si="395"/>
        <v>0</v>
      </c>
    </row>
    <row r="8446" spans="10:18" x14ac:dyDescent="0.2">
      <c r="J8446">
        <f t="shared" si="393"/>
        <v>8444</v>
      </c>
      <c r="K8446" t="str" cm="1">
        <f t="array" ref="K8446">IFERROR(INDEX(tblClientes[Cliente],INT($J8446/ROWS(tblConsorcios[Produto]))+1),"")</f>
        <v/>
      </c>
      <c r="L8446" t="str" cm="1">
        <f t="array" ref="L8446">IFERROR(INDEX(tblConsorcios[Produto],MOD($J8446,ROWS(tblConsorcios[Produto]))+1),"")</f>
        <v>Imóvel IE600 – 200m</v>
      </c>
      <c r="M8446" s="20" cm="1">
        <f t="array" ref="M8446">IFERROR(INDEX(tblConsorcios[Valor da Carta (R$)],MOD($J8446,ROWS(tblConsorcios[Produto]))+1),"")</f>
        <v>600000</v>
      </c>
      <c r="N8446" s="2" cm="1">
        <f t="array" ref="N8446">IFERROR(INDEX(tblConsorcios[Prazo (meses)],MOD($J8446,ROWS(tblConsorcios[Produto]))+1),"")</f>
        <v>200</v>
      </c>
      <c r="O8446" s="20" cm="1">
        <f t="array" ref="O8446">IFERROR(INDEX(tblConsorcios[Parcela Mensal (R$)],MOD($J8446,ROWS(tblConsorcios[Produto]))+1),"")</f>
        <v>3804</v>
      </c>
      <c r="P8446" s="20" t="str" cm="1">
        <f t="array" ref="P8446">IFERROR(INDEX(tblClientes[Dividendo Mensal (R$)],INT($J8446/ROWS(tblConsorcios[Produto]))+1),"")</f>
        <v/>
      </c>
      <c r="Q8446" s="20" t="str">
        <f t="shared" si="394"/>
        <v/>
      </c>
      <c r="R8446">
        <f t="shared" si="395"/>
        <v>0</v>
      </c>
    </row>
    <row r="8447" spans="10:18" x14ac:dyDescent="0.2">
      <c r="J8447">
        <f t="shared" si="393"/>
        <v>8445</v>
      </c>
      <c r="K8447" t="str" cm="1">
        <f t="array" ref="K8447">IFERROR(INDEX(tblClientes[Cliente],INT($J8447/ROWS(tblConsorcios[Produto]))+1),"")</f>
        <v/>
      </c>
      <c r="L8447" t="str" cm="1">
        <f t="array" ref="L8447">IFERROR(INDEX(tblConsorcios[Produto],MOD($J8447,ROWS(tblConsorcios[Produto]))+1),"")</f>
        <v>Imóvel IE580 – 240m</v>
      </c>
      <c r="M8447" s="20" cm="1">
        <f t="array" ref="M8447">IFERROR(INDEX(tblConsorcios[Valor da Carta (R$)],MOD($J8447,ROWS(tblConsorcios[Produto]))+1),"")</f>
        <v>580000</v>
      </c>
      <c r="N8447" s="2" cm="1">
        <f t="array" ref="N8447">IFERROR(INDEX(tblConsorcios[Prazo (meses)],MOD($J8447,ROWS(tblConsorcios[Produto]))+1),"")</f>
        <v>240</v>
      </c>
      <c r="O8447" s="20" cm="1">
        <f t="array" ref="O8447">IFERROR(INDEX(tblConsorcios[Parcela Mensal (R$)],MOD($J8447,ROWS(tblConsorcios[Produto]))+1),"")</f>
        <v>3112.67</v>
      </c>
      <c r="P8447" s="20" t="str" cm="1">
        <f t="array" ref="P8447">IFERROR(INDEX(tblClientes[Dividendo Mensal (R$)],INT($J8447/ROWS(tblConsorcios[Produto]))+1),"")</f>
        <v/>
      </c>
      <c r="Q8447" s="20" t="str">
        <f t="shared" si="394"/>
        <v/>
      </c>
      <c r="R8447">
        <f t="shared" si="395"/>
        <v>0</v>
      </c>
    </row>
    <row r="8448" spans="10:18" x14ac:dyDescent="0.2">
      <c r="J8448">
        <f t="shared" si="393"/>
        <v>8446</v>
      </c>
      <c r="K8448" t="str" cm="1">
        <f t="array" ref="K8448">IFERROR(INDEX(tblClientes[Cliente],INT($J8448/ROWS(tblConsorcios[Produto]))+1),"")</f>
        <v/>
      </c>
      <c r="L8448" t="str" cm="1">
        <f t="array" ref="L8448">IFERROR(INDEX(tblConsorcios[Produto],MOD($J8448,ROWS(tblConsorcios[Produto]))+1),"")</f>
        <v>Imóvel IE580 – 220m</v>
      </c>
      <c r="M8448" s="20" cm="1">
        <f t="array" ref="M8448">IFERROR(INDEX(tblConsorcios[Valor da Carta (R$)],MOD($J8448,ROWS(tblConsorcios[Produto]))+1),"")</f>
        <v>580000</v>
      </c>
      <c r="N8448" s="2" cm="1">
        <f t="array" ref="N8448">IFERROR(INDEX(tblConsorcios[Prazo (meses)],MOD($J8448,ROWS(tblConsorcios[Produto]))+1),"")</f>
        <v>220</v>
      </c>
      <c r="O8448" s="20" cm="1">
        <f t="array" ref="O8448">IFERROR(INDEX(tblConsorcios[Parcela Mensal (R$)],MOD($J8448,ROWS(tblConsorcios[Produto]))+1),"")</f>
        <v>3369.27</v>
      </c>
      <c r="P8448" s="20" t="str" cm="1">
        <f t="array" ref="P8448">IFERROR(INDEX(tblClientes[Dividendo Mensal (R$)],INT($J8448/ROWS(tblConsorcios[Produto]))+1),"")</f>
        <v/>
      </c>
      <c r="Q8448" s="20" t="str">
        <f t="shared" si="394"/>
        <v/>
      </c>
      <c r="R8448">
        <f t="shared" si="395"/>
        <v>0</v>
      </c>
    </row>
    <row r="8449" spans="10:18" x14ac:dyDescent="0.2">
      <c r="J8449">
        <f t="shared" si="393"/>
        <v>8447</v>
      </c>
      <c r="K8449" t="str" cm="1">
        <f t="array" ref="K8449">IFERROR(INDEX(tblClientes[Cliente],INT($J8449/ROWS(tblConsorcios[Produto]))+1),"")</f>
        <v/>
      </c>
      <c r="L8449" t="str" cm="1">
        <f t="array" ref="L8449">IFERROR(INDEX(tblConsorcios[Produto],MOD($J8449,ROWS(tblConsorcios[Produto]))+1),"")</f>
        <v>Imóvel IE580 – 200m</v>
      </c>
      <c r="M8449" s="20" cm="1">
        <f t="array" ref="M8449">IFERROR(INDEX(tblConsorcios[Valor da Carta (R$)],MOD($J8449,ROWS(tblConsorcios[Produto]))+1),"")</f>
        <v>580000</v>
      </c>
      <c r="N8449" s="2" cm="1">
        <f t="array" ref="N8449">IFERROR(INDEX(tblConsorcios[Prazo (meses)],MOD($J8449,ROWS(tblConsorcios[Produto]))+1),"")</f>
        <v>200</v>
      </c>
      <c r="O8449" s="20" cm="1">
        <f t="array" ref="O8449">IFERROR(INDEX(tblConsorcios[Parcela Mensal (R$)],MOD($J8449,ROWS(tblConsorcios[Produto]))+1),"")</f>
        <v>3677.2</v>
      </c>
      <c r="P8449" s="20" t="str" cm="1">
        <f t="array" ref="P8449">IFERROR(INDEX(tblClientes[Dividendo Mensal (R$)],INT($J8449/ROWS(tblConsorcios[Produto]))+1),"")</f>
        <v/>
      </c>
      <c r="Q8449" s="20" t="str">
        <f t="shared" si="394"/>
        <v/>
      </c>
      <c r="R8449">
        <f t="shared" si="395"/>
        <v>0</v>
      </c>
    </row>
    <row r="8450" spans="10:18" x14ac:dyDescent="0.2">
      <c r="J8450">
        <f t="shared" si="393"/>
        <v>8448</v>
      </c>
      <c r="K8450" t="str" cm="1">
        <f t="array" ref="K8450">IFERROR(INDEX(tblClientes[Cliente],INT($J8450/ROWS(tblConsorcios[Produto]))+1),"")</f>
        <v/>
      </c>
      <c r="L8450" t="str" cm="1">
        <f t="array" ref="L8450">IFERROR(INDEX(tblConsorcios[Produto],MOD($J8450,ROWS(tblConsorcios[Produto]))+1),"")</f>
        <v>Imóvel IE550 – 240m</v>
      </c>
      <c r="M8450" s="20" cm="1">
        <f t="array" ref="M8450">IFERROR(INDEX(tblConsorcios[Valor da Carta (R$)],MOD($J8450,ROWS(tblConsorcios[Produto]))+1),"")</f>
        <v>550000</v>
      </c>
      <c r="N8450" s="2" cm="1">
        <f t="array" ref="N8450">IFERROR(INDEX(tblConsorcios[Prazo (meses)],MOD($J8450,ROWS(tblConsorcios[Produto]))+1),"")</f>
        <v>240</v>
      </c>
      <c r="O8450" s="20" cm="1">
        <f t="array" ref="O8450">IFERROR(INDEX(tblConsorcios[Parcela Mensal (R$)],MOD($J8450,ROWS(tblConsorcios[Produto]))+1),"")</f>
        <v>2951.67</v>
      </c>
      <c r="P8450" s="20" t="str" cm="1">
        <f t="array" ref="P8450">IFERROR(INDEX(tblClientes[Dividendo Mensal (R$)],INT($J8450/ROWS(tblConsorcios[Produto]))+1),"")</f>
        <v/>
      </c>
      <c r="Q8450" s="20" t="str">
        <f t="shared" si="394"/>
        <v/>
      </c>
      <c r="R8450">
        <f t="shared" si="395"/>
        <v>0</v>
      </c>
    </row>
    <row r="8451" spans="10:18" x14ac:dyDescent="0.2">
      <c r="J8451">
        <f t="shared" ref="J8451:J8514" si="396">ROW()-2</f>
        <v>8449</v>
      </c>
      <c r="K8451" t="str" cm="1">
        <f t="array" ref="K8451">IFERROR(INDEX(tblClientes[Cliente],INT($J8451/ROWS(tblConsorcios[Produto]))+1),"")</f>
        <v/>
      </c>
      <c r="L8451" t="str" cm="1">
        <f t="array" ref="L8451">IFERROR(INDEX(tblConsorcios[Produto],MOD($J8451,ROWS(tblConsorcios[Produto]))+1),"")</f>
        <v>Imóvel IE550 – 220m</v>
      </c>
      <c r="M8451" s="20" cm="1">
        <f t="array" ref="M8451">IFERROR(INDEX(tblConsorcios[Valor da Carta (R$)],MOD($J8451,ROWS(tblConsorcios[Produto]))+1),"")</f>
        <v>550000</v>
      </c>
      <c r="N8451" s="2" cm="1">
        <f t="array" ref="N8451">IFERROR(INDEX(tblConsorcios[Prazo (meses)],MOD($J8451,ROWS(tblConsorcios[Produto]))+1),"")</f>
        <v>220</v>
      </c>
      <c r="O8451" s="20" cm="1">
        <f t="array" ref="O8451">IFERROR(INDEX(tblConsorcios[Parcela Mensal (R$)],MOD($J8451,ROWS(tblConsorcios[Produto]))+1),"")</f>
        <v>3195</v>
      </c>
      <c r="P8451" s="20" t="str" cm="1">
        <f t="array" ref="P8451">IFERROR(INDEX(tblClientes[Dividendo Mensal (R$)],INT($J8451/ROWS(tblConsorcios[Produto]))+1),"")</f>
        <v/>
      </c>
      <c r="Q8451" s="20" t="str">
        <f t="shared" ref="Q8451:Q8514" si="397">IF(AND(ISNUMBER(O8451),ISNUMBER(P8451)),P8451-O8451,"")</f>
        <v/>
      </c>
      <c r="R8451">
        <f t="shared" ref="R8451:R8514" si="398">IF(AND(ISNUMBER(O8451),ISNUMBER(P8451),O8451&lt;=P8451),1,0)</f>
        <v>0</v>
      </c>
    </row>
    <row r="8452" spans="10:18" x14ac:dyDescent="0.2">
      <c r="J8452">
        <f t="shared" si="396"/>
        <v>8450</v>
      </c>
      <c r="K8452" t="str" cm="1">
        <f t="array" ref="K8452">IFERROR(INDEX(tblClientes[Cliente],INT($J8452/ROWS(tblConsorcios[Produto]))+1),"")</f>
        <v/>
      </c>
      <c r="L8452" t="str" cm="1">
        <f t="array" ref="L8452">IFERROR(INDEX(tblConsorcios[Produto],MOD($J8452,ROWS(tblConsorcios[Produto]))+1),"")</f>
        <v>Imóvel IE550 – 200m</v>
      </c>
      <c r="M8452" s="20" cm="1">
        <f t="array" ref="M8452">IFERROR(INDEX(tblConsorcios[Valor da Carta (R$)],MOD($J8452,ROWS(tblConsorcios[Produto]))+1),"")</f>
        <v>550000</v>
      </c>
      <c r="N8452" s="2" cm="1">
        <f t="array" ref="N8452">IFERROR(INDEX(tblConsorcios[Prazo (meses)],MOD($J8452,ROWS(tblConsorcios[Produto]))+1),"")</f>
        <v>200</v>
      </c>
      <c r="O8452" s="20" cm="1">
        <f t="array" ref="O8452">IFERROR(INDEX(tblConsorcios[Parcela Mensal (R$)],MOD($J8452,ROWS(tblConsorcios[Produto]))+1),"")</f>
        <v>3487</v>
      </c>
      <c r="P8452" s="20" t="str" cm="1">
        <f t="array" ref="P8452">IFERROR(INDEX(tblClientes[Dividendo Mensal (R$)],INT($J8452/ROWS(tblConsorcios[Produto]))+1),"")</f>
        <v/>
      </c>
      <c r="Q8452" s="20" t="str">
        <f t="shared" si="397"/>
        <v/>
      </c>
      <c r="R8452">
        <f t="shared" si="398"/>
        <v>0</v>
      </c>
    </row>
    <row r="8453" spans="10:18" x14ac:dyDescent="0.2">
      <c r="J8453">
        <f t="shared" si="396"/>
        <v>8451</v>
      </c>
      <c r="K8453" t="str" cm="1">
        <f t="array" ref="K8453">IFERROR(INDEX(tblClientes[Cliente],INT($J8453/ROWS(tblConsorcios[Produto]))+1),"")</f>
        <v/>
      </c>
      <c r="L8453" t="str" cm="1">
        <f t="array" ref="L8453">IFERROR(INDEX(tblConsorcios[Produto],MOD($J8453,ROWS(tblConsorcios[Produto]))+1),"")</f>
        <v>Imóvel IE530 – 240m</v>
      </c>
      <c r="M8453" s="20" cm="1">
        <f t="array" ref="M8453">IFERROR(INDEX(tblConsorcios[Valor da Carta (R$)],MOD($J8453,ROWS(tblConsorcios[Produto]))+1),"")</f>
        <v>530000</v>
      </c>
      <c r="N8453" s="2" cm="1">
        <f t="array" ref="N8453">IFERROR(INDEX(tblConsorcios[Prazo (meses)],MOD($J8453,ROWS(tblConsorcios[Produto]))+1),"")</f>
        <v>240</v>
      </c>
      <c r="O8453" s="20" cm="1">
        <f t="array" ref="O8453">IFERROR(INDEX(tblConsorcios[Parcela Mensal (R$)],MOD($J8453,ROWS(tblConsorcios[Produto]))+1),"")</f>
        <v>2844.33</v>
      </c>
      <c r="P8453" s="20" t="str" cm="1">
        <f t="array" ref="P8453">IFERROR(INDEX(tblClientes[Dividendo Mensal (R$)],INT($J8453/ROWS(tblConsorcios[Produto]))+1),"")</f>
        <v/>
      </c>
      <c r="Q8453" s="20" t="str">
        <f t="shared" si="397"/>
        <v/>
      </c>
      <c r="R8453">
        <f t="shared" si="398"/>
        <v>0</v>
      </c>
    </row>
    <row r="8454" spans="10:18" x14ac:dyDescent="0.2">
      <c r="J8454">
        <f t="shared" si="396"/>
        <v>8452</v>
      </c>
      <c r="K8454" t="str" cm="1">
        <f t="array" ref="K8454">IFERROR(INDEX(tblClientes[Cliente],INT($J8454/ROWS(tblConsorcios[Produto]))+1),"")</f>
        <v/>
      </c>
      <c r="L8454" t="str" cm="1">
        <f t="array" ref="L8454">IFERROR(INDEX(tblConsorcios[Produto],MOD($J8454,ROWS(tblConsorcios[Produto]))+1),"")</f>
        <v>Imóvel IE530 – 220m</v>
      </c>
      <c r="M8454" s="20" cm="1">
        <f t="array" ref="M8454">IFERROR(INDEX(tblConsorcios[Valor da Carta (R$)],MOD($J8454,ROWS(tblConsorcios[Produto]))+1),"")</f>
        <v>530000</v>
      </c>
      <c r="N8454" s="2" cm="1">
        <f t="array" ref="N8454">IFERROR(INDEX(tblConsorcios[Prazo (meses)],MOD($J8454,ROWS(tblConsorcios[Produto]))+1),"")</f>
        <v>220</v>
      </c>
      <c r="O8454" s="20" cm="1">
        <f t="array" ref="O8454">IFERROR(INDEX(tblConsorcios[Parcela Mensal (R$)],MOD($J8454,ROWS(tblConsorcios[Produto]))+1),"")</f>
        <v>3078.82</v>
      </c>
      <c r="P8454" s="20" t="str" cm="1">
        <f t="array" ref="P8454">IFERROR(INDEX(tblClientes[Dividendo Mensal (R$)],INT($J8454/ROWS(tblConsorcios[Produto]))+1),"")</f>
        <v/>
      </c>
      <c r="Q8454" s="20" t="str">
        <f t="shared" si="397"/>
        <v/>
      </c>
      <c r="R8454">
        <f t="shared" si="398"/>
        <v>0</v>
      </c>
    </row>
    <row r="8455" spans="10:18" x14ac:dyDescent="0.2">
      <c r="J8455">
        <f t="shared" si="396"/>
        <v>8453</v>
      </c>
      <c r="K8455" t="str" cm="1">
        <f t="array" ref="K8455">IFERROR(INDEX(tblClientes[Cliente],INT($J8455/ROWS(tblConsorcios[Produto]))+1),"")</f>
        <v/>
      </c>
      <c r="L8455" t="str" cm="1">
        <f t="array" ref="L8455">IFERROR(INDEX(tblConsorcios[Produto],MOD($J8455,ROWS(tblConsorcios[Produto]))+1),"")</f>
        <v>Imóvel IE530 – 200m</v>
      </c>
      <c r="M8455" s="20" cm="1">
        <f t="array" ref="M8455">IFERROR(INDEX(tblConsorcios[Valor da Carta (R$)],MOD($J8455,ROWS(tblConsorcios[Produto]))+1),"")</f>
        <v>530000</v>
      </c>
      <c r="N8455" s="2" cm="1">
        <f t="array" ref="N8455">IFERROR(INDEX(tblConsorcios[Prazo (meses)],MOD($J8455,ROWS(tblConsorcios[Produto]))+1),"")</f>
        <v>200</v>
      </c>
      <c r="O8455" s="20" cm="1">
        <f t="array" ref="O8455">IFERROR(INDEX(tblConsorcios[Parcela Mensal (R$)],MOD($J8455,ROWS(tblConsorcios[Produto]))+1),"")</f>
        <v>3360.2</v>
      </c>
      <c r="P8455" s="20" t="str" cm="1">
        <f t="array" ref="P8455">IFERROR(INDEX(tblClientes[Dividendo Mensal (R$)],INT($J8455/ROWS(tblConsorcios[Produto]))+1),"")</f>
        <v/>
      </c>
      <c r="Q8455" s="20" t="str">
        <f t="shared" si="397"/>
        <v/>
      </c>
      <c r="R8455">
        <f t="shared" si="398"/>
        <v>0</v>
      </c>
    </row>
    <row r="8456" spans="10:18" x14ac:dyDescent="0.2">
      <c r="J8456">
        <f t="shared" si="396"/>
        <v>8454</v>
      </c>
      <c r="K8456" t="str" cm="1">
        <f t="array" ref="K8456">IFERROR(INDEX(tblClientes[Cliente],INT($J8456/ROWS(tblConsorcios[Produto]))+1),"")</f>
        <v/>
      </c>
      <c r="L8456" t="str" cm="1">
        <f t="array" ref="L8456">IFERROR(INDEX(tblConsorcios[Produto],MOD($J8456,ROWS(tblConsorcios[Produto]))+1),"")</f>
        <v>Imóvel IE500 – 240m</v>
      </c>
      <c r="M8456" s="20" cm="1">
        <f t="array" ref="M8456">IFERROR(INDEX(tblConsorcios[Valor da Carta (R$)],MOD($J8456,ROWS(tblConsorcios[Produto]))+1),"")</f>
        <v>500000</v>
      </c>
      <c r="N8456" s="2" cm="1">
        <f t="array" ref="N8456">IFERROR(INDEX(tblConsorcios[Prazo (meses)],MOD($J8456,ROWS(tblConsorcios[Produto]))+1),"")</f>
        <v>240</v>
      </c>
      <c r="O8456" s="20" cm="1">
        <f t="array" ref="O8456">IFERROR(INDEX(tblConsorcios[Parcela Mensal (R$)],MOD($J8456,ROWS(tblConsorcios[Produto]))+1),"")</f>
        <v>2683.33</v>
      </c>
      <c r="P8456" s="20" t="str" cm="1">
        <f t="array" ref="P8456">IFERROR(INDEX(tblClientes[Dividendo Mensal (R$)],INT($J8456/ROWS(tblConsorcios[Produto]))+1),"")</f>
        <v/>
      </c>
      <c r="Q8456" s="20" t="str">
        <f t="shared" si="397"/>
        <v/>
      </c>
      <c r="R8456">
        <f t="shared" si="398"/>
        <v>0</v>
      </c>
    </row>
    <row r="8457" spans="10:18" x14ac:dyDescent="0.2">
      <c r="J8457">
        <f t="shared" si="396"/>
        <v>8455</v>
      </c>
      <c r="K8457" t="str" cm="1">
        <f t="array" ref="K8457">IFERROR(INDEX(tblClientes[Cliente],INT($J8457/ROWS(tblConsorcios[Produto]))+1),"")</f>
        <v/>
      </c>
      <c r="L8457" t="str" cm="1">
        <f t="array" ref="L8457">IFERROR(INDEX(tblConsorcios[Produto],MOD($J8457,ROWS(tblConsorcios[Produto]))+1),"")</f>
        <v>Imóvel IE500 – 220m</v>
      </c>
      <c r="M8457" s="20" cm="1">
        <f t="array" ref="M8457">IFERROR(INDEX(tblConsorcios[Valor da Carta (R$)],MOD($J8457,ROWS(tblConsorcios[Produto]))+1),"")</f>
        <v>500000</v>
      </c>
      <c r="N8457" s="2" cm="1">
        <f t="array" ref="N8457">IFERROR(INDEX(tblConsorcios[Prazo (meses)],MOD($J8457,ROWS(tblConsorcios[Produto]))+1),"")</f>
        <v>220</v>
      </c>
      <c r="O8457" s="20" cm="1">
        <f t="array" ref="O8457">IFERROR(INDEX(tblConsorcios[Parcela Mensal (R$)],MOD($J8457,ROWS(tblConsorcios[Produto]))+1),"")</f>
        <v>2904.55</v>
      </c>
      <c r="P8457" s="20" t="str" cm="1">
        <f t="array" ref="P8457">IFERROR(INDEX(tblClientes[Dividendo Mensal (R$)],INT($J8457/ROWS(tblConsorcios[Produto]))+1),"")</f>
        <v/>
      </c>
      <c r="Q8457" s="20" t="str">
        <f t="shared" si="397"/>
        <v/>
      </c>
      <c r="R8457">
        <f t="shared" si="398"/>
        <v>0</v>
      </c>
    </row>
    <row r="8458" spans="10:18" x14ac:dyDescent="0.2">
      <c r="J8458">
        <f t="shared" si="396"/>
        <v>8456</v>
      </c>
      <c r="K8458" t="str" cm="1">
        <f t="array" ref="K8458">IFERROR(INDEX(tblClientes[Cliente],INT($J8458/ROWS(tblConsorcios[Produto]))+1),"")</f>
        <v/>
      </c>
      <c r="L8458" t="str" cm="1">
        <f t="array" ref="L8458">IFERROR(INDEX(tblConsorcios[Produto],MOD($J8458,ROWS(tblConsorcios[Produto]))+1),"")</f>
        <v>Imóvel IE500 – 200m</v>
      </c>
      <c r="M8458" s="20" cm="1">
        <f t="array" ref="M8458">IFERROR(INDEX(tblConsorcios[Valor da Carta (R$)],MOD($J8458,ROWS(tblConsorcios[Produto]))+1),"")</f>
        <v>500000</v>
      </c>
      <c r="N8458" s="2" cm="1">
        <f t="array" ref="N8458">IFERROR(INDEX(tblConsorcios[Prazo (meses)],MOD($J8458,ROWS(tblConsorcios[Produto]))+1),"")</f>
        <v>200</v>
      </c>
      <c r="O8458" s="20" cm="1">
        <f t="array" ref="O8458">IFERROR(INDEX(tblConsorcios[Parcela Mensal (R$)],MOD($J8458,ROWS(tblConsorcios[Produto]))+1),"")</f>
        <v>3170</v>
      </c>
      <c r="P8458" s="20" t="str" cm="1">
        <f t="array" ref="P8458">IFERROR(INDEX(tblClientes[Dividendo Mensal (R$)],INT($J8458/ROWS(tblConsorcios[Produto]))+1),"")</f>
        <v/>
      </c>
      <c r="Q8458" s="20" t="str">
        <f t="shared" si="397"/>
        <v/>
      </c>
      <c r="R8458">
        <f t="shared" si="398"/>
        <v>0</v>
      </c>
    </row>
    <row r="8459" spans="10:18" x14ac:dyDescent="0.2">
      <c r="J8459">
        <f t="shared" si="396"/>
        <v>8457</v>
      </c>
      <c r="K8459" t="str" cm="1">
        <f t="array" ref="K8459">IFERROR(INDEX(tblClientes[Cliente],INT($J8459/ROWS(tblConsorcios[Produto]))+1),"")</f>
        <v/>
      </c>
      <c r="L8459" t="str" cm="1">
        <f t="array" ref="L8459">IFERROR(INDEX(tblConsorcios[Produto],MOD($J8459,ROWS(tblConsorcios[Produto]))+1),"")</f>
        <v>Imóvel IE480 – 240m</v>
      </c>
      <c r="M8459" s="20" cm="1">
        <f t="array" ref="M8459">IFERROR(INDEX(tblConsorcios[Valor da Carta (R$)],MOD($J8459,ROWS(tblConsorcios[Produto]))+1),"")</f>
        <v>480000</v>
      </c>
      <c r="N8459" s="2" cm="1">
        <f t="array" ref="N8459">IFERROR(INDEX(tblConsorcios[Prazo (meses)],MOD($J8459,ROWS(tblConsorcios[Produto]))+1),"")</f>
        <v>240</v>
      </c>
      <c r="O8459" s="20" cm="1">
        <f t="array" ref="O8459">IFERROR(INDEX(tblConsorcios[Parcela Mensal (R$)],MOD($J8459,ROWS(tblConsorcios[Produto]))+1),"")</f>
        <v>2576</v>
      </c>
      <c r="P8459" s="20" t="str" cm="1">
        <f t="array" ref="P8459">IFERROR(INDEX(tblClientes[Dividendo Mensal (R$)],INT($J8459/ROWS(tblConsorcios[Produto]))+1),"")</f>
        <v/>
      </c>
      <c r="Q8459" s="20" t="str">
        <f t="shared" si="397"/>
        <v/>
      </c>
      <c r="R8459">
        <f t="shared" si="398"/>
        <v>0</v>
      </c>
    </row>
    <row r="8460" spans="10:18" x14ac:dyDescent="0.2">
      <c r="J8460">
        <f t="shared" si="396"/>
        <v>8458</v>
      </c>
      <c r="K8460" t="str" cm="1">
        <f t="array" ref="K8460">IFERROR(INDEX(tblClientes[Cliente],INT($J8460/ROWS(tblConsorcios[Produto]))+1),"")</f>
        <v/>
      </c>
      <c r="L8460" t="str" cm="1">
        <f t="array" ref="L8460">IFERROR(INDEX(tblConsorcios[Produto],MOD($J8460,ROWS(tblConsorcios[Produto]))+1),"")</f>
        <v>Imóvel IE480 – 220m</v>
      </c>
      <c r="M8460" s="20" cm="1">
        <f t="array" ref="M8460">IFERROR(INDEX(tblConsorcios[Valor da Carta (R$)],MOD($J8460,ROWS(tblConsorcios[Produto]))+1),"")</f>
        <v>480000</v>
      </c>
      <c r="N8460" s="2" cm="1">
        <f t="array" ref="N8460">IFERROR(INDEX(tblConsorcios[Prazo (meses)],MOD($J8460,ROWS(tblConsorcios[Produto]))+1),"")</f>
        <v>220</v>
      </c>
      <c r="O8460" s="20" cm="1">
        <f t="array" ref="O8460">IFERROR(INDEX(tblConsorcios[Parcela Mensal (R$)],MOD($J8460,ROWS(tblConsorcios[Produto]))+1),"")</f>
        <v>2788.36</v>
      </c>
      <c r="P8460" s="20" t="str" cm="1">
        <f t="array" ref="P8460">IFERROR(INDEX(tblClientes[Dividendo Mensal (R$)],INT($J8460/ROWS(tblConsorcios[Produto]))+1),"")</f>
        <v/>
      </c>
      <c r="Q8460" s="20" t="str">
        <f t="shared" si="397"/>
        <v/>
      </c>
      <c r="R8460">
        <f t="shared" si="398"/>
        <v>0</v>
      </c>
    </row>
    <row r="8461" spans="10:18" x14ac:dyDescent="0.2">
      <c r="J8461">
        <f t="shared" si="396"/>
        <v>8459</v>
      </c>
      <c r="K8461" t="str" cm="1">
        <f t="array" ref="K8461">IFERROR(INDEX(tblClientes[Cliente],INT($J8461/ROWS(tblConsorcios[Produto]))+1),"")</f>
        <v/>
      </c>
      <c r="L8461" t="str" cm="1">
        <f t="array" ref="L8461">IFERROR(INDEX(tblConsorcios[Produto],MOD($J8461,ROWS(tblConsorcios[Produto]))+1),"")</f>
        <v>Imóvel IE480 – 200m</v>
      </c>
      <c r="M8461" s="20" cm="1">
        <f t="array" ref="M8461">IFERROR(INDEX(tblConsorcios[Valor da Carta (R$)],MOD($J8461,ROWS(tblConsorcios[Produto]))+1),"")</f>
        <v>480000</v>
      </c>
      <c r="N8461" s="2" cm="1">
        <f t="array" ref="N8461">IFERROR(INDEX(tblConsorcios[Prazo (meses)],MOD($J8461,ROWS(tblConsorcios[Produto]))+1),"")</f>
        <v>200</v>
      </c>
      <c r="O8461" s="20" cm="1">
        <f t="array" ref="O8461">IFERROR(INDEX(tblConsorcios[Parcela Mensal (R$)],MOD($J8461,ROWS(tblConsorcios[Produto]))+1),"")</f>
        <v>3043.2</v>
      </c>
      <c r="P8461" s="20" t="str" cm="1">
        <f t="array" ref="P8461">IFERROR(INDEX(tblClientes[Dividendo Mensal (R$)],INT($J8461/ROWS(tblConsorcios[Produto]))+1),"")</f>
        <v/>
      </c>
      <c r="Q8461" s="20" t="str">
        <f t="shared" si="397"/>
        <v/>
      </c>
      <c r="R8461">
        <f t="shared" si="398"/>
        <v>0</v>
      </c>
    </row>
    <row r="8462" spans="10:18" x14ac:dyDescent="0.2">
      <c r="J8462">
        <f t="shared" si="396"/>
        <v>8460</v>
      </c>
      <c r="K8462" t="str" cm="1">
        <f t="array" ref="K8462">IFERROR(INDEX(tblClientes[Cliente],INT($J8462/ROWS(tblConsorcios[Produto]))+1),"")</f>
        <v/>
      </c>
      <c r="L8462" t="str" cm="1">
        <f t="array" ref="L8462">IFERROR(INDEX(tblConsorcios[Produto],MOD($J8462,ROWS(tblConsorcios[Produto]))+1),"")</f>
        <v>Imóvel IE450 – 240m</v>
      </c>
      <c r="M8462" s="20" cm="1">
        <f t="array" ref="M8462">IFERROR(INDEX(tblConsorcios[Valor da Carta (R$)],MOD($J8462,ROWS(tblConsorcios[Produto]))+1),"")</f>
        <v>450000</v>
      </c>
      <c r="N8462" s="2" cm="1">
        <f t="array" ref="N8462">IFERROR(INDEX(tblConsorcios[Prazo (meses)],MOD($J8462,ROWS(tblConsorcios[Produto]))+1),"")</f>
        <v>240</v>
      </c>
      <c r="O8462" s="20" cm="1">
        <f t="array" ref="O8462">IFERROR(INDEX(tblConsorcios[Parcela Mensal (R$)],MOD($J8462,ROWS(tblConsorcios[Produto]))+1),"")</f>
        <v>2415</v>
      </c>
      <c r="P8462" s="20" t="str" cm="1">
        <f t="array" ref="P8462">IFERROR(INDEX(tblClientes[Dividendo Mensal (R$)],INT($J8462/ROWS(tblConsorcios[Produto]))+1),"")</f>
        <v/>
      </c>
      <c r="Q8462" s="20" t="str">
        <f t="shared" si="397"/>
        <v/>
      </c>
      <c r="R8462">
        <f t="shared" si="398"/>
        <v>0</v>
      </c>
    </row>
    <row r="8463" spans="10:18" x14ac:dyDescent="0.2">
      <c r="J8463">
        <f t="shared" si="396"/>
        <v>8461</v>
      </c>
      <c r="K8463" t="str" cm="1">
        <f t="array" ref="K8463">IFERROR(INDEX(tblClientes[Cliente],INT($J8463/ROWS(tblConsorcios[Produto]))+1),"")</f>
        <v/>
      </c>
      <c r="L8463" t="str" cm="1">
        <f t="array" ref="L8463">IFERROR(INDEX(tblConsorcios[Produto],MOD($J8463,ROWS(tblConsorcios[Produto]))+1),"")</f>
        <v>Imóvel IE450 – 220m</v>
      </c>
      <c r="M8463" s="20" cm="1">
        <f t="array" ref="M8463">IFERROR(INDEX(tblConsorcios[Valor da Carta (R$)],MOD($J8463,ROWS(tblConsorcios[Produto]))+1),"")</f>
        <v>450000</v>
      </c>
      <c r="N8463" s="2" cm="1">
        <f t="array" ref="N8463">IFERROR(INDEX(tblConsorcios[Prazo (meses)],MOD($J8463,ROWS(tblConsorcios[Produto]))+1),"")</f>
        <v>220</v>
      </c>
      <c r="O8463" s="20" cm="1">
        <f t="array" ref="O8463">IFERROR(INDEX(tblConsorcios[Parcela Mensal (R$)],MOD($J8463,ROWS(tblConsorcios[Produto]))+1),"")</f>
        <v>2614.09</v>
      </c>
      <c r="P8463" s="20" t="str" cm="1">
        <f t="array" ref="P8463">IFERROR(INDEX(tblClientes[Dividendo Mensal (R$)],INT($J8463/ROWS(tblConsorcios[Produto]))+1),"")</f>
        <v/>
      </c>
      <c r="Q8463" s="20" t="str">
        <f t="shared" si="397"/>
        <v/>
      </c>
      <c r="R8463">
        <f t="shared" si="398"/>
        <v>0</v>
      </c>
    </row>
    <row r="8464" spans="10:18" x14ac:dyDescent="0.2">
      <c r="J8464">
        <f t="shared" si="396"/>
        <v>8462</v>
      </c>
      <c r="K8464" t="str" cm="1">
        <f t="array" ref="K8464">IFERROR(INDEX(tblClientes[Cliente],INT($J8464/ROWS(tblConsorcios[Produto]))+1),"")</f>
        <v/>
      </c>
      <c r="L8464" t="str" cm="1">
        <f t="array" ref="L8464">IFERROR(INDEX(tblConsorcios[Produto],MOD($J8464,ROWS(tblConsorcios[Produto]))+1),"")</f>
        <v>Imóvel IE450 – 200m</v>
      </c>
      <c r="M8464" s="20" cm="1">
        <f t="array" ref="M8464">IFERROR(INDEX(tblConsorcios[Valor da Carta (R$)],MOD($J8464,ROWS(tblConsorcios[Produto]))+1),"")</f>
        <v>450000</v>
      </c>
      <c r="N8464" s="2" cm="1">
        <f t="array" ref="N8464">IFERROR(INDEX(tblConsorcios[Prazo (meses)],MOD($J8464,ROWS(tblConsorcios[Produto]))+1),"")</f>
        <v>200</v>
      </c>
      <c r="O8464" s="20" cm="1">
        <f t="array" ref="O8464">IFERROR(INDEX(tblConsorcios[Parcela Mensal (R$)],MOD($J8464,ROWS(tblConsorcios[Produto]))+1),"")</f>
        <v>2853</v>
      </c>
      <c r="P8464" s="20" t="str" cm="1">
        <f t="array" ref="P8464">IFERROR(INDEX(tblClientes[Dividendo Mensal (R$)],INT($J8464/ROWS(tblConsorcios[Produto]))+1),"")</f>
        <v/>
      </c>
      <c r="Q8464" s="20" t="str">
        <f t="shared" si="397"/>
        <v/>
      </c>
      <c r="R8464">
        <f t="shared" si="398"/>
        <v>0</v>
      </c>
    </row>
    <row r="8465" spans="10:18" x14ac:dyDescent="0.2">
      <c r="J8465">
        <f t="shared" si="396"/>
        <v>8463</v>
      </c>
      <c r="K8465" t="str" cm="1">
        <f t="array" ref="K8465">IFERROR(INDEX(tblClientes[Cliente],INT($J8465/ROWS(tblConsorcios[Produto]))+1),"")</f>
        <v/>
      </c>
      <c r="L8465" t="str" cm="1">
        <f t="array" ref="L8465">IFERROR(INDEX(tblConsorcios[Produto],MOD($J8465,ROWS(tblConsorcios[Produto]))+1),"")</f>
        <v>Imóvel IE430 – 240m</v>
      </c>
      <c r="M8465" s="20" cm="1">
        <f t="array" ref="M8465">IFERROR(INDEX(tblConsorcios[Valor da Carta (R$)],MOD($J8465,ROWS(tblConsorcios[Produto]))+1),"")</f>
        <v>430000</v>
      </c>
      <c r="N8465" s="2" cm="1">
        <f t="array" ref="N8465">IFERROR(INDEX(tblConsorcios[Prazo (meses)],MOD($J8465,ROWS(tblConsorcios[Produto]))+1),"")</f>
        <v>240</v>
      </c>
      <c r="O8465" s="20" cm="1">
        <f t="array" ref="O8465">IFERROR(INDEX(tblConsorcios[Parcela Mensal (R$)],MOD($J8465,ROWS(tblConsorcios[Produto]))+1),"")</f>
        <v>2307.67</v>
      </c>
      <c r="P8465" s="20" t="str" cm="1">
        <f t="array" ref="P8465">IFERROR(INDEX(tblClientes[Dividendo Mensal (R$)],INT($J8465/ROWS(tblConsorcios[Produto]))+1),"")</f>
        <v/>
      </c>
      <c r="Q8465" s="20" t="str">
        <f t="shared" si="397"/>
        <v/>
      </c>
      <c r="R8465">
        <f t="shared" si="398"/>
        <v>0</v>
      </c>
    </row>
    <row r="8466" spans="10:18" x14ac:dyDescent="0.2">
      <c r="J8466">
        <f t="shared" si="396"/>
        <v>8464</v>
      </c>
      <c r="K8466" t="str" cm="1">
        <f t="array" ref="K8466">IFERROR(INDEX(tblClientes[Cliente],INT($J8466/ROWS(tblConsorcios[Produto]))+1),"")</f>
        <v/>
      </c>
      <c r="L8466" t="str" cm="1">
        <f t="array" ref="L8466">IFERROR(INDEX(tblConsorcios[Produto],MOD($J8466,ROWS(tblConsorcios[Produto]))+1),"")</f>
        <v>Imóvel IE430 – 220m</v>
      </c>
      <c r="M8466" s="20" cm="1">
        <f t="array" ref="M8466">IFERROR(INDEX(tblConsorcios[Valor da Carta (R$)],MOD($J8466,ROWS(tblConsorcios[Produto]))+1),"")</f>
        <v>430000</v>
      </c>
      <c r="N8466" s="2" cm="1">
        <f t="array" ref="N8466">IFERROR(INDEX(tblConsorcios[Prazo (meses)],MOD($J8466,ROWS(tblConsorcios[Produto]))+1),"")</f>
        <v>220</v>
      </c>
      <c r="O8466" s="20" cm="1">
        <f t="array" ref="O8466">IFERROR(INDEX(tblConsorcios[Parcela Mensal (R$)],MOD($J8466,ROWS(tblConsorcios[Produto]))+1),"")</f>
        <v>2497.91</v>
      </c>
      <c r="P8466" s="20" t="str" cm="1">
        <f t="array" ref="P8466">IFERROR(INDEX(tblClientes[Dividendo Mensal (R$)],INT($J8466/ROWS(tblConsorcios[Produto]))+1),"")</f>
        <v/>
      </c>
      <c r="Q8466" s="20" t="str">
        <f t="shared" si="397"/>
        <v/>
      </c>
      <c r="R8466">
        <f t="shared" si="398"/>
        <v>0</v>
      </c>
    </row>
    <row r="8467" spans="10:18" x14ac:dyDescent="0.2">
      <c r="J8467">
        <f t="shared" si="396"/>
        <v>8465</v>
      </c>
      <c r="K8467" t="str" cm="1">
        <f t="array" ref="K8467">IFERROR(INDEX(tblClientes[Cliente],INT($J8467/ROWS(tblConsorcios[Produto]))+1),"")</f>
        <v/>
      </c>
      <c r="L8467" t="str" cm="1">
        <f t="array" ref="L8467">IFERROR(INDEX(tblConsorcios[Produto],MOD($J8467,ROWS(tblConsorcios[Produto]))+1),"")</f>
        <v>Imóvel IE430 – 200m</v>
      </c>
      <c r="M8467" s="20" cm="1">
        <f t="array" ref="M8467">IFERROR(INDEX(tblConsorcios[Valor da Carta (R$)],MOD($J8467,ROWS(tblConsorcios[Produto]))+1),"")</f>
        <v>430000</v>
      </c>
      <c r="N8467" s="2" cm="1">
        <f t="array" ref="N8467">IFERROR(INDEX(tblConsorcios[Prazo (meses)],MOD($J8467,ROWS(tblConsorcios[Produto]))+1),"")</f>
        <v>200</v>
      </c>
      <c r="O8467" s="20" cm="1">
        <f t="array" ref="O8467">IFERROR(INDEX(tblConsorcios[Parcela Mensal (R$)],MOD($J8467,ROWS(tblConsorcios[Produto]))+1),"")</f>
        <v>2726.2</v>
      </c>
      <c r="P8467" s="20" t="str" cm="1">
        <f t="array" ref="P8467">IFERROR(INDEX(tblClientes[Dividendo Mensal (R$)],INT($J8467/ROWS(tblConsorcios[Produto]))+1),"")</f>
        <v/>
      </c>
      <c r="Q8467" s="20" t="str">
        <f t="shared" si="397"/>
        <v/>
      </c>
      <c r="R8467">
        <f t="shared" si="398"/>
        <v>0</v>
      </c>
    </row>
    <row r="8468" spans="10:18" x14ac:dyDescent="0.2">
      <c r="J8468">
        <f t="shared" si="396"/>
        <v>8466</v>
      </c>
      <c r="K8468" t="str" cm="1">
        <f t="array" ref="K8468">IFERROR(INDEX(tblClientes[Cliente],INT($J8468/ROWS(tblConsorcios[Produto]))+1),"")</f>
        <v/>
      </c>
      <c r="L8468" t="str" cm="1">
        <f t="array" ref="L8468">IFERROR(INDEX(tblConsorcios[Produto],MOD($J8468,ROWS(tblConsorcios[Produto]))+1),"")</f>
        <v>Imóvel IE400 – 240m</v>
      </c>
      <c r="M8468" s="20" cm="1">
        <f t="array" ref="M8468">IFERROR(INDEX(tblConsorcios[Valor da Carta (R$)],MOD($J8468,ROWS(tblConsorcios[Produto]))+1),"")</f>
        <v>400000</v>
      </c>
      <c r="N8468" s="2" cm="1">
        <f t="array" ref="N8468">IFERROR(INDEX(tblConsorcios[Prazo (meses)],MOD($J8468,ROWS(tblConsorcios[Produto]))+1),"")</f>
        <v>240</v>
      </c>
      <c r="O8468" s="20" cm="1">
        <f t="array" ref="O8468">IFERROR(INDEX(tblConsorcios[Parcela Mensal (R$)],MOD($J8468,ROWS(tblConsorcios[Produto]))+1),"")</f>
        <v>2146.67</v>
      </c>
      <c r="P8468" s="20" t="str" cm="1">
        <f t="array" ref="P8468">IFERROR(INDEX(tblClientes[Dividendo Mensal (R$)],INT($J8468/ROWS(tblConsorcios[Produto]))+1),"")</f>
        <v/>
      </c>
      <c r="Q8468" s="20" t="str">
        <f t="shared" si="397"/>
        <v/>
      </c>
      <c r="R8468">
        <f t="shared" si="398"/>
        <v>0</v>
      </c>
    </row>
    <row r="8469" spans="10:18" x14ac:dyDescent="0.2">
      <c r="J8469">
        <f t="shared" si="396"/>
        <v>8467</v>
      </c>
      <c r="K8469" t="str" cm="1">
        <f t="array" ref="K8469">IFERROR(INDEX(tblClientes[Cliente],INT($J8469/ROWS(tblConsorcios[Produto]))+1),"")</f>
        <v/>
      </c>
      <c r="L8469" t="str" cm="1">
        <f t="array" ref="L8469">IFERROR(INDEX(tblConsorcios[Produto],MOD($J8469,ROWS(tblConsorcios[Produto]))+1),"")</f>
        <v>Imóvel IE400 – 220m</v>
      </c>
      <c r="M8469" s="20" cm="1">
        <f t="array" ref="M8469">IFERROR(INDEX(tblConsorcios[Valor da Carta (R$)],MOD($J8469,ROWS(tblConsorcios[Produto]))+1),"")</f>
        <v>400000</v>
      </c>
      <c r="N8469" s="2" cm="1">
        <f t="array" ref="N8469">IFERROR(INDEX(tblConsorcios[Prazo (meses)],MOD($J8469,ROWS(tblConsorcios[Produto]))+1),"")</f>
        <v>220</v>
      </c>
      <c r="O8469" s="20" cm="1">
        <f t="array" ref="O8469">IFERROR(INDEX(tblConsorcios[Parcela Mensal (R$)],MOD($J8469,ROWS(tblConsorcios[Produto]))+1),"")</f>
        <v>2323.64</v>
      </c>
      <c r="P8469" s="20" t="str" cm="1">
        <f t="array" ref="P8469">IFERROR(INDEX(tblClientes[Dividendo Mensal (R$)],INT($J8469/ROWS(tblConsorcios[Produto]))+1),"")</f>
        <v/>
      </c>
      <c r="Q8469" s="20" t="str">
        <f t="shared" si="397"/>
        <v/>
      </c>
      <c r="R8469">
        <f t="shared" si="398"/>
        <v>0</v>
      </c>
    </row>
    <row r="8470" spans="10:18" x14ac:dyDescent="0.2">
      <c r="J8470">
        <f t="shared" si="396"/>
        <v>8468</v>
      </c>
      <c r="K8470" t="str" cm="1">
        <f t="array" ref="K8470">IFERROR(INDEX(tblClientes[Cliente],INT($J8470/ROWS(tblConsorcios[Produto]))+1),"")</f>
        <v/>
      </c>
      <c r="L8470" t="str" cm="1">
        <f t="array" ref="L8470">IFERROR(INDEX(tblConsorcios[Produto],MOD($J8470,ROWS(tblConsorcios[Produto]))+1),"")</f>
        <v>Imóvel IE400 – 200m</v>
      </c>
      <c r="M8470" s="20" cm="1">
        <f t="array" ref="M8470">IFERROR(INDEX(tblConsorcios[Valor da Carta (R$)],MOD($J8470,ROWS(tblConsorcios[Produto]))+1),"")</f>
        <v>400000</v>
      </c>
      <c r="N8470" s="2" cm="1">
        <f t="array" ref="N8470">IFERROR(INDEX(tblConsorcios[Prazo (meses)],MOD($J8470,ROWS(tblConsorcios[Produto]))+1),"")</f>
        <v>200</v>
      </c>
      <c r="O8470" s="20" cm="1">
        <f t="array" ref="O8470">IFERROR(INDEX(tblConsorcios[Parcela Mensal (R$)],MOD($J8470,ROWS(tblConsorcios[Produto]))+1),"")</f>
        <v>2536</v>
      </c>
      <c r="P8470" s="20" t="str" cm="1">
        <f t="array" ref="P8470">IFERROR(INDEX(tblClientes[Dividendo Mensal (R$)],INT($J8470/ROWS(tblConsorcios[Produto]))+1),"")</f>
        <v/>
      </c>
      <c r="Q8470" s="20" t="str">
        <f t="shared" si="397"/>
        <v/>
      </c>
      <c r="R8470">
        <f t="shared" si="398"/>
        <v>0</v>
      </c>
    </row>
    <row r="8471" spans="10:18" x14ac:dyDescent="0.2">
      <c r="J8471">
        <f t="shared" si="396"/>
        <v>8469</v>
      </c>
      <c r="K8471" t="str" cm="1">
        <f t="array" ref="K8471">IFERROR(INDEX(tblClientes[Cliente],INT($J8471/ROWS(tblConsorcios[Produto]))+1),"")</f>
        <v/>
      </c>
      <c r="L8471" t="str" cm="1">
        <f t="array" ref="L8471">IFERROR(INDEX(tblConsorcios[Produto],MOD($J8471,ROWS(tblConsorcios[Produto]))+1),"")</f>
        <v>Imóvel IE380 – 240m</v>
      </c>
      <c r="M8471" s="20" cm="1">
        <f t="array" ref="M8471">IFERROR(INDEX(tblConsorcios[Valor da Carta (R$)],MOD($J8471,ROWS(tblConsorcios[Produto]))+1),"")</f>
        <v>380000</v>
      </c>
      <c r="N8471" s="2" cm="1">
        <f t="array" ref="N8471">IFERROR(INDEX(tblConsorcios[Prazo (meses)],MOD($J8471,ROWS(tblConsorcios[Produto]))+1),"")</f>
        <v>240</v>
      </c>
      <c r="O8471" s="20" cm="1">
        <f t="array" ref="O8471">IFERROR(INDEX(tblConsorcios[Parcela Mensal (R$)],MOD($J8471,ROWS(tblConsorcios[Produto]))+1),"")</f>
        <v>2039.33</v>
      </c>
      <c r="P8471" s="20" t="str" cm="1">
        <f t="array" ref="P8471">IFERROR(INDEX(tblClientes[Dividendo Mensal (R$)],INT($J8471/ROWS(tblConsorcios[Produto]))+1),"")</f>
        <v/>
      </c>
      <c r="Q8471" s="20" t="str">
        <f t="shared" si="397"/>
        <v/>
      </c>
      <c r="R8471">
        <f t="shared" si="398"/>
        <v>0</v>
      </c>
    </row>
    <row r="8472" spans="10:18" x14ac:dyDescent="0.2">
      <c r="J8472">
        <f t="shared" si="396"/>
        <v>8470</v>
      </c>
      <c r="K8472" t="str" cm="1">
        <f t="array" ref="K8472">IFERROR(INDEX(tblClientes[Cliente],INT($J8472/ROWS(tblConsorcios[Produto]))+1),"")</f>
        <v/>
      </c>
      <c r="L8472" t="str" cm="1">
        <f t="array" ref="L8472">IFERROR(INDEX(tblConsorcios[Produto],MOD($J8472,ROWS(tblConsorcios[Produto]))+1),"")</f>
        <v>Imóvel IE380 – 220m</v>
      </c>
      <c r="M8472" s="20" cm="1">
        <f t="array" ref="M8472">IFERROR(INDEX(tblConsorcios[Valor da Carta (R$)],MOD($J8472,ROWS(tblConsorcios[Produto]))+1),"")</f>
        <v>380000</v>
      </c>
      <c r="N8472" s="2" cm="1">
        <f t="array" ref="N8472">IFERROR(INDEX(tblConsorcios[Prazo (meses)],MOD($J8472,ROWS(tblConsorcios[Produto]))+1),"")</f>
        <v>220</v>
      </c>
      <c r="O8472" s="20" cm="1">
        <f t="array" ref="O8472">IFERROR(INDEX(tblConsorcios[Parcela Mensal (R$)],MOD($J8472,ROWS(tblConsorcios[Produto]))+1),"")</f>
        <v>2207.4499999999998</v>
      </c>
      <c r="P8472" s="20" t="str" cm="1">
        <f t="array" ref="P8472">IFERROR(INDEX(tblClientes[Dividendo Mensal (R$)],INT($J8472/ROWS(tblConsorcios[Produto]))+1),"")</f>
        <v/>
      </c>
      <c r="Q8472" s="20" t="str">
        <f t="shared" si="397"/>
        <v/>
      </c>
      <c r="R8472">
        <f t="shared" si="398"/>
        <v>0</v>
      </c>
    </row>
    <row r="8473" spans="10:18" x14ac:dyDescent="0.2">
      <c r="J8473">
        <f t="shared" si="396"/>
        <v>8471</v>
      </c>
      <c r="K8473" t="str" cm="1">
        <f t="array" ref="K8473">IFERROR(INDEX(tblClientes[Cliente],INT($J8473/ROWS(tblConsorcios[Produto]))+1),"")</f>
        <v/>
      </c>
      <c r="L8473" t="str" cm="1">
        <f t="array" ref="L8473">IFERROR(INDEX(tblConsorcios[Produto],MOD($J8473,ROWS(tblConsorcios[Produto]))+1),"")</f>
        <v>Imóvel IE380 – 200m</v>
      </c>
      <c r="M8473" s="20" cm="1">
        <f t="array" ref="M8473">IFERROR(INDEX(tblConsorcios[Valor da Carta (R$)],MOD($J8473,ROWS(tblConsorcios[Produto]))+1),"")</f>
        <v>380000</v>
      </c>
      <c r="N8473" s="2" cm="1">
        <f t="array" ref="N8473">IFERROR(INDEX(tblConsorcios[Prazo (meses)],MOD($J8473,ROWS(tblConsorcios[Produto]))+1),"")</f>
        <v>200</v>
      </c>
      <c r="O8473" s="20" cm="1">
        <f t="array" ref="O8473">IFERROR(INDEX(tblConsorcios[Parcela Mensal (R$)],MOD($J8473,ROWS(tblConsorcios[Produto]))+1),"")</f>
        <v>2409.1999999999998</v>
      </c>
      <c r="P8473" s="20" t="str" cm="1">
        <f t="array" ref="P8473">IFERROR(INDEX(tblClientes[Dividendo Mensal (R$)],INT($J8473/ROWS(tblConsorcios[Produto]))+1),"")</f>
        <v/>
      </c>
      <c r="Q8473" s="20" t="str">
        <f t="shared" si="397"/>
        <v/>
      </c>
      <c r="R8473">
        <f t="shared" si="398"/>
        <v>0</v>
      </c>
    </row>
    <row r="8474" spans="10:18" x14ac:dyDescent="0.2">
      <c r="J8474">
        <f t="shared" si="396"/>
        <v>8472</v>
      </c>
      <c r="K8474" t="str" cm="1">
        <f t="array" ref="K8474">IFERROR(INDEX(tblClientes[Cliente],INT($J8474/ROWS(tblConsorcios[Produto]))+1),"")</f>
        <v/>
      </c>
      <c r="L8474" t="str" cm="1">
        <f t="array" ref="L8474">IFERROR(INDEX(tblConsorcios[Produto],MOD($J8474,ROWS(tblConsorcios[Produto]))+1),"")</f>
        <v>Imóvel IE350 – 240m</v>
      </c>
      <c r="M8474" s="20" cm="1">
        <f t="array" ref="M8474">IFERROR(INDEX(tblConsorcios[Valor da Carta (R$)],MOD($J8474,ROWS(tblConsorcios[Produto]))+1),"")</f>
        <v>350000</v>
      </c>
      <c r="N8474" s="2" cm="1">
        <f t="array" ref="N8474">IFERROR(INDEX(tblConsorcios[Prazo (meses)],MOD($J8474,ROWS(tblConsorcios[Produto]))+1),"")</f>
        <v>240</v>
      </c>
      <c r="O8474" s="20" cm="1">
        <f t="array" ref="O8474">IFERROR(INDEX(tblConsorcios[Parcela Mensal (R$)],MOD($J8474,ROWS(tblConsorcios[Produto]))+1),"")</f>
        <v>1878.33</v>
      </c>
      <c r="P8474" s="20" t="str" cm="1">
        <f t="array" ref="P8474">IFERROR(INDEX(tblClientes[Dividendo Mensal (R$)],INT($J8474/ROWS(tblConsorcios[Produto]))+1),"")</f>
        <v/>
      </c>
      <c r="Q8474" s="20" t="str">
        <f t="shared" si="397"/>
        <v/>
      </c>
      <c r="R8474">
        <f t="shared" si="398"/>
        <v>0</v>
      </c>
    </row>
    <row r="8475" spans="10:18" x14ac:dyDescent="0.2">
      <c r="J8475">
        <f t="shared" si="396"/>
        <v>8473</v>
      </c>
      <c r="K8475" t="str" cm="1">
        <f t="array" ref="K8475">IFERROR(INDEX(tblClientes[Cliente],INT($J8475/ROWS(tblConsorcios[Produto]))+1),"")</f>
        <v/>
      </c>
      <c r="L8475" t="str" cm="1">
        <f t="array" ref="L8475">IFERROR(INDEX(tblConsorcios[Produto],MOD($J8475,ROWS(tblConsorcios[Produto]))+1),"")</f>
        <v>Imóvel IE350 – 220m</v>
      </c>
      <c r="M8475" s="20" cm="1">
        <f t="array" ref="M8475">IFERROR(INDEX(tblConsorcios[Valor da Carta (R$)],MOD($J8475,ROWS(tblConsorcios[Produto]))+1),"")</f>
        <v>350000</v>
      </c>
      <c r="N8475" s="2" cm="1">
        <f t="array" ref="N8475">IFERROR(INDEX(tblConsorcios[Prazo (meses)],MOD($J8475,ROWS(tblConsorcios[Produto]))+1),"")</f>
        <v>220</v>
      </c>
      <c r="O8475" s="20" cm="1">
        <f t="array" ref="O8475">IFERROR(INDEX(tblConsorcios[Parcela Mensal (R$)],MOD($J8475,ROWS(tblConsorcios[Produto]))+1),"")</f>
        <v>2033.18</v>
      </c>
      <c r="P8475" s="20" t="str" cm="1">
        <f t="array" ref="P8475">IFERROR(INDEX(tblClientes[Dividendo Mensal (R$)],INT($J8475/ROWS(tblConsorcios[Produto]))+1),"")</f>
        <v/>
      </c>
      <c r="Q8475" s="20" t="str">
        <f t="shared" si="397"/>
        <v/>
      </c>
      <c r="R8475">
        <f t="shared" si="398"/>
        <v>0</v>
      </c>
    </row>
    <row r="8476" spans="10:18" x14ac:dyDescent="0.2">
      <c r="J8476">
        <f t="shared" si="396"/>
        <v>8474</v>
      </c>
      <c r="K8476" t="str" cm="1">
        <f t="array" ref="K8476">IFERROR(INDEX(tblClientes[Cliente],INT($J8476/ROWS(tblConsorcios[Produto]))+1),"")</f>
        <v/>
      </c>
      <c r="L8476" t="str" cm="1">
        <f t="array" ref="L8476">IFERROR(INDEX(tblConsorcios[Produto],MOD($J8476,ROWS(tblConsorcios[Produto]))+1),"")</f>
        <v>Imóvel IE350 – 200m</v>
      </c>
      <c r="M8476" s="20" cm="1">
        <f t="array" ref="M8476">IFERROR(INDEX(tblConsorcios[Valor da Carta (R$)],MOD($J8476,ROWS(tblConsorcios[Produto]))+1),"")</f>
        <v>350000</v>
      </c>
      <c r="N8476" s="2" cm="1">
        <f t="array" ref="N8476">IFERROR(INDEX(tblConsorcios[Prazo (meses)],MOD($J8476,ROWS(tblConsorcios[Produto]))+1),"")</f>
        <v>200</v>
      </c>
      <c r="O8476" s="20" cm="1">
        <f t="array" ref="O8476">IFERROR(INDEX(tblConsorcios[Parcela Mensal (R$)],MOD($J8476,ROWS(tblConsorcios[Produto]))+1),"")</f>
        <v>2219</v>
      </c>
      <c r="P8476" s="20" t="str" cm="1">
        <f t="array" ref="P8476">IFERROR(INDEX(tblClientes[Dividendo Mensal (R$)],INT($J8476/ROWS(tblConsorcios[Produto]))+1),"")</f>
        <v/>
      </c>
      <c r="Q8476" s="20" t="str">
        <f t="shared" si="397"/>
        <v/>
      </c>
      <c r="R8476">
        <f t="shared" si="398"/>
        <v>0</v>
      </c>
    </row>
    <row r="8477" spans="10:18" x14ac:dyDescent="0.2">
      <c r="J8477">
        <f t="shared" si="396"/>
        <v>8475</v>
      </c>
      <c r="K8477" t="str" cm="1">
        <f t="array" ref="K8477">IFERROR(INDEX(tblClientes[Cliente],INT($J8477/ROWS(tblConsorcios[Produto]))+1),"")</f>
        <v/>
      </c>
      <c r="L8477" t="str" cm="1">
        <f t="array" ref="L8477">IFERROR(INDEX(tblConsorcios[Produto],MOD($J8477,ROWS(tblConsorcios[Produto]))+1),"")</f>
        <v>Imóvel IE330 – 240m</v>
      </c>
      <c r="M8477" s="20" cm="1">
        <f t="array" ref="M8477">IFERROR(INDEX(tblConsorcios[Valor da Carta (R$)],MOD($J8477,ROWS(tblConsorcios[Produto]))+1),"")</f>
        <v>330000</v>
      </c>
      <c r="N8477" s="2" cm="1">
        <f t="array" ref="N8477">IFERROR(INDEX(tblConsorcios[Prazo (meses)],MOD($J8477,ROWS(tblConsorcios[Produto]))+1),"")</f>
        <v>240</v>
      </c>
      <c r="O8477" s="20" cm="1">
        <f t="array" ref="O8477">IFERROR(INDEX(tblConsorcios[Parcela Mensal (R$)],MOD($J8477,ROWS(tblConsorcios[Produto]))+1),"")</f>
        <v>1771</v>
      </c>
      <c r="P8477" s="20" t="str" cm="1">
        <f t="array" ref="P8477">IFERROR(INDEX(tblClientes[Dividendo Mensal (R$)],INT($J8477/ROWS(tblConsorcios[Produto]))+1),"")</f>
        <v/>
      </c>
      <c r="Q8477" s="20" t="str">
        <f t="shared" si="397"/>
        <v/>
      </c>
      <c r="R8477">
        <f t="shared" si="398"/>
        <v>0</v>
      </c>
    </row>
    <row r="8478" spans="10:18" x14ac:dyDescent="0.2">
      <c r="J8478">
        <f t="shared" si="396"/>
        <v>8476</v>
      </c>
      <c r="K8478" t="str" cm="1">
        <f t="array" ref="K8478">IFERROR(INDEX(tblClientes[Cliente],INT($J8478/ROWS(tblConsorcios[Produto]))+1),"")</f>
        <v/>
      </c>
      <c r="L8478" t="str" cm="1">
        <f t="array" ref="L8478">IFERROR(INDEX(tblConsorcios[Produto],MOD($J8478,ROWS(tblConsorcios[Produto]))+1),"")</f>
        <v>Imóvel IE330 – 220m</v>
      </c>
      <c r="M8478" s="20" cm="1">
        <f t="array" ref="M8478">IFERROR(INDEX(tblConsorcios[Valor da Carta (R$)],MOD($J8478,ROWS(tblConsorcios[Produto]))+1),"")</f>
        <v>330000</v>
      </c>
      <c r="N8478" s="2" cm="1">
        <f t="array" ref="N8478">IFERROR(INDEX(tblConsorcios[Prazo (meses)],MOD($J8478,ROWS(tblConsorcios[Produto]))+1),"")</f>
        <v>220</v>
      </c>
      <c r="O8478" s="20" cm="1">
        <f t="array" ref="O8478">IFERROR(INDEX(tblConsorcios[Parcela Mensal (R$)],MOD($J8478,ROWS(tblConsorcios[Produto]))+1),"")</f>
        <v>1917</v>
      </c>
      <c r="P8478" s="20" t="str" cm="1">
        <f t="array" ref="P8478">IFERROR(INDEX(tblClientes[Dividendo Mensal (R$)],INT($J8478/ROWS(tblConsorcios[Produto]))+1),"")</f>
        <v/>
      </c>
      <c r="Q8478" s="20" t="str">
        <f t="shared" si="397"/>
        <v/>
      </c>
      <c r="R8478">
        <f t="shared" si="398"/>
        <v>0</v>
      </c>
    </row>
    <row r="8479" spans="10:18" x14ac:dyDescent="0.2">
      <c r="J8479">
        <f t="shared" si="396"/>
        <v>8477</v>
      </c>
      <c r="K8479" t="str" cm="1">
        <f t="array" ref="K8479">IFERROR(INDEX(tblClientes[Cliente],INT($J8479/ROWS(tblConsorcios[Produto]))+1),"")</f>
        <v/>
      </c>
      <c r="L8479" t="str" cm="1">
        <f t="array" ref="L8479">IFERROR(INDEX(tblConsorcios[Produto],MOD($J8479,ROWS(tblConsorcios[Produto]))+1),"")</f>
        <v>Imóvel IE330 – 200m</v>
      </c>
      <c r="M8479" s="20" cm="1">
        <f t="array" ref="M8479">IFERROR(INDEX(tblConsorcios[Valor da Carta (R$)],MOD($J8479,ROWS(tblConsorcios[Produto]))+1),"")</f>
        <v>330000</v>
      </c>
      <c r="N8479" s="2" cm="1">
        <f t="array" ref="N8479">IFERROR(INDEX(tblConsorcios[Prazo (meses)],MOD($J8479,ROWS(tblConsorcios[Produto]))+1),"")</f>
        <v>200</v>
      </c>
      <c r="O8479" s="20" cm="1">
        <f t="array" ref="O8479">IFERROR(INDEX(tblConsorcios[Parcela Mensal (R$)],MOD($J8479,ROWS(tblConsorcios[Produto]))+1),"")</f>
        <v>2092.1999999999998</v>
      </c>
      <c r="P8479" s="20" t="str" cm="1">
        <f t="array" ref="P8479">IFERROR(INDEX(tblClientes[Dividendo Mensal (R$)],INT($J8479/ROWS(tblConsorcios[Produto]))+1),"")</f>
        <v/>
      </c>
      <c r="Q8479" s="20" t="str">
        <f t="shared" si="397"/>
        <v/>
      </c>
      <c r="R8479">
        <f t="shared" si="398"/>
        <v>0</v>
      </c>
    </row>
    <row r="8480" spans="10:18" x14ac:dyDescent="0.2">
      <c r="J8480">
        <f t="shared" si="396"/>
        <v>8478</v>
      </c>
      <c r="K8480" t="str" cm="1">
        <f t="array" ref="K8480">IFERROR(INDEX(tblClientes[Cliente],INT($J8480/ROWS(tblConsorcios[Produto]))+1),"")</f>
        <v/>
      </c>
      <c r="L8480" t="str" cm="1">
        <f t="array" ref="L8480">IFERROR(INDEX(tblConsorcios[Produto],MOD($J8480,ROWS(tblConsorcios[Produto]))+1),"")</f>
        <v>Imóvel IE300 – 240m</v>
      </c>
      <c r="M8480" s="20" cm="1">
        <f t="array" ref="M8480">IFERROR(INDEX(tblConsorcios[Valor da Carta (R$)],MOD($J8480,ROWS(tblConsorcios[Produto]))+1),"")</f>
        <v>300000</v>
      </c>
      <c r="N8480" s="2" cm="1">
        <f t="array" ref="N8480">IFERROR(INDEX(tblConsorcios[Prazo (meses)],MOD($J8480,ROWS(tblConsorcios[Produto]))+1),"")</f>
        <v>240</v>
      </c>
      <c r="O8480" s="20" cm="1">
        <f t="array" ref="O8480">IFERROR(INDEX(tblConsorcios[Parcela Mensal (R$)],MOD($J8480,ROWS(tblConsorcios[Produto]))+1),"")</f>
        <v>1610</v>
      </c>
      <c r="P8480" s="20" t="str" cm="1">
        <f t="array" ref="P8480">IFERROR(INDEX(tblClientes[Dividendo Mensal (R$)],INT($J8480/ROWS(tblConsorcios[Produto]))+1),"")</f>
        <v/>
      </c>
      <c r="Q8480" s="20" t="str">
        <f t="shared" si="397"/>
        <v/>
      </c>
      <c r="R8480">
        <f t="shared" si="398"/>
        <v>0</v>
      </c>
    </row>
    <row r="8481" spans="10:18" x14ac:dyDescent="0.2">
      <c r="J8481">
        <f t="shared" si="396"/>
        <v>8479</v>
      </c>
      <c r="K8481" t="str" cm="1">
        <f t="array" ref="K8481">IFERROR(INDEX(tblClientes[Cliente],INT($J8481/ROWS(tblConsorcios[Produto]))+1),"")</f>
        <v/>
      </c>
      <c r="L8481" t="str" cm="1">
        <f t="array" ref="L8481">IFERROR(INDEX(tblConsorcios[Produto],MOD($J8481,ROWS(tblConsorcios[Produto]))+1),"")</f>
        <v>Imóvel IE300 – 220m</v>
      </c>
      <c r="M8481" s="20" cm="1">
        <f t="array" ref="M8481">IFERROR(INDEX(tblConsorcios[Valor da Carta (R$)],MOD($J8481,ROWS(tblConsorcios[Produto]))+1),"")</f>
        <v>300000</v>
      </c>
      <c r="N8481" s="2" cm="1">
        <f t="array" ref="N8481">IFERROR(INDEX(tblConsorcios[Prazo (meses)],MOD($J8481,ROWS(tblConsorcios[Produto]))+1),"")</f>
        <v>220</v>
      </c>
      <c r="O8481" s="20" cm="1">
        <f t="array" ref="O8481">IFERROR(INDEX(tblConsorcios[Parcela Mensal (R$)],MOD($J8481,ROWS(tblConsorcios[Produto]))+1),"")</f>
        <v>1742.73</v>
      </c>
      <c r="P8481" s="20" t="str" cm="1">
        <f t="array" ref="P8481">IFERROR(INDEX(tblClientes[Dividendo Mensal (R$)],INT($J8481/ROWS(tblConsorcios[Produto]))+1),"")</f>
        <v/>
      </c>
      <c r="Q8481" s="20" t="str">
        <f t="shared" si="397"/>
        <v/>
      </c>
      <c r="R8481">
        <f t="shared" si="398"/>
        <v>0</v>
      </c>
    </row>
    <row r="8482" spans="10:18" x14ac:dyDescent="0.2">
      <c r="J8482">
        <f t="shared" si="396"/>
        <v>8480</v>
      </c>
      <c r="K8482" t="str" cm="1">
        <f t="array" ref="K8482">IFERROR(INDEX(tblClientes[Cliente],INT($J8482/ROWS(tblConsorcios[Produto]))+1),"")</f>
        <v/>
      </c>
      <c r="L8482" t="str" cm="1">
        <f t="array" ref="L8482">IFERROR(INDEX(tblConsorcios[Produto],MOD($J8482,ROWS(tblConsorcios[Produto]))+1),"")</f>
        <v>Imóvel IE300 – 200m</v>
      </c>
      <c r="M8482" s="20" cm="1">
        <f t="array" ref="M8482">IFERROR(INDEX(tblConsorcios[Valor da Carta (R$)],MOD($J8482,ROWS(tblConsorcios[Produto]))+1),"")</f>
        <v>300000</v>
      </c>
      <c r="N8482" s="2" cm="1">
        <f t="array" ref="N8482">IFERROR(INDEX(tblConsorcios[Prazo (meses)],MOD($J8482,ROWS(tblConsorcios[Produto]))+1),"")</f>
        <v>200</v>
      </c>
      <c r="O8482" s="20" cm="1">
        <f t="array" ref="O8482">IFERROR(INDEX(tblConsorcios[Parcela Mensal (R$)],MOD($J8482,ROWS(tblConsorcios[Produto]))+1),"")</f>
        <v>1902</v>
      </c>
      <c r="P8482" s="20" t="str" cm="1">
        <f t="array" ref="P8482">IFERROR(INDEX(tblClientes[Dividendo Mensal (R$)],INT($J8482/ROWS(tblConsorcios[Produto]))+1),"")</f>
        <v/>
      </c>
      <c r="Q8482" s="20" t="str">
        <f t="shared" si="397"/>
        <v/>
      </c>
      <c r="R8482">
        <f t="shared" si="398"/>
        <v>0</v>
      </c>
    </row>
    <row r="8483" spans="10:18" x14ac:dyDescent="0.2">
      <c r="J8483">
        <f t="shared" si="396"/>
        <v>8481</v>
      </c>
      <c r="K8483" t="str" cm="1">
        <f t="array" ref="K8483">IFERROR(INDEX(tblClientes[Cliente],INT($J8483/ROWS(tblConsorcios[Produto]))+1),"")</f>
        <v/>
      </c>
      <c r="L8483" t="str" cm="1">
        <f t="array" ref="L8483">IFERROR(INDEX(tblConsorcios[Produto],MOD($J8483,ROWS(tblConsorcios[Produto]))+1),"")</f>
        <v>Imóvel IE240 – 240m</v>
      </c>
      <c r="M8483" s="20" cm="1">
        <f t="array" ref="M8483">IFERROR(INDEX(tblConsorcios[Valor da Carta (R$)],MOD($J8483,ROWS(tblConsorcios[Produto]))+1),"")</f>
        <v>240000</v>
      </c>
      <c r="N8483" s="2" cm="1">
        <f t="array" ref="N8483">IFERROR(INDEX(tblConsorcios[Prazo (meses)],MOD($J8483,ROWS(tblConsorcios[Produto]))+1),"")</f>
        <v>240</v>
      </c>
      <c r="O8483" s="20" cm="1">
        <f t="array" ref="O8483">IFERROR(INDEX(tblConsorcios[Parcela Mensal (R$)],MOD($J8483,ROWS(tblConsorcios[Produto]))+1),"")</f>
        <v>1288</v>
      </c>
      <c r="P8483" s="20" t="str" cm="1">
        <f t="array" ref="P8483">IFERROR(INDEX(tblClientes[Dividendo Mensal (R$)],INT($J8483/ROWS(tblConsorcios[Produto]))+1),"")</f>
        <v/>
      </c>
      <c r="Q8483" s="20" t="str">
        <f t="shared" si="397"/>
        <v/>
      </c>
      <c r="R8483">
        <f t="shared" si="398"/>
        <v>0</v>
      </c>
    </row>
    <row r="8484" spans="10:18" x14ac:dyDescent="0.2">
      <c r="J8484">
        <f t="shared" si="396"/>
        <v>8482</v>
      </c>
      <c r="K8484" t="str" cm="1">
        <f t="array" ref="K8484">IFERROR(INDEX(tblClientes[Cliente],INT($J8484/ROWS(tblConsorcios[Produto]))+1),"")</f>
        <v/>
      </c>
      <c r="L8484" t="str" cm="1">
        <f t="array" ref="L8484">IFERROR(INDEX(tblConsorcios[Produto],MOD($J8484,ROWS(tblConsorcios[Produto]))+1),"")</f>
        <v>Imóvel IE240 – 220m</v>
      </c>
      <c r="M8484" s="20" cm="1">
        <f t="array" ref="M8484">IFERROR(INDEX(tblConsorcios[Valor da Carta (R$)],MOD($J8484,ROWS(tblConsorcios[Produto]))+1),"")</f>
        <v>240000</v>
      </c>
      <c r="N8484" s="2" cm="1">
        <f t="array" ref="N8484">IFERROR(INDEX(tblConsorcios[Prazo (meses)],MOD($J8484,ROWS(tblConsorcios[Produto]))+1),"")</f>
        <v>220</v>
      </c>
      <c r="O8484" s="20" cm="1">
        <f t="array" ref="O8484">IFERROR(INDEX(tblConsorcios[Parcela Mensal (R$)],MOD($J8484,ROWS(tblConsorcios[Produto]))+1),"")</f>
        <v>1394.18</v>
      </c>
      <c r="P8484" s="20" t="str" cm="1">
        <f t="array" ref="P8484">IFERROR(INDEX(tblClientes[Dividendo Mensal (R$)],INT($J8484/ROWS(tblConsorcios[Produto]))+1),"")</f>
        <v/>
      </c>
      <c r="Q8484" s="20" t="str">
        <f t="shared" si="397"/>
        <v/>
      </c>
      <c r="R8484">
        <f t="shared" si="398"/>
        <v>0</v>
      </c>
    </row>
    <row r="8485" spans="10:18" x14ac:dyDescent="0.2">
      <c r="J8485">
        <f t="shared" si="396"/>
        <v>8483</v>
      </c>
      <c r="K8485" t="str" cm="1">
        <f t="array" ref="K8485">IFERROR(INDEX(tblClientes[Cliente],INT($J8485/ROWS(tblConsorcios[Produto]))+1),"")</f>
        <v/>
      </c>
      <c r="L8485" t="str" cm="1">
        <f t="array" ref="L8485">IFERROR(INDEX(tblConsorcios[Produto],MOD($J8485,ROWS(tblConsorcios[Produto]))+1),"")</f>
        <v>Imóvel IE240 – 200m</v>
      </c>
      <c r="M8485" s="20" cm="1">
        <f t="array" ref="M8485">IFERROR(INDEX(tblConsorcios[Valor da Carta (R$)],MOD($J8485,ROWS(tblConsorcios[Produto]))+1),"")</f>
        <v>240000</v>
      </c>
      <c r="N8485" s="2" cm="1">
        <f t="array" ref="N8485">IFERROR(INDEX(tblConsorcios[Prazo (meses)],MOD($J8485,ROWS(tblConsorcios[Produto]))+1),"")</f>
        <v>200</v>
      </c>
      <c r="O8485" s="20" cm="1">
        <f t="array" ref="O8485">IFERROR(INDEX(tblConsorcios[Parcela Mensal (R$)],MOD($J8485,ROWS(tblConsorcios[Produto]))+1),"")</f>
        <v>1521.6</v>
      </c>
      <c r="P8485" s="20" t="str" cm="1">
        <f t="array" ref="P8485">IFERROR(INDEX(tblClientes[Dividendo Mensal (R$)],INT($J8485/ROWS(tblConsorcios[Produto]))+1),"")</f>
        <v/>
      </c>
      <c r="Q8485" s="20" t="str">
        <f t="shared" si="397"/>
        <v/>
      </c>
      <c r="R8485">
        <f t="shared" si="398"/>
        <v>0</v>
      </c>
    </row>
    <row r="8486" spans="10:18" x14ac:dyDescent="0.2">
      <c r="J8486">
        <f t="shared" si="396"/>
        <v>8484</v>
      </c>
      <c r="K8486" t="str" cm="1">
        <f t="array" ref="K8486">IFERROR(INDEX(tblClientes[Cliente],INT($J8486/ROWS(tblConsorcios[Produto]))+1),"")</f>
        <v/>
      </c>
      <c r="L8486" t="str" cm="1">
        <f t="array" ref="L8486">IFERROR(INDEX(tblConsorcios[Produto],MOD($J8486,ROWS(tblConsorcios[Produto]))+1),"")</f>
        <v>Imóvel IE230 – 240m</v>
      </c>
      <c r="M8486" s="20" cm="1">
        <f t="array" ref="M8486">IFERROR(INDEX(tblConsorcios[Valor da Carta (R$)],MOD($J8486,ROWS(tblConsorcios[Produto]))+1),"")</f>
        <v>230000</v>
      </c>
      <c r="N8486" s="2" cm="1">
        <f t="array" ref="N8486">IFERROR(INDEX(tblConsorcios[Prazo (meses)],MOD($J8486,ROWS(tblConsorcios[Produto]))+1),"")</f>
        <v>240</v>
      </c>
      <c r="O8486" s="20" cm="1">
        <f t="array" ref="O8486">IFERROR(INDEX(tblConsorcios[Parcela Mensal (R$)],MOD($J8486,ROWS(tblConsorcios[Produto]))+1),"")</f>
        <v>1234.33</v>
      </c>
      <c r="P8486" s="20" t="str" cm="1">
        <f t="array" ref="P8486">IFERROR(INDEX(tblClientes[Dividendo Mensal (R$)],INT($J8486/ROWS(tblConsorcios[Produto]))+1),"")</f>
        <v/>
      </c>
      <c r="Q8486" s="20" t="str">
        <f t="shared" si="397"/>
        <v/>
      </c>
      <c r="R8486">
        <f t="shared" si="398"/>
        <v>0</v>
      </c>
    </row>
    <row r="8487" spans="10:18" x14ac:dyDescent="0.2">
      <c r="J8487">
        <f t="shared" si="396"/>
        <v>8485</v>
      </c>
      <c r="K8487" t="str" cm="1">
        <f t="array" ref="K8487">IFERROR(INDEX(tblClientes[Cliente],INT($J8487/ROWS(tblConsorcios[Produto]))+1),"")</f>
        <v/>
      </c>
      <c r="L8487" t="str" cm="1">
        <f t="array" ref="L8487">IFERROR(INDEX(tblConsorcios[Produto],MOD($J8487,ROWS(tblConsorcios[Produto]))+1),"")</f>
        <v>Imóvel IE230 – 220m</v>
      </c>
      <c r="M8487" s="20" cm="1">
        <f t="array" ref="M8487">IFERROR(INDEX(tblConsorcios[Valor da Carta (R$)],MOD($J8487,ROWS(tblConsorcios[Produto]))+1),"")</f>
        <v>230000</v>
      </c>
      <c r="N8487" s="2" cm="1">
        <f t="array" ref="N8487">IFERROR(INDEX(tblConsorcios[Prazo (meses)],MOD($J8487,ROWS(tblConsorcios[Produto]))+1),"")</f>
        <v>220</v>
      </c>
      <c r="O8487" s="20" cm="1">
        <f t="array" ref="O8487">IFERROR(INDEX(tblConsorcios[Parcela Mensal (R$)],MOD($J8487,ROWS(tblConsorcios[Produto]))+1),"")</f>
        <v>1336.09</v>
      </c>
      <c r="P8487" s="20" t="str" cm="1">
        <f t="array" ref="P8487">IFERROR(INDEX(tblClientes[Dividendo Mensal (R$)],INT($J8487/ROWS(tblConsorcios[Produto]))+1),"")</f>
        <v/>
      </c>
      <c r="Q8487" s="20" t="str">
        <f t="shared" si="397"/>
        <v/>
      </c>
      <c r="R8487">
        <f t="shared" si="398"/>
        <v>0</v>
      </c>
    </row>
    <row r="8488" spans="10:18" x14ac:dyDescent="0.2">
      <c r="J8488">
        <f t="shared" si="396"/>
        <v>8486</v>
      </c>
      <c r="K8488" t="str" cm="1">
        <f t="array" ref="K8488">IFERROR(INDEX(tblClientes[Cliente],INT($J8488/ROWS(tblConsorcios[Produto]))+1),"")</f>
        <v/>
      </c>
      <c r="L8488" t="str" cm="1">
        <f t="array" ref="L8488">IFERROR(INDEX(tblConsorcios[Produto],MOD($J8488,ROWS(tblConsorcios[Produto]))+1),"")</f>
        <v>Imóvel IE230 – 200m</v>
      </c>
      <c r="M8488" s="20" cm="1">
        <f t="array" ref="M8488">IFERROR(INDEX(tblConsorcios[Valor da Carta (R$)],MOD($J8488,ROWS(tblConsorcios[Produto]))+1),"")</f>
        <v>230000</v>
      </c>
      <c r="N8488" s="2" cm="1">
        <f t="array" ref="N8488">IFERROR(INDEX(tblConsorcios[Prazo (meses)],MOD($J8488,ROWS(tblConsorcios[Produto]))+1),"")</f>
        <v>200</v>
      </c>
      <c r="O8488" s="20" cm="1">
        <f t="array" ref="O8488">IFERROR(INDEX(tblConsorcios[Parcela Mensal (R$)],MOD($J8488,ROWS(tblConsorcios[Produto]))+1),"")</f>
        <v>1458.2</v>
      </c>
      <c r="P8488" s="20" t="str" cm="1">
        <f t="array" ref="P8488">IFERROR(INDEX(tblClientes[Dividendo Mensal (R$)],INT($J8488/ROWS(tblConsorcios[Produto]))+1),"")</f>
        <v/>
      </c>
      <c r="Q8488" s="20" t="str">
        <f t="shared" si="397"/>
        <v/>
      </c>
      <c r="R8488">
        <f t="shared" si="398"/>
        <v>0</v>
      </c>
    </row>
    <row r="8489" spans="10:18" x14ac:dyDescent="0.2">
      <c r="J8489">
        <f t="shared" si="396"/>
        <v>8487</v>
      </c>
      <c r="K8489" t="str" cm="1">
        <f t="array" ref="K8489">IFERROR(INDEX(tblClientes[Cliente],INT($J8489/ROWS(tblConsorcios[Produto]))+1),"")</f>
        <v/>
      </c>
      <c r="L8489" t="str" cm="1">
        <f t="array" ref="L8489">IFERROR(INDEX(tblConsorcios[Produto],MOD($J8489,ROWS(tblConsorcios[Produto]))+1),"")</f>
        <v>Imóvel IE220 – 240m</v>
      </c>
      <c r="M8489" s="20" cm="1">
        <f t="array" ref="M8489">IFERROR(INDEX(tblConsorcios[Valor da Carta (R$)],MOD($J8489,ROWS(tblConsorcios[Produto]))+1),"")</f>
        <v>220000</v>
      </c>
      <c r="N8489" s="2" cm="1">
        <f t="array" ref="N8489">IFERROR(INDEX(tblConsorcios[Prazo (meses)],MOD($J8489,ROWS(tblConsorcios[Produto]))+1),"")</f>
        <v>240</v>
      </c>
      <c r="O8489" s="20" cm="1">
        <f t="array" ref="O8489">IFERROR(INDEX(tblConsorcios[Parcela Mensal (R$)],MOD($J8489,ROWS(tblConsorcios[Produto]))+1),"")</f>
        <v>1180.67</v>
      </c>
      <c r="P8489" s="20" t="str" cm="1">
        <f t="array" ref="P8489">IFERROR(INDEX(tblClientes[Dividendo Mensal (R$)],INT($J8489/ROWS(tblConsorcios[Produto]))+1),"")</f>
        <v/>
      </c>
      <c r="Q8489" s="20" t="str">
        <f t="shared" si="397"/>
        <v/>
      </c>
      <c r="R8489">
        <f t="shared" si="398"/>
        <v>0</v>
      </c>
    </row>
    <row r="8490" spans="10:18" x14ac:dyDescent="0.2">
      <c r="J8490">
        <f t="shared" si="396"/>
        <v>8488</v>
      </c>
      <c r="K8490" t="str" cm="1">
        <f t="array" ref="K8490">IFERROR(INDEX(tblClientes[Cliente],INT($J8490/ROWS(tblConsorcios[Produto]))+1),"")</f>
        <v/>
      </c>
      <c r="L8490" t="str" cm="1">
        <f t="array" ref="L8490">IFERROR(INDEX(tblConsorcios[Produto],MOD($J8490,ROWS(tblConsorcios[Produto]))+1),"")</f>
        <v>Imóvel IE220 – 220m</v>
      </c>
      <c r="M8490" s="20" cm="1">
        <f t="array" ref="M8490">IFERROR(INDEX(tblConsorcios[Valor da Carta (R$)],MOD($J8490,ROWS(tblConsorcios[Produto]))+1),"")</f>
        <v>220000</v>
      </c>
      <c r="N8490" s="2" cm="1">
        <f t="array" ref="N8490">IFERROR(INDEX(tblConsorcios[Prazo (meses)],MOD($J8490,ROWS(tblConsorcios[Produto]))+1),"")</f>
        <v>220</v>
      </c>
      <c r="O8490" s="20" cm="1">
        <f t="array" ref="O8490">IFERROR(INDEX(tblConsorcios[Parcela Mensal (R$)],MOD($J8490,ROWS(tblConsorcios[Produto]))+1),"")</f>
        <v>1278</v>
      </c>
      <c r="P8490" s="20" t="str" cm="1">
        <f t="array" ref="P8490">IFERROR(INDEX(tblClientes[Dividendo Mensal (R$)],INT($J8490/ROWS(tblConsorcios[Produto]))+1),"")</f>
        <v/>
      </c>
      <c r="Q8490" s="20" t="str">
        <f t="shared" si="397"/>
        <v/>
      </c>
      <c r="R8490">
        <f t="shared" si="398"/>
        <v>0</v>
      </c>
    </row>
    <row r="8491" spans="10:18" x14ac:dyDescent="0.2">
      <c r="J8491">
        <f t="shared" si="396"/>
        <v>8489</v>
      </c>
      <c r="K8491" t="str" cm="1">
        <f t="array" ref="K8491">IFERROR(INDEX(tblClientes[Cliente],INT($J8491/ROWS(tblConsorcios[Produto]))+1),"")</f>
        <v/>
      </c>
      <c r="L8491" t="str" cm="1">
        <f t="array" ref="L8491">IFERROR(INDEX(tblConsorcios[Produto],MOD($J8491,ROWS(tblConsorcios[Produto]))+1),"")</f>
        <v>Imóvel IE220 – 200m</v>
      </c>
      <c r="M8491" s="20" cm="1">
        <f t="array" ref="M8491">IFERROR(INDEX(tblConsorcios[Valor da Carta (R$)],MOD($J8491,ROWS(tblConsorcios[Produto]))+1),"")</f>
        <v>220000</v>
      </c>
      <c r="N8491" s="2" cm="1">
        <f t="array" ref="N8491">IFERROR(INDEX(tblConsorcios[Prazo (meses)],MOD($J8491,ROWS(tblConsorcios[Produto]))+1),"")</f>
        <v>200</v>
      </c>
      <c r="O8491" s="20" cm="1">
        <f t="array" ref="O8491">IFERROR(INDEX(tblConsorcios[Parcela Mensal (R$)],MOD($J8491,ROWS(tblConsorcios[Produto]))+1),"")</f>
        <v>1394.8</v>
      </c>
      <c r="P8491" s="20" t="str" cm="1">
        <f t="array" ref="P8491">IFERROR(INDEX(tblClientes[Dividendo Mensal (R$)],INT($J8491/ROWS(tblConsorcios[Produto]))+1),"")</f>
        <v/>
      </c>
      <c r="Q8491" s="20" t="str">
        <f t="shared" si="397"/>
        <v/>
      </c>
      <c r="R8491">
        <f t="shared" si="398"/>
        <v>0</v>
      </c>
    </row>
    <row r="8492" spans="10:18" x14ac:dyDescent="0.2">
      <c r="J8492">
        <f t="shared" si="396"/>
        <v>8490</v>
      </c>
      <c r="K8492" t="str" cm="1">
        <f t="array" ref="K8492">IFERROR(INDEX(tblClientes[Cliente],INT($J8492/ROWS(tblConsorcios[Produto]))+1),"")</f>
        <v/>
      </c>
      <c r="L8492" t="str" cm="1">
        <f t="array" ref="L8492">IFERROR(INDEX(tblConsorcios[Produto],MOD($J8492,ROWS(tblConsorcios[Produto]))+1),"")</f>
        <v>Imóvel IE200 – 240m</v>
      </c>
      <c r="M8492" s="20" cm="1">
        <f t="array" ref="M8492">IFERROR(INDEX(tblConsorcios[Valor da Carta (R$)],MOD($J8492,ROWS(tblConsorcios[Produto]))+1),"")</f>
        <v>200000</v>
      </c>
      <c r="N8492" s="2" cm="1">
        <f t="array" ref="N8492">IFERROR(INDEX(tblConsorcios[Prazo (meses)],MOD($J8492,ROWS(tblConsorcios[Produto]))+1),"")</f>
        <v>240</v>
      </c>
      <c r="O8492" s="20" cm="1">
        <f t="array" ref="O8492">IFERROR(INDEX(tblConsorcios[Parcela Mensal (R$)],MOD($J8492,ROWS(tblConsorcios[Produto]))+1),"")</f>
        <v>1073.33</v>
      </c>
      <c r="P8492" s="20" t="str" cm="1">
        <f t="array" ref="P8492">IFERROR(INDEX(tblClientes[Dividendo Mensal (R$)],INT($J8492/ROWS(tblConsorcios[Produto]))+1),"")</f>
        <v/>
      </c>
      <c r="Q8492" s="20" t="str">
        <f t="shared" si="397"/>
        <v/>
      </c>
      <c r="R8492">
        <f t="shared" si="398"/>
        <v>0</v>
      </c>
    </row>
    <row r="8493" spans="10:18" x14ac:dyDescent="0.2">
      <c r="J8493">
        <f t="shared" si="396"/>
        <v>8491</v>
      </c>
      <c r="K8493" t="str" cm="1">
        <f t="array" ref="K8493">IFERROR(INDEX(tblClientes[Cliente],INT($J8493/ROWS(tblConsorcios[Produto]))+1),"")</f>
        <v/>
      </c>
      <c r="L8493" t="str" cm="1">
        <f t="array" ref="L8493">IFERROR(INDEX(tblConsorcios[Produto],MOD($J8493,ROWS(tblConsorcios[Produto]))+1),"")</f>
        <v>Imóvel IE200 – 220m</v>
      </c>
      <c r="M8493" s="20" cm="1">
        <f t="array" ref="M8493">IFERROR(INDEX(tblConsorcios[Valor da Carta (R$)],MOD($J8493,ROWS(tblConsorcios[Produto]))+1),"")</f>
        <v>200000</v>
      </c>
      <c r="N8493" s="2" cm="1">
        <f t="array" ref="N8493">IFERROR(INDEX(tblConsorcios[Prazo (meses)],MOD($J8493,ROWS(tblConsorcios[Produto]))+1),"")</f>
        <v>220</v>
      </c>
      <c r="O8493" s="20" cm="1">
        <f t="array" ref="O8493">IFERROR(INDEX(tblConsorcios[Parcela Mensal (R$)],MOD($J8493,ROWS(tblConsorcios[Produto]))+1),"")</f>
        <v>1161.82</v>
      </c>
      <c r="P8493" s="20" t="str" cm="1">
        <f t="array" ref="P8493">IFERROR(INDEX(tblClientes[Dividendo Mensal (R$)],INT($J8493/ROWS(tblConsorcios[Produto]))+1),"")</f>
        <v/>
      </c>
      <c r="Q8493" s="20" t="str">
        <f t="shared" si="397"/>
        <v/>
      </c>
      <c r="R8493">
        <f t="shared" si="398"/>
        <v>0</v>
      </c>
    </row>
    <row r="8494" spans="10:18" x14ac:dyDescent="0.2">
      <c r="J8494">
        <f t="shared" si="396"/>
        <v>8492</v>
      </c>
      <c r="K8494" t="str" cm="1">
        <f t="array" ref="K8494">IFERROR(INDEX(tblClientes[Cliente],INT($J8494/ROWS(tblConsorcios[Produto]))+1),"")</f>
        <v/>
      </c>
      <c r="L8494" t="str" cm="1">
        <f t="array" ref="L8494">IFERROR(INDEX(tblConsorcios[Produto],MOD($J8494,ROWS(tblConsorcios[Produto]))+1),"")</f>
        <v>Imóvel IE200 – 200m</v>
      </c>
      <c r="M8494" s="20" cm="1">
        <f t="array" ref="M8494">IFERROR(INDEX(tblConsorcios[Valor da Carta (R$)],MOD($J8494,ROWS(tblConsorcios[Produto]))+1),"")</f>
        <v>200000</v>
      </c>
      <c r="N8494" s="2" cm="1">
        <f t="array" ref="N8494">IFERROR(INDEX(tblConsorcios[Prazo (meses)],MOD($J8494,ROWS(tblConsorcios[Produto]))+1),"")</f>
        <v>200</v>
      </c>
      <c r="O8494" s="20" cm="1">
        <f t="array" ref="O8494">IFERROR(INDEX(tblConsorcios[Parcela Mensal (R$)],MOD($J8494,ROWS(tblConsorcios[Produto]))+1),"")</f>
        <v>1268</v>
      </c>
      <c r="P8494" s="20" t="str" cm="1">
        <f t="array" ref="P8494">IFERROR(INDEX(tblClientes[Dividendo Mensal (R$)],INT($J8494/ROWS(tblConsorcios[Produto]))+1),"")</f>
        <v/>
      </c>
      <c r="Q8494" s="20" t="str">
        <f t="shared" si="397"/>
        <v/>
      </c>
      <c r="R8494">
        <f t="shared" si="398"/>
        <v>0</v>
      </c>
    </row>
    <row r="8495" spans="10:18" x14ac:dyDescent="0.2">
      <c r="J8495">
        <f t="shared" si="396"/>
        <v>8493</v>
      </c>
      <c r="K8495" t="str" cm="1">
        <f t="array" ref="K8495">IFERROR(INDEX(tblClientes[Cliente],INT($J8495/ROWS(tblConsorcios[Produto]))+1),"")</f>
        <v/>
      </c>
      <c r="L8495" t="str" cm="1">
        <f t="array" ref="L8495">IFERROR(INDEX(tblConsorcios[Produto],MOD($J8495,ROWS(tblConsorcios[Produto]))+1),"")</f>
        <v>Imóvel IE150 – 240m</v>
      </c>
      <c r="M8495" s="20" cm="1">
        <f t="array" ref="M8495">IFERROR(INDEX(tblConsorcios[Valor da Carta (R$)],MOD($J8495,ROWS(tblConsorcios[Produto]))+1),"")</f>
        <v>150000</v>
      </c>
      <c r="N8495" s="2" cm="1">
        <f t="array" ref="N8495">IFERROR(INDEX(tblConsorcios[Prazo (meses)],MOD($J8495,ROWS(tblConsorcios[Produto]))+1),"")</f>
        <v>240</v>
      </c>
      <c r="O8495" s="20" cm="1">
        <f t="array" ref="O8495">IFERROR(INDEX(tblConsorcios[Parcela Mensal (R$)],MOD($J8495,ROWS(tblConsorcios[Produto]))+1),"")</f>
        <v>805</v>
      </c>
      <c r="P8495" s="20" t="str" cm="1">
        <f t="array" ref="P8495">IFERROR(INDEX(tblClientes[Dividendo Mensal (R$)],INT($J8495/ROWS(tblConsorcios[Produto]))+1),"")</f>
        <v/>
      </c>
      <c r="Q8495" s="20" t="str">
        <f t="shared" si="397"/>
        <v/>
      </c>
      <c r="R8495">
        <f t="shared" si="398"/>
        <v>0</v>
      </c>
    </row>
    <row r="8496" spans="10:18" x14ac:dyDescent="0.2">
      <c r="J8496">
        <f t="shared" si="396"/>
        <v>8494</v>
      </c>
      <c r="K8496" t="str" cm="1">
        <f t="array" ref="K8496">IFERROR(INDEX(tblClientes[Cliente],INT($J8496/ROWS(tblConsorcios[Produto]))+1),"")</f>
        <v/>
      </c>
      <c r="L8496" t="str" cm="1">
        <f t="array" ref="L8496">IFERROR(INDEX(tblConsorcios[Produto],MOD($J8496,ROWS(tblConsorcios[Produto]))+1),"")</f>
        <v>Imóvel IE150 – 220m</v>
      </c>
      <c r="M8496" s="20" cm="1">
        <f t="array" ref="M8496">IFERROR(INDEX(tblConsorcios[Valor da Carta (R$)],MOD($J8496,ROWS(tblConsorcios[Produto]))+1),"")</f>
        <v>150000</v>
      </c>
      <c r="N8496" s="2" cm="1">
        <f t="array" ref="N8496">IFERROR(INDEX(tblConsorcios[Prazo (meses)],MOD($J8496,ROWS(tblConsorcios[Produto]))+1),"")</f>
        <v>220</v>
      </c>
      <c r="O8496" s="20" cm="1">
        <f t="array" ref="O8496">IFERROR(INDEX(tblConsorcios[Parcela Mensal (R$)],MOD($J8496,ROWS(tblConsorcios[Produto]))+1),"")</f>
        <v>871.36</v>
      </c>
      <c r="P8496" s="20" t="str" cm="1">
        <f t="array" ref="P8496">IFERROR(INDEX(tblClientes[Dividendo Mensal (R$)],INT($J8496/ROWS(tblConsorcios[Produto]))+1),"")</f>
        <v/>
      </c>
      <c r="Q8496" s="20" t="str">
        <f t="shared" si="397"/>
        <v/>
      </c>
      <c r="R8496">
        <f t="shared" si="398"/>
        <v>0</v>
      </c>
    </row>
    <row r="8497" spans="10:18" x14ac:dyDescent="0.2">
      <c r="J8497">
        <f t="shared" si="396"/>
        <v>8495</v>
      </c>
      <c r="K8497" t="str" cm="1">
        <f t="array" ref="K8497">IFERROR(INDEX(tblClientes[Cliente],INT($J8497/ROWS(tblConsorcios[Produto]))+1),"")</f>
        <v/>
      </c>
      <c r="L8497" t="str" cm="1">
        <f t="array" ref="L8497">IFERROR(INDEX(tblConsorcios[Produto],MOD($J8497,ROWS(tblConsorcios[Produto]))+1),"")</f>
        <v>Imóvel IE150 – 200m</v>
      </c>
      <c r="M8497" s="20" cm="1">
        <f t="array" ref="M8497">IFERROR(INDEX(tblConsorcios[Valor da Carta (R$)],MOD($J8497,ROWS(tblConsorcios[Produto]))+1),"")</f>
        <v>150000</v>
      </c>
      <c r="N8497" s="2" cm="1">
        <f t="array" ref="N8497">IFERROR(INDEX(tblConsorcios[Prazo (meses)],MOD($J8497,ROWS(tblConsorcios[Produto]))+1),"")</f>
        <v>200</v>
      </c>
      <c r="O8497" s="20" cm="1">
        <f t="array" ref="O8497">IFERROR(INDEX(tblConsorcios[Parcela Mensal (R$)],MOD($J8497,ROWS(tblConsorcios[Produto]))+1),"")</f>
        <v>951</v>
      </c>
      <c r="P8497" s="20" t="str" cm="1">
        <f t="array" ref="P8497">IFERROR(INDEX(tblClientes[Dividendo Mensal (R$)],INT($J8497/ROWS(tblConsorcios[Produto]))+1),"")</f>
        <v/>
      </c>
      <c r="Q8497" s="20" t="str">
        <f t="shared" si="397"/>
        <v/>
      </c>
      <c r="R8497">
        <f t="shared" si="398"/>
        <v>0</v>
      </c>
    </row>
    <row r="8498" spans="10:18" x14ac:dyDescent="0.2">
      <c r="J8498">
        <f t="shared" si="396"/>
        <v>8496</v>
      </c>
      <c r="K8498" t="str" cm="1">
        <f t="array" ref="K8498">IFERROR(INDEX(tblClientes[Cliente],INT($J8498/ROWS(tblConsorcios[Produto]))+1),"")</f>
        <v/>
      </c>
      <c r="L8498" t="str" cm="1">
        <f t="array" ref="L8498">IFERROR(INDEX(tblConsorcios[Produto],MOD($J8498,ROWS(tblConsorcios[Produto]))+1),"")</f>
        <v>Imóvel IE140 – 240m</v>
      </c>
      <c r="M8498" s="20" cm="1">
        <f t="array" ref="M8498">IFERROR(INDEX(tblConsorcios[Valor da Carta (R$)],MOD($J8498,ROWS(tblConsorcios[Produto]))+1),"")</f>
        <v>140000</v>
      </c>
      <c r="N8498" s="2" cm="1">
        <f t="array" ref="N8498">IFERROR(INDEX(tblConsorcios[Prazo (meses)],MOD($J8498,ROWS(tblConsorcios[Produto]))+1),"")</f>
        <v>240</v>
      </c>
      <c r="O8498" s="20" cm="1">
        <f t="array" ref="O8498">IFERROR(INDEX(tblConsorcios[Parcela Mensal (R$)],MOD($J8498,ROWS(tblConsorcios[Produto]))+1),"")</f>
        <v>751.33</v>
      </c>
      <c r="P8498" s="20" t="str" cm="1">
        <f t="array" ref="P8498">IFERROR(INDEX(tblClientes[Dividendo Mensal (R$)],INT($J8498/ROWS(tblConsorcios[Produto]))+1),"")</f>
        <v/>
      </c>
      <c r="Q8498" s="20" t="str">
        <f t="shared" si="397"/>
        <v/>
      </c>
      <c r="R8498">
        <f t="shared" si="398"/>
        <v>0</v>
      </c>
    </row>
    <row r="8499" spans="10:18" x14ac:dyDescent="0.2">
      <c r="J8499">
        <f t="shared" si="396"/>
        <v>8497</v>
      </c>
      <c r="K8499" t="str" cm="1">
        <f t="array" ref="K8499">IFERROR(INDEX(tblClientes[Cliente],INT($J8499/ROWS(tblConsorcios[Produto]))+1),"")</f>
        <v/>
      </c>
      <c r="L8499" t="str" cm="1">
        <f t="array" ref="L8499">IFERROR(INDEX(tblConsorcios[Produto],MOD($J8499,ROWS(tblConsorcios[Produto]))+1),"")</f>
        <v>Imóvel IE140 – 220m</v>
      </c>
      <c r="M8499" s="20" cm="1">
        <f t="array" ref="M8499">IFERROR(INDEX(tblConsorcios[Valor da Carta (R$)],MOD($J8499,ROWS(tblConsorcios[Produto]))+1),"")</f>
        <v>140000</v>
      </c>
      <c r="N8499" s="2" cm="1">
        <f t="array" ref="N8499">IFERROR(INDEX(tblConsorcios[Prazo (meses)],MOD($J8499,ROWS(tblConsorcios[Produto]))+1),"")</f>
        <v>220</v>
      </c>
      <c r="O8499" s="20" cm="1">
        <f t="array" ref="O8499">IFERROR(INDEX(tblConsorcios[Parcela Mensal (R$)],MOD($J8499,ROWS(tblConsorcios[Produto]))+1),"")</f>
        <v>813.27</v>
      </c>
      <c r="P8499" s="20" t="str" cm="1">
        <f t="array" ref="P8499">IFERROR(INDEX(tblClientes[Dividendo Mensal (R$)],INT($J8499/ROWS(tblConsorcios[Produto]))+1),"")</f>
        <v/>
      </c>
      <c r="Q8499" s="20" t="str">
        <f t="shared" si="397"/>
        <v/>
      </c>
      <c r="R8499">
        <f t="shared" si="398"/>
        <v>0</v>
      </c>
    </row>
    <row r="8500" spans="10:18" x14ac:dyDescent="0.2">
      <c r="J8500">
        <f t="shared" si="396"/>
        <v>8498</v>
      </c>
      <c r="K8500" t="str" cm="1">
        <f t="array" ref="K8500">IFERROR(INDEX(tblClientes[Cliente],INT($J8500/ROWS(tblConsorcios[Produto]))+1),"")</f>
        <v/>
      </c>
      <c r="L8500" t="str" cm="1">
        <f t="array" ref="L8500">IFERROR(INDEX(tblConsorcios[Produto],MOD($J8500,ROWS(tblConsorcios[Produto]))+1),"")</f>
        <v>Imóvel IE140 – 200m</v>
      </c>
      <c r="M8500" s="20" cm="1">
        <f t="array" ref="M8500">IFERROR(INDEX(tblConsorcios[Valor da Carta (R$)],MOD($J8500,ROWS(tblConsorcios[Produto]))+1),"")</f>
        <v>140000</v>
      </c>
      <c r="N8500" s="2" cm="1">
        <f t="array" ref="N8500">IFERROR(INDEX(tblConsorcios[Prazo (meses)],MOD($J8500,ROWS(tblConsorcios[Produto]))+1),"")</f>
        <v>200</v>
      </c>
      <c r="O8500" s="20" cm="1">
        <f t="array" ref="O8500">IFERROR(INDEX(tblConsorcios[Parcela Mensal (R$)],MOD($J8500,ROWS(tblConsorcios[Produto]))+1),"")</f>
        <v>887.6</v>
      </c>
      <c r="P8500" s="20" t="str" cm="1">
        <f t="array" ref="P8500">IFERROR(INDEX(tblClientes[Dividendo Mensal (R$)],INT($J8500/ROWS(tblConsorcios[Produto]))+1),"")</f>
        <v/>
      </c>
      <c r="Q8500" s="20" t="str">
        <f t="shared" si="397"/>
        <v/>
      </c>
      <c r="R8500">
        <f t="shared" si="398"/>
        <v>0</v>
      </c>
    </row>
    <row r="8501" spans="10:18" x14ac:dyDescent="0.2">
      <c r="J8501">
        <f t="shared" si="396"/>
        <v>8499</v>
      </c>
      <c r="K8501" t="str" cm="1">
        <f t="array" ref="K8501">IFERROR(INDEX(tblClientes[Cliente],INT($J8501/ROWS(tblConsorcios[Produto]))+1),"")</f>
        <v/>
      </c>
      <c r="L8501" t="str" cm="1">
        <f t="array" ref="L8501">IFERROR(INDEX(tblConsorcios[Produto],MOD($J8501,ROWS(tblConsorcios[Produto]))+1),"")</f>
        <v>Imóvel IE130 – 240m</v>
      </c>
      <c r="M8501" s="20" cm="1">
        <f t="array" ref="M8501">IFERROR(INDEX(tblConsorcios[Valor da Carta (R$)],MOD($J8501,ROWS(tblConsorcios[Produto]))+1),"")</f>
        <v>130000</v>
      </c>
      <c r="N8501" s="2" cm="1">
        <f t="array" ref="N8501">IFERROR(INDEX(tblConsorcios[Prazo (meses)],MOD($J8501,ROWS(tblConsorcios[Produto]))+1),"")</f>
        <v>240</v>
      </c>
      <c r="O8501" s="20" cm="1">
        <f t="array" ref="O8501">IFERROR(INDEX(tblConsorcios[Parcela Mensal (R$)],MOD($J8501,ROWS(tblConsorcios[Produto]))+1),"")</f>
        <v>697.67</v>
      </c>
      <c r="P8501" s="20" t="str" cm="1">
        <f t="array" ref="P8501">IFERROR(INDEX(tblClientes[Dividendo Mensal (R$)],INT($J8501/ROWS(tblConsorcios[Produto]))+1),"")</f>
        <v/>
      </c>
      <c r="Q8501" s="20" t="str">
        <f t="shared" si="397"/>
        <v/>
      </c>
      <c r="R8501">
        <f t="shared" si="398"/>
        <v>0</v>
      </c>
    </row>
    <row r="8502" spans="10:18" x14ac:dyDescent="0.2">
      <c r="J8502">
        <f t="shared" si="396"/>
        <v>8500</v>
      </c>
      <c r="K8502" t="str" cm="1">
        <f t="array" ref="K8502">IFERROR(INDEX(tblClientes[Cliente],INT($J8502/ROWS(tblConsorcios[Produto]))+1),"")</f>
        <v/>
      </c>
      <c r="L8502" t="str" cm="1">
        <f t="array" ref="L8502">IFERROR(INDEX(tblConsorcios[Produto],MOD($J8502,ROWS(tblConsorcios[Produto]))+1),"")</f>
        <v>Imóvel IE130 – 220m</v>
      </c>
      <c r="M8502" s="20" cm="1">
        <f t="array" ref="M8502">IFERROR(INDEX(tblConsorcios[Valor da Carta (R$)],MOD($J8502,ROWS(tblConsorcios[Produto]))+1),"")</f>
        <v>130000</v>
      </c>
      <c r="N8502" s="2" cm="1">
        <f t="array" ref="N8502">IFERROR(INDEX(tblConsorcios[Prazo (meses)],MOD($J8502,ROWS(tblConsorcios[Produto]))+1),"")</f>
        <v>220</v>
      </c>
      <c r="O8502" s="20" cm="1">
        <f t="array" ref="O8502">IFERROR(INDEX(tblConsorcios[Parcela Mensal (R$)],MOD($J8502,ROWS(tblConsorcios[Produto]))+1),"")</f>
        <v>755.18</v>
      </c>
      <c r="P8502" s="20" t="str" cm="1">
        <f t="array" ref="P8502">IFERROR(INDEX(tblClientes[Dividendo Mensal (R$)],INT($J8502/ROWS(tblConsorcios[Produto]))+1),"")</f>
        <v/>
      </c>
      <c r="Q8502" s="20" t="str">
        <f t="shared" si="397"/>
        <v/>
      </c>
      <c r="R8502">
        <f t="shared" si="398"/>
        <v>0</v>
      </c>
    </row>
    <row r="8503" spans="10:18" x14ac:dyDescent="0.2">
      <c r="J8503">
        <f t="shared" si="396"/>
        <v>8501</v>
      </c>
      <c r="K8503" t="str" cm="1">
        <f t="array" ref="K8503">IFERROR(INDEX(tblClientes[Cliente],INT($J8503/ROWS(tblConsorcios[Produto]))+1),"")</f>
        <v/>
      </c>
      <c r="L8503" t="str" cm="1">
        <f t="array" ref="L8503">IFERROR(INDEX(tblConsorcios[Produto],MOD($J8503,ROWS(tblConsorcios[Produto]))+1),"")</f>
        <v>Imóvel IE130 – 200m</v>
      </c>
      <c r="M8503" s="20" cm="1">
        <f t="array" ref="M8503">IFERROR(INDEX(tblConsorcios[Valor da Carta (R$)],MOD($J8503,ROWS(tblConsorcios[Produto]))+1),"")</f>
        <v>130000</v>
      </c>
      <c r="N8503" s="2" cm="1">
        <f t="array" ref="N8503">IFERROR(INDEX(tblConsorcios[Prazo (meses)],MOD($J8503,ROWS(tblConsorcios[Produto]))+1),"")</f>
        <v>200</v>
      </c>
      <c r="O8503" s="20" cm="1">
        <f t="array" ref="O8503">IFERROR(INDEX(tblConsorcios[Parcela Mensal (R$)],MOD($J8503,ROWS(tblConsorcios[Produto]))+1),"")</f>
        <v>824.2</v>
      </c>
      <c r="P8503" s="20" t="str" cm="1">
        <f t="array" ref="P8503">IFERROR(INDEX(tblClientes[Dividendo Mensal (R$)],INT($J8503/ROWS(tblConsorcios[Produto]))+1),"")</f>
        <v/>
      </c>
      <c r="Q8503" s="20" t="str">
        <f t="shared" si="397"/>
        <v/>
      </c>
      <c r="R8503">
        <f t="shared" si="398"/>
        <v>0</v>
      </c>
    </row>
    <row r="8504" spans="10:18" x14ac:dyDescent="0.2">
      <c r="J8504">
        <f t="shared" si="396"/>
        <v>8502</v>
      </c>
      <c r="K8504" t="str" cm="1">
        <f t="array" ref="K8504">IFERROR(INDEX(tblClientes[Cliente],INT($J8504/ROWS(tblConsorcios[Produto]))+1),"")</f>
        <v/>
      </c>
      <c r="L8504" t="str" cm="1">
        <f t="array" ref="L8504">IFERROR(INDEX(tblConsorcios[Produto],MOD($J8504,ROWS(tblConsorcios[Produto]))+1),"")</f>
        <v>Imóvel IE120 – 240m</v>
      </c>
      <c r="M8504" s="20" cm="1">
        <f t="array" ref="M8504">IFERROR(INDEX(tblConsorcios[Valor da Carta (R$)],MOD($J8504,ROWS(tblConsorcios[Produto]))+1),"")</f>
        <v>120000</v>
      </c>
      <c r="N8504" s="2" cm="1">
        <f t="array" ref="N8504">IFERROR(INDEX(tblConsorcios[Prazo (meses)],MOD($J8504,ROWS(tblConsorcios[Produto]))+1),"")</f>
        <v>240</v>
      </c>
      <c r="O8504" s="20" cm="1">
        <f t="array" ref="O8504">IFERROR(INDEX(tblConsorcios[Parcela Mensal (R$)],MOD($J8504,ROWS(tblConsorcios[Produto]))+1),"")</f>
        <v>644</v>
      </c>
      <c r="P8504" s="20" t="str" cm="1">
        <f t="array" ref="P8504">IFERROR(INDEX(tblClientes[Dividendo Mensal (R$)],INT($J8504/ROWS(tblConsorcios[Produto]))+1),"")</f>
        <v/>
      </c>
      <c r="Q8504" s="20" t="str">
        <f t="shared" si="397"/>
        <v/>
      </c>
      <c r="R8504">
        <f t="shared" si="398"/>
        <v>0</v>
      </c>
    </row>
    <row r="8505" spans="10:18" x14ac:dyDescent="0.2">
      <c r="J8505">
        <f t="shared" si="396"/>
        <v>8503</v>
      </c>
      <c r="K8505" t="str" cm="1">
        <f t="array" ref="K8505">IFERROR(INDEX(tblClientes[Cliente],INT($J8505/ROWS(tblConsorcios[Produto]))+1),"")</f>
        <v/>
      </c>
      <c r="L8505" t="str" cm="1">
        <f t="array" ref="L8505">IFERROR(INDEX(tblConsorcios[Produto],MOD($J8505,ROWS(tblConsorcios[Produto]))+1),"")</f>
        <v>Imóvel IE120 – 220m</v>
      </c>
      <c r="M8505" s="20" cm="1">
        <f t="array" ref="M8505">IFERROR(INDEX(tblConsorcios[Valor da Carta (R$)],MOD($J8505,ROWS(tblConsorcios[Produto]))+1),"")</f>
        <v>120000</v>
      </c>
      <c r="N8505" s="2" cm="1">
        <f t="array" ref="N8505">IFERROR(INDEX(tblConsorcios[Prazo (meses)],MOD($J8505,ROWS(tblConsorcios[Produto]))+1),"")</f>
        <v>220</v>
      </c>
      <c r="O8505" s="20" cm="1">
        <f t="array" ref="O8505">IFERROR(INDEX(tblConsorcios[Parcela Mensal (R$)],MOD($J8505,ROWS(tblConsorcios[Produto]))+1),"")</f>
        <v>697.09</v>
      </c>
      <c r="P8505" s="20" t="str" cm="1">
        <f t="array" ref="P8505">IFERROR(INDEX(tblClientes[Dividendo Mensal (R$)],INT($J8505/ROWS(tblConsorcios[Produto]))+1),"")</f>
        <v/>
      </c>
      <c r="Q8505" s="20" t="str">
        <f t="shared" si="397"/>
        <v/>
      </c>
      <c r="R8505">
        <f t="shared" si="398"/>
        <v>0</v>
      </c>
    </row>
    <row r="8506" spans="10:18" x14ac:dyDescent="0.2">
      <c r="J8506">
        <f t="shared" si="396"/>
        <v>8504</v>
      </c>
      <c r="K8506" t="str" cm="1">
        <f t="array" ref="K8506">IFERROR(INDEX(tblClientes[Cliente],INT($J8506/ROWS(tblConsorcios[Produto]))+1),"")</f>
        <v/>
      </c>
      <c r="L8506" t="str" cm="1">
        <f t="array" ref="L8506">IFERROR(INDEX(tblConsorcios[Produto],MOD($J8506,ROWS(tblConsorcios[Produto]))+1),"")</f>
        <v>Imóvel IE120 – 200m</v>
      </c>
      <c r="M8506" s="20" cm="1">
        <f t="array" ref="M8506">IFERROR(INDEX(tblConsorcios[Valor da Carta (R$)],MOD($J8506,ROWS(tblConsorcios[Produto]))+1),"")</f>
        <v>120000</v>
      </c>
      <c r="N8506" s="2" cm="1">
        <f t="array" ref="N8506">IFERROR(INDEX(tblConsorcios[Prazo (meses)],MOD($J8506,ROWS(tblConsorcios[Produto]))+1),"")</f>
        <v>200</v>
      </c>
      <c r="O8506" s="20" cm="1">
        <f t="array" ref="O8506">IFERROR(INDEX(tblConsorcios[Parcela Mensal (R$)],MOD($J8506,ROWS(tblConsorcios[Produto]))+1),"")</f>
        <v>760.8</v>
      </c>
      <c r="P8506" s="20" t="str" cm="1">
        <f t="array" ref="P8506">IFERROR(INDEX(tblClientes[Dividendo Mensal (R$)],INT($J8506/ROWS(tblConsorcios[Produto]))+1),"")</f>
        <v/>
      </c>
      <c r="Q8506" s="20" t="str">
        <f t="shared" si="397"/>
        <v/>
      </c>
      <c r="R8506">
        <f t="shared" si="398"/>
        <v>0</v>
      </c>
    </row>
    <row r="8507" spans="10:18" x14ac:dyDescent="0.2">
      <c r="J8507">
        <f t="shared" si="396"/>
        <v>8505</v>
      </c>
      <c r="K8507" t="str" cm="1">
        <f t="array" ref="K8507">IFERROR(INDEX(tblClientes[Cliente],INT($J8507/ROWS(tblConsorcios[Produto]))+1),"")</f>
        <v/>
      </c>
      <c r="L8507" t="str" cm="1">
        <f t="array" ref="L8507">IFERROR(INDEX(tblConsorcios[Produto],MOD($J8507,ROWS(tblConsorcios[Produto]))+1),"")</f>
        <v>Imóvel IE600 – 240m</v>
      </c>
      <c r="M8507" s="20" cm="1">
        <f t="array" ref="M8507">IFERROR(INDEX(tblConsorcios[Valor da Carta (R$)],MOD($J8507,ROWS(tblConsorcios[Produto]))+1),"")</f>
        <v>600000</v>
      </c>
      <c r="N8507" s="2" cm="1">
        <f t="array" ref="N8507">IFERROR(INDEX(tblConsorcios[Prazo (meses)],MOD($J8507,ROWS(tblConsorcios[Produto]))+1),"")</f>
        <v>240</v>
      </c>
      <c r="O8507" s="20" cm="1">
        <f t="array" ref="O8507">IFERROR(INDEX(tblConsorcios[Parcela Mensal (R$)],MOD($J8507,ROWS(tblConsorcios[Produto]))+1),"")</f>
        <v>3220</v>
      </c>
      <c r="P8507" s="20" t="str" cm="1">
        <f t="array" ref="P8507">IFERROR(INDEX(tblClientes[Dividendo Mensal (R$)],INT($J8507/ROWS(tblConsorcios[Produto]))+1),"")</f>
        <v/>
      </c>
      <c r="Q8507" s="20" t="str">
        <f t="shared" si="397"/>
        <v/>
      </c>
      <c r="R8507">
        <f t="shared" si="398"/>
        <v>0</v>
      </c>
    </row>
    <row r="8508" spans="10:18" x14ac:dyDescent="0.2">
      <c r="J8508">
        <f t="shared" si="396"/>
        <v>8506</v>
      </c>
      <c r="K8508" t="str" cm="1">
        <f t="array" ref="K8508">IFERROR(INDEX(tblClientes[Cliente],INT($J8508/ROWS(tblConsorcios[Produto]))+1),"")</f>
        <v/>
      </c>
      <c r="L8508" t="str" cm="1">
        <f t="array" ref="L8508">IFERROR(INDEX(tblConsorcios[Produto],MOD($J8508,ROWS(tblConsorcios[Produto]))+1),"")</f>
        <v>Imóvel IE600 – 220m</v>
      </c>
      <c r="M8508" s="20" cm="1">
        <f t="array" ref="M8508">IFERROR(INDEX(tblConsorcios[Valor da Carta (R$)],MOD($J8508,ROWS(tblConsorcios[Produto]))+1),"")</f>
        <v>600000</v>
      </c>
      <c r="N8508" s="2" cm="1">
        <f t="array" ref="N8508">IFERROR(INDEX(tblConsorcios[Prazo (meses)],MOD($J8508,ROWS(tblConsorcios[Produto]))+1),"")</f>
        <v>220</v>
      </c>
      <c r="O8508" s="20" cm="1">
        <f t="array" ref="O8508">IFERROR(INDEX(tblConsorcios[Parcela Mensal (R$)],MOD($J8508,ROWS(tblConsorcios[Produto]))+1),"")</f>
        <v>3485.45</v>
      </c>
      <c r="P8508" s="20" t="str" cm="1">
        <f t="array" ref="P8508">IFERROR(INDEX(tblClientes[Dividendo Mensal (R$)],INT($J8508/ROWS(tblConsorcios[Produto]))+1),"")</f>
        <v/>
      </c>
      <c r="Q8508" s="20" t="str">
        <f t="shared" si="397"/>
        <v/>
      </c>
      <c r="R8508">
        <f t="shared" si="398"/>
        <v>0</v>
      </c>
    </row>
    <row r="8509" spans="10:18" x14ac:dyDescent="0.2">
      <c r="J8509">
        <f t="shared" si="396"/>
        <v>8507</v>
      </c>
      <c r="K8509" t="str" cm="1">
        <f t="array" ref="K8509">IFERROR(INDEX(tblClientes[Cliente],INT($J8509/ROWS(tblConsorcios[Produto]))+1),"")</f>
        <v/>
      </c>
      <c r="L8509" t="str" cm="1">
        <f t="array" ref="L8509">IFERROR(INDEX(tblConsorcios[Produto],MOD($J8509,ROWS(tblConsorcios[Produto]))+1),"")</f>
        <v>Imóvel IE600 – 200m</v>
      </c>
      <c r="M8509" s="20" cm="1">
        <f t="array" ref="M8509">IFERROR(INDEX(tblConsorcios[Valor da Carta (R$)],MOD($J8509,ROWS(tblConsorcios[Produto]))+1),"")</f>
        <v>600000</v>
      </c>
      <c r="N8509" s="2" cm="1">
        <f t="array" ref="N8509">IFERROR(INDEX(tblConsorcios[Prazo (meses)],MOD($J8509,ROWS(tblConsorcios[Produto]))+1),"")</f>
        <v>200</v>
      </c>
      <c r="O8509" s="20" cm="1">
        <f t="array" ref="O8509">IFERROR(INDEX(tblConsorcios[Parcela Mensal (R$)],MOD($J8509,ROWS(tblConsorcios[Produto]))+1),"")</f>
        <v>3804</v>
      </c>
      <c r="P8509" s="20" t="str" cm="1">
        <f t="array" ref="P8509">IFERROR(INDEX(tblClientes[Dividendo Mensal (R$)],INT($J8509/ROWS(tblConsorcios[Produto]))+1),"")</f>
        <v/>
      </c>
      <c r="Q8509" s="20" t="str">
        <f t="shared" si="397"/>
        <v/>
      </c>
      <c r="R8509">
        <f t="shared" si="398"/>
        <v>0</v>
      </c>
    </row>
    <row r="8510" spans="10:18" x14ac:dyDescent="0.2">
      <c r="J8510">
        <f t="shared" si="396"/>
        <v>8508</v>
      </c>
      <c r="K8510" t="str" cm="1">
        <f t="array" ref="K8510">IFERROR(INDEX(tblClientes[Cliente],INT($J8510/ROWS(tblConsorcios[Produto]))+1),"")</f>
        <v/>
      </c>
      <c r="L8510" t="str" cm="1">
        <f t="array" ref="L8510">IFERROR(INDEX(tblConsorcios[Produto],MOD($J8510,ROWS(tblConsorcios[Produto]))+1),"")</f>
        <v>Imóvel IE580 – 240m</v>
      </c>
      <c r="M8510" s="20" cm="1">
        <f t="array" ref="M8510">IFERROR(INDEX(tblConsorcios[Valor da Carta (R$)],MOD($J8510,ROWS(tblConsorcios[Produto]))+1),"")</f>
        <v>580000</v>
      </c>
      <c r="N8510" s="2" cm="1">
        <f t="array" ref="N8510">IFERROR(INDEX(tblConsorcios[Prazo (meses)],MOD($J8510,ROWS(tblConsorcios[Produto]))+1),"")</f>
        <v>240</v>
      </c>
      <c r="O8510" s="20" cm="1">
        <f t="array" ref="O8510">IFERROR(INDEX(tblConsorcios[Parcela Mensal (R$)],MOD($J8510,ROWS(tblConsorcios[Produto]))+1),"")</f>
        <v>3112.67</v>
      </c>
      <c r="P8510" s="20" t="str" cm="1">
        <f t="array" ref="P8510">IFERROR(INDEX(tblClientes[Dividendo Mensal (R$)],INT($J8510/ROWS(tblConsorcios[Produto]))+1),"")</f>
        <v/>
      </c>
      <c r="Q8510" s="20" t="str">
        <f t="shared" si="397"/>
        <v/>
      </c>
      <c r="R8510">
        <f t="shared" si="398"/>
        <v>0</v>
      </c>
    </row>
    <row r="8511" spans="10:18" x14ac:dyDescent="0.2">
      <c r="J8511">
        <f t="shared" si="396"/>
        <v>8509</v>
      </c>
      <c r="K8511" t="str" cm="1">
        <f t="array" ref="K8511">IFERROR(INDEX(tblClientes[Cliente],INT($J8511/ROWS(tblConsorcios[Produto]))+1),"")</f>
        <v/>
      </c>
      <c r="L8511" t="str" cm="1">
        <f t="array" ref="L8511">IFERROR(INDEX(tblConsorcios[Produto],MOD($J8511,ROWS(tblConsorcios[Produto]))+1),"")</f>
        <v>Imóvel IE580 – 220m</v>
      </c>
      <c r="M8511" s="20" cm="1">
        <f t="array" ref="M8511">IFERROR(INDEX(tblConsorcios[Valor da Carta (R$)],MOD($J8511,ROWS(tblConsorcios[Produto]))+1),"")</f>
        <v>580000</v>
      </c>
      <c r="N8511" s="2" cm="1">
        <f t="array" ref="N8511">IFERROR(INDEX(tblConsorcios[Prazo (meses)],MOD($J8511,ROWS(tblConsorcios[Produto]))+1),"")</f>
        <v>220</v>
      </c>
      <c r="O8511" s="20" cm="1">
        <f t="array" ref="O8511">IFERROR(INDEX(tblConsorcios[Parcela Mensal (R$)],MOD($J8511,ROWS(tblConsorcios[Produto]))+1),"")</f>
        <v>3369.27</v>
      </c>
      <c r="P8511" s="20" t="str" cm="1">
        <f t="array" ref="P8511">IFERROR(INDEX(tblClientes[Dividendo Mensal (R$)],INT($J8511/ROWS(tblConsorcios[Produto]))+1),"")</f>
        <v/>
      </c>
      <c r="Q8511" s="20" t="str">
        <f t="shared" si="397"/>
        <v/>
      </c>
      <c r="R8511">
        <f t="shared" si="398"/>
        <v>0</v>
      </c>
    </row>
    <row r="8512" spans="10:18" x14ac:dyDescent="0.2">
      <c r="J8512">
        <f t="shared" si="396"/>
        <v>8510</v>
      </c>
      <c r="K8512" t="str" cm="1">
        <f t="array" ref="K8512">IFERROR(INDEX(tblClientes[Cliente],INT($J8512/ROWS(tblConsorcios[Produto]))+1),"")</f>
        <v/>
      </c>
      <c r="L8512" t="str" cm="1">
        <f t="array" ref="L8512">IFERROR(INDEX(tblConsorcios[Produto],MOD($J8512,ROWS(tblConsorcios[Produto]))+1),"")</f>
        <v>Imóvel IE580 – 200m</v>
      </c>
      <c r="M8512" s="20" cm="1">
        <f t="array" ref="M8512">IFERROR(INDEX(tblConsorcios[Valor da Carta (R$)],MOD($J8512,ROWS(tblConsorcios[Produto]))+1),"")</f>
        <v>580000</v>
      </c>
      <c r="N8512" s="2" cm="1">
        <f t="array" ref="N8512">IFERROR(INDEX(tblConsorcios[Prazo (meses)],MOD($J8512,ROWS(tblConsorcios[Produto]))+1),"")</f>
        <v>200</v>
      </c>
      <c r="O8512" s="20" cm="1">
        <f t="array" ref="O8512">IFERROR(INDEX(tblConsorcios[Parcela Mensal (R$)],MOD($J8512,ROWS(tblConsorcios[Produto]))+1),"")</f>
        <v>3677.2</v>
      </c>
      <c r="P8512" s="20" t="str" cm="1">
        <f t="array" ref="P8512">IFERROR(INDEX(tblClientes[Dividendo Mensal (R$)],INT($J8512/ROWS(tblConsorcios[Produto]))+1),"")</f>
        <v/>
      </c>
      <c r="Q8512" s="20" t="str">
        <f t="shared" si="397"/>
        <v/>
      </c>
      <c r="R8512">
        <f t="shared" si="398"/>
        <v>0</v>
      </c>
    </row>
    <row r="8513" spans="10:18" x14ac:dyDescent="0.2">
      <c r="J8513">
        <f t="shared" si="396"/>
        <v>8511</v>
      </c>
      <c r="K8513" t="str" cm="1">
        <f t="array" ref="K8513">IFERROR(INDEX(tblClientes[Cliente],INT($J8513/ROWS(tblConsorcios[Produto]))+1),"")</f>
        <v/>
      </c>
      <c r="L8513" t="str" cm="1">
        <f t="array" ref="L8513">IFERROR(INDEX(tblConsorcios[Produto],MOD($J8513,ROWS(tblConsorcios[Produto]))+1),"")</f>
        <v>Imóvel IE550 – 240m</v>
      </c>
      <c r="M8513" s="20" cm="1">
        <f t="array" ref="M8513">IFERROR(INDEX(tblConsorcios[Valor da Carta (R$)],MOD($J8513,ROWS(tblConsorcios[Produto]))+1),"")</f>
        <v>550000</v>
      </c>
      <c r="N8513" s="2" cm="1">
        <f t="array" ref="N8513">IFERROR(INDEX(tblConsorcios[Prazo (meses)],MOD($J8513,ROWS(tblConsorcios[Produto]))+1),"")</f>
        <v>240</v>
      </c>
      <c r="O8513" s="20" cm="1">
        <f t="array" ref="O8513">IFERROR(INDEX(tblConsorcios[Parcela Mensal (R$)],MOD($J8513,ROWS(tblConsorcios[Produto]))+1),"")</f>
        <v>2951.67</v>
      </c>
      <c r="P8513" s="20" t="str" cm="1">
        <f t="array" ref="P8513">IFERROR(INDEX(tblClientes[Dividendo Mensal (R$)],INT($J8513/ROWS(tblConsorcios[Produto]))+1),"")</f>
        <v/>
      </c>
      <c r="Q8513" s="20" t="str">
        <f t="shared" si="397"/>
        <v/>
      </c>
      <c r="R8513">
        <f t="shared" si="398"/>
        <v>0</v>
      </c>
    </row>
    <row r="8514" spans="10:18" x14ac:dyDescent="0.2">
      <c r="J8514">
        <f t="shared" si="396"/>
        <v>8512</v>
      </c>
      <c r="K8514" t="str" cm="1">
        <f t="array" ref="K8514">IFERROR(INDEX(tblClientes[Cliente],INT($J8514/ROWS(tblConsorcios[Produto]))+1),"")</f>
        <v/>
      </c>
      <c r="L8514" t="str" cm="1">
        <f t="array" ref="L8514">IFERROR(INDEX(tblConsorcios[Produto],MOD($J8514,ROWS(tblConsorcios[Produto]))+1),"")</f>
        <v>Imóvel IE550 – 220m</v>
      </c>
      <c r="M8514" s="20" cm="1">
        <f t="array" ref="M8514">IFERROR(INDEX(tblConsorcios[Valor da Carta (R$)],MOD($J8514,ROWS(tblConsorcios[Produto]))+1),"")</f>
        <v>550000</v>
      </c>
      <c r="N8514" s="2" cm="1">
        <f t="array" ref="N8514">IFERROR(INDEX(tblConsorcios[Prazo (meses)],MOD($J8514,ROWS(tblConsorcios[Produto]))+1),"")</f>
        <v>220</v>
      </c>
      <c r="O8514" s="20" cm="1">
        <f t="array" ref="O8514">IFERROR(INDEX(tblConsorcios[Parcela Mensal (R$)],MOD($J8514,ROWS(tblConsorcios[Produto]))+1),"")</f>
        <v>3195</v>
      </c>
      <c r="P8514" s="20" t="str" cm="1">
        <f t="array" ref="P8514">IFERROR(INDEX(tblClientes[Dividendo Mensal (R$)],INT($J8514/ROWS(tblConsorcios[Produto]))+1),"")</f>
        <v/>
      </c>
      <c r="Q8514" s="20" t="str">
        <f t="shared" si="397"/>
        <v/>
      </c>
      <c r="R8514">
        <f t="shared" si="398"/>
        <v>0</v>
      </c>
    </row>
    <row r="8515" spans="10:18" x14ac:dyDescent="0.2">
      <c r="J8515">
        <f t="shared" ref="J8515:J8578" si="399">ROW()-2</f>
        <v>8513</v>
      </c>
      <c r="K8515" t="str" cm="1">
        <f t="array" ref="K8515">IFERROR(INDEX(tblClientes[Cliente],INT($J8515/ROWS(tblConsorcios[Produto]))+1),"")</f>
        <v/>
      </c>
      <c r="L8515" t="str" cm="1">
        <f t="array" ref="L8515">IFERROR(INDEX(tblConsorcios[Produto],MOD($J8515,ROWS(tblConsorcios[Produto]))+1),"")</f>
        <v>Imóvel IE550 – 200m</v>
      </c>
      <c r="M8515" s="20" cm="1">
        <f t="array" ref="M8515">IFERROR(INDEX(tblConsorcios[Valor da Carta (R$)],MOD($J8515,ROWS(tblConsorcios[Produto]))+1),"")</f>
        <v>550000</v>
      </c>
      <c r="N8515" s="2" cm="1">
        <f t="array" ref="N8515">IFERROR(INDEX(tblConsorcios[Prazo (meses)],MOD($J8515,ROWS(tblConsorcios[Produto]))+1),"")</f>
        <v>200</v>
      </c>
      <c r="O8515" s="20" cm="1">
        <f t="array" ref="O8515">IFERROR(INDEX(tblConsorcios[Parcela Mensal (R$)],MOD($J8515,ROWS(tblConsorcios[Produto]))+1),"")</f>
        <v>3487</v>
      </c>
      <c r="P8515" s="20" t="str" cm="1">
        <f t="array" ref="P8515">IFERROR(INDEX(tblClientes[Dividendo Mensal (R$)],INT($J8515/ROWS(tblConsorcios[Produto]))+1),"")</f>
        <v/>
      </c>
      <c r="Q8515" s="20" t="str">
        <f t="shared" ref="Q8515:Q8578" si="400">IF(AND(ISNUMBER(O8515),ISNUMBER(P8515)),P8515-O8515,"")</f>
        <v/>
      </c>
      <c r="R8515">
        <f t="shared" ref="R8515:R8578" si="401">IF(AND(ISNUMBER(O8515),ISNUMBER(P8515),O8515&lt;=P8515),1,0)</f>
        <v>0</v>
      </c>
    </row>
    <row r="8516" spans="10:18" x14ac:dyDescent="0.2">
      <c r="J8516">
        <f t="shared" si="399"/>
        <v>8514</v>
      </c>
      <c r="K8516" t="str" cm="1">
        <f t="array" ref="K8516">IFERROR(INDEX(tblClientes[Cliente],INT($J8516/ROWS(tblConsorcios[Produto]))+1),"")</f>
        <v/>
      </c>
      <c r="L8516" t="str" cm="1">
        <f t="array" ref="L8516">IFERROR(INDEX(tblConsorcios[Produto],MOD($J8516,ROWS(tblConsorcios[Produto]))+1),"")</f>
        <v>Imóvel IE530 – 240m</v>
      </c>
      <c r="M8516" s="20" cm="1">
        <f t="array" ref="M8516">IFERROR(INDEX(tblConsorcios[Valor da Carta (R$)],MOD($J8516,ROWS(tblConsorcios[Produto]))+1),"")</f>
        <v>530000</v>
      </c>
      <c r="N8516" s="2" cm="1">
        <f t="array" ref="N8516">IFERROR(INDEX(tblConsorcios[Prazo (meses)],MOD($J8516,ROWS(tblConsorcios[Produto]))+1),"")</f>
        <v>240</v>
      </c>
      <c r="O8516" s="20" cm="1">
        <f t="array" ref="O8516">IFERROR(INDEX(tblConsorcios[Parcela Mensal (R$)],MOD($J8516,ROWS(tblConsorcios[Produto]))+1),"")</f>
        <v>2844.33</v>
      </c>
      <c r="P8516" s="20" t="str" cm="1">
        <f t="array" ref="P8516">IFERROR(INDEX(tblClientes[Dividendo Mensal (R$)],INT($J8516/ROWS(tblConsorcios[Produto]))+1),"")</f>
        <v/>
      </c>
      <c r="Q8516" s="20" t="str">
        <f t="shared" si="400"/>
        <v/>
      </c>
      <c r="R8516">
        <f t="shared" si="401"/>
        <v>0</v>
      </c>
    </row>
    <row r="8517" spans="10:18" x14ac:dyDescent="0.2">
      <c r="J8517">
        <f t="shared" si="399"/>
        <v>8515</v>
      </c>
      <c r="K8517" t="str" cm="1">
        <f t="array" ref="K8517">IFERROR(INDEX(tblClientes[Cliente],INT($J8517/ROWS(tblConsorcios[Produto]))+1),"")</f>
        <v/>
      </c>
      <c r="L8517" t="str" cm="1">
        <f t="array" ref="L8517">IFERROR(INDEX(tblConsorcios[Produto],MOD($J8517,ROWS(tblConsorcios[Produto]))+1),"")</f>
        <v>Imóvel IE530 – 220m</v>
      </c>
      <c r="M8517" s="20" cm="1">
        <f t="array" ref="M8517">IFERROR(INDEX(tblConsorcios[Valor da Carta (R$)],MOD($J8517,ROWS(tblConsorcios[Produto]))+1),"")</f>
        <v>530000</v>
      </c>
      <c r="N8517" s="2" cm="1">
        <f t="array" ref="N8517">IFERROR(INDEX(tblConsorcios[Prazo (meses)],MOD($J8517,ROWS(tblConsorcios[Produto]))+1),"")</f>
        <v>220</v>
      </c>
      <c r="O8517" s="20" cm="1">
        <f t="array" ref="O8517">IFERROR(INDEX(tblConsorcios[Parcela Mensal (R$)],MOD($J8517,ROWS(tblConsorcios[Produto]))+1),"")</f>
        <v>3078.82</v>
      </c>
      <c r="P8517" s="20" t="str" cm="1">
        <f t="array" ref="P8517">IFERROR(INDEX(tblClientes[Dividendo Mensal (R$)],INT($J8517/ROWS(tblConsorcios[Produto]))+1),"")</f>
        <v/>
      </c>
      <c r="Q8517" s="20" t="str">
        <f t="shared" si="400"/>
        <v/>
      </c>
      <c r="R8517">
        <f t="shared" si="401"/>
        <v>0</v>
      </c>
    </row>
    <row r="8518" spans="10:18" x14ac:dyDescent="0.2">
      <c r="J8518">
        <f t="shared" si="399"/>
        <v>8516</v>
      </c>
      <c r="K8518" t="str" cm="1">
        <f t="array" ref="K8518">IFERROR(INDEX(tblClientes[Cliente],INT($J8518/ROWS(tblConsorcios[Produto]))+1),"")</f>
        <v/>
      </c>
      <c r="L8518" t="str" cm="1">
        <f t="array" ref="L8518">IFERROR(INDEX(tblConsorcios[Produto],MOD($J8518,ROWS(tblConsorcios[Produto]))+1),"")</f>
        <v>Imóvel IE530 – 200m</v>
      </c>
      <c r="M8518" s="20" cm="1">
        <f t="array" ref="M8518">IFERROR(INDEX(tblConsorcios[Valor da Carta (R$)],MOD($J8518,ROWS(tblConsorcios[Produto]))+1),"")</f>
        <v>530000</v>
      </c>
      <c r="N8518" s="2" cm="1">
        <f t="array" ref="N8518">IFERROR(INDEX(tblConsorcios[Prazo (meses)],MOD($J8518,ROWS(tblConsorcios[Produto]))+1),"")</f>
        <v>200</v>
      </c>
      <c r="O8518" s="20" cm="1">
        <f t="array" ref="O8518">IFERROR(INDEX(tblConsorcios[Parcela Mensal (R$)],MOD($J8518,ROWS(tblConsorcios[Produto]))+1),"")</f>
        <v>3360.2</v>
      </c>
      <c r="P8518" s="20" t="str" cm="1">
        <f t="array" ref="P8518">IFERROR(INDEX(tblClientes[Dividendo Mensal (R$)],INT($J8518/ROWS(tblConsorcios[Produto]))+1),"")</f>
        <v/>
      </c>
      <c r="Q8518" s="20" t="str">
        <f t="shared" si="400"/>
        <v/>
      </c>
      <c r="R8518">
        <f t="shared" si="401"/>
        <v>0</v>
      </c>
    </row>
    <row r="8519" spans="10:18" x14ac:dyDescent="0.2">
      <c r="J8519">
        <f t="shared" si="399"/>
        <v>8517</v>
      </c>
      <c r="K8519" t="str" cm="1">
        <f t="array" ref="K8519">IFERROR(INDEX(tblClientes[Cliente],INT($J8519/ROWS(tblConsorcios[Produto]))+1),"")</f>
        <v/>
      </c>
      <c r="L8519" t="str" cm="1">
        <f t="array" ref="L8519">IFERROR(INDEX(tblConsorcios[Produto],MOD($J8519,ROWS(tblConsorcios[Produto]))+1),"")</f>
        <v>Imóvel IE500 – 240m</v>
      </c>
      <c r="M8519" s="20" cm="1">
        <f t="array" ref="M8519">IFERROR(INDEX(tblConsorcios[Valor da Carta (R$)],MOD($J8519,ROWS(tblConsorcios[Produto]))+1),"")</f>
        <v>500000</v>
      </c>
      <c r="N8519" s="2" cm="1">
        <f t="array" ref="N8519">IFERROR(INDEX(tblConsorcios[Prazo (meses)],MOD($J8519,ROWS(tblConsorcios[Produto]))+1),"")</f>
        <v>240</v>
      </c>
      <c r="O8519" s="20" cm="1">
        <f t="array" ref="O8519">IFERROR(INDEX(tblConsorcios[Parcela Mensal (R$)],MOD($J8519,ROWS(tblConsorcios[Produto]))+1),"")</f>
        <v>2683.33</v>
      </c>
      <c r="P8519" s="20" t="str" cm="1">
        <f t="array" ref="P8519">IFERROR(INDEX(tblClientes[Dividendo Mensal (R$)],INT($J8519/ROWS(tblConsorcios[Produto]))+1),"")</f>
        <v/>
      </c>
      <c r="Q8519" s="20" t="str">
        <f t="shared" si="400"/>
        <v/>
      </c>
      <c r="R8519">
        <f t="shared" si="401"/>
        <v>0</v>
      </c>
    </row>
    <row r="8520" spans="10:18" x14ac:dyDescent="0.2">
      <c r="J8520">
        <f t="shared" si="399"/>
        <v>8518</v>
      </c>
      <c r="K8520" t="str" cm="1">
        <f t="array" ref="K8520">IFERROR(INDEX(tblClientes[Cliente],INT($J8520/ROWS(tblConsorcios[Produto]))+1),"")</f>
        <v/>
      </c>
      <c r="L8520" t="str" cm="1">
        <f t="array" ref="L8520">IFERROR(INDEX(tblConsorcios[Produto],MOD($J8520,ROWS(tblConsorcios[Produto]))+1),"")</f>
        <v>Imóvel IE500 – 220m</v>
      </c>
      <c r="M8520" s="20" cm="1">
        <f t="array" ref="M8520">IFERROR(INDEX(tblConsorcios[Valor da Carta (R$)],MOD($J8520,ROWS(tblConsorcios[Produto]))+1),"")</f>
        <v>500000</v>
      </c>
      <c r="N8520" s="2" cm="1">
        <f t="array" ref="N8520">IFERROR(INDEX(tblConsorcios[Prazo (meses)],MOD($J8520,ROWS(tblConsorcios[Produto]))+1),"")</f>
        <v>220</v>
      </c>
      <c r="O8520" s="20" cm="1">
        <f t="array" ref="O8520">IFERROR(INDEX(tblConsorcios[Parcela Mensal (R$)],MOD($J8520,ROWS(tblConsorcios[Produto]))+1),"")</f>
        <v>2904.55</v>
      </c>
      <c r="P8520" s="20" t="str" cm="1">
        <f t="array" ref="P8520">IFERROR(INDEX(tblClientes[Dividendo Mensal (R$)],INT($J8520/ROWS(tblConsorcios[Produto]))+1),"")</f>
        <v/>
      </c>
      <c r="Q8520" s="20" t="str">
        <f t="shared" si="400"/>
        <v/>
      </c>
      <c r="R8520">
        <f t="shared" si="401"/>
        <v>0</v>
      </c>
    </row>
    <row r="8521" spans="10:18" x14ac:dyDescent="0.2">
      <c r="J8521">
        <f t="shared" si="399"/>
        <v>8519</v>
      </c>
      <c r="K8521" t="str" cm="1">
        <f t="array" ref="K8521">IFERROR(INDEX(tblClientes[Cliente],INT($J8521/ROWS(tblConsorcios[Produto]))+1),"")</f>
        <v/>
      </c>
      <c r="L8521" t="str" cm="1">
        <f t="array" ref="L8521">IFERROR(INDEX(tblConsorcios[Produto],MOD($J8521,ROWS(tblConsorcios[Produto]))+1),"")</f>
        <v>Imóvel IE500 – 200m</v>
      </c>
      <c r="M8521" s="20" cm="1">
        <f t="array" ref="M8521">IFERROR(INDEX(tblConsorcios[Valor da Carta (R$)],MOD($J8521,ROWS(tblConsorcios[Produto]))+1),"")</f>
        <v>500000</v>
      </c>
      <c r="N8521" s="2" cm="1">
        <f t="array" ref="N8521">IFERROR(INDEX(tblConsorcios[Prazo (meses)],MOD($J8521,ROWS(tblConsorcios[Produto]))+1),"")</f>
        <v>200</v>
      </c>
      <c r="O8521" s="20" cm="1">
        <f t="array" ref="O8521">IFERROR(INDEX(tblConsorcios[Parcela Mensal (R$)],MOD($J8521,ROWS(tblConsorcios[Produto]))+1),"")</f>
        <v>3170</v>
      </c>
      <c r="P8521" s="20" t="str" cm="1">
        <f t="array" ref="P8521">IFERROR(INDEX(tblClientes[Dividendo Mensal (R$)],INT($J8521/ROWS(tblConsorcios[Produto]))+1),"")</f>
        <v/>
      </c>
      <c r="Q8521" s="20" t="str">
        <f t="shared" si="400"/>
        <v/>
      </c>
      <c r="R8521">
        <f t="shared" si="401"/>
        <v>0</v>
      </c>
    </row>
    <row r="8522" spans="10:18" x14ac:dyDescent="0.2">
      <c r="J8522">
        <f t="shared" si="399"/>
        <v>8520</v>
      </c>
      <c r="K8522" t="str" cm="1">
        <f t="array" ref="K8522">IFERROR(INDEX(tblClientes[Cliente],INT($J8522/ROWS(tblConsorcios[Produto]))+1),"")</f>
        <v/>
      </c>
      <c r="L8522" t="str" cm="1">
        <f t="array" ref="L8522">IFERROR(INDEX(tblConsorcios[Produto],MOD($J8522,ROWS(tblConsorcios[Produto]))+1),"")</f>
        <v>Imóvel IE480 – 240m</v>
      </c>
      <c r="M8522" s="20" cm="1">
        <f t="array" ref="M8522">IFERROR(INDEX(tblConsorcios[Valor da Carta (R$)],MOD($J8522,ROWS(tblConsorcios[Produto]))+1),"")</f>
        <v>480000</v>
      </c>
      <c r="N8522" s="2" cm="1">
        <f t="array" ref="N8522">IFERROR(INDEX(tblConsorcios[Prazo (meses)],MOD($J8522,ROWS(tblConsorcios[Produto]))+1),"")</f>
        <v>240</v>
      </c>
      <c r="O8522" s="20" cm="1">
        <f t="array" ref="O8522">IFERROR(INDEX(tblConsorcios[Parcela Mensal (R$)],MOD($J8522,ROWS(tblConsorcios[Produto]))+1),"")</f>
        <v>2576</v>
      </c>
      <c r="P8522" s="20" t="str" cm="1">
        <f t="array" ref="P8522">IFERROR(INDEX(tblClientes[Dividendo Mensal (R$)],INT($J8522/ROWS(tblConsorcios[Produto]))+1),"")</f>
        <v/>
      </c>
      <c r="Q8522" s="20" t="str">
        <f t="shared" si="400"/>
        <v/>
      </c>
      <c r="R8522">
        <f t="shared" si="401"/>
        <v>0</v>
      </c>
    </row>
    <row r="8523" spans="10:18" x14ac:dyDescent="0.2">
      <c r="J8523">
        <f t="shared" si="399"/>
        <v>8521</v>
      </c>
      <c r="K8523" t="str" cm="1">
        <f t="array" ref="K8523">IFERROR(INDEX(tblClientes[Cliente],INT($J8523/ROWS(tblConsorcios[Produto]))+1),"")</f>
        <v/>
      </c>
      <c r="L8523" t="str" cm="1">
        <f t="array" ref="L8523">IFERROR(INDEX(tblConsorcios[Produto],MOD($J8523,ROWS(tblConsorcios[Produto]))+1),"")</f>
        <v>Imóvel IE480 – 220m</v>
      </c>
      <c r="M8523" s="20" cm="1">
        <f t="array" ref="M8523">IFERROR(INDEX(tblConsorcios[Valor da Carta (R$)],MOD($J8523,ROWS(tblConsorcios[Produto]))+1),"")</f>
        <v>480000</v>
      </c>
      <c r="N8523" s="2" cm="1">
        <f t="array" ref="N8523">IFERROR(INDEX(tblConsorcios[Prazo (meses)],MOD($J8523,ROWS(tblConsorcios[Produto]))+1),"")</f>
        <v>220</v>
      </c>
      <c r="O8523" s="20" cm="1">
        <f t="array" ref="O8523">IFERROR(INDEX(tblConsorcios[Parcela Mensal (R$)],MOD($J8523,ROWS(tblConsorcios[Produto]))+1),"")</f>
        <v>2788.36</v>
      </c>
      <c r="P8523" s="20" t="str" cm="1">
        <f t="array" ref="P8523">IFERROR(INDEX(tblClientes[Dividendo Mensal (R$)],INT($J8523/ROWS(tblConsorcios[Produto]))+1),"")</f>
        <v/>
      </c>
      <c r="Q8523" s="20" t="str">
        <f t="shared" si="400"/>
        <v/>
      </c>
      <c r="R8523">
        <f t="shared" si="401"/>
        <v>0</v>
      </c>
    </row>
    <row r="8524" spans="10:18" x14ac:dyDescent="0.2">
      <c r="J8524">
        <f t="shared" si="399"/>
        <v>8522</v>
      </c>
      <c r="K8524" t="str" cm="1">
        <f t="array" ref="K8524">IFERROR(INDEX(tblClientes[Cliente],INT($J8524/ROWS(tblConsorcios[Produto]))+1),"")</f>
        <v/>
      </c>
      <c r="L8524" t="str" cm="1">
        <f t="array" ref="L8524">IFERROR(INDEX(tblConsorcios[Produto],MOD($J8524,ROWS(tblConsorcios[Produto]))+1),"")</f>
        <v>Imóvel IE480 – 200m</v>
      </c>
      <c r="M8524" s="20" cm="1">
        <f t="array" ref="M8524">IFERROR(INDEX(tblConsorcios[Valor da Carta (R$)],MOD($J8524,ROWS(tblConsorcios[Produto]))+1),"")</f>
        <v>480000</v>
      </c>
      <c r="N8524" s="2" cm="1">
        <f t="array" ref="N8524">IFERROR(INDEX(tblConsorcios[Prazo (meses)],MOD($J8524,ROWS(tblConsorcios[Produto]))+1),"")</f>
        <v>200</v>
      </c>
      <c r="O8524" s="20" cm="1">
        <f t="array" ref="O8524">IFERROR(INDEX(tblConsorcios[Parcela Mensal (R$)],MOD($J8524,ROWS(tblConsorcios[Produto]))+1),"")</f>
        <v>3043.2</v>
      </c>
      <c r="P8524" s="20" t="str" cm="1">
        <f t="array" ref="P8524">IFERROR(INDEX(tblClientes[Dividendo Mensal (R$)],INT($J8524/ROWS(tblConsorcios[Produto]))+1),"")</f>
        <v/>
      </c>
      <c r="Q8524" s="20" t="str">
        <f t="shared" si="400"/>
        <v/>
      </c>
      <c r="R8524">
        <f t="shared" si="401"/>
        <v>0</v>
      </c>
    </row>
    <row r="8525" spans="10:18" x14ac:dyDescent="0.2">
      <c r="J8525">
        <f t="shared" si="399"/>
        <v>8523</v>
      </c>
      <c r="K8525" t="str" cm="1">
        <f t="array" ref="K8525">IFERROR(INDEX(tblClientes[Cliente],INT($J8525/ROWS(tblConsorcios[Produto]))+1),"")</f>
        <v/>
      </c>
      <c r="L8525" t="str" cm="1">
        <f t="array" ref="L8525">IFERROR(INDEX(tblConsorcios[Produto],MOD($J8525,ROWS(tblConsorcios[Produto]))+1),"")</f>
        <v>Imóvel IE450 – 240m</v>
      </c>
      <c r="M8525" s="20" cm="1">
        <f t="array" ref="M8525">IFERROR(INDEX(tblConsorcios[Valor da Carta (R$)],MOD($J8525,ROWS(tblConsorcios[Produto]))+1),"")</f>
        <v>450000</v>
      </c>
      <c r="N8525" s="2" cm="1">
        <f t="array" ref="N8525">IFERROR(INDEX(tblConsorcios[Prazo (meses)],MOD($J8525,ROWS(tblConsorcios[Produto]))+1),"")</f>
        <v>240</v>
      </c>
      <c r="O8525" s="20" cm="1">
        <f t="array" ref="O8525">IFERROR(INDEX(tblConsorcios[Parcela Mensal (R$)],MOD($J8525,ROWS(tblConsorcios[Produto]))+1),"")</f>
        <v>2415</v>
      </c>
      <c r="P8525" s="20" t="str" cm="1">
        <f t="array" ref="P8525">IFERROR(INDEX(tblClientes[Dividendo Mensal (R$)],INT($J8525/ROWS(tblConsorcios[Produto]))+1),"")</f>
        <v/>
      </c>
      <c r="Q8525" s="20" t="str">
        <f t="shared" si="400"/>
        <v/>
      </c>
      <c r="R8525">
        <f t="shared" si="401"/>
        <v>0</v>
      </c>
    </row>
    <row r="8526" spans="10:18" x14ac:dyDescent="0.2">
      <c r="J8526">
        <f t="shared" si="399"/>
        <v>8524</v>
      </c>
      <c r="K8526" t="str" cm="1">
        <f t="array" ref="K8526">IFERROR(INDEX(tblClientes[Cliente],INT($J8526/ROWS(tblConsorcios[Produto]))+1),"")</f>
        <v/>
      </c>
      <c r="L8526" t="str" cm="1">
        <f t="array" ref="L8526">IFERROR(INDEX(tblConsorcios[Produto],MOD($J8526,ROWS(tblConsorcios[Produto]))+1),"")</f>
        <v>Imóvel IE450 – 220m</v>
      </c>
      <c r="M8526" s="20" cm="1">
        <f t="array" ref="M8526">IFERROR(INDEX(tblConsorcios[Valor da Carta (R$)],MOD($J8526,ROWS(tblConsorcios[Produto]))+1),"")</f>
        <v>450000</v>
      </c>
      <c r="N8526" s="2" cm="1">
        <f t="array" ref="N8526">IFERROR(INDEX(tblConsorcios[Prazo (meses)],MOD($J8526,ROWS(tblConsorcios[Produto]))+1),"")</f>
        <v>220</v>
      </c>
      <c r="O8526" s="20" cm="1">
        <f t="array" ref="O8526">IFERROR(INDEX(tblConsorcios[Parcela Mensal (R$)],MOD($J8526,ROWS(tblConsorcios[Produto]))+1),"")</f>
        <v>2614.09</v>
      </c>
      <c r="P8526" s="20" t="str" cm="1">
        <f t="array" ref="P8526">IFERROR(INDEX(tblClientes[Dividendo Mensal (R$)],INT($J8526/ROWS(tblConsorcios[Produto]))+1),"")</f>
        <v/>
      </c>
      <c r="Q8526" s="20" t="str">
        <f t="shared" si="400"/>
        <v/>
      </c>
      <c r="R8526">
        <f t="shared" si="401"/>
        <v>0</v>
      </c>
    </row>
    <row r="8527" spans="10:18" x14ac:dyDescent="0.2">
      <c r="J8527">
        <f t="shared" si="399"/>
        <v>8525</v>
      </c>
      <c r="K8527" t="str" cm="1">
        <f t="array" ref="K8527">IFERROR(INDEX(tblClientes[Cliente],INT($J8527/ROWS(tblConsorcios[Produto]))+1),"")</f>
        <v/>
      </c>
      <c r="L8527" t="str" cm="1">
        <f t="array" ref="L8527">IFERROR(INDEX(tblConsorcios[Produto],MOD($J8527,ROWS(tblConsorcios[Produto]))+1),"")</f>
        <v>Imóvel IE450 – 200m</v>
      </c>
      <c r="M8527" s="20" cm="1">
        <f t="array" ref="M8527">IFERROR(INDEX(tblConsorcios[Valor da Carta (R$)],MOD($J8527,ROWS(tblConsorcios[Produto]))+1),"")</f>
        <v>450000</v>
      </c>
      <c r="N8527" s="2" cm="1">
        <f t="array" ref="N8527">IFERROR(INDEX(tblConsorcios[Prazo (meses)],MOD($J8527,ROWS(tblConsorcios[Produto]))+1),"")</f>
        <v>200</v>
      </c>
      <c r="O8527" s="20" cm="1">
        <f t="array" ref="O8527">IFERROR(INDEX(tblConsorcios[Parcela Mensal (R$)],MOD($J8527,ROWS(tblConsorcios[Produto]))+1),"")</f>
        <v>2853</v>
      </c>
      <c r="P8527" s="20" t="str" cm="1">
        <f t="array" ref="P8527">IFERROR(INDEX(tblClientes[Dividendo Mensal (R$)],INT($J8527/ROWS(tblConsorcios[Produto]))+1),"")</f>
        <v/>
      </c>
      <c r="Q8527" s="20" t="str">
        <f t="shared" si="400"/>
        <v/>
      </c>
      <c r="R8527">
        <f t="shared" si="401"/>
        <v>0</v>
      </c>
    </row>
    <row r="8528" spans="10:18" x14ac:dyDescent="0.2">
      <c r="J8528">
        <f t="shared" si="399"/>
        <v>8526</v>
      </c>
      <c r="K8528" t="str" cm="1">
        <f t="array" ref="K8528">IFERROR(INDEX(tblClientes[Cliente],INT($J8528/ROWS(tblConsorcios[Produto]))+1),"")</f>
        <v/>
      </c>
      <c r="L8528" t="str" cm="1">
        <f t="array" ref="L8528">IFERROR(INDEX(tblConsorcios[Produto],MOD($J8528,ROWS(tblConsorcios[Produto]))+1),"")</f>
        <v>Imóvel IE430 – 240m</v>
      </c>
      <c r="M8528" s="20" cm="1">
        <f t="array" ref="M8528">IFERROR(INDEX(tblConsorcios[Valor da Carta (R$)],MOD($J8528,ROWS(tblConsorcios[Produto]))+1),"")</f>
        <v>430000</v>
      </c>
      <c r="N8528" s="2" cm="1">
        <f t="array" ref="N8528">IFERROR(INDEX(tblConsorcios[Prazo (meses)],MOD($J8528,ROWS(tblConsorcios[Produto]))+1),"")</f>
        <v>240</v>
      </c>
      <c r="O8528" s="20" cm="1">
        <f t="array" ref="O8528">IFERROR(INDEX(tblConsorcios[Parcela Mensal (R$)],MOD($J8528,ROWS(tblConsorcios[Produto]))+1),"")</f>
        <v>2307.67</v>
      </c>
      <c r="P8528" s="20" t="str" cm="1">
        <f t="array" ref="P8528">IFERROR(INDEX(tblClientes[Dividendo Mensal (R$)],INT($J8528/ROWS(tblConsorcios[Produto]))+1),"")</f>
        <v/>
      </c>
      <c r="Q8528" s="20" t="str">
        <f t="shared" si="400"/>
        <v/>
      </c>
      <c r="R8528">
        <f t="shared" si="401"/>
        <v>0</v>
      </c>
    </row>
    <row r="8529" spans="10:18" x14ac:dyDescent="0.2">
      <c r="J8529">
        <f t="shared" si="399"/>
        <v>8527</v>
      </c>
      <c r="K8529" t="str" cm="1">
        <f t="array" ref="K8529">IFERROR(INDEX(tblClientes[Cliente],INT($J8529/ROWS(tblConsorcios[Produto]))+1),"")</f>
        <v/>
      </c>
      <c r="L8529" t="str" cm="1">
        <f t="array" ref="L8529">IFERROR(INDEX(tblConsorcios[Produto],MOD($J8529,ROWS(tblConsorcios[Produto]))+1),"")</f>
        <v>Imóvel IE430 – 220m</v>
      </c>
      <c r="M8529" s="20" cm="1">
        <f t="array" ref="M8529">IFERROR(INDEX(tblConsorcios[Valor da Carta (R$)],MOD($J8529,ROWS(tblConsorcios[Produto]))+1),"")</f>
        <v>430000</v>
      </c>
      <c r="N8529" s="2" cm="1">
        <f t="array" ref="N8529">IFERROR(INDEX(tblConsorcios[Prazo (meses)],MOD($J8529,ROWS(tblConsorcios[Produto]))+1),"")</f>
        <v>220</v>
      </c>
      <c r="O8529" s="20" cm="1">
        <f t="array" ref="O8529">IFERROR(INDEX(tblConsorcios[Parcela Mensal (R$)],MOD($J8529,ROWS(tblConsorcios[Produto]))+1),"")</f>
        <v>2497.91</v>
      </c>
      <c r="P8529" s="20" t="str" cm="1">
        <f t="array" ref="P8529">IFERROR(INDEX(tblClientes[Dividendo Mensal (R$)],INT($J8529/ROWS(tblConsorcios[Produto]))+1),"")</f>
        <v/>
      </c>
      <c r="Q8529" s="20" t="str">
        <f t="shared" si="400"/>
        <v/>
      </c>
      <c r="R8529">
        <f t="shared" si="401"/>
        <v>0</v>
      </c>
    </row>
    <row r="8530" spans="10:18" x14ac:dyDescent="0.2">
      <c r="J8530">
        <f t="shared" si="399"/>
        <v>8528</v>
      </c>
      <c r="K8530" t="str" cm="1">
        <f t="array" ref="K8530">IFERROR(INDEX(tblClientes[Cliente],INT($J8530/ROWS(tblConsorcios[Produto]))+1),"")</f>
        <v/>
      </c>
      <c r="L8530" t="str" cm="1">
        <f t="array" ref="L8530">IFERROR(INDEX(tblConsorcios[Produto],MOD($J8530,ROWS(tblConsorcios[Produto]))+1),"")</f>
        <v>Imóvel IE430 – 200m</v>
      </c>
      <c r="M8530" s="20" cm="1">
        <f t="array" ref="M8530">IFERROR(INDEX(tblConsorcios[Valor da Carta (R$)],MOD($J8530,ROWS(tblConsorcios[Produto]))+1),"")</f>
        <v>430000</v>
      </c>
      <c r="N8530" s="2" cm="1">
        <f t="array" ref="N8530">IFERROR(INDEX(tblConsorcios[Prazo (meses)],MOD($J8530,ROWS(tblConsorcios[Produto]))+1),"")</f>
        <v>200</v>
      </c>
      <c r="O8530" s="20" cm="1">
        <f t="array" ref="O8530">IFERROR(INDEX(tblConsorcios[Parcela Mensal (R$)],MOD($J8530,ROWS(tblConsorcios[Produto]))+1),"")</f>
        <v>2726.2</v>
      </c>
      <c r="P8530" s="20" t="str" cm="1">
        <f t="array" ref="P8530">IFERROR(INDEX(tblClientes[Dividendo Mensal (R$)],INT($J8530/ROWS(tblConsorcios[Produto]))+1),"")</f>
        <v/>
      </c>
      <c r="Q8530" s="20" t="str">
        <f t="shared" si="400"/>
        <v/>
      </c>
      <c r="R8530">
        <f t="shared" si="401"/>
        <v>0</v>
      </c>
    </row>
    <row r="8531" spans="10:18" x14ac:dyDescent="0.2">
      <c r="J8531">
        <f t="shared" si="399"/>
        <v>8529</v>
      </c>
      <c r="K8531" t="str" cm="1">
        <f t="array" ref="K8531">IFERROR(INDEX(tblClientes[Cliente],INT($J8531/ROWS(tblConsorcios[Produto]))+1),"")</f>
        <v/>
      </c>
      <c r="L8531" t="str" cm="1">
        <f t="array" ref="L8531">IFERROR(INDEX(tblConsorcios[Produto],MOD($J8531,ROWS(tblConsorcios[Produto]))+1),"")</f>
        <v>Imóvel IE400 – 240m</v>
      </c>
      <c r="M8531" s="20" cm="1">
        <f t="array" ref="M8531">IFERROR(INDEX(tblConsorcios[Valor da Carta (R$)],MOD($J8531,ROWS(tblConsorcios[Produto]))+1),"")</f>
        <v>400000</v>
      </c>
      <c r="N8531" s="2" cm="1">
        <f t="array" ref="N8531">IFERROR(INDEX(tblConsorcios[Prazo (meses)],MOD($J8531,ROWS(tblConsorcios[Produto]))+1),"")</f>
        <v>240</v>
      </c>
      <c r="O8531" s="20" cm="1">
        <f t="array" ref="O8531">IFERROR(INDEX(tblConsorcios[Parcela Mensal (R$)],MOD($J8531,ROWS(tblConsorcios[Produto]))+1),"")</f>
        <v>2146.67</v>
      </c>
      <c r="P8531" s="20" t="str" cm="1">
        <f t="array" ref="P8531">IFERROR(INDEX(tblClientes[Dividendo Mensal (R$)],INT($J8531/ROWS(tblConsorcios[Produto]))+1),"")</f>
        <v/>
      </c>
      <c r="Q8531" s="20" t="str">
        <f t="shared" si="400"/>
        <v/>
      </c>
      <c r="R8531">
        <f t="shared" si="401"/>
        <v>0</v>
      </c>
    </row>
    <row r="8532" spans="10:18" x14ac:dyDescent="0.2">
      <c r="J8532">
        <f t="shared" si="399"/>
        <v>8530</v>
      </c>
      <c r="K8532" t="str" cm="1">
        <f t="array" ref="K8532">IFERROR(INDEX(tblClientes[Cliente],INT($J8532/ROWS(tblConsorcios[Produto]))+1),"")</f>
        <v/>
      </c>
      <c r="L8532" t="str" cm="1">
        <f t="array" ref="L8532">IFERROR(INDEX(tblConsorcios[Produto],MOD($J8532,ROWS(tblConsorcios[Produto]))+1),"")</f>
        <v>Imóvel IE400 – 220m</v>
      </c>
      <c r="M8532" s="20" cm="1">
        <f t="array" ref="M8532">IFERROR(INDEX(tblConsorcios[Valor da Carta (R$)],MOD($J8532,ROWS(tblConsorcios[Produto]))+1),"")</f>
        <v>400000</v>
      </c>
      <c r="N8532" s="2" cm="1">
        <f t="array" ref="N8532">IFERROR(INDEX(tblConsorcios[Prazo (meses)],MOD($J8532,ROWS(tblConsorcios[Produto]))+1),"")</f>
        <v>220</v>
      </c>
      <c r="O8532" s="20" cm="1">
        <f t="array" ref="O8532">IFERROR(INDEX(tblConsorcios[Parcela Mensal (R$)],MOD($J8532,ROWS(tblConsorcios[Produto]))+1),"")</f>
        <v>2323.64</v>
      </c>
      <c r="P8532" s="20" t="str" cm="1">
        <f t="array" ref="P8532">IFERROR(INDEX(tblClientes[Dividendo Mensal (R$)],INT($J8532/ROWS(tblConsorcios[Produto]))+1),"")</f>
        <v/>
      </c>
      <c r="Q8532" s="20" t="str">
        <f t="shared" si="400"/>
        <v/>
      </c>
      <c r="R8532">
        <f t="shared" si="401"/>
        <v>0</v>
      </c>
    </row>
    <row r="8533" spans="10:18" x14ac:dyDescent="0.2">
      <c r="J8533">
        <f t="shared" si="399"/>
        <v>8531</v>
      </c>
      <c r="K8533" t="str" cm="1">
        <f t="array" ref="K8533">IFERROR(INDEX(tblClientes[Cliente],INT($J8533/ROWS(tblConsorcios[Produto]))+1),"")</f>
        <v/>
      </c>
      <c r="L8533" t="str" cm="1">
        <f t="array" ref="L8533">IFERROR(INDEX(tblConsorcios[Produto],MOD($J8533,ROWS(tblConsorcios[Produto]))+1),"")</f>
        <v>Imóvel IE400 – 200m</v>
      </c>
      <c r="M8533" s="20" cm="1">
        <f t="array" ref="M8533">IFERROR(INDEX(tblConsorcios[Valor da Carta (R$)],MOD($J8533,ROWS(tblConsorcios[Produto]))+1),"")</f>
        <v>400000</v>
      </c>
      <c r="N8533" s="2" cm="1">
        <f t="array" ref="N8533">IFERROR(INDEX(tblConsorcios[Prazo (meses)],MOD($J8533,ROWS(tblConsorcios[Produto]))+1),"")</f>
        <v>200</v>
      </c>
      <c r="O8533" s="20" cm="1">
        <f t="array" ref="O8533">IFERROR(INDEX(tblConsorcios[Parcela Mensal (R$)],MOD($J8533,ROWS(tblConsorcios[Produto]))+1),"")</f>
        <v>2536</v>
      </c>
      <c r="P8533" s="20" t="str" cm="1">
        <f t="array" ref="P8533">IFERROR(INDEX(tblClientes[Dividendo Mensal (R$)],INT($J8533/ROWS(tblConsorcios[Produto]))+1),"")</f>
        <v/>
      </c>
      <c r="Q8533" s="20" t="str">
        <f t="shared" si="400"/>
        <v/>
      </c>
      <c r="R8533">
        <f t="shared" si="401"/>
        <v>0</v>
      </c>
    </row>
    <row r="8534" spans="10:18" x14ac:dyDescent="0.2">
      <c r="J8534">
        <f t="shared" si="399"/>
        <v>8532</v>
      </c>
      <c r="K8534" t="str" cm="1">
        <f t="array" ref="K8534">IFERROR(INDEX(tblClientes[Cliente],INT($J8534/ROWS(tblConsorcios[Produto]))+1),"")</f>
        <v/>
      </c>
      <c r="L8534" t="str" cm="1">
        <f t="array" ref="L8534">IFERROR(INDEX(tblConsorcios[Produto],MOD($J8534,ROWS(tblConsorcios[Produto]))+1),"")</f>
        <v>Imóvel IE380 – 240m</v>
      </c>
      <c r="M8534" s="20" cm="1">
        <f t="array" ref="M8534">IFERROR(INDEX(tblConsorcios[Valor da Carta (R$)],MOD($J8534,ROWS(tblConsorcios[Produto]))+1),"")</f>
        <v>380000</v>
      </c>
      <c r="N8534" s="2" cm="1">
        <f t="array" ref="N8534">IFERROR(INDEX(tblConsorcios[Prazo (meses)],MOD($J8534,ROWS(tblConsorcios[Produto]))+1),"")</f>
        <v>240</v>
      </c>
      <c r="O8534" s="20" cm="1">
        <f t="array" ref="O8534">IFERROR(INDEX(tblConsorcios[Parcela Mensal (R$)],MOD($J8534,ROWS(tblConsorcios[Produto]))+1),"")</f>
        <v>2039.33</v>
      </c>
      <c r="P8534" s="20" t="str" cm="1">
        <f t="array" ref="P8534">IFERROR(INDEX(tblClientes[Dividendo Mensal (R$)],INT($J8534/ROWS(tblConsorcios[Produto]))+1),"")</f>
        <v/>
      </c>
      <c r="Q8534" s="20" t="str">
        <f t="shared" si="400"/>
        <v/>
      </c>
      <c r="R8534">
        <f t="shared" si="401"/>
        <v>0</v>
      </c>
    </row>
    <row r="8535" spans="10:18" x14ac:dyDescent="0.2">
      <c r="J8535">
        <f t="shared" si="399"/>
        <v>8533</v>
      </c>
      <c r="K8535" t="str" cm="1">
        <f t="array" ref="K8535">IFERROR(INDEX(tblClientes[Cliente],INT($J8535/ROWS(tblConsorcios[Produto]))+1),"")</f>
        <v/>
      </c>
      <c r="L8535" t="str" cm="1">
        <f t="array" ref="L8535">IFERROR(INDEX(tblConsorcios[Produto],MOD($J8535,ROWS(tblConsorcios[Produto]))+1),"")</f>
        <v>Imóvel IE380 – 220m</v>
      </c>
      <c r="M8535" s="20" cm="1">
        <f t="array" ref="M8535">IFERROR(INDEX(tblConsorcios[Valor da Carta (R$)],MOD($J8535,ROWS(tblConsorcios[Produto]))+1),"")</f>
        <v>380000</v>
      </c>
      <c r="N8535" s="2" cm="1">
        <f t="array" ref="N8535">IFERROR(INDEX(tblConsorcios[Prazo (meses)],MOD($J8535,ROWS(tblConsorcios[Produto]))+1),"")</f>
        <v>220</v>
      </c>
      <c r="O8535" s="20" cm="1">
        <f t="array" ref="O8535">IFERROR(INDEX(tblConsorcios[Parcela Mensal (R$)],MOD($J8535,ROWS(tblConsorcios[Produto]))+1),"")</f>
        <v>2207.4499999999998</v>
      </c>
      <c r="P8535" s="20" t="str" cm="1">
        <f t="array" ref="P8535">IFERROR(INDEX(tblClientes[Dividendo Mensal (R$)],INT($J8535/ROWS(tblConsorcios[Produto]))+1),"")</f>
        <v/>
      </c>
      <c r="Q8535" s="20" t="str">
        <f t="shared" si="400"/>
        <v/>
      </c>
      <c r="R8535">
        <f t="shared" si="401"/>
        <v>0</v>
      </c>
    </row>
    <row r="8536" spans="10:18" x14ac:dyDescent="0.2">
      <c r="J8536">
        <f t="shared" si="399"/>
        <v>8534</v>
      </c>
      <c r="K8536" t="str" cm="1">
        <f t="array" ref="K8536">IFERROR(INDEX(tblClientes[Cliente],INT($J8536/ROWS(tblConsorcios[Produto]))+1),"")</f>
        <v/>
      </c>
      <c r="L8536" t="str" cm="1">
        <f t="array" ref="L8536">IFERROR(INDEX(tblConsorcios[Produto],MOD($J8536,ROWS(tblConsorcios[Produto]))+1),"")</f>
        <v>Imóvel IE380 – 200m</v>
      </c>
      <c r="M8536" s="20" cm="1">
        <f t="array" ref="M8536">IFERROR(INDEX(tblConsorcios[Valor da Carta (R$)],MOD($J8536,ROWS(tblConsorcios[Produto]))+1),"")</f>
        <v>380000</v>
      </c>
      <c r="N8536" s="2" cm="1">
        <f t="array" ref="N8536">IFERROR(INDEX(tblConsorcios[Prazo (meses)],MOD($J8536,ROWS(tblConsorcios[Produto]))+1),"")</f>
        <v>200</v>
      </c>
      <c r="O8536" s="20" cm="1">
        <f t="array" ref="O8536">IFERROR(INDEX(tblConsorcios[Parcela Mensal (R$)],MOD($J8536,ROWS(tblConsorcios[Produto]))+1),"")</f>
        <v>2409.1999999999998</v>
      </c>
      <c r="P8536" s="20" t="str" cm="1">
        <f t="array" ref="P8536">IFERROR(INDEX(tblClientes[Dividendo Mensal (R$)],INT($J8536/ROWS(tblConsorcios[Produto]))+1),"")</f>
        <v/>
      </c>
      <c r="Q8536" s="20" t="str">
        <f t="shared" si="400"/>
        <v/>
      </c>
      <c r="R8536">
        <f t="shared" si="401"/>
        <v>0</v>
      </c>
    </row>
    <row r="8537" spans="10:18" x14ac:dyDescent="0.2">
      <c r="J8537">
        <f t="shared" si="399"/>
        <v>8535</v>
      </c>
      <c r="K8537" t="str" cm="1">
        <f t="array" ref="K8537">IFERROR(INDEX(tblClientes[Cliente],INT($J8537/ROWS(tblConsorcios[Produto]))+1),"")</f>
        <v/>
      </c>
      <c r="L8537" t="str" cm="1">
        <f t="array" ref="L8537">IFERROR(INDEX(tblConsorcios[Produto],MOD($J8537,ROWS(tblConsorcios[Produto]))+1),"")</f>
        <v>Imóvel IE350 – 240m</v>
      </c>
      <c r="M8537" s="20" cm="1">
        <f t="array" ref="M8537">IFERROR(INDEX(tblConsorcios[Valor da Carta (R$)],MOD($J8537,ROWS(tblConsorcios[Produto]))+1),"")</f>
        <v>350000</v>
      </c>
      <c r="N8537" s="2" cm="1">
        <f t="array" ref="N8537">IFERROR(INDEX(tblConsorcios[Prazo (meses)],MOD($J8537,ROWS(tblConsorcios[Produto]))+1),"")</f>
        <v>240</v>
      </c>
      <c r="O8537" s="20" cm="1">
        <f t="array" ref="O8537">IFERROR(INDEX(tblConsorcios[Parcela Mensal (R$)],MOD($J8537,ROWS(tblConsorcios[Produto]))+1),"")</f>
        <v>1878.33</v>
      </c>
      <c r="P8537" s="20" t="str" cm="1">
        <f t="array" ref="P8537">IFERROR(INDEX(tblClientes[Dividendo Mensal (R$)],INT($J8537/ROWS(tblConsorcios[Produto]))+1),"")</f>
        <v/>
      </c>
      <c r="Q8537" s="20" t="str">
        <f t="shared" si="400"/>
        <v/>
      </c>
      <c r="R8537">
        <f t="shared" si="401"/>
        <v>0</v>
      </c>
    </row>
    <row r="8538" spans="10:18" x14ac:dyDescent="0.2">
      <c r="J8538">
        <f t="shared" si="399"/>
        <v>8536</v>
      </c>
      <c r="K8538" t="str" cm="1">
        <f t="array" ref="K8538">IFERROR(INDEX(tblClientes[Cliente],INT($J8538/ROWS(tblConsorcios[Produto]))+1),"")</f>
        <v/>
      </c>
      <c r="L8538" t="str" cm="1">
        <f t="array" ref="L8538">IFERROR(INDEX(tblConsorcios[Produto],MOD($J8538,ROWS(tblConsorcios[Produto]))+1),"")</f>
        <v>Imóvel IE350 – 220m</v>
      </c>
      <c r="M8538" s="20" cm="1">
        <f t="array" ref="M8538">IFERROR(INDEX(tblConsorcios[Valor da Carta (R$)],MOD($J8538,ROWS(tblConsorcios[Produto]))+1),"")</f>
        <v>350000</v>
      </c>
      <c r="N8538" s="2" cm="1">
        <f t="array" ref="N8538">IFERROR(INDEX(tblConsorcios[Prazo (meses)],MOD($J8538,ROWS(tblConsorcios[Produto]))+1),"")</f>
        <v>220</v>
      </c>
      <c r="O8538" s="20" cm="1">
        <f t="array" ref="O8538">IFERROR(INDEX(tblConsorcios[Parcela Mensal (R$)],MOD($J8538,ROWS(tblConsorcios[Produto]))+1),"")</f>
        <v>2033.18</v>
      </c>
      <c r="P8538" s="20" t="str" cm="1">
        <f t="array" ref="P8538">IFERROR(INDEX(tblClientes[Dividendo Mensal (R$)],INT($J8538/ROWS(tblConsorcios[Produto]))+1),"")</f>
        <v/>
      </c>
      <c r="Q8538" s="20" t="str">
        <f t="shared" si="400"/>
        <v/>
      </c>
      <c r="R8538">
        <f t="shared" si="401"/>
        <v>0</v>
      </c>
    </row>
    <row r="8539" spans="10:18" x14ac:dyDescent="0.2">
      <c r="J8539">
        <f t="shared" si="399"/>
        <v>8537</v>
      </c>
      <c r="K8539" t="str" cm="1">
        <f t="array" ref="K8539">IFERROR(INDEX(tblClientes[Cliente],INT($J8539/ROWS(tblConsorcios[Produto]))+1),"")</f>
        <v/>
      </c>
      <c r="L8539" t="str" cm="1">
        <f t="array" ref="L8539">IFERROR(INDEX(tblConsorcios[Produto],MOD($J8539,ROWS(tblConsorcios[Produto]))+1),"")</f>
        <v>Imóvel IE350 – 200m</v>
      </c>
      <c r="M8539" s="20" cm="1">
        <f t="array" ref="M8539">IFERROR(INDEX(tblConsorcios[Valor da Carta (R$)],MOD($J8539,ROWS(tblConsorcios[Produto]))+1),"")</f>
        <v>350000</v>
      </c>
      <c r="N8539" s="2" cm="1">
        <f t="array" ref="N8539">IFERROR(INDEX(tblConsorcios[Prazo (meses)],MOD($J8539,ROWS(tblConsorcios[Produto]))+1),"")</f>
        <v>200</v>
      </c>
      <c r="O8539" s="20" cm="1">
        <f t="array" ref="O8539">IFERROR(INDEX(tblConsorcios[Parcela Mensal (R$)],MOD($J8539,ROWS(tblConsorcios[Produto]))+1),"")</f>
        <v>2219</v>
      </c>
      <c r="P8539" s="20" t="str" cm="1">
        <f t="array" ref="P8539">IFERROR(INDEX(tblClientes[Dividendo Mensal (R$)],INT($J8539/ROWS(tblConsorcios[Produto]))+1),"")</f>
        <v/>
      </c>
      <c r="Q8539" s="20" t="str">
        <f t="shared" si="400"/>
        <v/>
      </c>
      <c r="R8539">
        <f t="shared" si="401"/>
        <v>0</v>
      </c>
    </row>
    <row r="8540" spans="10:18" x14ac:dyDescent="0.2">
      <c r="J8540">
        <f t="shared" si="399"/>
        <v>8538</v>
      </c>
      <c r="K8540" t="str" cm="1">
        <f t="array" ref="K8540">IFERROR(INDEX(tblClientes[Cliente],INT($J8540/ROWS(tblConsorcios[Produto]))+1),"")</f>
        <v/>
      </c>
      <c r="L8540" t="str" cm="1">
        <f t="array" ref="L8540">IFERROR(INDEX(tblConsorcios[Produto],MOD($J8540,ROWS(tblConsorcios[Produto]))+1),"")</f>
        <v>Imóvel IE330 – 240m</v>
      </c>
      <c r="M8540" s="20" cm="1">
        <f t="array" ref="M8540">IFERROR(INDEX(tblConsorcios[Valor da Carta (R$)],MOD($J8540,ROWS(tblConsorcios[Produto]))+1),"")</f>
        <v>330000</v>
      </c>
      <c r="N8540" s="2" cm="1">
        <f t="array" ref="N8540">IFERROR(INDEX(tblConsorcios[Prazo (meses)],MOD($J8540,ROWS(tblConsorcios[Produto]))+1),"")</f>
        <v>240</v>
      </c>
      <c r="O8540" s="20" cm="1">
        <f t="array" ref="O8540">IFERROR(INDEX(tblConsorcios[Parcela Mensal (R$)],MOD($J8540,ROWS(tblConsorcios[Produto]))+1),"")</f>
        <v>1771</v>
      </c>
      <c r="P8540" s="20" t="str" cm="1">
        <f t="array" ref="P8540">IFERROR(INDEX(tblClientes[Dividendo Mensal (R$)],INT($J8540/ROWS(tblConsorcios[Produto]))+1),"")</f>
        <v/>
      </c>
      <c r="Q8540" s="20" t="str">
        <f t="shared" si="400"/>
        <v/>
      </c>
      <c r="R8540">
        <f t="shared" si="401"/>
        <v>0</v>
      </c>
    </row>
    <row r="8541" spans="10:18" x14ac:dyDescent="0.2">
      <c r="J8541">
        <f t="shared" si="399"/>
        <v>8539</v>
      </c>
      <c r="K8541" t="str" cm="1">
        <f t="array" ref="K8541">IFERROR(INDEX(tblClientes[Cliente],INT($J8541/ROWS(tblConsorcios[Produto]))+1),"")</f>
        <v/>
      </c>
      <c r="L8541" t="str" cm="1">
        <f t="array" ref="L8541">IFERROR(INDEX(tblConsorcios[Produto],MOD($J8541,ROWS(tblConsorcios[Produto]))+1),"")</f>
        <v>Imóvel IE330 – 220m</v>
      </c>
      <c r="M8541" s="20" cm="1">
        <f t="array" ref="M8541">IFERROR(INDEX(tblConsorcios[Valor da Carta (R$)],MOD($J8541,ROWS(tblConsorcios[Produto]))+1),"")</f>
        <v>330000</v>
      </c>
      <c r="N8541" s="2" cm="1">
        <f t="array" ref="N8541">IFERROR(INDEX(tblConsorcios[Prazo (meses)],MOD($J8541,ROWS(tblConsorcios[Produto]))+1),"")</f>
        <v>220</v>
      </c>
      <c r="O8541" s="20" cm="1">
        <f t="array" ref="O8541">IFERROR(INDEX(tblConsorcios[Parcela Mensal (R$)],MOD($J8541,ROWS(tblConsorcios[Produto]))+1),"")</f>
        <v>1917</v>
      </c>
      <c r="P8541" s="20" t="str" cm="1">
        <f t="array" ref="P8541">IFERROR(INDEX(tblClientes[Dividendo Mensal (R$)],INT($J8541/ROWS(tblConsorcios[Produto]))+1),"")</f>
        <v/>
      </c>
      <c r="Q8541" s="20" t="str">
        <f t="shared" si="400"/>
        <v/>
      </c>
      <c r="R8541">
        <f t="shared" si="401"/>
        <v>0</v>
      </c>
    </row>
    <row r="8542" spans="10:18" x14ac:dyDescent="0.2">
      <c r="J8542">
        <f t="shared" si="399"/>
        <v>8540</v>
      </c>
      <c r="K8542" t="str" cm="1">
        <f t="array" ref="K8542">IFERROR(INDEX(tblClientes[Cliente],INT($J8542/ROWS(tblConsorcios[Produto]))+1),"")</f>
        <v/>
      </c>
      <c r="L8542" t="str" cm="1">
        <f t="array" ref="L8542">IFERROR(INDEX(tblConsorcios[Produto],MOD($J8542,ROWS(tblConsorcios[Produto]))+1),"")</f>
        <v>Imóvel IE330 – 200m</v>
      </c>
      <c r="M8542" s="20" cm="1">
        <f t="array" ref="M8542">IFERROR(INDEX(tblConsorcios[Valor da Carta (R$)],MOD($J8542,ROWS(tblConsorcios[Produto]))+1),"")</f>
        <v>330000</v>
      </c>
      <c r="N8542" s="2" cm="1">
        <f t="array" ref="N8542">IFERROR(INDEX(tblConsorcios[Prazo (meses)],MOD($J8542,ROWS(tblConsorcios[Produto]))+1),"")</f>
        <v>200</v>
      </c>
      <c r="O8542" s="20" cm="1">
        <f t="array" ref="O8542">IFERROR(INDEX(tblConsorcios[Parcela Mensal (R$)],MOD($J8542,ROWS(tblConsorcios[Produto]))+1),"")</f>
        <v>2092.1999999999998</v>
      </c>
      <c r="P8542" s="20" t="str" cm="1">
        <f t="array" ref="P8542">IFERROR(INDEX(tblClientes[Dividendo Mensal (R$)],INT($J8542/ROWS(tblConsorcios[Produto]))+1),"")</f>
        <v/>
      </c>
      <c r="Q8542" s="20" t="str">
        <f t="shared" si="400"/>
        <v/>
      </c>
      <c r="R8542">
        <f t="shared" si="401"/>
        <v>0</v>
      </c>
    </row>
    <row r="8543" spans="10:18" x14ac:dyDescent="0.2">
      <c r="J8543">
        <f t="shared" si="399"/>
        <v>8541</v>
      </c>
      <c r="K8543" t="str" cm="1">
        <f t="array" ref="K8543">IFERROR(INDEX(tblClientes[Cliente],INT($J8543/ROWS(tblConsorcios[Produto]))+1),"")</f>
        <v/>
      </c>
      <c r="L8543" t="str" cm="1">
        <f t="array" ref="L8543">IFERROR(INDEX(tblConsorcios[Produto],MOD($J8543,ROWS(tblConsorcios[Produto]))+1),"")</f>
        <v>Imóvel IE300 – 240m</v>
      </c>
      <c r="M8543" s="20" cm="1">
        <f t="array" ref="M8543">IFERROR(INDEX(tblConsorcios[Valor da Carta (R$)],MOD($J8543,ROWS(tblConsorcios[Produto]))+1),"")</f>
        <v>300000</v>
      </c>
      <c r="N8543" s="2" cm="1">
        <f t="array" ref="N8543">IFERROR(INDEX(tblConsorcios[Prazo (meses)],MOD($J8543,ROWS(tblConsorcios[Produto]))+1),"")</f>
        <v>240</v>
      </c>
      <c r="O8543" s="20" cm="1">
        <f t="array" ref="O8543">IFERROR(INDEX(tblConsorcios[Parcela Mensal (R$)],MOD($J8543,ROWS(tblConsorcios[Produto]))+1),"")</f>
        <v>1610</v>
      </c>
      <c r="P8543" s="20" t="str" cm="1">
        <f t="array" ref="P8543">IFERROR(INDEX(tblClientes[Dividendo Mensal (R$)],INT($J8543/ROWS(tblConsorcios[Produto]))+1),"")</f>
        <v/>
      </c>
      <c r="Q8543" s="20" t="str">
        <f t="shared" si="400"/>
        <v/>
      </c>
      <c r="R8543">
        <f t="shared" si="401"/>
        <v>0</v>
      </c>
    </row>
    <row r="8544" spans="10:18" x14ac:dyDescent="0.2">
      <c r="J8544">
        <f t="shared" si="399"/>
        <v>8542</v>
      </c>
      <c r="K8544" t="str" cm="1">
        <f t="array" ref="K8544">IFERROR(INDEX(tblClientes[Cliente],INT($J8544/ROWS(tblConsorcios[Produto]))+1),"")</f>
        <v/>
      </c>
      <c r="L8544" t="str" cm="1">
        <f t="array" ref="L8544">IFERROR(INDEX(tblConsorcios[Produto],MOD($J8544,ROWS(tblConsorcios[Produto]))+1),"")</f>
        <v>Imóvel IE300 – 220m</v>
      </c>
      <c r="M8544" s="20" cm="1">
        <f t="array" ref="M8544">IFERROR(INDEX(tblConsorcios[Valor da Carta (R$)],MOD($J8544,ROWS(tblConsorcios[Produto]))+1),"")</f>
        <v>300000</v>
      </c>
      <c r="N8544" s="2" cm="1">
        <f t="array" ref="N8544">IFERROR(INDEX(tblConsorcios[Prazo (meses)],MOD($J8544,ROWS(tblConsorcios[Produto]))+1),"")</f>
        <v>220</v>
      </c>
      <c r="O8544" s="20" cm="1">
        <f t="array" ref="O8544">IFERROR(INDEX(tblConsorcios[Parcela Mensal (R$)],MOD($J8544,ROWS(tblConsorcios[Produto]))+1),"")</f>
        <v>1742.73</v>
      </c>
      <c r="P8544" s="20" t="str" cm="1">
        <f t="array" ref="P8544">IFERROR(INDEX(tblClientes[Dividendo Mensal (R$)],INT($J8544/ROWS(tblConsorcios[Produto]))+1),"")</f>
        <v/>
      </c>
      <c r="Q8544" s="20" t="str">
        <f t="shared" si="400"/>
        <v/>
      </c>
      <c r="R8544">
        <f t="shared" si="401"/>
        <v>0</v>
      </c>
    </row>
    <row r="8545" spans="10:18" x14ac:dyDescent="0.2">
      <c r="J8545">
        <f t="shared" si="399"/>
        <v>8543</v>
      </c>
      <c r="K8545" t="str" cm="1">
        <f t="array" ref="K8545">IFERROR(INDEX(tblClientes[Cliente],INT($J8545/ROWS(tblConsorcios[Produto]))+1),"")</f>
        <v/>
      </c>
      <c r="L8545" t="str" cm="1">
        <f t="array" ref="L8545">IFERROR(INDEX(tblConsorcios[Produto],MOD($J8545,ROWS(tblConsorcios[Produto]))+1),"")</f>
        <v>Imóvel IE300 – 200m</v>
      </c>
      <c r="M8545" s="20" cm="1">
        <f t="array" ref="M8545">IFERROR(INDEX(tblConsorcios[Valor da Carta (R$)],MOD($J8545,ROWS(tblConsorcios[Produto]))+1),"")</f>
        <v>300000</v>
      </c>
      <c r="N8545" s="2" cm="1">
        <f t="array" ref="N8545">IFERROR(INDEX(tblConsorcios[Prazo (meses)],MOD($J8545,ROWS(tblConsorcios[Produto]))+1),"")</f>
        <v>200</v>
      </c>
      <c r="O8545" s="20" cm="1">
        <f t="array" ref="O8545">IFERROR(INDEX(tblConsorcios[Parcela Mensal (R$)],MOD($J8545,ROWS(tblConsorcios[Produto]))+1),"")</f>
        <v>1902</v>
      </c>
      <c r="P8545" s="20" t="str" cm="1">
        <f t="array" ref="P8545">IFERROR(INDEX(tblClientes[Dividendo Mensal (R$)],INT($J8545/ROWS(tblConsorcios[Produto]))+1),"")</f>
        <v/>
      </c>
      <c r="Q8545" s="20" t="str">
        <f t="shared" si="400"/>
        <v/>
      </c>
      <c r="R8545">
        <f t="shared" si="401"/>
        <v>0</v>
      </c>
    </row>
    <row r="8546" spans="10:18" x14ac:dyDescent="0.2">
      <c r="J8546">
        <f t="shared" si="399"/>
        <v>8544</v>
      </c>
      <c r="K8546" t="str" cm="1">
        <f t="array" ref="K8546">IFERROR(INDEX(tblClientes[Cliente],INT($J8546/ROWS(tblConsorcios[Produto]))+1),"")</f>
        <v/>
      </c>
      <c r="L8546" t="str" cm="1">
        <f t="array" ref="L8546">IFERROR(INDEX(tblConsorcios[Produto],MOD($J8546,ROWS(tblConsorcios[Produto]))+1),"")</f>
        <v>Imóvel IE240 – 240m</v>
      </c>
      <c r="M8546" s="20" cm="1">
        <f t="array" ref="M8546">IFERROR(INDEX(tblConsorcios[Valor da Carta (R$)],MOD($J8546,ROWS(tblConsorcios[Produto]))+1),"")</f>
        <v>240000</v>
      </c>
      <c r="N8546" s="2" cm="1">
        <f t="array" ref="N8546">IFERROR(INDEX(tblConsorcios[Prazo (meses)],MOD($J8546,ROWS(tblConsorcios[Produto]))+1),"")</f>
        <v>240</v>
      </c>
      <c r="O8546" s="20" cm="1">
        <f t="array" ref="O8546">IFERROR(INDEX(tblConsorcios[Parcela Mensal (R$)],MOD($J8546,ROWS(tblConsorcios[Produto]))+1),"")</f>
        <v>1288</v>
      </c>
      <c r="P8546" s="20" t="str" cm="1">
        <f t="array" ref="P8546">IFERROR(INDEX(tblClientes[Dividendo Mensal (R$)],INT($J8546/ROWS(tblConsorcios[Produto]))+1),"")</f>
        <v/>
      </c>
      <c r="Q8546" s="20" t="str">
        <f t="shared" si="400"/>
        <v/>
      </c>
      <c r="R8546">
        <f t="shared" si="401"/>
        <v>0</v>
      </c>
    </row>
    <row r="8547" spans="10:18" x14ac:dyDescent="0.2">
      <c r="J8547">
        <f t="shared" si="399"/>
        <v>8545</v>
      </c>
      <c r="K8547" t="str" cm="1">
        <f t="array" ref="K8547">IFERROR(INDEX(tblClientes[Cliente],INT($J8547/ROWS(tblConsorcios[Produto]))+1),"")</f>
        <v/>
      </c>
      <c r="L8547" t="str" cm="1">
        <f t="array" ref="L8547">IFERROR(INDEX(tblConsorcios[Produto],MOD($J8547,ROWS(tblConsorcios[Produto]))+1),"")</f>
        <v>Imóvel IE240 – 220m</v>
      </c>
      <c r="M8547" s="20" cm="1">
        <f t="array" ref="M8547">IFERROR(INDEX(tblConsorcios[Valor da Carta (R$)],MOD($J8547,ROWS(tblConsorcios[Produto]))+1),"")</f>
        <v>240000</v>
      </c>
      <c r="N8547" s="2" cm="1">
        <f t="array" ref="N8547">IFERROR(INDEX(tblConsorcios[Prazo (meses)],MOD($J8547,ROWS(tblConsorcios[Produto]))+1),"")</f>
        <v>220</v>
      </c>
      <c r="O8547" s="20" cm="1">
        <f t="array" ref="O8547">IFERROR(INDEX(tblConsorcios[Parcela Mensal (R$)],MOD($J8547,ROWS(tblConsorcios[Produto]))+1),"")</f>
        <v>1394.18</v>
      </c>
      <c r="P8547" s="20" t="str" cm="1">
        <f t="array" ref="P8547">IFERROR(INDEX(tblClientes[Dividendo Mensal (R$)],INT($J8547/ROWS(tblConsorcios[Produto]))+1),"")</f>
        <v/>
      </c>
      <c r="Q8547" s="20" t="str">
        <f t="shared" si="400"/>
        <v/>
      </c>
      <c r="R8547">
        <f t="shared" si="401"/>
        <v>0</v>
      </c>
    </row>
    <row r="8548" spans="10:18" x14ac:dyDescent="0.2">
      <c r="J8548">
        <f t="shared" si="399"/>
        <v>8546</v>
      </c>
      <c r="K8548" t="str" cm="1">
        <f t="array" ref="K8548">IFERROR(INDEX(tblClientes[Cliente],INT($J8548/ROWS(tblConsorcios[Produto]))+1),"")</f>
        <v/>
      </c>
      <c r="L8548" t="str" cm="1">
        <f t="array" ref="L8548">IFERROR(INDEX(tblConsorcios[Produto],MOD($J8548,ROWS(tblConsorcios[Produto]))+1),"")</f>
        <v>Imóvel IE240 – 200m</v>
      </c>
      <c r="M8548" s="20" cm="1">
        <f t="array" ref="M8548">IFERROR(INDEX(tblConsorcios[Valor da Carta (R$)],MOD($J8548,ROWS(tblConsorcios[Produto]))+1),"")</f>
        <v>240000</v>
      </c>
      <c r="N8548" s="2" cm="1">
        <f t="array" ref="N8548">IFERROR(INDEX(tblConsorcios[Prazo (meses)],MOD($J8548,ROWS(tblConsorcios[Produto]))+1),"")</f>
        <v>200</v>
      </c>
      <c r="O8548" s="20" cm="1">
        <f t="array" ref="O8548">IFERROR(INDEX(tblConsorcios[Parcela Mensal (R$)],MOD($J8548,ROWS(tblConsorcios[Produto]))+1),"")</f>
        <v>1521.6</v>
      </c>
      <c r="P8548" s="20" t="str" cm="1">
        <f t="array" ref="P8548">IFERROR(INDEX(tblClientes[Dividendo Mensal (R$)],INT($J8548/ROWS(tblConsorcios[Produto]))+1),"")</f>
        <v/>
      </c>
      <c r="Q8548" s="20" t="str">
        <f t="shared" si="400"/>
        <v/>
      </c>
      <c r="R8548">
        <f t="shared" si="401"/>
        <v>0</v>
      </c>
    </row>
    <row r="8549" spans="10:18" x14ac:dyDescent="0.2">
      <c r="J8549">
        <f t="shared" si="399"/>
        <v>8547</v>
      </c>
      <c r="K8549" t="str" cm="1">
        <f t="array" ref="K8549">IFERROR(INDEX(tblClientes[Cliente],INT($J8549/ROWS(tblConsorcios[Produto]))+1),"")</f>
        <v/>
      </c>
      <c r="L8549" t="str" cm="1">
        <f t="array" ref="L8549">IFERROR(INDEX(tblConsorcios[Produto],MOD($J8549,ROWS(tblConsorcios[Produto]))+1),"")</f>
        <v>Imóvel IE230 – 240m</v>
      </c>
      <c r="M8549" s="20" cm="1">
        <f t="array" ref="M8549">IFERROR(INDEX(tblConsorcios[Valor da Carta (R$)],MOD($J8549,ROWS(tblConsorcios[Produto]))+1),"")</f>
        <v>230000</v>
      </c>
      <c r="N8549" s="2" cm="1">
        <f t="array" ref="N8549">IFERROR(INDEX(tblConsorcios[Prazo (meses)],MOD($J8549,ROWS(tblConsorcios[Produto]))+1),"")</f>
        <v>240</v>
      </c>
      <c r="O8549" s="20" cm="1">
        <f t="array" ref="O8549">IFERROR(INDEX(tblConsorcios[Parcela Mensal (R$)],MOD($J8549,ROWS(tblConsorcios[Produto]))+1),"")</f>
        <v>1234.33</v>
      </c>
      <c r="P8549" s="20" t="str" cm="1">
        <f t="array" ref="P8549">IFERROR(INDEX(tblClientes[Dividendo Mensal (R$)],INT($J8549/ROWS(tblConsorcios[Produto]))+1),"")</f>
        <v/>
      </c>
      <c r="Q8549" s="20" t="str">
        <f t="shared" si="400"/>
        <v/>
      </c>
      <c r="R8549">
        <f t="shared" si="401"/>
        <v>0</v>
      </c>
    </row>
    <row r="8550" spans="10:18" x14ac:dyDescent="0.2">
      <c r="J8550">
        <f t="shared" si="399"/>
        <v>8548</v>
      </c>
      <c r="K8550" t="str" cm="1">
        <f t="array" ref="K8550">IFERROR(INDEX(tblClientes[Cliente],INT($J8550/ROWS(tblConsorcios[Produto]))+1),"")</f>
        <v/>
      </c>
      <c r="L8550" t="str" cm="1">
        <f t="array" ref="L8550">IFERROR(INDEX(tblConsorcios[Produto],MOD($J8550,ROWS(tblConsorcios[Produto]))+1),"")</f>
        <v>Imóvel IE230 – 220m</v>
      </c>
      <c r="M8550" s="20" cm="1">
        <f t="array" ref="M8550">IFERROR(INDEX(tblConsorcios[Valor da Carta (R$)],MOD($J8550,ROWS(tblConsorcios[Produto]))+1),"")</f>
        <v>230000</v>
      </c>
      <c r="N8550" s="2" cm="1">
        <f t="array" ref="N8550">IFERROR(INDEX(tblConsorcios[Prazo (meses)],MOD($J8550,ROWS(tblConsorcios[Produto]))+1),"")</f>
        <v>220</v>
      </c>
      <c r="O8550" s="20" cm="1">
        <f t="array" ref="O8550">IFERROR(INDEX(tblConsorcios[Parcela Mensal (R$)],MOD($J8550,ROWS(tblConsorcios[Produto]))+1),"")</f>
        <v>1336.09</v>
      </c>
      <c r="P8550" s="20" t="str" cm="1">
        <f t="array" ref="P8550">IFERROR(INDEX(tblClientes[Dividendo Mensal (R$)],INT($J8550/ROWS(tblConsorcios[Produto]))+1),"")</f>
        <v/>
      </c>
      <c r="Q8550" s="20" t="str">
        <f t="shared" si="400"/>
        <v/>
      </c>
      <c r="R8550">
        <f t="shared" si="401"/>
        <v>0</v>
      </c>
    </row>
    <row r="8551" spans="10:18" x14ac:dyDescent="0.2">
      <c r="J8551">
        <f t="shared" si="399"/>
        <v>8549</v>
      </c>
      <c r="K8551" t="str" cm="1">
        <f t="array" ref="K8551">IFERROR(INDEX(tblClientes[Cliente],INT($J8551/ROWS(tblConsorcios[Produto]))+1),"")</f>
        <v/>
      </c>
      <c r="L8551" t="str" cm="1">
        <f t="array" ref="L8551">IFERROR(INDEX(tblConsorcios[Produto],MOD($J8551,ROWS(tblConsorcios[Produto]))+1),"")</f>
        <v>Imóvel IE230 – 200m</v>
      </c>
      <c r="M8551" s="20" cm="1">
        <f t="array" ref="M8551">IFERROR(INDEX(tblConsorcios[Valor da Carta (R$)],MOD($J8551,ROWS(tblConsorcios[Produto]))+1),"")</f>
        <v>230000</v>
      </c>
      <c r="N8551" s="2" cm="1">
        <f t="array" ref="N8551">IFERROR(INDEX(tblConsorcios[Prazo (meses)],MOD($J8551,ROWS(tblConsorcios[Produto]))+1),"")</f>
        <v>200</v>
      </c>
      <c r="O8551" s="20" cm="1">
        <f t="array" ref="O8551">IFERROR(INDEX(tblConsorcios[Parcela Mensal (R$)],MOD($J8551,ROWS(tblConsorcios[Produto]))+1),"")</f>
        <v>1458.2</v>
      </c>
      <c r="P8551" s="20" t="str" cm="1">
        <f t="array" ref="P8551">IFERROR(INDEX(tblClientes[Dividendo Mensal (R$)],INT($J8551/ROWS(tblConsorcios[Produto]))+1),"")</f>
        <v/>
      </c>
      <c r="Q8551" s="20" t="str">
        <f t="shared" si="400"/>
        <v/>
      </c>
      <c r="R8551">
        <f t="shared" si="401"/>
        <v>0</v>
      </c>
    </row>
    <row r="8552" spans="10:18" x14ac:dyDescent="0.2">
      <c r="J8552">
        <f t="shared" si="399"/>
        <v>8550</v>
      </c>
      <c r="K8552" t="str" cm="1">
        <f t="array" ref="K8552">IFERROR(INDEX(tblClientes[Cliente],INT($J8552/ROWS(tblConsorcios[Produto]))+1),"")</f>
        <v/>
      </c>
      <c r="L8552" t="str" cm="1">
        <f t="array" ref="L8552">IFERROR(INDEX(tblConsorcios[Produto],MOD($J8552,ROWS(tblConsorcios[Produto]))+1),"")</f>
        <v>Imóvel IE220 – 240m</v>
      </c>
      <c r="M8552" s="20" cm="1">
        <f t="array" ref="M8552">IFERROR(INDEX(tblConsorcios[Valor da Carta (R$)],MOD($J8552,ROWS(tblConsorcios[Produto]))+1),"")</f>
        <v>220000</v>
      </c>
      <c r="N8552" s="2" cm="1">
        <f t="array" ref="N8552">IFERROR(INDEX(tblConsorcios[Prazo (meses)],MOD($J8552,ROWS(tblConsorcios[Produto]))+1),"")</f>
        <v>240</v>
      </c>
      <c r="O8552" s="20" cm="1">
        <f t="array" ref="O8552">IFERROR(INDEX(tblConsorcios[Parcela Mensal (R$)],MOD($J8552,ROWS(tblConsorcios[Produto]))+1),"")</f>
        <v>1180.67</v>
      </c>
      <c r="P8552" s="20" t="str" cm="1">
        <f t="array" ref="P8552">IFERROR(INDEX(tblClientes[Dividendo Mensal (R$)],INT($J8552/ROWS(tblConsorcios[Produto]))+1),"")</f>
        <v/>
      </c>
      <c r="Q8552" s="20" t="str">
        <f t="shared" si="400"/>
        <v/>
      </c>
      <c r="R8552">
        <f t="shared" si="401"/>
        <v>0</v>
      </c>
    </row>
    <row r="8553" spans="10:18" x14ac:dyDescent="0.2">
      <c r="J8553">
        <f t="shared" si="399"/>
        <v>8551</v>
      </c>
      <c r="K8553" t="str" cm="1">
        <f t="array" ref="K8553">IFERROR(INDEX(tblClientes[Cliente],INT($J8553/ROWS(tblConsorcios[Produto]))+1),"")</f>
        <v/>
      </c>
      <c r="L8553" t="str" cm="1">
        <f t="array" ref="L8553">IFERROR(INDEX(tblConsorcios[Produto],MOD($J8553,ROWS(tblConsorcios[Produto]))+1),"")</f>
        <v>Imóvel IE220 – 220m</v>
      </c>
      <c r="M8553" s="20" cm="1">
        <f t="array" ref="M8553">IFERROR(INDEX(tblConsorcios[Valor da Carta (R$)],MOD($J8553,ROWS(tblConsorcios[Produto]))+1),"")</f>
        <v>220000</v>
      </c>
      <c r="N8553" s="2" cm="1">
        <f t="array" ref="N8553">IFERROR(INDEX(tblConsorcios[Prazo (meses)],MOD($J8553,ROWS(tblConsorcios[Produto]))+1),"")</f>
        <v>220</v>
      </c>
      <c r="O8553" s="20" cm="1">
        <f t="array" ref="O8553">IFERROR(INDEX(tblConsorcios[Parcela Mensal (R$)],MOD($J8553,ROWS(tblConsorcios[Produto]))+1),"")</f>
        <v>1278</v>
      </c>
      <c r="P8553" s="20" t="str" cm="1">
        <f t="array" ref="P8553">IFERROR(INDEX(tblClientes[Dividendo Mensal (R$)],INT($J8553/ROWS(tblConsorcios[Produto]))+1),"")</f>
        <v/>
      </c>
      <c r="Q8553" s="20" t="str">
        <f t="shared" si="400"/>
        <v/>
      </c>
      <c r="R8553">
        <f t="shared" si="401"/>
        <v>0</v>
      </c>
    </row>
    <row r="8554" spans="10:18" x14ac:dyDescent="0.2">
      <c r="J8554">
        <f t="shared" si="399"/>
        <v>8552</v>
      </c>
      <c r="K8554" t="str" cm="1">
        <f t="array" ref="K8554">IFERROR(INDEX(tblClientes[Cliente],INT($J8554/ROWS(tblConsorcios[Produto]))+1),"")</f>
        <v/>
      </c>
      <c r="L8554" t="str" cm="1">
        <f t="array" ref="L8554">IFERROR(INDEX(tblConsorcios[Produto],MOD($J8554,ROWS(tblConsorcios[Produto]))+1),"")</f>
        <v>Imóvel IE220 – 200m</v>
      </c>
      <c r="M8554" s="20" cm="1">
        <f t="array" ref="M8554">IFERROR(INDEX(tblConsorcios[Valor da Carta (R$)],MOD($J8554,ROWS(tblConsorcios[Produto]))+1),"")</f>
        <v>220000</v>
      </c>
      <c r="N8554" s="2" cm="1">
        <f t="array" ref="N8554">IFERROR(INDEX(tblConsorcios[Prazo (meses)],MOD($J8554,ROWS(tblConsorcios[Produto]))+1),"")</f>
        <v>200</v>
      </c>
      <c r="O8554" s="20" cm="1">
        <f t="array" ref="O8554">IFERROR(INDEX(tblConsorcios[Parcela Mensal (R$)],MOD($J8554,ROWS(tblConsorcios[Produto]))+1),"")</f>
        <v>1394.8</v>
      </c>
      <c r="P8554" s="20" t="str" cm="1">
        <f t="array" ref="P8554">IFERROR(INDEX(tblClientes[Dividendo Mensal (R$)],INT($J8554/ROWS(tblConsorcios[Produto]))+1),"")</f>
        <v/>
      </c>
      <c r="Q8554" s="20" t="str">
        <f t="shared" si="400"/>
        <v/>
      </c>
      <c r="R8554">
        <f t="shared" si="401"/>
        <v>0</v>
      </c>
    </row>
    <row r="8555" spans="10:18" x14ac:dyDescent="0.2">
      <c r="J8555">
        <f t="shared" si="399"/>
        <v>8553</v>
      </c>
      <c r="K8555" t="str" cm="1">
        <f t="array" ref="K8555">IFERROR(INDEX(tblClientes[Cliente],INT($J8555/ROWS(tblConsorcios[Produto]))+1),"")</f>
        <v/>
      </c>
      <c r="L8555" t="str" cm="1">
        <f t="array" ref="L8555">IFERROR(INDEX(tblConsorcios[Produto],MOD($J8555,ROWS(tblConsorcios[Produto]))+1),"")</f>
        <v>Imóvel IE200 – 240m</v>
      </c>
      <c r="M8555" s="20" cm="1">
        <f t="array" ref="M8555">IFERROR(INDEX(tblConsorcios[Valor da Carta (R$)],MOD($J8555,ROWS(tblConsorcios[Produto]))+1),"")</f>
        <v>200000</v>
      </c>
      <c r="N8555" s="2" cm="1">
        <f t="array" ref="N8555">IFERROR(INDEX(tblConsorcios[Prazo (meses)],MOD($J8555,ROWS(tblConsorcios[Produto]))+1),"")</f>
        <v>240</v>
      </c>
      <c r="O8555" s="20" cm="1">
        <f t="array" ref="O8555">IFERROR(INDEX(tblConsorcios[Parcela Mensal (R$)],MOD($J8555,ROWS(tblConsorcios[Produto]))+1),"")</f>
        <v>1073.33</v>
      </c>
      <c r="P8555" s="20" t="str" cm="1">
        <f t="array" ref="P8555">IFERROR(INDEX(tblClientes[Dividendo Mensal (R$)],INT($J8555/ROWS(tblConsorcios[Produto]))+1),"")</f>
        <v/>
      </c>
      <c r="Q8555" s="20" t="str">
        <f t="shared" si="400"/>
        <v/>
      </c>
      <c r="R8555">
        <f t="shared" si="401"/>
        <v>0</v>
      </c>
    </row>
    <row r="8556" spans="10:18" x14ac:dyDescent="0.2">
      <c r="J8556">
        <f t="shared" si="399"/>
        <v>8554</v>
      </c>
      <c r="K8556" t="str" cm="1">
        <f t="array" ref="K8556">IFERROR(INDEX(tblClientes[Cliente],INT($J8556/ROWS(tblConsorcios[Produto]))+1),"")</f>
        <v/>
      </c>
      <c r="L8556" t="str" cm="1">
        <f t="array" ref="L8556">IFERROR(INDEX(tblConsorcios[Produto],MOD($J8556,ROWS(tblConsorcios[Produto]))+1),"")</f>
        <v>Imóvel IE200 – 220m</v>
      </c>
      <c r="M8556" s="20" cm="1">
        <f t="array" ref="M8556">IFERROR(INDEX(tblConsorcios[Valor da Carta (R$)],MOD($J8556,ROWS(tblConsorcios[Produto]))+1),"")</f>
        <v>200000</v>
      </c>
      <c r="N8556" s="2" cm="1">
        <f t="array" ref="N8556">IFERROR(INDEX(tblConsorcios[Prazo (meses)],MOD($J8556,ROWS(tblConsorcios[Produto]))+1),"")</f>
        <v>220</v>
      </c>
      <c r="O8556" s="20" cm="1">
        <f t="array" ref="O8556">IFERROR(INDEX(tblConsorcios[Parcela Mensal (R$)],MOD($J8556,ROWS(tblConsorcios[Produto]))+1),"")</f>
        <v>1161.82</v>
      </c>
      <c r="P8556" s="20" t="str" cm="1">
        <f t="array" ref="P8556">IFERROR(INDEX(tblClientes[Dividendo Mensal (R$)],INT($J8556/ROWS(tblConsorcios[Produto]))+1),"")</f>
        <v/>
      </c>
      <c r="Q8556" s="20" t="str">
        <f t="shared" si="400"/>
        <v/>
      </c>
      <c r="R8556">
        <f t="shared" si="401"/>
        <v>0</v>
      </c>
    </row>
    <row r="8557" spans="10:18" x14ac:dyDescent="0.2">
      <c r="J8557">
        <f t="shared" si="399"/>
        <v>8555</v>
      </c>
      <c r="K8557" t="str" cm="1">
        <f t="array" ref="K8557">IFERROR(INDEX(tblClientes[Cliente],INT($J8557/ROWS(tblConsorcios[Produto]))+1),"")</f>
        <v/>
      </c>
      <c r="L8557" t="str" cm="1">
        <f t="array" ref="L8557">IFERROR(INDEX(tblConsorcios[Produto],MOD($J8557,ROWS(tblConsorcios[Produto]))+1),"")</f>
        <v>Imóvel IE200 – 200m</v>
      </c>
      <c r="M8557" s="20" cm="1">
        <f t="array" ref="M8557">IFERROR(INDEX(tblConsorcios[Valor da Carta (R$)],MOD($J8557,ROWS(tblConsorcios[Produto]))+1),"")</f>
        <v>200000</v>
      </c>
      <c r="N8557" s="2" cm="1">
        <f t="array" ref="N8557">IFERROR(INDEX(tblConsorcios[Prazo (meses)],MOD($J8557,ROWS(tblConsorcios[Produto]))+1),"")</f>
        <v>200</v>
      </c>
      <c r="O8557" s="20" cm="1">
        <f t="array" ref="O8557">IFERROR(INDEX(tblConsorcios[Parcela Mensal (R$)],MOD($J8557,ROWS(tblConsorcios[Produto]))+1),"")</f>
        <v>1268</v>
      </c>
      <c r="P8557" s="20" t="str" cm="1">
        <f t="array" ref="P8557">IFERROR(INDEX(tblClientes[Dividendo Mensal (R$)],INT($J8557/ROWS(tblConsorcios[Produto]))+1),"")</f>
        <v/>
      </c>
      <c r="Q8557" s="20" t="str">
        <f t="shared" si="400"/>
        <v/>
      </c>
      <c r="R8557">
        <f t="shared" si="401"/>
        <v>0</v>
      </c>
    </row>
    <row r="8558" spans="10:18" x14ac:dyDescent="0.2">
      <c r="J8558">
        <f t="shared" si="399"/>
        <v>8556</v>
      </c>
      <c r="K8558" t="str" cm="1">
        <f t="array" ref="K8558">IFERROR(INDEX(tblClientes[Cliente],INT($J8558/ROWS(tblConsorcios[Produto]))+1),"")</f>
        <v/>
      </c>
      <c r="L8558" t="str" cm="1">
        <f t="array" ref="L8558">IFERROR(INDEX(tblConsorcios[Produto],MOD($J8558,ROWS(tblConsorcios[Produto]))+1),"")</f>
        <v>Imóvel IE150 – 240m</v>
      </c>
      <c r="M8558" s="20" cm="1">
        <f t="array" ref="M8558">IFERROR(INDEX(tblConsorcios[Valor da Carta (R$)],MOD($J8558,ROWS(tblConsorcios[Produto]))+1),"")</f>
        <v>150000</v>
      </c>
      <c r="N8558" s="2" cm="1">
        <f t="array" ref="N8558">IFERROR(INDEX(tblConsorcios[Prazo (meses)],MOD($J8558,ROWS(tblConsorcios[Produto]))+1),"")</f>
        <v>240</v>
      </c>
      <c r="O8558" s="20" cm="1">
        <f t="array" ref="O8558">IFERROR(INDEX(tblConsorcios[Parcela Mensal (R$)],MOD($J8558,ROWS(tblConsorcios[Produto]))+1),"")</f>
        <v>805</v>
      </c>
      <c r="P8558" s="20" t="str" cm="1">
        <f t="array" ref="P8558">IFERROR(INDEX(tblClientes[Dividendo Mensal (R$)],INT($J8558/ROWS(tblConsorcios[Produto]))+1),"")</f>
        <v/>
      </c>
      <c r="Q8558" s="20" t="str">
        <f t="shared" si="400"/>
        <v/>
      </c>
      <c r="R8558">
        <f t="shared" si="401"/>
        <v>0</v>
      </c>
    </row>
    <row r="8559" spans="10:18" x14ac:dyDescent="0.2">
      <c r="J8559">
        <f t="shared" si="399"/>
        <v>8557</v>
      </c>
      <c r="K8559" t="str" cm="1">
        <f t="array" ref="K8559">IFERROR(INDEX(tblClientes[Cliente],INT($J8559/ROWS(tblConsorcios[Produto]))+1),"")</f>
        <v/>
      </c>
      <c r="L8559" t="str" cm="1">
        <f t="array" ref="L8559">IFERROR(INDEX(tblConsorcios[Produto],MOD($J8559,ROWS(tblConsorcios[Produto]))+1),"")</f>
        <v>Imóvel IE150 – 220m</v>
      </c>
      <c r="M8559" s="20" cm="1">
        <f t="array" ref="M8559">IFERROR(INDEX(tblConsorcios[Valor da Carta (R$)],MOD($J8559,ROWS(tblConsorcios[Produto]))+1),"")</f>
        <v>150000</v>
      </c>
      <c r="N8559" s="2" cm="1">
        <f t="array" ref="N8559">IFERROR(INDEX(tblConsorcios[Prazo (meses)],MOD($J8559,ROWS(tblConsorcios[Produto]))+1),"")</f>
        <v>220</v>
      </c>
      <c r="O8559" s="20" cm="1">
        <f t="array" ref="O8559">IFERROR(INDEX(tblConsorcios[Parcela Mensal (R$)],MOD($J8559,ROWS(tblConsorcios[Produto]))+1),"")</f>
        <v>871.36</v>
      </c>
      <c r="P8559" s="20" t="str" cm="1">
        <f t="array" ref="P8559">IFERROR(INDEX(tblClientes[Dividendo Mensal (R$)],INT($J8559/ROWS(tblConsorcios[Produto]))+1),"")</f>
        <v/>
      </c>
      <c r="Q8559" s="20" t="str">
        <f t="shared" si="400"/>
        <v/>
      </c>
      <c r="R8559">
        <f t="shared" si="401"/>
        <v>0</v>
      </c>
    </row>
    <row r="8560" spans="10:18" x14ac:dyDescent="0.2">
      <c r="J8560">
        <f t="shared" si="399"/>
        <v>8558</v>
      </c>
      <c r="K8560" t="str" cm="1">
        <f t="array" ref="K8560">IFERROR(INDEX(tblClientes[Cliente],INT($J8560/ROWS(tblConsorcios[Produto]))+1),"")</f>
        <v/>
      </c>
      <c r="L8560" t="str" cm="1">
        <f t="array" ref="L8560">IFERROR(INDEX(tblConsorcios[Produto],MOD($J8560,ROWS(tblConsorcios[Produto]))+1),"")</f>
        <v>Imóvel IE150 – 200m</v>
      </c>
      <c r="M8560" s="20" cm="1">
        <f t="array" ref="M8560">IFERROR(INDEX(tblConsorcios[Valor da Carta (R$)],MOD($J8560,ROWS(tblConsorcios[Produto]))+1),"")</f>
        <v>150000</v>
      </c>
      <c r="N8560" s="2" cm="1">
        <f t="array" ref="N8560">IFERROR(INDEX(tblConsorcios[Prazo (meses)],MOD($J8560,ROWS(tblConsorcios[Produto]))+1),"")</f>
        <v>200</v>
      </c>
      <c r="O8560" s="20" cm="1">
        <f t="array" ref="O8560">IFERROR(INDEX(tblConsorcios[Parcela Mensal (R$)],MOD($J8560,ROWS(tblConsorcios[Produto]))+1),"")</f>
        <v>951</v>
      </c>
      <c r="P8560" s="20" t="str" cm="1">
        <f t="array" ref="P8560">IFERROR(INDEX(tblClientes[Dividendo Mensal (R$)],INT($J8560/ROWS(tblConsorcios[Produto]))+1),"")</f>
        <v/>
      </c>
      <c r="Q8560" s="20" t="str">
        <f t="shared" si="400"/>
        <v/>
      </c>
      <c r="R8560">
        <f t="shared" si="401"/>
        <v>0</v>
      </c>
    </row>
    <row r="8561" spans="10:18" x14ac:dyDescent="0.2">
      <c r="J8561">
        <f t="shared" si="399"/>
        <v>8559</v>
      </c>
      <c r="K8561" t="str" cm="1">
        <f t="array" ref="K8561">IFERROR(INDEX(tblClientes[Cliente],INT($J8561/ROWS(tblConsorcios[Produto]))+1),"")</f>
        <v/>
      </c>
      <c r="L8561" t="str" cm="1">
        <f t="array" ref="L8561">IFERROR(INDEX(tblConsorcios[Produto],MOD($J8561,ROWS(tblConsorcios[Produto]))+1),"")</f>
        <v>Imóvel IE140 – 240m</v>
      </c>
      <c r="M8561" s="20" cm="1">
        <f t="array" ref="M8561">IFERROR(INDEX(tblConsorcios[Valor da Carta (R$)],MOD($J8561,ROWS(tblConsorcios[Produto]))+1),"")</f>
        <v>140000</v>
      </c>
      <c r="N8561" s="2" cm="1">
        <f t="array" ref="N8561">IFERROR(INDEX(tblConsorcios[Prazo (meses)],MOD($J8561,ROWS(tblConsorcios[Produto]))+1),"")</f>
        <v>240</v>
      </c>
      <c r="O8561" s="20" cm="1">
        <f t="array" ref="O8561">IFERROR(INDEX(tblConsorcios[Parcela Mensal (R$)],MOD($J8561,ROWS(tblConsorcios[Produto]))+1),"")</f>
        <v>751.33</v>
      </c>
      <c r="P8561" s="20" t="str" cm="1">
        <f t="array" ref="P8561">IFERROR(INDEX(tblClientes[Dividendo Mensal (R$)],INT($J8561/ROWS(tblConsorcios[Produto]))+1),"")</f>
        <v/>
      </c>
      <c r="Q8561" s="20" t="str">
        <f t="shared" si="400"/>
        <v/>
      </c>
      <c r="R8561">
        <f t="shared" si="401"/>
        <v>0</v>
      </c>
    </row>
    <row r="8562" spans="10:18" x14ac:dyDescent="0.2">
      <c r="J8562">
        <f t="shared" si="399"/>
        <v>8560</v>
      </c>
      <c r="K8562" t="str" cm="1">
        <f t="array" ref="K8562">IFERROR(INDEX(tblClientes[Cliente],INT($J8562/ROWS(tblConsorcios[Produto]))+1),"")</f>
        <v/>
      </c>
      <c r="L8562" t="str" cm="1">
        <f t="array" ref="L8562">IFERROR(INDEX(tblConsorcios[Produto],MOD($J8562,ROWS(tblConsorcios[Produto]))+1),"")</f>
        <v>Imóvel IE140 – 220m</v>
      </c>
      <c r="M8562" s="20" cm="1">
        <f t="array" ref="M8562">IFERROR(INDEX(tblConsorcios[Valor da Carta (R$)],MOD($J8562,ROWS(tblConsorcios[Produto]))+1),"")</f>
        <v>140000</v>
      </c>
      <c r="N8562" s="2" cm="1">
        <f t="array" ref="N8562">IFERROR(INDEX(tblConsorcios[Prazo (meses)],MOD($J8562,ROWS(tblConsorcios[Produto]))+1),"")</f>
        <v>220</v>
      </c>
      <c r="O8562" s="20" cm="1">
        <f t="array" ref="O8562">IFERROR(INDEX(tblConsorcios[Parcela Mensal (R$)],MOD($J8562,ROWS(tblConsorcios[Produto]))+1),"")</f>
        <v>813.27</v>
      </c>
      <c r="P8562" s="20" t="str" cm="1">
        <f t="array" ref="P8562">IFERROR(INDEX(tblClientes[Dividendo Mensal (R$)],INT($J8562/ROWS(tblConsorcios[Produto]))+1),"")</f>
        <v/>
      </c>
      <c r="Q8562" s="20" t="str">
        <f t="shared" si="400"/>
        <v/>
      </c>
      <c r="R8562">
        <f t="shared" si="401"/>
        <v>0</v>
      </c>
    </row>
    <row r="8563" spans="10:18" x14ac:dyDescent="0.2">
      <c r="J8563">
        <f t="shared" si="399"/>
        <v>8561</v>
      </c>
      <c r="K8563" t="str" cm="1">
        <f t="array" ref="K8563">IFERROR(INDEX(tblClientes[Cliente],INT($J8563/ROWS(tblConsorcios[Produto]))+1),"")</f>
        <v/>
      </c>
      <c r="L8563" t="str" cm="1">
        <f t="array" ref="L8563">IFERROR(INDEX(tblConsorcios[Produto],MOD($J8563,ROWS(tblConsorcios[Produto]))+1),"")</f>
        <v>Imóvel IE140 – 200m</v>
      </c>
      <c r="M8563" s="20" cm="1">
        <f t="array" ref="M8563">IFERROR(INDEX(tblConsorcios[Valor da Carta (R$)],MOD($J8563,ROWS(tblConsorcios[Produto]))+1),"")</f>
        <v>140000</v>
      </c>
      <c r="N8563" s="2" cm="1">
        <f t="array" ref="N8563">IFERROR(INDEX(tblConsorcios[Prazo (meses)],MOD($J8563,ROWS(tblConsorcios[Produto]))+1),"")</f>
        <v>200</v>
      </c>
      <c r="O8563" s="20" cm="1">
        <f t="array" ref="O8563">IFERROR(INDEX(tblConsorcios[Parcela Mensal (R$)],MOD($J8563,ROWS(tblConsorcios[Produto]))+1),"")</f>
        <v>887.6</v>
      </c>
      <c r="P8563" s="20" t="str" cm="1">
        <f t="array" ref="P8563">IFERROR(INDEX(tblClientes[Dividendo Mensal (R$)],INT($J8563/ROWS(tblConsorcios[Produto]))+1),"")</f>
        <v/>
      </c>
      <c r="Q8563" s="20" t="str">
        <f t="shared" si="400"/>
        <v/>
      </c>
      <c r="R8563">
        <f t="shared" si="401"/>
        <v>0</v>
      </c>
    </row>
    <row r="8564" spans="10:18" x14ac:dyDescent="0.2">
      <c r="J8564">
        <f t="shared" si="399"/>
        <v>8562</v>
      </c>
      <c r="K8564" t="str" cm="1">
        <f t="array" ref="K8564">IFERROR(INDEX(tblClientes[Cliente],INT($J8564/ROWS(tblConsorcios[Produto]))+1),"")</f>
        <v/>
      </c>
      <c r="L8564" t="str" cm="1">
        <f t="array" ref="L8564">IFERROR(INDEX(tblConsorcios[Produto],MOD($J8564,ROWS(tblConsorcios[Produto]))+1),"")</f>
        <v>Imóvel IE130 – 240m</v>
      </c>
      <c r="M8564" s="20" cm="1">
        <f t="array" ref="M8564">IFERROR(INDEX(tblConsorcios[Valor da Carta (R$)],MOD($J8564,ROWS(tblConsorcios[Produto]))+1),"")</f>
        <v>130000</v>
      </c>
      <c r="N8564" s="2" cm="1">
        <f t="array" ref="N8564">IFERROR(INDEX(tblConsorcios[Prazo (meses)],MOD($J8564,ROWS(tblConsorcios[Produto]))+1),"")</f>
        <v>240</v>
      </c>
      <c r="O8564" s="20" cm="1">
        <f t="array" ref="O8564">IFERROR(INDEX(tblConsorcios[Parcela Mensal (R$)],MOD($J8564,ROWS(tblConsorcios[Produto]))+1),"")</f>
        <v>697.67</v>
      </c>
      <c r="P8564" s="20" t="str" cm="1">
        <f t="array" ref="P8564">IFERROR(INDEX(tblClientes[Dividendo Mensal (R$)],INT($J8564/ROWS(tblConsorcios[Produto]))+1),"")</f>
        <v/>
      </c>
      <c r="Q8564" s="20" t="str">
        <f t="shared" si="400"/>
        <v/>
      </c>
      <c r="R8564">
        <f t="shared" si="401"/>
        <v>0</v>
      </c>
    </row>
    <row r="8565" spans="10:18" x14ac:dyDescent="0.2">
      <c r="J8565">
        <f t="shared" si="399"/>
        <v>8563</v>
      </c>
      <c r="K8565" t="str" cm="1">
        <f t="array" ref="K8565">IFERROR(INDEX(tblClientes[Cliente],INT($J8565/ROWS(tblConsorcios[Produto]))+1),"")</f>
        <v/>
      </c>
      <c r="L8565" t="str" cm="1">
        <f t="array" ref="L8565">IFERROR(INDEX(tblConsorcios[Produto],MOD($J8565,ROWS(tblConsorcios[Produto]))+1),"")</f>
        <v>Imóvel IE130 – 220m</v>
      </c>
      <c r="M8565" s="20" cm="1">
        <f t="array" ref="M8565">IFERROR(INDEX(tblConsorcios[Valor da Carta (R$)],MOD($J8565,ROWS(tblConsorcios[Produto]))+1),"")</f>
        <v>130000</v>
      </c>
      <c r="N8565" s="2" cm="1">
        <f t="array" ref="N8565">IFERROR(INDEX(tblConsorcios[Prazo (meses)],MOD($J8565,ROWS(tblConsorcios[Produto]))+1),"")</f>
        <v>220</v>
      </c>
      <c r="O8565" s="20" cm="1">
        <f t="array" ref="O8565">IFERROR(INDEX(tblConsorcios[Parcela Mensal (R$)],MOD($J8565,ROWS(tblConsorcios[Produto]))+1),"")</f>
        <v>755.18</v>
      </c>
      <c r="P8565" s="20" t="str" cm="1">
        <f t="array" ref="P8565">IFERROR(INDEX(tblClientes[Dividendo Mensal (R$)],INT($J8565/ROWS(tblConsorcios[Produto]))+1),"")</f>
        <v/>
      </c>
      <c r="Q8565" s="20" t="str">
        <f t="shared" si="400"/>
        <v/>
      </c>
      <c r="R8565">
        <f t="shared" si="401"/>
        <v>0</v>
      </c>
    </row>
    <row r="8566" spans="10:18" x14ac:dyDescent="0.2">
      <c r="J8566">
        <f t="shared" si="399"/>
        <v>8564</v>
      </c>
      <c r="K8566" t="str" cm="1">
        <f t="array" ref="K8566">IFERROR(INDEX(tblClientes[Cliente],INT($J8566/ROWS(tblConsorcios[Produto]))+1),"")</f>
        <v/>
      </c>
      <c r="L8566" t="str" cm="1">
        <f t="array" ref="L8566">IFERROR(INDEX(tblConsorcios[Produto],MOD($J8566,ROWS(tblConsorcios[Produto]))+1),"")</f>
        <v>Imóvel IE130 – 200m</v>
      </c>
      <c r="M8566" s="20" cm="1">
        <f t="array" ref="M8566">IFERROR(INDEX(tblConsorcios[Valor da Carta (R$)],MOD($J8566,ROWS(tblConsorcios[Produto]))+1),"")</f>
        <v>130000</v>
      </c>
      <c r="N8566" s="2" cm="1">
        <f t="array" ref="N8566">IFERROR(INDEX(tblConsorcios[Prazo (meses)],MOD($J8566,ROWS(tblConsorcios[Produto]))+1),"")</f>
        <v>200</v>
      </c>
      <c r="O8566" s="20" cm="1">
        <f t="array" ref="O8566">IFERROR(INDEX(tblConsorcios[Parcela Mensal (R$)],MOD($J8566,ROWS(tblConsorcios[Produto]))+1),"")</f>
        <v>824.2</v>
      </c>
      <c r="P8566" s="20" t="str" cm="1">
        <f t="array" ref="P8566">IFERROR(INDEX(tblClientes[Dividendo Mensal (R$)],INT($J8566/ROWS(tblConsorcios[Produto]))+1),"")</f>
        <v/>
      </c>
      <c r="Q8566" s="20" t="str">
        <f t="shared" si="400"/>
        <v/>
      </c>
      <c r="R8566">
        <f t="shared" si="401"/>
        <v>0</v>
      </c>
    </row>
    <row r="8567" spans="10:18" x14ac:dyDescent="0.2">
      <c r="J8567">
        <f t="shared" si="399"/>
        <v>8565</v>
      </c>
      <c r="K8567" t="str" cm="1">
        <f t="array" ref="K8567">IFERROR(INDEX(tblClientes[Cliente],INT($J8567/ROWS(tblConsorcios[Produto]))+1),"")</f>
        <v/>
      </c>
      <c r="L8567" t="str" cm="1">
        <f t="array" ref="L8567">IFERROR(INDEX(tblConsorcios[Produto],MOD($J8567,ROWS(tblConsorcios[Produto]))+1),"")</f>
        <v>Imóvel IE120 – 240m</v>
      </c>
      <c r="M8567" s="20" cm="1">
        <f t="array" ref="M8567">IFERROR(INDEX(tblConsorcios[Valor da Carta (R$)],MOD($J8567,ROWS(tblConsorcios[Produto]))+1),"")</f>
        <v>120000</v>
      </c>
      <c r="N8567" s="2" cm="1">
        <f t="array" ref="N8567">IFERROR(INDEX(tblConsorcios[Prazo (meses)],MOD($J8567,ROWS(tblConsorcios[Produto]))+1),"")</f>
        <v>240</v>
      </c>
      <c r="O8567" s="20" cm="1">
        <f t="array" ref="O8567">IFERROR(INDEX(tblConsorcios[Parcela Mensal (R$)],MOD($J8567,ROWS(tblConsorcios[Produto]))+1),"")</f>
        <v>644</v>
      </c>
      <c r="P8567" s="20" t="str" cm="1">
        <f t="array" ref="P8567">IFERROR(INDEX(tblClientes[Dividendo Mensal (R$)],INT($J8567/ROWS(tblConsorcios[Produto]))+1),"")</f>
        <v/>
      </c>
      <c r="Q8567" s="20" t="str">
        <f t="shared" si="400"/>
        <v/>
      </c>
      <c r="R8567">
        <f t="shared" si="401"/>
        <v>0</v>
      </c>
    </row>
    <row r="8568" spans="10:18" x14ac:dyDescent="0.2">
      <c r="J8568">
        <f t="shared" si="399"/>
        <v>8566</v>
      </c>
      <c r="K8568" t="str" cm="1">
        <f t="array" ref="K8568">IFERROR(INDEX(tblClientes[Cliente],INT($J8568/ROWS(tblConsorcios[Produto]))+1),"")</f>
        <v/>
      </c>
      <c r="L8568" t="str" cm="1">
        <f t="array" ref="L8568">IFERROR(INDEX(tblConsorcios[Produto],MOD($J8568,ROWS(tblConsorcios[Produto]))+1),"")</f>
        <v>Imóvel IE120 – 220m</v>
      </c>
      <c r="M8568" s="20" cm="1">
        <f t="array" ref="M8568">IFERROR(INDEX(tblConsorcios[Valor da Carta (R$)],MOD($J8568,ROWS(tblConsorcios[Produto]))+1),"")</f>
        <v>120000</v>
      </c>
      <c r="N8568" s="2" cm="1">
        <f t="array" ref="N8568">IFERROR(INDEX(tblConsorcios[Prazo (meses)],MOD($J8568,ROWS(tblConsorcios[Produto]))+1),"")</f>
        <v>220</v>
      </c>
      <c r="O8568" s="20" cm="1">
        <f t="array" ref="O8568">IFERROR(INDEX(tblConsorcios[Parcela Mensal (R$)],MOD($J8568,ROWS(tblConsorcios[Produto]))+1),"")</f>
        <v>697.09</v>
      </c>
      <c r="P8568" s="20" t="str" cm="1">
        <f t="array" ref="P8568">IFERROR(INDEX(tblClientes[Dividendo Mensal (R$)],INT($J8568/ROWS(tblConsorcios[Produto]))+1),"")</f>
        <v/>
      </c>
      <c r="Q8568" s="20" t="str">
        <f t="shared" si="400"/>
        <v/>
      </c>
      <c r="R8568">
        <f t="shared" si="401"/>
        <v>0</v>
      </c>
    </row>
    <row r="8569" spans="10:18" x14ac:dyDescent="0.2">
      <c r="J8569">
        <f t="shared" si="399"/>
        <v>8567</v>
      </c>
      <c r="K8569" t="str" cm="1">
        <f t="array" ref="K8569">IFERROR(INDEX(tblClientes[Cliente],INT($J8569/ROWS(tblConsorcios[Produto]))+1),"")</f>
        <v/>
      </c>
      <c r="L8569" t="str" cm="1">
        <f t="array" ref="L8569">IFERROR(INDEX(tblConsorcios[Produto],MOD($J8569,ROWS(tblConsorcios[Produto]))+1),"")</f>
        <v>Imóvel IE120 – 200m</v>
      </c>
      <c r="M8569" s="20" cm="1">
        <f t="array" ref="M8569">IFERROR(INDEX(tblConsorcios[Valor da Carta (R$)],MOD($J8569,ROWS(tblConsorcios[Produto]))+1),"")</f>
        <v>120000</v>
      </c>
      <c r="N8569" s="2" cm="1">
        <f t="array" ref="N8569">IFERROR(INDEX(tblConsorcios[Prazo (meses)],MOD($J8569,ROWS(tblConsorcios[Produto]))+1),"")</f>
        <v>200</v>
      </c>
      <c r="O8569" s="20" cm="1">
        <f t="array" ref="O8569">IFERROR(INDEX(tblConsorcios[Parcela Mensal (R$)],MOD($J8569,ROWS(tblConsorcios[Produto]))+1),"")</f>
        <v>760.8</v>
      </c>
      <c r="P8569" s="20" t="str" cm="1">
        <f t="array" ref="P8569">IFERROR(INDEX(tblClientes[Dividendo Mensal (R$)],INT($J8569/ROWS(tblConsorcios[Produto]))+1),"")</f>
        <v/>
      </c>
      <c r="Q8569" s="20" t="str">
        <f t="shared" si="400"/>
        <v/>
      </c>
      <c r="R8569">
        <f t="shared" si="401"/>
        <v>0</v>
      </c>
    </row>
    <row r="8570" spans="10:18" x14ac:dyDescent="0.2">
      <c r="J8570">
        <f t="shared" si="399"/>
        <v>8568</v>
      </c>
      <c r="K8570" t="str" cm="1">
        <f t="array" ref="K8570">IFERROR(INDEX(tblClientes[Cliente],INT($J8570/ROWS(tblConsorcios[Produto]))+1),"")</f>
        <v/>
      </c>
      <c r="L8570" t="str" cm="1">
        <f t="array" ref="L8570">IFERROR(INDEX(tblConsorcios[Produto],MOD($J8570,ROWS(tblConsorcios[Produto]))+1),"")</f>
        <v>Imóvel IE600 – 240m</v>
      </c>
      <c r="M8570" s="20" cm="1">
        <f t="array" ref="M8570">IFERROR(INDEX(tblConsorcios[Valor da Carta (R$)],MOD($J8570,ROWS(tblConsorcios[Produto]))+1),"")</f>
        <v>600000</v>
      </c>
      <c r="N8570" s="2" cm="1">
        <f t="array" ref="N8570">IFERROR(INDEX(tblConsorcios[Prazo (meses)],MOD($J8570,ROWS(tblConsorcios[Produto]))+1),"")</f>
        <v>240</v>
      </c>
      <c r="O8570" s="20" cm="1">
        <f t="array" ref="O8570">IFERROR(INDEX(tblConsorcios[Parcela Mensal (R$)],MOD($J8570,ROWS(tblConsorcios[Produto]))+1),"")</f>
        <v>3220</v>
      </c>
      <c r="P8570" s="20" t="str" cm="1">
        <f t="array" ref="P8570">IFERROR(INDEX(tblClientes[Dividendo Mensal (R$)],INT($J8570/ROWS(tblConsorcios[Produto]))+1),"")</f>
        <v/>
      </c>
      <c r="Q8570" s="20" t="str">
        <f t="shared" si="400"/>
        <v/>
      </c>
      <c r="R8570">
        <f t="shared" si="401"/>
        <v>0</v>
      </c>
    </row>
    <row r="8571" spans="10:18" x14ac:dyDescent="0.2">
      <c r="J8571">
        <f t="shared" si="399"/>
        <v>8569</v>
      </c>
      <c r="K8571" t="str" cm="1">
        <f t="array" ref="K8571">IFERROR(INDEX(tblClientes[Cliente],INT($J8571/ROWS(tblConsorcios[Produto]))+1),"")</f>
        <v/>
      </c>
      <c r="L8571" t="str" cm="1">
        <f t="array" ref="L8571">IFERROR(INDEX(tblConsorcios[Produto],MOD($J8571,ROWS(tblConsorcios[Produto]))+1),"")</f>
        <v>Imóvel IE600 – 220m</v>
      </c>
      <c r="M8571" s="20" cm="1">
        <f t="array" ref="M8571">IFERROR(INDEX(tblConsorcios[Valor da Carta (R$)],MOD($J8571,ROWS(tblConsorcios[Produto]))+1),"")</f>
        <v>600000</v>
      </c>
      <c r="N8571" s="2" cm="1">
        <f t="array" ref="N8571">IFERROR(INDEX(tblConsorcios[Prazo (meses)],MOD($J8571,ROWS(tblConsorcios[Produto]))+1),"")</f>
        <v>220</v>
      </c>
      <c r="O8571" s="20" cm="1">
        <f t="array" ref="O8571">IFERROR(INDEX(tblConsorcios[Parcela Mensal (R$)],MOD($J8571,ROWS(tblConsorcios[Produto]))+1),"")</f>
        <v>3485.45</v>
      </c>
      <c r="P8571" s="20" t="str" cm="1">
        <f t="array" ref="P8571">IFERROR(INDEX(tblClientes[Dividendo Mensal (R$)],INT($J8571/ROWS(tblConsorcios[Produto]))+1),"")</f>
        <v/>
      </c>
      <c r="Q8571" s="20" t="str">
        <f t="shared" si="400"/>
        <v/>
      </c>
      <c r="R8571">
        <f t="shared" si="401"/>
        <v>0</v>
      </c>
    </row>
    <row r="8572" spans="10:18" x14ac:dyDescent="0.2">
      <c r="J8572">
        <f t="shared" si="399"/>
        <v>8570</v>
      </c>
      <c r="K8572" t="str" cm="1">
        <f t="array" ref="K8572">IFERROR(INDEX(tblClientes[Cliente],INT($J8572/ROWS(tblConsorcios[Produto]))+1),"")</f>
        <v/>
      </c>
      <c r="L8572" t="str" cm="1">
        <f t="array" ref="L8572">IFERROR(INDEX(tblConsorcios[Produto],MOD($J8572,ROWS(tblConsorcios[Produto]))+1),"")</f>
        <v>Imóvel IE600 – 200m</v>
      </c>
      <c r="M8572" s="20" cm="1">
        <f t="array" ref="M8572">IFERROR(INDEX(tblConsorcios[Valor da Carta (R$)],MOD($J8572,ROWS(tblConsorcios[Produto]))+1),"")</f>
        <v>600000</v>
      </c>
      <c r="N8572" s="2" cm="1">
        <f t="array" ref="N8572">IFERROR(INDEX(tblConsorcios[Prazo (meses)],MOD($J8572,ROWS(tblConsorcios[Produto]))+1),"")</f>
        <v>200</v>
      </c>
      <c r="O8572" s="20" cm="1">
        <f t="array" ref="O8572">IFERROR(INDEX(tblConsorcios[Parcela Mensal (R$)],MOD($J8572,ROWS(tblConsorcios[Produto]))+1),"")</f>
        <v>3804</v>
      </c>
      <c r="P8572" s="20" t="str" cm="1">
        <f t="array" ref="P8572">IFERROR(INDEX(tblClientes[Dividendo Mensal (R$)],INT($J8572/ROWS(tblConsorcios[Produto]))+1),"")</f>
        <v/>
      </c>
      <c r="Q8572" s="20" t="str">
        <f t="shared" si="400"/>
        <v/>
      </c>
      <c r="R8572">
        <f t="shared" si="401"/>
        <v>0</v>
      </c>
    </row>
    <row r="8573" spans="10:18" x14ac:dyDescent="0.2">
      <c r="J8573">
        <f t="shared" si="399"/>
        <v>8571</v>
      </c>
      <c r="K8573" t="str" cm="1">
        <f t="array" ref="K8573">IFERROR(INDEX(tblClientes[Cliente],INT($J8573/ROWS(tblConsorcios[Produto]))+1),"")</f>
        <v/>
      </c>
      <c r="L8573" t="str" cm="1">
        <f t="array" ref="L8573">IFERROR(INDEX(tblConsorcios[Produto],MOD($J8573,ROWS(tblConsorcios[Produto]))+1),"")</f>
        <v>Imóvel IE580 – 240m</v>
      </c>
      <c r="M8573" s="20" cm="1">
        <f t="array" ref="M8573">IFERROR(INDEX(tblConsorcios[Valor da Carta (R$)],MOD($J8573,ROWS(tblConsorcios[Produto]))+1),"")</f>
        <v>580000</v>
      </c>
      <c r="N8573" s="2" cm="1">
        <f t="array" ref="N8573">IFERROR(INDEX(tblConsorcios[Prazo (meses)],MOD($J8573,ROWS(tblConsorcios[Produto]))+1),"")</f>
        <v>240</v>
      </c>
      <c r="O8573" s="20" cm="1">
        <f t="array" ref="O8573">IFERROR(INDEX(tblConsorcios[Parcela Mensal (R$)],MOD($J8573,ROWS(tblConsorcios[Produto]))+1),"")</f>
        <v>3112.67</v>
      </c>
      <c r="P8573" s="20" t="str" cm="1">
        <f t="array" ref="P8573">IFERROR(INDEX(tblClientes[Dividendo Mensal (R$)],INT($J8573/ROWS(tblConsorcios[Produto]))+1),"")</f>
        <v/>
      </c>
      <c r="Q8573" s="20" t="str">
        <f t="shared" si="400"/>
        <v/>
      </c>
      <c r="R8573">
        <f t="shared" si="401"/>
        <v>0</v>
      </c>
    </row>
    <row r="8574" spans="10:18" x14ac:dyDescent="0.2">
      <c r="J8574">
        <f t="shared" si="399"/>
        <v>8572</v>
      </c>
      <c r="K8574" t="str" cm="1">
        <f t="array" ref="K8574">IFERROR(INDEX(tblClientes[Cliente],INT($J8574/ROWS(tblConsorcios[Produto]))+1),"")</f>
        <v/>
      </c>
      <c r="L8574" t="str" cm="1">
        <f t="array" ref="L8574">IFERROR(INDEX(tblConsorcios[Produto],MOD($J8574,ROWS(tblConsorcios[Produto]))+1),"")</f>
        <v>Imóvel IE580 – 220m</v>
      </c>
      <c r="M8574" s="20" cm="1">
        <f t="array" ref="M8574">IFERROR(INDEX(tblConsorcios[Valor da Carta (R$)],MOD($J8574,ROWS(tblConsorcios[Produto]))+1),"")</f>
        <v>580000</v>
      </c>
      <c r="N8574" s="2" cm="1">
        <f t="array" ref="N8574">IFERROR(INDEX(tblConsorcios[Prazo (meses)],MOD($J8574,ROWS(tblConsorcios[Produto]))+1),"")</f>
        <v>220</v>
      </c>
      <c r="O8574" s="20" cm="1">
        <f t="array" ref="O8574">IFERROR(INDEX(tblConsorcios[Parcela Mensal (R$)],MOD($J8574,ROWS(tblConsorcios[Produto]))+1),"")</f>
        <v>3369.27</v>
      </c>
      <c r="P8574" s="20" t="str" cm="1">
        <f t="array" ref="P8574">IFERROR(INDEX(tblClientes[Dividendo Mensal (R$)],INT($J8574/ROWS(tblConsorcios[Produto]))+1),"")</f>
        <v/>
      </c>
      <c r="Q8574" s="20" t="str">
        <f t="shared" si="400"/>
        <v/>
      </c>
      <c r="R8574">
        <f t="shared" si="401"/>
        <v>0</v>
      </c>
    </row>
    <row r="8575" spans="10:18" x14ac:dyDescent="0.2">
      <c r="J8575">
        <f t="shared" si="399"/>
        <v>8573</v>
      </c>
      <c r="K8575" t="str" cm="1">
        <f t="array" ref="K8575">IFERROR(INDEX(tblClientes[Cliente],INT($J8575/ROWS(tblConsorcios[Produto]))+1),"")</f>
        <v/>
      </c>
      <c r="L8575" t="str" cm="1">
        <f t="array" ref="L8575">IFERROR(INDEX(tblConsorcios[Produto],MOD($J8575,ROWS(tblConsorcios[Produto]))+1),"")</f>
        <v>Imóvel IE580 – 200m</v>
      </c>
      <c r="M8575" s="20" cm="1">
        <f t="array" ref="M8575">IFERROR(INDEX(tblConsorcios[Valor da Carta (R$)],MOD($J8575,ROWS(tblConsorcios[Produto]))+1),"")</f>
        <v>580000</v>
      </c>
      <c r="N8575" s="2" cm="1">
        <f t="array" ref="N8575">IFERROR(INDEX(tblConsorcios[Prazo (meses)],MOD($J8575,ROWS(tblConsorcios[Produto]))+1),"")</f>
        <v>200</v>
      </c>
      <c r="O8575" s="20" cm="1">
        <f t="array" ref="O8575">IFERROR(INDEX(tblConsorcios[Parcela Mensal (R$)],MOD($J8575,ROWS(tblConsorcios[Produto]))+1),"")</f>
        <v>3677.2</v>
      </c>
      <c r="P8575" s="20" t="str" cm="1">
        <f t="array" ref="P8575">IFERROR(INDEX(tblClientes[Dividendo Mensal (R$)],INT($J8575/ROWS(tblConsorcios[Produto]))+1),"")</f>
        <v/>
      </c>
      <c r="Q8575" s="20" t="str">
        <f t="shared" si="400"/>
        <v/>
      </c>
      <c r="R8575">
        <f t="shared" si="401"/>
        <v>0</v>
      </c>
    </row>
    <row r="8576" spans="10:18" x14ac:dyDescent="0.2">
      <c r="J8576">
        <f t="shared" si="399"/>
        <v>8574</v>
      </c>
      <c r="K8576" t="str" cm="1">
        <f t="array" ref="K8576">IFERROR(INDEX(tblClientes[Cliente],INT($J8576/ROWS(tblConsorcios[Produto]))+1),"")</f>
        <v/>
      </c>
      <c r="L8576" t="str" cm="1">
        <f t="array" ref="L8576">IFERROR(INDEX(tblConsorcios[Produto],MOD($J8576,ROWS(tblConsorcios[Produto]))+1),"")</f>
        <v>Imóvel IE550 – 240m</v>
      </c>
      <c r="M8576" s="20" cm="1">
        <f t="array" ref="M8576">IFERROR(INDEX(tblConsorcios[Valor da Carta (R$)],MOD($J8576,ROWS(tblConsorcios[Produto]))+1),"")</f>
        <v>550000</v>
      </c>
      <c r="N8576" s="2" cm="1">
        <f t="array" ref="N8576">IFERROR(INDEX(tblConsorcios[Prazo (meses)],MOD($J8576,ROWS(tblConsorcios[Produto]))+1),"")</f>
        <v>240</v>
      </c>
      <c r="O8576" s="20" cm="1">
        <f t="array" ref="O8576">IFERROR(INDEX(tblConsorcios[Parcela Mensal (R$)],MOD($J8576,ROWS(tblConsorcios[Produto]))+1),"")</f>
        <v>2951.67</v>
      </c>
      <c r="P8576" s="20" t="str" cm="1">
        <f t="array" ref="P8576">IFERROR(INDEX(tblClientes[Dividendo Mensal (R$)],INT($J8576/ROWS(tblConsorcios[Produto]))+1),"")</f>
        <v/>
      </c>
      <c r="Q8576" s="20" t="str">
        <f t="shared" si="400"/>
        <v/>
      </c>
      <c r="R8576">
        <f t="shared" si="401"/>
        <v>0</v>
      </c>
    </row>
    <row r="8577" spans="10:18" x14ac:dyDescent="0.2">
      <c r="J8577">
        <f t="shared" si="399"/>
        <v>8575</v>
      </c>
      <c r="K8577" t="str" cm="1">
        <f t="array" ref="K8577">IFERROR(INDEX(tblClientes[Cliente],INT($J8577/ROWS(tblConsorcios[Produto]))+1),"")</f>
        <v/>
      </c>
      <c r="L8577" t="str" cm="1">
        <f t="array" ref="L8577">IFERROR(INDEX(tblConsorcios[Produto],MOD($J8577,ROWS(tblConsorcios[Produto]))+1),"")</f>
        <v>Imóvel IE550 – 220m</v>
      </c>
      <c r="M8577" s="20" cm="1">
        <f t="array" ref="M8577">IFERROR(INDEX(tblConsorcios[Valor da Carta (R$)],MOD($J8577,ROWS(tblConsorcios[Produto]))+1),"")</f>
        <v>550000</v>
      </c>
      <c r="N8577" s="2" cm="1">
        <f t="array" ref="N8577">IFERROR(INDEX(tblConsorcios[Prazo (meses)],MOD($J8577,ROWS(tblConsorcios[Produto]))+1),"")</f>
        <v>220</v>
      </c>
      <c r="O8577" s="20" cm="1">
        <f t="array" ref="O8577">IFERROR(INDEX(tblConsorcios[Parcela Mensal (R$)],MOD($J8577,ROWS(tblConsorcios[Produto]))+1),"")</f>
        <v>3195</v>
      </c>
      <c r="P8577" s="20" t="str" cm="1">
        <f t="array" ref="P8577">IFERROR(INDEX(tblClientes[Dividendo Mensal (R$)],INT($J8577/ROWS(tblConsorcios[Produto]))+1),"")</f>
        <v/>
      </c>
      <c r="Q8577" s="20" t="str">
        <f t="shared" si="400"/>
        <v/>
      </c>
      <c r="R8577">
        <f t="shared" si="401"/>
        <v>0</v>
      </c>
    </row>
    <row r="8578" spans="10:18" x14ac:dyDescent="0.2">
      <c r="J8578">
        <f t="shared" si="399"/>
        <v>8576</v>
      </c>
      <c r="K8578" t="str" cm="1">
        <f t="array" ref="K8578">IFERROR(INDEX(tblClientes[Cliente],INT($J8578/ROWS(tblConsorcios[Produto]))+1),"")</f>
        <v/>
      </c>
      <c r="L8578" t="str" cm="1">
        <f t="array" ref="L8578">IFERROR(INDEX(tblConsorcios[Produto],MOD($J8578,ROWS(tblConsorcios[Produto]))+1),"")</f>
        <v>Imóvel IE550 – 200m</v>
      </c>
      <c r="M8578" s="20" cm="1">
        <f t="array" ref="M8578">IFERROR(INDEX(tblConsorcios[Valor da Carta (R$)],MOD($J8578,ROWS(tblConsorcios[Produto]))+1),"")</f>
        <v>550000</v>
      </c>
      <c r="N8578" s="2" cm="1">
        <f t="array" ref="N8578">IFERROR(INDEX(tblConsorcios[Prazo (meses)],MOD($J8578,ROWS(tblConsorcios[Produto]))+1),"")</f>
        <v>200</v>
      </c>
      <c r="O8578" s="20" cm="1">
        <f t="array" ref="O8578">IFERROR(INDEX(tblConsorcios[Parcela Mensal (R$)],MOD($J8578,ROWS(tblConsorcios[Produto]))+1),"")</f>
        <v>3487</v>
      </c>
      <c r="P8578" s="20" t="str" cm="1">
        <f t="array" ref="P8578">IFERROR(INDEX(tblClientes[Dividendo Mensal (R$)],INT($J8578/ROWS(tblConsorcios[Produto]))+1),"")</f>
        <v/>
      </c>
      <c r="Q8578" s="20" t="str">
        <f t="shared" si="400"/>
        <v/>
      </c>
      <c r="R8578">
        <f t="shared" si="401"/>
        <v>0</v>
      </c>
    </row>
    <row r="8579" spans="10:18" x14ac:dyDescent="0.2">
      <c r="J8579">
        <f t="shared" ref="J8579:J8642" si="402">ROW()-2</f>
        <v>8577</v>
      </c>
      <c r="K8579" t="str" cm="1">
        <f t="array" ref="K8579">IFERROR(INDEX(tblClientes[Cliente],INT($J8579/ROWS(tblConsorcios[Produto]))+1),"")</f>
        <v/>
      </c>
      <c r="L8579" t="str" cm="1">
        <f t="array" ref="L8579">IFERROR(INDEX(tblConsorcios[Produto],MOD($J8579,ROWS(tblConsorcios[Produto]))+1),"")</f>
        <v>Imóvel IE530 – 240m</v>
      </c>
      <c r="M8579" s="20" cm="1">
        <f t="array" ref="M8579">IFERROR(INDEX(tblConsorcios[Valor da Carta (R$)],MOD($J8579,ROWS(tblConsorcios[Produto]))+1),"")</f>
        <v>530000</v>
      </c>
      <c r="N8579" s="2" cm="1">
        <f t="array" ref="N8579">IFERROR(INDEX(tblConsorcios[Prazo (meses)],MOD($J8579,ROWS(tblConsorcios[Produto]))+1),"")</f>
        <v>240</v>
      </c>
      <c r="O8579" s="20" cm="1">
        <f t="array" ref="O8579">IFERROR(INDEX(tblConsorcios[Parcela Mensal (R$)],MOD($J8579,ROWS(tblConsorcios[Produto]))+1),"")</f>
        <v>2844.33</v>
      </c>
      <c r="P8579" s="20" t="str" cm="1">
        <f t="array" ref="P8579">IFERROR(INDEX(tblClientes[Dividendo Mensal (R$)],INT($J8579/ROWS(tblConsorcios[Produto]))+1),"")</f>
        <v/>
      </c>
      <c r="Q8579" s="20" t="str">
        <f t="shared" ref="Q8579:Q8642" si="403">IF(AND(ISNUMBER(O8579),ISNUMBER(P8579)),P8579-O8579,"")</f>
        <v/>
      </c>
      <c r="R8579">
        <f t="shared" ref="R8579:R8642" si="404">IF(AND(ISNUMBER(O8579),ISNUMBER(P8579),O8579&lt;=P8579),1,0)</f>
        <v>0</v>
      </c>
    </row>
    <row r="8580" spans="10:18" x14ac:dyDescent="0.2">
      <c r="J8580">
        <f t="shared" si="402"/>
        <v>8578</v>
      </c>
      <c r="K8580" t="str" cm="1">
        <f t="array" ref="K8580">IFERROR(INDEX(tblClientes[Cliente],INT($J8580/ROWS(tblConsorcios[Produto]))+1),"")</f>
        <v/>
      </c>
      <c r="L8580" t="str" cm="1">
        <f t="array" ref="L8580">IFERROR(INDEX(tblConsorcios[Produto],MOD($J8580,ROWS(tblConsorcios[Produto]))+1),"")</f>
        <v>Imóvel IE530 – 220m</v>
      </c>
      <c r="M8580" s="20" cm="1">
        <f t="array" ref="M8580">IFERROR(INDEX(tblConsorcios[Valor da Carta (R$)],MOD($J8580,ROWS(tblConsorcios[Produto]))+1),"")</f>
        <v>530000</v>
      </c>
      <c r="N8580" s="2" cm="1">
        <f t="array" ref="N8580">IFERROR(INDEX(tblConsorcios[Prazo (meses)],MOD($J8580,ROWS(tblConsorcios[Produto]))+1),"")</f>
        <v>220</v>
      </c>
      <c r="O8580" s="20" cm="1">
        <f t="array" ref="O8580">IFERROR(INDEX(tblConsorcios[Parcela Mensal (R$)],MOD($J8580,ROWS(tblConsorcios[Produto]))+1),"")</f>
        <v>3078.82</v>
      </c>
      <c r="P8580" s="20" t="str" cm="1">
        <f t="array" ref="P8580">IFERROR(INDEX(tblClientes[Dividendo Mensal (R$)],INT($J8580/ROWS(tblConsorcios[Produto]))+1),"")</f>
        <v/>
      </c>
      <c r="Q8580" s="20" t="str">
        <f t="shared" si="403"/>
        <v/>
      </c>
      <c r="R8580">
        <f t="shared" si="404"/>
        <v>0</v>
      </c>
    </row>
    <row r="8581" spans="10:18" x14ac:dyDescent="0.2">
      <c r="J8581">
        <f t="shared" si="402"/>
        <v>8579</v>
      </c>
      <c r="K8581" t="str" cm="1">
        <f t="array" ref="K8581">IFERROR(INDEX(tblClientes[Cliente],INT($J8581/ROWS(tblConsorcios[Produto]))+1),"")</f>
        <v/>
      </c>
      <c r="L8581" t="str" cm="1">
        <f t="array" ref="L8581">IFERROR(INDEX(tblConsorcios[Produto],MOD($J8581,ROWS(tblConsorcios[Produto]))+1),"")</f>
        <v>Imóvel IE530 – 200m</v>
      </c>
      <c r="M8581" s="20" cm="1">
        <f t="array" ref="M8581">IFERROR(INDEX(tblConsorcios[Valor da Carta (R$)],MOD($J8581,ROWS(tblConsorcios[Produto]))+1),"")</f>
        <v>530000</v>
      </c>
      <c r="N8581" s="2" cm="1">
        <f t="array" ref="N8581">IFERROR(INDEX(tblConsorcios[Prazo (meses)],MOD($J8581,ROWS(tblConsorcios[Produto]))+1),"")</f>
        <v>200</v>
      </c>
      <c r="O8581" s="20" cm="1">
        <f t="array" ref="O8581">IFERROR(INDEX(tblConsorcios[Parcela Mensal (R$)],MOD($J8581,ROWS(tblConsorcios[Produto]))+1),"")</f>
        <v>3360.2</v>
      </c>
      <c r="P8581" s="20" t="str" cm="1">
        <f t="array" ref="P8581">IFERROR(INDEX(tblClientes[Dividendo Mensal (R$)],INT($J8581/ROWS(tblConsorcios[Produto]))+1),"")</f>
        <v/>
      </c>
      <c r="Q8581" s="20" t="str">
        <f t="shared" si="403"/>
        <v/>
      </c>
      <c r="R8581">
        <f t="shared" si="404"/>
        <v>0</v>
      </c>
    </row>
    <row r="8582" spans="10:18" x14ac:dyDescent="0.2">
      <c r="J8582">
        <f t="shared" si="402"/>
        <v>8580</v>
      </c>
      <c r="K8582" t="str" cm="1">
        <f t="array" ref="K8582">IFERROR(INDEX(tblClientes[Cliente],INT($J8582/ROWS(tblConsorcios[Produto]))+1),"")</f>
        <v/>
      </c>
      <c r="L8582" t="str" cm="1">
        <f t="array" ref="L8582">IFERROR(INDEX(tblConsorcios[Produto],MOD($J8582,ROWS(tblConsorcios[Produto]))+1),"")</f>
        <v>Imóvel IE500 – 240m</v>
      </c>
      <c r="M8582" s="20" cm="1">
        <f t="array" ref="M8582">IFERROR(INDEX(tblConsorcios[Valor da Carta (R$)],MOD($J8582,ROWS(tblConsorcios[Produto]))+1),"")</f>
        <v>500000</v>
      </c>
      <c r="N8582" s="2" cm="1">
        <f t="array" ref="N8582">IFERROR(INDEX(tblConsorcios[Prazo (meses)],MOD($J8582,ROWS(tblConsorcios[Produto]))+1),"")</f>
        <v>240</v>
      </c>
      <c r="O8582" s="20" cm="1">
        <f t="array" ref="O8582">IFERROR(INDEX(tblConsorcios[Parcela Mensal (R$)],MOD($J8582,ROWS(tblConsorcios[Produto]))+1),"")</f>
        <v>2683.33</v>
      </c>
      <c r="P8582" s="20" t="str" cm="1">
        <f t="array" ref="P8582">IFERROR(INDEX(tblClientes[Dividendo Mensal (R$)],INT($J8582/ROWS(tblConsorcios[Produto]))+1),"")</f>
        <v/>
      </c>
      <c r="Q8582" s="20" t="str">
        <f t="shared" si="403"/>
        <v/>
      </c>
      <c r="R8582">
        <f t="shared" si="404"/>
        <v>0</v>
      </c>
    </row>
    <row r="8583" spans="10:18" x14ac:dyDescent="0.2">
      <c r="J8583">
        <f t="shared" si="402"/>
        <v>8581</v>
      </c>
      <c r="K8583" t="str" cm="1">
        <f t="array" ref="K8583">IFERROR(INDEX(tblClientes[Cliente],INT($J8583/ROWS(tblConsorcios[Produto]))+1),"")</f>
        <v/>
      </c>
      <c r="L8583" t="str" cm="1">
        <f t="array" ref="L8583">IFERROR(INDEX(tblConsorcios[Produto],MOD($J8583,ROWS(tblConsorcios[Produto]))+1),"")</f>
        <v>Imóvel IE500 – 220m</v>
      </c>
      <c r="M8583" s="20" cm="1">
        <f t="array" ref="M8583">IFERROR(INDEX(tblConsorcios[Valor da Carta (R$)],MOD($J8583,ROWS(tblConsorcios[Produto]))+1),"")</f>
        <v>500000</v>
      </c>
      <c r="N8583" s="2" cm="1">
        <f t="array" ref="N8583">IFERROR(INDEX(tblConsorcios[Prazo (meses)],MOD($J8583,ROWS(tblConsorcios[Produto]))+1),"")</f>
        <v>220</v>
      </c>
      <c r="O8583" s="20" cm="1">
        <f t="array" ref="O8583">IFERROR(INDEX(tblConsorcios[Parcela Mensal (R$)],MOD($J8583,ROWS(tblConsorcios[Produto]))+1),"")</f>
        <v>2904.55</v>
      </c>
      <c r="P8583" s="20" t="str" cm="1">
        <f t="array" ref="P8583">IFERROR(INDEX(tblClientes[Dividendo Mensal (R$)],INT($J8583/ROWS(tblConsorcios[Produto]))+1),"")</f>
        <v/>
      </c>
      <c r="Q8583" s="20" t="str">
        <f t="shared" si="403"/>
        <v/>
      </c>
      <c r="R8583">
        <f t="shared" si="404"/>
        <v>0</v>
      </c>
    </row>
    <row r="8584" spans="10:18" x14ac:dyDescent="0.2">
      <c r="J8584">
        <f t="shared" si="402"/>
        <v>8582</v>
      </c>
      <c r="K8584" t="str" cm="1">
        <f t="array" ref="K8584">IFERROR(INDEX(tblClientes[Cliente],INT($J8584/ROWS(tblConsorcios[Produto]))+1),"")</f>
        <v/>
      </c>
      <c r="L8584" t="str" cm="1">
        <f t="array" ref="L8584">IFERROR(INDEX(tblConsorcios[Produto],MOD($J8584,ROWS(tblConsorcios[Produto]))+1),"")</f>
        <v>Imóvel IE500 – 200m</v>
      </c>
      <c r="M8584" s="20" cm="1">
        <f t="array" ref="M8584">IFERROR(INDEX(tblConsorcios[Valor da Carta (R$)],MOD($J8584,ROWS(tblConsorcios[Produto]))+1),"")</f>
        <v>500000</v>
      </c>
      <c r="N8584" s="2" cm="1">
        <f t="array" ref="N8584">IFERROR(INDEX(tblConsorcios[Prazo (meses)],MOD($J8584,ROWS(tblConsorcios[Produto]))+1),"")</f>
        <v>200</v>
      </c>
      <c r="O8584" s="20" cm="1">
        <f t="array" ref="O8584">IFERROR(INDEX(tblConsorcios[Parcela Mensal (R$)],MOD($J8584,ROWS(tblConsorcios[Produto]))+1),"")</f>
        <v>3170</v>
      </c>
      <c r="P8584" s="20" t="str" cm="1">
        <f t="array" ref="P8584">IFERROR(INDEX(tblClientes[Dividendo Mensal (R$)],INT($J8584/ROWS(tblConsorcios[Produto]))+1),"")</f>
        <v/>
      </c>
      <c r="Q8584" s="20" t="str">
        <f t="shared" si="403"/>
        <v/>
      </c>
      <c r="R8584">
        <f t="shared" si="404"/>
        <v>0</v>
      </c>
    </row>
    <row r="8585" spans="10:18" x14ac:dyDescent="0.2">
      <c r="J8585">
        <f t="shared" si="402"/>
        <v>8583</v>
      </c>
      <c r="K8585" t="str" cm="1">
        <f t="array" ref="K8585">IFERROR(INDEX(tblClientes[Cliente],INT($J8585/ROWS(tblConsorcios[Produto]))+1),"")</f>
        <v/>
      </c>
      <c r="L8585" t="str" cm="1">
        <f t="array" ref="L8585">IFERROR(INDEX(tblConsorcios[Produto],MOD($J8585,ROWS(tblConsorcios[Produto]))+1),"")</f>
        <v>Imóvel IE480 – 240m</v>
      </c>
      <c r="M8585" s="20" cm="1">
        <f t="array" ref="M8585">IFERROR(INDEX(tblConsorcios[Valor da Carta (R$)],MOD($J8585,ROWS(tblConsorcios[Produto]))+1),"")</f>
        <v>480000</v>
      </c>
      <c r="N8585" s="2" cm="1">
        <f t="array" ref="N8585">IFERROR(INDEX(tblConsorcios[Prazo (meses)],MOD($J8585,ROWS(tblConsorcios[Produto]))+1),"")</f>
        <v>240</v>
      </c>
      <c r="O8585" s="20" cm="1">
        <f t="array" ref="O8585">IFERROR(INDEX(tblConsorcios[Parcela Mensal (R$)],MOD($J8585,ROWS(tblConsorcios[Produto]))+1),"")</f>
        <v>2576</v>
      </c>
      <c r="P8585" s="20" t="str" cm="1">
        <f t="array" ref="P8585">IFERROR(INDEX(tblClientes[Dividendo Mensal (R$)],INT($J8585/ROWS(tblConsorcios[Produto]))+1),"")</f>
        <v/>
      </c>
      <c r="Q8585" s="20" t="str">
        <f t="shared" si="403"/>
        <v/>
      </c>
      <c r="R8585">
        <f t="shared" si="404"/>
        <v>0</v>
      </c>
    </row>
    <row r="8586" spans="10:18" x14ac:dyDescent="0.2">
      <c r="J8586">
        <f t="shared" si="402"/>
        <v>8584</v>
      </c>
      <c r="K8586" t="str" cm="1">
        <f t="array" ref="K8586">IFERROR(INDEX(tblClientes[Cliente],INT($J8586/ROWS(tblConsorcios[Produto]))+1),"")</f>
        <v/>
      </c>
      <c r="L8586" t="str" cm="1">
        <f t="array" ref="L8586">IFERROR(INDEX(tblConsorcios[Produto],MOD($J8586,ROWS(tblConsorcios[Produto]))+1),"")</f>
        <v>Imóvel IE480 – 220m</v>
      </c>
      <c r="M8586" s="20" cm="1">
        <f t="array" ref="M8586">IFERROR(INDEX(tblConsorcios[Valor da Carta (R$)],MOD($J8586,ROWS(tblConsorcios[Produto]))+1),"")</f>
        <v>480000</v>
      </c>
      <c r="N8586" s="2" cm="1">
        <f t="array" ref="N8586">IFERROR(INDEX(tblConsorcios[Prazo (meses)],MOD($J8586,ROWS(tblConsorcios[Produto]))+1),"")</f>
        <v>220</v>
      </c>
      <c r="O8586" s="20" cm="1">
        <f t="array" ref="O8586">IFERROR(INDEX(tblConsorcios[Parcela Mensal (R$)],MOD($J8586,ROWS(tblConsorcios[Produto]))+1),"")</f>
        <v>2788.36</v>
      </c>
      <c r="P8586" s="20" t="str" cm="1">
        <f t="array" ref="P8586">IFERROR(INDEX(tblClientes[Dividendo Mensal (R$)],INT($J8586/ROWS(tblConsorcios[Produto]))+1),"")</f>
        <v/>
      </c>
      <c r="Q8586" s="20" t="str">
        <f t="shared" si="403"/>
        <v/>
      </c>
      <c r="R8586">
        <f t="shared" si="404"/>
        <v>0</v>
      </c>
    </row>
    <row r="8587" spans="10:18" x14ac:dyDescent="0.2">
      <c r="J8587">
        <f t="shared" si="402"/>
        <v>8585</v>
      </c>
      <c r="K8587" t="str" cm="1">
        <f t="array" ref="K8587">IFERROR(INDEX(tblClientes[Cliente],INT($J8587/ROWS(tblConsorcios[Produto]))+1),"")</f>
        <v/>
      </c>
      <c r="L8587" t="str" cm="1">
        <f t="array" ref="L8587">IFERROR(INDEX(tblConsorcios[Produto],MOD($J8587,ROWS(tblConsorcios[Produto]))+1),"")</f>
        <v>Imóvel IE480 – 200m</v>
      </c>
      <c r="M8587" s="20" cm="1">
        <f t="array" ref="M8587">IFERROR(INDEX(tblConsorcios[Valor da Carta (R$)],MOD($J8587,ROWS(tblConsorcios[Produto]))+1),"")</f>
        <v>480000</v>
      </c>
      <c r="N8587" s="2" cm="1">
        <f t="array" ref="N8587">IFERROR(INDEX(tblConsorcios[Prazo (meses)],MOD($J8587,ROWS(tblConsorcios[Produto]))+1),"")</f>
        <v>200</v>
      </c>
      <c r="O8587" s="20" cm="1">
        <f t="array" ref="O8587">IFERROR(INDEX(tblConsorcios[Parcela Mensal (R$)],MOD($J8587,ROWS(tblConsorcios[Produto]))+1),"")</f>
        <v>3043.2</v>
      </c>
      <c r="P8587" s="20" t="str" cm="1">
        <f t="array" ref="P8587">IFERROR(INDEX(tblClientes[Dividendo Mensal (R$)],INT($J8587/ROWS(tblConsorcios[Produto]))+1),"")</f>
        <v/>
      </c>
      <c r="Q8587" s="20" t="str">
        <f t="shared" si="403"/>
        <v/>
      </c>
      <c r="R8587">
        <f t="shared" si="404"/>
        <v>0</v>
      </c>
    </row>
    <row r="8588" spans="10:18" x14ac:dyDescent="0.2">
      <c r="J8588">
        <f t="shared" si="402"/>
        <v>8586</v>
      </c>
      <c r="K8588" t="str" cm="1">
        <f t="array" ref="K8588">IFERROR(INDEX(tblClientes[Cliente],INT($J8588/ROWS(tblConsorcios[Produto]))+1),"")</f>
        <v/>
      </c>
      <c r="L8588" t="str" cm="1">
        <f t="array" ref="L8588">IFERROR(INDEX(tblConsorcios[Produto],MOD($J8588,ROWS(tblConsorcios[Produto]))+1),"")</f>
        <v>Imóvel IE450 – 240m</v>
      </c>
      <c r="M8588" s="20" cm="1">
        <f t="array" ref="M8588">IFERROR(INDEX(tblConsorcios[Valor da Carta (R$)],MOD($J8588,ROWS(tblConsorcios[Produto]))+1),"")</f>
        <v>450000</v>
      </c>
      <c r="N8588" s="2" cm="1">
        <f t="array" ref="N8588">IFERROR(INDEX(tblConsorcios[Prazo (meses)],MOD($J8588,ROWS(tblConsorcios[Produto]))+1),"")</f>
        <v>240</v>
      </c>
      <c r="O8588" s="20" cm="1">
        <f t="array" ref="O8588">IFERROR(INDEX(tblConsorcios[Parcela Mensal (R$)],MOD($J8588,ROWS(tblConsorcios[Produto]))+1),"")</f>
        <v>2415</v>
      </c>
      <c r="P8588" s="20" t="str" cm="1">
        <f t="array" ref="P8588">IFERROR(INDEX(tblClientes[Dividendo Mensal (R$)],INT($J8588/ROWS(tblConsorcios[Produto]))+1),"")</f>
        <v/>
      </c>
      <c r="Q8588" s="20" t="str">
        <f t="shared" si="403"/>
        <v/>
      </c>
      <c r="R8588">
        <f t="shared" si="404"/>
        <v>0</v>
      </c>
    </row>
    <row r="8589" spans="10:18" x14ac:dyDescent="0.2">
      <c r="J8589">
        <f t="shared" si="402"/>
        <v>8587</v>
      </c>
      <c r="K8589" t="str" cm="1">
        <f t="array" ref="K8589">IFERROR(INDEX(tblClientes[Cliente],INT($J8589/ROWS(tblConsorcios[Produto]))+1),"")</f>
        <v/>
      </c>
      <c r="L8589" t="str" cm="1">
        <f t="array" ref="L8589">IFERROR(INDEX(tblConsorcios[Produto],MOD($J8589,ROWS(tblConsorcios[Produto]))+1),"")</f>
        <v>Imóvel IE450 – 220m</v>
      </c>
      <c r="M8589" s="20" cm="1">
        <f t="array" ref="M8589">IFERROR(INDEX(tblConsorcios[Valor da Carta (R$)],MOD($J8589,ROWS(tblConsorcios[Produto]))+1),"")</f>
        <v>450000</v>
      </c>
      <c r="N8589" s="2" cm="1">
        <f t="array" ref="N8589">IFERROR(INDEX(tblConsorcios[Prazo (meses)],MOD($J8589,ROWS(tblConsorcios[Produto]))+1),"")</f>
        <v>220</v>
      </c>
      <c r="O8589" s="20" cm="1">
        <f t="array" ref="O8589">IFERROR(INDEX(tblConsorcios[Parcela Mensal (R$)],MOD($J8589,ROWS(tblConsorcios[Produto]))+1),"")</f>
        <v>2614.09</v>
      </c>
      <c r="P8589" s="20" t="str" cm="1">
        <f t="array" ref="P8589">IFERROR(INDEX(tblClientes[Dividendo Mensal (R$)],INT($J8589/ROWS(tblConsorcios[Produto]))+1),"")</f>
        <v/>
      </c>
      <c r="Q8589" s="20" t="str">
        <f t="shared" si="403"/>
        <v/>
      </c>
      <c r="R8589">
        <f t="shared" si="404"/>
        <v>0</v>
      </c>
    </row>
    <row r="8590" spans="10:18" x14ac:dyDescent="0.2">
      <c r="J8590">
        <f t="shared" si="402"/>
        <v>8588</v>
      </c>
      <c r="K8590" t="str" cm="1">
        <f t="array" ref="K8590">IFERROR(INDEX(tblClientes[Cliente],INT($J8590/ROWS(tblConsorcios[Produto]))+1),"")</f>
        <v/>
      </c>
      <c r="L8590" t="str" cm="1">
        <f t="array" ref="L8590">IFERROR(INDEX(tblConsorcios[Produto],MOD($J8590,ROWS(tblConsorcios[Produto]))+1),"")</f>
        <v>Imóvel IE450 – 200m</v>
      </c>
      <c r="M8590" s="20" cm="1">
        <f t="array" ref="M8590">IFERROR(INDEX(tblConsorcios[Valor da Carta (R$)],MOD($J8590,ROWS(tblConsorcios[Produto]))+1),"")</f>
        <v>450000</v>
      </c>
      <c r="N8590" s="2" cm="1">
        <f t="array" ref="N8590">IFERROR(INDEX(tblConsorcios[Prazo (meses)],MOD($J8590,ROWS(tblConsorcios[Produto]))+1),"")</f>
        <v>200</v>
      </c>
      <c r="O8590" s="20" cm="1">
        <f t="array" ref="O8590">IFERROR(INDEX(tblConsorcios[Parcela Mensal (R$)],MOD($J8590,ROWS(tblConsorcios[Produto]))+1),"")</f>
        <v>2853</v>
      </c>
      <c r="P8590" s="20" t="str" cm="1">
        <f t="array" ref="P8590">IFERROR(INDEX(tblClientes[Dividendo Mensal (R$)],INT($J8590/ROWS(tblConsorcios[Produto]))+1),"")</f>
        <v/>
      </c>
      <c r="Q8590" s="20" t="str">
        <f t="shared" si="403"/>
        <v/>
      </c>
      <c r="R8590">
        <f t="shared" si="404"/>
        <v>0</v>
      </c>
    </row>
    <row r="8591" spans="10:18" x14ac:dyDescent="0.2">
      <c r="J8591">
        <f t="shared" si="402"/>
        <v>8589</v>
      </c>
      <c r="K8591" t="str" cm="1">
        <f t="array" ref="K8591">IFERROR(INDEX(tblClientes[Cliente],INT($J8591/ROWS(tblConsorcios[Produto]))+1),"")</f>
        <v/>
      </c>
      <c r="L8591" t="str" cm="1">
        <f t="array" ref="L8591">IFERROR(INDEX(tblConsorcios[Produto],MOD($J8591,ROWS(tblConsorcios[Produto]))+1),"")</f>
        <v>Imóvel IE430 – 240m</v>
      </c>
      <c r="M8591" s="20" cm="1">
        <f t="array" ref="M8591">IFERROR(INDEX(tblConsorcios[Valor da Carta (R$)],MOD($J8591,ROWS(tblConsorcios[Produto]))+1),"")</f>
        <v>430000</v>
      </c>
      <c r="N8591" s="2" cm="1">
        <f t="array" ref="N8591">IFERROR(INDEX(tblConsorcios[Prazo (meses)],MOD($J8591,ROWS(tblConsorcios[Produto]))+1),"")</f>
        <v>240</v>
      </c>
      <c r="O8591" s="20" cm="1">
        <f t="array" ref="O8591">IFERROR(INDEX(tblConsorcios[Parcela Mensal (R$)],MOD($J8591,ROWS(tblConsorcios[Produto]))+1),"")</f>
        <v>2307.67</v>
      </c>
      <c r="P8591" s="20" t="str" cm="1">
        <f t="array" ref="P8591">IFERROR(INDEX(tblClientes[Dividendo Mensal (R$)],INT($J8591/ROWS(tblConsorcios[Produto]))+1),"")</f>
        <v/>
      </c>
      <c r="Q8591" s="20" t="str">
        <f t="shared" si="403"/>
        <v/>
      </c>
      <c r="R8591">
        <f t="shared" si="404"/>
        <v>0</v>
      </c>
    </row>
    <row r="8592" spans="10:18" x14ac:dyDescent="0.2">
      <c r="J8592">
        <f t="shared" si="402"/>
        <v>8590</v>
      </c>
      <c r="K8592" t="str" cm="1">
        <f t="array" ref="K8592">IFERROR(INDEX(tblClientes[Cliente],INT($J8592/ROWS(tblConsorcios[Produto]))+1),"")</f>
        <v/>
      </c>
      <c r="L8592" t="str" cm="1">
        <f t="array" ref="L8592">IFERROR(INDEX(tblConsorcios[Produto],MOD($J8592,ROWS(tblConsorcios[Produto]))+1),"")</f>
        <v>Imóvel IE430 – 220m</v>
      </c>
      <c r="M8592" s="20" cm="1">
        <f t="array" ref="M8592">IFERROR(INDEX(tblConsorcios[Valor da Carta (R$)],MOD($J8592,ROWS(tblConsorcios[Produto]))+1),"")</f>
        <v>430000</v>
      </c>
      <c r="N8592" s="2" cm="1">
        <f t="array" ref="N8592">IFERROR(INDEX(tblConsorcios[Prazo (meses)],MOD($J8592,ROWS(tblConsorcios[Produto]))+1),"")</f>
        <v>220</v>
      </c>
      <c r="O8592" s="20" cm="1">
        <f t="array" ref="O8592">IFERROR(INDEX(tblConsorcios[Parcela Mensal (R$)],MOD($J8592,ROWS(tblConsorcios[Produto]))+1),"")</f>
        <v>2497.91</v>
      </c>
      <c r="P8592" s="20" t="str" cm="1">
        <f t="array" ref="P8592">IFERROR(INDEX(tblClientes[Dividendo Mensal (R$)],INT($J8592/ROWS(tblConsorcios[Produto]))+1),"")</f>
        <v/>
      </c>
      <c r="Q8592" s="20" t="str">
        <f t="shared" si="403"/>
        <v/>
      </c>
      <c r="R8592">
        <f t="shared" si="404"/>
        <v>0</v>
      </c>
    </row>
    <row r="8593" spans="10:18" x14ac:dyDescent="0.2">
      <c r="J8593">
        <f t="shared" si="402"/>
        <v>8591</v>
      </c>
      <c r="K8593" t="str" cm="1">
        <f t="array" ref="K8593">IFERROR(INDEX(tblClientes[Cliente],INT($J8593/ROWS(tblConsorcios[Produto]))+1),"")</f>
        <v/>
      </c>
      <c r="L8593" t="str" cm="1">
        <f t="array" ref="L8593">IFERROR(INDEX(tblConsorcios[Produto],MOD($J8593,ROWS(tblConsorcios[Produto]))+1),"")</f>
        <v>Imóvel IE430 – 200m</v>
      </c>
      <c r="M8593" s="20" cm="1">
        <f t="array" ref="M8593">IFERROR(INDEX(tblConsorcios[Valor da Carta (R$)],MOD($J8593,ROWS(tblConsorcios[Produto]))+1),"")</f>
        <v>430000</v>
      </c>
      <c r="N8593" s="2" cm="1">
        <f t="array" ref="N8593">IFERROR(INDEX(tblConsorcios[Prazo (meses)],MOD($J8593,ROWS(tblConsorcios[Produto]))+1),"")</f>
        <v>200</v>
      </c>
      <c r="O8593" s="20" cm="1">
        <f t="array" ref="O8593">IFERROR(INDEX(tblConsorcios[Parcela Mensal (R$)],MOD($J8593,ROWS(tblConsorcios[Produto]))+1),"")</f>
        <v>2726.2</v>
      </c>
      <c r="P8593" s="20" t="str" cm="1">
        <f t="array" ref="P8593">IFERROR(INDEX(tblClientes[Dividendo Mensal (R$)],INT($J8593/ROWS(tblConsorcios[Produto]))+1),"")</f>
        <v/>
      </c>
      <c r="Q8593" s="20" t="str">
        <f t="shared" si="403"/>
        <v/>
      </c>
      <c r="R8593">
        <f t="shared" si="404"/>
        <v>0</v>
      </c>
    </row>
    <row r="8594" spans="10:18" x14ac:dyDescent="0.2">
      <c r="J8594">
        <f t="shared" si="402"/>
        <v>8592</v>
      </c>
      <c r="K8594" t="str" cm="1">
        <f t="array" ref="K8594">IFERROR(INDEX(tblClientes[Cliente],INT($J8594/ROWS(tblConsorcios[Produto]))+1),"")</f>
        <v/>
      </c>
      <c r="L8594" t="str" cm="1">
        <f t="array" ref="L8594">IFERROR(INDEX(tblConsorcios[Produto],MOD($J8594,ROWS(tblConsorcios[Produto]))+1),"")</f>
        <v>Imóvel IE400 – 240m</v>
      </c>
      <c r="M8594" s="20" cm="1">
        <f t="array" ref="M8594">IFERROR(INDEX(tblConsorcios[Valor da Carta (R$)],MOD($J8594,ROWS(tblConsorcios[Produto]))+1),"")</f>
        <v>400000</v>
      </c>
      <c r="N8594" s="2" cm="1">
        <f t="array" ref="N8594">IFERROR(INDEX(tblConsorcios[Prazo (meses)],MOD($J8594,ROWS(tblConsorcios[Produto]))+1),"")</f>
        <v>240</v>
      </c>
      <c r="O8594" s="20" cm="1">
        <f t="array" ref="O8594">IFERROR(INDEX(tblConsorcios[Parcela Mensal (R$)],MOD($J8594,ROWS(tblConsorcios[Produto]))+1),"")</f>
        <v>2146.67</v>
      </c>
      <c r="P8594" s="20" t="str" cm="1">
        <f t="array" ref="P8594">IFERROR(INDEX(tblClientes[Dividendo Mensal (R$)],INT($J8594/ROWS(tblConsorcios[Produto]))+1),"")</f>
        <v/>
      </c>
      <c r="Q8594" s="20" t="str">
        <f t="shared" si="403"/>
        <v/>
      </c>
      <c r="R8594">
        <f t="shared" si="404"/>
        <v>0</v>
      </c>
    </row>
    <row r="8595" spans="10:18" x14ac:dyDescent="0.2">
      <c r="J8595">
        <f t="shared" si="402"/>
        <v>8593</v>
      </c>
      <c r="K8595" t="str" cm="1">
        <f t="array" ref="K8595">IFERROR(INDEX(tblClientes[Cliente],INT($J8595/ROWS(tblConsorcios[Produto]))+1),"")</f>
        <v/>
      </c>
      <c r="L8595" t="str" cm="1">
        <f t="array" ref="L8595">IFERROR(INDEX(tblConsorcios[Produto],MOD($J8595,ROWS(tblConsorcios[Produto]))+1),"")</f>
        <v>Imóvel IE400 – 220m</v>
      </c>
      <c r="M8595" s="20" cm="1">
        <f t="array" ref="M8595">IFERROR(INDEX(tblConsorcios[Valor da Carta (R$)],MOD($J8595,ROWS(tblConsorcios[Produto]))+1),"")</f>
        <v>400000</v>
      </c>
      <c r="N8595" s="2" cm="1">
        <f t="array" ref="N8595">IFERROR(INDEX(tblConsorcios[Prazo (meses)],MOD($J8595,ROWS(tblConsorcios[Produto]))+1),"")</f>
        <v>220</v>
      </c>
      <c r="O8595" s="20" cm="1">
        <f t="array" ref="O8595">IFERROR(INDEX(tblConsorcios[Parcela Mensal (R$)],MOD($J8595,ROWS(tblConsorcios[Produto]))+1),"")</f>
        <v>2323.64</v>
      </c>
      <c r="P8595" s="20" t="str" cm="1">
        <f t="array" ref="P8595">IFERROR(INDEX(tblClientes[Dividendo Mensal (R$)],INT($J8595/ROWS(tblConsorcios[Produto]))+1),"")</f>
        <v/>
      </c>
      <c r="Q8595" s="20" t="str">
        <f t="shared" si="403"/>
        <v/>
      </c>
      <c r="R8595">
        <f t="shared" si="404"/>
        <v>0</v>
      </c>
    </row>
    <row r="8596" spans="10:18" x14ac:dyDescent="0.2">
      <c r="J8596">
        <f t="shared" si="402"/>
        <v>8594</v>
      </c>
      <c r="K8596" t="str" cm="1">
        <f t="array" ref="K8596">IFERROR(INDEX(tblClientes[Cliente],INT($J8596/ROWS(tblConsorcios[Produto]))+1),"")</f>
        <v/>
      </c>
      <c r="L8596" t="str" cm="1">
        <f t="array" ref="L8596">IFERROR(INDEX(tblConsorcios[Produto],MOD($J8596,ROWS(tblConsorcios[Produto]))+1),"")</f>
        <v>Imóvel IE400 – 200m</v>
      </c>
      <c r="M8596" s="20" cm="1">
        <f t="array" ref="M8596">IFERROR(INDEX(tblConsorcios[Valor da Carta (R$)],MOD($J8596,ROWS(tblConsorcios[Produto]))+1),"")</f>
        <v>400000</v>
      </c>
      <c r="N8596" s="2" cm="1">
        <f t="array" ref="N8596">IFERROR(INDEX(tblConsorcios[Prazo (meses)],MOD($J8596,ROWS(tblConsorcios[Produto]))+1),"")</f>
        <v>200</v>
      </c>
      <c r="O8596" s="20" cm="1">
        <f t="array" ref="O8596">IFERROR(INDEX(tblConsorcios[Parcela Mensal (R$)],MOD($J8596,ROWS(tblConsorcios[Produto]))+1),"")</f>
        <v>2536</v>
      </c>
      <c r="P8596" s="20" t="str" cm="1">
        <f t="array" ref="P8596">IFERROR(INDEX(tblClientes[Dividendo Mensal (R$)],INT($J8596/ROWS(tblConsorcios[Produto]))+1),"")</f>
        <v/>
      </c>
      <c r="Q8596" s="20" t="str">
        <f t="shared" si="403"/>
        <v/>
      </c>
      <c r="R8596">
        <f t="shared" si="404"/>
        <v>0</v>
      </c>
    </row>
    <row r="8597" spans="10:18" x14ac:dyDescent="0.2">
      <c r="J8597">
        <f t="shared" si="402"/>
        <v>8595</v>
      </c>
      <c r="K8597" t="str" cm="1">
        <f t="array" ref="K8597">IFERROR(INDEX(tblClientes[Cliente],INT($J8597/ROWS(tblConsorcios[Produto]))+1),"")</f>
        <v/>
      </c>
      <c r="L8597" t="str" cm="1">
        <f t="array" ref="L8597">IFERROR(INDEX(tblConsorcios[Produto],MOD($J8597,ROWS(tblConsorcios[Produto]))+1),"")</f>
        <v>Imóvel IE380 – 240m</v>
      </c>
      <c r="M8597" s="20" cm="1">
        <f t="array" ref="M8597">IFERROR(INDEX(tblConsorcios[Valor da Carta (R$)],MOD($J8597,ROWS(tblConsorcios[Produto]))+1),"")</f>
        <v>380000</v>
      </c>
      <c r="N8597" s="2" cm="1">
        <f t="array" ref="N8597">IFERROR(INDEX(tblConsorcios[Prazo (meses)],MOD($J8597,ROWS(tblConsorcios[Produto]))+1),"")</f>
        <v>240</v>
      </c>
      <c r="O8597" s="20" cm="1">
        <f t="array" ref="O8597">IFERROR(INDEX(tblConsorcios[Parcela Mensal (R$)],MOD($J8597,ROWS(tblConsorcios[Produto]))+1),"")</f>
        <v>2039.33</v>
      </c>
      <c r="P8597" s="20" t="str" cm="1">
        <f t="array" ref="P8597">IFERROR(INDEX(tblClientes[Dividendo Mensal (R$)],INT($J8597/ROWS(tblConsorcios[Produto]))+1),"")</f>
        <v/>
      </c>
      <c r="Q8597" s="20" t="str">
        <f t="shared" si="403"/>
        <v/>
      </c>
      <c r="R8597">
        <f t="shared" si="404"/>
        <v>0</v>
      </c>
    </row>
    <row r="8598" spans="10:18" x14ac:dyDescent="0.2">
      <c r="J8598">
        <f t="shared" si="402"/>
        <v>8596</v>
      </c>
      <c r="K8598" t="str" cm="1">
        <f t="array" ref="K8598">IFERROR(INDEX(tblClientes[Cliente],INT($J8598/ROWS(tblConsorcios[Produto]))+1),"")</f>
        <v/>
      </c>
      <c r="L8598" t="str" cm="1">
        <f t="array" ref="L8598">IFERROR(INDEX(tblConsorcios[Produto],MOD($J8598,ROWS(tblConsorcios[Produto]))+1),"")</f>
        <v>Imóvel IE380 – 220m</v>
      </c>
      <c r="M8598" s="20" cm="1">
        <f t="array" ref="M8598">IFERROR(INDEX(tblConsorcios[Valor da Carta (R$)],MOD($J8598,ROWS(tblConsorcios[Produto]))+1),"")</f>
        <v>380000</v>
      </c>
      <c r="N8598" s="2" cm="1">
        <f t="array" ref="N8598">IFERROR(INDEX(tblConsorcios[Prazo (meses)],MOD($J8598,ROWS(tblConsorcios[Produto]))+1),"")</f>
        <v>220</v>
      </c>
      <c r="O8598" s="20" cm="1">
        <f t="array" ref="O8598">IFERROR(INDEX(tblConsorcios[Parcela Mensal (R$)],MOD($J8598,ROWS(tblConsorcios[Produto]))+1),"")</f>
        <v>2207.4499999999998</v>
      </c>
      <c r="P8598" s="20" t="str" cm="1">
        <f t="array" ref="P8598">IFERROR(INDEX(tblClientes[Dividendo Mensal (R$)],INT($J8598/ROWS(tblConsorcios[Produto]))+1),"")</f>
        <v/>
      </c>
      <c r="Q8598" s="20" t="str">
        <f t="shared" si="403"/>
        <v/>
      </c>
      <c r="R8598">
        <f t="shared" si="404"/>
        <v>0</v>
      </c>
    </row>
    <row r="8599" spans="10:18" x14ac:dyDescent="0.2">
      <c r="J8599">
        <f t="shared" si="402"/>
        <v>8597</v>
      </c>
      <c r="K8599" t="str" cm="1">
        <f t="array" ref="K8599">IFERROR(INDEX(tblClientes[Cliente],INT($J8599/ROWS(tblConsorcios[Produto]))+1),"")</f>
        <v/>
      </c>
      <c r="L8599" t="str" cm="1">
        <f t="array" ref="L8599">IFERROR(INDEX(tblConsorcios[Produto],MOD($J8599,ROWS(tblConsorcios[Produto]))+1),"")</f>
        <v>Imóvel IE380 – 200m</v>
      </c>
      <c r="M8599" s="20" cm="1">
        <f t="array" ref="M8599">IFERROR(INDEX(tblConsorcios[Valor da Carta (R$)],MOD($J8599,ROWS(tblConsorcios[Produto]))+1),"")</f>
        <v>380000</v>
      </c>
      <c r="N8599" s="2" cm="1">
        <f t="array" ref="N8599">IFERROR(INDEX(tblConsorcios[Prazo (meses)],MOD($J8599,ROWS(tblConsorcios[Produto]))+1),"")</f>
        <v>200</v>
      </c>
      <c r="O8599" s="20" cm="1">
        <f t="array" ref="O8599">IFERROR(INDEX(tblConsorcios[Parcela Mensal (R$)],MOD($J8599,ROWS(tblConsorcios[Produto]))+1),"")</f>
        <v>2409.1999999999998</v>
      </c>
      <c r="P8599" s="20" t="str" cm="1">
        <f t="array" ref="P8599">IFERROR(INDEX(tblClientes[Dividendo Mensal (R$)],INT($J8599/ROWS(tblConsorcios[Produto]))+1),"")</f>
        <v/>
      </c>
      <c r="Q8599" s="20" t="str">
        <f t="shared" si="403"/>
        <v/>
      </c>
      <c r="R8599">
        <f t="shared" si="404"/>
        <v>0</v>
      </c>
    </row>
    <row r="8600" spans="10:18" x14ac:dyDescent="0.2">
      <c r="J8600">
        <f t="shared" si="402"/>
        <v>8598</v>
      </c>
      <c r="K8600" t="str" cm="1">
        <f t="array" ref="K8600">IFERROR(INDEX(tblClientes[Cliente],INT($J8600/ROWS(tblConsorcios[Produto]))+1),"")</f>
        <v/>
      </c>
      <c r="L8600" t="str" cm="1">
        <f t="array" ref="L8600">IFERROR(INDEX(tblConsorcios[Produto],MOD($J8600,ROWS(tblConsorcios[Produto]))+1),"")</f>
        <v>Imóvel IE350 – 240m</v>
      </c>
      <c r="M8600" s="20" cm="1">
        <f t="array" ref="M8600">IFERROR(INDEX(tblConsorcios[Valor da Carta (R$)],MOD($J8600,ROWS(tblConsorcios[Produto]))+1),"")</f>
        <v>350000</v>
      </c>
      <c r="N8600" s="2" cm="1">
        <f t="array" ref="N8600">IFERROR(INDEX(tblConsorcios[Prazo (meses)],MOD($J8600,ROWS(tblConsorcios[Produto]))+1),"")</f>
        <v>240</v>
      </c>
      <c r="O8600" s="20" cm="1">
        <f t="array" ref="O8600">IFERROR(INDEX(tblConsorcios[Parcela Mensal (R$)],MOD($J8600,ROWS(tblConsorcios[Produto]))+1),"")</f>
        <v>1878.33</v>
      </c>
      <c r="P8600" s="20" t="str" cm="1">
        <f t="array" ref="P8600">IFERROR(INDEX(tblClientes[Dividendo Mensal (R$)],INT($J8600/ROWS(tblConsorcios[Produto]))+1),"")</f>
        <v/>
      </c>
      <c r="Q8600" s="20" t="str">
        <f t="shared" si="403"/>
        <v/>
      </c>
      <c r="R8600">
        <f t="shared" si="404"/>
        <v>0</v>
      </c>
    </row>
    <row r="8601" spans="10:18" x14ac:dyDescent="0.2">
      <c r="J8601">
        <f t="shared" si="402"/>
        <v>8599</v>
      </c>
      <c r="K8601" t="str" cm="1">
        <f t="array" ref="K8601">IFERROR(INDEX(tblClientes[Cliente],INT($J8601/ROWS(tblConsorcios[Produto]))+1),"")</f>
        <v/>
      </c>
      <c r="L8601" t="str" cm="1">
        <f t="array" ref="L8601">IFERROR(INDEX(tblConsorcios[Produto],MOD($J8601,ROWS(tblConsorcios[Produto]))+1),"")</f>
        <v>Imóvel IE350 – 220m</v>
      </c>
      <c r="M8601" s="20" cm="1">
        <f t="array" ref="M8601">IFERROR(INDEX(tblConsorcios[Valor da Carta (R$)],MOD($J8601,ROWS(tblConsorcios[Produto]))+1),"")</f>
        <v>350000</v>
      </c>
      <c r="N8601" s="2" cm="1">
        <f t="array" ref="N8601">IFERROR(INDEX(tblConsorcios[Prazo (meses)],MOD($J8601,ROWS(tblConsorcios[Produto]))+1),"")</f>
        <v>220</v>
      </c>
      <c r="O8601" s="20" cm="1">
        <f t="array" ref="O8601">IFERROR(INDEX(tblConsorcios[Parcela Mensal (R$)],MOD($J8601,ROWS(tblConsorcios[Produto]))+1),"")</f>
        <v>2033.18</v>
      </c>
      <c r="P8601" s="20" t="str" cm="1">
        <f t="array" ref="P8601">IFERROR(INDEX(tblClientes[Dividendo Mensal (R$)],INT($J8601/ROWS(tblConsorcios[Produto]))+1),"")</f>
        <v/>
      </c>
      <c r="Q8601" s="20" t="str">
        <f t="shared" si="403"/>
        <v/>
      </c>
      <c r="R8601">
        <f t="shared" si="404"/>
        <v>0</v>
      </c>
    </row>
    <row r="8602" spans="10:18" x14ac:dyDescent="0.2">
      <c r="J8602">
        <f t="shared" si="402"/>
        <v>8600</v>
      </c>
      <c r="K8602" t="str" cm="1">
        <f t="array" ref="K8602">IFERROR(INDEX(tblClientes[Cliente],INT($J8602/ROWS(tblConsorcios[Produto]))+1),"")</f>
        <v/>
      </c>
      <c r="L8602" t="str" cm="1">
        <f t="array" ref="L8602">IFERROR(INDEX(tblConsorcios[Produto],MOD($J8602,ROWS(tblConsorcios[Produto]))+1),"")</f>
        <v>Imóvel IE350 – 200m</v>
      </c>
      <c r="M8602" s="20" cm="1">
        <f t="array" ref="M8602">IFERROR(INDEX(tblConsorcios[Valor da Carta (R$)],MOD($J8602,ROWS(tblConsorcios[Produto]))+1),"")</f>
        <v>350000</v>
      </c>
      <c r="N8602" s="2" cm="1">
        <f t="array" ref="N8602">IFERROR(INDEX(tblConsorcios[Prazo (meses)],MOD($J8602,ROWS(tblConsorcios[Produto]))+1),"")</f>
        <v>200</v>
      </c>
      <c r="O8602" s="20" cm="1">
        <f t="array" ref="O8602">IFERROR(INDEX(tblConsorcios[Parcela Mensal (R$)],MOD($J8602,ROWS(tblConsorcios[Produto]))+1),"")</f>
        <v>2219</v>
      </c>
      <c r="P8602" s="20" t="str" cm="1">
        <f t="array" ref="P8602">IFERROR(INDEX(tblClientes[Dividendo Mensal (R$)],INT($J8602/ROWS(tblConsorcios[Produto]))+1),"")</f>
        <v/>
      </c>
      <c r="Q8602" s="20" t="str">
        <f t="shared" si="403"/>
        <v/>
      </c>
      <c r="R8602">
        <f t="shared" si="404"/>
        <v>0</v>
      </c>
    </row>
    <row r="8603" spans="10:18" x14ac:dyDescent="0.2">
      <c r="J8603">
        <f t="shared" si="402"/>
        <v>8601</v>
      </c>
      <c r="K8603" t="str" cm="1">
        <f t="array" ref="K8603">IFERROR(INDEX(tblClientes[Cliente],INT($J8603/ROWS(tblConsorcios[Produto]))+1),"")</f>
        <v/>
      </c>
      <c r="L8603" t="str" cm="1">
        <f t="array" ref="L8603">IFERROR(INDEX(tblConsorcios[Produto],MOD($J8603,ROWS(tblConsorcios[Produto]))+1),"")</f>
        <v>Imóvel IE330 – 240m</v>
      </c>
      <c r="M8603" s="20" cm="1">
        <f t="array" ref="M8603">IFERROR(INDEX(tblConsorcios[Valor da Carta (R$)],MOD($J8603,ROWS(tblConsorcios[Produto]))+1),"")</f>
        <v>330000</v>
      </c>
      <c r="N8603" s="2" cm="1">
        <f t="array" ref="N8603">IFERROR(INDEX(tblConsorcios[Prazo (meses)],MOD($J8603,ROWS(tblConsorcios[Produto]))+1),"")</f>
        <v>240</v>
      </c>
      <c r="O8603" s="20" cm="1">
        <f t="array" ref="O8603">IFERROR(INDEX(tblConsorcios[Parcela Mensal (R$)],MOD($J8603,ROWS(tblConsorcios[Produto]))+1),"")</f>
        <v>1771</v>
      </c>
      <c r="P8603" s="20" t="str" cm="1">
        <f t="array" ref="P8603">IFERROR(INDEX(tblClientes[Dividendo Mensal (R$)],INT($J8603/ROWS(tblConsorcios[Produto]))+1),"")</f>
        <v/>
      </c>
      <c r="Q8603" s="20" t="str">
        <f t="shared" si="403"/>
        <v/>
      </c>
      <c r="R8603">
        <f t="shared" si="404"/>
        <v>0</v>
      </c>
    </row>
    <row r="8604" spans="10:18" x14ac:dyDescent="0.2">
      <c r="J8604">
        <f t="shared" si="402"/>
        <v>8602</v>
      </c>
      <c r="K8604" t="str" cm="1">
        <f t="array" ref="K8604">IFERROR(INDEX(tblClientes[Cliente],INT($J8604/ROWS(tblConsorcios[Produto]))+1),"")</f>
        <v/>
      </c>
      <c r="L8604" t="str" cm="1">
        <f t="array" ref="L8604">IFERROR(INDEX(tblConsorcios[Produto],MOD($J8604,ROWS(tblConsorcios[Produto]))+1),"")</f>
        <v>Imóvel IE330 – 220m</v>
      </c>
      <c r="M8604" s="20" cm="1">
        <f t="array" ref="M8604">IFERROR(INDEX(tblConsorcios[Valor da Carta (R$)],MOD($J8604,ROWS(tblConsorcios[Produto]))+1),"")</f>
        <v>330000</v>
      </c>
      <c r="N8604" s="2" cm="1">
        <f t="array" ref="N8604">IFERROR(INDEX(tblConsorcios[Prazo (meses)],MOD($J8604,ROWS(tblConsorcios[Produto]))+1),"")</f>
        <v>220</v>
      </c>
      <c r="O8604" s="20" cm="1">
        <f t="array" ref="O8604">IFERROR(INDEX(tblConsorcios[Parcela Mensal (R$)],MOD($J8604,ROWS(tblConsorcios[Produto]))+1),"")</f>
        <v>1917</v>
      </c>
      <c r="P8604" s="20" t="str" cm="1">
        <f t="array" ref="P8604">IFERROR(INDEX(tblClientes[Dividendo Mensal (R$)],INT($J8604/ROWS(tblConsorcios[Produto]))+1),"")</f>
        <v/>
      </c>
      <c r="Q8604" s="20" t="str">
        <f t="shared" si="403"/>
        <v/>
      </c>
      <c r="R8604">
        <f t="shared" si="404"/>
        <v>0</v>
      </c>
    </row>
    <row r="8605" spans="10:18" x14ac:dyDescent="0.2">
      <c r="J8605">
        <f t="shared" si="402"/>
        <v>8603</v>
      </c>
      <c r="K8605" t="str" cm="1">
        <f t="array" ref="K8605">IFERROR(INDEX(tblClientes[Cliente],INT($J8605/ROWS(tblConsorcios[Produto]))+1),"")</f>
        <v/>
      </c>
      <c r="L8605" t="str" cm="1">
        <f t="array" ref="L8605">IFERROR(INDEX(tblConsorcios[Produto],MOD($J8605,ROWS(tblConsorcios[Produto]))+1),"")</f>
        <v>Imóvel IE330 – 200m</v>
      </c>
      <c r="M8605" s="20" cm="1">
        <f t="array" ref="M8605">IFERROR(INDEX(tblConsorcios[Valor da Carta (R$)],MOD($J8605,ROWS(tblConsorcios[Produto]))+1),"")</f>
        <v>330000</v>
      </c>
      <c r="N8605" s="2" cm="1">
        <f t="array" ref="N8605">IFERROR(INDEX(tblConsorcios[Prazo (meses)],MOD($J8605,ROWS(tblConsorcios[Produto]))+1),"")</f>
        <v>200</v>
      </c>
      <c r="O8605" s="20" cm="1">
        <f t="array" ref="O8605">IFERROR(INDEX(tblConsorcios[Parcela Mensal (R$)],MOD($J8605,ROWS(tblConsorcios[Produto]))+1),"")</f>
        <v>2092.1999999999998</v>
      </c>
      <c r="P8605" s="20" t="str" cm="1">
        <f t="array" ref="P8605">IFERROR(INDEX(tblClientes[Dividendo Mensal (R$)],INT($J8605/ROWS(tblConsorcios[Produto]))+1),"")</f>
        <v/>
      </c>
      <c r="Q8605" s="20" t="str">
        <f t="shared" si="403"/>
        <v/>
      </c>
      <c r="R8605">
        <f t="shared" si="404"/>
        <v>0</v>
      </c>
    </row>
    <row r="8606" spans="10:18" x14ac:dyDescent="0.2">
      <c r="J8606">
        <f t="shared" si="402"/>
        <v>8604</v>
      </c>
      <c r="K8606" t="str" cm="1">
        <f t="array" ref="K8606">IFERROR(INDEX(tblClientes[Cliente],INT($J8606/ROWS(tblConsorcios[Produto]))+1),"")</f>
        <v/>
      </c>
      <c r="L8606" t="str" cm="1">
        <f t="array" ref="L8606">IFERROR(INDEX(tblConsorcios[Produto],MOD($J8606,ROWS(tblConsorcios[Produto]))+1),"")</f>
        <v>Imóvel IE300 – 240m</v>
      </c>
      <c r="M8606" s="20" cm="1">
        <f t="array" ref="M8606">IFERROR(INDEX(tblConsorcios[Valor da Carta (R$)],MOD($J8606,ROWS(tblConsorcios[Produto]))+1),"")</f>
        <v>300000</v>
      </c>
      <c r="N8606" s="2" cm="1">
        <f t="array" ref="N8606">IFERROR(INDEX(tblConsorcios[Prazo (meses)],MOD($J8606,ROWS(tblConsorcios[Produto]))+1),"")</f>
        <v>240</v>
      </c>
      <c r="O8606" s="20" cm="1">
        <f t="array" ref="O8606">IFERROR(INDEX(tblConsorcios[Parcela Mensal (R$)],MOD($J8606,ROWS(tblConsorcios[Produto]))+1),"")</f>
        <v>1610</v>
      </c>
      <c r="P8606" s="20" t="str" cm="1">
        <f t="array" ref="P8606">IFERROR(INDEX(tblClientes[Dividendo Mensal (R$)],INT($J8606/ROWS(tblConsorcios[Produto]))+1),"")</f>
        <v/>
      </c>
      <c r="Q8606" s="20" t="str">
        <f t="shared" si="403"/>
        <v/>
      </c>
      <c r="R8606">
        <f t="shared" si="404"/>
        <v>0</v>
      </c>
    </row>
    <row r="8607" spans="10:18" x14ac:dyDescent="0.2">
      <c r="J8607">
        <f t="shared" si="402"/>
        <v>8605</v>
      </c>
      <c r="K8607" t="str" cm="1">
        <f t="array" ref="K8607">IFERROR(INDEX(tblClientes[Cliente],INT($J8607/ROWS(tblConsorcios[Produto]))+1),"")</f>
        <v/>
      </c>
      <c r="L8607" t="str" cm="1">
        <f t="array" ref="L8607">IFERROR(INDEX(tblConsorcios[Produto],MOD($J8607,ROWS(tblConsorcios[Produto]))+1),"")</f>
        <v>Imóvel IE300 – 220m</v>
      </c>
      <c r="M8607" s="20" cm="1">
        <f t="array" ref="M8607">IFERROR(INDEX(tblConsorcios[Valor da Carta (R$)],MOD($J8607,ROWS(tblConsorcios[Produto]))+1),"")</f>
        <v>300000</v>
      </c>
      <c r="N8607" s="2" cm="1">
        <f t="array" ref="N8607">IFERROR(INDEX(tblConsorcios[Prazo (meses)],MOD($J8607,ROWS(tblConsorcios[Produto]))+1),"")</f>
        <v>220</v>
      </c>
      <c r="O8607" s="20" cm="1">
        <f t="array" ref="O8607">IFERROR(INDEX(tblConsorcios[Parcela Mensal (R$)],MOD($J8607,ROWS(tblConsorcios[Produto]))+1),"")</f>
        <v>1742.73</v>
      </c>
      <c r="P8607" s="20" t="str" cm="1">
        <f t="array" ref="P8607">IFERROR(INDEX(tblClientes[Dividendo Mensal (R$)],INT($J8607/ROWS(tblConsorcios[Produto]))+1),"")</f>
        <v/>
      </c>
      <c r="Q8607" s="20" t="str">
        <f t="shared" si="403"/>
        <v/>
      </c>
      <c r="R8607">
        <f t="shared" si="404"/>
        <v>0</v>
      </c>
    </row>
    <row r="8608" spans="10:18" x14ac:dyDescent="0.2">
      <c r="J8608">
        <f t="shared" si="402"/>
        <v>8606</v>
      </c>
      <c r="K8608" t="str" cm="1">
        <f t="array" ref="K8608">IFERROR(INDEX(tblClientes[Cliente],INT($J8608/ROWS(tblConsorcios[Produto]))+1),"")</f>
        <v/>
      </c>
      <c r="L8608" t="str" cm="1">
        <f t="array" ref="L8608">IFERROR(INDEX(tblConsorcios[Produto],MOD($J8608,ROWS(tblConsorcios[Produto]))+1),"")</f>
        <v>Imóvel IE300 – 200m</v>
      </c>
      <c r="M8608" s="20" cm="1">
        <f t="array" ref="M8608">IFERROR(INDEX(tblConsorcios[Valor da Carta (R$)],MOD($J8608,ROWS(tblConsorcios[Produto]))+1),"")</f>
        <v>300000</v>
      </c>
      <c r="N8608" s="2" cm="1">
        <f t="array" ref="N8608">IFERROR(INDEX(tblConsorcios[Prazo (meses)],MOD($J8608,ROWS(tblConsorcios[Produto]))+1),"")</f>
        <v>200</v>
      </c>
      <c r="O8608" s="20" cm="1">
        <f t="array" ref="O8608">IFERROR(INDEX(tblConsorcios[Parcela Mensal (R$)],MOD($J8608,ROWS(tblConsorcios[Produto]))+1),"")</f>
        <v>1902</v>
      </c>
      <c r="P8608" s="20" t="str" cm="1">
        <f t="array" ref="P8608">IFERROR(INDEX(tblClientes[Dividendo Mensal (R$)],INT($J8608/ROWS(tblConsorcios[Produto]))+1),"")</f>
        <v/>
      </c>
      <c r="Q8608" s="20" t="str">
        <f t="shared" si="403"/>
        <v/>
      </c>
      <c r="R8608">
        <f t="shared" si="404"/>
        <v>0</v>
      </c>
    </row>
    <row r="8609" spans="10:18" x14ac:dyDescent="0.2">
      <c r="J8609">
        <f t="shared" si="402"/>
        <v>8607</v>
      </c>
      <c r="K8609" t="str" cm="1">
        <f t="array" ref="K8609">IFERROR(INDEX(tblClientes[Cliente],INT($J8609/ROWS(tblConsorcios[Produto]))+1),"")</f>
        <v/>
      </c>
      <c r="L8609" t="str" cm="1">
        <f t="array" ref="L8609">IFERROR(INDEX(tblConsorcios[Produto],MOD($J8609,ROWS(tblConsorcios[Produto]))+1),"")</f>
        <v>Imóvel IE240 – 240m</v>
      </c>
      <c r="M8609" s="20" cm="1">
        <f t="array" ref="M8609">IFERROR(INDEX(tblConsorcios[Valor da Carta (R$)],MOD($J8609,ROWS(tblConsorcios[Produto]))+1),"")</f>
        <v>240000</v>
      </c>
      <c r="N8609" s="2" cm="1">
        <f t="array" ref="N8609">IFERROR(INDEX(tblConsorcios[Prazo (meses)],MOD($J8609,ROWS(tblConsorcios[Produto]))+1),"")</f>
        <v>240</v>
      </c>
      <c r="O8609" s="20" cm="1">
        <f t="array" ref="O8609">IFERROR(INDEX(tblConsorcios[Parcela Mensal (R$)],MOD($J8609,ROWS(tblConsorcios[Produto]))+1),"")</f>
        <v>1288</v>
      </c>
      <c r="P8609" s="20" t="str" cm="1">
        <f t="array" ref="P8609">IFERROR(INDEX(tblClientes[Dividendo Mensal (R$)],INT($J8609/ROWS(tblConsorcios[Produto]))+1),"")</f>
        <v/>
      </c>
      <c r="Q8609" s="20" t="str">
        <f t="shared" si="403"/>
        <v/>
      </c>
      <c r="R8609">
        <f t="shared" si="404"/>
        <v>0</v>
      </c>
    </row>
    <row r="8610" spans="10:18" x14ac:dyDescent="0.2">
      <c r="J8610">
        <f t="shared" si="402"/>
        <v>8608</v>
      </c>
      <c r="K8610" t="str" cm="1">
        <f t="array" ref="K8610">IFERROR(INDEX(tblClientes[Cliente],INT($J8610/ROWS(tblConsorcios[Produto]))+1),"")</f>
        <v/>
      </c>
      <c r="L8610" t="str" cm="1">
        <f t="array" ref="L8610">IFERROR(INDEX(tblConsorcios[Produto],MOD($J8610,ROWS(tblConsorcios[Produto]))+1),"")</f>
        <v>Imóvel IE240 – 220m</v>
      </c>
      <c r="M8610" s="20" cm="1">
        <f t="array" ref="M8610">IFERROR(INDEX(tblConsorcios[Valor da Carta (R$)],MOD($J8610,ROWS(tblConsorcios[Produto]))+1),"")</f>
        <v>240000</v>
      </c>
      <c r="N8610" s="2" cm="1">
        <f t="array" ref="N8610">IFERROR(INDEX(tblConsorcios[Prazo (meses)],MOD($J8610,ROWS(tblConsorcios[Produto]))+1),"")</f>
        <v>220</v>
      </c>
      <c r="O8610" s="20" cm="1">
        <f t="array" ref="O8610">IFERROR(INDEX(tblConsorcios[Parcela Mensal (R$)],MOD($J8610,ROWS(tblConsorcios[Produto]))+1),"")</f>
        <v>1394.18</v>
      </c>
      <c r="P8610" s="20" t="str" cm="1">
        <f t="array" ref="P8610">IFERROR(INDEX(tblClientes[Dividendo Mensal (R$)],INT($J8610/ROWS(tblConsorcios[Produto]))+1),"")</f>
        <v/>
      </c>
      <c r="Q8610" s="20" t="str">
        <f t="shared" si="403"/>
        <v/>
      </c>
      <c r="R8610">
        <f t="shared" si="404"/>
        <v>0</v>
      </c>
    </row>
    <row r="8611" spans="10:18" x14ac:dyDescent="0.2">
      <c r="J8611">
        <f t="shared" si="402"/>
        <v>8609</v>
      </c>
      <c r="K8611" t="str" cm="1">
        <f t="array" ref="K8611">IFERROR(INDEX(tblClientes[Cliente],INT($J8611/ROWS(tblConsorcios[Produto]))+1),"")</f>
        <v/>
      </c>
      <c r="L8611" t="str" cm="1">
        <f t="array" ref="L8611">IFERROR(INDEX(tblConsorcios[Produto],MOD($J8611,ROWS(tblConsorcios[Produto]))+1),"")</f>
        <v>Imóvel IE240 – 200m</v>
      </c>
      <c r="M8611" s="20" cm="1">
        <f t="array" ref="M8611">IFERROR(INDEX(tblConsorcios[Valor da Carta (R$)],MOD($J8611,ROWS(tblConsorcios[Produto]))+1),"")</f>
        <v>240000</v>
      </c>
      <c r="N8611" s="2" cm="1">
        <f t="array" ref="N8611">IFERROR(INDEX(tblConsorcios[Prazo (meses)],MOD($J8611,ROWS(tblConsorcios[Produto]))+1),"")</f>
        <v>200</v>
      </c>
      <c r="O8611" s="20" cm="1">
        <f t="array" ref="O8611">IFERROR(INDEX(tblConsorcios[Parcela Mensal (R$)],MOD($J8611,ROWS(tblConsorcios[Produto]))+1),"")</f>
        <v>1521.6</v>
      </c>
      <c r="P8611" s="20" t="str" cm="1">
        <f t="array" ref="P8611">IFERROR(INDEX(tblClientes[Dividendo Mensal (R$)],INT($J8611/ROWS(tblConsorcios[Produto]))+1),"")</f>
        <v/>
      </c>
      <c r="Q8611" s="20" t="str">
        <f t="shared" si="403"/>
        <v/>
      </c>
      <c r="R8611">
        <f t="shared" si="404"/>
        <v>0</v>
      </c>
    </row>
    <row r="8612" spans="10:18" x14ac:dyDescent="0.2">
      <c r="J8612">
        <f t="shared" si="402"/>
        <v>8610</v>
      </c>
      <c r="K8612" t="str" cm="1">
        <f t="array" ref="K8612">IFERROR(INDEX(tblClientes[Cliente],INT($J8612/ROWS(tblConsorcios[Produto]))+1),"")</f>
        <v/>
      </c>
      <c r="L8612" t="str" cm="1">
        <f t="array" ref="L8612">IFERROR(INDEX(tblConsorcios[Produto],MOD($J8612,ROWS(tblConsorcios[Produto]))+1),"")</f>
        <v>Imóvel IE230 – 240m</v>
      </c>
      <c r="M8612" s="20" cm="1">
        <f t="array" ref="M8612">IFERROR(INDEX(tblConsorcios[Valor da Carta (R$)],MOD($J8612,ROWS(tblConsorcios[Produto]))+1),"")</f>
        <v>230000</v>
      </c>
      <c r="N8612" s="2" cm="1">
        <f t="array" ref="N8612">IFERROR(INDEX(tblConsorcios[Prazo (meses)],MOD($J8612,ROWS(tblConsorcios[Produto]))+1),"")</f>
        <v>240</v>
      </c>
      <c r="O8612" s="20" cm="1">
        <f t="array" ref="O8612">IFERROR(INDEX(tblConsorcios[Parcela Mensal (R$)],MOD($J8612,ROWS(tblConsorcios[Produto]))+1),"")</f>
        <v>1234.33</v>
      </c>
      <c r="P8612" s="20" t="str" cm="1">
        <f t="array" ref="P8612">IFERROR(INDEX(tblClientes[Dividendo Mensal (R$)],INT($J8612/ROWS(tblConsorcios[Produto]))+1),"")</f>
        <v/>
      </c>
      <c r="Q8612" s="20" t="str">
        <f t="shared" si="403"/>
        <v/>
      </c>
      <c r="R8612">
        <f t="shared" si="404"/>
        <v>0</v>
      </c>
    </row>
    <row r="8613" spans="10:18" x14ac:dyDescent="0.2">
      <c r="J8613">
        <f t="shared" si="402"/>
        <v>8611</v>
      </c>
      <c r="K8613" t="str" cm="1">
        <f t="array" ref="K8613">IFERROR(INDEX(tblClientes[Cliente],INT($J8613/ROWS(tblConsorcios[Produto]))+1),"")</f>
        <v/>
      </c>
      <c r="L8613" t="str" cm="1">
        <f t="array" ref="L8613">IFERROR(INDEX(tblConsorcios[Produto],MOD($J8613,ROWS(tblConsorcios[Produto]))+1),"")</f>
        <v>Imóvel IE230 – 220m</v>
      </c>
      <c r="M8613" s="20" cm="1">
        <f t="array" ref="M8613">IFERROR(INDEX(tblConsorcios[Valor da Carta (R$)],MOD($J8613,ROWS(tblConsorcios[Produto]))+1),"")</f>
        <v>230000</v>
      </c>
      <c r="N8613" s="2" cm="1">
        <f t="array" ref="N8613">IFERROR(INDEX(tblConsorcios[Prazo (meses)],MOD($J8613,ROWS(tblConsorcios[Produto]))+1),"")</f>
        <v>220</v>
      </c>
      <c r="O8613" s="20" cm="1">
        <f t="array" ref="O8613">IFERROR(INDEX(tblConsorcios[Parcela Mensal (R$)],MOD($J8613,ROWS(tblConsorcios[Produto]))+1),"")</f>
        <v>1336.09</v>
      </c>
      <c r="P8613" s="20" t="str" cm="1">
        <f t="array" ref="P8613">IFERROR(INDEX(tblClientes[Dividendo Mensal (R$)],INT($J8613/ROWS(tblConsorcios[Produto]))+1),"")</f>
        <v/>
      </c>
      <c r="Q8613" s="20" t="str">
        <f t="shared" si="403"/>
        <v/>
      </c>
      <c r="R8613">
        <f t="shared" si="404"/>
        <v>0</v>
      </c>
    </row>
    <row r="8614" spans="10:18" x14ac:dyDescent="0.2">
      <c r="J8614">
        <f t="shared" si="402"/>
        <v>8612</v>
      </c>
      <c r="K8614" t="str" cm="1">
        <f t="array" ref="K8614">IFERROR(INDEX(tblClientes[Cliente],INT($J8614/ROWS(tblConsorcios[Produto]))+1),"")</f>
        <v/>
      </c>
      <c r="L8614" t="str" cm="1">
        <f t="array" ref="L8614">IFERROR(INDEX(tblConsorcios[Produto],MOD($J8614,ROWS(tblConsorcios[Produto]))+1),"")</f>
        <v>Imóvel IE230 – 200m</v>
      </c>
      <c r="M8614" s="20" cm="1">
        <f t="array" ref="M8614">IFERROR(INDEX(tblConsorcios[Valor da Carta (R$)],MOD($J8614,ROWS(tblConsorcios[Produto]))+1),"")</f>
        <v>230000</v>
      </c>
      <c r="N8614" s="2" cm="1">
        <f t="array" ref="N8614">IFERROR(INDEX(tblConsorcios[Prazo (meses)],MOD($J8614,ROWS(tblConsorcios[Produto]))+1),"")</f>
        <v>200</v>
      </c>
      <c r="O8614" s="20" cm="1">
        <f t="array" ref="O8614">IFERROR(INDEX(tblConsorcios[Parcela Mensal (R$)],MOD($J8614,ROWS(tblConsorcios[Produto]))+1),"")</f>
        <v>1458.2</v>
      </c>
      <c r="P8614" s="20" t="str" cm="1">
        <f t="array" ref="P8614">IFERROR(INDEX(tblClientes[Dividendo Mensal (R$)],INT($J8614/ROWS(tblConsorcios[Produto]))+1),"")</f>
        <v/>
      </c>
      <c r="Q8614" s="20" t="str">
        <f t="shared" si="403"/>
        <v/>
      </c>
      <c r="R8614">
        <f t="shared" si="404"/>
        <v>0</v>
      </c>
    </row>
    <row r="8615" spans="10:18" x14ac:dyDescent="0.2">
      <c r="J8615">
        <f t="shared" si="402"/>
        <v>8613</v>
      </c>
      <c r="K8615" t="str" cm="1">
        <f t="array" ref="K8615">IFERROR(INDEX(tblClientes[Cliente],INT($J8615/ROWS(tblConsorcios[Produto]))+1),"")</f>
        <v/>
      </c>
      <c r="L8615" t="str" cm="1">
        <f t="array" ref="L8615">IFERROR(INDEX(tblConsorcios[Produto],MOD($J8615,ROWS(tblConsorcios[Produto]))+1),"")</f>
        <v>Imóvel IE220 – 240m</v>
      </c>
      <c r="M8615" s="20" cm="1">
        <f t="array" ref="M8615">IFERROR(INDEX(tblConsorcios[Valor da Carta (R$)],MOD($J8615,ROWS(tblConsorcios[Produto]))+1),"")</f>
        <v>220000</v>
      </c>
      <c r="N8615" s="2" cm="1">
        <f t="array" ref="N8615">IFERROR(INDEX(tblConsorcios[Prazo (meses)],MOD($J8615,ROWS(tblConsorcios[Produto]))+1),"")</f>
        <v>240</v>
      </c>
      <c r="O8615" s="20" cm="1">
        <f t="array" ref="O8615">IFERROR(INDEX(tblConsorcios[Parcela Mensal (R$)],MOD($J8615,ROWS(tblConsorcios[Produto]))+1),"")</f>
        <v>1180.67</v>
      </c>
      <c r="P8615" s="20" t="str" cm="1">
        <f t="array" ref="P8615">IFERROR(INDEX(tblClientes[Dividendo Mensal (R$)],INT($J8615/ROWS(tblConsorcios[Produto]))+1),"")</f>
        <v/>
      </c>
      <c r="Q8615" s="20" t="str">
        <f t="shared" si="403"/>
        <v/>
      </c>
      <c r="R8615">
        <f t="shared" si="404"/>
        <v>0</v>
      </c>
    </row>
    <row r="8616" spans="10:18" x14ac:dyDescent="0.2">
      <c r="J8616">
        <f t="shared" si="402"/>
        <v>8614</v>
      </c>
      <c r="K8616" t="str" cm="1">
        <f t="array" ref="K8616">IFERROR(INDEX(tblClientes[Cliente],INT($J8616/ROWS(tblConsorcios[Produto]))+1),"")</f>
        <v/>
      </c>
      <c r="L8616" t="str" cm="1">
        <f t="array" ref="L8616">IFERROR(INDEX(tblConsorcios[Produto],MOD($J8616,ROWS(tblConsorcios[Produto]))+1),"")</f>
        <v>Imóvel IE220 – 220m</v>
      </c>
      <c r="M8616" s="20" cm="1">
        <f t="array" ref="M8616">IFERROR(INDEX(tblConsorcios[Valor da Carta (R$)],MOD($J8616,ROWS(tblConsorcios[Produto]))+1),"")</f>
        <v>220000</v>
      </c>
      <c r="N8616" s="2" cm="1">
        <f t="array" ref="N8616">IFERROR(INDEX(tblConsorcios[Prazo (meses)],MOD($J8616,ROWS(tblConsorcios[Produto]))+1),"")</f>
        <v>220</v>
      </c>
      <c r="O8616" s="20" cm="1">
        <f t="array" ref="O8616">IFERROR(INDEX(tblConsorcios[Parcela Mensal (R$)],MOD($J8616,ROWS(tblConsorcios[Produto]))+1),"")</f>
        <v>1278</v>
      </c>
      <c r="P8616" s="20" t="str" cm="1">
        <f t="array" ref="P8616">IFERROR(INDEX(tblClientes[Dividendo Mensal (R$)],INT($J8616/ROWS(tblConsorcios[Produto]))+1),"")</f>
        <v/>
      </c>
      <c r="Q8616" s="20" t="str">
        <f t="shared" si="403"/>
        <v/>
      </c>
      <c r="R8616">
        <f t="shared" si="404"/>
        <v>0</v>
      </c>
    </row>
    <row r="8617" spans="10:18" x14ac:dyDescent="0.2">
      <c r="J8617">
        <f t="shared" si="402"/>
        <v>8615</v>
      </c>
      <c r="K8617" t="str" cm="1">
        <f t="array" ref="K8617">IFERROR(INDEX(tblClientes[Cliente],INT($J8617/ROWS(tblConsorcios[Produto]))+1),"")</f>
        <v/>
      </c>
      <c r="L8617" t="str" cm="1">
        <f t="array" ref="L8617">IFERROR(INDEX(tblConsorcios[Produto],MOD($J8617,ROWS(tblConsorcios[Produto]))+1),"")</f>
        <v>Imóvel IE220 – 200m</v>
      </c>
      <c r="M8617" s="20" cm="1">
        <f t="array" ref="M8617">IFERROR(INDEX(tblConsorcios[Valor da Carta (R$)],MOD($J8617,ROWS(tblConsorcios[Produto]))+1),"")</f>
        <v>220000</v>
      </c>
      <c r="N8617" s="2" cm="1">
        <f t="array" ref="N8617">IFERROR(INDEX(tblConsorcios[Prazo (meses)],MOD($J8617,ROWS(tblConsorcios[Produto]))+1),"")</f>
        <v>200</v>
      </c>
      <c r="O8617" s="20" cm="1">
        <f t="array" ref="O8617">IFERROR(INDEX(tblConsorcios[Parcela Mensal (R$)],MOD($J8617,ROWS(tblConsorcios[Produto]))+1),"")</f>
        <v>1394.8</v>
      </c>
      <c r="P8617" s="20" t="str" cm="1">
        <f t="array" ref="P8617">IFERROR(INDEX(tblClientes[Dividendo Mensal (R$)],INT($J8617/ROWS(tblConsorcios[Produto]))+1),"")</f>
        <v/>
      </c>
      <c r="Q8617" s="20" t="str">
        <f t="shared" si="403"/>
        <v/>
      </c>
      <c r="R8617">
        <f t="shared" si="404"/>
        <v>0</v>
      </c>
    </row>
    <row r="8618" spans="10:18" x14ac:dyDescent="0.2">
      <c r="J8618">
        <f t="shared" si="402"/>
        <v>8616</v>
      </c>
      <c r="K8618" t="str" cm="1">
        <f t="array" ref="K8618">IFERROR(INDEX(tblClientes[Cliente],INT($J8618/ROWS(tblConsorcios[Produto]))+1),"")</f>
        <v/>
      </c>
      <c r="L8618" t="str" cm="1">
        <f t="array" ref="L8618">IFERROR(INDEX(tblConsorcios[Produto],MOD($J8618,ROWS(tblConsorcios[Produto]))+1),"")</f>
        <v>Imóvel IE200 – 240m</v>
      </c>
      <c r="M8618" s="20" cm="1">
        <f t="array" ref="M8618">IFERROR(INDEX(tblConsorcios[Valor da Carta (R$)],MOD($J8618,ROWS(tblConsorcios[Produto]))+1),"")</f>
        <v>200000</v>
      </c>
      <c r="N8618" s="2" cm="1">
        <f t="array" ref="N8618">IFERROR(INDEX(tblConsorcios[Prazo (meses)],MOD($J8618,ROWS(tblConsorcios[Produto]))+1),"")</f>
        <v>240</v>
      </c>
      <c r="O8618" s="20" cm="1">
        <f t="array" ref="O8618">IFERROR(INDEX(tblConsorcios[Parcela Mensal (R$)],MOD($J8618,ROWS(tblConsorcios[Produto]))+1),"")</f>
        <v>1073.33</v>
      </c>
      <c r="P8618" s="20" t="str" cm="1">
        <f t="array" ref="P8618">IFERROR(INDEX(tblClientes[Dividendo Mensal (R$)],INT($J8618/ROWS(tblConsorcios[Produto]))+1),"")</f>
        <v/>
      </c>
      <c r="Q8618" s="20" t="str">
        <f t="shared" si="403"/>
        <v/>
      </c>
      <c r="R8618">
        <f t="shared" si="404"/>
        <v>0</v>
      </c>
    </row>
    <row r="8619" spans="10:18" x14ac:dyDescent="0.2">
      <c r="J8619">
        <f t="shared" si="402"/>
        <v>8617</v>
      </c>
      <c r="K8619" t="str" cm="1">
        <f t="array" ref="K8619">IFERROR(INDEX(tblClientes[Cliente],INT($J8619/ROWS(tblConsorcios[Produto]))+1),"")</f>
        <v/>
      </c>
      <c r="L8619" t="str" cm="1">
        <f t="array" ref="L8619">IFERROR(INDEX(tblConsorcios[Produto],MOD($J8619,ROWS(tblConsorcios[Produto]))+1),"")</f>
        <v>Imóvel IE200 – 220m</v>
      </c>
      <c r="M8619" s="20" cm="1">
        <f t="array" ref="M8619">IFERROR(INDEX(tblConsorcios[Valor da Carta (R$)],MOD($J8619,ROWS(tblConsorcios[Produto]))+1),"")</f>
        <v>200000</v>
      </c>
      <c r="N8619" s="2" cm="1">
        <f t="array" ref="N8619">IFERROR(INDEX(tblConsorcios[Prazo (meses)],MOD($J8619,ROWS(tblConsorcios[Produto]))+1),"")</f>
        <v>220</v>
      </c>
      <c r="O8619" s="20" cm="1">
        <f t="array" ref="O8619">IFERROR(INDEX(tblConsorcios[Parcela Mensal (R$)],MOD($J8619,ROWS(tblConsorcios[Produto]))+1),"")</f>
        <v>1161.82</v>
      </c>
      <c r="P8619" s="20" t="str" cm="1">
        <f t="array" ref="P8619">IFERROR(INDEX(tblClientes[Dividendo Mensal (R$)],INT($J8619/ROWS(tblConsorcios[Produto]))+1),"")</f>
        <v/>
      </c>
      <c r="Q8619" s="20" t="str">
        <f t="shared" si="403"/>
        <v/>
      </c>
      <c r="R8619">
        <f t="shared" si="404"/>
        <v>0</v>
      </c>
    </row>
    <row r="8620" spans="10:18" x14ac:dyDescent="0.2">
      <c r="J8620">
        <f t="shared" si="402"/>
        <v>8618</v>
      </c>
      <c r="K8620" t="str" cm="1">
        <f t="array" ref="K8620">IFERROR(INDEX(tblClientes[Cliente],INT($J8620/ROWS(tblConsorcios[Produto]))+1),"")</f>
        <v/>
      </c>
      <c r="L8620" t="str" cm="1">
        <f t="array" ref="L8620">IFERROR(INDEX(tblConsorcios[Produto],MOD($J8620,ROWS(tblConsorcios[Produto]))+1),"")</f>
        <v>Imóvel IE200 – 200m</v>
      </c>
      <c r="M8620" s="20" cm="1">
        <f t="array" ref="M8620">IFERROR(INDEX(tblConsorcios[Valor da Carta (R$)],MOD($J8620,ROWS(tblConsorcios[Produto]))+1),"")</f>
        <v>200000</v>
      </c>
      <c r="N8620" s="2" cm="1">
        <f t="array" ref="N8620">IFERROR(INDEX(tblConsorcios[Prazo (meses)],MOD($J8620,ROWS(tblConsorcios[Produto]))+1),"")</f>
        <v>200</v>
      </c>
      <c r="O8620" s="20" cm="1">
        <f t="array" ref="O8620">IFERROR(INDEX(tblConsorcios[Parcela Mensal (R$)],MOD($J8620,ROWS(tblConsorcios[Produto]))+1),"")</f>
        <v>1268</v>
      </c>
      <c r="P8620" s="20" t="str" cm="1">
        <f t="array" ref="P8620">IFERROR(INDEX(tblClientes[Dividendo Mensal (R$)],INT($J8620/ROWS(tblConsorcios[Produto]))+1),"")</f>
        <v/>
      </c>
      <c r="Q8620" s="20" t="str">
        <f t="shared" si="403"/>
        <v/>
      </c>
      <c r="R8620">
        <f t="shared" si="404"/>
        <v>0</v>
      </c>
    </row>
    <row r="8621" spans="10:18" x14ac:dyDescent="0.2">
      <c r="J8621">
        <f t="shared" si="402"/>
        <v>8619</v>
      </c>
      <c r="K8621" t="str" cm="1">
        <f t="array" ref="K8621">IFERROR(INDEX(tblClientes[Cliente],INT($J8621/ROWS(tblConsorcios[Produto]))+1),"")</f>
        <v/>
      </c>
      <c r="L8621" t="str" cm="1">
        <f t="array" ref="L8621">IFERROR(INDEX(tblConsorcios[Produto],MOD($J8621,ROWS(tblConsorcios[Produto]))+1),"")</f>
        <v>Imóvel IE150 – 240m</v>
      </c>
      <c r="M8621" s="20" cm="1">
        <f t="array" ref="M8621">IFERROR(INDEX(tblConsorcios[Valor da Carta (R$)],MOD($J8621,ROWS(tblConsorcios[Produto]))+1),"")</f>
        <v>150000</v>
      </c>
      <c r="N8621" s="2" cm="1">
        <f t="array" ref="N8621">IFERROR(INDEX(tblConsorcios[Prazo (meses)],MOD($J8621,ROWS(tblConsorcios[Produto]))+1),"")</f>
        <v>240</v>
      </c>
      <c r="O8621" s="20" cm="1">
        <f t="array" ref="O8621">IFERROR(INDEX(tblConsorcios[Parcela Mensal (R$)],MOD($J8621,ROWS(tblConsorcios[Produto]))+1),"")</f>
        <v>805</v>
      </c>
      <c r="P8621" s="20" t="str" cm="1">
        <f t="array" ref="P8621">IFERROR(INDEX(tblClientes[Dividendo Mensal (R$)],INT($J8621/ROWS(tblConsorcios[Produto]))+1),"")</f>
        <v/>
      </c>
      <c r="Q8621" s="20" t="str">
        <f t="shared" si="403"/>
        <v/>
      </c>
      <c r="R8621">
        <f t="shared" si="404"/>
        <v>0</v>
      </c>
    </row>
    <row r="8622" spans="10:18" x14ac:dyDescent="0.2">
      <c r="J8622">
        <f t="shared" si="402"/>
        <v>8620</v>
      </c>
      <c r="K8622" t="str" cm="1">
        <f t="array" ref="K8622">IFERROR(INDEX(tblClientes[Cliente],INT($J8622/ROWS(tblConsorcios[Produto]))+1),"")</f>
        <v/>
      </c>
      <c r="L8622" t="str" cm="1">
        <f t="array" ref="L8622">IFERROR(INDEX(tblConsorcios[Produto],MOD($J8622,ROWS(tblConsorcios[Produto]))+1),"")</f>
        <v>Imóvel IE150 – 220m</v>
      </c>
      <c r="M8622" s="20" cm="1">
        <f t="array" ref="M8622">IFERROR(INDEX(tblConsorcios[Valor da Carta (R$)],MOD($J8622,ROWS(tblConsorcios[Produto]))+1),"")</f>
        <v>150000</v>
      </c>
      <c r="N8622" s="2" cm="1">
        <f t="array" ref="N8622">IFERROR(INDEX(tblConsorcios[Prazo (meses)],MOD($J8622,ROWS(tblConsorcios[Produto]))+1),"")</f>
        <v>220</v>
      </c>
      <c r="O8622" s="20" cm="1">
        <f t="array" ref="O8622">IFERROR(INDEX(tblConsorcios[Parcela Mensal (R$)],MOD($J8622,ROWS(tblConsorcios[Produto]))+1),"")</f>
        <v>871.36</v>
      </c>
      <c r="P8622" s="20" t="str" cm="1">
        <f t="array" ref="P8622">IFERROR(INDEX(tblClientes[Dividendo Mensal (R$)],INT($J8622/ROWS(tblConsorcios[Produto]))+1),"")</f>
        <v/>
      </c>
      <c r="Q8622" s="20" t="str">
        <f t="shared" si="403"/>
        <v/>
      </c>
      <c r="R8622">
        <f t="shared" si="404"/>
        <v>0</v>
      </c>
    </row>
    <row r="8623" spans="10:18" x14ac:dyDescent="0.2">
      <c r="J8623">
        <f t="shared" si="402"/>
        <v>8621</v>
      </c>
      <c r="K8623" t="str" cm="1">
        <f t="array" ref="K8623">IFERROR(INDEX(tblClientes[Cliente],INT($J8623/ROWS(tblConsorcios[Produto]))+1),"")</f>
        <v/>
      </c>
      <c r="L8623" t="str" cm="1">
        <f t="array" ref="L8623">IFERROR(INDEX(tblConsorcios[Produto],MOD($J8623,ROWS(tblConsorcios[Produto]))+1),"")</f>
        <v>Imóvel IE150 – 200m</v>
      </c>
      <c r="M8623" s="20" cm="1">
        <f t="array" ref="M8623">IFERROR(INDEX(tblConsorcios[Valor da Carta (R$)],MOD($J8623,ROWS(tblConsorcios[Produto]))+1),"")</f>
        <v>150000</v>
      </c>
      <c r="N8623" s="2" cm="1">
        <f t="array" ref="N8623">IFERROR(INDEX(tblConsorcios[Prazo (meses)],MOD($J8623,ROWS(tblConsorcios[Produto]))+1),"")</f>
        <v>200</v>
      </c>
      <c r="O8623" s="20" cm="1">
        <f t="array" ref="O8623">IFERROR(INDEX(tblConsorcios[Parcela Mensal (R$)],MOD($J8623,ROWS(tblConsorcios[Produto]))+1),"")</f>
        <v>951</v>
      </c>
      <c r="P8623" s="20" t="str" cm="1">
        <f t="array" ref="P8623">IFERROR(INDEX(tblClientes[Dividendo Mensal (R$)],INT($J8623/ROWS(tblConsorcios[Produto]))+1),"")</f>
        <v/>
      </c>
      <c r="Q8623" s="20" t="str">
        <f t="shared" si="403"/>
        <v/>
      </c>
      <c r="R8623">
        <f t="shared" si="404"/>
        <v>0</v>
      </c>
    </row>
    <row r="8624" spans="10:18" x14ac:dyDescent="0.2">
      <c r="J8624">
        <f t="shared" si="402"/>
        <v>8622</v>
      </c>
      <c r="K8624" t="str" cm="1">
        <f t="array" ref="K8624">IFERROR(INDEX(tblClientes[Cliente],INT($J8624/ROWS(tblConsorcios[Produto]))+1),"")</f>
        <v/>
      </c>
      <c r="L8624" t="str" cm="1">
        <f t="array" ref="L8624">IFERROR(INDEX(tblConsorcios[Produto],MOD($J8624,ROWS(tblConsorcios[Produto]))+1),"")</f>
        <v>Imóvel IE140 – 240m</v>
      </c>
      <c r="M8624" s="20" cm="1">
        <f t="array" ref="M8624">IFERROR(INDEX(tblConsorcios[Valor da Carta (R$)],MOD($J8624,ROWS(tblConsorcios[Produto]))+1),"")</f>
        <v>140000</v>
      </c>
      <c r="N8624" s="2" cm="1">
        <f t="array" ref="N8624">IFERROR(INDEX(tblConsorcios[Prazo (meses)],MOD($J8624,ROWS(tblConsorcios[Produto]))+1),"")</f>
        <v>240</v>
      </c>
      <c r="O8624" s="20" cm="1">
        <f t="array" ref="O8624">IFERROR(INDEX(tblConsorcios[Parcela Mensal (R$)],MOD($J8624,ROWS(tblConsorcios[Produto]))+1),"")</f>
        <v>751.33</v>
      </c>
      <c r="P8624" s="20" t="str" cm="1">
        <f t="array" ref="P8624">IFERROR(INDEX(tblClientes[Dividendo Mensal (R$)],INT($J8624/ROWS(tblConsorcios[Produto]))+1),"")</f>
        <v/>
      </c>
      <c r="Q8624" s="20" t="str">
        <f t="shared" si="403"/>
        <v/>
      </c>
      <c r="R8624">
        <f t="shared" si="404"/>
        <v>0</v>
      </c>
    </row>
    <row r="8625" spans="10:18" x14ac:dyDescent="0.2">
      <c r="J8625">
        <f t="shared" si="402"/>
        <v>8623</v>
      </c>
      <c r="K8625" t="str" cm="1">
        <f t="array" ref="K8625">IFERROR(INDEX(tblClientes[Cliente],INT($J8625/ROWS(tblConsorcios[Produto]))+1),"")</f>
        <v/>
      </c>
      <c r="L8625" t="str" cm="1">
        <f t="array" ref="L8625">IFERROR(INDEX(tblConsorcios[Produto],MOD($J8625,ROWS(tblConsorcios[Produto]))+1),"")</f>
        <v>Imóvel IE140 – 220m</v>
      </c>
      <c r="M8625" s="20" cm="1">
        <f t="array" ref="M8625">IFERROR(INDEX(tblConsorcios[Valor da Carta (R$)],MOD($J8625,ROWS(tblConsorcios[Produto]))+1),"")</f>
        <v>140000</v>
      </c>
      <c r="N8625" s="2" cm="1">
        <f t="array" ref="N8625">IFERROR(INDEX(tblConsorcios[Prazo (meses)],MOD($J8625,ROWS(tblConsorcios[Produto]))+1),"")</f>
        <v>220</v>
      </c>
      <c r="O8625" s="20" cm="1">
        <f t="array" ref="O8625">IFERROR(INDEX(tblConsorcios[Parcela Mensal (R$)],MOD($J8625,ROWS(tblConsorcios[Produto]))+1),"")</f>
        <v>813.27</v>
      </c>
      <c r="P8625" s="20" t="str" cm="1">
        <f t="array" ref="P8625">IFERROR(INDEX(tblClientes[Dividendo Mensal (R$)],INT($J8625/ROWS(tblConsorcios[Produto]))+1),"")</f>
        <v/>
      </c>
      <c r="Q8625" s="20" t="str">
        <f t="shared" si="403"/>
        <v/>
      </c>
      <c r="R8625">
        <f t="shared" si="404"/>
        <v>0</v>
      </c>
    </row>
    <row r="8626" spans="10:18" x14ac:dyDescent="0.2">
      <c r="J8626">
        <f t="shared" si="402"/>
        <v>8624</v>
      </c>
      <c r="K8626" t="str" cm="1">
        <f t="array" ref="K8626">IFERROR(INDEX(tblClientes[Cliente],INT($J8626/ROWS(tblConsorcios[Produto]))+1),"")</f>
        <v/>
      </c>
      <c r="L8626" t="str" cm="1">
        <f t="array" ref="L8626">IFERROR(INDEX(tblConsorcios[Produto],MOD($J8626,ROWS(tblConsorcios[Produto]))+1),"")</f>
        <v>Imóvel IE140 – 200m</v>
      </c>
      <c r="M8626" s="20" cm="1">
        <f t="array" ref="M8626">IFERROR(INDEX(tblConsorcios[Valor da Carta (R$)],MOD($J8626,ROWS(tblConsorcios[Produto]))+1),"")</f>
        <v>140000</v>
      </c>
      <c r="N8626" s="2" cm="1">
        <f t="array" ref="N8626">IFERROR(INDEX(tblConsorcios[Prazo (meses)],MOD($J8626,ROWS(tblConsorcios[Produto]))+1),"")</f>
        <v>200</v>
      </c>
      <c r="O8626" s="20" cm="1">
        <f t="array" ref="O8626">IFERROR(INDEX(tblConsorcios[Parcela Mensal (R$)],MOD($J8626,ROWS(tblConsorcios[Produto]))+1),"")</f>
        <v>887.6</v>
      </c>
      <c r="P8626" s="20" t="str" cm="1">
        <f t="array" ref="P8626">IFERROR(INDEX(tblClientes[Dividendo Mensal (R$)],INT($J8626/ROWS(tblConsorcios[Produto]))+1),"")</f>
        <v/>
      </c>
      <c r="Q8626" s="20" t="str">
        <f t="shared" si="403"/>
        <v/>
      </c>
      <c r="R8626">
        <f t="shared" si="404"/>
        <v>0</v>
      </c>
    </row>
    <row r="8627" spans="10:18" x14ac:dyDescent="0.2">
      <c r="J8627">
        <f t="shared" si="402"/>
        <v>8625</v>
      </c>
      <c r="K8627" t="str" cm="1">
        <f t="array" ref="K8627">IFERROR(INDEX(tblClientes[Cliente],INT($J8627/ROWS(tblConsorcios[Produto]))+1),"")</f>
        <v/>
      </c>
      <c r="L8627" t="str" cm="1">
        <f t="array" ref="L8627">IFERROR(INDEX(tblConsorcios[Produto],MOD($J8627,ROWS(tblConsorcios[Produto]))+1),"")</f>
        <v>Imóvel IE130 – 240m</v>
      </c>
      <c r="M8627" s="20" cm="1">
        <f t="array" ref="M8627">IFERROR(INDEX(tblConsorcios[Valor da Carta (R$)],MOD($J8627,ROWS(tblConsorcios[Produto]))+1),"")</f>
        <v>130000</v>
      </c>
      <c r="N8627" s="2" cm="1">
        <f t="array" ref="N8627">IFERROR(INDEX(tblConsorcios[Prazo (meses)],MOD($J8627,ROWS(tblConsorcios[Produto]))+1),"")</f>
        <v>240</v>
      </c>
      <c r="O8627" s="20" cm="1">
        <f t="array" ref="O8627">IFERROR(INDEX(tblConsorcios[Parcela Mensal (R$)],MOD($J8627,ROWS(tblConsorcios[Produto]))+1),"")</f>
        <v>697.67</v>
      </c>
      <c r="P8627" s="20" t="str" cm="1">
        <f t="array" ref="P8627">IFERROR(INDEX(tblClientes[Dividendo Mensal (R$)],INT($J8627/ROWS(tblConsorcios[Produto]))+1),"")</f>
        <v/>
      </c>
      <c r="Q8627" s="20" t="str">
        <f t="shared" si="403"/>
        <v/>
      </c>
      <c r="R8627">
        <f t="shared" si="404"/>
        <v>0</v>
      </c>
    </row>
    <row r="8628" spans="10:18" x14ac:dyDescent="0.2">
      <c r="J8628">
        <f t="shared" si="402"/>
        <v>8626</v>
      </c>
      <c r="K8628" t="str" cm="1">
        <f t="array" ref="K8628">IFERROR(INDEX(tblClientes[Cliente],INT($J8628/ROWS(tblConsorcios[Produto]))+1),"")</f>
        <v/>
      </c>
      <c r="L8628" t="str" cm="1">
        <f t="array" ref="L8628">IFERROR(INDEX(tblConsorcios[Produto],MOD($J8628,ROWS(tblConsorcios[Produto]))+1),"")</f>
        <v>Imóvel IE130 – 220m</v>
      </c>
      <c r="M8628" s="20" cm="1">
        <f t="array" ref="M8628">IFERROR(INDEX(tblConsorcios[Valor da Carta (R$)],MOD($J8628,ROWS(tblConsorcios[Produto]))+1),"")</f>
        <v>130000</v>
      </c>
      <c r="N8628" s="2" cm="1">
        <f t="array" ref="N8628">IFERROR(INDEX(tblConsorcios[Prazo (meses)],MOD($J8628,ROWS(tblConsorcios[Produto]))+1),"")</f>
        <v>220</v>
      </c>
      <c r="O8628" s="20" cm="1">
        <f t="array" ref="O8628">IFERROR(INDEX(tblConsorcios[Parcela Mensal (R$)],MOD($J8628,ROWS(tblConsorcios[Produto]))+1),"")</f>
        <v>755.18</v>
      </c>
      <c r="P8628" s="20" t="str" cm="1">
        <f t="array" ref="P8628">IFERROR(INDEX(tblClientes[Dividendo Mensal (R$)],INT($J8628/ROWS(tblConsorcios[Produto]))+1),"")</f>
        <v/>
      </c>
      <c r="Q8628" s="20" t="str">
        <f t="shared" si="403"/>
        <v/>
      </c>
      <c r="R8628">
        <f t="shared" si="404"/>
        <v>0</v>
      </c>
    </row>
    <row r="8629" spans="10:18" x14ac:dyDescent="0.2">
      <c r="J8629">
        <f t="shared" si="402"/>
        <v>8627</v>
      </c>
      <c r="K8629" t="str" cm="1">
        <f t="array" ref="K8629">IFERROR(INDEX(tblClientes[Cliente],INT($J8629/ROWS(tblConsorcios[Produto]))+1),"")</f>
        <v/>
      </c>
      <c r="L8629" t="str" cm="1">
        <f t="array" ref="L8629">IFERROR(INDEX(tblConsorcios[Produto],MOD($J8629,ROWS(tblConsorcios[Produto]))+1),"")</f>
        <v>Imóvel IE130 – 200m</v>
      </c>
      <c r="M8629" s="20" cm="1">
        <f t="array" ref="M8629">IFERROR(INDEX(tblConsorcios[Valor da Carta (R$)],MOD($J8629,ROWS(tblConsorcios[Produto]))+1),"")</f>
        <v>130000</v>
      </c>
      <c r="N8629" s="2" cm="1">
        <f t="array" ref="N8629">IFERROR(INDEX(tblConsorcios[Prazo (meses)],MOD($J8629,ROWS(tblConsorcios[Produto]))+1),"")</f>
        <v>200</v>
      </c>
      <c r="O8629" s="20" cm="1">
        <f t="array" ref="O8629">IFERROR(INDEX(tblConsorcios[Parcela Mensal (R$)],MOD($J8629,ROWS(tblConsorcios[Produto]))+1),"")</f>
        <v>824.2</v>
      </c>
      <c r="P8629" s="20" t="str" cm="1">
        <f t="array" ref="P8629">IFERROR(INDEX(tblClientes[Dividendo Mensal (R$)],INT($J8629/ROWS(tblConsorcios[Produto]))+1),"")</f>
        <v/>
      </c>
      <c r="Q8629" s="20" t="str">
        <f t="shared" si="403"/>
        <v/>
      </c>
      <c r="R8629">
        <f t="shared" si="404"/>
        <v>0</v>
      </c>
    </row>
    <row r="8630" spans="10:18" x14ac:dyDescent="0.2">
      <c r="J8630">
        <f t="shared" si="402"/>
        <v>8628</v>
      </c>
      <c r="K8630" t="str" cm="1">
        <f t="array" ref="K8630">IFERROR(INDEX(tblClientes[Cliente],INT($J8630/ROWS(tblConsorcios[Produto]))+1),"")</f>
        <v/>
      </c>
      <c r="L8630" t="str" cm="1">
        <f t="array" ref="L8630">IFERROR(INDEX(tblConsorcios[Produto],MOD($J8630,ROWS(tblConsorcios[Produto]))+1),"")</f>
        <v>Imóvel IE120 – 240m</v>
      </c>
      <c r="M8630" s="20" cm="1">
        <f t="array" ref="M8630">IFERROR(INDEX(tblConsorcios[Valor da Carta (R$)],MOD($J8630,ROWS(tblConsorcios[Produto]))+1),"")</f>
        <v>120000</v>
      </c>
      <c r="N8630" s="2" cm="1">
        <f t="array" ref="N8630">IFERROR(INDEX(tblConsorcios[Prazo (meses)],MOD($J8630,ROWS(tblConsorcios[Produto]))+1),"")</f>
        <v>240</v>
      </c>
      <c r="O8630" s="20" cm="1">
        <f t="array" ref="O8630">IFERROR(INDEX(tblConsorcios[Parcela Mensal (R$)],MOD($J8630,ROWS(tblConsorcios[Produto]))+1),"")</f>
        <v>644</v>
      </c>
      <c r="P8630" s="20" t="str" cm="1">
        <f t="array" ref="P8630">IFERROR(INDEX(tblClientes[Dividendo Mensal (R$)],INT($J8630/ROWS(tblConsorcios[Produto]))+1),"")</f>
        <v/>
      </c>
      <c r="Q8630" s="20" t="str">
        <f t="shared" si="403"/>
        <v/>
      </c>
      <c r="R8630">
        <f t="shared" si="404"/>
        <v>0</v>
      </c>
    </row>
    <row r="8631" spans="10:18" x14ac:dyDescent="0.2">
      <c r="J8631">
        <f t="shared" si="402"/>
        <v>8629</v>
      </c>
      <c r="K8631" t="str" cm="1">
        <f t="array" ref="K8631">IFERROR(INDEX(tblClientes[Cliente],INT($J8631/ROWS(tblConsorcios[Produto]))+1),"")</f>
        <v/>
      </c>
      <c r="L8631" t="str" cm="1">
        <f t="array" ref="L8631">IFERROR(INDEX(tblConsorcios[Produto],MOD($J8631,ROWS(tblConsorcios[Produto]))+1),"")</f>
        <v>Imóvel IE120 – 220m</v>
      </c>
      <c r="M8631" s="20" cm="1">
        <f t="array" ref="M8631">IFERROR(INDEX(tblConsorcios[Valor da Carta (R$)],MOD($J8631,ROWS(tblConsorcios[Produto]))+1),"")</f>
        <v>120000</v>
      </c>
      <c r="N8631" s="2" cm="1">
        <f t="array" ref="N8631">IFERROR(INDEX(tblConsorcios[Prazo (meses)],MOD($J8631,ROWS(tblConsorcios[Produto]))+1),"")</f>
        <v>220</v>
      </c>
      <c r="O8631" s="20" cm="1">
        <f t="array" ref="O8631">IFERROR(INDEX(tblConsorcios[Parcela Mensal (R$)],MOD($J8631,ROWS(tblConsorcios[Produto]))+1),"")</f>
        <v>697.09</v>
      </c>
      <c r="P8631" s="20" t="str" cm="1">
        <f t="array" ref="P8631">IFERROR(INDEX(tblClientes[Dividendo Mensal (R$)],INT($J8631/ROWS(tblConsorcios[Produto]))+1),"")</f>
        <v/>
      </c>
      <c r="Q8631" s="20" t="str">
        <f t="shared" si="403"/>
        <v/>
      </c>
      <c r="R8631">
        <f t="shared" si="404"/>
        <v>0</v>
      </c>
    </row>
    <row r="8632" spans="10:18" x14ac:dyDescent="0.2">
      <c r="J8632">
        <f t="shared" si="402"/>
        <v>8630</v>
      </c>
      <c r="K8632" t="str" cm="1">
        <f t="array" ref="K8632">IFERROR(INDEX(tblClientes[Cliente],INT($J8632/ROWS(tblConsorcios[Produto]))+1),"")</f>
        <v/>
      </c>
      <c r="L8632" t="str" cm="1">
        <f t="array" ref="L8632">IFERROR(INDEX(tblConsorcios[Produto],MOD($J8632,ROWS(tblConsorcios[Produto]))+1),"")</f>
        <v>Imóvel IE120 – 200m</v>
      </c>
      <c r="M8632" s="20" cm="1">
        <f t="array" ref="M8632">IFERROR(INDEX(tblConsorcios[Valor da Carta (R$)],MOD($J8632,ROWS(tblConsorcios[Produto]))+1),"")</f>
        <v>120000</v>
      </c>
      <c r="N8632" s="2" cm="1">
        <f t="array" ref="N8632">IFERROR(INDEX(tblConsorcios[Prazo (meses)],MOD($J8632,ROWS(tblConsorcios[Produto]))+1),"")</f>
        <v>200</v>
      </c>
      <c r="O8632" s="20" cm="1">
        <f t="array" ref="O8632">IFERROR(INDEX(tblConsorcios[Parcela Mensal (R$)],MOD($J8632,ROWS(tblConsorcios[Produto]))+1),"")</f>
        <v>760.8</v>
      </c>
      <c r="P8632" s="20" t="str" cm="1">
        <f t="array" ref="P8632">IFERROR(INDEX(tblClientes[Dividendo Mensal (R$)],INT($J8632/ROWS(tblConsorcios[Produto]))+1),"")</f>
        <v/>
      </c>
      <c r="Q8632" s="20" t="str">
        <f t="shared" si="403"/>
        <v/>
      </c>
      <c r="R8632">
        <f t="shared" si="404"/>
        <v>0</v>
      </c>
    </row>
    <row r="8633" spans="10:18" x14ac:dyDescent="0.2">
      <c r="J8633">
        <f t="shared" si="402"/>
        <v>8631</v>
      </c>
      <c r="K8633" t="str" cm="1">
        <f t="array" ref="K8633">IFERROR(INDEX(tblClientes[Cliente],INT($J8633/ROWS(tblConsorcios[Produto]))+1),"")</f>
        <v/>
      </c>
      <c r="L8633" t="str" cm="1">
        <f t="array" ref="L8633">IFERROR(INDEX(tblConsorcios[Produto],MOD($J8633,ROWS(tblConsorcios[Produto]))+1),"")</f>
        <v>Imóvel IE600 – 240m</v>
      </c>
      <c r="M8633" s="20" cm="1">
        <f t="array" ref="M8633">IFERROR(INDEX(tblConsorcios[Valor da Carta (R$)],MOD($J8633,ROWS(tblConsorcios[Produto]))+1),"")</f>
        <v>600000</v>
      </c>
      <c r="N8633" s="2" cm="1">
        <f t="array" ref="N8633">IFERROR(INDEX(tblConsorcios[Prazo (meses)],MOD($J8633,ROWS(tblConsorcios[Produto]))+1),"")</f>
        <v>240</v>
      </c>
      <c r="O8633" s="20" cm="1">
        <f t="array" ref="O8633">IFERROR(INDEX(tblConsorcios[Parcela Mensal (R$)],MOD($J8633,ROWS(tblConsorcios[Produto]))+1),"")</f>
        <v>3220</v>
      </c>
      <c r="P8633" s="20" t="str" cm="1">
        <f t="array" ref="P8633">IFERROR(INDEX(tblClientes[Dividendo Mensal (R$)],INT($J8633/ROWS(tblConsorcios[Produto]))+1),"")</f>
        <v/>
      </c>
      <c r="Q8633" s="20" t="str">
        <f t="shared" si="403"/>
        <v/>
      </c>
      <c r="R8633">
        <f t="shared" si="404"/>
        <v>0</v>
      </c>
    </row>
    <row r="8634" spans="10:18" x14ac:dyDescent="0.2">
      <c r="J8634">
        <f t="shared" si="402"/>
        <v>8632</v>
      </c>
      <c r="K8634" t="str" cm="1">
        <f t="array" ref="K8634">IFERROR(INDEX(tblClientes[Cliente],INT($J8634/ROWS(tblConsorcios[Produto]))+1),"")</f>
        <v/>
      </c>
      <c r="L8634" t="str" cm="1">
        <f t="array" ref="L8634">IFERROR(INDEX(tblConsorcios[Produto],MOD($J8634,ROWS(tblConsorcios[Produto]))+1),"")</f>
        <v>Imóvel IE600 – 220m</v>
      </c>
      <c r="M8634" s="20" cm="1">
        <f t="array" ref="M8634">IFERROR(INDEX(tblConsorcios[Valor da Carta (R$)],MOD($J8634,ROWS(tblConsorcios[Produto]))+1),"")</f>
        <v>600000</v>
      </c>
      <c r="N8634" s="2" cm="1">
        <f t="array" ref="N8634">IFERROR(INDEX(tblConsorcios[Prazo (meses)],MOD($J8634,ROWS(tblConsorcios[Produto]))+1),"")</f>
        <v>220</v>
      </c>
      <c r="O8634" s="20" cm="1">
        <f t="array" ref="O8634">IFERROR(INDEX(tblConsorcios[Parcela Mensal (R$)],MOD($J8634,ROWS(tblConsorcios[Produto]))+1),"")</f>
        <v>3485.45</v>
      </c>
      <c r="P8634" s="20" t="str" cm="1">
        <f t="array" ref="P8634">IFERROR(INDEX(tblClientes[Dividendo Mensal (R$)],INT($J8634/ROWS(tblConsorcios[Produto]))+1),"")</f>
        <v/>
      </c>
      <c r="Q8634" s="20" t="str">
        <f t="shared" si="403"/>
        <v/>
      </c>
      <c r="R8634">
        <f t="shared" si="404"/>
        <v>0</v>
      </c>
    </row>
    <row r="8635" spans="10:18" x14ac:dyDescent="0.2">
      <c r="J8635">
        <f t="shared" si="402"/>
        <v>8633</v>
      </c>
      <c r="K8635" t="str" cm="1">
        <f t="array" ref="K8635">IFERROR(INDEX(tblClientes[Cliente],INT($J8635/ROWS(tblConsorcios[Produto]))+1),"")</f>
        <v/>
      </c>
      <c r="L8635" t="str" cm="1">
        <f t="array" ref="L8635">IFERROR(INDEX(tblConsorcios[Produto],MOD($J8635,ROWS(tblConsorcios[Produto]))+1),"")</f>
        <v>Imóvel IE600 – 200m</v>
      </c>
      <c r="M8635" s="20" cm="1">
        <f t="array" ref="M8635">IFERROR(INDEX(tblConsorcios[Valor da Carta (R$)],MOD($J8635,ROWS(tblConsorcios[Produto]))+1),"")</f>
        <v>600000</v>
      </c>
      <c r="N8635" s="2" cm="1">
        <f t="array" ref="N8635">IFERROR(INDEX(tblConsorcios[Prazo (meses)],MOD($J8635,ROWS(tblConsorcios[Produto]))+1),"")</f>
        <v>200</v>
      </c>
      <c r="O8635" s="20" cm="1">
        <f t="array" ref="O8635">IFERROR(INDEX(tblConsorcios[Parcela Mensal (R$)],MOD($J8635,ROWS(tblConsorcios[Produto]))+1),"")</f>
        <v>3804</v>
      </c>
      <c r="P8635" s="20" t="str" cm="1">
        <f t="array" ref="P8635">IFERROR(INDEX(tblClientes[Dividendo Mensal (R$)],INT($J8635/ROWS(tblConsorcios[Produto]))+1),"")</f>
        <v/>
      </c>
      <c r="Q8635" s="20" t="str">
        <f t="shared" si="403"/>
        <v/>
      </c>
      <c r="R8635">
        <f t="shared" si="404"/>
        <v>0</v>
      </c>
    </row>
    <row r="8636" spans="10:18" x14ac:dyDescent="0.2">
      <c r="J8636">
        <f t="shared" si="402"/>
        <v>8634</v>
      </c>
      <c r="K8636" t="str" cm="1">
        <f t="array" ref="K8636">IFERROR(INDEX(tblClientes[Cliente],INT($J8636/ROWS(tblConsorcios[Produto]))+1),"")</f>
        <v/>
      </c>
      <c r="L8636" t="str" cm="1">
        <f t="array" ref="L8636">IFERROR(INDEX(tblConsorcios[Produto],MOD($J8636,ROWS(tblConsorcios[Produto]))+1),"")</f>
        <v>Imóvel IE580 – 240m</v>
      </c>
      <c r="M8636" s="20" cm="1">
        <f t="array" ref="M8636">IFERROR(INDEX(tblConsorcios[Valor da Carta (R$)],MOD($J8636,ROWS(tblConsorcios[Produto]))+1),"")</f>
        <v>580000</v>
      </c>
      <c r="N8636" s="2" cm="1">
        <f t="array" ref="N8636">IFERROR(INDEX(tblConsorcios[Prazo (meses)],MOD($J8636,ROWS(tblConsorcios[Produto]))+1),"")</f>
        <v>240</v>
      </c>
      <c r="O8636" s="20" cm="1">
        <f t="array" ref="O8636">IFERROR(INDEX(tblConsorcios[Parcela Mensal (R$)],MOD($J8636,ROWS(tblConsorcios[Produto]))+1),"")</f>
        <v>3112.67</v>
      </c>
      <c r="P8636" s="20" t="str" cm="1">
        <f t="array" ref="P8636">IFERROR(INDEX(tblClientes[Dividendo Mensal (R$)],INT($J8636/ROWS(tblConsorcios[Produto]))+1),"")</f>
        <v/>
      </c>
      <c r="Q8636" s="20" t="str">
        <f t="shared" si="403"/>
        <v/>
      </c>
      <c r="R8636">
        <f t="shared" si="404"/>
        <v>0</v>
      </c>
    </row>
    <row r="8637" spans="10:18" x14ac:dyDescent="0.2">
      <c r="J8637">
        <f t="shared" si="402"/>
        <v>8635</v>
      </c>
      <c r="K8637" t="str" cm="1">
        <f t="array" ref="K8637">IFERROR(INDEX(tblClientes[Cliente],INT($J8637/ROWS(tblConsorcios[Produto]))+1),"")</f>
        <v/>
      </c>
      <c r="L8637" t="str" cm="1">
        <f t="array" ref="L8637">IFERROR(INDEX(tblConsorcios[Produto],MOD($J8637,ROWS(tblConsorcios[Produto]))+1),"")</f>
        <v>Imóvel IE580 – 220m</v>
      </c>
      <c r="M8637" s="20" cm="1">
        <f t="array" ref="M8637">IFERROR(INDEX(tblConsorcios[Valor da Carta (R$)],MOD($J8637,ROWS(tblConsorcios[Produto]))+1),"")</f>
        <v>580000</v>
      </c>
      <c r="N8637" s="2" cm="1">
        <f t="array" ref="N8637">IFERROR(INDEX(tblConsorcios[Prazo (meses)],MOD($J8637,ROWS(tblConsorcios[Produto]))+1),"")</f>
        <v>220</v>
      </c>
      <c r="O8637" s="20" cm="1">
        <f t="array" ref="O8637">IFERROR(INDEX(tblConsorcios[Parcela Mensal (R$)],MOD($J8637,ROWS(tblConsorcios[Produto]))+1),"")</f>
        <v>3369.27</v>
      </c>
      <c r="P8637" s="20" t="str" cm="1">
        <f t="array" ref="P8637">IFERROR(INDEX(tblClientes[Dividendo Mensal (R$)],INT($J8637/ROWS(tblConsorcios[Produto]))+1),"")</f>
        <v/>
      </c>
      <c r="Q8637" s="20" t="str">
        <f t="shared" si="403"/>
        <v/>
      </c>
      <c r="R8637">
        <f t="shared" si="404"/>
        <v>0</v>
      </c>
    </row>
    <row r="8638" spans="10:18" x14ac:dyDescent="0.2">
      <c r="J8638">
        <f t="shared" si="402"/>
        <v>8636</v>
      </c>
      <c r="K8638" t="str" cm="1">
        <f t="array" ref="K8638">IFERROR(INDEX(tblClientes[Cliente],INT($J8638/ROWS(tblConsorcios[Produto]))+1),"")</f>
        <v/>
      </c>
      <c r="L8638" t="str" cm="1">
        <f t="array" ref="L8638">IFERROR(INDEX(tblConsorcios[Produto],MOD($J8638,ROWS(tblConsorcios[Produto]))+1),"")</f>
        <v>Imóvel IE580 – 200m</v>
      </c>
      <c r="M8638" s="20" cm="1">
        <f t="array" ref="M8638">IFERROR(INDEX(tblConsorcios[Valor da Carta (R$)],MOD($J8638,ROWS(tblConsorcios[Produto]))+1),"")</f>
        <v>580000</v>
      </c>
      <c r="N8638" s="2" cm="1">
        <f t="array" ref="N8638">IFERROR(INDEX(tblConsorcios[Prazo (meses)],MOD($J8638,ROWS(tblConsorcios[Produto]))+1),"")</f>
        <v>200</v>
      </c>
      <c r="O8638" s="20" cm="1">
        <f t="array" ref="O8638">IFERROR(INDEX(tblConsorcios[Parcela Mensal (R$)],MOD($J8638,ROWS(tblConsorcios[Produto]))+1),"")</f>
        <v>3677.2</v>
      </c>
      <c r="P8638" s="20" t="str" cm="1">
        <f t="array" ref="P8638">IFERROR(INDEX(tblClientes[Dividendo Mensal (R$)],INT($J8638/ROWS(tblConsorcios[Produto]))+1),"")</f>
        <v/>
      </c>
      <c r="Q8638" s="20" t="str">
        <f t="shared" si="403"/>
        <v/>
      </c>
      <c r="R8638">
        <f t="shared" si="404"/>
        <v>0</v>
      </c>
    </row>
    <row r="8639" spans="10:18" x14ac:dyDescent="0.2">
      <c r="J8639">
        <f t="shared" si="402"/>
        <v>8637</v>
      </c>
      <c r="K8639" t="str" cm="1">
        <f t="array" ref="K8639">IFERROR(INDEX(tblClientes[Cliente],INT($J8639/ROWS(tblConsorcios[Produto]))+1),"")</f>
        <v/>
      </c>
      <c r="L8639" t="str" cm="1">
        <f t="array" ref="L8639">IFERROR(INDEX(tblConsorcios[Produto],MOD($J8639,ROWS(tblConsorcios[Produto]))+1),"")</f>
        <v>Imóvel IE550 – 240m</v>
      </c>
      <c r="M8639" s="20" cm="1">
        <f t="array" ref="M8639">IFERROR(INDEX(tblConsorcios[Valor da Carta (R$)],MOD($J8639,ROWS(tblConsorcios[Produto]))+1),"")</f>
        <v>550000</v>
      </c>
      <c r="N8639" s="2" cm="1">
        <f t="array" ref="N8639">IFERROR(INDEX(tblConsorcios[Prazo (meses)],MOD($J8639,ROWS(tblConsorcios[Produto]))+1),"")</f>
        <v>240</v>
      </c>
      <c r="O8639" s="20" cm="1">
        <f t="array" ref="O8639">IFERROR(INDEX(tblConsorcios[Parcela Mensal (R$)],MOD($J8639,ROWS(tblConsorcios[Produto]))+1),"")</f>
        <v>2951.67</v>
      </c>
      <c r="P8639" s="20" t="str" cm="1">
        <f t="array" ref="P8639">IFERROR(INDEX(tblClientes[Dividendo Mensal (R$)],INT($J8639/ROWS(tblConsorcios[Produto]))+1),"")</f>
        <v/>
      </c>
      <c r="Q8639" s="20" t="str">
        <f t="shared" si="403"/>
        <v/>
      </c>
      <c r="R8639">
        <f t="shared" si="404"/>
        <v>0</v>
      </c>
    </row>
    <row r="8640" spans="10:18" x14ac:dyDescent="0.2">
      <c r="J8640">
        <f t="shared" si="402"/>
        <v>8638</v>
      </c>
      <c r="K8640" t="str" cm="1">
        <f t="array" ref="K8640">IFERROR(INDEX(tblClientes[Cliente],INT($J8640/ROWS(tblConsorcios[Produto]))+1),"")</f>
        <v/>
      </c>
      <c r="L8640" t="str" cm="1">
        <f t="array" ref="L8640">IFERROR(INDEX(tblConsorcios[Produto],MOD($J8640,ROWS(tblConsorcios[Produto]))+1),"")</f>
        <v>Imóvel IE550 – 220m</v>
      </c>
      <c r="M8640" s="20" cm="1">
        <f t="array" ref="M8640">IFERROR(INDEX(tblConsorcios[Valor da Carta (R$)],MOD($J8640,ROWS(tblConsorcios[Produto]))+1),"")</f>
        <v>550000</v>
      </c>
      <c r="N8640" s="2" cm="1">
        <f t="array" ref="N8640">IFERROR(INDEX(tblConsorcios[Prazo (meses)],MOD($J8640,ROWS(tblConsorcios[Produto]))+1),"")</f>
        <v>220</v>
      </c>
      <c r="O8640" s="20" cm="1">
        <f t="array" ref="O8640">IFERROR(INDEX(tblConsorcios[Parcela Mensal (R$)],MOD($J8640,ROWS(tblConsorcios[Produto]))+1),"")</f>
        <v>3195</v>
      </c>
      <c r="P8640" s="20" t="str" cm="1">
        <f t="array" ref="P8640">IFERROR(INDEX(tblClientes[Dividendo Mensal (R$)],INT($J8640/ROWS(tblConsorcios[Produto]))+1),"")</f>
        <v/>
      </c>
      <c r="Q8640" s="20" t="str">
        <f t="shared" si="403"/>
        <v/>
      </c>
      <c r="R8640">
        <f t="shared" si="404"/>
        <v>0</v>
      </c>
    </row>
    <row r="8641" spans="10:18" x14ac:dyDescent="0.2">
      <c r="J8641">
        <f t="shared" si="402"/>
        <v>8639</v>
      </c>
      <c r="K8641" t="str" cm="1">
        <f t="array" ref="K8641">IFERROR(INDEX(tblClientes[Cliente],INT($J8641/ROWS(tblConsorcios[Produto]))+1),"")</f>
        <v/>
      </c>
      <c r="L8641" t="str" cm="1">
        <f t="array" ref="L8641">IFERROR(INDEX(tblConsorcios[Produto],MOD($J8641,ROWS(tblConsorcios[Produto]))+1),"")</f>
        <v>Imóvel IE550 – 200m</v>
      </c>
      <c r="M8641" s="20" cm="1">
        <f t="array" ref="M8641">IFERROR(INDEX(tblConsorcios[Valor da Carta (R$)],MOD($J8641,ROWS(tblConsorcios[Produto]))+1),"")</f>
        <v>550000</v>
      </c>
      <c r="N8641" s="2" cm="1">
        <f t="array" ref="N8641">IFERROR(INDEX(tblConsorcios[Prazo (meses)],MOD($J8641,ROWS(tblConsorcios[Produto]))+1),"")</f>
        <v>200</v>
      </c>
      <c r="O8641" s="20" cm="1">
        <f t="array" ref="O8641">IFERROR(INDEX(tblConsorcios[Parcela Mensal (R$)],MOD($J8641,ROWS(tblConsorcios[Produto]))+1),"")</f>
        <v>3487</v>
      </c>
      <c r="P8641" s="20" t="str" cm="1">
        <f t="array" ref="P8641">IFERROR(INDEX(tblClientes[Dividendo Mensal (R$)],INT($J8641/ROWS(tblConsorcios[Produto]))+1),"")</f>
        <v/>
      </c>
      <c r="Q8641" s="20" t="str">
        <f t="shared" si="403"/>
        <v/>
      </c>
      <c r="R8641">
        <f t="shared" si="404"/>
        <v>0</v>
      </c>
    </row>
    <row r="8642" spans="10:18" x14ac:dyDescent="0.2">
      <c r="J8642">
        <f t="shared" si="402"/>
        <v>8640</v>
      </c>
      <c r="K8642" t="str" cm="1">
        <f t="array" ref="K8642">IFERROR(INDEX(tblClientes[Cliente],INT($J8642/ROWS(tblConsorcios[Produto]))+1),"")</f>
        <v/>
      </c>
      <c r="L8642" t="str" cm="1">
        <f t="array" ref="L8642">IFERROR(INDEX(tblConsorcios[Produto],MOD($J8642,ROWS(tblConsorcios[Produto]))+1),"")</f>
        <v>Imóvel IE530 – 240m</v>
      </c>
      <c r="M8642" s="20" cm="1">
        <f t="array" ref="M8642">IFERROR(INDEX(tblConsorcios[Valor da Carta (R$)],MOD($J8642,ROWS(tblConsorcios[Produto]))+1),"")</f>
        <v>530000</v>
      </c>
      <c r="N8642" s="2" cm="1">
        <f t="array" ref="N8642">IFERROR(INDEX(tblConsorcios[Prazo (meses)],MOD($J8642,ROWS(tblConsorcios[Produto]))+1),"")</f>
        <v>240</v>
      </c>
      <c r="O8642" s="20" cm="1">
        <f t="array" ref="O8642">IFERROR(INDEX(tblConsorcios[Parcela Mensal (R$)],MOD($J8642,ROWS(tblConsorcios[Produto]))+1),"")</f>
        <v>2844.33</v>
      </c>
      <c r="P8642" s="20" t="str" cm="1">
        <f t="array" ref="P8642">IFERROR(INDEX(tblClientes[Dividendo Mensal (R$)],INT($J8642/ROWS(tblConsorcios[Produto]))+1),"")</f>
        <v/>
      </c>
      <c r="Q8642" s="20" t="str">
        <f t="shared" si="403"/>
        <v/>
      </c>
      <c r="R8642">
        <f t="shared" si="404"/>
        <v>0</v>
      </c>
    </row>
    <row r="8643" spans="10:18" x14ac:dyDescent="0.2">
      <c r="J8643">
        <f t="shared" ref="J8643:J8706" si="405">ROW()-2</f>
        <v>8641</v>
      </c>
      <c r="K8643" t="str" cm="1">
        <f t="array" ref="K8643">IFERROR(INDEX(tblClientes[Cliente],INT($J8643/ROWS(tblConsorcios[Produto]))+1),"")</f>
        <v/>
      </c>
      <c r="L8643" t="str" cm="1">
        <f t="array" ref="L8643">IFERROR(INDEX(tblConsorcios[Produto],MOD($J8643,ROWS(tblConsorcios[Produto]))+1),"")</f>
        <v>Imóvel IE530 – 220m</v>
      </c>
      <c r="M8643" s="20" cm="1">
        <f t="array" ref="M8643">IFERROR(INDEX(tblConsorcios[Valor da Carta (R$)],MOD($J8643,ROWS(tblConsorcios[Produto]))+1),"")</f>
        <v>530000</v>
      </c>
      <c r="N8643" s="2" cm="1">
        <f t="array" ref="N8643">IFERROR(INDEX(tblConsorcios[Prazo (meses)],MOD($J8643,ROWS(tblConsorcios[Produto]))+1),"")</f>
        <v>220</v>
      </c>
      <c r="O8643" s="20" cm="1">
        <f t="array" ref="O8643">IFERROR(INDEX(tblConsorcios[Parcela Mensal (R$)],MOD($J8643,ROWS(tblConsorcios[Produto]))+1),"")</f>
        <v>3078.82</v>
      </c>
      <c r="P8643" s="20" t="str" cm="1">
        <f t="array" ref="P8643">IFERROR(INDEX(tblClientes[Dividendo Mensal (R$)],INT($J8643/ROWS(tblConsorcios[Produto]))+1),"")</f>
        <v/>
      </c>
      <c r="Q8643" s="20" t="str">
        <f t="shared" ref="Q8643:Q8706" si="406">IF(AND(ISNUMBER(O8643),ISNUMBER(P8643)),P8643-O8643,"")</f>
        <v/>
      </c>
      <c r="R8643">
        <f t="shared" ref="R8643:R8706" si="407">IF(AND(ISNUMBER(O8643),ISNUMBER(P8643),O8643&lt;=P8643),1,0)</f>
        <v>0</v>
      </c>
    </row>
    <row r="8644" spans="10:18" x14ac:dyDescent="0.2">
      <c r="J8644">
        <f t="shared" si="405"/>
        <v>8642</v>
      </c>
      <c r="K8644" t="str" cm="1">
        <f t="array" ref="K8644">IFERROR(INDEX(tblClientes[Cliente],INT($J8644/ROWS(tblConsorcios[Produto]))+1),"")</f>
        <v/>
      </c>
      <c r="L8644" t="str" cm="1">
        <f t="array" ref="L8644">IFERROR(INDEX(tblConsorcios[Produto],MOD($J8644,ROWS(tblConsorcios[Produto]))+1),"")</f>
        <v>Imóvel IE530 – 200m</v>
      </c>
      <c r="M8644" s="20" cm="1">
        <f t="array" ref="M8644">IFERROR(INDEX(tblConsorcios[Valor da Carta (R$)],MOD($J8644,ROWS(tblConsorcios[Produto]))+1),"")</f>
        <v>530000</v>
      </c>
      <c r="N8644" s="2" cm="1">
        <f t="array" ref="N8644">IFERROR(INDEX(tblConsorcios[Prazo (meses)],MOD($J8644,ROWS(tblConsorcios[Produto]))+1),"")</f>
        <v>200</v>
      </c>
      <c r="O8644" s="20" cm="1">
        <f t="array" ref="O8644">IFERROR(INDEX(tblConsorcios[Parcela Mensal (R$)],MOD($J8644,ROWS(tblConsorcios[Produto]))+1),"")</f>
        <v>3360.2</v>
      </c>
      <c r="P8644" s="20" t="str" cm="1">
        <f t="array" ref="P8644">IFERROR(INDEX(tblClientes[Dividendo Mensal (R$)],INT($J8644/ROWS(tblConsorcios[Produto]))+1),"")</f>
        <v/>
      </c>
      <c r="Q8644" s="20" t="str">
        <f t="shared" si="406"/>
        <v/>
      </c>
      <c r="R8644">
        <f t="shared" si="407"/>
        <v>0</v>
      </c>
    </row>
    <row r="8645" spans="10:18" x14ac:dyDescent="0.2">
      <c r="J8645">
        <f t="shared" si="405"/>
        <v>8643</v>
      </c>
      <c r="K8645" t="str" cm="1">
        <f t="array" ref="K8645">IFERROR(INDEX(tblClientes[Cliente],INT($J8645/ROWS(tblConsorcios[Produto]))+1),"")</f>
        <v/>
      </c>
      <c r="L8645" t="str" cm="1">
        <f t="array" ref="L8645">IFERROR(INDEX(tblConsorcios[Produto],MOD($J8645,ROWS(tblConsorcios[Produto]))+1),"")</f>
        <v>Imóvel IE500 – 240m</v>
      </c>
      <c r="M8645" s="20" cm="1">
        <f t="array" ref="M8645">IFERROR(INDEX(tblConsorcios[Valor da Carta (R$)],MOD($J8645,ROWS(tblConsorcios[Produto]))+1),"")</f>
        <v>500000</v>
      </c>
      <c r="N8645" s="2" cm="1">
        <f t="array" ref="N8645">IFERROR(INDEX(tblConsorcios[Prazo (meses)],MOD($J8645,ROWS(tblConsorcios[Produto]))+1),"")</f>
        <v>240</v>
      </c>
      <c r="O8645" s="20" cm="1">
        <f t="array" ref="O8645">IFERROR(INDEX(tblConsorcios[Parcela Mensal (R$)],MOD($J8645,ROWS(tblConsorcios[Produto]))+1),"")</f>
        <v>2683.33</v>
      </c>
      <c r="P8645" s="20" t="str" cm="1">
        <f t="array" ref="P8645">IFERROR(INDEX(tblClientes[Dividendo Mensal (R$)],INT($J8645/ROWS(tblConsorcios[Produto]))+1),"")</f>
        <v/>
      </c>
      <c r="Q8645" s="20" t="str">
        <f t="shared" si="406"/>
        <v/>
      </c>
      <c r="R8645">
        <f t="shared" si="407"/>
        <v>0</v>
      </c>
    </row>
    <row r="8646" spans="10:18" x14ac:dyDescent="0.2">
      <c r="J8646">
        <f t="shared" si="405"/>
        <v>8644</v>
      </c>
      <c r="K8646" t="str" cm="1">
        <f t="array" ref="K8646">IFERROR(INDEX(tblClientes[Cliente],INT($J8646/ROWS(tblConsorcios[Produto]))+1),"")</f>
        <v/>
      </c>
      <c r="L8646" t="str" cm="1">
        <f t="array" ref="L8646">IFERROR(INDEX(tblConsorcios[Produto],MOD($J8646,ROWS(tblConsorcios[Produto]))+1),"")</f>
        <v>Imóvel IE500 – 220m</v>
      </c>
      <c r="M8646" s="20" cm="1">
        <f t="array" ref="M8646">IFERROR(INDEX(tblConsorcios[Valor da Carta (R$)],MOD($J8646,ROWS(tblConsorcios[Produto]))+1),"")</f>
        <v>500000</v>
      </c>
      <c r="N8646" s="2" cm="1">
        <f t="array" ref="N8646">IFERROR(INDEX(tblConsorcios[Prazo (meses)],MOD($J8646,ROWS(tblConsorcios[Produto]))+1),"")</f>
        <v>220</v>
      </c>
      <c r="O8646" s="20" cm="1">
        <f t="array" ref="O8646">IFERROR(INDEX(tblConsorcios[Parcela Mensal (R$)],MOD($J8646,ROWS(tblConsorcios[Produto]))+1),"")</f>
        <v>2904.55</v>
      </c>
      <c r="P8646" s="20" t="str" cm="1">
        <f t="array" ref="P8646">IFERROR(INDEX(tblClientes[Dividendo Mensal (R$)],INT($J8646/ROWS(tblConsorcios[Produto]))+1),"")</f>
        <v/>
      </c>
      <c r="Q8646" s="20" t="str">
        <f t="shared" si="406"/>
        <v/>
      </c>
      <c r="R8646">
        <f t="shared" si="407"/>
        <v>0</v>
      </c>
    </row>
    <row r="8647" spans="10:18" x14ac:dyDescent="0.2">
      <c r="J8647">
        <f t="shared" si="405"/>
        <v>8645</v>
      </c>
      <c r="K8647" t="str" cm="1">
        <f t="array" ref="K8647">IFERROR(INDEX(tblClientes[Cliente],INT($J8647/ROWS(tblConsorcios[Produto]))+1),"")</f>
        <v/>
      </c>
      <c r="L8647" t="str" cm="1">
        <f t="array" ref="L8647">IFERROR(INDEX(tblConsorcios[Produto],MOD($J8647,ROWS(tblConsorcios[Produto]))+1),"")</f>
        <v>Imóvel IE500 – 200m</v>
      </c>
      <c r="M8647" s="20" cm="1">
        <f t="array" ref="M8647">IFERROR(INDEX(tblConsorcios[Valor da Carta (R$)],MOD($J8647,ROWS(tblConsorcios[Produto]))+1),"")</f>
        <v>500000</v>
      </c>
      <c r="N8647" s="2" cm="1">
        <f t="array" ref="N8647">IFERROR(INDEX(tblConsorcios[Prazo (meses)],MOD($J8647,ROWS(tblConsorcios[Produto]))+1),"")</f>
        <v>200</v>
      </c>
      <c r="O8647" s="20" cm="1">
        <f t="array" ref="O8647">IFERROR(INDEX(tblConsorcios[Parcela Mensal (R$)],MOD($J8647,ROWS(tblConsorcios[Produto]))+1),"")</f>
        <v>3170</v>
      </c>
      <c r="P8647" s="20" t="str" cm="1">
        <f t="array" ref="P8647">IFERROR(INDEX(tblClientes[Dividendo Mensal (R$)],INT($J8647/ROWS(tblConsorcios[Produto]))+1),"")</f>
        <v/>
      </c>
      <c r="Q8647" s="20" t="str">
        <f t="shared" si="406"/>
        <v/>
      </c>
      <c r="R8647">
        <f t="shared" si="407"/>
        <v>0</v>
      </c>
    </row>
    <row r="8648" spans="10:18" x14ac:dyDescent="0.2">
      <c r="J8648">
        <f t="shared" si="405"/>
        <v>8646</v>
      </c>
      <c r="K8648" t="str" cm="1">
        <f t="array" ref="K8648">IFERROR(INDEX(tblClientes[Cliente],INT($J8648/ROWS(tblConsorcios[Produto]))+1),"")</f>
        <v/>
      </c>
      <c r="L8648" t="str" cm="1">
        <f t="array" ref="L8648">IFERROR(INDEX(tblConsorcios[Produto],MOD($J8648,ROWS(tblConsorcios[Produto]))+1),"")</f>
        <v>Imóvel IE480 – 240m</v>
      </c>
      <c r="M8648" s="20" cm="1">
        <f t="array" ref="M8648">IFERROR(INDEX(tblConsorcios[Valor da Carta (R$)],MOD($J8648,ROWS(tblConsorcios[Produto]))+1),"")</f>
        <v>480000</v>
      </c>
      <c r="N8648" s="2" cm="1">
        <f t="array" ref="N8648">IFERROR(INDEX(tblConsorcios[Prazo (meses)],MOD($J8648,ROWS(tblConsorcios[Produto]))+1),"")</f>
        <v>240</v>
      </c>
      <c r="O8648" s="20" cm="1">
        <f t="array" ref="O8648">IFERROR(INDEX(tblConsorcios[Parcela Mensal (R$)],MOD($J8648,ROWS(tblConsorcios[Produto]))+1),"")</f>
        <v>2576</v>
      </c>
      <c r="P8648" s="20" t="str" cm="1">
        <f t="array" ref="P8648">IFERROR(INDEX(tblClientes[Dividendo Mensal (R$)],INT($J8648/ROWS(tblConsorcios[Produto]))+1),"")</f>
        <v/>
      </c>
      <c r="Q8648" s="20" t="str">
        <f t="shared" si="406"/>
        <v/>
      </c>
      <c r="R8648">
        <f t="shared" si="407"/>
        <v>0</v>
      </c>
    </row>
    <row r="8649" spans="10:18" x14ac:dyDescent="0.2">
      <c r="J8649">
        <f t="shared" si="405"/>
        <v>8647</v>
      </c>
      <c r="K8649" t="str" cm="1">
        <f t="array" ref="K8649">IFERROR(INDEX(tblClientes[Cliente],INT($J8649/ROWS(tblConsorcios[Produto]))+1),"")</f>
        <v/>
      </c>
      <c r="L8649" t="str" cm="1">
        <f t="array" ref="L8649">IFERROR(INDEX(tblConsorcios[Produto],MOD($J8649,ROWS(tblConsorcios[Produto]))+1),"")</f>
        <v>Imóvel IE480 – 220m</v>
      </c>
      <c r="M8649" s="20" cm="1">
        <f t="array" ref="M8649">IFERROR(INDEX(tblConsorcios[Valor da Carta (R$)],MOD($J8649,ROWS(tblConsorcios[Produto]))+1),"")</f>
        <v>480000</v>
      </c>
      <c r="N8649" s="2" cm="1">
        <f t="array" ref="N8649">IFERROR(INDEX(tblConsorcios[Prazo (meses)],MOD($J8649,ROWS(tblConsorcios[Produto]))+1),"")</f>
        <v>220</v>
      </c>
      <c r="O8649" s="20" cm="1">
        <f t="array" ref="O8649">IFERROR(INDEX(tblConsorcios[Parcela Mensal (R$)],MOD($J8649,ROWS(tblConsorcios[Produto]))+1),"")</f>
        <v>2788.36</v>
      </c>
      <c r="P8649" s="20" t="str" cm="1">
        <f t="array" ref="P8649">IFERROR(INDEX(tblClientes[Dividendo Mensal (R$)],INT($J8649/ROWS(tblConsorcios[Produto]))+1),"")</f>
        <v/>
      </c>
      <c r="Q8649" s="20" t="str">
        <f t="shared" si="406"/>
        <v/>
      </c>
      <c r="R8649">
        <f t="shared" si="407"/>
        <v>0</v>
      </c>
    </row>
    <row r="8650" spans="10:18" x14ac:dyDescent="0.2">
      <c r="J8650">
        <f t="shared" si="405"/>
        <v>8648</v>
      </c>
      <c r="K8650" t="str" cm="1">
        <f t="array" ref="K8650">IFERROR(INDEX(tblClientes[Cliente],INT($J8650/ROWS(tblConsorcios[Produto]))+1),"")</f>
        <v/>
      </c>
      <c r="L8650" t="str" cm="1">
        <f t="array" ref="L8650">IFERROR(INDEX(tblConsorcios[Produto],MOD($J8650,ROWS(tblConsorcios[Produto]))+1),"")</f>
        <v>Imóvel IE480 – 200m</v>
      </c>
      <c r="M8650" s="20" cm="1">
        <f t="array" ref="M8650">IFERROR(INDEX(tblConsorcios[Valor da Carta (R$)],MOD($J8650,ROWS(tblConsorcios[Produto]))+1),"")</f>
        <v>480000</v>
      </c>
      <c r="N8650" s="2" cm="1">
        <f t="array" ref="N8650">IFERROR(INDEX(tblConsorcios[Prazo (meses)],MOD($J8650,ROWS(tblConsorcios[Produto]))+1),"")</f>
        <v>200</v>
      </c>
      <c r="O8650" s="20" cm="1">
        <f t="array" ref="O8650">IFERROR(INDEX(tblConsorcios[Parcela Mensal (R$)],MOD($J8650,ROWS(tblConsorcios[Produto]))+1),"")</f>
        <v>3043.2</v>
      </c>
      <c r="P8650" s="20" t="str" cm="1">
        <f t="array" ref="P8650">IFERROR(INDEX(tblClientes[Dividendo Mensal (R$)],INT($J8650/ROWS(tblConsorcios[Produto]))+1),"")</f>
        <v/>
      </c>
      <c r="Q8650" s="20" t="str">
        <f t="shared" si="406"/>
        <v/>
      </c>
      <c r="R8650">
        <f t="shared" si="407"/>
        <v>0</v>
      </c>
    </row>
    <row r="8651" spans="10:18" x14ac:dyDescent="0.2">
      <c r="J8651">
        <f t="shared" si="405"/>
        <v>8649</v>
      </c>
      <c r="K8651" t="str" cm="1">
        <f t="array" ref="K8651">IFERROR(INDEX(tblClientes[Cliente],INT($J8651/ROWS(tblConsorcios[Produto]))+1),"")</f>
        <v/>
      </c>
      <c r="L8651" t="str" cm="1">
        <f t="array" ref="L8651">IFERROR(INDEX(tblConsorcios[Produto],MOD($J8651,ROWS(tblConsorcios[Produto]))+1),"")</f>
        <v>Imóvel IE450 – 240m</v>
      </c>
      <c r="M8651" s="20" cm="1">
        <f t="array" ref="M8651">IFERROR(INDEX(tblConsorcios[Valor da Carta (R$)],MOD($J8651,ROWS(tblConsorcios[Produto]))+1),"")</f>
        <v>450000</v>
      </c>
      <c r="N8651" s="2" cm="1">
        <f t="array" ref="N8651">IFERROR(INDEX(tblConsorcios[Prazo (meses)],MOD($J8651,ROWS(tblConsorcios[Produto]))+1),"")</f>
        <v>240</v>
      </c>
      <c r="O8651" s="20" cm="1">
        <f t="array" ref="O8651">IFERROR(INDEX(tblConsorcios[Parcela Mensal (R$)],MOD($J8651,ROWS(tblConsorcios[Produto]))+1),"")</f>
        <v>2415</v>
      </c>
      <c r="P8651" s="20" t="str" cm="1">
        <f t="array" ref="P8651">IFERROR(INDEX(tblClientes[Dividendo Mensal (R$)],INT($J8651/ROWS(tblConsorcios[Produto]))+1),"")</f>
        <v/>
      </c>
      <c r="Q8651" s="20" t="str">
        <f t="shared" si="406"/>
        <v/>
      </c>
      <c r="R8651">
        <f t="shared" si="407"/>
        <v>0</v>
      </c>
    </row>
    <row r="8652" spans="10:18" x14ac:dyDescent="0.2">
      <c r="J8652">
        <f t="shared" si="405"/>
        <v>8650</v>
      </c>
      <c r="K8652" t="str" cm="1">
        <f t="array" ref="K8652">IFERROR(INDEX(tblClientes[Cliente],INT($J8652/ROWS(tblConsorcios[Produto]))+1),"")</f>
        <v/>
      </c>
      <c r="L8652" t="str" cm="1">
        <f t="array" ref="L8652">IFERROR(INDEX(tblConsorcios[Produto],MOD($J8652,ROWS(tblConsorcios[Produto]))+1),"")</f>
        <v>Imóvel IE450 – 220m</v>
      </c>
      <c r="M8652" s="20" cm="1">
        <f t="array" ref="M8652">IFERROR(INDEX(tblConsorcios[Valor da Carta (R$)],MOD($J8652,ROWS(tblConsorcios[Produto]))+1),"")</f>
        <v>450000</v>
      </c>
      <c r="N8652" s="2" cm="1">
        <f t="array" ref="N8652">IFERROR(INDEX(tblConsorcios[Prazo (meses)],MOD($J8652,ROWS(tblConsorcios[Produto]))+1),"")</f>
        <v>220</v>
      </c>
      <c r="O8652" s="20" cm="1">
        <f t="array" ref="O8652">IFERROR(INDEX(tblConsorcios[Parcela Mensal (R$)],MOD($J8652,ROWS(tblConsorcios[Produto]))+1),"")</f>
        <v>2614.09</v>
      </c>
      <c r="P8652" s="20" t="str" cm="1">
        <f t="array" ref="P8652">IFERROR(INDEX(tblClientes[Dividendo Mensal (R$)],INT($J8652/ROWS(tblConsorcios[Produto]))+1),"")</f>
        <v/>
      </c>
      <c r="Q8652" s="20" t="str">
        <f t="shared" si="406"/>
        <v/>
      </c>
      <c r="R8652">
        <f t="shared" si="407"/>
        <v>0</v>
      </c>
    </row>
    <row r="8653" spans="10:18" x14ac:dyDescent="0.2">
      <c r="J8653">
        <f t="shared" si="405"/>
        <v>8651</v>
      </c>
      <c r="K8653" t="str" cm="1">
        <f t="array" ref="K8653">IFERROR(INDEX(tblClientes[Cliente],INT($J8653/ROWS(tblConsorcios[Produto]))+1),"")</f>
        <v/>
      </c>
      <c r="L8653" t="str" cm="1">
        <f t="array" ref="L8653">IFERROR(INDEX(tblConsorcios[Produto],MOD($J8653,ROWS(tblConsorcios[Produto]))+1),"")</f>
        <v>Imóvel IE450 – 200m</v>
      </c>
      <c r="M8653" s="20" cm="1">
        <f t="array" ref="M8653">IFERROR(INDEX(tblConsorcios[Valor da Carta (R$)],MOD($J8653,ROWS(tblConsorcios[Produto]))+1),"")</f>
        <v>450000</v>
      </c>
      <c r="N8653" s="2" cm="1">
        <f t="array" ref="N8653">IFERROR(INDEX(tblConsorcios[Prazo (meses)],MOD($J8653,ROWS(tblConsorcios[Produto]))+1),"")</f>
        <v>200</v>
      </c>
      <c r="O8653" s="20" cm="1">
        <f t="array" ref="O8653">IFERROR(INDEX(tblConsorcios[Parcela Mensal (R$)],MOD($J8653,ROWS(tblConsorcios[Produto]))+1),"")</f>
        <v>2853</v>
      </c>
      <c r="P8653" s="20" t="str" cm="1">
        <f t="array" ref="P8653">IFERROR(INDEX(tblClientes[Dividendo Mensal (R$)],INT($J8653/ROWS(tblConsorcios[Produto]))+1),"")</f>
        <v/>
      </c>
      <c r="Q8653" s="20" t="str">
        <f t="shared" si="406"/>
        <v/>
      </c>
      <c r="R8653">
        <f t="shared" si="407"/>
        <v>0</v>
      </c>
    </row>
    <row r="8654" spans="10:18" x14ac:dyDescent="0.2">
      <c r="J8654">
        <f t="shared" si="405"/>
        <v>8652</v>
      </c>
      <c r="K8654" t="str" cm="1">
        <f t="array" ref="K8654">IFERROR(INDEX(tblClientes[Cliente],INT($J8654/ROWS(tblConsorcios[Produto]))+1),"")</f>
        <v/>
      </c>
      <c r="L8654" t="str" cm="1">
        <f t="array" ref="L8654">IFERROR(INDEX(tblConsorcios[Produto],MOD($J8654,ROWS(tblConsorcios[Produto]))+1),"")</f>
        <v>Imóvel IE430 – 240m</v>
      </c>
      <c r="M8654" s="20" cm="1">
        <f t="array" ref="M8654">IFERROR(INDEX(tblConsorcios[Valor da Carta (R$)],MOD($J8654,ROWS(tblConsorcios[Produto]))+1),"")</f>
        <v>430000</v>
      </c>
      <c r="N8654" s="2" cm="1">
        <f t="array" ref="N8654">IFERROR(INDEX(tblConsorcios[Prazo (meses)],MOD($J8654,ROWS(tblConsorcios[Produto]))+1),"")</f>
        <v>240</v>
      </c>
      <c r="O8654" s="20" cm="1">
        <f t="array" ref="O8654">IFERROR(INDEX(tblConsorcios[Parcela Mensal (R$)],MOD($J8654,ROWS(tblConsorcios[Produto]))+1),"")</f>
        <v>2307.67</v>
      </c>
      <c r="P8654" s="20" t="str" cm="1">
        <f t="array" ref="P8654">IFERROR(INDEX(tblClientes[Dividendo Mensal (R$)],INT($J8654/ROWS(tblConsorcios[Produto]))+1),"")</f>
        <v/>
      </c>
      <c r="Q8654" s="20" t="str">
        <f t="shared" si="406"/>
        <v/>
      </c>
      <c r="R8654">
        <f t="shared" si="407"/>
        <v>0</v>
      </c>
    </row>
    <row r="8655" spans="10:18" x14ac:dyDescent="0.2">
      <c r="J8655">
        <f t="shared" si="405"/>
        <v>8653</v>
      </c>
      <c r="K8655" t="str" cm="1">
        <f t="array" ref="K8655">IFERROR(INDEX(tblClientes[Cliente],INT($J8655/ROWS(tblConsorcios[Produto]))+1),"")</f>
        <v/>
      </c>
      <c r="L8655" t="str" cm="1">
        <f t="array" ref="L8655">IFERROR(INDEX(tblConsorcios[Produto],MOD($J8655,ROWS(tblConsorcios[Produto]))+1),"")</f>
        <v>Imóvel IE430 – 220m</v>
      </c>
      <c r="M8655" s="20" cm="1">
        <f t="array" ref="M8655">IFERROR(INDEX(tblConsorcios[Valor da Carta (R$)],MOD($J8655,ROWS(tblConsorcios[Produto]))+1),"")</f>
        <v>430000</v>
      </c>
      <c r="N8655" s="2" cm="1">
        <f t="array" ref="N8655">IFERROR(INDEX(tblConsorcios[Prazo (meses)],MOD($J8655,ROWS(tblConsorcios[Produto]))+1),"")</f>
        <v>220</v>
      </c>
      <c r="O8655" s="20" cm="1">
        <f t="array" ref="O8655">IFERROR(INDEX(tblConsorcios[Parcela Mensal (R$)],MOD($J8655,ROWS(tblConsorcios[Produto]))+1),"")</f>
        <v>2497.91</v>
      </c>
      <c r="P8655" s="20" t="str" cm="1">
        <f t="array" ref="P8655">IFERROR(INDEX(tblClientes[Dividendo Mensal (R$)],INT($J8655/ROWS(tblConsorcios[Produto]))+1),"")</f>
        <v/>
      </c>
      <c r="Q8655" s="20" t="str">
        <f t="shared" si="406"/>
        <v/>
      </c>
      <c r="R8655">
        <f t="shared" si="407"/>
        <v>0</v>
      </c>
    </row>
    <row r="8656" spans="10:18" x14ac:dyDescent="0.2">
      <c r="J8656">
        <f t="shared" si="405"/>
        <v>8654</v>
      </c>
      <c r="K8656" t="str" cm="1">
        <f t="array" ref="K8656">IFERROR(INDEX(tblClientes[Cliente],INT($J8656/ROWS(tblConsorcios[Produto]))+1),"")</f>
        <v/>
      </c>
      <c r="L8656" t="str" cm="1">
        <f t="array" ref="L8656">IFERROR(INDEX(tblConsorcios[Produto],MOD($J8656,ROWS(tblConsorcios[Produto]))+1),"")</f>
        <v>Imóvel IE430 – 200m</v>
      </c>
      <c r="M8656" s="20" cm="1">
        <f t="array" ref="M8656">IFERROR(INDEX(tblConsorcios[Valor da Carta (R$)],MOD($J8656,ROWS(tblConsorcios[Produto]))+1),"")</f>
        <v>430000</v>
      </c>
      <c r="N8656" s="2" cm="1">
        <f t="array" ref="N8656">IFERROR(INDEX(tblConsorcios[Prazo (meses)],MOD($J8656,ROWS(tblConsorcios[Produto]))+1),"")</f>
        <v>200</v>
      </c>
      <c r="O8656" s="20" cm="1">
        <f t="array" ref="O8656">IFERROR(INDEX(tblConsorcios[Parcela Mensal (R$)],MOD($J8656,ROWS(tblConsorcios[Produto]))+1),"")</f>
        <v>2726.2</v>
      </c>
      <c r="P8656" s="20" t="str" cm="1">
        <f t="array" ref="P8656">IFERROR(INDEX(tblClientes[Dividendo Mensal (R$)],INT($J8656/ROWS(tblConsorcios[Produto]))+1),"")</f>
        <v/>
      </c>
      <c r="Q8656" s="20" t="str">
        <f t="shared" si="406"/>
        <v/>
      </c>
      <c r="R8656">
        <f t="shared" si="407"/>
        <v>0</v>
      </c>
    </row>
    <row r="8657" spans="10:18" x14ac:dyDescent="0.2">
      <c r="J8657">
        <f t="shared" si="405"/>
        <v>8655</v>
      </c>
      <c r="K8657" t="str" cm="1">
        <f t="array" ref="K8657">IFERROR(INDEX(tblClientes[Cliente],INT($J8657/ROWS(tblConsorcios[Produto]))+1),"")</f>
        <v/>
      </c>
      <c r="L8657" t="str" cm="1">
        <f t="array" ref="L8657">IFERROR(INDEX(tblConsorcios[Produto],MOD($J8657,ROWS(tblConsorcios[Produto]))+1),"")</f>
        <v>Imóvel IE400 – 240m</v>
      </c>
      <c r="M8657" s="20" cm="1">
        <f t="array" ref="M8657">IFERROR(INDEX(tblConsorcios[Valor da Carta (R$)],MOD($J8657,ROWS(tblConsorcios[Produto]))+1),"")</f>
        <v>400000</v>
      </c>
      <c r="N8657" s="2" cm="1">
        <f t="array" ref="N8657">IFERROR(INDEX(tblConsorcios[Prazo (meses)],MOD($J8657,ROWS(tblConsorcios[Produto]))+1),"")</f>
        <v>240</v>
      </c>
      <c r="O8657" s="20" cm="1">
        <f t="array" ref="O8657">IFERROR(INDEX(tblConsorcios[Parcela Mensal (R$)],MOD($J8657,ROWS(tblConsorcios[Produto]))+1),"")</f>
        <v>2146.67</v>
      </c>
      <c r="P8657" s="20" t="str" cm="1">
        <f t="array" ref="P8657">IFERROR(INDEX(tblClientes[Dividendo Mensal (R$)],INT($J8657/ROWS(tblConsorcios[Produto]))+1),"")</f>
        <v/>
      </c>
      <c r="Q8657" s="20" t="str">
        <f t="shared" si="406"/>
        <v/>
      </c>
      <c r="R8657">
        <f t="shared" si="407"/>
        <v>0</v>
      </c>
    </row>
    <row r="8658" spans="10:18" x14ac:dyDescent="0.2">
      <c r="J8658">
        <f t="shared" si="405"/>
        <v>8656</v>
      </c>
      <c r="K8658" t="str" cm="1">
        <f t="array" ref="K8658">IFERROR(INDEX(tblClientes[Cliente],INT($J8658/ROWS(tblConsorcios[Produto]))+1),"")</f>
        <v/>
      </c>
      <c r="L8658" t="str" cm="1">
        <f t="array" ref="L8658">IFERROR(INDEX(tblConsorcios[Produto],MOD($J8658,ROWS(tblConsorcios[Produto]))+1),"")</f>
        <v>Imóvel IE400 – 220m</v>
      </c>
      <c r="M8658" s="20" cm="1">
        <f t="array" ref="M8658">IFERROR(INDEX(tblConsorcios[Valor da Carta (R$)],MOD($J8658,ROWS(tblConsorcios[Produto]))+1),"")</f>
        <v>400000</v>
      </c>
      <c r="N8658" s="2" cm="1">
        <f t="array" ref="N8658">IFERROR(INDEX(tblConsorcios[Prazo (meses)],MOD($J8658,ROWS(tblConsorcios[Produto]))+1),"")</f>
        <v>220</v>
      </c>
      <c r="O8658" s="20" cm="1">
        <f t="array" ref="O8658">IFERROR(INDEX(tblConsorcios[Parcela Mensal (R$)],MOD($J8658,ROWS(tblConsorcios[Produto]))+1),"")</f>
        <v>2323.64</v>
      </c>
      <c r="P8658" s="20" t="str" cm="1">
        <f t="array" ref="P8658">IFERROR(INDEX(tblClientes[Dividendo Mensal (R$)],INT($J8658/ROWS(tblConsorcios[Produto]))+1),"")</f>
        <v/>
      </c>
      <c r="Q8658" s="20" t="str">
        <f t="shared" si="406"/>
        <v/>
      </c>
      <c r="R8658">
        <f t="shared" si="407"/>
        <v>0</v>
      </c>
    </row>
    <row r="8659" spans="10:18" x14ac:dyDescent="0.2">
      <c r="J8659">
        <f t="shared" si="405"/>
        <v>8657</v>
      </c>
      <c r="K8659" t="str" cm="1">
        <f t="array" ref="K8659">IFERROR(INDEX(tblClientes[Cliente],INT($J8659/ROWS(tblConsorcios[Produto]))+1),"")</f>
        <v/>
      </c>
      <c r="L8659" t="str" cm="1">
        <f t="array" ref="L8659">IFERROR(INDEX(tblConsorcios[Produto],MOD($J8659,ROWS(tblConsorcios[Produto]))+1),"")</f>
        <v>Imóvel IE400 – 200m</v>
      </c>
      <c r="M8659" s="20" cm="1">
        <f t="array" ref="M8659">IFERROR(INDEX(tblConsorcios[Valor da Carta (R$)],MOD($J8659,ROWS(tblConsorcios[Produto]))+1),"")</f>
        <v>400000</v>
      </c>
      <c r="N8659" s="2" cm="1">
        <f t="array" ref="N8659">IFERROR(INDEX(tblConsorcios[Prazo (meses)],MOD($J8659,ROWS(tblConsorcios[Produto]))+1),"")</f>
        <v>200</v>
      </c>
      <c r="O8659" s="20" cm="1">
        <f t="array" ref="O8659">IFERROR(INDEX(tblConsorcios[Parcela Mensal (R$)],MOD($J8659,ROWS(tblConsorcios[Produto]))+1),"")</f>
        <v>2536</v>
      </c>
      <c r="P8659" s="20" t="str" cm="1">
        <f t="array" ref="P8659">IFERROR(INDEX(tblClientes[Dividendo Mensal (R$)],INT($J8659/ROWS(tblConsorcios[Produto]))+1),"")</f>
        <v/>
      </c>
      <c r="Q8659" s="20" t="str">
        <f t="shared" si="406"/>
        <v/>
      </c>
      <c r="R8659">
        <f t="shared" si="407"/>
        <v>0</v>
      </c>
    </row>
    <row r="8660" spans="10:18" x14ac:dyDescent="0.2">
      <c r="J8660">
        <f t="shared" si="405"/>
        <v>8658</v>
      </c>
      <c r="K8660" t="str" cm="1">
        <f t="array" ref="K8660">IFERROR(INDEX(tblClientes[Cliente],INT($J8660/ROWS(tblConsorcios[Produto]))+1),"")</f>
        <v/>
      </c>
      <c r="L8660" t="str" cm="1">
        <f t="array" ref="L8660">IFERROR(INDEX(tblConsorcios[Produto],MOD($J8660,ROWS(tblConsorcios[Produto]))+1),"")</f>
        <v>Imóvel IE380 – 240m</v>
      </c>
      <c r="M8660" s="20" cm="1">
        <f t="array" ref="M8660">IFERROR(INDEX(tblConsorcios[Valor da Carta (R$)],MOD($J8660,ROWS(tblConsorcios[Produto]))+1),"")</f>
        <v>380000</v>
      </c>
      <c r="N8660" s="2" cm="1">
        <f t="array" ref="N8660">IFERROR(INDEX(tblConsorcios[Prazo (meses)],MOD($J8660,ROWS(tblConsorcios[Produto]))+1),"")</f>
        <v>240</v>
      </c>
      <c r="O8660" s="20" cm="1">
        <f t="array" ref="O8660">IFERROR(INDEX(tblConsorcios[Parcela Mensal (R$)],MOD($J8660,ROWS(tblConsorcios[Produto]))+1),"")</f>
        <v>2039.33</v>
      </c>
      <c r="P8660" s="20" t="str" cm="1">
        <f t="array" ref="P8660">IFERROR(INDEX(tblClientes[Dividendo Mensal (R$)],INT($J8660/ROWS(tblConsorcios[Produto]))+1),"")</f>
        <v/>
      </c>
      <c r="Q8660" s="20" t="str">
        <f t="shared" si="406"/>
        <v/>
      </c>
      <c r="R8660">
        <f t="shared" si="407"/>
        <v>0</v>
      </c>
    </row>
    <row r="8661" spans="10:18" x14ac:dyDescent="0.2">
      <c r="J8661">
        <f t="shared" si="405"/>
        <v>8659</v>
      </c>
      <c r="K8661" t="str" cm="1">
        <f t="array" ref="K8661">IFERROR(INDEX(tblClientes[Cliente],INT($J8661/ROWS(tblConsorcios[Produto]))+1),"")</f>
        <v/>
      </c>
      <c r="L8661" t="str" cm="1">
        <f t="array" ref="L8661">IFERROR(INDEX(tblConsorcios[Produto],MOD($J8661,ROWS(tblConsorcios[Produto]))+1),"")</f>
        <v>Imóvel IE380 – 220m</v>
      </c>
      <c r="M8661" s="20" cm="1">
        <f t="array" ref="M8661">IFERROR(INDEX(tblConsorcios[Valor da Carta (R$)],MOD($J8661,ROWS(tblConsorcios[Produto]))+1),"")</f>
        <v>380000</v>
      </c>
      <c r="N8661" s="2" cm="1">
        <f t="array" ref="N8661">IFERROR(INDEX(tblConsorcios[Prazo (meses)],MOD($J8661,ROWS(tblConsorcios[Produto]))+1),"")</f>
        <v>220</v>
      </c>
      <c r="O8661" s="20" cm="1">
        <f t="array" ref="O8661">IFERROR(INDEX(tblConsorcios[Parcela Mensal (R$)],MOD($J8661,ROWS(tblConsorcios[Produto]))+1),"")</f>
        <v>2207.4499999999998</v>
      </c>
      <c r="P8661" s="20" t="str" cm="1">
        <f t="array" ref="P8661">IFERROR(INDEX(tblClientes[Dividendo Mensal (R$)],INT($J8661/ROWS(tblConsorcios[Produto]))+1),"")</f>
        <v/>
      </c>
      <c r="Q8661" s="20" t="str">
        <f t="shared" si="406"/>
        <v/>
      </c>
      <c r="R8661">
        <f t="shared" si="407"/>
        <v>0</v>
      </c>
    </row>
    <row r="8662" spans="10:18" x14ac:dyDescent="0.2">
      <c r="J8662">
        <f t="shared" si="405"/>
        <v>8660</v>
      </c>
      <c r="K8662" t="str" cm="1">
        <f t="array" ref="K8662">IFERROR(INDEX(tblClientes[Cliente],INT($J8662/ROWS(tblConsorcios[Produto]))+1),"")</f>
        <v/>
      </c>
      <c r="L8662" t="str" cm="1">
        <f t="array" ref="L8662">IFERROR(INDEX(tblConsorcios[Produto],MOD($J8662,ROWS(tblConsorcios[Produto]))+1),"")</f>
        <v>Imóvel IE380 – 200m</v>
      </c>
      <c r="M8662" s="20" cm="1">
        <f t="array" ref="M8662">IFERROR(INDEX(tblConsorcios[Valor da Carta (R$)],MOD($J8662,ROWS(tblConsorcios[Produto]))+1),"")</f>
        <v>380000</v>
      </c>
      <c r="N8662" s="2" cm="1">
        <f t="array" ref="N8662">IFERROR(INDEX(tblConsorcios[Prazo (meses)],MOD($J8662,ROWS(tblConsorcios[Produto]))+1),"")</f>
        <v>200</v>
      </c>
      <c r="O8662" s="20" cm="1">
        <f t="array" ref="O8662">IFERROR(INDEX(tblConsorcios[Parcela Mensal (R$)],MOD($J8662,ROWS(tblConsorcios[Produto]))+1),"")</f>
        <v>2409.1999999999998</v>
      </c>
      <c r="P8662" s="20" t="str" cm="1">
        <f t="array" ref="P8662">IFERROR(INDEX(tblClientes[Dividendo Mensal (R$)],INT($J8662/ROWS(tblConsorcios[Produto]))+1),"")</f>
        <v/>
      </c>
      <c r="Q8662" s="20" t="str">
        <f t="shared" si="406"/>
        <v/>
      </c>
      <c r="R8662">
        <f t="shared" si="407"/>
        <v>0</v>
      </c>
    </row>
    <row r="8663" spans="10:18" x14ac:dyDescent="0.2">
      <c r="J8663">
        <f t="shared" si="405"/>
        <v>8661</v>
      </c>
      <c r="K8663" t="str" cm="1">
        <f t="array" ref="K8663">IFERROR(INDEX(tblClientes[Cliente],INT($J8663/ROWS(tblConsorcios[Produto]))+1),"")</f>
        <v/>
      </c>
      <c r="L8663" t="str" cm="1">
        <f t="array" ref="L8663">IFERROR(INDEX(tblConsorcios[Produto],MOD($J8663,ROWS(tblConsorcios[Produto]))+1),"")</f>
        <v>Imóvel IE350 – 240m</v>
      </c>
      <c r="M8663" s="20" cm="1">
        <f t="array" ref="M8663">IFERROR(INDEX(tblConsorcios[Valor da Carta (R$)],MOD($J8663,ROWS(tblConsorcios[Produto]))+1),"")</f>
        <v>350000</v>
      </c>
      <c r="N8663" s="2" cm="1">
        <f t="array" ref="N8663">IFERROR(INDEX(tblConsorcios[Prazo (meses)],MOD($J8663,ROWS(tblConsorcios[Produto]))+1),"")</f>
        <v>240</v>
      </c>
      <c r="O8663" s="20" cm="1">
        <f t="array" ref="O8663">IFERROR(INDEX(tblConsorcios[Parcela Mensal (R$)],MOD($J8663,ROWS(tblConsorcios[Produto]))+1),"")</f>
        <v>1878.33</v>
      </c>
      <c r="P8663" s="20" t="str" cm="1">
        <f t="array" ref="P8663">IFERROR(INDEX(tblClientes[Dividendo Mensal (R$)],INT($J8663/ROWS(tblConsorcios[Produto]))+1),"")</f>
        <v/>
      </c>
      <c r="Q8663" s="20" t="str">
        <f t="shared" si="406"/>
        <v/>
      </c>
      <c r="R8663">
        <f t="shared" si="407"/>
        <v>0</v>
      </c>
    </row>
    <row r="8664" spans="10:18" x14ac:dyDescent="0.2">
      <c r="J8664">
        <f t="shared" si="405"/>
        <v>8662</v>
      </c>
      <c r="K8664" t="str" cm="1">
        <f t="array" ref="K8664">IFERROR(INDEX(tblClientes[Cliente],INT($J8664/ROWS(tblConsorcios[Produto]))+1),"")</f>
        <v/>
      </c>
      <c r="L8664" t="str" cm="1">
        <f t="array" ref="L8664">IFERROR(INDEX(tblConsorcios[Produto],MOD($J8664,ROWS(tblConsorcios[Produto]))+1),"")</f>
        <v>Imóvel IE350 – 220m</v>
      </c>
      <c r="M8664" s="20" cm="1">
        <f t="array" ref="M8664">IFERROR(INDEX(tblConsorcios[Valor da Carta (R$)],MOD($J8664,ROWS(tblConsorcios[Produto]))+1),"")</f>
        <v>350000</v>
      </c>
      <c r="N8664" s="2" cm="1">
        <f t="array" ref="N8664">IFERROR(INDEX(tblConsorcios[Prazo (meses)],MOD($J8664,ROWS(tblConsorcios[Produto]))+1),"")</f>
        <v>220</v>
      </c>
      <c r="O8664" s="20" cm="1">
        <f t="array" ref="O8664">IFERROR(INDEX(tblConsorcios[Parcela Mensal (R$)],MOD($J8664,ROWS(tblConsorcios[Produto]))+1),"")</f>
        <v>2033.18</v>
      </c>
      <c r="P8664" s="20" t="str" cm="1">
        <f t="array" ref="P8664">IFERROR(INDEX(tblClientes[Dividendo Mensal (R$)],INT($J8664/ROWS(tblConsorcios[Produto]))+1),"")</f>
        <v/>
      </c>
      <c r="Q8664" s="20" t="str">
        <f t="shared" si="406"/>
        <v/>
      </c>
      <c r="R8664">
        <f t="shared" si="407"/>
        <v>0</v>
      </c>
    </row>
    <row r="8665" spans="10:18" x14ac:dyDescent="0.2">
      <c r="J8665">
        <f t="shared" si="405"/>
        <v>8663</v>
      </c>
      <c r="K8665" t="str" cm="1">
        <f t="array" ref="K8665">IFERROR(INDEX(tblClientes[Cliente],INT($J8665/ROWS(tblConsorcios[Produto]))+1),"")</f>
        <v/>
      </c>
      <c r="L8665" t="str" cm="1">
        <f t="array" ref="L8665">IFERROR(INDEX(tblConsorcios[Produto],MOD($J8665,ROWS(tblConsorcios[Produto]))+1),"")</f>
        <v>Imóvel IE350 – 200m</v>
      </c>
      <c r="M8665" s="20" cm="1">
        <f t="array" ref="M8665">IFERROR(INDEX(tblConsorcios[Valor da Carta (R$)],MOD($J8665,ROWS(tblConsorcios[Produto]))+1),"")</f>
        <v>350000</v>
      </c>
      <c r="N8665" s="2" cm="1">
        <f t="array" ref="N8665">IFERROR(INDEX(tblConsorcios[Prazo (meses)],MOD($J8665,ROWS(tblConsorcios[Produto]))+1),"")</f>
        <v>200</v>
      </c>
      <c r="O8665" s="20" cm="1">
        <f t="array" ref="O8665">IFERROR(INDEX(tblConsorcios[Parcela Mensal (R$)],MOD($J8665,ROWS(tblConsorcios[Produto]))+1),"")</f>
        <v>2219</v>
      </c>
      <c r="P8665" s="20" t="str" cm="1">
        <f t="array" ref="P8665">IFERROR(INDEX(tblClientes[Dividendo Mensal (R$)],INT($J8665/ROWS(tblConsorcios[Produto]))+1),"")</f>
        <v/>
      </c>
      <c r="Q8665" s="20" t="str">
        <f t="shared" si="406"/>
        <v/>
      </c>
      <c r="R8665">
        <f t="shared" si="407"/>
        <v>0</v>
      </c>
    </row>
    <row r="8666" spans="10:18" x14ac:dyDescent="0.2">
      <c r="J8666">
        <f t="shared" si="405"/>
        <v>8664</v>
      </c>
      <c r="K8666" t="str" cm="1">
        <f t="array" ref="K8666">IFERROR(INDEX(tblClientes[Cliente],INT($J8666/ROWS(tblConsorcios[Produto]))+1),"")</f>
        <v/>
      </c>
      <c r="L8666" t="str" cm="1">
        <f t="array" ref="L8666">IFERROR(INDEX(tblConsorcios[Produto],MOD($J8666,ROWS(tblConsorcios[Produto]))+1),"")</f>
        <v>Imóvel IE330 – 240m</v>
      </c>
      <c r="M8666" s="20" cm="1">
        <f t="array" ref="M8666">IFERROR(INDEX(tblConsorcios[Valor da Carta (R$)],MOD($J8666,ROWS(tblConsorcios[Produto]))+1),"")</f>
        <v>330000</v>
      </c>
      <c r="N8666" s="2" cm="1">
        <f t="array" ref="N8666">IFERROR(INDEX(tblConsorcios[Prazo (meses)],MOD($J8666,ROWS(tblConsorcios[Produto]))+1),"")</f>
        <v>240</v>
      </c>
      <c r="O8666" s="20" cm="1">
        <f t="array" ref="O8666">IFERROR(INDEX(tblConsorcios[Parcela Mensal (R$)],MOD($J8666,ROWS(tblConsorcios[Produto]))+1),"")</f>
        <v>1771</v>
      </c>
      <c r="P8666" s="20" t="str" cm="1">
        <f t="array" ref="P8666">IFERROR(INDEX(tblClientes[Dividendo Mensal (R$)],INT($J8666/ROWS(tblConsorcios[Produto]))+1),"")</f>
        <v/>
      </c>
      <c r="Q8666" s="20" t="str">
        <f t="shared" si="406"/>
        <v/>
      </c>
      <c r="R8666">
        <f t="shared" si="407"/>
        <v>0</v>
      </c>
    </row>
    <row r="8667" spans="10:18" x14ac:dyDescent="0.2">
      <c r="J8667">
        <f t="shared" si="405"/>
        <v>8665</v>
      </c>
      <c r="K8667" t="str" cm="1">
        <f t="array" ref="K8667">IFERROR(INDEX(tblClientes[Cliente],INT($J8667/ROWS(tblConsorcios[Produto]))+1),"")</f>
        <v/>
      </c>
      <c r="L8667" t="str" cm="1">
        <f t="array" ref="L8667">IFERROR(INDEX(tblConsorcios[Produto],MOD($J8667,ROWS(tblConsorcios[Produto]))+1),"")</f>
        <v>Imóvel IE330 – 220m</v>
      </c>
      <c r="M8667" s="20" cm="1">
        <f t="array" ref="M8667">IFERROR(INDEX(tblConsorcios[Valor da Carta (R$)],MOD($J8667,ROWS(tblConsorcios[Produto]))+1),"")</f>
        <v>330000</v>
      </c>
      <c r="N8667" s="2" cm="1">
        <f t="array" ref="N8667">IFERROR(INDEX(tblConsorcios[Prazo (meses)],MOD($J8667,ROWS(tblConsorcios[Produto]))+1),"")</f>
        <v>220</v>
      </c>
      <c r="O8667" s="20" cm="1">
        <f t="array" ref="O8667">IFERROR(INDEX(tblConsorcios[Parcela Mensal (R$)],MOD($J8667,ROWS(tblConsorcios[Produto]))+1),"")</f>
        <v>1917</v>
      </c>
      <c r="P8667" s="20" t="str" cm="1">
        <f t="array" ref="P8667">IFERROR(INDEX(tblClientes[Dividendo Mensal (R$)],INT($J8667/ROWS(tblConsorcios[Produto]))+1),"")</f>
        <v/>
      </c>
      <c r="Q8667" s="20" t="str">
        <f t="shared" si="406"/>
        <v/>
      </c>
      <c r="R8667">
        <f t="shared" si="407"/>
        <v>0</v>
      </c>
    </row>
    <row r="8668" spans="10:18" x14ac:dyDescent="0.2">
      <c r="J8668">
        <f t="shared" si="405"/>
        <v>8666</v>
      </c>
      <c r="K8668" t="str" cm="1">
        <f t="array" ref="K8668">IFERROR(INDEX(tblClientes[Cliente],INT($J8668/ROWS(tblConsorcios[Produto]))+1),"")</f>
        <v/>
      </c>
      <c r="L8668" t="str" cm="1">
        <f t="array" ref="L8668">IFERROR(INDEX(tblConsorcios[Produto],MOD($J8668,ROWS(tblConsorcios[Produto]))+1),"")</f>
        <v>Imóvel IE330 – 200m</v>
      </c>
      <c r="M8668" s="20" cm="1">
        <f t="array" ref="M8668">IFERROR(INDEX(tblConsorcios[Valor da Carta (R$)],MOD($J8668,ROWS(tblConsorcios[Produto]))+1),"")</f>
        <v>330000</v>
      </c>
      <c r="N8668" s="2" cm="1">
        <f t="array" ref="N8668">IFERROR(INDEX(tblConsorcios[Prazo (meses)],MOD($J8668,ROWS(tblConsorcios[Produto]))+1),"")</f>
        <v>200</v>
      </c>
      <c r="O8668" s="20" cm="1">
        <f t="array" ref="O8668">IFERROR(INDEX(tblConsorcios[Parcela Mensal (R$)],MOD($J8668,ROWS(tblConsorcios[Produto]))+1),"")</f>
        <v>2092.1999999999998</v>
      </c>
      <c r="P8668" s="20" t="str" cm="1">
        <f t="array" ref="P8668">IFERROR(INDEX(tblClientes[Dividendo Mensal (R$)],INT($J8668/ROWS(tblConsorcios[Produto]))+1),"")</f>
        <v/>
      </c>
      <c r="Q8668" s="20" t="str">
        <f t="shared" si="406"/>
        <v/>
      </c>
      <c r="R8668">
        <f t="shared" si="407"/>
        <v>0</v>
      </c>
    </row>
    <row r="8669" spans="10:18" x14ac:dyDescent="0.2">
      <c r="J8669">
        <f t="shared" si="405"/>
        <v>8667</v>
      </c>
      <c r="K8669" t="str" cm="1">
        <f t="array" ref="K8669">IFERROR(INDEX(tblClientes[Cliente],INT($J8669/ROWS(tblConsorcios[Produto]))+1),"")</f>
        <v/>
      </c>
      <c r="L8669" t="str" cm="1">
        <f t="array" ref="L8669">IFERROR(INDEX(tblConsorcios[Produto],MOD($J8669,ROWS(tblConsorcios[Produto]))+1),"")</f>
        <v>Imóvel IE300 – 240m</v>
      </c>
      <c r="M8669" s="20" cm="1">
        <f t="array" ref="M8669">IFERROR(INDEX(tblConsorcios[Valor da Carta (R$)],MOD($J8669,ROWS(tblConsorcios[Produto]))+1),"")</f>
        <v>300000</v>
      </c>
      <c r="N8669" s="2" cm="1">
        <f t="array" ref="N8669">IFERROR(INDEX(tblConsorcios[Prazo (meses)],MOD($J8669,ROWS(tblConsorcios[Produto]))+1),"")</f>
        <v>240</v>
      </c>
      <c r="O8669" s="20" cm="1">
        <f t="array" ref="O8669">IFERROR(INDEX(tblConsorcios[Parcela Mensal (R$)],MOD($J8669,ROWS(tblConsorcios[Produto]))+1),"")</f>
        <v>1610</v>
      </c>
      <c r="P8669" s="20" t="str" cm="1">
        <f t="array" ref="P8669">IFERROR(INDEX(tblClientes[Dividendo Mensal (R$)],INT($J8669/ROWS(tblConsorcios[Produto]))+1),"")</f>
        <v/>
      </c>
      <c r="Q8669" s="20" t="str">
        <f t="shared" si="406"/>
        <v/>
      </c>
      <c r="R8669">
        <f t="shared" si="407"/>
        <v>0</v>
      </c>
    </row>
    <row r="8670" spans="10:18" x14ac:dyDescent="0.2">
      <c r="J8670">
        <f t="shared" si="405"/>
        <v>8668</v>
      </c>
      <c r="K8670" t="str" cm="1">
        <f t="array" ref="K8670">IFERROR(INDEX(tblClientes[Cliente],INT($J8670/ROWS(tblConsorcios[Produto]))+1),"")</f>
        <v/>
      </c>
      <c r="L8670" t="str" cm="1">
        <f t="array" ref="L8670">IFERROR(INDEX(tblConsorcios[Produto],MOD($J8670,ROWS(tblConsorcios[Produto]))+1),"")</f>
        <v>Imóvel IE300 – 220m</v>
      </c>
      <c r="M8670" s="20" cm="1">
        <f t="array" ref="M8670">IFERROR(INDEX(tblConsorcios[Valor da Carta (R$)],MOD($J8670,ROWS(tblConsorcios[Produto]))+1),"")</f>
        <v>300000</v>
      </c>
      <c r="N8670" s="2" cm="1">
        <f t="array" ref="N8670">IFERROR(INDEX(tblConsorcios[Prazo (meses)],MOD($J8670,ROWS(tblConsorcios[Produto]))+1),"")</f>
        <v>220</v>
      </c>
      <c r="O8670" s="20" cm="1">
        <f t="array" ref="O8670">IFERROR(INDEX(tblConsorcios[Parcela Mensal (R$)],MOD($J8670,ROWS(tblConsorcios[Produto]))+1),"")</f>
        <v>1742.73</v>
      </c>
      <c r="P8670" s="20" t="str" cm="1">
        <f t="array" ref="P8670">IFERROR(INDEX(tblClientes[Dividendo Mensal (R$)],INT($J8670/ROWS(tblConsorcios[Produto]))+1),"")</f>
        <v/>
      </c>
      <c r="Q8670" s="20" t="str">
        <f t="shared" si="406"/>
        <v/>
      </c>
      <c r="R8670">
        <f t="shared" si="407"/>
        <v>0</v>
      </c>
    </row>
    <row r="8671" spans="10:18" x14ac:dyDescent="0.2">
      <c r="J8671">
        <f t="shared" si="405"/>
        <v>8669</v>
      </c>
      <c r="K8671" t="str" cm="1">
        <f t="array" ref="K8671">IFERROR(INDEX(tblClientes[Cliente],INT($J8671/ROWS(tblConsorcios[Produto]))+1),"")</f>
        <v/>
      </c>
      <c r="L8671" t="str" cm="1">
        <f t="array" ref="L8671">IFERROR(INDEX(tblConsorcios[Produto],MOD($J8671,ROWS(tblConsorcios[Produto]))+1),"")</f>
        <v>Imóvel IE300 – 200m</v>
      </c>
      <c r="M8671" s="20" cm="1">
        <f t="array" ref="M8671">IFERROR(INDEX(tblConsorcios[Valor da Carta (R$)],MOD($J8671,ROWS(tblConsorcios[Produto]))+1),"")</f>
        <v>300000</v>
      </c>
      <c r="N8671" s="2" cm="1">
        <f t="array" ref="N8671">IFERROR(INDEX(tblConsorcios[Prazo (meses)],MOD($J8671,ROWS(tblConsorcios[Produto]))+1),"")</f>
        <v>200</v>
      </c>
      <c r="O8671" s="20" cm="1">
        <f t="array" ref="O8671">IFERROR(INDEX(tblConsorcios[Parcela Mensal (R$)],MOD($J8671,ROWS(tblConsorcios[Produto]))+1),"")</f>
        <v>1902</v>
      </c>
      <c r="P8671" s="20" t="str" cm="1">
        <f t="array" ref="P8671">IFERROR(INDEX(tblClientes[Dividendo Mensal (R$)],INT($J8671/ROWS(tblConsorcios[Produto]))+1),"")</f>
        <v/>
      </c>
      <c r="Q8671" s="20" t="str">
        <f t="shared" si="406"/>
        <v/>
      </c>
      <c r="R8671">
        <f t="shared" si="407"/>
        <v>0</v>
      </c>
    </row>
    <row r="8672" spans="10:18" x14ac:dyDescent="0.2">
      <c r="J8672">
        <f t="shared" si="405"/>
        <v>8670</v>
      </c>
      <c r="K8672" t="str" cm="1">
        <f t="array" ref="K8672">IFERROR(INDEX(tblClientes[Cliente],INT($J8672/ROWS(tblConsorcios[Produto]))+1),"")</f>
        <v/>
      </c>
      <c r="L8672" t="str" cm="1">
        <f t="array" ref="L8672">IFERROR(INDEX(tblConsorcios[Produto],MOD($J8672,ROWS(tblConsorcios[Produto]))+1),"")</f>
        <v>Imóvel IE240 – 240m</v>
      </c>
      <c r="M8672" s="20" cm="1">
        <f t="array" ref="M8672">IFERROR(INDEX(tblConsorcios[Valor da Carta (R$)],MOD($J8672,ROWS(tblConsorcios[Produto]))+1),"")</f>
        <v>240000</v>
      </c>
      <c r="N8672" s="2" cm="1">
        <f t="array" ref="N8672">IFERROR(INDEX(tblConsorcios[Prazo (meses)],MOD($J8672,ROWS(tblConsorcios[Produto]))+1),"")</f>
        <v>240</v>
      </c>
      <c r="O8672" s="20" cm="1">
        <f t="array" ref="O8672">IFERROR(INDEX(tblConsorcios[Parcela Mensal (R$)],MOD($J8672,ROWS(tblConsorcios[Produto]))+1),"")</f>
        <v>1288</v>
      </c>
      <c r="P8672" s="20" t="str" cm="1">
        <f t="array" ref="P8672">IFERROR(INDEX(tblClientes[Dividendo Mensal (R$)],INT($J8672/ROWS(tblConsorcios[Produto]))+1),"")</f>
        <v/>
      </c>
      <c r="Q8672" s="20" t="str">
        <f t="shared" si="406"/>
        <v/>
      </c>
      <c r="R8672">
        <f t="shared" si="407"/>
        <v>0</v>
      </c>
    </row>
    <row r="8673" spans="10:18" x14ac:dyDescent="0.2">
      <c r="J8673">
        <f t="shared" si="405"/>
        <v>8671</v>
      </c>
      <c r="K8673" t="str" cm="1">
        <f t="array" ref="K8673">IFERROR(INDEX(tblClientes[Cliente],INT($J8673/ROWS(tblConsorcios[Produto]))+1),"")</f>
        <v/>
      </c>
      <c r="L8673" t="str" cm="1">
        <f t="array" ref="L8673">IFERROR(INDEX(tblConsorcios[Produto],MOD($J8673,ROWS(tblConsorcios[Produto]))+1),"")</f>
        <v>Imóvel IE240 – 220m</v>
      </c>
      <c r="M8673" s="20" cm="1">
        <f t="array" ref="M8673">IFERROR(INDEX(tblConsorcios[Valor da Carta (R$)],MOD($J8673,ROWS(tblConsorcios[Produto]))+1),"")</f>
        <v>240000</v>
      </c>
      <c r="N8673" s="2" cm="1">
        <f t="array" ref="N8673">IFERROR(INDEX(tblConsorcios[Prazo (meses)],MOD($J8673,ROWS(tblConsorcios[Produto]))+1),"")</f>
        <v>220</v>
      </c>
      <c r="O8673" s="20" cm="1">
        <f t="array" ref="O8673">IFERROR(INDEX(tblConsorcios[Parcela Mensal (R$)],MOD($J8673,ROWS(tblConsorcios[Produto]))+1),"")</f>
        <v>1394.18</v>
      </c>
      <c r="P8673" s="20" t="str" cm="1">
        <f t="array" ref="P8673">IFERROR(INDEX(tblClientes[Dividendo Mensal (R$)],INT($J8673/ROWS(tblConsorcios[Produto]))+1),"")</f>
        <v/>
      </c>
      <c r="Q8673" s="20" t="str">
        <f t="shared" si="406"/>
        <v/>
      </c>
      <c r="R8673">
        <f t="shared" si="407"/>
        <v>0</v>
      </c>
    </row>
    <row r="8674" spans="10:18" x14ac:dyDescent="0.2">
      <c r="J8674">
        <f t="shared" si="405"/>
        <v>8672</v>
      </c>
      <c r="K8674" t="str" cm="1">
        <f t="array" ref="K8674">IFERROR(INDEX(tblClientes[Cliente],INT($J8674/ROWS(tblConsorcios[Produto]))+1),"")</f>
        <v/>
      </c>
      <c r="L8674" t="str" cm="1">
        <f t="array" ref="L8674">IFERROR(INDEX(tblConsorcios[Produto],MOD($J8674,ROWS(tblConsorcios[Produto]))+1),"")</f>
        <v>Imóvel IE240 – 200m</v>
      </c>
      <c r="M8674" s="20" cm="1">
        <f t="array" ref="M8674">IFERROR(INDEX(tblConsorcios[Valor da Carta (R$)],MOD($J8674,ROWS(tblConsorcios[Produto]))+1),"")</f>
        <v>240000</v>
      </c>
      <c r="N8674" s="2" cm="1">
        <f t="array" ref="N8674">IFERROR(INDEX(tblConsorcios[Prazo (meses)],MOD($J8674,ROWS(tblConsorcios[Produto]))+1),"")</f>
        <v>200</v>
      </c>
      <c r="O8674" s="20" cm="1">
        <f t="array" ref="O8674">IFERROR(INDEX(tblConsorcios[Parcela Mensal (R$)],MOD($J8674,ROWS(tblConsorcios[Produto]))+1),"")</f>
        <v>1521.6</v>
      </c>
      <c r="P8674" s="20" t="str" cm="1">
        <f t="array" ref="P8674">IFERROR(INDEX(tblClientes[Dividendo Mensal (R$)],INT($J8674/ROWS(tblConsorcios[Produto]))+1),"")</f>
        <v/>
      </c>
      <c r="Q8674" s="20" t="str">
        <f t="shared" si="406"/>
        <v/>
      </c>
      <c r="R8674">
        <f t="shared" si="407"/>
        <v>0</v>
      </c>
    </row>
    <row r="8675" spans="10:18" x14ac:dyDescent="0.2">
      <c r="J8675">
        <f t="shared" si="405"/>
        <v>8673</v>
      </c>
      <c r="K8675" t="str" cm="1">
        <f t="array" ref="K8675">IFERROR(INDEX(tblClientes[Cliente],INT($J8675/ROWS(tblConsorcios[Produto]))+1),"")</f>
        <v/>
      </c>
      <c r="L8675" t="str" cm="1">
        <f t="array" ref="L8675">IFERROR(INDEX(tblConsorcios[Produto],MOD($J8675,ROWS(tblConsorcios[Produto]))+1),"")</f>
        <v>Imóvel IE230 – 240m</v>
      </c>
      <c r="M8675" s="20" cm="1">
        <f t="array" ref="M8675">IFERROR(INDEX(tblConsorcios[Valor da Carta (R$)],MOD($J8675,ROWS(tblConsorcios[Produto]))+1),"")</f>
        <v>230000</v>
      </c>
      <c r="N8675" s="2" cm="1">
        <f t="array" ref="N8675">IFERROR(INDEX(tblConsorcios[Prazo (meses)],MOD($J8675,ROWS(tblConsorcios[Produto]))+1),"")</f>
        <v>240</v>
      </c>
      <c r="O8675" s="20" cm="1">
        <f t="array" ref="O8675">IFERROR(INDEX(tblConsorcios[Parcela Mensal (R$)],MOD($J8675,ROWS(tblConsorcios[Produto]))+1),"")</f>
        <v>1234.33</v>
      </c>
      <c r="P8675" s="20" t="str" cm="1">
        <f t="array" ref="P8675">IFERROR(INDEX(tblClientes[Dividendo Mensal (R$)],INT($J8675/ROWS(tblConsorcios[Produto]))+1),"")</f>
        <v/>
      </c>
      <c r="Q8675" s="20" t="str">
        <f t="shared" si="406"/>
        <v/>
      </c>
      <c r="R8675">
        <f t="shared" si="407"/>
        <v>0</v>
      </c>
    </row>
    <row r="8676" spans="10:18" x14ac:dyDescent="0.2">
      <c r="J8676">
        <f t="shared" si="405"/>
        <v>8674</v>
      </c>
      <c r="K8676" t="str" cm="1">
        <f t="array" ref="K8676">IFERROR(INDEX(tblClientes[Cliente],INT($J8676/ROWS(tblConsorcios[Produto]))+1),"")</f>
        <v/>
      </c>
      <c r="L8676" t="str" cm="1">
        <f t="array" ref="L8676">IFERROR(INDEX(tblConsorcios[Produto],MOD($J8676,ROWS(tblConsorcios[Produto]))+1),"")</f>
        <v>Imóvel IE230 – 220m</v>
      </c>
      <c r="M8676" s="20" cm="1">
        <f t="array" ref="M8676">IFERROR(INDEX(tblConsorcios[Valor da Carta (R$)],MOD($J8676,ROWS(tblConsorcios[Produto]))+1),"")</f>
        <v>230000</v>
      </c>
      <c r="N8676" s="2" cm="1">
        <f t="array" ref="N8676">IFERROR(INDEX(tblConsorcios[Prazo (meses)],MOD($J8676,ROWS(tblConsorcios[Produto]))+1),"")</f>
        <v>220</v>
      </c>
      <c r="O8676" s="20" cm="1">
        <f t="array" ref="O8676">IFERROR(INDEX(tblConsorcios[Parcela Mensal (R$)],MOD($J8676,ROWS(tblConsorcios[Produto]))+1),"")</f>
        <v>1336.09</v>
      </c>
      <c r="P8676" s="20" t="str" cm="1">
        <f t="array" ref="P8676">IFERROR(INDEX(tblClientes[Dividendo Mensal (R$)],INT($J8676/ROWS(tblConsorcios[Produto]))+1),"")</f>
        <v/>
      </c>
      <c r="Q8676" s="20" t="str">
        <f t="shared" si="406"/>
        <v/>
      </c>
      <c r="R8676">
        <f t="shared" si="407"/>
        <v>0</v>
      </c>
    </row>
    <row r="8677" spans="10:18" x14ac:dyDescent="0.2">
      <c r="J8677">
        <f t="shared" si="405"/>
        <v>8675</v>
      </c>
      <c r="K8677" t="str" cm="1">
        <f t="array" ref="K8677">IFERROR(INDEX(tblClientes[Cliente],INT($J8677/ROWS(tblConsorcios[Produto]))+1),"")</f>
        <v/>
      </c>
      <c r="L8677" t="str" cm="1">
        <f t="array" ref="L8677">IFERROR(INDEX(tblConsorcios[Produto],MOD($J8677,ROWS(tblConsorcios[Produto]))+1),"")</f>
        <v>Imóvel IE230 – 200m</v>
      </c>
      <c r="M8677" s="20" cm="1">
        <f t="array" ref="M8677">IFERROR(INDEX(tblConsorcios[Valor da Carta (R$)],MOD($J8677,ROWS(tblConsorcios[Produto]))+1),"")</f>
        <v>230000</v>
      </c>
      <c r="N8677" s="2" cm="1">
        <f t="array" ref="N8677">IFERROR(INDEX(tblConsorcios[Prazo (meses)],MOD($J8677,ROWS(tblConsorcios[Produto]))+1),"")</f>
        <v>200</v>
      </c>
      <c r="O8677" s="20" cm="1">
        <f t="array" ref="O8677">IFERROR(INDEX(tblConsorcios[Parcela Mensal (R$)],MOD($J8677,ROWS(tblConsorcios[Produto]))+1),"")</f>
        <v>1458.2</v>
      </c>
      <c r="P8677" s="20" t="str" cm="1">
        <f t="array" ref="P8677">IFERROR(INDEX(tblClientes[Dividendo Mensal (R$)],INT($J8677/ROWS(tblConsorcios[Produto]))+1),"")</f>
        <v/>
      </c>
      <c r="Q8677" s="20" t="str">
        <f t="shared" si="406"/>
        <v/>
      </c>
      <c r="R8677">
        <f t="shared" si="407"/>
        <v>0</v>
      </c>
    </row>
    <row r="8678" spans="10:18" x14ac:dyDescent="0.2">
      <c r="J8678">
        <f t="shared" si="405"/>
        <v>8676</v>
      </c>
      <c r="K8678" t="str" cm="1">
        <f t="array" ref="K8678">IFERROR(INDEX(tblClientes[Cliente],INT($J8678/ROWS(tblConsorcios[Produto]))+1),"")</f>
        <v/>
      </c>
      <c r="L8678" t="str" cm="1">
        <f t="array" ref="L8678">IFERROR(INDEX(tblConsorcios[Produto],MOD($J8678,ROWS(tblConsorcios[Produto]))+1),"")</f>
        <v>Imóvel IE220 – 240m</v>
      </c>
      <c r="M8678" s="20" cm="1">
        <f t="array" ref="M8678">IFERROR(INDEX(tblConsorcios[Valor da Carta (R$)],MOD($J8678,ROWS(tblConsorcios[Produto]))+1),"")</f>
        <v>220000</v>
      </c>
      <c r="N8678" s="2" cm="1">
        <f t="array" ref="N8678">IFERROR(INDEX(tblConsorcios[Prazo (meses)],MOD($J8678,ROWS(tblConsorcios[Produto]))+1),"")</f>
        <v>240</v>
      </c>
      <c r="O8678" s="20" cm="1">
        <f t="array" ref="O8678">IFERROR(INDEX(tblConsorcios[Parcela Mensal (R$)],MOD($J8678,ROWS(tblConsorcios[Produto]))+1),"")</f>
        <v>1180.67</v>
      </c>
      <c r="P8678" s="20" t="str" cm="1">
        <f t="array" ref="P8678">IFERROR(INDEX(tblClientes[Dividendo Mensal (R$)],INT($J8678/ROWS(tblConsorcios[Produto]))+1),"")</f>
        <v/>
      </c>
      <c r="Q8678" s="20" t="str">
        <f t="shared" si="406"/>
        <v/>
      </c>
      <c r="R8678">
        <f t="shared" si="407"/>
        <v>0</v>
      </c>
    </row>
    <row r="8679" spans="10:18" x14ac:dyDescent="0.2">
      <c r="J8679">
        <f t="shared" si="405"/>
        <v>8677</v>
      </c>
      <c r="K8679" t="str" cm="1">
        <f t="array" ref="K8679">IFERROR(INDEX(tblClientes[Cliente],INT($J8679/ROWS(tblConsorcios[Produto]))+1),"")</f>
        <v/>
      </c>
      <c r="L8679" t="str" cm="1">
        <f t="array" ref="L8679">IFERROR(INDEX(tblConsorcios[Produto],MOD($J8679,ROWS(tblConsorcios[Produto]))+1),"")</f>
        <v>Imóvel IE220 – 220m</v>
      </c>
      <c r="M8679" s="20" cm="1">
        <f t="array" ref="M8679">IFERROR(INDEX(tblConsorcios[Valor da Carta (R$)],MOD($J8679,ROWS(tblConsorcios[Produto]))+1),"")</f>
        <v>220000</v>
      </c>
      <c r="N8679" s="2" cm="1">
        <f t="array" ref="N8679">IFERROR(INDEX(tblConsorcios[Prazo (meses)],MOD($J8679,ROWS(tblConsorcios[Produto]))+1),"")</f>
        <v>220</v>
      </c>
      <c r="O8679" s="20" cm="1">
        <f t="array" ref="O8679">IFERROR(INDEX(tblConsorcios[Parcela Mensal (R$)],MOD($J8679,ROWS(tblConsorcios[Produto]))+1),"")</f>
        <v>1278</v>
      </c>
      <c r="P8679" s="20" t="str" cm="1">
        <f t="array" ref="P8679">IFERROR(INDEX(tblClientes[Dividendo Mensal (R$)],INT($J8679/ROWS(tblConsorcios[Produto]))+1),"")</f>
        <v/>
      </c>
      <c r="Q8679" s="20" t="str">
        <f t="shared" si="406"/>
        <v/>
      </c>
      <c r="R8679">
        <f t="shared" si="407"/>
        <v>0</v>
      </c>
    </row>
    <row r="8680" spans="10:18" x14ac:dyDescent="0.2">
      <c r="J8680">
        <f t="shared" si="405"/>
        <v>8678</v>
      </c>
      <c r="K8680" t="str" cm="1">
        <f t="array" ref="K8680">IFERROR(INDEX(tblClientes[Cliente],INT($J8680/ROWS(tblConsorcios[Produto]))+1),"")</f>
        <v/>
      </c>
      <c r="L8680" t="str" cm="1">
        <f t="array" ref="L8680">IFERROR(INDEX(tblConsorcios[Produto],MOD($J8680,ROWS(tblConsorcios[Produto]))+1),"")</f>
        <v>Imóvel IE220 – 200m</v>
      </c>
      <c r="M8680" s="20" cm="1">
        <f t="array" ref="M8680">IFERROR(INDEX(tblConsorcios[Valor da Carta (R$)],MOD($J8680,ROWS(tblConsorcios[Produto]))+1),"")</f>
        <v>220000</v>
      </c>
      <c r="N8680" s="2" cm="1">
        <f t="array" ref="N8680">IFERROR(INDEX(tblConsorcios[Prazo (meses)],MOD($J8680,ROWS(tblConsorcios[Produto]))+1),"")</f>
        <v>200</v>
      </c>
      <c r="O8680" s="20" cm="1">
        <f t="array" ref="O8680">IFERROR(INDEX(tblConsorcios[Parcela Mensal (R$)],MOD($J8680,ROWS(tblConsorcios[Produto]))+1),"")</f>
        <v>1394.8</v>
      </c>
      <c r="P8680" s="20" t="str" cm="1">
        <f t="array" ref="P8680">IFERROR(INDEX(tblClientes[Dividendo Mensal (R$)],INT($J8680/ROWS(tblConsorcios[Produto]))+1),"")</f>
        <v/>
      </c>
      <c r="Q8680" s="20" t="str">
        <f t="shared" si="406"/>
        <v/>
      </c>
      <c r="R8680">
        <f t="shared" si="407"/>
        <v>0</v>
      </c>
    </row>
    <row r="8681" spans="10:18" x14ac:dyDescent="0.2">
      <c r="J8681">
        <f t="shared" si="405"/>
        <v>8679</v>
      </c>
      <c r="K8681" t="str" cm="1">
        <f t="array" ref="K8681">IFERROR(INDEX(tblClientes[Cliente],INT($J8681/ROWS(tblConsorcios[Produto]))+1),"")</f>
        <v/>
      </c>
      <c r="L8681" t="str" cm="1">
        <f t="array" ref="L8681">IFERROR(INDEX(tblConsorcios[Produto],MOD($J8681,ROWS(tblConsorcios[Produto]))+1),"")</f>
        <v>Imóvel IE200 – 240m</v>
      </c>
      <c r="M8681" s="20" cm="1">
        <f t="array" ref="M8681">IFERROR(INDEX(tblConsorcios[Valor da Carta (R$)],MOD($J8681,ROWS(tblConsorcios[Produto]))+1),"")</f>
        <v>200000</v>
      </c>
      <c r="N8681" s="2" cm="1">
        <f t="array" ref="N8681">IFERROR(INDEX(tblConsorcios[Prazo (meses)],MOD($J8681,ROWS(tblConsorcios[Produto]))+1),"")</f>
        <v>240</v>
      </c>
      <c r="O8681" s="20" cm="1">
        <f t="array" ref="O8681">IFERROR(INDEX(tblConsorcios[Parcela Mensal (R$)],MOD($J8681,ROWS(tblConsorcios[Produto]))+1),"")</f>
        <v>1073.33</v>
      </c>
      <c r="P8681" s="20" t="str" cm="1">
        <f t="array" ref="P8681">IFERROR(INDEX(tblClientes[Dividendo Mensal (R$)],INT($J8681/ROWS(tblConsorcios[Produto]))+1),"")</f>
        <v/>
      </c>
      <c r="Q8681" s="20" t="str">
        <f t="shared" si="406"/>
        <v/>
      </c>
      <c r="R8681">
        <f t="shared" si="407"/>
        <v>0</v>
      </c>
    </row>
    <row r="8682" spans="10:18" x14ac:dyDescent="0.2">
      <c r="J8682">
        <f t="shared" si="405"/>
        <v>8680</v>
      </c>
      <c r="K8682" t="str" cm="1">
        <f t="array" ref="K8682">IFERROR(INDEX(tblClientes[Cliente],INT($J8682/ROWS(tblConsorcios[Produto]))+1),"")</f>
        <v/>
      </c>
      <c r="L8682" t="str" cm="1">
        <f t="array" ref="L8682">IFERROR(INDEX(tblConsorcios[Produto],MOD($J8682,ROWS(tblConsorcios[Produto]))+1),"")</f>
        <v>Imóvel IE200 – 220m</v>
      </c>
      <c r="M8682" s="20" cm="1">
        <f t="array" ref="M8682">IFERROR(INDEX(tblConsorcios[Valor da Carta (R$)],MOD($J8682,ROWS(tblConsorcios[Produto]))+1),"")</f>
        <v>200000</v>
      </c>
      <c r="N8682" s="2" cm="1">
        <f t="array" ref="N8682">IFERROR(INDEX(tblConsorcios[Prazo (meses)],MOD($J8682,ROWS(tblConsorcios[Produto]))+1),"")</f>
        <v>220</v>
      </c>
      <c r="O8682" s="20" cm="1">
        <f t="array" ref="O8682">IFERROR(INDEX(tblConsorcios[Parcela Mensal (R$)],MOD($J8682,ROWS(tblConsorcios[Produto]))+1),"")</f>
        <v>1161.82</v>
      </c>
      <c r="P8682" s="20" t="str" cm="1">
        <f t="array" ref="P8682">IFERROR(INDEX(tblClientes[Dividendo Mensal (R$)],INT($J8682/ROWS(tblConsorcios[Produto]))+1),"")</f>
        <v/>
      </c>
      <c r="Q8682" s="20" t="str">
        <f t="shared" si="406"/>
        <v/>
      </c>
      <c r="R8682">
        <f t="shared" si="407"/>
        <v>0</v>
      </c>
    </row>
    <row r="8683" spans="10:18" x14ac:dyDescent="0.2">
      <c r="J8683">
        <f t="shared" si="405"/>
        <v>8681</v>
      </c>
      <c r="K8683" t="str" cm="1">
        <f t="array" ref="K8683">IFERROR(INDEX(tblClientes[Cliente],INT($J8683/ROWS(tblConsorcios[Produto]))+1),"")</f>
        <v/>
      </c>
      <c r="L8683" t="str" cm="1">
        <f t="array" ref="L8683">IFERROR(INDEX(tblConsorcios[Produto],MOD($J8683,ROWS(tblConsorcios[Produto]))+1),"")</f>
        <v>Imóvel IE200 – 200m</v>
      </c>
      <c r="M8683" s="20" cm="1">
        <f t="array" ref="M8683">IFERROR(INDEX(tblConsorcios[Valor da Carta (R$)],MOD($J8683,ROWS(tblConsorcios[Produto]))+1),"")</f>
        <v>200000</v>
      </c>
      <c r="N8683" s="2" cm="1">
        <f t="array" ref="N8683">IFERROR(INDEX(tblConsorcios[Prazo (meses)],MOD($J8683,ROWS(tblConsorcios[Produto]))+1),"")</f>
        <v>200</v>
      </c>
      <c r="O8683" s="20" cm="1">
        <f t="array" ref="O8683">IFERROR(INDEX(tblConsorcios[Parcela Mensal (R$)],MOD($J8683,ROWS(tblConsorcios[Produto]))+1),"")</f>
        <v>1268</v>
      </c>
      <c r="P8683" s="20" t="str" cm="1">
        <f t="array" ref="P8683">IFERROR(INDEX(tblClientes[Dividendo Mensal (R$)],INT($J8683/ROWS(tblConsorcios[Produto]))+1),"")</f>
        <v/>
      </c>
      <c r="Q8683" s="20" t="str">
        <f t="shared" si="406"/>
        <v/>
      </c>
      <c r="R8683">
        <f t="shared" si="407"/>
        <v>0</v>
      </c>
    </row>
    <row r="8684" spans="10:18" x14ac:dyDescent="0.2">
      <c r="J8684">
        <f t="shared" si="405"/>
        <v>8682</v>
      </c>
      <c r="K8684" t="str" cm="1">
        <f t="array" ref="K8684">IFERROR(INDEX(tblClientes[Cliente],INT($J8684/ROWS(tblConsorcios[Produto]))+1),"")</f>
        <v/>
      </c>
      <c r="L8684" t="str" cm="1">
        <f t="array" ref="L8684">IFERROR(INDEX(tblConsorcios[Produto],MOD($J8684,ROWS(tblConsorcios[Produto]))+1),"")</f>
        <v>Imóvel IE150 – 240m</v>
      </c>
      <c r="M8684" s="20" cm="1">
        <f t="array" ref="M8684">IFERROR(INDEX(tblConsorcios[Valor da Carta (R$)],MOD($J8684,ROWS(tblConsorcios[Produto]))+1),"")</f>
        <v>150000</v>
      </c>
      <c r="N8684" s="2" cm="1">
        <f t="array" ref="N8684">IFERROR(INDEX(tblConsorcios[Prazo (meses)],MOD($J8684,ROWS(tblConsorcios[Produto]))+1),"")</f>
        <v>240</v>
      </c>
      <c r="O8684" s="20" cm="1">
        <f t="array" ref="O8684">IFERROR(INDEX(tblConsorcios[Parcela Mensal (R$)],MOD($J8684,ROWS(tblConsorcios[Produto]))+1),"")</f>
        <v>805</v>
      </c>
      <c r="P8684" s="20" t="str" cm="1">
        <f t="array" ref="P8684">IFERROR(INDEX(tblClientes[Dividendo Mensal (R$)],INT($J8684/ROWS(tblConsorcios[Produto]))+1),"")</f>
        <v/>
      </c>
      <c r="Q8684" s="20" t="str">
        <f t="shared" si="406"/>
        <v/>
      </c>
      <c r="R8684">
        <f t="shared" si="407"/>
        <v>0</v>
      </c>
    </row>
    <row r="8685" spans="10:18" x14ac:dyDescent="0.2">
      <c r="J8685">
        <f t="shared" si="405"/>
        <v>8683</v>
      </c>
      <c r="K8685" t="str" cm="1">
        <f t="array" ref="K8685">IFERROR(INDEX(tblClientes[Cliente],INT($J8685/ROWS(tblConsorcios[Produto]))+1),"")</f>
        <v/>
      </c>
      <c r="L8685" t="str" cm="1">
        <f t="array" ref="L8685">IFERROR(INDEX(tblConsorcios[Produto],MOD($J8685,ROWS(tblConsorcios[Produto]))+1),"")</f>
        <v>Imóvel IE150 – 220m</v>
      </c>
      <c r="M8685" s="20" cm="1">
        <f t="array" ref="M8685">IFERROR(INDEX(tblConsorcios[Valor da Carta (R$)],MOD($J8685,ROWS(tblConsorcios[Produto]))+1),"")</f>
        <v>150000</v>
      </c>
      <c r="N8685" s="2" cm="1">
        <f t="array" ref="N8685">IFERROR(INDEX(tblConsorcios[Prazo (meses)],MOD($J8685,ROWS(tblConsorcios[Produto]))+1),"")</f>
        <v>220</v>
      </c>
      <c r="O8685" s="20" cm="1">
        <f t="array" ref="O8685">IFERROR(INDEX(tblConsorcios[Parcela Mensal (R$)],MOD($J8685,ROWS(tblConsorcios[Produto]))+1),"")</f>
        <v>871.36</v>
      </c>
      <c r="P8685" s="20" t="str" cm="1">
        <f t="array" ref="P8685">IFERROR(INDEX(tblClientes[Dividendo Mensal (R$)],INT($J8685/ROWS(tblConsorcios[Produto]))+1),"")</f>
        <v/>
      </c>
      <c r="Q8685" s="20" t="str">
        <f t="shared" si="406"/>
        <v/>
      </c>
      <c r="R8685">
        <f t="shared" si="407"/>
        <v>0</v>
      </c>
    </row>
    <row r="8686" spans="10:18" x14ac:dyDescent="0.2">
      <c r="J8686">
        <f t="shared" si="405"/>
        <v>8684</v>
      </c>
      <c r="K8686" t="str" cm="1">
        <f t="array" ref="K8686">IFERROR(INDEX(tblClientes[Cliente],INT($J8686/ROWS(tblConsorcios[Produto]))+1),"")</f>
        <v/>
      </c>
      <c r="L8686" t="str" cm="1">
        <f t="array" ref="L8686">IFERROR(INDEX(tblConsorcios[Produto],MOD($J8686,ROWS(tblConsorcios[Produto]))+1),"")</f>
        <v>Imóvel IE150 – 200m</v>
      </c>
      <c r="M8686" s="20" cm="1">
        <f t="array" ref="M8686">IFERROR(INDEX(tblConsorcios[Valor da Carta (R$)],MOD($J8686,ROWS(tblConsorcios[Produto]))+1),"")</f>
        <v>150000</v>
      </c>
      <c r="N8686" s="2" cm="1">
        <f t="array" ref="N8686">IFERROR(INDEX(tblConsorcios[Prazo (meses)],MOD($J8686,ROWS(tblConsorcios[Produto]))+1),"")</f>
        <v>200</v>
      </c>
      <c r="O8686" s="20" cm="1">
        <f t="array" ref="O8686">IFERROR(INDEX(tblConsorcios[Parcela Mensal (R$)],MOD($J8686,ROWS(tblConsorcios[Produto]))+1),"")</f>
        <v>951</v>
      </c>
      <c r="P8686" s="20" t="str" cm="1">
        <f t="array" ref="P8686">IFERROR(INDEX(tblClientes[Dividendo Mensal (R$)],INT($J8686/ROWS(tblConsorcios[Produto]))+1),"")</f>
        <v/>
      </c>
      <c r="Q8686" s="20" t="str">
        <f t="shared" si="406"/>
        <v/>
      </c>
      <c r="R8686">
        <f t="shared" si="407"/>
        <v>0</v>
      </c>
    </row>
    <row r="8687" spans="10:18" x14ac:dyDescent="0.2">
      <c r="J8687">
        <f t="shared" si="405"/>
        <v>8685</v>
      </c>
      <c r="K8687" t="str" cm="1">
        <f t="array" ref="K8687">IFERROR(INDEX(tblClientes[Cliente],INT($J8687/ROWS(tblConsorcios[Produto]))+1),"")</f>
        <v/>
      </c>
      <c r="L8687" t="str" cm="1">
        <f t="array" ref="L8687">IFERROR(INDEX(tblConsorcios[Produto],MOD($J8687,ROWS(tblConsorcios[Produto]))+1),"")</f>
        <v>Imóvel IE140 – 240m</v>
      </c>
      <c r="M8687" s="20" cm="1">
        <f t="array" ref="M8687">IFERROR(INDEX(tblConsorcios[Valor da Carta (R$)],MOD($J8687,ROWS(tblConsorcios[Produto]))+1),"")</f>
        <v>140000</v>
      </c>
      <c r="N8687" s="2" cm="1">
        <f t="array" ref="N8687">IFERROR(INDEX(tblConsorcios[Prazo (meses)],MOD($J8687,ROWS(tblConsorcios[Produto]))+1),"")</f>
        <v>240</v>
      </c>
      <c r="O8687" s="20" cm="1">
        <f t="array" ref="O8687">IFERROR(INDEX(tblConsorcios[Parcela Mensal (R$)],MOD($J8687,ROWS(tblConsorcios[Produto]))+1),"")</f>
        <v>751.33</v>
      </c>
      <c r="P8687" s="20" t="str" cm="1">
        <f t="array" ref="P8687">IFERROR(INDEX(tblClientes[Dividendo Mensal (R$)],INT($J8687/ROWS(tblConsorcios[Produto]))+1),"")</f>
        <v/>
      </c>
      <c r="Q8687" s="20" t="str">
        <f t="shared" si="406"/>
        <v/>
      </c>
      <c r="R8687">
        <f t="shared" si="407"/>
        <v>0</v>
      </c>
    </row>
    <row r="8688" spans="10:18" x14ac:dyDescent="0.2">
      <c r="J8688">
        <f t="shared" si="405"/>
        <v>8686</v>
      </c>
      <c r="K8688" t="str" cm="1">
        <f t="array" ref="K8688">IFERROR(INDEX(tblClientes[Cliente],INT($J8688/ROWS(tblConsorcios[Produto]))+1),"")</f>
        <v/>
      </c>
      <c r="L8688" t="str" cm="1">
        <f t="array" ref="L8688">IFERROR(INDEX(tblConsorcios[Produto],MOD($J8688,ROWS(tblConsorcios[Produto]))+1),"")</f>
        <v>Imóvel IE140 – 220m</v>
      </c>
      <c r="M8688" s="20" cm="1">
        <f t="array" ref="M8688">IFERROR(INDEX(tblConsorcios[Valor da Carta (R$)],MOD($J8688,ROWS(tblConsorcios[Produto]))+1),"")</f>
        <v>140000</v>
      </c>
      <c r="N8688" s="2" cm="1">
        <f t="array" ref="N8688">IFERROR(INDEX(tblConsorcios[Prazo (meses)],MOD($J8688,ROWS(tblConsorcios[Produto]))+1),"")</f>
        <v>220</v>
      </c>
      <c r="O8688" s="20" cm="1">
        <f t="array" ref="O8688">IFERROR(INDEX(tblConsorcios[Parcela Mensal (R$)],MOD($J8688,ROWS(tblConsorcios[Produto]))+1),"")</f>
        <v>813.27</v>
      </c>
      <c r="P8688" s="20" t="str" cm="1">
        <f t="array" ref="P8688">IFERROR(INDEX(tblClientes[Dividendo Mensal (R$)],INT($J8688/ROWS(tblConsorcios[Produto]))+1),"")</f>
        <v/>
      </c>
      <c r="Q8688" s="20" t="str">
        <f t="shared" si="406"/>
        <v/>
      </c>
      <c r="R8688">
        <f t="shared" si="407"/>
        <v>0</v>
      </c>
    </row>
    <row r="8689" spans="10:18" x14ac:dyDescent="0.2">
      <c r="J8689">
        <f t="shared" si="405"/>
        <v>8687</v>
      </c>
      <c r="K8689" t="str" cm="1">
        <f t="array" ref="K8689">IFERROR(INDEX(tblClientes[Cliente],INT($J8689/ROWS(tblConsorcios[Produto]))+1),"")</f>
        <v/>
      </c>
      <c r="L8689" t="str" cm="1">
        <f t="array" ref="L8689">IFERROR(INDEX(tblConsorcios[Produto],MOD($J8689,ROWS(tblConsorcios[Produto]))+1),"")</f>
        <v>Imóvel IE140 – 200m</v>
      </c>
      <c r="M8689" s="20" cm="1">
        <f t="array" ref="M8689">IFERROR(INDEX(tblConsorcios[Valor da Carta (R$)],MOD($J8689,ROWS(tblConsorcios[Produto]))+1),"")</f>
        <v>140000</v>
      </c>
      <c r="N8689" s="2" cm="1">
        <f t="array" ref="N8689">IFERROR(INDEX(tblConsorcios[Prazo (meses)],MOD($J8689,ROWS(tblConsorcios[Produto]))+1),"")</f>
        <v>200</v>
      </c>
      <c r="O8689" s="20" cm="1">
        <f t="array" ref="O8689">IFERROR(INDEX(tblConsorcios[Parcela Mensal (R$)],MOD($J8689,ROWS(tblConsorcios[Produto]))+1),"")</f>
        <v>887.6</v>
      </c>
      <c r="P8689" s="20" t="str" cm="1">
        <f t="array" ref="P8689">IFERROR(INDEX(tblClientes[Dividendo Mensal (R$)],INT($J8689/ROWS(tblConsorcios[Produto]))+1),"")</f>
        <v/>
      </c>
      <c r="Q8689" s="20" t="str">
        <f t="shared" si="406"/>
        <v/>
      </c>
      <c r="R8689">
        <f t="shared" si="407"/>
        <v>0</v>
      </c>
    </row>
    <row r="8690" spans="10:18" x14ac:dyDescent="0.2">
      <c r="J8690">
        <f t="shared" si="405"/>
        <v>8688</v>
      </c>
      <c r="K8690" t="str" cm="1">
        <f t="array" ref="K8690">IFERROR(INDEX(tblClientes[Cliente],INT($J8690/ROWS(tblConsorcios[Produto]))+1),"")</f>
        <v/>
      </c>
      <c r="L8690" t="str" cm="1">
        <f t="array" ref="L8690">IFERROR(INDEX(tblConsorcios[Produto],MOD($J8690,ROWS(tblConsorcios[Produto]))+1),"")</f>
        <v>Imóvel IE130 – 240m</v>
      </c>
      <c r="M8690" s="20" cm="1">
        <f t="array" ref="M8690">IFERROR(INDEX(tblConsorcios[Valor da Carta (R$)],MOD($J8690,ROWS(tblConsorcios[Produto]))+1),"")</f>
        <v>130000</v>
      </c>
      <c r="N8690" s="2" cm="1">
        <f t="array" ref="N8690">IFERROR(INDEX(tblConsorcios[Prazo (meses)],MOD($J8690,ROWS(tblConsorcios[Produto]))+1),"")</f>
        <v>240</v>
      </c>
      <c r="O8690" s="20" cm="1">
        <f t="array" ref="O8690">IFERROR(INDEX(tblConsorcios[Parcela Mensal (R$)],MOD($J8690,ROWS(tblConsorcios[Produto]))+1),"")</f>
        <v>697.67</v>
      </c>
      <c r="P8690" s="20" t="str" cm="1">
        <f t="array" ref="P8690">IFERROR(INDEX(tblClientes[Dividendo Mensal (R$)],INT($J8690/ROWS(tblConsorcios[Produto]))+1),"")</f>
        <v/>
      </c>
      <c r="Q8690" s="20" t="str">
        <f t="shared" si="406"/>
        <v/>
      </c>
      <c r="R8690">
        <f t="shared" si="407"/>
        <v>0</v>
      </c>
    </row>
    <row r="8691" spans="10:18" x14ac:dyDescent="0.2">
      <c r="J8691">
        <f t="shared" si="405"/>
        <v>8689</v>
      </c>
      <c r="K8691" t="str" cm="1">
        <f t="array" ref="K8691">IFERROR(INDEX(tblClientes[Cliente],INT($J8691/ROWS(tblConsorcios[Produto]))+1),"")</f>
        <v/>
      </c>
      <c r="L8691" t="str" cm="1">
        <f t="array" ref="L8691">IFERROR(INDEX(tblConsorcios[Produto],MOD($J8691,ROWS(tblConsorcios[Produto]))+1),"")</f>
        <v>Imóvel IE130 – 220m</v>
      </c>
      <c r="M8691" s="20" cm="1">
        <f t="array" ref="M8691">IFERROR(INDEX(tblConsorcios[Valor da Carta (R$)],MOD($J8691,ROWS(tblConsorcios[Produto]))+1),"")</f>
        <v>130000</v>
      </c>
      <c r="N8691" s="2" cm="1">
        <f t="array" ref="N8691">IFERROR(INDEX(tblConsorcios[Prazo (meses)],MOD($J8691,ROWS(tblConsorcios[Produto]))+1),"")</f>
        <v>220</v>
      </c>
      <c r="O8691" s="20" cm="1">
        <f t="array" ref="O8691">IFERROR(INDEX(tblConsorcios[Parcela Mensal (R$)],MOD($J8691,ROWS(tblConsorcios[Produto]))+1),"")</f>
        <v>755.18</v>
      </c>
      <c r="P8691" s="20" t="str" cm="1">
        <f t="array" ref="P8691">IFERROR(INDEX(tblClientes[Dividendo Mensal (R$)],INT($J8691/ROWS(tblConsorcios[Produto]))+1),"")</f>
        <v/>
      </c>
      <c r="Q8691" s="20" t="str">
        <f t="shared" si="406"/>
        <v/>
      </c>
      <c r="R8691">
        <f t="shared" si="407"/>
        <v>0</v>
      </c>
    </row>
    <row r="8692" spans="10:18" x14ac:dyDescent="0.2">
      <c r="J8692">
        <f t="shared" si="405"/>
        <v>8690</v>
      </c>
      <c r="K8692" t="str" cm="1">
        <f t="array" ref="K8692">IFERROR(INDEX(tblClientes[Cliente],INT($J8692/ROWS(tblConsorcios[Produto]))+1),"")</f>
        <v/>
      </c>
      <c r="L8692" t="str" cm="1">
        <f t="array" ref="L8692">IFERROR(INDEX(tblConsorcios[Produto],MOD($J8692,ROWS(tblConsorcios[Produto]))+1),"")</f>
        <v>Imóvel IE130 – 200m</v>
      </c>
      <c r="M8692" s="20" cm="1">
        <f t="array" ref="M8692">IFERROR(INDEX(tblConsorcios[Valor da Carta (R$)],MOD($J8692,ROWS(tblConsorcios[Produto]))+1),"")</f>
        <v>130000</v>
      </c>
      <c r="N8692" s="2" cm="1">
        <f t="array" ref="N8692">IFERROR(INDEX(tblConsorcios[Prazo (meses)],MOD($J8692,ROWS(tblConsorcios[Produto]))+1),"")</f>
        <v>200</v>
      </c>
      <c r="O8692" s="20" cm="1">
        <f t="array" ref="O8692">IFERROR(INDEX(tblConsorcios[Parcela Mensal (R$)],MOD($J8692,ROWS(tblConsorcios[Produto]))+1),"")</f>
        <v>824.2</v>
      </c>
      <c r="P8692" s="20" t="str" cm="1">
        <f t="array" ref="P8692">IFERROR(INDEX(tblClientes[Dividendo Mensal (R$)],INT($J8692/ROWS(tblConsorcios[Produto]))+1),"")</f>
        <v/>
      </c>
      <c r="Q8692" s="20" t="str">
        <f t="shared" si="406"/>
        <v/>
      </c>
      <c r="R8692">
        <f t="shared" si="407"/>
        <v>0</v>
      </c>
    </row>
    <row r="8693" spans="10:18" x14ac:dyDescent="0.2">
      <c r="J8693">
        <f t="shared" si="405"/>
        <v>8691</v>
      </c>
      <c r="K8693" t="str" cm="1">
        <f t="array" ref="K8693">IFERROR(INDEX(tblClientes[Cliente],INT($J8693/ROWS(tblConsorcios[Produto]))+1),"")</f>
        <v/>
      </c>
      <c r="L8693" t="str" cm="1">
        <f t="array" ref="L8693">IFERROR(INDEX(tblConsorcios[Produto],MOD($J8693,ROWS(tblConsorcios[Produto]))+1),"")</f>
        <v>Imóvel IE120 – 240m</v>
      </c>
      <c r="M8693" s="20" cm="1">
        <f t="array" ref="M8693">IFERROR(INDEX(tblConsorcios[Valor da Carta (R$)],MOD($J8693,ROWS(tblConsorcios[Produto]))+1),"")</f>
        <v>120000</v>
      </c>
      <c r="N8693" s="2" cm="1">
        <f t="array" ref="N8693">IFERROR(INDEX(tblConsorcios[Prazo (meses)],MOD($J8693,ROWS(tblConsorcios[Produto]))+1),"")</f>
        <v>240</v>
      </c>
      <c r="O8693" s="20" cm="1">
        <f t="array" ref="O8693">IFERROR(INDEX(tblConsorcios[Parcela Mensal (R$)],MOD($J8693,ROWS(tblConsorcios[Produto]))+1),"")</f>
        <v>644</v>
      </c>
      <c r="P8693" s="20" t="str" cm="1">
        <f t="array" ref="P8693">IFERROR(INDEX(tblClientes[Dividendo Mensal (R$)],INT($J8693/ROWS(tblConsorcios[Produto]))+1),"")</f>
        <v/>
      </c>
      <c r="Q8693" s="20" t="str">
        <f t="shared" si="406"/>
        <v/>
      </c>
      <c r="R8693">
        <f t="shared" si="407"/>
        <v>0</v>
      </c>
    </row>
    <row r="8694" spans="10:18" x14ac:dyDescent="0.2">
      <c r="J8694">
        <f t="shared" si="405"/>
        <v>8692</v>
      </c>
      <c r="K8694" t="str" cm="1">
        <f t="array" ref="K8694">IFERROR(INDEX(tblClientes[Cliente],INT($J8694/ROWS(tblConsorcios[Produto]))+1),"")</f>
        <v/>
      </c>
      <c r="L8694" t="str" cm="1">
        <f t="array" ref="L8694">IFERROR(INDEX(tblConsorcios[Produto],MOD($J8694,ROWS(tblConsorcios[Produto]))+1),"")</f>
        <v>Imóvel IE120 – 220m</v>
      </c>
      <c r="M8694" s="20" cm="1">
        <f t="array" ref="M8694">IFERROR(INDEX(tblConsorcios[Valor da Carta (R$)],MOD($J8694,ROWS(tblConsorcios[Produto]))+1),"")</f>
        <v>120000</v>
      </c>
      <c r="N8694" s="2" cm="1">
        <f t="array" ref="N8694">IFERROR(INDEX(tblConsorcios[Prazo (meses)],MOD($J8694,ROWS(tblConsorcios[Produto]))+1),"")</f>
        <v>220</v>
      </c>
      <c r="O8694" s="20" cm="1">
        <f t="array" ref="O8694">IFERROR(INDEX(tblConsorcios[Parcela Mensal (R$)],MOD($J8694,ROWS(tblConsorcios[Produto]))+1),"")</f>
        <v>697.09</v>
      </c>
      <c r="P8694" s="20" t="str" cm="1">
        <f t="array" ref="P8694">IFERROR(INDEX(tblClientes[Dividendo Mensal (R$)],INT($J8694/ROWS(tblConsorcios[Produto]))+1),"")</f>
        <v/>
      </c>
      <c r="Q8694" s="20" t="str">
        <f t="shared" si="406"/>
        <v/>
      </c>
      <c r="R8694">
        <f t="shared" si="407"/>
        <v>0</v>
      </c>
    </row>
    <row r="8695" spans="10:18" x14ac:dyDescent="0.2">
      <c r="J8695">
        <f t="shared" si="405"/>
        <v>8693</v>
      </c>
      <c r="K8695" t="str" cm="1">
        <f t="array" ref="K8695">IFERROR(INDEX(tblClientes[Cliente],INT($J8695/ROWS(tblConsorcios[Produto]))+1),"")</f>
        <v/>
      </c>
      <c r="L8695" t="str" cm="1">
        <f t="array" ref="L8695">IFERROR(INDEX(tblConsorcios[Produto],MOD($J8695,ROWS(tblConsorcios[Produto]))+1),"")</f>
        <v>Imóvel IE120 – 200m</v>
      </c>
      <c r="M8695" s="20" cm="1">
        <f t="array" ref="M8695">IFERROR(INDEX(tblConsorcios[Valor da Carta (R$)],MOD($J8695,ROWS(tblConsorcios[Produto]))+1),"")</f>
        <v>120000</v>
      </c>
      <c r="N8695" s="2" cm="1">
        <f t="array" ref="N8695">IFERROR(INDEX(tblConsorcios[Prazo (meses)],MOD($J8695,ROWS(tblConsorcios[Produto]))+1),"")</f>
        <v>200</v>
      </c>
      <c r="O8695" s="20" cm="1">
        <f t="array" ref="O8695">IFERROR(INDEX(tblConsorcios[Parcela Mensal (R$)],MOD($J8695,ROWS(tblConsorcios[Produto]))+1),"")</f>
        <v>760.8</v>
      </c>
      <c r="P8695" s="20" t="str" cm="1">
        <f t="array" ref="P8695">IFERROR(INDEX(tblClientes[Dividendo Mensal (R$)],INT($J8695/ROWS(tblConsorcios[Produto]))+1),"")</f>
        <v/>
      </c>
      <c r="Q8695" s="20" t="str">
        <f t="shared" si="406"/>
        <v/>
      </c>
      <c r="R8695">
        <f t="shared" si="407"/>
        <v>0</v>
      </c>
    </row>
    <row r="8696" spans="10:18" x14ac:dyDescent="0.2">
      <c r="J8696">
        <f t="shared" si="405"/>
        <v>8694</v>
      </c>
      <c r="K8696" t="str" cm="1">
        <f t="array" ref="K8696">IFERROR(INDEX(tblClientes[Cliente],INT($J8696/ROWS(tblConsorcios[Produto]))+1),"")</f>
        <v/>
      </c>
      <c r="L8696" t="str" cm="1">
        <f t="array" ref="L8696">IFERROR(INDEX(tblConsorcios[Produto],MOD($J8696,ROWS(tblConsorcios[Produto]))+1),"")</f>
        <v>Imóvel IE600 – 240m</v>
      </c>
      <c r="M8696" s="20" cm="1">
        <f t="array" ref="M8696">IFERROR(INDEX(tblConsorcios[Valor da Carta (R$)],MOD($J8696,ROWS(tblConsorcios[Produto]))+1),"")</f>
        <v>600000</v>
      </c>
      <c r="N8696" s="2" cm="1">
        <f t="array" ref="N8696">IFERROR(INDEX(tblConsorcios[Prazo (meses)],MOD($J8696,ROWS(tblConsorcios[Produto]))+1),"")</f>
        <v>240</v>
      </c>
      <c r="O8696" s="20" cm="1">
        <f t="array" ref="O8696">IFERROR(INDEX(tblConsorcios[Parcela Mensal (R$)],MOD($J8696,ROWS(tblConsorcios[Produto]))+1),"")</f>
        <v>3220</v>
      </c>
      <c r="P8696" s="20" t="str" cm="1">
        <f t="array" ref="P8696">IFERROR(INDEX(tblClientes[Dividendo Mensal (R$)],INT($J8696/ROWS(tblConsorcios[Produto]))+1),"")</f>
        <v/>
      </c>
      <c r="Q8696" s="20" t="str">
        <f t="shared" si="406"/>
        <v/>
      </c>
      <c r="R8696">
        <f t="shared" si="407"/>
        <v>0</v>
      </c>
    </row>
    <row r="8697" spans="10:18" x14ac:dyDescent="0.2">
      <c r="J8697">
        <f t="shared" si="405"/>
        <v>8695</v>
      </c>
      <c r="K8697" t="str" cm="1">
        <f t="array" ref="K8697">IFERROR(INDEX(tblClientes[Cliente],INT($J8697/ROWS(tblConsorcios[Produto]))+1),"")</f>
        <v/>
      </c>
      <c r="L8697" t="str" cm="1">
        <f t="array" ref="L8697">IFERROR(INDEX(tblConsorcios[Produto],MOD($J8697,ROWS(tblConsorcios[Produto]))+1),"")</f>
        <v>Imóvel IE600 – 220m</v>
      </c>
      <c r="M8697" s="20" cm="1">
        <f t="array" ref="M8697">IFERROR(INDEX(tblConsorcios[Valor da Carta (R$)],MOD($J8697,ROWS(tblConsorcios[Produto]))+1),"")</f>
        <v>600000</v>
      </c>
      <c r="N8697" s="2" cm="1">
        <f t="array" ref="N8697">IFERROR(INDEX(tblConsorcios[Prazo (meses)],MOD($J8697,ROWS(tblConsorcios[Produto]))+1),"")</f>
        <v>220</v>
      </c>
      <c r="O8697" s="20" cm="1">
        <f t="array" ref="O8697">IFERROR(INDEX(tblConsorcios[Parcela Mensal (R$)],MOD($J8697,ROWS(tblConsorcios[Produto]))+1),"")</f>
        <v>3485.45</v>
      </c>
      <c r="P8697" s="20" t="str" cm="1">
        <f t="array" ref="P8697">IFERROR(INDEX(tblClientes[Dividendo Mensal (R$)],INT($J8697/ROWS(tblConsorcios[Produto]))+1),"")</f>
        <v/>
      </c>
      <c r="Q8697" s="20" t="str">
        <f t="shared" si="406"/>
        <v/>
      </c>
      <c r="R8697">
        <f t="shared" si="407"/>
        <v>0</v>
      </c>
    </row>
    <row r="8698" spans="10:18" x14ac:dyDescent="0.2">
      <c r="J8698">
        <f t="shared" si="405"/>
        <v>8696</v>
      </c>
      <c r="K8698" t="str" cm="1">
        <f t="array" ref="K8698">IFERROR(INDEX(tblClientes[Cliente],INT($J8698/ROWS(tblConsorcios[Produto]))+1),"")</f>
        <v/>
      </c>
      <c r="L8698" t="str" cm="1">
        <f t="array" ref="L8698">IFERROR(INDEX(tblConsorcios[Produto],MOD($J8698,ROWS(tblConsorcios[Produto]))+1),"")</f>
        <v>Imóvel IE600 – 200m</v>
      </c>
      <c r="M8698" s="20" cm="1">
        <f t="array" ref="M8698">IFERROR(INDEX(tblConsorcios[Valor da Carta (R$)],MOD($J8698,ROWS(tblConsorcios[Produto]))+1),"")</f>
        <v>600000</v>
      </c>
      <c r="N8698" s="2" cm="1">
        <f t="array" ref="N8698">IFERROR(INDEX(tblConsorcios[Prazo (meses)],MOD($J8698,ROWS(tblConsorcios[Produto]))+1),"")</f>
        <v>200</v>
      </c>
      <c r="O8698" s="20" cm="1">
        <f t="array" ref="O8698">IFERROR(INDEX(tblConsorcios[Parcela Mensal (R$)],MOD($J8698,ROWS(tblConsorcios[Produto]))+1),"")</f>
        <v>3804</v>
      </c>
      <c r="P8698" s="20" t="str" cm="1">
        <f t="array" ref="P8698">IFERROR(INDEX(tblClientes[Dividendo Mensal (R$)],INT($J8698/ROWS(tblConsorcios[Produto]))+1),"")</f>
        <v/>
      </c>
      <c r="Q8698" s="20" t="str">
        <f t="shared" si="406"/>
        <v/>
      </c>
      <c r="R8698">
        <f t="shared" si="407"/>
        <v>0</v>
      </c>
    </row>
    <row r="8699" spans="10:18" x14ac:dyDescent="0.2">
      <c r="J8699">
        <f t="shared" si="405"/>
        <v>8697</v>
      </c>
      <c r="K8699" t="str" cm="1">
        <f t="array" ref="K8699">IFERROR(INDEX(tblClientes[Cliente],INT($J8699/ROWS(tblConsorcios[Produto]))+1),"")</f>
        <v/>
      </c>
      <c r="L8699" t="str" cm="1">
        <f t="array" ref="L8699">IFERROR(INDEX(tblConsorcios[Produto],MOD($J8699,ROWS(tblConsorcios[Produto]))+1),"")</f>
        <v>Imóvel IE580 – 240m</v>
      </c>
      <c r="M8699" s="20" cm="1">
        <f t="array" ref="M8699">IFERROR(INDEX(tblConsorcios[Valor da Carta (R$)],MOD($J8699,ROWS(tblConsorcios[Produto]))+1),"")</f>
        <v>580000</v>
      </c>
      <c r="N8699" s="2" cm="1">
        <f t="array" ref="N8699">IFERROR(INDEX(tblConsorcios[Prazo (meses)],MOD($J8699,ROWS(tblConsorcios[Produto]))+1),"")</f>
        <v>240</v>
      </c>
      <c r="O8699" s="20" cm="1">
        <f t="array" ref="O8699">IFERROR(INDEX(tblConsorcios[Parcela Mensal (R$)],MOD($J8699,ROWS(tblConsorcios[Produto]))+1),"")</f>
        <v>3112.67</v>
      </c>
      <c r="P8699" s="20" t="str" cm="1">
        <f t="array" ref="P8699">IFERROR(INDEX(tblClientes[Dividendo Mensal (R$)],INT($J8699/ROWS(tblConsorcios[Produto]))+1),"")</f>
        <v/>
      </c>
      <c r="Q8699" s="20" t="str">
        <f t="shared" si="406"/>
        <v/>
      </c>
      <c r="R8699">
        <f t="shared" si="407"/>
        <v>0</v>
      </c>
    </row>
    <row r="8700" spans="10:18" x14ac:dyDescent="0.2">
      <c r="J8700">
        <f t="shared" si="405"/>
        <v>8698</v>
      </c>
      <c r="K8700" t="str" cm="1">
        <f t="array" ref="K8700">IFERROR(INDEX(tblClientes[Cliente],INT($J8700/ROWS(tblConsorcios[Produto]))+1),"")</f>
        <v/>
      </c>
      <c r="L8700" t="str" cm="1">
        <f t="array" ref="L8700">IFERROR(INDEX(tblConsorcios[Produto],MOD($J8700,ROWS(tblConsorcios[Produto]))+1),"")</f>
        <v>Imóvel IE580 – 220m</v>
      </c>
      <c r="M8700" s="20" cm="1">
        <f t="array" ref="M8700">IFERROR(INDEX(tblConsorcios[Valor da Carta (R$)],MOD($J8700,ROWS(tblConsorcios[Produto]))+1),"")</f>
        <v>580000</v>
      </c>
      <c r="N8700" s="2" cm="1">
        <f t="array" ref="N8700">IFERROR(INDEX(tblConsorcios[Prazo (meses)],MOD($J8700,ROWS(tblConsorcios[Produto]))+1),"")</f>
        <v>220</v>
      </c>
      <c r="O8700" s="20" cm="1">
        <f t="array" ref="O8700">IFERROR(INDEX(tblConsorcios[Parcela Mensal (R$)],MOD($J8700,ROWS(tblConsorcios[Produto]))+1),"")</f>
        <v>3369.27</v>
      </c>
      <c r="P8700" s="20" t="str" cm="1">
        <f t="array" ref="P8700">IFERROR(INDEX(tblClientes[Dividendo Mensal (R$)],INT($J8700/ROWS(tblConsorcios[Produto]))+1),"")</f>
        <v/>
      </c>
      <c r="Q8700" s="20" t="str">
        <f t="shared" si="406"/>
        <v/>
      </c>
      <c r="R8700">
        <f t="shared" si="407"/>
        <v>0</v>
      </c>
    </row>
    <row r="8701" spans="10:18" x14ac:dyDescent="0.2">
      <c r="J8701">
        <f t="shared" si="405"/>
        <v>8699</v>
      </c>
      <c r="K8701" t="str" cm="1">
        <f t="array" ref="K8701">IFERROR(INDEX(tblClientes[Cliente],INT($J8701/ROWS(tblConsorcios[Produto]))+1),"")</f>
        <v/>
      </c>
      <c r="L8701" t="str" cm="1">
        <f t="array" ref="L8701">IFERROR(INDEX(tblConsorcios[Produto],MOD($J8701,ROWS(tblConsorcios[Produto]))+1),"")</f>
        <v>Imóvel IE580 – 200m</v>
      </c>
      <c r="M8701" s="20" cm="1">
        <f t="array" ref="M8701">IFERROR(INDEX(tblConsorcios[Valor da Carta (R$)],MOD($J8701,ROWS(tblConsorcios[Produto]))+1),"")</f>
        <v>580000</v>
      </c>
      <c r="N8701" s="2" cm="1">
        <f t="array" ref="N8701">IFERROR(INDEX(tblConsorcios[Prazo (meses)],MOD($J8701,ROWS(tblConsorcios[Produto]))+1),"")</f>
        <v>200</v>
      </c>
      <c r="O8701" s="20" cm="1">
        <f t="array" ref="O8701">IFERROR(INDEX(tblConsorcios[Parcela Mensal (R$)],MOD($J8701,ROWS(tblConsorcios[Produto]))+1),"")</f>
        <v>3677.2</v>
      </c>
      <c r="P8701" s="20" t="str" cm="1">
        <f t="array" ref="P8701">IFERROR(INDEX(tblClientes[Dividendo Mensal (R$)],INT($J8701/ROWS(tblConsorcios[Produto]))+1),"")</f>
        <v/>
      </c>
      <c r="Q8701" s="20" t="str">
        <f t="shared" si="406"/>
        <v/>
      </c>
      <c r="R8701">
        <f t="shared" si="407"/>
        <v>0</v>
      </c>
    </row>
    <row r="8702" spans="10:18" x14ac:dyDescent="0.2">
      <c r="J8702">
        <f t="shared" si="405"/>
        <v>8700</v>
      </c>
      <c r="K8702" t="str" cm="1">
        <f t="array" ref="K8702">IFERROR(INDEX(tblClientes[Cliente],INT($J8702/ROWS(tblConsorcios[Produto]))+1),"")</f>
        <v/>
      </c>
      <c r="L8702" t="str" cm="1">
        <f t="array" ref="L8702">IFERROR(INDEX(tblConsorcios[Produto],MOD($J8702,ROWS(tblConsorcios[Produto]))+1),"")</f>
        <v>Imóvel IE550 – 240m</v>
      </c>
      <c r="M8702" s="20" cm="1">
        <f t="array" ref="M8702">IFERROR(INDEX(tblConsorcios[Valor da Carta (R$)],MOD($J8702,ROWS(tblConsorcios[Produto]))+1),"")</f>
        <v>550000</v>
      </c>
      <c r="N8702" s="2" cm="1">
        <f t="array" ref="N8702">IFERROR(INDEX(tblConsorcios[Prazo (meses)],MOD($J8702,ROWS(tblConsorcios[Produto]))+1),"")</f>
        <v>240</v>
      </c>
      <c r="O8702" s="20" cm="1">
        <f t="array" ref="O8702">IFERROR(INDEX(tblConsorcios[Parcela Mensal (R$)],MOD($J8702,ROWS(tblConsorcios[Produto]))+1),"")</f>
        <v>2951.67</v>
      </c>
      <c r="P8702" s="20" t="str" cm="1">
        <f t="array" ref="P8702">IFERROR(INDEX(tblClientes[Dividendo Mensal (R$)],INT($J8702/ROWS(tblConsorcios[Produto]))+1),"")</f>
        <v/>
      </c>
      <c r="Q8702" s="20" t="str">
        <f t="shared" si="406"/>
        <v/>
      </c>
      <c r="R8702">
        <f t="shared" si="407"/>
        <v>0</v>
      </c>
    </row>
    <row r="8703" spans="10:18" x14ac:dyDescent="0.2">
      <c r="J8703">
        <f t="shared" si="405"/>
        <v>8701</v>
      </c>
      <c r="K8703" t="str" cm="1">
        <f t="array" ref="K8703">IFERROR(INDEX(tblClientes[Cliente],INT($J8703/ROWS(tblConsorcios[Produto]))+1),"")</f>
        <v/>
      </c>
      <c r="L8703" t="str" cm="1">
        <f t="array" ref="L8703">IFERROR(INDEX(tblConsorcios[Produto],MOD($J8703,ROWS(tblConsorcios[Produto]))+1),"")</f>
        <v>Imóvel IE550 – 220m</v>
      </c>
      <c r="M8703" s="20" cm="1">
        <f t="array" ref="M8703">IFERROR(INDEX(tblConsorcios[Valor da Carta (R$)],MOD($J8703,ROWS(tblConsorcios[Produto]))+1),"")</f>
        <v>550000</v>
      </c>
      <c r="N8703" s="2" cm="1">
        <f t="array" ref="N8703">IFERROR(INDEX(tblConsorcios[Prazo (meses)],MOD($J8703,ROWS(tblConsorcios[Produto]))+1),"")</f>
        <v>220</v>
      </c>
      <c r="O8703" s="20" cm="1">
        <f t="array" ref="O8703">IFERROR(INDEX(tblConsorcios[Parcela Mensal (R$)],MOD($J8703,ROWS(tblConsorcios[Produto]))+1),"")</f>
        <v>3195</v>
      </c>
      <c r="P8703" s="20" t="str" cm="1">
        <f t="array" ref="P8703">IFERROR(INDEX(tblClientes[Dividendo Mensal (R$)],INT($J8703/ROWS(tblConsorcios[Produto]))+1),"")</f>
        <v/>
      </c>
      <c r="Q8703" s="20" t="str">
        <f t="shared" si="406"/>
        <v/>
      </c>
      <c r="R8703">
        <f t="shared" si="407"/>
        <v>0</v>
      </c>
    </row>
    <row r="8704" spans="10:18" x14ac:dyDescent="0.2">
      <c r="J8704">
        <f t="shared" si="405"/>
        <v>8702</v>
      </c>
      <c r="K8704" t="str" cm="1">
        <f t="array" ref="K8704">IFERROR(INDEX(tblClientes[Cliente],INT($J8704/ROWS(tblConsorcios[Produto]))+1),"")</f>
        <v/>
      </c>
      <c r="L8704" t="str" cm="1">
        <f t="array" ref="L8704">IFERROR(INDEX(tblConsorcios[Produto],MOD($J8704,ROWS(tblConsorcios[Produto]))+1),"")</f>
        <v>Imóvel IE550 – 200m</v>
      </c>
      <c r="M8704" s="20" cm="1">
        <f t="array" ref="M8704">IFERROR(INDEX(tblConsorcios[Valor da Carta (R$)],MOD($J8704,ROWS(tblConsorcios[Produto]))+1),"")</f>
        <v>550000</v>
      </c>
      <c r="N8704" s="2" cm="1">
        <f t="array" ref="N8704">IFERROR(INDEX(tblConsorcios[Prazo (meses)],MOD($J8704,ROWS(tblConsorcios[Produto]))+1),"")</f>
        <v>200</v>
      </c>
      <c r="O8704" s="20" cm="1">
        <f t="array" ref="O8704">IFERROR(INDEX(tblConsorcios[Parcela Mensal (R$)],MOD($J8704,ROWS(tblConsorcios[Produto]))+1),"")</f>
        <v>3487</v>
      </c>
      <c r="P8704" s="20" t="str" cm="1">
        <f t="array" ref="P8704">IFERROR(INDEX(tblClientes[Dividendo Mensal (R$)],INT($J8704/ROWS(tblConsorcios[Produto]))+1),"")</f>
        <v/>
      </c>
      <c r="Q8704" s="20" t="str">
        <f t="shared" si="406"/>
        <v/>
      </c>
      <c r="R8704">
        <f t="shared" si="407"/>
        <v>0</v>
      </c>
    </row>
    <row r="8705" spans="10:18" x14ac:dyDescent="0.2">
      <c r="J8705">
        <f t="shared" si="405"/>
        <v>8703</v>
      </c>
      <c r="K8705" t="str" cm="1">
        <f t="array" ref="K8705">IFERROR(INDEX(tblClientes[Cliente],INT($J8705/ROWS(tblConsorcios[Produto]))+1),"")</f>
        <v/>
      </c>
      <c r="L8705" t="str" cm="1">
        <f t="array" ref="L8705">IFERROR(INDEX(tblConsorcios[Produto],MOD($J8705,ROWS(tblConsorcios[Produto]))+1),"")</f>
        <v>Imóvel IE530 – 240m</v>
      </c>
      <c r="M8705" s="20" cm="1">
        <f t="array" ref="M8705">IFERROR(INDEX(tblConsorcios[Valor da Carta (R$)],MOD($J8705,ROWS(tblConsorcios[Produto]))+1),"")</f>
        <v>530000</v>
      </c>
      <c r="N8705" s="2" cm="1">
        <f t="array" ref="N8705">IFERROR(INDEX(tblConsorcios[Prazo (meses)],MOD($J8705,ROWS(tblConsorcios[Produto]))+1),"")</f>
        <v>240</v>
      </c>
      <c r="O8705" s="20" cm="1">
        <f t="array" ref="O8705">IFERROR(INDEX(tblConsorcios[Parcela Mensal (R$)],MOD($J8705,ROWS(tblConsorcios[Produto]))+1),"")</f>
        <v>2844.33</v>
      </c>
      <c r="P8705" s="20" t="str" cm="1">
        <f t="array" ref="P8705">IFERROR(INDEX(tblClientes[Dividendo Mensal (R$)],INT($J8705/ROWS(tblConsorcios[Produto]))+1),"")</f>
        <v/>
      </c>
      <c r="Q8705" s="20" t="str">
        <f t="shared" si="406"/>
        <v/>
      </c>
      <c r="R8705">
        <f t="shared" si="407"/>
        <v>0</v>
      </c>
    </row>
    <row r="8706" spans="10:18" x14ac:dyDescent="0.2">
      <c r="J8706">
        <f t="shared" si="405"/>
        <v>8704</v>
      </c>
      <c r="K8706" t="str" cm="1">
        <f t="array" ref="K8706">IFERROR(INDEX(tblClientes[Cliente],INT($J8706/ROWS(tblConsorcios[Produto]))+1),"")</f>
        <v/>
      </c>
      <c r="L8706" t="str" cm="1">
        <f t="array" ref="L8706">IFERROR(INDEX(tblConsorcios[Produto],MOD($J8706,ROWS(tblConsorcios[Produto]))+1),"")</f>
        <v>Imóvel IE530 – 220m</v>
      </c>
      <c r="M8706" s="20" cm="1">
        <f t="array" ref="M8706">IFERROR(INDEX(tblConsorcios[Valor da Carta (R$)],MOD($J8706,ROWS(tblConsorcios[Produto]))+1),"")</f>
        <v>530000</v>
      </c>
      <c r="N8706" s="2" cm="1">
        <f t="array" ref="N8706">IFERROR(INDEX(tblConsorcios[Prazo (meses)],MOD($J8706,ROWS(tblConsorcios[Produto]))+1),"")</f>
        <v>220</v>
      </c>
      <c r="O8706" s="20" cm="1">
        <f t="array" ref="O8706">IFERROR(INDEX(tblConsorcios[Parcela Mensal (R$)],MOD($J8706,ROWS(tblConsorcios[Produto]))+1),"")</f>
        <v>3078.82</v>
      </c>
      <c r="P8706" s="20" t="str" cm="1">
        <f t="array" ref="P8706">IFERROR(INDEX(tblClientes[Dividendo Mensal (R$)],INT($J8706/ROWS(tblConsorcios[Produto]))+1),"")</f>
        <v/>
      </c>
      <c r="Q8706" s="20" t="str">
        <f t="shared" si="406"/>
        <v/>
      </c>
      <c r="R8706">
        <f t="shared" si="407"/>
        <v>0</v>
      </c>
    </row>
    <row r="8707" spans="10:18" x14ac:dyDescent="0.2">
      <c r="J8707">
        <f t="shared" ref="J8707:J8770" si="408">ROW()-2</f>
        <v>8705</v>
      </c>
      <c r="K8707" t="str" cm="1">
        <f t="array" ref="K8707">IFERROR(INDEX(tblClientes[Cliente],INT($J8707/ROWS(tblConsorcios[Produto]))+1),"")</f>
        <v/>
      </c>
      <c r="L8707" t="str" cm="1">
        <f t="array" ref="L8707">IFERROR(INDEX(tblConsorcios[Produto],MOD($J8707,ROWS(tblConsorcios[Produto]))+1),"")</f>
        <v>Imóvel IE530 – 200m</v>
      </c>
      <c r="M8707" s="20" cm="1">
        <f t="array" ref="M8707">IFERROR(INDEX(tblConsorcios[Valor da Carta (R$)],MOD($J8707,ROWS(tblConsorcios[Produto]))+1),"")</f>
        <v>530000</v>
      </c>
      <c r="N8707" s="2" cm="1">
        <f t="array" ref="N8707">IFERROR(INDEX(tblConsorcios[Prazo (meses)],MOD($J8707,ROWS(tblConsorcios[Produto]))+1),"")</f>
        <v>200</v>
      </c>
      <c r="O8707" s="20" cm="1">
        <f t="array" ref="O8707">IFERROR(INDEX(tblConsorcios[Parcela Mensal (R$)],MOD($J8707,ROWS(tblConsorcios[Produto]))+1),"")</f>
        <v>3360.2</v>
      </c>
      <c r="P8707" s="20" t="str" cm="1">
        <f t="array" ref="P8707">IFERROR(INDEX(tblClientes[Dividendo Mensal (R$)],INT($J8707/ROWS(tblConsorcios[Produto]))+1),"")</f>
        <v/>
      </c>
      <c r="Q8707" s="20" t="str">
        <f t="shared" ref="Q8707:Q8770" si="409">IF(AND(ISNUMBER(O8707),ISNUMBER(P8707)),P8707-O8707,"")</f>
        <v/>
      </c>
      <c r="R8707">
        <f t="shared" ref="R8707:R8770" si="410">IF(AND(ISNUMBER(O8707),ISNUMBER(P8707),O8707&lt;=P8707),1,0)</f>
        <v>0</v>
      </c>
    </row>
    <row r="8708" spans="10:18" x14ac:dyDescent="0.2">
      <c r="J8708">
        <f t="shared" si="408"/>
        <v>8706</v>
      </c>
      <c r="K8708" t="str" cm="1">
        <f t="array" ref="K8708">IFERROR(INDEX(tblClientes[Cliente],INT($J8708/ROWS(tblConsorcios[Produto]))+1),"")</f>
        <v/>
      </c>
      <c r="L8708" t="str" cm="1">
        <f t="array" ref="L8708">IFERROR(INDEX(tblConsorcios[Produto],MOD($J8708,ROWS(tblConsorcios[Produto]))+1),"")</f>
        <v>Imóvel IE500 – 240m</v>
      </c>
      <c r="M8708" s="20" cm="1">
        <f t="array" ref="M8708">IFERROR(INDEX(tblConsorcios[Valor da Carta (R$)],MOD($J8708,ROWS(tblConsorcios[Produto]))+1),"")</f>
        <v>500000</v>
      </c>
      <c r="N8708" s="2" cm="1">
        <f t="array" ref="N8708">IFERROR(INDEX(tblConsorcios[Prazo (meses)],MOD($J8708,ROWS(tblConsorcios[Produto]))+1),"")</f>
        <v>240</v>
      </c>
      <c r="O8708" s="20" cm="1">
        <f t="array" ref="O8708">IFERROR(INDEX(tblConsorcios[Parcela Mensal (R$)],MOD($J8708,ROWS(tblConsorcios[Produto]))+1),"")</f>
        <v>2683.33</v>
      </c>
      <c r="P8708" s="20" t="str" cm="1">
        <f t="array" ref="P8708">IFERROR(INDEX(tblClientes[Dividendo Mensal (R$)],INT($J8708/ROWS(tblConsorcios[Produto]))+1),"")</f>
        <v/>
      </c>
      <c r="Q8708" s="20" t="str">
        <f t="shared" si="409"/>
        <v/>
      </c>
      <c r="R8708">
        <f t="shared" si="410"/>
        <v>0</v>
      </c>
    </row>
    <row r="8709" spans="10:18" x14ac:dyDescent="0.2">
      <c r="J8709">
        <f t="shared" si="408"/>
        <v>8707</v>
      </c>
      <c r="K8709" t="str" cm="1">
        <f t="array" ref="K8709">IFERROR(INDEX(tblClientes[Cliente],INT($J8709/ROWS(tblConsorcios[Produto]))+1),"")</f>
        <v/>
      </c>
      <c r="L8709" t="str" cm="1">
        <f t="array" ref="L8709">IFERROR(INDEX(tblConsorcios[Produto],MOD($J8709,ROWS(tblConsorcios[Produto]))+1),"")</f>
        <v>Imóvel IE500 – 220m</v>
      </c>
      <c r="M8709" s="20" cm="1">
        <f t="array" ref="M8709">IFERROR(INDEX(tblConsorcios[Valor da Carta (R$)],MOD($J8709,ROWS(tblConsorcios[Produto]))+1),"")</f>
        <v>500000</v>
      </c>
      <c r="N8709" s="2" cm="1">
        <f t="array" ref="N8709">IFERROR(INDEX(tblConsorcios[Prazo (meses)],MOD($J8709,ROWS(tblConsorcios[Produto]))+1),"")</f>
        <v>220</v>
      </c>
      <c r="O8709" s="20" cm="1">
        <f t="array" ref="O8709">IFERROR(INDEX(tblConsorcios[Parcela Mensal (R$)],MOD($J8709,ROWS(tblConsorcios[Produto]))+1),"")</f>
        <v>2904.55</v>
      </c>
      <c r="P8709" s="20" t="str" cm="1">
        <f t="array" ref="P8709">IFERROR(INDEX(tblClientes[Dividendo Mensal (R$)],INT($J8709/ROWS(tblConsorcios[Produto]))+1),"")</f>
        <v/>
      </c>
      <c r="Q8709" s="20" t="str">
        <f t="shared" si="409"/>
        <v/>
      </c>
      <c r="R8709">
        <f t="shared" si="410"/>
        <v>0</v>
      </c>
    </row>
    <row r="8710" spans="10:18" x14ac:dyDescent="0.2">
      <c r="J8710">
        <f t="shared" si="408"/>
        <v>8708</v>
      </c>
      <c r="K8710" t="str" cm="1">
        <f t="array" ref="K8710">IFERROR(INDEX(tblClientes[Cliente],INT($J8710/ROWS(tblConsorcios[Produto]))+1),"")</f>
        <v/>
      </c>
      <c r="L8710" t="str" cm="1">
        <f t="array" ref="L8710">IFERROR(INDEX(tblConsorcios[Produto],MOD($J8710,ROWS(tblConsorcios[Produto]))+1),"")</f>
        <v>Imóvel IE500 – 200m</v>
      </c>
      <c r="M8710" s="20" cm="1">
        <f t="array" ref="M8710">IFERROR(INDEX(tblConsorcios[Valor da Carta (R$)],MOD($J8710,ROWS(tblConsorcios[Produto]))+1),"")</f>
        <v>500000</v>
      </c>
      <c r="N8710" s="2" cm="1">
        <f t="array" ref="N8710">IFERROR(INDEX(tblConsorcios[Prazo (meses)],MOD($J8710,ROWS(tblConsorcios[Produto]))+1),"")</f>
        <v>200</v>
      </c>
      <c r="O8710" s="20" cm="1">
        <f t="array" ref="O8710">IFERROR(INDEX(tblConsorcios[Parcela Mensal (R$)],MOD($J8710,ROWS(tblConsorcios[Produto]))+1),"")</f>
        <v>3170</v>
      </c>
      <c r="P8710" s="20" t="str" cm="1">
        <f t="array" ref="P8710">IFERROR(INDEX(tblClientes[Dividendo Mensal (R$)],INT($J8710/ROWS(tblConsorcios[Produto]))+1),"")</f>
        <v/>
      </c>
      <c r="Q8710" s="20" t="str">
        <f t="shared" si="409"/>
        <v/>
      </c>
      <c r="R8710">
        <f t="shared" si="410"/>
        <v>0</v>
      </c>
    </row>
    <row r="8711" spans="10:18" x14ac:dyDescent="0.2">
      <c r="J8711">
        <f t="shared" si="408"/>
        <v>8709</v>
      </c>
      <c r="K8711" t="str" cm="1">
        <f t="array" ref="K8711">IFERROR(INDEX(tblClientes[Cliente],INT($J8711/ROWS(tblConsorcios[Produto]))+1),"")</f>
        <v/>
      </c>
      <c r="L8711" t="str" cm="1">
        <f t="array" ref="L8711">IFERROR(INDEX(tblConsorcios[Produto],MOD($J8711,ROWS(tblConsorcios[Produto]))+1),"")</f>
        <v>Imóvel IE480 – 240m</v>
      </c>
      <c r="M8711" s="20" cm="1">
        <f t="array" ref="M8711">IFERROR(INDEX(tblConsorcios[Valor da Carta (R$)],MOD($J8711,ROWS(tblConsorcios[Produto]))+1),"")</f>
        <v>480000</v>
      </c>
      <c r="N8711" s="2" cm="1">
        <f t="array" ref="N8711">IFERROR(INDEX(tblConsorcios[Prazo (meses)],MOD($J8711,ROWS(tblConsorcios[Produto]))+1),"")</f>
        <v>240</v>
      </c>
      <c r="O8711" s="20" cm="1">
        <f t="array" ref="O8711">IFERROR(INDEX(tblConsorcios[Parcela Mensal (R$)],MOD($J8711,ROWS(tblConsorcios[Produto]))+1),"")</f>
        <v>2576</v>
      </c>
      <c r="P8711" s="20" t="str" cm="1">
        <f t="array" ref="P8711">IFERROR(INDEX(tblClientes[Dividendo Mensal (R$)],INT($J8711/ROWS(tblConsorcios[Produto]))+1),"")</f>
        <v/>
      </c>
      <c r="Q8711" s="20" t="str">
        <f t="shared" si="409"/>
        <v/>
      </c>
      <c r="R8711">
        <f t="shared" si="410"/>
        <v>0</v>
      </c>
    </row>
    <row r="8712" spans="10:18" x14ac:dyDescent="0.2">
      <c r="J8712">
        <f t="shared" si="408"/>
        <v>8710</v>
      </c>
      <c r="K8712" t="str" cm="1">
        <f t="array" ref="K8712">IFERROR(INDEX(tblClientes[Cliente],INT($J8712/ROWS(tblConsorcios[Produto]))+1),"")</f>
        <v/>
      </c>
      <c r="L8712" t="str" cm="1">
        <f t="array" ref="L8712">IFERROR(INDEX(tblConsorcios[Produto],MOD($J8712,ROWS(tblConsorcios[Produto]))+1),"")</f>
        <v>Imóvel IE480 – 220m</v>
      </c>
      <c r="M8712" s="20" cm="1">
        <f t="array" ref="M8712">IFERROR(INDEX(tblConsorcios[Valor da Carta (R$)],MOD($J8712,ROWS(tblConsorcios[Produto]))+1),"")</f>
        <v>480000</v>
      </c>
      <c r="N8712" s="2" cm="1">
        <f t="array" ref="N8712">IFERROR(INDEX(tblConsorcios[Prazo (meses)],MOD($J8712,ROWS(tblConsorcios[Produto]))+1),"")</f>
        <v>220</v>
      </c>
      <c r="O8712" s="20" cm="1">
        <f t="array" ref="O8712">IFERROR(INDEX(tblConsorcios[Parcela Mensal (R$)],MOD($J8712,ROWS(tblConsorcios[Produto]))+1),"")</f>
        <v>2788.36</v>
      </c>
      <c r="P8712" s="20" t="str" cm="1">
        <f t="array" ref="P8712">IFERROR(INDEX(tblClientes[Dividendo Mensal (R$)],INT($J8712/ROWS(tblConsorcios[Produto]))+1),"")</f>
        <v/>
      </c>
      <c r="Q8712" s="20" t="str">
        <f t="shared" si="409"/>
        <v/>
      </c>
      <c r="R8712">
        <f t="shared" si="410"/>
        <v>0</v>
      </c>
    </row>
    <row r="8713" spans="10:18" x14ac:dyDescent="0.2">
      <c r="J8713">
        <f t="shared" si="408"/>
        <v>8711</v>
      </c>
      <c r="K8713" t="str" cm="1">
        <f t="array" ref="K8713">IFERROR(INDEX(tblClientes[Cliente],INT($J8713/ROWS(tblConsorcios[Produto]))+1),"")</f>
        <v/>
      </c>
      <c r="L8713" t="str" cm="1">
        <f t="array" ref="L8713">IFERROR(INDEX(tblConsorcios[Produto],MOD($J8713,ROWS(tblConsorcios[Produto]))+1),"")</f>
        <v>Imóvel IE480 – 200m</v>
      </c>
      <c r="M8713" s="20" cm="1">
        <f t="array" ref="M8713">IFERROR(INDEX(tblConsorcios[Valor da Carta (R$)],MOD($J8713,ROWS(tblConsorcios[Produto]))+1),"")</f>
        <v>480000</v>
      </c>
      <c r="N8713" s="2" cm="1">
        <f t="array" ref="N8713">IFERROR(INDEX(tblConsorcios[Prazo (meses)],MOD($J8713,ROWS(tblConsorcios[Produto]))+1),"")</f>
        <v>200</v>
      </c>
      <c r="O8713" s="20" cm="1">
        <f t="array" ref="O8713">IFERROR(INDEX(tblConsorcios[Parcela Mensal (R$)],MOD($J8713,ROWS(tblConsorcios[Produto]))+1),"")</f>
        <v>3043.2</v>
      </c>
      <c r="P8713" s="20" t="str" cm="1">
        <f t="array" ref="P8713">IFERROR(INDEX(tblClientes[Dividendo Mensal (R$)],INT($J8713/ROWS(tblConsorcios[Produto]))+1),"")</f>
        <v/>
      </c>
      <c r="Q8713" s="20" t="str">
        <f t="shared" si="409"/>
        <v/>
      </c>
      <c r="R8713">
        <f t="shared" si="410"/>
        <v>0</v>
      </c>
    </row>
    <row r="8714" spans="10:18" x14ac:dyDescent="0.2">
      <c r="J8714">
        <f t="shared" si="408"/>
        <v>8712</v>
      </c>
      <c r="K8714" t="str" cm="1">
        <f t="array" ref="K8714">IFERROR(INDEX(tblClientes[Cliente],INT($J8714/ROWS(tblConsorcios[Produto]))+1),"")</f>
        <v/>
      </c>
      <c r="L8714" t="str" cm="1">
        <f t="array" ref="L8714">IFERROR(INDEX(tblConsorcios[Produto],MOD($J8714,ROWS(tblConsorcios[Produto]))+1),"")</f>
        <v>Imóvel IE450 – 240m</v>
      </c>
      <c r="M8714" s="20" cm="1">
        <f t="array" ref="M8714">IFERROR(INDEX(tblConsorcios[Valor da Carta (R$)],MOD($J8714,ROWS(tblConsorcios[Produto]))+1),"")</f>
        <v>450000</v>
      </c>
      <c r="N8714" s="2" cm="1">
        <f t="array" ref="N8714">IFERROR(INDEX(tblConsorcios[Prazo (meses)],MOD($J8714,ROWS(tblConsorcios[Produto]))+1),"")</f>
        <v>240</v>
      </c>
      <c r="O8714" s="20" cm="1">
        <f t="array" ref="O8714">IFERROR(INDEX(tblConsorcios[Parcela Mensal (R$)],MOD($J8714,ROWS(tblConsorcios[Produto]))+1),"")</f>
        <v>2415</v>
      </c>
      <c r="P8714" s="20" t="str" cm="1">
        <f t="array" ref="P8714">IFERROR(INDEX(tblClientes[Dividendo Mensal (R$)],INT($J8714/ROWS(tblConsorcios[Produto]))+1),"")</f>
        <v/>
      </c>
      <c r="Q8714" s="20" t="str">
        <f t="shared" si="409"/>
        <v/>
      </c>
      <c r="R8714">
        <f t="shared" si="410"/>
        <v>0</v>
      </c>
    </row>
    <row r="8715" spans="10:18" x14ac:dyDescent="0.2">
      <c r="J8715">
        <f t="shared" si="408"/>
        <v>8713</v>
      </c>
      <c r="K8715" t="str" cm="1">
        <f t="array" ref="K8715">IFERROR(INDEX(tblClientes[Cliente],INT($J8715/ROWS(tblConsorcios[Produto]))+1),"")</f>
        <v/>
      </c>
      <c r="L8715" t="str" cm="1">
        <f t="array" ref="L8715">IFERROR(INDEX(tblConsorcios[Produto],MOD($J8715,ROWS(tblConsorcios[Produto]))+1),"")</f>
        <v>Imóvel IE450 – 220m</v>
      </c>
      <c r="M8715" s="20" cm="1">
        <f t="array" ref="M8715">IFERROR(INDEX(tblConsorcios[Valor da Carta (R$)],MOD($J8715,ROWS(tblConsorcios[Produto]))+1),"")</f>
        <v>450000</v>
      </c>
      <c r="N8715" s="2" cm="1">
        <f t="array" ref="N8715">IFERROR(INDEX(tblConsorcios[Prazo (meses)],MOD($J8715,ROWS(tblConsorcios[Produto]))+1),"")</f>
        <v>220</v>
      </c>
      <c r="O8715" s="20" cm="1">
        <f t="array" ref="O8715">IFERROR(INDEX(tblConsorcios[Parcela Mensal (R$)],MOD($J8715,ROWS(tblConsorcios[Produto]))+1),"")</f>
        <v>2614.09</v>
      </c>
      <c r="P8715" s="20" t="str" cm="1">
        <f t="array" ref="P8715">IFERROR(INDEX(tblClientes[Dividendo Mensal (R$)],INT($J8715/ROWS(tblConsorcios[Produto]))+1),"")</f>
        <v/>
      </c>
      <c r="Q8715" s="20" t="str">
        <f t="shared" si="409"/>
        <v/>
      </c>
      <c r="R8715">
        <f t="shared" si="410"/>
        <v>0</v>
      </c>
    </row>
    <row r="8716" spans="10:18" x14ac:dyDescent="0.2">
      <c r="J8716">
        <f t="shared" si="408"/>
        <v>8714</v>
      </c>
      <c r="K8716" t="str" cm="1">
        <f t="array" ref="K8716">IFERROR(INDEX(tblClientes[Cliente],INT($J8716/ROWS(tblConsorcios[Produto]))+1),"")</f>
        <v/>
      </c>
      <c r="L8716" t="str" cm="1">
        <f t="array" ref="L8716">IFERROR(INDEX(tblConsorcios[Produto],MOD($J8716,ROWS(tblConsorcios[Produto]))+1),"")</f>
        <v>Imóvel IE450 – 200m</v>
      </c>
      <c r="M8716" s="20" cm="1">
        <f t="array" ref="M8716">IFERROR(INDEX(tblConsorcios[Valor da Carta (R$)],MOD($J8716,ROWS(tblConsorcios[Produto]))+1),"")</f>
        <v>450000</v>
      </c>
      <c r="N8716" s="2" cm="1">
        <f t="array" ref="N8716">IFERROR(INDEX(tblConsorcios[Prazo (meses)],MOD($J8716,ROWS(tblConsorcios[Produto]))+1),"")</f>
        <v>200</v>
      </c>
      <c r="O8716" s="20" cm="1">
        <f t="array" ref="O8716">IFERROR(INDEX(tblConsorcios[Parcela Mensal (R$)],MOD($J8716,ROWS(tblConsorcios[Produto]))+1),"")</f>
        <v>2853</v>
      </c>
      <c r="P8716" s="20" t="str" cm="1">
        <f t="array" ref="P8716">IFERROR(INDEX(tblClientes[Dividendo Mensal (R$)],INT($J8716/ROWS(tblConsorcios[Produto]))+1),"")</f>
        <v/>
      </c>
      <c r="Q8716" s="20" t="str">
        <f t="shared" si="409"/>
        <v/>
      </c>
      <c r="R8716">
        <f t="shared" si="410"/>
        <v>0</v>
      </c>
    </row>
    <row r="8717" spans="10:18" x14ac:dyDescent="0.2">
      <c r="J8717">
        <f t="shared" si="408"/>
        <v>8715</v>
      </c>
      <c r="K8717" t="str" cm="1">
        <f t="array" ref="K8717">IFERROR(INDEX(tblClientes[Cliente],INT($J8717/ROWS(tblConsorcios[Produto]))+1),"")</f>
        <v/>
      </c>
      <c r="L8717" t="str" cm="1">
        <f t="array" ref="L8717">IFERROR(INDEX(tblConsorcios[Produto],MOD($J8717,ROWS(tblConsorcios[Produto]))+1),"")</f>
        <v>Imóvel IE430 – 240m</v>
      </c>
      <c r="M8717" s="20" cm="1">
        <f t="array" ref="M8717">IFERROR(INDEX(tblConsorcios[Valor da Carta (R$)],MOD($J8717,ROWS(tblConsorcios[Produto]))+1),"")</f>
        <v>430000</v>
      </c>
      <c r="N8717" s="2" cm="1">
        <f t="array" ref="N8717">IFERROR(INDEX(tblConsorcios[Prazo (meses)],MOD($J8717,ROWS(tblConsorcios[Produto]))+1),"")</f>
        <v>240</v>
      </c>
      <c r="O8717" s="20" cm="1">
        <f t="array" ref="O8717">IFERROR(INDEX(tblConsorcios[Parcela Mensal (R$)],MOD($J8717,ROWS(tblConsorcios[Produto]))+1),"")</f>
        <v>2307.67</v>
      </c>
      <c r="P8717" s="20" t="str" cm="1">
        <f t="array" ref="P8717">IFERROR(INDEX(tblClientes[Dividendo Mensal (R$)],INT($J8717/ROWS(tblConsorcios[Produto]))+1),"")</f>
        <v/>
      </c>
      <c r="Q8717" s="20" t="str">
        <f t="shared" si="409"/>
        <v/>
      </c>
      <c r="R8717">
        <f t="shared" si="410"/>
        <v>0</v>
      </c>
    </row>
    <row r="8718" spans="10:18" x14ac:dyDescent="0.2">
      <c r="J8718">
        <f t="shared" si="408"/>
        <v>8716</v>
      </c>
      <c r="K8718" t="str" cm="1">
        <f t="array" ref="K8718">IFERROR(INDEX(tblClientes[Cliente],INT($J8718/ROWS(tblConsorcios[Produto]))+1),"")</f>
        <v/>
      </c>
      <c r="L8718" t="str" cm="1">
        <f t="array" ref="L8718">IFERROR(INDEX(tblConsorcios[Produto],MOD($J8718,ROWS(tblConsorcios[Produto]))+1),"")</f>
        <v>Imóvel IE430 – 220m</v>
      </c>
      <c r="M8718" s="20" cm="1">
        <f t="array" ref="M8718">IFERROR(INDEX(tblConsorcios[Valor da Carta (R$)],MOD($J8718,ROWS(tblConsorcios[Produto]))+1),"")</f>
        <v>430000</v>
      </c>
      <c r="N8718" s="2" cm="1">
        <f t="array" ref="N8718">IFERROR(INDEX(tblConsorcios[Prazo (meses)],MOD($J8718,ROWS(tblConsorcios[Produto]))+1),"")</f>
        <v>220</v>
      </c>
      <c r="O8718" s="20" cm="1">
        <f t="array" ref="O8718">IFERROR(INDEX(tblConsorcios[Parcela Mensal (R$)],MOD($J8718,ROWS(tblConsorcios[Produto]))+1),"")</f>
        <v>2497.91</v>
      </c>
      <c r="P8718" s="20" t="str" cm="1">
        <f t="array" ref="P8718">IFERROR(INDEX(tblClientes[Dividendo Mensal (R$)],INT($J8718/ROWS(tblConsorcios[Produto]))+1),"")</f>
        <v/>
      </c>
      <c r="Q8718" s="20" t="str">
        <f t="shared" si="409"/>
        <v/>
      </c>
      <c r="R8718">
        <f t="shared" si="410"/>
        <v>0</v>
      </c>
    </row>
    <row r="8719" spans="10:18" x14ac:dyDescent="0.2">
      <c r="J8719">
        <f t="shared" si="408"/>
        <v>8717</v>
      </c>
      <c r="K8719" t="str" cm="1">
        <f t="array" ref="K8719">IFERROR(INDEX(tblClientes[Cliente],INT($J8719/ROWS(tblConsorcios[Produto]))+1),"")</f>
        <v/>
      </c>
      <c r="L8719" t="str" cm="1">
        <f t="array" ref="L8719">IFERROR(INDEX(tblConsorcios[Produto],MOD($J8719,ROWS(tblConsorcios[Produto]))+1),"")</f>
        <v>Imóvel IE430 – 200m</v>
      </c>
      <c r="M8719" s="20" cm="1">
        <f t="array" ref="M8719">IFERROR(INDEX(tblConsorcios[Valor da Carta (R$)],MOD($J8719,ROWS(tblConsorcios[Produto]))+1),"")</f>
        <v>430000</v>
      </c>
      <c r="N8719" s="2" cm="1">
        <f t="array" ref="N8719">IFERROR(INDEX(tblConsorcios[Prazo (meses)],MOD($J8719,ROWS(tblConsorcios[Produto]))+1),"")</f>
        <v>200</v>
      </c>
      <c r="O8719" s="20" cm="1">
        <f t="array" ref="O8719">IFERROR(INDEX(tblConsorcios[Parcela Mensal (R$)],MOD($J8719,ROWS(tblConsorcios[Produto]))+1),"")</f>
        <v>2726.2</v>
      </c>
      <c r="P8719" s="20" t="str" cm="1">
        <f t="array" ref="P8719">IFERROR(INDEX(tblClientes[Dividendo Mensal (R$)],INT($J8719/ROWS(tblConsorcios[Produto]))+1),"")</f>
        <v/>
      </c>
      <c r="Q8719" s="20" t="str">
        <f t="shared" si="409"/>
        <v/>
      </c>
      <c r="R8719">
        <f t="shared" si="410"/>
        <v>0</v>
      </c>
    </row>
    <row r="8720" spans="10:18" x14ac:dyDescent="0.2">
      <c r="J8720">
        <f t="shared" si="408"/>
        <v>8718</v>
      </c>
      <c r="K8720" t="str" cm="1">
        <f t="array" ref="K8720">IFERROR(INDEX(tblClientes[Cliente],INT($J8720/ROWS(tblConsorcios[Produto]))+1),"")</f>
        <v/>
      </c>
      <c r="L8720" t="str" cm="1">
        <f t="array" ref="L8720">IFERROR(INDEX(tblConsorcios[Produto],MOD($J8720,ROWS(tblConsorcios[Produto]))+1),"")</f>
        <v>Imóvel IE400 – 240m</v>
      </c>
      <c r="M8720" s="20" cm="1">
        <f t="array" ref="M8720">IFERROR(INDEX(tblConsorcios[Valor da Carta (R$)],MOD($J8720,ROWS(tblConsorcios[Produto]))+1),"")</f>
        <v>400000</v>
      </c>
      <c r="N8720" s="2" cm="1">
        <f t="array" ref="N8720">IFERROR(INDEX(tblConsorcios[Prazo (meses)],MOD($J8720,ROWS(tblConsorcios[Produto]))+1),"")</f>
        <v>240</v>
      </c>
      <c r="O8720" s="20" cm="1">
        <f t="array" ref="O8720">IFERROR(INDEX(tblConsorcios[Parcela Mensal (R$)],MOD($J8720,ROWS(tblConsorcios[Produto]))+1),"")</f>
        <v>2146.67</v>
      </c>
      <c r="P8720" s="20" t="str" cm="1">
        <f t="array" ref="P8720">IFERROR(INDEX(tblClientes[Dividendo Mensal (R$)],INT($J8720/ROWS(tblConsorcios[Produto]))+1),"")</f>
        <v/>
      </c>
      <c r="Q8720" s="20" t="str">
        <f t="shared" si="409"/>
        <v/>
      </c>
      <c r="R8720">
        <f t="shared" si="410"/>
        <v>0</v>
      </c>
    </row>
    <row r="8721" spans="10:18" x14ac:dyDescent="0.2">
      <c r="J8721">
        <f t="shared" si="408"/>
        <v>8719</v>
      </c>
      <c r="K8721" t="str" cm="1">
        <f t="array" ref="K8721">IFERROR(INDEX(tblClientes[Cliente],INT($J8721/ROWS(tblConsorcios[Produto]))+1),"")</f>
        <v/>
      </c>
      <c r="L8721" t="str" cm="1">
        <f t="array" ref="L8721">IFERROR(INDEX(tblConsorcios[Produto],MOD($J8721,ROWS(tblConsorcios[Produto]))+1),"")</f>
        <v>Imóvel IE400 – 220m</v>
      </c>
      <c r="M8721" s="20" cm="1">
        <f t="array" ref="M8721">IFERROR(INDEX(tblConsorcios[Valor da Carta (R$)],MOD($J8721,ROWS(tblConsorcios[Produto]))+1),"")</f>
        <v>400000</v>
      </c>
      <c r="N8721" s="2" cm="1">
        <f t="array" ref="N8721">IFERROR(INDEX(tblConsorcios[Prazo (meses)],MOD($J8721,ROWS(tblConsorcios[Produto]))+1),"")</f>
        <v>220</v>
      </c>
      <c r="O8721" s="20" cm="1">
        <f t="array" ref="O8721">IFERROR(INDEX(tblConsorcios[Parcela Mensal (R$)],MOD($J8721,ROWS(tblConsorcios[Produto]))+1),"")</f>
        <v>2323.64</v>
      </c>
      <c r="P8721" s="20" t="str" cm="1">
        <f t="array" ref="P8721">IFERROR(INDEX(tblClientes[Dividendo Mensal (R$)],INT($J8721/ROWS(tblConsorcios[Produto]))+1),"")</f>
        <v/>
      </c>
      <c r="Q8721" s="20" t="str">
        <f t="shared" si="409"/>
        <v/>
      </c>
      <c r="R8721">
        <f t="shared" si="410"/>
        <v>0</v>
      </c>
    </row>
    <row r="8722" spans="10:18" x14ac:dyDescent="0.2">
      <c r="J8722">
        <f t="shared" si="408"/>
        <v>8720</v>
      </c>
      <c r="K8722" t="str" cm="1">
        <f t="array" ref="K8722">IFERROR(INDEX(tblClientes[Cliente],INT($J8722/ROWS(tblConsorcios[Produto]))+1),"")</f>
        <v/>
      </c>
      <c r="L8722" t="str" cm="1">
        <f t="array" ref="L8722">IFERROR(INDEX(tblConsorcios[Produto],MOD($J8722,ROWS(tblConsorcios[Produto]))+1),"")</f>
        <v>Imóvel IE400 – 200m</v>
      </c>
      <c r="M8722" s="20" cm="1">
        <f t="array" ref="M8722">IFERROR(INDEX(tblConsorcios[Valor da Carta (R$)],MOD($J8722,ROWS(tblConsorcios[Produto]))+1),"")</f>
        <v>400000</v>
      </c>
      <c r="N8722" s="2" cm="1">
        <f t="array" ref="N8722">IFERROR(INDEX(tblConsorcios[Prazo (meses)],MOD($J8722,ROWS(tblConsorcios[Produto]))+1),"")</f>
        <v>200</v>
      </c>
      <c r="O8722" s="20" cm="1">
        <f t="array" ref="O8722">IFERROR(INDEX(tblConsorcios[Parcela Mensal (R$)],MOD($J8722,ROWS(tblConsorcios[Produto]))+1),"")</f>
        <v>2536</v>
      </c>
      <c r="P8722" s="20" t="str" cm="1">
        <f t="array" ref="P8722">IFERROR(INDEX(tblClientes[Dividendo Mensal (R$)],INT($J8722/ROWS(tblConsorcios[Produto]))+1),"")</f>
        <v/>
      </c>
      <c r="Q8722" s="20" t="str">
        <f t="shared" si="409"/>
        <v/>
      </c>
      <c r="R8722">
        <f t="shared" si="410"/>
        <v>0</v>
      </c>
    </row>
    <row r="8723" spans="10:18" x14ac:dyDescent="0.2">
      <c r="J8723">
        <f t="shared" si="408"/>
        <v>8721</v>
      </c>
      <c r="K8723" t="str" cm="1">
        <f t="array" ref="K8723">IFERROR(INDEX(tblClientes[Cliente],INT($J8723/ROWS(tblConsorcios[Produto]))+1),"")</f>
        <v/>
      </c>
      <c r="L8723" t="str" cm="1">
        <f t="array" ref="L8723">IFERROR(INDEX(tblConsorcios[Produto],MOD($J8723,ROWS(tblConsorcios[Produto]))+1),"")</f>
        <v>Imóvel IE380 – 240m</v>
      </c>
      <c r="M8723" s="20" cm="1">
        <f t="array" ref="M8723">IFERROR(INDEX(tblConsorcios[Valor da Carta (R$)],MOD($J8723,ROWS(tblConsorcios[Produto]))+1),"")</f>
        <v>380000</v>
      </c>
      <c r="N8723" s="2" cm="1">
        <f t="array" ref="N8723">IFERROR(INDEX(tblConsorcios[Prazo (meses)],MOD($J8723,ROWS(tblConsorcios[Produto]))+1),"")</f>
        <v>240</v>
      </c>
      <c r="O8723" s="20" cm="1">
        <f t="array" ref="O8723">IFERROR(INDEX(tblConsorcios[Parcela Mensal (R$)],MOD($J8723,ROWS(tblConsorcios[Produto]))+1),"")</f>
        <v>2039.33</v>
      </c>
      <c r="P8723" s="20" t="str" cm="1">
        <f t="array" ref="P8723">IFERROR(INDEX(tblClientes[Dividendo Mensal (R$)],INT($J8723/ROWS(tblConsorcios[Produto]))+1),"")</f>
        <v/>
      </c>
      <c r="Q8723" s="20" t="str">
        <f t="shared" si="409"/>
        <v/>
      </c>
      <c r="R8723">
        <f t="shared" si="410"/>
        <v>0</v>
      </c>
    </row>
    <row r="8724" spans="10:18" x14ac:dyDescent="0.2">
      <c r="J8724">
        <f t="shared" si="408"/>
        <v>8722</v>
      </c>
      <c r="K8724" t="str" cm="1">
        <f t="array" ref="K8724">IFERROR(INDEX(tblClientes[Cliente],INT($J8724/ROWS(tblConsorcios[Produto]))+1),"")</f>
        <v/>
      </c>
      <c r="L8724" t="str" cm="1">
        <f t="array" ref="L8724">IFERROR(INDEX(tblConsorcios[Produto],MOD($J8724,ROWS(tblConsorcios[Produto]))+1),"")</f>
        <v>Imóvel IE380 – 220m</v>
      </c>
      <c r="M8724" s="20" cm="1">
        <f t="array" ref="M8724">IFERROR(INDEX(tblConsorcios[Valor da Carta (R$)],MOD($J8724,ROWS(tblConsorcios[Produto]))+1),"")</f>
        <v>380000</v>
      </c>
      <c r="N8724" s="2" cm="1">
        <f t="array" ref="N8724">IFERROR(INDEX(tblConsorcios[Prazo (meses)],MOD($J8724,ROWS(tblConsorcios[Produto]))+1),"")</f>
        <v>220</v>
      </c>
      <c r="O8724" s="20" cm="1">
        <f t="array" ref="O8724">IFERROR(INDEX(tblConsorcios[Parcela Mensal (R$)],MOD($J8724,ROWS(tblConsorcios[Produto]))+1),"")</f>
        <v>2207.4499999999998</v>
      </c>
      <c r="P8724" s="20" t="str" cm="1">
        <f t="array" ref="P8724">IFERROR(INDEX(tblClientes[Dividendo Mensal (R$)],INT($J8724/ROWS(tblConsorcios[Produto]))+1),"")</f>
        <v/>
      </c>
      <c r="Q8724" s="20" t="str">
        <f t="shared" si="409"/>
        <v/>
      </c>
      <c r="R8724">
        <f t="shared" si="410"/>
        <v>0</v>
      </c>
    </row>
    <row r="8725" spans="10:18" x14ac:dyDescent="0.2">
      <c r="J8725">
        <f t="shared" si="408"/>
        <v>8723</v>
      </c>
      <c r="K8725" t="str" cm="1">
        <f t="array" ref="K8725">IFERROR(INDEX(tblClientes[Cliente],INT($J8725/ROWS(tblConsorcios[Produto]))+1),"")</f>
        <v/>
      </c>
      <c r="L8725" t="str" cm="1">
        <f t="array" ref="L8725">IFERROR(INDEX(tblConsorcios[Produto],MOD($J8725,ROWS(tblConsorcios[Produto]))+1),"")</f>
        <v>Imóvel IE380 – 200m</v>
      </c>
      <c r="M8725" s="20" cm="1">
        <f t="array" ref="M8725">IFERROR(INDEX(tblConsorcios[Valor da Carta (R$)],MOD($J8725,ROWS(tblConsorcios[Produto]))+1),"")</f>
        <v>380000</v>
      </c>
      <c r="N8725" s="2" cm="1">
        <f t="array" ref="N8725">IFERROR(INDEX(tblConsorcios[Prazo (meses)],MOD($J8725,ROWS(tblConsorcios[Produto]))+1),"")</f>
        <v>200</v>
      </c>
      <c r="O8725" s="20" cm="1">
        <f t="array" ref="O8725">IFERROR(INDEX(tblConsorcios[Parcela Mensal (R$)],MOD($J8725,ROWS(tblConsorcios[Produto]))+1),"")</f>
        <v>2409.1999999999998</v>
      </c>
      <c r="P8725" s="20" t="str" cm="1">
        <f t="array" ref="P8725">IFERROR(INDEX(tblClientes[Dividendo Mensal (R$)],INT($J8725/ROWS(tblConsorcios[Produto]))+1),"")</f>
        <v/>
      </c>
      <c r="Q8725" s="20" t="str">
        <f t="shared" si="409"/>
        <v/>
      </c>
      <c r="R8725">
        <f t="shared" si="410"/>
        <v>0</v>
      </c>
    </row>
    <row r="8726" spans="10:18" x14ac:dyDescent="0.2">
      <c r="J8726">
        <f t="shared" si="408"/>
        <v>8724</v>
      </c>
      <c r="K8726" t="str" cm="1">
        <f t="array" ref="K8726">IFERROR(INDEX(tblClientes[Cliente],INT($J8726/ROWS(tblConsorcios[Produto]))+1),"")</f>
        <v/>
      </c>
      <c r="L8726" t="str" cm="1">
        <f t="array" ref="L8726">IFERROR(INDEX(tblConsorcios[Produto],MOD($J8726,ROWS(tblConsorcios[Produto]))+1),"")</f>
        <v>Imóvel IE350 – 240m</v>
      </c>
      <c r="M8726" s="20" cm="1">
        <f t="array" ref="M8726">IFERROR(INDEX(tblConsorcios[Valor da Carta (R$)],MOD($J8726,ROWS(tblConsorcios[Produto]))+1),"")</f>
        <v>350000</v>
      </c>
      <c r="N8726" s="2" cm="1">
        <f t="array" ref="N8726">IFERROR(INDEX(tblConsorcios[Prazo (meses)],MOD($J8726,ROWS(tblConsorcios[Produto]))+1),"")</f>
        <v>240</v>
      </c>
      <c r="O8726" s="20" cm="1">
        <f t="array" ref="O8726">IFERROR(INDEX(tblConsorcios[Parcela Mensal (R$)],MOD($J8726,ROWS(tblConsorcios[Produto]))+1),"")</f>
        <v>1878.33</v>
      </c>
      <c r="P8726" s="20" t="str" cm="1">
        <f t="array" ref="P8726">IFERROR(INDEX(tblClientes[Dividendo Mensal (R$)],INT($J8726/ROWS(tblConsorcios[Produto]))+1),"")</f>
        <v/>
      </c>
      <c r="Q8726" s="20" t="str">
        <f t="shared" si="409"/>
        <v/>
      </c>
      <c r="R8726">
        <f t="shared" si="410"/>
        <v>0</v>
      </c>
    </row>
    <row r="8727" spans="10:18" x14ac:dyDescent="0.2">
      <c r="J8727">
        <f t="shared" si="408"/>
        <v>8725</v>
      </c>
      <c r="K8727" t="str" cm="1">
        <f t="array" ref="K8727">IFERROR(INDEX(tblClientes[Cliente],INT($J8727/ROWS(tblConsorcios[Produto]))+1),"")</f>
        <v/>
      </c>
      <c r="L8727" t="str" cm="1">
        <f t="array" ref="L8727">IFERROR(INDEX(tblConsorcios[Produto],MOD($J8727,ROWS(tblConsorcios[Produto]))+1),"")</f>
        <v>Imóvel IE350 – 220m</v>
      </c>
      <c r="M8727" s="20" cm="1">
        <f t="array" ref="M8727">IFERROR(INDEX(tblConsorcios[Valor da Carta (R$)],MOD($J8727,ROWS(tblConsorcios[Produto]))+1),"")</f>
        <v>350000</v>
      </c>
      <c r="N8727" s="2" cm="1">
        <f t="array" ref="N8727">IFERROR(INDEX(tblConsorcios[Prazo (meses)],MOD($J8727,ROWS(tblConsorcios[Produto]))+1),"")</f>
        <v>220</v>
      </c>
      <c r="O8727" s="20" cm="1">
        <f t="array" ref="O8727">IFERROR(INDEX(tblConsorcios[Parcela Mensal (R$)],MOD($J8727,ROWS(tblConsorcios[Produto]))+1),"")</f>
        <v>2033.18</v>
      </c>
      <c r="P8727" s="20" t="str" cm="1">
        <f t="array" ref="P8727">IFERROR(INDEX(tblClientes[Dividendo Mensal (R$)],INT($J8727/ROWS(tblConsorcios[Produto]))+1),"")</f>
        <v/>
      </c>
      <c r="Q8727" s="20" t="str">
        <f t="shared" si="409"/>
        <v/>
      </c>
      <c r="R8727">
        <f t="shared" si="410"/>
        <v>0</v>
      </c>
    </row>
    <row r="8728" spans="10:18" x14ac:dyDescent="0.2">
      <c r="J8728">
        <f t="shared" si="408"/>
        <v>8726</v>
      </c>
      <c r="K8728" t="str" cm="1">
        <f t="array" ref="K8728">IFERROR(INDEX(tblClientes[Cliente],INT($J8728/ROWS(tblConsorcios[Produto]))+1),"")</f>
        <v/>
      </c>
      <c r="L8728" t="str" cm="1">
        <f t="array" ref="L8728">IFERROR(INDEX(tblConsorcios[Produto],MOD($J8728,ROWS(tblConsorcios[Produto]))+1),"")</f>
        <v>Imóvel IE350 – 200m</v>
      </c>
      <c r="M8728" s="20" cm="1">
        <f t="array" ref="M8728">IFERROR(INDEX(tblConsorcios[Valor da Carta (R$)],MOD($J8728,ROWS(tblConsorcios[Produto]))+1),"")</f>
        <v>350000</v>
      </c>
      <c r="N8728" s="2" cm="1">
        <f t="array" ref="N8728">IFERROR(INDEX(tblConsorcios[Prazo (meses)],MOD($J8728,ROWS(tblConsorcios[Produto]))+1),"")</f>
        <v>200</v>
      </c>
      <c r="O8728" s="20" cm="1">
        <f t="array" ref="O8728">IFERROR(INDEX(tblConsorcios[Parcela Mensal (R$)],MOD($J8728,ROWS(tblConsorcios[Produto]))+1),"")</f>
        <v>2219</v>
      </c>
      <c r="P8728" s="20" t="str" cm="1">
        <f t="array" ref="P8728">IFERROR(INDEX(tblClientes[Dividendo Mensal (R$)],INT($J8728/ROWS(tblConsorcios[Produto]))+1),"")</f>
        <v/>
      </c>
      <c r="Q8728" s="20" t="str">
        <f t="shared" si="409"/>
        <v/>
      </c>
      <c r="R8728">
        <f t="shared" si="410"/>
        <v>0</v>
      </c>
    </row>
    <row r="8729" spans="10:18" x14ac:dyDescent="0.2">
      <c r="J8729">
        <f t="shared" si="408"/>
        <v>8727</v>
      </c>
      <c r="K8729" t="str" cm="1">
        <f t="array" ref="K8729">IFERROR(INDEX(tblClientes[Cliente],INT($J8729/ROWS(tblConsorcios[Produto]))+1),"")</f>
        <v/>
      </c>
      <c r="L8729" t="str" cm="1">
        <f t="array" ref="L8729">IFERROR(INDEX(tblConsorcios[Produto],MOD($J8729,ROWS(tblConsorcios[Produto]))+1),"")</f>
        <v>Imóvel IE330 – 240m</v>
      </c>
      <c r="M8729" s="20" cm="1">
        <f t="array" ref="M8729">IFERROR(INDEX(tblConsorcios[Valor da Carta (R$)],MOD($J8729,ROWS(tblConsorcios[Produto]))+1),"")</f>
        <v>330000</v>
      </c>
      <c r="N8729" s="2" cm="1">
        <f t="array" ref="N8729">IFERROR(INDEX(tblConsorcios[Prazo (meses)],MOD($J8729,ROWS(tblConsorcios[Produto]))+1),"")</f>
        <v>240</v>
      </c>
      <c r="O8729" s="20" cm="1">
        <f t="array" ref="O8729">IFERROR(INDEX(tblConsorcios[Parcela Mensal (R$)],MOD($J8729,ROWS(tblConsorcios[Produto]))+1),"")</f>
        <v>1771</v>
      </c>
      <c r="P8729" s="20" t="str" cm="1">
        <f t="array" ref="P8729">IFERROR(INDEX(tblClientes[Dividendo Mensal (R$)],INT($J8729/ROWS(tblConsorcios[Produto]))+1),"")</f>
        <v/>
      </c>
      <c r="Q8729" s="20" t="str">
        <f t="shared" si="409"/>
        <v/>
      </c>
      <c r="R8729">
        <f t="shared" si="410"/>
        <v>0</v>
      </c>
    </row>
    <row r="8730" spans="10:18" x14ac:dyDescent="0.2">
      <c r="J8730">
        <f t="shared" si="408"/>
        <v>8728</v>
      </c>
      <c r="K8730" t="str" cm="1">
        <f t="array" ref="K8730">IFERROR(INDEX(tblClientes[Cliente],INT($J8730/ROWS(tblConsorcios[Produto]))+1),"")</f>
        <v/>
      </c>
      <c r="L8730" t="str" cm="1">
        <f t="array" ref="L8730">IFERROR(INDEX(tblConsorcios[Produto],MOD($J8730,ROWS(tblConsorcios[Produto]))+1),"")</f>
        <v>Imóvel IE330 – 220m</v>
      </c>
      <c r="M8730" s="20" cm="1">
        <f t="array" ref="M8730">IFERROR(INDEX(tblConsorcios[Valor da Carta (R$)],MOD($J8730,ROWS(tblConsorcios[Produto]))+1),"")</f>
        <v>330000</v>
      </c>
      <c r="N8730" s="2" cm="1">
        <f t="array" ref="N8730">IFERROR(INDEX(tblConsorcios[Prazo (meses)],MOD($J8730,ROWS(tblConsorcios[Produto]))+1),"")</f>
        <v>220</v>
      </c>
      <c r="O8730" s="20" cm="1">
        <f t="array" ref="O8730">IFERROR(INDEX(tblConsorcios[Parcela Mensal (R$)],MOD($J8730,ROWS(tblConsorcios[Produto]))+1),"")</f>
        <v>1917</v>
      </c>
      <c r="P8730" s="20" t="str" cm="1">
        <f t="array" ref="P8730">IFERROR(INDEX(tblClientes[Dividendo Mensal (R$)],INT($J8730/ROWS(tblConsorcios[Produto]))+1),"")</f>
        <v/>
      </c>
      <c r="Q8730" s="20" t="str">
        <f t="shared" si="409"/>
        <v/>
      </c>
      <c r="R8730">
        <f t="shared" si="410"/>
        <v>0</v>
      </c>
    </row>
    <row r="8731" spans="10:18" x14ac:dyDescent="0.2">
      <c r="J8731">
        <f t="shared" si="408"/>
        <v>8729</v>
      </c>
      <c r="K8731" t="str" cm="1">
        <f t="array" ref="K8731">IFERROR(INDEX(tblClientes[Cliente],INT($J8731/ROWS(tblConsorcios[Produto]))+1),"")</f>
        <v/>
      </c>
      <c r="L8731" t="str" cm="1">
        <f t="array" ref="L8731">IFERROR(INDEX(tblConsorcios[Produto],MOD($J8731,ROWS(tblConsorcios[Produto]))+1),"")</f>
        <v>Imóvel IE330 – 200m</v>
      </c>
      <c r="M8731" s="20" cm="1">
        <f t="array" ref="M8731">IFERROR(INDEX(tblConsorcios[Valor da Carta (R$)],MOD($J8731,ROWS(tblConsorcios[Produto]))+1),"")</f>
        <v>330000</v>
      </c>
      <c r="N8731" s="2" cm="1">
        <f t="array" ref="N8731">IFERROR(INDEX(tblConsorcios[Prazo (meses)],MOD($J8731,ROWS(tblConsorcios[Produto]))+1),"")</f>
        <v>200</v>
      </c>
      <c r="O8731" s="20" cm="1">
        <f t="array" ref="O8731">IFERROR(INDEX(tblConsorcios[Parcela Mensal (R$)],MOD($J8731,ROWS(tblConsorcios[Produto]))+1),"")</f>
        <v>2092.1999999999998</v>
      </c>
      <c r="P8731" s="20" t="str" cm="1">
        <f t="array" ref="P8731">IFERROR(INDEX(tblClientes[Dividendo Mensal (R$)],INT($J8731/ROWS(tblConsorcios[Produto]))+1),"")</f>
        <v/>
      </c>
      <c r="Q8731" s="20" t="str">
        <f t="shared" si="409"/>
        <v/>
      </c>
      <c r="R8731">
        <f t="shared" si="410"/>
        <v>0</v>
      </c>
    </row>
    <row r="8732" spans="10:18" x14ac:dyDescent="0.2">
      <c r="J8732">
        <f t="shared" si="408"/>
        <v>8730</v>
      </c>
      <c r="K8732" t="str" cm="1">
        <f t="array" ref="K8732">IFERROR(INDEX(tblClientes[Cliente],INT($J8732/ROWS(tblConsorcios[Produto]))+1),"")</f>
        <v/>
      </c>
      <c r="L8732" t="str" cm="1">
        <f t="array" ref="L8732">IFERROR(INDEX(tblConsorcios[Produto],MOD($J8732,ROWS(tblConsorcios[Produto]))+1),"")</f>
        <v>Imóvel IE300 – 240m</v>
      </c>
      <c r="M8732" s="20" cm="1">
        <f t="array" ref="M8732">IFERROR(INDEX(tblConsorcios[Valor da Carta (R$)],MOD($J8732,ROWS(tblConsorcios[Produto]))+1),"")</f>
        <v>300000</v>
      </c>
      <c r="N8732" s="2" cm="1">
        <f t="array" ref="N8732">IFERROR(INDEX(tblConsorcios[Prazo (meses)],MOD($J8732,ROWS(tblConsorcios[Produto]))+1),"")</f>
        <v>240</v>
      </c>
      <c r="O8732" s="20" cm="1">
        <f t="array" ref="O8732">IFERROR(INDEX(tblConsorcios[Parcela Mensal (R$)],MOD($J8732,ROWS(tblConsorcios[Produto]))+1),"")</f>
        <v>1610</v>
      </c>
      <c r="P8732" s="20" t="str" cm="1">
        <f t="array" ref="P8732">IFERROR(INDEX(tblClientes[Dividendo Mensal (R$)],INT($J8732/ROWS(tblConsorcios[Produto]))+1),"")</f>
        <v/>
      </c>
      <c r="Q8732" s="20" t="str">
        <f t="shared" si="409"/>
        <v/>
      </c>
      <c r="R8732">
        <f t="shared" si="410"/>
        <v>0</v>
      </c>
    </row>
    <row r="8733" spans="10:18" x14ac:dyDescent="0.2">
      <c r="J8733">
        <f t="shared" si="408"/>
        <v>8731</v>
      </c>
      <c r="K8733" t="str" cm="1">
        <f t="array" ref="K8733">IFERROR(INDEX(tblClientes[Cliente],INT($J8733/ROWS(tblConsorcios[Produto]))+1),"")</f>
        <v/>
      </c>
      <c r="L8733" t="str" cm="1">
        <f t="array" ref="L8733">IFERROR(INDEX(tblConsorcios[Produto],MOD($J8733,ROWS(tblConsorcios[Produto]))+1),"")</f>
        <v>Imóvel IE300 – 220m</v>
      </c>
      <c r="M8733" s="20" cm="1">
        <f t="array" ref="M8733">IFERROR(INDEX(tblConsorcios[Valor da Carta (R$)],MOD($J8733,ROWS(tblConsorcios[Produto]))+1),"")</f>
        <v>300000</v>
      </c>
      <c r="N8733" s="2" cm="1">
        <f t="array" ref="N8733">IFERROR(INDEX(tblConsorcios[Prazo (meses)],MOD($J8733,ROWS(tblConsorcios[Produto]))+1),"")</f>
        <v>220</v>
      </c>
      <c r="O8733" s="20" cm="1">
        <f t="array" ref="O8733">IFERROR(INDEX(tblConsorcios[Parcela Mensal (R$)],MOD($J8733,ROWS(tblConsorcios[Produto]))+1),"")</f>
        <v>1742.73</v>
      </c>
      <c r="P8733" s="20" t="str" cm="1">
        <f t="array" ref="P8733">IFERROR(INDEX(tblClientes[Dividendo Mensal (R$)],INT($J8733/ROWS(tblConsorcios[Produto]))+1),"")</f>
        <v/>
      </c>
      <c r="Q8733" s="20" t="str">
        <f t="shared" si="409"/>
        <v/>
      </c>
      <c r="R8733">
        <f t="shared" si="410"/>
        <v>0</v>
      </c>
    </row>
    <row r="8734" spans="10:18" x14ac:dyDescent="0.2">
      <c r="J8734">
        <f t="shared" si="408"/>
        <v>8732</v>
      </c>
      <c r="K8734" t="str" cm="1">
        <f t="array" ref="K8734">IFERROR(INDEX(tblClientes[Cliente],INT($J8734/ROWS(tblConsorcios[Produto]))+1),"")</f>
        <v/>
      </c>
      <c r="L8734" t="str" cm="1">
        <f t="array" ref="L8734">IFERROR(INDEX(tblConsorcios[Produto],MOD($J8734,ROWS(tblConsorcios[Produto]))+1),"")</f>
        <v>Imóvel IE300 – 200m</v>
      </c>
      <c r="M8734" s="20" cm="1">
        <f t="array" ref="M8734">IFERROR(INDEX(tblConsorcios[Valor da Carta (R$)],MOD($J8734,ROWS(tblConsorcios[Produto]))+1),"")</f>
        <v>300000</v>
      </c>
      <c r="N8734" s="2" cm="1">
        <f t="array" ref="N8734">IFERROR(INDEX(tblConsorcios[Prazo (meses)],MOD($J8734,ROWS(tblConsorcios[Produto]))+1),"")</f>
        <v>200</v>
      </c>
      <c r="O8734" s="20" cm="1">
        <f t="array" ref="O8734">IFERROR(INDEX(tblConsorcios[Parcela Mensal (R$)],MOD($J8734,ROWS(tblConsorcios[Produto]))+1),"")</f>
        <v>1902</v>
      </c>
      <c r="P8734" s="20" t="str" cm="1">
        <f t="array" ref="P8734">IFERROR(INDEX(tblClientes[Dividendo Mensal (R$)],INT($J8734/ROWS(tblConsorcios[Produto]))+1),"")</f>
        <v/>
      </c>
      <c r="Q8734" s="20" t="str">
        <f t="shared" si="409"/>
        <v/>
      </c>
      <c r="R8734">
        <f t="shared" si="410"/>
        <v>0</v>
      </c>
    </row>
    <row r="8735" spans="10:18" x14ac:dyDescent="0.2">
      <c r="J8735">
        <f t="shared" si="408"/>
        <v>8733</v>
      </c>
      <c r="K8735" t="str" cm="1">
        <f t="array" ref="K8735">IFERROR(INDEX(tblClientes[Cliente],INT($J8735/ROWS(tblConsorcios[Produto]))+1),"")</f>
        <v/>
      </c>
      <c r="L8735" t="str" cm="1">
        <f t="array" ref="L8735">IFERROR(INDEX(tblConsorcios[Produto],MOD($J8735,ROWS(tblConsorcios[Produto]))+1),"")</f>
        <v>Imóvel IE240 – 240m</v>
      </c>
      <c r="M8735" s="20" cm="1">
        <f t="array" ref="M8735">IFERROR(INDEX(tblConsorcios[Valor da Carta (R$)],MOD($J8735,ROWS(tblConsorcios[Produto]))+1),"")</f>
        <v>240000</v>
      </c>
      <c r="N8735" s="2" cm="1">
        <f t="array" ref="N8735">IFERROR(INDEX(tblConsorcios[Prazo (meses)],MOD($J8735,ROWS(tblConsorcios[Produto]))+1),"")</f>
        <v>240</v>
      </c>
      <c r="O8735" s="20" cm="1">
        <f t="array" ref="O8735">IFERROR(INDEX(tblConsorcios[Parcela Mensal (R$)],MOD($J8735,ROWS(tblConsorcios[Produto]))+1),"")</f>
        <v>1288</v>
      </c>
      <c r="P8735" s="20" t="str" cm="1">
        <f t="array" ref="P8735">IFERROR(INDEX(tblClientes[Dividendo Mensal (R$)],INT($J8735/ROWS(tblConsorcios[Produto]))+1),"")</f>
        <v/>
      </c>
      <c r="Q8735" s="20" t="str">
        <f t="shared" si="409"/>
        <v/>
      </c>
      <c r="R8735">
        <f t="shared" si="410"/>
        <v>0</v>
      </c>
    </row>
    <row r="8736" spans="10:18" x14ac:dyDescent="0.2">
      <c r="J8736">
        <f t="shared" si="408"/>
        <v>8734</v>
      </c>
      <c r="K8736" t="str" cm="1">
        <f t="array" ref="K8736">IFERROR(INDEX(tblClientes[Cliente],INT($J8736/ROWS(tblConsorcios[Produto]))+1),"")</f>
        <v/>
      </c>
      <c r="L8736" t="str" cm="1">
        <f t="array" ref="L8736">IFERROR(INDEX(tblConsorcios[Produto],MOD($J8736,ROWS(tblConsorcios[Produto]))+1),"")</f>
        <v>Imóvel IE240 – 220m</v>
      </c>
      <c r="M8736" s="20" cm="1">
        <f t="array" ref="M8736">IFERROR(INDEX(tblConsorcios[Valor da Carta (R$)],MOD($J8736,ROWS(tblConsorcios[Produto]))+1),"")</f>
        <v>240000</v>
      </c>
      <c r="N8736" s="2" cm="1">
        <f t="array" ref="N8736">IFERROR(INDEX(tblConsorcios[Prazo (meses)],MOD($J8736,ROWS(tblConsorcios[Produto]))+1),"")</f>
        <v>220</v>
      </c>
      <c r="O8736" s="20" cm="1">
        <f t="array" ref="O8736">IFERROR(INDEX(tblConsorcios[Parcela Mensal (R$)],MOD($J8736,ROWS(tblConsorcios[Produto]))+1),"")</f>
        <v>1394.18</v>
      </c>
      <c r="P8736" s="20" t="str" cm="1">
        <f t="array" ref="P8736">IFERROR(INDEX(tblClientes[Dividendo Mensal (R$)],INT($J8736/ROWS(tblConsorcios[Produto]))+1),"")</f>
        <v/>
      </c>
      <c r="Q8736" s="20" t="str">
        <f t="shared" si="409"/>
        <v/>
      </c>
      <c r="R8736">
        <f t="shared" si="410"/>
        <v>0</v>
      </c>
    </row>
    <row r="8737" spans="10:18" x14ac:dyDescent="0.2">
      <c r="J8737">
        <f t="shared" si="408"/>
        <v>8735</v>
      </c>
      <c r="K8737" t="str" cm="1">
        <f t="array" ref="K8737">IFERROR(INDEX(tblClientes[Cliente],INT($J8737/ROWS(tblConsorcios[Produto]))+1),"")</f>
        <v/>
      </c>
      <c r="L8737" t="str" cm="1">
        <f t="array" ref="L8737">IFERROR(INDEX(tblConsorcios[Produto],MOD($J8737,ROWS(tblConsorcios[Produto]))+1),"")</f>
        <v>Imóvel IE240 – 200m</v>
      </c>
      <c r="M8737" s="20" cm="1">
        <f t="array" ref="M8737">IFERROR(INDEX(tblConsorcios[Valor da Carta (R$)],MOD($J8737,ROWS(tblConsorcios[Produto]))+1),"")</f>
        <v>240000</v>
      </c>
      <c r="N8737" s="2" cm="1">
        <f t="array" ref="N8737">IFERROR(INDEX(tblConsorcios[Prazo (meses)],MOD($J8737,ROWS(tblConsorcios[Produto]))+1),"")</f>
        <v>200</v>
      </c>
      <c r="O8737" s="20" cm="1">
        <f t="array" ref="O8737">IFERROR(INDEX(tblConsorcios[Parcela Mensal (R$)],MOD($J8737,ROWS(tblConsorcios[Produto]))+1),"")</f>
        <v>1521.6</v>
      </c>
      <c r="P8737" s="20" t="str" cm="1">
        <f t="array" ref="P8737">IFERROR(INDEX(tblClientes[Dividendo Mensal (R$)],INT($J8737/ROWS(tblConsorcios[Produto]))+1),"")</f>
        <v/>
      </c>
      <c r="Q8737" s="20" t="str">
        <f t="shared" si="409"/>
        <v/>
      </c>
      <c r="R8737">
        <f t="shared" si="410"/>
        <v>0</v>
      </c>
    </row>
    <row r="8738" spans="10:18" x14ac:dyDescent="0.2">
      <c r="J8738">
        <f t="shared" si="408"/>
        <v>8736</v>
      </c>
      <c r="K8738" t="str" cm="1">
        <f t="array" ref="K8738">IFERROR(INDEX(tblClientes[Cliente],INT($J8738/ROWS(tblConsorcios[Produto]))+1),"")</f>
        <v/>
      </c>
      <c r="L8738" t="str" cm="1">
        <f t="array" ref="L8738">IFERROR(INDEX(tblConsorcios[Produto],MOD($J8738,ROWS(tblConsorcios[Produto]))+1),"")</f>
        <v>Imóvel IE230 – 240m</v>
      </c>
      <c r="M8738" s="20" cm="1">
        <f t="array" ref="M8738">IFERROR(INDEX(tblConsorcios[Valor da Carta (R$)],MOD($J8738,ROWS(tblConsorcios[Produto]))+1),"")</f>
        <v>230000</v>
      </c>
      <c r="N8738" s="2" cm="1">
        <f t="array" ref="N8738">IFERROR(INDEX(tblConsorcios[Prazo (meses)],MOD($J8738,ROWS(tblConsorcios[Produto]))+1),"")</f>
        <v>240</v>
      </c>
      <c r="O8738" s="20" cm="1">
        <f t="array" ref="O8738">IFERROR(INDEX(tblConsorcios[Parcela Mensal (R$)],MOD($J8738,ROWS(tblConsorcios[Produto]))+1),"")</f>
        <v>1234.33</v>
      </c>
      <c r="P8738" s="20" t="str" cm="1">
        <f t="array" ref="P8738">IFERROR(INDEX(tblClientes[Dividendo Mensal (R$)],INT($J8738/ROWS(tblConsorcios[Produto]))+1),"")</f>
        <v/>
      </c>
      <c r="Q8738" s="20" t="str">
        <f t="shared" si="409"/>
        <v/>
      </c>
      <c r="R8738">
        <f t="shared" si="410"/>
        <v>0</v>
      </c>
    </row>
    <row r="8739" spans="10:18" x14ac:dyDescent="0.2">
      <c r="J8739">
        <f t="shared" si="408"/>
        <v>8737</v>
      </c>
      <c r="K8739" t="str" cm="1">
        <f t="array" ref="K8739">IFERROR(INDEX(tblClientes[Cliente],INT($J8739/ROWS(tblConsorcios[Produto]))+1),"")</f>
        <v/>
      </c>
      <c r="L8739" t="str" cm="1">
        <f t="array" ref="L8739">IFERROR(INDEX(tblConsorcios[Produto],MOD($J8739,ROWS(tblConsorcios[Produto]))+1),"")</f>
        <v>Imóvel IE230 – 220m</v>
      </c>
      <c r="M8739" s="20" cm="1">
        <f t="array" ref="M8739">IFERROR(INDEX(tblConsorcios[Valor da Carta (R$)],MOD($J8739,ROWS(tblConsorcios[Produto]))+1),"")</f>
        <v>230000</v>
      </c>
      <c r="N8739" s="2" cm="1">
        <f t="array" ref="N8739">IFERROR(INDEX(tblConsorcios[Prazo (meses)],MOD($J8739,ROWS(tblConsorcios[Produto]))+1),"")</f>
        <v>220</v>
      </c>
      <c r="O8739" s="20" cm="1">
        <f t="array" ref="O8739">IFERROR(INDEX(tblConsorcios[Parcela Mensal (R$)],MOD($J8739,ROWS(tblConsorcios[Produto]))+1),"")</f>
        <v>1336.09</v>
      </c>
      <c r="P8739" s="20" t="str" cm="1">
        <f t="array" ref="P8739">IFERROR(INDEX(tblClientes[Dividendo Mensal (R$)],INT($J8739/ROWS(tblConsorcios[Produto]))+1),"")</f>
        <v/>
      </c>
      <c r="Q8739" s="20" t="str">
        <f t="shared" si="409"/>
        <v/>
      </c>
      <c r="R8739">
        <f t="shared" si="410"/>
        <v>0</v>
      </c>
    </row>
    <row r="8740" spans="10:18" x14ac:dyDescent="0.2">
      <c r="J8740">
        <f t="shared" si="408"/>
        <v>8738</v>
      </c>
      <c r="K8740" t="str" cm="1">
        <f t="array" ref="K8740">IFERROR(INDEX(tblClientes[Cliente],INT($J8740/ROWS(tblConsorcios[Produto]))+1),"")</f>
        <v/>
      </c>
      <c r="L8740" t="str" cm="1">
        <f t="array" ref="L8740">IFERROR(INDEX(tblConsorcios[Produto],MOD($J8740,ROWS(tblConsorcios[Produto]))+1),"")</f>
        <v>Imóvel IE230 – 200m</v>
      </c>
      <c r="M8740" s="20" cm="1">
        <f t="array" ref="M8740">IFERROR(INDEX(tblConsorcios[Valor da Carta (R$)],MOD($J8740,ROWS(tblConsorcios[Produto]))+1),"")</f>
        <v>230000</v>
      </c>
      <c r="N8740" s="2" cm="1">
        <f t="array" ref="N8740">IFERROR(INDEX(tblConsorcios[Prazo (meses)],MOD($J8740,ROWS(tblConsorcios[Produto]))+1),"")</f>
        <v>200</v>
      </c>
      <c r="O8740" s="20" cm="1">
        <f t="array" ref="O8740">IFERROR(INDEX(tblConsorcios[Parcela Mensal (R$)],MOD($J8740,ROWS(tblConsorcios[Produto]))+1),"")</f>
        <v>1458.2</v>
      </c>
      <c r="P8740" s="20" t="str" cm="1">
        <f t="array" ref="P8740">IFERROR(INDEX(tblClientes[Dividendo Mensal (R$)],INT($J8740/ROWS(tblConsorcios[Produto]))+1),"")</f>
        <v/>
      </c>
      <c r="Q8740" s="20" t="str">
        <f t="shared" si="409"/>
        <v/>
      </c>
      <c r="R8740">
        <f t="shared" si="410"/>
        <v>0</v>
      </c>
    </row>
    <row r="8741" spans="10:18" x14ac:dyDescent="0.2">
      <c r="J8741">
        <f t="shared" si="408"/>
        <v>8739</v>
      </c>
      <c r="K8741" t="str" cm="1">
        <f t="array" ref="K8741">IFERROR(INDEX(tblClientes[Cliente],INT($J8741/ROWS(tblConsorcios[Produto]))+1),"")</f>
        <v/>
      </c>
      <c r="L8741" t="str" cm="1">
        <f t="array" ref="L8741">IFERROR(INDEX(tblConsorcios[Produto],MOD($J8741,ROWS(tblConsorcios[Produto]))+1),"")</f>
        <v>Imóvel IE220 – 240m</v>
      </c>
      <c r="M8741" s="20" cm="1">
        <f t="array" ref="M8741">IFERROR(INDEX(tblConsorcios[Valor da Carta (R$)],MOD($J8741,ROWS(tblConsorcios[Produto]))+1),"")</f>
        <v>220000</v>
      </c>
      <c r="N8741" s="2" cm="1">
        <f t="array" ref="N8741">IFERROR(INDEX(tblConsorcios[Prazo (meses)],MOD($J8741,ROWS(tblConsorcios[Produto]))+1),"")</f>
        <v>240</v>
      </c>
      <c r="O8741" s="20" cm="1">
        <f t="array" ref="O8741">IFERROR(INDEX(tblConsorcios[Parcela Mensal (R$)],MOD($J8741,ROWS(tblConsorcios[Produto]))+1),"")</f>
        <v>1180.67</v>
      </c>
      <c r="P8741" s="20" t="str" cm="1">
        <f t="array" ref="P8741">IFERROR(INDEX(tblClientes[Dividendo Mensal (R$)],INT($J8741/ROWS(tblConsorcios[Produto]))+1),"")</f>
        <v/>
      </c>
      <c r="Q8741" s="20" t="str">
        <f t="shared" si="409"/>
        <v/>
      </c>
      <c r="R8741">
        <f t="shared" si="410"/>
        <v>0</v>
      </c>
    </row>
    <row r="8742" spans="10:18" x14ac:dyDescent="0.2">
      <c r="J8742">
        <f t="shared" si="408"/>
        <v>8740</v>
      </c>
      <c r="K8742" t="str" cm="1">
        <f t="array" ref="K8742">IFERROR(INDEX(tblClientes[Cliente],INT($J8742/ROWS(tblConsorcios[Produto]))+1),"")</f>
        <v/>
      </c>
      <c r="L8742" t="str" cm="1">
        <f t="array" ref="L8742">IFERROR(INDEX(tblConsorcios[Produto],MOD($J8742,ROWS(tblConsorcios[Produto]))+1),"")</f>
        <v>Imóvel IE220 – 220m</v>
      </c>
      <c r="M8742" s="20" cm="1">
        <f t="array" ref="M8742">IFERROR(INDEX(tblConsorcios[Valor da Carta (R$)],MOD($J8742,ROWS(tblConsorcios[Produto]))+1),"")</f>
        <v>220000</v>
      </c>
      <c r="N8742" s="2" cm="1">
        <f t="array" ref="N8742">IFERROR(INDEX(tblConsorcios[Prazo (meses)],MOD($J8742,ROWS(tblConsorcios[Produto]))+1),"")</f>
        <v>220</v>
      </c>
      <c r="O8742" s="20" cm="1">
        <f t="array" ref="O8742">IFERROR(INDEX(tblConsorcios[Parcela Mensal (R$)],MOD($J8742,ROWS(tblConsorcios[Produto]))+1),"")</f>
        <v>1278</v>
      </c>
      <c r="P8742" s="20" t="str" cm="1">
        <f t="array" ref="P8742">IFERROR(INDEX(tblClientes[Dividendo Mensal (R$)],INT($J8742/ROWS(tblConsorcios[Produto]))+1),"")</f>
        <v/>
      </c>
      <c r="Q8742" s="20" t="str">
        <f t="shared" si="409"/>
        <v/>
      </c>
      <c r="R8742">
        <f t="shared" si="410"/>
        <v>0</v>
      </c>
    </row>
    <row r="8743" spans="10:18" x14ac:dyDescent="0.2">
      <c r="J8743">
        <f t="shared" si="408"/>
        <v>8741</v>
      </c>
      <c r="K8743" t="str" cm="1">
        <f t="array" ref="K8743">IFERROR(INDEX(tblClientes[Cliente],INT($J8743/ROWS(tblConsorcios[Produto]))+1),"")</f>
        <v/>
      </c>
      <c r="L8743" t="str" cm="1">
        <f t="array" ref="L8743">IFERROR(INDEX(tblConsorcios[Produto],MOD($J8743,ROWS(tblConsorcios[Produto]))+1),"")</f>
        <v>Imóvel IE220 – 200m</v>
      </c>
      <c r="M8743" s="20" cm="1">
        <f t="array" ref="M8743">IFERROR(INDEX(tblConsorcios[Valor da Carta (R$)],MOD($J8743,ROWS(tblConsorcios[Produto]))+1),"")</f>
        <v>220000</v>
      </c>
      <c r="N8743" s="2" cm="1">
        <f t="array" ref="N8743">IFERROR(INDEX(tblConsorcios[Prazo (meses)],MOD($J8743,ROWS(tblConsorcios[Produto]))+1),"")</f>
        <v>200</v>
      </c>
      <c r="O8743" s="20" cm="1">
        <f t="array" ref="O8743">IFERROR(INDEX(tblConsorcios[Parcela Mensal (R$)],MOD($J8743,ROWS(tblConsorcios[Produto]))+1),"")</f>
        <v>1394.8</v>
      </c>
      <c r="P8743" s="20" t="str" cm="1">
        <f t="array" ref="P8743">IFERROR(INDEX(tblClientes[Dividendo Mensal (R$)],INT($J8743/ROWS(tblConsorcios[Produto]))+1),"")</f>
        <v/>
      </c>
      <c r="Q8743" s="20" t="str">
        <f t="shared" si="409"/>
        <v/>
      </c>
      <c r="R8743">
        <f t="shared" si="410"/>
        <v>0</v>
      </c>
    </row>
    <row r="8744" spans="10:18" x14ac:dyDescent="0.2">
      <c r="J8744">
        <f t="shared" si="408"/>
        <v>8742</v>
      </c>
      <c r="K8744" t="str" cm="1">
        <f t="array" ref="K8744">IFERROR(INDEX(tblClientes[Cliente],INT($J8744/ROWS(tblConsorcios[Produto]))+1),"")</f>
        <v/>
      </c>
      <c r="L8744" t="str" cm="1">
        <f t="array" ref="L8744">IFERROR(INDEX(tblConsorcios[Produto],MOD($J8744,ROWS(tblConsorcios[Produto]))+1),"")</f>
        <v>Imóvel IE200 – 240m</v>
      </c>
      <c r="M8744" s="20" cm="1">
        <f t="array" ref="M8744">IFERROR(INDEX(tblConsorcios[Valor da Carta (R$)],MOD($J8744,ROWS(tblConsorcios[Produto]))+1),"")</f>
        <v>200000</v>
      </c>
      <c r="N8744" s="2" cm="1">
        <f t="array" ref="N8744">IFERROR(INDEX(tblConsorcios[Prazo (meses)],MOD($J8744,ROWS(tblConsorcios[Produto]))+1),"")</f>
        <v>240</v>
      </c>
      <c r="O8744" s="20" cm="1">
        <f t="array" ref="O8744">IFERROR(INDEX(tblConsorcios[Parcela Mensal (R$)],MOD($J8744,ROWS(tblConsorcios[Produto]))+1),"")</f>
        <v>1073.33</v>
      </c>
      <c r="P8744" s="20" t="str" cm="1">
        <f t="array" ref="P8744">IFERROR(INDEX(tblClientes[Dividendo Mensal (R$)],INT($J8744/ROWS(tblConsorcios[Produto]))+1),"")</f>
        <v/>
      </c>
      <c r="Q8744" s="20" t="str">
        <f t="shared" si="409"/>
        <v/>
      </c>
      <c r="R8744">
        <f t="shared" si="410"/>
        <v>0</v>
      </c>
    </row>
    <row r="8745" spans="10:18" x14ac:dyDescent="0.2">
      <c r="J8745">
        <f t="shared" si="408"/>
        <v>8743</v>
      </c>
      <c r="K8745" t="str" cm="1">
        <f t="array" ref="K8745">IFERROR(INDEX(tblClientes[Cliente],INT($J8745/ROWS(tblConsorcios[Produto]))+1),"")</f>
        <v/>
      </c>
      <c r="L8745" t="str" cm="1">
        <f t="array" ref="L8745">IFERROR(INDEX(tblConsorcios[Produto],MOD($J8745,ROWS(tblConsorcios[Produto]))+1),"")</f>
        <v>Imóvel IE200 – 220m</v>
      </c>
      <c r="M8745" s="20" cm="1">
        <f t="array" ref="M8745">IFERROR(INDEX(tblConsorcios[Valor da Carta (R$)],MOD($J8745,ROWS(tblConsorcios[Produto]))+1),"")</f>
        <v>200000</v>
      </c>
      <c r="N8745" s="2" cm="1">
        <f t="array" ref="N8745">IFERROR(INDEX(tblConsorcios[Prazo (meses)],MOD($J8745,ROWS(tblConsorcios[Produto]))+1),"")</f>
        <v>220</v>
      </c>
      <c r="O8745" s="20" cm="1">
        <f t="array" ref="O8745">IFERROR(INDEX(tblConsorcios[Parcela Mensal (R$)],MOD($J8745,ROWS(tblConsorcios[Produto]))+1),"")</f>
        <v>1161.82</v>
      </c>
      <c r="P8745" s="20" t="str" cm="1">
        <f t="array" ref="P8745">IFERROR(INDEX(tblClientes[Dividendo Mensal (R$)],INT($J8745/ROWS(tblConsorcios[Produto]))+1),"")</f>
        <v/>
      </c>
      <c r="Q8745" s="20" t="str">
        <f t="shared" si="409"/>
        <v/>
      </c>
      <c r="R8745">
        <f t="shared" si="410"/>
        <v>0</v>
      </c>
    </row>
    <row r="8746" spans="10:18" x14ac:dyDescent="0.2">
      <c r="J8746">
        <f t="shared" si="408"/>
        <v>8744</v>
      </c>
      <c r="K8746" t="str" cm="1">
        <f t="array" ref="K8746">IFERROR(INDEX(tblClientes[Cliente],INT($J8746/ROWS(tblConsorcios[Produto]))+1),"")</f>
        <v/>
      </c>
      <c r="L8746" t="str" cm="1">
        <f t="array" ref="L8746">IFERROR(INDEX(tblConsorcios[Produto],MOD($J8746,ROWS(tblConsorcios[Produto]))+1),"")</f>
        <v>Imóvel IE200 – 200m</v>
      </c>
      <c r="M8746" s="20" cm="1">
        <f t="array" ref="M8746">IFERROR(INDEX(tblConsorcios[Valor da Carta (R$)],MOD($J8746,ROWS(tblConsorcios[Produto]))+1),"")</f>
        <v>200000</v>
      </c>
      <c r="N8746" s="2" cm="1">
        <f t="array" ref="N8746">IFERROR(INDEX(tblConsorcios[Prazo (meses)],MOD($J8746,ROWS(tblConsorcios[Produto]))+1),"")</f>
        <v>200</v>
      </c>
      <c r="O8746" s="20" cm="1">
        <f t="array" ref="O8746">IFERROR(INDEX(tblConsorcios[Parcela Mensal (R$)],MOD($J8746,ROWS(tblConsorcios[Produto]))+1),"")</f>
        <v>1268</v>
      </c>
      <c r="P8746" s="20" t="str" cm="1">
        <f t="array" ref="P8746">IFERROR(INDEX(tblClientes[Dividendo Mensal (R$)],INT($J8746/ROWS(tblConsorcios[Produto]))+1),"")</f>
        <v/>
      </c>
      <c r="Q8746" s="20" t="str">
        <f t="shared" si="409"/>
        <v/>
      </c>
      <c r="R8746">
        <f t="shared" si="410"/>
        <v>0</v>
      </c>
    </row>
    <row r="8747" spans="10:18" x14ac:dyDescent="0.2">
      <c r="J8747">
        <f t="shared" si="408"/>
        <v>8745</v>
      </c>
      <c r="K8747" t="str" cm="1">
        <f t="array" ref="K8747">IFERROR(INDEX(tblClientes[Cliente],INT($J8747/ROWS(tblConsorcios[Produto]))+1),"")</f>
        <v/>
      </c>
      <c r="L8747" t="str" cm="1">
        <f t="array" ref="L8747">IFERROR(INDEX(tblConsorcios[Produto],MOD($J8747,ROWS(tblConsorcios[Produto]))+1),"")</f>
        <v>Imóvel IE150 – 240m</v>
      </c>
      <c r="M8747" s="20" cm="1">
        <f t="array" ref="M8747">IFERROR(INDEX(tblConsorcios[Valor da Carta (R$)],MOD($J8747,ROWS(tblConsorcios[Produto]))+1),"")</f>
        <v>150000</v>
      </c>
      <c r="N8747" s="2" cm="1">
        <f t="array" ref="N8747">IFERROR(INDEX(tblConsorcios[Prazo (meses)],MOD($J8747,ROWS(tblConsorcios[Produto]))+1),"")</f>
        <v>240</v>
      </c>
      <c r="O8747" s="20" cm="1">
        <f t="array" ref="O8747">IFERROR(INDEX(tblConsorcios[Parcela Mensal (R$)],MOD($J8747,ROWS(tblConsorcios[Produto]))+1),"")</f>
        <v>805</v>
      </c>
      <c r="P8747" s="20" t="str" cm="1">
        <f t="array" ref="P8747">IFERROR(INDEX(tblClientes[Dividendo Mensal (R$)],INT($J8747/ROWS(tblConsorcios[Produto]))+1),"")</f>
        <v/>
      </c>
      <c r="Q8747" s="20" t="str">
        <f t="shared" si="409"/>
        <v/>
      </c>
      <c r="R8747">
        <f t="shared" si="410"/>
        <v>0</v>
      </c>
    </row>
    <row r="8748" spans="10:18" x14ac:dyDescent="0.2">
      <c r="J8748">
        <f t="shared" si="408"/>
        <v>8746</v>
      </c>
      <c r="K8748" t="str" cm="1">
        <f t="array" ref="K8748">IFERROR(INDEX(tblClientes[Cliente],INT($J8748/ROWS(tblConsorcios[Produto]))+1),"")</f>
        <v/>
      </c>
      <c r="L8748" t="str" cm="1">
        <f t="array" ref="L8748">IFERROR(INDEX(tblConsorcios[Produto],MOD($J8748,ROWS(tblConsorcios[Produto]))+1),"")</f>
        <v>Imóvel IE150 – 220m</v>
      </c>
      <c r="M8748" s="20" cm="1">
        <f t="array" ref="M8748">IFERROR(INDEX(tblConsorcios[Valor da Carta (R$)],MOD($J8748,ROWS(tblConsorcios[Produto]))+1),"")</f>
        <v>150000</v>
      </c>
      <c r="N8748" s="2" cm="1">
        <f t="array" ref="N8748">IFERROR(INDEX(tblConsorcios[Prazo (meses)],MOD($J8748,ROWS(tblConsorcios[Produto]))+1),"")</f>
        <v>220</v>
      </c>
      <c r="O8748" s="20" cm="1">
        <f t="array" ref="O8748">IFERROR(INDEX(tblConsorcios[Parcela Mensal (R$)],MOD($J8748,ROWS(tblConsorcios[Produto]))+1),"")</f>
        <v>871.36</v>
      </c>
      <c r="P8748" s="20" t="str" cm="1">
        <f t="array" ref="P8748">IFERROR(INDEX(tblClientes[Dividendo Mensal (R$)],INT($J8748/ROWS(tblConsorcios[Produto]))+1),"")</f>
        <v/>
      </c>
      <c r="Q8748" s="20" t="str">
        <f t="shared" si="409"/>
        <v/>
      </c>
      <c r="R8748">
        <f t="shared" si="410"/>
        <v>0</v>
      </c>
    </row>
    <row r="8749" spans="10:18" x14ac:dyDescent="0.2">
      <c r="J8749">
        <f t="shared" si="408"/>
        <v>8747</v>
      </c>
      <c r="K8749" t="str" cm="1">
        <f t="array" ref="K8749">IFERROR(INDEX(tblClientes[Cliente],INT($J8749/ROWS(tblConsorcios[Produto]))+1),"")</f>
        <v/>
      </c>
      <c r="L8749" t="str" cm="1">
        <f t="array" ref="L8749">IFERROR(INDEX(tblConsorcios[Produto],MOD($J8749,ROWS(tblConsorcios[Produto]))+1),"")</f>
        <v>Imóvel IE150 – 200m</v>
      </c>
      <c r="M8749" s="20" cm="1">
        <f t="array" ref="M8749">IFERROR(INDEX(tblConsorcios[Valor da Carta (R$)],MOD($J8749,ROWS(tblConsorcios[Produto]))+1),"")</f>
        <v>150000</v>
      </c>
      <c r="N8749" s="2" cm="1">
        <f t="array" ref="N8749">IFERROR(INDEX(tblConsorcios[Prazo (meses)],MOD($J8749,ROWS(tblConsorcios[Produto]))+1),"")</f>
        <v>200</v>
      </c>
      <c r="O8749" s="20" cm="1">
        <f t="array" ref="O8749">IFERROR(INDEX(tblConsorcios[Parcela Mensal (R$)],MOD($J8749,ROWS(tblConsorcios[Produto]))+1),"")</f>
        <v>951</v>
      </c>
      <c r="P8749" s="20" t="str" cm="1">
        <f t="array" ref="P8749">IFERROR(INDEX(tblClientes[Dividendo Mensal (R$)],INT($J8749/ROWS(tblConsorcios[Produto]))+1),"")</f>
        <v/>
      </c>
      <c r="Q8749" s="20" t="str">
        <f t="shared" si="409"/>
        <v/>
      </c>
      <c r="R8749">
        <f t="shared" si="410"/>
        <v>0</v>
      </c>
    </row>
    <row r="8750" spans="10:18" x14ac:dyDescent="0.2">
      <c r="J8750">
        <f t="shared" si="408"/>
        <v>8748</v>
      </c>
      <c r="K8750" t="str" cm="1">
        <f t="array" ref="K8750">IFERROR(INDEX(tblClientes[Cliente],INT($J8750/ROWS(tblConsorcios[Produto]))+1),"")</f>
        <v/>
      </c>
      <c r="L8750" t="str" cm="1">
        <f t="array" ref="L8750">IFERROR(INDEX(tblConsorcios[Produto],MOD($J8750,ROWS(tblConsorcios[Produto]))+1),"")</f>
        <v>Imóvel IE140 – 240m</v>
      </c>
      <c r="M8750" s="20" cm="1">
        <f t="array" ref="M8750">IFERROR(INDEX(tblConsorcios[Valor da Carta (R$)],MOD($J8750,ROWS(tblConsorcios[Produto]))+1),"")</f>
        <v>140000</v>
      </c>
      <c r="N8750" s="2" cm="1">
        <f t="array" ref="N8750">IFERROR(INDEX(tblConsorcios[Prazo (meses)],MOD($J8750,ROWS(tblConsorcios[Produto]))+1),"")</f>
        <v>240</v>
      </c>
      <c r="O8750" s="20" cm="1">
        <f t="array" ref="O8750">IFERROR(INDEX(tblConsorcios[Parcela Mensal (R$)],MOD($J8750,ROWS(tblConsorcios[Produto]))+1),"")</f>
        <v>751.33</v>
      </c>
      <c r="P8750" s="20" t="str" cm="1">
        <f t="array" ref="P8750">IFERROR(INDEX(tblClientes[Dividendo Mensal (R$)],INT($J8750/ROWS(tblConsorcios[Produto]))+1),"")</f>
        <v/>
      </c>
      <c r="Q8750" s="20" t="str">
        <f t="shared" si="409"/>
        <v/>
      </c>
      <c r="R8750">
        <f t="shared" si="410"/>
        <v>0</v>
      </c>
    </row>
    <row r="8751" spans="10:18" x14ac:dyDescent="0.2">
      <c r="J8751">
        <f t="shared" si="408"/>
        <v>8749</v>
      </c>
      <c r="K8751" t="str" cm="1">
        <f t="array" ref="K8751">IFERROR(INDEX(tblClientes[Cliente],INT($J8751/ROWS(tblConsorcios[Produto]))+1),"")</f>
        <v/>
      </c>
      <c r="L8751" t="str" cm="1">
        <f t="array" ref="L8751">IFERROR(INDEX(tblConsorcios[Produto],MOD($J8751,ROWS(tblConsorcios[Produto]))+1),"")</f>
        <v>Imóvel IE140 – 220m</v>
      </c>
      <c r="M8751" s="20" cm="1">
        <f t="array" ref="M8751">IFERROR(INDEX(tblConsorcios[Valor da Carta (R$)],MOD($J8751,ROWS(tblConsorcios[Produto]))+1),"")</f>
        <v>140000</v>
      </c>
      <c r="N8751" s="2" cm="1">
        <f t="array" ref="N8751">IFERROR(INDEX(tblConsorcios[Prazo (meses)],MOD($J8751,ROWS(tblConsorcios[Produto]))+1),"")</f>
        <v>220</v>
      </c>
      <c r="O8751" s="20" cm="1">
        <f t="array" ref="O8751">IFERROR(INDEX(tblConsorcios[Parcela Mensal (R$)],MOD($J8751,ROWS(tblConsorcios[Produto]))+1),"")</f>
        <v>813.27</v>
      </c>
      <c r="P8751" s="20" t="str" cm="1">
        <f t="array" ref="P8751">IFERROR(INDEX(tblClientes[Dividendo Mensal (R$)],INT($J8751/ROWS(tblConsorcios[Produto]))+1),"")</f>
        <v/>
      </c>
      <c r="Q8751" s="20" t="str">
        <f t="shared" si="409"/>
        <v/>
      </c>
      <c r="R8751">
        <f t="shared" si="410"/>
        <v>0</v>
      </c>
    </row>
    <row r="8752" spans="10:18" x14ac:dyDescent="0.2">
      <c r="J8752">
        <f t="shared" si="408"/>
        <v>8750</v>
      </c>
      <c r="K8752" t="str" cm="1">
        <f t="array" ref="K8752">IFERROR(INDEX(tblClientes[Cliente],INT($J8752/ROWS(tblConsorcios[Produto]))+1),"")</f>
        <v/>
      </c>
      <c r="L8752" t="str" cm="1">
        <f t="array" ref="L8752">IFERROR(INDEX(tblConsorcios[Produto],MOD($J8752,ROWS(tblConsorcios[Produto]))+1),"")</f>
        <v>Imóvel IE140 – 200m</v>
      </c>
      <c r="M8752" s="20" cm="1">
        <f t="array" ref="M8752">IFERROR(INDEX(tblConsorcios[Valor da Carta (R$)],MOD($J8752,ROWS(tblConsorcios[Produto]))+1),"")</f>
        <v>140000</v>
      </c>
      <c r="N8752" s="2" cm="1">
        <f t="array" ref="N8752">IFERROR(INDEX(tblConsorcios[Prazo (meses)],MOD($J8752,ROWS(tblConsorcios[Produto]))+1),"")</f>
        <v>200</v>
      </c>
      <c r="O8752" s="20" cm="1">
        <f t="array" ref="O8752">IFERROR(INDEX(tblConsorcios[Parcela Mensal (R$)],MOD($J8752,ROWS(tblConsorcios[Produto]))+1),"")</f>
        <v>887.6</v>
      </c>
      <c r="P8752" s="20" t="str" cm="1">
        <f t="array" ref="P8752">IFERROR(INDEX(tblClientes[Dividendo Mensal (R$)],INT($J8752/ROWS(tblConsorcios[Produto]))+1),"")</f>
        <v/>
      </c>
      <c r="Q8752" s="20" t="str">
        <f t="shared" si="409"/>
        <v/>
      </c>
      <c r="R8752">
        <f t="shared" si="410"/>
        <v>0</v>
      </c>
    </row>
    <row r="8753" spans="10:18" x14ac:dyDescent="0.2">
      <c r="J8753">
        <f t="shared" si="408"/>
        <v>8751</v>
      </c>
      <c r="K8753" t="str" cm="1">
        <f t="array" ref="K8753">IFERROR(INDEX(tblClientes[Cliente],INT($J8753/ROWS(tblConsorcios[Produto]))+1),"")</f>
        <v/>
      </c>
      <c r="L8753" t="str" cm="1">
        <f t="array" ref="L8753">IFERROR(INDEX(tblConsorcios[Produto],MOD($J8753,ROWS(tblConsorcios[Produto]))+1),"")</f>
        <v>Imóvel IE130 – 240m</v>
      </c>
      <c r="M8753" s="20" cm="1">
        <f t="array" ref="M8753">IFERROR(INDEX(tblConsorcios[Valor da Carta (R$)],MOD($J8753,ROWS(tblConsorcios[Produto]))+1),"")</f>
        <v>130000</v>
      </c>
      <c r="N8753" s="2" cm="1">
        <f t="array" ref="N8753">IFERROR(INDEX(tblConsorcios[Prazo (meses)],MOD($J8753,ROWS(tblConsorcios[Produto]))+1),"")</f>
        <v>240</v>
      </c>
      <c r="O8753" s="20" cm="1">
        <f t="array" ref="O8753">IFERROR(INDEX(tblConsorcios[Parcela Mensal (R$)],MOD($J8753,ROWS(tblConsorcios[Produto]))+1),"")</f>
        <v>697.67</v>
      </c>
      <c r="P8753" s="20" t="str" cm="1">
        <f t="array" ref="P8753">IFERROR(INDEX(tblClientes[Dividendo Mensal (R$)],INT($J8753/ROWS(tblConsorcios[Produto]))+1),"")</f>
        <v/>
      </c>
      <c r="Q8753" s="20" t="str">
        <f t="shared" si="409"/>
        <v/>
      </c>
      <c r="R8753">
        <f t="shared" si="410"/>
        <v>0</v>
      </c>
    </row>
    <row r="8754" spans="10:18" x14ac:dyDescent="0.2">
      <c r="J8754">
        <f t="shared" si="408"/>
        <v>8752</v>
      </c>
      <c r="K8754" t="str" cm="1">
        <f t="array" ref="K8754">IFERROR(INDEX(tblClientes[Cliente],INT($J8754/ROWS(tblConsorcios[Produto]))+1),"")</f>
        <v/>
      </c>
      <c r="L8754" t="str" cm="1">
        <f t="array" ref="L8754">IFERROR(INDEX(tblConsorcios[Produto],MOD($J8754,ROWS(tblConsorcios[Produto]))+1),"")</f>
        <v>Imóvel IE130 – 220m</v>
      </c>
      <c r="M8754" s="20" cm="1">
        <f t="array" ref="M8754">IFERROR(INDEX(tblConsorcios[Valor da Carta (R$)],MOD($J8754,ROWS(tblConsorcios[Produto]))+1),"")</f>
        <v>130000</v>
      </c>
      <c r="N8754" s="2" cm="1">
        <f t="array" ref="N8754">IFERROR(INDEX(tblConsorcios[Prazo (meses)],MOD($J8754,ROWS(tblConsorcios[Produto]))+1),"")</f>
        <v>220</v>
      </c>
      <c r="O8754" s="20" cm="1">
        <f t="array" ref="O8754">IFERROR(INDEX(tblConsorcios[Parcela Mensal (R$)],MOD($J8754,ROWS(tblConsorcios[Produto]))+1),"")</f>
        <v>755.18</v>
      </c>
      <c r="P8754" s="20" t="str" cm="1">
        <f t="array" ref="P8754">IFERROR(INDEX(tblClientes[Dividendo Mensal (R$)],INT($J8754/ROWS(tblConsorcios[Produto]))+1),"")</f>
        <v/>
      </c>
      <c r="Q8754" s="20" t="str">
        <f t="shared" si="409"/>
        <v/>
      </c>
      <c r="R8754">
        <f t="shared" si="410"/>
        <v>0</v>
      </c>
    </row>
    <row r="8755" spans="10:18" x14ac:dyDescent="0.2">
      <c r="J8755">
        <f t="shared" si="408"/>
        <v>8753</v>
      </c>
      <c r="K8755" t="str" cm="1">
        <f t="array" ref="K8755">IFERROR(INDEX(tblClientes[Cliente],INT($J8755/ROWS(tblConsorcios[Produto]))+1),"")</f>
        <v/>
      </c>
      <c r="L8755" t="str" cm="1">
        <f t="array" ref="L8755">IFERROR(INDEX(tblConsorcios[Produto],MOD($J8755,ROWS(tblConsorcios[Produto]))+1),"")</f>
        <v>Imóvel IE130 – 200m</v>
      </c>
      <c r="M8755" s="20" cm="1">
        <f t="array" ref="M8755">IFERROR(INDEX(tblConsorcios[Valor da Carta (R$)],MOD($J8755,ROWS(tblConsorcios[Produto]))+1),"")</f>
        <v>130000</v>
      </c>
      <c r="N8755" s="2" cm="1">
        <f t="array" ref="N8755">IFERROR(INDEX(tblConsorcios[Prazo (meses)],MOD($J8755,ROWS(tblConsorcios[Produto]))+1),"")</f>
        <v>200</v>
      </c>
      <c r="O8755" s="20" cm="1">
        <f t="array" ref="O8755">IFERROR(INDEX(tblConsorcios[Parcela Mensal (R$)],MOD($J8755,ROWS(tblConsorcios[Produto]))+1),"")</f>
        <v>824.2</v>
      </c>
      <c r="P8755" s="20" t="str" cm="1">
        <f t="array" ref="P8755">IFERROR(INDEX(tblClientes[Dividendo Mensal (R$)],INT($J8755/ROWS(tblConsorcios[Produto]))+1),"")</f>
        <v/>
      </c>
      <c r="Q8755" s="20" t="str">
        <f t="shared" si="409"/>
        <v/>
      </c>
      <c r="R8755">
        <f t="shared" si="410"/>
        <v>0</v>
      </c>
    </row>
    <row r="8756" spans="10:18" x14ac:dyDescent="0.2">
      <c r="J8756">
        <f t="shared" si="408"/>
        <v>8754</v>
      </c>
      <c r="K8756" t="str" cm="1">
        <f t="array" ref="K8756">IFERROR(INDEX(tblClientes[Cliente],INT($J8756/ROWS(tblConsorcios[Produto]))+1),"")</f>
        <v/>
      </c>
      <c r="L8756" t="str" cm="1">
        <f t="array" ref="L8756">IFERROR(INDEX(tblConsorcios[Produto],MOD($J8756,ROWS(tblConsorcios[Produto]))+1),"")</f>
        <v>Imóvel IE120 – 240m</v>
      </c>
      <c r="M8756" s="20" cm="1">
        <f t="array" ref="M8756">IFERROR(INDEX(tblConsorcios[Valor da Carta (R$)],MOD($J8756,ROWS(tblConsorcios[Produto]))+1),"")</f>
        <v>120000</v>
      </c>
      <c r="N8756" s="2" cm="1">
        <f t="array" ref="N8756">IFERROR(INDEX(tblConsorcios[Prazo (meses)],MOD($J8756,ROWS(tblConsorcios[Produto]))+1),"")</f>
        <v>240</v>
      </c>
      <c r="O8756" s="20" cm="1">
        <f t="array" ref="O8756">IFERROR(INDEX(tblConsorcios[Parcela Mensal (R$)],MOD($J8756,ROWS(tblConsorcios[Produto]))+1),"")</f>
        <v>644</v>
      </c>
      <c r="P8756" s="20" t="str" cm="1">
        <f t="array" ref="P8756">IFERROR(INDEX(tblClientes[Dividendo Mensal (R$)],INT($J8756/ROWS(tblConsorcios[Produto]))+1),"")</f>
        <v/>
      </c>
      <c r="Q8756" s="20" t="str">
        <f t="shared" si="409"/>
        <v/>
      </c>
      <c r="R8756">
        <f t="shared" si="410"/>
        <v>0</v>
      </c>
    </row>
    <row r="8757" spans="10:18" x14ac:dyDescent="0.2">
      <c r="J8757">
        <f t="shared" si="408"/>
        <v>8755</v>
      </c>
      <c r="K8757" t="str" cm="1">
        <f t="array" ref="K8757">IFERROR(INDEX(tblClientes[Cliente],INT($J8757/ROWS(tblConsorcios[Produto]))+1),"")</f>
        <v/>
      </c>
      <c r="L8757" t="str" cm="1">
        <f t="array" ref="L8757">IFERROR(INDEX(tblConsorcios[Produto],MOD($J8757,ROWS(tblConsorcios[Produto]))+1),"")</f>
        <v>Imóvel IE120 – 220m</v>
      </c>
      <c r="M8757" s="20" cm="1">
        <f t="array" ref="M8757">IFERROR(INDEX(tblConsorcios[Valor da Carta (R$)],MOD($J8757,ROWS(tblConsorcios[Produto]))+1),"")</f>
        <v>120000</v>
      </c>
      <c r="N8757" s="2" cm="1">
        <f t="array" ref="N8757">IFERROR(INDEX(tblConsorcios[Prazo (meses)],MOD($J8757,ROWS(tblConsorcios[Produto]))+1),"")</f>
        <v>220</v>
      </c>
      <c r="O8757" s="20" cm="1">
        <f t="array" ref="O8757">IFERROR(INDEX(tblConsorcios[Parcela Mensal (R$)],MOD($J8757,ROWS(tblConsorcios[Produto]))+1),"")</f>
        <v>697.09</v>
      </c>
      <c r="P8757" s="20" t="str" cm="1">
        <f t="array" ref="P8757">IFERROR(INDEX(tblClientes[Dividendo Mensal (R$)],INT($J8757/ROWS(tblConsorcios[Produto]))+1),"")</f>
        <v/>
      </c>
      <c r="Q8757" s="20" t="str">
        <f t="shared" si="409"/>
        <v/>
      </c>
      <c r="R8757">
        <f t="shared" si="410"/>
        <v>0</v>
      </c>
    </row>
    <row r="8758" spans="10:18" x14ac:dyDescent="0.2">
      <c r="J8758">
        <f t="shared" si="408"/>
        <v>8756</v>
      </c>
      <c r="K8758" t="str" cm="1">
        <f t="array" ref="K8758">IFERROR(INDEX(tblClientes[Cliente],INT($J8758/ROWS(tblConsorcios[Produto]))+1),"")</f>
        <v/>
      </c>
      <c r="L8758" t="str" cm="1">
        <f t="array" ref="L8758">IFERROR(INDEX(tblConsorcios[Produto],MOD($J8758,ROWS(tblConsorcios[Produto]))+1),"")</f>
        <v>Imóvel IE120 – 200m</v>
      </c>
      <c r="M8758" s="20" cm="1">
        <f t="array" ref="M8758">IFERROR(INDEX(tblConsorcios[Valor da Carta (R$)],MOD($J8758,ROWS(tblConsorcios[Produto]))+1),"")</f>
        <v>120000</v>
      </c>
      <c r="N8758" s="2" cm="1">
        <f t="array" ref="N8758">IFERROR(INDEX(tblConsorcios[Prazo (meses)],MOD($J8758,ROWS(tblConsorcios[Produto]))+1),"")</f>
        <v>200</v>
      </c>
      <c r="O8758" s="20" cm="1">
        <f t="array" ref="O8758">IFERROR(INDEX(tblConsorcios[Parcela Mensal (R$)],MOD($J8758,ROWS(tblConsorcios[Produto]))+1),"")</f>
        <v>760.8</v>
      </c>
      <c r="P8758" s="20" t="str" cm="1">
        <f t="array" ref="P8758">IFERROR(INDEX(tblClientes[Dividendo Mensal (R$)],INT($J8758/ROWS(tblConsorcios[Produto]))+1),"")</f>
        <v/>
      </c>
      <c r="Q8758" s="20" t="str">
        <f t="shared" si="409"/>
        <v/>
      </c>
      <c r="R8758">
        <f t="shared" si="410"/>
        <v>0</v>
      </c>
    </row>
    <row r="8759" spans="10:18" x14ac:dyDescent="0.2">
      <c r="J8759">
        <f t="shared" si="408"/>
        <v>8757</v>
      </c>
      <c r="K8759" t="str" cm="1">
        <f t="array" ref="K8759">IFERROR(INDEX(tblClientes[Cliente],INT($J8759/ROWS(tblConsorcios[Produto]))+1),"")</f>
        <v/>
      </c>
      <c r="L8759" t="str" cm="1">
        <f t="array" ref="L8759">IFERROR(INDEX(tblConsorcios[Produto],MOD($J8759,ROWS(tblConsorcios[Produto]))+1),"")</f>
        <v>Imóvel IE600 – 240m</v>
      </c>
      <c r="M8759" s="20" cm="1">
        <f t="array" ref="M8759">IFERROR(INDEX(tblConsorcios[Valor da Carta (R$)],MOD($J8759,ROWS(tblConsorcios[Produto]))+1),"")</f>
        <v>600000</v>
      </c>
      <c r="N8759" s="2" cm="1">
        <f t="array" ref="N8759">IFERROR(INDEX(tblConsorcios[Prazo (meses)],MOD($J8759,ROWS(tblConsorcios[Produto]))+1),"")</f>
        <v>240</v>
      </c>
      <c r="O8759" s="20" cm="1">
        <f t="array" ref="O8759">IFERROR(INDEX(tblConsorcios[Parcela Mensal (R$)],MOD($J8759,ROWS(tblConsorcios[Produto]))+1),"")</f>
        <v>3220</v>
      </c>
      <c r="P8759" s="20" t="str" cm="1">
        <f t="array" ref="P8759">IFERROR(INDEX(tblClientes[Dividendo Mensal (R$)],INT($J8759/ROWS(tblConsorcios[Produto]))+1),"")</f>
        <v/>
      </c>
      <c r="Q8759" s="20" t="str">
        <f t="shared" si="409"/>
        <v/>
      </c>
      <c r="R8759">
        <f t="shared" si="410"/>
        <v>0</v>
      </c>
    </row>
    <row r="8760" spans="10:18" x14ac:dyDescent="0.2">
      <c r="J8760">
        <f t="shared" si="408"/>
        <v>8758</v>
      </c>
      <c r="K8760" t="str" cm="1">
        <f t="array" ref="K8760">IFERROR(INDEX(tblClientes[Cliente],INT($J8760/ROWS(tblConsorcios[Produto]))+1),"")</f>
        <v/>
      </c>
      <c r="L8760" t="str" cm="1">
        <f t="array" ref="L8760">IFERROR(INDEX(tblConsorcios[Produto],MOD($J8760,ROWS(tblConsorcios[Produto]))+1),"")</f>
        <v>Imóvel IE600 – 220m</v>
      </c>
      <c r="M8760" s="20" cm="1">
        <f t="array" ref="M8760">IFERROR(INDEX(tblConsorcios[Valor da Carta (R$)],MOD($J8760,ROWS(tblConsorcios[Produto]))+1),"")</f>
        <v>600000</v>
      </c>
      <c r="N8760" s="2" cm="1">
        <f t="array" ref="N8760">IFERROR(INDEX(tblConsorcios[Prazo (meses)],MOD($J8760,ROWS(tblConsorcios[Produto]))+1),"")</f>
        <v>220</v>
      </c>
      <c r="O8760" s="20" cm="1">
        <f t="array" ref="O8760">IFERROR(INDEX(tblConsorcios[Parcela Mensal (R$)],MOD($J8760,ROWS(tblConsorcios[Produto]))+1),"")</f>
        <v>3485.45</v>
      </c>
      <c r="P8760" s="20" t="str" cm="1">
        <f t="array" ref="P8760">IFERROR(INDEX(tblClientes[Dividendo Mensal (R$)],INT($J8760/ROWS(tblConsorcios[Produto]))+1),"")</f>
        <v/>
      </c>
      <c r="Q8760" s="20" t="str">
        <f t="shared" si="409"/>
        <v/>
      </c>
      <c r="R8760">
        <f t="shared" si="410"/>
        <v>0</v>
      </c>
    </row>
    <row r="8761" spans="10:18" x14ac:dyDescent="0.2">
      <c r="J8761">
        <f t="shared" si="408"/>
        <v>8759</v>
      </c>
      <c r="K8761" t="str" cm="1">
        <f t="array" ref="K8761">IFERROR(INDEX(tblClientes[Cliente],INT($J8761/ROWS(tblConsorcios[Produto]))+1),"")</f>
        <v/>
      </c>
      <c r="L8761" t="str" cm="1">
        <f t="array" ref="L8761">IFERROR(INDEX(tblConsorcios[Produto],MOD($J8761,ROWS(tblConsorcios[Produto]))+1),"")</f>
        <v>Imóvel IE600 – 200m</v>
      </c>
      <c r="M8761" s="20" cm="1">
        <f t="array" ref="M8761">IFERROR(INDEX(tblConsorcios[Valor da Carta (R$)],MOD($J8761,ROWS(tblConsorcios[Produto]))+1),"")</f>
        <v>600000</v>
      </c>
      <c r="N8761" s="2" cm="1">
        <f t="array" ref="N8761">IFERROR(INDEX(tblConsorcios[Prazo (meses)],MOD($J8761,ROWS(tblConsorcios[Produto]))+1),"")</f>
        <v>200</v>
      </c>
      <c r="O8761" s="20" cm="1">
        <f t="array" ref="O8761">IFERROR(INDEX(tblConsorcios[Parcela Mensal (R$)],MOD($J8761,ROWS(tblConsorcios[Produto]))+1),"")</f>
        <v>3804</v>
      </c>
      <c r="P8761" s="20" t="str" cm="1">
        <f t="array" ref="P8761">IFERROR(INDEX(tblClientes[Dividendo Mensal (R$)],INT($J8761/ROWS(tblConsorcios[Produto]))+1),"")</f>
        <v/>
      </c>
      <c r="Q8761" s="20" t="str">
        <f t="shared" si="409"/>
        <v/>
      </c>
      <c r="R8761">
        <f t="shared" si="410"/>
        <v>0</v>
      </c>
    </row>
    <row r="8762" spans="10:18" x14ac:dyDescent="0.2">
      <c r="J8762">
        <f t="shared" si="408"/>
        <v>8760</v>
      </c>
      <c r="K8762" t="str" cm="1">
        <f t="array" ref="K8762">IFERROR(INDEX(tblClientes[Cliente],INT($J8762/ROWS(tblConsorcios[Produto]))+1),"")</f>
        <v/>
      </c>
      <c r="L8762" t="str" cm="1">
        <f t="array" ref="L8762">IFERROR(INDEX(tblConsorcios[Produto],MOD($J8762,ROWS(tblConsorcios[Produto]))+1),"")</f>
        <v>Imóvel IE580 – 240m</v>
      </c>
      <c r="M8762" s="20" cm="1">
        <f t="array" ref="M8762">IFERROR(INDEX(tblConsorcios[Valor da Carta (R$)],MOD($J8762,ROWS(tblConsorcios[Produto]))+1),"")</f>
        <v>580000</v>
      </c>
      <c r="N8762" s="2" cm="1">
        <f t="array" ref="N8762">IFERROR(INDEX(tblConsorcios[Prazo (meses)],MOD($J8762,ROWS(tblConsorcios[Produto]))+1),"")</f>
        <v>240</v>
      </c>
      <c r="O8762" s="20" cm="1">
        <f t="array" ref="O8762">IFERROR(INDEX(tblConsorcios[Parcela Mensal (R$)],MOD($J8762,ROWS(tblConsorcios[Produto]))+1),"")</f>
        <v>3112.67</v>
      </c>
      <c r="P8762" s="20" t="str" cm="1">
        <f t="array" ref="P8762">IFERROR(INDEX(tblClientes[Dividendo Mensal (R$)],INT($J8762/ROWS(tblConsorcios[Produto]))+1),"")</f>
        <v/>
      </c>
      <c r="Q8762" s="20" t="str">
        <f t="shared" si="409"/>
        <v/>
      </c>
      <c r="R8762">
        <f t="shared" si="410"/>
        <v>0</v>
      </c>
    </row>
    <row r="8763" spans="10:18" x14ac:dyDescent="0.2">
      <c r="J8763">
        <f t="shared" si="408"/>
        <v>8761</v>
      </c>
      <c r="K8763" t="str" cm="1">
        <f t="array" ref="K8763">IFERROR(INDEX(tblClientes[Cliente],INT($J8763/ROWS(tblConsorcios[Produto]))+1),"")</f>
        <v/>
      </c>
      <c r="L8763" t="str" cm="1">
        <f t="array" ref="L8763">IFERROR(INDEX(tblConsorcios[Produto],MOD($J8763,ROWS(tblConsorcios[Produto]))+1),"")</f>
        <v>Imóvel IE580 – 220m</v>
      </c>
      <c r="M8763" s="20" cm="1">
        <f t="array" ref="M8763">IFERROR(INDEX(tblConsorcios[Valor da Carta (R$)],MOD($J8763,ROWS(tblConsorcios[Produto]))+1),"")</f>
        <v>580000</v>
      </c>
      <c r="N8763" s="2" cm="1">
        <f t="array" ref="N8763">IFERROR(INDEX(tblConsorcios[Prazo (meses)],MOD($J8763,ROWS(tblConsorcios[Produto]))+1),"")</f>
        <v>220</v>
      </c>
      <c r="O8763" s="20" cm="1">
        <f t="array" ref="O8763">IFERROR(INDEX(tblConsorcios[Parcela Mensal (R$)],MOD($J8763,ROWS(tblConsorcios[Produto]))+1),"")</f>
        <v>3369.27</v>
      </c>
      <c r="P8763" s="20" t="str" cm="1">
        <f t="array" ref="P8763">IFERROR(INDEX(tblClientes[Dividendo Mensal (R$)],INT($J8763/ROWS(tblConsorcios[Produto]))+1),"")</f>
        <v/>
      </c>
      <c r="Q8763" s="20" t="str">
        <f t="shared" si="409"/>
        <v/>
      </c>
      <c r="R8763">
        <f t="shared" si="410"/>
        <v>0</v>
      </c>
    </row>
    <row r="8764" spans="10:18" x14ac:dyDescent="0.2">
      <c r="J8764">
        <f t="shared" si="408"/>
        <v>8762</v>
      </c>
      <c r="K8764" t="str" cm="1">
        <f t="array" ref="K8764">IFERROR(INDEX(tblClientes[Cliente],INT($J8764/ROWS(tblConsorcios[Produto]))+1),"")</f>
        <v/>
      </c>
      <c r="L8764" t="str" cm="1">
        <f t="array" ref="L8764">IFERROR(INDEX(tblConsorcios[Produto],MOD($J8764,ROWS(tblConsorcios[Produto]))+1),"")</f>
        <v>Imóvel IE580 – 200m</v>
      </c>
      <c r="M8764" s="20" cm="1">
        <f t="array" ref="M8764">IFERROR(INDEX(tblConsorcios[Valor da Carta (R$)],MOD($J8764,ROWS(tblConsorcios[Produto]))+1),"")</f>
        <v>580000</v>
      </c>
      <c r="N8764" s="2" cm="1">
        <f t="array" ref="N8764">IFERROR(INDEX(tblConsorcios[Prazo (meses)],MOD($J8764,ROWS(tblConsorcios[Produto]))+1),"")</f>
        <v>200</v>
      </c>
      <c r="O8764" s="20" cm="1">
        <f t="array" ref="O8764">IFERROR(INDEX(tblConsorcios[Parcela Mensal (R$)],MOD($J8764,ROWS(tblConsorcios[Produto]))+1),"")</f>
        <v>3677.2</v>
      </c>
      <c r="P8764" s="20" t="str" cm="1">
        <f t="array" ref="P8764">IFERROR(INDEX(tblClientes[Dividendo Mensal (R$)],INT($J8764/ROWS(tblConsorcios[Produto]))+1),"")</f>
        <v/>
      </c>
      <c r="Q8764" s="20" t="str">
        <f t="shared" si="409"/>
        <v/>
      </c>
      <c r="R8764">
        <f t="shared" si="410"/>
        <v>0</v>
      </c>
    </row>
    <row r="8765" spans="10:18" x14ac:dyDescent="0.2">
      <c r="J8765">
        <f t="shared" si="408"/>
        <v>8763</v>
      </c>
      <c r="K8765" t="str" cm="1">
        <f t="array" ref="K8765">IFERROR(INDEX(tblClientes[Cliente],INT($J8765/ROWS(tblConsorcios[Produto]))+1),"")</f>
        <v/>
      </c>
      <c r="L8765" t="str" cm="1">
        <f t="array" ref="L8765">IFERROR(INDEX(tblConsorcios[Produto],MOD($J8765,ROWS(tblConsorcios[Produto]))+1),"")</f>
        <v>Imóvel IE550 – 240m</v>
      </c>
      <c r="M8765" s="20" cm="1">
        <f t="array" ref="M8765">IFERROR(INDEX(tblConsorcios[Valor da Carta (R$)],MOD($J8765,ROWS(tblConsorcios[Produto]))+1),"")</f>
        <v>550000</v>
      </c>
      <c r="N8765" s="2" cm="1">
        <f t="array" ref="N8765">IFERROR(INDEX(tblConsorcios[Prazo (meses)],MOD($J8765,ROWS(tblConsorcios[Produto]))+1),"")</f>
        <v>240</v>
      </c>
      <c r="O8765" s="20" cm="1">
        <f t="array" ref="O8765">IFERROR(INDEX(tblConsorcios[Parcela Mensal (R$)],MOD($J8765,ROWS(tblConsorcios[Produto]))+1),"")</f>
        <v>2951.67</v>
      </c>
      <c r="P8765" s="20" t="str" cm="1">
        <f t="array" ref="P8765">IFERROR(INDEX(tblClientes[Dividendo Mensal (R$)],INT($J8765/ROWS(tblConsorcios[Produto]))+1),"")</f>
        <v/>
      </c>
      <c r="Q8765" s="20" t="str">
        <f t="shared" si="409"/>
        <v/>
      </c>
      <c r="R8765">
        <f t="shared" si="410"/>
        <v>0</v>
      </c>
    </row>
    <row r="8766" spans="10:18" x14ac:dyDescent="0.2">
      <c r="J8766">
        <f t="shared" si="408"/>
        <v>8764</v>
      </c>
      <c r="K8766" t="str" cm="1">
        <f t="array" ref="K8766">IFERROR(INDEX(tblClientes[Cliente],INT($J8766/ROWS(tblConsorcios[Produto]))+1),"")</f>
        <v/>
      </c>
      <c r="L8766" t="str" cm="1">
        <f t="array" ref="L8766">IFERROR(INDEX(tblConsorcios[Produto],MOD($J8766,ROWS(tblConsorcios[Produto]))+1),"")</f>
        <v>Imóvel IE550 – 220m</v>
      </c>
      <c r="M8766" s="20" cm="1">
        <f t="array" ref="M8766">IFERROR(INDEX(tblConsorcios[Valor da Carta (R$)],MOD($J8766,ROWS(tblConsorcios[Produto]))+1),"")</f>
        <v>550000</v>
      </c>
      <c r="N8766" s="2" cm="1">
        <f t="array" ref="N8766">IFERROR(INDEX(tblConsorcios[Prazo (meses)],MOD($J8766,ROWS(tblConsorcios[Produto]))+1),"")</f>
        <v>220</v>
      </c>
      <c r="O8766" s="20" cm="1">
        <f t="array" ref="O8766">IFERROR(INDEX(tblConsorcios[Parcela Mensal (R$)],MOD($J8766,ROWS(tblConsorcios[Produto]))+1),"")</f>
        <v>3195</v>
      </c>
      <c r="P8766" s="20" t="str" cm="1">
        <f t="array" ref="P8766">IFERROR(INDEX(tblClientes[Dividendo Mensal (R$)],INT($J8766/ROWS(tblConsorcios[Produto]))+1),"")</f>
        <v/>
      </c>
      <c r="Q8766" s="20" t="str">
        <f t="shared" si="409"/>
        <v/>
      </c>
      <c r="R8766">
        <f t="shared" si="410"/>
        <v>0</v>
      </c>
    </row>
    <row r="8767" spans="10:18" x14ac:dyDescent="0.2">
      <c r="J8767">
        <f t="shared" si="408"/>
        <v>8765</v>
      </c>
      <c r="K8767" t="str" cm="1">
        <f t="array" ref="K8767">IFERROR(INDEX(tblClientes[Cliente],INT($J8767/ROWS(tblConsorcios[Produto]))+1),"")</f>
        <v/>
      </c>
      <c r="L8767" t="str" cm="1">
        <f t="array" ref="L8767">IFERROR(INDEX(tblConsorcios[Produto],MOD($J8767,ROWS(tblConsorcios[Produto]))+1),"")</f>
        <v>Imóvel IE550 – 200m</v>
      </c>
      <c r="M8767" s="20" cm="1">
        <f t="array" ref="M8767">IFERROR(INDEX(tblConsorcios[Valor da Carta (R$)],MOD($J8767,ROWS(tblConsorcios[Produto]))+1),"")</f>
        <v>550000</v>
      </c>
      <c r="N8767" s="2" cm="1">
        <f t="array" ref="N8767">IFERROR(INDEX(tblConsorcios[Prazo (meses)],MOD($J8767,ROWS(tblConsorcios[Produto]))+1),"")</f>
        <v>200</v>
      </c>
      <c r="O8767" s="20" cm="1">
        <f t="array" ref="O8767">IFERROR(INDEX(tblConsorcios[Parcela Mensal (R$)],MOD($J8767,ROWS(tblConsorcios[Produto]))+1),"")</f>
        <v>3487</v>
      </c>
      <c r="P8767" s="20" t="str" cm="1">
        <f t="array" ref="P8767">IFERROR(INDEX(tblClientes[Dividendo Mensal (R$)],INT($J8767/ROWS(tblConsorcios[Produto]))+1),"")</f>
        <v/>
      </c>
      <c r="Q8767" s="20" t="str">
        <f t="shared" si="409"/>
        <v/>
      </c>
      <c r="R8767">
        <f t="shared" si="410"/>
        <v>0</v>
      </c>
    </row>
    <row r="8768" spans="10:18" x14ac:dyDescent="0.2">
      <c r="J8768">
        <f t="shared" si="408"/>
        <v>8766</v>
      </c>
      <c r="K8768" t="str" cm="1">
        <f t="array" ref="K8768">IFERROR(INDEX(tblClientes[Cliente],INT($J8768/ROWS(tblConsorcios[Produto]))+1),"")</f>
        <v/>
      </c>
      <c r="L8768" t="str" cm="1">
        <f t="array" ref="L8768">IFERROR(INDEX(tblConsorcios[Produto],MOD($J8768,ROWS(tblConsorcios[Produto]))+1),"")</f>
        <v>Imóvel IE530 – 240m</v>
      </c>
      <c r="M8768" s="20" cm="1">
        <f t="array" ref="M8768">IFERROR(INDEX(tblConsorcios[Valor da Carta (R$)],MOD($J8768,ROWS(tblConsorcios[Produto]))+1),"")</f>
        <v>530000</v>
      </c>
      <c r="N8768" s="2" cm="1">
        <f t="array" ref="N8768">IFERROR(INDEX(tblConsorcios[Prazo (meses)],MOD($J8768,ROWS(tblConsorcios[Produto]))+1),"")</f>
        <v>240</v>
      </c>
      <c r="O8768" s="20" cm="1">
        <f t="array" ref="O8768">IFERROR(INDEX(tblConsorcios[Parcela Mensal (R$)],MOD($J8768,ROWS(tblConsorcios[Produto]))+1),"")</f>
        <v>2844.33</v>
      </c>
      <c r="P8768" s="20" t="str" cm="1">
        <f t="array" ref="P8768">IFERROR(INDEX(tblClientes[Dividendo Mensal (R$)],INT($J8768/ROWS(tblConsorcios[Produto]))+1),"")</f>
        <v/>
      </c>
      <c r="Q8768" s="20" t="str">
        <f t="shared" si="409"/>
        <v/>
      </c>
      <c r="R8768">
        <f t="shared" si="410"/>
        <v>0</v>
      </c>
    </row>
    <row r="8769" spans="10:18" x14ac:dyDescent="0.2">
      <c r="J8769">
        <f t="shared" si="408"/>
        <v>8767</v>
      </c>
      <c r="K8769" t="str" cm="1">
        <f t="array" ref="K8769">IFERROR(INDEX(tblClientes[Cliente],INT($J8769/ROWS(tblConsorcios[Produto]))+1),"")</f>
        <v/>
      </c>
      <c r="L8769" t="str" cm="1">
        <f t="array" ref="L8769">IFERROR(INDEX(tblConsorcios[Produto],MOD($J8769,ROWS(tblConsorcios[Produto]))+1),"")</f>
        <v>Imóvel IE530 – 220m</v>
      </c>
      <c r="M8769" s="20" cm="1">
        <f t="array" ref="M8769">IFERROR(INDEX(tblConsorcios[Valor da Carta (R$)],MOD($J8769,ROWS(tblConsorcios[Produto]))+1),"")</f>
        <v>530000</v>
      </c>
      <c r="N8769" s="2" cm="1">
        <f t="array" ref="N8769">IFERROR(INDEX(tblConsorcios[Prazo (meses)],MOD($J8769,ROWS(tblConsorcios[Produto]))+1),"")</f>
        <v>220</v>
      </c>
      <c r="O8769" s="20" cm="1">
        <f t="array" ref="O8769">IFERROR(INDEX(tblConsorcios[Parcela Mensal (R$)],MOD($J8769,ROWS(tblConsorcios[Produto]))+1),"")</f>
        <v>3078.82</v>
      </c>
      <c r="P8769" s="20" t="str" cm="1">
        <f t="array" ref="P8769">IFERROR(INDEX(tblClientes[Dividendo Mensal (R$)],INT($J8769/ROWS(tblConsorcios[Produto]))+1),"")</f>
        <v/>
      </c>
      <c r="Q8769" s="20" t="str">
        <f t="shared" si="409"/>
        <v/>
      </c>
      <c r="R8769">
        <f t="shared" si="410"/>
        <v>0</v>
      </c>
    </row>
    <row r="8770" spans="10:18" x14ac:dyDescent="0.2">
      <c r="J8770">
        <f t="shared" si="408"/>
        <v>8768</v>
      </c>
      <c r="K8770" t="str" cm="1">
        <f t="array" ref="K8770">IFERROR(INDEX(tblClientes[Cliente],INT($J8770/ROWS(tblConsorcios[Produto]))+1),"")</f>
        <v/>
      </c>
      <c r="L8770" t="str" cm="1">
        <f t="array" ref="L8770">IFERROR(INDEX(tblConsorcios[Produto],MOD($J8770,ROWS(tblConsorcios[Produto]))+1),"")</f>
        <v>Imóvel IE530 – 200m</v>
      </c>
      <c r="M8770" s="20" cm="1">
        <f t="array" ref="M8770">IFERROR(INDEX(tblConsorcios[Valor da Carta (R$)],MOD($J8770,ROWS(tblConsorcios[Produto]))+1),"")</f>
        <v>530000</v>
      </c>
      <c r="N8770" s="2" cm="1">
        <f t="array" ref="N8770">IFERROR(INDEX(tblConsorcios[Prazo (meses)],MOD($J8770,ROWS(tblConsorcios[Produto]))+1),"")</f>
        <v>200</v>
      </c>
      <c r="O8770" s="20" cm="1">
        <f t="array" ref="O8770">IFERROR(INDEX(tblConsorcios[Parcela Mensal (R$)],MOD($J8770,ROWS(tblConsorcios[Produto]))+1),"")</f>
        <v>3360.2</v>
      </c>
      <c r="P8770" s="20" t="str" cm="1">
        <f t="array" ref="P8770">IFERROR(INDEX(tblClientes[Dividendo Mensal (R$)],INT($J8770/ROWS(tblConsorcios[Produto]))+1),"")</f>
        <v/>
      </c>
      <c r="Q8770" s="20" t="str">
        <f t="shared" si="409"/>
        <v/>
      </c>
      <c r="R8770">
        <f t="shared" si="410"/>
        <v>0</v>
      </c>
    </row>
    <row r="8771" spans="10:18" x14ac:dyDescent="0.2">
      <c r="J8771">
        <f t="shared" ref="J8771:J8834" si="411">ROW()-2</f>
        <v>8769</v>
      </c>
      <c r="K8771" t="str" cm="1">
        <f t="array" ref="K8771">IFERROR(INDEX(tblClientes[Cliente],INT($J8771/ROWS(tblConsorcios[Produto]))+1),"")</f>
        <v/>
      </c>
      <c r="L8771" t="str" cm="1">
        <f t="array" ref="L8771">IFERROR(INDEX(tblConsorcios[Produto],MOD($J8771,ROWS(tblConsorcios[Produto]))+1),"")</f>
        <v>Imóvel IE500 – 240m</v>
      </c>
      <c r="M8771" s="20" cm="1">
        <f t="array" ref="M8771">IFERROR(INDEX(tblConsorcios[Valor da Carta (R$)],MOD($J8771,ROWS(tblConsorcios[Produto]))+1),"")</f>
        <v>500000</v>
      </c>
      <c r="N8771" s="2" cm="1">
        <f t="array" ref="N8771">IFERROR(INDEX(tblConsorcios[Prazo (meses)],MOD($J8771,ROWS(tblConsorcios[Produto]))+1),"")</f>
        <v>240</v>
      </c>
      <c r="O8771" s="20" cm="1">
        <f t="array" ref="O8771">IFERROR(INDEX(tblConsorcios[Parcela Mensal (R$)],MOD($J8771,ROWS(tblConsorcios[Produto]))+1),"")</f>
        <v>2683.33</v>
      </c>
      <c r="P8771" s="20" t="str" cm="1">
        <f t="array" ref="P8771">IFERROR(INDEX(tblClientes[Dividendo Mensal (R$)],INT($J8771/ROWS(tblConsorcios[Produto]))+1),"")</f>
        <v/>
      </c>
      <c r="Q8771" s="20" t="str">
        <f t="shared" ref="Q8771:Q8834" si="412">IF(AND(ISNUMBER(O8771),ISNUMBER(P8771)),P8771-O8771,"")</f>
        <v/>
      </c>
      <c r="R8771">
        <f t="shared" ref="R8771:R8834" si="413">IF(AND(ISNUMBER(O8771),ISNUMBER(P8771),O8771&lt;=P8771),1,0)</f>
        <v>0</v>
      </c>
    </row>
    <row r="8772" spans="10:18" x14ac:dyDescent="0.2">
      <c r="J8772">
        <f t="shared" si="411"/>
        <v>8770</v>
      </c>
      <c r="K8772" t="str" cm="1">
        <f t="array" ref="K8772">IFERROR(INDEX(tblClientes[Cliente],INT($J8772/ROWS(tblConsorcios[Produto]))+1),"")</f>
        <v/>
      </c>
      <c r="L8772" t="str" cm="1">
        <f t="array" ref="L8772">IFERROR(INDEX(tblConsorcios[Produto],MOD($J8772,ROWS(tblConsorcios[Produto]))+1),"")</f>
        <v>Imóvel IE500 – 220m</v>
      </c>
      <c r="M8772" s="20" cm="1">
        <f t="array" ref="M8772">IFERROR(INDEX(tblConsorcios[Valor da Carta (R$)],MOD($J8772,ROWS(tblConsorcios[Produto]))+1),"")</f>
        <v>500000</v>
      </c>
      <c r="N8772" s="2" cm="1">
        <f t="array" ref="N8772">IFERROR(INDEX(tblConsorcios[Prazo (meses)],MOD($J8772,ROWS(tblConsorcios[Produto]))+1),"")</f>
        <v>220</v>
      </c>
      <c r="O8772" s="20" cm="1">
        <f t="array" ref="O8772">IFERROR(INDEX(tblConsorcios[Parcela Mensal (R$)],MOD($J8772,ROWS(tblConsorcios[Produto]))+1),"")</f>
        <v>2904.55</v>
      </c>
      <c r="P8772" s="20" t="str" cm="1">
        <f t="array" ref="P8772">IFERROR(INDEX(tblClientes[Dividendo Mensal (R$)],INT($J8772/ROWS(tblConsorcios[Produto]))+1),"")</f>
        <v/>
      </c>
      <c r="Q8772" s="20" t="str">
        <f t="shared" si="412"/>
        <v/>
      </c>
      <c r="R8772">
        <f t="shared" si="413"/>
        <v>0</v>
      </c>
    </row>
    <row r="8773" spans="10:18" x14ac:dyDescent="0.2">
      <c r="J8773">
        <f t="shared" si="411"/>
        <v>8771</v>
      </c>
      <c r="K8773" t="str" cm="1">
        <f t="array" ref="K8773">IFERROR(INDEX(tblClientes[Cliente],INT($J8773/ROWS(tblConsorcios[Produto]))+1),"")</f>
        <v/>
      </c>
      <c r="L8773" t="str" cm="1">
        <f t="array" ref="L8773">IFERROR(INDEX(tblConsorcios[Produto],MOD($J8773,ROWS(tblConsorcios[Produto]))+1),"")</f>
        <v>Imóvel IE500 – 200m</v>
      </c>
      <c r="M8773" s="20" cm="1">
        <f t="array" ref="M8773">IFERROR(INDEX(tblConsorcios[Valor da Carta (R$)],MOD($J8773,ROWS(tblConsorcios[Produto]))+1),"")</f>
        <v>500000</v>
      </c>
      <c r="N8773" s="2" cm="1">
        <f t="array" ref="N8773">IFERROR(INDEX(tblConsorcios[Prazo (meses)],MOD($J8773,ROWS(tblConsorcios[Produto]))+1),"")</f>
        <v>200</v>
      </c>
      <c r="O8773" s="20" cm="1">
        <f t="array" ref="O8773">IFERROR(INDEX(tblConsorcios[Parcela Mensal (R$)],MOD($J8773,ROWS(tblConsorcios[Produto]))+1),"")</f>
        <v>3170</v>
      </c>
      <c r="P8773" s="20" t="str" cm="1">
        <f t="array" ref="P8773">IFERROR(INDEX(tblClientes[Dividendo Mensal (R$)],INT($J8773/ROWS(tblConsorcios[Produto]))+1),"")</f>
        <v/>
      </c>
      <c r="Q8773" s="20" t="str">
        <f t="shared" si="412"/>
        <v/>
      </c>
      <c r="R8773">
        <f t="shared" si="413"/>
        <v>0</v>
      </c>
    </row>
    <row r="8774" spans="10:18" x14ac:dyDescent="0.2">
      <c r="J8774">
        <f t="shared" si="411"/>
        <v>8772</v>
      </c>
      <c r="K8774" t="str" cm="1">
        <f t="array" ref="K8774">IFERROR(INDEX(tblClientes[Cliente],INT($J8774/ROWS(tblConsorcios[Produto]))+1),"")</f>
        <v/>
      </c>
      <c r="L8774" t="str" cm="1">
        <f t="array" ref="L8774">IFERROR(INDEX(tblConsorcios[Produto],MOD($J8774,ROWS(tblConsorcios[Produto]))+1),"")</f>
        <v>Imóvel IE480 – 240m</v>
      </c>
      <c r="M8774" s="20" cm="1">
        <f t="array" ref="M8774">IFERROR(INDEX(tblConsorcios[Valor da Carta (R$)],MOD($J8774,ROWS(tblConsorcios[Produto]))+1),"")</f>
        <v>480000</v>
      </c>
      <c r="N8774" s="2" cm="1">
        <f t="array" ref="N8774">IFERROR(INDEX(tblConsorcios[Prazo (meses)],MOD($J8774,ROWS(tblConsorcios[Produto]))+1),"")</f>
        <v>240</v>
      </c>
      <c r="O8774" s="20" cm="1">
        <f t="array" ref="O8774">IFERROR(INDEX(tblConsorcios[Parcela Mensal (R$)],MOD($J8774,ROWS(tblConsorcios[Produto]))+1),"")</f>
        <v>2576</v>
      </c>
      <c r="P8774" s="20" t="str" cm="1">
        <f t="array" ref="P8774">IFERROR(INDEX(tblClientes[Dividendo Mensal (R$)],INT($J8774/ROWS(tblConsorcios[Produto]))+1),"")</f>
        <v/>
      </c>
      <c r="Q8774" s="20" t="str">
        <f t="shared" si="412"/>
        <v/>
      </c>
      <c r="R8774">
        <f t="shared" si="413"/>
        <v>0</v>
      </c>
    </row>
    <row r="8775" spans="10:18" x14ac:dyDescent="0.2">
      <c r="J8775">
        <f t="shared" si="411"/>
        <v>8773</v>
      </c>
      <c r="K8775" t="str" cm="1">
        <f t="array" ref="K8775">IFERROR(INDEX(tblClientes[Cliente],INT($J8775/ROWS(tblConsorcios[Produto]))+1),"")</f>
        <v/>
      </c>
      <c r="L8775" t="str" cm="1">
        <f t="array" ref="L8775">IFERROR(INDEX(tblConsorcios[Produto],MOD($J8775,ROWS(tblConsorcios[Produto]))+1),"")</f>
        <v>Imóvel IE480 – 220m</v>
      </c>
      <c r="M8775" s="20" cm="1">
        <f t="array" ref="M8775">IFERROR(INDEX(tblConsorcios[Valor da Carta (R$)],MOD($J8775,ROWS(tblConsorcios[Produto]))+1),"")</f>
        <v>480000</v>
      </c>
      <c r="N8775" s="2" cm="1">
        <f t="array" ref="N8775">IFERROR(INDEX(tblConsorcios[Prazo (meses)],MOD($J8775,ROWS(tblConsorcios[Produto]))+1),"")</f>
        <v>220</v>
      </c>
      <c r="O8775" s="20" cm="1">
        <f t="array" ref="O8775">IFERROR(INDEX(tblConsorcios[Parcela Mensal (R$)],MOD($J8775,ROWS(tblConsorcios[Produto]))+1),"")</f>
        <v>2788.36</v>
      </c>
      <c r="P8775" s="20" t="str" cm="1">
        <f t="array" ref="P8775">IFERROR(INDEX(tblClientes[Dividendo Mensal (R$)],INT($J8775/ROWS(tblConsorcios[Produto]))+1),"")</f>
        <v/>
      </c>
      <c r="Q8775" s="20" t="str">
        <f t="shared" si="412"/>
        <v/>
      </c>
      <c r="R8775">
        <f t="shared" si="413"/>
        <v>0</v>
      </c>
    </row>
    <row r="8776" spans="10:18" x14ac:dyDescent="0.2">
      <c r="J8776">
        <f t="shared" si="411"/>
        <v>8774</v>
      </c>
      <c r="K8776" t="str" cm="1">
        <f t="array" ref="K8776">IFERROR(INDEX(tblClientes[Cliente],INT($J8776/ROWS(tblConsorcios[Produto]))+1),"")</f>
        <v/>
      </c>
      <c r="L8776" t="str" cm="1">
        <f t="array" ref="L8776">IFERROR(INDEX(tblConsorcios[Produto],MOD($J8776,ROWS(tblConsorcios[Produto]))+1),"")</f>
        <v>Imóvel IE480 – 200m</v>
      </c>
      <c r="M8776" s="20" cm="1">
        <f t="array" ref="M8776">IFERROR(INDEX(tblConsorcios[Valor da Carta (R$)],MOD($J8776,ROWS(tblConsorcios[Produto]))+1),"")</f>
        <v>480000</v>
      </c>
      <c r="N8776" s="2" cm="1">
        <f t="array" ref="N8776">IFERROR(INDEX(tblConsorcios[Prazo (meses)],MOD($J8776,ROWS(tblConsorcios[Produto]))+1),"")</f>
        <v>200</v>
      </c>
      <c r="O8776" s="20" cm="1">
        <f t="array" ref="O8776">IFERROR(INDEX(tblConsorcios[Parcela Mensal (R$)],MOD($J8776,ROWS(tblConsorcios[Produto]))+1),"")</f>
        <v>3043.2</v>
      </c>
      <c r="P8776" s="20" t="str" cm="1">
        <f t="array" ref="P8776">IFERROR(INDEX(tblClientes[Dividendo Mensal (R$)],INT($J8776/ROWS(tblConsorcios[Produto]))+1),"")</f>
        <v/>
      </c>
      <c r="Q8776" s="20" t="str">
        <f t="shared" si="412"/>
        <v/>
      </c>
      <c r="R8776">
        <f t="shared" si="413"/>
        <v>0</v>
      </c>
    </row>
    <row r="8777" spans="10:18" x14ac:dyDescent="0.2">
      <c r="J8777">
        <f t="shared" si="411"/>
        <v>8775</v>
      </c>
      <c r="K8777" t="str" cm="1">
        <f t="array" ref="K8777">IFERROR(INDEX(tblClientes[Cliente],INT($J8777/ROWS(tblConsorcios[Produto]))+1),"")</f>
        <v/>
      </c>
      <c r="L8777" t="str" cm="1">
        <f t="array" ref="L8777">IFERROR(INDEX(tblConsorcios[Produto],MOD($J8777,ROWS(tblConsorcios[Produto]))+1),"")</f>
        <v>Imóvel IE450 – 240m</v>
      </c>
      <c r="M8777" s="20" cm="1">
        <f t="array" ref="M8777">IFERROR(INDEX(tblConsorcios[Valor da Carta (R$)],MOD($J8777,ROWS(tblConsorcios[Produto]))+1),"")</f>
        <v>450000</v>
      </c>
      <c r="N8777" s="2" cm="1">
        <f t="array" ref="N8777">IFERROR(INDEX(tblConsorcios[Prazo (meses)],MOD($J8777,ROWS(tblConsorcios[Produto]))+1),"")</f>
        <v>240</v>
      </c>
      <c r="O8777" s="20" cm="1">
        <f t="array" ref="O8777">IFERROR(INDEX(tblConsorcios[Parcela Mensal (R$)],MOD($J8777,ROWS(tblConsorcios[Produto]))+1),"")</f>
        <v>2415</v>
      </c>
      <c r="P8777" s="20" t="str" cm="1">
        <f t="array" ref="P8777">IFERROR(INDEX(tblClientes[Dividendo Mensal (R$)],INT($J8777/ROWS(tblConsorcios[Produto]))+1),"")</f>
        <v/>
      </c>
      <c r="Q8777" s="20" t="str">
        <f t="shared" si="412"/>
        <v/>
      </c>
      <c r="R8777">
        <f t="shared" si="413"/>
        <v>0</v>
      </c>
    </row>
    <row r="8778" spans="10:18" x14ac:dyDescent="0.2">
      <c r="J8778">
        <f t="shared" si="411"/>
        <v>8776</v>
      </c>
      <c r="K8778" t="str" cm="1">
        <f t="array" ref="K8778">IFERROR(INDEX(tblClientes[Cliente],INT($J8778/ROWS(tblConsorcios[Produto]))+1),"")</f>
        <v/>
      </c>
      <c r="L8778" t="str" cm="1">
        <f t="array" ref="L8778">IFERROR(INDEX(tblConsorcios[Produto],MOD($J8778,ROWS(tblConsorcios[Produto]))+1),"")</f>
        <v>Imóvel IE450 – 220m</v>
      </c>
      <c r="M8778" s="20" cm="1">
        <f t="array" ref="M8778">IFERROR(INDEX(tblConsorcios[Valor da Carta (R$)],MOD($J8778,ROWS(tblConsorcios[Produto]))+1),"")</f>
        <v>450000</v>
      </c>
      <c r="N8778" s="2" cm="1">
        <f t="array" ref="N8778">IFERROR(INDEX(tblConsorcios[Prazo (meses)],MOD($J8778,ROWS(tblConsorcios[Produto]))+1),"")</f>
        <v>220</v>
      </c>
      <c r="O8778" s="20" cm="1">
        <f t="array" ref="O8778">IFERROR(INDEX(tblConsorcios[Parcela Mensal (R$)],MOD($J8778,ROWS(tblConsorcios[Produto]))+1),"")</f>
        <v>2614.09</v>
      </c>
      <c r="P8778" s="20" t="str" cm="1">
        <f t="array" ref="P8778">IFERROR(INDEX(tblClientes[Dividendo Mensal (R$)],INT($J8778/ROWS(tblConsorcios[Produto]))+1),"")</f>
        <v/>
      </c>
      <c r="Q8778" s="20" t="str">
        <f t="shared" si="412"/>
        <v/>
      </c>
      <c r="R8778">
        <f t="shared" si="413"/>
        <v>0</v>
      </c>
    </row>
    <row r="8779" spans="10:18" x14ac:dyDescent="0.2">
      <c r="J8779">
        <f t="shared" si="411"/>
        <v>8777</v>
      </c>
      <c r="K8779" t="str" cm="1">
        <f t="array" ref="K8779">IFERROR(INDEX(tblClientes[Cliente],INT($J8779/ROWS(tblConsorcios[Produto]))+1),"")</f>
        <v/>
      </c>
      <c r="L8779" t="str" cm="1">
        <f t="array" ref="L8779">IFERROR(INDEX(tblConsorcios[Produto],MOD($J8779,ROWS(tblConsorcios[Produto]))+1),"")</f>
        <v>Imóvel IE450 – 200m</v>
      </c>
      <c r="M8779" s="20" cm="1">
        <f t="array" ref="M8779">IFERROR(INDEX(tblConsorcios[Valor da Carta (R$)],MOD($J8779,ROWS(tblConsorcios[Produto]))+1),"")</f>
        <v>450000</v>
      </c>
      <c r="N8779" s="2" cm="1">
        <f t="array" ref="N8779">IFERROR(INDEX(tblConsorcios[Prazo (meses)],MOD($J8779,ROWS(tblConsorcios[Produto]))+1),"")</f>
        <v>200</v>
      </c>
      <c r="O8779" s="20" cm="1">
        <f t="array" ref="O8779">IFERROR(INDEX(tblConsorcios[Parcela Mensal (R$)],MOD($J8779,ROWS(tblConsorcios[Produto]))+1),"")</f>
        <v>2853</v>
      </c>
      <c r="P8779" s="20" t="str" cm="1">
        <f t="array" ref="P8779">IFERROR(INDEX(tblClientes[Dividendo Mensal (R$)],INT($J8779/ROWS(tblConsorcios[Produto]))+1),"")</f>
        <v/>
      </c>
      <c r="Q8779" s="20" t="str">
        <f t="shared" si="412"/>
        <v/>
      </c>
      <c r="R8779">
        <f t="shared" si="413"/>
        <v>0</v>
      </c>
    </row>
    <row r="8780" spans="10:18" x14ac:dyDescent="0.2">
      <c r="J8780">
        <f t="shared" si="411"/>
        <v>8778</v>
      </c>
      <c r="K8780" t="str" cm="1">
        <f t="array" ref="K8780">IFERROR(INDEX(tblClientes[Cliente],INT($J8780/ROWS(tblConsorcios[Produto]))+1),"")</f>
        <v/>
      </c>
      <c r="L8780" t="str" cm="1">
        <f t="array" ref="L8780">IFERROR(INDEX(tblConsorcios[Produto],MOD($J8780,ROWS(tblConsorcios[Produto]))+1),"")</f>
        <v>Imóvel IE430 – 240m</v>
      </c>
      <c r="M8780" s="20" cm="1">
        <f t="array" ref="M8780">IFERROR(INDEX(tblConsorcios[Valor da Carta (R$)],MOD($J8780,ROWS(tblConsorcios[Produto]))+1),"")</f>
        <v>430000</v>
      </c>
      <c r="N8780" s="2" cm="1">
        <f t="array" ref="N8780">IFERROR(INDEX(tblConsorcios[Prazo (meses)],MOD($J8780,ROWS(tblConsorcios[Produto]))+1),"")</f>
        <v>240</v>
      </c>
      <c r="O8780" s="20" cm="1">
        <f t="array" ref="O8780">IFERROR(INDEX(tblConsorcios[Parcela Mensal (R$)],MOD($J8780,ROWS(tblConsorcios[Produto]))+1),"")</f>
        <v>2307.67</v>
      </c>
      <c r="P8780" s="20" t="str" cm="1">
        <f t="array" ref="P8780">IFERROR(INDEX(tblClientes[Dividendo Mensal (R$)],INT($J8780/ROWS(tblConsorcios[Produto]))+1),"")</f>
        <v/>
      </c>
      <c r="Q8780" s="20" t="str">
        <f t="shared" si="412"/>
        <v/>
      </c>
      <c r="R8780">
        <f t="shared" si="413"/>
        <v>0</v>
      </c>
    </row>
    <row r="8781" spans="10:18" x14ac:dyDescent="0.2">
      <c r="J8781">
        <f t="shared" si="411"/>
        <v>8779</v>
      </c>
      <c r="K8781" t="str" cm="1">
        <f t="array" ref="K8781">IFERROR(INDEX(tblClientes[Cliente],INT($J8781/ROWS(tblConsorcios[Produto]))+1),"")</f>
        <v/>
      </c>
      <c r="L8781" t="str" cm="1">
        <f t="array" ref="L8781">IFERROR(INDEX(tblConsorcios[Produto],MOD($J8781,ROWS(tblConsorcios[Produto]))+1),"")</f>
        <v>Imóvel IE430 – 220m</v>
      </c>
      <c r="M8781" s="20" cm="1">
        <f t="array" ref="M8781">IFERROR(INDEX(tblConsorcios[Valor da Carta (R$)],MOD($J8781,ROWS(tblConsorcios[Produto]))+1),"")</f>
        <v>430000</v>
      </c>
      <c r="N8781" s="2" cm="1">
        <f t="array" ref="N8781">IFERROR(INDEX(tblConsorcios[Prazo (meses)],MOD($J8781,ROWS(tblConsorcios[Produto]))+1),"")</f>
        <v>220</v>
      </c>
      <c r="O8781" s="20" cm="1">
        <f t="array" ref="O8781">IFERROR(INDEX(tblConsorcios[Parcela Mensal (R$)],MOD($J8781,ROWS(tblConsorcios[Produto]))+1),"")</f>
        <v>2497.91</v>
      </c>
      <c r="P8781" s="20" t="str" cm="1">
        <f t="array" ref="P8781">IFERROR(INDEX(tblClientes[Dividendo Mensal (R$)],INT($J8781/ROWS(tblConsorcios[Produto]))+1),"")</f>
        <v/>
      </c>
      <c r="Q8781" s="20" t="str">
        <f t="shared" si="412"/>
        <v/>
      </c>
      <c r="R8781">
        <f t="shared" si="413"/>
        <v>0</v>
      </c>
    </row>
    <row r="8782" spans="10:18" x14ac:dyDescent="0.2">
      <c r="J8782">
        <f t="shared" si="411"/>
        <v>8780</v>
      </c>
      <c r="K8782" t="str" cm="1">
        <f t="array" ref="K8782">IFERROR(INDEX(tblClientes[Cliente],INT($J8782/ROWS(tblConsorcios[Produto]))+1),"")</f>
        <v/>
      </c>
      <c r="L8782" t="str" cm="1">
        <f t="array" ref="L8782">IFERROR(INDEX(tblConsorcios[Produto],MOD($J8782,ROWS(tblConsorcios[Produto]))+1),"")</f>
        <v>Imóvel IE430 – 200m</v>
      </c>
      <c r="M8782" s="20" cm="1">
        <f t="array" ref="M8782">IFERROR(INDEX(tblConsorcios[Valor da Carta (R$)],MOD($J8782,ROWS(tblConsorcios[Produto]))+1),"")</f>
        <v>430000</v>
      </c>
      <c r="N8782" s="2" cm="1">
        <f t="array" ref="N8782">IFERROR(INDEX(tblConsorcios[Prazo (meses)],MOD($J8782,ROWS(tblConsorcios[Produto]))+1),"")</f>
        <v>200</v>
      </c>
      <c r="O8782" s="20" cm="1">
        <f t="array" ref="O8782">IFERROR(INDEX(tblConsorcios[Parcela Mensal (R$)],MOD($J8782,ROWS(tblConsorcios[Produto]))+1),"")</f>
        <v>2726.2</v>
      </c>
      <c r="P8782" s="20" t="str" cm="1">
        <f t="array" ref="P8782">IFERROR(INDEX(tblClientes[Dividendo Mensal (R$)],INT($J8782/ROWS(tblConsorcios[Produto]))+1),"")</f>
        <v/>
      </c>
      <c r="Q8782" s="20" t="str">
        <f t="shared" si="412"/>
        <v/>
      </c>
      <c r="R8782">
        <f t="shared" si="413"/>
        <v>0</v>
      </c>
    </row>
    <row r="8783" spans="10:18" x14ac:dyDescent="0.2">
      <c r="J8783">
        <f t="shared" si="411"/>
        <v>8781</v>
      </c>
      <c r="K8783" t="str" cm="1">
        <f t="array" ref="K8783">IFERROR(INDEX(tblClientes[Cliente],INT($J8783/ROWS(tblConsorcios[Produto]))+1),"")</f>
        <v/>
      </c>
      <c r="L8783" t="str" cm="1">
        <f t="array" ref="L8783">IFERROR(INDEX(tblConsorcios[Produto],MOD($J8783,ROWS(tblConsorcios[Produto]))+1),"")</f>
        <v>Imóvel IE400 – 240m</v>
      </c>
      <c r="M8783" s="20" cm="1">
        <f t="array" ref="M8783">IFERROR(INDEX(tblConsorcios[Valor da Carta (R$)],MOD($J8783,ROWS(tblConsorcios[Produto]))+1),"")</f>
        <v>400000</v>
      </c>
      <c r="N8783" s="2" cm="1">
        <f t="array" ref="N8783">IFERROR(INDEX(tblConsorcios[Prazo (meses)],MOD($J8783,ROWS(tblConsorcios[Produto]))+1),"")</f>
        <v>240</v>
      </c>
      <c r="O8783" s="20" cm="1">
        <f t="array" ref="O8783">IFERROR(INDEX(tblConsorcios[Parcela Mensal (R$)],MOD($J8783,ROWS(tblConsorcios[Produto]))+1),"")</f>
        <v>2146.67</v>
      </c>
      <c r="P8783" s="20" t="str" cm="1">
        <f t="array" ref="P8783">IFERROR(INDEX(tblClientes[Dividendo Mensal (R$)],INT($J8783/ROWS(tblConsorcios[Produto]))+1),"")</f>
        <v/>
      </c>
      <c r="Q8783" s="20" t="str">
        <f t="shared" si="412"/>
        <v/>
      </c>
      <c r="R8783">
        <f t="shared" si="413"/>
        <v>0</v>
      </c>
    </row>
    <row r="8784" spans="10:18" x14ac:dyDescent="0.2">
      <c r="J8784">
        <f t="shared" si="411"/>
        <v>8782</v>
      </c>
      <c r="K8784" t="str" cm="1">
        <f t="array" ref="K8784">IFERROR(INDEX(tblClientes[Cliente],INT($J8784/ROWS(tblConsorcios[Produto]))+1),"")</f>
        <v/>
      </c>
      <c r="L8784" t="str" cm="1">
        <f t="array" ref="L8784">IFERROR(INDEX(tblConsorcios[Produto],MOD($J8784,ROWS(tblConsorcios[Produto]))+1),"")</f>
        <v>Imóvel IE400 – 220m</v>
      </c>
      <c r="M8784" s="20" cm="1">
        <f t="array" ref="M8784">IFERROR(INDEX(tblConsorcios[Valor da Carta (R$)],MOD($J8784,ROWS(tblConsorcios[Produto]))+1),"")</f>
        <v>400000</v>
      </c>
      <c r="N8784" s="2" cm="1">
        <f t="array" ref="N8784">IFERROR(INDEX(tblConsorcios[Prazo (meses)],MOD($J8784,ROWS(tblConsorcios[Produto]))+1),"")</f>
        <v>220</v>
      </c>
      <c r="O8784" s="20" cm="1">
        <f t="array" ref="O8784">IFERROR(INDEX(tblConsorcios[Parcela Mensal (R$)],MOD($J8784,ROWS(tblConsorcios[Produto]))+1),"")</f>
        <v>2323.64</v>
      </c>
      <c r="P8784" s="20" t="str" cm="1">
        <f t="array" ref="P8784">IFERROR(INDEX(tblClientes[Dividendo Mensal (R$)],INT($J8784/ROWS(tblConsorcios[Produto]))+1),"")</f>
        <v/>
      </c>
      <c r="Q8784" s="20" t="str">
        <f t="shared" si="412"/>
        <v/>
      </c>
      <c r="R8784">
        <f t="shared" si="413"/>
        <v>0</v>
      </c>
    </row>
    <row r="8785" spans="10:18" x14ac:dyDescent="0.2">
      <c r="J8785">
        <f t="shared" si="411"/>
        <v>8783</v>
      </c>
      <c r="K8785" t="str" cm="1">
        <f t="array" ref="K8785">IFERROR(INDEX(tblClientes[Cliente],INT($J8785/ROWS(tblConsorcios[Produto]))+1),"")</f>
        <v/>
      </c>
      <c r="L8785" t="str" cm="1">
        <f t="array" ref="L8785">IFERROR(INDEX(tblConsorcios[Produto],MOD($J8785,ROWS(tblConsorcios[Produto]))+1),"")</f>
        <v>Imóvel IE400 – 200m</v>
      </c>
      <c r="M8785" s="20" cm="1">
        <f t="array" ref="M8785">IFERROR(INDEX(tblConsorcios[Valor da Carta (R$)],MOD($J8785,ROWS(tblConsorcios[Produto]))+1),"")</f>
        <v>400000</v>
      </c>
      <c r="N8785" s="2" cm="1">
        <f t="array" ref="N8785">IFERROR(INDEX(tblConsorcios[Prazo (meses)],MOD($J8785,ROWS(tblConsorcios[Produto]))+1),"")</f>
        <v>200</v>
      </c>
      <c r="O8785" s="20" cm="1">
        <f t="array" ref="O8785">IFERROR(INDEX(tblConsorcios[Parcela Mensal (R$)],MOD($J8785,ROWS(tblConsorcios[Produto]))+1),"")</f>
        <v>2536</v>
      </c>
      <c r="P8785" s="20" t="str" cm="1">
        <f t="array" ref="P8785">IFERROR(INDEX(tblClientes[Dividendo Mensal (R$)],INT($J8785/ROWS(tblConsorcios[Produto]))+1),"")</f>
        <v/>
      </c>
      <c r="Q8785" s="20" t="str">
        <f t="shared" si="412"/>
        <v/>
      </c>
      <c r="R8785">
        <f t="shared" si="413"/>
        <v>0</v>
      </c>
    </row>
    <row r="8786" spans="10:18" x14ac:dyDescent="0.2">
      <c r="J8786">
        <f t="shared" si="411"/>
        <v>8784</v>
      </c>
      <c r="K8786" t="str" cm="1">
        <f t="array" ref="K8786">IFERROR(INDEX(tblClientes[Cliente],INT($J8786/ROWS(tblConsorcios[Produto]))+1),"")</f>
        <v/>
      </c>
      <c r="L8786" t="str" cm="1">
        <f t="array" ref="L8786">IFERROR(INDEX(tblConsorcios[Produto],MOD($J8786,ROWS(tblConsorcios[Produto]))+1),"")</f>
        <v>Imóvel IE380 – 240m</v>
      </c>
      <c r="M8786" s="20" cm="1">
        <f t="array" ref="M8786">IFERROR(INDEX(tblConsorcios[Valor da Carta (R$)],MOD($J8786,ROWS(tblConsorcios[Produto]))+1),"")</f>
        <v>380000</v>
      </c>
      <c r="N8786" s="2" cm="1">
        <f t="array" ref="N8786">IFERROR(INDEX(tblConsorcios[Prazo (meses)],MOD($J8786,ROWS(tblConsorcios[Produto]))+1),"")</f>
        <v>240</v>
      </c>
      <c r="O8786" s="20" cm="1">
        <f t="array" ref="O8786">IFERROR(INDEX(tblConsorcios[Parcela Mensal (R$)],MOD($J8786,ROWS(tblConsorcios[Produto]))+1),"")</f>
        <v>2039.33</v>
      </c>
      <c r="P8786" s="20" t="str" cm="1">
        <f t="array" ref="P8786">IFERROR(INDEX(tblClientes[Dividendo Mensal (R$)],INT($J8786/ROWS(tblConsorcios[Produto]))+1),"")</f>
        <v/>
      </c>
      <c r="Q8786" s="20" t="str">
        <f t="shared" si="412"/>
        <v/>
      </c>
      <c r="R8786">
        <f t="shared" si="413"/>
        <v>0</v>
      </c>
    </row>
    <row r="8787" spans="10:18" x14ac:dyDescent="0.2">
      <c r="J8787">
        <f t="shared" si="411"/>
        <v>8785</v>
      </c>
      <c r="K8787" t="str" cm="1">
        <f t="array" ref="K8787">IFERROR(INDEX(tblClientes[Cliente],INT($J8787/ROWS(tblConsorcios[Produto]))+1),"")</f>
        <v/>
      </c>
      <c r="L8787" t="str" cm="1">
        <f t="array" ref="L8787">IFERROR(INDEX(tblConsorcios[Produto],MOD($J8787,ROWS(tblConsorcios[Produto]))+1),"")</f>
        <v>Imóvel IE380 – 220m</v>
      </c>
      <c r="M8787" s="20" cm="1">
        <f t="array" ref="M8787">IFERROR(INDEX(tblConsorcios[Valor da Carta (R$)],MOD($J8787,ROWS(tblConsorcios[Produto]))+1),"")</f>
        <v>380000</v>
      </c>
      <c r="N8787" s="2" cm="1">
        <f t="array" ref="N8787">IFERROR(INDEX(tblConsorcios[Prazo (meses)],MOD($J8787,ROWS(tblConsorcios[Produto]))+1),"")</f>
        <v>220</v>
      </c>
      <c r="O8787" s="20" cm="1">
        <f t="array" ref="O8787">IFERROR(INDEX(tblConsorcios[Parcela Mensal (R$)],MOD($J8787,ROWS(tblConsorcios[Produto]))+1),"")</f>
        <v>2207.4499999999998</v>
      </c>
      <c r="P8787" s="20" t="str" cm="1">
        <f t="array" ref="P8787">IFERROR(INDEX(tblClientes[Dividendo Mensal (R$)],INT($J8787/ROWS(tblConsorcios[Produto]))+1),"")</f>
        <v/>
      </c>
      <c r="Q8787" s="20" t="str">
        <f t="shared" si="412"/>
        <v/>
      </c>
      <c r="R8787">
        <f t="shared" si="413"/>
        <v>0</v>
      </c>
    </row>
    <row r="8788" spans="10:18" x14ac:dyDescent="0.2">
      <c r="J8788">
        <f t="shared" si="411"/>
        <v>8786</v>
      </c>
      <c r="K8788" t="str" cm="1">
        <f t="array" ref="K8788">IFERROR(INDEX(tblClientes[Cliente],INT($J8788/ROWS(tblConsorcios[Produto]))+1),"")</f>
        <v/>
      </c>
      <c r="L8788" t="str" cm="1">
        <f t="array" ref="L8788">IFERROR(INDEX(tblConsorcios[Produto],MOD($J8788,ROWS(tblConsorcios[Produto]))+1),"")</f>
        <v>Imóvel IE380 – 200m</v>
      </c>
      <c r="M8788" s="20" cm="1">
        <f t="array" ref="M8788">IFERROR(INDEX(tblConsorcios[Valor da Carta (R$)],MOD($J8788,ROWS(tblConsorcios[Produto]))+1),"")</f>
        <v>380000</v>
      </c>
      <c r="N8788" s="2" cm="1">
        <f t="array" ref="N8788">IFERROR(INDEX(tblConsorcios[Prazo (meses)],MOD($J8788,ROWS(tblConsorcios[Produto]))+1),"")</f>
        <v>200</v>
      </c>
      <c r="O8788" s="20" cm="1">
        <f t="array" ref="O8788">IFERROR(INDEX(tblConsorcios[Parcela Mensal (R$)],MOD($J8788,ROWS(tblConsorcios[Produto]))+1),"")</f>
        <v>2409.1999999999998</v>
      </c>
      <c r="P8788" s="20" t="str" cm="1">
        <f t="array" ref="P8788">IFERROR(INDEX(tblClientes[Dividendo Mensal (R$)],INT($J8788/ROWS(tblConsorcios[Produto]))+1),"")</f>
        <v/>
      </c>
      <c r="Q8788" s="20" t="str">
        <f t="shared" si="412"/>
        <v/>
      </c>
      <c r="R8788">
        <f t="shared" si="413"/>
        <v>0</v>
      </c>
    </row>
    <row r="8789" spans="10:18" x14ac:dyDescent="0.2">
      <c r="J8789">
        <f t="shared" si="411"/>
        <v>8787</v>
      </c>
      <c r="K8789" t="str" cm="1">
        <f t="array" ref="K8789">IFERROR(INDEX(tblClientes[Cliente],INT($J8789/ROWS(tblConsorcios[Produto]))+1),"")</f>
        <v/>
      </c>
      <c r="L8789" t="str" cm="1">
        <f t="array" ref="L8789">IFERROR(INDEX(tblConsorcios[Produto],MOD($J8789,ROWS(tblConsorcios[Produto]))+1),"")</f>
        <v>Imóvel IE350 – 240m</v>
      </c>
      <c r="M8789" s="20" cm="1">
        <f t="array" ref="M8789">IFERROR(INDEX(tblConsorcios[Valor da Carta (R$)],MOD($J8789,ROWS(tblConsorcios[Produto]))+1),"")</f>
        <v>350000</v>
      </c>
      <c r="N8789" s="2" cm="1">
        <f t="array" ref="N8789">IFERROR(INDEX(tblConsorcios[Prazo (meses)],MOD($J8789,ROWS(tblConsorcios[Produto]))+1),"")</f>
        <v>240</v>
      </c>
      <c r="O8789" s="20" cm="1">
        <f t="array" ref="O8789">IFERROR(INDEX(tblConsorcios[Parcela Mensal (R$)],MOD($J8789,ROWS(tblConsorcios[Produto]))+1),"")</f>
        <v>1878.33</v>
      </c>
      <c r="P8789" s="20" t="str" cm="1">
        <f t="array" ref="P8789">IFERROR(INDEX(tblClientes[Dividendo Mensal (R$)],INT($J8789/ROWS(tblConsorcios[Produto]))+1),"")</f>
        <v/>
      </c>
      <c r="Q8789" s="20" t="str">
        <f t="shared" si="412"/>
        <v/>
      </c>
      <c r="R8789">
        <f t="shared" si="413"/>
        <v>0</v>
      </c>
    </row>
    <row r="8790" spans="10:18" x14ac:dyDescent="0.2">
      <c r="J8790">
        <f t="shared" si="411"/>
        <v>8788</v>
      </c>
      <c r="K8790" t="str" cm="1">
        <f t="array" ref="K8790">IFERROR(INDEX(tblClientes[Cliente],INT($J8790/ROWS(tblConsorcios[Produto]))+1),"")</f>
        <v/>
      </c>
      <c r="L8790" t="str" cm="1">
        <f t="array" ref="L8790">IFERROR(INDEX(tblConsorcios[Produto],MOD($J8790,ROWS(tblConsorcios[Produto]))+1),"")</f>
        <v>Imóvel IE350 – 220m</v>
      </c>
      <c r="M8790" s="20" cm="1">
        <f t="array" ref="M8790">IFERROR(INDEX(tblConsorcios[Valor da Carta (R$)],MOD($J8790,ROWS(tblConsorcios[Produto]))+1),"")</f>
        <v>350000</v>
      </c>
      <c r="N8790" s="2" cm="1">
        <f t="array" ref="N8790">IFERROR(INDEX(tblConsorcios[Prazo (meses)],MOD($J8790,ROWS(tblConsorcios[Produto]))+1),"")</f>
        <v>220</v>
      </c>
      <c r="O8790" s="20" cm="1">
        <f t="array" ref="O8790">IFERROR(INDEX(tblConsorcios[Parcela Mensal (R$)],MOD($J8790,ROWS(tblConsorcios[Produto]))+1),"")</f>
        <v>2033.18</v>
      </c>
      <c r="P8790" s="20" t="str" cm="1">
        <f t="array" ref="P8790">IFERROR(INDEX(tblClientes[Dividendo Mensal (R$)],INT($J8790/ROWS(tblConsorcios[Produto]))+1),"")</f>
        <v/>
      </c>
      <c r="Q8790" s="20" t="str">
        <f t="shared" si="412"/>
        <v/>
      </c>
      <c r="R8790">
        <f t="shared" si="413"/>
        <v>0</v>
      </c>
    </row>
    <row r="8791" spans="10:18" x14ac:dyDescent="0.2">
      <c r="J8791">
        <f t="shared" si="411"/>
        <v>8789</v>
      </c>
      <c r="K8791" t="str" cm="1">
        <f t="array" ref="K8791">IFERROR(INDEX(tblClientes[Cliente],INT($J8791/ROWS(tblConsorcios[Produto]))+1),"")</f>
        <v/>
      </c>
      <c r="L8791" t="str" cm="1">
        <f t="array" ref="L8791">IFERROR(INDEX(tblConsorcios[Produto],MOD($J8791,ROWS(tblConsorcios[Produto]))+1),"")</f>
        <v>Imóvel IE350 – 200m</v>
      </c>
      <c r="M8791" s="20" cm="1">
        <f t="array" ref="M8791">IFERROR(INDEX(tblConsorcios[Valor da Carta (R$)],MOD($J8791,ROWS(tblConsorcios[Produto]))+1),"")</f>
        <v>350000</v>
      </c>
      <c r="N8791" s="2" cm="1">
        <f t="array" ref="N8791">IFERROR(INDEX(tblConsorcios[Prazo (meses)],MOD($J8791,ROWS(tblConsorcios[Produto]))+1),"")</f>
        <v>200</v>
      </c>
      <c r="O8791" s="20" cm="1">
        <f t="array" ref="O8791">IFERROR(INDEX(tblConsorcios[Parcela Mensal (R$)],MOD($J8791,ROWS(tblConsorcios[Produto]))+1),"")</f>
        <v>2219</v>
      </c>
      <c r="P8791" s="20" t="str" cm="1">
        <f t="array" ref="P8791">IFERROR(INDEX(tblClientes[Dividendo Mensal (R$)],INT($J8791/ROWS(tblConsorcios[Produto]))+1),"")</f>
        <v/>
      </c>
      <c r="Q8791" s="20" t="str">
        <f t="shared" si="412"/>
        <v/>
      </c>
      <c r="R8791">
        <f t="shared" si="413"/>
        <v>0</v>
      </c>
    </row>
    <row r="8792" spans="10:18" x14ac:dyDescent="0.2">
      <c r="J8792">
        <f t="shared" si="411"/>
        <v>8790</v>
      </c>
      <c r="K8792" t="str" cm="1">
        <f t="array" ref="K8792">IFERROR(INDEX(tblClientes[Cliente],INT($J8792/ROWS(tblConsorcios[Produto]))+1),"")</f>
        <v/>
      </c>
      <c r="L8792" t="str" cm="1">
        <f t="array" ref="L8792">IFERROR(INDEX(tblConsorcios[Produto],MOD($J8792,ROWS(tblConsorcios[Produto]))+1),"")</f>
        <v>Imóvel IE330 – 240m</v>
      </c>
      <c r="M8792" s="20" cm="1">
        <f t="array" ref="M8792">IFERROR(INDEX(tblConsorcios[Valor da Carta (R$)],MOD($J8792,ROWS(tblConsorcios[Produto]))+1),"")</f>
        <v>330000</v>
      </c>
      <c r="N8792" s="2" cm="1">
        <f t="array" ref="N8792">IFERROR(INDEX(tblConsorcios[Prazo (meses)],MOD($J8792,ROWS(tblConsorcios[Produto]))+1),"")</f>
        <v>240</v>
      </c>
      <c r="O8792" s="20" cm="1">
        <f t="array" ref="O8792">IFERROR(INDEX(tblConsorcios[Parcela Mensal (R$)],MOD($J8792,ROWS(tblConsorcios[Produto]))+1),"")</f>
        <v>1771</v>
      </c>
      <c r="P8792" s="20" t="str" cm="1">
        <f t="array" ref="P8792">IFERROR(INDEX(tblClientes[Dividendo Mensal (R$)],INT($J8792/ROWS(tblConsorcios[Produto]))+1),"")</f>
        <v/>
      </c>
      <c r="Q8792" s="20" t="str">
        <f t="shared" si="412"/>
        <v/>
      </c>
      <c r="R8792">
        <f t="shared" si="413"/>
        <v>0</v>
      </c>
    </row>
    <row r="8793" spans="10:18" x14ac:dyDescent="0.2">
      <c r="J8793">
        <f t="shared" si="411"/>
        <v>8791</v>
      </c>
      <c r="K8793" t="str" cm="1">
        <f t="array" ref="K8793">IFERROR(INDEX(tblClientes[Cliente],INT($J8793/ROWS(tblConsorcios[Produto]))+1),"")</f>
        <v/>
      </c>
      <c r="L8793" t="str" cm="1">
        <f t="array" ref="L8793">IFERROR(INDEX(tblConsorcios[Produto],MOD($J8793,ROWS(tblConsorcios[Produto]))+1),"")</f>
        <v>Imóvel IE330 – 220m</v>
      </c>
      <c r="M8793" s="20" cm="1">
        <f t="array" ref="M8793">IFERROR(INDEX(tblConsorcios[Valor da Carta (R$)],MOD($J8793,ROWS(tblConsorcios[Produto]))+1),"")</f>
        <v>330000</v>
      </c>
      <c r="N8793" s="2" cm="1">
        <f t="array" ref="N8793">IFERROR(INDEX(tblConsorcios[Prazo (meses)],MOD($J8793,ROWS(tblConsorcios[Produto]))+1),"")</f>
        <v>220</v>
      </c>
      <c r="O8793" s="20" cm="1">
        <f t="array" ref="O8793">IFERROR(INDEX(tblConsorcios[Parcela Mensal (R$)],MOD($J8793,ROWS(tblConsorcios[Produto]))+1),"")</f>
        <v>1917</v>
      </c>
      <c r="P8793" s="20" t="str" cm="1">
        <f t="array" ref="P8793">IFERROR(INDEX(tblClientes[Dividendo Mensal (R$)],INT($J8793/ROWS(tblConsorcios[Produto]))+1),"")</f>
        <v/>
      </c>
      <c r="Q8793" s="20" t="str">
        <f t="shared" si="412"/>
        <v/>
      </c>
      <c r="R8793">
        <f t="shared" si="413"/>
        <v>0</v>
      </c>
    </row>
    <row r="8794" spans="10:18" x14ac:dyDescent="0.2">
      <c r="J8794">
        <f t="shared" si="411"/>
        <v>8792</v>
      </c>
      <c r="K8794" t="str" cm="1">
        <f t="array" ref="K8794">IFERROR(INDEX(tblClientes[Cliente],INT($J8794/ROWS(tblConsorcios[Produto]))+1),"")</f>
        <v/>
      </c>
      <c r="L8794" t="str" cm="1">
        <f t="array" ref="L8794">IFERROR(INDEX(tblConsorcios[Produto],MOD($J8794,ROWS(tblConsorcios[Produto]))+1),"")</f>
        <v>Imóvel IE330 – 200m</v>
      </c>
      <c r="M8794" s="20" cm="1">
        <f t="array" ref="M8794">IFERROR(INDEX(tblConsorcios[Valor da Carta (R$)],MOD($J8794,ROWS(tblConsorcios[Produto]))+1),"")</f>
        <v>330000</v>
      </c>
      <c r="N8794" s="2" cm="1">
        <f t="array" ref="N8794">IFERROR(INDEX(tblConsorcios[Prazo (meses)],MOD($J8794,ROWS(tblConsorcios[Produto]))+1),"")</f>
        <v>200</v>
      </c>
      <c r="O8794" s="20" cm="1">
        <f t="array" ref="O8794">IFERROR(INDEX(tblConsorcios[Parcela Mensal (R$)],MOD($J8794,ROWS(tblConsorcios[Produto]))+1),"")</f>
        <v>2092.1999999999998</v>
      </c>
      <c r="P8794" s="20" t="str" cm="1">
        <f t="array" ref="P8794">IFERROR(INDEX(tblClientes[Dividendo Mensal (R$)],INT($J8794/ROWS(tblConsorcios[Produto]))+1),"")</f>
        <v/>
      </c>
      <c r="Q8794" s="20" t="str">
        <f t="shared" si="412"/>
        <v/>
      </c>
      <c r="R8794">
        <f t="shared" si="413"/>
        <v>0</v>
      </c>
    </row>
    <row r="8795" spans="10:18" x14ac:dyDescent="0.2">
      <c r="J8795">
        <f t="shared" si="411"/>
        <v>8793</v>
      </c>
      <c r="K8795" t="str" cm="1">
        <f t="array" ref="K8795">IFERROR(INDEX(tblClientes[Cliente],INT($J8795/ROWS(tblConsorcios[Produto]))+1),"")</f>
        <v/>
      </c>
      <c r="L8795" t="str" cm="1">
        <f t="array" ref="L8795">IFERROR(INDEX(tblConsorcios[Produto],MOD($J8795,ROWS(tblConsorcios[Produto]))+1),"")</f>
        <v>Imóvel IE300 – 240m</v>
      </c>
      <c r="M8795" s="20" cm="1">
        <f t="array" ref="M8795">IFERROR(INDEX(tblConsorcios[Valor da Carta (R$)],MOD($J8795,ROWS(tblConsorcios[Produto]))+1),"")</f>
        <v>300000</v>
      </c>
      <c r="N8795" s="2" cm="1">
        <f t="array" ref="N8795">IFERROR(INDEX(tblConsorcios[Prazo (meses)],MOD($J8795,ROWS(tblConsorcios[Produto]))+1),"")</f>
        <v>240</v>
      </c>
      <c r="O8795" s="20" cm="1">
        <f t="array" ref="O8795">IFERROR(INDEX(tblConsorcios[Parcela Mensal (R$)],MOD($J8795,ROWS(tblConsorcios[Produto]))+1),"")</f>
        <v>1610</v>
      </c>
      <c r="P8795" s="20" t="str" cm="1">
        <f t="array" ref="P8795">IFERROR(INDEX(tblClientes[Dividendo Mensal (R$)],INT($J8795/ROWS(tblConsorcios[Produto]))+1),"")</f>
        <v/>
      </c>
      <c r="Q8795" s="20" t="str">
        <f t="shared" si="412"/>
        <v/>
      </c>
      <c r="R8795">
        <f t="shared" si="413"/>
        <v>0</v>
      </c>
    </row>
    <row r="8796" spans="10:18" x14ac:dyDescent="0.2">
      <c r="J8796">
        <f t="shared" si="411"/>
        <v>8794</v>
      </c>
      <c r="K8796" t="str" cm="1">
        <f t="array" ref="K8796">IFERROR(INDEX(tblClientes[Cliente],INT($J8796/ROWS(tblConsorcios[Produto]))+1),"")</f>
        <v/>
      </c>
      <c r="L8796" t="str" cm="1">
        <f t="array" ref="L8796">IFERROR(INDEX(tblConsorcios[Produto],MOD($J8796,ROWS(tblConsorcios[Produto]))+1),"")</f>
        <v>Imóvel IE300 – 220m</v>
      </c>
      <c r="M8796" s="20" cm="1">
        <f t="array" ref="M8796">IFERROR(INDEX(tblConsorcios[Valor da Carta (R$)],MOD($J8796,ROWS(tblConsorcios[Produto]))+1),"")</f>
        <v>300000</v>
      </c>
      <c r="N8796" s="2" cm="1">
        <f t="array" ref="N8796">IFERROR(INDEX(tblConsorcios[Prazo (meses)],MOD($J8796,ROWS(tblConsorcios[Produto]))+1),"")</f>
        <v>220</v>
      </c>
      <c r="O8796" s="20" cm="1">
        <f t="array" ref="O8796">IFERROR(INDEX(tblConsorcios[Parcela Mensal (R$)],MOD($J8796,ROWS(tblConsorcios[Produto]))+1),"")</f>
        <v>1742.73</v>
      </c>
      <c r="P8796" s="20" t="str" cm="1">
        <f t="array" ref="P8796">IFERROR(INDEX(tblClientes[Dividendo Mensal (R$)],INT($J8796/ROWS(tblConsorcios[Produto]))+1),"")</f>
        <v/>
      </c>
      <c r="Q8796" s="20" t="str">
        <f t="shared" si="412"/>
        <v/>
      </c>
      <c r="R8796">
        <f t="shared" si="413"/>
        <v>0</v>
      </c>
    </row>
    <row r="8797" spans="10:18" x14ac:dyDescent="0.2">
      <c r="J8797">
        <f t="shared" si="411"/>
        <v>8795</v>
      </c>
      <c r="K8797" t="str" cm="1">
        <f t="array" ref="K8797">IFERROR(INDEX(tblClientes[Cliente],INT($J8797/ROWS(tblConsorcios[Produto]))+1),"")</f>
        <v/>
      </c>
      <c r="L8797" t="str" cm="1">
        <f t="array" ref="L8797">IFERROR(INDEX(tblConsorcios[Produto],MOD($J8797,ROWS(tblConsorcios[Produto]))+1),"")</f>
        <v>Imóvel IE300 – 200m</v>
      </c>
      <c r="M8797" s="20" cm="1">
        <f t="array" ref="M8797">IFERROR(INDEX(tblConsorcios[Valor da Carta (R$)],MOD($J8797,ROWS(tblConsorcios[Produto]))+1),"")</f>
        <v>300000</v>
      </c>
      <c r="N8797" s="2" cm="1">
        <f t="array" ref="N8797">IFERROR(INDEX(tblConsorcios[Prazo (meses)],MOD($J8797,ROWS(tblConsorcios[Produto]))+1),"")</f>
        <v>200</v>
      </c>
      <c r="O8797" s="20" cm="1">
        <f t="array" ref="O8797">IFERROR(INDEX(tblConsorcios[Parcela Mensal (R$)],MOD($J8797,ROWS(tblConsorcios[Produto]))+1),"")</f>
        <v>1902</v>
      </c>
      <c r="P8797" s="20" t="str" cm="1">
        <f t="array" ref="P8797">IFERROR(INDEX(tblClientes[Dividendo Mensal (R$)],INT($J8797/ROWS(tblConsorcios[Produto]))+1),"")</f>
        <v/>
      </c>
      <c r="Q8797" s="20" t="str">
        <f t="shared" si="412"/>
        <v/>
      </c>
      <c r="R8797">
        <f t="shared" si="413"/>
        <v>0</v>
      </c>
    </row>
    <row r="8798" spans="10:18" x14ac:dyDescent="0.2">
      <c r="J8798">
        <f t="shared" si="411"/>
        <v>8796</v>
      </c>
      <c r="K8798" t="str" cm="1">
        <f t="array" ref="K8798">IFERROR(INDEX(tblClientes[Cliente],INT($J8798/ROWS(tblConsorcios[Produto]))+1),"")</f>
        <v/>
      </c>
      <c r="L8798" t="str" cm="1">
        <f t="array" ref="L8798">IFERROR(INDEX(tblConsorcios[Produto],MOD($J8798,ROWS(tblConsorcios[Produto]))+1),"")</f>
        <v>Imóvel IE240 – 240m</v>
      </c>
      <c r="M8798" s="20" cm="1">
        <f t="array" ref="M8798">IFERROR(INDEX(tblConsorcios[Valor da Carta (R$)],MOD($J8798,ROWS(tblConsorcios[Produto]))+1),"")</f>
        <v>240000</v>
      </c>
      <c r="N8798" s="2" cm="1">
        <f t="array" ref="N8798">IFERROR(INDEX(tblConsorcios[Prazo (meses)],MOD($J8798,ROWS(tblConsorcios[Produto]))+1),"")</f>
        <v>240</v>
      </c>
      <c r="O8798" s="20" cm="1">
        <f t="array" ref="O8798">IFERROR(INDEX(tblConsorcios[Parcela Mensal (R$)],MOD($J8798,ROWS(tblConsorcios[Produto]))+1),"")</f>
        <v>1288</v>
      </c>
      <c r="P8798" s="20" t="str" cm="1">
        <f t="array" ref="P8798">IFERROR(INDEX(tblClientes[Dividendo Mensal (R$)],INT($J8798/ROWS(tblConsorcios[Produto]))+1),"")</f>
        <v/>
      </c>
      <c r="Q8798" s="20" t="str">
        <f t="shared" si="412"/>
        <v/>
      </c>
      <c r="R8798">
        <f t="shared" si="413"/>
        <v>0</v>
      </c>
    </row>
    <row r="8799" spans="10:18" x14ac:dyDescent="0.2">
      <c r="J8799">
        <f t="shared" si="411"/>
        <v>8797</v>
      </c>
      <c r="K8799" t="str" cm="1">
        <f t="array" ref="K8799">IFERROR(INDEX(tblClientes[Cliente],INT($J8799/ROWS(tblConsorcios[Produto]))+1),"")</f>
        <v/>
      </c>
      <c r="L8799" t="str" cm="1">
        <f t="array" ref="L8799">IFERROR(INDEX(tblConsorcios[Produto],MOD($J8799,ROWS(tblConsorcios[Produto]))+1),"")</f>
        <v>Imóvel IE240 – 220m</v>
      </c>
      <c r="M8799" s="20" cm="1">
        <f t="array" ref="M8799">IFERROR(INDEX(tblConsorcios[Valor da Carta (R$)],MOD($J8799,ROWS(tblConsorcios[Produto]))+1),"")</f>
        <v>240000</v>
      </c>
      <c r="N8799" s="2" cm="1">
        <f t="array" ref="N8799">IFERROR(INDEX(tblConsorcios[Prazo (meses)],MOD($J8799,ROWS(tblConsorcios[Produto]))+1),"")</f>
        <v>220</v>
      </c>
      <c r="O8799" s="20" cm="1">
        <f t="array" ref="O8799">IFERROR(INDEX(tblConsorcios[Parcela Mensal (R$)],MOD($J8799,ROWS(tblConsorcios[Produto]))+1),"")</f>
        <v>1394.18</v>
      </c>
      <c r="P8799" s="20" t="str" cm="1">
        <f t="array" ref="P8799">IFERROR(INDEX(tblClientes[Dividendo Mensal (R$)],INT($J8799/ROWS(tblConsorcios[Produto]))+1),"")</f>
        <v/>
      </c>
      <c r="Q8799" s="20" t="str">
        <f t="shared" si="412"/>
        <v/>
      </c>
      <c r="R8799">
        <f t="shared" si="413"/>
        <v>0</v>
      </c>
    </row>
    <row r="8800" spans="10:18" x14ac:dyDescent="0.2">
      <c r="J8800">
        <f t="shared" si="411"/>
        <v>8798</v>
      </c>
      <c r="K8800" t="str" cm="1">
        <f t="array" ref="K8800">IFERROR(INDEX(tblClientes[Cliente],INT($J8800/ROWS(tblConsorcios[Produto]))+1),"")</f>
        <v/>
      </c>
      <c r="L8800" t="str" cm="1">
        <f t="array" ref="L8800">IFERROR(INDEX(tblConsorcios[Produto],MOD($J8800,ROWS(tblConsorcios[Produto]))+1),"")</f>
        <v>Imóvel IE240 – 200m</v>
      </c>
      <c r="M8800" s="20" cm="1">
        <f t="array" ref="M8800">IFERROR(INDEX(tblConsorcios[Valor da Carta (R$)],MOD($J8800,ROWS(tblConsorcios[Produto]))+1),"")</f>
        <v>240000</v>
      </c>
      <c r="N8800" s="2" cm="1">
        <f t="array" ref="N8800">IFERROR(INDEX(tblConsorcios[Prazo (meses)],MOD($J8800,ROWS(tblConsorcios[Produto]))+1),"")</f>
        <v>200</v>
      </c>
      <c r="O8800" s="20" cm="1">
        <f t="array" ref="O8800">IFERROR(INDEX(tblConsorcios[Parcela Mensal (R$)],MOD($J8800,ROWS(tblConsorcios[Produto]))+1),"")</f>
        <v>1521.6</v>
      </c>
      <c r="P8800" s="20" t="str" cm="1">
        <f t="array" ref="P8800">IFERROR(INDEX(tblClientes[Dividendo Mensal (R$)],INT($J8800/ROWS(tblConsorcios[Produto]))+1),"")</f>
        <v/>
      </c>
      <c r="Q8800" s="20" t="str">
        <f t="shared" si="412"/>
        <v/>
      </c>
      <c r="R8800">
        <f t="shared" si="413"/>
        <v>0</v>
      </c>
    </row>
    <row r="8801" spans="10:18" x14ac:dyDescent="0.2">
      <c r="J8801">
        <f t="shared" si="411"/>
        <v>8799</v>
      </c>
      <c r="K8801" t="str" cm="1">
        <f t="array" ref="K8801">IFERROR(INDEX(tblClientes[Cliente],INT($J8801/ROWS(tblConsorcios[Produto]))+1),"")</f>
        <v/>
      </c>
      <c r="L8801" t="str" cm="1">
        <f t="array" ref="L8801">IFERROR(INDEX(tblConsorcios[Produto],MOD($J8801,ROWS(tblConsorcios[Produto]))+1),"")</f>
        <v>Imóvel IE230 – 240m</v>
      </c>
      <c r="M8801" s="20" cm="1">
        <f t="array" ref="M8801">IFERROR(INDEX(tblConsorcios[Valor da Carta (R$)],MOD($J8801,ROWS(tblConsorcios[Produto]))+1),"")</f>
        <v>230000</v>
      </c>
      <c r="N8801" s="2" cm="1">
        <f t="array" ref="N8801">IFERROR(INDEX(tblConsorcios[Prazo (meses)],MOD($J8801,ROWS(tblConsorcios[Produto]))+1),"")</f>
        <v>240</v>
      </c>
      <c r="O8801" s="20" cm="1">
        <f t="array" ref="O8801">IFERROR(INDEX(tblConsorcios[Parcela Mensal (R$)],MOD($J8801,ROWS(tblConsorcios[Produto]))+1),"")</f>
        <v>1234.33</v>
      </c>
      <c r="P8801" s="20" t="str" cm="1">
        <f t="array" ref="P8801">IFERROR(INDEX(tblClientes[Dividendo Mensal (R$)],INT($J8801/ROWS(tblConsorcios[Produto]))+1),"")</f>
        <v/>
      </c>
      <c r="Q8801" s="20" t="str">
        <f t="shared" si="412"/>
        <v/>
      </c>
      <c r="R8801">
        <f t="shared" si="413"/>
        <v>0</v>
      </c>
    </row>
    <row r="8802" spans="10:18" x14ac:dyDescent="0.2">
      <c r="J8802">
        <f t="shared" si="411"/>
        <v>8800</v>
      </c>
      <c r="K8802" t="str" cm="1">
        <f t="array" ref="K8802">IFERROR(INDEX(tblClientes[Cliente],INT($J8802/ROWS(tblConsorcios[Produto]))+1),"")</f>
        <v/>
      </c>
      <c r="L8802" t="str" cm="1">
        <f t="array" ref="L8802">IFERROR(INDEX(tblConsorcios[Produto],MOD($J8802,ROWS(tblConsorcios[Produto]))+1),"")</f>
        <v>Imóvel IE230 – 220m</v>
      </c>
      <c r="M8802" s="20" cm="1">
        <f t="array" ref="M8802">IFERROR(INDEX(tblConsorcios[Valor da Carta (R$)],MOD($J8802,ROWS(tblConsorcios[Produto]))+1),"")</f>
        <v>230000</v>
      </c>
      <c r="N8802" s="2" cm="1">
        <f t="array" ref="N8802">IFERROR(INDEX(tblConsorcios[Prazo (meses)],MOD($J8802,ROWS(tblConsorcios[Produto]))+1),"")</f>
        <v>220</v>
      </c>
      <c r="O8802" s="20" cm="1">
        <f t="array" ref="O8802">IFERROR(INDEX(tblConsorcios[Parcela Mensal (R$)],MOD($J8802,ROWS(tblConsorcios[Produto]))+1),"")</f>
        <v>1336.09</v>
      </c>
      <c r="P8802" s="20" t="str" cm="1">
        <f t="array" ref="P8802">IFERROR(INDEX(tblClientes[Dividendo Mensal (R$)],INT($J8802/ROWS(tblConsorcios[Produto]))+1),"")</f>
        <v/>
      </c>
      <c r="Q8802" s="20" t="str">
        <f t="shared" si="412"/>
        <v/>
      </c>
      <c r="R8802">
        <f t="shared" si="413"/>
        <v>0</v>
      </c>
    </row>
    <row r="8803" spans="10:18" x14ac:dyDescent="0.2">
      <c r="J8803">
        <f t="shared" si="411"/>
        <v>8801</v>
      </c>
      <c r="K8803" t="str" cm="1">
        <f t="array" ref="K8803">IFERROR(INDEX(tblClientes[Cliente],INT($J8803/ROWS(tblConsorcios[Produto]))+1),"")</f>
        <v/>
      </c>
      <c r="L8803" t="str" cm="1">
        <f t="array" ref="L8803">IFERROR(INDEX(tblConsorcios[Produto],MOD($J8803,ROWS(tblConsorcios[Produto]))+1),"")</f>
        <v>Imóvel IE230 – 200m</v>
      </c>
      <c r="M8803" s="20" cm="1">
        <f t="array" ref="M8803">IFERROR(INDEX(tblConsorcios[Valor da Carta (R$)],MOD($J8803,ROWS(tblConsorcios[Produto]))+1),"")</f>
        <v>230000</v>
      </c>
      <c r="N8803" s="2" cm="1">
        <f t="array" ref="N8803">IFERROR(INDEX(tblConsorcios[Prazo (meses)],MOD($J8803,ROWS(tblConsorcios[Produto]))+1),"")</f>
        <v>200</v>
      </c>
      <c r="O8803" s="20" cm="1">
        <f t="array" ref="O8803">IFERROR(INDEX(tblConsorcios[Parcela Mensal (R$)],MOD($J8803,ROWS(tblConsorcios[Produto]))+1),"")</f>
        <v>1458.2</v>
      </c>
      <c r="P8803" s="20" t="str" cm="1">
        <f t="array" ref="P8803">IFERROR(INDEX(tblClientes[Dividendo Mensal (R$)],INT($J8803/ROWS(tblConsorcios[Produto]))+1),"")</f>
        <v/>
      </c>
      <c r="Q8803" s="20" t="str">
        <f t="shared" si="412"/>
        <v/>
      </c>
      <c r="R8803">
        <f t="shared" si="413"/>
        <v>0</v>
      </c>
    </row>
    <row r="8804" spans="10:18" x14ac:dyDescent="0.2">
      <c r="J8804">
        <f t="shared" si="411"/>
        <v>8802</v>
      </c>
      <c r="K8804" t="str" cm="1">
        <f t="array" ref="K8804">IFERROR(INDEX(tblClientes[Cliente],INT($J8804/ROWS(tblConsorcios[Produto]))+1),"")</f>
        <v/>
      </c>
      <c r="L8804" t="str" cm="1">
        <f t="array" ref="L8804">IFERROR(INDEX(tblConsorcios[Produto],MOD($J8804,ROWS(tblConsorcios[Produto]))+1),"")</f>
        <v>Imóvel IE220 – 240m</v>
      </c>
      <c r="M8804" s="20" cm="1">
        <f t="array" ref="M8804">IFERROR(INDEX(tblConsorcios[Valor da Carta (R$)],MOD($J8804,ROWS(tblConsorcios[Produto]))+1),"")</f>
        <v>220000</v>
      </c>
      <c r="N8804" s="2" cm="1">
        <f t="array" ref="N8804">IFERROR(INDEX(tblConsorcios[Prazo (meses)],MOD($J8804,ROWS(tblConsorcios[Produto]))+1),"")</f>
        <v>240</v>
      </c>
      <c r="O8804" s="20" cm="1">
        <f t="array" ref="O8804">IFERROR(INDEX(tblConsorcios[Parcela Mensal (R$)],MOD($J8804,ROWS(tblConsorcios[Produto]))+1),"")</f>
        <v>1180.67</v>
      </c>
      <c r="P8804" s="20" t="str" cm="1">
        <f t="array" ref="P8804">IFERROR(INDEX(tblClientes[Dividendo Mensal (R$)],INT($J8804/ROWS(tblConsorcios[Produto]))+1),"")</f>
        <v/>
      </c>
      <c r="Q8804" s="20" t="str">
        <f t="shared" si="412"/>
        <v/>
      </c>
      <c r="R8804">
        <f t="shared" si="413"/>
        <v>0</v>
      </c>
    </row>
    <row r="8805" spans="10:18" x14ac:dyDescent="0.2">
      <c r="J8805">
        <f t="shared" si="411"/>
        <v>8803</v>
      </c>
      <c r="K8805" t="str" cm="1">
        <f t="array" ref="K8805">IFERROR(INDEX(tblClientes[Cliente],INT($J8805/ROWS(tblConsorcios[Produto]))+1),"")</f>
        <v/>
      </c>
      <c r="L8805" t="str" cm="1">
        <f t="array" ref="L8805">IFERROR(INDEX(tblConsorcios[Produto],MOD($J8805,ROWS(tblConsorcios[Produto]))+1),"")</f>
        <v>Imóvel IE220 – 220m</v>
      </c>
      <c r="M8805" s="20" cm="1">
        <f t="array" ref="M8805">IFERROR(INDEX(tblConsorcios[Valor da Carta (R$)],MOD($J8805,ROWS(tblConsorcios[Produto]))+1),"")</f>
        <v>220000</v>
      </c>
      <c r="N8805" s="2" cm="1">
        <f t="array" ref="N8805">IFERROR(INDEX(tblConsorcios[Prazo (meses)],MOD($J8805,ROWS(tblConsorcios[Produto]))+1),"")</f>
        <v>220</v>
      </c>
      <c r="O8805" s="20" cm="1">
        <f t="array" ref="O8805">IFERROR(INDEX(tblConsorcios[Parcela Mensal (R$)],MOD($J8805,ROWS(tblConsorcios[Produto]))+1),"")</f>
        <v>1278</v>
      </c>
      <c r="P8805" s="20" t="str" cm="1">
        <f t="array" ref="P8805">IFERROR(INDEX(tblClientes[Dividendo Mensal (R$)],INT($J8805/ROWS(tblConsorcios[Produto]))+1),"")</f>
        <v/>
      </c>
      <c r="Q8805" s="20" t="str">
        <f t="shared" si="412"/>
        <v/>
      </c>
      <c r="R8805">
        <f t="shared" si="413"/>
        <v>0</v>
      </c>
    </row>
    <row r="8806" spans="10:18" x14ac:dyDescent="0.2">
      <c r="J8806">
        <f t="shared" si="411"/>
        <v>8804</v>
      </c>
      <c r="K8806" t="str" cm="1">
        <f t="array" ref="K8806">IFERROR(INDEX(tblClientes[Cliente],INT($J8806/ROWS(tblConsorcios[Produto]))+1),"")</f>
        <v/>
      </c>
      <c r="L8806" t="str" cm="1">
        <f t="array" ref="L8806">IFERROR(INDEX(tblConsorcios[Produto],MOD($J8806,ROWS(tblConsorcios[Produto]))+1),"")</f>
        <v>Imóvel IE220 – 200m</v>
      </c>
      <c r="M8806" s="20" cm="1">
        <f t="array" ref="M8806">IFERROR(INDEX(tblConsorcios[Valor da Carta (R$)],MOD($J8806,ROWS(tblConsorcios[Produto]))+1),"")</f>
        <v>220000</v>
      </c>
      <c r="N8806" s="2" cm="1">
        <f t="array" ref="N8806">IFERROR(INDEX(tblConsorcios[Prazo (meses)],MOD($J8806,ROWS(tblConsorcios[Produto]))+1),"")</f>
        <v>200</v>
      </c>
      <c r="O8806" s="20" cm="1">
        <f t="array" ref="O8806">IFERROR(INDEX(tblConsorcios[Parcela Mensal (R$)],MOD($J8806,ROWS(tblConsorcios[Produto]))+1),"")</f>
        <v>1394.8</v>
      </c>
      <c r="P8806" s="20" t="str" cm="1">
        <f t="array" ref="P8806">IFERROR(INDEX(tblClientes[Dividendo Mensal (R$)],INT($J8806/ROWS(tblConsorcios[Produto]))+1),"")</f>
        <v/>
      </c>
      <c r="Q8806" s="20" t="str">
        <f t="shared" si="412"/>
        <v/>
      </c>
      <c r="R8806">
        <f t="shared" si="413"/>
        <v>0</v>
      </c>
    </row>
    <row r="8807" spans="10:18" x14ac:dyDescent="0.2">
      <c r="J8807">
        <f t="shared" si="411"/>
        <v>8805</v>
      </c>
      <c r="K8807" t="str" cm="1">
        <f t="array" ref="K8807">IFERROR(INDEX(tblClientes[Cliente],INT($J8807/ROWS(tblConsorcios[Produto]))+1),"")</f>
        <v/>
      </c>
      <c r="L8807" t="str" cm="1">
        <f t="array" ref="L8807">IFERROR(INDEX(tblConsorcios[Produto],MOD($J8807,ROWS(tblConsorcios[Produto]))+1),"")</f>
        <v>Imóvel IE200 – 240m</v>
      </c>
      <c r="M8807" s="20" cm="1">
        <f t="array" ref="M8807">IFERROR(INDEX(tblConsorcios[Valor da Carta (R$)],MOD($J8807,ROWS(tblConsorcios[Produto]))+1),"")</f>
        <v>200000</v>
      </c>
      <c r="N8807" s="2" cm="1">
        <f t="array" ref="N8807">IFERROR(INDEX(tblConsorcios[Prazo (meses)],MOD($J8807,ROWS(tblConsorcios[Produto]))+1),"")</f>
        <v>240</v>
      </c>
      <c r="O8807" s="20" cm="1">
        <f t="array" ref="O8807">IFERROR(INDEX(tblConsorcios[Parcela Mensal (R$)],MOD($J8807,ROWS(tblConsorcios[Produto]))+1),"")</f>
        <v>1073.33</v>
      </c>
      <c r="P8807" s="20" t="str" cm="1">
        <f t="array" ref="P8807">IFERROR(INDEX(tblClientes[Dividendo Mensal (R$)],INT($J8807/ROWS(tblConsorcios[Produto]))+1),"")</f>
        <v/>
      </c>
      <c r="Q8807" s="20" t="str">
        <f t="shared" si="412"/>
        <v/>
      </c>
      <c r="R8807">
        <f t="shared" si="413"/>
        <v>0</v>
      </c>
    </row>
    <row r="8808" spans="10:18" x14ac:dyDescent="0.2">
      <c r="J8808">
        <f t="shared" si="411"/>
        <v>8806</v>
      </c>
      <c r="K8808" t="str" cm="1">
        <f t="array" ref="K8808">IFERROR(INDEX(tblClientes[Cliente],INT($J8808/ROWS(tblConsorcios[Produto]))+1),"")</f>
        <v/>
      </c>
      <c r="L8808" t="str" cm="1">
        <f t="array" ref="L8808">IFERROR(INDEX(tblConsorcios[Produto],MOD($J8808,ROWS(tblConsorcios[Produto]))+1),"")</f>
        <v>Imóvel IE200 – 220m</v>
      </c>
      <c r="M8808" s="20" cm="1">
        <f t="array" ref="M8808">IFERROR(INDEX(tblConsorcios[Valor da Carta (R$)],MOD($J8808,ROWS(tblConsorcios[Produto]))+1),"")</f>
        <v>200000</v>
      </c>
      <c r="N8808" s="2" cm="1">
        <f t="array" ref="N8808">IFERROR(INDEX(tblConsorcios[Prazo (meses)],MOD($J8808,ROWS(tblConsorcios[Produto]))+1),"")</f>
        <v>220</v>
      </c>
      <c r="O8808" s="20" cm="1">
        <f t="array" ref="O8808">IFERROR(INDEX(tblConsorcios[Parcela Mensal (R$)],MOD($J8808,ROWS(tblConsorcios[Produto]))+1),"")</f>
        <v>1161.82</v>
      </c>
      <c r="P8808" s="20" t="str" cm="1">
        <f t="array" ref="P8808">IFERROR(INDEX(tblClientes[Dividendo Mensal (R$)],INT($J8808/ROWS(tblConsorcios[Produto]))+1),"")</f>
        <v/>
      </c>
      <c r="Q8808" s="20" t="str">
        <f t="shared" si="412"/>
        <v/>
      </c>
      <c r="R8808">
        <f t="shared" si="413"/>
        <v>0</v>
      </c>
    </row>
    <row r="8809" spans="10:18" x14ac:dyDescent="0.2">
      <c r="J8809">
        <f t="shared" si="411"/>
        <v>8807</v>
      </c>
      <c r="K8809" t="str" cm="1">
        <f t="array" ref="K8809">IFERROR(INDEX(tblClientes[Cliente],INT($J8809/ROWS(tblConsorcios[Produto]))+1),"")</f>
        <v/>
      </c>
      <c r="L8809" t="str" cm="1">
        <f t="array" ref="L8809">IFERROR(INDEX(tblConsorcios[Produto],MOD($J8809,ROWS(tblConsorcios[Produto]))+1),"")</f>
        <v>Imóvel IE200 – 200m</v>
      </c>
      <c r="M8809" s="20" cm="1">
        <f t="array" ref="M8809">IFERROR(INDEX(tblConsorcios[Valor da Carta (R$)],MOD($J8809,ROWS(tblConsorcios[Produto]))+1),"")</f>
        <v>200000</v>
      </c>
      <c r="N8809" s="2" cm="1">
        <f t="array" ref="N8809">IFERROR(INDEX(tblConsorcios[Prazo (meses)],MOD($J8809,ROWS(tblConsorcios[Produto]))+1),"")</f>
        <v>200</v>
      </c>
      <c r="O8809" s="20" cm="1">
        <f t="array" ref="O8809">IFERROR(INDEX(tblConsorcios[Parcela Mensal (R$)],MOD($J8809,ROWS(tblConsorcios[Produto]))+1),"")</f>
        <v>1268</v>
      </c>
      <c r="P8809" s="20" t="str" cm="1">
        <f t="array" ref="P8809">IFERROR(INDEX(tblClientes[Dividendo Mensal (R$)],INT($J8809/ROWS(tblConsorcios[Produto]))+1),"")</f>
        <v/>
      </c>
      <c r="Q8809" s="20" t="str">
        <f t="shared" si="412"/>
        <v/>
      </c>
      <c r="R8809">
        <f t="shared" si="413"/>
        <v>0</v>
      </c>
    </row>
    <row r="8810" spans="10:18" x14ac:dyDescent="0.2">
      <c r="J8810">
        <f t="shared" si="411"/>
        <v>8808</v>
      </c>
      <c r="K8810" t="str" cm="1">
        <f t="array" ref="K8810">IFERROR(INDEX(tblClientes[Cliente],INT($J8810/ROWS(tblConsorcios[Produto]))+1),"")</f>
        <v/>
      </c>
      <c r="L8810" t="str" cm="1">
        <f t="array" ref="L8810">IFERROR(INDEX(tblConsorcios[Produto],MOD($J8810,ROWS(tblConsorcios[Produto]))+1),"")</f>
        <v>Imóvel IE150 – 240m</v>
      </c>
      <c r="M8810" s="20" cm="1">
        <f t="array" ref="M8810">IFERROR(INDEX(tblConsorcios[Valor da Carta (R$)],MOD($J8810,ROWS(tblConsorcios[Produto]))+1),"")</f>
        <v>150000</v>
      </c>
      <c r="N8810" s="2" cm="1">
        <f t="array" ref="N8810">IFERROR(INDEX(tblConsorcios[Prazo (meses)],MOD($J8810,ROWS(tblConsorcios[Produto]))+1),"")</f>
        <v>240</v>
      </c>
      <c r="O8810" s="20" cm="1">
        <f t="array" ref="O8810">IFERROR(INDEX(tblConsorcios[Parcela Mensal (R$)],MOD($J8810,ROWS(tblConsorcios[Produto]))+1),"")</f>
        <v>805</v>
      </c>
      <c r="P8810" s="20" t="str" cm="1">
        <f t="array" ref="P8810">IFERROR(INDEX(tblClientes[Dividendo Mensal (R$)],INT($J8810/ROWS(tblConsorcios[Produto]))+1),"")</f>
        <v/>
      </c>
      <c r="Q8810" s="20" t="str">
        <f t="shared" si="412"/>
        <v/>
      </c>
      <c r="R8810">
        <f t="shared" si="413"/>
        <v>0</v>
      </c>
    </row>
    <row r="8811" spans="10:18" x14ac:dyDescent="0.2">
      <c r="J8811">
        <f t="shared" si="411"/>
        <v>8809</v>
      </c>
      <c r="K8811" t="str" cm="1">
        <f t="array" ref="K8811">IFERROR(INDEX(tblClientes[Cliente],INT($J8811/ROWS(tblConsorcios[Produto]))+1),"")</f>
        <v/>
      </c>
      <c r="L8811" t="str" cm="1">
        <f t="array" ref="L8811">IFERROR(INDEX(tblConsorcios[Produto],MOD($J8811,ROWS(tblConsorcios[Produto]))+1),"")</f>
        <v>Imóvel IE150 – 220m</v>
      </c>
      <c r="M8811" s="20" cm="1">
        <f t="array" ref="M8811">IFERROR(INDEX(tblConsorcios[Valor da Carta (R$)],MOD($J8811,ROWS(tblConsorcios[Produto]))+1),"")</f>
        <v>150000</v>
      </c>
      <c r="N8811" s="2" cm="1">
        <f t="array" ref="N8811">IFERROR(INDEX(tblConsorcios[Prazo (meses)],MOD($J8811,ROWS(tblConsorcios[Produto]))+1),"")</f>
        <v>220</v>
      </c>
      <c r="O8811" s="20" cm="1">
        <f t="array" ref="O8811">IFERROR(INDEX(tblConsorcios[Parcela Mensal (R$)],MOD($J8811,ROWS(tblConsorcios[Produto]))+1),"")</f>
        <v>871.36</v>
      </c>
      <c r="P8811" s="20" t="str" cm="1">
        <f t="array" ref="P8811">IFERROR(INDEX(tblClientes[Dividendo Mensal (R$)],INT($J8811/ROWS(tblConsorcios[Produto]))+1),"")</f>
        <v/>
      </c>
      <c r="Q8811" s="20" t="str">
        <f t="shared" si="412"/>
        <v/>
      </c>
      <c r="R8811">
        <f t="shared" si="413"/>
        <v>0</v>
      </c>
    </row>
    <row r="8812" spans="10:18" x14ac:dyDescent="0.2">
      <c r="J8812">
        <f t="shared" si="411"/>
        <v>8810</v>
      </c>
      <c r="K8812" t="str" cm="1">
        <f t="array" ref="K8812">IFERROR(INDEX(tblClientes[Cliente],INT($J8812/ROWS(tblConsorcios[Produto]))+1),"")</f>
        <v/>
      </c>
      <c r="L8812" t="str" cm="1">
        <f t="array" ref="L8812">IFERROR(INDEX(tblConsorcios[Produto],MOD($J8812,ROWS(tblConsorcios[Produto]))+1),"")</f>
        <v>Imóvel IE150 – 200m</v>
      </c>
      <c r="M8812" s="20" cm="1">
        <f t="array" ref="M8812">IFERROR(INDEX(tblConsorcios[Valor da Carta (R$)],MOD($J8812,ROWS(tblConsorcios[Produto]))+1),"")</f>
        <v>150000</v>
      </c>
      <c r="N8812" s="2" cm="1">
        <f t="array" ref="N8812">IFERROR(INDEX(tblConsorcios[Prazo (meses)],MOD($J8812,ROWS(tblConsorcios[Produto]))+1),"")</f>
        <v>200</v>
      </c>
      <c r="O8812" s="20" cm="1">
        <f t="array" ref="O8812">IFERROR(INDEX(tblConsorcios[Parcela Mensal (R$)],MOD($J8812,ROWS(tblConsorcios[Produto]))+1),"")</f>
        <v>951</v>
      </c>
      <c r="P8812" s="20" t="str" cm="1">
        <f t="array" ref="P8812">IFERROR(INDEX(tblClientes[Dividendo Mensal (R$)],INT($J8812/ROWS(tblConsorcios[Produto]))+1),"")</f>
        <v/>
      </c>
      <c r="Q8812" s="20" t="str">
        <f t="shared" si="412"/>
        <v/>
      </c>
      <c r="R8812">
        <f t="shared" si="413"/>
        <v>0</v>
      </c>
    </row>
    <row r="8813" spans="10:18" x14ac:dyDescent="0.2">
      <c r="J8813">
        <f t="shared" si="411"/>
        <v>8811</v>
      </c>
      <c r="K8813" t="str" cm="1">
        <f t="array" ref="K8813">IFERROR(INDEX(tblClientes[Cliente],INT($J8813/ROWS(tblConsorcios[Produto]))+1),"")</f>
        <v/>
      </c>
      <c r="L8813" t="str" cm="1">
        <f t="array" ref="L8813">IFERROR(INDEX(tblConsorcios[Produto],MOD($J8813,ROWS(tblConsorcios[Produto]))+1),"")</f>
        <v>Imóvel IE140 – 240m</v>
      </c>
      <c r="M8813" s="20" cm="1">
        <f t="array" ref="M8813">IFERROR(INDEX(tblConsorcios[Valor da Carta (R$)],MOD($J8813,ROWS(tblConsorcios[Produto]))+1),"")</f>
        <v>140000</v>
      </c>
      <c r="N8813" s="2" cm="1">
        <f t="array" ref="N8813">IFERROR(INDEX(tblConsorcios[Prazo (meses)],MOD($J8813,ROWS(tblConsorcios[Produto]))+1),"")</f>
        <v>240</v>
      </c>
      <c r="O8813" s="20" cm="1">
        <f t="array" ref="O8813">IFERROR(INDEX(tblConsorcios[Parcela Mensal (R$)],MOD($J8813,ROWS(tblConsorcios[Produto]))+1),"")</f>
        <v>751.33</v>
      </c>
      <c r="P8813" s="20" t="str" cm="1">
        <f t="array" ref="P8813">IFERROR(INDEX(tblClientes[Dividendo Mensal (R$)],INT($J8813/ROWS(tblConsorcios[Produto]))+1),"")</f>
        <v/>
      </c>
      <c r="Q8813" s="20" t="str">
        <f t="shared" si="412"/>
        <v/>
      </c>
      <c r="R8813">
        <f t="shared" si="413"/>
        <v>0</v>
      </c>
    </row>
    <row r="8814" spans="10:18" x14ac:dyDescent="0.2">
      <c r="J8814">
        <f t="shared" si="411"/>
        <v>8812</v>
      </c>
      <c r="K8814" t="str" cm="1">
        <f t="array" ref="K8814">IFERROR(INDEX(tblClientes[Cliente],INT($J8814/ROWS(tblConsorcios[Produto]))+1),"")</f>
        <v/>
      </c>
      <c r="L8814" t="str" cm="1">
        <f t="array" ref="L8814">IFERROR(INDEX(tblConsorcios[Produto],MOD($J8814,ROWS(tblConsorcios[Produto]))+1),"")</f>
        <v>Imóvel IE140 – 220m</v>
      </c>
      <c r="M8814" s="20" cm="1">
        <f t="array" ref="M8814">IFERROR(INDEX(tblConsorcios[Valor da Carta (R$)],MOD($J8814,ROWS(tblConsorcios[Produto]))+1),"")</f>
        <v>140000</v>
      </c>
      <c r="N8814" s="2" cm="1">
        <f t="array" ref="N8814">IFERROR(INDEX(tblConsorcios[Prazo (meses)],MOD($J8814,ROWS(tblConsorcios[Produto]))+1),"")</f>
        <v>220</v>
      </c>
      <c r="O8814" s="20" cm="1">
        <f t="array" ref="O8814">IFERROR(INDEX(tblConsorcios[Parcela Mensal (R$)],MOD($J8814,ROWS(tblConsorcios[Produto]))+1),"")</f>
        <v>813.27</v>
      </c>
      <c r="P8814" s="20" t="str" cm="1">
        <f t="array" ref="P8814">IFERROR(INDEX(tblClientes[Dividendo Mensal (R$)],INT($J8814/ROWS(tblConsorcios[Produto]))+1),"")</f>
        <v/>
      </c>
      <c r="Q8814" s="20" t="str">
        <f t="shared" si="412"/>
        <v/>
      </c>
      <c r="R8814">
        <f t="shared" si="413"/>
        <v>0</v>
      </c>
    </row>
    <row r="8815" spans="10:18" x14ac:dyDescent="0.2">
      <c r="J8815">
        <f t="shared" si="411"/>
        <v>8813</v>
      </c>
      <c r="K8815" t="str" cm="1">
        <f t="array" ref="K8815">IFERROR(INDEX(tblClientes[Cliente],INT($J8815/ROWS(tblConsorcios[Produto]))+1),"")</f>
        <v/>
      </c>
      <c r="L8815" t="str" cm="1">
        <f t="array" ref="L8815">IFERROR(INDEX(tblConsorcios[Produto],MOD($J8815,ROWS(tblConsorcios[Produto]))+1),"")</f>
        <v>Imóvel IE140 – 200m</v>
      </c>
      <c r="M8815" s="20" cm="1">
        <f t="array" ref="M8815">IFERROR(INDEX(tblConsorcios[Valor da Carta (R$)],MOD($J8815,ROWS(tblConsorcios[Produto]))+1),"")</f>
        <v>140000</v>
      </c>
      <c r="N8815" s="2" cm="1">
        <f t="array" ref="N8815">IFERROR(INDEX(tblConsorcios[Prazo (meses)],MOD($J8815,ROWS(tblConsorcios[Produto]))+1),"")</f>
        <v>200</v>
      </c>
      <c r="O8815" s="20" cm="1">
        <f t="array" ref="O8815">IFERROR(INDEX(tblConsorcios[Parcela Mensal (R$)],MOD($J8815,ROWS(tblConsorcios[Produto]))+1),"")</f>
        <v>887.6</v>
      </c>
      <c r="P8815" s="20" t="str" cm="1">
        <f t="array" ref="P8815">IFERROR(INDEX(tblClientes[Dividendo Mensal (R$)],INT($J8815/ROWS(tblConsorcios[Produto]))+1),"")</f>
        <v/>
      </c>
      <c r="Q8815" s="20" t="str">
        <f t="shared" si="412"/>
        <v/>
      </c>
      <c r="R8815">
        <f t="shared" si="413"/>
        <v>0</v>
      </c>
    </row>
    <row r="8816" spans="10:18" x14ac:dyDescent="0.2">
      <c r="J8816">
        <f t="shared" si="411"/>
        <v>8814</v>
      </c>
      <c r="K8816" t="str" cm="1">
        <f t="array" ref="K8816">IFERROR(INDEX(tblClientes[Cliente],INT($J8816/ROWS(tblConsorcios[Produto]))+1),"")</f>
        <v/>
      </c>
      <c r="L8816" t="str" cm="1">
        <f t="array" ref="L8816">IFERROR(INDEX(tblConsorcios[Produto],MOD($J8816,ROWS(tblConsorcios[Produto]))+1),"")</f>
        <v>Imóvel IE130 – 240m</v>
      </c>
      <c r="M8816" s="20" cm="1">
        <f t="array" ref="M8816">IFERROR(INDEX(tblConsorcios[Valor da Carta (R$)],MOD($J8816,ROWS(tblConsorcios[Produto]))+1),"")</f>
        <v>130000</v>
      </c>
      <c r="N8816" s="2" cm="1">
        <f t="array" ref="N8816">IFERROR(INDEX(tblConsorcios[Prazo (meses)],MOD($J8816,ROWS(tblConsorcios[Produto]))+1),"")</f>
        <v>240</v>
      </c>
      <c r="O8816" s="20" cm="1">
        <f t="array" ref="O8816">IFERROR(INDEX(tblConsorcios[Parcela Mensal (R$)],MOD($J8816,ROWS(tblConsorcios[Produto]))+1),"")</f>
        <v>697.67</v>
      </c>
      <c r="P8816" s="20" t="str" cm="1">
        <f t="array" ref="P8816">IFERROR(INDEX(tblClientes[Dividendo Mensal (R$)],INT($J8816/ROWS(tblConsorcios[Produto]))+1),"")</f>
        <v/>
      </c>
      <c r="Q8816" s="20" t="str">
        <f t="shared" si="412"/>
        <v/>
      </c>
      <c r="R8816">
        <f t="shared" si="413"/>
        <v>0</v>
      </c>
    </row>
    <row r="8817" spans="10:18" x14ac:dyDescent="0.2">
      <c r="J8817">
        <f t="shared" si="411"/>
        <v>8815</v>
      </c>
      <c r="K8817" t="str" cm="1">
        <f t="array" ref="K8817">IFERROR(INDEX(tblClientes[Cliente],INT($J8817/ROWS(tblConsorcios[Produto]))+1),"")</f>
        <v/>
      </c>
      <c r="L8817" t="str" cm="1">
        <f t="array" ref="L8817">IFERROR(INDEX(tblConsorcios[Produto],MOD($J8817,ROWS(tblConsorcios[Produto]))+1),"")</f>
        <v>Imóvel IE130 – 220m</v>
      </c>
      <c r="M8817" s="20" cm="1">
        <f t="array" ref="M8817">IFERROR(INDEX(tblConsorcios[Valor da Carta (R$)],MOD($J8817,ROWS(tblConsorcios[Produto]))+1),"")</f>
        <v>130000</v>
      </c>
      <c r="N8817" s="2" cm="1">
        <f t="array" ref="N8817">IFERROR(INDEX(tblConsorcios[Prazo (meses)],MOD($J8817,ROWS(tblConsorcios[Produto]))+1),"")</f>
        <v>220</v>
      </c>
      <c r="O8817" s="20" cm="1">
        <f t="array" ref="O8817">IFERROR(INDEX(tblConsorcios[Parcela Mensal (R$)],MOD($J8817,ROWS(tblConsorcios[Produto]))+1),"")</f>
        <v>755.18</v>
      </c>
      <c r="P8817" s="20" t="str" cm="1">
        <f t="array" ref="P8817">IFERROR(INDEX(tblClientes[Dividendo Mensal (R$)],INT($J8817/ROWS(tblConsorcios[Produto]))+1),"")</f>
        <v/>
      </c>
      <c r="Q8817" s="20" t="str">
        <f t="shared" si="412"/>
        <v/>
      </c>
      <c r="R8817">
        <f t="shared" si="413"/>
        <v>0</v>
      </c>
    </row>
    <row r="8818" spans="10:18" x14ac:dyDescent="0.2">
      <c r="J8818">
        <f t="shared" si="411"/>
        <v>8816</v>
      </c>
      <c r="K8818" t="str" cm="1">
        <f t="array" ref="K8818">IFERROR(INDEX(tblClientes[Cliente],INT($J8818/ROWS(tblConsorcios[Produto]))+1),"")</f>
        <v/>
      </c>
      <c r="L8818" t="str" cm="1">
        <f t="array" ref="L8818">IFERROR(INDEX(tblConsorcios[Produto],MOD($J8818,ROWS(tblConsorcios[Produto]))+1),"")</f>
        <v>Imóvel IE130 – 200m</v>
      </c>
      <c r="M8818" s="20" cm="1">
        <f t="array" ref="M8818">IFERROR(INDEX(tblConsorcios[Valor da Carta (R$)],MOD($J8818,ROWS(tblConsorcios[Produto]))+1),"")</f>
        <v>130000</v>
      </c>
      <c r="N8818" s="2" cm="1">
        <f t="array" ref="N8818">IFERROR(INDEX(tblConsorcios[Prazo (meses)],MOD($J8818,ROWS(tblConsorcios[Produto]))+1),"")</f>
        <v>200</v>
      </c>
      <c r="O8818" s="20" cm="1">
        <f t="array" ref="O8818">IFERROR(INDEX(tblConsorcios[Parcela Mensal (R$)],MOD($J8818,ROWS(tblConsorcios[Produto]))+1),"")</f>
        <v>824.2</v>
      </c>
      <c r="P8818" s="20" t="str" cm="1">
        <f t="array" ref="P8818">IFERROR(INDEX(tblClientes[Dividendo Mensal (R$)],INT($J8818/ROWS(tblConsorcios[Produto]))+1),"")</f>
        <v/>
      </c>
      <c r="Q8818" s="20" t="str">
        <f t="shared" si="412"/>
        <v/>
      </c>
      <c r="R8818">
        <f t="shared" si="413"/>
        <v>0</v>
      </c>
    </row>
    <row r="8819" spans="10:18" x14ac:dyDescent="0.2">
      <c r="J8819">
        <f t="shared" si="411"/>
        <v>8817</v>
      </c>
      <c r="K8819" t="str" cm="1">
        <f t="array" ref="K8819">IFERROR(INDEX(tblClientes[Cliente],INT($J8819/ROWS(tblConsorcios[Produto]))+1),"")</f>
        <v/>
      </c>
      <c r="L8819" t="str" cm="1">
        <f t="array" ref="L8819">IFERROR(INDEX(tblConsorcios[Produto],MOD($J8819,ROWS(tblConsorcios[Produto]))+1),"")</f>
        <v>Imóvel IE120 – 240m</v>
      </c>
      <c r="M8819" s="20" cm="1">
        <f t="array" ref="M8819">IFERROR(INDEX(tblConsorcios[Valor da Carta (R$)],MOD($J8819,ROWS(tblConsorcios[Produto]))+1),"")</f>
        <v>120000</v>
      </c>
      <c r="N8819" s="2" cm="1">
        <f t="array" ref="N8819">IFERROR(INDEX(tblConsorcios[Prazo (meses)],MOD($J8819,ROWS(tblConsorcios[Produto]))+1),"")</f>
        <v>240</v>
      </c>
      <c r="O8819" s="20" cm="1">
        <f t="array" ref="O8819">IFERROR(INDEX(tblConsorcios[Parcela Mensal (R$)],MOD($J8819,ROWS(tblConsorcios[Produto]))+1),"")</f>
        <v>644</v>
      </c>
      <c r="P8819" s="20" t="str" cm="1">
        <f t="array" ref="P8819">IFERROR(INDEX(tblClientes[Dividendo Mensal (R$)],INT($J8819/ROWS(tblConsorcios[Produto]))+1),"")</f>
        <v/>
      </c>
      <c r="Q8819" s="20" t="str">
        <f t="shared" si="412"/>
        <v/>
      </c>
      <c r="R8819">
        <f t="shared" si="413"/>
        <v>0</v>
      </c>
    </row>
    <row r="8820" spans="10:18" x14ac:dyDescent="0.2">
      <c r="J8820">
        <f t="shared" si="411"/>
        <v>8818</v>
      </c>
      <c r="K8820" t="str" cm="1">
        <f t="array" ref="K8820">IFERROR(INDEX(tblClientes[Cliente],INT($J8820/ROWS(tblConsorcios[Produto]))+1),"")</f>
        <v/>
      </c>
      <c r="L8820" t="str" cm="1">
        <f t="array" ref="L8820">IFERROR(INDEX(tblConsorcios[Produto],MOD($J8820,ROWS(tblConsorcios[Produto]))+1),"")</f>
        <v>Imóvel IE120 – 220m</v>
      </c>
      <c r="M8820" s="20" cm="1">
        <f t="array" ref="M8820">IFERROR(INDEX(tblConsorcios[Valor da Carta (R$)],MOD($J8820,ROWS(tblConsorcios[Produto]))+1),"")</f>
        <v>120000</v>
      </c>
      <c r="N8820" s="2" cm="1">
        <f t="array" ref="N8820">IFERROR(INDEX(tblConsorcios[Prazo (meses)],MOD($J8820,ROWS(tblConsorcios[Produto]))+1),"")</f>
        <v>220</v>
      </c>
      <c r="O8820" s="20" cm="1">
        <f t="array" ref="O8820">IFERROR(INDEX(tblConsorcios[Parcela Mensal (R$)],MOD($J8820,ROWS(tblConsorcios[Produto]))+1),"")</f>
        <v>697.09</v>
      </c>
      <c r="P8820" s="20" t="str" cm="1">
        <f t="array" ref="P8820">IFERROR(INDEX(tblClientes[Dividendo Mensal (R$)],INT($J8820/ROWS(tblConsorcios[Produto]))+1),"")</f>
        <v/>
      </c>
      <c r="Q8820" s="20" t="str">
        <f t="shared" si="412"/>
        <v/>
      </c>
      <c r="R8820">
        <f t="shared" si="413"/>
        <v>0</v>
      </c>
    </row>
    <row r="8821" spans="10:18" x14ac:dyDescent="0.2">
      <c r="J8821">
        <f t="shared" si="411"/>
        <v>8819</v>
      </c>
      <c r="K8821" t="str" cm="1">
        <f t="array" ref="K8821">IFERROR(INDEX(tblClientes[Cliente],INT($J8821/ROWS(tblConsorcios[Produto]))+1),"")</f>
        <v/>
      </c>
      <c r="L8821" t="str" cm="1">
        <f t="array" ref="L8821">IFERROR(INDEX(tblConsorcios[Produto],MOD($J8821,ROWS(tblConsorcios[Produto]))+1),"")</f>
        <v>Imóvel IE120 – 200m</v>
      </c>
      <c r="M8821" s="20" cm="1">
        <f t="array" ref="M8821">IFERROR(INDEX(tblConsorcios[Valor da Carta (R$)],MOD($J8821,ROWS(tblConsorcios[Produto]))+1),"")</f>
        <v>120000</v>
      </c>
      <c r="N8821" s="2" cm="1">
        <f t="array" ref="N8821">IFERROR(INDEX(tblConsorcios[Prazo (meses)],MOD($J8821,ROWS(tblConsorcios[Produto]))+1),"")</f>
        <v>200</v>
      </c>
      <c r="O8821" s="20" cm="1">
        <f t="array" ref="O8821">IFERROR(INDEX(tblConsorcios[Parcela Mensal (R$)],MOD($J8821,ROWS(tblConsorcios[Produto]))+1),"")</f>
        <v>760.8</v>
      </c>
      <c r="P8821" s="20" t="str" cm="1">
        <f t="array" ref="P8821">IFERROR(INDEX(tblClientes[Dividendo Mensal (R$)],INT($J8821/ROWS(tblConsorcios[Produto]))+1),"")</f>
        <v/>
      </c>
      <c r="Q8821" s="20" t="str">
        <f t="shared" si="412"/>
        <v/>
      </c>
      <c r="R8821">
        <f t="shared" si="413"/>
        <v>0</v>
      </c>
    </row>
    <row r="8822" spans="10:18" x14ac:dyDescent="0.2">
      <c r="J8822">
        <f t="shared" si="411"/>
        <v>8820</v>
      </c>
      <c r="K8822" t="str" cm="1">
        <f t="array" ref="K8822">IFERROR(INDEX(tblClientes[Cliente],INT($J8822/ROWS(tblConsorcios[Produto]))+1),"")</f>
        <v/>
      </c>
      <c r="L8822" t="str" cm="1">
        <f t="array" ref="L8822">IFERROR(INDEX(tblConsorcios[Produto],MOD($J8822,ROWS(tblConsorcios[Produto]))+1),"")</f>
        <v>Imóvel IE600 – 240m</v>
      </c>
      <c r="M8822" s="20" cm="1">
        <f t="array" ref="M8822">IFERROR(INDEX(tblConsorcios[Valor da Carta (R$)],MOD($J8822,ROWS(tblConsorcios[Produto]))+1),"")</f>
        <v>600000</v>
      </c>
      <c r="N8822" s="2" cm="1">
        <f t="array" ref="N8822">IFERROR(INDEX(tblConsorcios[Prazo (meses)],MOD($J8822,ROWS(tblConsorcios[Produto]))+1),"")</f>
        <v>240</v>
      </c>
      <c r="O8822" s="20" cm="1">
        <f t="array" ref="O8822">IFERROR(INDEX(tblConsorcios[Parcela Mensal (R$)],MOD($J8822,ROWS(tblConsorcios[Produto]))+1),"")</f>
        <v>3220</v>
      </c>
      <c r="P8822" s="20" t="str" cm="1">
        <f t="array" ref="P8822">IFERROR(INDEX(tblClientes[Dividendo Mensal (R$)],INT($J8822/ROWS(tblConsorcios[Produto]))+1),"")</f>
        <v/>
      </c>
      <c r="Q8822" s="20" t="str">
        <f t="shared" si="412"/>
        <v/>
      </c>
      <c r="R8822">
        <f t="shared" si="413"/>
        <v>0</v>
      </c>
    </row>
    <row r="8823" spans="10:18" x14ac:dyDescent="0.2">
      <c r="J8823">
        <f t="shared" si="411"/>
        <v>8821</v>
      </c>
      <c r="K8823" t="str" cm="1">
        <f t="array" ref="K8823">IFERROR(INDEX(tblClientes[Cliente],INT($J8823/ROWS(tblConsorcios[Produto]))+1),"")</f>
        <v/>
      </c>
      <c r="L8823" t="str" cm="1">
        <f t="array" ref="L8823">IFERROR(INDEX(tblConsorcios[Produto],MOD($J8823,ROWS(tblConsorcios[Produto]))+1),"")</f>
        <v>Imóvel IE600 – 220m</v>
      </c>
      <c r="M8823" s="20" cm="1">
        <f t="array" ref="M8823">IFERROR(INDEX(tblConsorcios[Valor da Carta (R$)],MOD($J8823,ROWS(tblConsorcios[Produto]))+1),"")</f>
        <v>600000</v>
      </c>
      <c r="N8823" s="2" cm="1">
        <f t="array" ref="N8823">IFERROR(INDEX(tblConsorcios[Prazo (meses)],MOD($J8823,ROWS(tblConsorcios[Produto]))+1),"")</f>
        <v>220</v>
      </c>
      <c r="O8823" s="20" cm="1">
        <f t="array" ref="O8823">IFERROR(INDEX(tblConsorcios[Parcela Mensal (R$)],MOD($J8823,ROWS(tblConsorcios[Produto]))+1),"")</f>
        <v>3485.45</v>
      </c>
      <c r="P8823" s="20" t="str" cm="1">
        <f t="array" ref="P8823">IFERROR(INDEX(tblClientes[Dividendo Mensal (R$)],INT($J8823/ROWS(tblConsorcios[Produto]))+1),"")</f>
        <v/>
      </c>
      <c r="Q8823" s="20" t="str">
        <f t="shared" si="412"/>
        <v/>
      </c>
      <c r="R8823">
        <f t="shared" si="413"/>
        <v>0</v>
      </c>
    </row>
    <row r="8824" spans="10:18" x14ac:dyDescent="0.2">
      <c r="J8824">
        <f t="shared" si="411"/>
        <v>8822</v>
      </c>
      <c r="K8824" t="str" cm="1">
        <f t="array" ref="K8824">IFERROR(INDEX(tblClientes[Cliente],INT($J8824/ROWS(tblConsorcios[Produto]))+1),"")</f>
        <v/>
      </c>
      <c r="L8824" t="str" cm="1">
        <f t="array" ref="L8824">IFERROR(INDEX(tblConsorcios[Produto],MOD($J8824,ROWS(tblConsorcios[Produto]))+1),"")</f>
        <v>Imóvel IE600 – 200m</v>
      </c>
      <c r="M8824" s="20" cm="1">
        <f t="array" ref="M8824">IFERROR(INDEX(tblConsorcios[Valor da Carta (R$)],MOD($J8824,ROWS(tblConsorcios[Produto]))+1),"")</f>
        <v>600000</v>
      </c>
      <c r="N8824" s="2" cm="1">
        <f t="array" ref="N8824">IFERROR(INDEX(tblConsorcios[Prazo (meses)],MOD($J8824,ROWS(tblConsorcios[Produto]))+1),"")</f>
        <v>200</v>
      </c>
      <c r="O8824" s="20" cm="1">
        <f t="array" ref="O8824">IFERROR(INDEX(tblConsorcios[Parcela Mensal (R$)],MOD($J8824,ROWS(tblConsorcios[Produto]))+1),"")</f>
        <v>3804</v>
      </c>
      <c r="P8824" s="20" t="str" cm="1">
        <f t="array" ref="P8824">IFERROR(INDEX(tblClientes[Dividendo Mensal (R$)],INT($J8824/ROWS(tblConsorcios[Produto]))+1),"")</f>
        <v/>
      </c>
      <c r="Q8824" s="20" t="str">
        <f t="shared" si="412"/>
        <v/>
      </c>
      <c r="R8824">
        <f t="shared" si="413"/>
        <v>0</v>
      </c>
    </row>
    <row r="8825" spans="10:18" x14ac:dyDescent="0.2">
      <c r="J8825">
        <f t="shared" si="411"/>
        <v>8823</v>
      </c>
      <c r="K8825" t="str" cm="1">
        <f t="array" ref="K8825">IFERROR(INDEX(tblClientes[Cliente],INT($J8825/ROWS(tblConsorcios[Produto]))+1),"")</f>
        <v/>
      </c>
      <c r="L8825" t="str" cm="1">
        <f t="array" ref="L8825">IFERROR(INDEX(tblConsorcios[Produto],MOD($J8825,ROWS(tblConsorcios[Produto]))+1),"")</f>
        <v>Imóvel IE580 – 240m</v>
      </c>
      <c r="M8825" s="20" cm="1">
        <f t="array" ref="M8825">IFERROR(INDEX(tblConsorcios[Valor da Carta (R$)],MOD($J8825,ROWS(tblConsorcios[Produto]))+1),"")</f>
        <v>580000</v>
      </c>
      <c r="N8825" s="2" cm="1">
        <f t="array" ref="N8825">IFERROR(INDEX(tblConsorcios[Prazo (meses)],MOD($J8825,ROWS(tblConsorcios[Produto]))+1),"")</f>
        <v>240</v>
      </c>
      <c r="O8825" s="20" cm="1">
        <f t="array" ref="O8825">IFERROR(INDEX(tblConsorcios[Parcela Mensal (R$)],MOD($J8825,ROWS(tblConsorcios[Produto]))+1),"")</f>
        <v>3112.67</v>
      </c>
      <c r="P8825" s="20" t="str" cm="1">
        <f t="array" ref="P8825">IFERROR(INDEX(tblClientes[Dividendo Mensal (R$)],INT($J8825/ROWS(tblConsorcios[Produto]))+1),"")</f>
        <v/>
      </c>
      <c r="Q8825" s="20" t="str">
        <f t="shared" si="412"/>
        <v/>
      </c>
      <c r="R8825">
        <f t="shared" si="413"/>
        <v>0</v>
      </c>
    </row>
    <row r="8826" spans="10:18" x14ac:dyDescent="0.2">
      <c r="J8826">
        <f t="shared" si="411"/>
        <v>8824</v>
      </c>
      <c r="K8826" t="str" cm="1">
        <f t="array" ref="K8826">IFERROR(INDEX(tblClientes[Cliente],INT($J8826/ROWS(tblConsorcios[Produto]))+1),"")</f>
        <v/>
      </c>
      <c r="L8826" t="str" cm="1">
        <f t="array" ref="L8826">IFERROR(INDEX(tblConsorcios[Produto],MOD($J8826,ROWS(tblConsorcios[Produto]))+1),"")</f>
        <v>Imóvel IE580 – 220m</v>
      </c>
      <c r="M8826" s="20" cm="1">
        <f t="array" ref="M8826">IFERROR(INDEX(tblConsorcios[Valor da Carta (R$)],MOD($J8826,ROWS(tblConsorcios[Produto]))+1),"")</f>
        <v>580000</v>
      </c>
      <c r="N8826" s="2" cm="1">
        <f t="array" ref="N8826">IFERROR(INDEX(tblConsorcios[Prazo (meses)],MOD($J8826,ROWS(tblConsorcios[Produto]))+1),"")</f>
        <v>220</v>
      </c>
      <c r="O8826" s="20" cm="1">
        <f t="array" ref="O8826">IFERROR(INDEX(tblConsorcios[Parcela Mensal (R$)],MOD($J8826,ROWS(tblConsorcios[Produto]))+1),"")</f>
        <v>3369.27</v>
      </c>
      <c r="P8826" s="20" t="str" cm="1">
        <f t="array" ref="P8826">IFERROR(INDEX(tblClientes[Dividendo Mensal (R$)],INT($J8826/ROWS(tblConsorcios[Produto]))+1),"")</f>
        <v/>
      </c>
      <c r="Q8826" s="20" t="str">
        <f t="shared" si="412"/>
        <v/>
      </c>
      <c r="R8826">
        <f t="shared" si="413"/>
        <v>0</v>
      </c>
    </row>
    <row r="8827" spans="10:18" x14ac:dyDescent="0.2">
      <c r="J8827">
        <f t="shared" si="411"/>
        <v>8825</v>
      </c>
      <c r="K8827" t="str" cm="1">
        <f t="array" ref="K8827">IFERROR(INDEX(tblClientes[Cliente],INT($J8827/ROWS(tblConsorcios[Produto]))+1),"")</f>
        <v/>
      </c>
      <c r="L8827" t="str" cm="1">
        <f t="array" ref="L8827">IFERROR(INDEX(tblConsorcios[Produto],MOD($J8827,ROWS(tblConsorcios[Produto]))+1),"")</f>
        <v>Imóvel IE580 – 200m</v>
      </c>
      <c r="M8827" s="20" cm="1">
        <f t="array" ref="M8827">IFERROR(INDEX(tblConsorcios[Valor da Carta (R$)],MOD($J8827,ROWS(tblConsorcios[Produto]))+1),"")</f>
        <v>580000</v>
      </c>
      <c r="N8827" s="2" cm="1">
        <f t="array" ref="N8827">IFERROR(INDEX(tblConsorcios[Prazo (meses)],MOD($J8827,ROWS(tblConsorcios[Produto]))+1),"")</f>
        <v>200</v>
      </c>
      <c r="O8827" s="20" cm="1">
        <f t="array" ref="O8827">IFERROR(INDEX(tblConsorcios[Parcela Mensal (R$)],MOD($J8827,ROWS(tblConsorcios[Produto]))+1),"")</f>
        <v>3677.2</v>
      </c>
      <c r="P8827" s="20" t="str" cm="1">
        <f t="array" ref="P8827">IFERROR(INDEX(tblClientes[Dividendo Mensal (R$)],INT($J8827/ROWS(tblConsorcios[Produto]))+1),"")</f>
        <v/>
      </c>
      <c r="Q8827" s="20" t="str">
        <f t="shared" si="412"/>
        <v/>
      </c>
      <c r="R8827">
        <f t="shared" si="413"/>
        <v>0</v>
      </c>
    </row>
    <row r="8828" spans="10:18" x14ac:dyDescent="0.2">
      <c r="J8828">
        <f t="shared" si="411"/>
        <v>8826</v>
      </c>
      <c r="K8828" t="str" cm="1">
        <f t="array" ref="K8828">IFERROR(INDEX(tblClientes[Cliente],INT($J8828/ROWS(tblConsorcios[Produto]))+1),"")</f>
        <v/>
      </c>
      <c r="L8828" t="str" cm="1">
        <f t="array" ref="L8828">IFERROR(INDEX(tblConsorcios[Produto],MOD($J8828,ROWS(tblConsorcios[Produto]))+1),"")</f>
        <v>Imóvel IE550 – 240m</v>
      </c>
      <c r="M8828" s="20" cm="1">
        <f t="array" ref="M8828">IFERROR(INDEX(tblConsorcios[Valor da Carta (R$)],MOD($J8828,ROWS(tblConsorcios[Produto]))+1),"")</f>
        <v>550000</v>
      </c>
      <c r="N8828" s="2" cm="1">
        <f t="array" ref="N8828">IFERROR(INDEX(tblConsorcios[Prazo (meses)],MOD($J8828,ROWS(tblConsorcios[Produto]))+1),"")</f>
        <v>240</v>
      </c>
      <c r="O8828" s="20" cm="1">
        <f t="array" ref="O8828">IFERROR(INDEX(tblConsorcios[Parcela Mensal (R$)],MOD($J8828,ROWS(tblConsorcios[Produto]))+1),"")</f>
        <v>2951.67</v>
      </c>
      <c r="P8828" s="20" t="str" cm="1">
        <f t="array" ref="P8828">IFERROR(INDEX(tblClientes[Dividendo Mensal (R$)],INT($J8828/ROWS(tblConsorcios[Produto]))+1),"")</f>
        <v/>
      </c>
      <c r="Q8828" s="20" t="str">
        <f t="shared" si="412"/>
        <v/>
      </c>
      <c r="R8828">
        <f t="shared" si="413"/>
        <v>0</v>
      </c>
    </row>
    <row r="8829" spans="10:18" x14ac:dyDescent="0.2">
      <c r="J8829">
        <f t="shared" si="411"/>
        <v>8827</v>
      </c>
      <c r="K8829" t="str" cm="1">
        <f t="array" ref="K8829">IFERROR(INDEX(tblClientes[Cliente],INT($J8829/ROWS(tblConsorcios[Produto]))+1),"")</f>
        <v/>
      </c>
      <c r="L8829" t="str" cm="1">
        <f t="array" ref="L8829">IFERROR(INDEX(tblConsorcios[Produto],MOD($J8829,ROWS(tblConsorcios[Produto]))+1),"")</f>
        <v>Imóvel IE550 – 220m</v>
      </c>
      <c r="M8829" s="20" cm="1">
        <f t="array" ref="M8829">IFERROR(INDEX(tblConsorcios[Valor da Carta (R$)],MOD($J8829,ROWS(tblConsorcios[Produto]))+1),"")</f>
        <v>550000</v>
      </c>
      <c r="N8829" s="2" cm="1">
        <f t="array" ref="N8829">IFERROR(INDEX(tblConsorcios[Prazo (meses)],MOD($J8829,ROWS(tblConsorcios[Produto]))+1),"")</f>
        <v>220</v>
      </c>
      <c r="O8829" s="20" cm="1">
        <f t="array" ref="O8829">IFERROR(INDEX(tblConsorcios[Parcela Mensal (R$)],MOD($J8829,ROWS(tblConsorcios[Produto]))+1),"")</f>
        <v>3195</v>
      </c>
      <c r="P8829" s="20" t="str" cm="1">
        <f t="array" ref="P8829">IFERROR(INDEX(tblClientes[Dividendo Mensal (R$)],INT($J8829/ROWS(tblConsorcios[Produto]))+1),"")</f>
        <v/>
      </c>
      <c r="Q8829" s="20" t="str">
        <f t="shared" si="412"/>
        <v/>
      </c>
      <c r="R8829">
        <f t="shared" si="413"/>
        <v>0</v>
      </c>
    </row>
    <row r="8830" spans="10:18" x14ac:dyDescent="0.2">
      <c r="J8830">
        <f t="shared" si="411"/>
        <v>8828</v>
      </c>
      <c r="K8830" t="str" cm="1">
        <f t="array" ref="K8830">IFERROR(INDEX(tblClientes[Cliente],INT($J8830/ROWS(tblConsorcios[Produto]))+1),"")</f>
        <v/>
      </c>
      <c r="L8830" t="str" cm="1">
        <f t="array" ref="L8830">IFERROR(INDEX(tblConsorcios[Produto],MOD($J8830,ROWS(tblConsorcios[Produto]))+1),"")</f>
        <v>Imóvel IE550 – 200m</v>
      </c>
      <c r="M8830" s="20" cm="1">
        <f t="array" ref="M8830">IFERROR(INDEX(tblConsorcios[Valor da Carta (R$)],MOD($J8830,ROWS(tblConsorcios[Produto]))+1),"")</f>
        <v>550000</v>
      </c>
      <c r="N8830" s="2" cm="1">
        <f t="array" ref="N8830">IFERROR(INDEX(tblConsorcios[Prazo (meses)],MOD($J8830,ROWS(tblConsorcios[Produto]))+1),"")</f>
        <v>200</v>
      </c>
      <c r="O8830" s="20" cm="1">
        <f t="array" ref="O8830">IFERROR(INDEX(tblConsorcios[Parcela Mensal (R$)],MOD($J8830,ROWS(tblConsorcios[Produto]))+1),"")</f>
        <v>3487</v>
      </c>
      <c r="P8830" s="20" t="str" cm="1">
        <f t="array" ref="P8830">IFERROR(INDEX(tblClientes[Dividendo Mensal (R$)],INT($J8830/ROWS(tblConsorcios[Produto]))+1),"")</f>
        <v/>
      </c>
      <c r="Q8830" s="20" t="str">
        <f t="shared" si="412"/>
        <v/>
      </c>
      <c r="R8830">
        <f t="shared" si="413"/>
        <v>0</v>
      </c>
    </row>
    <row r="8831" spans="10:18" x14ac:dyDescent="0.2">
      <c r="J8831">
        <f t="shared" si="411"/>
        <v>8829</v>
      </c>
      <c r="K8831" t="str" cm="1">
        <f t="array" ref="K8831">IFERROR(INDEX(tblClientes[Cliente],INT($J8831/ROWS(tblConsorcios[Produto]))+1),"")</f>
        <v/>
      </c>
      <c r="L8831" t="str" cm="1">
        <f t="array" ref="L8831">IFERROR(INDEX(tblConsorcios[Produto],MOD($J8831,ROWS(tblConsorcios[Produto]))+1),"")</f>
        <v>Imóvel IE530 – 240m</v>
      </c>
      <c r="M8831" s="20" cm="1">
        <f t="array" ref="M8831">IFERROR(INDEX(tblConsorcios[Valor da Carta (R$)],MOD($J8831,ROWS(tblConsorcios[Produto]))+1),"")</f>
        <v>530000</v>
      </c>
      <c r="N8831" s="2" cm="1">
        <f t="array" ref="N8831">IFERROR(INDEX(tblConsorcios[Prazo (meses)],MOD($J8831,ROWS(tblConsorcios[Produto]))+1),"")</f>
        <v>240</v>
      </c>
      <c r="O8831" s="20" cm="1">
        <f t="array" ref="O8831">IFERROR(INDEX(tblConsorcios[Parcela Mensal (R$)],MOD($J8831,ROWS(tblConsorcios[Produto]))+1),"")</f>
        <v>2844.33</v>
      </c>
      <c r="P8831" s="20" t="str" cm="1">
        <f t="array" ref="P8831">IFERROR(INDEX(tblClientes[Dividendo Mensal (R$)],INT($J8831/ROWS(tblConsorcios[Produto]))+1),"")</f>
        <v/>
      </c>
      <c r="Q8831" s="20" t="str">
        <f t="shared" si="412"/>
        <v/>
      </c>
      <c r="R8831">
        <f t="shared" si="413"/>
        <v>0</v>
      </c>
    </row>
    <row r="8832" spans="10:18" x14ac:dyDescent="0.2">
      <c r="J8832">
        <f t="shared" si="411"/>
        <v>8830</v>
      </c>
      <c r="K8832" t="str" cm="1">
        <f t="array" ref="K8832">IFERROR(INDEX(tblClientes[Cliente],INT($J8832/ROWS(tblConsorcios[Produto]))+1),"")</f>
        <v/>
      </c>
      <c r="L8832" t="str" cm="1">
        <f t="array" ref="L8832">IFERROR(INDEX(tblConsorcios[Produto],MOD($J8832,ROWS(tblConsorcios[Produto]))+1),"")</f>
        <v>Imóvel IE530 – 220m</v>
      </c>
      <c r="M8832" s="20" cm="1">
        <f t="array" ref="M8832">IFERROR(INDEX(tblConsorcios[Valor da Carta (R$)],MOD($J8832,ROWS(tblConsorcios[Produto]))+1),"")</f>
        <v>530000</v>
      </c>
      <c r="N8832" s="2" cm="1">
        <f t="array" ref="N8832">IFERROR(INDEX(tblConsorcios[Prazo (meses)],MOD($J8832,ROWS(tblConsorcios[Produto]))+1),"")</f>
        <v>220</v>
      </c>
      <c r="O8832" s="20" cm="1">
        <f t="array" ref="O8832">IFERROR(INDEX(tblConsorcios[Parcela Mensal (R$)],MOD($J8832,ROWS(tblConsorcios[Produto]))+1),"")</f>
        <v>3078.82</v>
      </c>
      <c r="P8832" s="20" t="str" cm="1">
        <f t="array" ref="P8832">IFERROR(INDEX(tblClientes[Dividendo Mensal (R$)],INT($J8832/ROWS(tblConsorcios[Produto]))+1),"")</f>
        <v/>
      </c>
      <c r="Q8832" s="20" t="str">
        <f t="shared" si="412"/>
        <v/>
      </c>
      <c r="R8832">
        <f t="shared" si="413"/>
        <v>0</v>
      </c>
    </row>
    <row r="8833" spans="10:18" x14ac:dyDescent="0.2">
      <c r="J8833">
        <f t="shared" si="411"/>
        <v>8831</v>
      </c>
      <c r="K8833" t="str" cm="1">
        <f t="array" ref="K8833">IFERROR(INDEX(tblClientes[Cliente],INT($J8833/ROWS(tblConsorcios[Produto]))+1),"")</f>
        <v/>
      </c>
      <c r="L8833" t="str" cm="1">
        <f t="array" ref="L8833">IFERROR(INDEX(tblConsorcios[Produto],MOD($J8833,ROWS(tblConsorcios[Produto]))+1),"")</f>
        <v>Imóvel IE530 – 200m</v>
      </c>
      <c r="M8833" s="20" cm="1">
        <f t="array" ref="M8833">IFERROR(INDEX(tblConsorcios[Valor da Carta (R$)],MOD($J8833,ROWS(tblConsorcios[Produto]))+1),"")</f>
        <v>530000</v>
      </c>
      <c r="N8833" s="2" cm="1">
        <f t="array" ref="N8833">IFERROR(INDEX(tblConsorcios[Prazo (meses)],MOD($J8833,ROWS(tblConsorcios[Produto]))+1),"")</f>
        <v>200</v>
      </c>
      <c r="O8833" s="20" cm="1">
        <f t="array" ref="O8833">IFERROR(INDEX(tblConsorcios[Parcela Mensal (R$)],MOD($J8833,ROWS(tblConsorcios[Produto]))+1),"")</f>
        <v>3360.2</v>
      </c>
      <c r="P8833" s="20" t="str" cm="1">
        <f t="array" ref="P8833">IFERROR(INDEX(tblClientes[Dividendo Mensal (R$)],INT($J8833/ROWS(tblConsorcios[Produto]))+1),"")</f>
        <v/>
      </c>
      <c r="Q8833" s="20" t="str">
        <f t="shared" si="412"/>
        <v/>
      </c>
      <c r="R8833">
        <f t="shared" si="413"/>
        <v>0</v>
      </c>
    </row>
    <row r="8834" spans="10:18" x14ac:dyDescent="0.2">
      <c r="J8834">
        <f t="shared" si="411"/>
        <v>8832</v>
      </c>
      <c r="K8834" t="str" cm="1">
        <f t="array" ref="K8834">IFERROR(INDEX(tblClientes[Cliente],INT($J8834/ROWS(tblConsorcios[Produto]))+1),"")</f>
        <v/>
      </c>
      <c r="L8834" t="str" cm="1">
        <f t="array" ref="L8834">IFERROR(INDEX(tblConsorcios[Produto],MOD($J8834,ROWS(tblConsorcios[Produto]))+1),"")</f>
        <v>Imóvel IE500 – 240m</v>
      </c>
      <c r="M8834" s="20" cm="1">
        <f t="array" ref="M8834">IFERROR(INDEX(tblConsorcios[Valor da Carta (R$)],MOD($J8834,ROWS(tblConsorcios[Produto]))+1),"")</f>
        <v>500000</v>
      </c>
      <c r="N8834" s="2" cm="1">
        <f t="array" ref="N8834">IFERROR(INDEX(tblConsorcios[Prazo (meses)],MOD($J8834,ROWS(tblConsorcios[Produto]))+1),"")</f>
        <v>240</v>
      </c>
      <c r="O8834" s="20" cm="1">
        <f t="array" ref="O8834">IFERROR(INDEX(tblConsorcios[Parcela Mensal (R$)],MOD($J8834,ROWS(tblConsorcios[Produto]))+1),"")</f>
        <v>2683.33</v>
      </c>
      <c r="P8834" s="20" t="str" cm="1">
        <f t="array" ref="P8834">IFERROR(INDEX(tblClientes[Dividendo Mensal (R$)],INT($J8834/ROWS(tblConsorcios[Produto]))+1),"")</f>
        <v/>
      </c>
      <c r="Q8834" s="20" t="str">
        <f t="shared" si="412"/>
        <v/>
      </c>
      <c r="R8834">
        <f t="shared" si="413"/>
        <v>0</v>
      </c>
    </row>
    <row r="8835" spans="10:18" x14ac:dyDescent="0.2">
      <c r="J8835">
        <f t="shared" ref="J8835:J8898" si="414">ROW()-2</f>
        <v>8833</v>
      </c>
      <c r="K8835" t="str" cm="1">
        <f t="array" ref="K8835">IFERROR(INDEX(tblClientes[Cliente],INT($J8835/ROWS(tblConsorcios[Produto]))+1),"")</f>
        <v/>
      </c>
      <c r="L8835" t="str" cm="1">
        <f t="array" ref="L8835">IFERROR(INDEX(tblConsorcios[Produto],MOD($J8835,ROWS(tblConsorcios[Produto]))+1),"")</f>
        <v>Imóvel IE500 – 220m</v>
      </c>
      <c r="M8835" s="20" cm="1">
        <f t="array" ref="M8835">IFERROR(INDEX(tblConsorcios[Valor da Carta (R$)],MOD($J8835,ROWS(tblConsorcios[Produto]))+1),"")</f>
        <v>500000</v>
      </c>
      <c r="N8835" s="2" cm="1">
        <f t="array" ref="N8835">IFERROR(INDEX(tblConsorcios[Prazo (meses)],MOD($J8835,ROWS(tblConsorcios[Produto]))+1),"")</f>
        <v>220</v>
      </c>
      <c r="O8835" s="20" cm="1">
        <f t="array" ref="O8835">IFERROR(INDEX(tblConsorcios[Parcela Mensal (R$)],MOD($J8835,ROWS(tblConsorcios[Produto]))+1),"")</f>
        <v>2904.55</v>
      </c>
      <c r="P8835" s="20" t="str" cm="1">
        <f t="array" ref="P8835">IFERROR(INDEX(tblClientes[Dividendo Mensal (R$)],INT($J8835/ROWS(tblConsorcios[Produto]))+1),"")</f>
        <v/>
      </c>
      <c r="Q8835" s="20" t="str">
        <f t="shared" ref="Q8835:Q8898" si="415">IF(AND(ISNUMBER(O8835),ISNUMBER(P8835)),P8835-O8835,"")</f>
        <v/>
      </c>
      <c r="R8835">
        <f t="shared" ref="R8835:R8898" si="416">IF(AND(ISNUMBER(O8835),ISNUMBER(P8835),O8835&lt;=P8835),1,0)</f>
        <v>0</v>
      </c>
    </row>
    <row r="8836" spans="10:18" x14ac:dyDescent="0.2">
      <c r="J8836">
        <f t="shared" si="414"/>
        <v>8834</v>
      </c>
      <c r="K8836" t="str" cm="1">
        <f t="array" ref="K8836">IFERROR(INDEX(tblClientes[Cliente],INT($J8836/ROWS(tblConsorcios[Produto]))+1),"")</f>
        <v/>
      </c>
      <c r="L8836" t="str" cm="1">
        <f t="array" ref="L8836">IFERROR(INDEX(tblConsorcios[Produto],MOD($J8836,ROWS(tblConsorcios[Produto]))+1),"")</f>
        <v>Imóvel IE500 – 200m</v>
      </c>
      <c r="M8836" s="20" cm="1">
        <f t="array" ref="M8836">IFERROR(INDEX(tblConsorcios[Valor da Carta (R$)],MOD($J8836,ROWS(tblConsorcios[Produto]))+1),"")</f>
        <v>500000</v>
      </c>
      <c r="N8836" s="2" cm="1">
        <f t="array" ref="N8836">IFERROR(INDEX(tblConsorcios[Prazo (meses)],MOD($J8836,ROWS(tblConsorcios[Produto]))+1),"")</f>
        <v>200</v>
      </c>
      <c r="O8836" s="20" cm="1">
        <f t="array" ref="O8836">IFERROR(INDEX(tblConsorcios[Parcela Mensal (R$)],MOD($J8836,ROWS(tblConsorcios[Produto]))+1),"")</f>
        <v>3170</v>
      </c>
      <c r="P8836" s="20" t="str" cm="1">
        <f t="array" ref="P8836">IFERROR(INDEX(tblClientes[Dividendo Mensal (R$)],INT($J8836/ROWS(tblConsorcios[Produto]))+1),"")</f>
        <v/>
      </c>
      <c r="Q8836" s="20" t="str">
        <f t="shared" si="415"/>
        <v/>
      </c>
      <c r="R8836">
        <f t="shared" si="416"/>
        <v>0</v>
      </c>
    </row>
    <row r="8837" spans="10:18" x14ac:dyDescent="0.2">
      <c r="J8837">
        <f t="shared" si="414"/>
        <v>8835</v>
      </c>
      <c r="K8837" t="str" cm="1">
        <f t="array" ref="K8837">IFERROR(INDEX(tblClientes[Cliente],INT($J8837/ROWS(tblConsorcios[Produto]))+1),"")</f>
        <v/>
      </c>
      <c r="L8837" t="str" cm="1">
        <f t="array" ref="L8837">IFERROR(INDEX(tblConsorcios[Produto],MOD($J8837,ROWS(tblConsorcios[Produto]))+1),"")</f>
        <v>Imóvel IE480 – 240m</v>
      </c>
      <c r="M8837" s="20" cm="1">
        <f t="array" ref="M8837">IFERROR(INDEX(tblConsorcios[Valor da Carta (R$)],MOD($J8837,ROWS(tblConsorcios[Produto]))+1),"")</f>
        <v>480000</v>
      </c>
      <c r="N8837" s="2" cm="1">
        <f t="array" ref="N8837">IFERROR(INDEX(tblConsorcios[Prazo (meses)],MOD($J8837,ROWS(tblConsorcios[Produto]))+1),"")</f>
        <v>240</v>
      </c>
      <c r="O8837" s="20" cm="1">
        <f t="array" ref="O8837">IFERROR(INDEX(tblConsorcios[Parcela Mensal (R$)],MOD($J8837,ROWS(tblConsorcios[Produto]))+1),"")</f>
        <v>2576</v>
      </c>
      <c r="P8837" s="20" t="str" cm="1">
        <f t="array" ref="P8837">IFERROR(INDEX(tblClientes[Dividendo Mensal (R$)],INT($J8837/ROWS(tblConsorcios[Produto]))+1),"")</f>
        <v/>
      </c>
      <c r="Q8837" s="20" t="str">
        <f t="shared" si="415"/>
        <v/>
      </c>
      <c r="R8837">
        <f t="shared" si="416"/>
        <v>0</v>
      </c>
    </row>
    <row r="8838" spans="10:18" x14ac:dyDescent="0.2">
      <c r="J8838">
        <f t="shared" si="414"/>
        <v>8836</v>
      </c>
      <c r="K8838" t="str" cm="1">
        <f t="array" ref="K8838">IFERROR(INDEX(tblClientes[Cliente],INT($J8838/ROWS(tblConsorcios[Produto]))+1),"")</f>
        <v/>
      </c>
      <c r="L8838" t="str" cm="1">
        <f t="array" ref="L8838">IFERROR(INDEX(tblConsorcios[Produto],MOD($J8838,ROWS(tblConsorcios[Produto]))+1),"")</f>
        <v>Imóvel IE480 – 220m</v>
      </c>
      <c r="M8838" s="20" cm="1">
        <f t="array" ref="M8838">IFERROR(INDEX(tblConsorcios[Valor da Carta (R$)],MOD($J8838,ROWS(tblConsorcios[Produto]))+1),"")</f>
        <v>480000</v>
      </c>
      <c r="N8838" s="2" cm="1">
        <f t="array" ref="N8838">IFERROR(INDEX(tblConsorcios[Prazo (meses)],MOD($J8838,ROWS(tblConsorcios[Produto]))+1),"")</f>
        <v>220</v>
      </c>
      <c r="O8838" s="20" cm="1">
        <f t="array" ref="O8838">IFERROR(INDEX(tblConsorcios[Parcela Mensal (R$)],MOD($J8838,ROWS(tblConsorcios[Produto]))+1),"")</f>
        <v>2788.36</v>
      </c>
      <c r="P8838" s="20" t="str" cm="1">
        <f t="array" ref="P8838">IFERROR(INDEX(tblClientes[Dividendo Mensal (R$)],INT($J8838/ROWS(tblConsorcios[Produto]))+1),"")</f>
        <v/>
      </c>
      <c r="Q8838" s="20" t="str">
        <f t="shared" si="415"/>
        <v/>
      </c>
      <c r="R8838">
        <f t="shared" si="416"/>
        <v>0</v>
      </c>
    </row>
    <row r="8839" spans="10:18" x14ac:dyDescent="0.2">
      <c r="J8839">
        <f t="shared" si="414"/>
        <v>8837</v>
      </c>
      <c r="K8839" t="str" cm="1">
        <f t="array" ref="K8839">IFERROR(INDEX(tblClientes[Cliente],INT($J8839/ROWS(tblConsorcios[Produto]))+1),"")</f>
        <v/>
      </c>
      <c r="L8839" t="str" cm="1">
        <f t="array" ref="L8839">IFERROR(INDEX(tblConsorcios[Produto],MOD($J8839,ROWS(tblConsorcios[Produto]))+1),"")</f>
        <v>Imóvel IE480 – 200m</v>
      </c>
      <c r="M8839" s="20" cm="1">
        <f t="array" ref="M8839">IFERROR(INDEX(tblConsorcios[Valor da Carta (R$)],MOD($J8839,ROWS(tblConsorcios[Produto]))+1),"")</f>
        <v>480000</v>
      </c>
      <c r="N8839" s="2" cm="1">
        <f t="array" ref="N8839">IFERROR(INDEX(tblConsorcios[Prazo (meses)],MOD($J8839,ROWS(tblConsorcios[Produto]))+1),"")</f>
        <v>200</v>
      </c>
      <c r="O8839" s="20" cm="1">
        <f t="array" ref="O8839">IFERROR(INDEX(tblConsorcios[Parcela Mensal (R$)],MOD($J8839,ROWS(tblConsorcios[Produto]))+1),"")</f>
        <v>3043.2</v>
      </c>
      <c r="P8839" s="20" t="str" cm="1">
        <f t="array" ref="P8839">IFERROR(INDEX(tblClientes[Dividendo Mensal (R$)],INT($J8839/ROWS(tblConsorcios[Produto]))+1),"")</f>
        <v/>
      </c>
      <c r="Q8839" s="20" t="str">
        <f t="shared" si="415"/>
        <v/>
      </c>
      <c r="R8839">
        <f t="shared" si="416"/>
        <v>0</v>
      </c>
    </row>
    <row r="8840" spans="10:18" x14ac:dyDescent="0.2">
      <c r="J8840">
        <f t="shared" si="414"/>
        <v>8838</v>
      </c>
      <c r="K8840" t="str" cm="1">
        <f t="array" ref="K8840">IFERROR(INDEX(tblClientes[Cliente],INT($J8840/ROWS(tblConsorcios[Produto]))+1),"")</f>
        <v/>
      </c>
      <c r="L8840" t="str" cm="1">
        <f t="array" ref="L8840">IFERROR(INDEX(tblConsorcios[Produto],MOD($J8840,ROWS(tblConsorcios[Produto]))+1),"")</f>
        <v>Imóvel IE450 – 240m</v>
      </c>
      <c r="M8840" s="20" cm="1">
        <f t="array" ref="M8840">IFERROR(INDEX(tblConsorcios[Valor da Carta (R$)],MOD($J8840,ROWS(tblConsorcios[Produto]))+1),"")</f>
        <v>450000</v>
      </c>
      <c r="N8840" s="2" cm="1">
        <f t="array" ref="N8840">IFERROR(INDEX(tblConsorcios[Prazo (meses)],MOD($J8840,ROWS(tblConsorcios[Produto]))+1),"")</f>
        <v>240</v>
      </c>
      <c r="O8840" s="20" cm="1">
        <f t="array" ref="O8840">IFERROR(INDEX(tblConsorcios[Parcela Mensal (R$)],MOD($J8840,ROWS(tblConsorcios[Produto]))+1),"")</f>
        <v>2415</v>
      </c>
      <c r="P8840" s="20" t="str" cm="1">
        <f t="array" ref="P8840">IFERROR(INDEX(tblClientes[Dividendo Mensal (R$)],INT($J8840/ROWS(tblConsorcios[Produto]))+1),"")</f>
        <v/>
      </c>
      <c r="Q8840" s="20" t="str">
        <f t="shared" si="415"/>
        <v/>
      </c>
      <c r="R8840">
        <f t="shared" si="416"/>
        <v>0</v>
      </c>
    </row>
    <row r="8841" spans="10:18" x14ac:dyDescent="0.2">
      <c r="J8841">
        <f t="shared" si="414"/>
        <v>8839</v>
      </c>
      <c r="K8841" t="str" cm="1">
        <f t="array" ref="K8841">IFERROR(INDEX(tblClientes[Cliente],INT($J8841/ROWS(tblConsorcios[Produto]))+1),"")</f>
        <v/>
      </c>
      <c r="L8841" t="str" cm="1">
        <f t="array" ref="L8841">IFERROR(INDEX(tblConsorcios[Produto],MOD($J8841,ROWS(tblConsorcios[Produto]))+1),"")</f>
        <v>Imóvel IE450 – 220m</v>
      </c>
      <c r="M8841" s="20" cm="1">
        <f t="array" ref="M8841">IFERROR(INDEX(tblConsorcios[Valor da Carta (R$)],MOD($J8841,ROWS(tblConsorcios[Produto]))+1),"")</f>
        <v>450000</v>
      </c>
      <c r="N8841" s="2" cm="1">
        <f t="array" ref="N8841">IFERROR(INDEX(tblConsorcios[Prazo (meses)],MOD($J8841,ROWS(tblConsorcios[Produto]))+1),"")</f>
        <v>220</v>
      </c>
      <c r="O8841" s="20" cm="1">
        <f t="array" ref="O8841">IFERROR(INDEX(tblConsorcios[Parcela Mensal (R$)],MOD($J8841,ROWS(tblConsorcios[Produto]))+1),"")</f>
        <v>2614.09</v>
      </c>
      <c r="P8841" s="20" t="str" cm="1">
        <f t="array" ref="P8841">IFERROR(INDEX(tblClientes[Dividendo Mensal (R$)],INT($J8841/ROWS(tblConsorcios[Produto]))+1),"")</f>
        <v/>
      </c>
      <c r="Q8841" s="20" t="str">
        <f t="shared" si="415"/>
        <v/>
      </c>
      <c r="R8841">
        <f t="shared" si="416"/>
        <v>0</v>
      </c>
    </row>
    <row r="8842" spans="10:18" x14ac:dyDescent="0.2">
      <c r="J8842">
        <f t="shared" si="414"/>
        <v>8840</v>
      </c>
      <c r="K8842" t="str" cm="1">
        <f t="array" ref="K8842">IFERROR(INDEX(tblClientes[Cliente],INT($J8842/ROWS(tblConsorcios[Produto]))+1),"")</f>
        <v/>
      </c>
      <c r="L8842" t="str" cm="1">
        <f t="array" ref="L8842">IFERROR(INDEX(tblConsorcios[Produto],MOD($J8842,ROWS(tblConsorcios[Produto]))+1),"")</f>
        <v>Imóvel IE450 – 200m</v>
      </c>
      <c r="M8842" s="20" cm="1">
        <f t="array" ref="M8842">IFERROR(INDEX(tblConsorcios[Valor da Carta (R$)],MOD($J8842,ROWS(tblConsorcios[Produto]))+1),"")</f>
        <v>450000</v>
      </c>
      <c r="N8842" s="2" cm="1">
        <f t="array" ref="N8842">IFERROR(INDEX(tblConsorcios[Prazo (meses)],MOD($J8842,ROWS(tblConsorcios[Produto]))+1),"")</f>
        <v>200</v>
      </c>
      <c r="O8842" s="20" cm="1">
        <f t="array" ref="O8842">IFERROR(INDEX(tblConsorcios[Parcela Mensal (R$)],MOD($J8842,ROWS(tblConsorcios[Produto]))+1),"")</f>
        <v>2853</v>
      </c>
      <c r="P8842" s="20" t="str" cm="1">
        <f t="array" ref="P8842">IFERROR(INDEX(tblClientes[Dividendo Mensal (R$)],INT($J8842/ROWS(tblConsorcios[Produto]))+1),"")</f>
        <v/>
      </c>
      <c r="Q8842" s="20" t="str">
        <f t="shared" si="415"/>
        <v/>
      </c>
      <c r="R8842">
        <f t="shared" si="416"/>
        <v>0</v>
      </c>
    </row>
    <row r="8843" spans="10:18" x14ac:dyDescent="0.2">
      <c r="J8843">
        <f t="shared" si="414"/>
        <v>8841</v>
      </c>
      <c r="K8843" t="str" cm="1">
        <f t="array" ref="K8843">IFERROR(INDEX(tblClientes[Cliente],INT($J8843/ROWS(tblConsorcios[Produto]))+1),"")</f>
        <v/>
      </c>
      <c r="L8843" t="str" cm="1">
        <f t="array" ref="L8843">IFERROR(INDEX(tblConsorcios[Produto],MOD($J8843,ROWS(tblConsorcios[Produto]))+1),"")</f>
        <v>Imóvel IE430 – 240m</v>
      </c>
      <c r="M8843" s="20" cm="1">
        <f t="array" ref="M8843">IFERROR(INDEX(tblConsorcios[Valor da Carta (R$)],MOD($J8843,ROWS(tblConsorcios[Produto]))+1),"")</f>
        <v>430000</v>
      </c>
      <c r="N8843" s="2" cm="1">
        <f t="array" ref="N8843">IFERROR(INDEX(tblConsorcios[Prazo (meses)],MOD($J8843,ROWS(tblConsorcios[Produto]))+1),"")</f>
        <v>240</v>
      </c>
      <c r="O8843" s="20" cm="1">
        <f t="array" ref="O8843">IFERROR(INDEX(tblConsorcios[Parcela Mensal (R$)],MOD($J8843,ROWS(tblConsorcios[Produto]))+1),"")</f>
        <v>2307.67</v>
      </c>
      <c r="P8843" s="20" t="str" cm="1">
        <f t="array" ref="P8843">IFERROR(INDEX(tblClientes[Dividendo Mensal (R$)],INT($J8843/ROWS(tblConsorcios[Produto]))+1),"")</f>
        <v/>
      </c>
      <c r="Q8843" s="20" t="str">
        <f t="shared" si="415"/>
        <v/>
      </c>
      <c r="R8843">
        <f t="shared" si="416"/>
        <v>0</v>
      </c>
    </row>
    <row r="8844" spans="10:18" x14ac:dyDescent="0.2">
      <c r="J8844">
        <f t="shared" si="414"/>
        <v>8842</v>
      </c>
      <c r="K8844" t="str" cm="1">
        <f t="array" ref="K8844">IFERROR(INDEX(tblClientes[Cliente],INT($J8844/ROWS(tblConsorcios[Produto]))+1),"")</f>
        <v/>
      </c>
      <c r="L8844" t="str" cm="1">
        <f t="array" ref="L8844">IFERROR(INDEX(tblConsorcios[Produto],MOD($J8844,ROWS(tblConsorcios[Produto]))+1),"")</f>
        <v>Imóvel IE430 – 220m</v>
      </c>
      <c r="M8844" s="20" cm="1">
        <f t="array" ref="M8844">IFERROR(INDEX(tblConsorcios[Valor da Carta (R$)],MOD($J8844,ROWS(tblConsorcios[Produto]))+1),"")</f>
        <v>430000</v>
      </c>
      <c r="N8844" s="2" cm="1">
        <f t="array" ref="N8844">IFERROR(INDEX(tblConsorcios[Prazo (meses)],MOD($J8844,ROWS(tblConsorcios[Produto]))+1),"")</f>
        <v>220</v>
      </c>
      <c r="O8844" s="20" cm="1">
        <f t="array" ref="O8844">IFERROR(INDEX(tblConsorcios[Parcela Mensal (R$)],MOD($J8844,ROWS(tblConsorcios[Produto]))+1),"")</f>
        <v>2497.91</v>
      </c>
      <c r="P8844" s="20" t="str" cm="1">
        <f t="array" ref="P8844">IFERROR(INDEX(tblClientes[Dividendo Mensal (R$)],INT($J8844/ROWS(tblConsorcios[Produto]))+1),"")</f>
        <v/>
      </c>
      <c r="Q8844" s="20" t="str">
        <f t="shared" si="415"/>
        <v/>
      </c>
      <c r="R8844">
        <f t="shared" si="416"/>
        <v>0</v>
      </c>
    </row>
    <row r="8845" spans="10:18" x14ac:dyDescent="0.2">
      <c r="J8845">
        <f t="shared" si="414"/>
        <v>8843</v>
      </c>
      <c r="K8845" t="str" cm="1">
        <f t="array" ref="K8845">IFERROR(INDEX(tblClientes[Cliente],INT($J8845/ROWS(tblConsorcios[Produto]))+1),"")</f>
        <v/>
      </c>
      <c r="L8845" t="str" cm="1">
        <f t="array" ref="L8845">IFERROR(INDEX(tblConsorcios[Produto],MOD($J8845,ROWS(tblConsorcios[Produto]))+1),"")</f>
        <v>Imóvel IE430 – 200m</v>
      </c>
      <c r="M8845" s="20" cm="1">
        <f t="array" ref="M8845">IFERROR(INDEX(tblConsorcios[Valor da Carta (R$)],MOD($J8845,ROWS(tblConsorcios[Produto]))+1),"")</f>
        <v>430000</v>
      </c>
      <c r="N8845" s="2" cm="1">
        <f t="array" ref="N8845">IFERROR(INDEX(tblConsorcios[Prazo (meses)],MOD($J8845,ROWS(tblConsorcios[Produto]))+1),"")</f>
        <v>200</v>
      </c>
      <c r="O8845" s="20" cm="1">
        <f t="array" ref="O8845">IFERROR(INDEX(tblConsorcios[Parcela Mensal (R$)],MOD($J8845,ROWS(tblConsorcios[Produto]))+1),"")</f>
        <v>2726.2</v>
      </c>
      <c r="P8845" s="20" t="str" cm="1">
        <f t="array" ref="P8845">IFERROR(INDEX(tblClientes[Dividendo Mensal (R$)],INT($J8845/ROWS(tblConsorcios[Produto]))+1),"")</f>
        <v/>
      </c>
      <c r="Q8845" s="20" t="str">
        <f t="shared" si="415"/>
        <v/>
      </c>
      <c r="R8845">
        <f t="shared" si="416"/>
        <v>0</v>
      </c>
    </row>
    <row r="8846" spans="10:18" x14ac:dyDescent="0.2">
      <c r="J8846">
        <f t="shared" si="414"/>
        <v>8844</v>
      </c>
      <c r="K8846" t="str" cm="1">
        <f t="array" ref="K8846">IFERROR(INDEX(tblClientes[Cliente],INT($J8846/ROWS(tblConsorcios[Produto]))+1),"")</f>
        <v/>
      </c>
      <c r="L8846" t="str" cm="1">
        <f t="array" ref="L8846">IFERROR(INDEX(tblConsorcios[Produto],MOD($J8846,ROWS(tblConsorcios[Produto]))+1),"")</f>
        <v>Imóvel IE400 – 240m</v>
      </c>
      <c r="M8846" s="20" cm="1">
        <f t="array" ref="M8846">IFERROR(INDEX(tblConsorcios[Valor da Carta (R$)],MOD($J8846,ROWS(tblConsorcios[Produto]))+1),"")</f>
        <v>400000</v>
      </c>
      <c r="N8846" s="2" cm="1">
        <f t="array" ref="N8846">IFERROR(INDEX(tblConsorcios[Prazo (meses)],MOD($J8846,ROWS(tblConsorcios[Produto]))+1),"")</f>
        <v>240</v>
      </c>
      <c r="O8846" s="20" cm="1">
        <f t="array" ref="O8846">IFERROR(INDEX(tblConsorcios[Parcela Mensal (R$)],MOD($J8846,ROWS(tblConsorcios[Produto]))+1),"")</f>
        <v>2146.67</v>
      </c>
      <c r="P8846" s="20" t="str" cm="1">
        <f t="array" ref="P8846">IFERROR(INDEX(tblClientes[Dividendo Mensal (R$)],INT($J8846/ROWS(tblConsorcios[Produto]))+1),"")</f>
        <v/>
      </c>
      <c r="Q8846" s="20" t="str">
        <f t="shared" si="415"/>
        <v/>
      </c>
      <c r="R8846">
        <f t="shared" si="416"/>
        <v>0</v>
      </c>
    </row>
    <row r="8847" spans="10:18" x14ac:dyDescent="0.2">
      <c r="J8847">
        <f t="shared" si="414"/>
        <v>8845</v>
      </c>
      <c r="K8847" t="str" cm="1">
        <f t="array" ref="K8847">IFERROR(INDEX(tblClientes[Cliente],INT($J8847/ROWS(tblConsorcios[Produto]))+1),"")</f>
        <v/>
      </c>
      <c r="L8847" t="str" cm="1">
        <f t="array" ref="L8847">IFERROR(INDEX(tblConsorcios[Produto],MOD($J8847,ROWS(tblConsorcios[Produto]))+1),"")</f>
        <v>Imóvel IE400 – 220m</v>
      </c>
      <c r="M8847" s="20" cm="1">
        <f t="array" ref="M8847">IFERROR(INDEX(tblConsorcios[Valor da Carta (R$)],MOD($J8847,ROWS(tblConsorcios[Produto]))+1),"")</f>
        <v>400000</v>
      </c>
      <c r="N8847" s="2" cm="1">
        <f t="array" ref="N8847">IFERROR(INDEX(tblConsorcios[Prazo (meses)],MOD($J8847,ROWS(tblConsorcios[Produto]))+1),"")</f>
        <v>220</v>
      </c>
      <c r="O8847" s="20" cm="1">
        <f t="array" ref="O8847">IFERROR(INDEX(tblConsorcios[Parcela Mensal (R$)],MOD($J8847,ROWS(tblConsorcios[Produto]))+1),"")</f>
        <v>2323.64</v>
      </c>
      <c r="P8847" s="20" t="str" cm="1">
        <f t="array" ref="P8847">IFERROR(INDEX(tblClientes[Dividendo Mensal (R$)],INT($J8847/ROWS(tblConsorcios[Produto]))+1),"")</f>
        <v/>
      </c>
      <c r="Q8847" s="20" t="str">
        <f t="shared" si="415"/>
        <v/>
      </c>
      <c r="R8847">
        <f t="shared" si="416"/>
        <v>0</v>
      </c>
    </row>
    <row r="8848" spans="10:18" x14ac:dyDescent="0.2">
      <c r="J8848">
        <f t="shared" si="414"/>
        <v>8846</v>
      </c>
      <c r="K8848" t="str" cm="1">
        <f t="array" ref="K8848">IFERROR(INDEX(tblClientes[Cliente],INT($J8848/ROWS(tblConsorcios[Produto]))+1),"")</f>
        <v/>
      </c>
      <c r="L8848" t="str" cm="1">
        <f t="array" ref="L8848">IFERROR(INDEX(tblConsorcios[Produto],MOD($J8848,ROWS(tblConsorcios[Produto]))+1),"")</f>
        <v>Imóvel IE400 – 200m</v>
      </c>
      <c r="M8848" s="20" cm="1">
        <f t="array" ref="M8848">IFERROR(INDEX(tblConsorcios[Valor da Carta (R$)],MOD($J8848,ROWS(tblConsorcios[Produto]))+1),"")</f>
        <v>400000</v>
      </c>
      <c r="N8848" s="2" cm="1">
        <f t="array" ref="N8848">IFERROR(INDEX(tblConsorcios[Prazo (meses)],MOD($J8848,ROWS(tblConsorcios[Produto]))+1),"")</f>
        <v>200</v>
      </c>
      <c r="O8848" s="20" cm="1">
        <f t="array" ref="O8848">IFERROR(INDEX(tblConsorcios[Parcela Mensal (R$)],MOD($J8848,ROWS(tblConsorcios[Produto]))+1),"")</f>
        <v>2536</v>
      </c>
      <c r="P8848" s="20" t="str" cm="1">
        <f t="array" ref="P8848">IFERROR(INDEX(tblClientes[Dividendo Mensal (R$)],INT($J8848/ROWS(tblConsorcios[Produto]))+1),"")</f>
        <v/>
      </c>
      <c r="Q8848" s="20" t="str">
        <f t="shared" si="415"/>
        <v/>
      </c>
      <c r="R8848">
        <f t="shared" si="416"/>
        <v>0</v>
      </c>
    </row>
    <row r="8849" spans="10:18" x14ac:dyDescent="0.2">
      <c r="J8849">
        <f t="shared" si="414"/>
        <v>8847</v>
      </c>
      <c r="K8849" t="str" cm="1">
        <f t="array" ref="K8849">IFERROR(INDEX(tblClientes[Cliente],INT($J8849/ROWS(tblConsorcios[Produto]))+1),"")</f>
        <v/>
      </c>
      <c r="L8849" t="str" cm="1">
        <f t="array" ref="L8849">IFERROR(INDEX(tblConsorcios[Produto],MOD($J8849,ROWS(tblConsorcios[Produto]))+1),"")</f>
        <v>Imóvel IE380 – 240m</v>
      </c>
      <c r="M8849" s="20" cm="1">
        <f t="array" ref="M8849">IFERROR(INDEX(tblConsorcios[Valor da Carta (R$)],MOD($J8849,ROWS(tblConsorcios[Produto]))+1),"")</f>
        <v>380000</v>
      </c>
      <c r="N8849" s="2" cm="1">
        <f t="array" ref="N8849">IFERROR(INDEX(tblConsorcios[Prazo (meses)],MOD($J8849,ROWS(tblConsorcios[Produto]))+1),"")</f>
        <v>240</v>
      </c>
      <c r="O8849" s="20" cm="1">
        <f t="array" ref="O8849">IFERROR(INDEX(tblConsorcios[Parcela Mensal (R$)],MOD($J8849,ROWS(tblConsorcios[Produto]))+1),"")</f>
        <v>2039.33</v>
      </c>
      <c r="P8849" s="20" t="str" cm="1">
        <f t="array" ref="P8849">IFERROR(INDEX(tblClientes[Dividendo Mensal (R$)],INT($J8849/ROWS(tblConsorcios[Produto]))+1),"")</f>
        <v/>
      </c>
      <c r="Q8849" s="20" t="str">
        <f t="shared" si="415"/>
        <v/>
      </c>
      <c r="R8849">
        <f t="shared" si="416"/>
        <v>0</v>
      </c>
    </row>
    <row r="8850" spans="10:18" x14ac:dyDescent="0.2">
      <c r="J8850">
        <f t="shared" si="414"/>
        <v>8848</v>
      </c>
      <c r="K8850" t="str" cm="1">
        <f t="array" ref="K8850">IFERROR(INDEX(tblClientes[Cliente],INT($J8850/ROWS(tblConsorcios[Produto]))+1),"")</f>
        <v/>
      </c>
      <c r="L8850" t="str" cm="1">
        <f t="array" ref="L8850">IFERROR(INDEX(tblConsorcios[Produto],MOD($J8850,ROWS(tblConsorcios[Produto]))+1),"")</f>
        <v>Imóvel IE380 – 220m</v>
      </c>
      <c r="M8850" s="20" cm="1">
        <f t="array" ref="M8850">IFERROR(INDEX(tblConsorcios[Valor da Carta (R$)],MOD($J8850,ROWS(tblConsorcios[Produto]))+1),"")</f>
        <v>380000</v>
      </c>
      <c r="N8850" s="2" cm="1">
        <f t="array" ref="N8850">IFERROR(INDEX(tblConsorcios[Prazo (meses)],MOD($J8850,ROWS(tblConsorcios[Produto]))+1),"")</f>
        <v>220</v>
      </c>
      <c r="O8850" s="20" cm="1">
        <f t="array" ref="O8850">IFERROR(INDEX(tblConsorcios[Parcela Mensal (R$)],MOD($J8850,ROWS(tblConsorcios[Produto]))+1),"")</f>
        <v>2207.4499999999998</v>
      </c>
      <c r="P8850" s="20" t="str" cm="1">
        <f t="array" ref="P8850">IFERROR(INDEX(tblClientes[Dividendo Mensal (R$)],INT($J8850/ROWS(tblConsorcios[Produto]))+1),"")</f>
        <v/>
      </c>
      <c r="Q8850" s="20" t="str">
        <f t="shared" si="415"/>
        <v/>
      </c>
      <c r="R8850">
        <f t="shared" si="416"/>
        <v>0</v>
      </c>
    </row>
    <row r="8851" spans="10:18" x14ac:dyDescent="0.2">
      <c r="J8851">
        <f t="shared" si="414"/>
        <v>8849</v>
      </c>
      <c r="K8851" t="str" cm="1">
        <f t="array" ref="K8851">IFERROR(INDEX(tblClientes[Cliente],INT($J8851/ROWS(tblConsorcios[Produto]))+1),"")</f>
        <v/>
      </c>
      <c r="L8851" t="str" cm="1">
        <f t="array" ref="L8851">IFERROR(INDEX(tblConsorcios[Produto],MOD($J8851,ROWS(tblConsorcios[Produto]))+1),"")</f>
        <v>Imóvel IE380 – 200m</v>
      </c>
      <c r="M8851" s="20" cm="1">
        <f t="array" ref="M8851">IFERROR(INDEX(tblConsorcios[Valor da Carta (R$)],MOD($J8851,ROWS(tblConsorcios[Produto]))+1),"")</f>
        <v>380000</v>
      </c>
      <c r="N8851" s="2" cm="1">
        <f t="array" ref="N8851">IFERROR(INDEX(tblConsorcios[Prazo (meses)],MOD($J8851,ROWS(tblConsorcios[Produto]))+1),"")</f>
        <v>200</v>
      </c>
      <c r="O8851" s="20" cm="1">
        <f t="array" ref="O8851">IFERROR(INDEX(tblConsorcios[Parcela Mensal (R$)],MOD($J8851,ROWS(tblConsorcios[Produto]))+1),"")</f>
        <v>2409.1999999999998</v>
      </c>
      <c r="P8851" s="20" t="str" cm="1">
        <f t="array" ref="P8851">IFERROR(INDEX(tblClientes[Dividendo Mensal (R$)],INT($J8851/ROWS(tblConsorcios[Produto]))+1),"")</f>
        <v/>
      </c>
      <c r="Q8851" s="20" t="str">
        <f t="shared" si="415"/>
        <v/>
      </c>
      <c r="R8851">
        <f t="shared" si="416"/>
        <v>0</v>
      </c>
    </row>
    <row r="8852" spans="10:18" x14ac:dyDescent="0.2">
      <c r="J8852">
        <f t="shared" si="414"/>
        <v>8850</v>
      </c>
      <c r="K8852" t="str" cm="1">
        <f t="array" ref="K8852">IFERROR(INDEX(tblClientes[Cliente],INT($J8852/ROWS(tblConsorcios[Produto]))+1),"")</f>
        <v/>
      </c>
      <c r="L8852" t="str" cm="1">
        <f t="array" ref="L8852">IFERROR(INDEX(tblConsorcios[Produto],MOD($J8852,ROWS(tblConsorcios[Produto]))+1),"")</f>
        <v>Imóvel IE350 – 240m</v>
      </c>
      <c r="M8852" s="20" cm="1">
        <f t="array" ref="M8852">IFERROR(INDEX(tblConsorcios[Valor da Carta (R$)],MOD($J8852,ROWS(tblConsorcios[Produto]))+1),"")</f>
        <v>350000</v>
      </c>
      <c r="N8852" s="2" cm="1">
        <f t="array" ref="N8852">IFERROR(INDEX(tblConsorcios[Prazo (meses)],MOD($J8852,ROWS(tblConsorcios[Produto]))+1),"")</f>
        <v>240</v>
      </c>
      <c r="O8852" s="20" cm="1">
        <f t="array" ref="O8852">IFERROR(INDEX(tblConsorcios[Parcela Mensal (R$)],MOD($J8852,ROWS(tblConsorcios[Produto]))+1),"")</f>
        <v>1878.33</v>
      </c>
      <c r="P8852" s="20" t="str" cm="1">
        <f t="array" ref="P8852">IFERROR(INDEX(tblClientes[Dividendo Mensal (R$)],INT($J8852/ROWS(tblConsorcios[Produto]))+1),"")</f>
        <v/>
      </c>
      <c r="Q8852" s="20" t="str">
        <f t="shared" si="415"/>
        <v/>
      </c>
      <c r="R8852">
        <f t="shared" si="416"/>
        <v>0</v>
      </c>
    </row>
    <row r="8853" spans="10:18" x14ac:dyDescent="0.2">
      <c r="J8853">
        <f t="shared" si="414"/>
        <v>8851</v>
      </c>
      <c r="K8853" t="str" cm="1">
        <f t="array" ref="K8853">IFERROR(INDEX(tblClientes[Cliente],INT($J8853/ROWS(tblConsorcios[Produto]))+1),"")</f>
        <v/>
      </c>
      <c r="L8853" t="str" cm="1">
        <f t="array" ref="L8853">IFERROR(INDEX(tblConsorcios[Produto],MOD($J8853,ROWS(tblConsorcios[Produto]))+1),"")</f>
        <v>Imóvel IE350 – 220m</v>
      </c>
      <c r="M8853" s="20" cm="1">
        <f t="array" ref="M8853">IFERROR(INDEX(tblConsorcios[Valor da Carta (R$)],MOD($J8853,ROWS(tblConsorcios[Produto]))+1),"")</f>
        <v>350000</v>
      </c>
      <c r="N8853" s="2" cm="1">
        <f t="array" ref="N8853">IFERROR(INDEX(tblConsorcios[Prazo (meses)],MOD($J8853,ROWS(tblConsorcios[Produto]))+1),"")</f>
        <v>220</v>
      </c>
      <c r="O8853" s="20" cm="1">
        <f t="array" ref="O8853">IFERROR(INDEX(tblConsorcios[Parcela Mensal (R$)],MOD($J8853,ROWS(tblConsorcios[Produto]))+1),"")</f>
        <v>2033.18</v>
      </c>
      <c r="P8853" s="20" t="str" cm="1">
        <f t="array" ref="P8853">IFERROR(INDEX(tblClientes[Dividendo Mensal (R$)],INT($J8853/ROWS(tblConsorcios[Produto]))+1),"")</f>
        <v/>
      </c>
      <c r="Q8853" s="20" t="str">
        <f t="shared" si="415"/>
        <v/>
      </c>
      <c r="R8853">
        <f t="shared" si="416"/>
        <v>0</v>
      </c>
    </row>
    <row r="8854" spans="10:18" x14ac:dyDescent="0.2">
      <c r="J8854">
        <f t="shared" si="414"/>
        <v>8852</v>
      </c>
      <c r="K8854" t="str" cm="1">
        <f t="array" ref="K8854">IFERROR(INDEX(tblClientes[Cliente],INT($J8854/ROWS(tblConsorcios[Produto]))+1),"")</f>
        <v/>
      </c>
      <c r="L8854" t="str" cm="1">
        <f t="array" ref="L8854">IFERROR(INDEX(tblConsorcios[Produto],MOD($J8854,ROWS(tblConsorcios[Produto]))+1),"")</f>
        <v>Imóvel IE350 – 200m</v>
      </c>
      <c r="M8854" s="20" cm="1">
        <f t="array" ref="M8854">IFERROR(INDEX(tblConsorcios[Valor da Carta (R$)],MOD($J8854,ROWS(tblConsorcios[Produto]))+1),"")</f>
        <v>350000</v>
      </c>
      <c r="N8854" s="2" cm="1">
        <f t="array" ref="N8854">IFERROR(INDEX(tblConsorcios[Prazo (meses)],MOD($J8854,ROWS(tblConsorcios[Produto]))+1),"")</f>
        <v>200</v>
      </c>
      <c r="O8854" s="20" cm="1">
        <f t="array" ref="O8854">IFERROR(INDEX(tblConsorcios[Parcela Mensal (R$)],MOD($J8854,ROWS(tblConsorcios[Produto]))+1),"")</f>
        <v>2219</v>
      </c>
      <c r="P8854" s="20" t="str" cm="1">
        <f t="array" ref="P8854">IFERROR(INDEX(tblClientes[Dividendo Mensal (R$)],INT($J8854/ROWS(tblConsorcios[Produto]))+1),"")</f>
        <v/>
      </c>
      <c r="Q8854" s="20" t="str">
        <f t="shared" si="415"/>
        <v/>
      </c>
      <c r="R8854">
        <f t="shared" si="416"/>
        <v>0</v>
      </c>
    </row>
    <row r="8855" spans="10:18" x14ac:dyDescent="0.2">
      <c r="J8855">
        <f t="shared" si="414"/>
        <v>8853</v>
      </c>
      <c r="K8855" t="str" cm="1">
        <f t="array" ref="K8855">IFERROR(INDEX(tblClientes[Cliente],INT($J8855/ROWS(tblConsorcios[Produto]))+1),"")</f>
        <v/>
      </c>
      <c r="L8855" t="str" cm="1">
        <f t="array" ref="L8855">IFERROR(INDEX(tblConsorcios[Produto],MOD($J8855,ROWS(tblConsorcios[Produto]))+1),"")</f>
        <v>Imóvel IE330 – 240m</v>
      </c>
      <c r="M8855" s="20" cm="1">
        <f t="array" ref="M8855">IFERROR(INDEX(tblConsorcios[Valor da Carta (R$)],MOD($J8855,ROWS(tblConsorcios[Produto]))+1),"")</f>
        <v>330000</v>
      </c>
      <c r="N8855" s="2" cm="1">
        <f t="array" ref="N8855">IFERROR(INDEX(tblConsorcios[Prazo (meses)],MOD($J8855,ROWS(tblConsorcios[Produto]))+1),"")</f>
        <v>240</v>
      </c>
      <c r="O8855" s="20" cm="1">
        <f t="array" ref="O8855">IFERROR(INDEX(tblConsorcios[Parcela Mensal (R$)],MOD($J8855,ROWS(tblConsorcios[Produto]))+1),"")</f>
        <v>1771</v>
      </c>
      <c r="P8855" s="20" t="str" cm="1">
        <f t="array" ref="P8855">IFERROR(INDEX(tblClientes[Dividendo Mensal (R$)],INT($J8855/ROWS(tblConsorcios[Produto]))+1),"")</f>
        <v/>
      </c>
      <c r="Q8855" s="20" t="str">
        <f t="shared" si="415"/>
        <v/>
      </c>
      <c r="R8855">
        <f t="shared" si="416"/>
        <v>0</v>
      </c>
    </row>
    <row r="8856" spans="10:18" x14ac:dyDescent="0.2">
      <c r="J8856">
        <f t="shared" si="414"/>
        <v>8854</v>
      </c>
      <c r="K8856" t="str" cm="1">
        <f t="array" ref="K8856">IFERROR(INDEX(tblClientes[Cliente],INT($J8856/ROWS(tblConsorcios[Produto]))+1),"")</f>
        <v/>
      </c>
      <c r="L8856" t="str" cm="1">
        <f t="array" ref="L8856">IFERROR(INDEX(tblConsorcios[Produto],MOD($J8856,ROWS(tblConsorcios[Produto]))+1),"")</f>
        <v>Imóvel IE330 – 220m</v>
      </c>
      <c r="M8856" s="20" cm="1">
        <f t="array" ref="M8856">IFERROR(INDEX(tblConsorcios[Valor da Carta (R$)],MOD($J8856,ROWS(tblConsorcios[Produto]))+1),"")</f>
        <v>330000</v>
      </c>
      <c r="N8856" s="2" cm="1">
        <f t="array" ref="N8856">IFERROR(INDEX(tblConsorcios[Prazo (meses)],MOD($J8856,ROWS(tblConsorcios[Produto]))+1),"")</f>
        <v>220</v>
      </c>
      <c r="O8856" s="20" cm="1">
        <f t="array" ref="O8856">IFERROR(INDEX(tblConsorcios[Parcela Mensal (R$)],MOD($J8856,ROWS(tblConsorcios[Produto]))+1),"")</f>
        <v>1917</v>
      </c>
      <c r="P8856" s="20" t="str" cm="1">
        <f t="array" ref="P8856">IFERROR(INDEX(tblClientes[Dividendo Mensal (R$)],INT($J8856/ROWS(tblConsorcios[Produto]))+1),"")</f>
        <v/>
      </c>
      <c r="Q8856" s="20" t="str">
        <f t="shared" si="415"/>
        <v/>
      </c>
      <c r="R8856">
        <f t="shared" si="416"/>
        <v>0</v>
      </c>
    </row>
    <row r="8857" spans="10:18" x14ac:dyDescent="0.2">
      <c r="J8857">
        <f t="shared" si="414"/>
        <v>8855</v>
      </c>
      <c r="K8857" t="str" cm="1">
        <f t="array" ref="K8857">IFERROR(INDEX(tblClientes[Cliente],INT($J8857/ROWS(tblConsorcios[Produto]))+1),"")</f>
        <v/>
      </c>
      <c r="L8857" t="str" cm="1">
        <f t="array" ref="L8857">IFERROR(INDEX(tblConsorcios[Produto],MOD($J8857,ROWS(tblConsorcios[Produto]))+1),"")</f>
        <v>Imóvel IE330 – 200m</v>
      </c>
      <c r="M8857" s="20" cm="1">
        <f t="array" ref="M8857">IFERROR(INDEX(tblConsorcios[Valor da Carta (R$)],MOD($J8857,ROWS(tblConsorcios[Produto]))+1),"")</f>
        <v>330000</v>
      </c>
      <c r="N8857" s="2" cm="1">
        <f t="array" ref="N8857">IFERROR(INDEX(tblConsorcios[Prazo (meses)],MOD($J8857,ROWS(tblConsorcios[Produto]))+1),"")</f>
        <v>200</v>
      </c>
      <c r="O8857" s="20" cm="1">
        <f t="array" ref="O8857">IFERROR(INDEX(tblConsorcios[Parcela Mensal (R$)],MOD($J8857,ROWS(tblConsorcios[Produto]))+1),"")</f>
        <v>2092.1999999999998</v>
      </c>
      <c r="P8857" s="20" t="str" cm="1">
        <f t="array" ref="P8857">IFERROR(INDEX(tblClientes[Dividendo Mensal (R$)],INT($J8857/ROWS(tblConsorcios[Produto]))+1),"")</f>
        <v/>
      </c>
      <c r="Q8857" s="20" t="str">
        <f t="shared" si="415"/>
        <v/>
      </c>
      <c r="R8857">
        <f t="shared" si="416"/>
        <v>0</v>
      </c>
    </row>
    <row r="8858" spans="10:18" x14ac:dyDescent="0.2">
      <c r="J8858">
        <f t="shared" si="414"/>
        <v>8856</v>
      </c>
      <c r="K8858" t="str" cm="1">
        <f t="array" ref="K8858">IFERROR(INDEX(tblClientes[Cliente],INT($J8858/ROWS(tblConsorcios[Produto]))+1),"")</f>
        <v/>
      </c>
      <c r="L8858" t="str" cm="1">
        <f t="array" ref="L8858">IFERROR(INDEX(tblConsorcios[Produto],MOD($J8858,ROWS(tblConsorcios[Produto]))+1),"")</f>
        <v>Imóvel IE300 – 240m</v>
      </c>
      <c r="M8858" s="20" cm="1">
        <f t="array" ref="M8858">IFERROR(INDEX(tblConsorcios[Valor da Carta (R$)],MOD($J8858,ROWS(tblConsorcios[Produto]))+1),"")</f>
        <v>300000</v>
      </c>
      <c r="N8858" s="2" cm="1">
        <f t="array" ref="N8858">IFERROR(INDEX(tblConsorcios[Prazo (meses)],MOD($J8858,ROWS(tblConsorcios[Produto]))+1),"")</f>
        <v>240</v>
      </c>
      <c r="O8858" s="20" cm="1">
        <f t="array" ref="O8858">IFERROR(INDEX(tblConsorcios[Parcela Mensal (R$)],MOD($J8858,ROWS(tblConsorcios[Produto]))+1),"")</f>
        <v>1610</v>
      </c>
      <c r="P8858" s="20" t="str" cm="1">
        <f t="array" ref="P8858">IFERROR(INDEX(tblClientes[Dividendo Mensal (R$)],INT($J8858/ROWS(tblConsorcios[Produto]))+1),"")</f>
        <v/>
      </c>
      <c r="Q8858" s="20" t="str">
        <f t="shared" si="415"/>
        <v/>
      </c>
      <c r="R8858">
        <f t="shared" si="416"/>
        <v>0</v>
      </c>
    </row>
    <row r="8859" spans="10:18" x14ac:dyDescent="0.2">
      <c r="J8859">
        <f t="shared" si="414"/>
        <v>8857</v>
      </c>
      <c r="K8859" t="str" cm="1">
        <f t="array" ref="K8859">IFERROR(INDEX(tblClientes[Cliente],INT($J8859/ROWS(tblConsorcios[Produto]))+1),"")</f>
        <v/>
      </c>
      <c r="L8859" t="str" cm="1">
        <f t="array" ref="L8859">IFERROR(INDEX(tblConsorcios[Produto],MOD($J8859,ROWS(tblConsorcios[Produto]))+1),"")</f>
        <v>Imóvel IE300 – 220m</v>
      </c>
      <c r="M8859" s="20" cm="1">
        <f t="array" ref="M8859">IFERROR(INDEX(tblConsorcios[Valor da Carta (R$)],MOD($J8859,ROWS(tblConsorcios[Produto]))+1),"")</f>
        <v>300000</v>
      </c>
      <c r="N8859" s="2" cm="1">
        <f t="array" ref="N8859">IFERROR(INDEX(tblConsorcios[Prazo (meses)],MOD($J8859,ROWS(tblConsorcios[Produto]))+1),"")</f>
        <v>220</v>
      </c>
      <c r="O8859" s="20" cm="1">
        <f t="array" ref="O8859">IFERROR(INDEX(tblConsorcios[Parcela Mensal (R$)],MOD($J8859,ROWS(tblConsorcios[Produto]))+1),"")</f>
        <v>1742.73</v>
      </c>
      <c r="P8859" s="20" t="str" cm="1">
        <f t="array" ref="P8859">IFERROR(INDEX(tblClientes[Dividendo Mensal (R$)],INT($J8859/ROWS(tblConsorcios[Produto]))+1),"")</f>
        <v/>
      </c>
      <c r="Q8859" s="20" t="str">
        <f t="shared" si="415"/>
        <v/>
      </c>
      <c r="R8859">
        <f t="shared" si="416"/>
        <v>0</v>
      </c>
    </row>
    <row r="8860" spans="10:18" x14ac:dyDescent="0.2">
      <c r="J8860">
        <f t="shared" si="414"/>
        <v>8858</v>
      </c>
      <c r="K8860" t="str" cm="1">
        <f t="array" ref="K8860">IFERROR(INDEX(tblClientes[Cliente],INT($J8860/ROWS(tblConsorcios[Produto]))+1),"")</f>
        <v/>
      </c>
      <c r="L8860" t="str" cm="1">
        <f t="array" ref="L8860">IFERROR(INDEX(tblConsorcios[Produto],MOD($J8860,ROWS(tblConsorcios[Produto]))+1),"")</f>
        <v>Imóvel IE300 – 200m</v>
      </c>
      <c r="M8860" s="20" cm="1">
        <f t="array" ref="M8860">IFERROR(INDEX(tblConsorcios[Valor da Carta (R$)],MOD($J8860,ROWS(tblConsorcios[Produto]))+1),"")</f>
        <v>300000</v>
      </c>
      <c r="N8860" s="2" cm="1">
        <f t="array" ref="N8860">IFERROR(INDEX(tblConsorcios[Prazo (meses)],MOD($J8860,ROWS(tblConsorcios[Produto]))+1),"")</f>
        <v>200</v>
      </c>
      <c r="O8860" s="20" cm="1">
        <f t="array" ref="O8860">IFERROR(INDEX(tblConsorcios[Parcela Mensal (R$)],MOD($J8860,ROWS(tblConsorcios[Produto]))+1),"")</f>
        <v>1902</v>
      </c>
      <c r="P8860" s="20" t="str" cm="1">
        <f t="array" ref="P8860">IFERROR(INDEX(tblClientes[Dividendo Mensal (R$)],INT($J8860/ROWS(tblConsorcios[Produto]))+1),"")</f>
        <v/>
      </c>
      <c r="Q8860" s="20" t="str">
        <f t="shared" si="415"/>
        <v/>
      </c>
      <c r="R8860">
        <f t="shared" si="416"/>
        <v>0</v>
      </c>
    </row>
    <row r="8861" spans="10:18" x14ac:dyDescent="0.2">
      <c r="J8861">
        <f t="shared" si="414"/>
        <v>8859</v>
      </c>
      <c r="K8861" t="str" cm="1">
        <f t="array" ref="K8861">IFERROR(INDEX(tblClientes[Cliente],INT($J8861/ROWS(tblConsorcios[Produto]))+1),"")</f>
        <v/>
      </c>
      <c r="L8861" t="str" cm="1">
        <f t="array" ref="L8861">IFERROR(INDEX(tblConsorcios[Produto],MOD($J8861,ROWS(tblConsorcios[Produto]))+1),"")</f>
        <v>Imóvel IE240 – 240m</v>
      </c>
      <c r="M8861" s="20" cm="1">
        <f t="array" ref="M8861">IFERROR(INDEX(tblConsorcios[Valor da Carta (R$)],MOD($J8861,ROWS(tblConsorcios[Produto]))+1),"")</f>
        <v>240000</v>
      </c>
      <c r="N8861" s="2" cm="1">
        <f t="array" ref="N8861">IFERROR(INDEX(tblConsorcios[Prazo (meses)],MOD($J8861,ROWS(tblConsorcios[Produto]))+1),"")</f>
        <v>240</v>
      </c>
      <c r="O8861" s="20" cm="1">
        <f t="array" ref="O8861">IFERROR(INDEX(tblConsorcios[Parcela Mensal (R$)],MOD($J8861,ROWS(tblConsorcios[Produto]))+1),"")</f>
        <v>1288</v>
      </c>
      <c r="P8861" s="20" t="str" cm="1">
        <f t="array" ref="P8861">IFERROR(INDEX(tblClientes[Dividendo Mensal (R$)],INT($J8861/ROWS(tblConsorcios[Produto]))+1),"")</f>
        <v/>
      </c>
      <c r="Q8861" s="20" t="str">
        <f t="shared" si="415"/>
        <v/>
      </c>
      <c r="R8861">
        <f t="shared" si="416"/>
        <v>0</v>
      </c>
    </row>
    <row r="8862" spans="10:18" x14ac:dyDescent="0.2">
      <c r="J8862">
        <f t="shared" si="414"/>
        <v>8860</v>
      </c>
      <c r="K8862" t="str" cm="1">
        <f t="array" ref="K8862">IFERROR(INDEX(tblClientes[Cliente],INT($J8862/ROWS(tblConsorcios[Produto]))+1),"")</f>
        <v/>
      </c>
      <c r="L8862" t="str" cm="1">
        <f t="array" ref="L8862">IFERROR(INDEX(tblConsorcios[Produto],MOD($J8862,ROWS(tblConsorcios[Produto]))+1),"")</f>
        <v>Imóvel IE240 – 220m</v>
      </c>
      <c r="M8862" s="20" cm="1">
        <f t="array" ref="M8862">IFERROR(INDEX(tblConsorcios[Valor da Carta (R$)],MOD($J8862,ROWS(tblConsorcios[Produto]))+1),"")</f>
        <v>240000</v>
      </c>
      <c r="N8862" s="2" cm="1">
        <f t="array" ref="N8862">IFERROR(INDEX(tblConsorcios[Prazo (meses)],MOD($J8862,ROWS(tblConsorcios[Produto]))+1),"")</f>
        <v>220</v>
      </c>
      <c r="O8862" s="20" cm="1">
        <f t="array" ref="O8862">IFERROR(INDEX(tblConsorcios[Parcela Mensal (R$)],MOD($J8862,ROWS(tblConsorcios[Produto]))+1),"")</f>
        <v>1394.18</v>
      </c>
      <c r="P8862" s="20" t="str" cm="1">
        <f t="array" ref="P8862">IFERROR(INDEX(tblClientes[Dividendo Mensal (R$)],INT($J8862/ROWS(tblConsorcios[Produto]))+1),"")</f>
        <v/>
      </c>
      <c r="Q8862" s="20" t="str">
        <f t="shared" si="415"/>
        <v/>
      </c>
      <c r="R8862">
        <f t="shared" si="416"/>
        <v>0</v>
      </c>
    </row>
    <row r="8863" spans="10:18" x14ac:dyDescent="0.2">
      <c r="J8863">
        <f t="shared" si="414"/>
        <v>8861</v>
      </c>
      <c r="K8863" t="str" cm="1">
        <f t="array" ref="K8863">IFERROR(INDEX(tblClientes[Cliente],INT($J8863/ROWS(tblConsorcios[Produto]))+1),"")</f>
        <v/>
      </c>
      <c r="L8863" t="str" cm="1">
        <f t="array" ref="L8863">IFERROR(INDEX(tblConsorcios[Produto],MOD($J8863,ROWS(tblConsorcios[Produto]))+1),"")</f>
        <v>Imóvel IE240 – 200m</v>
      </c>
      <c r="M8863" s="20" cm="1">
        <f t="array" ref="M8863">IFERROR(INDEX(tblConsorcios[Valor da Carta (R$)],MOD($J8863,ROWS(tblConsorcios[Produto]))+1),"")</f>
        <v>240000</v>
      </c>
      <c r="N8863" s="2" cm="1">
        <f t="array" ref="N8863">IFERROR(INDEX(tblConsorcios[Prazo (meses)],MOD($J8863,ROWS(tblConsorcios[Produto]))+1),"")</f>
        <v>200</v>
      </c>
      <c r="O8863" s="20" cm="1">
        <f t="array" ref="O8863">IFERROR(INDEX(tblConsorcios[Parcela Mensal (R$)],MOD($J8863,ROWS(tblConsorcios[Produto]))+1),"")</f>
        <v>1521.6</v>
      </c>
      <c r="P8863" s="20" t="str" cm="1">
        <f t="array" ref="P8863">IFERROR(INDEX(tblClientes[Dividendo Mensal (R$)],INT($J8863/ROWS(tblConsorcios[Produto]))+1),"")</f>
        <v/>
      </c>
      <c r="Q8863" s="20" t="str">
        <f t="shared" si="415"/>
        <v/>
      </c>
      <c r="R8863">
        <f t="shared" si="416"/>
        <v>0</v>
      </c>
    </row>
    <row r="8864" spans="10:18" x14ac:dyDescent="0.2">
      <c r="J8864">
        <f t="shared" si="414"/>
        <v>8862</v>
      </c>
      <c r="K8864" t="str" cm="1">
        <f t="array" ref="K8864">IFERROR(INDEX(tblClientes[Cliente],INT($J8864/ROWS(tblConsorcios[Produto]))+1),"")</f>
        <v/>
      </c>
      <c r="L8864" t="str" cm="1">
        <f t="array" ref="L8864">IFERROR(INDEX(tblConsorcios[Produto],MOD($J8864,ROWS(tblConsorcios[Produto]))+1),"")</f>
        <v>Imóvel IE230 – 240m</v>
      </c>
      <c r="M8864" s="20" cm="1">
        <f t="array" ref="M8864">IFERROR(INDEX(tblConsorcios[Valor da Carta (R$)],MOD($J8864,ROWS(tblConsorcios[Produto]))+1),"")</f>
        <v>230000</v>
      </c>
      <c r="N8864" s="2" cm="1">
        <f t="array" ref="N8864">IFERROR(INDEX(tblConsorcios[Prazo (meses)],MOD($J8864,ROWS(tblConsorcios[Produto]))+1),"")</f>
        <v>240</v>
      </c>
      <c r="O8864" s="20" cm="1">
        <f t="array" ref="O8864">IFERROR(INDEX(tblConsorcios[Parcela Mensal (R$)],MOD($J8864,ROWS(tblConsorcios[Produto]))+1),"")</f>
        <v>1234.33</v>
      </c>
      <c r="P8864" s="20" t="str" cm="1">
        <f t="array" ref="P8864">IFERROR(INDEX(tblClientes[Dividendo Mensal (R$)],INT($J8864/ROWS(tblConsorcios[Produto]))+1),"")</f>
        <v/>
      </c>
      <c r="Q8864" s="20" t="str">
        <f t="shared" si="415"/>
        <v/>
      </c>
      <c r="R8864">
        <f t="shared" si="416"/>
        <v>0</v>
      </c>
    </row>
    <row r="8865" spans="10:18" x14ac:dyDescent="0.2">
      <c r="J8865">
        <f t="shared" si="414"/>
        <v>8863</v>
      </c>
      <c r="K8865" t="str" cm="1">
        <f t="array" ref="K8865">IFERROR(INDEX(tblClientes[Cliente],INT($J8865/ROWS(tblConsorcios[Produto]))+1),"")</f>
        <v/>
      </c>
      <c r="L8865" t="str" cm="1">
        <f t="array" ref="L8865">IFERROR(INDEX(tblConsorcios[Produto],MOD($J8865,ROWS(tblConsorcios[Produto]))+1),"")</f>
        <v>Imóvel IE230 – 220m</v>
      </c>
      <c r="M8865" s="20" cm="1">
        <f t="array" ref="M8865">IFERROR(INDEX(tblConsorcios[Valor da Carta (R$)],MOD($J8865,ROWS(tblConsorcios[Produto]))+1),"")</f>
        <v>230000</v>
      </c>
      <c r="N8865" s="2" cm="1">
        <f t="array" ref="N8865">IFERROR(INDEX(tblConsorcios[Prazo (meses)],MOD($J8865,ROWS(tblConsorcios[Produto]))+1),"")</f>
        <v>220</v>
      </c>
      <c r="O8865" s="20" cm="1">
        <f t="array" ref="O8865">IFERROR(INDEX(tblConsorcios[Parcela Mensal (R$)],MOD($J8865,ROWS(tblConsorcios[Produto]))+1),"")</f>
        <v>1336.09</v>
      </c>
      <c r="P8865" s="20" t="str" cm="1">
        <f t="array" ref="P8865">IFERROR(INDEX(tblClientes[Dividendo Mensal (R$)],INT($J8865/ROWS(tblConsorcios[Produto]))+1),"")</f>
        <v/>
      </c>
      <c r="Q8865" s="20" t="str">
        <f t="shared" si="415"/>
        <v/>
      </c>
      <c r="R8865">
        <f t="shared" si="416"/>
        <v>0</v>
      </c>
    </row>
    <row r="8866" spans="10:18" x14ac:dyDescent="0.2">
      <c r="J8866">
        <f t="shared" si="414"/>
        <v>8864</v>
      </c>
      <c r="K8866" t="str" cm="1">
        <f t="array" ref="K8866">IFERROR(INDEX(tblClientes[Cliente],INT($J8866/ROWS(tblConsorcios[Produto]))+1),"")</f>
        <v/>
      </c>
      <c r="L8866" t="str" cm="1">
        <f t="array" ref="L8866">IFERROR(INDEX(tblConsorcios[Produto],MOD($J8866,ROWS(tblConsorcios[Produto]))+1),"")</f>
        <v>Imóvel IE230 – 200m</v>
      </c>
      <c r="M8866" s="20" cm="1">
        <f t="array" ref="M8866">IFERROR(INDEX(tblConsorcios[Valor da Carta (R$)],MOD($J8866,ROWS(tblConsorcios[Produto]))+1),"")</f>
        <v>230000</v>
      </c>
      <c r="N8866" s="2" cm="1">
        <f t="array" ref="N8866">IFERROR(INDEX(tblConsorcios[Prazo (meses)],MOD($J8866,ROWS(tblConsorcios[Produto]))+1),"")</f>
        <v>200</v>
      </c>
      <c r="O8866" s="20" cm="1">
        <f t="array" ref="O8866">IFERROR(INDEX(tblConsorcios[Parcela Mensal (R$)],MOD($J8866,ROWS(tblConsorcios[Produto]))+1),"")</f>
        <v>1458.2</v>
      </c>
      <c r="P8866" s="20" t="str" cm="1">
        <f t="array" ref="P8866">IFERROR(INDEX(tblClientes[Dividendo Mensal (R$)],INT($J8866/ROWS(tblConsorcios[Produto]))+1),"")</f>
        <v/>
      </c>
      <c r="Q8866" s="20" t="str">
        <f t="shared" si="415"/>
        <v/>
      </c>
      <c r="R8866">
        <f t="shared" si="416"/>
        <v>0</v>
      </c>
    </row>
    <row r="8867" spans="10:18" x14ac:dyDescent="0.2">
      <c r="J8867">
        <f t="shared" si="414"/>
        <v>8865</v>
      </c>
      <c r="K8867" t="str" cm="1">
        <f t="array" ref="K8867">IFERROR(INDEX(tblClientes[Cliente],INT($J8867/ROWS(tblConsorcios[Produto]))+1),"")</f>
        <v/>
      </c>
      <c r="L8867" t="str" cm="1">
        <f t="array" ref="L8867">IFERROR(INDEX(tblConsorcios[Produto],MOD($J8867,ROWS(tblConsorcios[Produto]))+1),"")</f>
        <v>Imóvel IE220 – 240m</v>
      </c>
      <c r="M8867" s="20" cm="1">
        <f t="array" ref="M8867">IFERROR(INDEX(tblConsorcios[Valor da Carta (R$)],MOD($J8867,ROWS(tblConsorcios[Produto]))+1),"")</f>
        <v>220000</v>
      </c>
      <c r="N8867" s="2" cm="1">
        <f t="array" ref="N8867">IFERROR(INDEX(tblConsorcios[Prazo (meses)],MOD($J8867,ROWS(tblConsorcios[Produto]))+1),"")</f>
        <v>240</v>
      </c>
      <c r="O8867" s="20" cm="1">
        <f t="array" ref="O8867">IFERROR(INDEX(tblConsorcios[Parcela Mensal (R$)],MOD($J8867,ROWS(tblConsorcios[Produto]))+1),"")</f>
        <v>1180.67</v>
      </c>
      <c r="P8867" s="20" t="str" cm="1">
        <f t="array" ref="P8867">IFERROR(INDEX(tblClientes[Dividendo Mensal (R$)],INT($J8867/ROWS(tblConsorcios[Produto]))+1),"")</f>
        <v/>
      </c>
      <c r="Q8867" s="20" t="str">
        <f t="shared" si="415"/>
        <v/>
      </c>
      <c r="R8867">
        <f t="shared" si="416"/>
        <v>0</v>
      </c>
    </row>
    <row r="8868" spans="10:18" x14ac:dyDescent="0.2">
      <c r="J8868">
        <f t="shared" si="414"/>
        <v>8866</v>
      </c>
      <c r="K8868" t="str" cm="1">
        <f t="array" ref="K8868">IFERROR(INDEX(tblClientes[Cliente],INT($J8868/ROWS(tblConsorcios[Produto]))+1),"")</f>
        <v/>
      </c>
      <c r="L8868" t="str" cm="1">
        <f t="array" ref="L8868">IFERROR(INDEX(tblConsorcios[Produto],MOD($J8868,ROWS(tblConsorcios[Produto]))+1),"")</f>
        <v>Imóvel IE220 – 220m</v>
      </c>
      <c r="M8868" s="20" cm="1">
        <f t="array" ref="M8868">IFERROR(INDEX(tblConsorcios[Valor da Carta (R$)],MOD($J8868,ROWS(tblConsorcios[Produto]))+1),"")</f>
        <v>220000</v>
      </c>
      <c r="N8868" s="2" cm="1">
        <f t="array" ref="N8868">IFERROR(INDEX(tblConsorcios[Prazo (meses)],MOD($J8868,ROWS(tblConsorcios[Produto]))+1),"")</f>
        <v>220</v>
      </c>
      <c r="O8868" s="20" cm="1">
        <f t="array" ref="O8868">IFERROR(INDEX(tblConsorcios[Parcela Mensal (R$)],MOD($J8868,ROWS(tblConsorcios[Produto]))+1),"")</f>
        <v>1278</v>
      </c>
      <c r="P8868" s="20" t="str" cm="1">
        <f t="array" ref="P8868">IFERROR(INDEX(tblClientes[Dividendo Mensal (R$)],INT($J8868/ROWS(tblConsorcios[Produto]))+1),"")</f>
        <v/>
      </c>
      <c r="Q8868" s="20" t="str">
        <f t="shared" si="415"/>
        <v/>
      </c>
      <c r="R8868">
        <f t="shared" si="416"/>
        <v>0</v>
      </c>
    </row>
    <row r="8869" spans="10:18" x14ac:dyDescent="0.2">
      <c r="J8869">
        <f t="shared" si="414"/>
        <v>8867</v>
      </c>
      <c r="K8869" t="str" cm="1">
        <f t="array" ref="K8869">IFERROR(INDEX(tblClientes[Cliente],INT($J8869/ROWS(tblConsorcios[Produto]))+1),"")</f>
        <v/>
      </c>
      <c r="L8869" t="str" cm="1">
        <f t="array" ref="L8869">IFERROR(INDEX(tblConsorcios[Produto],MOD($J8869,ROWS(tblConsorcios[Produto]))+1),"")</f>
        <v>Imóvel IE220 – 200m</v>
      </c>
      <c r="M8869" s="20" cm="1">
        <f t="array" ref="M8869">IFERROR(INDEX(tblConsorcios[Valor da Carta (R$)],MOD($J8869,ROWS(tblConsorcios[Produto]))+1),"")</f>
        <v>220000</v>
      </c>
      <c r="N8869" s="2" cm="1">
        <f t="array" ref="N8869">IFERROR(INDEX(tblConsorcios[Prazo (meses)],MOD($J8869,ROWS(tblConsorcios[Produto]))+1),"")</f>
        <v>200</v>
      </c>
      <c r="O8869" s="20" cm="1">
        <f t="array" ref="O8869">IFERROR(INDEX(tblConsorcios[Parcela Mensal (R$)],MOD($J8869,ROWS(tblConsorcios[Produto]))+1),"")</f>
        <v>1394.8</v>
      </c>
      <c r="P8869" s="20" t="str" cm="1">
        <f t="array" ref="P8869">IFERROR(INDEX(tblClientes[Dividendo Mensal (R$)],INT($J8869/ROWS(tblConsorcios[Produto]))+1),"")</f>
        <v/>
      </c>
      <c r="Q8869" s="20" t="str">
        <f t="shared" si="415"/>
        <v/>
      </c>
      <c r="R8869">
        <f t="shared" si="416"/>
        <v>0</v>
      </c>
    </row>
    <row r="8870" spans="10:18" x14ac:dyDescent="0.2">
      <c r="J8870">
        <f t="shared" si="414"/>
        <v>8868</v>
      </c>
      <c r="K8870" t="str" cm="1">
        <f t="array" ref="K8870">IFERROR(INDEX(tblClientes[Cliente],INT($J8870/ROWS(tblConsorcios[Produto]))+1),"")</f>
        <v/>
      </c>
      <c r="L8870" t="str" cm="1">
        <f t="array" ref="L8870">IFERROR(INDEX(tblConsorcios[Produto],MOD($J8870,ROWS(tblConsorcios[Produto]))+1),"")</f>
        <v>Imóvel IE200 – 240m</v>
      </c>
      <c r="M8870" s="20" cm="1">
        <f t="array" ref="M8870">IFERROR(INDEX(tblConsorcios[Valor da Carta (R$)],MOD($J8870,ROWS(tblConsorcios[Produto]))+1),"")</f>
        <v>200000</v>
      </c>
      <c r="N8870" s="2" cm="1">
        <f t="array" ref="N8870">IFERROR(INDEX(tblConsorcios[Prazo (meses)],MOD($J8870,ROWS(tblConsorcios[Produto]))+1),"")</f>
        <v>240</v>
      </c>
      <c r="O8870" s="20" cm="1">
        <f t="array" ref="O8870">IFERROR(INDEX(tblConsorcios[Parcela Mensal (R$)],MOD($J8870,ROWS(tblConsorcios[Produto]))+1),"")</f>
        <v>1073.33</v>
      </c>
      <c r="P8870" s="20" t="str" cm="1">
        <f t="array" ref="P8870">IFERROR(INDEX(tblClientes[Dividendo Mensal (R$)],INT($J8870/ROWS(tblConsorcios[Produto]))+1),"")</f>
        <v/>
      </c>
      <c r="Q8870" s="20" t="str">
        <f t="shared" si="415"/>
        <v/>
      </c>
      <c r="R8870">
        <f t="shared" si="416"/>
        <v>0</v>
      </c>
    </row>
    <row r="8871" spans="10:18" x14ac:dyDescent="0.2">
      <c r="J8871">
        <f t="shared" si="414"/>
        <v>8869</v>
      </c>
      <c r="K8871" t="str" cm="1">
        <f t="array" ref="K8871">IFERROR(INDEX(tblClientes[Cliente],INT($J8871/ROWS(tblConsorcios[Produto]))+1),"")</f>
        <v/>
      </c>
      <c r="L8871" t="str" cm="1">
        <f t="array" ref="L8871">IFERROR(INDEX(tblConsorcios[Produto],MOD($J8871,ROWS(tblConsorcios[Produto]))+1),"")</f>
        <v>Imóvel IE200 – 220m</v>
      </c>
      <c r="M8871" s="20" cm="1">
        <f t="array" ref="M8871">IFERROR(INDEX(tblConsorcios[Valor da Carta (R$)],MOD($J8871,ROWS(tblConsorcios[Produto]))+1),"")</f>
        <v>200000</v>
      </c>
      <c r="N8871" s="2" cm="1">
        <f t="array" ref="N8871">IFERROR(INDEX(tblConsorcios[Prazo (meses)],MOD($J8871,ROWS(tblConsorcios[Produto]))+1),"")</f>
        <v>220</v>
      </c>
      <c r="O8871" s="20" cm="1">
        <f t="array" ref="O8871">IFERROR(INDEX(tblConsorcios[Parcela Mensal (R$)],MOD($J8871,ROWS(tblConsorcios[Produto]))+1),"")</f>
        <v>1161.82</v>
      </c>
      <c r="P8871" s="20" t="str" cm="1">
        <f t="array" ref="P8871">IFERROR(INDEX(tblClientes[Dividendo Mensal (R$)],INT($J8871/ROWS(tblConsorcios[Produto]))+1),"")</f>
        <v/>
      </c>
      <c r="Q8871" s="20" t="str">
        <f t="shared" si="415"/>
        <v/>
      </c>
      <c r="R8871">
        <f t="shared" si="416"/>
        <v>0</v>
      </c>
    </row>
    <row r="8872" spans="10:18" x14ac:dyDescent="0.2">
      <c r="J8872">
        <f t="shared" si="414"/>
        <v>8870</v>
      </c>
      <c r="K8872" t="str" cm="1">
        <f t="array" ref="K8872">IFERROR(INDEX(tblClientes[Cliente],INT($J8872/ROWS(tblConsorcios[Produto]))+1),"")</f>
        <v/>
      </c>
      <c r="L8872" t="str" cm="1">
        <f t="array" ref="L8872">IFERROR(INDEX(tblConsorcios[Produto],MOD($J8872,ROWS(tblConsorcios[Produto]))+1),"")</f>
        <v>Imóvel IE200 – 200m</v>
      </c>
      <c r="M8872" s="20" cm="1">
        <f t="array" ref="M8872">IFERROR(INDEX(tblConsorcios[Valor da Carta (R$)],MOD($J8872,ROWS(tblConsorcios[Produto]))+1),"")</f>
        <v>200000</v>
      </c>
      <c r="N8872" s="2" cm="1">
        <f t="array" ref="N8872">IFERROR(INDEX(tblConsorcios[Prazo (meses)],MOD($J8872,ROWS(tblConsorcios[Produto]))+1),"")</f>
        <v>200</v>
      </c>
      <c r="O8872" s="20" cm="1">
        <f t="array" ref="O8872">IFERROR(INDEX(tblConsorcios[Parcela Mensal (R$)],MOD($J8872,ROWS(tblConsorcios[Produto]))+1),"")</f>
        <v>1268</v>
      </c>
      <c r="P8872" s="20" t="str" cm="1">
        <f t="array" ref="P8872">IFERROR(INDEX(tblClientes[Dividendo Mensal (R$)],INT($J8872/ROWS(tblConsorcios[Produto]))+1),"")</f>
        <v/>
      </c>
      <c r="Q8872" s="20" t="str">
        <f t="shared" si="415"/>
        <v/>
      </c>
      <c r="R8872">
        <f t="shared" si="416"/>
        <v>0</v>
      </c>
    </row>
    <row r="8873" spans="10:18" x14ac:dyDescent="0.2">
      <c r="J8873">
        <f t="shared" si="414"/>
        <v>8871</v>
      </c>
      <c r="K8873" t="str" cm="1">
        <f t="array" ref="K8873">IFERROR(INDEX(tblClientes[Cliente],INT($J8873/ROWS(tblConsorcios[Produto]))+1),"")</f>
        <v/>
      </c>
      <c r="L8873" t="str" cm="1">
        <f t="array" ref="L8873">IFERROR(INDEX(tblConsorcios[Produto],MOD($J8873,ROWS(tblConsorcios[Produto]))+1),"")</f>
        <v>Imóvel IE150 – 240m</v>
      </c>
      <c r="M8873" s="20" cm="1">
        <f t="array" ref="M8873">IFERROR(INDEX(tblConsorcios[Valor da Carta (R$)],MOD($J8873,ROWS(tblConsorcios[Produto]))+1),"")</f>
        <v>150000</v>
      </c>
      <c r="N8873" s="2" cm="1">
        <f t="array" ref="N8873">IFERROR(INDEX(tblConsorcios[Prazo (meses)],MOD($J8873,ROWS(tblConsorcios[Produto]))+1),"")</f>
        <v>240</v>
      </c>
      <c r="O8873" s="20" cm="1">
        <f t="array" ref="O8873">IFERROR(INDEX(tblConsorcios[Parcela Mensal (R$)],MOD($J8873,ROWS(tblConsorcios[Produto]))+1),"")</f>
        <v>805</v>
      </c>
      <c r="P8873" s="20" t="str" cm="1">
        <f t="array" ref="P8873">IFERROR(INDEX(tblClientes[Dividendo Mensal (R$)],INT($J8873/ROWS(tblConsorcios[Produto]))+1),"")</f>
        <v/>
      </c>
      <c r="Q8873" s="20" t="str">
        <f t="shared" si="415"/>
        <v/>
      </c>
      <c r="R8873">
        <f t="shared" si="416"/>
        <v>0</v>
      </c>
    </row>
    <row r="8874" spans="10:18" x14ac:dyDescent="0.2">
      <c r="J8874">
        <f t="shared" si="414"/>
        <v>8872</v>
      </c>
      <c r="K8874" t="str" cm="1">
        <f t="array" ref="K8874">IFERROR(INDEX(tblClientes[Cliente],INT($J8874/ROWS(tblConsorcios[Produto]))+1),"")</f>
        <v/>
      </c>
      <c r="L8874" t="str" cm="1">
        <f t="array" ref="L8874">IFERROR(INDEX(tblConsorcios[Produto],MOD($J8874,ROWS(tblConsorcios[Produto]))+1),"")</f>
        <v>Imóvel IE150 – 220m</v>
      </c>
      <c r="M8874" s="20" cm="1">
        <f t="array" ref="M8874">IFERROR(INDEX(tblConsorcios[Valor da Carta (R$)],MOD($J8874,ROWS(tblConsorcios[Produto]))+1),"")</f>
        <v>150000</v>
      </c>
      <c r="N8874" s="2" cm="1">
        <f t="array" ref="N8874">IFERROR(INDEX(tblConsorcios[Prazo (meses)],MOD($J8874,ROWS(tblConsorcios[Produto]))+1),"")</f>
        <v>220</v>
      </c>
      <c r="O8874" s="20" cm="1">
        <f t="array" ref="O8874">IFERROR(INDEX(tblConsorcios[Parcela Mensal (R$)],MOD($J8874,ROWS(tblConsorcios[Produto]))+1),"")</f>
        <v>871.36</v>
      </c>
      <c r="P8874" s="20" t="str" cm="1">
        <f t="array" ref="P8874">IFERROR(INDEX(tblClientes[Dividendo Mensal (R$)],INT($J8874/ROWS(tblConsorcios[Produto]))+1),"")</f>
        <v/>
      </c>
      <c r="Q8874" s="20" t="str">
        <f t="shared" si="415"/>
        <v/>
      </c>
      <c r="R8874">
        <f t="shared" si="416"/>
        <v>0</v>
      </c>
    </row>
    <row r="8875" spans="10:18" x14ac:dyDescent="0.2">
      <c r="J8875">
        <f t="shared" si="414"/>
        <v>8873</v>
      </c>
      <c r="K8875" t="str" cm="1">
        <f t="array" ref="K8875">IFERROR(INDEX(tblClientes[Cliente],INT($J8875/ROWS(tblConsorcios[Produto]))+1),"")</f>
        <v/>
      </c>
      <c r="L8875" t="str" cm="1">
        <f t="array" ref="L8875">IFERROR(INDEX(tblConsorcios[Produto],MOD($J8875,ROWS(tblConsorcios[Produto]))+1),"")</f>
        <v>Imóvel IE150 – 200m</v>
      </c>
      <c r="M8875" s="20" cm="1">
        <f t="array" ref="M8875">IFERROR(INDEX(tblConsorcios[Valor da Carta (R$)],MOD($J8875,ROWS(tblConsorcios[Produto]))+1),"")</f>
        <v>150000</v>
      </c>
      <c r="N8875" s="2" cm="1">
        <f t="array" ref="N8875">IFERROR(INDEX(tblConsorcios[Prazo (meses)],MOD($J8875,ROWS(tblConsorcios[Produto]))+1),"")</f>
        <v>200</v>
      </c>
      <c r="O8875" s="20" cm="1">
        <f t="array" ref="O8875">IFERROR(INDEX(tblConsorcios[Parcela Mensal (R$)],MOD($J8875,ROWS(tblConsorcios[Produto]))+1),"")</f>
        <v>951</v>
      </c>
      <c r="P8875" s="20" t="str" cm="1">
        <f t="array" ref="P8875">IFERROR(INDEX(tblClientes[Dividendo Mensal (R$)],INT($J8875/ROWS(tblConsorcios[Produto]))+1),"")</f>
        <v/>
      </c>
      <c r="Q8875" s="20" t="str">
        <f t="shared" si="415"/>
        <v/>
      </c>
      <c r="R8875">
        <f t="shared" si="416"/>
        <v>0</v>
      </c>
    </row>
    <row r="8876" spans="10:18" x14ac:dyDescent="0.2">
      <c r="J8876">
        <f t="shared" si="414"/>
        <v>8874</v>
      </c>
      <c r="K8876" t="str" cm="1">
        <f t="array" ref="K8876">IFERROR(INDEX(tblClientes[Cliente],INT($J8876/ROWS(tblConsorcios[Produto]))+1),"")</f>
        <v/>
      </c>
      <c r="L8876" t="str" cm="1">
        <f t="array" ref="L8876">IFERROR(INDEX(tblConsorcios[Produto],MOD($J8876,ROWS(tblConsorcios[Produto]))+1),"")</f>
        <v>Imóvel IE140 – 240m</v>
      </c>
      <c r="M8876" s="20" cm="1">
        <f t="array" ref="M8876">IFERROR(INDEX(tblConsorcios[Valor da Carta (R$)],MOD($J8876,ROWS(tblConsorcios[Produto]))+1),"")</f>
        <v>140000</v>
      </c>
      <c r="N8876" s="2" cm="1">
        <f t="array" ref="N8876">IFERROR(INDEX(tblConsorcios[Prazo (meses)],MOD($J8876,ROWS(tblConsorcios[Produto]))+1),"")</f>
        <v>240</v>
      </c>
      <c r="O8876" s="20" cm="1">
        <f t="array" ref="O8876">IFERROR(INDEX(tblConsorcios[Parcela Mensal (R$)],MOD($J8876,ROWS(tblConsorcios[Produto]))+1),"")</f>
        <v>751.33</v>
      </c>
      <c r="P8876" s="20" t="str" cm="1">
        <f t="array" ref="P8876">IFERROR(INDEX(tblClientes[Dividendo Mensal (R$)],INT($J8876/ROWS(tblConsorcios[Produto]))+1),"")</f>
        <v/>
      </c>
      <c r="Q8876" s="20" t="str">
        <f t="shared" si="415"/>
        <v/>
      </c>
      <c r="R8876">
        <f t="shared" si="416"/>
        <v>0</v>
      </c>
    </row>
    <row r="8877" spans="10:18" x14ac:dyDescent="0.2">
      <c r="J8877">
        <f t="shared" si="414"/>
        <v>8875</v>
      </c>
      <c r="K8877" t="str" cm="1">
        <f t="array" ref="K8877">IFERROR(INDEX(tblClientes[Cliente],INT($J8877/ROWS(tblConsorcios[Produto]))+1),"")</f>
        <v/>
      </c>
      <c r="L8877" t="str" cm="1">
        <f t="array" ref="L8877">IFERROR(INDEX(tblConsorcios[Produto],MOD($J8877,ROWS(tblConsorcios[Produto]))+1),"")</f>
        <v>Imóvel IE140 – 220m</v>
      </c>
      <c r="M8877" s="20" cm="1">
        <f t="array" ref="M8877">IFERROR(INDEX(tblConsorcios[Valor da Carta (R$)],MOD($J8877,ROWS(tblConsorcios[Produto]))+1),"")</f>
        <v>140000</v>
      </c>
      <c r="N8877" s="2" cm="1">
        <f t="array" ref="N8877">IFERROR(INDEX(tblConsorcios[Prazo (meses)],MOD($J8877,ROWS(tblConsorcios[Produto]))+1),"")</f>
        <v>220</v>
      </c>
      <c r="O8877" s="20" cm="1">
        <f t="array" ref="O8877">IFERROR(INDEX(tblConsorcios[Parcela Mensal (R$)],MOD($J8877,ROWS(tblConsorcios[Produto]))+1),"")</f>
        <v>813.27</v>
      </c>
      <c r="P8877" s="20" t="str" cm="1">
        <f t="array" ref="P8877">IFERROR(INDEX(tblClientes[Dividendo Mensal (R$)],INT($J8877/ROWS(tblConsorcios[Produto]))+1),"")</f>
        <v/>
      </c>
      <c r="Q8877" s="20" t="str">
        <f t="shared" si="415"/>
        <v/>
      </c>
      <c r="R8877">
        <f t="shared" si="416"/>
        <v>0</v>
      </c>
    </row>
    <row r="8878" spans="10:18" x14ac:dyDescent="0.2">
      <c r="J8878">
        <f t="shared" si="414"/>
        <v>8876</v>
      </c>
      <c r="K8878" t="str" cm="1">
        <f t="array" ref="K8878">IFERROR(INDEX(tblClientes[Cliente],INT($J8878/ROWS(tblConsorcios[Produto]))+1),"")</f>
        <v/>
      </c>
      <c r="L8878" t="str" cm="1">
        <f t="array" ref="L8878">IFERROR(INDEX(tblConsorcios[Produto],MOD($J8878,ROWS(tblConsorcios[Produto]))+1),"")</f>
        <v>Imóvel IE140 – 200m</v>
      </c>
      <c r="M8878" s="20" cm="1">
        <f t="array" ref="M8878">IFERROR(INDEX(tblConsorcios[Valor da Carta (R$)],MOD($J8878,ROWS(tblConsorcios[Produto]))+1),"")</f>
        <v>140000</v>
      </c>
      <c r="N8878" s="2" cm="1">
        <f t="array" ref="N8878">IFERROR(INDEX(tblConsorcios[Prazo (meses)],MOD($J8878,ROWS(tblConsorcios[Produto]))+1),"")</f>
        <v>200</v>
      </c>
      <c r="O8878" s="20" cm="1">
        <f t="array" ref="O8878">IFERROR(INDEX(tblConsorcios[Parcela Mensal (R$)],MOD($J8878,ROWS(tblConsorcios[Produto]))+1),"")</f>
        <v>887.6</v>
      </c>
      <c r="P8878" s="20" t="str" cm="1">
        <f t="array" ref="P8878">IFERROR(INDEX(tblClientes[Dividendo Mensal (R$)],INT($J8878/ROWS(tblConsorcios[Produto]))+1),"")</f>
        <v/>
      </c>
      <c r="Q8878" s="20" t="str">
        <f t="shared" si="415"/>
        <v/>
      </c>
      <c r="R8878">
        <f t="shared" si="416"/>
        <v>0</v>
      </c>
    </row>
    <row r="8879" spans="10:18" x14ac:dyDescent="0.2">
      <c r="J8879">
        <f t="shared" si="414"/>
        <v>8877</v>
      </c>
      <c r="K8879" t="str" cm="1">
        <f t="array" ref="K8879">IFERROR(INDEX(tblClientes[Cliente],INT($J8879/ROWS(tblConsorcios[Produto]))+1),"")</f>
        <v/>
      </c>
      <c r="L8879" t="str" cm="1">
        <f t="array" ref="L8879">IFERROR(INDEX(tblConsorcios[Produto],MOD($J8879,ROWS(tblConsorcios[Produto]))+1),"")</f>
        <v>Imóvel IE130 – 240m</v>
      </c>
      <c r="M8879" s="20" cm="1">
        <f t="array" ref="M8879">IFERROR(INDEX(tblConsorcios[Valor da Carta (R$)],MOD($J8879,ROWS(tblConsorcios[Produto]))+1),"")</f>
        <v>130000</v>
      </c>
      <c r="N8879" s="2" cm="1">
        <f t="array" ref="N8879">IFERROR(INDEX(tblConsorcios[Prazo (meses)],MOD($J8879,ROWS(tblConsorcios[Produto]))+1),"")</f>
        <v>240</v>
      </c>
      <c r="O8879" s="20" cm="1">
        <f t="array" ref="O8879">IFERROR(INDEX(tblConsorcios[Parcela Mensal (R$)],MOD($J8879,ROWS(tblConsorcios[Produto]))+1),"")</f>
        <v>697.67</v>
      </c>
      <c r="P8879" s="20" t="str" cm="1">
        <f t="array" ref="P8879">IFERROR(INDEX(tblClientes[Dividendo Mensal (R$)],INT($J8879/ROWS(tblConsorcios[Produto]))+1),"")</f>
        <v/>
      </c>
      <c r="Q8879" s="20" t="str">
        <f t="shared" si="415"/>
        <v/>
      </c>
      <c r="R8879">
        <f t="shared" si="416"/>
        <v>0</v>
      </c>
    </row>
    <row r="8880" spans="10:18" x14ac:dyDescent="0.2">
      <c r="J8880">
        <f t="shared" si="414"/>
        <v>8878</v>
      </c>
      <c r="K8880" t="str" cm="1">
        <f t="array" ref="K8880">IFERROR(INDEX(tblClientes[Cliente],INT($J8880/ROWS(tblConsorcios[Produto]))+1),"")</f>
        <v/>
      </c>
      <c r="L8880" t="str" cm="1">
        <f t="array" ref="L8880">IFERROR(INDEX(tblConsorcios[Produto],MOD($J8880,ROWS(tblConsorcios[Produto]))+1),"")</f>
        <v>Imóvel IE130 – 220m</v>
      </c>
      <c r="M8880" s="20" cm="1">
        <f t="array" ref="M8880">IFERROR(INDEX(tblConsorcios[Valor da Carta (R$)],MOD($J8880,ROWS(tblConsorcios[Produto]))+1),"")</f>
        <v>130000</v>
      </c>
      <c r="N8880" s="2" cm="1">
        <f t="array" ref="N8880">IFERROR(INDEX(tblConsorcios[Prazo (meses)],MOD($J8880,ROWS(tblConsorcios[Produto]))+1),"")</f>
        <v>220</v>
      </c>
      <c r="O8880" s="20" cm="1">
        <f t="array" ref="O8880">IFERROR(INDEX(tblConsorcios[Parcela Mensal (R$)],MOD($J8880,ROWS(tblConsorcios[Produto]))+1),"")</f>
        <v>755.18</v>
      </c>
      <c r="P8880" s="20" t="str" cm="1">
        <f t="array" ref="P8880">IFERROR(INDEX(tblClientes[Dividendo Mensal (R$)],INT($J8880/ROWS(tblConsorcios[Produto]))+1),"")</f>
        <v/>
      </c>
      <c r="Q8880" s="20" t="str">
        <f t="shared" si="415"/>
        <v/>
      </c>
      <c r="R8880">
        <f t="shared" si="416"/>
        <v>0</v>
      </c>
    </row>
    <row r="8881" spans="10:18" x14ac:dyDescent="0.2">
      <c r="J8881">
        <f t="shared" si="414"/>
        <v>8879</v>
      </c>
      <c r="K8881" t="str" cm="1">
        <f t="array" ref="K8881">IFERROR(INDEX(tblClientes[Cliente],INT($J8881/ROWS(tblConsorcios[Produto]))+1),"")</f>
        <v/>
      </c>
      <c r="L8881" t="str" cm="1">
        <f t="array" ref="L8881">IFERROR(INDEX(tblConsorcios[Produto],MOD($J8881,ROWS(tblConsorcios[Produto]))+1),"")</f>
        <v>Imóvel IE130 – 200m</v>
      </c>
      <c r="M8881" s="20" cm="1">
        <f t="array" ref="M8881">IFERROR(INDEX(tblConsorcios[Valor da Carta (R$)],MOD($J8881,ROWS(tblConsorcios[Produto]))+1),"")</f>
        <v>130000</v>
      </c>
      <c r="N8881" s="2" cm="1">
        <f t="array" ref="N8881">IFERROR(INDEX(tblConsorcios[Prazo (meses)],MOD($J8881,ROWS(tblConsorcios[Produto]))+1),"")</f>
        <v>200</v>
      </c>
      <c r="O8881" s="20" cm="1">
        <f t="array" ref="O8881">IFERROR(INDEX(tblConsorcios[Parcela Mensal (R$)],MOD($J8881,ROWS(tblConsorcios[Produto]))+1),"")</f>
        <v>824.2</v>
      </c>
      <c r="P8881" s="20" t="str" cm="1">
        <f t="array" ref="P8881">IFERROR(INDEX(tblClientes[Dividendo Mensal (R$)],INT($J8881/ROWS(tblConsorcios[Produto]))+1),"")</f>
        <v/>
      </c>
      <c r="Q8881" s="20" t="str">
        <f t="shared" si="415"/>
        <v/>
      </c>
      <c r="R8881">
        <f t="shared" si="416"/>
        <v>0</v>
      </c>
    </row>
    <row r="8882" spans="10:18" x14ac:dyDescent="0.2">
      <c r="J8882">
        <f t="shared" si="414"/>
        <v>8880</v>
      </c>
      <c r="K8882" t="str" cm="1">
        <f t="array" ref="K8882">IFERROR(INDEX(tblClientes[Cliente],INT($J8882/ROWS(tblConsorcios[Produto]))+1),"")</f>
        <v/>
      </c>
      <c r="L8882" t="str" cm="1">
        <f t="array" ref="L8882">IFERROR(INDEX(tblConsorcios[Produto],MOD($J8882,ROWS(tblConsorcios[Produto]))+1),"")</f>
        <v>Imóvel IE120 – 240m</v>
      </c>
      <c r="M8882" s="20" cm="1">
        <f t="array" ref="M8882">IFERROR(INDEX(tblConsorcios[Valor da Carta (R$)],MOD($J8882,ROWS(tblConsorcios[Produto]))+1),"")</f>
        <v>120000</v>
      </c>
      <c r="N8882" s="2" cm="1">
        <f t="array" ref="N8882">IFERROR(INDEX(tblConsorcios[Prazo (meses)],MOD($J8882,ROWS(tblConsorcios[Produto]))+1),"")</f>
        <v>240</v>
      </c>
      <c r="O8882" s="20" cm="1">
        <f t="array" ref="O8882">IFERROR(INDEX(tblConsorcios[Parcela Mensal (R$)],MOD($J8882,ROWS(tblConsorcios[Produto]))+1),"")</f>
        <v>644</v>
      </c>
      <c r="P8882" s="20" t="str" cm="1">
        <f t="array" ref="P8882">IFERROR(INDEX(tblClientes[Dividendo Mensal (R$)],INT($J8882/ROWS(tblConsorcios[Produto]))+1),"")</f>
        <v/>
      </c>
      <c r="Q8882" s="20" t="str">
        <f t="shared" si="415"/>
        <v/>
      </c>
      <c r="R8882">
        <f t="shared" si="416"/>
        <v>0</v>
      </c>
    </row>
    <row r="8883" spans="10:18" x14ac:dyDescent="0.2">
      <c r="J8883">
        <f t="shared" si="414"/>
        <v>8881</v>
      </c>
      <c r="K8883" t="str" cm="1">
        <f t="array" ref="K8883">IFERROR(INDEX(tblClientes[Cliente],INT($J8883/ROWS(tblConsorcios[Produto]))+1),"")</f>
        <v/>
      </c>
      <c r="L8883" t="str" cm="1">
        <f t="array" ref="L8883">IFERROR(INDEX(tblConsorcios[Produto],MOD($J8883,ROWS(tblConsorcios[Produto]))+1),"")</f>
        <v>Imóvel IE120 – 220m</v>
      </c>
      <c r="M8883" s="20" cm="1">
        <f t="array" ref="M8883">IFERROR(INDEX(tblConsorcios[Valor da Carta (R$)],MOD($J8883,ROWS(tblConsorcios[Produto]))+1),"")</f>
        <v>120000</v>
      </c>
      <c r="N8883" s="2" cm="1">
        <f t="array" ref="N8883">IFERROR(INDEX(tblConsorcios[Prazo (meses)],MOD($J8883,ROWS(tblConsorcios[Produto]))+1),"")</f>
        <v>220</v>
      </c>
      <c r="O8883" s="20" cm="1">
        <f t="array" ref="O8883">IFERROR(INDEX(tblConsorcios[Parcela Mensal (R$)],MOD($J8883,ROWS(tblConsorcios[Produto]))+1),"")</f>
        <v>697.09</v>
      </c>
      <c r="P8883" s="20" t="str" cm="1">
        <f t="array" ref="P8883">IFERROR(INDEX(tblClientes[Dividendo Mensal (R$)],INT($J8883/ROWS(tblConsorcios[Produto]))+1),"")</f>
        <v/>
      </c>
      <c r="Q8883" s="20" t="str">
        <f t="shared" si="415"/>
        <v/>
      </c>
      <c r="R8883">
        <f t="shared" si="416"/>
        <v>0</v>
      </c>
    </row>
    <row r="8884" spans="10:18" x14ac:dyDescent="0.2">
      <c r="J8884">
        <f t="shared" si="414"/>
        <v>8882</v>
      </c>
      <c r="K8884" t="str" cm="1">
        <f t="array" ref="K8884">IFERROR(INDEX(tblClientes[Cliente],INT($J8884/ROWS(tblConsorcios[Produto]))+1),"")</f>
        <v/>
      </c>
      <c r="L8884" t="str" cm="1">
        <f t="array" ref="L8884">IFERROR(INDEX(tblConsorcios[Produto],MOD($J8884,ROWS(tblConsorcios[Produto]))+1),"")</f>
        <v>Imóvel IE120 – 200m</v>
      </c>
      <c r="M8884" s="20" cm="1">
        <f t="array" ref="M8884">IFERROR(INDEX(tblConsorcios[Valor da Carta (R$)],MOD($J8884,ROWS(tblConsorcios[Produto]))+1),"")</f>
        <v>120000</v>
      </c>
      <c r="N8884" s="2" cm="1">
        <f t="array" ref="N8884">IFERROR(INDEX(tblConsorcios[Prazo (meses)],MOD($J8884,ROWS(tblConsorcios[Produto]))+1),"")</f>
        <v>200</v>
      </c>
      <c r="O8884" s="20" cm="1">
        <f t="array" ref="O8884">IFERROR(INDEX(tblConsorcios[Parcela Mensal (R$)],MOD($J8884,ROWS(tblConsorcios[Produto]))+1),"")</f>
        <v>760.8</v>
      </c>
      <c r="P8884" s="20" t="str" cm="1">
        <f t="array" ref="P8884">IFERROR(INDEX(tblClientes[Dividendo Mensal (R$)],INT($J8884/ROWS(tblConsorcios[Produto]))+1),"")</f>
        <v/>
      </c>
      <c r="Q8884" s="20" t="str">
        <f t="shared" si="415"/>
        <v/>
      </c>
      <c r="R8884">
        <f t="shared" si="416"/>
        <v>0</v>
      </c>
    </row>
    <row r="8885" spans="10:18" x14ac:dyDescent="0.2">
      <c r="J8885">
        <f t="shared" si="414"/>
        <v>8883</v>
      </c>
      <c r="K8885" t="str" cm="1">
        <f t="array" ref="K8885">IFERROR(INDEX(tblClientes[Cliente],INT($J8885/ROWS(tblConsorcios[Produto]))+1),"")</f>
        <v/>
      </c>
      <c r="L8885" t="str" cm="1">
        <f t="array" ref="L8885">IFERROR(INDEX(tblConsorcios[Produto],MOD($J8885,ROWS(tblConsorcios[Produto]))+1),"")</f>
        <v>Imóvel IE600 – 240m</v>
      </c>
      <c r="M8885" s="20" cm="1">
        <f t="array" ref="M8885">IFERROR(INDEX(tblConsorcios[Valor da Carta (R$)],MOD($J8885,ROWS(tblConsorcios[Produto]))+1),"")</f>
        <v>600000</v>
      </c>
      <c r="N8885" s="2" cm="1">
        <f t="array" ref="N8885">IFERROR(INDEX(tblConsorcios[Prazo (meses)],MOD($J8885,ROWS(tblConsorcios[Produto]))+1),"")</f>
        <v>240</v>
      </c>
      <c r="O8885" s="20" cm="1">
        <f t="array" ref="O8885">IFERROR(INDEX(tblConsorcios[Parcela Mensal (R$)],MOD($J8885,ROWS(tblConsorcios[Produto]))+1),"")</f>
        <v>3220</v>
      </c>
      <c r="P8885" s="20" t="str" cm="1">
        <f t="array" ref="P8885">IFERROR(INDEX(tblClientes[Dividendo Mensal (R$)],INT($J8885/ROWS(tblConsorcios[Produto]))+1),"")</f>
        <v/>
      </c>
      <c r="Q8885" s="20" t="str">
        <f t="shared" si="415"/>
        <v/>
      </c>
      <c r="R8885">
        <f t="shared" si="416"/>
        <v>0</v>
      </c>
    </row>
    <row r="8886" spans="10:18" x14ac:dyDescent="0.2">
      <c r="J8886">
        <f t="shared" si="414"/>
        <v>8884</v>
      </c>
      <c r="K8886" t="str" cm="1">
        <f t="array" ref="K8886">IFERROR(INDEX(tblClientes[Cliente],INT($J8886/ROWS(tblConsorcios[Produto]))+1),"")</f>
        <v/>
      </c>
      <c r="L8886" t="str" cm="1">
        <f t="array" ref="L8886">IFERROR(INDEX(tblConsorcios[Produto],MOD($J8886,ROWS(tblConsorcios[Produto]))+1),"")</f>
        <v>Imóvel IE600 – 220m</v>
      </c>
      <c r="M8886" s="20" cm="1">
        <f t="array" ref="M8886">IFERROR(INDEX(tblConsorcios[Valor da Carta (R$)],MOD($J8886,ROWS(tblConsorcios[Produto]))+1),"")</f>
        <v>600000</v>
      </c>
      <c r="N8886" s="2" cm="1">
        <f t="array" ref="N8886">IFERROR(INDEX(tblConsorcios[Prazo (meses)],MOD($J8886,ROWS(tblConsorcios[Produto]))+1),"")</f>
        <v>220</v>
      </c>
      <c r="O8886" s="20" cm="1">
        <f t="array" ref="O8886">IFERROR(INDEX(tblConsorcios[Parcela Mensal (R$)],MOD($J8886,ROWS(tblConsorcios[Produto]))+1),"")</f>
        <v>3485.45</v>
      </c>
      <c r="P8886" s="20" t="str" cm="1">
        <f t="array" ref="P8886">IFERROR(INDEX(tblClientes[Dividendo Mensal (R$)],INT($J8886/ROWS(tblConsorcios[Produto]))+1),"")</f>
        <v/>
      </c>
      <c r="Q8886" s="20" t="str">
        <f t="shared" si="415"/>
        <v/>
      </c>
      <c r="R8886">
        <f t="shared" si="416"/>
        <v>0</v>
      </c>
    </row>
    <row r="8887" spans="10:18" x14ac:dyDescent="0.2">
      <c r="J8887">
        <f t="shared" si="414"/>
        <v>8885</v>
      </c>
      <c r="K8887" t="str" cm="1">
        <f t="array" ref="K8887">IFERROR(INDEX(tblClientes[Cliente],INT($J8887/ROWS(tblConsorcios[Produto]))+1),"")</f>
        <v/>
      </c>
      <c r="L8887" t="str" cm="1">
        <f t="array" ref="L8887">IFERROR(INDEX(tblConsorcios[Produto],MOD($J8887,ROWS(tblConsorcios[Produto]))+1),"")</f>
        <v>Imóvel IE600 – 200m</v>
      </c>
      <c r="M8887" s="20" cm="1">
        <f t="array" ref="M8887">IFERROR(INDEX(tblConsorcios[Valor da Carta (R$)],MOD($J8887,ROWS(tblConsorcios[Produto]))+1),"")</f>
        <v>600000</v>
      </c>
      <c r="N8887" s="2" cm="1">
        <f t="array" ref="N8887">IFERROR(INDEX(tblConsorcios[Prazo (meses)],MOD($J8887,ROWS(tblConsorcios[Produto]))+1),"")</f>
        <v>200</v>
      </c>
      <c r="O8887" s="20" cm="1">
        <f t="array" ref="O8887">IFERROR(INDEX(tblConsorcios[Parcela Mensal (R$)],MOD($J8887,ROWS(tblConsorcios[Produto]))+1),"")</f>
        <v>3804</v>
      </c>
      <c r="P8887" s="20" t="str" cm="1">
        <f t="array" ref="P8887">IFERROR(INDEX(tblClientes[Dividendo Mensal (R$)],INT($J8887/ROWS(tblConsorcios[Produto]))+1),"")</f>
        <v/>
      </c>
      <c r="Q8887" s="20" t="str">
        <f t="shared" si="415"/>
        <v/>
      </c>
      <c r="R8887">
        <f t="shared" si="416"/>
        <v>0</v>
      </c>
    </row>
    <row r="8888" spans="10:18" x14ac:dyDescent="0.2">
      <c r="J8888">
        <f t="shared" si="414"/>
        <v>8886</v>
      </c>
      <c r="K8888" t="str" cm="1">
        <f t="array" ref="K8888">IFERROR(INDEX(tblClientes[Cliente],INT($J8888/ROWS(tblConsorcios[Produto]))+1),"")</f>
        <v/>
      </c>
      <c r="L8888" t="str" cm="1">
        <f t="array" ref="L8888">IFERROR(INDEX(tblConsorcios[Produto],MOD($J8888,ROWS(tblConsorcios[Produto]))+1),"")</f>
        <v>Imóvel IE580 – 240m</v>
      </c>
      <c r="M8888" s="20" cm="1">
        <f t="array" ref="M8888">IFERROR(INDEX(tblConsorcios[Valor da Carta (R$)],MOD($J8888,ROWS(tblConsorcios[Produto]))+1),"")</f>
        <v>580000</v>
      </c>
      <c r="N8888" s="2" cm="1">
        <f t="array" ref="N8888">IFERROR(INDEX(tblConsorcios[Prazo (meses)],MOD($J8888,ROWS(tblConsorcios[Produto]))+1),"")</f>
        <v>240</v>
      </c>
      <c r="O8888" s="20" cm="1">
        <f t="array" ref="O8888">IFERROR(INDEX(tblConsorcios[Parcela Mensal (R$)],MOD($J8888,ROWS(tblConsorcios[Produto]))+1),"")</f>
        <v>3112.67</v>
      </c>
      <c r="P8888" s="20" t="str" cm="1">
        <f t="array" ref="P8888">IFERROR(INDEX(tblClientes[Dividendo Mensal (R$)],INT($J8888/ROWS(tblConsorcios[Produto]))+1),"")</f>
        <v/>
      </c>
      <c r="Q8888" s="20" t="str">
        <f t="shared" si="415"/>
        <v/>
      </c>
      <c r="R8888">
        <f t="shared" si="416"/>
        <v>0</v>
      </c>
    </row>
    <row r="8889" spans="10:18" x14ac:dyDescent="0.2">
      <c r="J8889">
        <f t="shared" si="414"/>
        <v>8887</v>
      </c>
      <c r="K8889" t="str" cm="1">
        <f t="array" ref="K8889">IFERROR(INDEX(tblClientes[Cliente],INT($J8889/ROWS(tblConsorcios[Produto]))+1),"")</f>
        <v/>
      </c>
      <c r="L8889" t="str" cm="1">
        <f t="array" ref="L8889">IFERROR(INDEX(tblConsorcios[Produto],MOD($J8889,ROWS(tblConsorcios[Produto]))+1),"")</f>
        <v>Imóvel IE580 – 220m</v>
      </c>
      <c r="M8889" s="20" cm="1">
        <f t="array" ref="M8889">IFERROR(INDEX(tblConsorcios[Valor da Carta (R$)],MOD($J8889,ROWS(tblConsorcios[Produto]))+1),"")</f>
        <v>580000</v>
      </c>
      <c r="N8889" s="2" cm="1">
        <f t="array" ref="N8889">IFERROR(INDEX(tblConsorcios[Prazo (meses)],MOD($J8889,ROWS(tblConsorcios[Produto]))+1),"")</f>
        <v>220</v>
      </c>
      <c r="O8889" s="20" cm="1">
        <f t="array" ref="O8889">IFERROR(INDEX(tblConsorcios[Parcela Mensal (R$)],MOD($J8889,ROWS(tblConsorcios[Produto]))+1),"")</f>
        <v>3369.27</v>
      </c>
      <c r="P8889" s="20" t="str" cm="1">
        <f t="array" ref="P8889">IFERROR(INDEX(tblClientes[Dividendo Mensal (R$)],INT($J8889/ROWS(tblConsorcios[Produto]))+1),"")</f>
        <v/>
      </c>
      <c r="Q8889" s="20" t="str">
        <f t="shared" si="415"/>
        <v/>
      </c>
      <c r="R8889">
        <f t="shared" si="416"/>
        <v>0</v>
      </c>
    </row>
    <row r="8890" spans="10:18" x14ac:dyDescent="0.2">
      <c r="J8890">
        <f t="shared" si="414"/>
        <v>8888</v>
      </c>
      <c r="K8890" t="str" cm="1">
        <f t="array" ref="K8890">IFERROR(INDEX(tblClientes[Cliente],INT($J8890/ROWS(tblConsorcios[Produto]))+1),"")</f>
        <v/>
      </c>
      <c r="L8890" t="str" cm="1">
        <f t="array" ref="L8890">IFERROR(INDEX(tblConsorcios[Produto],MOD($J8890,ROWS(tblConsorcios[Produto]))+1),"")</f>
        <v>Imóvel IE580 – 200m</v>
      </c>
      <c r="M8890" s="20" cm="1">
        <f t="array" ref="M8890">IFERROR(INDEX(tblConsorcios[Valor da Carta (R$)],MOD($J8890,ROWS(tblConsorcios[Produto]))+1),"")</f>
        <v>580000</v>
      </c>
      <c r="N8890" s="2" cm="1">
        <f t="array" ref="N8890">IFERROR(INDEX(tblConsorcios[Prazo (meses)],MOD($J8890,ROWS(tblConsorcios[Produto]))+1),"")</f>
        <v>200</v>
      </c>
      <c r="O8890" s="20" cm="1">
        <f t="array" ref="O8890">IFERROR(INDEX(tblConsorcios[Parcela Mensal (R$)],MOD($J8890,ROWS(tblConsorcios[Produto]))+1),"")</f>
        <v>3677.2</v>
      </c>
      <c r="P8890" s="20" t="str" cm="1">
        <f t="array" ref="P8890">IFERROR(INDEX(tblClientes[Dividendo Mensal (R$)],INT($J8890/ROWS(tblConsorcios[Produto]))+1),"")</f>
        <v/>
      </c>
      <c r="Q8890" s="20" t="str">
        <f t="shared" si="415"/>
        <v/>
      </c>
      <c r="R8890">
        <f t="shared" si="416"/>
        <v>0</v>
      </c>
    </row>
    <row r="8891" spans="10:18" x14ac:dyDescent="0.2">
      <c r="J8891">
        <f t="shared" si="414"/>
        <v>8889</v>
      </c>
      <c r="K8891" t="str" cm="1">
        <f t="array" ref="K8891">IFERROR(INDEX(tblClientes[Cliente],INT($J8891/ROWS(tblConsorcios[Produto]))+1),"")</f>
        <v/>
      </c>
      <c r="L8891" t="str" cm="1">
        <f t="array" ref="L8891">IFERROR(INDEX(tblConsorcios[Produto],MOD($J8891,ROWS(tblConsorcios[Produto]))+1),"")</f>
        <v>Imóvel IE550 – 240m</v>
      </c>
      <c r="M8891" s="20" cm="1">
        <f t="array" ref="M8891">IFERROR(INDEX(tblConsorcios[Valor da Carta (R$)],MOD($J8891,ROWS(tblConsorcios[Produto]))+1),"")</f>
        <v>550000</v>
      </c>
      <c r="N8891" s="2" cm="1">
        <f t="array" ref="N8891">IFERROR(INDEX(tblConsorcios[Prazo (meses)],MOD($J8891,ROWS(tblConsorcios[Produto]))+1),"")</f>
        <v>240</v>
      </c>
      <c r="O8891" s="20" cm="1">
        <f t="array" ref="O8891">IFERROR(INDEX(tblConsorcios[Parcela Mensal (R$)],MOD($J8891,ROWS(tblConsorcios[Produto]))+1),"")</f>
        <v>2951.67</v>
      </c>
      <c r="P8891" s="20" t="str" cm="1">
        <f t="array" ref="P8891">IFERROR(INDEX(tblClientes[Dividendo Mensal (R$)],INT($J8891/ROWS(tblConsorcios[Produto]))+1),"")</f>
        <v/>
      </c>
      <c r="Q8891" s="20" t="str">
        <f t="shared" si="415"/>
        <v/>
      </c>
      <c r="R8891">
        <f t="shared" si="416"/>
        <v>0</v>
      </c>
    </row>
    <row r="8892" spans="10:18" x14ac:dyDescent="0.2">
      <c r="J8892">
        <f t="shared" si="414"/>
        <v>8890</v>
      </c>
      <c r="K8892" t="str" cm="1">
        <f t="array" ref="K8892">IFERROR(INDEX(tblClientes[Cliente],INT($J8892/ROWS(tblConsorcios[Produto]))+1),"")</f>
        <v/>
      </c>
      <c r="L8892" t="str" cm="1">
        <f t="array" ref="L8892">IFERROR(INDEX(tblConsorcios[Produto],MOD($J8892,ROWS(tblConsorcios[Produto]))+1),"")</f>
        <v>Imóvel IE550 – 220m</v>
      </c>
      <c r="M8892" s="20" cm="1">
        <f t="array" ref="M8892">IFERROR(INDEX(tblConsorcios[Valor da Carta (R$)],MOD($J8892,ROWS(tblConsorcios[Produto]))+1),"")</f>
        <v>550000</v>
      </c>
      <c r="N8892" s="2" cm="1">
        <f t="array" ref="N8892">IFERROR(INDEX(tblConsorcios[Prazo (meses)],MOD($J8892,ROWS(tblConsorcios[Produto]))+1),"")</f>
        <v>220</v>
      </c>
      <c r="O8892" s="20" cm="1">
        <f t="array" ref="O8892">IFERROR(INDEX(tblConsorcios[Parcela Mensal (R$)],MOD($J8892,ROWS(tblConsorcios[Produto]))+1),"")</f>
        <v>3195</v>
      </c>
      <c r="P8892" s="20" t="str" cm="1">
        <f t="array" ref="P8892">IFERROR(INDEX(tblClientes[Dividendo Mensal (R$)],INT($J8892/ROWS(tblConsorcios[Produto]))+1),"")</f>
        <v/>
      </c>
      <c r="Q8892" s="20" t="str">
        <f t="shared" si="415"/>
        <v/>
      </c>
      <c r="R8892">
        <f t="shared" si="416"/>
        <v>0</v>
      </c>
    </row>
    <row r="8893" spans="10:18" x14ac:dyDescent="0.2">
      <c r="J8893">
        <f t="shared" si="414"/>
        <v>8891</v>
      </c>
      <c r="K8893" t="str" cm="1">
        <f t="array" ref="K8893">IFERROR(INDEX(tblClientes[Cliente],INT($J8893/ROWS(tblConsorcios[Produto]))+1),"")</f>
        <v/>
      </c>
      <c r="L8893" t="str" cm="1">
        <f t="array" ref="L8893">IFERROR(INDEX(tblConsorcios[Produto],MOD($J8893,ROWS(tblConsorcios[Produto]))+1),"")</f>
        <v>Imóvel IE550 – 200m</v>
      </c>
      <c r="M8893" s="20" cm="1">
        <f t="array" ref="M8893">IFERROR(INDEX(tblConsorcios[Valor da Carta (R$)],MOD($J8893,ROWS(tblConsorcios[Produto]))+1),"")</f>
        <v>550000</v>
      </c>
      <c r="N8893" s="2" cm="1">
        <f t="array" ref="N8893">IFERROR(INDEX(tblConsorcios[Prazo (meses)],MOD($J8893,ROWS(tblConsorcios[Produto]))+1),"")</f>
        <v>200</v>
      </c>
      <c r="O8893" s="20" cm="1">
        <f t="array" ref="O8893">IFERROR(INDEX(tblConsorcios[Parcela Mensal (R$)],MOD($J8893,ROWS(tblConsorcios[Produto]))+1),"")</f>
        <v>3487</v>
      </c>
      <c r="P8893" s="20" t="str" cm="1">
        <f t="array" ref="P8893">IFERROR(INDEX(tblClientes[Dividendo Mensal (R$)],INT($J8893/ROWS(tblConsorcios[Produto]))+1),"")</f>
        <v/>
      </c>
      <c r="Q8893" s="20" t="str">
        <f t="shared" si="415"/>
        <v/>
      </c>
      <c r="R8893">
        <f t="shared" si="416"/>
        <v>0</v>
      </c>
    </row>
    <row r="8894" spans="10:18" x14ac:dyDescent="0.2">
      <c r="J8894">
        <f t="shared" si="414"/>
        <v>8892</v>
      </c>
      <c r="K8894" t="str" cm="1">
        <f t="array" ref="K8894">IFERROR(INDEX(tblClientes[Cliente],INT($J8894/ROWS(tblConsorcios[Produto]))+1),"")</f>
        <v/>
      </c>
      <c r="L8894" t="str" cm="1">
        <f t="array" ref="L8894">IFERROR(INDEX(tblConsorcios[Produto],MOD($J8894,ROWS(tblConsorcios[Produto]))+1),"")</f>
        <v>Imóvel IE530 – 240m</v>
      </c>
      <c r="M8894" s="20" cm="1">
        <f t="array" ref="M8894">IFERROR(INDEX(tblConsorcios[Valor da Carta (R$)],MOD($J8894,ROWS(tblConsorcios[Produto]))+1),"")</f>
        <v>530000</v>
      </c>
      <c r="N8894" s="2" cm="1">
        <f t="array" ref="N8894">IFERROR(INDEX(tblConsorcios[Prazo (meses)],MOD($J8894,ROWS(tblConsorcios[Produto]))+1),"")</f>
        <v>240</v>
      </c>
      <c r="O8894" s="20" cm="1">
        <f t="array" ref="O8894">IFERROR(INDEX(tblConsorcios[Parcela Mensal (R$)],MOD($J8894,ROWS(tblConsorcios[Produto]))+1),"")</f>
        <v>2844.33</v>
      </c>
      <c r="P8894" s="20" t="str" cm="1">
        <f t="array" ref="P8894">IFERROR(INDEX(tblClientes[Dividendo Mensal (R$)],INT($J8894/ROWS(tblConsorcios[Produto]))+1),"")</f>
        <v/>
      </c>
      <c r="Q8894" s="20" t="str">
        <f t="shared" si="415"/>
        <v/>
      </c>
      <c r="R8894">
        <f t="shared" si="416"/>
        <v>0</v>
      </c>
    </row>
    <row r="8895" spans="10:18" x14ac:dyDescent="0.2">
      <c r="J8895">
        <f t="shared" si="414"/>
        <v>8893</v>
      </c>
      <c r="K8895" t="str" cm="1">
        <f t="array" ref="K8895">IFERROR(INDEX(tblClientes[Cliente],INT($J8895/ROWS(tblConsorcios[Produto]))+1),"")</f>
        <v/>
      </c>
      <c r="L8895" t="str" cm="1">
        <f t="array" ref="L8895">IFERROR(INDEX(tblConsorcios[Produto],MOD($J8895,ROWS(tblConsorcios[Produto]))+1),"")</f>
        <v>Imóvel IE530 – 220m</v>
      </c>
      <c r="M8895" s="20" cm="1">
        <f t="array" ref="M8895">IFERROR(INDEX(tblConsorcios[Valor da Carta (R$)],MOD($J8895,ROWS(tblConsorcios[Produto]))+1),"")</f>
        <v>530000</v>
      </c>
      <c r="N8895" s="2" cm="1">
        <f t="array" ref="N8895">IFERROR(INDEX(tblConsorcios[Prazo (meses)],MOD($J8895,ROWS(tblConsorcios[Produto]))+1),"")</f>
        <v>220</v>
      </c>
      <c r="O8895" s="20" cm="1">
        <f t="array" ref="O8895">IFERROR(INDEX(tblConsorcios[Parcela Mensal (R$)],MOD($J8895,ROWS(tblConsorcios[Produto]))+1),"")</f>
        <v>3078.82</v>
      </c>
      <c r="P8895" s="20" t="str" cm="1">
        <f t="array" ref="P8895">IFERROR(INDEX(tblClientes[Dividendo Mensal (R$)],INT($J8895/ROWS(tblConsorcios[Produto]))+1),"")</f>
        <v/>
      </c>
      <c r="Q8895" s="20" t="str">
        <f t="shared" si="415"/>
        <v/>
      </c>
      <c r="R8895">
        <f t="shared" si="416"/>
        <v>0</v>
      </c>
    </row>
    <row r="8896" spans="10:18" x14ac:dyDescent="0.2">
      <c r="J8896">
        <f t="shared" si="414"/>
        <v>8894</v>
      </c>
      <c r="K8896" t="str" cm="1">
        <f t="array" ref="K8896">IFERROR(INDEX(tblClientes[Cliente],INT($J8896/ROWS(tblConsorcios[Produto]))+1),"")</f>
        <v/>
      </c>
      <c r="L8896" t="str" cm="1">
        <f t="array" ref="L8896">IFERROR(INDEX(tblConsorcios[Produto],MOD($J8896,ROWS(tblConsorcios[Produto]))+1),"")</f>
        <v>Imóvel IE530 – 200m</v>
      </c>
      <c r="M8896" s="20" cm="1">
        <f t="array" ref="M8896">IFERROR(INDEX(tblConsorcios[Valor da Carta (R$)],MOD($J8896,ROWS(tblConsorcios[Produto]))+1),"")</f>
        <v>530000</v>
      </c>
      <c r="N8896" s="2" cm="1">
        <f t="array" ref="N8896">IFERROR(INDEX(tblConsorcios[Prazo (meses)],MOD($J8896,ROWS(tblConsorcios[Produto]))+1),"")</f>
        <v>200</v>
      </c>
      <c r="O8896" s="20" cm="1">
        <f t="array" ref="O8896">IFERROR(INDEX(tblConsorcios[Parcela Mensal (R$)],MOD($J8896,ROWS(tblConsorcios[Produto]))+1),"")</f>
        <v>3360.2</v>
      </c>
      <c r="P8896" s="20" t="str" cm="1">
        <f t="array" ref="P8896">IFERROR(INDEX(tblClientes[Dividendo Mensal (R$)],INT($J8896/ROWS(tblConsorcios[Produto]))+1),"")</f>
        <v/>
      </c>
      <c r="Q8896" s="20" t="str">
        <f t="shared" si="415"/>
        <v/>
      </c>
      <c r="R8896">
        <f t="shared" si="416"/>
        <v>0</v>
      </c>
    </row>
    <row r="8897" spans="10:18" x14ac:dyDescent="0.2">
      <c r="J8897">
        <f t="shared" si="414"/>
        <v>8895</v>
      </c>
      <c r="K8897" t="str" cm="1">
        <f t="array" ref="K8897">IFERROR(INDEX(tblClientes[Cliente],INT($J8897/ROWS(tblConsorcios[Produto]))+1),"")</f>
        <v/>
      </c>
      <c r="L8897" t="str" cm="1">
        <f t="array" ref="L8897">IFERROR(INDEX(tblConsorcios[Produto],MOD($J8897,ROWS(tblConsorcios[Produto]))+1),"")</f>
        <v>Imóvel IE500 – 240m</v>
      </c>
      <c r="M8897" s="20" cm="1">
        <f t="array" ref="M8897">IFERROR(INDEX(tblConsorcios[Valor da Carta (R$)],MOD($J8897,ROWS(tblConsorcios[Produto]))+1),"")</f>
        <v>500000</v>
      </c>
      <c r="N8897" s="2" cm="1">
        <f t="array" ref="N8897">IFERROR(INDEX(tblConsorcios[Prazo (meses)],MOD($J8897,ROWS(tblConsorcios[Produto]))+1),"")</f>
        <v>240</v>
      </c>
      <c r="O8897" s="20" cm="1">
        <f t="array" ref="O8897">IFERROR(INDEX(tblConsorcios[Parcela Mensal (R$)],MOD($J8897,ROWS(tblConsorcios[Produto]))+1),"")</f>
        <v>2683.33</v>
      </c>
      <c r="P8897" s="20" t="str" cm="1">
        <f t="array" ref="P8897">IFERROR(INDEX(tblClientes[Dividendo Mensal (R$)],INT($J8897/ROWS(tblConsorcios[Produto]))+1),"")</f>
        <v/>
      </c>
      <c r="Q8897" s="20" t="str">
        <f t="shared" si="415"/>
        <v/>
      </c>
      <c r="R8897">
        <f t="shared" si="416"/>
        <v>0</v>
      </c>
    </row>
    <row r="8898" spans="10:18" x14ac:dyDescent="0.2">
      <c r="J8898">
        <f t="shared" si="414"/>
        <v>8896</v>
      </c>
      <c r="K8898" t="str" cm="1">
        <f t="array" ref="K8898">IFERROR(INDEX(tblClientes[Cliente],INT($J8898/ROWS(tblConsorcios[Produto]))+1),"")</f>
        <v/>
      </c>
      <c r="L8898" t="str" cm="1">
        <f t="array" ref="L8898">IFERROR(INDEX(tblConsorcios[Produto],MOD($J8898,ROWS(tblConsorcios[Produto]))+1),"")</f>
        <v>Imóvel IE500 – 220m</v>
      </c>
      <c r="M8898" s="20" cm="1">
        <f t="array" ref="M8898">IFERROR(INDEX(tblConsorcios[Valor da Carta (R$)],MOD($J8898,ROWS(tblConsorcios[Produto]))+1),"")</f>
        <v>500000</v>
      </c>
      <c r="N8898" s="2" cm="1">
        <f t="array" ref="N8898">IFERROR(INDEX(tblConsorcios[Prazo (meses)],MOD($J8898,ROWS(tblConsorcios[Produto]))+1),"")</f>
        <v>220</v>
      </c>
      <c r="O8898" s="20" cm="1">
        <f t="array" ref="O8898">IFERROR(INDEX(tblConsorcios[Parcela Mensal (R$)],MOD($J8898,ROWS(tblConsorcios[Produto]))+1),"")</f>
        <v>2904.55</v>
      </c>
      <c r="P8898" s="20" t="str" cm="1">
        <f t="array" ref="P8898">IFERROR(INDEX(tblClientes[Dividendo Mensal (R$)],INT($J8898/ROWS(tblConsorcios[Produto]))+1),"")</f>
        <v/>
      </c>
      <c r="Q8898" s="20" t="str">
        <f t="shared" si="415"/>
        <v/>
      </c>
      <c r="R8898">
        <f t="shared" si="416"/>
        <v>0</v>
      </c>
    </row>
    <row r="8899" spans="10:18" x14ac:dyDescent="0.2">
      <c r="J8899">
        <f t="shared" ref="J8899:J8962" si="417">ROW()-2</f>
        <v>8897</v>
      </c>
      <c r="K8899" t="str" cm="1">
        <f t="array" ref="K8899">IFERROR(INDEX(tblClientes[Cliente],INT($J8899/ROWS(tblConsorcios[Produto]))+1),"")</f>
        <v/>
      </c>
      <c r="L8899" t="str" cm="1">
        <f t="array" ref="L8899">IFERROR(INDEX(tblConsorcios[Produto],MOD($J8899,ROWS(tblConsorcios[Produto]))+1),"")</f>
        <v>Imóvel IE500 – 200m</v>
      </c>
      <c r="M8899" s="20" cm="1">
        <f t="array" ref="M8899">IFERROR(INDEX(tblConsorcios[Valor da Carta (R$)],MOD($J8899,ROWS(tblConsorcios[Produto]))+1),"")</f>
        <v>500000</v>
      </c>
      <c r="N8899" s="2" cm="1">
        <f t="array" ref="N8899">IFERROR(INDEX(tblConsorcios[Prazo (meses)],MOD($J8899,ROWS(tblConsorcios[Produto]))+1),"")</f>
        <v>200</v>
      </c>
      <c r="O8899" s="20" cm="1">
        <f t="array" ref="O8899">IFERROR(INDEX(tblConsorcios[Parcela Mensal (R$)],MOD($J8899,ROWS(tblConsorcios[Produto]))+1),"")</f>
        <v>3170</v>
      </c>
      <c r="P8899" s="20" t="str" cm="1">
        <f t="array" ref="P8899">IFERROR(INDEX(tblClientes[Dividendo Mensal (R$)],INT($J8899/ROWS(tblConsorcios[Produto]))+1),"")</f>
        <v/>
      </c>
      <c r="Q8899" s="20" t="str">
        <f t="shared" ref="Q8899:Q8962" si="418">IF(AND(ISNUMBER(O8899),ISNUMBER(P8899)),P8899-O8899,"")</f>
        <v/>
      </c>
      <c r="R8899">
        <f t="shared" ref="R8899:R8962" si="419">IF(AND(ISNUMBER(O8899),ISNUMBER(P8899),O8899&lt;=P8899),1,0)</f>
        <v>0</v>
      </c>
    </row>
    <row r="8900" spans="10:18" x14ac:dyDescent="0.2">
      <c r="J8900">
        <f t="shared" si="417"/>
        <v>8898</v>
      </c>
      <c r="K8900" t="str" cm="1">
        <f t="array" ref="K8900">IFERROR(INDEX(tblClientes[Cliente],INT($J8900/ROWS(tblConsorcios[Produto]))+1),"")</f>
        <v/>
      </c>
      <c r="L8900" t="str" cm="1">
        <f t="array" ref="L8900">IFERROR(INDEX(tblConsorcios[Produto],MOD($J8900,ROWS(tblConsorcios[Produto]))+1),"")</f>
        <v>Imóvel IE480 – 240m</v>
      </c>
      <c r="M8900" s="20" cm="1">
        <f t="array" ref="M8900">IFERROR(INDEX(tblConsorcios[Valor da Carta (R$)],MOD($J8900,ROWS(tblConsorcios[Produto]))+1),"")</f>
        <v>480000</v>
      </c>
      <c r="N8900" s="2" cm="1">
        <f t="array" ref="N8900">IFERROR(INDEX(tblConsorcios[Prazo (meses)],MOD($J8900,ROWS(tblConsorcios[Produto]))+1),"")</f>
        <v>240</v>
      </c>
      <c r="O8900" s="20" cm="1">
        <f t="array" ref="O8900">IFERROR(INDEX(tblConsorcios[Parcela Mensal (R$)],MOD($J8900,ROWS(tblConsorcios[Produto]))+1),"")</f>
        <v>2576</v>
      </c>
      <c r="P8900" s="20" t="str" cm="1">
        <f t="array" ref="P8900">IFERROR(INDEX(tblClientes[Dividendo Mensal (R$)],INT($J8900/ROWS(tblConsorcios[Produto]))+1),"")</f>
        <v/>
      </c>
      <c r="Q8900" s="20" t="str">
        <f t="shared" si="418"/>
        <v/>
      </c>
      <c r="R8900">
        <f t="shared" si="419"/>
        <v>0</v>
      </c>
    </row>
    <row r="8901" spans="10:18" x14ac:dyDescent="0.2">
      <c r="J8901">
        <f t="shared" si="417"/>
        <v>8899</v>
      </c>
      <c r="K8901" t="str" cm="1">
        <f t="array" ref="K8901">IFERROR(INDEX(tblClientes[Cliente],INT($J8901/ROWS(tblConsorcios[Produto]))+1),"")</f>
        <v/>
      </c>
      <c r="L8901" t="str" cm="1">
        <f t="array" ref="L8901">IFERROR(INDEX(tblConsorcios[Produto],MOD($J8901,ROWS(tblConsorcios[Produto]))+1),"")</f>
        <v>Imóvel IE480 – 220m</v>
      </c>
      <c r="M8901" s="20" cm="1">
        <f t="array" ref="M8901">IFERROR(INDEX(tblConsorcios[Valor da Carta (R$)],MOD($J8901,ROWS(tblConsorcios[Produto]))+1),"")</f>
        <v>480000</v>
      </c>
      <c r="N8901" s="2" cm="1">
        <f t="array" ref="N8901">IFERROR(INDEX(tblConsorcios[Prazo (meses)],MOD($J8901,ROWS(tblConsorcios[Produto]))+1),"")</f>
        <v>220</v>
      </c>
      <c r="O8901" s="20" cm="1">
        <f t="array" ref="O8901">IFERROR(INDEX(tblConsorcios[Parcela Mensal (R$)],MOD($J8901,ROWS(tblConsorcios[Produto]))+1),"")</f>
        <v>2788.36</v>
      </c>
      <c r="P8901" s="20" t="str" cm="1">
        <f t="array" ref="P8901">IFERROR(INDEX(tblClientes[Dividendo Mensal (R$)],INT($J8901/ROWS(tblConsorcios[Produto]))+1),"")</f>
        <v/>
      </c>
      <c r="Q8901" s="20" t="str">
        <f t="shared" si="418"/>
        <v/>
      </c>
      <c r="R8901">
        <f t="shared" si="419"/>
        <v>0</v>
      </c>
    </row>
    <row r="8902" spans="10:18" x14ac:dyDescent="0.2">
      <c r="J8902">
        <f t="shared" si="417"/>
        <v>8900</v>
      </c>
      <c r="K8902" t="str" cm="1">
        <f t="array" ref="K8902">IFERROR(INDEX(tblClientes[Cliente],INT($J8902/ROWS(tblConsorcios[Produto]))+1),"")</f>
        <v/>
      </c>
      <c r="L8902" t="str" cm="1">
        <f t="array" ref="L8902">IFERROR(INDEX(tblConsorcios[Produto],MOD($J8902,ROWS(tblConsorcios[Produto]))+1),"")</f>
        <v>Imóvel IE480 – 200m</v>
      </c>
      <c r="M8902" s="20" cm="1">
        <f t="array" ref="M8902">IFERROR(INDEX(tblConsorcios[Valor da Carta (R$)],MOD($J8902,ROWS(tblConsorcios[Produto]))+1),"")</f>
        <v>480000</v>
      </c>
      <c r="N8902" s="2" cm="1">
        <f t="array" ref="N8902">IFERROR(INDEX(tblConsorcios[Prazo (meses)],MOD($J8902,ROWS(tblConsorcios[Produto]))+1),"")</f>
        <v>200</v>
      </c>
      <c r="O8902" s="20" cm="1">
        <f t="array" ref="O8902">IFERROR(INDEX(tblConsorcios[Parcela Mensal (R$)],MOD($J8902,ROWS(tblConsorcios[Produto]))+1),"")</f>
        <v>3043.2</v>
      </c>
      <c r="P8902" s="20" t="str" cm="1">
        <f t="array" ref="P8902">IFERROR(INDEX(tblClientes[Dividendo Mensal (R$)],INT($J8902/ROWS(tblConsorcios[Produto]))+1),"")</f>
        <v/>
      </c>
      <c r="Q8902" s="20" t="str">
        <f t="shared" si="418"/>
        <v/>
      </c>
      <c r="R8902">
        <f t="shared" si="419"/>
        <v>0</v>
      </c>
    </row>
    <row r="8903" spans="10:18" x14ac:dyDescent="0.2">
      <c r="J8903">
        <f t="shared" si="417"/>
        <v>8901</v>
      </c>
      <c r="K8903" t="str" cm="1">
        <f t="array" ref="K8903">IFERROR(INDEX(tblClientes[Cliente],INT($J8903/ROWS(tblConsorcios[Produto]))+1),"")</f>
        <v/>
      </c>
      <c r="L8903" t="str" cm="1">
        <f t="array" ref="L8903">IFERROR(INDEX(tblConsorcios[Produto],MOD($J8903,ROWS(tblConsorcios[Produto]))+1),"")</f>
        <v>Imóvel IE450 – 240m</v>
      </c>
      <c r="M8903" s="20" cm="1">
        <f t="array" ref="M8903">IFERROR(INDEX(tblConsorcios[Valor da Carta (R$)],MOD($J8903,ROWS(tblConsorcios[Produto]))+1),"")</f>
        <v>450000</v>
      </c>
      <c r="N8903" s="2" cm="1">
        <f t="array" ref="N8903">IFERROR(INDEX(tblConsorcios[Prazo (meses)],MOD($J8903,ROWS(tblConsorcios[Produto]))+1),"")</f>
        <v>240</v>
      </c>
      <c r="O8903" s="20" cm="1">
        <f t="array" ref="O8903">IFERROR(INDEX(tblConsorcios[Parcela Mensal (R$)],MOD($J8903,ROWS(tblConsorcios[Produto]))+1),"")</f>
        <v>2415</v>
      </c>
      <c r="P8903" s="20" t="str" cm="1">
        <f t="array" ref="P8903">IFERROR(INDEX(tblClientes[Dividendo Mensal (R$)],INT($J8903/ROWS(tblConsorcios[Produto]))+1),"")</f>
        <v/>
      </c>
      <c r="Q8903" s="20" t="str">
        <f t="shared" si="418"/>
        <v/>
      </c>
      <c r="R8903">
        <f t="shared" si="419"/>
        <v>0</v>
      </c>
    </row>
    <row r="8904" spans="10:18" x14ac:dyDescent="0.2">
      <c r="J8904">
        <f t="shared" si="417"/>
        <v>8902</v>
      </c>
      <c r="K8904" t="str" cm="1">
        <f t="array" ref="K8904">IFERROR(INDEX(tblClientes[Cliente],INT($J8904/ROWS(tblConsorcios[Produto]))+1),"")</f>
        <v/>
      </c>
      <c r="L8904" t="str" cm="1">
        <f t="array" ref="L8904">IFERROR(INDEX(tblConsorcios[Produto],MOD($J8904,ROWS(tblConsorcios[Produto]))+1),"")</f>
        <v>Imóvel IE450 – 220m</v>
      </c>
      <c r="M8904" s="20" cm="1">
        <f t="array" ref="M8904">IFERROR(INDEX(tblConsorcios[Valor da Carta (R$)],MOD($J8904,ROWS(tblConsorcios[Produto]))+1),"")</f>
        <v>450000</v>
      </c>
      <c r="N8904" s="2" cm="1">
        <f t="array" ref="N8904">IFERROR(INDEX(tblConsorcios[Prazo (meses)],MOD($J8904,ROWS(tblConsorcios[Produto]))+1),"")</f>
        <v>220</v>
      </c>
      <c r="O8904" s="20" cm="1">
        <f t="array" ref="O8904">IFERROR(INDEX(tblConsorcios[Parcela Mensal (R$)],MOD($J8904,ROWS(tblConsorcios[Produto]))+1),"")</f>
        <v>2614.09</v>
      </c>
      <c r="P8904" s="20" t="str" cm="1">
        <f t="array" ref="P8904">IFERROR(INDEX(tblClientes[Dividendo Mensal (R$)],INT($J8904/ROWS(tblConsorcios[Produto]))+1),"")</f>
        <v/>
      </c>
      <c r="Q8904" s="20" t="str">
        <f t="shared" si="418"/>
        <v/>
      </c>
      <c r="R8904">
        <f t="shared" si="419"/>
        <v>0</v>
      </c>
    </row>
    <row r="8905" spans="10:18" x14ac:dyDescent="0.2">
      <c r="J8905">
        <f t="shared" si="417"/>
        <v>8903</v>
      </c>
      <c r="K8905" t="str" cm="1">
        <f t="array" ref="K8905">IFERROR(INDEX(tblClientes[Cliente],INT($J8905/ROWS(tblConsorcios[Produto]))+1),"")</f>
        <v/>
      </c>
      <c r="L8905" t="str" cm="1">
        <f t="array" ref="L8905">IFERROR(INDEX(tblConsorcios[Produto],MOD($J8905,ROWS(tblConsorcios[Produto]))+1),"")</f>
        <v>Imóvel IE450 – 200m</v>
      </c>
      <c r="M8905" s="20" cm="1">
        <f t="array" ref="M8905">IFERROR(INDEX(tblConsorcios[Valor da Carta (R$)],MOD($J8905,ROWS(tblConsorcios[Produto]))+1),"")</f>
        <v>450000</v>
      </c>
      <c r="N8905" s="2" cm="1">
        <f t="array" ref="N8905">IFERROR(INDEX(tblConsorcios[Prazo (meses)],MOD($J8905,ROWS(tblConsorcios[Produto]))+1),"")</f>
        <v>200</v>
      </c>
      <c r="O8905" s="20" cm="1">
        <f t="array" ref="O8905">IFERROR(INDEX(tblConsorcios[Parcela Mensal (R$)],MOD($J8905,ROWS(tblConsorcios[Produto]))+1),"")</f>
        <v>2853</v>
      </c>
      <c r="P8905" s="20" t="str" cm="1">
        <f t="array" ref="P8905">IFERROR(INDEX(tblClientes[Dividendo Mensal (R$)],INT($J8905/ROWS(tblConsorcios[Produto]))+1),"")</f>
        <v/>
      </c>
      <c r="Q8905" s="20" t="str">
        <f t="shared" si="418"/>
        <v/>
      </c>
      <c r="R8905">
        <f t="shared" si="419"/>
        <v>0</v>
      </c>
    </row>
    <row r="8906" spans="10:18" x14ac:dyDescent="0.2">
      <c r="J8906">
        <f t="shared" si="417"/>
        <v>8904</v>
      </c>
      <c r="K8906" t="str" cm="1">
        <f t="array" ref="K8906">IFERROR(INDEX(tblClientes[Cliente],INT($J8906/ROWS(tblConsorcios[Produto]))+1),"")</f>
        <v/>
      </c>
      <c r="L8906" t="str" cm="1">
        <f t="array" ref="L8906">IFERROR(INDEX(tblConsorcios[Produto],MOD($J8906,ROWS(tblConsorcios[Produto]))+1),"")</f>
        <v>Imóvel IE430 – 240m</v>
      </c>
      <c r="M8906" s="20" cm="1">
        <f t="array" ref="M8906">IFERROR(INDEX(tblConsorcios[Valor da Carta (R$)],MOD($J8906,ROWS(tblConsorcios[Produto]))+1),"")</f>
        <v>430000</v>
      </c>
      <c r="N8906" s="2" cm="1">
        <f t="array" ref="N8906">IFERROR(INDEX(tblConsorcios[Prazo (meses)],MOD($J8906,ROWS(tblConsorcios[Produto]))+1),"")</f>
        <v>240</v>
      </c>
      <c r="O8906" s="20" cm="1">
        <f t="array" ref="O8906">IFERROR(INDEX(tblConsorcios[Parcela Mensal (R$)],MOD($J8906,ROWS(tblConsorcios[Produto]))+1),"")</f>
        <v>2307.67</v>
      </c>
      <c r="P8906" s="20" t="str" cm="1">
        <f t="array" ref="P8906">IFERROR(INDEX(tblClientes[Dividendo Mensal (R$)],INT($J8906/ROWS(tblConsorcios[Produto]))+1),"")</f>
        <v/>
      </c>
      <c r="Q8906" s="20" t="str">
        <f t="shared" si="418"/>
        <v/>
      </c>
      <c r="R8906">
        <f t="shared" si="419"/>
        <v>0</v>
      </c>
    </row>
    <row r="8907" spans="10:18" x14ac:dyDescent="0.2">
      <c r="J8907">
        <f t="shared" si="417"/>
        <v>8905</v>
      </c>
      <c r="K8907" t="str" cm="1">
        <f t="array" ref="K8907">IFERROR(INDEX(tblClientes[Cliente],INT($J8907/ROWS(tblConsorcios[Produto]))+1),"")</f>
        <v/>
      </c>
      <c r="L8907" t="str" cm="1">
        <f t="array" ref="L8907">IFERROR(INDEX(tblConsorcios[Produto],MOD($J8907,ROWS(tblConsorcios[Produto]))+1),"")</f>
        <v>Imóvel IE430 – 220m</v>
      </c>
      <c r="M8907" s="20" cm="1">
        <f t="array" ref="M8907">IFERROR(INDEX(tblConsorcios[Valor da Carta (R$)],MOD($J8907,ROWS(tblConsorcios[Produto]))+1),"")</f>
        <v>430000</v>
      </c>
      <c r="N8907" s="2" cm="1">
        <f t="array" ref="N8907">IFERROR(INDEX(tblConsorcios[Prazo (meses)],MOD($J8907,ROWS(tblConsorcios[Produto]))+1),"")</f>
        <v>220</v>
      </c>
      <c r="O8907" s="20" cm="1">
        <f t="array" ref="O8907">IFERROR(INDEX(tblConsorcios[Parcela Mensal (R$)],MOD($J8907,ROWS(tblConsorcios[Produto]))+1),"")</f>
        <v>2497.91</v>
      </c>
      <c r="P8907" s="20" t="str" cm="1">
        <f t="array" ref="P8907">IFERROR(INDEX(tblClientes[Dividendo Mensal (R$)],INT($J8907/ROWS(tblConsorcios[Produto]))+1),"")</f>
        <v/>
      </c>
      <c r="Q8907" s="20" t="str">
        <f t="shared" si="418"/>
        <v/>
      </c>
      <c r="R8907">
        <f t="shared" si="419"/>
        <v>0</v>
      </c>
    </row>
    <row r="8908" spans="10:18" x14ac:dyDescent="0.2">
      <c r="J8908">
        <f t="shared" si="417"/>
        <v>8906</v>
      </c>
      <c r="K8908" t="str" cm="1">
        <f t="array" ref="K8908">IFERROR(INDEX(tblClientes[Cliente],INT($J8908/ROWS(tblConsorcios[Produto]))+1),"")</f>
        <v/>
      </c>
      <c r="L8908" t="str" cm="1">
        <f t="array" ref="L8908">IFERROR(INDEX(tblConsorcios[Produto],MOD($J8908,ROWS(tblConsorcios[Produto]))+1),"")</f>
        <v>Imóvel IE430 – 200m</v>
      </c>
      <c r="M8908" s="20" cm="1">
        <f t="array" ref="M8908">IFERROR(INDEX(tblConsorcios[Valor da Carta (R$)],MOD($J8908,ROWS(tblConsorcios[Produto]))+1),"")</f>
        <v>430000</v>
      </c>
      <c r="N8908" s="2" cm="1">
        <f t="array" ref="N8908">IFERROR(INDEX(tblConsorcios[Prazo (meses)],MOD($J8908,ROWS(tblConsorcios[Produto]))+1),"")</f>
        <v>200</v>
      </c>
      <c r="O8908" s="20" cm="1">
        <f t="array" ref="O8908">IFERROR(INDEX(tblConsorcios[Parcela Mensal (R$)],MOD($J8908,ROWS(tblConsorcios[Produto]))+1),"")</f>
        <v>2726.2</v>
      </c>
      <c r="P8908" s="20" t="str" cm="1">
        <f t="array" ref="P8908">IFERROR(INDEX(tblClientes[Dividendo Mensal (R$)],INT($J8908/ROWS(tblConsorcios[Produto]))+1),"")</f>
        <v/>
      </c>
      <c r="Q8908" s="20" t="str">
        <f t="shared" si="418"/>
        <v/>
      </c>
      <c r="R8908">
        <f t="shared" si="419"/>
        <v>0</v>
      </c>
    </row>
    <row r="8909" spans="10:18" x14ac:dyDescent="0.2">
      <c r="J8909">
        <f t="shared" si="417"/>
        <v>8907</v>
      </c>
      <c r="K8909" t="str" cm="1">
        <f t="array" ref="K8909">IFERROR(INDEX(tblClientes[Cliente],INT($J8909/ROWS(tblConsorcios[Produto]))+1),"")</f>
        <v/>
      </c>
      <c r="L8909" t="str" cm="1">
        <f t="array" ref="L8909">IFERROR(INDEX(tblConsorcios[Produto],MOD($J8909,ROWS(tblConsorcios[Produto]))+1),"")</f>
        <v>Imóvel IE400 – 240m</v>
      </c>
      <c r="M8909" s="20" cm="1">
        <f t="array" ref="M8909">IFERROR(INDEX(tblConsorcios[Valor da Carta (R$)],MOD($J8909,ROWS(tblConsorcios[Produto]))+1),"")</f>
        <v>400000</v>
      </c>
      <c r="N8909" s="2" cm="1">
        <f t="array" ref="N8909">IFERROR(INDEX(tblConsorcios[Prazo (meses)],MOD($J8909,ROWS(tblConsorcios[Produto]))+1),"")</f>
        <v>240</v>
      </c>
      <c r="O8909" s="20" cm="1">
        <f t="array" ref="O8909">IFERROR(INDEX(tblConsorcios[Parcela Mensal (R$)],MOD($J8909,ROWS(tblConsorcios[Produto]))+1),"")</f>
        <v>2146.67</v>
      </c>
      <c r="P8909" s="20" t="str" cm="1">
        <f t="array" ref="P8909">IFERROR(INDEX(tblClientes[Dividendo Mensal (R$)],INT($J8909/ROWS(tblConsorcios[Produto]))+1),"")</f>
        <v/>
      </c>
      <c r="Q8909" s="20" t="str">
        <f t="shared" si="418"/>
        <v/>
      </c>
      <c r="R8909">
        <f t="shared" si="419"/>
        <v>0</v>
      </c>
    </row>
    <row r="8910" spans="10:18" x14ac:dyDescent="0.2">
      <c r="J8910">
        <f t="shared" si="417"/>
        <v>8908</v>
      </c>
      <c r="K8910" t="str" cm="1">
        <f t="array" ref="K8910">IFERROR(INDEX(tblClientes[Cliente],INT($J8910/ROWS(tblConsorcios[Produto]))+1),"")</f>
        <v/>
      </c>
      <c r="L8910" t="str" cm="1">
        <f t="array" ref="L8910">IFERROR(INDEX(tblConsorcios[Produto],MOD($J8910,ROWS(tblConsorcios[Produto]))+1),"")</f>
        <v>Imóvel IE400 – 220m</v>
      </c>
      <c r="M8910" s="20" cm="1">
        <f t="array" ref="M8910">IFERROR(INDEX(tblConsorcios[Valor da Carta (R$)],MOD($J8910,ROWS(tblConsorcios[Produto]))+1),"")</f>
        <v>400000</v>
      </c>
      <c r="N8910" s="2" cm="1">
        <f t="array" ref="N8910">IFERROR(INDEX(tblConsorcios[Prazo (meses)],MOD($J8910,ROWS(tblConsorcios[Produto]))+1),"")</f>
        <v>220</v>
      </c>
      <c r="O8910" s="20" cm="1">
        <f t="array" ref="O8910">IFERROR(INDEX(tblConsorcios[Parcela Mensal (R$)],MOD($J8910,ROWS(tblConsorcios[Produto]))+1),"")</f>
        <v>2323.64</v>
      </c>
      <c r="P8910" s="20" t="str" cm="1">
        <f t="array" ref="P8910">IFERROR(INDEX(tblClientes[Dividendo Mensal (R$)],INT($J8910/ROWS(tblConsorcios[Produto]))+1),"")</f>
        <v/>
      </c>
      <c r="Q8910" s="20" t="str">
        <f t="shared" si="418"/>
        <v/>
      </c>
      <c r="R8910">
        <f t="shared" si="419"/>
        <v>0</v>
      </c>
    </row>
    <row r="8911" spans="10:18" x14ac:dyDescent="0.2">
      <c r="J8911">
        <f t="shared" si="417"/>
        <v>8909</v>
      </c>
      <c r="K8911" t="str" cm="1">
        <f t="array" ref="K8911">IFERROR(INDEX(tblClientes[Cliente],INT($J8911/ROWS(tblConsorcios[Produto]))+1),"")</f>
        <v/>
      </c>
      <c r="L8911" t="str" cm="1">
        <f t="array" ref="L8911">IFERROR(INDEX(tblConsorcios[Produto],MOD($J8911,ROWS(tblConsorcios[Produto]))+1),"")</f>
        <v>Imóvel IE400 – 200m</v>
      </c>
      <c r="M8911" s="20" cm="1">
        <f t="array" ref="M8911">IFERROR(INDEX(tblConsorcios[Valor da Carta (R$)],MOD($J8911,ROWS(tblConsorcios[Produto]))+1),"")</f>
        <v>400000</v>
      </c>
      <c r="N8911" s="2" cm="1">
        <f t="array" ref="N8911">IFERROR(INDEX(tblConsorcios[Prazo (meses)],MOD($J8911,ROWS(tblConsorcios[Produto]))+1),"")</f>
        <v>200</v>
      </c>
      <c r="O8911" s="20" cm="1">
        <f t="array" ref="O8911">IFERROR(INDEX(tblConsorcios[Parcela Mensal (R$)],MOD($J8911,ROWS(tblConsorcios[Produto]))+1),"")</f>
        <v>2536</v>
      </c>
      <c r="P8911" s="20" t="str" cm="1">
        <f t="array" ref="P8911">IFERROR(INDEX(tblClientes[Dividendo Mensal (R$)],INT($J8911/ROWS(tblConsorcios[Produto]))+1),"")</f>
        <v/>
      </c>
      <c r="Q8911" s="20" t="str">
        <f t="shared" si="418"/>
        <v/>
      </c>
      <c r="R8911">
        <f t="shared" si="419"/>
        <v>0</v>
      </c>
    </row>
    <row r="8912" spans="10:18" x14ac:dyDescent="0.2">
      <c r="J8912">
        <f t="shared" si="417"/>
        <v>8910</v>
      </c>
      <c r="K8912" t="str" cm="1">
        <f t="array" ref="K8912">IFERROR(INDEX(tblClientes[Cliente],INT($J8912/ROWS(tblConsorcios[Produto]))+1),"")</f>
        <v/>
      </c>
      <c r="L8912" t="str" cm="1">
        <f t="array" ref="L8912">IFERROR(INDEX(tblConsorcios[Produto],MOD($J8912,ROWS(tblConsorcios[Produto]))+1),"")</f>
        <v>Imóvel IE380 – 240m</v>
      </c>
      <c r="M8912" s="20" cm="1">
        <f t="array" ref="M8912">IFERROR(INDEX(tblConsorcios[Valor da Carta (R$)],MOD($J8912,ROWS(tblConsorcios[Produto]))+1),"")</f>
        <v>380000</v>
      </c>
      <c r="N8912" s="2" cm="1">
        <f t="array" ref="N8912">IFERROR(INDEX(tblConsorcios[Prazo (meses)],MOD($J8912,ROWS(tblConsorcios[Produto]))+1),"")</f>
        <v>240</v>
      </c>
      <c r="O8912" s="20" cm="1">
        <f t="array" ref="O8912">IFERROR(INDEX(tblConsorcios[Parcela Mensal (R$)],MOD($J8912,ROWS(tblConsorcios[Produto]))+1),"")</f>
        <v>2039.33</v>
      </c>
      <c r="P8912" s="20" t="str" cm="1">
        <f t="array" ref="P8912">IFERROR(INDEX(tblClientes[Dividendo Mensal (R$)],INT($J8912/ROWS(tblConsorcios[Produto]))+1),"")</f>
        <v/>
      </c>
      <c r="Q8912" s="20" t="str">
        <f t="shared" si="418"/>
        <v/>
      </c>
      <c r="R8912">
        <f t="shared" si="419"/>
        <v>0</v>
      </c>
    </row>
    <row r="8913" spans="10:18" x14ac:dyDescent="0.2">
      <c r="J8913">
        <f t="shared" si="417"/>
        <v>8911</v>
      </c>
      <c r="K8913" t="str" cm="1">
        <f t="array" ref="K8913">IFERROR(INDEX(tblClientes[Cliente],INT($J8913/ROWS(tblConsorcios[Produto]))+1),"")</f>
        <v/>
      </c>
      <c r="L8913" t="str" cm="1">
        <f t="array" ref="L8913">IFERROR(INDEX(tblConsorcios[Produto],MOD($J8913,ROWS(tblConsorcios[Produto]))+1),"")</f>
        <v>Imóvel IE380 – 220m</v>
      </c>
      <c r="M8913" s="20" cm="1">
        <f t="array" ref="M8913">IFERROR(INDEX(tblConsorcios[Valor da Carta (R$)],MOD($J8913,ROWS(tblConsorcios[Produto]))+1),"")</f>
        <v>380000</v>
      </c>
      <c r="N8913" s="2" cm="1">
        <f t="array" ref="N8913">IFERROR(INDEX(tblConsorcios[Prazo (meses)],MOD($J8913,ROWS(tblConsorcios[Produto]))+1),"")</f>
        <v>220</v>
      </c>
      <c r="O8913" s="20" cm="1">
        <f t="array" ref="O8913">IFERROR(INDEX(tblConsorcios[Parcela Mensal (R$)],MOD($J8913,ROWS(tblConsorcios[Produto]))+1),"")</f>
        <v>2207.4499999999998</v>
      </c>
      <c r="P8913" s="20" t="str" cm="1">
        <f t="array" ref="P8913">IFERROR(INDEX(tblClientes[Dividendo Mensal (R$)],INT($J8913/ROWS(tblConsorcios[Produto]))+1),"")</f>
        <v/>
      </c>
      <c r="Q8913" s="20" t="str">
        <f t="shared" si="418"/>
        <v/>
      </c>
      <c r="R8913">
        <f t="shared" si="419"/>
        <v>0</v>
      </c>
    </row>
    <row r="8914" spans="10:18" x14ac:dyDescent="0.2">
      <c r="J8914">
        <f t="shared" si="417"/>
        <v>8912</v>
      </c>
      <c r="K8914" t="str" cm="1">
        <f t="array" ref="K8914">IFERROR(INDEX(tblClientes[Cliente],INT($J8914/ROWS(tblConsorcios[Produto]))+1),"")</f>
        <v/>
      </c>
      <c r="L8914" t="str" cm="1">
        <f t="array" ref="L8914">IFERROR(INDEX(tblConsorcios[Produto],MOD($J8914,ROWS(tblConsorcios[Produto]))+1),"")</f>
        <v>Imóvel IE380 – 200m</v>
      </c>
      <c r="M8914" s="20" cm="1">
        <f t="array" ref="M8914">IFERROR(INDEX(tblConsorcios[Valor da Carta (R$)],MOD($J8914,ROWS(tblConsorcios[Produto]))+1),"")</f>
        <v>380000</v>
      </c>
      <c r="N8914" s="2" cm="1">
        <f t="array" ref="N8914">IFERROR(INDEX(tblConsorcios[Prazo (meses)],MOD($J8914,ROWS(tblConsorcios[Produto]))+1),"")</f>
        <v>200</v>
      </c>
      <c r="O8914" s="20" cm="1">
        <f t="array" ref="O8914">IFERROR(INDEX(tblConsorcios[Parcela Mensal (R$)],MOD($J8914,ROWS(tblConsorcios[Produto]))+1),"")</f>
        <v>2409.1999999999998</v>
      </c>
      <c r="P8914" s="20" t="str" cm="1">
        <f t="array" ref="P8914">IFERROR(INDEX(tblClientes[Dividendo Mensal (R$)],INT($J8914/ROWS(tblConsorcios[Produto]))+1),"")</f>
        <v/>
      </c>
      <c r="Q8914" s="20" t="str">
        <f t="shared" si="418"/>
        <v/>
      </c>
      <c r="R8914">
        <f t="shared" si="419"/>
        <v>0</v>
      </c>
    </row>
    <row r="8915" spans="10:18" x14ac:dyDescent="0.2">
      <c r="J8915">
        <f t="shared" si="417"/>
        <v>8913</v>
      </c>
      <c r="K8915" t="str" cm="1">
        <f t="array" ref="K8915">IFERROR(INDEX(tblClientes[Cliente],INT($J8915/ROWS(tblConsorcios[Produto]))+1),"")</f>
        <v/>
      </c>
      <c r="L8915" t="str" cm="1">
        <f t="array" ref="L8915">IFERROR(INDEX(tblConsorcios[Produto],MOD($J8915,ROWS(tblConsorcios[Produto]))+1),"")</f>
        <v>Imóvel IE350 – 240m</v>
      </c>
      <c r="M8915" s="20" cm="1">
        <f t="array" ref="M8915">IFERROR(INDEX(tblConsorcios[Valor da Carta (R$)],MOD($J8915,ROWS(tblConsorcios[Produto]))+1),"")</f>
        <v>350000</v>
      </c>
      <c r="N8915" s="2" cm="1">
        <f t="array" ref="N8915">IFERROR(INDEX(tblConsorcios[Prazo (meses)],MOD($J8915,ROWS(tblConsorcios[Produto]))+1),"")</f>
        <v>240</v>
      </c>
      <c r="O8915" s="20" cm="1">
        <f t="array" ref="O8915">IFERROR(INDEX(tblConsorcios[Parcela Mensal (R$)],MOD($J8915,ROWS(tblConsorcios[Produto]))+1),"")</f>
        <v>1878.33</v>
      </c>
      <c r="P8915" s="20" t="str" cm="1">
        <f t="array" ref="P8915">IFERROR(INDEX(tblClientes[Dividendo Mensal (R$)],INT($J8915/ROWS(tblConsorcios[Produto]))+1),"")</f>
        <v/>
      </c>
      <c r="Q8915" s="20" t="str">
        <f t="shared" si="418"/>
        <v/>
      </c>
      <c r="R8915">
        <f t="shared" si="419"/>
        <v>0</v>
      </c>
    </row>
    <row r="8916" spans="10:18" x14ac:dyDescent="0.2">
      <c r="J8916">
        <f t="shared" si="417"/>
        <v>8914</v>
      </c>
      <c r="K8916" t="str" cm="1">
        <f t="array" ref="K8916">IFERROR(INDEX(tblClientes[Cliente],INT($J8916/ROWS(tblConsorcios[Produto]))+1),"")</f>
        <v/>
      </c>
      <c r="L8916" t="str" cm="1">
        <f t="array" ref="L8916">IFERROR(INDEX(tblConsorcios[Produto],MOD($J8916,ROWS(tblConsorcios[Produto]))+1),"")</f>
        <v>Imóvel IE350 – 220m</v>
      </c>
      <c r="M8916" s="20" cm="1">
        <f t="array" ref="M8916">IFERROR(INDEX(tblConsorcios[Valor da Carta (R$)],MOD($J8916,ROWS(tblConsorcios[Produto]))+1),"")</f>
        <v>350000</v>
      </c>
      <c r="N8916" s="2" cm="1">
        <f t="array" ref="N8916">IFERROR(INDEX(tblConsorcios[Prazo (meses)],MOD($J8916,ROWS(tblConsorcios[Produto]))+1),"")</f>
        <v>220</v>
      </c>
      <c r="O8916" s="20" cm="1">
        <f t="array" ref="O8916">IFERROR(INDEX(tblConsorcios[Parcela Mensal (R$)],MOD($J8916,ROWS(tblConsorcios[Produto]))+1),"")</f>
        <v>2033.18</v>
      </c>
      <c r="P8916" s="20" t="str" cm="1">
        <f t="array" ref="P8916">IFERROR(INDEX(tblClientes[Dividendo Mensal (R$)],INT($J8916/ROWS(tblConsorcios[Produto]))+1),"")</f>
        <v/>
      </c>
      <c r="Q8916" s="20" t="str">
        <f t="shared" si="418"/>
        <v/>
      </c>
      <c r="R8916">
        <f t="shared" si="419"/>
        <v>0</v>
      </c>
    </row>
    <row r="8917" spans="10:18" x14ac:dyDescent="0.2">
      <c r="J8917">
        <f t="shared" si="417"/>
        <v>8915</v>
      </c>
      <c r="K8917" t="str" cm="1">
        <f t="array" ref="K8917">IFERROR(INDEX(tblClientes[Cliente],INT($J8917/ROWS(tblConsorcios[Produto]))+1),"")</f>
        <v/>
      </c>
      <c r="L8917" t="str" cm="1">
        <f t="array" ref="L8917">IFERROR(INDEX(tblConsorcios[Produto],MOD($J8917,ROWS(tblConsorcios[Produto]))+1),"")</f>
        <v>Imóvel IE350 – 200m</v>
      </c>
      <c r="M8917" s="20" cm="1">
        <f t="array" ref="M8917">IFERROR(INDEX(tblConsorcios[Valor da Carta (R$)],MOD($J8917,ROWS(tblConsorcios[Produto]))+1),"")</f>
        <v>350000</v>
      </c>
      <c r="N8917" s="2" cm="1">
        <f t="array" ref="N8917">IFERROR(INDEX(tblConsorcios[Prazo (meses)],MOD($J8917,ROWS(tblConsorcios[Produto]))+1),"")</f>
        <v>200</v>
      </c>
      <c r="O8917" s="20" cm="1">
        <f t="array" ref="O8917">IFERROR(INDEX(tblConsorcios[Parcela Mensal (R$)],MOD($J8917,ROWS(tblConsorcios[Produto]))+1),"")</f>
        <v>2219</v>
      </c>
      <c r="P8917" s="20" t="str" cm="1">
        <f t="array" ref="P8917">IFERROR(INDEX(tblClientes[Dividendo Mensal (R$)],INT($J8917/ROWS(tblConsorcios[Produto]))+1),"")</f>
        <v/>
      </c>
      <c r="Q8917" s="20" t="str">
        <f t="shared" si="418"/>
        <v/>
      </c>
      <c r="R8917">
        <f t="shared" si="419"/>
        <v>0</v>
      </c>
    </row>
    <row r="8918" spans="10:18" x14ac:dyDescent="0.2">
      <c r="J8918">
        <f t="shared" si="417"/>
        <v>8916</v>
      </c>
      <c r="K8918" t="str" cm="1">
        <f t="array" ref="K8918">IFERROR(INDEX(tblClientes[Cliente],INT($J8918/ROWS(tblConsorcios[Produto]))+1),"")</f>
        <v/>
      </c>
      <c r="L8918" t="str" cm="1">
        <f t="array" ref="L8918">IFERROR(INDEX(tblConsorcios[Produto],MOD($J8918,ROWS(tblConsorcios[Produto]))+1),"")</f>
        <v>Imóvel IE330 – 240m</v>
      </c>
      <c r="M8918" s="20" cm="1">
        <f t="array" ref="M8918">IFERROR(INDEX(tblConsorcios[Valor da Carta (R$)],MOD($J8918,ROWS(tblConsorcios[Produto]))+1),"")</f>
        <v>330000</v>
      </c>
      <c r="N8918" s="2" cm="1">
        <f t="array" ref="N8918">IFERROR(INDEX(tblConsorcios[Prazo (meses)],MOD($J8918,ROWS(tblConsorcios[Produto]))+1),"")</f>
        <v>240</v>
      </c>
      <c r="O8918" s="20" cm="1">
        <f t="array" ref="O8918">IFERROR(INDEX(tblConsorcios[Parcela Mensal (R$)],MOD($J8918,ROWS(tblConsorcios[Produto]))+1),"")</f>
        <v>1771</v>
      </c>
      <c r="P8918" s="20" t="str" cm="1">
        <f t="array" ref="P8918">IFERROR(INDEX(tblClientes[Dividendo Mensal (R$)],INT($J8918/ROWS(tblConsorcios[Produto]))+1),"")</f>
        <v/>
      </c>
      <c r="Q8918" s="20" t="str">
        <f t="shared" si="418"/>
        <v/>
      </c>
      <c r="R8918">
        <f t="shared" si="419"/>
        <v>0</v>
      </c>
    </row>
    <row r="8919" spans="10:18" x14ac:dyDescent="0.2">
      <c r="J8919">
        <f t="shared" si="417"/>
        <v>8917</v>
      </c>
      <c r="K8919" t="str" cm="1">
        <f t="array" ref="K8919">IFERROR(INDEX(tblClientes[Cliente],INT($J8919/ROWS(tblConsorcios[Produto]))+1),"")</f>
        <v/>
      </c>
      <c r="L8919" t="str" cm="1">
        <f t="array" ref="L8919">IFERROR(INDEX(tblConsorcios[Produto],MOD($J8919,ROWS(tblConsorcios[Produto]))+1),"")</f>
        <v>Imóvel IE330 – 220m</v>
      </c>
      <c r="M8919" s="20" cm="1">
        <f t="array" ref="M8919">IFERROR(INDEX(tblConsorcios[Valor da Carta (R$)],MOD($J8919,ROWS(tblConsorcios[Produto]))+1),"")</f>
        <v>330000</v>
      </c>
      <c r="N8919" s="2" cm="1">
        <f t="array" ref="N8919">IFERROR(INDEX(tblConsorcios[Prazo (meses)],MOD($J8919,ROWS(tblConsorcios[Produto]))+1),"")</f>
        <v>220</v>
      </c>
      <c r="O8919" s="20" cm="1">
        <f t="array" ref="O8919">IFERROR(INDEX(tblConsorcios[Parcela Mensal (R$)],MOD($J8919,ROWS(tblConsorcios[Produto]))+1),"")</f>
        <v>1917</v>
      </c>
      <c r="P8919" s="20" t="str" cm="1">
        <f t="array" ref="P8919">IFERROR(INDEX(tblClientes[Dividendo Mensal (R$)],INT($J8919/ROWS(tblConsorcios[Produto]))+1),"")</f>
        <v/>
      </c>
      <c r="Q8919" s="20" t="str">
        <f t="shared" si="418"/>
        <v/>
      </c>
      <c r="R8919">
        <f t="shared" si="419"/>
        <v>0</v>
      </c>
    </row>
    <row r="8920" spans="10:18" x14ac:dyDescent="0.2">
      <c r="J8920">
        <f t="shared" si="417"/>
        <v>8918</v>
      </c>
      <c r="K8920" t="str" cm="1">
        <f t="array" ref="K8920">IFERROR(INDEX(tblClientes[Cliente],INT($J8920/ROWS(tblConsorcios[Produto]))+1),"")</f>
        <v/>
      </c>
      <c r="L8920" t="str" cm="1">
        <f t="array" ref="L8920">IFERROR(INDEX(tblConsorcios[Produto],MOD($J8920,ROWS(tblConsorcios[Produto]))+1),"")</f>
        <v>Imóvel IE330 – 200m</v>
      </c>
      <c r="M8920" s="20" cm="1">
        <f t="array" ref="M8920">IFERROR(INDEX(tblConsorcios[Valor da Carta (R$)],MOD($J8920,ROWS(tblConsorcios[Produto]))+1),"")</f>
        <v>330000</v>
      </c>
      <c r="N8920" s="2" cm="1">
        <f t="array" ref="N8920">IFERROR(INDEX(tblConsorcios[Prazo (meses)],MOD($J8920,ROWS(tblConsorcios[Produto]))+1),"")</f>
        <v>200</v>
      </c>
      <c r="O8920" s="20" cm="1">
        <f t="array" ref="O8920">IFERROR(INDEX(tblConsorcios[Parcela Mensal (R$)],MOD($J8920,ROWS(tblConsorcios[Produto]))+1),"")</f>
        <v>2092.1999999999998</v>
      </c>
      <c r="P8920" s="20" t="str" cm="1">
        <f t="array" ref="P8920">IFERROR(INDEX(tblClientes[Dividendo Mensal (R$)],INT($J8920/ROWS(tblConsorcios[Produto]))+1),"")</f>
        <v/>
      </c>
      <c r="Q8920" s="20" t="str">
        <f t="shared" si="418"/>
        <v/>
      </c>
      <c r="R8920">
        <f t="shared" si="419"/>
        <v>0</v>
      </c>
    </row>
    <row r="8921" spans="10:18" x14ac:dyDescent="0.2">
      <c r="J8921">
        <f t="shared" si="417"/>
        <v>8919</v>
      </c>
      <c r="K8921" t="str" cm="1">
        <f t="array" ref="K8921">IFERROR(INDEX(tblClientes[Cliente],INT($J8921/ROWS(tblConsorcios[Produto]))+1),"")</f>
        <v/>
      </c>
      <c r="L8921" t="str" cm="1">
        <f t="array" ref="L8921">IFERROR(INDEX(tblConsorcios[Produto],MOD($J8921,ROWS(tblConsorcios[Produto]))+1),"")</f>
        <v>Imóvel IE300 – 240m</v>
      </c>
      <c r="M8921" s="20" cm="1">
        <f t="array" ref="M8921">IFERROR(INDEX(tblConsorcios[Valor da Carta (R$)],MOD($J8921,ROWS(tblConsorcios[Produto]))+1),"")</f>
        <v>300000</v>
      </c>
      <c r="N8921" s="2" cm="1">
        <f t="array" ref="N8921">IFERROR(INDEX(tblConsorcios[Prazo (meses)],MOD($J8921,ROWS(tblConsorcios[Produto]))+1),"")</f>
        <v>240</v>
      </c>
      <c r="O8921" s="20" cm="1">
        <f t="array" ref="O8921">IFERROR(INDEX(tblConsorcios[Parcela Mensal (R$)],MOD($J8921,ROWS(tblConsorcios[Produto]))+1),"")</f>
        <v>1610</v>
      </c>
      <c r="P8921" s="20" t="str" cm="1">
        <f t="array" ref="P8921">IFERROR(INDEX(tblClientes[Dividendo Mensal (R$)],INT($J8921/ROWS(tblConsorcios[Produto]))+1),"")</f>
        <v/>
      </c>
      <c r="Q8921" s="20" t="str">
        <f t="shared" si="418"/>
        <v/>
      </c>
      <c r="R8921">
        <f t="shared" si="419"/>
        <v>0</v>
      </c>
    </row>
    <row r="8922" spans="10:18" x14ac:dyDescent="0.2">
      <c r="J8922">
        <f t="shared" si="417"/>
        <v>8920</v>
      </c>
      <c r="K8922" t="str" cm="1">
        <f t="array" ref="K8922">IFERROR(INDEX(tblClientes[Cliente],INT($J8922/ROWS(tblConsorcios[Produto]))+1),"")</f>
        <v/>
      </c>
      <c r="L8922" t="str" cm="1">
        <f t="array" ref="L8922">IFERROR(INDEX(tblConsorcios[Produto],MOD($J8922,ROWS(tblConsorcios[Produto]))+1),"")</f>
        <v>Imóvel IE300 – 220m</v>
      </c>
      <c r="M8922" s="20" cm="1">
        <f t="array" ref="M8922">IFERROR(INDEX(tblConsorcios[Valor da Carta (R$)],MOD($J8922,ROWS(tblConsorcios[Produto]))+1),"")</f>
        <v>300000</v>
      </c>
      <c r="N8922" s="2" cm="1">
        <f t="array" ref="N8922">IFERROR(INDEX(tblConsorcios[Prazo (meses)],MOD($J8922,ROWS(tblConsorcios[Produto]))+1),"")</f>
        <v>220</v>
      </c>
      <c r="O8922" s="20" cm="1">
        <f t="array" ref="O8922">IFERROR(INDEX(tblConsorcios[Parcela Mensal (R$)],MOD($J8922,ROWS(tblConsorcios[Produto]))+1),"")</f>
        <v>1742.73</v>
      </c>
      <c r="P8922" s="20" t="str" cm="1">
        <f t="array" ref="P8922">IFERROR(INDEX(tblClientes[Dividendo Mensal (R$)],INT($J8922/ROWS(tblConsorcios[Produto]))+1),"")</f>
        <v/>
      </c>
      <c r="Q8922" s="20" t="str">
        <f t="shared" si="418"/>
        <v/>
      </c>
      <c r="R8922">
        <f t="shared" si="419"/>
        <v>0</v>
      </c>
    </row>
    <row r="8923" spans="10:18" x14ac:dyDescent="0.2">
      <c r="J8923">
        <f t="shared" si="417"/>
        <v>8921</v>
      </c>
      <c r="K8923" t="str" cm="1">
        <f t="array" ref="K8923">IFERROR(INDEX(tblClientes[Cliente],INT($J8923/ROWS(tblConsorcios[Produto]))+1),"")</f>
        <v/>
      </c>
      <c r="L8923" t="str" cm="1">
        <f t="array" ref="L8923">IFERROR(INDEX(tblConsorcios[Produto],MOD($J8923,ROWS(tblConsorcios[Produto]))+1),"")</f>
        <v>Imóvel IE300 – 200m</v>
      </c>
      <c r="M8923" s="20" cm="1">
        <f t="array" ref="M8923">IFERROR(INDEX(tblConsorcios[Valor da Carta (R$)],MOD($J8923,ROWS(tblConsorcios[Produto]))+1),"")</f>
        <v>300000</v>
      </c>
      <c r="N8923" s="2" cm="1">
        <f t="array" ref="N8923">IFERROR(INDEX(tblConsorcios[Prazo (meses)],MOD($J8923,ROWS(tblConsorcios[Produto]))+1),"")</f>
        <v>200</v>
      </c>
      <c r="O8923" s="20" cm="1">
        <f t="array" ref="O8923">IFERROR(INDEX(tblConsorcios[Parcela Mensal (R$)],MOD($J8923,ROWS(tblConsorcios[Produto]))+1),"")</f>
        <v>1902</v>
      </c>
      <c r="P8923" s="20" t="str" cm="1">
        <f t="array" ref="P8923">IFERROR(INDEX(tblClientes[Dividendo Mensal (R$)],INT($J8923/ROWS(tblConsorcios[Produto]))+1),"")</f>
        <v/>
      </c>
      <c r="Q8923" s="20" t="str">
        <f t="shared" si="418"/>
        <v/>
      </c>
      <c r="R8923">
        <f t="shared" si="419"/>
        <v>0</v>
      </c>
    </row>
    <row r="8924" spans="10:18" x14ac:dyDescent="0.2">
      <c r="J8924">
        <f t="shared" si="417"/>
        <v>8922</v>
      </c>
      <c r="K8924" t="str" cm="1">
        <f t="array" ref="K8924">IFERROR(INDEX(tblClientes[Cliente],INT($J8924/ROWS(tblConsorcios[Produto]))+1),"")</f>
        <v/>
      </c>
      <c r="L8924" t="str" cm="1">
        <f t="array" ref="L8924">IFERROR(INDEX(tblConsorcios[Produto],MOD($J8924,ROWS(tblConsorcios[Produto]))+1),"")</f>
        <v>Imóvel IE240 – 240m</v>
      </c>
      <c r="M8924" s="20" cm="1">
        <f t="array" ref="M8924">IFERROR(INDEX(tblConsorcios[Valor da Carta (R$)],MOD($J8924,ROWS(tblConsorcios[Produto]))+1),"")</f>
        <v>240000</v>
      </c>
      <c r="N8924" s="2" cm="1">
        <f t="array" ref="N8924">IFERROR(INDEX(tblConsorcios[Prazo (meses)],MOD($J8924,ROWS(tblConsorcios[Produto]))+1),"")</f>
        <v>240</v>
      </c>
      <c r="O8924" s="20" cm="1">
        <f t="array" ref="O8924">IFERROR(INDEX(tblConsorcios[Parcela Mensal (R$)],MOD($J8924,ROWS(tblConsorcios[Produto]))+1),"")</f>
        <v>1288</v>
      </c>
      <c r="P8924" s="20" t="str" cm="1">
        <f t="array" ref="P8924">IFERROR(INDEX(tblClientes[Dividendo Mensal (R$)],INT($J8924/ROWS(tblConsorcios[Produto]))+1),"")</f>
        <v/>
      </c>
      <c r="Q8924" s="20" t="str">
        <f t="shared" si="418"/>
        <v/>
      </c>
      <c r="R8924">
        <f t="shared" si="419"/>
        <v>0</v>
      </c>
    </row>
    <row r="8925" spans="10:18" x14ac:dyDescent="0.2">
      <c r="J8925">
        <f t="shared" si="417"/>
        <v>8923</v>
      </c>
      <c r="K8925" t="str" cm="1">
        <f t="array" ref="K8925">IFERROR(INDEX(tblClientes[Cliente],INT($J8925/ROWS(tblConsorcios[Produto]))+1),"")</f>
        <v/>
      </c>
      <c r="L8925" t="str" cm="1">
        <f t="array" ref="L8925">IFERROR(INDEX(tblConsorcios[Produto],MOD($J8925,ROWS(tblConsorcios[Produto]))+1),"")</f>
        <v>Imóvel IE240 – 220m</v>
      </c>
      <c r="M8925" s="20" cm="1">
        <f t="array" ref="M8925">IFERROR(INDEX(tblConsorcios[Valor da Carta (R$)],MOD($J8925,ROWS(tblConsorcios[Produto]))+1),"")</f>
        <v>240000</v>
      </c>
      <c r="N8925" s="2" cm="1">
        <f t="array" ref="N8925">IFERROR(INDEX(tblConsorcios[Prazo (meses)],MOD($J8925,ROWS(tblConsorcios[Produto]))+1),"")</f>
        <v>220</v>
      </c>
      <c r="O8925" s="20" cm="1">
        <f t="array" ref="O8925">IFERROR(INDEX(tblConsorcios[Parcela Mensal (R$)],MOD($J8925,ROWS(tblConsorcios[Produto]))+1),"")</f>
        <v>1394.18</v>
      </c>
      <c r="P8925" s="20" t="str" cm="1">
        <f t="array" ref="P8925">IFERROR(INDEX(tblClientes[Dividendo Mensal (R$)],INT($J8925/ROWS(tblConsorcios[Produto]))+1),"")</f>
        <v/>
      </c>
      <c r="Q8925" s="20" t="str">
        <f t="shared" si="418"/>
        <v/>
      </c>
      <c r="R8925">
        <f t="shared" si="419"/>
        <v>0</v>
      </c>
    </row>
    <row r="8926" spans="10:18" x14ac:dyDescent="0.2">
      <c r="J8926">
        <f t="shared" si="417"/>
        <v>8924</v>
      </c>
      <c r="K8926" t="str" cm="1">
        <f t="array" ref="K8926">IFERROR(INDEX(tblClientes[Cliente],INT($J8926/ROWS(tblConsorcios[Produto]))+1),"")</f>
        <v/>
      </c>
      <c r="L8926" t="str" cm="1">
        <f t="array" ref="L8926">IFERROR(INDEX(tblConsorcios[Produto],MOD($J8926,ROWS(tblConsorcios[Produto]))+1),"")</f>
        <v>Imóvel IE240 – 200m</v>
      </c>
      <c r="M8926" s="20" cm="1">
        <f t="array" ref="M8926">IFERROR(INDEX(tblConsorcios[Valor da Carta (R$)],MOD($J8926,ROWS(tblConsorcios[Produto]))+1),"")</f>
        <v>240000</v>
      </c>
      <c r="N8926" s="2" cm="1">
        <f t="array" ref="N8926">IFERROR(INDEX(tblConsorcios[Prazo (meses)],MOD($J8926,ROWS(tblConsorcios[Produto]))+1),"")</f>
        <v>200</v>
      </c>
      <c r="O8926" s="20" cm="1">
        <f t="array" ref="O8926">IFERROR(INDEX(tblConsorcios[Parcela Mensal (R$)],MOD($J8926,ROWS(tblConsorcios[Produto]))+1),"")</f>
        <v>1521.6</v>
      </c>
      <c r="P8926" s="20" t="str" cm="1">
        <f t="array" ref="P8926">IFERROR(INDEX(tblClientes[Dividendo Mensal (R$)],INT($J8926/ROWS(tblConsorcios[Produto]))+1),"")</f>
        <v/>
      </c>
      <c r="Q8926" s="20" t="str">
        <f t="shared" si="418"/>
        <v/>
      </c>
      <c r="R8926">
        <f t="shared" si="419"/>
        <v>0</v>
      </c>
    </row>
    <row r="8927" spans="10:18" x14ac:dyDescent="0.2">
      <c r="J8927">
        <f t="shared" si="417"/>
        <v>8925</v>
      </c>
      <c r="K8927" t="str" cm="1">
        <f t="array" ref="K8927">IFERROR(INDEX(tblClientes[Cliente],INT($J8927/ROWS(tblConsorcios[Produto]))+1),"")</f>
        <v/>
      </c>
      <c r="L8927" t="str" cm="1">
        <f t="array" ref="L8927">IFERROR(INDEX(tblConsorcios[Produto],MOD($J8927,ROWS(tblConsorcios[Produto]))+1),"")</f>
        <v>Imóvel IE230 – 240m</v>
      </c>
      <c r="M8927" s="20" cm="1">
        <f t="array" ref="M8927">IFERROR(INDEX(tblConsorcios[Valor da Carta (R$)],MOD($J8927,ROWS(tblConsorcios[Produto]))+1),"")</f>
        <v>230000</v>
      </c>
      <c r="N8927" s="2" cm="1">
        <f t="array" ref="N8927">IFERROR(INDEX(tblConsorcios[Prazo (meses)],MOD($J8927,ROWS(tblConsorcios[Produto]))+1),"")</f>
        <v>240</v>
      </c>
      <c r="O8927" s="20" cm="1">
        <f t="array" ref="O8927">IFERROR(INDEX(tblConsorcios[Parcela Mensal (R$)],MOD($J8927,ROWS(tblConsorcios[Produto]))+1),"")</f>
        <v>1234.33</v>
      </c>
      <c r="P8927" s="20" t="str" cm="1">
        <f t="array" ref="P8927">IFERROR(INDEX(tblClientes[Dividendo Mensal (R$)],INT($J8927/ROWS(tblConsorcios[Produto]))+1),"")</f>
        <v/>
      </c>
      <c r="Q8927" s="20" t="str">
        <f t="shared" si="418"/>
        <v/>
      </c>
      <c r="R8927">
        <f t="shared" si="419"/>
        <v>0</v>
      </c>
    </row>
    <row r="8928" spans="10:18" x14ac:dyDescent="0.2">
      <c r="J8928">
        <f t="shared" si="417"/>
        <v>8926</v>
      </c>
      <c r="K8928" t="str" cm="1">
        <f t="array" ref="K8928">IFERROR(INDEX(tblClientes[Cliente],INT($J8928/ROWS(tblConsorcios[Produto]))+1),"")</f>
        <v/>
      </c>
      <c r="L8928" t="str" cm="1">
        <f t="array" ref="L8928">IFERROR(INDEX(tblConsorcios[Produto],MOD($J8928,ROWS(tblConsorcios[Produto]))+1),"")</f>
        <v>Imóvel IE230 – 220m</v>
      </c>
      <c r="M8928" s="20" cm="1">
        <f t="array" ref="M8928">IFERROR(INDEX(tblConsorcios[Valor da Carta (R$)],MOD($J8928,ROWS(tblConsorcios[Produto]))+1),"")</f>
        <v>230000</v>
      </c>
      <c r="N8928" s="2" cm="1">
        <f t="array" ref="N8928">IFERROR(INDEX(tblConsorcios[Prazo (meses)],MOD($J8928,ROWS(tblConsorcios[Produto]))+1),"")</f>
        <v>220</v>
      </c>
      <c r="O8928" s="20" cm="1">
        <f t="array" ref="O8928">IFERROR(INDEX(tblConsorcios[Parcela Mensal (R$)],MOD($J8928,ROWS(tblConsorcios[Produto]))+1),"")</f>
        <v>1336.09</v>
      </c>
      <c r="P8928" s="20" t="str" cm="1">
        <f t="array" ref="P8928">IFERROR(INDEX(tblClientes[Dividendo Mensal (R$)],INT($J8928/ROWS(tblConsorcios[Produto]))+1),"")</f>
        <v/>
      </c>
      <c r="Q8928" s="20" t="str">
        <f t="shared" si="418"/>
        <v/>
      </c>
      <c r="R8928">
        <f t="shared" si="419"/>
        <v>0</v>
      </c>
    </row>
    <row r="8929" spans="10:18" x14ac:dyDescent="0.2">
      <c r="J8929">
        <f t="shared" si="417"/>
        <v>8927</v>
      </c>
      <c r="K8929" t="str" cm="1">
        <f t="array" ref="K8929">IFERROR(INDEX(tblClientes[Cliente],INT($J8929/ROWS(tblConsorcios[Produto]))+1),"")</f>
        <v/>
      </c>
      <c r="L8929" t="str" cm="1">
        <f t="array" ref="L8929">IFERROR(INDEX(tblConsorcios[Produto],MOD($J8929,ROWS(tblConsorcios[Produto]))+1),"")</f>
        <v>Imóvel IE230 – 200m</v>
      </c>
      <c r="M8929" s="20" cm="1">
        <f t="array" ref="M8929">IFERROR(INDEX(tblConsorcios[Valor da Carta (R$)],MOD($J8929,ROWS(tblConsorcios[Produto]))+1),"")</f>
        <v>230000</v>
      </c>
      <c r="N8929" s="2" cm="1">
        <f t="array" ref="N8929">IFERROR(INDEX(tblConsorcios[Prazo (meses)],MOD($J8929,ROWS(tblConsorcios[Produto]))+1),"")</f>
        <v>200</v>
      </c>
      <c r="O8929" s="20" cm="1">
        <f t="array" ref="O8929">IFERROR(INDEX(tblConsorcios[Parcela Mensal (R$)],MOD($J8929,ROWS(tblConsorcios[Produto]))+1),"")</f>
        <v>1458.2</v>
      </c>
      <c r="P8929" s="20" t="str" cm="1">
        <f t="array" ref="P8929">IFERROR(INDEX(tblClientes[Dividendo Mensal (R$)],INT($J8929/ROWS(tblConsorcios[Produto]))+1),"")</f>
        <v/>
      </c>
      <c r="Q8929" s="20" t="str">
        <f t="shared" si="418"/>
        <v/>
      </c>
      <c r="R8929">
        <f t="shared" si="419"/>
        <v>0</v>
      </c>
    </row>
    <row r="8930" spans="10:18" x14ac:dyDescent="0.2">
      <c r="J8930">
        <f t="shared" si="417"/>
        <v>8928</v>
      </c>
      <c r="K8930" t="str" cm="1">
        <f t="array" ref="K8930">IFERROR(INDEX(tblClientes[Cliente],INT($J8930/ROWS(tblConsorcios[Produto]))+1),"")</f>
        <v/>
      </c>
      <c r="L8930" t="str" cm="1">
        <f t="array" ref="L8930">IFERROR(INDEX(tblConsorcios[Produto],MOD($J8930,ROWS(tblConsorcios[Produto]))+1),"")</f>
        <v>Imóvel IE220 – 240m</v>
      </c>
      <c r="M8930" s="20" cm="1">
        <f t="array" ref="M8930">IFERROR(INDEX(tblConsorcios[Valor da Carta (R$)],MOD($J8930,ROWS(tblConsorcios[Produto]))+1),"")</f>
        <v>220000</v>
      </c>
      <c r="N8930" s="2" cm="1">
        <f t="array" ref="N8930">IFERROR(INDEX(tblConsorcios[Prazo (meses)],MOD($J8930,ROWS(tblConsorcios[Produto]))+1),"")</f>
        <v>240</v>
      </c>
      <c r="O8930" s="20" cm="1">
        <f t="array" ref="O8930">IFERROR(INDEX(tblConsorcios[Parcela Mensal (R$)],MOD($J8930,ROWS(tblConsorcios[Produto]))+1),"")</f>
        <v>1180.67</v>
      </c>
      <c r="P8930" s="20" t="str" cm="1">
        <f t="array" ref="P8930">IFERROR(INDEX(tblClientes[Dividendo Mensal (R$)],INT($J8930/ROWS(tblConsorcios[Produto]))+1),"")</f>
        <v/>
      </c>
      <c r="Q8930" s="20" t="str">
        <f t="shared" si="418"/>
        <v/>
      </c>
      <c r="R8930">
        <f t="shared" si="419"/>
        <v>0</v>
      </c>
    </row>
    <row r="8931" spans="10:18" x14ac:dyDescent="0.2">
      <c r="J8931">
        <f t="shared" si="417"/>
        <v>8929</v>
      </c>
      <c r="K8931" t="str" cm="1">
        <f t="array" ref="K8931">IFERROR(INDEX(tblClientes[Cliente],INT($J8931/ROWS(tblConsorcios[Produto]))+1),"")</f>
        <v/>
      </c>
      <c r="L8931" t="str" cm="1">
        <f t="array" ref="L8931">IFERROR(INDEX(tblConsorcios[Produto],MOD($J8931,ROWS(tblConsorcios[Produto]))+1),"")</f>
        <v>Imóvel IE220 – 220m</v>
      </c>
      <c r="M8931" s="20" cm="1">
        <f t="array" ref="M8931">IFERROR(INDEX(tblConsorcios[Valor da Carta (R$)],MOD($J8931,ROWS(tblConsorcios[Produto]))+1),"")</f>
        <v>220000</v>
      </c>
      <c r="N8931" s="2" cm="1">
        <f t="array" ref="N8931">IFERROR(INDEX(tblConsorcios[Prazo (meses)],MOD($J8931,ROWS(tblConsorcios[Produto]))+1),"")</f>
        <v>220</v>
      </c>
      <c r="O8931" s="20" cm="1">
        <f t="array" ref="O8931">IFERROR(INDEX(tblConsorcios[Parcela Mensal (R$)],MOD($J8931,ROWS(tblConsorcios[Produto]))+1),"")</f>
        <v>1278</v>
      </c>
      <c r="P8931" s="20" t="str" cm="1">
        <f t="array" ref="P8931">IFERROR(INDEX(tblClientes[Dividendo Mensal (R$)],INT($J8931/ROWS(tblConsorcios[Produto]))+1),"")</f>
        <v/>
      </c>
      <c r="Q8931" s="20" t="str">
        <f t="shared" si="418"/>
        <v/>
      </c>
      <c r="R8931">
        <f t="shared" si="419"/>
        <v>0</v>
      </c>
    </row>
    <row r="8932" spans="10:18" x14ac:dyDescent="0.2">
      <c r="J8932">
        <f t="shared" si="417"/>
        <v>8930</v>
      </c>
      <c r="K8932" t="str" cm="1">
        <f t="array" ref="K8932">IFERROR(INDEX(tblClientes[Cliente],INT($J8932/ROWS(tblConsorcios[Produto]))+1),"")</f>
        <v/>
      </c>
      <c r="L8932" t="str" cm="1">
        <f t="array" ref="L8932">IFERROR(INDEX(tblConsorcios[Produto],MOD($J8932,ROWS(tblConsorcios[Produto]))+1),"")</f>
        <v>Imóvel IE220 – 200m</v>
      </c>
      <c r="M8932" s="20" cm="1">
        <f t="array" ref="M8932">IFERROR(INDEX(tblConsorcios[Valor da Carta (R$)],MOD($J8932,ROWS(tblConsorcios[Produto]))+1),"")</f>
        <v>220000</v>
      </c>
      <c r="N8932" s="2" cm="1">
        <f t="array" ref="N8932">IFERROR(INDEX(tblConsorcios[Prazo (meses)],MOD($J8932,ROWS(tblConsorcios[Produto]))+1),"")</f>
        <v>200</v>
      </c>
      <c r="O8932" s="20" cm="1">
        <f t="array" ref="O8932">IFERROR(INDEX(tblConsorcios[Parcela Mensal (R$)],MOD($J8932,ROWS(tblConsorcios[Produto]))+1),"")</f>
        <v>1394.8</v>
      </c>
      <c r="P8932" s="20" t="str" cm="1">
        <f t="array" ref="P8932">IFERROR(INDEX(tblClientes[Dividendo Mensal (R$)],INT($J8932/ROWS(tblConsorcios[Produto]))+1),"")</f>
        <v/>
      </c>
      <c r="Q8932" s="20" t="str">
        <f t="shared" si="418"/>
        <v/>
      </c>
      <c r="R8932">
        <f t="shared" si="419"/>
        <v>0</v>
      </c>
    </row>
    <row r="8933" spans="10:18" x14ac:dyDescent="0.2">
      <c r="J8933">
        <f t="shared" si="417"/>
        <v>8931</v>
      </c>
      <c r="K8933" t="str" cm="1">
        <f t="array" ref="K8933">IFERROR(INDEX(tblClientes[Cliente],INT($J8933/ROWS(tblConsorcios[Produto]))+1),"")</f>
        <v/>
      </c>
      <c r="L8933" t="str" cm="1">
        <f t="array" ref="L8933">IFERROR(INDEX(tblConsorcios[Produto],MOD($J8933,ROWS(tblConsorcios[Produto]))+1),"")</f>
        <v>Imóvel IE200 – 240m</v>
      </c>
      <c r="M8933" s="20" cm="1">
        <f t="array" ref="M8933">IFERROR(INDEX(tblConsorcios[Valor da Carta (R$)],MOD($J8933,ROWS(tblConsorcios[Produto]))+1),"")</f>
        <v>200000</v>
      </c>
      <c r="N8933" s="2" cm="1">
        <f t="array" ref="N8933">IFERROR(INDEX(tblConsorcios[Prazo (meses)],MOD($J8933,ROWS(tblConsorcios[Produto]))+1),"")</f>
        <v>240</v>
      </c>
      <c r="O8933" s="20" cm="1">
        <f t="array" ref="O8933">IFERROR(INDEX(tblConsorcios[Parcela Mensal (R$)],MOD($J8933,ROWS(tblConsorcios[Produto]))+1),"")</f>
        <v>1073.33</v>
      </c>
      <c r="P8933" s="20" t="str" cm="1">
        <f t="array" ref="P8933">IFERROR(INDEX(tblClientes[Dividendo Mensal (R$)],INT($J8933/ROWS(tblConsorcios[Produto]))+1),"")</f>
        <v/>
      </c>
      <c r="Q8933" s="20" t="str">
        <f t="shared" si="418"/>
        <v/>
      </c>
      <c r="R8933">
        <f t="shared" si="419"/>
        <v>0</v>
      </c>
    </row>
    <row r="8934" spans="10:18" x14ac:dyDescent="0.2">
      <c r="J8934">
        <f t="shared" si="417"/>
        <v>8932</v>
      </c>
      <c r="K8934" t="str" cm="1">
        <f t="array" ref="K8934">IFERROR(INDEX(tblClientes[Cliente],INT($J8934/ROWS(tblConsorcios[Produto]))+1),"")</f>
        <v/>
      </c>
      <c r="L8934" t="str" cm="1">
        <f t="array" ref="L8934">IFERROR(INDEX(tblConsorcios[Produto],MOD($J8934,ROWS(tblConsorcios[Produto]))+1),"")</f>
        <v>Imóvel IE200 – 220m</v>
      </c>
      <c r="M8934" s="20" cm="1">
        <f t="array" ref="M8934">IFERROR(INDEX(tblConsorcios[Valor da Carta (R$)],MOD($J8934,ROWS(tblConsorcios[Produto]))+1),"")</f>
        <v>200000</v>
      </c>
      <c r="N8934" s="2" cm="1">
        <f t="array" ref="N8934">IFERROR(INDEX(tblConsorcios[Prazo (meses)],MOD($J8934,ROWS(tblConsorcios[Produto]))+1),"")</f>
        <v>220</v>
      </c>
      <c r="O8934" s="20" cm="1">
        <f t="array" ref="O8934">IFERROR(INDEX(tblConsorcios[Parcela Mensal (R$)],MOD($J8934,ROWS(tblConsorcios[Produto]))+1),"")</f>
        <v>1161.82</v>
      </c>
      <c r="P8934" s="20" t="str" cm="1">
        <f t="array" ref="P8934">IFERROR(INDEX(tblClientes[Dividendo Mensal (R$)],INT($J8934/ROWS(tblConsorcios[Produto]))+1),"")</f>
        <v/>
      </c>
      <c r="Q8934" s="20" t="str">
        <f t="shared" si="418"/>
        <v/>
      </c>
      <c r="R8934">
        <f t="shared" si="419"/>
        <v>0</v>
      </c>
    </row>
    <row r="8935" spans="10:18" x14ac:dyDescent="0.2">
      <c r="J8935">
        <f t="shared" si="417"/>
        <v>8933</v>
      </c>
      <c r="K8935" t="str" cm="1">
        <f t="array" ref="K8935">IFERROR(INDEX(tblClientes[Cliente],INT($J8935/ROWS(tblConsorcios[Produto]))+1),"")</f>
        <v/>
      </c>
      <c r="L8935" t="str" cm="1">
        <f t="array" ref="L8935">IFERROR(INDEX(tblConsorcios[Produto],MOD($J8935,ROWS(tblConsorcios[Produto]))+1),"")</f>
        <v>Imóvel IE200 – 200m</v>
      </c>
      <c r="M8935" s="20" cm="1">
        <f t="array" ref="M8935">IFERROR(INDEX(tblConsorcios[Valor da Carta (R$)],MOD($J8935,ROWS(tblConsorcios[Produto]))+1),"")</f>
        <v>200000</v>
      </c>
      <c r="N8935" s="2" cm="1">
        <f t="array" ref="N8935">IFERROR(INDEX(tblConsorcios[Prazo (meses)],MOD($J8935,ROWS(tblConsorcios[Produto]))+1),"")</f>
        <v>200</v>
      </c>
      <c r="O8935" s="20" cm="1">
        <f t="array" ref="O8935">IFERROR(INDEX(tblConsorcios[Parcela Mensal (R$)],MOD($J8935,ROWS(tblConsorcios[Produto]))+1),"")</f>
        <v>1268</v>
      </c>
      <c r="P8935" s="20" t="str" cm="1">
        <f t="array" ref="P8935">IFERROR(INDEX(tblClientes[Dividendo Mensal (R$)],INT($J8935/ROWS(tblConsorcios[Produto]))+1),"")</f>
        <v/>
      </c>
      <c r="Q8935" s="20" t="str">
        <f t="shared" si="418"/>
        <v/>
      </c>
      <c r="R8935">
        <f t="shared" si="419"/>
        <v>0</v>
      </c>
    </row>
    <row r="8936" spans="10:18" x14ac:dyDescent="0.2">
      <c r="J8936">
        <f t="shared" si="417"/>
        <v>8934</v>
      </c>
      <c r="K8936" t="str" cm="1">
        <f t="array" ref="K8936">IFERROR(INDEX(tblClientes[Cliente],INT($J8936/ROWS(tblConsorcios[Produto]))+1),"")</f>
        <v/>
      </c>
      <c r="L8936" t="str" cm="1">
        <f t="array" ref="L8936">IFERROR(INDEX(tblConsorcios[Produto],MOD($J8936,ROWS(tblConsorcios[Produto]))+1),"")</f>
        <v>Imóvel IE150 – 240m</v>
      </c>
      <c r="M8936" s="20" cm="1">
        <f t="array" ref="M8936">IFERROR(INDEX(tblConsorcios[Valor da Carta (R$)],MOD($J8936,ROWS(tblConsorcios[Produto]))+1),"")</f>
        <v>150000</v>
      </c>
      <c r="N8936" s="2" cm="1">
        <f t="array" ref="N8936">IFERROR(INDEX(tblConsorcios[Prazo (meses)],MOD($J8936,ROWS(tblConsorcios[Produto]))+1),"")</f>
        <v>240</v>
      </c>
      <c r="O8936" s="20" cm="1">
        <f t="array" ref="O8936">IFERROR(INDEX(tblConsorcios[Parcela Mensal (R$)],MOD($J8936,ROWS(tblConsorcios[Produto]))+1),"")</f>
        <v>805</v>
      </c>
      <c r="P8936" s="20" t="str" cm="1">
        <f t="array" ref="P8936">IFERROR(INDEX(tblClientes[Dividendo Mensal (R$)],INT($J8936/ROWS(tblConsorcios[Produto]))+1),"")</f>
        <v/>
      </c>
      <c r="Q8936" s="20" t="str">
        <f t="shared" si="418"/>
        <v/>
      </c>
      <c r="R8936">
        <f t="shared" si="419"/>
        <v>0</v>
      </c>
    </row>
    <row r="8937" spans="10:18" x14ac:dyDescent="0.2">
      <c r="J8937">
        <f t="shared" si="417"/>
        <v>8935</v>
      </c>
      <c r="K8937" t="str" cm="1">
        <f t="array" ref="K8937">IFERROR(INDEX(tblClientes[Cliente],INT($J8937/ROWS(tblConsorcios[Produto]))+1),"")</f>
        <v/>
      </c>
      <c r="L8937" t="str" cm="1">
        <f t="array" ref="L8937">IFERROR(INDEX(tblConsorcios[Produto],MOD($J8937,ROWS(tblConsorcios[Produto]))+1),"")</f>
        <v>Imóvel IE150 – 220m</v>
      </c>
      <c r="M8937" s="20" cm="1">
        <f t="array" ref="M8937">IFERROR(INDEX(tblConsorcios[Valor da Carta (R$)],MOD($J8937,ROWS(tblConsorcios[Produto]))+1),"")</f>
        <v>150000</v>
      </c>
      <c r="N8937" s="2" cm="1">
        <f t="array" ref="N8937">IFERROR(INDEX(tblConsorcios[Prazo (meses)],MOD($J8937,ROWS(tblConsorcios[Produto]))+1),"")</f>
        <v>220</v>
      </c>
      <c r="O8937" s="20" cm="1">
        <f t="array" ref="O8937">IFERROR(INDEX(tblConsorcios[Parcela Mensal (R$)],MOD($J8937,ROWS(tblConsorcios[Produto]))+1),"")</f>
        <v>871.36</v>
      </c>
      <c r="P8937" s="20" t="str" cm="1">
        <f t="array" ref="P8937">IFERROR(INDEX(tblClientes[Dividendo Mensal (R$)],INT($J8937/ROWS(tblConsorcios[Produto]))+1),"")</f>
        <v/>
      </c>
      <c r="Q8937" s="20" t="str">
        <f t="shared" si="418"/>
        <v/>
      </c>
      <c r="R8937">
        <f t="shared" si="419"/>
        <v>0</v>
      </c>
    </row>
    <row r="8938" spans="10:18" x14ac:dyDescent="0.2">
      <c r="J8938">
        <f t="shared" si="417"/>
        <v>8936</v>
      </c>
      <c r="K8938" t="str" cm="1">
        <f t="array" ref="K8938">IFERROR(INDEX(tblClientes[Cliente],INT($J8938/ROWS(tblConsorcios[Produto]))+1),"")</f>
        <v/>
      </c>
      <c r="L8938" t="str" cm="1">
        <f t="array" ref="L8938">IFERROR(INDEX(tblConsorcios[Produto],MOD($J8938,ROWS(tblConsorcios[Produto]))+1),"")</f>
        <v>Imóvel IE150 – 200m</v>
      </c>
      <c r="M8938" s="20" cm="1">
        <f t="array" ref="M8938">IFERROR(INDEX(tblConsorcios[Valor da Carta (R$)],MOD($J8938,ROWS(tblConsorcios[Produto]))+1),"")</f>
        <v>150000</v>
      </c>
      <c r="N8938" s="2" cm="1">
        <f t="array" ref="N8938">IFERROR(INDEX(tblConsorcios[Prazo (meses)],MOD($J8938,ROWS(tblConsorcios[Produto]))+1),"")</f>
        <v>200</v>
      </c>
      <c r="O8938" s="20" cm="1">
        <f t="array" ref="O8938">IFERROR(INDEX(tblConsorcios[Parcela Mensal (R$)],MOD($J8938,ROWS(tblConsorcios[Produto]))+1),"")</f>
        <v>951</v>
      </c>
      <c r="P8938" s="20" t="str" cm="1">
        <f t="array" ref="P8938">IFERROR(INDEX(tblClientes[Dividendo Mensal (R$)],INT($J8938/ROWS(tblConsorcios[Produto]))+1),"")</f>
        <v/>
      </c>
      <c r="Q8938" s="20" t="str">
        <f t="shared" si="418"/>
        <v/>
      </c>
      <c r="R8938">
        <f t="shared" si="419"/>
        <v>0</v>
      </c>
    </row>
    <row r="8939" spans="10:18" x14ac:dyDescent="0.2">
      <c r="J8939">
        <f t="shared" si="417"/>
        <v>8937</v>
      </c>
      <c r="K8939" t="str" cm="1">
        <f t="array" ref="K8939">IFERROR(INDEX(tblClientes[Cliente],INT($J8939/ROWS(tblConsorcios[Produto]))+1),"")</f>
        <v/>
      </c>
      <c r="L8939" t="str" cm="1">
        <f t="array" ref="L8939">IFERROR(INDEX(tblConsorcios[Produto],MOD($J8939,ROWS(tblConsorcios[Produto]))+1),"")</f>
        <v>Imóvel IE140 – 240m</v>
      </c>
      <c r="M8939" s="20" cm="1">
        <f t="array" ref="M8939">IFERROR(INDEX(tblConsorcios[Valor da Carta (R$)],MOD($J8939,ROWS(tblConsorcios[Produto]))+1),"")</f>
        <v>140000</v>
      </c>
      <c r="N8939" s="2" cm="1">
        <f t="array" ref="N8939">IFERROR(INDEX(tblConsorcios[Prazo (meses)],MOD($J8939,ROWS(tblConsorcios[Produto]))+1),"")</f>
        <v>240</v>
      </c>
      <c r="O8939" s="20" cm="1">
        <f t="array" ref="O8939">IFERROR(INDEX(tblConsorcios[Parcela Mensal (R$)],MOD($J8939,ROWS(tblConsorcios[Produto]))+1),"")</f>
        <v>751.33</v>
      </c>
      <c r="P8939" s="20" t="str" cm="1">
        <f t="array" ref="P8939">IFERROR(INDEX(tblClientes[Dividendo Mensal (R$)],INT($J8939/ROWS(tblConsorcios[Produto]))+1),"")</f>
        <v/>
      </c>
      <c r="Q8939" s="20" t="str">
        <f t="shared" si="418"/>
        <v/>
      </c>
      <c r="R8939">
        <f t="shared" si="419"/>
        <v>0</v>
      </c>
    </row>
    <row r="8940" spans="10:18" x14ac:dyDescent="0.2">
      <c r="J8940">
        <f t="shared" si="417"/>
        <v>8938</v>
      </c>
      <c r="K8940" t="str" cm="1">
        <f t="array" ref="K8940">IFERROR(INDEX(tblClientes[Cliente],INT($J8940/ROWS(tblConsorcios[Produto]))+1),"")</f>
        <v/>
      </c>
      <c r="L8940" t="str" cm="1">
        <f t="array" ref="L8940">IFERROR(INDEX(tblConsorcios[Produto],MOD($J8940,ROWS(tblConsorcios[Produto]))+1),"")</f>
        <v>Imóvel IE140 – 220m</v>
      </c>
      <c r="M8940" s="20" cm="1">
        <f t="array" ref="M8940">IFERROR(INDEX(tblConsorcios[Valor da Carta (R$)],MOD($J8940,ROWS(tblConsorcios[Produto]))+1),"")</f>
        <v>140000</v>
      </c>
      <c r="N8940" s="2" cm="1">
        <f t="array" ref="N8940">IFERROR(INDEX(tblConsorcios[Prazo (meses)],MOD($J8940,ROWS(tblConsorcios[Produto]))+1),"")</f>
        <v>220</v>
      </c>
      <c r="O8940" s="20" cm="1">
        <f t="array" ref="O8940">IFERROR(INDEX(tblConsorcios[Parcela Mensal (R$)],MOD($J8940,ROWS(tblConsorcios[Produto]))+1),"")</f>
        <v>813.27</v>
      </c>
      <c r="P8940" s="20" t="str" cm="1">
        <f t="array" ref="P8940">IFERROR(INDEX(tblClientes[Dividendo Mensal (R$)],INT($J8940/ROWS(tblConsorcios[Produto]))+1),"")</f>
        <v/>
      </c>
      <c r="Q8940" s="20" t="str">
        <f t="shared" si="418"/>
        <v/>
      </c>
      <c r="R8940">
        <f t="shared" si="419"/>
        <v>0</v>
      </c>
    </row>
    <row r="8941" spans="10:18" x14ac:dyDescent="0.2">
      <c r="J8941">
        <f t="shared" si="417"/>
        <v>8939</v>
      </c>
      <c r="K8941" t="str" cm="1">
        <f t="array" ref="K8941">IFERROR(INDEX(tblClientes[Cliente],INT($J8941/ROWS(tblConsorcios[Produto]))+1),"")</f>
        <v/>
      </c>
      <c r="L8941" t="str" cm="1">
        <f t="array" ref="L8941">IFERROR(INDEX(tblConsorcios[Produto],MOD($J8941,ROWS(tblConsorcios[Produto]))+1),"")</f>
        <v>Imóvel IE140 – 200m</v>
      </c>
      <c r="M8941" s="20" cm="1">
        <f t="array" ref="M8941">IFERROR(INDEX(tblConsorcios[Valor da Carta (R$)],MOD($J8941,ROWS(tblConsorcios[Produto]))+1),"")</f>
        <v>140000</v>
      </c>
      <c r="N8941" s="2" cm="1">
        <f t="array" ref="N8941">IFERROR(INDEX(tblConsorcios[Prazo (meses)],MOD($J8941,ROWS(tblConsorcios[Produto]))+1),"")</f>
        <v>200</v>
      </c>
      <c r="O8941" s="20" cm="1">
        <f t="array" ref="O8941">IFERROR(INDEX(tblConsorcios[Parcela Mensal (R$)],MOD($J8941,ROWS(tblConsorcios[Produto]))+1),"")</f>
        <v>887.6</v>
      </c>
      <c r="P8941" s="20" t="str" cm="1">
        <f t="array" ref="P8941">IFERROR(INDEX(tblClientes[Dividendo Mensal (R$)],INT($J8941/ROWS(tblConsorcios[Produto]))+1),"")</f>
        <v/>
      </c>
      <c r="Q8941" s="20" t="str">
        <f t="shared" si="418"/>
        <v/>
      </c>
      <c r="R8941">
        <f t="shared" si="419"/>
        <v>0</v>
      </c>
    </row>
    <row r="8942" spans="10:18" x14ac:dyDescent="0.2">
      <c r="J8942">
        <f t="shared" si="417"/>
        <v>8940</v>
      </c>
      <c r="K8942" t="str" cm="1">
        <f t="array" ref="K8942">IFERROR(INDEX(tblClientes[Cliente],INT($J8942/ROWS(tblConsorcios[Produto]))+1),"")</f>
        <v/>
      </c>
      <c r="L8942" t="str" cm="1">
        <f t="array" ref="L8942">IFERROR(INDEX(tblConsorcios[Produto],MOD($J8942,ROWS(tblConsorcios[Produto]))+1),"")</f>
        <v>Imóvel IE130 – 240m</v>
      </c>
      <c r="M8942" s="20" cm="1">
        <f t="array" ref="M8942">IFERROR(INDEX(tblConsorcios[Valor da Carta (R$)],MOD($J8942,ROWS(tblConsorcios[Produto]))+1),"")</f>
        <v>130000</v>
      </c>
      <c r="N8942" s="2" cm="1">
        <f t="array" ref="N8942">IFERROR(INDEX(tblConsorcios[Prazo (meses)],MOD($J8942,ROWS(tblConsorcios[Produto]))+1),"")</f>
        <v>240</v>
      </c>
      <c r="O8942" s="20" cm="1">
        <f t="array" ref="O8942">IFERROR(INDEX(tblConsorcios[Parcela Mensal (R$)],MOD($J8942,ROWS(tblConsorcios[Produto]))+1),"")</f>
        <v>697.67</v>
      </c>
      <c r="P8942" s="20" t="str" cm="1">
        <f t="array" ref="P8942">IFERROR(INDEX(tblClientes[Dividendo Mensal (R$)],INT($J8942/ROWS(tblConsorcios[Produto]))+1),"")</f>
        <v/>
      </c>
      <c r="Q8942" s="20" t="str">
        <f t="shared" si="418"/>
        <v/>
      </c>
      <c r="R8942">
        <f t="shared" si="419"/>
        <v>0</v>
      </c>
    </row>
    <row r="8943" spans="10:18" x14ac:dyDescent="0.2">
      <c r="J8943">
        <f t="shared" si="417"/>
        <v>8941</v>
      </c>
      <c r="K8943" t="str" cm="1">
        <f t="array" ref="K8943">IFERROR(INDEX(tblClientes[Cliente],INT($J8943/ROWS(tblConsorcios[Produto]))+1),"")</f>
        <v/>
      </c>
      <c r="L8943" t="str" cm="1">
        <f t="array" ref="L8943">IFERROR(INDEX(tblConsorcios[Produto],MOD($J8943,ROWS(tblConsorcios[Produto]))+1),"")</f>
        <v>Imóvel IE130 – 220m</v>
      </c>
      <c r="M8943" s="20" cm="1">
        <f t="array" ref="M8943">IFERROR(INDEX(tblConsorcios[Valor da Carta (R$)],MOD($J8943,ROWS(tblConsorcios[Produto]))+1),"")</f>
        <v>130000</v>
      </c>
      <c r="N8943" s="2" cm="1">
        <f t="array" ref="N8943">IFERROR(INDEX(tblConsorcios[Prazo (meses)],MOD($J8943,ROWS(tblConsorcios[Produto]))+1),"")</f>
        <v>220</v>
      </c>
      <c r="O8943" s="20" cm="1">
        <f t="array" ref="O8943">IFERROR(INDEX(tblConsorcios[Parcela Mensal (R$)],MOD($J8943,ROWS(tblConsorcios[Produto]))+1),"")</f>
        <v>755.18</v>
      </c>
      <c r="P8943" s="20" t="str" cm="1">
        <f t="array" ref="P8943">IFERROR(INDEX(tblClientes[Dividendo Mensal (R$)],INT($J8943/ROWS(tblConsorcios[Produto]))+1),"")</f>
        <v/>
      </c>
      <c r="Q8943" s="20" t="str">
        <f t="shared" si="418"/>
        <v/>
      </c>
      <c r="R8943">
        <f t="shared" si="419"/>
        <v>0</v>
      </c>
    </row>
    <row r="8944" spans="10:18" x14ac:dyDescent="0.2">
      <c r="J8944">
        <f t="shared" si="417"/>
        <v>8942</v>
      </c>
      <c r="K8944" t="str" cm="1">
        <f t="array" ref="K8944">IFERROR(INDEX(tblClientes[Cliente],INT($J8944/ROWS(tblConsorcios[Produto]))+1),"")</f>
        <v/>
      </c>
      <c r="L8944" t="str" cm="1">
        <f t="array" ref="L8944">IFERROR(INDEX(tblConsorcios[Produto],MOD($J8944,ROWS(tblConsorcios[Produto]))+1),"")</f>
        <v>Imóvel IE130 – 200m</v>
      </c>
      <c r="M8944" s="20" cm="1">
        <f t="array" ref="M8944">IFERROR(INDEX(tblConsorcios[Valor da Carta (R$)],MOD($J8944,ROWS(tblConsorcios[Produto]))+1),"")</f>
        <v>130000</v>
      </c>
      <c r="N8944" s="2" cm="1">
        <f t="array" ref="N8944">IFERROR(INDEX(tblConsorcios[Prazo (meses)],MOD($J8944,ROWS(tblConsorcios[Produto]))+1),"")</f>
        <v>200</v>
      </c>
      <c r="O8944" s="20" cm="1">
        <f t="array" ref="O8944">IFERROR(INDEX(tblConsorcios[Parcela Mensal (R$)],MOD($J8944,ROWS(tblConsorcios[Produto]))+1),"")</f>
        <v>824.2</v>
      </c>
      <c r="P8944" s="20" t="str" cm="1">
        <f t="array" ref="P8944">IFERROR(INDEX(tblClientes[Dividendo Mensal (R$)],INT($J8944/ROWS(tblConsorcios[Produto]))+1),"")</f>
        <v/>
      </c>
      <c r="Q8944" s="20" t="str">
        <f t="shared" si="418"/>
        <v/>
      </c>
      <c r="R8944">
        <f t="shared" si="419"/>
        <v>0</v>
      </c>
    </row>
    <row r="8945" spans="10:18" x14ac:dyDescent="0.2">
      <c r="J8945">
        <f t="shared" si="417"/>
        <v>8943</v>
      </c>
      <c r="K8945" t="str" cm="1">
        <f t="array" ref="K8945">IFERROR(INDEX(tblClientes[Cliente],INT($J8945/ROWS(tblConsorcios[Produto]))+1),"")</f>
        <v/>
      </c>
      <c r="L8945" t="str" cm="1">
        <f t="array" ref="L8945">IFERROR(INDEX(tblConsorcios[Produto],MOD($J8945,ROWS(tblConsorcios[Produto]))+1),"")</f>
        <v>Imóvel IE120 – 240m</v>
      </c>
      <c r="M8945" s="20" cm="1">
        <f t="array" ref="M8945">IFERROR(INDEX(tblConsorcios[Valor da Carta (R$)],MOD($J8945,ROWS(tblConsorcios[Produto]))+1),"")</f>
        <v>120000</v>
      </c>
      <c r="N8945" s="2" cm="1">
        <f t="array" ref="N8945">IFERROR(INDEX(tblConsorcios[Prazo (meses)],MOD($J8945,ROWS(tblConsorcios[Produto]))+1),"")</f>
        <v>240</v>
      </c>
      <c r="O8945" s="20" cm="1">
        <f t="array" ref="O8945">IFERROR(INDEX(tblConsorcios[Parcela Mensal (R$)],MOD($J8945,ROWS(tblConsorcios[Produto]))+1),"")</f>
        <v>644</v>
      </c>
      <c r="P8945" s="20" t="str" cm="1">
        <f t="array" ref="P8945">IFERROR(INDEX(tblClientes[Dividendo Mensal (R$)],INT($J8945/ROWS(tblConsorcios[Produto]))+1),"")</f>
        <v/>
      </c>
      <c r="Q8945" s="20" t="str">
        <f t="shared" si="418"/>
        <v/>
      </c>
      <c r="R8945">
        <f t="shared" si="419"/>
        <v>0</v>
      </c>
    </row>
    <row r="8946" spans="10:18" x14ac:dyDescent="0.2">
      <c r="J8946">
        <f t="shared" si="417"/>
        <v>8944</v>
      </c>
      <c r="K8946" t="str" cm="1">
        <f t="array" ref="K8946">IFERROR(INDEX(tblClientes[Cliente],INT($J8946/ROWS(tblConsorcios[Produto]))+1),"")</f>
        <v/>
      </c>
      <c r="L8946" t="str" cm="1">
        <f t="array" ref="L8946">IFERROR(INDEX(tblConsorcios[Produto],MOD($J8946,ROWS(tblConsorcios[Produto]))+1),"")</f>
        <v>Imóvel IE120 – 220m</v>
      </c>
      <c r="M8946" s="20" cm="1">
        <f t="array" ref="M8946">IFERROR(INDEX(tblConsorcios[Valor da Carta (R$)],MOD($J8946,ROWS(tblConsorcios[Produto]))+1),"")</f>
        <v>120000</v>
      </c>
      <c r="N8946" s="2" cm="1">
        <f t="array" ref="N8946">IFERROR(INDEX(tblConsorcios[Prazo (meses)],MOD($J8946,ROWS(tblConsorcios[Produto]))+1),"")</f>
        <v>220</v>
      </c>
      <c r="O8946" s="20" cm="1">
        <f t="array" ref="O8946">IFERROR(INDEX(tblConsorcios[Parcela Mensal (R$)],MOD($J8946,ROWS(tblConsorcios[Produto]))+1),"")</f>
        <v>697.09</v>
      </c>
      <c r="P8946" s="20" t="str" cm="1">
        <f t="array" ref="P8946">IFERROR(INDEX(tblClientes[Dividendo Mensal (R$)],INT($J8946/ROWS(tblConsorcios[Produto]))+1),"")</f>
        <v/>
      </c>
      <c r="Q8946" s="20" t="str">
        <f t="shared" si="418"/>
        <v/>
      </c>
      <c r="R8946">
        <f t="shared" si="419"/>
        <v>0</v>
      </c>
    </row>
    <row r="8947" spans="10:18" x14ac:dyDescent="0.2">
      <c r="J8947">
        <f t="shared" si="417"/>
        <v>8945</v>
      </c>
      <c r="K8947" t="str" cm="1">
        <f t="array" ref="K8947">IFERROR(INDEX(tblClientes[Cliente],INT($J8947/ROWS(tblConsorcios[Produto]))+1),"")</f>
        <v/>
      </c>
      <c r="L8947" t="str" cm="1">
        <f t="array" ref="L8947">IFERROR(INDEX(tblConsorcios[Produto],MOD($J8947,ROWS(tblConsorcios[Produto]))+1),"")</f>
        <v>Imóvel IE120 – 200m</v>
      </c>
      <c r="M8947" s="20" cm="1">
        <f t="array" ref="M8947">IFERROR(INDEX(tblConsorcios[Valor da Carta (R$)],MOD($J8947,ROWS(tblConsorcios[Produto]))+1),"")</f>
        <v>120000</v>
      </c>
      <c r="N8947" s="2" cm="1">
        <f t="array" ref="N8947">IFERROR(INDEX(tblConsorcios[Prazo (meses)],MOD($J8947,ROWS(tblConsorcios[Produto]))+1),"")</f>
        <v>200</v>
      </c>
      <c r="O8947" s="20" cm="1">
        <f t="array" ref="O8947">IFERROR(INDEX(tblConsorcios[Parcela Mensal (R$)],MOD($J8947,ROWS(tblConsorcios[Produto]))+1),"")</f>
        <v>760.8</v>
      </c>
      <c r="P8947" s="20" t="str" cm="1">
        <f t="array" ref="P8947">IFERROR(INDEX(tblClientes[Dividendo Mensal (R$)],INT($J8947/ROWS(tblConsorcios[Produto]))+1),"")</f>
        <v/>
      </c>
      <c r="Q8947" s="20" t="str">
        <f t="shared" si="418"/>
        <v/>
      </c>
      <c r="R8947">
        <f t="shared" si="419"/>
        <v>0</v>
      </c>
    </row>
    <row r="8948" spans="10:18" x14ac:dyDescent="0.2">
      <c r="J8948">
        <f t="shared" si="417"/>
        <v>8946</v>
      </c>
      <c r="K8948" t="str" cm="1">
        <f t="array" ref="K8948">IFERROR(INDEX(tblClientes[Cliente],INT($J8948/ROWS(tblConsorcios[Produto]))+1),"")</f>
        <v/>
      </c>
      <c r="L8948" t="str" cm="1">
        <f t="array" ref="L8948">IFERROR(INDEX(tblConsorcios[Produto],MOD($J8948,ROWS(tblConsorcios[Produto]))+1),"")</f>
        <v>Imóvel IE600 – 240m</v>
      </c>
      <c r="M8948" s="20" cm="1">
        <f t="array" ref="M8948">IFERROR(INDEX(tblConsorcios[Valor da Carta (R$)],MOD($J8948,ROWS(tblConsorcios[Produto]))+1),"")</f>
        <v>600000</v>
      </c>
      <c r="N8948" s="2" cm="1">
        <f t="array" ref="N8948">IFERROR(INDEX(tblConsorcios[Prazo (meses)],MOD($J8948,ROWS(tblConsorcios[Produto]))+1),"")</f>
        <v>240</v>
      </c>
      <c r="O8948" s="20" cm="1">
        <f t="array" ref="O8948">IFERROR(INDEX(tblConsorcios[Parcela Mensal (R$)],MOD($J8948,ROWS(tblConsorcios[Produto]))+1),"")</f>
        <v>3220</v>
      </c>
      <c r="P8948" s="20" t="str" cm="1">
        <f t="array" ref="P8948">IFERROR(INDEX(tblClientes[Dividendo Mensal (R$)],INT($J8948/ROWS(tblConsorcios[Produto]))+1),"")</f>
        <v/>
      </c>
      <c r="Q8948" s="20" t="str">
        <f t="shared" si="418"/>
        <v/>
      </c>
      <c r="R8948">
        <f t="shared" si="419"/>
        <v>0</v>
      </c>
    </row>
    <row r="8949" spans="10:18" x14ac:dyDescent="0.2">
      <c r="J8949">
        <f t="shared" si="417"/>
        <v>8947</v>
      </c>
      <c r="K8949" t="str" cm="1">
        <f t="array" ref="K8949">IFERROR(INDEX(tblClientes[Cliente],INT($J8949/ROWS(tblConsorcios[Produto]))+1),"")</f>
        <v/>
      </c>
      <c r="L8949" t="str" cm="1">
        <f t="array" ref="L8949">IFERROR(INDEX(tblConsorcios[Produto],MOD($J8949,ROWS(tblConsorcios[Produto]))+1),"")</f>
        <v>Imóvel IE600 – 220m</v>
      </c>
      <c r="M8949" s="20" cm="1">
        <f t="array" ref="M8949">IFERROR(INDEX(tblConsorcios[Valor da Carta (R$)],MOD($J8949,ROWS(tblConsorcios[Produto]))+1),"")</f>
        <v>600000</v>
      </c>
      <c r="N8949" s="2" cm="1">
        <f t="array" ref="N8949">IFERROR(INDEX(tblConsorcios[Prazo (meses)],MOD($J8949,ROWS(tblConsorcios[Produto]))+1),"")</f>
        <v>220</v>
      </c>
      <c r="O8949" s="20" cm="1">
        <f t="array" ref="O8949">IFERROR(INDEX(tblConsorcios[Parcela Mensal (R$)],MOD($J8949,ROWS(tblConsorcios[Produto]))+1),"")</f>
        <v>3485.45</v>
      </c>
      <c r="P8949" s="20" t="str" cm="1">
        <f t="array" ref="P8949">IFERROR(INDEX(tblClientes[Dividendo Mensal (R$)],INT($J8949/ROWS(tblConsorcios[Produto]))+1),"")</f>
        <v/>
      </c>
      <c r="Q8949" s="20" t="str">
        <f t="shared" si="418"/>
        <v/>
      </c>
      <c r="R8949">
        <f t="shared" si="419"/>
        <v>0</v>
      </c>
    </row>
    <row r="8950" spans="10:18" x14ac:dyDescent="0.2">
      <c r="J8950">
        <f t="shared" si="417"/>
        <v>8948</v>
      </c>
      <c r="K8950" t="str" cm="1">
        <f t="array" ref="K8950">IFERROR(INDEX(tblClientes[Cliente],INT($J8950/ROWS(tblConsorcios[Produto]))+1),"")</f>
        <v/>
      </c>
      <c r="L8950" t="str" cm="1">
        <f t="array" ref="L8950">IFERROR(INDEX(tblConsorcios[Produto],MOD($J8950,ROWS(tblConsorcios[Produto]))+1),"")</f>
        <v>Imóvel IE600 – 200m</v>
      </c>
      <c r="M8950" s="20" cm="1">
        <f t="array" ref="M8950">IFERROR(INDEX(tblConsorcios[Valor da Carta (R$)],MOD($J8950,ROWS(tblConsorcios[Produto]))+1),"")</f>
        <v>600000</v>
      </c>
      <c r="N8950" s="2" cm="1">
        <f t="array" ref="N8950">IFERROR(INDEX(tblConsorcios[Prazo (meses)],MOD($J8950,ROWS(tblConsorcios[Produto]))+1),"")</f>
        <v>200</v>
      </c>
      <c r="O8950" s="20" cm="1">
        <f t="array" ref="O8950">IFERROR(INDEX(tblConsorcios[Parcela Mensal (R$)],MOD($J8950,ROWS(tblConsorcios[Produto]))+1),"")</f>
        <v>3804</v>
      </c>
      <c r="P8950" s="20" t="str" cm="1">
        <f t="array" ref="P8950">IFERROR(INDEX(tblClientes[Dividendo Mensal (R$)],INT($J8950/ROWS(tblConsorcios[Produto]))+1),"")</f>
        <v/>
      </c>
      <c r="Q8950" s="20" t="str">
        <f t="shared" si="418"/>
        <v/>
      </c>
      <c r="R8950">
        <f t="shared" si="419"/>
        <v>0</v>
      </c>
    </row>
    <row r="8951" spans="10:18" x14ac:dyDescent="0.2">
      <c r="J8951">
        <f t="shared" si="417"/>
        <v>8949</v>
      </c>
      <c r="K8951" t="str" cm="1">
        <f t="array" ref="K8951">IFERROR(INDEX(tblClientes[Cliente],INT($J8951/ROWS(tblConsorcios[Produto]))+1),"")</f>
        <v/>
      </c>
      <c r="L8951" t="str" cm="1">
        <f t="array" ref="L8951">IFERROR(INDEX(tblConsorcios[Produto],MOD($J8951,ROWS(tblConsorcios[Produto]))+1),"")</f>
        <v>Imóvel IE580 – 240m</v>
      </c>
      <c r="M8951" s="20" cm="1">
        <f t="array" ref="M8951">IFERROR(INDEX(tblConsorcios[Valor da Carta (R$)],MOD($J8951,ROWS(tblConsorcios[Produto]))+1),"")</f>
        <v>580000</v>
      </c>
      <c r="N8951" s="2" cm="1">
        <f t="array" ref="N8951">IFERROR(INDEX(tblConsorcios[Prazo (meses)],MOD($J8951,ROWS(tblConsorcios[Produto]))+1),"")</f>
        <v>240</v>
      </c>
      <c r="O8951" s="20" cm="1">
        <f t="array" ref="O8951">IFERROR(INDEX(tblConsorcios[Parcela Mensal (R$)],MOD($J8951,ROWS(tblConsorcios[Produto]))+1),"")</f>
        <v>3112.67</v>
      </c>
      <c r="P8951" s="20" t="str" cm="1">
        <f t="array" ref="P8951">IFERROR(INDEX(tblClientes[Dividendo Mensal (R$)],INT($J8951/ROWS(tblConsorcios[Produto]))+1),"")</f>
        <v/>
      </c>
      <c r="Q8951" s="20" t="str">
        <f t="shared" si="418"/>
        <v/>
      </c>
      <c r="R8951">
        <f t="shared" si="419"/>
        <v>0</v>
      </c>
    </row>
    <row r="8952" spans="10:18" x14ac:dyDescent="0.2">
      <c r="J8952">
        <f t="shared" si="417"/>
        <v>8950</v>
      </c>
      <c r="K8952" t="str" cm="1">
        <f t="array" ref="K8952">IFERROR(INDEX(tblClientes[Cliente],INT($J8952/ROWS(tblConsorcios[Produto]))+1),"")</f>
        <v/>
      </c>
      <c r="L8952" t="str" cm="1">
        <f t="array" ref="L8952">IFERROR(INDEX(tblConsorcios[Produto],MOD($J8952,ROWS(tblConsorcios[Produto]))+1),"")</f>
        <v>Imóvel IE580 – 220m</v>
      </c>
      <c r="M8952" s="20" cm="1">
        <f t="array" ref="M8952">IFERROR(INDEX(tblConsorcios[Valor da Carta (R$)],MOD($J8952,ROWS(tblConsorcios[Produto]))+1),"")</f>
        <v>580000</v>
      </c>
      <c r="N8952" s="2" cm="1">
        <f t="array" ref="N8952">IFERROR(INDEX(tblConsorcios[Prazo (meses)],MOD($J8952,ROWS(tblConsorcios[Produto]))+1),"")</f>
        <v>220</v>
      </c>
      <c r="O8952" s="20" cm="1">
        <f t="array" ref="O8952">IFERROR(INDEX(tblConsorcios[Parcela Mensal (R$)],MOD($J8952,ROWS(tblConsorcios[Produto]))+1),"")</f>
        <v>3369.27</v>
      </c>
      <c r="P8952" s="20" t="str" cm="1">
        <f t="array" ref="P8952">IFERROR(INDEX(tblClientes[Dividendo Mensal (R$)],INT($J8952/ROWS(tblConsorcios[Produto]))+1),"")</f>
        <v/>
      </c>
      <c r="Q8952" s="20" t="str">
        <f t="shared" si="418"/>
        <v/>
      </c>
      <c r="R8952">
        <f t="shared" si="419"/>
        <v>0</v>
      </c>
    </row>
    <row r="8953" spans="10:18" x14ac:dyDescent="0.2">
      <c r="J8953">
        <f t="shared" si="417"/>
        <v>8951</v>
      </c>
      <c r="K8953" t="str" cm="1">
        <f t="array" ref="K8953">IFERROR(INDEX(tblClientes[Cliente],INT($J8953/ROWS(tblConsorcios[Produto]))+1),"")</f>
        <v/>
      </c>
      <c r="L8953" t="str" cm="1">
        <f t="array" ref="L8953">IFERROR(INDEX(tblConsorcios[Produto],MOD($J8953,ROWS(tblConsorcios[Produto]))+1),"")</f>
        <v>Imóvel IE580 – 200m</v>
      </c>
      <c r="M8953" s="20" cm="1">
        <f t="array" ref="M8953">IFERROR(INDEX(tblConsorcios[Valor da Carta (R$)],MOD($J8953,ROWS(tblConsorcios[Produto]))+1),"")</f>
        <v>580000</v>
      </c>
      <c r="N8953" s="2" cm="1">
        <f t="array" ref="N8953">IFERROR(INDEX(tblConsorcios[Prazo (meses)],MOD($J8953,ROWS(tblConsorcios[Produto]))+1),"")</f>
        <v>200</v>
      </c>
      <c r="O8953" s="20" cm="1">
        <f t="array" ref="O8953">IFERROR(INDEX(tblConsorcios[Parcela Mensal (R$)],MOD($J8953,ROWS(tblConsorcios[Produto]))+1),"")</f>
        <v>3677.2</v>
      </c>
      <c r="P8953" s="20" t="str" cm="1">
        <f t="array" ref="P8953">IFERROR(INDEX(tblClientes[Dividendo Mensal (R$)],INT($J8953/ROWS(tblConsorcios[Produto]))+1),"")</f>
        <v/>
      </c>
      <c r="Q8953" s="20" t="str">
        <f t="shared" si="418"/>
        <v/>
      </c>
      <c r="R8953">
        <f t="shared" si="419"/>
        <v>0</v>
      </c>
    </row>
    <row r="8954" spans="10:18" x14ac:dyDescent="0.2">
      <c r="J8954">
        <f t="shared" si="417"/>
        <v>8952</v>
      </c>
      <c r="K8954" t="str" cm="1">
        <f t="array" ref="K8954">IFERROR(INDEX(tblClientes[Cliente],INT($J8954/ROWS(tblConsorcios[Produto]))+1),"")</f>
        <v/>
      </c>
      <c r="L8954" t="str" cm="1">
        <f t="array" ref="L8954">IFERROR(INDEX(tblConsorcios[Produto],MOD($J8954,ROWS(tblConsorcios[Produto]))+1),"")</f>
        <v>Imóvel IE550 – 240m</v>
      </c>
      <c r="M8954" s="20" cm="1">
        <f t="array" ref="M8954">IFERROR(INDEX(tblConsorcios[Valor da Carta (R$)],MOD($J8954,ROWS(tblConsorcios[Produto]))+1),"")</f>
        <v>550000</v>
      </c>
      <c r="N8954" s="2" cm="1">
        <f t="array" ref="N8954">IFERROR(INDEX(tblConsorcios[Prazo (meses)],MOD($J8954,ROWS(tblConsorcios[Produto]))+1),"")</f>
        <v>240</v>
      </c>
      <c r="O8954" s="20" cm="1">
        <f t="array" ref="O8954">IFERROR(INDEX(tblConsorcios[Parcela Mensal (R$)],MOD($J8954,ROWS(tblConsorcios[Produto]))+1),"")</f>
        <v>2951.67</v>
      </c>
      <c r="P8954" s="20" t="str" cm="1">
        <f t="array" ref="P8954">IFERROR(INDEX(tblClientes[Dividendo Mensal (R$)],INT($J8954/ROWS(tblConsorcios[Produto]))+1),"")</f>
        <v/>
      </c>
      <c r="Q8954" s="20" t="str">
        <f t="shared" si="418"/>
        <v/>
      </c>
      <c r="R8954">
        <f t="shared" si="419"/>
        <v>0</v>
      </c>
    </row>
    <row r="8955" spans="10:18" x14ac:dyDescent="0.2">
      <c r="J8955">
        <f t="shared" si="417"/>
        <v>8953</v>
      </c>
      <c r="K8955" t="str" cm="1">
        <f t="array" ref="K8955">IFERROR(INDEX(tblClientes[Cliente],INT($J8955/ROWS(tblConsorcios[Produto]))+1),"")</f>
        <v/>
      </c>
      <c r="L8955" t="str" cm="1">
        <f t="array" ref="L8955">IFERROR(INDEX(tblConsorcios[Produto],MOD($J8955,ROWS(tblConsorcios[Produto]))+1),"")</f>
        <v>Imóvel IE550 – 220m</v>
      </c>
      <c r="M8955" s="20" cm="1">
        <f t="array" ref="M8955">IFERROR(INDEX(tblConsorcios[Valor da Carta (R$)],MOD($J8955,ROWS(tblConsorcios[Produto]))+1),"")</f>
        <v>550000</v>
      </c>
      <c r="N8955" s="2" cm="1">
        <f t="array" ref="N8955">IFERROR(INDEX(tblConsorcios[Prazo (meses)],MOD($J8955,ROWS(tblConsorcios[Produto]))+1),"")</f>
        <v>220</v>
      </c>
      <c r="O8955" s="20" cm="1">
        <f t="array" ref="O8955">IFERROR(INDEX(tblConsorcios[Parcela Mensal (R$)],MOD($J8955,ROWS(tblConsorcios[Produto]))+1),"")</f>
        <v>3195</v>
      </c>
      <c r="P8955" s="20" t="str" cm="1">
        <f t="array" ref="P8955">IFERROR(INDEX(tblClientes[Dividendo Mensal (R$)],INT($J8955/ROWS(tblConsorcios[Produto]))+1),"")</f>
        <v/>
      </c>
      <c r="Q8955" s="20" t="str">
        <f t="shared" si="418"/>
        <v/>
      </c>
      <c r="R8955">
        <f t="shared" si="419"/>
        <v>0</v>
      </c>
    </row>
    <row r="8956" spans="10:18" x14ac:dyDescent="0.2">
      <c r="J8956">
        <f t="shared" si="417"/>
        <v>8954</v>
      </c>
      <c r="K8956" t="str" cm="1">
        <f t="array" ref="K8956">IFERROR(INDEX(tblClientes[Cliente],INT($J8956/ROWS(tblConsorcios[Produto]))+1),"")</f>
        <v/>
      </c>
      <c r="L8956" t="str" cm="1">
        <f t="array" ref="L8956">IFERROR(INDEX(tblConsorcios[Produto],MOD($J8956,ROWS(tblConsorcios[Produto]))+1),"")</f>
        <v>Imóvel IE550 – 200m</v>
      </c>
      <c r="M8956" s="20" cm="1">
        <f t="array" ref="M8956">IFERROR(INDEX(tblConsorcios[Valor da Carta (R$)],MOD($J8956,ROWS(tblConsorcios[Produto]))+1),"")</f>
        <v>550000</v>
      </c>
      <c r="N8956" s="2" cm="1">
        <f t="array" ref="N8956">IFERROR(INDEX(tblConsorcios[Prazo (meses)],MOD($J8956,ROWS(tblConsorcios[Produto]))+1),"")</f>
        <v>200</v>
      </c>
      <c r="O8956" s="20" cm="1">
        <f t="array" ref="O8956">IFERROR(INDEX(tblConsorcios[Parcela Mensal (R$)],MOD($J8956,ROWS(tblConsorcios[Produto]))+1),"")</f>
        <v>3487</v>
      </c>
      <c r="P8956" s="20" t="str" cm="1">
        <f t="array" ref="P8956">IFERROR(INDEX(tblClientes[Dividendo Mensal (R$)],INT($J8956/ROWS(tblConsorcios[Produto]))+1),"")</f>
        <v/>
      </c>
      <c r="Q8956" s="20" t="str">
        <f t="shared" si="418"/>
        <v/>
      </c>
      <c r="R8956">
        <f t="shared" si="419"/>
        <v>0</v>
      </c>
    </row>
    <row r="8957" spans="10:18" x14ac:dyDescent="0.2">
      <c r="J8957">
        <f t="shared" si="417"/>
        <v>8955</v>
      </c>
      <c r="K8957" t="str" cm="1">
        <f t="array" ref="K8957">IFERROR(INDEX(tblClientes[Cliente],INT($J8957/ROWS(tblConsorcios[Produto]))+1),"")</f>
        <v/>
      </c>
      <c r="L8957" t="str" cm="1">
        <f t="array" ref="L8957">IFERROR(INDEX(tblConsorcios[Produto],MOD($J8957,ROWS(tblConsorcios[Produto]))+1),"")</f>
        <v>Imóvel IE530 – 240m</v>
      </c>
      <c r="M8957" s="20" cm="1">
        <f t="array" ref="M8957">IFERROR(INDEX(tblConsorcios[Valor da Carta (R$)],MOD($J8957,ROWS(tblConsorcios[Produto]))+1),"")</f>
        <v>530000</v>
      </c>
      <c r="N8957" s="2" cm="1">
        <f t="array" ref="N8957">IFERROR(INDEX(tblConsorcios[Prazo (meses)],MOD($J8957,ROWS(tblConsorcios[Produto]))+1),"")</f>
        <v>240</v>
      </c>
      <c r="O8957" s="20" cm="1">
        <f t="array" ref="O8957">IFERROR(INDEX(tblConsorcios[Parcela Mensal (R$)],MOD($J8957,ROWS(tblConsorcios[Produto]))+1),"")</f>
        <v>2844.33</v>
      </c>
      <c r="P8957" s="20" t="str" cm="1">
        <f t="array" ref="P8957">IFERROR(INDEX(tblClientes[Dividendo Mensal (R$)],INT($J8957/ROWS(tblConsorcios[Produto]))+1),"")</f>
        <v/>
      </c>
      <c r="Q8957" s="20" t="str">
        <f t="shared" si="418"/>
        <v/>
      </c>
      <c r="R8957">
        <f t="shared" si="419"/>
        <v>0</v>
      </c>
    </row>
    <row r="8958" spans="10:18" x14ac:dyDescent="0.2">
      <c r="J8958">
        <f t="shared" si="417"/>
        <v>8956</v>
      </c>
      <c r="K8958" t="str" cm="1">
        <f t="array" ref="K8958">IFERROR(INDEX(tblClientes[Cliente],INT($J8958/ROWS(tblConsorcios[Produto]))+1),"")</f>
        <v/>
      </c>
      <c r="L8958" t="str" cm="1">
        <f t="array" ref="L8958">IFERROR(INDEX(tblConsorcios[Produto],MOD($J8958,ROWS(tblConsorcios[Produto]))+1),"")</f>
        <v>Imóvel IE530 – 220m</v>
      </c>
      <c r="M8958" s="20" cm="1">
        <f t="array" ref="M8958">IFERROR(INDEX(tblConsorcios[Valor da Carta (R$)],MOD($J8958,ROWS(tblConsorcios[Produto]))+1),"")</f>
        <v>530000</v>
      </c>
      <c r="N8958" s="2" cm="1">
        <f t="array" ref="N8958">IFERROR(INDEX(tblConsorcios[Prazo (meses)],MOD($J8958,ROWS(tblConsorcios[Produto]))+1),"")</f>
        <v>220</v>
      </c>
      <c r="O8958" s="20" cm="1">
        <f t="array" ref="O8958">IFERROR(INDEX(tblConsorcios[Parcela Mensal (R$)],MOD($J8958,ROWS(tblConsorcios[Produto]))+1),"")</f>
        <v>3078.82</v>
      </c>
      <c r="P8958" s="20" t="str" cm="1">
        <f t="array" ref="P8958">IFERROR(INDEX(tblClientes[Dividendo Mensal (R$)],INT($J8958/ROWS(tblConsorcios[Produto]))+1),"")</f>
        <v/>
      </c>
      <c r="Q8958" s="20" t="str">
        <f t="shared" si="418"/>
        <v/>
      </c>
      <c r="R8958">
        <f t="shared" si="419"/>
        <v>0</v>
      </c>
    </row>
    <row r="8959" spans="10:18" x14ac:dyDescent="0.2">
      <c r="J8959">
        <f t="shared" si="417"/>
        <v>8957</v>
      </c>
      <c r="K8959" t="str" cm="1">
        <f t="array" ref="K8959">IFERROR(INDEX(tblClientes[Cliente],INT($J8959/ROWS(tblConsorcios[Produto]))+1),"")</f>
        <v/>
      </c>
      <c r="L8959" t="str" cm="1">
        <f t="array" ref="L8959">IFERROR(INDEX(tblConsorcios[Produto],MOD($J8959,ROWS(tblConsorcios[Produto]))+1),"")</f>
        <v>Imóvel IE530 – 200m</v>
      </c>
      <c r="M8959" s="20" cm="1">
        <f t="array" ref="M8959">IFERROR(INDEX(tblConsorcios[Valor da Carta (R$)],MOD($J8959,ROWS(tblConsorcios[Produto]))+1),"")</f>
        <v>530000</v>
      </c>
      <c r="N8959" s="2" cm="1">
        <f t="array" ref="N8959">IFERROR(INDEX(tblConsorcios[Prazo (meses)],MOD($J8959,ROWS(tblConsorcios[Produto]))+1),"")</f>
        <v>200</v>
      </c>
      <c r="O8959" s="20" cm="1">
        <f t="array" ref="O8959">IFERROR(INDEX(tblConsorcios[Parcela Mensal (R$)],MOD($J8959,ROWS(tblConsorcios[Produto]))+1),"")</f>
        <v>3360.2</v>
      </c>
      <c r="P8959" s="20" t="str" cm="1">
        <f t="array" ref="P8959">IFERROR(INDEX(tblClientes[Dividendo Mensal (R$)],INT($J8959/ROWS(tblConsorcios[Produto]))+1),"")</f>
        <v/>
      </c>
      <c r="Q8959" s="20" t="str">
        <f t="shared" si="418"/>
        <v/>
      </c>
      <c r="R8959">
        <f t="shared" si="419"/>
        <v>0</v>
      </c>
    </row>
    <row r="8960" spans="10:18" x14ac:dyDescent="0.2">
      <c r="J8960">
        <f t="shared" si="417"/>
        <v>8958</v>
      </c>
      <c r="K8960" t="str" cm="1">
        <f t="array" ref="K8960">IFERROR(INDEX(tblClientes[Cliente],INT($J8960/ROWS(tblConsorcios[Produto]))+1),"")</f>
        <v/>
      </c>
      <c r="L8960" t="str" cm="1">
        <f t="array" ref="L8960">IFERROR(INDEX(tblConsorcios[Produto],MOD($J8960,ROWS(tblConsorcios[Produto]))+1),"")</f>
        <v>Imóvel IE500 – 240m</v>
      </c>
      <c r="M8960" s="20" cm="1">
        <f t="array" ref="M8960">IFERROR(INDEX(tblConsorcios[Valor da Carta (R$)],MOD($J8960,ROWS(tblConsorcios[Produto]))+1),"")</f>
        <v>500000</v>
      </c>
      <c r="N8960" s="2" cm="1">
        <f t="array" ref="N8960">IFERROR(INDEX(tblConsorcios[Prazo (meses)],MOD($J8960,ROWS(tblConsorcios[Produto]))+1),"")</f>
        <v>240</v>
      </c>
      <c r="O8960" s="20" cm="1">
        <f t="array" ref="O8960">IFERROR(INDEX(tblConsorcios[Parcela Mensal (R$)],MOD($J8960,ROWS(tblConsorcios[Produto]))+1),"")</f>
        <v>2683.33</v>
      </c>
      <c r="P8960" s="20" t="str" cm="1">
        <f t="array" ref="P8960">IFERROR(INDEX(tblClientes[Dividendo Mensal (R$)],INT($J8960/ROWS(tblConsorcios[Produto]))+1),"")</f>
        <v/>
      </c>
      <c r="Q8960" s="20" t="str">
        <f t="shared" si="418"/>
        <v/>
      </c>
      <c r="R8960">
        <f t="shared" si="419"/>
        <v>0</v>
      </c>
    </row>
    <row r="8961" spans="10:18" x14ac:dyDescent="0.2">
      <c r="J8961">
        <f t="shared" si="417"/>
        <v>8959</v>
      </c>
      <c r="K8961" t="str" cm="1">
        <f t="array" ref="K8961">IFERROR(INDEX(tblClientes[Cliente],INT($J8961/ROWS(tblConsorcios[Produto]))+1),"")</f>
        <v/>
      </c>
      <c r="L8961" t="str" cm="1">
        <f t="array" ref="L8961">IFERROR(INDEX(tblConsorcios[Produto],MOD($J8961,ROWS(tblConsorcios[Produto]))+1),"")</f>
        <v>Imóvel IE500 – 220m</v>
      </c>
      <c r="M8961" s="20" cm="1">
        <f t="array" ref="M8961">IFERROR(INDEX(tblConsorcios[Valor da Carta (R$)],MOD($J8961,ROWS(tblConsorcios[Produto]))+1),"")</f>
        <v>500000</v>
      </c>
      <c r="N8961" s="2" cm="1">
        <f t="array" ref="N8961">IFERROR(INDEX(tblConsorcios[Prazo (meses)],MOD($J8961,ROWS(tblConsorcios[Produto]))+1),"")</f>
        <v>220</v>
      </c>
      <c r="O8961" s="20" cm="1">
        <f t="array" ref="O8961">IFERROR(INDEX(tblConsorcios[Parcela Mensal (R$)],MOD($J8961,ROWS(tblConsorcios[Produto]))+1),"")</f>
        <v>2904.55</v>
      </c>
      <c r="P8961" s="20" t="str" cm="1">
        <f t="array" ref="P8961">IFERROR(INDEX(tblClientes[Dividendo Mensal (R$)],INT($J8961/ROWS(tblConsorcios[Produto]))+1),"")</f>
        <v/>
      </c>
      <c r="Q8961" s="20" t="str">
        <f t="shared" si="418"/>
        <v/>
      </c>
      <c r="R8961">
        <f t="shared" si="419"/>
        <v>0</v>
      </c>
    </row>
    <row r="8962" spans="10:18" x14ac:dyDescent="0.2">
      <c r="J8962">
        <f t="shared" si="417"/>
        <v>8960</v>
      </c>
      <c r="K8962" t="str" cm="1">
        <f t="array" ref="K8962">IFERROR(INDEX(tblClientes[Cliente],INT($J8962/ROWS(tblConsorcios[Produto]))+1),"")</f>
        <v/>
      </c>
      <c r="L8962" t="str" cm="1">
        <f t="array" ref="L8962">IFERROR(INDEX(tblConsorcios[Produto],MOD($J8962,ROWS(tblConsorcios[Produto]))+1),"")</f>
        <v>Imóvel IE500 – 200m</v>
      </c>
      <c r="M8962" s="20" cm="1">
        <f t="array" ref="M8962">IFERROR(INDEX(tblConsorcios[Valor da Carta (R$)],MOD($J8962,ROWS(tblConsorcios[Produto]))+1),"")</f>
        <v>500000</v>
      </c>
      <c r="N8962" s="2" cm="1">
        <f t="array" ref="N8962">IFERROR(INDEX(tblConsorcios[Prazo (meses)],MOD($J8962,ROWS(tblConsorcios[Produto]))+1),"")</f>
        <v>200</v>
      </c>
      <c r="O8962" s="20" cm="1">
        <f t="array" ref="O8962">IFERROR(INDEX(tblConsorcios[Parcela Mensal (R$)],MOD($J8962,ROWS(tblConsorcios[Produto]))+1),"")</f>
        <v>3170</v>
      </c>
      <c r="P8962" s="20" t="str" cm="1">
        <f t="array" ref="P8962">IFERROR(INDEX(tblClientes[Dividendo Mensal (R$)],INT($J8962/ROWS(tblConsorcios[Produto]))+1),"")</f>
        <v/>
      </c>
      <c r="Q8962" s="20" t="str">
        <f t="shared" si="418"/>
        <v/>
      </c>
      <c r="R8962">
        <f t="shared" si="419"/>
        <v>0</v>
      </c>
    </row>
    <row r="8963" spans="10:18" x14ac:dyDescent="0.2">
      <c r="J8963">
        <f t="shared" ref="J8963:J9026" si="420">ROW()-2</f>
        <v>8961</v>
      </c>
      <c r="K8963" t="str" cm="1">
        <f t="array" ref="K8963">IFERROR(INDEX(tblClientes[Cliente],INT($J8963/ROWS(tblConsorcios[Produto]))+1),"")</f>
        <v/>
      </c>
      <c r="L8963" t="str" cm="1">
        <f t="array" ref="L8963">IFERROR(INDEX(tblConsorcios[Produto],MOD($J8963,ROWS(tblConsorcios[Produto]))+1),"")</f>
        <v>Imóvel IE480 – 240m</v>
      </c>
      <c r="M8963" s="20" cm="1">
        <f t="array" ref="M8963">IFERROR(INDEX(tblConsorcios[Valor da Carta (R$)],MOD($J8963,ROWS(tblConsorcios[Produto]))+1),"")</f>
        <v>480000</v>
      </c>
      <c r="N8963" s="2" cm="1">
        <f t="array" ref="N8963">IFERROR(INDEX(tblConsorcios[Prazo (meses)],MOD($J8963,ROWS(tblConsorcios[Produto]))+1),"")</f>
        <v>240</v>
      </c>
      <c r="O8963" s="20" cm="1">
        <f t="array" ref="O8963">IFERROR(INDEX(tblConsorcios[Parcela Mensal (R$)],MOD($J8963,ROWS(tblConsorcios[Produto]))+1),"")</f>
        <v>2576</v>
      </c>
      <c r="P8963" s="20" t="str" cm="1">
        <f t="array" ref="P8963">IFERROR(INDEX(tblClientes[Dividendo Mensal (R$)],INT($J8963/ROWS(tblConsorcios[Produto]))+1),"")</f>
        <v/>
      </c>
      <c r="Q8963" s="20" t="str">
        <f t="shared" ref="Q8963:Q9026" si="421">IF(AND(ISNUMBER(O8963),ISNUMBER(P8963)),P8963-O8963,"")</f>
        <v/>
      </c>
      <c r="R8963">
        <f t="shared" ref="R8963:R9026" si="422">IF(AND(ISNUMBER(O8963),ISNUMBER(P8963),O8963&lt;=P8963),1,0)</f>
        <v>0</v>
      </c>
    </row>
    <row r="8964" spans="10:18" x14ac:dyDescent="0.2">
      <c r="J8964">
        <f t="shared" si="420"/>
        <v>8962</v>
      </c>
      <c r="K8964" t="str" cm="1">
        <f t="array" ref="K8964">IFERROR(INDEX(tblClientes[Cliente],INT($J8964/ROWS(tblConsorcios[Produto]))+1),"")</f>
        <v/>
      </c>
      <c r="L8964" t="str" cm="1">
        <f t="array" ref="L8964">IFERROR(INDEX(tblConsorcios[Produto],MOD($J8964,ROWS(tblConsorcios[Produto]))+1),"")</f>
        <v>Imóvel IE480 – 220m</v>
      </c>
      <c r="M8964" s="20" cm="1">
        <f t="array" ref="M8964">IFERROR(INDEX(tblConsorcios[Valor da Carta (R$)],MOD($J8964,ROWS(tblConsorcios[Produto]))+1),"")</f>
        <v>480000</v>
      </c>
      <c r="N8964" s="2" cm="1">
        <f t="array" ref="N8964">IFERROR(INDEX(tblConsorcios[Prazo (meses)],MOD($J8964,ROWS(tblConsorcios[Produto]))+1),"")</f>
        <v>220</v>
      </c>
      <c r="O8964" s="20" cm="1">
        <f t="array" ref="O8964">IFERROR(INDEX(tblConsorcios[Parcela Mensal (R$)],MOD($J8964,ROWS(tblConsorcios[Produto]))+1),"")</f>
        <v>2788.36</v>
      </c>
      <c r="P8964" s="20" t="str" cm="1">
        <f t="array" ref="P8964">IFERROR(INDEX(tblClientes[Dividendo Mensal (R$)],INT($J8964/ROWS(tblConsorcios[Produto]))+1),"")</f>
        <v/>
      </c>
      <c r="Q8964" s="20" t="str">
        <f t="shared" si="421"/>
        <v/>
      </c>
      <c r="R8964">
        <f t="shared" si="422"/>
        <v>0</v>
      </c>
    </row>
    <row r="8965" spans="10:18" x14ac:dyDescent="0.2">
      <c r="J8965">
        <f t="shared" si="420"/>
        <v>8963</v>
      </c>
      <c r="K8965" t="str" cm="1">
        <f t="array" ref="K8965">IFERROR(INDEX(tblClientes[Cliente],INT($J8965/ROWS(tblConsorcios[Produto]))+1),"")</f>
        <v/>
      </c>
      <c r="L8965" t="str" cm="1">
        <f t="array" ref="L8965">IFERROR(INDEX(tblConsorcios[Produto],MOD($J8965,ROWS(tblConsorcios[Produto]))+1),"")</f>
        <v>Imóvel IE480 – 200m</v>
      </c>
      <c r="M8965" s="20" cm="1">
        <f t="array" ref="M8965">IFERROR(INDEX(tblConsorcios[Valor da Carta (R$)],MOD($J8965,ROWS(tblConsorcios[Produto]))+1),"")</f>
        <v>480000</v>
      </c>
      <c r="N8965" s="2" cm="1">
        <f t="array" ref="N8965">IFERROR(INDEX(tblConsorcios[Prazo (meses)],MOD($J8965,ROWS(tblConsorcios[Produto]))+1),"")</f>
        <v>200</v>
      </c>
      <c r="O8965" s="20" cm="1">
        <f t="array" ref="O8965">IFERROR(INDEX(tblConsorcios[Parcela Mensal (R$)],MOD($J8965,ROWS(tblConsorcios[Produto]))+1),"")</f>
        <v>3043.2</v>
      </c>
      <c r="P8965" s="20" t="str" cm="1">
        <f t="array" ref="P8965">IFERROR(INDEX(tblClientes[Dividendo Mensal (R$)],INT($J8965/ROWS(tblConsorcios[Produto]))+1),"")</f>
        <v/>
      </c>
      <c r="Q8965" s="20" t="str">
        <f t="shared" si="421"/>
        <v/>
      </c>
      <c r="R8965">
        <f t="shared" si="422"/>
        <v>0</v>
      </c>
    </row>
    <row r="8966" spans="10:18" x14ac:dyDescent="0.2">
      <c r="J8966">
        <f t="shared" si="420"/>
        <v>8964</v>
      </c>
      <c r="K8966" t="str" cm="1">
        <f t="array" ref="K8966">IFERROR(INDEX(tblClientes[Cliente],INT($J8966/ROWS(tblConsorcios[Produto]))+1),"")</f>
        <v/>
      </c>
      <c r="L8966" t="str" cm="1">
        <f t="array" ref="L8966">IFERROR(INDEX(tblConsorcios[Produto],MOD($J8966,ROWS(tblConsorcios[Produto]))+1),"")</f>
        <v>Imóvel IE450 – 240m</v>
      </c>
      <c r="M8966" s="20" cm="1">
        <f t="array" ref="M8966">IFERROR(INDEX(tblConsorcios[Valor da Carta (R$)],MOD($J8966,ROWS(tblConsorcios[Produto]))+1),"")</f>
        <v>450000</v>
      </c>
      <c r="N8966" s="2" cm="1">
        <f t="array" ref="N8966">IFERROR(INDEX(tblConsorcios[Prazo (meses)],MOD($J8966,ROWS(tblConsorcios[Produto]))+1),"")</f>
        <v>240</v>
      </c>
      <c r="O8966" s="20" cm="1">
        <f t="array" ref="O8966">IFERROR(INDEX(tblConsorcios[Parcela Mensal (R$)],MOD($J8966,ROWS(tblConsorcios[Produto]))+1),"")</f>
        <v>2415</v>
      </c>
      <c r="P8966" s="20" t="str" cm="1">
        <f t="array" ref="P8966">IFERROR(INDEX(tblClientes[Dividendo Mensal (R$)],INT($J8966/ROWS(tblConsorcios[Produto]))+1),"")</f>
        <v/>
      </c>
      <c r="Q8966" s="20" t="str">
        <f t="shared" si="421"/>
        <v/>
      </c>
      <c r="R8966">
        <f t="shared" si="422"/>
        <v>0</v>
      </c>
    </row>
    <row r="8967" spans="10:18" x14ac:dyDescent="0.2">
      <c r="J8967">
        <f t="shared" si="420"/>
        <v>8965</v>
      </c>
      <c r="K8967" t="str" cm="1">
        <f t="array" ref="K8967">IFERROR(INDEX(tblClientes[Cliente],INT($J8967/ROWS(tblConsorcios[Produto]))+1),"")</f>
        <v/>
      </c>
      <c r="L8967" t="str" cm="1">
        <f t="array" ref="L8967">IFERROR(INDEX(tblConsorcios[Produto],MOD($J8967,ROWS(tblConsorcios[Produto]))+1),"")</f>
        <v>Imóvel IE450 – 220m</v>
      </c>
      <c r="M8967" s="20" cm="1">
        <f t="array" ref="M8967">IFERROR(INDEX(tblConsorcios[Valor da Carta (R$)],MOD($J8967,ROWS(tblConsorcios[Produto]))+1),"")</f>
        <v>450000</v>
      </c>
      <c r="N8967" s="2" cm="1">
        <f t="array" ref="N8967">IFERROR(INDEX(tblConsorcios[Prazo (meses)],MOD($J8967,ROWS(tblConsorcios[Produto]))+1),"")</f>
        <v>220</v>
      </c>
      <c r="O8967" s="20" cm="1">
        <f t="array" ref="O8967">IFERROR(INDEX(tblConsorcios[Parcela Mensal (R$)],MOD($J8967,ROWS(tblConsorcios[Produto]))+1),"")</f>
        <v>2614.09</v>
      </c>
      <c r="P8967" s="20" t="str" cm="1">
        <f t="array" ref="P8967">IFERROR(INDEX(tblClientes[Dividendo Mensal (R$)],INT($J8967/ROWS(tblConsorcios[Produto]))+1),"")</f>
        <v/>
      </c>
      <c r="Q8967" s="20" t="str">
        <f t="shared" si="421"/>
        <v/>
      </c>
      <c r="R8967">
        <f t="shared" si="422"/>
        <v>0</v>
      </c>
    </row>
    <row r="8968" spans="10:18" x14ac:dyDescent="0.2">
      <c r="J8968">
        <f t="shared" si="420"/>
        <v>8966</v>
      </c>
      <c r="K8968" t="str" cm="1">
        <f t="array" ref="K8968">IFERROR(INDEX(tblClientes[Cliente],INT($J8968/ROWS(tblConsorcios[Produto]))+1),"")</f>
        <v/>
      </c>
      <c r="L8968" t="str" cm="1">
        <f t="array" ref="L8968">IFERROR(INDEX(tblConsorcios[Produto],MOD($J8968,ROWS(tblConsorcios[Produto]))+1),"")</f>
        <v>Imóvel IE450 – 200m</v>
      </c>
      <c r="M8968" s="20" cm="1">
        <f t="array" ref="M8968">IFERROR(INDEX(tblConsorcios[Valor da Carta (R$)],MOD($J8968,ROWS(tblConsorcios[Produto]))+1),"")</f>
        <v>450000</v>
      </c>
      <c r="N8968" s="2" cm="1">
        <f t="array" ref="N8968">IFERROR(INDEX(tblConsorcios[Prazo (meses)],MOD($J8968,ROWS(tblConsorcios[Produto]))+1),"")</f>
        <v>200</v>
      </c>
      <c r="O8968" s="20" cm="1">
        <f t="array" ref="O8968">IFERROR(INDEX(tblConsorcios[Parcela Mensal (R$)],MOD($J8968,ROWS(tblConsorcios[Produto]))+1),"")</f>
        <v>2853</v>
      </c>
      <c r="P8968" s="20" t="str" cm="1">
        <f t="array" ref="P8968">IFERROR(INDEX(tblClientes[Dividendo Mensal (R$)],INT($J8968/ROWS(tblConsorcios[Produto]))+1),"")</f>
        <v/>
      </c>
      <c r="Q8968" s="20" t="str">
        <f t="shared" si="421"/>
        <v/>
      </c>
      <c r="R8968">
        <f t="shared" si="422"/>
        <v>0</v>
      </c>
    </row>
    <row r="8969" spans="10:18" x14ac:dyDescent="0.2">
      <c r="J8969">
        <f t="shared" si="420"/>
        <v>8967</v>
      </c>
      <c r="K8969" t="str" cm="1">
        <f t="array" ref="K8969">IFERROR(INDEX(tblClientes[Cliente],INT($J8969/ROWS(tblConsorcios[Produto]))+1),"")</f>
        <v/>
      </c>
      <c r="L8969" t="str" cm="1">
        <f t="array" ref="L8969">IFERROR(INDEX(tblConsorcios[Produto],MOD($J8969,ROWS(tblConsorcios[Produto]))+1),"")</f>
        <v>Imóvel IE430 – 240m</v>
      </c>
      <c r="M8969" s="20" cm="1">
        <f t="array" ref="M8969">IFERROR(INDEX(tblConsorcios[Valor da Carta (R$)],MOD($J8969,ROWS(tblConsorcios[Produto]))+1),"")</f>
        <v>430000</v>
      </c>
      <c r="N8969" s="2" cm="1">
        <f t="array" ref="N8969">IFERROR(INDEX(tblConsorcios[Prazo (meses)],MOD($J8969,ROWS(tblConsorcios[Produto]))+1),"")</f>
        <v>240</v>
      </c>
      <c r="O8969" s="20" cm="1">
        <f t="array" ref="O8969">IFERROR(INDEX(tblConsorcios[Parcela Mensal (R$)],MOD($J8969,ROWS(tblConsorcios[Produto]))+1),"")</f>
        <v>2307.67</v>
      </c>
      <c r="P8969" s="20" t="str" cm="1">
        <f t="array" ref="P8969">IFERROR(INDEX(tblClientes[Dividendo Mensal (R$)],INT($J8969/ROWS(tblConsorcios[Produto]))+1),"")</f>
        <v/>
      </c>
      <c r="Q8969" s="20" t="str">
        <f t="shared" si="421"/>
        <v/>
      </c>
      <c r="R8969">
        <f t="shared" si="422"/>
        <v>0</v>
      </c>
    </row>
    <row r="8970" spans="10:18" x14ac:dyDescent="0.2">
      <c r="J8970">
        <f t="shared" si="420"/>
        <v>8968</v>
      </c>
      <c r="K8970" t="str" cm="1">
        <f t="array" ref="K8970">IFERROR(INDEX(tblClientes[Cliente],INT($J8970/ROWS(tblConsorcios[Produto]))+1),"")</f>
        <v/>
      </c>
      <c r="L8970" t="str" cm="1">
        <f t="array" ref="L8970">IFERROR(INDEX(tblConsorcios[Produto],MOD($J8970,ROWS(tblConsorcios[Produto]))+1),"")</f>
        <v>Imóvel IE430 – 220m</v>
      </c>
      <c r="M8970" s="20" cm="1">
        <f t="array" ref="M8970">IFERROR(INDEX(tblConsorcios[Valor da Carta (R$)],MOD($J8970,ROWS(tblConsorcios[Produto]))+1),"")</f>
        <v>430000</v>
      </c>
      <c r="N8970" s="2" cm="1">
        <f t="array" ref="N8970">IFERROR(INDEX(tblConsorcios[Prazo (meses)],MOD($J8970,ROWS(tblConsorcios[Produto]))+1),"")</f>
        <v>220</v>
      </c>
      <c r="O8970" s="20" cm="1">
        <f t="array" ref="O8970">IFERROR(INDEX(tblConsorcios[Parcela Mensal (R$)],MOD($J8970,ROWS(tblConsorcios[Produto]))+1),"")</f>
        <v>2497.91</v>
      </c>
      <c r="P8970" s="20" t="str" cm="1">
        <f t="array" ref="P8970">IFERROR(INDEX(tblClientes[Dividendo Mensal (R$)],INT($J8970/ROWS(tblConsorcios[Produto]))+1),"")</f>
        <v/>
      </c>
      <c r="Q8970" s="20" t="str">
        <f t="shared" si="421"/>
        <v/>
      </c>
      <c r="R8970">
        <f t="shared" si="422"/>
        <v>0</v>
      </c>
    </row>
    <row r="8971" spans="10:18" x14ac:dyDescent="0.2">
      <c r="J8971">
        <f t="shared" si="420"/>
        <v>8969</v>
      </c>
      <c r="K8971" t="str" cm="1">
        <f t="array" ref="K8971">IFERROR(INDEX(tblClientes[Cliente],INT($J8971/ROWS(tblConsorcios[Produto]))+1),"")</f>
        <v/>
      </c>
      <c r="L8971" t="str" cm="1">
        <f t="array" ref="L8971">IFERROR(INDEX(tblConsorcios[Produto],MOD($J8971,ROWS(tblConsorcios[Produto]))+1),"")</f>
        <v>Imóvel IE430 – 200m</v>
      </c>
      <c r="M8971" s="20" cm="1">
        <f t="array" ref="M8971">IFERROR(INDEX(tblConsorcios[Valor da Carta (R$)],MOD($J8971,ROWS(tblConsorcios[Produto]))+1),"")</f>
        <v>430000</v>
      </c>
      <c r="N8971" s="2" cm="1">
        <f t="array" ref="N8971">IFERROR(INDEX(tblConsorcios[Prazo (meses)],MOD($J8971,ROWS(tblConsorcios[Produto]))+1),"")</f>
        <v>200</v>
      </c>
      <c r="O8971" s="20" cm="1">
        <f t="array" ref="O8971">IFERROR(INDEX(tblConsorcios[Parcela Mensal (R$)],MOD($J8971,ROWS(tblConsorcios[Produto]))+1),"")</f>
        <v>2726.2</v>
      </c>
      <c r="P8971" s="20" t="str" cm="1">
        <f t="array" ref="P8971">IFERROR(INDEX(tblClientes[Dividendo Mensal (R$)],INT($J8971/ROWS(tblConsorcios[Produto]))+1),"")</f>
        <v/>
      </c>
      <c r="Q8971" s="20" t="str">
        <f t="shared" si="421"/>
        <v/>
      </c>
      <c r="R8971">
        <f t="shared" si="422"/>
        <v>0</v>
      </c>
    </row>
    <row r="8972" spans="10:18" x14ac:dyDescent="0.2">
      <c r="J8972">
        <f t="shared" si="420"/>
        <v>8970</v>
      </c>
      <c r="K8972" t="str" cm="1">
        <f t="array" ref="K8972">IFERROR(INDEX(tblClientes[Cliente],INT($J8972/ROWS(tblConsorcios[Produto]))+1),"")</f>
        <v/>
      </c>
      <c r="L8972" t="str" cm="1">
        <f t="array" ref="L8972">IFERROR(INDEX(tblConsorcios[Produto],MOD($J8972,ROWS(tblConsorcios[Produto]))+1),"")</f>
        <v>Imóvel IE400 – 240m</v>
      </c>
      <c r="M8972" s="20" cm="1">
        <f t="array" ref="M8972">IFERROR(INDEX(tblConsorcios[Valor da Carta (R$)],MOD($J8972,ROWS(tblConsorcios[Produto]))+1),"")</f>
        <v>400000</v>
      </c>
      <c r="N8972" s="2" cm="1">
        <f t="array" ref="N8972">IFERROR(INDEX(tblConsorcios[Prazo (meses)],MOD($J8972,ROWS(tblConsorcios[Produto]))+1),"")</f>
        <v>240</v>
      </c>
      <c r="O8972" s="20" cm="1">
        <f t="array" ref="O8972">IFERROR(INDEX(tblConsorcios[Parcela Mensal (R$)],MOD($J8972,ROWS(tblConsorcios[Produto]))+1),"")</f>
        <v>2146.67</v>
      </c>
      <c r="P8972" s="20" t="str" cm="1">
        <f t="array" ref="P8972">IFERROR(INDEX(tblClientes[Dividendo Mensal (R$)],INT($J8972/ROWS(tblConsorcios[Produto]))+1),"")</f>
        <v/>
      </c>
      <c r="Q8972" s="20" t="str">
        <f t="shared" si="421"/>
        <v/>
      </c>
      <c r="R8972">
        <f t="shared" si="422"/>
        <v>0</v>
      </c>
    </row>
    <row r="8973" spans="10:18" x14ac:dyDescent="0.2">
      <c r="J8973">
        <f t="shared" si="420"/>
        <v>8971</v>
      </c>
      <c r="K8973" t="str" cm="1">
        <f t="array" ref="K8973">IFERROR(INDEX(tblClientes[Cliente],INT($J8973/ROWS(tblConsorcios[Produto]))+1),"")</f>
        <v/>
      </c>
      <c r="L8973" t="str" cm="1">
        <f t="array" ref="L8973">IFERROR(INDEX(tblConsorcios[Produto],MOD($J8973,ROWS(tblConsorcios[Produto]))+1),"")</f>
        <v>Imóvel IE400 – 220m</v>
      </c>
      <c r="M8973" s="20" cm="1">
        <f t="array" ref="M8973">IFERROR(INDEX(tblConsorcios[Valor da Carta (R$)],MOD($J8973,ROWS(tblConsorcios[Produto]))+1),"")</f>
        <v>400000</v>
      </c>
      <c r="N8973" s="2" cm="1">
        <f t="array" ref="N8973">IFERROR(INDEX(tblConsorcios[Prazo (meses)],MOD($J8973,ROWS(tblConsorcios[Produto]))+1),"")</f>
        <v>220</v>
      </c>
      <c r="O8973" s="20" cm="1">
        <f t="array" ref="O8973">IFERROR(INDEX(tblConsorcios[Parcela Mensal (R$)],MOD($J8973,ROWS(tblConsorcios[Produto]))+1),"")</f>
        <v>2323.64</v>
      </c>
      <c r="P8973" s="20" t="str" cm="1">
        <f t="array" ref="P8973">IFERROR(INDEX(tblClientes[Dividendo Mensal (R$)],INT($J8973/ROWS(tblConsorcios[Produto]))+1),"")</f>
        <v/>
      </c>
      <c r="Q8973" s="20" t="str">
        <f t="shared" si="421"/>
        <v/>
      </c>
      <c r="R8973">
        <f t="shared" si="422"/>
        <v>0</v>
      </c>
    </row>
    <row r="8974" spans="10:18" x14ac:dyDescent="0.2">
      <c r="J8974">
        <f t="shared" si="420"/>
        <v>8972</v>
      </c>
      <c r="K8974" t="str" cm="1">
        <f t="array" ref="K8974">IFERROR(INDEX(tblClientes[Cliente],INT($J8974/ROWS(tblConsorcios[Produto]))+1),"")</f>
        <v/>
      </c>
      <c r="L8974" t="str" cm="1">
        <f t="array" ref="L8974">IFERROR(INDEX(tblConsorcios[Produto],MOD($J8974,ROWS(tblConsorcios[Produto]))+1),"")</f>
        <v>Imóvel IE400 – 200m</v>
      </c>
      <c r="M8974" s="20" cm="1">
        <f t="array" ref="M8974">IFERROR(INDEX(tblConsorcios[Valor da Carta (R$)],MOD($J8974,ROWS(tblConsorcios[Produto]))+1),"")</f>
        <v>400000</v>
      </c>
      <c r="N8974" s="2" cm="1">
        <f t="array" ref="N8974">IFERROR(INDEX(tblConsorcios[Prazo (meses)],MOD($J8974,ROWS(tblConsorcios[Produto]))+1),"")</f>
        <v>200</v>
      </c>
      <c r="O8974" s="20" cm="1">
        <f t="array" ref="O8974">IFERROR(INDEX(tblConsorcios[Parcela Mensal (R$)],MOD($J8974,ROWS(tblConsorcios[Produto]))+1),"")</f>
        <v>2536</v>
      </c>
      <c r="P8974" s="20" t="str" cm="1">
        <f t="array" ref="P8974">IFERROR(INDEX(tblClientes[Dividendo Mensal (R$)],INT($J8974/ROWS(tblConsorcios[Produto]))+1),"")</f>
        <v/>
      </c>
      <c r="Q8974" s="20" t="str">
        <f t="shared" si="421"/>
        <v/>
      </c>
      <c r="R8974">
        <f t="shared" si="422"/>
        <v>0</v>
      </c>
    </row>
    <row r="8975" spans="10:18" x14ac:dyDescent="0.2">
      <c r="J8975">
        <f t="shared" si="420"/>
        <v>8973</v>
      </c>
      <c r="K8975" t="str" cm="1">
        <f t="array" ref="K8975">IFERROR(INDEX(tblClientes[Cliente],INT($J8975/ROWS(tblConsorcios[Produto]))+1),"")</f>
        <v/>
      </c>
      <c r="L8975" t="str" cm="1">
        <f t="array" ref="L8975">IFERROR(INDEX(tblConsorcios[Produto],MOD($J8975,ROWS(tblConsorcios[Produto]))+1),"")</f>
        <v>Imóvel IE380 – 240m</v>
      </c>
      <c r="M8975" s="20" cm="1">
        <f t="array" ref="M8975">IFERROR(INDEX(tblConsorcios[Valor da Carta (R$)],MOD($J8975,ROWS(tblConsorcios[Produto]))+1),"")</f>
        <v>380000</v>
      </c>
      <c r="N8975" s="2" cm="1">
        <f t="array" ref="N8975">IFERROR(INDEX(tblConsorcios[Prazo (meses)],MOD($J8975,ROWS(tblConsorcios[Produto]))+1),"")</f>
        <v>240</v>
      </c>
      <c r="O8975" s="20" cm="1">
        <f t="array" ref="O8975">IFERROR(INDEX(tblConsorcios[Parcela Mensal (R$)],MOD($J8975,ROWS(tblConsorcios[Produto]))+1),"")</f>
        <v>2039.33</v>
      </c>
      <c r="P8975" s="20" t="str" cm="1">
        <f t="array" ref="P8975">IFERROR(INDEX(tblClientes[Dividendo Mensal (R$)],INT($J8975/ROWS(tblConsorcios[Produto]))+1),"")</f>
        <v/>
      </c>
      <c r="Q8975" s="20" t="str">
        <f t="shared" si="421"/>
        <v/>
      </c>
      <c r="R8975">
        <f t="shared" si="422"/>
        <v>0</v>
      </c>
    </row>
    <row r="8976" spans="10:18" x14ac:dyDescent="0.2">
      <c r="J8976">
        <f t="shared" si="420"/>
        <v>8974</v>
      </c>
      <c r="K8976" t="str" cm="1">
        <f t="array" ref="K8976">IFERROR(INDEX(tblClientes[Cliente],INT($J8976/ROWS(tblConsorcios[Produto]))+1),"")</f>
        <v/>
      </c>
      <c r="L8976" t="str" cm="1">
        <f t="array" ref="L8976">IFERROR(INDEX(tblConsorcios[Produto],MOD($J8976,ROWS(tblConsorcios[Produto]))+1),"")</f>
        <v>Imóvel IE380 – 220m</v>
      </c>
      <c r="M8976" s="20" cm="1">
        <f t="array" ref="M8976">IFERROR(INDEX(tblConsorcios[Valor da Carta (R$)],MOD($J8976,ROWS(tblConsorcios[Produto]))+1),"")</f>
        <v>380000</v>
      </c>
      <c r="N8976" s="2" cm="1">
        <f t="array" ref="N8976">IFERROR(INDEX(tblConsorcios[Prazo (meses)],MOD($J8976,ROWS(tblConsorcios[Produto]))+1),"")</f>
        <v>220</v>
      </c>
      <c r="O8976" s="20" cm="1">
        <f t="array" ref="O8976">IFERROR(INDEX(tblConsorcios[Parcela Mensal (R$)],MOD($J8976,ROWS(tblConsorcios[Produto]))+1),"")</f>
        <v>2207.4499999999998</v>
      </c>
      <c r="P8976" s="20" t="str" cm="1">
        <f t="array" ref="P8976">IFERROR(INDEX(tblClientes[Dividendo Mensal (R$)],INT($J8976/ROWS(tblConsorcios[Produto]))+1),"")</f>
        <v/>
      </c>
      <c r="Q8976" s="20" t="str">
        <f t="shared" si="421"/>
        <v/>
      </c>
      <c r="R8976">
        <f t="shared" si="422"/>
        <v>0</v>
      </c>
    </row>
    <row r="8977" spans="10:18" x14ac:dyDescent="0.2">
      <c r="J8977">
        <f t="shared" si="420"/>
        <v>8975</v>
      </c>
      <c r="K8977" t="str" cm="1">
        <f t="array" ref="K8977">IFERROR(INDEX(tblClientes[Cliente],INT($J8977/ROWS(tblConsorcios[Produto]))+1),"")</f>
        <v/>
      </c>
      <c r="L8977" t="str" cm="1">
        <f t="array" ref="L8977">IFERROR(INDEX(tblConsorcios[Produto],MOD($J8977,ROWS(tblConsorcios[Produto]))+1),"")</f>
        <v>Imóvel IE380 – 200m</v>
      </c>
      <c r="M8977" s="20" cm="1">
        <f t="array" ref="M8977">IFERROR(INDEX(tblConsorcios[Valor da Carta (R$)],MOD($J8977,ROWS(tblConsorcios[Produto]))+1),"")</f>
        <v>380000</v>
      </c>
      <c r="N8977" s="2" cm="1">
        <f t="array" ref="N8977">IFERROR(INDEX(tblConsorcios[Prazo (meses)],MOD($J8977,ROWS(tblConsorcios[Produto]))+1),"")</f>
        <v>200</v>
      </c>
      <c r="O8977" s="20" cm="1">
        <f t="array" ref="O8977">IFERROR(INDEX(tblConsorcios[Parcela Mensal (R$)],MOD($J8977,ROWS(tblConsorcios[Produto]))+1),"")</f>
        <v>2409.1999999999998</v>
      </c>
      <c r="P8977" s="20" t="str" cm="1">
        <f t="array" ref="P8977">IFERROR(INDEX(tblClientes[Dividendo Mensal (R$)],INT($J8977/ROWS(tblConsorcios[Produto]))+1),"")</f>
        <v/>
      </c>
      <c r="Q8977" s="20" t="str">
        <f t="shared" si="421"/>
        <v/>
      </c>
      <c r="R8977">
        <f t="shared" si="422"/>
        <v>0</v>
      </c>
    </row>
    <row r="8978" spans="10:18" x14ac:dyDescent="0.2">
      <c r="J8978">
        <f t="shared" si="420"/>
        <v>8976</v>
      </c>
      <c r="K8978" t="str" cm="1">
        <f t="array" ref="K8978">IFERROR(INDEX(tblClientes[Cliente],INT($J8978/ROWS(tblConsorcios[Produto]))+1),"")</f>
        <v/>
      </c>
      <c r="L8978" t="str" cm="1">
        <f t="array" ref="L8978">IFERROR(INDEX(tblConsorcios[Produto],MOD($J8978,ROWS(tblConsorcios[Produto]))+1),"")</f>
        <v>Imóvel IE350 – 240m</v>
      </c>
      <c r="M8978" s="20" cm="1">
        <f t="array" ref="M8978">IFERROR(INDEX(tblConsorcios[Valor da Carta (R$)],MOD($J8978,ROWS(tblConsorcios[Produto]))+1),"")</f>
        <v>350000</v>
      </c>
      <c r="N8978" s="2" cm="1">
        <f t="array" ref="N8978">IFERROR(INDEX(tblConsorcios[Prazo (meses)],MOD($J8978,ROWS(tblConsorcios[Produto]))+1),"")</f>
        <v>240</v>
      </c>
      <c r="O8978" s="20" cm="1">
        <f t="array" ref="O8978">IFERROR(INDEX(tblConsorcios[Parcela Mensal (R$)],MOD($J8978,ROWS(tblConsorcios[Produto]))+1),"")</f>
        <v>1878.33</v>
      </c>
      <c r="P8978" s="20" t="str" cm="1">
        <f t="array" ref="P8978">IFERROR(INDEX(tblClientes[Dividendo Mensal (R$)],INT($J8978/ROWS(tblConsorcios[Produto]))+1),"")</f>
        <v/>
      </c>
      <c r="Q8978" s="20" t="str">
        <f t="shared" si="421"/>
        <v/>
      </c>
      <c r="R8978">
        <f t="shared" si="422"/>
        <v>0</v>
      </c>
    </row>
    <row r="8979" spans="10:18" x14ac:dyDescent="0.2">
      <c r="J8979">
        <f t="shared" si="420"/>
        <v>8977</v>
      </c>
      <c r="K8979" t="str" cm="1">
        <f t="array" ref="K8979">IFERROR(INDEX(tblClientes[Cliente],INT($J8979/ROWS(tblConsorcios[Produto]))+1),"")</f>
        <v/>
      </c>
      <c r="L8979" t="str" cm="1">
        <f t="array" ref="L8979">IFERROR(INDEX(tblConsorcios[Produto],MOD($J8979,ROWS(tblConsorcios[Produto]))+1),"")</f>
        <v>Imóvel IE350 – 220m</v>
      </c>
      <c r="M8979" s="20" cm="1">
        <f t="array" ref="M8979">IFERROR(INDEX(tblConsorcios[Valor da Carta (R$)],MOD($J8979,ROWS(tblConsorcios[Produto]))+1),"")</f>
        <v>350000</v>
      </c>
      <c r="N8979" s="2" cm="1">
        <f t="array" ref="N8979">IFERROR(INDEX(tblConsorcios[Prazo (meses)],MOD($J8979,ROWS(tblConsorcios[Produto]))+1),"")</f>
        <v>220</v>
      </c>
      <c r="O8979" s="20" cm="1">
        <f t="array" ref="O8979">IFERROR(INDEX(tblConsorcios[Parcela Mensal (R$)],MOD($J8979,ROWS(tblConsorcios[Produto]))+1),"")</f>
        <v>2033.18</v>
      </c>
      <c r="P8979" s="20" t="str" cm="1">
        <f t="array" ref="P8979">IFERROR(INDEX(tblClientes[Dividendo Mensal (R$)],INT($J8979/ROWS(tblConsorcios[Produto]))+1),"")</f>
        <v/>
      </c>
      <c r="Q8979" s="20" t="str">
        <f t="shared" si="421"/>
        <v/>
      </c>
      <c r="R8979">
        <f t="shared" si="422"/>
        <v>0</v>
      </c>
    </row>
    <row r="8980" spans="10:18" x14ac:dyDescent="0.2">
      <c r="J8980">
        <f t="shared" si="420"/>
        <v>8978</v>
      </c>
      <c r="K8980" t="str" cm="1">
        <f t="array" ref="K8980">IFERROR(INDEX(tblClientes[Cliente],INT($J8980/ROWS(tblConsorcios[Produto]))+1),"")</f>
        <v/>
      </c>
      <c r="L8980" t="str" cm="1">
        <f t="array" ref="L8980">IFERROR(INDEX(tblConsorcios[Produto],MOD($J8980,ROWS(tblConsorcios[Produto]))+1),"")</f>
        <v>Imóvel IE350 – 200m</v>
      </c>
      <c r="M8980" s="20" cm="1">
        <f t="array" ref="M8980">IFERROR(INDEX(tblConsorcios[Valor da Carta (R$)],MOD($J8980,ROWS(tblConsorcios[Produto]))+1),"")</f>
        <v>350000</v>
      </c>
      <c r="N8980" s="2" cm="1">
        <f t="array" ref="N8980">IFERROR(INDEX(tblConsorcios[Prazo (meses)],MOD($J8980,ROWS(tblConsorcios[Produto]))+1),"")</f>
        <v>200</v>
      </c>
      <c r="O8980" s="20" cm="1">
        <f t="array" ref="O8980">IFERROR(INDEX(tblConsorcios[Parcela Mensal (R$)],MOD($J8980,ROWS(tblConsorcios[Produto]))+1),"")</f>
        <v>2219</v>
      </c>
      <c r="P8980" s="20" t="str" cm="1">
        <f t="array" ref="P8980">IFERROR(INDEX(tblClientes[Dividendo Mensal (R$)],INT($J8980/ROWS(tblConsorcios[Produto]))+1),"")</f>
        <v/>
      </c>
      <c r="Q8980" s="20" t="str">
        <f t="shared" si="421"/>
        <v/>
      </c>
      <c r="R8980">
        <f t="shared" si="422"/>
        <v>0</v>
      </c>
    </row>
    <row r="8981" spans="10:18" x14ac:dyDescent="0.2">
      <c r="J8981">
        <f t="shared" si="420"/>
        <v>8979</v>
      </c>
      <c r="K8981" t="str" cm="1">
        <f t="array" ref="K8981">IFERROR(INDEX(tblClientes[Cliente],INT($J8981/ROWS(tblConsorcios[Produto]))+1),"")</f>
        <v/>
      </c>
      <c r="L8981" t="str" cm="1">
        <f t="array" ref="L8981">IFERROR(INDEX(tblConsorcios[Produto],MOD($J8981,ROWS(tblConsorcios[Produto]))+1),"")</f>
        <v>Imóvel IE330 – 240m</v>
      </c>
      <c r="M8981" s="20" cm="1">
        <f t="array" ref="M8981">IFERROR(INDEX(tblConsorcios[Valor da Carta (R$)],MOD($J8981,ROWS(tblConsorcios[Produto]))+1),"")</f>
        <v>330000</v>
      </c>
      <c r="N8981" s="2" cm="1">
        <f t="array" ref="N8981">IFERROR(INDEX(tblConsorcios[Prazo (meses)],MOD($J8981,ROWS(tblConsorcios[Produto]))+1),"")</f>
        <v>240</v>
      </c>
      <c r="O8981" s="20" cm="1">
        <f t="array" ref="O8981">IFERROR(INDEX(tblConsorcios[Parcela Mensal (R$)],MOD($J8981,ROWS(tblConsorcios[Produto]))+1),"")</f>
        <v>1771</v>
      </c>
      <c r="P8981" s="20" t="str" cm="1">
        <f t="array" ref="P8981">IFERROR(INDEX(tblClientes[Dividendo Mensal (R$)],INT($J8981/ROWS(tblConsorcios[Produto]))+1),"")</f>
        <v/>
      </c>
      <c r="Q8981" s="20" t="str">
        <f t="shared" si="421"/>
        <v/>
      </c>
      <c r="R8981">
        <f t="shared" si="422"/>
        <v>0</v>
      </c>
    </row>
    <row r="8982" spans="10:18" x14ac:dyDescent="0.2">
      <c r="J8982">
        <f t="shared" si="420"/>
        <v>8980</v>
      </c>
      <c r="K8982" t="str" cm="1">
        <f t="array" ref="K8982">IFERROR(INDEX(tblClientes[Cliente],INT($J8982/ROWS(tblConsorcios[Produto]))+1),"")</f>
        <v/>
      </c>
      <c r="L8982" t="str" cm="1">
        <f t="array" ref="L8982">IFERROR(INDEX(tblConsorcios[Produto],MOD($J8982,ROWS(tblConsorcios[Produto]))+1),"")</f>
        <v>Imóvel IE330 – 220m</v>
      </c>
      <c r="M8982" s="20" cm="1">
        <f t="array" ref="M8982">IFERROR(INDEX(tblConsorcios[Valor da Carta (R$)],MOD($J8982,ROWS(tblConsorcios[Produto]))+1),"")</f>
        <v>330000</v>
      </c>
      <c r="N8982" s="2" cm="1">
        <f t="array" ref="N8982">IFERROR(INDEX(tblConsorcios[Prazo (meses)],MOD($J8982,ROWS(tblConsorcios[Produto]))+1),"")</f>
        <v>220</v>
      </c>
      <c r="O8982" s="20" cm="1">
        <f t="array" ref="O8982">IFERROR(INDEX(tblConsorcios[Parcela Mensal (R$)],MOD($J8982,ROWS(tblConsorcios[Produto]))+1),"")</f>
        <v>1917</v>
      </c>
      <c r="P8982" s="20" t="str" cm="1">
        <f t="array" ref="P8982">IFERROR(INDEX(tblClientes[Dividendo Mensal (R$)],INT($J8982/ROWS(tblConsorcios[Produto]))+1),"")</f>
        <v/>
      </c>
      <c r="Q8982" s="20" t="str">
        <f t="shared" si="421"/>
        <v/>
      </c>
      <c r="R8982">
        <f t="shared" si="422"/>
        <v>0</v>
      </c>
    </row>
    <row r="8983" spans="10:18" x14ac:dyDescent="0.2">
      <c r="J8983">
        <f t="shared" si="420"/>
        <v>8981</v>
      </c>
      <c r="K8983" t="str" cm="1">
        <f t="array" ref="K8983">IFERROR(INDEX(tblClientes[Cliente],INT($J8983/ROWS(tblConsorcios[Produto]))+1),"")</f>
        <v/>
      </c>
      <c r="L8983" t="str" cm="1">
        <f t="array" ref="L8983">IFERROR(INDEX(tblConsorcios[Produto],MOD($J8983,ROWS(tblConsorcios[Produto]))+1),"")</f>
        <v>Imóvel IE330 – 200m</v>
      </c>
      <c r="M8983" s="20" cm="1">
        <f t="array" ref="M8983">IFERROR(INDEX(tblConsorcios[Valor da Carta (R$)],MOD($J8983,ROWS(tblConsorcios[Produto]))+1),"")</f>
        <v>330000</v>
      </c>
      <c r="N8983" s="2" cm="1">
        <f t="array" ref="N8983">IFERROR(INDEX(tblConsorcios[Prazo (meses)],MOD($J8983,ROWS(tblConsorcios[Produto]))+1),"")</f>
        <v>200</v>
      </c>
      <c r="O8983" s="20" cm="1">
        <f t="array" ref="O8983">IFERROR(INDEX(tblConsorcios[Parcela Mensal (R$)],MOD($J8983,ROWS(tblConsorcios[Produto]))+1),"")</f>
        <v>2092.1999999999998</v>
      </c>
      <c r="P8983" s="20" t="str" cm="1">
        <f t="array" ref="P8983">IFERROR(INDEX(tblClientes[Dividendo Mensal (R$)],INT($J8983/ROWS(tblConsorcios[Produto]))+1),"")</f>
        <v/>
      </c>
      <c r="Q8983" s="20" t="str">
        <f t="shared" si="421"/>
        <v/>
      </c>
      <c r="R8983">
        <f t="shared" si="422"/>
        <v>0</v>
      </c>
    </row>
    <row r="8984" spans="10:18" x14ac:dyDescent="0.2">
      <c r="J8984">
        <f t="shared" si="420"/>
        <v>8982</v>
      </c>
      <c r="K8984" t="str" cm="1">
        <f t="array" ref="K8984">IFERROR(INDEX(tblClientes[Cliente],INT($J8984/ROWS(tblConsorcios[Produto]))+1),"")</f>
        <v/>
      </c>
      <c r="L8984" t="str" cm="1">
        <f t="array" ref="L8984">IFERROR(INDEX(tblConsorcios[Produto],MOD($J8984,ROWS(tblConsorcios[Produto]))+1),"")</f>
        <v>Imóvel IE300 – 240m</v>
      </c>
      <c r="M8984" s="20" cm="1">
        <f t="array" ref="M8984">IFERROR(INDEX(tblConsorcios[Valor da Carta (R$)],MOD($J8984,ROWS(tblConsorcios[Produto]))+1),"")</f>
        <v>300000</v>
      </c>
      <c r="N8984" s="2" cm="1">
        <f t="array" ref="N8984">IFERROR(INDEX(tblConsorcios[Prazo (meses)],MOD($J8984,ROWS(tblConsorcios[Produto]))+1),"")</f>
        <v>240</v>
      </c>
      <c r="O8984" s="20" cm="1">
        <f t="array" ref="O8984">IFERROR(INDEX(tblConsorcios[Parcela Mensal (R$)],MOD($J8984,ROWS(tblConsorcios[Produto]))+1),"")</f>
        <v>1610</v>
      </c>
      <c r="P8984" s="20" t="str" cm="1">
        <f t="array" ref="P8984">IFERROR(INDEX(tblClientes[Dividendo Mensal (R$)],INT($J8984/ROWS(tblConsorcios[Produto]))+1),"")</f>
        <v/>
      </c>
      <c r="Q8984" s="20" t="str">
        <f t="shared" si="421"/>
        <v/>
      </c>
      <c r="R8984">
        <f t="shared" si="422"/>
        <v>0</v>
      </c>
    </row>
    <row r="8985" spans="10:18" x14ac:dyDescent="0.2">
      <c r="J8985">
        <f t="shared" si="420"/>
        <v>8983</v>
      </c>
      <c r="K8985" t="str" cm="1">
        <f t="array" ref="K8985">IFERROR(INDEX(tblClientes[Cliente],INT($J8985/ROWS(tblConsorcios[Produto]))+1),"")</f>
        <v/>
      </c>
      <c r="L8985" t="str" cm="1">
        <f t="array" ref="L8985">IFERROR(INDEX(tblConsorcios[Produto],MOD($J8985,ROWS(tblConsorcios[Produto]))+1),"")</f>
        <v>Imóvel IE300 – 220m</v>
      </c>
      <c r="M8985" s="20" cm="1">
        <f t="array" ref="M8985">IFERROR(INDEX(tblConsorcios[Valor da Carta (R$)],MOD($J8985,ROWS(tblConsorcios[Produto]))+1),"")</f>
        <v>300000</v>
      </c>
      <c r="N8985" s="2" cm="1">
        <f t="array" ref="N8985">IFERROR(INDEX(tblConsorcios[Prazo (meses)],MOD($J8985,ROWS(tblConsorcios[Produto]))+1),"")</f>
        <v>220</v>
      </c>
      <c r="O8985" s="20" cm="1">
        <f t="array" ref="O8985">IFERROR(INDEX(tblConsorcios[Parcela Mensal (R$)],MOD($J8985,ROWS(tblConsorcios[Produto]))+1),"")</f>
        <v>1742.73</v>
      </c>
      <c r="P8985" s="20" t="str" cm="1">
        <f t="array" ref="P8985">IFERROR(INDEX(tblClientes[Dividendo Mensal (R$)],INT($J8985/ROWS(tblConsorcios[Produto]))+1),"")</f>
        <v/>
      </c>
      <c r="Q8985" s="20" t="str">
        <f t="shared" si="421"/>
        <v/>
      </c>
      <c r="R8985">
        <f t="shared" si="422"/>
        <v>0</v>
      </c>
    </row>
    <row r="8986" spans="10:18" x14ac:dyDescent="0.2">
      <c r="J8986">
        <f t="shared" si="420"/>
        <v>8984</v>
      </c>
      <c r="K8986" t="str" cm="1">
        <f t="array" ref="K8986">IFERROR(INDEX(tblClientes[Cliente],INT($J8986/ROWS(tblConsorcios[Produto]))+1),"")</f>
        <v/>
      </c>
      <c r="L8986" t="str" cm="1">
        <f t="array" ref="L8986">IFERROR(INDEX(tblConsorcios[Produto],MOD($J8986,ROWS(tblConsorcios[Produto]))+1),"")</f>
        <v>Imóvel IE300 – 200m</v>
      </c>
      <c r="M8986" s="20" cm="1">
        <f t="array" ref="M8986">IFERROR(INDEX(tblConsorcios[Valor da Carta (R$)],MOD($J8986,ROWS(tblConsorcios[Produto]))+1),"")</f>
        <v>300000</v>
      </c>
      <c r="N8986" s="2" cm="1">
        <f t="array" ref="N8986">IFERROR(INDEX(tblConsorcios[Prazo (meses)],MOD($J8986,ROWS(tblConsorcios[Produto]))+1),"")</f>
        <v>200</v>
      </c>
      <c r="O8986" s="20" cm="1">
        <f t="array" ref="O8986">IFERROR(INDEX(tblConsorcios[Parcela Mensal (R$)],MOD($J8986,ROWS(tblConsorcios[Produto]))+1),"")</f>
        <v>1902</v>
      </c>
      <c r="P8986" s="20" t="str" cm="1">
        <f t="array" ref="P8986">IFERROR(INDEX(tblClientes[Dividendo Mensal (R$)],INT($J8986/ROWS(tblConsorcios[Produto]))+1),"")</f>
        <v/>
      </c>
      <c r="Q8986" s="20" t="str">
        <f t="shared" si="421"/>
        <v/>
      </c>
      <c r="R8986">
        <f t="shared" si="422"/>
        <v>0</v>
      </c>
    </row>
    <row r="8987" spans="10:18" x14ac:dyDescent="0.2">
      <c r="J8987">
        <f t="shared" si="420"/>
        <v>8985</v>
      </c>
      <c r="K8987" t="str" cm="1">
        <f t="array" ref="K8987">IFERROR(INDEX(tblClientes[Cliente],INT($J8987/ROWS(tblConsorcios[Produto]))+1),"")</f>
        <v/>
      </c>
      <c r="L8987" t="str" cm="1">
        <f t="array" ref="L8987">IFERROR(INDEX(tblConsorcios[Produto],MOD($J8987,ROWS(tblConsorcios[Produto]))+1),"")</f>
        <v>Imóvel IE240 – 240m</v>
      </c>
      <c r="M8987" s="20" cm="1">
        <f t="array" ref="M8987">IFERROR(INDEX(tblConsorcios[Valor da Carta (R$)],MOD($J8987,ROWS(tblConsorcios[Produto]))+1),"")</f>
        <v>240000</v>
      </c>
      <c r="N8987" s="2" cm="1">
        <f t="array" ref="N8987">IFERROR(INDEX(tblConsorcios[Prazo (meses)],MOD($J8987,ROWS(tblConsorcios[Produto]))+1),"")</f>
        <v>240</v>
      </c>
      <c r="O8987" s="20" cm="1">
        <f t="array" ref="O8987">IFERROR(INDEX(tblConsorcios[Parcela Mensal (R$)],MOD($J8987,ROWS(tblConsorcios[Produto]))+1),"")</f>
        <v>1288</v>
      </c>
      <c r="P8987" s="20" t="str" cm="1">
        <f t="array" ref="P8987">IFERROR(INDEX(tblClientes[Dividendo Mensal (R$)],INT($J8987/ROWS(tblConsorcios[Produto]))+1),"")</f>
        <v/>
      </c>
      <c r="Q8987" s="20" t="str">
        <f t="shared" si="421"/>
        <v/>
      </c>
      <c r="R8987">
        <f t="shared" si="422"/>
        <v>0</v>
      </c>
    </row>
    <row r="8988" spans="10:18" x14ac:dyDescent="0.2">
      <c r="J8988">
        <f t="shared" si="420"/>
        <v>8986</v>
      </c>
      <c r="K8988" t="str" cm="1">
        <f t="array" ref="K8988">IFERROR(INDEX(tblClientes[Cliente],INT($J8988/ROWS(tblConsorcios[Produto]))+1),"")</f>
        <v/>
      </c>
      <c r="L8988" t="str" cm="1">
        <f t="array" ref="L8988">IFERROR(INDEX(tblConsorcios[Produto],MOD($J8988,ROWS(tblConsorcios[Produto]))+1),"")</f>
        <v>Imóvel IE240 – 220m</v>
      </c>
      <c r="M8988" s="20" cm="1">
        <f t="array" ref="M8988">IFERROR(INDEX(tblConsorcios[Valor da Carta (R$)],MOD($J8988,ROWS(tblConsorcios[Produto]))+1),"")</f>
        <v>240000</v>
      </c>
      <c r="N8988" s="2" cm="1">
        <f t="array" ref="N8988">IFERROR(INDEX(tblConsorcios[Prazo (meses)],MOD($J8988,ROWS(tblConsorcios[Produto]))+1),"")</f>
        <v>220</v>
      </c>
      <c r="O8988" s="20" cm="1">
        <f t="array" ref="O8988">IFERROR(INDEX(tblConsorcios[Parcela Mensal (R$)],MOD($J8988,ROWS(tblConsorcios[Produto]))+1),"")</f>
        <v>1394.18</v>
      </c>
      <c r="P8988" s="20" t="str" cm="1">
        <f t="array" ref="P8988">IFERROR(INDEX(tblClientes[Dividendo Mensal (R$)],INT($J8988/ROWS(tblConsorcios[Produto]))+1),"")</f>
        <v/>
      </c>
      <c r="Q8988" s="20" t="str">
        <f t="shared" si="421"/>
        <v/>
      </c>
      <c r="R8988">
        <f t="shared" si="422"/>
        <v>0</v>
      </c>
    </row>
    <row r="8989" spans="10:18" x14ac:dyDescent="0.2">
      <c r="J8989">
        <f t="shared" si="420"/>
        <v>8987</v>
      </c>
      <c r="K8989" t="str" cm="1">
        <f t="array" ref="K8989">IFERROR(INDEX(tblClientes[Cliente],INT($J8989/ROWS(tblConsorcios[Produto]))+1),"")</f>
        <v/>
      </c>
      <c r="L8989" t="str" cm="1">
        <f t="array" ref="L8989">IFERROR(INDEX(tblConsorcios[Produto],MOD($J8989,ROWS(tblConsorcios[Produto]))+1),"")</f>
        <v>Imóvel IE240 – 200m</v>
      </c>
      <c r="M8989" s="20" cm="1">
        <f t="array" ref="M8989">IFERROR(INDEX(tblConsorcios[Valor da Carta (R$)],MOD($J8989,ROWS(tblConsorcios[Produto]))+1),"")</f>
        <v>240000</v>
      </c>
      <c r="N8989" s="2" cm="1">
        <f t="array" ref="N8989">IFERROR(INDEX(tblConsorcios[Prazo (meses)],MOD($J8989,ROWS(tblConsorcios[Produto]))+1),"")</f>
        <v>200</v>
      </c>
      <c r="O8989" s="20" cm="1">
        <f t="array" ref="O8989">IFERROR(INDEX(tblConsorcios[Parcela Mensal (R$)],MOD($J8989,ROWS(tblConsorcios[Produto]))+1),"")</f>
        <v>1521.6</v>
      </c>
      <c r="P8989" s="20" t="str" cm="1">
        <f t="array" ref="P8989">IFERROR(INDEX(tblClientes[Dividendo Mensal (R$)],INT($J8989/ROWS(tblConsorcios[Produto]))+1),"")</f>
        <v/>
      </c>
      <c r="Q8989" s="20" t="str">
        <f t="shared" si="421"/>
        <v/>
      </c>
      <c r="R8989">
        <f t="shared" si="422"/>
        <v>0</v>
      </c>
    </row>
    <row r="8990" spans="10:18" x14ac:dyDescent="0.2">
      <c r="J8990">
        <f t="shared" si="420"/>
        <v>8988</v>
      </c>
      <c r="K8990" t="str" cm="1">
        <f t="array" ref="K8990">IFERROR(INDEX(tblClientes[Cliente],INT($J8990/ROWS(tblConsorcios[Produto]))+1),"")</f>
        <v/>
      </c>
      <c r="L8990" t="str" cm="1">
        <f t="array" ref="L8990">IFERROR(INDEX(tblConsorcios[Produto],MOD($J8990,ROWS(tblConsorcios[Produto]))+1),"")</f>
        <v>Imóvel IE230 – 240m</v>
      </c>
      <c r="M8990" s="20" cm="1">
        <f t="array" ref="M8990">IFERROR(INDEX(tblConsorcios[Valor da Carta (R$)],MOD($J8990,ROWS(tblConsorcios[Produto]))+1),"")</f>
        <v>230000</v>
      </c>
      <c r="N8990" s="2" cm="1">
        <f t="array" ref="N8990">IFERROR(INDEX(tblConsorcios[Prazo (meses)],MOD($J8990,ROWS(tblConsorcios[Produto]))+1),"")</f>
        <v>240</v>
      </c>
      <c r="O8990" s="20" cm="1">
        <f t="array" ref="O8990">IFERROR(INDEX(tblConsorcios[Parcela Mensal (R$)],MOD($J8990,ROWS(tblConsorcios[Produto]))+1),"")</f>
        <v>1234.33</v>
      </c>
      <c r="P8990" s="20" t="str" cm="1">
        <f t="array" ref="P8990">IFERROR(INDEX(tblClientes[Dividendo Mensal (R$)],INT($J8990/ROWS(tblConsorcios[Produto]))+1),"")</f>
        <v/>
      </c>
      <c r="Q8990" s="20" t="str">
        <f t="shared" si="421"/>
        <v/>
      </c>
      <c r="R8990">
        <f t="shared" si="422"/>
        <v>0</v>
      </c>
    </row>
    <row r="8991" spans="10:18" x14ac:dyDescent="0.2">
      <c r="J8991">
        <f t="shared" si="420"/>
        <v>8989</v>
      </c>
      <c r="K8991" t="str" cm="1">
        <f t="array" ref="K8991">IFERROR(INDEX(tblClientes[Cliente],INT($J8991/ROWS(tblConsorcios[Produto]))+1),"")</f>
        <v/>
      </c>
      <c r="L8991" t="str" cm="1">
        <f t="array" ref="L8991">IFERROR(INDEX(tblConsorcios[Produto],MOD($J8991,ROWS(tblConsorcios[Produto]))+1),"")</f>
        <v>Imóvel IE230 – 220m</v>
      </c>
      <c r="M8991" s="20" cm="1">
        <f t="array" ref="M8991">IFERROR(INDEX(tblConsorcios[Valor da Carta (R$)],MOD($J8991,ROWS(tblConsorcios[Produto]))+1),"")</f>
        <v>230000</v>
      </c>
      <c r="N8991" s="2" cm="1">
        <f t="array" ref="N8991">IFERROR(INDEX(tblConsorcios[Prazo (meses)],MOD($J8991,ROWS(tblConsorcios[Produto]))+1),"")</f>
        <v>220</v>
      </c>
      <c r="O8991" s="20" cm="1">
        <f t="array" ref="O8991">IFERROR(INDEX(tblConsorcios[Parcela Mensal (R$)],MOD($J8991,ROWS(tblConsorcios[Produto]))+1),"")</f>
        <v>1336.09</v>
      </c>
      <c r="P8991" s="20" t="str" cm="1">
        <f t="array" ref="P8991">IFERROR(INDEX(tblClientes[Dividendo Mensal (R$)],INT($J8991/ROWS(tblConsorcios[Produto]))+1),"")</f>
        <v/>
      </c>
      <c r="Q8991" s="20" t="str">
        <f t="shared" si="421"/>
        <v/>
      </c>
      <c r="R8991">
        <f t="shared" si="422"/>
        <v>0</v>
      </c>
    </row>
    <row r="8992" spans="10:18" x14ac:dyDescent="0.2">
      <c r="J8992">
        <f t="shared" si="420"/>
        <v>8990</v>
      </c>
      <c r="K8992" t="str" cm="1">
        <f t="array" ref="K8992">IFERROR(INDEX(tblClientes[Cliente],INT($J8992/ROWS(tblConsorcios[Produto]))+1),"")</f>
        <v/>
      </c>
      <c r="L8992" t="str" cm="1">
        <f t="array" ref="L8992">IFERROR(INDEX(tblConsorcios[Produto],MOD($J8992,ROWS(tblConsorcios[Produto]))+1),"")</f>
        <v>Imóvel IE230 – 200m</v>
      </c>
      <c r="M8992" s="20" cm="1">
        <f t="array" ref="M8992">IFERROR(INDEX(tblConsorcios[Valor da Carta (R$)],MOD($J8992,ROWS(tblConsorcios[Produto]))+1),"")</f>
        <v>230000</v>
      </c>
      <c r="N8992" s="2" cm="1">
        <f t="array" ref="N8992">IFERROR(INDEX(tblConsorcios[Prazo (meses)],MOD($J8992,ROWS(tblConsorcios[Produto]))+1),"")</f>
        <v>200</v>
      </c>
      <c r="O8992" s="20" cm="1">
        <f t="array" ref="O8992">IFERROR(INDEX(tblConsorcios[Parcela Mensal (R$)],MOD($J8992,ROWS(tblConsorcios[Produto]))+1),"")</f>
        <v>1458.2</v>
      </c>
      <c r="P8992" s="20" t="str" cm="1">
        <f t="array" ref="P8992">IFERROR(INDEX(tblClientes[Dividendo Mensal (R$)],INT($J8992/ROWS(tblConsorcios[Produto]))+1),"")</f>
        <v/>
      </c>
      <c r="Q8992" s="20" t="str">
        <f t="shared" si="421"/>
        <v/>
      </c>
      <c r="R8992">
        <f t="shared" si="422"/>
        <v>0</v>
      </c>
    </row>
    <row r="8993" spans="10:18" x14ac:dyDescent="0.2">
      <c r="J8993">
        <f t="shared" si="420"/>
        <v>8991</v>
      </c>
      <c r="K8993" t="str" cm="1">
        <f t="array" ref="K8993">IFERROR(INDEX(tblClientes[Cliente],INT($J8993/ROWS(tblConsorcios[Produto]))+1),"")</f>
        <v/>
      </c>
      <c r="L8993" t="str" cm="1">
        <f t="array" ref="L8993">IFERROR(INDEX(tblConsorcios[Produto],MOD($J8993,ROWS(tblConsorcios[Produto]))+1),"")</f>
        <v>Imóvel IE220 – 240m</v>
      </c>
      <c r="M8993" s="20" cm="1">
        <f t="array" ref="M8993">IFERROR(INDEX(tblConsorcios[Valor da Carta (R$)],MOD($J8993,ROWS(tblConsorcios[Produto]))+1),"")</f>
        <v>220000</v>
      </c>
      <c r="N8993" s="2" cm="1">
        <f t="array" ref="N8993">IFERROR(INDEX(tblConsorcios[Prazo (meses)],MOD($J8993,ROWS(tblConsorcios[Produto]))+1),"")</f>
        <v>240</v>
      </c>
      <c r="O8993" s="20" cm="1">
        <f t="array" ref="O8993">IFERROR(INDEX(tblConsorcios[Parcela Mensal (R$)],MOD($J8993,ROWS(tblConsorcios[Produto]))+1),"")</f>
        <v>1180.67</v>
      </c>
      <c r="P8993" s="20" t="str" cm="1">
        <f t="array" ref="P8993">IFERROR(INDEX(tblClientes[Dividendo Mensal (R$)],INT($J8993/ROWS(tblConsorcios[Produto]))+1),"")</f>
        <v/>
      </c>
      <c r="Q8993" s="20" t="str">
        <f t="shared" si="421"/>
        <v/>
      </c>
      <c r="R8993">
        <f t="shared" si="422"/>
        <v>0</v>
      </c>
    </row>
    <row r="8994" spans="10:18" x14ac:dyDescent="0.2">
      <c r="J8994">
        <f t="shared" si="420"/>
        <v>8992</v>
      </c>
      <c r="K8994" t="str" cm="1">
        <f t="array" ref="K8994">IFERROR(INDEX(tblClientes[Cliente],INT($J8994/ROWS(tblConsorcios[Produto]))+1),"")</f>
        <v/>
      </c>
      <c r="L8994" t="str" cm="1">
        <f t="array" ref="L8994">IFERROR(INDEX(tblConsorcios[Produto],MOD($J8994,ROWS(tblConsorcios[Produto]))+1),"")</f>
        <v>Imóvel IE220 – 220m</v>
      </c>
      <c r="M8994" s="20" cm="1">
        <f t="array" ref="M8994">IFERROR(INDEX(tblConsorcios[Valor da Carta (R$)],MOD($J8994,ROWS(tblConsorcios[Produto]))+1),"")</f>
        <v>220000</v>
      </c>
      <c r="N8994" s="2" cm="1">
        <f t="array" ref="N8994">IFERROR(INDEX(tblConsorcios[Prazo (meses)],MOD($J8994,ROWS(tblConsorcios[Produto]))+1),"")</f>
        <v>220</v>
      </c>
      <c r="O8994" s="20" cm="1">
        <f t="array" ref="O8994">IFERROR(INDEX(tblConsorcios[Parcela Mensal (R$)],MOD($J8994,ROWS(tblConsorcios[Produto]))+1),"")</f>
        <v>1278</v>
      </c>
      <c r="P8994" s="20" t="str" cm="1">
        <f t="array" ref="P8994">IFERROR(INDEX(tblClientes[Dividendo Mensal (R$)],INT($J8994/ROWS(tblConsorcios[Produto]))+1),"")</f>
        <v/>
      </c>
      <c r="Q8994" s="20" t="str">
        <f t="shared" si="421"/>
        <v/>
      </c>
      <c r="R8994">
        <f t="shared" si="422"/>
        <v>0</v>
      </c>
    </row>
    <row r="8995" spans="10:18" x14ac:dyDescent="0.2">
      <c r="J8995">
        <f t="shared" si="420"/>
        <v>8993</v>
      </c>
      <c r="K8995" t="str" cm="1">
        <f t="array" ref="K8995">IFERROR(INDEX(tblClientes[Cliente],INT($J8995/ROWS(tblConsorcios[Produto]))+1),"")</f>
        <v/>
      </c>
      <c r="L8995" t="str" cm="1">
        <f t="array" ref="L8995">IFERROR(INDEX(tblConsorcios[Produto],MOD($J8995,ROWS(tblConsorcios[Produto]))+1),"")</f>
        <v>Imóvel IE220 – 200m</v>
      </c>
      <c r="M8995" s="20" cm="1">
        <f t="array" ref="M8995">IFERROR(INDEX(tblConsorcios[Valor da Carta (R$)],MOD($J8995,ROWS(tblConsorcios[Produto]))+1),"")</f>
        <v>220000</v>
      </c>
      <c r="N8995" s="2" cm="1">
        <f t="array" ref="N8995">IFERROR(INDEX(tblConsorcios[Prazo (meses)],MOD($J8995,ROWS(tblConsorcios[Produto]))+1),"")</f>
        <v>200</v>
      </c>
      <c r="O8995" s="20" cm="1">
        <f t="array" ref="O8995">IFERROR(INDEX(tblConsorcios[Parcela Mensal (R$)],MOD($J8995,ROWS(tblConsorcios[Produto]))+1),"")</f>
        <v>1394.8</v>
      </c>
      <c r="P8995" s="20" t="str" cm="1">
        <f t="array" ref="P8995">IFERROR(INDEX(tblClientes[Dividendo Mensal (R$)],INT($J8995/ROWS(tblConsorcios[Produto]))+1),"")</f>
        <v/>
      </c>
      <c r="Q8995" s="20" t="str">
        <f t="shared" si="421"/>
        <v/>
      </c>
      <c r="R8995">
        <f t="shared" si="422"/>
        <v>0</v>
      </c>
    </row>
    <row r="8996" spans="10:18" x14ac:dyDescent="0.2">
      <c r="J8996">
        <f t="shared" si="420"/>
        <v>8994</v>
      </c>
      <c r="K8996" t="str" cm="1">
        <f t="array" ref="K8996">IFERROR(INDEX(tblClientes[Cliente],INT($J8996/ROWS(tblConsorcios[Produto]))+1),"")</f>
        <v/>
      </c>
      <c r="L8996" t="str" cm="1">
        <f t="array" ref="L8996">IFERROR(INDEX(tblConsorcios[Produto],MOD($J8996,ROWS(tblConsorcios[Produto]))+1),"")</f>
        <v>Imóvel IE200 – 240m</v>
      </c>
      <c r="M8996" s="20" cm="1">
        <f t="array" ref="M8996">IFERROR(INDEX(tblConsorcios[Valor da Carta (R$)],MOD($J8996,ROWS(tblConsorcios[Produto]))+1),"")</f>
        <v>200000</v>
      </c>
      <c r="N8996" s="2" cm="1">
        <f t="array" ref="N8996">IFERROR(INDEX(tblConsorcios[Prazo (meses)],MOD($J8996,ROWS(tblConsorcios[Produto]))+1),"")</f>
        <v>240</v>
      </c>
      <c r="O8996" s="20" cm="1">
        <f t="array" ref="O8996">IFERROR(INDEX(tblConsorcios[Parcela Mensal (R$)],MOD($J8996,ROWS(tblConsorcios[Produto]))+1),"")</f>
        <v>1073.33</v>
      </c>
      <c r="P8996" s="20" t="str" cm="1">
        <f t="array" ref="P8996">IFERROR(INDEX(tblClientes[Dividendo Mensal (R$)],INT($J8996/ROWS(tblConsorcios[Produto]))+1),"")</f>
        <v/>
      </c>
      <c r="Q8996" s="20" t="str">
        <f t="shared" si="421"/>
        <v/>
      </c>
      <c r="R8996">
        <f t="shared" si="422"/>
        <v>0</v>
      </c>
    </row>
    <row r="8997" spans="10:18" x14ac:dyDescent="0.2">
      <c r="J8997">
        <f t="shared" si="420"/>
        <v>8995</v>
      </c>
      <c r="K8997" t="str" cm="1">
        <f t="array" ref="K8997">IFERROR(INDEX(tblClientes[Cliente],INT($J8997/ROWS(tblConsorcios[Produto]))+1),"")</f>
        <v/>
      </c>
      <c r="L8997" t="str" cm="1">
        <f t="array" ref="L8997">IFERROR(INDEX(tblConsorcios[Produto],MOD($J8997,ROWS(tblConsorcios[Produto]))+1),"")</f>
        <v>Imóvel IE200 – 220m</v>
      </c>
      <c r="M8997" s="20" cm="1">
        <f t="array" ref="M8997">IFERROR(INDEX(tblConsorcios[Valor da Carta (R$)],MOD($J8997,ROWS(tblConsorcios[Produto]))+1),"")</f>
        <v>200000</v>
      </c>
      <c r="N8997" s="2" cm="1">
        <f t="array" ref="N8997">IFERROR(INDEX(tblConsorcios[Prazo (meses)],MOD($J8997,ROWS(tblConsorcios[Produto]))+1),"")</f>
        <v>220</v>
      </c>
      <c r="O8997" s="20" cm="1">
        <f t="array" ref="O8997">IFERROR(INDEX(tblConsorcios[Parcela Mensal (R$)],MOD($J8997,ROWS(tblConsorcios[Produto]))+1),"")</f>
        <v>1161.82</v>
      </c>
      <c r="P8997" s="20" t="str" cm="1">
        <f t="array" ref="P8997">IFERROR(INDEX(tblClientes[Dividendo Mensal (R$)],INT($J8997/ROWS(tblConsorcios[Produto]))+1),"")</f>
        <v/>
      </c>
      <c r="Q8997" s="20" t="str">
        <f t="shared" si="421"/>
        <v/>
      </c>
      <c r="R8997">
        <f t="shared" si="422"/>
        <v>0</v>
      </c>
    </row>
    <row r="8998" spans="10:18" x14ac:dyDescent="0.2">
      <c r="J8998">
        <f t="shared" si="420"/>
        <v>8996</v>
      </c>
      <c r="K8998" t="str" cm="1">
        <f t="array" ref="K8998">IFERROR(INDEX(tblClientes[Cliente],INT($J8998/ROWS(tblConsorcios[Produto]))+1),"")</f>
        <v/>
      </c>
      <c r="L8998" t="str" cm="1">
        <f t="array" ref="L8998">IFERROR(INDEX(tblConsorcios[Produto],MOD($J8998,ROWS(tblConsorcios[Produto]))+1),"")</f>
        <v>Imóvel IE200 – 200m</v>
      </c>
      <c r="M8998" s="20" cm="1">
        <f t="array" ref="M8998">IFERROR(INDEX(tblConsorcios[Valor da Carta (R$)],MOD($J8998,ROWS(tblConsorcios[Produto]))+1),"")</f>
        <v>200000</v>
      </c>
      <c r="N8998" s="2" cm="1">
        <f t="array" ref="N8998">IFERROR(INDEX(tblConsorcios[Prazo (meses)],MOD($J8998,ROWS(tblConsorcios[Produto]))+1),"")</f>
        <v>200</v>
      </c>
      <c r="O8998" s="20" cm="1">
        <f t="array" ref="O8998">IFERROR(INDEX(tblConsorcios[Parcela Mensal (R$)],MOD($J8998,ROWS(tblConsorcios[Produto]))+1),"")</f>
        <v>1268</v>
      </c>
      <c r="P8998" s="20" t="str" cm="1">
        <f t="array" ref="P8998">IFERROR(INDEX(tblClientes[Dividendo Mensal (R$)],INT($J8998/ROWS(tblConsorcios[Produto]))+1),"")</f>
        <v/>
      </c>
      <c r="Q8998" s="20" t="str">
        <f t="shared" si="421"/>
        <v/>
      </c>
      <c r="R8998">
        <f t="shared" si="422"/>
        <v>0</v>
      </c>
    </row>
    <row r="8999" spans="10:18" x14ac:dyDescent="0.2">
      <c r="J8999">
        <f t="shared" si="420"/>
        <v>8997</v>
      </c>
      <c r="K8999" t="str" cm="1">
        <f t="array" ref="K8999">IFERROR(INDEX(tblClientes[Cliente],INT($J8999/ROWS(tblConsorcios[Produto]))+1),"")</f>
        <v/>
      </c>
      <c r="L8999" t="str" cm="1">
        <f t="array" ref="L8999">IFERROR(INDEX(tblConsorcios[Produto],MOD($J8999,ROWS(tblConsorcios[Produto]))+1),"")</f>
        <v>Imóvel IE150 – 240m</v>
      </c>
      <c r="M8999" s="20" cm="1">
        <f t="array" ref="M8999">IFERROR(INDEX(tblConsorcios[Valor da Carta (R$)],MOD($J8999,ROWS(tblConsorcios[Produto]))+1),"")</f>
        <v>150000</v>
      </c>
      <c r="N8999" s="2" cm="1">
        <f t="array" ref="N8999">IFERROR(INDEX(tblConsorcios[Prazo (meses)],MOD($J8999,ROWS(tblConsorcios[Produto]))+1),"")</f>
        <v>240</v>
      </c>
      <c r="O8999" s="20" cm="1">
        <f t="array" ref="O8999">IFERROR(INDEX(tblConsorcios[Parcela Mensal (R$)],MOD($J8999,ROWS(tblConsorcios[Produto]))+1),"")</f>
        <v>805</v>
      </c>
      <c r="P8999" s="20" t="str" cm="1">
        <f t="array" ref="P8999">IFERROR(INDEX(tblClientes[Dividendo Mensal (R$)],INT($J8999/ROWS(tblConsorcios[Produto]))+1),"")</f>
        <v/>
      </c>
      <c r="Q8999" s="20" t="str">
        <f t="shared" si="421"/>
        <v/>
      </c>
      <c r="R8999">
        <f t="shared" si="422"/>
        <v>0</v>
      </c>
    </row>
    <row r="9000" spans="10:18" x14ac:dyDescent="0.2">
      <c r="J9000">
        <f t="shared" si="420"/>
        <v>8998</v>
      </c>
      <c r="K9000" t="str" cm="1">
        <f t="array" ref="K9000">IFERROR(INDEX(tblClientes[Cliente],INT($J9000/ROWS(tblConsorcios[Produto]))+1),"")</f>
        <v/>
      </c>
      <c r="L9000" t="str" cm="1">
        <f t="array" ref="L9000">IFERROR(INDEX(tblConsorcios[Produto],MOD($J9000,ROWS(tblConsorcios[Produto]))+1),"")</f>
        <v>Imóvel IE150 – 220m</v>
      </c>
      <c r="M9000" s="20" cm="1">
        <f t="array" ref="M9000">IFERROR(INDEX(tblConsorcios[Valor da Carta (R$)],MOD($J9000,ROWS(tblConsorcios[Produto]))+1),"")</f>
        <v>150000</v>
      </c>
      <c r="N9000" s="2" cm="1">
        <f t="array" ref="N9000">IFERROR(INDEX(tblConsorcios[Prazo (meses)],MOD($J9000,ROWS(tblConsorcios[Produto]))+1),"")</f>
        <v>220</v>
      </c>
      <c r="O9000" s="20" cm="1">
        <f t="array" ref="O9000">IFERROR(INDEX(tblConsorcios[Parcela Mensal (R$)],MOD($J9000,ROWS(tblConsorcios[Produto]))+1),"")</f>
        <v>871.36</v>
      </c>
      <c r="P9000" s="20" t="str" cm="1">
        <f t="array" ref="P9000">IFERROR(INDEX(tblClientes[Dividendo Mensal (R$)],INT($J9000/ROWS(tblConsorcios[Produto]))+1),"")</f>
        <v/>
      </c>
      <c r="Q9000" s="20" t="str">
        <f t="shared" si="421"/>
        <v/>
      </c>
      <c r="R9000">
        <f t="shared" si="422"/>
        <v>0</v>
      </c>
    </row>
    <row r="9001" spans="10:18" x14ac:dyDescent="0.2">
      <c r="J9001">
        <f t="shared" si="420"/>
        <v>8999</v>
      </c>
      <c r="K9001" t="str" cm="1">
        <f t="array" ref="K9001">IFERROR(INDEX(tblClientes[Cliente],INT($J9001/ROWS(tblConsorcios[Produto]))+1),"")</f>
        <v/>
      </c>
      <c r="L9001" t="str" cm="1">
        <f t="array" ref="L9001">IFERROR(INDEX(tblConsorcios[Produto],MOD($J9001,ROWS(tblConsorcios[Produto]))+1),"")</f>
        <v>Imóvel IE150 – 200m</v>
      </c>
      <c r="M9001" s="20" cm="1">
        <f t="array" ref="M9001">IFERROR(INDEX(tblConsorcios[Valor da Carta (R$)],MOD($J9001,ROWS(tblConsorcios[Produto]))+1),"")</f>
        <v>150000</v>
      </c>
      <c r="N9001" s="2" cm="1">
        <f t="array" ref="N9001">IFERROR(INDEX(tblConsorcios[Prazo (meses)],MOD($J9001,ROWS(tblConsorcios[Produto]))+1),"")</f>
        <v>200</v>
      </c>
      <c r="O9001" s="20" cm="1">
        <f t="array" ref="O9001">IFERROR(INDEX(tblConsorcios[Parcela Mensal (R$)],MOD($J9001,ROWS(tblConsorcios[Produto]))+1),"")</f>
        <v>951</v>
      </c>
      <c r="P9001" s="20" t="str" cm="1">
        <f t="array" ref="P9001">IFERROR(INDEX(tblClientes[Dividendo Mensal (R$)],INT($J9001/ROWS(tblConsorcios[Produto]))+1),"")</f>
        <v/>
      </c>
      <c r="Q9001" s="20" t="str">
        <f t="shared" si="421"/>
        <v/>
      </c>
      <c r="R9001">
        <f t="shared" si="422"/>
        <v>0</v>
      </c>
    </row>
    <row r="9002" spans="10:18" x14ac:dyDescent="0.2">
      <c r="J9002">
        <f t="shared" si="420"/>
        <v>9000</v>
      </c>
      <c r="K9002" t="str" cm="1">
        <f t="array" ref="K9002">IFERROR(INDEX(tblClientes[Cliente],INT($J9002/ROWS(tblConsorcios[Produto]))+1),"")</f>
        <v/>
      </c>
      <c r="L9002" t="str" cm="1">
        <f t="array" ref="L9002">IFERROR(INDEX(tblConsorcios[Produto],MOD($J9002,ROWS(tblConsorcios[Produto]))+1),"")</f>
        <v>Imóvel IE140 – 240m</v>
      </c>
      <c r="M9002" s="20" cm="1">
        <f t="array" ref="M9002">IFERROR(INDEX(tblConsorcios[Valor da Carta (R$)],MOD($J9002,ROWS(tblConsorcios[Produto]))+1),"")</f>
        <v>140000</v>
      </c>
      <c r="N9002" s="2" cm="1">
        <f t="array" ref="N9002">IFERROR(INDEX(tblConsorcios[Prazo (meses)],MOD($J9002,ROWS(tblConsorcios[Produto]))+1),"")</f>
        <v>240</v>
      </c>
      <c r="O9002" s="20" cm="1">
        <f t="array" ref="O9002">IFERROR(INDEX(tblConsorcios[Parcela Mensal (R$)],MOD($J9002,ROWS(tblConsorcios[Produto]))+1),"")</f>
        <v>751.33</v>
      </c>
      <c r="P9002" s="20" t="str" cm="1">
        <f t="array" ref="P9002">IFERROR(INDEX(tblClientes[Dividendo Mensal (R$)],INT($J9002/ROWS(tblConsorcios[Produto]))+1),"")</f>
        <v/>
      </c>
      <c r="Q9002" s="20" t="str">
        <f t="shared" si="421"/>
        <v/>
      </c>
      <c r="R9002">
        <f t="shared" si="422"/>
        <v>0</v>
      </c>
    </row>
    <row r="9003" spans="10:18" x14ac:dyDescent="0.2">
      <c r="J9003">
        <f t="shared" si="420"/>
        <v>9001</v>
      </c>
      <c r="K9003" t="str" cm="1">
        <f t="array" ref="K9003">IFERROR(INDEX(tblClientes[Cliente],INT($J9003/ROWS(tblConsorcios[Produto]))+1),"")</f>
        <v/>
      </c>
      <c r="L9003" t="str" cm="1">
        <f t="array" ref="L9003">IFERROR(INDEX(tblConsorcios[Produto],MOD($J9003,ROWS(tblConsorcios[Produto]))+1),"")</f>
        <v>Imóvel IE140 – 220m</v>
      </c>
      <c r="M9003" s="20" cm="1">
        <f t="array" ref="M9003">IFERROR(INDEX(tblConsorcios[Valor da Carta (R$)],MOD($J9003,ROWS(tblConsorcios[Produto]))+1),"")</f>
        <v>140000</v>
      </c>
      <c r="N9003" s="2" cm="1">
        <f t="array" ref="N9003">IFERROR(INDEX(tblConsorcios[Prazo (meses)],MOD($J9003,ROWS(tblConsorcios[Produto]))+1),"")</f>
        <v>220</v>
      </c>
      <c r="O9003" s="20" cm="1">
        <f t="array" ref="O9003">IFERROR(INDEX(tblConsorcios[Parcela Mensal (R$)],MOD($J9003,ROWS(tblConsorcios[Produto]))+1),"")</f>
        <v>813.27</v>
      </c>
      <c r="P9003" s="20" t="str" cm="1">
        <f t="array" ref="P9003">IFERROR(INDEX(tblClientes[Dividendo Mensal (R$)],INT($J9003/ROWS(tblConsorcios[Produto]))+1),"")</f>
        <v/>
      </c>
      <c r="Q9003" s="20" t="str">
        <f t="shared" si="421"/>
        <v/>
      </c>
      <c r="R9003">
        <f t="shared" si="422"/>
        <v>0</v>
      </c>
    </row>
    <row r="9004" spans="10:18" x14ac:dyDescent="0.2">
      <c r="J9004">
        <f t="shared" si="420"/>
        <v>9002</v>
      </c>
      <c r="K9004" t="str" cm="1">
        <f t="array" ref="K9004">IFERROR(INDEX(tblClientes[Cliente],INT($J9004/ROWS(tblConsorcios[Produto]))+1),"")</f>
        <v/>
      </c>
      <c r="L9004" t="str" cm="1">
        <f t="array" ref="L9004">IFERROR(INDEX(tblConsorcios[Produto],MOD($J9004,ROWS(tblConsorcios[Produto]))+1),"")</f>
        <v>Imóvel IE140 – 200m</v>
      </c>
      <c r="M9004" s="20" cm="1">
        <f t="array" ref="M9004">IFERROR(INDEX(tblConsorcios[Valor da Carta (R$)],MOD($J9004,ROWS(tblConsorcios[Produto]))+1),"")</f>
        <v>140000</v>
      </c>
      <c r="N9004" s="2" cm="1">
        <f t="array" ref="N9004">IFERROR(INDEX(tblConsorcios[Prazo (meses)],MOD($J9004,ROWS(tblConsorcios[Produto]))+1),"")</f>
        <v>200</v>
      </c>
      <c r="O9004" s="20" cm="1">
        <f t="array" ref="O9004">IFERROR(INDEX(tblConsorcios[Parcela Mensal (R$)],MOD($J9004,ROWS(tblConsorcios[Produto]))+1),"")</f>
        <v>887.6</v>
      </c>
      <c r="P9004" s="20" t="str" cm="1">
        <f t="array" ref="P9004">IFERROR(INDEX(tblClientes[Dividendo Mensal (R$)],INT($J9004/ROWS(tblConsorcios[Produto]))+1),"")</f>
        <v/>
      </c>
      <c r="Q9004" s="20" t="str">
        <f t="shared" si="421"/>
        <v/>
      </c>
      <c r="R9004">
        <f t="shared" si="422"/>
        <v>0</v>
      </c>
    </row>
    <row r="9005" spans="10:18" x14ac:dyDescent="0.2">
      <c r="J9005">
        <f t="shared" si="420"/>
        <v>9003</v>
      </c>
      <c r="K9005" t="str" cm="1">
        <f t="array" ref="K9005">IFERROR(INDEX(tblClientes[Cliente],INT($J9005/ROWS(tblConsorcios[Produto]))+1),"")</f>
        <v/>
      </c>
      <c r="L9005" t="str" cm="1">
        <f t="array" ref="L9005">IFERROR(INDEX(tblConsorcios[Produto],MOD($J9005,ROWS(tblConsorcios[Produto]))+1),"")</f>
        <v>Imóvel IE130 – 240m</v>
      </c>
      <c r="M9005" s="20" cm="1">
        <f t="array" ref="M9005">IFERROR(INDEX(tblConsorcios[Valor da Carta (R$)],MOD($J9005,ROWS(tblConsorcios[Produto]))+1),"")</f>
        <v>130000</v>
      </c>
      <c r="N9005" s="2" cm="1">
        <f t="array" ref="N9005">IFERROR(INDEX(tblConsorcios[Prazo (meses)],MOD($J9005,ROWS(tblConsorcios[Produto]))+1),"")</f>
        <v>240</v>
      </c>
      <c r="O9005" s="20" cm="1">
        <f t="array" ref="O9005">IFERROR(INDEX(tblConsorcios[Parcela Mensal (R$)],MOD($J9005,ROWS(tblConsorcios[Produto]))+1),"")</f>
        <v>697.67</v>
      </c>
      <c r="P9005" s="20" t="str" cm="1">
        <f t="array" ref="P9005">IFERROR(INDEX(tblClientes[Dividendo Mensal (R$)],INT($J9005/ROWS(tblConsorcios[Produto]))+1),"")</f>
        <v/>
      </c>
      <c r="Q9005" s="20" t="str">
        <f t="shared" si="421"/>
        <v/>
      </c>
      <c r="R9005">
        <f t="shared" si="422"/>
        <v>0</v>
      </c>
    </row>
    <row r="9006" spans="10:18" x14ac:dyDescent="0.2">
      <c r="J9006">
        <f t="shared" si="420"/>
        <v>9004</v>
      </c>
      <c r="K9006" t="str" cm="1">
        <f t="array" ref="K9006">IFERROR(INDEX(tblClientes[Cliente],INT($J9006/ROWS(tblConsorcios[Produto]))+1),"")</f>
        <v/>
      </c>
      <c r="L9006" t="str" cm="1">
        <f t="array" ref="L9006">IFERROR(INDEX(tblConsorcios[Produto],MOD($J9006,ROWS(tblConsorcios[Produto]))+1),"")</f>
        <v>Imóvel IE130 – 220m</v>
      </c>
      <c r="M9006" s="20" cm="1">
        <f t="array" ref="M9006">IFERROR(INDEX(tblConsorcios[Valor da Carta (R$)],MOD($J9006,ROWS(tblConsorcios[Produto]))+1),"")</f>
        <v>130000</v>
      </c>
      <c r="N9006" s="2" cm="1">
        <f t="array" ref="N9006">IFERROR(INDEX(tblConsorcios[Prazo (meses)],MOD($J9006,ROWS(tblConsorcios[Produto]))+1),"")</f>
        <v>220</v>
      </c>
      <c r="O9006" s="20" cm="1">
        <f t="array" ref="O9006">IFERROR(INDEX(tblConsorcios[Parcela Mensal (R$)],MOD($J9006,ROWS(tblConsorcios[Produto]))+1),"")</f>
        <v>755.18</v>
      </c>
      <c r="P9006" s="20" t="str" cm="1">
        <f t="array" ref="P9006">IFERROR(INDEX(tblClientes[Dividendo Mensal (R$)],INT($J9006/ROWS(tblConsorcios[Produto]))+1),"")</f>
        <v/>
      </c>
      <c r="Q9006" s="20" t="str">
        <f t="shared" si="421"/>
        <v/>
      </c>
      <c r="R9006">
        <f t="shared" si="422"/>
        <v>0</v>
      </c>
    </row>
    <row r="9007" spans="10:18" x14ac:dyDescent="0.2">
      <c r="J9007">
        <f t="shared" si="420"/>
        <v>9005</v>
      </c>
      <c r="K9007" t="str" cm="1">
        <f t="array" ref="K9007">IFERROR(INDEX(tblClientes[Cliente],INT($J9007/ROWS(tblConsorcios[Produto]))+1),"")</f>
        <v/>
      </c>
      <c r="L9007" t="str" cm="1">
        <f t="array" ref="L9007">IFERROR(INDEX(tblConsorcios[Produto],MOD($J9007,ROWS(tblConsorcios[Produto]))+1),"")</f>
        <v>Imóvel IE130 – 200m</v>
      </c>
      <c r="M9007" s="20" cm="1">
        <f t="array" ref="M9007">IFERROR(INDEX(tblConsorcios[Valor da Carta (R$)],MOD($J9007,ROWS(tblConsorcios[Produto]))+1),"")</f>
        <v>130000</v>
      </c>
      <c r="N9007" s="2" cm="1">
        <f t="array" ref="N9007">IFERROR(INDEX(tblConsorcios[Prazo (meses)],MOD($J9007,ROWS(tblConsorcios[Produto]))+1),"")</f>
        <v>200</v>
      </c>
      <c r="O9007" s="20" cm="1">
        <f t="array" ref="O9007">IFERROR(INDEX(tblConsorcios[Parcela Mensal (R$)],MOD($J9007,ROWS(tblConsorcios[Produto]))+1),"")</f>
        <v>824.2</v>
      </c>
      <c r="P9007" s="20" t="str" cm="1">
        <f t="array" ref="P9007">IFERROR(INDEX(tblClientes[Dividendo Mensal (R$)],INT($J9007/ROWS(tblConsorcios[Produto]))+1),"")</f>
        <v/>
      </c>
      <c r="Q9007" s="20" t="str">
        <f t="shared" si="421"/>
        <v/>
      </c>
      <c r="R9007">
        <f t="shared" si="422"/>
        <v>0</v>
      </c>
    </row>
    <row r="9008" spans="10:18" x14ac:dyDescent="0.2">
      <c r="J9008">
        <f t="shared" si="420"/>
        <v>9006</v>
      </c>
      <c r="K9008" t="str" cm="1">
        <f t="array" ref="K9008">IFERROR(INDEX(tblClientes[Cliente],INT($J9008/ROWS(tblConsorcios[Produto]))+1),"")</f>
        <v/>
      </c>
      <c r="L9008" t="str" cm="1">
        <f t="array" ref="L9008">IFERROR(INDEX(tblConsorcios[Produto],MOD($J9008,ROWS(tblConsorcios[Produto]))+1),"")</f>
        <v>Imóvel IE120 – 240m</v>
      </c>
      <c r="M9008" s="20" cm="1">
        <f t="array" ref="M9008">IFERROR(INDEX(tblConsorcios[Valor da Carta (R$)],MOD($J9008,ROWS(tblConsorcios[Produto]))+1),"")</f>
        <v>120000</v>
      </c>
      <c r="N9008" s="2" cm="1">
        <f t="array" ref="N9008">IFERROR(INDEX(tblConsorcios[Prazo (meses)],MOD($J9008,ROWS(tblConsorcios[Produto]))+1),"")</f>
        <v>240</v>
      </c>
      <c r="O9008" s="20" cm="1">
        <f t="array" ref="O9008">IFERROR(INDEX(tblConsorcios[Parcela Mensal (R$)],MOD($J9008,ROWS(tblConsorcios[Produto]))+1),"")</f>
        <v>644</v>
      </c>
      <c r="P9008" s="20" t="str" cm="1">
        <f t="array" ref="P9008">IFERROR(INDEX(tblClientes[Dividendo Mensal (R$)],INT($J9008/ROWS(tblConsorcios[Produto]))+1),"")</f>
        <v/>
      </c>
      <c r="Q9008" s="20" t="str">
        <f t="shared" si="421"/>
        <v/>
      </c>
      <c r="R9008">
        <f t="shared" si="422"/>
        <v>0</v>
      </c>
    </row>
    <row r="9009" spans="10:18" x14ac:dyDescent="0.2">
      <c r="J9009">
        <f t="shared" si="420"/>
        <v>9007</v>
      </c>
      <c r="K9009" t="str" cm="1">
        <f t="array" ref="K9009">IFERROR(INDEX(tblClientes[Cliente],INT($J9009/ROWS(tblConsorcios[Produto]))+1),"")</f>
        <v/>
      </c>
      <c r="L9009" t="str" cm="1">
        <f t="array" ref="L9009">IFERROR(INDEX(tblConsorcios[Produto],MOD($J9009,ROWS(tblConsorcios[Produto]))+1),"")</f>
        <v>Imóvel IE120 – 220m</v>
      </c>
      <c r="M9009" s="20" cm="1">
        <f t="array" ref="M9009">IFERROR(INDEX(tblConsorcios[Valor da Carta (R$)],MOD($J9009,ROWS(tblConsorcios[Produto]))+1),"")</f>
        <v>120000</v>
      </c>
      <c r="N9009" s="2" cm="1">
        <f t="array" ref="N9009">IFERROR(INDEX(tblConsorcios[Prazo (meses)],MOD($J9009,ROWS(tblConsorcios[Produto]))+1),"")</f>
        <v>220</v>
      </c>
      <c r="O9009" s="20" cm="1">
        <f t="array" ref="O9009">IFERROR(INDEX(tblConsorcios[Parcela Mensal (R$)],MOD($J9009,ROWS(tblConsorcios[Produto]))+1),"")</f>
        <v>697.09</v>
      </c>
      <c r="P9009" s="20" t="str" cm="1">
        <f t="array" ref="P9009">IFERROR(INDEX(tblClientes[Dividendo Mensal (R$)],INT($J9009/ROWS(tblConsorcios[Produto]))+1),"")</f>
        <v/>
      </c>
      <c r="Q9009" s="20" t="str">
        <f t="shared" si="421"/>
        <v/>
      </c>
      <c r="R9009">
        <f t="shared" si="422"/>
        <v>0</v>
      </c>
    </row>
    <row r="9010" spans="10:18" x14ac:dyDescent="0.2">
      <c r="J9010">
        <f t="shared" si="420"/>
        <v>9008</v>
      </c>
      <c r="K9010" t="str" cm="1">
        <f t="array" ref="K9010">IFERROR(INDEX(tblClientes[Cliente],INT($J9010/ROWS(tblConsorcios[Produto]))+1),"")</f>
        <v/>
      </c>
      <c r="L9010" t="str" cm="1">
        <f t="array" ref="L9010">IFERROR(INDEX(tblConsorcios[Produto],MOD($J9010,ROWS(tblConsorcios[Produto]))+1),"")</f>
        <v>Imóvel IE120 – 200m</v>
      </c>
      <c r="M9010" s="20" cm="1">
        <f t="array" ref="M9010">IFERROR(INDEX(tblConsorcios[Valor da Carta (R$)],MOD($J9010,ROWS(tblConsorcios[Produto]))+1),"")</f>
        <v>120000</v>
      </c>
      <c r="N9010" s="2" cm="1">
        <f t="array" ref="N9010">IFERROR(INDEX(tblConsorcios[Prazo (meses)],MOD($J9010,ROWS(tblConsorcios[Produto]))+1),"")</f>
        <v>200</v>
      </c>
      <c r="O9010" s="20" cm="1">
        <f t="array" ref="O9010">IFERROR(INDEX(tblConsorcios[Parcela Mensal (R$)],MOD($J9010,ROWS(tblConsorcios[Produto]))+1),"")</f>
        <v>760.8</v>
      </c>
      <c r="P9010" s="20" t="str" cm="1">
        <f t="array" ref="P9010">IFERROR(INDEX(tblClientes[Dividendo Mensal (R$)],INT($J9010/ROWS(tblConsorcios[Produto]))+1),"")</f>
        <v/>
      </c>
      <c r="Q9010" s="20" t="str">
        <f t="shared" si="421"/>
        <v/>
      </c>
      <c r="R9010">
        <f t="shared" si="422"/>
        <v>0</v>
      </c>
    </row>
    <row r="9011" spans="10:18" x14ac:dyDescent="0.2">
      <c r="J9011">
        <f t="shared" si="420"/>
        <v>9009</v>
      </c>
      <c r="K9011" t="str" cm="1">
        <f t="array" ref="K9011">IFERROR(INDEX(tblClientes[Cliente],INT($J9011/ROWS(tblConsorcios[Produto]))+1),"")</f>
        <v/>
      </c>
      <c r="L9011" t="str" cm="1">
        <f t="array" ref="L9011">IFERROR(INDEX(tblConsorcios[Produto],MOD($J9011,ROWS(tblConsorcios[Produto]))+1),"")</f>
        <v>Imóvel IE600 – 240m</v>
      </c>
      <c r="M9011" s="20" cm="1">
        <f t="array" ref="M9011">IFERROR(INDEX(tblConsorcios[Valor da Carta (R$)],MOD($J9011,ROWS(tblConsorcios[Produto]))+1),"")</f>
        <v>600000</v>
      </c>
      <c r="N9011" s="2" cm="1">
        <f t="array" ref="N9011">IFERROR(INDEX(tblConsorcios[Prazo (meses)],MOD($J9011,ROWS(tblConsorcios[Produto]))+1),"")</f>
        <v>240</v>
      </c>
      <c r="O9011" s="20" cm="1">
        <f t="array" ref="O9011">IFERROR(INDEX(tblConsorcios[Parcela Mensal (R$)],MOD($J9011,ROWS(tblConsorcios[Produto]))+1),"")</f>
        <v>3220</v>
      </c>
      <c r="P9011" s="20" t="str" cm="1">
        <f t="array" ref="P9011">IFERROR(INDEX(tblClientes[Dividendo Mensal (R$)],INT($J9011/ROWS(tblConsorcios[Produto]))+1),"")</f>
        <v/>
      </c>
      <c r="Q9011" s="20" t="str">
        <f t="shared" si="421"/>
        <v/>
      </c>
      <c r="R9011">
        <f t="shared" si="422"/>
        <v>0</v>
      </c>
    </row>
    <row r="9012" spans="10:18" x14ac:dyDescent="0.2">
      <c r="J9012">
        <f t="shared" si="420"/>
        <v>9010</v>
      </c>
      <c r="K9012" t="str" cm="1">
        <f t="array" ref="K9012">IFERROR(INDEX(tblClientes[Cliente],INT($J9012/ROWS(tblConsorcios[Produto]))+1),"")</f>
        <v/>
      </c>
      <c r="L9012" t="str" cm="1">
        <f t="array" ref="L9012">IFERROR(INDEX(tblConsorcios[Produto],MOD($J9012,ROWS(tblConsorcios[Produto]))+1),"")</f>
        <v>Imóvel IE600 – 220m</v>
      </c>
      <c r="M9012" s="20" cm="1">
        <f t="array" ref="M9012">IFERROR(INDEX(tblConsorcios[Valor da Carta (R$)],MOD($J9012,ROWS(tblConsorcios[Produto]))+1),"")</f>
        <v>600000</v>
      </c>
      <c r="N9012" s="2" cm="1">
        <f t="array" ref="N9012">IFERROR(INDEX(tblConsorcios[Prazo (meses)],MOD($J9012,ROWS(tblConsorcios[Produto]))+1),"")</f>
        <v>220</v>
      </c>
      <c r="O9012" s="20" cm="1">
        <f t="array" ref="O9012">IFERROR(INDEX(tblConsorcios[Parcela Mensal (R$)],MOD($J9012,ROWS(tblConsorcios[Produto]))+1),"")</f>
        <v>3485.45</v>
      </c>
      <c r="P9012" s="20" t="str" cm="1">
        <f t="array" ref="P9012">IFERROR(INDEX(tblClientes[Dividendo Mensal (R$)],INT($J9012/ROWS(tblConsorcios[Produto]))+1),"")</f>
        <v/>
      </c>
      <c r="Q9012" s="20" t="str">
        <f t="shared" si="421"/>
        <v/>
      </c>
      <c r="R9012">
        <f t="shared" si="422"/>
        <v>0</v>
      </c>
    </row>
    <row r="9013" spans="10:18" x14ac:dyDescent="0.2">
      <c r="J9013">
        <f t="shared" si="420"/>
        <v>9011</v>
      </c>
      <c r="K9013" t="str" cm="1">
        <f t="array" ref="K9013">IFERROR(INDEX(tblClientes[Cliente],INT($J9013/ROWS(tblConsorcios[Produto]))+1),"")</f>
        <v/>
      </c>
      <c r="L9013" t="str" cm="1">
        <f t="array" ref="L9013">IFERROR(INDEX(tblConsorcios[Produto],MOD($J9013,ROWS(tblConsorcios[Produto]))+1),"")</f>
        <v>Imóvel IE600 – 200m</v>
      </c>
      <c r="M9013" s="20" cm="1">
        <f t="array" ref="M9013">IFERROR(INDEX(tblConsorcios[Valor da Carta (R$)],MOD($J9013,ROWS(tblConsorcios[Produto]))+1),"")</f>
        <v>600000</v>
      </c>
      <c r="N9013" s="2" cm="1">
        <f t="array" ref="N9013">IFERROR(INDEX(tblConsorcios[Prazo (meses)],MOD($J9013,ROWS(tblConsorcios[Produto]))+1),"")</f>
        <v>200</v>
      </c>
      <c r="O9013" s="20" cm="1">
        <f t="array" ref="O9013">IFERROR(INDEX(tblConsorcios[Parcela Mensal (R$)],MOD($J9013,ROWS(tblConsorcios[Produto]))+1),"")</f>
        <v>3804</v>
      </c>
      <c r="P9013" s="20" t="str" cm="1">
        <f t="array" ref="P9013">IFERROR(INDEX(tblClientes[Dividendo Mensal (R$)],INT($J9013/ROWS(tblConsorcios[Produto]))+1),"")</f>
        <v/>
      </c>
      <c r="Q9013" s="20" t="str">
        <f t="shared" si="421"/>
        <v/>
      </c>
      <c r="R9013">
        <f t="shared" si="422"/>
        <v>0</v>
      </c>
    </row>
    <row r="9014" spans="10:18" x14ac:dyDescent="0.2">
      <c r="J9014">
        <f t="shared" si="420"/>
        <v>9012</v>
      </c>
      <c r="K9014" t="str" cm="1">
        <f t="array" ref="K9014">IFERROR(INDEX(tblClientes[Cliente],INT($J9014/ROWS(tblConsorcios[Produto]))+1),"")</f>
        <v/>
      </c>
      <c r="L9014" t="str" cm="1">
        <f t="array" ref="L9014">IFERROR(INDEX(tblConsorcios[Produto],MOD($J9014,ROWS(tblConsorcios[Produto]))+1),"")</f>
        <v>Imóvel IE580 – 240m</v>
      </c>
      <c r="M9014" s="20" cm="1">
        <f t="array" ref="M9014">IFERROR(INDEX(tblConsorcios[Valor da Carta (R$)],MOD($J9014,ROWS(tblConsorcios[Produto]))+1),"")</f>
        <v>580000</v>
      </c>
      <c r="N9014" s="2" cm="1">
        <f t="array" ref="N9014">IFERROR(INDEX(tblConsorcios[Prazo (meses)],MOD($J9014,ROWS(tblConsorcios[Produto]))+1),"")</f>
        <v>240</v>
      </c>
      <c r="O9014" s="20" cm="1">
        <f t="array" ref="O9014">IFERROR(INDEX(tblConsorcios[Parcela Mensal (R$)],MOD($J9014,ROWS(tblConsorcios[Produto]))+1),"")</f>
        <v>3112.67</v>
      </c>
      <c r="P9014" s="20" t="str" cm="1">
        <f t="array" ref="P9014">IFERROR(INDEX(tblClientes[Dividendo Mensal (R$)],INT($J9014/ROWS(tblConsorcios[Produto]))+1),"")</f>
        <v/>
      </c>
      <c r="Q9014" s="20" t="str">
        <f t="shared" si="421"/>
        <v/>
      </c>
      <c r="R9014">
        <f t="shared" si="422"/>
        <v>0</v>
      </c>
    </row>
    <row r="9015" spans="10:18" x14ac:dyDescent="0.2">
      <c r="J9015">
        <f t="shared" si="420"/>
        <v>9013</v>
      </c>
      <c r="K9015" t="str" cm="1">
        <f t="array" ref="K9015">IFERROR(INDEX(tblClientes[Cliente],INT($J9015/ROWS(tblConsorcios[Produto]))+1),"")</f>
        <v/>
      </c>
      <c r="L9015" t="str" cm="1">
        <f t="array" ref="L9015">IFERROR(INDEX(tblConsorcios[Produto],MOD($J9015,ROWS(tblConsorcios[Produto]))+1),"")</f>
        <v>Imóvel IE580 – 220m</v>
      </c>
      <c r="M9015" s="20" cm="1">
        <f t="array" ref="M9015">IFERROR(INDEX(tblConsorcios[Valor da Carta (R$)],MOD($J9015,ROWS(tblConsorcios[Produto]))+1),"")</f>
        <v>580000</v>
      </c>
      <c r="N9015" s="2" cm="1">
        <f t="array" ref="N9015">IFERROR(INDEX(tblConsorcios[Prazo (meses)],MOD($J9015,ROWS(tblConsorcios[Produto]))+1),"")</f>
        <v>220</v>
      </c>
      <c r="O9015" s="20" cm="1">
        <f t="array" ref="O9015">IFERROR(INDEX(tblConsorcios[Parcela Mensal (R$)],MOD($J9015,ROWS(tblConsorcios[Produto]))+1),"")</f>
        <v>3369.27</v>
      </c>
      <c r="P9015" s="20" t="str" cm="1">
        <f t="array" ref="P9015">IFERROR(INDEX(tblClientes[Dividendo Mensal (R$)],INT($J9015/ROWS(tblConsorcios[Produto]))+1),"")</f>
        <v/>
      </c>
      <c r="Q9015" s="20" t="str">
        <f t="shared" si="421"/>
        <v/>
      </c>
      <c r="R9015">
        <f t="shared" si="422"/>
        <v>0</v>
      </c>
    </row>
    <row r="9016" spans="10:18" x14ac:dyDescent="0.2">
      <c r="J9016">
        <f t="shared" si="420"/>
        <v>9014</v>
      </c>
      <c r="K9016" t="str" cm="1">
        <f t="array" ref="K9016">IFERROR(INDEX(tblClientes[Cliente],INT($J9016/ROWS(tblConsorcios[Produto]))+1),"")</f>
        <v/>
      </c>
      <c r="L9016" t="str" cm="1">
        <f t="array" ref="L9016">IFERROR(INDEX(tblConsorcios[Produto],MOD($J9016,ROWS(tblConsorcios[Produto]))+1),"")</f>
        <v>Imóvel IE580 – 200m</v>
      </c>
      <c r="M9016" s="20" cm="1">
        <f t="array" ref="M9016">IFERROR(INDEX(tblConsorcios[Valor da Carta (R$)],MOD($J9016,ROWS(tblConsorcios[Produto]))+1),"")</f>
        <v>580000</v>
      </c>
      <c r="N9016" s="2" cm="1">
        <f t="array" ref="N9016">IFERROR(INDEX(tblConsorcios[Prazo (meses)],MOD($J9016,ROWS(tblConsorcios[Produto]))+1),"")</f>
        <v>200</v>
      </c>
      <c r="O9016" s="20" cm="1">
        <f t="array" ref="O9016">IFERROR(INDEX(tblConsorcios[Parcela Mensal (R$)],MOD($J9016,ROWS(tblConsorcios[Produto]))+1),"")</f>
        <v>3677.2</v>
      </c>
      <c r="P9016" s="20" t="str" cm="1">
        <f t="array" ref="P9016">IFERROR(INDEX(tblClientes[Dividendo Mensal (R$)],INT($J9016/ROWS(tblConsorcios[Produto]))+1),"")</f>
        <v/>
      </c>
      <c r="Q9016" s="20" t="str">
        <f t="shared" si="421"/>
        <v/>
      </c>
      <c r="R9016">
        <f t="shared" si="422"/>
        <v>0</v>
      </c>
    </row>
    <row r="9017" spans="10:18" x14ac:dyDescent="0.2">
      <c r="J9017">
        <f t="shared" si="420"/>
        <v>9015</v>
      </c>
      <c r="K9017" t="str" cm="1">
        <f t="array" ref="K9017">IFERROR(INDEX(tblClientes[Cliente],INT($J9017/ROWS(tblConsorcios[Produto]))+1),"")</f>
        <v/>
      </c>
      <c r="L9017" t="str" cm="1">
        <f t="array" ref="L9017">IFERROR(INDEX(tblConsorcios[Produto],MOD($J9017,ROWS(tblConsorcios[Produto]))+1),"")</f>
        <v>Imóvel IE550 – 240m</v>
      </c>
      <c r="M9017" s="20" cm="1">
        <f t="array" ref="M9017">IFERROR(INDEX(tblConsorcios[Valor da Carta (R$)],MOD($J9017,ROWS(tblConsorcios[Produto]))+1),"")</f>
        <v>550000</v>
      </c>
      <c r="N9017" s="2" cm="1">
        <f t="array" ref="N9017">IFERROR(INDEX(tblConsorcios[Prazo (meses)],MOD($J9017,ROWS(tblConsorcios[Produto]))+1),"")</f>
        <v>240</v>
      </c>
      <c r="O9017" s="20" cm="1">
        <f t="array" ref="O9017">IFERROR(INDEX(tblConsorcios[Parcela Mensal (R$)],MOD($J9017,ROWS(tblConsorcios[Produto]))+1),"")</f>
        <v>2951.67</v>
      </c>
      <c r="P9017" s="20" t="str" cm="1">
        <f t="array" ref="P9017">IFERROR(INDEX(tblClientes[Dividendo Mensal (R$)],INT($J9017/ROWS(tblConsorcios[Produto]))+1),"")</f>
        <v/>
      </c>
      <c r="Q9017" s="20" t="str">
        <f t="shared" si="421"/>
        <v/>
      </c>
      <c r="R9017">
        <f t="shared" si="422"/>
        <v>0</v>
      </c>
    </row>
    <row r="9018" spans="10:18" x14ac:dyDescent="0.2">
      <c r="J9018">
        <f t="shared" si="420"/>
        <v>9016</v>
      </c>
      <c r="K9018" t="str" cm="1">
        <f t="array" ref="K9018">IFERROR(INDEX(tblClientes[Cliente],INT($J9018/ROWS(tblConsorcios[Produto]))+1),"")</f>
        <v/>
      </c>
      <c r="L9018" t="str" cm="1">
        <f t="array" ref="L9018">IFERROR(INDEX(tblConsorcios[Produto],MOD($J9018,ROWS(tblConsorcios[Produto]))+1),"")</f>
        <v>Imóvel IE550 – 220m</v>
      </c>
      <c r="M9018" s="20" cm="1">
        <f t="array" ref="M9018">IFERROR(INDEX(tblConsorcios[Valor da Carta (R$)],MOD($J9018,ROWS(tblConsorcios[Produto]))+1),"")</f>
        <v>550000</v>
      </c>
      <c r="N9018" s="2" cm="1">
        <f t="array" ref="N9018">IFERROR(INDEX(tblConsorcios[Prazo (meses)],MOD($J9018,ROWS(tblConsorcios[Produto]))+1),"")</f>
        <v>220</v>
      </c>
      <c r="O9018" s="20" cm="1">
        <f t="array" ref="O9018">IFERROR(INDEX(tblConsorcios[Parcela Mensal (R$)],MOD($J9018,ROWS(tblConsorcios[Produto]))+1),"")</f>
        <v>3195</v>
      </c>
      <c r="P9018" s="20" t="str" cm="1">
        <f t="array" ref="P9018">IFERROR(INDEX(tblClientes[Dividendo Mensal (R$)],INT($J9018/ROWS(tblConsorcios[Produto]))+1),"")</f>
        <v/>
      </c>
      <c r="Q9018" s="20" t="str">
        <f t="shared" si="421"/>
        <v/>
      </c>
      <c r="R9018">
        <f t="shared" si="422"/>
        <v>0</v>
      </c>
    </row>
    <row r="9019" spans="10:18" x14ac:dyDescent="0.2">
      <c r="J9019">
        <f t="shared" si="420"/>
        <v>9017</v>
      </c>
      <c r="K9019" t="str" cm="1">
        <f t="array" ref="K9019">IFERROR(INDEX(tblClientes[Cliente],INT($J9019/ROWS(tblConsorcios[Produto]))+1),"")</f>
        <v/>
      </c>
      <c r="L9019" t="str" cm="1">
        <f t="array" ref="L9019">IFERROR(INDEX(tblConsorcios[Produto],MOD($J9019,ROWS(tblConsorcios[Produto]))+1),"")</f>
        <v>Imóvel IE550 – 200m</v>
      </c>
      <c r="M9019" s="20" cm="1">
        <f t="array" ref="M9019">IFERROR(INDEX(tblConsorcios[Valor da Carta (R$)],MOD($J9019,ROWS(tblConsorcios[Produto]))+1),"")</f>
        <v>550000</v>
      </c>
      <c r="N9019" s="2" cm="1">
        <f t="array" ref="N9019">IFERROR(INDEX(tblConsorcios[Prazo (meses)],MOD($J9019,ROWS(tblConsorcios[Produto]))+1),"")</f>
        <v>200</v>
      </c>
      <c r="O9019" s="20" cm="1">
        <f t="array" ref="O9019">IFERROR(INDEX(tblConsorcios[Parcela Mensal (R$)],MOD($J9019,ROWS(tblConsorcios[Produto]))+1),"")</f>
        <v>3487</v>
      </c>
      <c r="P9019" s="20" t="str" cm="1">
        <f t="array" ref="P9019">IFERROR(INDEX(tblClientes[Dividendo Mensal (R$)],INT($J9019/ROWS(tblConsorcios[Produto]))+1),"")</f>
        <v/>
      </c>
      <c r="Q9019" s="20" t="str">
        <f t="shared" si="421"/>
        <v/>
      </c>
      <c r="R9019">
        <f t="shared" si="422"/>
        <v>0</v>
      </c>
    </row>
    <row r="9020" spans="10:18" x14ac:dyDescent="0.2">
      <c r="J9020">
        <f t="shared" si="420"/>
        <v>9018</v>
      </c>
      <c r="K9020" t="str" cm="1">
        <f t="array" ref="K9020">IFERROR(INDEX(tblClientes[Cliente],INT($J9020/ROWS(tblConsorcios[Produto]))+1),"")</f>
        <v/>
      </c>
      <c r="L9020" t="str" cm="1">
        <f t="array" ref="L9020">IFERROR(INDEX(tblConsorcios[Produto],MOD($J9020,ROWS(tblConsorcios[Produto]))+1),"")</f>
        <v>Imóvel IE530 – 240m</v>
      </c>
      <c r="M9020" s="20" cm="1">
        <f t="array" ref="M9020">IFERROR(INDEX(tblConsorcios[Valor da Carta (R$)],MOD($J9020,ROWS(tblConsorcios[Produto]))+1),"")</f>
        <v>530000</v>
      </c>
      <c r="N9020" s="2" cm="1">
        <f t="array" ref="N9020">IFERROR(INDEX(tblConsorcios[Prazo (meses)],MOD($J9020,ROWS(tblConsorcios[Produto]))+1),"")</f>
        <v>240</v>
      </c>
      <c r="O9020" s="20" cm="1">
        <f t="array" ref="O9020">IFERROR(INDEX(tblConsorcios[Parcela Mensal (R$)],MOD($J9020,ROWS(tblConsorcios[Produto]))+1),"")</f>
        <v>2844.33</v>
      </c>
      <c r="P9020" s="20" t="str" cm="1">
        <f t="array" ref="P9020">IFERROR(INDEX(tblClientes[Dividendo Mensal (R$)],INT($J9020/ROWS(tblConsorcios[Produto]))+1),"")</f>
        <v/>
      </c>
      <c r="Q9020" s="20" t="str">
        <f t="shared" si="421"/>
        <v/>
      </c>
      <c r="R9020">
        <f t="shared" si="422"/>
        <v>0</v>
      </c>
    </row>
    <row r="9021" spans="10:18" x14ac:dyDescent="0.2">
      <c r="J9021">
        <f t="shared" si="420"/>
        <v>9019</v>
      </c>
      <c r="K9021" t="str" cm="1">
        <f t="array" ref="K9021">IFERROR(INDEX(tblClientes[Cliente],INT($J9021/ROWS(tblConsorcios[Produto]))+1),"")</f>
        <v/>
      </c>
      <c r="L9021" t="str" cm="1">
        <f t="array" ref="L9021">IFERROR(INDEX(tblConsorcios[Produto],MOD($J9021,ROWS(tblConsorcios[Produto]))+1),"")</f>
        <v>Imóvel IE530 – 220m</v>
      </c>
      <c r="M9021" s="20" cm="1">
        <f t="array" ref="M9021">IFERROR(INDEX(tblConsorcios[Valor da Carta (R$)],MOD($J9021,ROWS(tblConsorcios[Produto]))+1),"")</f>
        <v>530000</v>
      </c>
      <c r="N9021" s="2" cm="1">
        <f t="array" ref="N9021">IFERROR(INDEX(tblConsorcios[Prazo (meses)],MOD($J9021,ROWS(tblConsorcios[Produto]))+1),"")</f>
        <v>220</v>
      </c>
      <c r="O9021" s="20" cm="1">
        <f t="array" ref="O9021">IFERROR(INDEX(tblConsorcios[Parcela Mensal (R$)],MOD($J9021,ROWS(tblConsorcios[Produto]))+1),"")</f>
        <v>3078.82</v>
      </c>
      <c r="P9021" s="20" t="str" cm="1">
        <f t="array" ref="P9021">IFERROR(INDEX(tblClientes[Dividendo Mensal (R$)],INT($J9021/ROWS(tblConsorcios[Produto]))+1),"")</f>
        <v/>
      </c>
      <c r="Q9021" s="20" t="str">
        <f t="shared" si="421"/>
        <v/>
      </c>
      <c r="R9021">
        <f t="shared" si="422"/>
        <v>0</v>
      </c>
    </row>
    <row r="9022" spans="10:18" x14ac:dyDescent="0.2">
      <c r="J9022">
        <f t="shared" si="420"/>
        <v>9020</v>
      </c>
      <c r="K9022" t="str" cm="1">
        <f t="array" ref="K9022">IFERROR(INDEX(tblClientes[Cliente],INT($J9022/ROWS(tblConsorcios[Produto]))+1),"")</f>
        <v/>
      </c>
      <c r="L9022" t="str" cm="1">
        <f t="array" ref="L9022">IFERROR(INDEX(tblConsorcios[Produto],MOD($J9022,ROWS(tblConsorcios[Produto]))+1),"")</f>
        <v>Imóvel IE530 – 200m</v>
      </c>
      <c r="M9022" s="20" cm="1">
        <f t="array" ref="M9022">IFERROR(INDEX(tblConsorcios[Valor da Carta (R$)],MOD($J9022,ROWS(tblConsorcios[Produto]))+1),"")</f>
        <v>530000</v>
      </c>
      <c r="N9022" s="2" cm="1">
        <f t="array" ref="N9022">IFERROR(INDEX(tblConsorcios[Prazo (meses)],MOD($J9022,ROWS(tblConsorcios[Produto]))+1),"")</f>
        <v>200</v>
      </c>
      <c r="O9022" s="20" cm="1">
        <f t="array" ref="O9022">IFERROR(INDEX(tblConsorcios[Parcela Mensal (R$)],MOD($J9022,ROWS(tblConsorcios[Produto]))+1),"")</f>
        <v>3360.2</v>
      </c>
      <c r="P9022" s="20" t="str" cm="1">
        <f t="array" ref="P9022">IFERROR(INDEX(tblClientes[Dividendo Mensal (R$)],INT($J9022/ROWS(tblConsorcios[Produto]))+1),"")</f>
        <v/>
      </c>
      <c r="Q9022" s="20" t="str">
        <f t="shared" si="421"/>
        <v/>
      </c>
      <c r="R9022">
        <f t="shared" si="422"/>
        <v>0</v>
      </c>
    </row>
    <row r="9023" spans="10:18" x14ac:dyDescent="0.2">
      <c r="J9023">
        <f t="shared" si="420"/>
        <v>9021</v>
      </c>
      <c r="K9023" t="str" cm="1">
        <f t="array" ref="K9023">IFERROR(INDEX(tblClientes[Cliente],INT($J9023/ROWS(tblConsorcios[Produto]))+1),"")</f>
        <v/>
      </c>
      <c r="L9023" t="str" cm="1">
        <f t="array" ref="L9023">IFERROR(INDEX(tblConsorcios[Produto],MOD($J9023,ROWS(tblConsorcios[Produto]))+1),"")</f>
        <v>Imóvel IE500 – 240m</v>
      </c>
      <c r="M9023" s="20" cm="1">
        <f t="array" ref="M9023">IFERROR(INDEX(tblConsorcios[Valor da Carta (R$)],MOD($J9023,ROWS(tblConsorcios[Produto]))+1),"")</f>
        <v>500000</v>
      </c>
      <c r="N9023" s="2" cm="1">
        <f t="array" ref="N9023">IFERROR(INDEX(tblConsorcios[Prazo (meses)],MOD($J9023,ROWS(tblConsorcios[Produto]))+1),"")</f>
        <v>240</v>
      </c>
      <c r="O9023" s="20" cm="1">
        <f t="array" ref="O9023">IFERROR(INDEX(tblConsorcios[Parcela Mensal (R$)],MOD($J9023,ROWS(tblConsorcios[Produto]))+1),"")</f>
        <v>2683.33</v>
      </c>
      <c r="P9023" s="20" t="str" cm="1">
        <f t="array" ref="P9023">IFERROR(INDEX(tblClientes[Dividendo Mensal (R$)],INT($J9023/ROWS(tblConsorcios[Produto]))+1),"")</f>
        <v/>
      </c>
      <c r="Q9023" s="20" t="str">
        <f t="shared" si="421"/>
        <v/>
      </c>
      <c r="R9023">
        <f t="shared" si="422"/>
        <v>0</v>
      </c>
    </row>
    <row r="9024" spans="10:18" x14ac:dyDescent="0.2">
      <c r="J9024">
        <f t="shared" si="420"/>
        <v>9022</v>
      </c>
      <c r="K9024" t="str" cm="1">
        <f t="array" ref="K9024">IFERROR(INDEX(tblClientes[Cliente],INT($J9024/ROWS(tblConsorcios[Produto]))+1),"")</f>
        <v/>
      </c>
      <c r="L9024" t="str" cm="1">
        <f t="array" ref="L9024">IFERROR(INDEX(tblConsorcios[Produto],MOD($J9024,ROWS(tblConsorcios[Produto]))+1),"")</f>
        <v>Imóvel IE500 – 220m</v>
      </c>
      <c r="M9024" s="20" cm="1">
        <f t="array" ref="M9024">IFERROR(INDEX(tblConsorcios[Valor da Carta (R$)],MOD($J9024,ROWS(tblConsorcios[Produto]))+1),"")</f>
        <v>500000</v>
      </c>
      <c r="N9024" s="2" cm="1">
        <f t="array" ref="N9024">IFERROR(INDEX(tblConsorcios[Prazo (meses)],MOD($J9024,ROWS(tblConsorcios[Produto]))+1),"")</f>
        <v>220</v>
      </c>
      <c r="O9024" s="20" cm="1">
        <f t="array" ref="O9024">IFERROR(INDEX(tblConsorcios[Parcela Mensal (R$)],MOD($J9024,ROWS(tblConsorcios[Produto]))+1),"")</f>
        <v>2904.55</v>
      </c>
      <c r="P9024" s="20" t="str" cm="1">
        <f t="array" ref="P9024">IFERROR(INDEX(tblClientes[Dividendo Mensal (R$)],INT($J9024/ROWS(tblConsorcios[Produto]))+1),"")</f>
        <v/>
      </c>
      <c r="Q9024" s="20" t="str">
        <f t="shared" si="421"/>
        <v/>
      </c>
      <c r="R9024">
        <f t="shared" si="422"/>
        <v>0</v>
      </c>
    </row>
    <row r="9025" spans="10:18" x14ac:dyDescent="0.2">
      <c r="J9025">
        <f t="shared" si="420"/>
        <v>9023</v>
      </c>
      <c r="K9025" t="str" cm="1">
        <f t="array" ref="K9025">IFERROR(INDEX(tblClientes[Cliente],INT($J9025/ROWS(tblConsorcios[Produto]))+1),"")</f>
        <v/>
      </c>
      <c r="L9025" t="str" cm="1">
        <f t="array" ref="L9025">IFERROR(INDEX(tblConsorcios[Produto],MOD($J9025,ROWS(tblConsorcios[Produto]))+1),"")</f>
        <v>Imóvel IE500 – 200m</v>
      </c>
      <c r="M9025" s="20" cm="1">
        <f t="array" ref="M9025">IFERROR(INDEX(tblConsorcios[Valor da Carta (R$)],MOD($J9025,ROWS(tblConsorcios[Produto]))+1),"")</f>
        <v>500000</v>
      </c>
      <c r="N9025" s="2" cm="1">
        <f t="array" ref="N9025">IFERROR(INDEX(tblConsorcios[Prazo (meses)],MOD($J9025,ROWS(tblConsorcios[Produto]))+1),"")</f>
        <v>200</v>
      </c>
      <c r="O9025" s="20" cm="1">
        <f t="array" ref="O9025">IFERROR(INDEX(tblConsorcios[Parcela Mensal (R$)],MOD($J9025,ROWS(tblConsorcios[Produto]))+1),"")</f>
        <v>3170</v>
      </c>
      <c r="P9025" s="20" t="str" cm="1">
        <f t="array" ref="P9025">IFERROR(INDEX(tblClientes[Dividendo Mensal (R$)],INT($J9025/ROWS(tblConsorcios[Produto]))+1),"")</f>
        <v/>
      </c>
      <c r="Q9025" s="20" t="str">
        <f t="shared" si="421"/>
        <v/>
      </c>
      <c r="R9025">
        <f t="shared" si="422"/>
        <v>0</v>
      </c>
    </row>
    <row r="9026" spans="10:18" x14ac:dyDescent="0.2">
      <c r="J9026">
        <f t="shared" si="420"/>
        <v>9024</v>
      </c>
      <c r="K9026" t="str" cm="1">
        <f t="array" ref="K9026">IFERROR(INDEX(tblClientes[Cliente],INT($J9026/ROWS(tblConsorcios[Produto]))+1),"")</f>
        <v/>
      </c>
      <c r="L9026" t="str" cm="1">
        <f t="array" ref="L9026">IFERROR(INDEX(tblConsorcios[Produto],MOD($J9026,ROWS(tblConsorcios[Produto]))+1),"")</f>
        <v>Imóvel IE480 – 240m</v>
      </c>
      <c r="M9026" s="20" cm="1">
        <f t="array" ref="M9026">IFERROR(INDEX(tblConsorcios[Valor da Carta (R$)],MOD($J9026,ROWS(tblConsorcios[Produto]))+1),"")</f>
        <v>480000</v>
      </c>
      <c r="N9026" s="2" cm="1">
        <f t="array" ref="N9026">IFERROR(INDEX(tblConsorcios[Prazo (meses)],MOD($J9026,ROWS(tblConsorcios[Produto]))+1),"")</f>
        <v>240</v>
      </c>
      <c r="O9026" s="20" cm="1">
        <f t="array" ref="O9026">IFERROR(INDEX(tblConsorcios[Parcela Mensal (R$)],MOD($J9026,ROWS(tblConsorcios[Produto]))+1),"")</f>
        <v>2576</v>
      </c>
      <c r="P9026" s="20" t="str" cm="1">
        <f t="array" ref="P9026">IFERROR(INDEX(tblClientes[Dividendo Mensal (R$)],INT($J9026/ROWS(tblConsorcios[Produto]))+1),"")</f>
        <v/>
      </c>
      <c r="Q9026" s="20" t="str">
        <f t="shared" si="421"/>
        <v/>
      </c>
      <c r="R9026">
        <f t="shared" si="422"/>
        <v>0</v>
      </c>
    </row>
    <row r="9027" spans="10:18" x14ac:dyDescent="0.2">
      <c r="J9027">
        <f t="shared" ref="J9027:J9090" si="423">ROW()-2</f>
        <v>9025</v>
      </c>
      <c r="K9027" t="str" cm="1">
        <f t="array" ref="K9027">IFERROR(INDEX(tblClientes[Cliente],INT($J9027/ROWS(tblConsorcios[Produto]))+1),"")</f>
        <v/>
      </c>
      <c r="L9027" t="str" cm="1">
        <f t="array" ref="L9027">IFERROR(INDEX(tblConsorcios[Produto],MOD($J9027,ROWS(tblConsorcios[Produto]))+1),"")</f>
        <v>Imóvel IE480 – 220m</v>
      </c>
      <c r="M9027" s="20" cm="1">
        <f t="array" ref="M9027">IFERROR(INDEX(tblConsorcios[Valor da Carta (R$)],MOD($J9027,ROWS(tblConsorcios[Produto]))+1),"")</f>
        <v>480000</v>
      </c>
      <c r="N9027" s="2" cm="1">
        <f t="array" ref="N9027">IFERROR(INDEX(tblConsorcios[Prazo (meses)],MOD($J9027,ROWS(tblConsorcios[Produto]))+1),"")</f>
        <v>220</v>
      </c>
      <c r="O9027" s="20" cm="1">
        <f t="array" ref="O9027">IFERROR(INDEX(tblConsorcios[Parcela Mensal (R$)],MOD($J9027,ROWS(tblConsorcios[Produto]))+1),"")</f>
        <v>2788.36</v>
      </c>
      <c r="P9027" s="20" t="str" cm="1">
        <f t="array" ref="P9027">IFERROR(INDEX(tblClientes[Dividendo Mensal (R$)],INT($J9027/ROWS(tblConsorcios[Produto]))+1),"")</f>
        <v/>
      </c>
      <c r="Q9027" s="20" t="str">
        <f t="shared" ref="Q9027:Q9090" si="424">IF(AND(ISNUMBER(O9027),ISNUMBER(P9027)),P9027-O9027,"")</f>
        <v/>
      </c>
      <c r="R9027">
        <f t="shared" ref="R9027:R9090" si="425">IF(AND(ISNUMBER(O9027),ISNUMBER(P9027),O9027&lt;=P9027),1,0)</f>
        <v>0</v>
      </c>
    </row>
    <row r="9028" spans="10:18" x14ac:dyDescent="0.2">
      <c r="J9028">
        <f t="shared" si="423"/>
        <v>9026</v>
      </c>
      <c r="K9028" t="str" cm="1">
        <f t="array" ref="K9028">IFERROR(INDEX(tblClientes[Cliente],INT($J9028/ROWS(tblConsorcios[Produto]))+1),"")</f>
        <v/>
      </c>
      <c r="L9028" t="str" cm="1">
        <f t="array" ref="L9028">IFERROR(INDEX(tblConsorcios[Produto],MOD($J9028,ROWS(tblConsorcios[Produto]))+1),"")</f>
        <v>Imóvel IE480 – 200m</v>
      </c>
      <c r="M9028" s="20" cm="1">
        <f t="array" ref="M9028">IFERROR(INDEX(tblConsorcios[Valor da Carta (R$)],MOD($J9028,ROWS(tblConsorcios[Produto]))+1),"")</f>
        <v>480000</v>
      </c>
      <c r="N9028" s="2" cm="1">
        <f t="array" ref="N9028">IFERROR(INDEX(tblConsorcios[Prazo (meses)],MOD($J9028,ROWS(tblConsorcios[Produto]))+1),"")</f>
        <v>200</v>
      </c>
      <c r="O9028" s="20" cm="1">
        <f t="array" ref="O9028">IFERROR(INDEX(tblConsorcios[Parcela Mensal (R$)],MOD($J9028,ROWS(tblConsorcios[Produto]))+1),"")</f>
        <v>3043.2</v>
      </c>
      <c r="P9028" s="20" t="str" cm="1">
        <f t="array" ref="P9028">IFERROR(INDEX(tblClientes[Dividendo Mensal (R$)],INT($J9028/ROWS(tblConsorcios[Produto]))+1),"")</f>
        <v/>
      </c>
      <c r="Q9028" s="20" t="str">
        <f t="shared" si="424"/>
        <v/>
      </c>
      <c r="R9028">
        <f t="shared" si="425"/>
        <v>0</v>
      </c>
    </row>
    <row r="9029" spans="10:18" x14ac:dyDescent="0.2">
      <c r="J9029">
        <f t="shared" si="423"/>
        <v>9027</v>
      </c>
      <c r="K9029" t="str" cm="1">
        <f t="array" ref="K9029">IFERROR(INDEX(tblClientes[Cliente],INT($J9029/ROWS(tblConsorcios[Produto]))+1),"")</f>
        <v/>
      </c>
      <c r="L9029" t="str" cm="1">
        <f t="array" ref="L9029">IFERROR(INDEX(tblConsorcios[Produto],MOD($J9029,ROWS(tblConsorcios[Produto]))+1),"")</f>
        <v>Imóvel IE450 – 240m</v>
      </c>
      <c r="M9029" s="20" cm="1">
        <f t="array" ref="M9029">IFERROR(INDEX(tblConsorcios[Valor da Carta (R$)],MOD($J9029,ROWS(tblConsorcios[Produto]))+1),"")</f>
        <v>450000</v>
      </c>
      <c r="N9029" s="2" cm="1">
        <f t="array" ref="N9029">IFERROR(INDEX(tblConsorcios[Prazo (meses)],MOD($J9029,ROWS(tblConsorcios[Produto]))+1),"")</f>
        <v>240</v>
      </c>
      <c r="O9029" s="20" cm="1">
        <f t="array" ref="O9029">IFERROR(INDEX(tblConsorcios[Parcela Mensal (R$)],MOD($J9029,ROWS(tblConsorcios[Produto]))+1),"")</f>
        <v>2415</v>
      </c>
      <c r="P9029" s="20" t="str" cm="1">
        <f t="array" ref="P9029">IFERROR(INDEX(tblClientes[Dividendo Mensal (R$)],INT($J9029/ROWS(tblConsorcios[Produto]))+1),"")</f>
        <v/>
      </c>
      <c r="Q9029" s="20" t="str">
        <f t="shared" si="424"/>
        <v/>
      </c>
      <c r="R9029">
        <f t="shared" si="425"/>
        <v>0</v>
      </c>
    </row>
    <row r="9030" spans="10:18" x14ac:dyDescent="0.2">
      <c r="J9030">
        <f t="shared" si="423"/>
        <v>9028</v>
      </c>
      <c r="K9030" t="str" cm="1">
        <f t="array" ref="K9030">IFERROR(INDEX(tblClientes[Cliente],INT($J9030/ROWS(tblConsorcios[Produto]))+1),"")</f>
        <v/>
      </c>
      <c r="L9030" t="str" cm="1">
        <f t="array" ref="L9030">IFERROR(INDEX(tblConsorcios[Produto],MOD($J9030,ROWS(tblConsorcios[Produto]))+1),"")</f>
        <v>Imóvel IE450 – 220m</v>
      </c>
      <c r="M9030" s="20" cm="1">
        <f t="array" ref="M9030">IFERROR(INDEX(tblConsorcios[Valor da Carta (R$)],MOD($J9030,ROWS(tblConsorcios[Produto]))+1),"")</f>
        <v>450000</v>
      </c>
      <c r="N9030" s="2" cm="1">
        <f t="array" ref="N9030">IFERROR(INDEX(tblConsorcios[Prazo (meses)],MOD($J9030,ROWS(tblConsorcios[Produto]))+1),"")</f>
        <v>220</v>
      </c>
      <c r="O9030" s="20" cm="1">
        <f t="array" ref="O9030">IFERROR(INDEX(tblConsorcios[Parcela Mensal (R$)],MOD($J9030,ROWS(tblConsorcios[Produto]))+1),"")</f>
        <v>2614.09</v>
      </c>
      <c r="P9030" s="20" t="str" cm="1">
        <f t="array" ref="P9030">IFERROR(INDEX(tblClientes[Dividendo Mensal (R$)],INT($J9030/ROWS(tblConsorcios[Produto]))+1),"")</f>
        <v/>
      </c>
      <c r="Q9030" s="20" t="str">
        <f t="shared" si="424"/>
        <v/>
      </c>
      <c r="R9030">
        <f t="shared" si="425"/>
        <v>0</v>
      </c>
    </row>
    <row r="9031" spans="10:18" x14ac:dyDescent="0.2">
      <c r="J9031">
        <f t="shared" si="423"/>
        <v>9029</v>
      </c>
      <c r="K9031" t="str" cm="1">
        <f t="array" ref="K9031">IFERROR(INDEX(tblClientes[Cliente],INT($J9031/ROWS(tblConsorcios[Produto]))+1),"")</f>
        <v/>
      </c>
      <c r="L9031" t="str" cm="1">
        <f t="array" ref="L9031">IFERROR(INDEX(tblConsorcios[Produto],MOD($J9031,ROWS(tblConsorcios[Produto]))+1),"")</f>
        <v>Imóvel IE450 – 200m</v>
      </c>
      <c r="M9031" s="20" cm="1">
        <f t="array" ref="M9031">IFERROR(INDEX(tblConsorcios[Valor da Carta (R$)],MOD($J9031,ROWS(tblConsorcios[Produto]))+1),"")</f>
        <v>450000</v>
      </c>
      <c r="N9031" s="2" cm="1">
        <f t="array" ref="N9031">IFERROR(INDEX(tblConsorcios[Prazo (meses)],MOD($J9031,ROWS(tblConsorcios[Produto]))+1),"")</f>
        <v>200</v>
      </c>
      <c r="O9031" s="20" cm="1">
        <f t="array" ref="O9031">IFERROR(INDEX(tblConsorcios[Parcela Mensal (R$)],MOD($J9031,ROWS(tblConsorcios[Produto]))+1),"")</f>
        <v>2853</v>
      </c>
      <c r="P9031" s="20" t="str" cm="1">
        <f t="array" ref="P9031">IFERROR(INDEX(tblClientes[Dividendo Mensal (R$)],INT($J9031/ROWS(tblConsorcios[Produto]))+1),"")</f>
        <v/>
      </c>
      <c r="Q9031" s="20" t="str">
        <f t="shared" si="424"/>
        <v/>
      </c>
      <c r="R9031">
        <f t="shared" si="425"/>
        <v>0</v>
      </c>
    </row>
    <row r="9032" spans="10:18" x14ac:dyDescent="0.2">
      <c r="J9032">
        <f t="shared" si="423"/>
        <v>9030</v>
      </c>
      <c r="K9032" t="str" cm="1">
        <f t="array" ref="K9032">IFERROR(INDEX(tblClientes[Cliente],INT($J9032/ROWS(tblConsorcios[Produto]))+1),"")</f>
        <v/>
      </c>
      <c r="L9032" t="str" cm="1">
        <f t="array" ref="L9032">IFERROR(INDEX(tblConsorcios[Produto],MOD($J9032,ROWS(tblConsorcios[Produto]))+1),"")</f>
        <v>Imóvel IE430 – 240m</v>
      </c>
      <c r="M9032" s="20" cm="1">
        <f t="array" ref="M9032">IFERROR(INDEX(tblConsorcios[Valor da Carta (R$)],MOD($J9032,ROWS(tblConsorcios[Produto]))+1),"")</f>
        <v>430000</v>
      </c>
      <c r="N9032" s="2" cm="1">
        <f t="array" ref="N9032">IFERROR(INDEX(tblConsorcios[Prazo (meses)],MOD($J9032,ROWS(tblConsorcios[Produto]))+1),"")</f>
        <v>240</v>
      </c>
      <c r="O9032" s="20" cm="1">
        <f t="array" ref="O9032">IFERROR(INDEX(tblConsorcios[Parcela Mensal (R$)],MOD($J9032,ROWS(tblConsorcios[Produto]))+1),"")</f>
        <v>2307.67</v>
      </c>
      <c r="P9032" s="20" t="str" cm="1">
        <f t="array" ref="P9032">IFERROR(INDEX(tblClientes[Dividendo Mensal (R$)],INT($J9032/ROWS(tblConsorcios[Produto]))+1),"")</f>
        <v/>
      </c>
      <c r="Q9032" s="20" t="str">
        <f t="shared" si="424"/>
        <v/>
      </c>
      <c r="R9032">
        <f t="shared" si="425"/>
        <v>0</v>
      </c>
    </row>
    <row r="9033" spans="10:18" x14ac:dyDescent="0.2">
      <c r="J9033">
        <f t="shared" si="423"/>
        <v>9031</v>
      </c>
      <c r="K9033" t="str" cm="1">
        <f t="array" ref="K9033">IFERROR(INDEX(tblClientes[Cliente],INT($J9033/ROWS(tblConsorcios[Produto]))+1),"")</f>
        <v/>
      </c>
      <c r="L9033" t="str" cm="1">
        <f t="array" ref="L9033">IFERROR(INDEX(tblConsorcios[Produto],MOD($J9033,ROWS(tblConsorcios[Produto]))+1),"")</f>
        <v>Imóvel IE430 – 220m</v>
      </c>
      <c r="M9033" s="20" cm="1">
        <f t="array" ref="M9033">IFERROR(INDEX(tblConsorcios[Valor da Carta (R$)],MOD($J9033,ROWS(tblConsorcios[Produto]))+1),"")</f>
        <v>430000</v>
      </c>
      <c r="N9033" s="2" cm="1">
        <f t="array" ref="N9033">IFERROR(INDEX(tblConsorcios[Prazo (meses)],MOD($J9033,ROWS(tblConsorcios[Produto]))+1),"")</f>
        <v>220</v>
      </c>
      <c r="O9033" s="20" cm="1">
        <f t="array" ref="O9033">IFERROR(INDEX(tblConsorcios[Parcela Mensal (R$)],MOD($J9033,ROWS(tblConsorcios[Produto]))+1),"")</f>
        <v>2497.91</v>
      </c>
      <c r="P9033" s="20" t="str" cm="1">
        <f t="array" ref="P9033">IFERROR(INDEX(tblClientes[Dividendo Mensal (R$)],INT($J9033/ROWS(tblConsorcios[Produto]))+1),"")</f>
        <v/>
      </c>
      <c r="Q9033" s="20" t="str">
        <f t="shared" si="424"/>
        <v/>
      </c>
      <c r="R9033">
        <f t="shared" si="425"/>
        <v>0</v>
      </c>
    </row>
    <row r="9034" spans="10:18" x14ac:dyDescent="0.2">
      <c r="J9034">
        <f t="shared" si="423"/>
        <v>9032</v>
      </c>
      <c r="K9034" t="str" cm="1">
        <f t="array" ref="K9034">IFERROR(INDEX(tblClientes[Cliente],INT($J9034/ROWS(tblConsorcios[Produto]))+1),"")</f>
        <v/>
      </c>
      <c r="L9034" t="str" cm="1">
        <f t="array" ref="L9034">IFERROR(INDEX(tblConsorcios[Produto],MOD($J9034,ROWS(tblConsorcios[Produto]))+1),"")</f>
        <v>Imóvel IE430 – 200m</v>
      </c>
      <c r="M9034" s="20" cm="1">
        <f t="array" ref="M9034">IFERROR(INDEX(tblConsorcios[Valor da Carta (R$)],MOD($J9034,ROWS(tblConsorcios[Produto]))+1),"")</f>
        <v>430000</v>
      </c>
      <c r="N9034" s="2" cm="1">
        <f t="array" ref="N9034">IFERROR(INDEX(tblConsorcios[Prazo (meses)],MOD($J9034,ROWS(tblConsorcios[Produto]))+1),"")</f>
        <v>200</v>
      </c>
      <c r="O9034" s="20" cm="1">
        <f t="array" ref="O9034">IFERROR(INDEX(tblConsorcios[Parcela Mensal (R$)],MOD($J9034,ROWS(tblConsorcios[Produto]))+1),"")</f>
        <v>2726.2</v>
      </c>
      <c r="P9034" s="20" t="str" cm="1">
        <f t="array" ref="P9034">IFERROR(INDEX(tblClientes[Dividendo Mensal (R$)],INT($J9034/ROWS(tblConsorcios[Produto]))+1),"")</f>
        <v/>
      </c>
      <c r="Q9034" s="20" t="str">
        <f t="shared" si="424"/>
        <v/>
      </c>
      <c r="R9034">
        <f t="shared" si="425"/>
        <v>0</v>
      </c>
    </row>
    <row r="9035" spans="10:18" x14ac:dyDescent="0.2">
      <c r="J9035">
        <f t="shared" si="423"/>
        <v>9033</v>
      </c>
      <c r="K9035" t="str" cm="1">
        <f t="array" ref="K9035">IFERROR(INDEX(tblClientes[Cliente],INT($J9035/ROWS(tblConsorcios[Produto]))+1),"")</f>
        <v/>
      </c>
      <c r="L9035" t="str" cm="1">
        <f t="array" ref="L9035">IFERROR(INDEX(tblConsorcios[Produto],MOD($J9035,ROWS(tblConsorcios[Produto]))+1),"")</f>
        <v>Imóvel IE400 – 240m</v>
      </c>
      <c r="M9035" s="20" cm="1">
        <f t="array" ref="M9035">IFERROR(INDEX(tblConsorcios[Valor da Carta (R$)],MOD($J9035,ROWS(tblConsorcios[Produto]))+1),"")</f>
        <v>400000</v>
      </c>
      <c r="N9035" s="2" cm="1">
        <f t="array" ref="N9035">IFERROR(INDEX(tblConsorcios[Prazo (meses)],MOD($J9035,ROWS(tblConsorcios[Produto]))+1),"")</f>
        <v>240</v>
      </c>
      <c r="O9035" s="20" cm="1">
        <f t="array" ref="O9035">IFERROR(INDEX(tblConsorcios[Parcela Mensal (R$)],MOD($J9035,ROWS(tblConsorcios[Produto]))+1),"")</f>
        <v>2146.67</v>
      </c>
      <c r="P9035" s="20" t="str" cm="1">
        <f t="array" ref="P9035">IFERROR(INDEX(tblClientes[Dividendo Mensal (R$)],INT($J9035/ROWS(tblConsorcios[Produto]))+1),"")</f>
        <v/>
      </c>
      <c r="Q9035" s="20" t="str">
        <f t="shared" si="424"/>
        <v/>
      </c>
      <c r="R9035">
        <f t="shared" si="425"/>
        <v>0</v>
      </c>
    </row>
    <row r="9036" spans="10:18" x14ac:dyDescent="0.2">
      <c r="J9036">
        <f t="shared" si="423"/>
        <v>9034</v>
      </c>
      <c r="K9036" t="str" cm="1">
        <f t="array" ref="K9036">IFERROR(INDEX(tblClientes[Cliente],INT($J9036/ROWS(tblConsorcios[Produto]))+1),"")</f>
        <v/>
      </c>
      <c r="L9036" t="str" cm="1">
        <f t="array" ref="L9036">IFERROR(INDEX(tblConsorcios[Produto],MOD($J9036,ROWS(tblConsorcios[Produto]))+1),"")</f>
        <v>Imóvel IE400 – 220m</v>
      </c>
      <c r="M9036" s="20" cm="1">
        <f t="array" ref="M9036">IFERROR(INDEX(tblConsorcios[Valor da Carta (R$)],MOD($J9036,ROWS(tblConsorcios[Produto]))+1),"")</f>
        <v>400000</v>
      </c>
      <c r="N9036" s="2" cm="1">
        <f t="array" ref="N9036">IFERROR(INDEX(tblConsorcios[Prazo (meses)],MOD($J9036,ROWS(tblConsorcios[Produto]))+1),"")</f>
        <v>220</v>
      </c>
      <c r="O9036" s="20" cm="1">
        <f t="array" ref="O9036">IFERROR(INDEX(tblConsorcios[Parcela Mensal (R$)],MOD($J9036,ROWS(tblConsorcios[Produto]))+1),"")</f>
        <v>2323.64</v>
      </c>
      <c r="P9036" s="20" t="str" cm="1">
        <f t="array" ref="P9036">IFERROR(INDEX(tblClientes[Dividendo Mensal (R$)],INT($J9036/ROWS(tblConsorcios[Produto]))+1),"")</f>
        <v/>
      </c>
      <c r="Q9036" s="20" t="str">
        <f t="shared" si="424"/>
        <v/>
      </c>
      <c r="R9036">
        <f t="shared" si="425"/>
        <v>0</v>
      </c>
    </row>
    <row r="9037" spans="10:18" x14ac:dyDescent="0.2">
      <c r="J9037">
        <f t="shared" si="423"/>
        <v>9035</v>
      </c>
      <c r="K9037" t="str" cm="1">
        <f t="array" ref="K9037">IFERROR(INDEX(tblClientes[Cliente],INT($J9037/ROWS(tblConsorcios[Produto]))+1),"")</f>
        <v/>
      </c>
      <c r="L9037" t="str" cm="1">
        <f t="array" ref="L9037">IFERROR(INDEX(tblConsorcios[Produto],MOD($J9037,ROWS(tblConsorcios[Produto]))+1),"")</f>
        <v>Imóvel IE400 – 200m</v>
      </c>
      <c r="M9037" s="20" cm="1">
        <f t="array" ref="M9037">IFERROR(INDEX(tblConsorcios[Valor da Carta (R$)],MOD($J9037,ROWS(tblConsorcios[Produto]))+1),"")</f>
        <v>400000</v>
      </c>
      <c r="N9037" s="2" cm="1">
        <f t="array" ref="N9037">IFERROR(INDEX(tblConsorcios[Prazo (meses)],MOD($J9037,ROWS(tblConsorcios[Produto]))+1),"")</f>
        <v>200</v>
      </c>
      <c r="O9037" s="20" cm="1">
        <f t="array" ref="O9037">IFERROR(INDEX(tblConsorcios[Parcela Mensal (R$)],MOD($J9037,ROWS(tblConsorcios[Produto]))+1),"")</f>
        <v>2536</v>
      </c>
      <c r="P9037" s="20" t="str" cm="1">
        <f t="array" ref="P9037">IFERROR(INDEX(tblClientes[Dividendo Mensal (R$)],INT($J9037/ROWS(tblConsorcios[Produto]))+1),"")</f>
        <v/>
      </c>
      <c r="Q9037" s="20" t="str">
        <f t="shared" si="424"/>
        <v/>
      </c>
      <c r="R9037">
        <f t="shared" si="425"/>
        <v>0</v>
      </c>
    </row>
    <row r="9038" spans="10:18" x14ac:dyDescent="0.2">
      <c r="J9038">
        <f t="shared" si="423"/>
        <v>9036</v>
      </c>
      <c r="K9038" t="str" cm="1">
        <f t="array" ref="K9038">IFERROR(INDEX(tblClientes[Cliente],INT($J9038/ROWS(tblConsorcios[Produto]))+1),"")</f>
        <v/>
      </c>
      <c r="L9038" t="str" cm="1">
        <f t="array" ref="L9038">IFERROR(INDEX(tblConsorcios[Produto],MOD($J9038,ROWS(tblConsorcios[Produto]))+1),"")</f>
        <v>Imóvel IE380 – 240m</v>
      </c>
      <c r="M9038" s="20" cm="1">
        <f t="array" ref="M9038">IFERROR(INDEX(tblConsorcios[Valor da Carta (R$)],MOD($J9038,ROWS(tblConsorcios[Produto]))+1),"")</f>
        <v>380000</v>
      </c>
      <c r="N9038" s="2" cm="1">
        <f t="array" ref="N9038">IFERROR(INDEX(tblConsorcios[Prazo (meses)],MOD($J9038,ROWS(tblConsorcios[Produto]))+1),"")</f>
        <v>240</v>
      </c>
      <c r="O9038" s="20" cm="1">
        <f t="array" ref="O9038">IFERROR(INDEX(tblConsorcios[Parcela Mensal (R$)],MOD($J9038,ROWS(tblConsorcios[Produto]))+1),"")</f>
        <v>2039.33</v>
      </c>
      <c r="P9038" s="20" t="str" cm="1">
        <f t="array" ref="P9038">IFERROR(INDEX(tblClientes[Dividendo Mensal (R$)],INT($J9038/ROWS(tblConsorcios[Produto]))+1),"")</f>
        <v/>
      </c>
      <c r="Q9038" s="20" t="str">
        <f t="shared" si="424"/>
        <v/>
      </c>
      <c r="R9038">
        <f t="shared" si="425"/>
        <v>0</v>
      </c>
    </row>
    <row r="9039" spans="10:18" x14ac:dyDescent="0.2">
      <c r="J9039">
        <f t="shared" si="423"/>
        <v>9037</v>
      </c>
      <c r="K9039" t="str" cm="1">
        <f t="array" ref="K9039">IFERROR(INDEX(tblClientes[Cliente],INT($J9039/ROWS(tblConsorcios[Produto]))+1),"")</f>
        <v/>
      </c>
      <c r="L9039" t="str" cm="1">
        <f t="array" ref="L9039">IFERROR(INDEX(tblConsorcios[Produto],MOD($J9039,ROWS(tblConsorcios[Produto]))+1),"")</f>
        <v>Imóvel IE380 – 220m</v>
      </c>
      <c r="M9039" s="20" cm="1">
        <f t="array" ref="M9039">IFERROR(INDEX(tblConsorcios[Valor da Carta (R$)],MOD($J9039,ROWS(tblConsorcios[Produto]))+1),"")</f>
        <v>380000</v>
      </c>
      <c r="N9039" s="2" cm="1">
        <f t="array" ref="N9039">IFERROR(INDEX(tblConsorcios[Prazo (meses)],MOD($J9039,ROWS(tblConsorcios[Produto]))+1),"")</f>
        <v>220</v>
      </c>
      <c r="O9039" s="20" cm="1">
        <f t="array" ref="O9039">IFERROR(INDEX(tblConsorcios[Parcela Mensal (R$)],MOD($J9039,ROWS(tblConsorcios[Produto]))+1),"")</f>
        <v>2207.4499999999998</v>
      </c>
      <c r="P9039" s="20" t="str" cm="1">
        <f t="array" ref="P9039">IFERROR(INDEX(tblClientes[Dividendo Mensal (R$)],INT($J9039/ROWS(tblConsorcios[Produto]))+1),"")</f>
        <v/>
      </c>
      <c r="Q9039" s="20" t="str">
        <f t="shared" si="424"/>
        <v/>
      </c>
      <c r="R9039">
        <f t="shared" si="425"/>
        <v>0</v>
      </c>
    </row>
    <row r="9040" spans="10:18" x14ac:dyDescent="0.2">
      <c r="J9040">
        <f t="shared" si="423"/>
        <v>9038</v>
      </c>
      <c r="K9040" t="str" cm="1">
        <f t="array" ref="K9040">IFERROR(INDEX(tblClientes[Cliente],INT($J9040/ROWS(tblConsorcios[Produto]))+1),"")</f>
        <v/>
      </c>
      <c r="L9040" t="str" cm="1">
        <f t="array" ref="L9040">IFERROR(INDEX(tblConsorcios[Produto],MOD($J9040,ROWS(tblConsorcios[Produto]))+1),"")</f>
        <v>Imóvel IE380 – 200m</v>
      </c>
      <c r="M9040" s="20" cm="1">
        <f t="array" ref="M9040">IFERROR(INDEX(tblConsorcios[Valor da Carta (R$)],MOD($J9040,ROWS(tblConsorcios[Produto]))+1),"")</f>
        <v>380000</v>
      </c>
      <c r="N9040" s="2" cm="1">
        <f t="array" ref="N9040">IFERROR(INDEX(tblConsorcios[Prazo (meses)],MOD($J9040,ROWS(tblConsorcios[Produto]))+1),"")</f>
        <v>200</v>
      </c>
      <c r="O9040" s="20" cm="1">
        <f t="array" ref="O9040">IFERROR(INDEX(tblConsorcios[Parcela Mensal (R$)],MOD($J9040,ROWS(tblConsorcios[Produto]))+1),"")</f>
        <v>2409.1999999999998</v>
      </c>
      <c r="P9040" s="20" t="str" cm="1">
        <f t="array" ref="P9040">IFERROR(INDEX(tblClientes[Dividendo Mensal (R$)],INT($J9040/ROWS(tblConsorcios[Produto]))+1),"")</f>
        <v/>
      </c>
      <c r="Q9040" s="20" t="str">
        <f t="shared" si="424"/>
        <v/>
      </c>
      <c r="R9040">
        <f t="shared" si="425"/>
        <v>0</v>
      </c>
    </row>
    <row r="9041" spans="10:18" x14ac:dyDescent="0.2">
      <c r="J9041">
        <f t="shared" si="423"/>
        <v>9039</v>
      </c>
      <c r="K9041" t="str" cm="1">
        <f t="array" ref="K9041">IFERROR(INDEX(tblClientes[Cliente],INT($J9041/ROWS(tblConsorcios[Produto]))+1),"")</f>
        <v/>
      </c>
      <c r="L9041" t="str" cm="1">
        <f t="array" ref="L9041">IFERROR(INDEX(tblConsorcios[Produto],MOD($J9041,ROWS(tblConsorcios[Produto]))+1),"")</f>
        <v>Imóvel IE350 – 240m</v>
      </c>
      <c r="M9041" s="20" cm="1">
        <f t="array" ref="M9041">IFERROR(INDEX(tblConsorcios[Valor da Carta (R$)],MOD($J9041,ROWS(tblConsorcios[Produto]))+1),"")</f>
        <v>350000</v>
      </c>
      <c r="N9041" s="2" cm="1">
        <f t="array" ref="N9041">IFERROR(INDEX(tblConsorcios[Prazo (meses)],MOD($J9041,ROWS(tblConsorcios[Produto]))+1),"")</f>
        <v>240</v>
      </c>
      <c r="O9041" s="20" cm="1">
        <f t="array" ref="O9041">IFERROR(INDEX(tblConsorcios[Parcela Mensal (R$)],MOD($J9041,ROWS(tblConsorcios[Produto]))+1),"")</f>
        <v>1878.33</v>
      </c>
      <c r="P9041" s="20" t="str" cm="1">
        <f t="array" ref="P9041">IFERROR(INDEX(tblClientes[Dividendo Mensal (R$)],INT($J9041/ROWS(tblConsorcios[Produto]))+1),"")</f>
        <v/>
      </c>
      <c r="Q9041" s="20" t="str">
        <f t="shared" si="424"/>
        <v/>
      </c>
      <c r="R9041">
        <f t="shared" si="425"/>
        <v>0</v>
      </c>
    </row>
    <row r="9042" spans="10:18" x14ac:dyDescent="0.2">
      <c r="J9042">
        <f t="shared" si="423"/>
        <v>9040</v>
      </c>
      <c r="K9042" t="str" cm="1">
        <f t="array" ref="K9042">IFERROR(INDEX(tblClientes[Cliente],INT($J9042/ROWS(tblConsorcios[Produto]))+1),"")</f>
        <v/>
      </c>
      <c r="L9042" t="str" cm="1">
        <f t="array" ref="L9042">IFERROR(INDEX(tblConsorcios[Produto],MOD($J9042,ROWS(tblConsorcios[Produto]))+1),"")</f>
        <v>Imóvel IE350 – 220m</v>
      </c>
      <c r="M9042" s="20" cm="1">
        <f t="array" ref="M9042">IFERROR(INDEX(tblConsorcios[Valor da Carta (R$)],MOD($J9042,ROWS(tblConsorcios[Produto]))+1),"")</f>
        <v>350000</v>
      </c>
      <c r="N9042" s="2" cm="1">
        <f t="array" ref="N9042">IFERROR(INDEX(tblConsorcios[Prazo (meses)],MOD($J9042,ROWS(tblConsorcios[Produto]))+1),"")</f>
        <v>220</v>
      </c>
      <c r="O9042" s="20" cm="1">
        <f t="array" ref="O9042">IFERROR(INDEX(tblConsorcios[Parcela Mensal (R$)],MOD($J9042,ROWS(tblConsorcios[Produto]))+1),"")</f>
        <v>2033.18</v>
      </c>
      <c r="P9042" s="20" t="str" cm="1">
        <f t="array" ref="P9042">IFERROR(INDEX(tblClientes[Dividendo Mensal (R$)],INT($J9042/ROWS(tblConsorcios[Produto]))+1),"")</f>
        <v/>
      </c>
      <c r="Q9042" s="20" t="str">
        <f t="shared" si="424"/>
        <v/>
      </c>
      <c r="R9042">
        <f t="shared" si="425"/>
        <v>0</v>
      </c>
    </row>
    <row r="9043" spans="10:18" x14ac:dyDescent="0.2">
      <c r="J9043">
        <f t="shared" si="423"/>
        <v>9041</v>
      </c>
      <c r="K9043" t="str" cm="1">
        <f t="array" ref="K9043">IFERROR(INDEX(tblClientes[Cliente],INT($J9043/ROWS(tblConsorcios[Produto]))+1),"")</f>
        <v/>
      </c>
      <c r="L9043" t="str" cm="1">
        <f t="array" ref="L9043">IFERROR(INDEX(tblConsorcios[Produto],MOD($J9043,ROWS(tblConsorcios[Produto]))+1),"")</f>
        <v>Imóvel IE350 – 200m</v>
      </c>
      <c r="M9043" s="20" cm="1">
        <f t="array" ref="M9043">IFERROR(INDEX(tblConsorcios[Valor da Carta (R$)],MOD($J9043,ROWS(tblConsorcios[Produto]))+1),"")</f>
        <v>350000</v>
      </c>
      <c r="N9043" s="2" cm="1">
        <f t="array" ref="N9043">IFERROR(INDEX(tblConsorcios[Prazo (meses)],MOD($J9043,ROWS(tblConsorcios[Produto]))+1),"")</f>
        <v>200</v>
      </c>
      <c r="O9043" s="20" cm="1">
        <f t="array" ref="O9043">IFERROR(INDEX(tblConsorcios[Parcela Mensal (R$)],MOD($J9043,ROWS(tblConsorcios[Produto]))+1),"")</f>
        <v>2219</v>
      </c>
      <c r="P9043" s="20" t="str" cm="1">
        <f t="array" ref="P9043">IFERROR(INDEX(tblClientes[Dividendo Mensal (R$)],INT($J9043/ROWS(tblConsorcios[Produto]))+1),"")</f>
        <v/>
      </c>
      <c r="Q9043" s="20" t="str">
        <f t="shared" si="424"/>
        <v/>
      </c>
      <c r="R9043">
        <f t="shared" si="425"/>
        <v>0</v>
      </c>
    </row>
    <row r="9044" spans="10:18" x14ac:dyDescent="0.2">
      <c r="J9044">
        <f t="shared" si="423"/>
        <v>9042</v>
      </c>
      <c r="K9044" t="str" cm="1">
        <f t="array" ref="K9044">IFERROR(INDEX(tblClientes[Cliente],INT($J9044/ROWS(tblConsorcios[Produto]))+1),"")</f>
        <v/>
      </c>
      <c r="L9044" t="str" cm="1">
        <f t="array" ref="L9044">IFERROR(INDEX(tblConsorcios[Produto],MOD($J9044,ROWS(tblConsorcios[Produto]))+1),"")</f>
        <v>Imóvel IE330 – 240m</v>
      </c>
      <c r="M9044" s="20" cm="1">
        <f t="array" ref="M9044">IFERROR(INDEX(tblConsorcios[Valor da Carta (R$)],MOD($J9044,ROWS(tblConsorcios[Produto]))+1),"")</f>
        <v>330000</v>
      </c>
      <c r="N9044" s="2" cm="1">
        <f t="array" ref="N9044">IFERROR(INDEX(tblConsorcios[Prazo (meses)],MOD($J9044,ROWS(tblConsorcios[Produto]))+1),"")</f>
        <v>240</v>
      </c>
      <c r="O9044" s="20" cm="1">
        <f t="array" ref="O9044">IFERROR(INDEX(tblConsorcios[Parcela Mensal (R$)],MOD($J9044,ROWS(tblConsorcios[Produto]))+1),"")</f>
        <v>1771</v>
      </c>
      <c r="P9044" s="20" t="str" cm="1">
        <f t="array" ref="P9044">IFERROR(INDEX(tblClientes[Dividendo Mensal (R$)],INT($J9044/ROWS(tblConsorcios[Produto]))+1),"")</f>
        <v/>
      </c>
      <c r="Q9044" s="20" t="str">
        <f t="shared" si="424"/>
        <v/>
      </c>
      <c r="R9044">
        <f t="shared" si="425"/>
        <v>0</v>
      </c>
    </row>
    <row r="9045" spans="10:18" x14ac:dyDescent="0.2">
      <c r="J9045">
        <f t="shared" si="423"/>
        <v>9043</v>
      </c>
      <c r="K9045" t="str" cm="1">
        <f t="array" ref="K9045">IFERROR(INDEX(tblClientes[Cliente],INT($J9045/ROWS(tblConsorcios[Produto]))+1),"")</f>
        <v/>
      </c>
      <c r="L9045" t="str" cm="1">
        <f t="array" ref="L9045">IFERROR(INDEX(tblConsorcios[Produto],MOD($J9045,ROWS(tblConsorcios[Produto]))+1),"")</f>
        <v>Imóvel IE330 – 220m</v>
      </c>
      <c r="M9045" s="20" cm="1">
        <f t="array" ref="M9045">IFERROR(INDEX(tblConsorcios[Valor da Carta (R$)],MOD($J9045,ROWS(tblConsorcios[Produto]))+1),"")</f>
        <v>330000</v>
      </c>
      <c r="N9045" s="2" cm="1">
        <f t="array" ref="N9045">IFERROR(INDEX(tblConsorcios[Prazo (meses)],MOD($J9045,ROWS(tblConsorcios[Produto]))+1),"")</f>
        <v>220</v>
      </c>
      <c r="O9045" s="20" cm="1">
        <f t="array" ref="O9045">IFERROR(INDEX(tblConsorcios[Parcela Mensal (R$)],MOD($J9045,ROWS(tblConsorcios[Produto]))+1),"")</f>
        <v>1917</v>
      </c>
      <c r="P9045" s="20" t="str" cm="1">
        <f t="array" ref="P9045">IFERROR(INDEX(tblClientes[Dividendo Mensal (R$)],INT($J9045/ROWS(tblConsorcios[Produto]))+1),"")</f>
        <v/>
      </c>
      <c r="Q9045" s="20" t="str">
        <f t="shared" si="424"/>
        <v/>
      </c>
      <c r="R9045">
        <f t="shared" si="425"/>
        <v>0</v>
      </c>
    </row>
    <row r="9046" spans="10:18" x14ac:dyDescent="0.2">
      <c r="J9046">
        <f t="shared" si="423"/>
        <v>9044</v>
      </c>
      <c r="K9046" t="str" cm="1">
        <f t="array" ref="K9046">IFERROR(INDEX(tblClientes[Cliente],INT($J9046/ROWS(tblConsorcios[Produto]))+1),"")</f>
        <v/>
      </c>
      <c r="L9046" t="str" cm="1">
        <f t="array" ref="L9046">IFERROR(INDEX(tblConsorcios[Produto],MOD($J9046,ROWS(tblConsorcios[Produto]))+1),"")</f>
        <v>Imóvel IE330 – 200m</v>
      </c>
      <c r="M9046" s="20" cm="1">
        <f t="array" ref="M9046">IFERROR(INDEX(tblConsorcios[Valor da Carta (R$)],MOD($J9046,ROWS(tblConsorcios[Produto]))+1),"")</f>
        <v>330000</v>
      </c>
      <c r="N9046" s="2" cm="1">
        <f t="array" ref="N9046">IFERROR(INDEX(tblConsorcios[Prazo (meses)],MOD($J9046,ROWS(tblConsorcios[Produto]))+1),"")</f>
        <v>200</v>
      </c>
      <c r="O9046" s="20" cm="1">
        <f t="array" ref="O9046">IFERROR(INDEX(tblConsorcios[Parcela Mensal (R$)],MOD($J9046,ROWS(tblConsorcios[Produto]))+1),"")</f>
        <v>2092.1999999999998</v>
      </c>
      <c r="P9046" s="20" t="str" cm="1">
        <f t="array" ref="P9046">IFERROR(INDEX(tblClientes[Dividendo Mensal (R$)],INT($J9046/ROWS(tblConsorcios[Produto]))+1),"")</f>
        <v/>
      </c>
      <c r="Q9046" s="20" t="str">
        <f t="shared" si="424"/>
        <v/>
      </c>
      <c r="R9046">
        <f t="shared" si="425"/>
        <v>0</v>
      </c>
    </row>
    <row r="9047" spans="10:18" x14ac:dyDescent="0.2">
      <c r="J9047">
        <f t="shared" si="423"/>
        <v>9045</v>
      </c>
      <c r="K9047" t="str" cm="1">
        <f t="array" ref="K9047">IFERROR(INDEX(tblClientes[Cliente],INT($J9047/ROWS(tblConsorcios[Produto]))+1),"")</f>
        <v/>
      </c>
      <c r="L9047" t="str" cm="1">
        <f t="array" ref="L9047">IFERROR(INDEX(tblConsorcios[Produto],MOD($J9047,ROWS(tblConsorcios[Produto]))+1),"")</f>
        <v>Imóvel IE300 – 240m</v>
      </c>
      <c r="M9047" s="20" cm="1">
        <f t="array" ref="M9047">IFERROR(INDEX(tblConsorcios[Valor da Carta (R$)],MOD($J9047,ROWS(tblConsorcios[Produto]))+1),"")</f>
        <v>300000</v>
      </c>
      <c r="N9047" s="2" cm="1">
        <f t="array" ref="N9047">IFERROR(INDEX(tblConsorcios[Prazo (meses)],MOD($J9047,ROWS(tblConsorcios[Produto]))+1),"")</f>
        <v>240</v>
      </c>
      <c r="O9047" s="20" cm="1">
        <f t="array" ref="O9047">IFERROR(INDEX(tblConsorcios[Parcela Mensal (R$)],MOD($J9047,ROWS(tblConsorcios[Produto]))+1),"")</f>
        <v>1610</v>
      </c>
      <c r="P9047" s="20" t="str" cm="1">
        <f t="array" ref="P9047">IFERROR(INDEX(tblClientes[Dividendo Mensal (R$)],INT($J9047/ROWS(tblConsorcios[Produto]))+1),"")</f>
        <v/>
      </c>
      <c r="Q9047" s="20" t="str">
        <f t="shared" si="424"/>
        <v/>
      </c>
      <c r="R9047">
        <f t="shared" si="425"/>
        <v>0</v>
      </c>
    </row>
    <row r="9048" spans="10:18" x14ac:dyDescent="0.2">
      <c r="J9048">
        <f t="shared" si="423"/>
        <v>9046</v>
      </c>
      <c r="K9048" t="str" cm="1">
        <f t="array" ref="K9048">IFERROR(INDEX(tblClientes[Cliente],INT($J9048/ROWS(tblConsorcios[Produto]))+1),"")</f>
        <v/>
      </c>
      <c r="L9048" t="str" cm="1">
        <f t="array" ref="L9048">IFERROR(INDEX(tblConsorcios[Produto],MOD($J9048,ROWS(tblConsorcios[Produto]))+1),"")</f>
        <v>Imóvel IE300 – 220m</v>
      </c>
      <c r="M9048" s="20" cm="1">
        <f t="array" ref="M9048">IFERROR(INDEX(tblConsorcios[Valor da Carta (R$)],MOD($J9048,ROWS(tblConsorcios[Produto]))+1),"")</f>
        <v>300000</v>
      </c>
      <c r="N9048" s="2" cm="1">
        <f t="array" ref="N9048">IFERROR(INDEX(tblConsorcios[Prazo (meses)],MOD($J9048,ROWS(tblConsorcios[Produto]))+1),"")</f>
        <v>220</v>
      </c>
      <c r="O9048" s="20" cm="1">
        <f t="array" ref="O9048">IFERROR(INDEX(tblConsorcios[Parcela Mensal (R$)],MOD($J9048,ROWS(tblConsorcios[Produto]))+1),"")</f>
        <v>1742.73</v>
      </c>
      <c r="P9048" s="20" t="str" cm="1">
        <f t="array" ref="P9048">IFERROR(INDEX(tblClientes[Dividendo Mensal (R$)],INT($J9048/ROWS(tblConsorcios[Produto]))+1),"")</f>
        <v/>
      </c>
      <c r="Q9048" s="20" t="str">
        <f t="shared" si="424"/>
        <v/>
      </c>
      <c r="R9048">
        <f t="shared" si="425"/>
        <v>0</v>
      </c>
    </row>
    <row r="9049" spans="10:18" x14ac:dyDescent="0.2">
      <c r="J9049">
        <f t="shared" si="423"/>
        <v>9047</v>
      </c>
      <c r="K9049" t="str" cm="1">
        <f t="array" ref="K9049">IFERROR(INDEX(tblClientes[Cliente],INT($J9049/ROWS(tblConsorcios[Produto]))+1),"")</f>
        <v/>
      </c>
      <c r="L9049" t="str" cm="1">
        <f t="array" ref="L9049">IFERROR(INDEX(tblConsorcios[Produto],MOD($J9049,ROWS(tblConsorcios[Produto]))+1),"")</f>
        <v>Imóvel IE300 – 200m</v>
      </c>
      <c r="M9049" s="20" cm="1">
        <f t="array" ref="M9049">IFERROR(INDEX(tblConsorcios[Valor da Carta (R$)],MOD($J9049,ROWS(tblConsorcios[Produto]))+1),"")</f>
        <v>300000</v>
      </c>
      <c r="N9049" s="2" cm="1">
        <f t="array" ref="N9049">IFERROR(INDEX(tblConsorcios[Prazo (meses)],MOD($J9049,ROWS(tblConsorcios[Produto]))+1),"")</f>
        <v>200</v>
      </c>
      <c r="O9049" s="20" cm="1">
        <f t="array" ref="O9049">IFERROR(INDEX(tblConsorcios[Parcela Mensal (R$)],MOD($J9049,ROWS(tblConsorcios[Produto]))+1),"")</f>
        <v>1902</v>
      </c>
      <c r="P9049" s="20" t="str" cm="1">
        <f t="array" ref="P9049">IFERROR(INDEX(tblClientes[Dividendo Mensal (R$)],INT($J9049/ROWS(tblConsorcios[Produto]))+1),"")</f>
        <v/>
      </c>
      <c r="Q9049" s="20" t="str">
        <f t="shared" si="424"/>
        <v/>
      </c>
      <c r="R9049">
        <f t="shared" si="425"/>
        <v>0</v>
      </c>
    </row>
    <row r="9050" spans="10:18" x14ac:dyDescent="0.2">
      <c r="J9050">
        <f t="shared" si="423"/>
        <v>9048</v>
      </c>
      <c r="K9050" t="str" cm="1">
        <f t="array" ref="K9050">IFERROR(INDEX(tblClientes[Cliente],INT($J9050/ROWS(tblConsorcios[Produto]))+1),"")</f>
        <v/>
      </c>
      <c r="L9050" t="str" cm="1">
        <f t="array" ref="L9050">IFERROR(INDEX(tblConsorcios[Produto],MOD($J9050,ROWS(tblConsorcios[Produto]))+1),"")</f>
        <v>Imóvel IE240 – 240m</v>
      </c>
      <c r="M9050" s="20" cm="1">
        <f t="array" ref="M9050">IFERROR(INDEX(tblConsorcios[Valor da Carta (R$)],MOD($J9050,ROWS(tblConsorcios[Produto]))+1),"")</f>
        <v>240000</v>
      </c>
      <c r="N9050" s="2" cm="1">
        <f t="array" ref="N9050">IFERROR(INDEX(tblConsorcios[Prazo (meses)],MOD($J9050,ROWS(tblConsorcios[Produto]))+1),"")</f>
        <v>240</v>
      </c>
      <c r="O9050" s="20" cm="1">
        <f t="array" ref="O9050">IFERROR(INDEX(tblConsorcios[Parcela Mensal (R$)],MOD($J9050,ROWS(tblConsorcios[Produto]))+1),"")</f>
        <v>1288</v>
      </c>
      <c r="P9050" s="20" t="str" cm="1">
        <f t="array" ref="P9050">IFERROR(INDEX(tblClientes[Dividendo Mensal (R$)],INT($J9050/ROWS(tblConsorcios[Produto]))+1),"")</f>
        <v/>
      </c>
      <c r="Q9050" s="20" t="str">
        <f t="shared" si="424"/>
        <v/>
      </c>
      <c r="R9050">
        <f t="shared" si="425"/>
        <v>0</v>
      </c>
    </row>
    <row r="9051" spans="10:18" x14ac:dyDescent="0.2">
      <c r="J9051">
        <f t="shared" si="423"/>
        <v>9049</v>
      </c>
      <c r="K9051" t="str" cm="1">
        <f t="array" ref="K9051">IFERROR(INDEX(tblClientes[Cliente],INT($J9051/ROWS(tblConsorcios[Produto]))+1),"")</f>
        <v/>
      </c>
      <c r="L9051" t="str" cm="1">
        <f t="array" ref="L9051">IFERROR(INDEX(tblConsorcios[Produto],MOD($J9051,ROWS(tblConsorcios[Produto]))+1),"")</f>
        <v>Imóvel IE240 – 220m</v>
      </c>
      <c r="M9051" s="20" cm="1">
        <f t="array" ref="M9051">IFERROR(INDEX(tblConsorcios[Valor da Carta (R$)],MOD($J9051,ROWS(tblConsorcios[Produto]))+1),"")</f>
        <v>240000</v>
      </c>
      <c r="N9051" s="2" cm="1">
        <f t="array" ref="N9051">IFERROR(INDEX(tblConsorcios[Prazo (meses)],MOD($J9051,ROWS(tblConsorcios[Produto]))+1),"")</f>
        <v>220</v>
      </c>
      <c r="O9051" s="20" cm="1">
        <f t="array" ref="O9051">IFERROR(INDEX(tblConsorcios[Parcela Mensal (R$)],MOD($J9051,ROWS(tblConsorcios[Produto]))+1),"")</f>
        <v>1394.18</v>
      </c>
      <c r="P9051" s="20" t="str" cm="1">
        <f t="array" ref="P9051">IFERROR(INDEX(tblClientes[Dividendo Mensal (R$)],INT($J9051/ROWS(tblConsorcios[Produto]))+1),"")</f>
        <v/>
      </c>
      <c r="Q9051" s="20" t="str">
        <f t="shared" si="424"/>
        <v/>
      </c>
      <c r="R9051">
        <f t="shared" si="425"/>
        <v>0</v>
      </c>
    </row>
    <row r="9052" spans="10:18" x14ac:dyDescent="0.2">
      <c r="J9052">
        <f t="shared" si="423"/>
        <v>9050</v>
      </c>
      <c r="K9052" t="str" cm="1">
        <f t="array" ref="K9052">IFERROR(INDEX(tblClientes[Cliente],INT($J9052/ROWS(tblConsorcios[Produto]))+1),"")</f>
        <v/>
      </c>
      <c r="L9052" t="str" cm="1">
        <f t="array" ref="L9052">IFERROR(INDEX(tblConsorcios[Produto],MOD($J9052,ROWS(tblConsorcios[Produto]))+1),"")</f>
        <v>Imóvel IE240 – 200m</v>
      </c>
      <c r="M9052" s="20" cm="1">
        <f t="array" ref="M9052">IFERROR(INDEX(tblConsorcios[Valor da Carta (R$)],MOD($J9052,ROWS(tblConsorcios[Produto]))+1),"")</f>
        <v>240000</v>
      </c>
      <c r="N9052" s="2" cm="1">
        <f t="array" ref="N9052">IFERROR(INDEX(tblConsorcios[Prazo (meses)],MOD($J9052,ROWS(tblConsorcios[Produto]))+1),"")</f>
        <v>200</v>
      </c>
      <c r="O9052" s="20" cm="1">
        <f t="array" ref="O9052">IFERROR(INDEX(tblConsorcios[Parcela Mensal (R$)],MOD($J9052,ROWS(tblConsorcios[Produto]))+1),"")</f>
        <v>1521.6</v>
      </c>
      <c r="P9052" s="20" t="str" cm="1">
        <f t="array" ref="P9052">IFERROR(INDEX(tblClientes[Dividendo Mensal (R$)],INT($J9052/ROWS(tblConsorcios[Produto]))+1),"")</f>
        <v/>
      </c>
      <c r="Q9052" s="20" t="str">
        <f t="shared" si="424"/>
        <v/>
      </c>
      <c r="R9052">
        <f t="shared" si="425"/>
        <v>0</v>
      </c>
    </row>
    <row r="9053" spans="10:18" x14ac:dyDescent="0.2">
      <c r="J9053">
        <f t="shared" si="423"/>
        <v>9051</v>
      </c>
      <c r="K9053" t="str" cm="1">
        <f t="array" ref="K9053">IFERROR(INDEX(tblClientes[Cliente],INT($J9053/ROWS(tblConsorcios[Produto]))+1),"")</f>
        <v/>
      </c>
      <c r="L9053" t="str" cm="1">
        <f t="array" ref="L9053">IFERROR(INDEX(tblConsorcios[Produto],MOD($J9053,ROWS(tblConsorcios[Produto]))+1),"")</f>
        <v>Imóvel IE230 – 240m</v>
      </c>
      <c r="M9053" s="20" cm="1">
        <f t="array" ref="M9053">IFERROR(INDEX(tblConsorcios[Valor da Carta (R$)],MOD($J9053,ROWS(tblConsorcios[Produto]))+1),"")</f>
        <v>230000</v>
      </c>
      <c r="N9053" s="2" cm="1">
        <f t="array" ref="N9053">IFERROR(INDEX(tblConsorcios[Prazo (meses)],MOD($J9053,ROWS(tblConsorcios[Produto]))+1),"")</f>
        <v>240</v>
      </c>
      <c r="O9053" s="20" cm="1">
        <f t="array" ref="O9053">IFERROR(INDEX(tblConsorcios[Parcela Mensal (R$)],MOD($J9053,ROWS(tblConsorcios[Produto]))+1),"")</f>
        <v>1234.33</v>
      </c>
      <c r="P9053" s="20" t="str" cm="1">
        <f t="array" ref="P9053">IFERROR(INDEX(tblClientes[Dividendo Mensal (R$)],INT($J9053/ROWS(tblConsorcios[Produto]))+1),"")</f>
        <v/>
      </c>
      <c r="Q9053" s="20" t="str">
        <f t="shared" si="424"/>
        <v/>
      </c>
      <c r="R9053">
        <f t="shared" si="425"/>
        <v>0</v>
      </c>
    </row>
    <row r="9054" spans="10:18" x14ac:dyDescent="0.2">
      <c r="J9054">
        <f t="shared" si="423"/>
        <v>9052</v>
      </c>
      <c r="K9054" t="str" cm="1">
        <f t="array" ref="K9054">IFERROR(INDEX(tblClientes[Cliente],INT($J9054/ROWS(tblConsorcios[Produto]))+1),"")</f>
        <v/>
      </c>
      <c r="L9054" t="str" cm="1">
        <f t="array" ref="L9054">IFERROR(INDEX(tblConsorcios[Produto],MOD($J9054,ROWS(tblConsorcios[Produto]))+1),"")</f>
        <v>Imóvel IE230 – 220m</v>
      </c>
      <c r="M9054" s="20" cm="1">
        <f t="array" ref="M9054">IFERROR(INDEX(tblConsorcios[Valor da Carta (R$)],MOD($J9054,ROWS(tblConsorcios[Produto]))+1),"")</f>
        <v>230000</v>
      </c>
      <c r="N9054" s="2" cm="1">
        <f t="array" ref="N9054">IFERROR(INDEX(tblConsorcios[Prazo (meses)],MOD($J9054,ROWS(tblConsorcios[Produto]))+1),"")</f>
        <v>220</v>
      </c>
      <c r="O9054" s="20" cm="1">
        <f t="array" ref="O9054">IFERROR(INDEX(tblConsorcios[Parcela Mensal (R$)],MOD($J9054,ROWS(tblConsorcios[Produto]))+1),"")</f>
        <v>1336.09</v>
      </c>
      <c r="P9054" s="20" t="str" cm="1">
        <f t="array" ref="P9054">IFERROR(INDEX(tblClientes[Dividendo Mensal (R$)],INT($J9054/ROWS(tblConsorcios[Produto]))+1),"")</f>
        <v/>
      </c>
      <c r="Q9054" s="20" t="str">
        <f t="shared" si="424"/>
        <v/>
      </c>
      <c r="R9054">
        <f t="shared" si="425"/>
        <v>0</v>
      </c>
    </row>
    <row r="9055" spans="10:18" x14ac:dyDescent="0.2">
      <c r="J9055">
        <f t="shared" si="423"/>
        <v>9053</v>
      </c>
      <c r="K9055" t="str" cm="1">
        <f t="array" ref="K9055">IFERROR(INDEX(tblClientes[Cliente],INT($J9055/ROWS(tblConsorcios[Produto]))+1),"")</f>
        <v/>
      </c>
      <c r="L9055" t="str" cm="1">
        <f t="array" ref="L9055">IFERROR(INDEX(tblConsorcios[Produto],MOD($J9055,ROWS(tblConsorcios[Produto]))+1),"")</f>
        <v>Imóvel IE230 – 200m</v>
      </c>
      <c r="M9055" s="20" cm="1">
        <f t="array" ref="M9055">IFERROR(INDEX(tblConsorcios[Valor da Carta (R$)],MOD($J9055,ROWS(tblConsorcios[Produto]))+1),"")</f>
        <v>230000</v>
      </c>
      <c r="N9055" s="2" cm="1">
        <f t="array" ref="N9055">IFERROR(INDEX(tblConsorcios[Prazo (meses)],MOD($J9055,ROWS(tblConsorcios[Produto]))+1),"")</f>
        <v>200</v>
      </c>
      <c r="O9055" s="20" cm="1">
        <f t="array" ref="O9055">IFERROR(INDEX(tblConsorcios[Parcela Mensal (R$)],MOD($J9055,ROWS(tblConsorcios[Produto]))+1),"")</f>
        <v>1458.2</v>
      </c>
      <c r="P9055" s="20" t="str" cm="1">
        <f t="array" ref="P9055">IFERROR(INDEX(tblClientes[Dividendo Mensal (R$)],INT($J9055/ROWS(tblConsorcios[Produto]))+1),"")</f>
        <v/>
      </c>
      <c r="Q9055" s="20" t="str">
        <f t="shared" si="424"/>
        <v/>
      </c>
      <c r="R9055">
        <f t="shared" si="425"/>
        <v>0</v>
      </c>
    </row>
    <row r="9056" spans="10:18" x14ac:dyDescent="0.2">
      <c r="J9056">
        <f t="shared" si="423"/>
        <v>9054</v>
      </c>
      <c r="K9056" t="str" cm="1">
        <f t="array" ref="K9056">IFERROR(INDEX(tblClientes[Cliente],INT($J9056/ROWS(tblConsorcios[Produto]))+1),"")</f>
        <v/>
      </c>
      <c r="L9056" t="str" cm="1">
        <f t="array" ref="L9056">IFERROR(INDEX(tblConsorcios[Produto],MOD($J9056,ROWS(tblConsorcios[Produto]))+1),"")</f>
        <v>Imóvel IE220 – 240m</v>
      </c>
      <c r="M9056" s="20" cm="1">
        <f t="array" ref="M9056">IFERROR(INDEX(tblConsorcios[Valor da Carta (R$)],MOD($J9056,ROWS(tblConsorcios[Produto]))+1),"")</f>
        <v>220000</v>
      </c>
      <c r="N9056" s="2" cm="1">
        <f t="array" ref="N9056">IFERROR(INDEX(tblConsorcios[Prazo (meses)],MOD($J9056,ROWS(tblConsorcios[Produto]))+1),"")</f>
        <v>240</v>
      </c>
      <c r="O9056" s="20" cm="1">
        <f t="array" ref="O9056">IFERROR(INDEX(tblConsorcios[Parcela Mensal (R$)],MOD($J9056,ROWS(tblConsorcios[Produto]))+1),"")</f>
        <v>1180.67</v>
      </c>
      <c r="P9056" s="20" t="str" cm="1">
        <f t="array" ref="P9056">IFERROR(INDEX(tblClientes[Dividendo Mensal (R$)],INT($J9056/ROWS(tblConsorcios[Produto]))+1),"")</f>
        <v/>
      </c>
      <c r="Q9056" s="20" t="str">
        <f t="shared" si="424"/>
        <v/>
      </c>
      <c r="R9056">
        <f t="shared" si="425"/>
        <v>0</v>
      </c>
    </row>
    <row r="9057" spans="10:18" x14ac:dyDescent="0.2">
      <c r="J9057">
        <f t="shared" si="423"/>
        <v>9055</v>
      </c>
      <c r="K9057" t="str" cm="1">
        <f t="array" ref="K9057">IFERROR(INDEX(tblClientes[Cliente],INT($J9057/ROWS(tblConsorcios[Produto]))+1),"")</f>
        <v/>
      </c>
      <c r="L9057" t="str" cm="1">
        <f t="array" ref="L9057">IFERROR(INDEX(tblConsorcios[Produto],MOD($J9057,ROWS(tblConsorcios[Produto]))+1),"")</f>
        <v>Imóvel IE220 – 220m</v>
      </c>
      <c r="M9057" s="20" cm="1">
        <f t="array" ref="M9057">IFERROR(INDEX(tblConsorcios[Valor da Carta (R$)],MOD($J9057,ROWS(tblConsorcios[Produto]))+1),"")</f>
        <v>220000</v>
      </c>
      <c r="N9057" s="2" cm="1">
        <f t="array" ref="N9057">IFERROR(INDEX(tblConsorcios[Prazo (meses)],MOD($J9057,ROWS(tblConsorcios[Produto]))+1),"")</f>
        <v>220</v>
      </c>
      <c r="O9057" s="20" cm="1">
        <f t="array" ref="O9057">IFERROR(INDEX(tblConsorcios[Parcela Mensal (R$)],MOD($J9057,ROWS(tblConsorcios[Produto]))+1),"")</f>
        <v>1278</v>
      </c>
      <c r="P9057" s="20" t="str" cm="1">
        <f t="array" ref="P9057">IFERROR(INDEX(tblClientes[Dividendo Mensal (R$)],INT($J9057/ROWS(tblConsorcios[Produto]))+1),"")</f>
        <v/>
      </c>
      <c r="Q9057" s="20" t="str">
        <f t="shared" si="424"/>
        <v/>
      </c>
      <c r="R9057">
        <f t="shared" si="425"/>
        <v>0</v>
      </c>
    </row>
    <row r="9058" spans="10:18" x14ac:dyDescent="0.2">
      <c r="J9058">
        <f t="shared" si="423"/>
        <v>9056</v>
      </c>
      <c r="K9058" t="str" cm="1">
        <f t="array" ref="K9058">IFERROR(INDEX(tblClientes[Cliente],INT($J9058/ROWS(tblConsorcios[Produto]))+1),"")</f>
        <v/>
      </c>
      <c r="L9058" t="str" cm="1">
        <f t="array" ref="L9058">IFERROR(INDEX(tblConsorcios[Produto],MOD($J9058,ROWS(tblConsorcios[Produto]))+1),"")</f>
        <v>Imóvel IE220 – 200m</v>
      </c>
      <c r="M9058" s="20" cm="1">
        <f t="array" ref="M9058">IFERROR(INDEX(tblConsorcios[Valor da Carta (R$)],MOD($J9058,ROWS(tblConsorcios[Produto]))+1),"")</f>
        <v>220000</v>
      </c>
      <c r="N9058" s="2" cm="1">
        <f t="array" ref="N9058">IFERROR(INDEX(tblConsorcios[Prazo (meses)],MOD($J9058,ROWS(tblConsorcios[Produto]))+1),"")</f>
        <v>200</v>
      </c>
      <c r="O9058" s="20" cm="1">
        <f t="array" ref="O9058">IFERROR(INDEX(tblConsorcios[Parcela Mensal (R$)],MOD($J9058,ROWS(tblConsorcios[Produto]))+1),"")</f>
        <v>1394.8</v>
      </c>
      <c r="P9058" s="20" t="str" cm="1">
        <f t="array" ref="P9058">IFERROR(INDEX(tblClientes[Dividendo Mensal (R$)],INT($J9058/ROWS(tblConsorcios[Produto]))+1),"")</f>
        <v/>
      </c>
      <c r="Q9058" s="20" t="str">
        <f t="shared" si="424"/>
        <v/>
      </c>
      <c r="R9058">
        <f t="shared" si="425"/>
        <v>0</v>
      </c>
    </row>
    <row r="9059" spans="10:18" x14ac:dyDescent="0.2">
      <c r="J9059">
        <f t="shared" si="423"/>
        <v>9057</v>
      </c>
      <c r="K9059" t="str" cm="1">
        <f t="array" ref="K9059">IFERROR(INDEX(tblClientes[Cliente],INT($J9059/ROWS(tblConsorcios[Produto]))+1),"")</f>
        <v/>
      </c>
      <c r="L9059" t="str" cm="1">
        <f t="array" ref="L9059">IFERROR(INDEX(tblConsorcios[Produto],MOD($J9059,ROWS(tblConsorcios[Produto]))+1),"")</f>
        <v>Imóvel IE200 – 240m</v>
      </c>
      <c r="M9059" s="20" cm="1">
        <f t="array" ref="M9059">IFERROR(INDEX(tblConsorcios[Valor da Carta (R$)],MOD($J9059,ROWS(tblConsorcios[Produto]))+1),"")</f>
        <v>200000</v>
      </c>
      <c r="N9059" s="2" cm="1">
        <f t="array" ref="N9059">IFERROR(INDEX(tblConsorcios[Prazo (meses)],MOD($J9059,ROWS(tblConsorcios[Produto]))+1),"")</f>
        <v>240</v>
      </c>
      <c r="O9059" s="20" cm="1">
        <f t="array" ref="O9059">IFERROR(INDEX(tblConsorcios[Parcela Mensal (R$)],MOD($J9059,ROWS(tblConsorcios[Produto]))+1),"")</f>
        <v>1073.33</v>
      </c>
      <c r="P9059" s="20" t="str" cm="1">
        <f t="array" ref="P9059">IFERROR(INDEX(tblClientes[Dividendo Mensal (R$)],INT($J9059/ROWS(tblConsorcios[Produto]))+1),"")</f>
        <v/>
      </c>
      <c r="Q9059" s="20" t="str">
        <f t="shared" si="424"/>
        <v/>
      </c>
      <c r="R9059">
        <f t="shared" si="425"/>
        <v>0</v>
      </c>
    </row>
    <row r="9060" spans="10:18" x14ac:dyDescent="0.2">
      <c r="J9060">
        <f t="shared" si="423"/>
        <v>9058</v>
      </c>
      <c r="K9060" t="str" cm="1">
        <f t="array" ref="K9060">IFERROR(INDEX(tblClientes[Cliente],INT($J9060/ROWS(tblConsorcios[Produto]))+1),"")</f>
        <v/>
      </c>
      <c r="L9060" t="str" cm="1">
        <f t="array" ref="L9060">IFERROR(INDEX(tblConsorcios[Produto],MOD($J9060,ROWS(tblConsorcios[Produto]))+1),"")</f>
        <v>Imóvel IE200 – 220m</v>
      </c>
      <c r="M9060" s="20" cm="1">
        <f t="array" ref="M9060">IFERROR(INDEX(tblConsorcios[Valor da Carta (R$)],MOD($J9060,ROWS(tblConsorcios[Produto]))+1),"")</f>
        <v>200000</v>
      </c>
      <c r="N9060" s="2" cm="1">
        <f t="array" ref="N9060">IFERROR(INDEX(tblConsorcios[Prazo (meses)],MOD($J9060,ROWS(tblConsorcios[Produto]))+1),"")</f>
        <v>220</v>
      </c>
      <c r="O9060" s="20" cm="1">
        <f t="array" ref="O9060">IFERROR(INDEX(tblConsorcios[Parcela Mensal (R$)],MOD($J9060,ROWS(tblConsorcios[Produto]))+1),"")</f>
        <v>1161.82</v>
      </c>
      <c r="P9060" s="20" t="str" cm="1">
        <f t="array" ref="P9060">IFERROR(INDEX(tblClientes[Dividendo Mensal (R$)],INT($J9060/ROWS(tblConsorcios[Produto]))+1),"")</f>
        <v/>
      </c>
      <c r="Q9060" s="20" t="str">
        <f t="shared" si="424"/>
        <v/>
      </c>
      <c r="R9060">
        <f t="shared" si="425"/>
        <v>0</v>
      </c>
    </row>
    <row r="9061" spans="10:18" x14ac:dyDescent="0.2">
      <c r="J9061">
        <f t="shared" si="423"/>
        <v>9059</v>
      </c>
      <c r="K9061" t="str" cm="1">
        <f t="array" ref="K9061">IFERROR(INDEX(tblClientes[Cliente],INT($J9061/ROWS(tblConsorcios[Produto]))+1),"")</f>
        <v/>
      </c>
      <c r="L9061" t="str" cm="1">
        <f t="array" ref="L9061">IFERROR(INDEX(tblConsorcios[Produto],MOD($J9061,ROWS(tblConsorcios[Produto]))+1),"")</f>
        <v>Imóvel IE200 – 200m</v>
      </c>
      <c r="M9061" s="20" cm="1">
        <f t="array" ref="M9061">IFERROR(INDEX(tblConsorcios[Valor da Carta (R$)],MOD($J9061,ROWS(tblConsorcios[Produto]))+1),"")</f>
        <v>200000</v>
      </c>
      <c r="N9061" s="2" cm="1">
        <f t="array" ref="N9061">IFERROR(INDEX(tblConsorcios[Prazo (meses)],MOD($J9061,ROWS(tblConsorcios[Produto]))+1),"")</f>
        <v>200</v>
      </c>
      <c r="O9061" s="20" cm="1">
        <f t="array" ref="O9061">IFERROR(INDEX(tblConsorcios[Parcela Mensal (R$)],MOD($J9061,ROWS(tblConsorcios[Produto]))+1),"")</f>
        <v>1268</v>
      </c>
      <c r="P9061" s="20" t="str" cm="1">
        <f t="array" ref="P9061">IFERROR(INDEX(tblClientes[Dividendo Mensal (R$)],INT($J9061/ROWS(tblConsorcios[Produto]))+1),"")</f>
        <v/>
      </c>
      <c r="Q9061" s="20" t="str">
        <f t="shared" si="424"/>
        <v/>
      </c>
      <c r="R9061">
        <f t="shared" si="425"/>
        <v>0</v>
      </c>
    </row>
    <row r="9062" spans="10:18" x14ac:dyDescent="0.2">
      <c r="J9062">
        <f t="shared" si="423"/>
        <v>9060</v>
      </c>
      <c r="K9062" t="str" cm="1">
        <f t="array" ref="K9062">IFERROR(INDEX(tblClientes[Cliente],INT($J9062/ROWS(tblConsorcios[Produto]))+1),"")</f>
        <v/>
      </c>
      <c r="L9062" t="str" cm="1">
        <f t="array" ref="L9062">IFERROR(INDEX(tblConsorcios[Produto],MOD($J9062,ROWS(tblConsorcios[Produto]))+1),"")</f>
        <v>Imóvel IE150 – 240m</v>
      </c>
      <c r="M9062" s="20" cm="1">
        <f t="array" ref="M9062">IFERROR(INDEX(tblConsorcios[Valor da Carta (R$)],MOD($J9062,ROWS(tblConsorcios[Produto]))+1),"")</f>
        <v>150000</v>
      </c>
      <c r="N9062" s="2" cm="1">
        <f t="array" ref="N9062">IFERROR(INDEX(tblConsorcios[Prazo (meses)],MOD($J9062,ROWS(tblConsorcios[Produto]))+1),"")</f>
        <v>240</v>
      </c>
      <c r="O9062" s="20" cm="1">
        <f t="array" ref="O9062">IFERROR(INDEX(tblConsorcios[Parcela Mensal (R$)],MOD($J9062,ROWS(tblConsorcios[Produto]))+1),"")</f>
        <v>805</v>
      </c>
      <c r="P9062" s="20" t="str" cm="1">
        <f t="array" ref="P9062">IFERROR(INDEX(tblClientes[Dividendo Mensal (R$)],INT($J9062/ROWS(tblConsorcios[Produto]))+1),"")</f>
        <v/>
      </c>
      <c r="Q9062" s="20" t="str">
        <f t="shared" si="424"/>
        <v/>
      </c>
      <c r="R9062">
        <f t="shared" si="425"/>
        <v>0</v>
      </c>
    </row>
    <row r="9063" spans="10:18" x14ac:dyDescent="0.2">
      <c r="J9063">
        <f t="shared" si="423"/>
        <v>9061</v>
      </c>
      <c r="K9063" t="str" cm="1">
        <f t="array" ref="K9063">IFERROR(INDEX(tblClientes[Cliente],INT($J9063/ROWS(tblConsorcios[Produto]))+1),"")</f>
        <v/>
      </c>
      <c r="L9063" t="str" cm="1">
        <f t="array" ref="L9063">IFERROR(INDEX(tblConsorcios[Produto],MOD($J9063,ROWS(tblConsorcios[Produto]))+1),"")</f>
        <v>Imóvel IE150 – 220m</v>
      </c>
      <c r="M9063" s="20" cm="1">
        <f t="array" ref="M9063">IFERROR(INDEX(tblConsorcios[Valor da Carta (R$)],MOD($J9063,ROWS(tblConsorcios[Produto]))+1),"")</f>
        <v>150000</v>
      </c>
      <c r="N9063" s="2" cm="1">
        <f t="array" ref="N9063">IFERROR(INDEX(tblConsorcios[Prazo (meses)],MOD($J9063,ROWS(tblConsorcios[Produto]))+1),"")</f>
        <v>220</v>
      </c>
      <c r="O9063" s="20" cm="1">
        <f t="array" ref="O9063">IFERROR(INDEX(tblConsorcios[Parcela Mensal (R$)],MOD($J9063,ROWS(tblConsorcios[Produto]))+1),"")</f>
        <v>871.36</v>
      </c>
      <c r="P9063" s="20" t="str" cm="1">
        <f t="array" ref="P9063">IFERROR(INDEX(tblClientes[Dividendo Mensal (R$)],INT($J9063/ROWS(tblConsorcios[Produto]))+1),"")</f>
        <v/>
      </c>
      <c r="Q9063" s="20" t="str">
        <f t="shared" si="424"/>
        <v/>
      </c>
      <c r="R9063">
        <f t="shared" si="425"/>
        <v>0</v>
      </c>
    </row>
    <row r="9064" spans="10:18" x14ac:dyDescent="0.2">
      <c r="J9064">
        <f t="shared" si="423"/>
        <v>9062</v>
      </c>
      <c r="K9064" t="str" cm="1">
        <f t="array" ref="K9064">IFERROR(INDEX(tblClientes[Cliente],INT($J9064/ROWS(tblConsorcios[Produto]))+1),"")</f>
        <v/>
      </c>
      <c r="L9064" t="str" cm="1">
        <f t="array" ref="L9064">IFERROR(INDEX(tblConsorcios[Produto],MOD($J9064,ROWS(tblConsorcios[Produto]))+1),"")</f>
        <v>Imóvel IE150 – 200m</v>
      </c>
      <c r="M9064" s="20" cm="1">
        <f t="array" ref="M9064">IFERROR(INDEX(tblConsorcios[Valor da Carta (R$)],MOD($J9064,ROWS(tblConsorcios[Produto]))+1),"")</f>
        <v>150000</v>
      </c>
      <c r="N9064" s="2" cm="1">
        <f t="array" ref="N9064">IFERROR(INDEX(tblConsorcios[Prazo (meses)],MOD($J9064,ROWS(tblConsorcios[Produto]))+1),"")</f>
        <v>200</v>
      </c>
      <c r="O9064" s="20" cm="1">
        <f t="array" ref="O9064">IFERROR(INDEX(tblConsorcios[Parcela Mensal (R$)],MOD($J9064,ROWS(tblConsorcios[Produto]))+1),"")</f>
        <v>951</v>
      </c>
      <c r="P9064" s="20" t="str" cm="1">
        <f t="array" ref="P9064">IFERROR(INDEX(tblClientes[Dividendo Mensal (R$)],INT($J9064/ROWS(tblConsorcios[Produto]))+1),"")</f>
        <v/>
      </c>
      <c r="Q9064" s="20" t="str">
        <f t="shared" si="424"/>
        <v/>
      </c>
      <c r="R9064">
        <f t="shared" si="425"/>
        <v>0</v>
      </c>
    </row>
    <row r="9065" spans="10:18" x14ac:dyDescent="0.2">
      <c r="J9065">
        <f t="shared" si="423"/>
        <v>9063</v>
      </c>
      <c r="K9065" t="str" cm="1">
        <f t="array" ref="K9065">IFERROR(INDEX(tblClientes[Cliente],INT($J9065/ROWS(tblConsorcios[Produto]))+1),"")</f>
        <v/>
      </c>
      <c r="L9065" t="str" cm="1">
        <f t="array" ref="L9065">IFERROR(INDEX(tblConsorcios[Produto],MOD($J9065,ROWS(tblConsorcios[Produto]))+1),"")</f>
        <v>Imóvel IE140 – 240m</v>
      </c>
      <c r="M9065" s="20" cm="1">
        <f t="array" ref="M9065">IFERROR(INDEX(tblConsorcios[Valor da Carta (R$)],MOD($J9065,ROWS(tblConsorcios[Produto]))+1),"")</f>
        <v>140000</v>
      </c>
      <c r="N9065" s="2" cm="1">
        <f t="array" ref="N9065">IFERROR(INDEX(tblConsorcios[Prazo (meses)],MOD($J9065,ROWS(tblConsorcios[Produto]))+1),"")</f>
        <v>240</v>
      </c>
      <c r="O9065" s="20" cm="1">
        <f t="array" ref="O9065">IFERROR(INDEX(tblConsorcios[Parcela Mensal (R$)],MOD($J9065,ROWS(tblConsorcios[Produto]))+1),"")</f>
        <v>751.33</v>
      </c>
      <c r="P9065" s="20" t="str" cm="1">
        <f t="array" ref="P9065">IFERROR(INDEX(tblClientes[Dividendo Mensal (R$)],INT($J9065/ROWS(tblConsorcios[Produto]))+1),"")</f>
        <v/>
      </c>
      <c r="Q9065" s="20" t="str">
        <f t="shared" si="424"/>
        <v/>
      </c>
      <c r="R9065">
        <f t="shared" si="425"/>
        <v>0</v>
      </c>
    </row>
    <row r="9066" spans="10:18" x14ac:dyDescent="0.2">
      <c r="J9066">
        <f t="shared" si="423"/>
        <v>9064</v>
      </c>
      <c r="K9066" t="str" cm="1">
        <f t="array" ref="K9066">IFERROR(INDEX(tblClientes[Cliente],INT($J9066/ROWS(tblConsorcios[Produto]))+1),"")</f>
        <v/>
      </c>
      <c r="L9066" t="str" cm="1">
        <f t="array" ref="L9066">IFERROR(INDEX(tblConsorcios[Produto],MOD($J9066,ROWS(tblConsorcios[Produto]))+1),"")</f>
        <v>Imóvel IE140 – 220m</v>
      </c>
      <c r="M9066" s="20" cm="1">
        <f t="array" ref="M9066">IFERROR(INDEX(tblConsorcios[Valor da Carta (R$)],MOD($J9066,ROWS(tblConsorcios[Produto]))+1),"")</f>
        <v>140000</v>
      </c>
      <c r="N9066" s="2" cm="1">
        <f t="array" ref="N9066">IFERROR(INDEX(tblConsorcios[Prazo (meses)],MOD($J9066,ROWS(tblConsorcios[Produto]))+1),"")</f>
        <v>220</v>
      </c>
      <c r="O9066" s="20" cm="1">
        <f t="array" ref="O9066">IFERROR(INDEX(tblConsorcios[Parcela Mensal (R$)],MOD($J9066,ROWS(tblConsorcios[Produto]))+1),"")</f>
        <v>813.27</v>
      </c>
      <c r="P9066" s="20" t="str" cm="1">
        <f t="array" ref="P9066">IFERROR(INDEX(tblClientes[Dividendo Mensal (R$)],INT($J9066/ROWS(tblConsorcios[Produto]))+1),"")</f>
        <v/>
      </c>
      <c r="Q9066" s="20" t="str">
        <f t="shared" si="424"/>
        <v/>
      </c>
      <c r="R9066">
        <f t="shared" si="425"/>
        <v>0</v>
      </c>
    </row>
    <row r="9067" spans="10:18" x14ac:dyDescent="0.2">
      <c r="J9067">
        <f t="shared" si="423"/>
        <v>9065</v>
      </c>
      <c r="K9067" t="str" cm="1">
        <f t="array" ref="K9067">IFERROR(INDEX(tblClientes[Cliente],INT($J9067/ROWS(tblConsorcios[Produto]))+1),"")</f>
        <v/>
      </c>
      <c r="L9067" t="str" cm="1">
        <f t="array" ref="L9067">IFERROR(INDEX(tblConsorcios[Produto],MOD($J9067,ROWS(tblConsorcios[Produto]))+1),"")</f>
        <v>Imóvel IE140 – 200m</v>
      </c>
      <c r="M9067" s="20" cm="1">
        <f t="array" ref="M9067">IFERROR(INDEX(tblConsorcios[Valor da Carta (R$)],MOD($J9067,ROWS(tblConsorcios[Produto]))+1),"")</f>
        <v>140000</v>
      </c>
      <c r="N9067" s="2" cm="1">
        <f t="array" ref="N9067">IFERROR(INDEX(tblConsorcios[Prazo (meses)],MOD($J9067,ROWS(tblConsorcios[Produto]))+1),"")</f>
        <v>200</v>
      </c>
      <c r="O9067" s="20" cm="1">
        <f t="array" ref="O9067">IFERROR(INDEX(tblConsorcios[Parcela Mensal (R$)],MOD($J9067,ROWS(tblConsorcios[Produto]))+1),"")</f>
        <v>887.6</v>
      </c>
      <c r="P9067" s="20" t="str" cm="1">
        <f t="array" ref="P9067">IFERROR(INDEX(tblClientes[Dividendo Mensal (R$)],INT($J9067/ROWS(tblConsorcios[Produto]))+1),"")</f>
        <v/>
      </c>
      <c r="Q9067" s="20" t="str">
        <f t="shared" si="424"/>
        <v/>
      </c>
      <c r="R9067">
        <f t="shared" si="425"/>
        <v>0</v>
      </c>
    </row>
    <row r="9068" spans="10:18" x14ac:dyDescent="0.2">
      <c r="J9068">
        <f t="shared" si="423"/>
        <v>9066</v>
      </c>
      <c r="K9068" t="str" cm="1">
        <f t="array" ref="K9068">IFERROR(INDEX(tblClientes[Cliente],INT($J9068/ROWS(tblConsorcios[Produto]))+1),"")</f>
        <v/>
      </c>
      <c r="L9068" t="str" cm="1">
        <f t="array" ref="L9068">IFERROR(INDEX(tblConsorcios[Produto],MOD($J9068,ROWS(tblConsorcios[Produto]))+1),"")</f>
        <v>Imóvel IE130 – 240m</v>
      </c>
      <c r="M9068" s="20" cm="1">
        <f t="array" ref="M9068">IFERROR(INDEX(tblConsorcios[Valor da Carta (R$)],MOD($J9068,ROWS(tblConsorcios[Produto]))+1),"")</f>
        <v>130000</v>
      </c>
      <c r="N9068" s="2" cm="1">
        <f t="array" ref="N9068">IFERROR(INDEX(tblConsorcios[Prazo (meses)],MOD($J9068,ROWS(tblConsorcios[Produto]))+1),"")</f>
        <v>240</v>
      </c>
      <c r="O9068" s="20" cm="1">
        <f t="array" ref="O9068">IFERROR(INDEX(tblConsorcios[Parcela Mensal (R$)],MOD($J9068,ROWS(tblConsorcios[Produto]))+1),"")</f>
        <v>697.67</v>
      </c>
      <c r="P9068" s="20" t="str" cm="1">
        <f t="array" ref="P9068">IFERROR(INDEX(tblClientes[Dividendo Mensal (R$)],INT($J9068/ROWS(tblConsorcios[Produto]))+1),"")</f>
        <v/>
      </c>
      <c r="Q9068" s="20" t="str">
        <f t="shared" si="424"/>
        <v/>
      </c>
      <c r="R9068">
        <f t="shared" si="425"/>
        <v>0</v>
      </c>
    </row>
    <row r="9069" spans="10:18" x14ac:dyDescent="0.2">
      <c r="J9069">
        <f t="shared" si="423"/>
        <v>9067</v>
      </c>
      <c r="K9069" t="str" cm="1">
        <f t="array" ref="K9069">IFERROR(INDEX(tblClientes[Cliente],INT($J9069/ROWS(tblConsorcios[Produto]))+1),"")</f>
        <v/>
      </c>
      <c r="L9069" t="str" cm="1">
        <f t="array" ref="L9069">IFERROR(INDEX(tblConsorcios[Produto],MOD($J9069,ROWS(tblConsorcios[Produto]))+1),"")</f>
        <v>Imóvel IE130 – 220m</v>
      </c>
      <c r="M9069" s="20" cm="1">
        <f t="array" ref="M9069">IFERROR(INDEX(tblConsorcios[Valor da Carta (R$)],MOD($J9069,ROWS(tblConsorcios[Produto]))+1),"")</f>
        <v>130000</v>
      </c>
      <c r="N9069" s="2" cm="1">
        <f t="array" ref="N9069">IFERROR(INDEX(tblConsorcios[Prazo (meses)],MOD($J9069,ROWS(tblConsorcios[Produto]))+1),"")</f>
        <v>220</v>
      </c>
      <c r="O9069" s="20" cm="1">
        <f t="array" ref="O9069">IFERROR(INDEX(tblConsorcios[Parcela Mensal (R$)],MOD($J9069,ROWS(tblConsorcios[Produto]))+1),"")</f>
        <v>755.18</v>
      </c>
      <c r="P9069" s="20" t="str" cm="1">
        <f t="array" ref="P9069">IFERROR(INDEX(tblClientes[Dividendo Mensal (R$)],INT($J9069/ROWS(tblConsorcios[Produto]))+1),"")</f>
        <v/>
      </c>
      <c r="Q9069" s="20" t="str">
        <f t="shared" si="424"/>
        <v/>
      </c>
      <c r="R9069">
        <f t="shared" si="425"/>
        <v>0</v>
      </c>
    </row>
    <row r="9070" spans="10:18" x14ac:dyDescent="0.2">
      <c r="J9070">
        <f t="shared" si="423"/>
        <v>9068</v>
      </c>
      <c r="K9070" t="str" cm="1">
        <f t="array" ref="K9070">IFERROR(INDEX(tblClientes[Cliente],INT($J9070/ROWS(tblConsorcios[Produto]))+1),"")</f>
        <v/>
      </c>
      <c r="L9070" t="str" cm="1">
        <f t="array" ref="L9070">IFERROR(INDEX(tblConsorcios[Produto],MOD($J9070,ROWS(tblConsorcios[Produto]))+1),"")</f>
        <v>Imóvel IE130 – 200m</v>
      </c>
      <c r="M9070" s="20" cm="1">
        <f t="array" ref="M9070">IFERROR(INDEX(tblConsorcios[Valor da Carta (R$)],MOD($J9070,ROWS(tblConsorcios[Produto]))+1),"")</f>
        <v>130000</v>
      </c>
      <c r="N9070" s="2" cm="1">
        <f t="array" ref="N9070">IFERROR(INDEX(tblConsorcios[Prazo (meses)],MOD($J9070,ROWS(tblConsorcios[Produto]))+1),"")</f>
        <v>200</v>
      </c>
      <c r="O9070" s="20" cm="1">
        <f t="array" ref="O9070">IFERROR(INDEX(tblConsorcios[Parcela Mensal (R$)],MOD($J9070,ROWS(tblConsorcios[Produto]))+1),"")</f>
        <v>824.2</v>
      </c>
      <c r="P9070" s="20" t="str" cm="1">
        <f t="array" ref="P9070">IFERROR(INDEX(tblClientes[Dividendo Mensal (R$)],INT($J9070/ROWS(tblConsorcios[Produto]))+1),"")</f>
        <v/>
      </c>
      <c r="Q9070" s="20" t="str">
        <f t="shared" si="424"/>
        <v/>
      </c>
      <c r="R9070">
        <f t="shared" si="425"/>
        <v>0</v>
      </c>
    </row>
    <row r="9071" spans="10:18" x14ac:dyDescent="0.2">
      <c r="J9071">
        <f t="shared" si="423"/>
        <v>9069</v>
      </c>
      <c r="K9071" t="str" cm="1">
        <f t="array" ref="K9071">IFERROR(INDEX(tblClientes[Cliente],INT($J9071/ROWS(tblConsorcios[Produto]))+1),"")</f>
        <v/>
      </c>
      <c r="L9071" t="str" cm="1">
        <f t="array" ref="L9071">IFERROR(INDEX(tblConsorcios[Produto],MOD($J9071,ROWS(tblConsorcios[Produto]))+1),"")</f>
        <v>Imóvel IE120 – 240m</v>
      </c>
      <c r="M9071" s="20" cm="1">
        <f t="array" ref="M9071">IFERROR(INDEX(tblConsorcios[Valor da Carta (R$)],MOD($J9071,ROWS(tblConsorcios[Produto]))+1),"")</f>
        <v>120000</v>
      </c>
      <c r="N9071" s="2" cm="1">
        <f t="array" ref="N9071">IFERROR(INDEX(tblConsorcios[Prazo (meses)],MOD($J9071,ROWS(tblConsorcios[Produto]))+1),"")</f>
        <v>240</v>
      </c>
      <c r="O9071" s="20" cm="1">
        <f t="array" ref="O9071">IFERROR(INDEX(tblConsorcios[Parcela Mensal (R$)],MOD($J9071,ROWS(tblConsorcios[Produto]))+1),"")</f>
        <v>644</v>
      </c>
      <c r="P9071" s="20" t="str" cm="1">
        <f t="array" ref="P9071">IFERROR(INDEX(tblClientes[Dividendo Mensal (R$)],INT($J9071/ROWS(tblConsorcios[Produto]))+1),"")</f>
        <v/>
      </c>
      <c r="Q9071" s="20" t="str">
        <f t="shared" si="424"/>
        <v/>
      </c>
      <c r="R9071">
        <f t="shared" si="425"/>
        <v>0</v>
      </c>
    </row>
    <row r="9072" spans="10:18" x14ac:dyDescent="0.2">
      <c r="J9072">
        <f t="shared" si="423"/>
        <v>9070</v>
      </c>
      <c r="K9072" t="str" cm="1">
        <f t="array" ref="K9072">IFERROR(INDEX(tblClientes[Cliente],INT($J9072/ROWS(tblConsorcios[Produto]))+1),"")</f>
        <v/>
      </c>
      <c r="L9072" t="str" cm="1">
        <f t="array" ref="L9072">IFERROR(INDEX(tblConsorcios[Produto],MOD($J9072,ROWS(tblConsorcios[Produto]))+1),"")</f>
        <v>Imóvel IE120 – 220m</v>
      </c>
      <c r="M9072" s="20" cm="1">
        <f t="array" ref="M9072">IFERROR(INDEX(tblConsorcios[Valor da Carta (R$)],MOD($J9072,ROWS(tblConsorcios[Produto]))+1),"")</f>
        <v>120000</v>
      </c>
      <c r="N9072" s="2" cm="1">
        <f t="array" ref="N9072">IFERROR(INDEX(tblConsorcios[Prazo (meses)],MOD($J9072,ROWS(tblConsorcios[Produto]))+1),"")</f>
        <v>220</v>
      </c>
      <c r="O9072" s="20" cm="1">
        <f t="array" ref="O9072">IFERROR(INDEX(tblConsorcios[Parcela Mensal (R$)],MOD($J9072,ROWS(tblConsorcios[Produto]))+1),"")</f>
        <v>697.09</v>
      </c>
      <c r="P9072" s="20" t="str" cm="1">
        <f t="array" ref="P9072">IFERROR(INDEX(tblClientes[Dividendo Mensal (R$)],INT($J9072/ROWS(tblConsorcios[Produto]))+1),"")</f>
        <v/>
      </c>
      <c r="Q9072" s="20" t="str">
        <f t="shared" si="424"/>
        <v/>
      </c>
      <c r="R9072">
        <f t="shared" si="425"/>
        <v>0</v>
      </c>
    </row>
    <row r="9073" spans="10:18" x14ac:dyDescent="0.2">
      <c r="J9073">
        <f t="shared" si="423"/>
        <v>9071</v>
      </c>
      <c r="K9073" t="str" cm="1">
        <f t="array" ref="K9073">IFERROR(INDEX(tblClientes[Cliente],INT($J9073/ROWS(tblConsorcios[Produto]))+1),"")</f>
        <v/>
      </c>
      <c r="L9073" t="str" cm="1">
        <f t="array" ref="L9073">IFERROR(INDEX(tblConsorcios[Produto],MOD($J9073,ROWS(tblConsorcios[Produto]))+1),"")</f>
        <v>Imóvel IE120 – 200m</v>
      </c>
      <c r="M9073" s="20" cm="1">
        <f t="array" ref="M9073">IFERROR(INDEX(tblConsorcios[Valor da Carta (R$)],MOD($J9073,ROWS(tblConsorcios[Produto]))+1),"")</f>
        <v>120000</v>
      </c>
      <c r="N9073" s="2" cm="1">
        <f t="array" ref="N9073">IFERROR(INDEX(tblConsorcios[Prazo (meses)],MOD($J9073,ROWS(tblConsorcios[Produto]))+1),"")</f>
        <v>200</v>
      </c>
      <c r="O9073" s="20" cm="1">
        <f t="array" ref="O9073">IFERROR(INDEX(tblConsorcios[Parcela Mensal (R$)],MOD($J9073,ROWS(tblConsorcios[Produto]))+1),"")</f>
        <v>760.8</v>
      </c>
      <c r="P9073" s="20" t="str" cm="1">
        <f t="array" ref="P9073">IFERROR(INDEX(tblClientes[Dividendo Mensal (R$)],INT($J9073/ROWS(tblConsorcios[Produto]))+1),"")</f>
        <v/>
      </c>
      <c r="Q9073" s="20" t="str">
        <f t="shared" si="424"/>
        <v/>
      </c>
      <c r="R9073">
        <f t="shared" si="425"/>
        <v>0</v>
      </c>
    </row>
    <row r="9074" spans="10:18" x14ac:dyDescent="0.2">
      <c r="J9074">
        <f t="shared" si="423"/>
        <v>9072</v>
      </c>
      <c r="K9074" t="str" cm="1">
        <f t="array" ref="K9074">IFERROR(INDEX(tblClientes[Cliente],INT($J9074/ROWS(tblConsorcios[Produto]))+1),"")</f>
        <v/>
      </c>
      <c r="L9074" t="str" cm="1">
        <f t="array" ref="L9074">IFERROR(INDEX(tblConsorcios[Produto],MOD($J9074,ROWS(tblConsorcios[Produto]))+1),"")</f>
        <v>Imóvel IE600 – 240m</v>
      </c>
      <c r="M9074" s="20" cm="1">
        <f t="array" ref="M9074">IFERROR(INDEX(tblConsorcios[Valor da Carta (R$)],MOD($J9074,ROWS(tblConsorcios[Produto]))+1),"")</f>
        <v>600000</v>
      </c>
      <c r="N9074" s="2" cm="1">
        <f t="array" ref="N9074">IFERROR(INDEX(tblConsorcios[Prazo (meses)],MOD($J9074,ROWS(tblConsorcios[Produto]))+1),"")</f>
        <v>240</v>
      </c>
      <c r="O9074" s="20" cm="1">
        <f t="array" ref="O9074">IFERROR(INDEX(tblConsorcios[Parcela Mensal (R$)],MOD($J9074,ROWS(tblConsorcios[Produto]))+1),"")</f>
        <v>3220</v>
      </c>
      <c r="P9074" s="20" t="str" cm="1">
        <f t="array" ref="P9074">IFERROR(INDEX(tblClientes[Dividendo Mensal (R$)],INT($J9074/ROWS(tblConsorcios[Produto]))+1),"")</f>
        <v/>
      </c>
      <c r="Q9074" s="20" t="str">
        <f t="shared" si="424"/>
        <v/>
      </c>
      <c r="R9074">
        <f t="shared" si="425"/>
        <v>0</v>
      </c>
    </row>
    <row r="9075" spans="10:18" x14ac:dyDescent="0.2">
      <c r="J9075">
        <f t="shared" si="423"/>
        <v>9073</v>
      </c>
      <c r="K9075" t="str" cm="1">
        <f t="array" ref="K9075">IFERROR(INDEX(tblClientes[Cliente],INT($J9075/ROWS(tblConsorcios[Produto]))+1),"")</f>
        <v/>
      </c>
      <c r="L9075" t="str" cm="1">
        <f t="array" ref="L9075">IFERROR(INDEX(tblConsorcios[Produto],MOD($J9075,ROWS(tblConsorcios[Produto]))+1),"")</f>
        <v>Imóvel IE600 – 220m</v>
      </c>
      <c r="M9075" s="20" cm="1">
        <f t="array" ref="M9075">IFERROR(INDEX(tblConsorcios[Valor da Carta (R$)],MOD($J9075,ROWS(tblConsorcios[Produto]))+1),"")</f>
        <v>600000</v>
      </c>
      <c r="N9075" s="2" cm="1">
        <f t="array" ref="N9075">IFERROR(INDEX(tblConsorcios[Prazo (meses)],MOD($J9075,ROWS(tblConsorcios[Produto]))+1),"")</f>
        <v>220</v>
      </c>
      <c r="O9075" s="20" cm="1">
        <f t="array" ref="O9075">IFERROR(INDEX(tblConsorcios[Parcela Mensal (R$)],MOD($J9075,ROWS(tblConsorcios[Produto]))+1),"")</f>
        <v>3485.45</v>
      </c>
      <c r="P9075" s="20" t="str" cm="1">
        <f t="array" ref="P9075">IFERROR(INDEX(tblClientes[Dividendo Mensal (R$)],INT($J9075/ROWS(tblConsorcios[Produto]))+1),"")</f>
        <v/>
      </c>
      <c r="Q9075" s="20" t="str">
        <f t="shared" si="424"/>
        <v/>
      </c>
      <c r="R9075">
        <f t="shared" si="425"/>
        <v>0</v>
      </c>
    </row>
    <row r="9076" spans="10:18" x14ac:dyDescent="0.2">
      <c r="J9076">
        <f t="shared" si="423"/>
        <v>9074</v>
      </c>
      <c r="K9076" t="str" cm="1">
        <f t="array" ref="K9076">IFERROR(INDEX(tblClientes[Cliente],INT($J9076/ROWS(tblConsorcios[Produto]))+1),"")</f>
        <v/>
      </c>
      <c r="L9076" t="str" cm="1">
        <f t="array" ref="L9076">IFERROR(INDEX(tblConsorcios[Produto],MOD($J9076,ROWS(tblConsorcios[Produto]))+1),"")</f>
        <v>Imóvel IE600 – 200m</v>
      </c>
      <c r="M9076" s="20" cm="1">
        <f t="array" ref="M9076">IFERROR(INDEX(tblConsorcios[Valor da Carta (R$)],MOD($J9076,ROWS(tblConsorcios[Produto]))+1),"")</f>
        <v>600000</v>
      </c>
      <c r="N9076" s="2" cm="1">
        <f t="array" ref="N9076">IFERROR(INDEX(tblConsorcios[Prazo (meses)],MOD($J9076,ROWS(tblConsorcios[Produto]))+1),"")</f>
        <v>200</v>
      </c>
      <c r="O9076" s="20" cm="1">
        <f t="array" ref="O9076">IFERROR(INDEX(tblConsorcios[Parcela Mensal (R$)],MOD($J9076,ROWS(tblConsorcios[Produto]))+1),"")</f>
        <v>3804</v>
      </c>
      <c r="P9076" s="20" t="str" cm="1">
        <f t="array" ref="P9076">IFERROR(INDEX(tblClientes[Dividendo Mensal (R$)],INT($J9076/ROWS(tblConsorcios[Produto]))+1),"")</f>
        <v/>
      </c>
      <c r="Q9076" s="20" t="str">
        <f t="shared" si="424"/>
        <v/>
      </c>
      <c r="R9076">
        <f t="shared" si="425"/>
        <v>0</v>
      </c>
    </row>
    <row r="9077" spans="10:18" x14ac:dyDescent="0.2">
      <c r="J9077">
        <f t="shared" si="423"/>
        <v>9075</v>
      </c>
      <c r="K9077" t="str" cm="1">
        <f t="array" ref="K9077">IFERROR(INDEX(tblClientes[Cliente],INT($J9077/ROWS(tblConsorcios[Produto]))+1),"")</f>
        <v/>
      </c>
      <c r="L9077" t="str" cm="1">
        <f t="array" ref="L9077">IFERROR(INDEX(tblConsorcios[Produto],MOD($J9077,ROWS(tblConsorcios[Produto]))+1),"")</f>
        <v>Imóvel IE580 – 240m</v>
      </c>
      <c r="M9077" s="20" cm="1">
        <f t="array" ref="M9077">IFERROR(INDEX(tblConsorcios[Valor da Carta (R$)],MOD($J9077,ROWS(tblConsorcios[Produto]))+1),"")</f>
        <v>580000</v>
      </c>
      <c r="N9077" s="2" cm="1">
        <f t="array" ref="N9077">IFERROR(INDEX(tblConsorcios[Prazo (meses)],MOD($J9077,ROWS(tblConsorcios[Produto]))+1),"")</f>
        <v>240</v>
      </c>
      <c r="O9077" s="20" cm="1">
        <f t="array" ref="O9077">IFERROR(INDEX(tblConsorcios[Parcela Mensal (R$)],MOD($J9077,ROWS(tblConsorcios[Produto]))+1),"")</f>
        <v>3112.67</v>
      </c>
      <c r="P9077" s="20" t="str" cm="1">
        <f t="array" ref="P9077">IFERROR(INDEX(tblClientes[Dividendo Mensal (R$)],INT($J9077/ROWS(tblConsorcios[Produto]))+1),"")</f>
        <v/>
      </c>
      <c r="Q9077" s="20" t="str">
        <f t="shared" si="424"/>
        <v/>
      </c>
      <c r="R9077">
        <f t="shared" si="425"/>
        <v>0</v>
      </c>
    </row>
    <row r="9078" spans="10:18" x14ac:dyDescent="0.2">
      <c r="J9078">
        <f t="shared" si="423"/>
        <v>9076</v>
      </c>
      <c r="K9078" t="str" cm="1">
        <f t="array" ref="K9078">IFERROR(INDEX(tblClientes[Cliente],INT($J9078/ROWS(tblConsorcios[Produto]))+1),"")</f>
        <v/>
      </c>
      <c r="L9078" t="str" cm="1">
        <f t="array" ref="L9078">IFERROR(INDEX(tblConsorcios[Produto],MOD($J9078,ROWS(tblConsorcios[Produto]))+1),"")</f>
        <v>Imóvel IE580 – 220m</v>
      </c>
      <c r="M9078" s="20" cm="1">
        <f t="array" ref="M9078">IFERROR(INDEX(tblConsorcios[Valor da Carta (R$)],MOD($J9078,ROWS(tblConsorcios[Produto]))+1),"")</f>
        <v>580000</v>
      </c>
      <c r="N9078" s="2" cm="1">
        <f t="array" ref="N9078">IFERROR(INDEX(tblConsorcios[Prazo (meses)],MOD($J9078,ROWS(tblConsorcios[Produto]))+1),"")</f>
        <v>220</v>
      </c>
      <c r="O9078" s="20" cm="1">
        <f t="array" ref="O9078">IFERROR(INDEX(tblConsorcios[Parcela Mensal (R$)],MOD($J9078,ROWS(tblConsorcios[Produto]))+1),"")</f>
        <v>3369.27</v>
      </c>
      <c r="P9078" s="20" t="str" cm="1">
        <f t="array" ref="P9078">IFERROR(INDEX(tblClientes[Dividendo Mensal (R$)],INT($J9078/ROWS(tblConsorcios[Produto]))+1),"")</f>
        <v/>
      </c>
      <c r="Q9078" s="20" t="str">
        <f t="shared" si="424"/>
        <v/>
      </c>
      <c r="R9078">
        <f t="shared" si="425"/>
        <v>0</v>
      </c>
    </row>
    <row r="9079" spans="10:18" x14ac:dyDescent="0.2">
      <c r="J9079">
        <f t="shared" si="423"/>
        <v>9077</v>
      </c>
      <c r="K9079" t="str" cm="1">
        <f t="array" ref="K9079">IFERROR(INDEX(tblClientes[Cliente],INT($J9079/ROWS(tblConsorcios[Produto]))+1),"")</f>
        <v/>
      </c>
      <c r="L9079" t="str" cm="1">
        <f t="array" ref="L9079">IFERROR(INDEX(tblConsorcios[Produto],MOD($J9079,ROWS(tblConsorcios[Produto]))+1),"")</f>
        <v>Imóvel IE580 – 200m</v>
      </c>
      <c r="M9079" s="20" cm="1">
        <f t="array" ref="M9079">IFERROR(INDEX(tblConsorcios[Valor da Carta (R$)],MOD($J9079,ROWS(tblConsorcios[Produto]))+1),"")</f>
        <v>580000</v>
      </c>
      <c r="N9079" s="2" cm="1">
        <f t="array" ref="N9079">IFERROR(INDEX(tblConsorcios[Prazo (meses)],MOD($J9079,ROWS(tblConsorcios[Produto]))+1),"")</f>
        <v>200</v>
      </c>
      <c r="O9079" s="20" cm="1">
        <f t="array" ref="O9079">IFERROR(INDEX(tblConsorcios[Parcela Mensal (R$)],MOD($J9079,ROWS(tblConsorcios[Produto]))+1),"")</f>
        <v>3677.2</v>
      </c>
      <c r="P9079" s="20" t="str" cm="1">
        <f t="array" ref="P9079">IFERROR(INDEX(tblClientes[Dividendo Mensal (R$)],INT($J9079/ROWS(tblConsorcios[Produto]))+1),"")</f>
        <v/>
      </c>
      <c r="Q9079" s="20" t="str">
        <f t="shared" si="424"/>
        <v/>
      </c>
      <c r="R9079">
        <f t="shared" si="425"/>
        <v>0</v>
      </c>
    </row>
    <row r="9080" spans="10:18" x14ac:dyDescent="0.2">
      <c r="J9080">
        <f t="shared" si="423"/>
        <v>9078</v>
      </c>
      <c r="K9080" t="str" cm="1">
        <f t="array" ref="K9080">IFERROR(INDEX(tblClientes[Cliente],INT($J9080/ROWS(tblConsorcios[Produto]))+1),"")</f>
        <v/>
      </c>
      <c r="L9080" t="str" cm="1">
        <f t="array" ref="L9080">IFERROR(INDEX(tblConsorcios[Produto],MOD($J9080,ROWS(tblConsorcios[Produto]))+1),"")</f>
        <v>Imóvel IE550 – 240m</v>
      </c>
      <c r="M9080" s="20" cm="1">
        <f t="array" ref="M9080">IFERROR(INDEX(tblConsorcios[Valor da Carta (R$)],MOD($J9080,ROWS(tblConsorcios[Produto]))+1),"")</f>
        <v>550000</v>
      </c>
      <c r="N9080" s="2" cm="1">
        <f t="array" ref="N9080">IFERROR(INDEX(tblConsorcios[Prazo (meses)],MOD($J9080,ROWS(tblConsorcios[Produto]))+1),"")</f>
        <v>240</v>
      </c>
      <c r="O9080" s="20" cm="1">
        <f t="array" ref="O9080">IFERROR(INDEX(tblConsorcios[Parcela Mensal (R$)],MOD($J9080,ROWS(tblConsorcios[Produto]))+1),"")</f>
        <v>2951.67</v>
      </c>
      <c r="P9080" s="20" t="str" cm="1">
        <f t="array" ref="P9080">IFERROR(INDEX(tblClientes[Dividendo Mensal (R$)],INT($J9080/ROWS(tblConsorcios[Produto]))+1),"")</f>
        <v/>
      </c>
      <c r="Q9080" s="20" t="str">
        <f t="shared" si="424"/>
        <v/>
      </c>
      <c r="R9080">
        <f t="shared" si="425"/>
        <v>0</v>
      </c>
    </row>
    <row r="9081" spans="10:18" x14ac:dyDescent="0.2">
      <c r="J9081">
        <f t="shared" si="423"/>
        <v>9079</v>
      </c>
      <c r="K9081" t="str" cm="1">
        <f t="array" ref="K9081">IFERROR(INDEX(tblClientes[Cliente],INT($J9081/ROWS(tblConsorcios[Produto]))+1),"")</f>
        <v/>
      </c>
      <c r="L9081" t="str" cm="1">
        <f t="array" ref="L9081">IFERROR(INDEX(tblConsorcios[Produto],MOD($J9081,ROWS(tblConsorcios[Produto]))+1),"")</f>
        <v>Imóvel IE550 – 220m</v>
      </c>
      <c r="M9081" s="20" cm="1">
        <f t="array" ref="M9081">IFERROR(INDEX(tblConsorcios[Valor da Carta (R$)],MOD($J9081,ROWS(tblConsorcios[Produto]))+1),"")</f>
        <v>550000</v>
      </c>
      <c r="N9081" s="2" cm="1">
        <f t="array" ref="N9081">IFERROR(INDEX(tblConsorcios[Prazo (meses)],MOD($J9081,ROWS(tblConsorcios[Produto]))+1),"")</f>
        <v>220</v>
      </c>
      <c r="O9081" s="20" cm="1">
        <f t="array" ref="O9081">IFERROR(INDEX(tblConsorcios[Parcela Mensal (R$)],MOD($J9081,ROWS(tblConsorcios[Produto]))+1),"")</f>
        <v>3195</v>
      </c>
      <c r="P9081" s="20" t="str" cm="1">
        <f t="array" ref="P9081">IFERROR(INDEX(tblClientes[Dividendo Mensal (R$)],INT($J9081/ROWS(tblConsorcios[Produto]))+1),"")</f>
        <v/>
      </c>
      <c r="Q9081" s="20" t="str">
        <f t="shared" si="424"/>
        <v/>
      </c>
      <c r="R9081">
        <f t="shared" si="425"/>
        <v>0</v>
      </c>
    </row>
    <row r="9082" spans="10:18" x14ac:dyDescent="0.2">
      <c r="J9082">
        <f t="shared" si="423"/>
        <v>9080</v>
      </c>
      <c r="K9082" t="str" cm="1">
        <f t="array" ref="K9082">IFERROR(INDEX(tblClientes[Cliente],INT($J9082/ROWS(tblConsorcios[Produto]))+1),"")</f>
        <v/>
      </c>
      <c r="L9082" t="str" cm="1">
        <f t="array" ref="L9082">IFERROR(INDEX(tblConsorcios[Produto],MOD($J9082,ROWS(tblConsorcios[Produto]))+1),"")</f>
        <v>Imóvel IE550 – 200m</v>
      </c>
      <c r="M9082" s="20" cm="1">
        <f t="array" ref="M9082">IFERROR(INDEX(tblConsorcios[Valor da Carta (R$)],MOD($J9082,ROWS(tblConsorcios[Produto]))+1),"")</f>
        <v>550000</v>
      </c>
      <c r="N9082" s="2" cm="1">
        <f t="array" ref="N9082">IFERROR(INDEX(tblConsorcios[Prazo (meses)],MOD($J9082,ROWS(tblConsorcios[Produto]))+1),"")</f>
        <v>200</v>
      </c>
      <c r="O9082" s="20" cm="1">
        <f t="array" ref="O9082">IFERROR(INDEX(tblConsorcios[Parcela Mensal (R$)],MOD($J9082,ROWS(tblConsorcios[Produto]))+1),"")</f>
        <v>3487</v>
      </c>
      <c r="P9082" s="20" t="str" cm="1">
        <f t="array" ref="P9082">IFERROR(INDEX(tblClientes[Dividendo Mensal (R$)],INT($J9082/ROWS(tblConsorcios[Produto]))+1),"")</f>
        <v/>
      </c>
      <c r="Q9082" s="20" t="str">
        <f t="shared" si="424"/>
        <v/>
      </c>
      <c r="R9082">
        <f t="shared" si="425"/>
        <v>0</v>
      </c>
    </row>
    <row r="9083" spans="10:18" x14ac:dyDescent="0.2">
      <c r="J9083">
        <f t="shared" si="423"/>
        <v>9081</v>
      </c>
      <c r="K9083" t="str" cm="1">
        <f t="array" ref="K9083">IFERROR(INDEX(tblClientes[Cliente],INT($J9083/ROWS(tblConsorcios[Produto]))+1),"")</f>
        <v/>
      </c>
      <c r="L9083" t="str" cm="1">
        <f t="array" ref="L9083">IFERROR(INDEX(tblConsorcios[Produto],MOD($J9083,ROWS(tblConsorcios[Produto]))+1),"")</f>
        <v>Imóvel IE530 – 240m</v>
      </c>
      <c r="M9083" s="20" cm="1">
        <f t="array" ref="M9083">IFERROR(INDEX(tblConsorcios[Valor da Carta (R$)],MOD($J9083,ROWS(tblConsorcios[Produto]))+1),"")</f>
        <v>530000</v>
      </c>
      <c r="N9083" s="2" cm="1">
        <f t="array" ref="N9083">IFERROR(INDEX(tblConsorcios[Prazo (meses)],MOD($J9083,ROWS(tblConsorcios[Produto]))+1),"")</f>
        <v>240</v>
      </c>
      <c r="O9083" s="20" cm="1">
        <f t="array" ref="O9083">IFERROR(INDEX(tblConsorcios[Parcela Mensal (R$)],MOD($J9083,ROWS(tblConsorcios[Produto]))+1),"")</f>
        <v>2844.33</v>
      </c>
      <c r="P9083" s="20" t="str" cm="1">
        <f t="array" ref="P9083">IFERROR(INDEX(tblClientes[Dividendo Mensal (R$)],INT($J9083/ROWS(tblConsorcios[Produto]))+1),"")</f>
        <v/>
      </c>
      <c r="Q9083" s="20" t="str">
        <f t="shared" si="424"/>
        <v/>
      </c>
      <c r="R9083">
        <f t="shared" si="425"/>
        <v>0</v>
      </c>
    </row>
    <row r="9084" spans="10:18" x14ac:dyDescent="0.2">
      <c r="J9084">
        <f t="shared" si="423"/>
        <v>9082</v>
      </c>
      <c r="K9084" t="str" cm="1">
        <f t="array" ref="K9084">IFERROR(INDEX(tblClientes[Cliente],INT($J9084/ROWS(tblConsorcios[Produto]))+1),"")</f>
        <v/>
      </c>
      <c r="L9084" t="str" cm="1">
        <f t="array" ref="L9084">IFERROR(INDEX(tblConsorcios[Produto],MOD($J9084,ROWS(tblConsorcios[Produto]))+1),"")</f>
        <v>Imóvel IE530 – 220m</v>
      </c>
      <c r="M9084" s="20" cm="1">
        <f t="array" ref="M9084">IFERROR(INDEX(tblConsorcios[Valor da Carta (R$)],MOD($J9084,ROWS(tblConsorcios[Produto]))+1),"")</f>
        <v>530000</v>
      </c>
      <c r="N9084" s="2" cm="1">
        <f t="array" ref="N9084">IFERROR(INDEX(tblConsorcios[Prazo (meses)],MOD($J9084,ROWS(tblConsorcios[Produto]))+1),"")</f>
        <v>220</v>
      </c>
      <c r="O9084" s="20" cm="1">
        <f t="array" ref="O9084">IFERROR(INDEX(tblConsorcios[Parcela Mensal (R$)],MOD($J9084,ROWS(tblConsorcios[Produto]))+1),"")</f>
        <v>3078.82</v>
      </c>
      <c r="P9084" s="20" t="str" cm="1">
        <f t="array" ref="P9084">IFERROR(INDEX(tblClientes[Dividendo Mensal (R$)],INT($J9084/ROWS(tblConsorcios[Produto]))+1),"")</f>
        <v/>
      </c>
      <c r="Q9084" s="20" t="str">
        <f t="shared" si="424"/>
        <v/>
      </c>
      <c r="R9084">
        <f t="shared" si="425"/>
        <v>0</v>
      </c>
    </row>
    <row r="9085" spans="10:18" x14ac:dyDescent="0.2">
      <c r="J9085">
        <f t="shared" si="423"/>
        <v>9083</v>
      </c>
      <c r="K9085" t="str" cm="1">
        <f t="array" ref="K9085">IFERROR(INDEX(tblClientes[Cliente],INT($J9085/ROWS(tblConsorcios[Produto]))+1),"")</f>
        <v/>
      </c>
      <c r="L9085" t="str" cm="1">
        <f t="array" ref="L9085">IFERROR(INDEX(tblConsorcios[Produto],MOD($J9085,ROWS(tblConsorcios[Produto]))+1),"")</f>
        <v>Imóvel IE530 – 200m</v>
      </c>
      <c r="M9085" s="20" cm="1">
        <f t="array" ref="M9085">IFERROR(INDEX(tblConsorcios[Valor da Carta (R$)],MOD($J9085,ROWS(tblConsorcios[Produto]))+1),"")</f>
        <v>530000</v>
      </c>
      <c r="N9085" s="2" cm="1">
        <f t="array" ref="N9085">IFERROR(INDEX(tblConsorcios[Prazo (meses)],MOD($J9085,ROWS(tblConsorcios[Produto]))+1),"")</f>
        <v>200</v>
      </c>
      <c r="O9085" s="20" cm="1">
        <f t="array" ref="O9085">IFERROR(INDEX(tblConsorcios[Parcela Mensal (R$)],MOD($J9085,ROWS(tblConsorcios[Produto]))+1),"")</f>
        <v>3360.2</v>
      </c>
      <c r="P9085" s="20" t="str" cm="1">
        <f t="array" ref="P9085">IFERROR(INDEX(tblClientes[Dividendo Mensal (R$)],INT($J9085/ROWS(tblConsorcios[Produto]))+1),"")</f>
        <v/>
      </c>
      <c r="Q9085" s="20" t="str">
        <f t="shared" si="424"/>
        <v/>
      </c>
      <c r="R9085">
        <f t="shared" si="425"/>
        <v>0</v>
      </c>
    </row>
    <row r="9086" spans="10:18" x14ac:dyDescent="0.2">
      <c r="J9086">
        <f t="shared" si="423"/>
        <v>9084</v>
      </c>
      <c r="K9086" t="str" cm="1">
        <f t="array" ref="K9086">IFERROR(INDEX(tblClientes[Cliente],INT($J9086/ROWS(tblConsorcios[Produto]))+1),"")</f>
        <v/>
      </c>
      <c r="L9086" t="str" cm="1">
        <f t="array" ref="L9086">IFERROR(INDEX(tblConsorcios[Produto],MOD($J9086,ROWS(tblConsorcios[Produto]))+1),"")</f>
        <v>Imóvel IE500 – 240m</v>
      </c>
      <c r="M9086" s="20" cm="1">
        <f t="array" ref="M9086">IFERROR(INDEX(tblConsorcios[Valor da Carta (R$)],MOD($J9086,ROWS(tblConsorcios[Produto]))+1),"")</f>
        <v>500000</v>
      </c>
      <c r="N9086" s="2" cm="1">
        <f t="array" ref="N9086">IFERROR(INDEX(tblConsorcios[Prazo (meses)],MOD($J9086,ROWS(tblConsorcios[Produto]))+1),"")</f>
        <v>240</v>
      </c>
      <c r="O9086" s="20" cm="1">
        <f t="array" ref="O9086">IFERROR(INDEX(tblConsorcios[Parcela Mensal (R$)],MOD($J9086,ROWS(tblConsorcios[Produto]))+1),"")</f>
        <v>2683.33</v>
      </c>
      <c r="P9086" s="20" t="str" cm="1">
        <f t="array" ref="P9086">IFERROR(INDEX(tblClientes[Dividendo Mensal (R$)],INT($J9086/ROWS(tblConsorcios[Produto]))+1),"")</f>
        <v/>
      </c>
      <c r="Q9086" s="20" t="str">
        <f t="shared" si="424"/>
        <v/>
      </c>
      <c r="R9086">
        <f t="shared" si="425"/>
        <v>0</v>
      </c>
    </row>
    <row r="9087" spans="10:18" x14ac:dyDescent="0.2">
      <c r="J9087">
        <f t="shared" si="423"/>
        <v>9085</v>
      </c>
      <c r="K9087" t="str" cm="1">
        <f t="array" ref="K9087">IFERROR(INDEX(tblClientes[Cliente],INT($J9087/ROWS(tblConsorcios[Produto]))+1),"")</f>
        <v/>
      </c>
      <c r="L9087" t="str" cm="1">
        <f t="array" ref="L9087">IFERROR(INDEX(tblConsorcios[Produto],MOD($J9087,ROWS(tblConsorcios[Produto]))+1),"")</f>
        <v>Imóvel IE500 – 220m</v>
      </c>
      <c r="M9087" s="20" cm="1">
        <f t="array" ref="M9087">IFERROR(INDEX(tblConsorcios[Valor da Carta (R$)],MOD($J9087,ROWS(tblConsorcios[Produto]))+1),"")</f>
        <v>500000</v>
      </c>
      <c r="N9087" s="2" cm="1">
        <f t="array" ref="N9087">IFERROR(INDEX(tblConsorcios[Prazo (meses)],MOD($J9087,ROWS(tblConsorcios[Produto]))+1),"")</f>
        <v>220</v>
      </c>
      <c r="O9087" s="20" cm="1">
        <f t="array" ref="O9087">IFERROR(INDEX(tblConsorcios[Parcela Mensal (R$)],MOD($J9087,ROWS(tblConsorcios[Produto]))+1),"")</f>
        <v>2904.55</v>
      </c>
      <c r="P9087" s="20" t="str" cm="1">
        <f t="array" ref="P9087">IFERROR(INDEX(tblClientes[Dividendo Mensal (R$)],INT($J9087/ROWS(tblConsorcios[Produto]))+1),"")</f>
        <v/>
      </c>
      <c r="Q9087" s="20" t="str">
        <f t="shared" si="424"/>
        <v/>
      </c>
      <c r="R9087">
        <f t="shared" si="425"/>
        <v>0</v>
      </c>
    </row>
    <row r="9088" spans="10:18" x14ac:dyDescent="0.2">
      <c r="J9088">
        <f t="shared" si="423"/>
        <v>9086</v>
      </c>
      <c r="K9088" t="str" cm="1">
        <f t="array" ref="K9088">IFERROR(INDEX(tblClientes[Cliente],INT($J9088/ROWS(tblConsorcios[Produto]))+1),"")</f>
        <v/>
      </c>
      <c r="L9088" t="str" cm="1">
        <f t="array" ref="L9088">IFERROR(INDEX(tblConsorcios[Produto],MOD($J9088,ROWS(tblConsorcios[Produto]))+1),"")</f>
        <v>Imóvel IE500 – 200m</v>
      </c>
      <c r="M9088" s="20" cm="1">
        <f t="array" ref="M9088">IFERROR(INDEX(tblConsorcios[Valor da Carta (R$)],MOD($J9088,ROWS(tblConsorcios[Produto]))+1),"")</f>
        <v>500000</v>
      </c>
      <c r="N9088" s="2" cm="1">
        <f t="array" ref="N9088">IFERROR(INDEX(tblConsorcios[Prazo (meses)],MOD($J9088,ROWS(tblConsorcios[Produto]))+1),"")</f>
        <v>200</v>
      </c>
      <c r="O9088" s="20" cm="1">
        <f t="array" ref="O9088">IFERROR(INDEX(tblConsorcios[Parcela Mensal (R$)],MOD($J9088,ROWS(tblConsorcios[Produto]))+1),"")</f>
        <v>3170</v>
      </c>
      <c r="P9088" s="20" t="str" cm="1">
        <f t="array" ref="P9088">IFERROR(INDEX(tblClientes[Dividendo Mensal (R$)],INT($J9088/ROWS(tblConsorcios[Produto]))+1),"")</f>
        <v/>
      </c>
      <c r="Q9088" s="20" t="str">
        <f t="shared" si="424"/>
        <v/>
      </c>
      <c r="R9088">
        <f t="shared" si="425"/>
        <v>0</v>
      </c>
    </row>
    <row r="9089" spans="10:18" x14ac:dyDescent="0.2">
      <c r="J9089">
        <f t="shared" si="423"/>
        <v>9087</v>
      </c>
      <c r="K9089" t="str" cm="1">
        <f t="array" ref="K9089">IFERROR(INDEX(tblClientes[Cliente],INT($J9089/ROWS(tblConsorcios[Produto]))+1),"")</f>
        <v/>
      </c>
      <c r="L9089" t="str" cm="1">
        <f t="array" ref="L9089">IFERROR(INDEX(tblConsorcios[Produto],MOD($J9089,ROWS(tblConsorcios[Produto]))+1),"")</f>
        <v>Imóvel IE480 – 240m</v>
      </c>
      <c r="M9089" s="20" cm="1">
        <f t="array" ref="M9089">IFERROR(INDEX(tblConsorcios[Valor da Carta (R$)],MOD($J9089,ROWS(tblConsorcios[Produto]))+1),"")</f>
        <v>480000</v>
      </c>
      <c r="N9089" s="2" cm="1">
        <f t="array" ref="N9089">IFERROR(INDEX(tblConsorcios[Prazo (meses)],MOD($J9089,ROWS(tblConsorcios[Produto]))+1),"")</f>
        <v>240</v>
      </c>
      <c r="O9089" s="20" cm="1">
        <f t="array" ref="O9089">IFERROR(INDEX(tblConsorcios[Parcela Mensal (R$)],MOD($J9089,ROWS(tblConsorcios[Produto]))+1),"")</f>
        <v>2576</v>
      </c>
      <c r="P9089" s="20" t="str" cm="1">
        <f t="array" ref="P9089">IFERROR(INDEX(tblClientes[Dividendo Mensal (R$)],INT($J9089/ROWS(tblConsorcios[Produto]))+1),"")</f>
        <v/>
      </c>
      <c r="Q9089" s="20" t="str">
        <f t="shared" si="424"/>
        <v/>
      </c>
      <c r="R9089">
        <f t="shared" si="425"/>
        <v>0</v>
      </c>
    </row>
    <row r="9090" spans="10:18" x14ac:dyDescent="0.2">
      <c r="J9090">
        <f t="shared" si="423"/>
        <v>9088</v>
      </c>
      <c r="K9090" t="str" cm="1">
        <f t="array" ref="K9090">IFERROR(INDEX(tblClientes[Cliente],INT($J9090/ROWS(tblConsorcios[Produto]))+1),"")</f>
        <v/>
      </c>
      <c r="L9090" t="str" cm="1">
        <f t="array" ref="L9090">IFERROR(INDEX(tblConsorcios[Produto],MOD($J9090,ROWS(tblConsorcios[Produto]))+1),"")</f>
        <v>Imóvel IE480 – 220m</v>
      </c>
      <c r="M9090" s="20" cm="1">
        <f t="array" ref="M9090">IFERROR(INDEX(tblConsorcios[Valor da Carta (R$)],MOD($J9090,ROWS(tblConsorcios[Produto]))+1),"")</f>
        <v>480000</v>
      </c>
      <c r="N9090" s="2" cm="1">
        <f t="array" ref="N9090">IFERROR(INDEX(tblConsorcios[Prazo (meses)],MOD($J9090,ROWS(tblConsorcios[Produto]))+1),"")</f>
        <v>220</v>
      </c>
      <c r="O9090" s="20" cm="1">
        <f t="array" ref="O9090">IFERROR(INDEX(tblConsorcios[Parcela Mensal (R$)],MOD($J9090,ROWS(tblConsorcios[Produto]))+1),"")</f>
        <v>2788.36</v>
      </c>
      <c r="P9090" s="20" t="str" cm="1">
        <f t="array" ref="P9090">IFERROR(INDEX(tblClientes[Dividendo Mensal (R$)],INT($J9090/ROWS(tblConsorcios[Produto]))+1),"")</f>
        <v/>
      </c>
      <c r="Q9090" s="20" t="str">
        <f t="shared" si="424"/>
        <v/>
      </c>
      <c r="R9090">
        <f t="shared" si="425"/>
        <v>0</v>
      </c>
    </row>
    <row r="9091" spans="10:18" x14ac:dyDescent="0.2">
      <c r="J9091">
        <f t="shared" ref="J9091:J9154" si="426">ROW()-2</f>
        <v>9089</v>
      </c>
      <c r="K9091" t="str" cm="1">
        <f t="array" ref="K9091">IFERROR(INDEX(tblClientes[Cliente],INT($J9091/ROWS(tblConsorcios[Produto]))+1),"")</f>
        <v/>
      </c>
      <c r="L9091" t="str" cm="1">
        <f t="array" ref="L9091">IFERROR(INDEX(tblConsorcios[Produto],MOD($J9091,ROWS(tblConsorcios[Produto]))+1),"")</f>
        <v>Imóvel IE480 – 200m</v>
      </c>
      <c r="M9091" s="20" cm="1">
        <f t="array" ref="M9091">IFERROR(INDEX(tblConsorcios[Valor da Carta (R$)],MOD($J9091,ROWS(tblConsorcios[Produto]))+1),"")</f>
        <v>480000</v>
      </c>
      <c r="N9091" s="2" cm="1">
        <f t="array" ref="N9091">IFERROR(INDEX(tblConsorcios[Prazo (meses)],MOD($J9091,ROWS(tblConsorcios[Produto]))+1),"")</f>
        <v>200</v>
      </c>
      <c r="O9091" s="20" cm="1">
        <f t="array" ref="O9091">IFERROR(INDEX(tblConsorcios[Parcela Mensal (R$)],MOD($J9091,ROWS(tblConsorcios[Produto]))+1),"")</f>
        <v>3043.2</v>
      </c>
      <c r="P9091" s="20" t="str" cm="1">
        <f t="array" ref="P9091">IFERROR(INDEX(tblClientes[Dividendo Mensal (R$)],INT($J9091/ROWS(tblConsorcios[Produto]))+1),"")</f>
        <v/>
      </c>
      <c r="Q9091" s="20" t="str">
        <f t="shared" ref="Q9091:Q9154" si="427">IF(AND(ISNUMBER(O9091),ISNUMBER(P9091)),P9091-O9091,"")</f>
        <v/>
      </c>
      <c r="R9091">
        <f t="shared" ref="R9091:R9154" si="428">IF(AND(ISNUMBER(O9091),ISNUMBER(P9091),O9091&lt;=P9091),1,0)</f>
        <v>0</v>
      </c>
    </row>
    <row r="9092" spans="10:18" x14ac:dyDescent="0.2">
      <c r="J9092">
        <f t="shared" si="426"/>
        <v>9090</v>
      </c>
      <c r="K9092" t="str" cm="1">
        <f t="array" ref="K9092">IFERROR(INDEX(tblClientes[Cliente],INT($J9092/ROWS(tblConsorcios[Produto]))+1),"")</f>
        <v/>
      </c>
      <c r="L9092" t="str" cm="1">
        <f t="array" ref="L9092">IFERROR(INDEX(tblConsorcios[Produto],MOD($J9092,ROWS(tblConsorcios[Produto]))+1),"")</f>
        <v>Imóvel IE450 – 240m</v>
      </c>
      <c r="M9092" s="20" cm="1">
        <f t="array" ref="M9092">IFERROR(INDEX(tblConsorcios[Valor da Carta (R$)],MOD($J9092,ROWS(tblConsorcios[Produto]))+1),"")</f>
        <v>450000</v>
      </c>
      <c r="N9092" s="2" cm="1">
        <f t="array" ref="N9092">IFERROR(INDEX(tblConsorcios[Prazo (meses)],MOD($J9092,ROWS(tblConsorcios[Produto]))+1),"")</f>
        <v>240</v>
      </c>
      <c r="O9092" s="20" cm="1">
        <f t="array" ref="O9092">IFERROR(INDEX(tblConsorcios[Parcela Mensal (R$)],MOD($J9092,ROWS(tblConsorcios[Produto]))+1),"")</f>
        <v>2415</v>
      </c>
      <c r="P9092" s="20" t="str" cm="1">
        <f t="array" ref="P9092">IFERROR(INDEX(tblClientes[Dividendo Mensal (R$)],INT($J9092/ROWS(tblConsorcios[Produto]))+1),"")</f>
        <v/>
      </c>
      <c r="Q9092" s="20" t="str">
        <f t="shared" si="427"/>
        <v/>
      </c>
      <c r="R9092">
        <f t="shared" si="428"/>
        <v>0</v>
      </c>
    </row>
    <row r="9093" spans="10:18" x14ac:dyDescent="0.2">
      <c r="J9093">
        <f t="shared" si="426"/>
        <v>9091</v>
      </c>
      <c r="K9093" t="str" cm="1">
        <f t="array" ref="K9093">IFERROR(INDEX(tblClientes[Cliente],INT($J9093/ROWS(tblConsorcios[Produto]))+1),"")</f>
        <v/>
      </c>
      <c r="L9093" t="str" cm="1">
        <f t="array" ref="L9093">IFERROR(INDEX(tblConsorcios[Produto],MOD($J9093,ROWS(tblConsorcios[Produto]))+1),"")</f>
        <v>Imóvel IE450 – 220m</v>
      </c>
      <c r="M9093" s="20" cm="1">
        <f t="array" ref="M9093">IFERROR(INDEX(tblConsorcios[Valor da Carta (R$)],MOD($J9093,ROWS(tblConsorcios[Produto]))+1),"")</f>
        <v>450000</v>
      </c>
      <c r="N9093" s="2" cm="1">
        <f t="array" ref="N9093">IFERROR(INDEX(tblConsorcios[Prazo (meses)],MOD($J9093,ROWS(tblConsorcios[Produto]))+1),"")</f>
        <v>220</v>
      </c>
      <c r="O9093" s="20" cm="1">
        <f t="array" ref="O9093">IFERROR(INDEX(tblConsorcios[Parcela Mensal (R$)],MOD($J9093,ROWS(tblConsorcios[Produto]))+1),"")</f>
        <v>2614.09</v>
      </c>
      <c r="P9093" s="20" t="str" cm="1">
        <f t="array" ref="P9093">IFERROR(INDEX(tblClientes[Dividendo Mensal (R$)],INT($J9093/ROWS(tblConsorcios[Produto]))+1),"")</f>
        <v/>
      </c>
      <c r="Q9093" s="20" t="str">
        <f t="shared" si="427"/>
        <v/>
      </c>
      <c r="R9093">
        <f t="shared" si="428"/>
        <v>0</v>
      </c>
    </row>
    <row r="9094" spans="10:18" x14ac:dyDescent="0.2">
      <c r="J9094">
        <f t="shared" si="426"/>
        <v>9092</v>
      </c>
      <c r="K9094" t="str" cm="1">
        <f t="array" ref="K9094">IFERROR(INDEX(tblClientes[Cliente],INT($J9094/ROWS(tblConsorcios[Produto]))+1),"")</f>
        <v/>
      </c>
      <c r="L9094" t="str" cm="1">
        <f t="array" ref="L9094">IFERROR(INDEX(tblConsorcios[Produto],MOD($J9094,ROWS(tblConsorcios[Produto]))+1),"")</f>
        <v>Imóvel IE450 – 200m</v>
      </c>
      <c r="M9094" s="20" cm="1">
        <f t="array" ref="M9094">IFERROR(INDEX(tblConsorcios[Valor da Carta (R$)],MOD($J9094,ROWS(tblConsorcios[Produto]))+1),"")</f>
        <v>450000</v>
      </c>
      <c r="N9094" s="2" cm="1">
        <f t="array" ref="N9094">IFERROR(INDEX(tblConsorcios[Prazo (meses)],MOD($J9094,ROWS(tblConsorcios[Produto]))+1),"")</f>
        <v>200</v>
      </c>
      <c r="O9094" s="20" cm="1">
        <f t="array" ref="O9094">IFERROR(INDEX(tblConsorcios[Parcela Mensal (R$)],MOD($J9094,ROWS(tblConsorcios[Produto]))+1),"")</f>
        <v>2853</v>
      </c>
      <c r="P9094" s="20" t="str" cm="1">
        <f t="array" ref="P9094">IFERROR(INDEX(tblClientes[Dividendo Mensal (R$)],INT($J9094/ROWS(tblConsorcios[Produto]))+1),"")</f>
        <v/>
      </c>
      <c r="Q9094" s="20" t="str">
        <f t="shared" si="427"/>
        <v/>
      </c>
      <c r="R9094">
        <f t="shared" si="428"/>
        <v>0</v>
      </c>
    </row>
    <row r="9095" spans="10:18" x14ac:dyDescent="0.2">
      <c r="J9095">
        <f t="shared" si="426"/>
        <v>9093</v>
      </c>
      <c r="K9095" t="str" cm="1">
        <f t="array" ref="K9095">IFERROR(INDEX(tblClientes[Cliente],INT($J9095/ROWS(tblConsorcios[Produto]))+1),"")</f>
        <v/>
      </c>
      <c r="L9095" t="str" cm="1">
        <f t="array" ref="L9095">IFERROR(INDEX(tblConsorcios[Produto],MOD($J9095,ROWS(tblConsorcios[Produto]))+1),"")</f>
        <v>Imóvel IE430 – 240m</v>
      </c>
      <c r="M9095" s="20" cm="1">
        <f t="array" ref="M9095">IFERROR(INDEX(tblConsorcios[Valor da Carta (R$)],MOD($J9095,ROWS(tblConsorcios[Produto]))+1),"")</f>
        <v>430000</v>
      </c>
      <c r="N9095" s="2" cm="1">
        <f t="array" ref="N9095">IFERROR(INDEX(tblConsorcios[Prazo (meses)],MOD($J9095,ROWS(tblConsorcios[Produto]))+1),"")</f>
        <v>240</v>
      </c>
      <c r="O9095" s="20" cm="1">
        <f t="array" ref="O9095">IFERROR(INDEX(tblConsorcios[Parcela Mensal (R$)],MOD($J9095,ROWS(tblConsorcios[Produto]))+1),"")</f>
        <v>2307.67</v>
      </c>
      <c r="P9095" s="20" t="str" cm="1">
        <f t="array" ref="P9095">IFERROR(INDEX(tblClientes[Dividendo Mensal (R$)],INT($J9095/ROWS(tblConsorcios[Produto]))+1),"")</f>
        <v/>
      </c>
      <c r="Q9095" s="20" t="str">
        <f t="shared" si="427"/>
        <v/>
      </c>
      <c r="R9095">
        <f t="shared" si="428"/>
        <v>0</v>
      </c>
    </row>
    <row r="9096" spans="10:18" x14ac:dyDescent="0.2">
      <c r="J9096">
        <f t="shared" si="426"/>
        <v>9094</v>
      </c>
      <c r="K9096" t="str" cm="1">
        <f t="array" ref="K9096">IFERROR(INDEX(tblClientes[Cliente],INT($J9096/ROWS(tblConsorcios[Produto]))+1),"")</f>
        <v/>
      </c>
      <c r="L9096" t="str" cm="1">
        <f t="array" ref="L9096">IFERROR(INDEX(tblConsorcios[Produto],MOD($J9096,ROWS(tblConsorcios[Produto]))+1),"")</f>
        <v>Imóvel IE430 – 220m</v>
      </c>
      <c r="M9096" s="20" cm="1">
        <f t="array" ref="M9096">IFERROR(INDEX(tblConsorcios[Valor da Carta (R$)],MOD($J9096,ROWS(tblConsorcios[Produto]))+1),"")</f>
        <v>430000</v>
      </c>
      <c r="N9096" s="2" cm="1">
        <f t="array" ref="N9096">IFERROR(INDEX(tblConsorcios[Prazo (meses)],MOD($J9096,ROWS(tblConsorcios[Produto]))+1),"")</f>
        <v>220</v>
      </c>
      <c r="O9096" s="20" cm="1">
        <f t="array" ref="O9096">IFERROR(INDEX(tblConsorcios[Parcela Mensal (R$)],MOD($J9096,ROWS(tblConsorcios[Produto]))+1),"")</f>
        <v>2497.91</v>
      </c>
      <c r="P9096" s="20" t="str" cm="1">
        <f t="array" ref="P9096">IFERROR(INDEX(tblClientes[Dividendo Mensal (R$)],INT($J9096/ROWS(tblConsorcios[Produto]))+1),"")</f>
        <v/>
      </c>
      <c r="Q9096" s="20" t="str">
        <f t="shared" si="427"/>
        <v/>
      </c>
      <c r="R9096">
        <f t="shared" si="428"/>
        <v>0</v>
      </c>
    </row>
    <row r="9097" spans="10:18" x14ac:dyDescent="0.2">
      <c r="J9097">
        <f t="shared" si="426"/>
        <v>9095</v>
      </c>
      <c r="K9097" t="str" cm="1">
        <f t="array" ref="K9097">IFERROR(INDEX(tblClientes[Cliente],INT($J9097/ROWS(tblConsorcios[Produto]))+1),"")</f>
        <v/>
      </c>
      <c r="L9097" t="str" cm="1">
        <f t="array" ref="L9097">IFERROR(INDEX(tblConsorcios[Produto],MOD($J9097,ROWS(tblConsorcios[Produto]))+1),"")</f>
        <v>Imóvel IE430 – 200m</v>
      </c>
      <c r="M9097" s="20" cm="1">
        <f t="array" ref="M9097">IFERROR(INDEX(tblConsorcios[Valor da Carta (R$)],MOD($J9097,ROWS(tblConsorcios[Produto]))+1),"")</f>
        <v>430000</v>
      </c>
      <c r="N9097" s="2" cm="1">
        <f t="array" ref="N9097">IFERROR(INDEX(tblConsorcios[Prazo (meses)],MOD($J9097,ROWS(tblConsorcios[Produto]))+1),"")</f>
        <v>200</v>
      </c>
      <c r="O9097" s="20" cm="1">
        <f t="array" ref="O9097">IFERROR(INDEX(tblConsorcios[Parcela Mensal (R$)],MOD($J9097,ROWS(tblConsorcios[Produto]))+1),"")</f>
        <v>2726.2</v>
      </c>
      <c r="P9097" s="20" t="str" cm="1">
        <f t="array" ref="P9097">IFERROR(INDEX(tblClientes[Dividendo Mensal (R$)],INT($J9097/ROWS(tblConsorcios[Produto]))+1),"")</f>
        <v/>
      </c>
      <c r="Q9097" s="20" t="str">
        <f t="shared" si="427"/>
        <v/>
      </c>
      <c r="R9097">
        <f t="shared" si="428"/>
        <v>0</v>
      </c>
    </row>
    <row r="9098" spans="10:18" x14ac:dyDescent="0.2">
      <c r="J9098">
        <f t="shared" si="426"/>
        <v>9096</v>
      </c>
      <c r="K9098" t="str" cm="1">
        <f t="array" ref="K9098">IFERROR(INDEX(tblClientes[Cliente],INT($J9098/ROWS(tblConsorcios[Produto]))+1),"")</f>
        <v/>
      </c>
      <c r="L9098" t="str" cm="1">
        <f t="array" ref="L9098">IFERROR(INDEX(tblConsorcios[Produto],MOD($J9098,ROWS(tblConsorcios[Produto]))+1),"")</f>
        <v>Imóvel IE400 – 240m</v>
      </c>
      <c r="M9098" s="20" cm="1">
        <f t="array" ref="M9098">IFERROR(INDEX(tblConsorcios[Valor da Carta (R$)],MOD($J9098,ROWS(tblConsorcios[Produto]))+1),"")</f>
        <v>400000</v>
      </c>
      <c r="N9098" s="2" cm="1">
        <f t="array" ref="N9098">IFERROR(INDEX(tblConsorcios[Prazo (meses)],MOD($J9098,ROWS(tblConsorcios[Produto]))+1),"")</f>
        <v>240</v>
      </c>
      <c r="O9098" s="20" cm="1">
        <f t="array" ref="O9098">IFERROR(INDEX(tblConsorcios[Parcela Mensal (R$)],MOD($J9098,ROWS(tblConsorcios[Produto]))+1),"")</f>
        <v>2146.67</v>
      </c>
      <c r="P9098" s="20" t="str" cm="1">
        <f t="array" ref="P9098">IFERROR(INDEX(tblClientes[Dividendo Mensal (R$)],INT($J9098/ROWS(tblConsorcios[Produto]))+1),"")</f>
        <v/>
      </c>
      <c r="Q9098" s="20" t="str">
        <f t="shared" si="427"/>
        <v/>
      </c>
      <c r="R9098">
        <f t="shared" si="428"/>
        <v>0</v>
      </c>
    </row>
    <row r="9099" spans="10:18" x14ac:dyDescent="0.2">
      <c r="J9099">
        <f t="shared" si="426"/>
        <v>9097</v>
      </c>
      <c r="K9099" t="str" cm="1">
        <f t="array" ref="K9099">IFERROR(INDEX(tblClientes[Cliente],INT($J9099/ROWS(tblConsorcios[Produto]))+1),"")</f>
        <v/>
      </c>
      <c r="L9099" t="str" cm="1">
        <f t="array" ref="L9099">IFERROR(INDEX(tblConsorcios[Produto],MOD($J9099,ROWS(tblConsorcios[Produto]))+1),"")</f>
        <v>Imóvel IE400 – 220m</v>
      </c>
      <c r="M9099" s="20" cm="1">
        <f t="array" ref="M9099">IFERROR(INDEX(tblConsorcios[Valor da Carta (R$)],MOD($J9099,ROWS(tblConsorcios[Produto]))+1),"")</f>
        <v>400000</v>
      </c>
      <c r="N9099" s="2" cm="1">
        <f t="array" ref="N9099">IFERROR(INDEX(tblConsorcios[Prazo (meses)],MOD($J9099,ROWS(tblConsorcios[Produto]))+1),"")</f>
        <v>220</v>
      </c>
      <c r="O9099" s="20" cm="1">
        <f t="array" ref="O9099">IFERROR(INDEX(tblConsorcios[Parcela Mensal (R$)],MOD($J9099,ROWS(tblConsorcios[Produto]))+1),"")</f>
        <v>2323.64</v>
      </c>
      <c r="P9099" s="20" t="str" cm="1">
        <f t="array" ref="P9099">IFERROR(INDEX(tblClientes[Dividendo Mensal (R$)],INT($J9099/ROWS(tblConsorcios[Produto]))+1),"")</f>
        <v/>
      </c>
      <c r="Q9099" s="20" t="str">
        <f t="shared" si="427"/>
        <v/>
      </c>
      <c r="R9099">
        <f t="shared" si="428"/>
        <v>0</v>
      </c>
    </row>
    <row r="9100" spans="10:18" x14ac:dyDescent="0.2">
      <c r="J9100">
        <f t="shared" si="426"/>
        <v>9098</v>
      </c>
      <c r="K9100" t="str" cm="1">
        <f t="array" ref="K9100">IFERROR(INDEX(tblClientes[Cliente],INT($J9100/ROWS(tblConsorcios[Produto]))+1),"")</f>
        <v/>
      </c>
      <c r="L9100" t="str" cm="1">
        <f t="array" ref="L9100">IFERROR(INDEX(tblConsorcios[Produto],MOD($J9100,ROWS(tblConsorcios[Produto]))+1),"")</f>
        <v>Imóvel IE400 – 200m</v>
      </c>
      <c r="M9100" s="20" cm="1">
        <f t="array" ref="M9100">IFERROR(INDEX(tblConsorcios[Valor da Carta (R$)],MOD($J9100,ROWS(tblConsorcios[Produto]))+1),"")</f>
        <v>400000</v>
      </c>
      <c r="N9100" s="2" cm="1">
        <f t="array" ref="N9100">IFERROR(INDEX(tblConsorcios[Prazo (meses)],MOD($J9100,ROWS(tblConsorcios[Produto]))+1),"")</f>
        <v>200</v>
      </c>
      <c r="O9100" s="20" cm="1">
        <f t="array" ref="O9100">IFERROR(INDEX(tblConsorcios[Parcela Mensal (R$)],MOD($J9100,ROWS(tblConsorcios[Produto]))+1),"")</f>
        <v>2536</v>
      </c>
      <c r="P9100" s="20" t="str" cm="1">
        <f t="array" ref="P9100">IFERROR(INDEX(tblClientes[Dividendo Mensal (R$)],INT($J9100/ROWS(tblConsorcios[Produto]))+1),"")</f>
        <v/>
      </c>
      <c r="Q9100" s="20" t="str">
        <f t="shared" si="427"/>
        <v/>
      </c>
      <c r="R9100">
        <f t="shared" si="428"/>
        <v>0</v>
      </c>
    </row>
    <row r="9101" spans="10:18" x14ac:dyDescent="0.2">
      <c r="J9101">
        <f t="shared" si="426"/>
        <v>9099</v>
      </c>
      <c r="K9101" t="str" cm="1">
        <f t="array" ref="K9101">IFERROR(INDEX(tblClientes[Cliente],INT($J9101/ROWS(tblConsorcios[Produto]))+1),"")</f>
        <v/>
      </c>
      <c r="L9101" t="str" cm="1">
        <f t="array" ref="L9101">IFERROR(INDEX(tblConsorcios[Produto],MOD($J9101,ROWS(tblConsorcios[Produto]))+1),"")</f>
        <v>Imóvel IE380 – 240m</v>
      </c>
      <c r="M9101" s="20" cm="1">
        <f t="array" ref="M9101">IFERROR(INDEX(tblConsorcios[Valor da Carta (R$)],MOD($J9101,ROWS(tblConsorcios[Produto]))+1),"")</f>
        <v>380000</v>
      </c>
      <c r="N9101" s="2" cm="1">
        <f t="array" ref="N9101">IFERROR(INDEX(tblConsorcios[Prazo (meses)],MOD($J9101,ROWS(tblConsorcios[Produto]))+1),"")</f>
        <v>240</v>
      </c>
      <c r="O9101" s="20" cm="1">
        <f t="array" ref="O9101">IFERROR(INDEX(tblConsorcios[Parcela Mensal (R$)],MOD($J9101,ROWS(tblConsorcios[Produto]))+1),"")</f>
        <v>2039.33</v>
      </c>
      <c r="P9101" s="20" t="str" cm="1">
        <f t="array" ref="P9101">IFERROR(INDEX(tblClientes[Dividendo Mensal (R$)],INT($J9101/ROWS(tblConsorcios[Produto]))+1),"")</f>
        <v/>
      </c>
      <c r="Q9101" s="20" t="str">
        <f t="shared" si="427"/>
        <v/>
      </c>
      <c r="R9101">
        <f t="shared" si="428"/>
        <v>0</v>
      </c>
    </row>
    <row r="9102" spans="10:18" x14ac:dyDescent="0.2">
      <c r="J9102">
        <f t="shared" si="426"/>
        <v>9100</v>
      </c>
      <c r="K9102" t="str" cm="1">
        <f t="array" ref="K9102">IFERROR(INDEX(tblClientes[Cliente],INT($J9102/ROWS(tblConsorcios[Produto]))+1),"")</f>
        <v/>
      </c>
      <c r="L9102" t="str" cm="1">
        <f t="array" ref="L9102">IFERROR(INDEX(tblConsorcios[Produto],MOD($J9102,ROWS(tblConsorcios[Produto]))+1),"")</f>
        <v>Imóvel IE380 – 220m</v>
      </c>
      <c r="M9102" s="20" cm="1">
        <f t="array" ref="M9102">IFERROR(INDEX(tblConsorcios[Valor da Carta (R$)],MOD($J9102,ROWS(tblConsorcios[Produto]))+1),"")</f>
        <v>380000</v>
      </c>
      <c r="N9102" s="2" cm="1">
        <f t="array" ref="N9102">IFERROR(INDEX(tblConsorcios[Prazo (meses)],MOD($J9102,ROWS(tblConsorcios[Produto]))+1),"")</f>
        <v>220</v>
      </c>
      <c r="O9102" s="20" cm="1">
        <f t="array" ref="O9102">IFERROR(INDEX(tblConsorcios[Parcela Mensal (R$)],MOD($J9102,ROWS(tblConsorcios[Produto]))+1),"")</f>
        <v>2207.4499999999998</v>
      </c>
      <c r="P9102" s="20" t="str" cm="1">
        <f t="array" ref="P9102">IFERROR(INDEX(tblClientes[Dividendo Mensal (R$)],INT($J9102/ROWS(tblConsorcios[Produto]))+1),"")</f>
        <v/>
      </c>
      <c r="Q9102" s="20" t="str">
        <f t="shared" si="427"/>
        <v/>
      </c>
      <c r="R9102">
        <f t="shared" si="428"/>
        <v>0</v>
      </c>
    </row>
    <row r="9103" spans="10:18" x14ac:dyDescent="0.2">
      <c r="J9103">
        <f t="shared" si="426"/>
        <v>9101</v>
      </c>
      <c r="K9103" t="str" cm="1">
        <f t="array" ref="K9103">IFERROR(INDEX(tblClientes[Cliente],INT($J9103/ROWS(tblConsorcios[Produto]))+1),"")</f>
        <v/>
      </c>
      <c r="L9103" t="str" cm="1">
        <f t="array" ref="L9103">IFERROR(INDEX(tblConsorcios[Produto],MOD($J9103,ROWS(tblConsorcios[Produto]))+1),"")</f>
        <v>Imóvel IE380 – 200m</v>
      </c>
      <c r="M9103" s="20" cm="1">
        <f t="array" ref="M9103">IFERROR(INDEX(tblConsorcios[Valor da Carta (R$)],MOD($J9103,ROWS(tblConsorcios[Produto]))+1),"")</f>
        <v>380000</v>
      </c>
      <c r="N9103" s="2" cm="1">
        <f t="array" ref="N9103">IFERROR(INDEX(tblConsorcios[Prazo (meses)],MOD($J9103,ROWS(tblConsorcios[Produto]))+1),"")</f>
        <v>200</v>
      </c>
      <c r="O9103" s="20" cm="1">
        <f t="array" ref="O9103">IFERROR(INDEX(tblConsorcios[Parcela Mensal (R$)],MOD($J9103,ROWS(tblConsorcios[Produto]))+1),"")</f>
        <v>2409.1999999999998</v>
      </c>
      <c r="P9103" s="20" t="str" cm="1">
        <f t="array" ref="P9103">IFERROR(INDEX(tblClientes[Dividendo Mensal (R$)],INT($J9103/ROWS(tblConsorcios[Produto]))+1),"")</f>
        <v/>
      </c>
      <c r="Q9103" s="20" t="str">
        <f t="shared" si="427"/>
        <v/>
      </c>
      <c r="R9103">
        <f t="shared" si="428"/>
        <v>0</v>
      </c>
    </row>
    <row r="9104" spans="10:18" x14ac:dyDescent="0.2">
      <c r="J9104">
        <f t="shared" si="426"/>
        <v>9102</v>
      </c>
      <c r="K9104" t="str" cm="1">
        <f t="array" ref="K9104">IFERROR(INDEX(tblClientes[Cliente],INT($J9104/ROWS(tblConsorcios[Produto]))+1),"")</f>
        <v/>
      </c>
      <c r="L9104" t="str" cm="1">
        <f t="array" ref="L9104">IFERROR(INDEX(tblConsorcios[Produto],MOD($J9104,ROWS(tblConsorcios[Produto]))+1),"")</f>
        <v>Imóvel IE350 – 240m</v>
      </c>
      <c r="M9104" s="20" cm="1">
        <f t="array" ref="M9104">IFERROR(INDEX(tblConsorcios[Valor da Carta (R$)],MOD($J9104,ROWS(tblConsorcios[Produto]))+1),"")</f>
        <v>350000</v>
      </c>
      <c r="N9104" s="2" cm="1">
        <f t="array" ref="N9104">IFERROR(INDEX(tblConsorcios[Prazo (meses)],MOD($J9104,ROWS(tblConsorcios[Produto]))+1),"")</f>
        <v>240</v>
      </c>
      <c r="O9104" s="20" cm="1">
        <f t="array" ref="O9104">IFERROR(INDEX(tblConsorcios[Parcela Mensal (R$)],MOD($J9104,ROWS(tblConsorcios[Produto]))+1),"")</f>
        <v>1878.33</v>
      </c>
      <c r="P9104" s="20" t="str" cm="1">
        <f t="array" ref="P9104">IFERROR(INDEX(tblClientes[Dividendo Mensal (R$)],INT($J9104/ROWS(tblConsorcios[Produto]))+1),"")</f>
        <v/>
      </c>
      <c r="Q9104" s="20" t="str">
        <f t="shared" si="427"/>
        <v/>
      </c>
      <c r="R9104">
        <f t="shared" si="428"/>
        <v>0</v>
      </c>
    </row>
    <row r="9105" spans="10:18" x14ac:dyDescent="0.2">
      <c r="J9105">
        <f t="shared" si="426"/>
        <v>9103</v>
      </c>
      <c r="K9105" t="str" cm="1">
        <f t="array" ref="K9105">IFERROR(INDEX(tblClientes[Cliente],INT($J9105/ROWS(tblConsorcios[Produto]))+1),"")</f>
        <v/>
      </c>
      <c r="L9105" t="str" cm="1">
        <f t="array" ref="L9105">IFERROR(INDEX(tblConsorcios[Produto],MOD($J9105,ROWS(tblConsorcios[Produto]))+1),"")</f>
        <v>Imóvel IE350 – 220m</v>
      </c>
      <c r="M9105" s="20" cm="1">
        <f t="array" ref="M9105">IFERROR(INDEX(tblConsorcios[Valor da Carta (R$)],MOD($J9105,ROWS(tblConsorcios[Produto]))+1),"")</f>
        <v>350000</v>
      </c>
      <c r="N9105" s="2" cm="1">
        <f t="array" ref="N9105">IFERROR(INDEX(tblConsorcios[Prazo (meses)],MOD($J9105,ROWS(tblConsorcios[Produto]))+1),"")</f>
        <v>220</v>
      </c>
      <c r="O9105" s="20" cm="1">
        <f t="array" ref="O9105">IFERROR(INDEX(tblConsorcios[Parcela Mensal (R$)],MOD($J9105,ROWS(tblConsorcios[Produto]))+1),"")</f>
        <v>2033.18</v>
      </c>
      <c r="P9105" s="20" t="str" cm="1">
        <f t="array" ref="P9105">IFERROR(INDEX(tblClientes[Dividendo Mensal (R$)],INT($J9105/ROWS(tblConsorcios[Produto]))+1),"")</f>
        <v/>
      </c>
      <c r="Q9105" s="20" t="str">
        <f t="shared" si="427"/>
        <v/>
      </c>
      <c r="R9105">
        <f t="shared" si="428"/>
        <v>0</v>
      </c>
    </row>
    <row r="9106" spans="10:18" x14ac:dyDescent="0.2">
      <c r="J9106">
        <f t="shared" si="426"/>
        <v>9104</v>
      </c>
      <c r="K9106" t="str" cm="1">
        <f t="array" ref="K9106">IFERROR(INDEX(tblClientes[Cliente],INT($J9106/ROWS(tblConsorcios[Produto]))+1),"")</f>
        <v/>
      </c>
      <c r="L9106" t="str" cm="1">
        <f t="array" ref="L9106">IFERROR(INDEX(tblConsorcios[Produto],MOD($J9106,ROWS(tblConsorcios[Produto]))+1),"")</f>
        <v>Imóvel IE350 – 200m</v>
      </c>
      <c r="M9106" s="20" cm="1">
        <f t="array" ref="M9106">IFERROR(INDEX(tblConsorcios[Valor da Carta (R$)],MOD($J9106,ROWS(tblConsorcios[Produto]))+1),"")</f>
        <v>350000</v>
      </c>
      <c r="N9106" s="2" cm="1">
        <f t="array" ref="N9106">IFERROR(INDEX(tblConsorcios[Prazo (meses)],MOD($J9106,ROWS(tblConsorcios[Produto]))+1),"")</f>
        <v>200</v>
      </c>
      <c r="O9106" s="20" cm="1">
        <f t="array" ref="O9106">IFERROR(INDEX(tblConsorcios[Parcela Mensal (R$)],MOD($J9106,ROWS(tblConsorcios[Produto]))+1),"")</f>
        <v>2219</v>
      </c>
      <c r="P9106" s="20" t="str" cm="1">
        <f t="array" ref="P9106">IFERROR(INDEX(tblClientes[Dividendo Mensal (R$)],INT($J9106/ROWS(tblConsorcios[Produto]))+1),"")</f>
        <v/>
      </c>
      <c r="Q9106" s="20" t="str">
        <f t="shared" si="427"/>
        <v/>
      </c>
      <c r="R9106">
        <f t="shared" si="428"/>
        <v>0</v>
      </c>
    </row>
    <row r="9107" spans="10:18" x14ac:dyDescent="0.2">
      <c r="J9107">
        <f t="shared" si="426"/>
        <v>9105</v>
      </c>
      <c r="K9107" t="str" cm="1">
        <f t="array" ref="K9107">IFERROR(INDEX(tblClientes[Cliente],INT($J9107/ROWS(tblConsorcios[Produto]))+1),"")</f>
        <v/>
      </c>
      <c r="L9107" t="str" cm="1">
        <f t="array" ref="L9107">IFERROR(INDEX(tblConsorcios[Produto],MOD($J9107,ROWS(tblConsorcios[Produto]))+1),"")</f>
        <v>Imóvel IE330 – 240m</v>
      </c>
      <c r="M9107" s="20" cm="1">
        <f t="array" ref="M9107">IFERROR(INDEX(tblConsorcios[Valor da Carta (R$)],MOD($J9107,ROWS(tblConsorcios[Produto]))+1),"")</f>
        <v>330000</v>
      </c>
      <c r="N9107" s="2" cm="1">
        <f t="array" ref="N9107">IFERROR(INDEX(tblConsorcios[Prazo (meses)],MOD($J9107,ROWS(tblConsorcios[Produto]))+1),"")</f>
        <v>240</v>
      </c>
      <c r="O9107" s="20" cm="1">
        <f t="array" ref="O9107">IFERROR(INDEX(tblConsorcios[Parcela Mensal (R$)],MOD($J9107,ROWS(tblConsorcios[Produto]))+1),"")</f>
        <v>1771</v>
      </c>
      <c r="P9107" s="20" t="str" cm="1">
        <f t="array" ref="P9107">IFERROR(INDEX(tblClientes[Dividendo Mensal (R$)],INT($J9107/ROWS(tblConsorcios[Produto]))+1),"")</f>
        <v/>
      </c>
      <c r="Q9107" s="20" t="str">
        <f t="shared" si="427"/>
        <v/>
      </c>
      <c r="R9107">
        <f t="shared" si="428"/>
        <v>0</v>
      </c>
    </row>
    <row r="9108" spans="10:18" x14ac:dyDescent="0.2">
      <c r="J9108">
        <f t="shared" si="426"/>
        <v>9106</v>
      </c>
      <c r="K9108" t="str" cm="1">
        <f t="array" ref="K9108">IFERROR(INDEX(tblClientes[Cliente],INT($J9108/ROWS(tblConsorcios[Produto]))+1),"")</f>
        <v/>
      </c>
      <c r="L9108" t="str" cm="1">
        <f t="array" ref="L9108">IFERROR(INDEX(tblConsorcios[Produto],MOD($J9108,ROWS(tblConsorcios[Produto]))+1),"")</f>
        <v>Imóvel IE330 – 220m</v>
      </c>
      <c r="M9108" s="20" cm="1">
        <f t="array" ref="M9108">IFERROR(INDEX(tblConsorcios[Valor da Carta (R$)],MOD($J9108,ROWS(tblConsorcios[Produto]))+1),"")</f>
        <v>330000</v>
      </c>
      <c r="N9108" s="2" cm="1">
        <f t="array" ref="N9108">IFERROR(INDEX(tblConsorcios[Prazo (meses)],MOD($J9108,ROWS(tblConsorcios[Produto]))+1),"")</f>
        <v>220</v>
      </c>
      <c r="O9108" s="20" cm="1">
        <f t="array" ref="O9108">IFERROR(INDEX(tblConsorcios[Parcela Mensal (R$)],MOD($J9108,ROWS(tblConsorcios[Produto]))+1),"")</f>
        <v>1917</v>
      </c>
      <c r="P9108" s="20" t="str" cm="1">
        <f t="array" ref="P9108">IFERROR(INDEX(tblClientes[Dividendo Mensal (R$)],INT($J9108/ROWS(tblConsorcios[Produto]))+1),"")</f>
        <v/>
      </c>
      <c r="Q9108" s="20" t="str">
        <f t="shared" si="427"/>
        <v/>
      </c>
      <c r="R9108">
        <f t="shared" si="428"/>
        <v>0</v>
      </c>
    </row>
    <row r="9109" spans="10:18" x14ac:dyDescent="0.2">
      <c r="J9109">
        <f t="shared" si="426"/>
        <v>9107</v>
      </c>
      <c r="K9109" t="str" cm="1">
        <f t="array" ref="K9109">IFERROR(INDEX(tblClientes[Cliente],INT($J9109/ROWS(tblConsorcios[Produto]))+1),"")</f>
        <v/>
      </c>
      <c r="L9109" t="str" cm="1">
        <f t="array" ref="L9109">IFERROR(INDEX(tblConsorcios[Produto],MOD($J9109,ROWS(tblConsorcios[Produto]))+1),"")</f>
        <v>Imóvel IE330 – 200m</v>
      </c>
      <c r="M9109" s="20" cm="1">
        <f t="array" ref="M9109">IFERROR(INDEX(tblConsorcios[Valor da Carta (R$)],MOD($J9109,ROWS(tblConsorcios[Produto]))+1),"")</f>
        <v>330000</v>
      </c>
      <c r="N9109" s="2" cm="1">
        <f t="array" ref="N9109">IFERROR(INDEX(tblConsorcios[Prazo (meses)],MOD($J9109,ROWS(tblConsorcios[Produto]))+1),"")</f>
        <v>200</v>
      </c>
      <c r="O9109" s="20" cm="1">
        <f t="array" ref="O9109">IFERROR(INDEX(tblConsorcios[Parcela Mensal (R$)],MOD($J9109,ROWS(tblConsorcios[Produto]))+1),"")</f>
        <v>2092.1999999999998</v>
      </c>
      <c r="P9109" s="20" t="str" cm="1">
        <f t="array" ref="P9109">IFERROR(INDEX(tblClientes[Dividendo Mensal (R$)],INT($J9109/ROWS(tblConsorcios[Produto]))+1),"")</f>
        <v/>
      </c>
      <c r="Q9109" s="20" t="str">
        <f t="shared" si="427"/>
        <v/>
      </c>
      <c r="R9109">
        <f t="shared" si="428"/>
        <v>0</v>
      </c>
    </row>
    <row r="9110" spans="10:18" x14ac:dyDescent="0.2">
      <c r="J9110">
        <f t="shared" si="426"/>
        <v>9108</v>
      </c>
      <c r="K9110" t="str" cm="1">
        <f t="array" ref="K9110">IFERROR(INDEX(tblClientes[Cliente],INT($J9110/ROWS(tblConsorcios[Produto]))+1),"")</f>
        <v/>
      </c>
      <c r="L9110" t="str" cm="1">
        <f t="array" ref="L9110">IFERROR(INDEX(tblConsorcios[Produto],MOD($J9110,ROWS(tblConsorcios[Produto]))+1),"")</f>
        <v>Imóvel IE300 – 240m</v>
      </c>
      <c r="M9110" s="20" cm="1">
        <f t="array" ref="M9110">IFERROR(INDEX(tblConsorcios[Valor da Carta (R$)],MOD($J9110,ROWS(tblConsorcios[Produto]))+1),"")</f>
        <v>300000</v>
      </c>
      <c r="N9110" s="2" cm="1">
        <f t="array" ref="N9110">IFERROR(INDEX(tblConsorcios[Prazo (meses)],MOD($J9110,ROWS(tblConsorcios[Produto]))+1),"")</f>
        <v>240</v>
      </c>
      <c r="O9110" s="20" cm="1">
        <f t="array" ref="O9110">IFERROR(INDEX(tblConsorcios[Parcela Mensal (R$)],MOD($J9110,ROWS(tblConsorcios[Produto]))+1),"")</f>
        <v>1610</v>
      </c>
      <c r="P9110" s="20" t="str" cm="1">
        <f t="array" ref="P9110">IFERROR(INDEX(tblClientes[Dividendo Mensal (R$)],INT($J9110/ROWS(tblConsorcios[Produto]))+1),"")</f>
        <v/>
      </c>
      <c r="Q9110" s="20" t="str">
        <f t="shared" si="427"/>
        <v/>
      </c>
      <c r="R9110">
        <f t="shared" si="428"/>
        <v>0</v>
      </c>
    </row>
    <row r="9111" spans="10:18" x14ac:dyDescent="0.2">
      <c r="J9111">
        <f t="shared" si="426"/>
        <v>9109</v>
      </c>
      <c r="K9111" t="str" cm="1">
        <f t="array" ref="K9111">IFERROR(INDEX(tblClientes[Cliente],INT($J9111/ROWS(tblConsorcios[Produto]))+1),"")</f>
        <v/>
      </c>
      <c r="L9111" t="str" cm="1">
        <f t="array" ref="L9111">IFERROR(INDEX(tblConsorcios[Produto],MOD($J9111,ROWS(tblConsorcios[Produto]))+1),"")</f>
        <v>Imóvel IE300 – 220m</v>
      </c>
      <c r="M9111" s="20" cm="1">
        <f t="array" ref="M9111">IFERROR(INDEX(tblConsorcios[Valor da Carta (R$)],MOD($J9111,ROWS(tblConsorcios[Produto]))+1),"")</f>
        <v>300000</v>
      </c>
      <c r="N9111" s="2" cm="1">
        <f t="array" ref="N9111">IFERROR(INDEX(tblConsorcios[Prazo (meses)],MOD($J9111,ROWS(tblConsorcios[Produto]))+1),"")</f>
        <v>220</v>
      </c>
      <c r="O9111" s="20" cm="1">
        <f t="array" ref="O9111">IFERROR(INDEX(tblConsorcios[Parcela Mensal (R$)],MOD($J9111,ROWS(tblConsorcios[Produto]))+1),"")</f>
        <v>1742.73</v>
      </c>
      <c r="P9111" s="20" t="str" cm="1">
        <f t="array" ref="P9111">IFERROR(INDEX(tblClientes[Dividendo Mensal (R$)],INT($J9111/ROWS(tblConsorcios[Produto]))+1),"")</f>
        <v/>
      </c>
      <c r="Q9111" s="20" t="str">
        <f t="shared" si="427"/>
        <v/>
      </c>
      <c r="R9111">
        <f t="shared" si="428"/>
        <v>0</v>
      </c>
    </row>
    <row r="9112" spans="10:18" x14ac:dyDescent="0.2">
      <c r="J9112">
        <f t="shared" si="426"/>
        <v>9110</v>
      </c>
      <c r="K9112" t="str" cm="1">
        <f t="array" ref="K9112">IFERROR(INDEX(tblClientes[Cliente],INT($J9112/ROWS(tblConsorcios[Produto]))+1),"")</f>
        <v/>
      </c>
      <c r="L9112" t="str" cm="1">
        <f t="array" ref="L9112">IFERROR(INDEX(tblConsorcios[Produto],MOD($J9112,ROWS(tblConsorcios[Produto]))+1),"")</f>
        <v>Imóvel IE300 – 200m</v>
      </c>
      <c r="M9112" s="20" cm="1">
        <f t="array" ref="M9112">IFERROR(INDEX(tblConsorcios[Valor da Carta (R$)],MOD($J9112,ROWS(tblConsorcios[Produto]))+1),"")</f>
        <v>300000</v>
      </c>
      <c r="N9112" s="2" cm="1">
        <f t="array" ref="N9112">IFERROR(INDEX(tblConsorcios[Prazo (meses)],MOD($J9112,ROWS(tblConsorcios[Produto]))+1),"")</f>
        <v>200</v>
      </c>
      <c r="O9112" s="20" cm="1">
        <f t="array" ref="O9112">IFERROR(INDEX(tblConsorcios[Parcela Mensal (R$)],MOD($J9112,ROWS(tblConsorcios[Produto]))+1),"")</f>
        <v>1902</v>
      </c>
      <c r="P9112" s="20" t="str" cm="1">
        <f t="array" ref="P9112">IFERROR(INDEX(tblClientes[Dividendo Mensal (R$)],INT($J9112/ROWS(tblConsorcios[Produto]))+1),"")</f>
        <v/>
      </c>
      <c r="Q9112" s="20" t="str">
        <f t="shared" si="427"/>
        <v/>
      </c>
      <c r="R9112">
        <f t="shared" si="428"/>
        <v>0</v>
      </c>
    </row>
    <row r="9113" spans="10:18" x14ac:dyDescent="0.2">
      <c r="J9113">
        <f t="shared" si="426"/>
        <v>9111</v>
      </c>
      <c r="K9113" t="str" cm="1">
        <f t="array" ref="K9113">IFERROR(INDEX(tblClientes[Cliente],INT($J9113/ROWS(tblConsorcios[Produto]))+1),"")</f>
        <v/>
      </c>
      <c r="L9113" t="str" cm="1">
        <f t="array" ref="L9113">IFERROR(INDEX(tblConsorcios[Produto],MOD($J9113,ROWS(tblConsorcios[Produto]))+1),"")</f>
        <v>Imóvel IE240 – 240m</v>
      </c>
      <c r="M9113" s="20" cm="1">
        <f t="array" ref="M9113">IFERROR(INDEX(tblConsorcios[Valor da Carta (R$)],MOD($J9113,ROWS(tblConsorcios[Produto]))+1),"")</f>
        <v>240000</v>
      </c>
      <c r="N9113" s="2" cm="1">
        <f t="array" ref="N9113">IFERROR(INDEX(tblConsorcios[Prazo (meses)],MOD($J9113,ROWS(tblConsorcios[Produto]))+1),"")</f>
        <v>240</v>
      </c>
      <c r="O9113" s="20" cm="1">
        <f t="array" ref="O9113">IFERROR(INDEX(tblConsorcios[Parcela Mensal (R$)],MOD($J9113,ROWS(tblConsorcios[Produto]))+1),"")</f>
        <v>1288</v>
      </c>
      <c r="P9113" s="20" t="str" cm="1">
        <f t="array" ref="P9113">IFERROR(INDEX(tblClientes[Dividendo Mensal (R$)],INT($J9113/ROWS(tblConsorcios[Produto]))+1),"")</f>
        <v/>
      </c>
      <c r="Q9113" s="20" t="str">
        <f t="shared" si="427"/>
        <v/>
      </c>
      <c r="R9113">
        <f t="shared" si="428"/>
        <v>0</v>
      </c>
    </row>
    <row r="9114" spans="10:18" x14ac:dyDescent="0.2">
      <c r="J9114">
        <f t="shared" si="426"/>
        <v>9112</v>
      </c>
      <c r="K9114" t="str" cm="1">
        <f t="array" ref="K9114">IFERROR(INDEX(tblClientes[Cliente],INT($J9114/ROWS(tblConsorcios[Produto]))+1),"")</f>
        <v/>
      </c>
      <c r="L9114" t="str" cm="1">
        <f t="array" ref="L9114">IFERROR(INDEX(tblConsorcios[Produto],MOD($J9114,ROWS(tblConsorcios[Produto]))+1),"")</f>
        <v>Imóvel IE240 – 220m</v>
      </c>
      <c r="M9114" s="20" cm="1">
        <f t="array" ref="M9114">IFERROR(INDEX(tblConsorcios[Valor da Carta (R$)],MOD($J9114,ROWS(tblConsorcios[Produto]))+1),"")</f>
        <v>240000</v>
      </c>
      <c r="N9114" s="2" cm="1">
        <f t="array" ref="N9114">IFERROR(INDEX(tblConsorcios[Prazo (meses)],MOD($J9114,ROWS(tblConsorcios[Produto]))+1),"")</f>
        <v>220</v>
      </c>
      <c r="O9114" s="20" cm="1">
        <f t="array" ref="O9114">IFERROR(INDEX(tblConsorcios[Parcela Mensal (R$)],MOD($J9114,ROWS(tblConsorcios[Produto]))+1),"")</f>
        <v>1394.18</v>
      </c>
      <c r="P9114" s="20" t="str" cm="1">
        <f t="array" ref="P9114">IFERROR(INDEX(tblClientes[Dividendo Mensal (R$)],INT($J9114/ROWS(tblConsorcios[Produto]))+1),"")</f>
        <v/>
      </c>
      <c r="Q9114" s="20" t="str">
        <f t="shared" si="427"/>
        <v/>
      </c>
      <c r="R9114">
        <f t="shared" si="428"/>
        <v>0</v>
      </c>
    </row>
    <row r="9115" spans="10:18" x14ac:dyDescent="0.2">
      <c r="J9115">
        <f t="shared" si="426"/>
        <v>9113</v>
      </c>
      <c r="K9115" t="str" cm="1">
        <f t="array" ref="K9115">IFERROR(INDEX(tblClientes[Cliente],INT($J9115/ROWS(tblConsorcios[Produto]))+1),"")</f>
        <v/>
      </c>
      <c r="L9115" t="str" cm="1">
        <f t="array" ref="L9115">IFERROR(INDEX(tblConsorcios[Produto],MOD($J9115,ROWS(tblConsorcios[Produto]))+1),"")</f>
        <v>Imóvel IE240 – 200m</v>
      </c>
      <c r="M9115" s="20" cm="1">
        <f t="array" ref="M9115">IFERROR(INDEX(tblConsorcios[Valor da Carta (R$)],MOD($J9115,ROWS(tblConsorcios[Produto]))+1),"")</f>
        <v>240000</v>
      </c>
      <c r="N9115" s="2" cm="1">
        <f t="array" ref="N9115">IFERROR(INDEX(tblConsorcios[Prazo (meses)],MOD($J9115,ROWS(tblConsorcios[Produto]))+1),"")</f>
        <v>200</v>
      </c>
      <c r="O9115" s="20" cm="1">
        <f t="array" ref="O9115">IFERROR(INDEX(tblConsorcios[Parcela Mensal (R$)],MOD($J9115,ROWS(tblConsorcios[Produto]))+1),"")</f>
        <v>1521.6</v>
      </c>
      <c r="P9115" s="20" t="str" cm="1">
        <f t="array" ref="P9115">IFERROR(INDEX(tblClientes[Dividendo Mensal (R$)],INT($J9115/ROWS(tblConsorcios[Produto]))+1),"")</f>
        <v/>
      </c>
      <c r="Q9115" s="20" t="str">
        <f t="shared" si="427"/>
        <v/>
      </c>
      <c r="R9115">
        <f t="shared" si="428"/>
        <v>0</v>
      </c>
    </row>
    <row r="9116" spans="10:18" x14ac:dyDescent="0.2">
      <c r="J9116">
        <f t="shared" si="426"/>
        <v>9114</v>
      </c>
      <c r="K9116" t="str" cm="1">
        <f t="array" ref="K9116">IFERROR(INDEX(tblClientes[Cliente],INT($J9116/ROWS(tblConsorcios[Produto]))+1),"")</f>
        <v/>
      </c>
      <c r="L9116" t="str" cm="1">
        <f t="array" ref="L9116">IFERROR(INDEX(tblConsorcios[Produto],MOD($J9116,ROWS(tblConsorcios[Produto]))+1),"")</f>
        <v>Imóvel IE230 – 240m</v>
      </c>
      <c r="M9116" s="20" cm="1">
        <f t="array" ref="M9116">IFERROR(INDEX(tblConsorcios[Valor da Carta (R$)],MOD($J9116,ROWS(tblConsorcios[Produto]))+1),"")</f>
        <v>230000</v>
      </c>
      <c r="N9116" s="2" cm="1">
        <f t="array" ref="N9116">IFERROR(INDEX(tblConsorcios[Prazo (meses)],MOD($J9116,ROWS(tblConsorcios[Produto]))+1),"")</f>
        <v>240</v>
      </c>
      <c r="O9116" s="20" cm="1">
        <f t="array" ref="O9116">IFERROR(INDEX(tblConsorcios[Parcela Mensal (R$)],MOD($J9116,ROWS(tblConsorcios[Produto]))+1),"")</f>
        <v>1234.33</v>
      </c>
      <c r="P9116" s="20" t="str" cm="1">
        <f t="array" ref="P9116">IFERROR(INDEX(tblClientes[Dividendo Mensal (R$)],INT($J9116/ROWS(tblConsorcios[Produto]))+1),"")</f>
        <v/>
      </c>
      <c r="Q9116" s="20" t="str">
        <f t="shared" si="427"/>
        <v/>
      </c>
      <c r="R9116">
        <f t="shared" si="428"/>
        <v>0</v>
      </c>
    </row>
    <row r="9117" spans="10:18" x14ac:dyDescent="0.2">
      <c r="J9117">
        <f t="shared" si="426"/>
        <v>9115</v>
      </c>
      <c r="K9117" t="str" cm="1">
        <f t="array" ref="K9117">IFERROR(INDEX(tblClientes[Cliente],INT($J9117/ROWS(tblConsorcios[Produto]))+1),"")</f>
        <v/>
      </c>
      <c r="L9117" t="str" cm="1">
        <f t="array" ref="L9117">IFERROR(INDEX(tblConsorcios[Produto],MOD($J9117,ROWS(tblConsorcios[Produto]))+1),"")</f>
        <v>Imóvel IE230 – 220m</v>
      </c>
      <c r="M9117" s="20" cm="1">
        <f t="array" ref="M9117">IFERROR(INDEX(tblConsorcios[Valor da Carta (R$)],MOD($J9117,ROWS(tblConsorcios[Produto]))+1),"")</f>
        <v>230000</v>
      </c>
      <c r="N9117" s="2" cm="1">
        <f t="array" ref="N9117">IFERROR(INDEX(tblConsorcios[Prazo (meses)],MOD($J9117,ROWS(tblConsorcios[Produto]))+1),"")</f>
        <v>220</v>
      </c>
      <c r="O9117" s="20" cm="1">
        <f t="array" ref="O9117">IFERROR(INDEX(tblConsorcios[Parcela Mensal (R$)],MOD($J9117,ROWS(tblConsorcios[Produto]))+1),"")</f>
        <v>1336.09</v>
      </c>
      <c r="P9117" s="20" t="str" cm="1">
        <f t="array" ref="P9117">IFERROR(INDEX(tblClientes[Dividendo Mensal (R$)],INT($J9117/ROWS(tblConsorcios[Produto]))+1),"")</f>
        <v/>
      </c>
      <c r="Q9117" s="20" t="str">
        <f t="shared" si="427"/>
        <v/>
      </c>
      <c r="R9117">
        <f t="shared" si="428"/>
        <v>0</v>
      </c>
    </row>
    <row r="9118" spans="10:18" x14ac:dyDescent="0.2">
      <c r="J9118">
        <f t="shared" si="426"/>
        <v>9116</v>
      </c>
      <c r="K9118" t="str" cm="1">
        <f t="array" ref="K9118">IFERROR(INDEX(tblClientes[Cliente],INT($J9118/ROWS(tblConsorcios[Produto]))+1),"")</f>
        <v/>
      </c>
      <c r="L9118" t="str" cm="1">
        <f t="array" ref="L9118">IFERROR(INDEX(tblConsorcios[Produto],MOD($J9118,ROWS(tblConsorcios[Produto]))+1),"")</f>
        <v>Imóvel IE230 – 200m</v>
      </c>
      <c r="M9118" s="20" cm="1">
        <f t="array" ref="M9118">IFERROR(INDEX(tblConsorcios[Valor da Carta (R$)],MOD($J9118,ROWS(tblConsorcios[Produto]))+1),"")</f>
        <v>230000</v>
      </c>
      <c r="N9118" s="2" cm="1">
        <f t="array" ref="N9118">IFERROR(INDEX(tblConsorcios[Prazo (meses)],MOD($J9118,ROWS(tblConsorcios[Produto]))+1),"")</f>
        <v>200</v>
      </c>
      <c r="O9118" s="20" cm="1">
        <f t="array" ref="O9118">IFERROR(INDEX(tblConsorcios[Parcela Mensal (R$)],MOD($J9118,ROWS(tblConsorcios[Produto]))+1),"")</f>
        <v>1458.2</v>
      </c>
      <c r="P9118" s="20" t="str" cm="1">
        <f t="array" ref="P9118">IFERROR(INDEX(tblClientes[Dividendo Mensal (R$)],INT($J9118/ROWS(tblConsorcios[Produto]))+1),"")</f>
        <v/>
      </c>
      <c r="Q9118" s="20" t="str">
        <f t="shared" si="427"/>
        <v/>
      </c>
      <c r="R9118">
        <f t="shared" si="428"/>
        <v>0</v>
      </c>
    </row>
    <row r="9119" spans="10:18" x14ac:dyDescent="0.2">
      <c r="J9119">
        <f t="shared" si="426"/>
        <v>9117</v>
      </c>
      <c r="K9119" t="str" cm="1">
        <f t="array" ref="K9119">IFERROR(INDEX(tblClientes[Cliente],INT($J9119/ROWS(tblConsorcios[Produto]))+1),"")</f>
        <v/>
      </c>
      <c r="L9119" t="str" cm="1">
        <f t="array" ref="L9119">IFERROR(INDEX(tblConsorcios[Produto],MOD($J9119,ROWS(tblConsorcios[Produto]))+1),"")</f>
        <v>Imóvel IE220 – 240m</v>
      </c>
      <c r="M9119" s="20" cm="1">
        <f t="array" ref="M9119">IFERROR(INDEX(tblConsorcios[Valor da Carta (R$)],MOD($J9119,ROWS(tblConsorcios[Produto]))+1),"")</f>
        <v>220000</v>
      </c>
      <c r="N9119" s="2" cm="1">
        <f t="array" ref="N9119">IFERROR(INDEX(tblConsorcios[Prazo (meses)],MOD($J9119,ROWS(tblConsorcios[Produto]))+1),"")</f>
        <v>240</v>
      </c>
      <c r="O9119" s="20" cm="1">
        <f t="array" ref="O9119">IFERROR(INDEX(tblConsorcios[Parcela Mensal (R$)],MOD($J9119,ROWS(tblConsorcios[Produto]))+1),"")</f>
        <v>1180.67</v>
      </c>
      <c r="P9119" s="20" t="str" cm="1">
        <f t="array" ref="P9119">IFERROR(INDEX(tblClientes[Dividendo Mensal (R$)],INT($J9119/ROWS(tblConsorcios[Produto]))+1),"")</f>
        <v/>
      </c>
      <c r="Q9119" s="20" t="str">
        <f t="shared" si="427"/>
        <v/>
      </c>
      <c r="R9119">
        <f t="shared" si="428"/>
        <v>0</v>
      </c>
    </row>
    <row r="9120" spans="10:18" x14ac:dyDescent="0.2">
      <c r="J9120">
        <f t="shared" si="426"/>
        <v>9118</v>
      </c>
      <c r="K9120" t="str" cm="1">
        <f t="array" ref="K9120">IFERROR(INDEX(tblClientes[Cliente],INT($J9120/ROWS(tblConsorcios[Produto]))+1),"")</f>
        <v/>
      </c>
      <c r="L9120" t="str" cm="1">
        <f t="array" ref="L9120">IFERROR(INDEX(tblConsorcios[Produto],MOD($J9120,ROWS(tblConsorcios[Produto]))+1),"")</f>
        <v>Imóvel IE220 – 220m</v>
      </c>
      <c r="M9120" s="20" cm="1">
        <f t="array" ref="M9120">IFERROR(INDEX(tblConsorcios[Valor da Carta (R$)],MOD($J9120,ROWS(tblConsorcios[Produto]))+1),"")</f>
        <v>220000</v>
      </c>
      <c r="N9120" s="2" cm="1">
        <f t="array" ref="N9120">IFERROR(INDEX(tblConsorcios[Prazo (meses)],MOD($J9120,ROWS(tblConsorcios[Produto]))+1),"")</f>
        <v>220</v>
      </c>
      <c r="O9120" s="20" cm="1">
        <f t="array" ref="O9120">IFERROR(INDEX(tblConsorcios[Parcela Mensal (R$)],MOD($J9120,ROWS(tblConsorcios[Produto]))+1),"")</f>
        <v>1278</v>
      </c>
      <c r="P9120" s="20" t="str" cm="1">
        <f t="array" ref="P9120">IFERROR(INDEX(tblClientes[Dividendo Mensal (R$)],INT($J9120/ROWS(tblConsorcios[Produto]))+1),"")</f>
        <v/>
      </c>
      <c r="Q9120" s="20" t="str">
        <f t="shared" si="427"/>
        <v/>
      </c>
      <c r="R9120">
        <f t="shared" si="428"/>
        <v>0</v>
      </c>
    </row>
    <row r="9121" spans="10:18" x14ac:dyDescent="0.2">
      <c r="J9121">
        <f t="shared" si="426"/>
        <v>9119</v>
      </c>
      <c r="K9121" t="str" cm="1">
        <f t="array" ref="K9121">IFERROR(INDEX(tblClientes[Cliente],INT($J9121/ROWS(tblConsorcios[Produto]))+1),"")</f>
        <v/>
      </c>
      <c r="L9121" t="str" cm="1">
        <f t="array" ref="L9121">IFERROR(INDEX(tblConsorcios[Produto],MOD($J9121,ROWS(tblConsorcios[Produto]))+1),"")</f>
        <v>Imóvel IE220 – 200m</v>
      </c>
      <c r="M9121" s="20" cm="1">
        <f t="array" ref="M9121">IFERROR(INDEX(tblConsorcios[Valor da Carta (R$)],MOD($J9121,ROWS(tblConsorcios[Produto]))+1),"")</f>
        <v>220000</v>
      </c>
      <c r="N9121" s="2" cm="1">
        <f t="array" ref="N9121">IFERROR(INDEX(tblConsorcios[Prazo (meses)],MOD($J9121,ROWS(tblConsorcios[Produto]))+1),"")</f>
        <v>200</v>
      </c>
      <c r="O9121" s="20" cm="1">
        <f t="array" ref="O9121">IFERROR(INDEX(tblConsorcios[Parcela Mensal (R$)],MOD($J9121,ROWS(tblConsorcios[Produto]))+1),"")</f>
        <v>1394.8</v>
      </c>
      <c r="P9121" s="20" t="str" cm="1">
        <f t="array" ref="P9121">IFERROR(INDEX(tblClientes[Dividendo Mensal (R$)],INT($J9121/ROWS(tblConsorcios[Produto]))+1),"")</f>
        <v/>
      </c>
      <c r="Q9121" s="20" t="str">
        <f t="shared" si="427"/>
        <v/>
      </c>
      <c r="R9121">
        <f t="shared" si="428"/>
        <v>0</v>
      </c>
    </row>
    <row r="9122" spans="10:18" x14ac:dyDescent="0.2">
      <c r="J9122">
        <f t="shared" si="426"/>
        <v>9120</v>
      </c>
      <c r="K9122" t="str" cm="1">
        <f t="array" ref="K9122">IFERROR(INDEX(tblClientes[Cliente],INT($J9122/ROWS(tblConsorcios[Produto]))+1),"")</f>
        <v/>
      </c>
      <c r="L9122" t="str" cm="1">
        <f t="array" ref="L9122">IFERROR(INDEX(tblConsorcios[Produto],MOD($J9122,ROWS(tblConsorcios[Produto]))+1),"")</f>
        <v>Imóvel IE200 – 240m</v>
      </c>
      <c r="M9122" s="20" cm="1">
        <f t="array" ref="M9122">IFERROR(INDEX(tblConsorcios[Valor da Carta (R$)],MOD($J9122,ROWS(tblConsorcios[Produto]))+1),"")</f>
        <v>200000</v>
      </c>
      <c r="N9122" s="2" cm="1">
        <f t="array" ref="N9122">IFERROR(INDEX(tblConsorcios[Prazo (meses)],MOD($J9122,ROWS(tblConsorcios[Produto]))+1),"")</f>
        <v>240</v>
      </c>
      <c r="O9122" s="20" cm="1">
        <f t="array" ref="O9122">IFERROR(INDEX(tblConsorcios[Parcela Mensal (R$)],MOD($J9122,ROWS(tblConsorcios[Produto]))+1),"")</f>
        <v>1073.33</v>
      </c>
      <c r="P9122" s="20" t="str" cm="1">
        <f t="array" ref="P9122">IFERROR(INDEX(tblClientes[Dividendo Mensal (R$)],INT($J9122/ROWS(tblConsorcios[Produto]))+1),"")</f>
        <v/>
      </c>
      <c r="Q9122" s="20" t="str">
        <f t="shared" si="427"/>
        <v/>
      </c>
      <c r="R9122">
        <f t="shared" si="428"/>
        <v>0</v>
      </c>
    </row>
    <row r="9123" spans="10:18" x14ac:dyDescent="0.2">
      <c r="J9123">
        <f t="shared" si="426"/>
        <v>9121</v>
      </c>
      <c r="K9123" t="str" cm="1">
        <f t="array" ref="K9123">IFERROR(INDEX(tblClientes[Cliente],INT($J9123/ROWS(tblConsorcios[Produto]))+1),"")</f>
        <v/>
      </c>
      <c r="L9123" t="str" cm="1">
        <f t="array" ref="L9123">IFERROR(INDEX(tblConsorcios[Produto],MOD($J9123,ROWS(tblConsorcios[Produto]))+1),"")</f>
        <v>Imóvel IE200 – 220m</v>
      </c>
      <c r="M9123" s="20" cm="1">
        <f t="array" ref="M9123">IFERROR(INDEX(tblConsorcios[Valor da Carta (R$)],MOD($J9123,ROWS(tblConsorcios[Produto]))+1),"")</f>
        <v>200000</v>
      </c>
      <c r="N9123" s="2" cm="1">
        <f t="array" ref="N9123">IFERROR(INDEX(tblConsorcios[Prazo (meses)],MOD($J9123,ROWS(tblConsorcios[Produto]))+1),"")</f>
        <v>220</v>
      </c>
      <c r="O9123" s="20" cm="1">
        <f t="array" ref="O9123">IFERROR(INDEX(tblConsorcios[Parcela Mensal (R$)],MOD($J9123,ROWS(tblConsorcios[Produto]))+1),"")</f>
        <v>1161.82</v>
      </c>
      <c r="P9123" s="20" t="str" cm="1">
        <f t="array" ref="P9123">IFERROR(INDEX(tblClientes[Dividendo Mensal (R$)],INT($J9123/ROWS(tblConsorcios[Produto]))+1),"")</f>
        <v/>
      </c>
      <c r="Q9123" s="20" t="str">
        <f t="shared" si="427"/>
        <v/>
      </c>
      <c r="R9123">
        <f t="shared" si="428"/>
        <v>0</v>
      </c>
    </row>
    <row r="9124" spans="10:18" x14ac:dyDescent="0.2">
      <c r="J9124">
        <f t="shared" si="426"/>
        <v>9122</v>
      </c>
      <c r="K9124" t="str" cm="1">
        <f t="array" ref="K9124">IFERROR(INDEX(tblClientes[Cliente],INT($J9124/ROWS(tblConsorcios[Produto]))+1),"")</f>
        <v/>
      </c>
      <c r="L9124" t="str" cm="1">
        <f t="array" ref="L9124">IFERROR(INDEX(tblConsorcios[Produto],MOD($J9124,ROWS(tblConsorcios[Produto]))+1),"")</f>
        <v>Imóvel IE200 – 200m</v>
      </c>
      <c r="M9124" s="20" cm="1">
        <f t="array" ref="M9124">IFERROR(INDEX(tblConsorcios[Valor da Carta (R$)],MOD($J9124,ROWS(tblConsorcios[Produto]))+1),"")</f>
        <v>200000</v>
      </c>
      <c r="N9124" s="2" cm="1">
        <f t="array" ref="N9124">IFERROR(INDEX(tblConsorcios[Prazo (meses)],MOD($J9124,ROWS(tblConsorcios[Produto]))+1),"")</f>
        <v>200</v>
      </c>
      <c r="O9124" s="20" cm="1">
        <f t="array" ref="O9124">IFERROR(INDEX(tblConsorcios[Parcela Mensal (R$)],MOD($J9124,ROWS(tblConsorcios[Produto]))+1),"")</f>
        <v>1268</v>
      </c>
      <c r="P9124" s="20" t="str" cm="1">
        <f t="array" ref="P9124">IFERROR(INDEX(tblClientes[Dividendo Mensal (R$)],INT($J9124/ROWS(tblConsorcios[Produto]))+1),"")</f>
        <v/>
      </c>
      <c r="Q9124" s="20" t="str">
        <f t="shared" si="427"/>
        <v/>
      </c>
      <c r="R9124">
        <f t="shared" si="428"/>
        <v>0</v>
      </c>
    </row>
    <row r="9125" spans="10:18" x14ac:dyDescent="0.2">
      <c r="J9125">
        <f t="shared" si="426"/>
        <v>9123</v>
      </c>
      <c r="K9125" t="str" cm="1">
        <f t="array" ref="K9125">IFERROR(INDEX(tblClientes[Cliente],INT($J9125/ROWS(tblConsorcios[Produto]))+1),"")</f>
        <v/>
      </c>
      <c r="L9125" t="str" cm="1">
        <f t="array" ref="L9125">IFERROR(INDEX(tblConsorcios[Produto],MOD($J9125,ROWS(tblConsorcios[Produto]))+1),"")</f>
        <v>Imóvel IE150 – 240m</v>
      </c>
      <c r="M9125" s="20" cm="1">
        <f t="array" ref="M9125">IFERROR(INDEX(tblConsorcios[Valor da Carta (R$)],MOD($J9125,ROWS(tblConsorcios[Produto]))+1),"")</f>
        <v>150000</v>
      </c>
      <c r="N9125" s="2" cm="1">
        <f t="array" ref="N9125">IFERROR(INDEX(tblConsorcios[Prazo (meses)],MOD($J9125,ROWS(tblConsorcios[Produto]))+1),"")</f>
        <v>240</v>
      </c>
      <c r="O9125" s="20" cm="1">
        <f t="array" ref="O9125">IFERROR(INDEX(tblConsorcios[Parcela Mensal (R$)],MOD($J9125,ROWS(tblConsorcios[Produto]))+1),"")</f>
        <v>805</v>
      </c>
      <c r="P9125" s="20" t="str" cm="1">
        <f t="array" ref="P9125">IFERROR(INDEX(tblClientes[Dividendo Mensal (R$)],INT($J9125/ROWS(tblConsorcios[Produto]))+1),"")</f>
        <v/>
      </c>
      <c r="Q9125" s="20" t="str">
        <f t="shared" si="427"/>
        <v/>
      </c>
      <c r="R9125">
        <f t="shared" si="428"/>
        <v>0</v>
      </c>
    </row>
    <row r="9126" spans="10:18" x14ac:dyDescent="0.2">
      <c r="J9126">
        <f t="shared" si="426"/>
        <v>9124</v>
      </c>
      <c r="K9126" t="str" cm="1">
        <f t="array" ref="K9126">IFERROR(INDEX(tblClientes[Cliente],INT($J9126/ROWS(tblConsorcios[Produto]))+1),"")</f>
        <v/>
      </c>
      <c r="L9126" t="str" cm="1">
        <f t="array" ref="L9126">IFERROR(INDEX(tblConsorcios[Produto],MOD($J9126,ROWS(tblConsorcios[Produto]))+1),"")</f>
        <v>Imóvel IE150 – 220m</v>
      </c>
      <c r="M9126" s="20" cm="1">
        <f t="array" ref="M9126">IFERROR(INDEX(tblConsorcios[Valor da Carta (R$)],MOD($J9126,ROWS(tblConsorcios[Produto]))+1),"")</f>
        <v>150000</v>
      </c>
      <c r="N9126" s="2" cm="1">
        <f t="array" ref="N9126">IFERROR(INDEX(tblConsorcios[Prazo (meses)],MOD($J9126,ROWS(tblConsorcios[Produto]))+1),"")</f>
        <v>220</v>
      </c>
      <c r="O9126" s="20" cm="1">
        <f t="array" ref="O9126">IFERROR(INDEX(tblConsorcios[Parcela Mensal (R$)],MOD($J9126,ROWS(tblConsorcios[Produto]))+1),"")</f>
        <v>871.36</v>
      </c>
      <c r="P9126" s="20" t="str" cm="1">
        <f t="array" ref="P9126">IFERROR(INDEX(tblClientes[Dividendo Mensal (R$)],INT($J9126/ROWS(tblConsorcios[Produto]))+1),"")</f>
        <v/>
      </c>
      <c r="Q9126" s="20" t="str">
        <f t="shared" si="427"/>
        <v/>
      </c>
      <c r="R9126">
        <f t="shared" si="428"/>
        <v>0</v>
      </c>
    </row>
    <row r="9127" spans="10:18" x14ac:dyDescent="0.2">
      <c r="J9127">
        <f t="shared" si="426"/>
        <v>9125</v>
      </c>
      <c r="K9127" t="str" cm="1">
        <f t="array" ref="K9127">IFERROR(INDEX(tblClientes[Cliente],INT($J9127/ROWS(tblConsorcios[Produto]))+1),"")</f>
        <v/>
      </c>
      <c r="L9127" t="str" cm="1">
        <f t="array" ref="L9127">IFERROR(INDEX(tblConsorcios[Produto],MOD($J9127,ROWS(tblConsorcios[Produto]))+1),"")</f>
        <v>Imóvel IE150 – 200m</v>
      </c>
      <c r="M9127" s="20" cm="1">
        <f t="array" ref="M9127">IFERROR(INDEX(tblConsorcios[Valor da Carta (R$)],MOD($J9127,ROWS(tblConsorcios[Produto]))+1),"")</f>
        <v>150000</v>
      </c>
      <c r="N9127" s="2" cm="1">
        <f t="array" ref="N9127">IFERROR(INDEX(tblConsorcios[Prazo (meses)],MOD($J9127,ROWS(tblConsorcios[Produto]))+1),"")</f>
        <v>200</v>
      </c>
      <c r="O9127" s="20" cm="1">
        <f t="array" ref="O9127">IFERROR(INDEX(tblConsorcios[Parcela Mensal (R$)],MOD($J9127,ROWS(tblConsorcios[Produto]))+1),"")</f>
        <v>951</v>
      </c>
      <c r="P9127" s="20" t="str" cm="1">
        <f t="array" ref="P9127">IFERROR(INDEX(tblClientes[Dividendo Mensal (R$)],INT($J9127/ROWS(tblConsorcios[Produto]))+1),"")</f>
        <v/>
      </c>
      <c r="Q9127" s="20" t="str">
        <f t="shared" si="427"/>
        <v/>
      </c>
      <c r="R9127">
        <f t="shared" si="428"/>
        <v>0</v>
      </c>
    </row>
    <row r="9128" spans="10:18" x14ac:dyDescent="0.2">
      <c r="J9128">
        <f t="shared" si="426"/>
        <v>9126</v>
      </c>
      <c r="K9128" t="str" cm="1">
        <f t="array" ref="K9128">IFERROR(INDEX(tblClientes[Cliente],INT($J9128/ROWS(tblConsorcios[Produto]))+1),"")</f>
        <v/>
      </c>
      <c r="L9128" t="str" cm="1">
        <f t="array" ref="L9128">IFERROR(INDEX(tblConsorcios[Produto],MOD($J9128,ROWS(tblConsorcios[Produto]))+1),"")</f>
        <v>Imóvel IE140 – 240m</v>
      </c>
      <c r="M9128" s="20" cm="1">
        <f t="array" ref="M9128">IFERROR(INDEX(tblConsorcios[Valor da Carta (R$)],MOD($J9128,ROWS(tblConsorcios[Produto]))+1),"")</f>
        <v>140000</v>
      </c>
      <c r="N9128" s="2" cm="1">
        <f t="array" ref="N9128">IFERROR(INDEX(tblConsorcios[Prazo (meses)],MOD($J9128,ROWS(tblConsorcios[Produto]))+1),"")</f>
        <v>240</v>
      </c>
      <c r="O9128" s="20" cm="1">
        <f t="array" ref="O9128">IFERROR(INDEX(tblConsorcios[Parcela Mensal (R$)],MOD($J9128,ROWS(tblConsorcios[Produto]))+1),"")</f>
        <v>751.33</v>
      </c>
      <c r="P9128" s="20" t="str" cm="1">
        <f t="array" ref="P9128">IFERROR(INDEX(tblClientes[Dividendo Mensal (R$)],INT($J9128/ROWS(tblConsorcios[Produto]))+1),"")</f>
        <v/>
      </c>
      <c r="Q9128" s="20" t="str">
        <f t="shared" si="427"/>
        <v/>
      </c>
      <c r="R9128">
        <f t="shared" si="428"/>
        <v>0</v>
      </c>
    </row>
    <row r="9129" spans="10:18" x14ac:dyDescent="0.2">
      <c r="J9129">
        <f t="shared" si="426"/>
        <v>9127</v>
      </c>
      <c r="K9129" t="str" cm="1">
        <f t="array" ref="K9129">IFERROR(INDEX(tblClientes[Cliente],INT($J9129/ROWS(tblConsorcios[Produto]))+1),"")</f>
        <v/>
      </c>
      <c r="L9129" t="str" cm="1">
        <f t="array" ref="L9129">IFERROR(INDEX(tblConsorcios[Produto],MOD($J9129,ROWS(tblConsorcios[Produto]))+1),"")</f>
        <v>Imóvel IE140 – 220m</v>
      </c>
      <c r="M9129" s="20" cm="1">
        <f t="array" ref="M9129">IFERROR(INDEX(tblConsorcios[Valor da Carta (R$)],MOD($J9129,ROWS(tblConsorcios[Produto]))+1),"")</f>
        <v>140000</v>
      </c>
      <c r="N9129" s="2" cm="1">
        <f t="array" ref="N9129">IFERROR(INDEX(tblConsorcios[Prazo (meses)],MOD($J9129,ROWS(tblConsorcios[Produto]))+1),"")</f>
        <v>220</v>
      </c>
      <c r="O9129" s="20" cm="1">
        <f t="array" ref="O9129">IFERROR(INDEX(tblConsorcios[Parcela Mensal (R$)],MOD($J9129,ROWS(tblConsorcios[Produto]))+1),"")</f>
        <v>813.27</v>
      </c>
      <c r="P9129" s="20" t="str" cm="1">
        <f t="array" ref="P9129">IFERROR(INDEX(tblClientes[Dividendo Mensal (R$)],INT($J9129/ROWS(tblConsorcios[Produto]))+1),"")</f>
        <v/>
      </c>
      <c r="Q9129" s="20" t="str">
        <f t="shared" si="427"/>
        <v/>
      </c>
      <c r="R9129">
        <f t="shared" si="428"/>
        <v>0</v>
      </c>
    </row>
    <row r="9130" spans="10:18" x14ac:dyDescent="0.2">
      <c r="J9130">
        <f t="shared" si="426"/>
        <v>9128</v>
      </c>
      <c r="K9130" t="str" cm="1">
        <f t="array" ref="K9130">IFERROR(INDEX(tblClientes[Cliente],INT($J9130/ROWS(tblConsorcios[Produto]))+1),"")</f>
        <v/>
      </c>
      <c r="L9130" t="str" cm="1">
        <f t="array" ref="L9130">IFERROR(INDEX(tblConsorcios[Produto],MOD($J9130,ROWS(tblConsorcios[Produto]))+1),"")</f>
        <v>Imóvel IE140 – 200m</v>
      </c>
      <c r="M9130" s="20" cm="1">
        <f t="array" ref="M9130">IFERROR(INDEX(tblConsorcios[Valor da Carta (R$)],MOD($J9130,ROWS(tblConsorcios[Produto]))+1),"")</f>
        <v>140000</v>
      </c>
      <c r="N9130" s="2" cm="1">
        <f t="array" ref="N9130">IFERROR(INDEX(tblConsorcios[Prazo (meses)],MOD($J9130,ROWS(tblConsorcios[Produto]))+1),"")</f>
        <v>200</v>
      </c>
      <c r="O9130" s="20" cm="1">
        <f t="array" ref="O9130">IFERROR(INDEX(tblConsorcios[Parcela Mensal (R$)],MOD($J9130,ROWS(tblConsorcios[Produto]))+1),"")</f>
        <v>887.6</v>
      </c>
      <c r="P9130" s="20" t="str" cm="1">
        <f t="array" ref="P9130">IFERROR(INDEX(tblClientes[Dividendo Mensal (R$)],INT($J9130/ROWS(tblConsorcios[Produto]))+1),"")</f>
        <v/>
      </c>
      <c r="Q9130" s="20" t="str">
        <f t="shared" si="427"/>
        <v/>
      </c>
      <c r="R9130">
        <f t="shared" si="428"/>
        <v>0</v>
      </c>
    </row>
    <row r="9131" spans="10:18" x14ac:dyDescent="0.2">
      <c r="J9131">
        <f t="shared" si="426"/>
        <v>9129</v>
      </c>
      <c r="K9131" t="str" cm="1">
        <f t="array" ref="K9131">IFERROR(INDEX(tblClientes[Cliente],INT($J9131/ROWS(tblConsorcios[Produto]))+1),"")</f>
        <v/>
      </c>
      <c r="L9131" t="str" cm="1">
        <f t="array" ref="L9131">IFERROR(INDEX(tblConsorcios[Produto],MOD($J9131,ROWS(tblConsorcios[Produto]))+1),"")</f>
        <v>Imóvel IE130 – 240m</v>
      </c>
      <c r="M9131" s="20" cm="1">
        <f t="array" ref="M9131">IFERROR(INDEX(tblConsorcios[Valor da Carta (R$)],MOD($J9131,ROWS(tblConsorcios[Produto]))+1),"")</f>
        <v>130000</v>
      </c>
      <c r="N9131" s="2" cm="1">
        <f t="array" ref="N9131">IFERROR(INDEX(tblConsorcios[Prazo (meses)],MOD($J9131,ROWS(tblConsorcios[Produto]))+1),"")</f>
        <v>240</v>
      </c>
      <c r="O9131" s="20" cm="1">
        <f t="array" ref="O9131">IFERROR(INDEX(tblConsorcios[Parcela Mensal (R$)],MOD($J9131,ROWS(tblConsorcios[Produto]))+1),"")</f>
        <v>697.67</v>
      </c>
      <c r="P9131" s="20" t="str" cm="1">
        <f t="array" ref="P9131">IFERROR(INDEX(tblClientes[Dividendo Mensal (R$)],INT($J9131/ROWS(tblConsorcios[Produto]))+1),"")</f>
        <v/>
      </c>
      <c r="Q9131" s="20" t="str">
        <f t="shared" si="427"/>
        <v/>
      </c>
      <c r="R9131">
        <f t="shared" si="428"/>
        <v>0</v>
      </c>
    </row>
    <row r="9132" spans="10:18" x14ac:dyDescent="0.2">
      <c r="J9132">
        <f t="shared" si="426"/>
        <v>9130</v>
      </c>
      <c r="K9132" t="str" cm="1">
        <f t="array" ref="K9132">IFERROR(INDEX(tblClientes[Cliente],INT($J9132/ROWS(tblConsorcios[Produto]))+1),"")</f>
        <v/>
      </c>
      <c r="L9132" t="str" cm="1">
        <f t="array" ref="L9132">IFERROR(INDEX(tblConsorcios[Produto],MOD($J9132,ROWS(tblConsorcios[Produto]))+1),"")</f>
        <v>Imóvel IE130 – 220m</v>
      </c>
      <c r="M9132" s="20" cm="1">
        <f t="array" ref="M9132">IFERROR(INDEX(tblConsorcios[Valor da Carta (R$)],MOD($J9132,ROWS(tblConsorcios[Produto]))+1),"")</f>
        <v>130000</v>
      </c>
      <c r="N9132" s="2" cm="1">
        <f t="array" ref="N9132">IFERROR(INDEX(tblConsorcios[Prazo (meses)],MOD($J9132,ROWS(tblConsorcios[Produto]))+1),"")</f>
        <v>220</v>
      </c>
      <c r="O9132" s="20" cm="1">
        <f t="array" ref="O9132">IFERROR(INDEX(tblConsorcios[Parcela Mensal (R$)],MOD($J9132,ROWS(tblConsorcios[Produto]))+1),"")</f>
        <v>755.18</v>
      </c>
      <c r="P9132" s="20" t="str" cm="1">
        <f t="array" ref="P9132">IFERROR(INDEX(tblClientes[Dividendo Mensal (R$)],INT($J9132/ROWS(tblConsorcios[Produto]))+1),"")</f>
        <v/>
      </c>
      <c r="Q9132" s="20" t="str">
        <f t="shared" si="427"/>
        <v/>
      </c>
      <c r="R9132">
        <f t="shared" si="428"/>
        <v>0</v>
      </c>
    </row>
    <row r="9133" spans="10:18" x14ac:dyDescent="0.2">
      <c r="J9133">
        <f t="shared" si="426"/>
        <v>9131</v>
      </c>
      <c r="K9133" t="str" cm="1">
        <f t="array" ref="K9133">IFERROR(INDEX(tblClientes[Cliente],INT($J9133/ROWS(tblConsorcios[Produto]))+1),"")</f>
        <v/>
      </c>
      <c r="L9133" t="str" cm="1">
        <f t="array" ref="L9133">IFERROR(INDEX(tblConsorcios[Produto],MOD($J9133,ROWS(tblConsorcios[Produto]))+1),"")</f>
        <v>Imóvel IE130 – 200m</v>
      </c>
      <c r="M9133" s="20" cm="1">
        <f t="array" ref="M9133">IFERROR(INDEX(tblConsorcios[Valor da Carta (R$)],MOD($J9133,ROWS(tblConsorcios[Produto]))+1),"")</f>
        <v>130000</v>
      </c>
      <c r="N9133" s="2" cm="1">
        <f t="array" ref="N9133">IFERROR(INDEX(tblConsorcios[Prazo (meses)],MOD($J9133,ROWS(tblConsorcios[Produto]))+1),"")</f>
        <v>200</v>
      </c>
      <c r="O9133" s="20" cm="1">
        <f t="array" ref="O9133">IFERROR(INDEX(tblConsorcios[Parcela Mensal (R$)],MOD($J9133,ROWS(tblConsorcios[Produto]))+1),"")</f>
        <v>824.2</v>
      </c>
      <c r="P9133" s="20" t="str" cm="1">
        <f t="array" ref="P9133">IFERROR(INDEX(tblClientes[Dividendo Mensal (R$)],INT($J9133/ROWS(tblConsorcios[Produto]))+1),"")</f>
        <v/>
      </c>
      <c r="Q9133" s="20" t="str">
        <f t="shared" si="427"/>
        <v/>
      </c>
      <c r="R9133">
        <f t="shared" si="428"/>
        <v>0</v>
      </c>
    </row>
    <row r="9134" spans="10:18" x14ac:dyDescent="0.2">
      <c r="J9134">
        <f t="shared" si="426"/>
        <v>9132</v>
      </c>
      <c r="K9134" t="str" cm="1">
        <f t="array" ref="K9134">IFERROR(INDEX(tblClientes[Cliente],INT($J9134/ROWS(tblConsorcios[Produto]))+1),"")</f>
        <v/>
      </c>
      <c r="L9134" t="str" cm="1">
        <f t="array" ref="L9134">IFERROR(INDEX(tblConsorcios[Produto],MOD($J9134,ROWS(tblConsorcios[Produto]))+1),"")</f>
        <v>Imóvel IE120 – 240m</v>
      </c>
      <c r="M9134" s="20" cm="1">
        <f t="array" ref="M9134">IFERROR(INDEX(tblConsorcios[Valor da Carta (R$)],MOD($J9134,ROWS(tblConsorcios[Produto]))+1),"")</f>
        <v>120000</v>
      </c>
      <c r="N9134" s="2" cm="1">
        <f t="array" ref="N9134">IFERROR(INDEX(tblConsorcios[Prazo (meses)],MOD($J9134,ROWS(tblConsorcios[Produto]))+1),"")</f>
        <v>240</v>
      </c>
      <c r="O9134" s="20" cm="1">
        <f t="array" ref="O9134">IFERROR(INDEX(tblConsorcios[Parcela Mensal (R$)],MOD($J9134,ROWS(tblConsorcios[Produto]))+1),"")</f>
        <v>644</v>
      </c>
      <c r="P9134" s="20" t="str" cm="1">
        <f t="array" ref="P9134">IFERROR(INDEX(tblClientes[Dividendo Mensal (R$)],INT($J9134/ROWS(tblConsorcios[Produto]))+1),"")</f>
        <v/>
      </c>
      <c r="Q9134" s="20" t="str">
        <f t="shared" si="427"/>
        <v/>
      </c>
      <c r="R9134">
        <f t="shared" si="428"/>
        <v>0</v>
      </c>
    </row>
    <row r="9135" spans="10:18" x14ac:dyDescent="0.2">
      <c r="J9135">
        <f t="shared" si="426"/>
        <v>9133</v>
      </c>
      <c r="K9135" t="str" cm="1">
        <f t="array" ref="K9135">IFERROR(INDEX(tblClientes[Cliente],INT($J9135/ROWS(tblConsorcios[Produto]))+1),"")</f>
        <v/>
      </c>
      <c r="L9135" t="str" cm="1">
        <f t="array" ref="L9135">IFERROR(INDEX(tblConsorcios[Produto],MOD($J9135,ROWS(tblConsorcios[Produto]))+1),"")</f>
        <v>Imóvel IE120 – 220m</v>
      </c>
      <c r="M9135" s="20" cm="1">
        <f t="array" ref="M9135">IFERROR(INDEX(tblConsorcios[Valor da Carta (R$)],MOD($J9135,ROWS(tblConsorcios[Produto]))+1),"")</f>
        <v>120000</v>
      </c>
      <c r="N9135" s="2" cm="1">
        <f t="array" ref="N9135">IFERROR(INDEX(tblConsorcios[Prazo (meses)],MOD($J9135,ROWS(tblConsorcios[Produto]))+1),"")</f>
        <v>220</v>
      </c>
      <c r="O9135" s="20" cm="1">
        <f t="array" ref="O9135">IFERROR(INDEX(tblConsorcios[Parcela Mensal (R$)],MOD($J9135,ROWS(tblConsorcios[Produto]))+1),"")</f>
        <v>697.09</v>
      </c>
      <c r="P9135" s="20" t="str" cm="1">
        <f t="array" ref="P9135">IFERROR(INDEX(tblClientes[Dividendo Mensal (R$)],INT($J9135/ROWS(tblConsorcios[Produto]))+1),"")</f>
        <v/>
      </c>
      <c r="Q9135" s="20" t="str">
        <f t="shared" si="427"/>
        <v/>
      </c>
      <c r="R9135">
        <f t="shared" si="428"/>
        <v>0</v>
      </c>
    </row>
    <row r="9136" spans="10:18" x14ac:dyDescent="0.2">
      <c r="J9136">
        <f t="shared" si="426"/>
        <v>9134</v>
      </c>
      <c r="K9136" t="str" cm="1">
        <f t="array" ref="K9136">IFERROR(INDEX(tblClientes[Cliente],INT($J9136/ROWS(tblConsorcios[Produto]))+1),"")</f>
        <v/>
      </c>
      <c r="L9136" t="str" cm="1">
        <f t="array" ref="L9136">IFERROR(INDEX(tblConsorcios[Produto],MOD($J9136,ROWS(tblConsorcios[Produto]))+1),"")</f>
        <v>Imóvel IE120 – 200m</v>
      </c>
      <c r="M9136" s="20" cm="1">
        <f t="array" ref="M9136">IFERROR(INDEX(tblConsorcios[Valor da Carta (R$)],MOD($J9136,ROWS(tblConsorcios[Produto]))+1),"")</f>
        <v>120000</v>
      </c>
      <c r="N9136" s="2" cm="1">
        <f t="array" ref="N9136">IFERROR(INDEX(tblConsorcios[Prazo (meses)],MOD($J9136,ROWS(tblConsorcios[Produto]))+1),"")</f>
        <v>200</v>
      </c>
      <c r="O9136" s="20" cm="1">
        <f t="array" ref="O9136">IFERROR(INDEX(tblConsorcios[Parcela Mensal (R$)],MOD($J9136,ROWS(tblConsorcios[Produto]))+1),"")</f>
        <v>760.8</v>
      </c>
      <c r="P9136" s="20" t="str" cm="1">
        <f t="array" ref="P9136">IFERROR(INDEX(tblClientes[Dividendo Mensal (R$)],INT($J9136/ROWS(tblConsorcios[Produto]))+1),"")</f>
        <v/>
      </c>
      <c r="Q9136" s="20" t="str">
        <f t="shared" si="427"/>
        <v/>
      </c>
      <c r="R9136">
        <f t="shared" si="428"/>
        <v>0</v>
      </c>
    </row>
    <row r="9137" spans="10:18" x14ac:dyDescent="0.2">
      <c r="J9137">
        <f t="shared" si="426"/>
        <v>9135</v>
      </c>
      <c r="K9137" t="str" cm="1">
        <f t="array" ref="K9137">IFERROR(INDEX(tblClientes[Cliente],INT($J9137/ROWS(tblConsorcios[Produto]))+1),"")</f>
        <v/>
      </c>
      <c r="L9137" t="str" cm="1">
        <f t="array" ref="L9137">IFERROR(INDEX(tblConsorcios[Produto],MOD($J9137,ROWS(tblConsorcios[Produto]))+1),"")</f>
        <v>Imóvel IE600 – 240m</v>
      </c>
      <c r="M9137" s="20" cm="1">
        <f t="array" ref="M9137">IFERROR(INDEX(tblConsorcios[Valor da Carta (R$)],MOD($J9137,ROWS(tblConsorcios[Produto]))+1),"")</f>
        <v>600000</v>
      </c>
      <c r="N9137" s="2" cm="1">
        <f t="array" ref="N9137">IFERROR(INDEX(tblConsorcios[Prazo (meses)],MOD($J9137,ROWS(tblConsorcios[Produto]))+1),"")</f>
        <v>240</v>
      </c>
      <c r="O9137" s="20" cm="1">
        <f t="array" ref="O9137">IFERROR(INDEX(tblConsorcios[Parcela Mensal (R$)],MOD($J9137,ROWS(tblConsorcios[Produto]))+1),"")</f>
        <v>3220</v>
      </c>
      <c r="P9137" s="20" t="str" cm="1">
        <f t="array" ref="P9137">IFERROR(INDEX(tblClientes[Dividendo Mensal (R$)],INT($J9137/ROWS(tblConsorcios[Produto]))+1),"")</f>
        <v/>
      </c>
      <c r="Q9137" s="20" t="str">
        <f t="shared" si="427"/>
        <v/>
      </c>
      <c r="R9137">
        <f t="shared" si="428"/>
        <v>0</v>
      </c>
    </row>
    <row r="9138" spans="10:18" x14ac:dyDescent="0.2">
      <c r="J9138">
        <f t="shared" si="426"/>
        <v>9136</v>
      </c>
      <c r="K9138" t="str" cm="1">
        <f t="array" ref="K9138">IFERROR(INDEX(tblClientes[Cliente],INT($J9138/ROWS(tblConsorcios[Produto]))+1),"")</f>
        <v/>
      </c>
      <c r="L9138" t="str" cm="1">
        <f t="array" ref="L9138">IFERROR(INDEX(tblConsorcios[Produto],MOD($J9138,ROWS(tblConsorcios[Produto]))+1),"")</f>
        <v>Imóvel IE600 – 220m</v>
      </c>
      <c r="M9138" s="20" cm="1">
        <f t="array" ref="M9138">IFERROR(INDEX(tblConsorcios[Valor da Carta (R$)],MOD($J9138,ROWS(tblConsorcios[Produto]))+1),"")</f>
        <v>600000</v>
      </c>
      <c r="N9138" s="2" cm="1">
        <f t="array" ref="N9138">IFERROR(INDEX(tblConsorcios[Prazo (meses)],MOD($J9138,ROWS(tblConsorcios[Produto]))+1),"")</f>
        <v>220</v>
      </c>
      <c r="O9138" s="20" cm="1">
        <f t="array" ref="O9138">IFERROR(INDEX(tblConsorcios[Parcela Mensal (R$)],MOD($J9138,ROWS(tblConsorcios[Produto]))+1),"")</f>
        <v>3485.45</v>
      </c>
      <c r="P9138" s="20" t="str" cm="1">
        <f t="array" ref="P9138">IFERROR(INDEX(tblClientes[Dividendo Mensal (R$)],INT($J9138/ROWS(tblConsorcios[Produto]))+1),"")</f>
        <v/>
      </c>
      <c r="Q9138" s="20" t="str">
        <f t="shared" si="427"/>
        <v/>
      </c>
      <c r="R9138">
        <f t="shared" si="428"/>
        <v>0</v>
      </c>
    </row>
    <row r="9139" spans="10:18" x14ac:dyDescent="0.2">
      <c r="J9139">
        <f t="shared" si="426"/>
        <v>9137</v>
      </c>
      <c r="K9139" t="str" cm="1">
        <f t="array" ref="K9139">IFERROR(INDEX(tblClientes[Cliente],INT($J9139/ROWS(tblConsorcios[Produto]))+1),"")</f>
        <v/>
      </c>
      <c r="L9139" t="str" cm="1">
        <f t="array" ref="L9139">IFERROR(INDEX(tblConsorcios[Produto],MOD($J9139,ROWS(tblConsorcios[Produto]))+1),"")</f>
        <v>Imóvel IE600 – 200m</v>
      </c>
      <c r="M9139" s="20" cm="1">
        <f t="array" ref="M9139">IFERROR(INDEX(tblConsorcios[Valor da Carta (R$)],MOD($J9139,ROWS(tblConsorcios[Produto]))+1),"")</f>
        <v>600000</v>
      </c>
      <c r="N9139" s="2" cm="1">
        <f t="array" ref="N9139">IFERROR(INDEX(tblConsorcios[Prazo (meses)],MOD($J9139,ROWS(tblConsorcios[Produto]))+1),"")</f>
        <v>200</v>
      </c>
      <c r="O9139" s="20" cm="1">
        <f t="array" ref="O9139">IFERROR(INDEX(tblConsorcios[Parcela Mensal (R$)],MOD($J9139,ROWS(tblConsorcios[Produto]))+1),"")</f>
        <v>3804</v>
      </c>
      <c r="P9139" s="20" t="str" cm="1">
        <f t="array" ref="P9139">IFERROR(INDEX(tblClientes[Dividendo Mensal (R$)],INT($J9139/ROWS(tblConsorcios[Produto]))+1),"")</f>
        <v/>
      </c>
      <c r="Q9139" s="20" t="str">
        <f t="shared" si="427"/>
        <v/>
      </c>
      <c r="R9139">
        <f t="shared" si="428"/>
        <v>0</v>
      </c>
    </row>
    <row r="9140" spans="10:18" x14ac:dyDescent="0.2">
      <c r="J9140">
        <f t="shared" si="426"/>
        <v>9138</v>
      </c>
      <c r="K9140" t="str" cm="1">
        <f t="array" ref="K9140">IFERROR(INDEX(tblClientes[Cliente],INT($J9140/ROWS(tblConsorcios[Produto]))+1),"")</f>
        <v/>
      </c>
      <c r="L9140" t="str" cm="1">
        <f t="array" ref="L9140">IFERROR(INDEX(tblConsorcios[Produto],MOD($J9140,ROWS(tblConsorcios[Produto]))+1),"")</f>
        <v>Imóvel IE580 – 240m</v>
      </c>
      <c r="M9140" s="20" cm="1">
        <f t="array" ref="M9140">IFERROR(INDEX(tblConsorcios[Valor da Carta (R$)],MOD($J9140,ROWS(tblConsorcios[Produto]))+1),"")</f>
        <v>580000</v>
      </c>
      <c r="N9140" s="2" cm="1">
        <f t="array" ref="N9140">IFERROR(INDEX(tblConsorcios[Prazo (meses)],MOD($J9140,ROWS(tblConsorcios[Produto]))+1),"")</f>
        <v>240</v>
      </c>
      <c r="O9140" s="20" cm="1">
        <f t="array" ref="O9140">IFERROR(INDEX(tblConsorcios[Parcela Mensal (R$)],MOD($J9140,ROWS(tblConsorcios[Produto]))+1),"")</f>
        <v>3112.67</v>
      </c>
      <c r="P9140" s="20" t="str" cm="1">
        <f t="array" ref="P9140">IFERROR(INDEX(tblClientes[Dividendo Mensal (R$)],INT($J9140/ROWS(tblConsorcios[Produto]))+1),"")</f>
        <v/>
      </c>
      <c r="Q9140" s="20" t="str">
        <f t="shared" si="427"/>
        <v/>
      </c>
      <c r="R9140">
        <f t="shared" si="428"/>
        <v>0</v>
      </c>
    </row>
    <row r="9141" spans="10:18" x14ac:dyDescent="0.2">
      <c r="J9141">
        <f t="shared" si="426"/>
        <v>9139</v>
      </c>
      <c r="K9141" t="str" cm="1">
        <f t="array" ref="K9141">IFERROR(INDEX(tblClientes[Cliente],INT($J9141/ROWS(tblConsorcios[Produto]))+1),"")</f>
        <v/>
      </c>
      <c r="L9141" t="str" cm="1">
        <f t="array" ref="L9141">IFERROR(INDEX(tblConsorcios[Produto],MOD($J9141,ROWS(tblConsorcios[Produto]))+1),"")</f>
        <v>Imóvel IE580 – 220m</v>
      </c>
      <c r="M9141" s="20" cm="1">
        <f t="array" ref="M9141">IFERROR(INDEX(tblConsorcios[Valor da Carta (R$)],MOD($J9141,ROWS(tblConsorcios[Produto]))+1),"")</f>
        <v>580000</v>
      </c>
      <c r="N9141" s="2" cm="1">
        <f t="array" ref="N9141">IFERROR(INDEX(tblConsorcios[Prazo (meses)],MOD($J9141,ROWS(tblConsorcios[Produto]))+1),"")</f>
        <v>220</v>
      </c>
      <c r="O9141" s="20" cm="1">
        <f t="array" ref="O9141">IFERROR(INDEX(tblConsorcios[Parcela Mensal (R$)],MOD($J9141,ROWS(tblConsorcios[Produto]))+1),"")</f>
        <v>3369.27</v>
      </c>
      <c r="P9141" s="20" t="str" cm="1">
        <f t="array" ref="P9141">IFERROR(INDEX(tblClientes[Dividendo Mensal (R$)],INT($J9141/ROWS(tblConsorcios[Produto]))+1),"")</f>
        <v/>
      </c>
      <c r="Q9141" s="20" t="str">
        <f t="shared" si="427"/>
        <v/>
      </c>
      <c r="R9141">
        <f t="shared" si="428"/>
        <v>0</v>
      </c>
    </row>
    <row r="9142" spans="10:18" x14ac:dyDescent="0.2">
      <c r="J9142">
        <f t="shared" si="426"/>
        <v>9140</v>
      </c>
      <c r="K9142" t="str" cm="1">
        <f t="array" ref="K9142">IFERROR(INDEX(tblClientes[Cliente],INT($J9142/ROWS(tblConsorcios[Produto]))+1),"")</f>
        <v/>
      </c>
      <c r="L9142" t="str" cm="1">
        <f t="array" ref="L9142">IFERROR(INDEX(tblConsorcios[Produto],MOD($J9142,ROWS(tblConsorcios[Produto]))+1),"")</f>
        <v>Imóvel IE580 – 200m</v>
      </c>
      <c r="M9142" s="20" cm="1">
        <f t="array" ref="M9142">IFERROR(INDEX(tblConsorcios[Valor da Carta (R$)],MOD($J9142,ROWS(tblConsorcios[Produto]))+1),"")</f>
        <v>580000</v>
      </c>
      <c r="N9142" s="2" cm="1">
        <f t="array" ref="N9142">IFERROR(INDEX(tblConsorcios[Prazo (meses)],MOD($J9142,ROWS(tblConsorcios[Produto]))+1),"")</f>
        <v>200</v>
      </c>
      <c r="O9142" s="20" cm="1">
        <f t="array" ref="O9142">IFERROR(INDEX(tblConsorcios[Parcela Mensal (R$)],MOD($J9142,ROWS(tblConsorcios[Produto]))+1),"")</f>
        <v>3677.2</v>
      </c>
      <c r="P9142" s="20" t="str" cm="1">
        <f t="array" ref="P9142">IFERROR(INDEX(tblClientes[Dividendo Mensal (R$)],INT($J9142/ROWS(tblConsorcios[Produto]))+1),"")</f>
        <v/>
      </c>
      <c r="Q9142" s="20" t="str">
        <f t="shared" si="427"/>
        <v/>
      </c>
      <c r="R9142">
        <f t="shared" si="428"/>
        <v>0</v>
      </c>
    </row>
    <row r="9143" spans="10:18" x14ac:dyDescent="0.2">
      <c r="J9143">
        <f t="shared" si="426"/>
        <v>9141</v>
      </c>
      <c r="K9143" t="str" cm="1">
        <f t="array" ref="K9143">IFERROR(INDEX(tblClientes[Cliente],INT($J9143/ROWS(tblConsorcios[Produto]))+1),"")</f>
        <v/>
      </c>
      <c r="L9143" t="str" cm="1">
        <f t="array" ref="L9143">IFERROR(INDEX(tblConsorcios[Produto],MOD($J9143,ROWS(tblConsorcios[Produto]))+1),"")</f>
        <v>Imóvel IE550 – 240m</v>
      </c>
      <c r="M9143" s="20" cm="1">
        <f t="array" ref="M9143">IFERROR(INDEX(tblConsorcios[Valor da Carta (R$)],MOD($J9143,ROWS(tblConsorcios[Produto]))+1),"")</f>
        <v>550000</v>
      </c>
      <c r="N9143" s="2" cm="1">
        <f t="array" ref="N9143">IFERROR(INDEX(tblConsorcios[Prazo (meses)],MOD($J9143,ROWS(tblConsorcios[Produto]))+1),"")</f>
        <v>240</v>
      </c>
      <c r="O9143" s="20" cm="1">
        <f t="array" ref="O9143">IFERROR(INDEX(tblConsorcios[Parcela Mensal (R$)],MOD($J9143,ROWS(tblConsorcios[Produto]))+1),"")</f>
        <v>2951.67</v>
      </c>
      <c r="P9143" s="20" t="str" cm="1">
        <f t="array" ref="P9143">IFERROR(INDEX(tblClientes[Dividendo Mensal (R$)],INT($J9143/ROWS(tblConsorcios[Produto]))+1),"")</f>
        <v/>
      </c>
      <c r="Q9143" s="20" t="str">
        <f t="shared" si="427"/>
        <v/>
      </c>
      <c r="R9143">
        <f t="shared" si="428"/>
        <v>0</v>
      </c>
    </row>
    <row r="9144" spans="10:18" x14ac:dyDescent="0.2">
      <c r="J9144">
        <f t="shared" si="426"/>
        <v>9142</v>
      </c>
      <c r="K9144" t="str" cm="1">
        <f t="array" ref="K9144">IFERROR(INDEX(tblClientes[Cliente],INT($J9144/ROWS(tblConsorcios[Produto]))+1),"")</f>
        <v/>
      </c>
      <c r="L9144" t="str" cm="1">
        <f t="array" ref="L9144">IFERROR(INDEX(tblConsorcios[Produto],MOD($J9144,ROWS(tblConsorcios[Produto]))+1),"")</f>
        <v>Imóvel IE550 – 220m</v>
      </c>
      <c r="M9144" s="20" cm="1">
        <f t="array" ref="M9144">IFERROR(INDEX(tblConsorcios[Valor da Carta (R$)],MOD($J9144,ROWS(tblConsorcios[Produto]))+1),"")</f>
        <v>550000</v>
      </c>
      <c r="N9144" s="2" cm="1">
        <f t="array" ref="N9144">IFERROR(INDEX(tblConsorcios[Prazo (meses)],MOD($J9144,ROWS(tblConsorcios[Produto]))+1),"")</f>
        <v>220</v>
      </c>
      <c r="O9144" s="20" cm="1">
        <f t="array" ref="O9144">IFERROR(INDEX(tblConsorcios[Parcela Mensal (R$)],MOD($J9144,ROWS(tblConsorcios[Produto]))+1),"")</f>
        <v>3195</v>
      </c>
      <c r="P9144" s="20" t="str" cm="1">
        <f t="array" ref="P9144">IFERROR(INDEX(tblClientes[Dividendo Mensal (R$)],INT($J9144/ROWS(tblConsorcios[Produto]))+1),"")</f>
        <v/>
      </c>
      <c r="Q9144" s="20" t="str">
        <f t="shared" si="427"/>
        <v/>
      </c>
      <c r="R9144">
        <f t="shared" si="428"/>
        <v>0</v>
      </c>
    </row>
    <row r="9145" spans="10:18" x14ac:dyDescent="0.2">
      <c r="J9145">
        <f t="shared" si="426"/>
        <v>9143</v>
      </c>
      <c r="K9145" t="str" cm="1">
        <f t="array" ref="K9145">IFERROR(INDEX(tblClientes[Cliente],INT($J9145/ROWS(tblConsorcios[Produto]))+1),"")</f>
        <v/>
      </c>
      <c r="L9145" t="str" cm="1">
        <f t="array" ref="L9145">IFERROR(INDEX(tblConsorcios[Produto],MOD($J9145,ROWS(tblConsorcios[Produto]))+1),"")</f>
        <v>Imóvel IE550 – 200m</v>
      </c>
      <c r="M9145" s="20" cm="1">
        <f t="array" ref="M9145">IFERROR(INDEX(tblConsorcios[Valor da Carta (R$)],MOD($J9145,ROWS(tblConsorcios[Produto]))+1),"")</f>
        <v>550000</v>
      </c>
      <c r="N9145" s="2" cm="1">
        <f t="array" ref="N9145">IFERROR(INDEX(tblConsorcios[Prazo (meses)],MOD($J9145,ROWS(tblConsorcios[Produto]))+1),"")</f>
        <v>200</v>
      </c>
      <c r="O9145" s="20" cm="1">
        <f t="array" ref="O9145">IFERROR(INDEX(tblConsorcios[Parcela Mensal (R$)],MOD($J9145,ROWS(tblConsorcios[Produto]))+1),"")</f>
        <v>3487</v>
      </c>
      <c r="P9145" s="20" t="str" cm="1">
        <f t="array" ref="P9145">IFERROR(INDEX(tblClientes[Dividendo Mensal (R$)],INT($J9145/ROWS(tblConsorcios[Produto]))+1),"")</f>
        <v/>
      </c>
      <c r="Q9145" s="20" t="str">
        <f t="shared" si="427"/>
        <v/>
      </c>
      <c r="R9145">
        <f t="shared" si="428"/>
        <v>0</v>
      </c>
    </row>
    <row r="9146" spans="10:18" x14ac:dyDescent="0.2">
      <c r="J9146">
        <f t="shared" si="426"/>
        <v>9144</v>
      </c>
      <c r="K9146" t="str" cm="1">
        <f t="array" ref="K9146">IFERROR(INDEX(tblClientes[Cliente],INT($J9146/ROWS(tblConsorcios[Produto]))+1),"")</f>
        <v/>
      </c>
      <c r="L9146" t="str" cm="1">
        <f t="array" ref="L9146">IFERROR(INDEX(tblConsorcios[Produto],MOD($J9146,ROWS(tblConsorcios[Produto]))+1),"")</f>
        <v>Imóvel IE530 – 240m</v>
      </c>
      <c r="M9146" s="20" cm="1">
        <f t="array" ref="M9146">IFERROR(INDEX(tblConsorcios[Valor da Carta (R$)],MOD($J9146,ROWS(tblConsorcios[Produto]))+1),"")</f>
        <v>530000</v>
      </c>
      <c r="N9146" s="2" cm="1">
        <f t="array" ref="N9146">IFERROR(INDEX(tblConsorcios[Prazo (meses)],MOD($J9146,ROWS(tblConsorcios[Produto]))+1),"")</f>
        <v>240</v>
      </c>
      <c r="O9146" s="20" cm="1">
        <f t="array" ref="O9146">IFERROR(INDEX(tblConsorcios[Parcela Mensal (R$)],MOD($J9146,ROWS(tblConsorcios[Produto]))+1),"")</f>
        <v>2844.33</v>
      </c>
      <c r="P9146" s="20" t="str" cm="1">
        <f t="array" ref="P9146">IFERROR(INDEX(tblClientes[Dividendo Mensal (R$)],INT($J9146/ROWS(tblConsorcios[Produto]))+1),"")</f>
        <v/>
      </c>
      <c r="Q9146" s="20" t="str">
        <f t="shared" si="427"/>
        <v/>
      </c>
      <c r="R9146">
        <f t="shared" si="428"/>
        <v>0</v>
      </c>
    </row>
    <row r="9147" spans="10:18" x14ac:dyDescent="0.2">
      <c r="J9147">
        <f t="shared" si="426"/>
        <v>9145</v>
      </c>
      <c r="K9147" t="str" cm="1">
        <f t="array" ref="K9147">IFERROR(INDEX(tblClientes[Cliente],INT($J9147/ROWS(tblConsorcios[Produto]))+1),"")</f>
        <v/>
      </c>
      <c r="L9147" t="str" cm="1">
        <f t="array" ref="L9147">IFERROR(INDEX(tblConsorcios[Produto],MOD($J9147,ROWS(tblConsorcios[Produto]))+1),"")</f>
        <v>Imóvel IE530 – 220m</v>
      </c>
      <c r="M9147" s="20" cm="1">
        <f t="array" ref="M9147">IFERROR(INDEX(tblConsorcios[Valor da Carta (R$)],MOD($J9147,ROWS(tblConsorcios[Produto]))+1),"")</f>
        <v>530000</v>
      </c>
      <c r="N9147" s="2" cm="1">
        <f t="array" ref="N9147">IFERROR(INDEX(tblConsorcios[Prazo (meses)],MOD($J9147,ROWS(tblConsorcios[Produto]))+1),"")</f>
        <v>220</v>
      </c>
      <c r="O9147" s="20" cm="1">
        <f t="array" ref="O9147">IFERROR(INDEX(tblConsorcios[Parcela Mensal (R$)],MOD($J9147,ROWS(tblConsorcios[Produto]))+1),"")</f>
        <v>3078.82</v>
      </c>
      <c r="P9147" s="20" t="str" cm="1">
        <f t="array" ref="P9147">IFERROR(INDEX(tblClientes[Dividendo Mensal (R$)],INT($J9147/ROWS(tblConsorcios[Produto]))+1),"")</f>
        <v/>
      </c>
      <c r="Q9147" s="20" t="str">
        <f t="shared" si="427"/>
        <v/>
      </c>
      <c r="R9147">
        <f t="shared" si="428"/>
        <v>0</v>
      </c>
    </row>
    <row r="9148" spans="10:18" x14ac:dyDescent="0.2">
      <c r="J9148">
        <f t="shared" si="426"/>
        <v>9146</v>
      </c>
      <c r="K9148" t="str" cm="1">
        <f t="array" ref="K9148">IFERROR(INDEX(tblClientes[Cliente],INT($J9148/ROWS(tblConsorcios[Produto]))+1),"")</f>
        <v/>
      </c>
      <c r="L9148" t="str" cm="1">
        <f t="array" ref="L9148">IFERROR(INDEX(tblConsorcios[Produto],MOD($J9148,ROWS(tblConsorcios[Produto]))+1),"")</f>
        <v>Imóvel IE530 – 200m</v>
      </c>
      <c r="M9148" s="20" cm="1">
        <f t="array" ref="M9148">IFERROR(INDEX(tblConsorcios[Valor da Carta (R$)],MOD($J9148,ROWS(tblConsorcios[Produto]))+1),"")</f>
        <v>530000</v>
      </c>
      <c r="N9148" s="2" cm="1">
        <f t="array" ref="N9148">IFERROR(INDEX(tblConsorcios[Prazo (meses)],MOD($J9148,ROWS(tblConsorcios[Produto]))+1),"")</f>
        <v>200</v>
      </c>
      <c r="O9148" s="20" cm="1">
        <f t="array" ref="O9148">IFERROR(INDEX(tblConsorcios[Parcela Mensal (R$)],MOD($J9148,ROWS(tblConsorcios[Produto]))+1),"")</f>
        <v>3360.2</v>
      </c>
      <c r="P9148" s="20" t="str" cm="1">
        <f t="array" ref="P9148">IFERROR(INDEX(tblClientes[Dividendo Mensal (R$)],INT($J9148/ROWS(tblConsorcios[Produto]))+1),"")</f>
        <v/>
      </c>
      <c r="Q9148" s="20" t="str">
        <f t="shared" si="427"/>
        <v/>
      </c>
      <c r="R9148">
        <f t="shared" si="428"/>
        <v>0</v>
      </c>
    </row>
    <row r="9149" spans="10:18" x14ac:dyDescent="0.2">
      <c r="J9149">
        <f t="shared" si="426"/>
        <v>9147</v>
      </c>
      <c r="K9149" t="str" cm="1">
        <f t="array" ref="K9149">IFERROR(INDEX(tblClientes[Cliente],INT($J9149/ROWS(tblConsorcios[Produto]))+1),"")</f>
        <v/>
      </c>
      <c r="L9149" t="str" cm="1">
        <f t="array" ref="L9149">IFERROR(INDEX(tblConsorcios[Produto],MOD($J9149,ROWS(tblConsorcios[Produto]))+1),"")</f>
        <v>Imóvel IE500 – 240m</v>
      </c>
      <c r="M9149" s="20" cm="1">
        <f t="array" ref="M9149">IFERROR(INDEX(tblConsorcios[Valor da Carta (R$)],MOD($J9149,ROWS(tblConsorcios[Produto]))+1),"")</f>
        <v>500000</v>
      </c>
      <c r="N9149" s="2" cm="1">
        <f t="array" ref="N9149">IFERROR(INDEX(tblConsorcios[Prazo (meses)],MOD($J9149,ROWS(tblConsorcios[Produto]))+1),"")</f>
        <v>240</v>
      </c>
      <c r="O9149" s="20" cm="1">
        <f t="array" ref="O9149">IFERROR(INDEX(tblConsorcios[Parcela Mensal (R$)],MOD($J9149,ROWS(tblConsorcios[Produto]))+1),"")</f>
        <v>2683.33</v>
      </c>
      <c r="P9149" s="20" t="str" cm="1">
        <f t="array" ref="P9149">IFERROR(INDEX(tblClientes[Dividendo Mensal (R$)],INT($J9149/ROWS(tblConsorcios[Produto]))+1),"")</f>
        <v/>
      </c>
      <c r="Q9149" s="20" t="str">
        <f t="shared" si="427"/>
        <v/>
      </c>
      <c r="R9149">
        <f t="shared" si="428"/>
        <v>0</v>
      </c>
    </row>
    <row r="9150" spans="10:18" x14ac:dyDescent="0.2">
      <c r="J9150">
        <f t="shared" si="426"/>
        <v>9148</v>
      </c>
      <c r="K9150" t="str" cm="1">
        <f t="array" ref="K9150">IFERROR(INDEX(tblClientes[Cliente],INT($J9150/ROWS(tblConsorcios[Produto]))+1),"")</f>
        <v/>
      </c>
      <c r="L9150" t="str" cm="1">
        <f t="array" ref="L9150">IFERROR(INDEX(tblConsorcios[Produto],MOD($J9150,ROWS(tblConsorcios[Produto]))+1),"")</f>
        <v>Imóvel IE500 – 220m</v>
      </c>
      <c r="M9150" s="20" cm="1">
        <f t="array" ref="M9150">IFERROR(INDEX(tblConsorcios[Valor da Carta (R$)],MOD($J9150,ROWS(tblConsorcios[Produto]))+1),"")</f>
        <v>500000</v>
      </c>
      <c r="N9150" s="2" cm="1">
        <f t="array" ref="N9150">IFERROR(INDEX(tblConsorcios[Prazo (meses)],MOD($J9150,ROWS(tblConsorcios[Produto]))+1),"")</f>
        <v>220</v>
      </c>
      <c r="O9150" s="20" cm="1">
        <f t="array" ref="O9150">IFERROR(INDEX(tblConsorcios[Parcela Mensal (R$)],MOD($J9150,ROWS(tblConsorcios[Produto]))+1),"")</f>
        <v>2904.55</v>
      </c>
      <c r="P9150" s="20" t="str" cm="1">
        <f t="array" ref="P9150">IFERROR(INDEX(tblClientes[Dividendo Mensal (R$)],INT($J9150/ROWS(tblConsorcios[Produto]))+1),"")</f>
        <v/>
      </c>
      <c r="Q9150" s="20" t="str">
        <f t="shared" si="427"/>
        <v/>
      </c>
      <c r="R9150">
        <f t="shared" si="428"/>
        <v>0</v>
      </c>
    </row>
    <row r="9151" spans="10:18" x14ac:dyDescent="0.2">
      <c r="J9151">
        <f t="shared" si="426"/>
        <v>9149</v>
      </c>
      <c r="K9151" t="str" cm="1">
        <f t="array" ref="K9151">IFERROR(INDEX(tblClientes[Cliente],INT($J9151/ROWS(tblConsorcios[Produto]))+1),"")</f>
        <v/>
      </c>
      <c r="L9151" t="str" cm="1">
        <f t="array" ref="L9151">IFERROR(INDEX(tblConsorcios[Produto],MOD($J9151,ROWS(tblConsorcios[Produto]))+1),"")</f>
        <v>Imóvel IE500 – 200m</v>
      </c>
      <c r="M9151" s="20" cm="1">
        <f t="array" ref="M9151">IFERROR(INDEX(tblConsorcios[Valor da Carta (R$)],MOD($J9151,ROWS(tblConsorcios[Produto]))+1),"")</f>
        <v>500000</v>
      </c>
      <c r="N9151" s="2" cm="1">
        <f t="array" ref="N9151">IFERROR(INDEX(tblConsorcios[Prazo (meses)],MOD($J9151,ROWS(tblConsorcios[Produto]))+1),"")</f>
        <v>200</v>
      </c>
      <c r="O9151" s="20" cm="1">
        <f t="array" ref="O9151">IFERROR(INDEX(tblConsorcios[Parcela Mensal (R$)],MOD($J9151,ROWS(tblConsorcios[Produto]))+1),"")</f>
        <v>3170</v>
      </c>
      <c r="P9151" s="20" t="str" cm="1">
        <f t="array" ref="P9151">IFERROR(INDEX(tblClientes[Dividendo Mensal (R$)],INT($J9151/ROWS(tblConsorcios[Produto]))+1),"")</f>
        <v/>
      </c>
      <c r="Q9151" s="20" t="str">
        <f t="shared" si="427"/>
        <v/>
      </c>
      <c r="R9151">
        <f t="shared" si="428"/>
        <v>0</v>
      </c>
    </row>
    <row r="9152" spans="10:18" x14ac:dyDescent="0.2">
      <c r="J9152">
        <f t="shared" si="426"/>
        <v>9150</v>
      </c>
      <c r="K9152" t="str" cm="1">
        <f t="array" ref="K9152">IFERROR(INDEX(tblClientes[Cliente],INT($J9152/ROWS(tblConsorcios[Produto]))+1),"")</f>
        <v/>
      </c>
      <c r="L9152" t="str" cm="1">
        <f t="array" ref="L9152">IFERROR(INDEX(tblConsorcios[Produto],MOD($J9152,ROWS(tblConsorcios[Produto]))+1),"")</f>
        <v>Imóvel IE480 – 240m</v>
      </c>
      <c r="M9152" s="20" cm="1">
        <f t="array" ref="M9152">IFERROR(INDEX(tblConsorcios[Valor da Carta (R$)],MOD($J9152,ROWS(tblConsorcios[Produto]))+1),"")</f>
        <v>480000</v>
      </c>
      <c r="N9152" s="2" cm="1">
        <f t="array" ref="N9152">IFERROR(INDEX(tblConsorcios[Prazo (meses)],MOD($J9152,ROWS(tblConsorcios[Produto]))+1),"")</f>
        <v>240</v>
      </c>
      <c r="O9152" s="20" cm="1">
        <f t="array" ref="O9152">IFERROR(INDEX(tblConsorcios[Parcela Mensal (R$)],MOD($J9152,ROWS(tblConsorcios[Produto]))+1),"")</f>
        <v>2576</v>
      </c>
      <c r="P9152" s="20" t="str" cm="1">
        <f t="array" ref="P9152">IFERROR(INDEX(tblClientes[Dividendo Mensal (R$)],INT($J9152/ROWS(tblConsorcios[Produto]))+1),"")</f>
        <v/>
      </c>
      <c r="Q9152" s="20" t="str">
        <f t="shared" si="427"/>
        <v/>
      </c>
      <c r="R9152">
        <f t="shared" si="428"/>
        <v>0</v>
      </c>
    </row>
    <row r="9153" spans="10:18" x14ac:dyDescent="0.2">
      <c r="J9153">
        <f t="shared" si="426"/>
        <v>9151</v>
      </c>
      <c r="K9153" t="str" cm="1">
        <f t="array" ref="K9153">IFERROR(INDEX(tblClientes[Cliente],INT($J9153/ROWS(tblConsorcios[Produto]))+1),"")</f>
        <v/>
      </c>
      <c r="L9153" t="str" cm="1">
        <f t="array" ref="L9153">IFERROR(INDEX(tblConsorcios[Produto],MOD($J9153,ROWS(tblConsorcios[Produto]))+1),"")</f>
        <v>Imóvel IE480 – 220m</v>
      </c>
      <c r="M9153" s="20" cm="1">
        <f t="array" ref="M9153">IFERROR(INDEX(tblConsorcios[Valor da Carta (R$)],MOD($J9153,ROWS(tblConsorcios[Produto]))+1),"")</f>
        <v>480000</v>
      </c>
      <c r="N9153" s="2" cm="1">
        <f t="array" ref="N9153">IFERROR(INDEX(tblConsorcios[Prazo (meses)],MOD($J9153,ROWS(tblConsorcios[Produto]))+1),"")</f>
        <v>220</v>
      </c>
      <c r="O9153" s="20" cm="1">
        <f t="array" ref="O9153">IFERROR(INDEX(tblConsorcios[Parcela Mensal (R$)],MOD($J9153,ROWS(tblConsorcios[Produto]))+1),"")</f>
        <v>2788.36</v>
      </c>
      <c r="P9153" s="20" t="str" cm="1">
        <f t="array" ref="P9153">IFERROR(INDEX(tblClientes[Dividendo Mensal (R$)],INT($J9153/ROWS(tblConsorcios[Produto]))+1),"")</f>
        <v/>
      </c>
      <c r="Q9153" s="20" t="str">
        <f t="shared" si="427"/>
        <v/>
      </c>
      <c r="R9153">
        <f t="shared" si="428"/>
        <v>0</v>
      </c>
    </row>
    <row r="9154" spans="10:18" x14ac:dyDescent="0.2">
      <c r="J9154">
        <f t="shared" si="426"/>
        <v>9152</v>
      </c>
      <c r="K9154" t="str" cm="1">
        <f t="array" ref="K9154">IFERROR(INDEX(tblClientes[Cliente],INT($J9154/ROWS(tblConsorcios[Produto]))+1),"")</f>
        <v/>
      </c>
      <c r="L9154" t="str" cm="1">
        <f t="array" ref="L9154">IFERROR(INDEX(tblConsorcios[Produto],MOD($J9154,ROWS(tblConsorcios[Produto]))+1),"")</f>
        <v>Imóvel IE480 – 200m</v>
      </c>
      <c r="M9154" s="20" cm="1">
        <f t="array" ref="M9154">IFERROR(INDEX(tblConsorcios[Valor da Carta (R$)],MOD($J9154,ROWS(tblConsorcios[Produto]))+1),"")</f>
        <v>480000</v>
      </c>
      <c r="N9154" s="2" cm="1">
        <f t="array" ref="N9154">IFERROR(INDEX(tblConsorcios[Prazo (meses)],MOD($J9154,ROWS(tblConsorcios[Produto]))+1),"")</f>
        <v>200</v>
      </c>
      <c r="O9154" s="20" cm="1">
        <f t="array" ref="O9154">IFERROR(INDEX(tblConsorcios[Parcela Mensal (R$)],MOD($J9154,ROWS(tblConsorcios[Produto]))+1),"")</f>
        <v>3043.2</v>
      </c>
      <c r="P9154" s="20" t="str" cm="1">
        <f t="array" ref="P9154">IFERROR(INDEX(tblClientes[Dividendo Mensal (R$)],INT($J9154/ROWS(tblConsorcios[Produto]))+1),"")</f>
        <v/>
      </c>
      <c r="Q9154" s="20" t="str">
        <f t="shared" si="427"/>
        <v/>
      </c>
      <c r="R9154">
        <f t="shared" si="428"/>
        <v>0</v>
      </c>
    </row>
    <row r="9155" spans="10:18" x14ac:dyDescent="0.2">
      <c r="J9155">
        <f t="shared" ref="J9155:J9218" si="429">ROW()-2</f>
        <v>9153</v>
      </c>
      <c r="K9155" t="str" cm="1">
        <f t="array" ref="K9155">IFERROR(INDEX(tblClientes[Cliente],INT($J9155/ROWS(tblConsorcios[Produto]))+1),"")</f>
        <v/>
      </c>
      <c r="L9155" t="str" cm="1">
        <f t="array" ref="L9155">IFERROR(INDEX(tblConsorcios[Produto],MOD($J9155,ROWS(tblConsorcios[Produto]))+1),"")</f>
        <v>Imóvel IE450 – 240m</v>
      </c>
      <c r="M9155" s="20" cm="1">
        <f t="array" ref="M9155">IFERROR(INDEX(tblConsorcios[Valor da Carta (R$)],MOD($J9155,ROWS(tblConsorcios[Produto]))+1),"")</f>
        <v>450000</v>
      </c>
      <c r="N9155" s="2" cm="1">
        <f t="array" ref="N9155">IFERROR(INDEX(tblConsorcios[Prazo (meses)],MOD($J9155,ROWS(tblConsorcios[Produto]))+1),"")</f>
        <v>240</v>
      </c>
      <c r="O9155" s="20" cm="1">
        <f t="array" ref="O9155">IFERROR(INDEX(tblConsorcios[Parcela Mensal (R$)],MOD($J9155,ROWS(tblConsorcios[Produto]))+1),"")</f>
        <v>2415</v>
      </c>
      <c r="P9155" s="20" t="str" cm="1">
        <f t="array" ref="P9155">IFERROR(INDEX(tblClientes[Dividendo Mensal (R$)],INT($J9155/ROWS(tblConsorcios[Produto]))+1),"")</f>
        <v/>
      </c>
      <c r="Q9155" s="20" t="str">
        <f t="shared" ref="Q9155:Q9218" si="430">IF(AND(ISNUMBER(O9155),ISNUMBER(P9155)),P9155-O9155,"")</f>
        <v/>
      </c>
      <c r="R9155">
        <f t="shared" ref="R9155:R9218" si="431">IF(AND(ISNUMBER(O9155),ISNUMBER(P9155),O9155&lt;=P9155),1,0)</f>
        <v>0</v>
      </c>
    </row>
    <row r="9156" spans="10:18" x14ac:dyDescent="0.2">
      <c r="J9156">
        <f t="shared" si="429"/>
        <v>9154</v>
      </c>
      <c r="K9156" t="str" cm="1">
        <f t="array" ref="K9156">IFERROR(INDEX(tblClientes[Cliente],INT($J9156/ROWS(tblConsorcios[Produto]))+1),"")</f>
        <v/>
      </c>
      <c r="L9156" t="str" cm="1">
        <f t="array" ref="L9156">IFERROR(INDEX(tblConsorcios[Produto],MOD($J9156,ROWS(tblConsorcios[Produto]))+1),"")</f>
        <v>Imóvel IE450 – 220m</v>
      </c>
      <c r="M9156" s="20" cm="1">
        <f t="array" ref="M9156">IFERROR(INDEX(tblConsorcios[Valor da Carta (R$)],MOD($J9156,ROWS(tblConsorcios[Produto]))+1),"")</f>
        <v>450000</v>
      </c>
      <c r="N9156" s="2" cm="1">
        <f t="array" ref="N9156">IFERROR(INDEX(tblConsorcios[Prazo (meses)],MOD($J9156,ROWS(tblConsorcios[Produto]))+1),"")</f>
        <v>220</v>
      </c>
      <c r="O9156" s="20" cm="1">
        <f t="array" ref="O9156">IFERROR(INDEX(tblConsorcios[Parcela Mensal (R$)],MOD($J9156,ROWS(tblConsorcios[Produto]))+1),"")</f>
        <v>2614.09</v>
      </c>
      <c r="P9156" s="20" t="str" cm="1">
        <f t="array" ref="P9156">IFERROR(INDEX(tblClientes[Dividendo Mensal (R$)],INT($J9156/ROWS(tblConsorcios[Produto]))+1),"")</f>
        <v/>
      </c>
      <c r="Q9156" s="20" t="str">
        <f t="shared" si="430"/>
        <v/>
      </c>
      <c r="R9156">
        <f t="shared" si="431"/>
        <v>0</v>
      </c>
    </row>
    <row r="9157" spans="10:18" x14ac:dyDescent="0.2">
      <c r="J9157">
        <f t="shared" si="429"/>
        <v>9155</v>
      </c>
      <c r="K9157" t="str" cm="1">
        <f t="array" ref="K9157">IFERROR(INDEX(tblClientes[Cliente],INT($J9157/ROWS(tblConsorcios[Produto]))+1),"")</f>
        <v/>
      </c>
      <c r="L9157" t="str" cm="1">
        <f t="array" ref="L9157">IFERROR(INDEX(tblConsorcios[Produto],MOD($J9157,ROWS(tblConsorcios[Produto]))+1),"")</f>
        <v>Imóvel IE450 – 200m</v>
      </c>
      <c r="M9157" s="20" cm="1">
        <f t="array" ref="M9157">IFERROR(INDEX(tblConsorcios[Valor da Carta (R$)],MOD($J9157,ROWS(tblConsorcios[Produto]))+1),"")</f>
        <v>450000</v>
      </c>
      <c r="N9157" s="2" cm="1">
        <f t="array" ref="N9157">IFERROR(INDEX(tblConsorcios[Prazo (meses)],MOD($J9157,ROWS(tblConsorcios[Produto]))+1),"")</f>
        <v>200</v>
      </c>
      <c r="O9157" s="20" cm="1">
        <f t="array" ref="O9157">IFERROR(INDEX(tblConsorcios[Parcela Mensal (R$)],MOD($J9157,ROWS(tblConsorcios[Produto]))+1),"")</f>
        <v>2853</v>
      </c>
      <c r="P9157" s="20" t="str" cm="1">
        <f t="array" ref="P9157">IFERROR(INDEX(tblClientes[Dividendo Mensal (R$)],INT($J9157/ROWS(tblConsorcios[Produto]))+1),"")</f>
        <v/>
      </c>
      <c r="Q9157" s="20" t="str">
        <f t="shared" si="430"/>
        <v/>
      </c>
      <c r="R9157">
        <f t="shared" si="431"/>
        <v>0</v>
      </c>
    </row>
    <row r="9158" spans="10:18" x14ac:dyDescent="0.2">
      <c r="J9158">
        <f t="shared" si="429"/>
        <v>9156</v>
      </c>
      <c r="K9158" t="str" cm="1">
        <f t="array" ref="K9158">IFERROR(INDEX(tblClientes[Cliente],INT($J9158/ROWS(tblConsorcios[Produto]))+1),"")</f>
        <v/>
      </c>
      <c r="L9158" t="str" cm="1">
        <f t="array" ref="L9158">IFERROR(INDEX(tblConsorcios[Produto],MOD($J9158,ROWS(tblConsorcios[Produto]))+1),"")</f>
        <v>Imóvel IE430 – 240m</v>
      </c>
      <c r="M9158" s="20" cm="1">
        <f t="array" ref="M9158">IFERROR(INDEX(tblConsorcios[Valor da Carta (R$)],MOD($J9158,ROWS(tblConsorcios[Produto]))+1),"")</f>
        <v>430000</v>
      </c>
      <c r="N9158" s="2" cm="1">
        <f t="array" ref="N9158">IFERROR(INDEX(tblConsorcios[Prazo (meses)],MOD($J9158,ROWS(tblConsorcios[Produto]))+1),"")</f>
        <v>240</v>
      </c>
      <c r="O9158" s="20" cm="1">
        <f t="array" ref="O9158">IFERROR(INDEX(tblConsorcios[Parcela Mensal (R$)],MOD($J9158,ROWS(tblConsorcios[Produto]))+1),"")</f>
        <v>2307.67</v>
      </c>
      <c r="P9158" s="20" t="str" cm="1">
        <f t="array" ref="P9158">IFERROR(INDEX(tblClientes[Dividendo Mensal (R$)],INT($J9158/ROWS(tblConsorcios[Produto]))+1),"")</f>
        <v/>
      </c>
      <c r="Q9158" s="20" t="str">
        <f t="shared" si="430"/>
        <v/>
      </c>
      <c r="R9158">
        <f t="shared" si="431"/>
        <v>0</v>
      </c>
    </row>
    <row r="9159" spans="10:18" x14ac:dyDescent="0.2">
      <c r="J9159">
        <f t="shared" si="429"/>
        <v>9157</v>
      </c>
      <c r="K9159" t="str" cm="1">
        <f t="array" ref="K9159">IFERROR(INDEX(tblClientes[Cliente],INT($J9159/ROWS(tblConsorcios[Produto]))+1),"")</f>
        <v/>
      </c>
      <c r="L9159" t="str" cm="1">
        <f t="array" ref="L9159">IFERROR(INDEX(tblConsorcios[Produto],MOD($J9159,ROWS(tblConsorcios[Produto]))+1),"")</f>
        <v>Imóvel IE430 – 220m</v>
      </c>
      <c r="M9159" s="20" cm="1">
        <f t="array" ref="M9159">IFERROR(INDEX(tblConsorcios[Valor da Carta (R$)],MOD($J9159,ROWS(tblConsorcios[Produto]))+1),"")</f>
        <v>430000</v>
      </c>
      <c r="N9159" s="2" cm="1">
        <f t="array" ref="N9159">IFERROR(INDEX(tblConsorcios[Prazo (meses)],MOD($J9159,ROWS(tblConsorcios[Produto]))+1),"")</f>
        <v>220</v>
      </c>
      <c r="O9159" s="20" cm="1">
        <f t="array" ref="O9159">IFERROR(INDEX(tblConsorcios[Parcela Mensal (R$)],MOD($J9159,ROWS(tblConsorcios[Produto]))+1),"")</f>
        <v>2497.91</v>
      </c>
      <c r="P9159" s="20" t="str" cm="1">
        <f t="array" ref="P9159">IFERROR(INDEX(tblClientes[Dividendo Mensal (R$)],INT($J9159/ROWS(tblConsorcios[Produto]))+1),"")</f>
        <v/>
      </c>
      <c r="Q9159" s="20" t="str">
        <f t="shared" si="430"/>
        <v/>
      </c>
      <c r="R9159">
        <f t="shared" si="431"/>
        <v>0</v>
      </c>
    </row>
    <row r="9160" spans="10:18" x14ac:dyDescent="0.2">
      <c r="J9160">
        <f t="shared" si="429"/>
        <v>9158</v>
      </c>
      <c r="K9160" t="str" cm="1">
        <f t="array" ref="K9160">IFERROR(INDEX(tblClientes[Cliente],INT($J9160/ROWS(tblConsorcios[Produto]))+1),"")</f>
        <v/>
      </c>
      <c r="L9160" t="str" cm="1">
        <f t="array" ref="L9160">IFERROR(INDEX(tblConsorcios[Produto],MOD($J9160,ROWS(tblConsorcios[Produto]))+1),"")</f>
        <v>Imóvel IE430 – 200m</v>
      </c>
      <c r="M9160" s="20" cm="1">
        <f t="array" ref="M9160">IFERROR(INDEX(tblConsorcios[Valor da Carta (R$)],MOD($J9160,ROWS(tblConsorcios[Produto]))+1),"")</f>
        <v>430000</v>
      </c>
      <c r="N9160" s="2" cm="1">
        <f t="array" ref="N9160">IFERROR(INDEX(tblConsorcios[Prazo (meses)],MOD($J9160,ROWS(tblConsorcios[Produto]))+1),"")</f>
        <v>200</v>
      </c>
      <c r="O9160" s="20" cm="1">
        <f t="array" ref="O9160">IFERROR(INDEX(tblConsorcios[Parcela Mensal (R$)],MOD($J9160,ROWS(tblConsorcios[Produto]))+1),"")</f>
        <v>2726.2</v>
      </c>
      <c r="P9160" s="20" t="str" cm="1">
        <f t="array" ref="P9160">IFERROR(INDEX(tblClientes[Dividendo Mensal (R$)],INT($J9160/ROWS(tblConsorcios[Produto]))+1),"")</f>
        <v/>
      </c>
      <c r="Q9160" s="20" t="str">
        <f t="shared" si="430"/>
        <v/>
      </c>
      <c r="R9160">
        <f t="shared" si="431"/>
        <v>0</v>
      </c>
    </row>
    <row r="9161" spans="10:18" x14ac:dyDescent="0.2">
      <c r="J9161">
        <f t="shared" si="429"/>
        <v>9159</v>
      </c>
      <c r="K9161" t="str" cm="1">
        <f t="array" ref="K9161">IFERROR(INDEX(tblClientes[Cliente],INT($J9161/ROWS(tblConsorcios[Produto]))+1),"")</f>
        <v/>
      </c>
      <c r="L9161" t="str" cm="1">
        <f t="array" ref="L9161">IFERROR(INDEX(tblConsorcios[Produto],MOD($J9161,ROWS(tblConsorcios[Produto]))+1),"")</f>
        <v>Imóvel IE400 – 240m</v>
      </c>
      <c r="M9161" s="20" cm="1">
        <f t="array" ref="M9161">IFERROR(INDEX(tblConsorcios[Valor da Carta (R$)],MOD($J9161,ROWS(tblConsorcios[Produto]))+1),"")</f>
        <v>400000</v>
      </c>
      <c r="N9161" s="2" cm="1">
        <f t="array" ref="N9161">IFERROR(INDEX(tblConsorcios[Prazo (meses)],MOD($J9161,ROWS(tblConsorcios[Produto]))+1),"")</f>
        <v>240</v>
      </c>
      <c r="O9161" s="20" cm="1">
        <f t="array" ref="O9161">IFERROR(INDEX(tblConsorcios[Parcela Mensal (R$)],MOD($J9161,ROWS(tblConsorcios[Produto]))+1),"")</f>
        <v>2146.67</v>
      </c>
      <c r="P9161" s="20" t="str" cm="1">
        <f t="array" ref="P9161">IFERROR(INDEX(tblClientes[Dividendo Mensal (R$)],INT($J9161/ROWS(tblConsorcios[Produto]))+1),"")</f>
        <v/>
      </c>
      <c r="Q9161" s="20" t="str">
        <f t="shared" si="430"/>
        <v/>
      </c>
      <c r="R9161">
        <f t="shared" si="431"/>
        <v>0</v>
      </c>
    </row>
    <row r="9162" spans="10:18" x14ac:dyDescent="0.2">
      <c r="J9162">
        <f t="shared" si="429"/>
        <v>9160</v>
      </c>
      <c r="K9162" t="str" cm="1">
        <f t="array" ref="K9162">IFERROR(INDEX(tblClientes[Cliente],INT($J9162/ROWS(tblConsorcios[Produto]))+1),"")</f>
        <v/>
      </c>
      <c r="L9162" t="str" cm="1">
        <f t="array" ref="L9162">IFERROR(INDEX(tblConsorcios[Produto],MOD($J9162,ROWS(tblConsorcios[Produto]))+1),"")</f>
        <v>Imóvel IE400 – 220m</v>
      </c>
      <c r="M9162" s="20" cm="1">
        <f t="array" ref="M9162">IFERROR(INDEX(tblConsorcios[Valor da Carta (R$)],MOD($J9162,ROWS(tblConsorcios[Produto]))+1),"")</f>
        <v>400000</v>
      </c>
      <c r="N9162" s="2" cm="1">
        <f t="array" ref="N9162">IFERROR(INDEX(tblConsorcios[Prazo (meses)],MOD($J9162,ROWS(tblConsorcios[Produto]))+1),"")</f>
        <v>220</v>
      </c>
      <c r="O9162" s="20" cm="1">
        <f t="array" ref="O9162">IFERROR(INDEX(tblConsorcios[Parcela Mensal (R$)],MOD($J9162,ROWS(tblConsorcios[Produto]))+1),"")</f>
        <v>2323.64</v>
      </c>
      <c r="P9162" s="20" t="str" cm="1">
        <f t="array" ref="P9162">IFERROR(INDEX(tblClientes[Dividendo Mensal (R$)],INT($J9162/ROWS(tblConsorcios[Produto]))+1),"")</f>
        <v/>
      </c>
      <c r="Q9162" s="20" t="str">
        <f t="shared" si="430"/>
        <v/>
      </c>
      <c r="R9162">
        <f t="shared" si="431"/>
        <v>0</v>
      </c>
    </row>
    <row r="9163" spans="10:18" x14ac:dyDescent="0.2">
      <c r="J9163">
        <f t="shared" si="429"/>
        <v>9161</v>
      </c>
      <c r="K9163" t="str" cm="1">
        <f t="array" ref="K9163">IFERROR(INDEX(tblClientes[Cliente],INT($J9163/ROWS(tblConsorcios[Produto]))+1),"")</f>
        <v/>
      </c>
      <c r="L9163" t="str" cm="1">
        <f t="array" ref="L9163">IFERROR(INDEX(tblConsorcios[Produto],MOD($J9163,ROWS(tblConsorcios[Produto]))+1),"")</f>
        <v>Imóvel IE400 – 200m</v>
      </c>
      <c r="M9163" s="20" cm="1">
        <f t="array" ref="M9163">IFERROR(INDEX(tblConsorcios[Valor da Carta (R$)],MOD($J9163,ROWS(tblConsorcios[Produto]))+1),"")</f>
        <v>400000</v>
      </c>
      <c r="N9163" s="2" cm="1">
        <f t="array" ref="N9163">IFERROR(INDEX(tblConsorcios[Prazo (meses)],MOD($J9163,ROWS(tblConsorcios[Produto]))+1),"")</f>
        <v>200</v>
      </c>
      <c r="O9163" s="20" cm="1">
        <f t="array" ref="O9163">IFERROR(INDEX(tblConsorcios[Parcela Mensal (R$)],MOD($J9163,ROWS(tblConsorcios[Produto]))+1),"")</f>
        <v>2536</v>
      </c>
      <c r="P9163" s="20" t="str" cm="1">
        <f t="array" ref="P9163">IFERROR(INDEX(tblClientes[Dividendo Mensal (R$)],INT($J9163/ROWS(tblConsorcios[Produto]))+1),"")</f>
        <v/>
      </c>
      <c r="Q9163" s="20" t="str">
        <f t="shared" si="430"/>
        <v/>
      </c>
      <c r="R9163">
        <f t="shared" si="431"/>
        <v>0</v>
      </c>
    </row>
    <row r="9164" spans="10:18" x14ac:dyDescent="0.2">
      <c r="J9164">
        <f t="shared" si="429"/>
        <v>9162</v>
      </c>
      <c r="K9164" t="str" cm="1">
        <f t="array" ref="K9164">IFERROR(INDEX(tblClientes[Cliente],INT($J9164/ROWS(tblConsorcios[Produto]))+1),"")</f>
        <v/>
      </c>
      <c r="L9164" t="str" cm="1">
        <f t="array" ref="L9164">IFERROR(INDEX(tblConsorcios[Produto],MOD($J9164,ROWS(tblConsorcios[Produto]))+1),"")</f>
        <v>Imóvel IE380 – 240m</v>
      </c>
      <c r="M9164" s="20" cm="1">
        <f t="array" ref="M9164">IFERROR(INDEX(tblConsorcios[Valor da Carta (R$)],MOD($J9164,ROWS(tblConsorcios[Produto]))+1),"")</f>
        <v>380000</v>
      </c>
      <c r="N9164" s="2" cm="1">
        <f t="array" ref="N9164">IFERROR(INDEX(tblConsorcios[Prazo (meses)],MOD($J9164,ROWS(tblConsorcios[Produto]))+1),"")</f>
        <v>240</v>
      </c>
      <c r="O9164" s="20" cm="1">
        <f t="array" ref="O9164">IFERROR(INDEX(tblConsorcios[Parcela Mensal (R$)],MOD($J9164,ROWS(tblConsorcios[Produto]))+1),"")</f>
        <v>2039.33</v>
      </c>
      <c r="P9164" s="20" t="str" cm="1">
        <f t="array" ref="P9164">IFERROR(INDEX(tblClientes[Dividendo Mensal (R$)],INT($J9164/ROWS(tblConsorcios[Produto]))+1),"")</f>
        <v/>
      </c>
      <c r="Q9164" s="20" t="str">
        <f t="shared" si="430"/>
        <v/>
      </c>
      <c r="R9164">
        <f t="shared" si="431"/>
        <v>0</v>
      </c>
    </row>
    <row r="9165" spans="10:18" x14ac:dyDescent="0.2">
      <c r="J9165">
        <f t="shared" si="429"/>
        <v>9163</v>
      </c>
      <c r="K9165" t="str" cm="1">
        <f t="array" ref="K9165">IFERROR(INDEX(tblClientes[Cliente],INT($J9165/ROWS(tblConsorcios[Produto]))+1),"")</f>
        <v/>
      </c>
      <c r="L9165" t="str" cm="1">
        <f t="array" ref="L9165">IFERROR(INDEX(tblConsorcios[Produto],MOD($J9165,ROWS(tblConsorcios[Produto]))+1),"")</f>
        <v>Imóvel IE380 – 220m</v>
      </c>
      <c r="M9165" s="20" cm="1">
        <f t="array" ref="M9165">IFERROR(INDEX(tblConsorcios[Valor da Carta (R$)],MOD($J9165,ROWS(tblConsorcios[Produto]))+1),"")</f>
        <v>380000</v>
      </c>
      <c r="N9165" s="2" cm="1">
        <f t="array" ref="N9165">IFERROR(INDEX(tblConsorcios[Prazo (meses)],MOD($J9165,ROWS(tblConsorcios[Produto]))+1),"")</f>
        <v>220</v>
      </c>
      <c r="O9165" s="20" cm="1">
        <f t="array" ref="O9165">IFERROR(INDEX(tblConsorcios[Parcela Mensal (R$)],MOD($J9165,ROWS(tblConsorcios[Produto]))+1),"")</f>
        <v>2207.4499999999998</v>
      </c>
      <c r="P9165" s="20" t="str" cm="1">
        <f t="array" ref="P9165">IFERROR(INDEX(tblClientes[Dividendo Mensal (R$)],INT($J9165/ROWS(tblConsorcios[Produto]))+1),"")</f>
        <v/>
      </c>
      <c r="Q9165" s="20" t="str">
        <f t="shared" si="430"/>
        <v/>
      </c>
      <c r="R9165">
        <f t="shared" si="431"/>
        <v>0</v>
      </c>
    </row>
    <row r="9166" spans="10:18" x14ac:dyDescent="0.2">
      <c r="J9166">
        <f t="shared" si="429"/>
        <v>9164</v>
      </c>
      <c r="K9166" t="str" cm="1">
        <f t="array" ref="K9166">IFERROR(INDEX(tblClientes[Cliente],INT($J9166/ROWS(tblConsorcios[Produto]))+1),"")</f>
        <v/>
      </c>
      <c r="L9166" t="str" cm="1">
        <f t="array" ref="L9166">IFERROR(INDEX(tblConsorcios[Produto],MOD($J9166,ROWS(tblConsorcios[Produto]))+1),"")</f>
        <v>Imóvel IE380 – 200m</v>
      </c>
      <c r="M9166" s="20" cm="1">
        <f t="array" ref="M9166">IFERROR(INDEX(tblConsorcios[Valor da Carta (R$)],MOD($J9166,ROWS(tblConsorcios[Produto]))+1),"")</f>
        <v>380000</v>
      </c>
      <c r="N9166" s="2" cm="1">
        <f t="array" ref="N9166">IFERROR(INDEX(tblConsorcios[Prazo (meses)],MOD($J9166,ROWS(tblConsorcios[Produto]))+1),"")</f>
        <v>200</v>
      </c>
      <c r="O9166" s="20" cm="1">
        <f t="array" ref="O9166">IFERROR(INDEX(tblConsorcios[Parcela Mensal (R$)],MOD($J9166,ROWS(tblConsorcios[Produto]))+1),"")</f>
        <v>2409.1999999999998</v>
      </c>
      <c r="P9166" s="20" t="str" cm="1">
        <f t="array" ref="P9166">IFERROR(INDEX(tblClientes[Dividendo Mensal (R$)],INT($J9166/ROWS(tblConsorcios[Produto]))+1),"")</f>
        <v/>
      </c>
      <c r="Q9166" s="20" t="str">
        <f t="shared" si="430"/>
        <v/>
      </c>
      <c r="R9166">
        <f t="shared" si="431"/>
        <v>0</v>
      </c>
    </row>
    <row r="9167" spans="10:18" x14ac:dyDescent="0.2">
      <c r="J9167">
        <f t="shared" si="429"/>
        <v>9165</v>
      </c>
      <c r="K9167" t="str" cm="1">
        <f t="array" ref="K9167">IFERROR(INDEX(tblClientes[Cliente],INT($J9167/ROWS(tblConsorcios[Produto]))+1),"")</f>
        <v/>
      </c>
      <c r="L9167" t="str" cm="1">
        <f t="array" ref="L9167">IFERROR(INDEX(tblConsorcios[Produto],MOD($J9167,ROWS(tblConsorcios[Produto]))+1),"")</f>
        <v>Imóvel IE350 – 240m</v>
      </c>
      <c r="M9167" s="20" cm="1">
        <f t="array" ref="M9167">IFERROR(INDEX(tblConsorcios[Valor da Carta (R$)],MOD($J9167,ROWS(tblConsorcios[Produto]))+1),"")</f>
        <v>350000</v>
      </c>
      <c r="N9167" s="2" cm="1">
        <f t="array" ref="N9167">IFERROR(INDEX(tblConsorcios[Prazo (meses)],MOD($J9167,ROWS(tblConsorcios[Produto]))+1),"")</f>
        <v>240</v>
      </c>
      <c r="O9167" s="20" cm="1">
        <f t="array" ref="O9167">IFERROR(INDEX(tblConsorcios[Parcela Mensal (R$)],MOD($J9167,ROWS(tblConsorcios[Produto]))+1),"")</f>
        <v>1878.33</v>
      </c>
      <c r="P9167" s="20" t="str" cm="1">
        <f t="array" ref="P9167">IFERROR(INDEX(tblClientes[Dividendo Mensal (R$)],INT($J9167/ROWS(tblConsorcios[Produto]))+1),"")</f>
        <v/>
      </c>
      <c r="Q9167" s="20" t="str">
        <f t="shared" si="430"/>
        <v/>
      </c>
      <c r="R9167">
        <f t="shared" si="431"/>
        <v>0</v>
      </c>
    </row>
    <row r="9168" spans="10:18" x14ac:dyDescent="0.2">
      <c r="J9168">
        <f t="shared" si="429"/>
        <v>9166</v>
      </c>
      <c r="K9168" t="str" cm="1">
        <f t="array" ref="K9168">IFERROR(INDEX(tblClientes[Cliente],INT($J9168/ROWS(tblConsorcios[Produto]))+1),"")</f>
        <v/>
      </c>
      <c r="L9168" t="str" cm="1">
        <f t="array" ref="L9168">IFERROR(INDEX(tblConsorcios[Produto],MOD($J9168,ROWS(tblConsorcios[Produto]))+1),"")</f>
        <v>Imóvel IE350 – 220m</v>
      </c>
      <c r="M9168" s="20" cm="1">
        <f t="array" ref="M9168">IFERROR(INDEX(tblConsorcios[Valor da Carta (R$)],MOD($J9168,ROWS(tblConsorcios[Produto]))+1),"")</f>
        <v>350000</v>
      </c>
      <c r="N9168" s="2" cm="1">
        <f t="array" ref="N9168">IFERROR(INDEX(tblConsorcios[Prazo (meses)],MOD($J9168,ROWS(tblConsorcios[Produto]))+1),"")</f>
        <v>220</v>
      </c>
      <c r="O9168" s="20" cm="1">
        <f t="array" ref="O9168">IFERROR(INDEX(tblConsorcios[Parcela Mensal (R$)],MOD($J9168,ROWS(tblConsorcios[Produto]))+1),"")</f>
        <v>2033.18</v>
      </c>
      <c r="P9168" s="20" t="str" cm="1">
        <f t="array" ref="P9168">IFERROR(INDEX(tblClientes[Dividendo Mensal (R$)],INT($J9168/ROWS(tblConsorcios[Produto]))+1),"")</f>
        <v/>
      </c>
      <c r="Q9168" s="20" t="str">
        <f t="shared" si="430"/>
        <v/>
      </c>
      <c r="R9168">
        <f t="shared" si="431"/>
        <v>0</v>
      </c>
    </row>
    <row r="9169" spans="10:18" x14ac:dyDescent="0.2">
      <c r="J9169">
        <f t="shared" si="429"/>
        <v>9167</v>
      </c>
      <c r="K9169" t="str" cm="1">
        <f t="array" ref="K9169">IFERROR(INDEX(tblClientes[Cliente],INT($J9169/ROWS(tblConsorcios[Produto]))+1),"")</f>
        <v/>
      </c>
      <c r="L9169" t="str" cm="1">
        <f t="array" ref="L9169">IFERROR(INDEX(tblConsorcios[Produto],MOD($J9169,ROWS(tblConsorcios[Produto]))+1),"")</f>
        <v>Imóvel IE350 – 200m</v>
      </c>
      <c r="M9169" s="20" cm="1">
        <f t="array" ref="M9169">IFERROR(INDEX(tblConsorcios[Valor da Carta (R$)],MOD($J9169,ROWS(tblConsorcios[Produto]))+1),"")</f>
        <v>350000</v>
      </c>
      <c r="N9169" s="2" cm="1">
        <f t="array" ref="N9169">IFERROR(INDEX(tblConsorcios[Prazo (meses)],MOD($J9169,ROWS(tblConsorcios[Produto]))+1),"")</f>
        <v>200</v>
      </c>
      <c r="O9169" s="20" cm="1">
        <f t="array" ref="O9169">IFERROR(INDEX(tblConsorcios[Parcela Mensal (R$)],MOD($J9169,ROWS(tblConsorcios[Produto]))+1),"")</f>
        <v>2219</v>
      </c>
      <c r="P9169" s="20" t="str" cm="1">
        <f t="array" ref="P9169">IFERROR(INDEX(tblClientes[Dividendo Mensal (R$)],INT($J9169/ROWS(tblConsorcios[Produto]))+1),"")</f>
        <v/>
      </c>
      <c r="Q9169" s="20" t="str">
        <f t="shared" si="430"/>
        <v/>
      </c>
      <c r="R9169">
        <f t="shared" si="431"/>
        <v>0</v>
      </c>
    </row>
    <row r="9170" spans="10:18" x14ac:dyDescent="0.2">
      <c r="J9170">
        <f t="shared" si="429"/>
        <v>9168</v>
      </c>
      <c r="K9170" t="str" cm="1">
        <f t="array" ref="K9170">IFERROR(INDEX(tblClientes[Cliente],INT($J9170/ROWS(tblConsorcios[Produto]))+1),"")</f>
        <v/>
      </c>
      <c r="L9170" t="str" cm="1">
        <f t="array" ref="L9170">IFERROR(INDEX(tblConsorcios[Produto],MOD($J9170,ROWS(tblConsorcios[Produto]))+1),"")</f>
        <v>Imóvel IE330 – 240m</v>
      </c>
      <c r="M9170" s="20" cm="1">
        <f t="array" ref="M9170">IFERROR(INDEX(tblConsorcios[Valor da Carta (R$)],MOD($J9170,ROWS(tblConsorcios[Produto]))+1),"")</f>
        <v>330000</v>
      </c>
      <c r="N9170" s="2" cm="1">
        <f t="array" ref="N9170">IFERROR(INDEX(tblConsorcios[Prazo (meses)],MOD($J9170,ROWS(tblConsorcios[Produto]))+1),"")</f>
        <v>240</v>
      </c>
      <c r="O9170" s="20" cm="1">
        <f t="array" ref="O9170">IFERROR(INDEX(tblConsorcios[Parcela Mensal (R$)],MOD($J9170,ROWS(tblConsorcios[Produto]))+1),"")</f>
        <v>1771</v>
      </c>
      <c r="P9170" s="20" t="str" cm="1">
        <f t="array" ref="P9170">IFERROR(INDEX(tblClientes[Dividendo Mensal (R$)],INT($J9170/ROWS(tblConsorcios[Produto]))+1),"")</f>
        <v/>
      </c>
      <c r="Q9170" s="20" t="str">
        <f t="shared" si="430"/>
        <v/>
      </c>
      <c r="R9170">
        <f t="shared" si="431"/>
        <v>0</v>
      </c>
    </row>
    <row r="9171" spans="10:18" x14ac:dyDescent="0.2">
      <c r="J9171">
        <f t="shared" si="429"/>
        <v>9169</v>
      </c>
      <c r="K9171" t="str" cm="1">
        <f t="array" ref="K9171">IFERROR(INDEX(tblClientes[Cliente],INT($J9171/ROWS(tblConsorcios[Produto]))+1),"")</f>
        <v/>
      </c>
      <c r="L9171" t="str" cm="1">
        <f t="array" ref="L9171">IFERROR(INDEX(tblConsorcios[Produto],MOD($J9171,ROWS(tblConsorcios[Produto]))+1),"")</f>
        <v>Imóvel IE330 – 220m</v>
      </c>
      <c r="M9171" s="20" cm="1">
        <f t="array" ref="M9171">IFERROR(INDEX(tblConsorcios[Valor da Carta (R$)],MOD($J9171,ROWS(tblConsorcios[Produto]))+1),"")</f>
        <v>330000</v>
      </c>
      <c r="N9171" s="2" cm="1">
        <f t="array" ref="N9171">IFERROR(INDEX(tblConsorcios[Prazo (meses)],MOD($J9171,ROWS(tblConsorcios[Produto]))+1),"")</f>
        <v>220</v>
      </c>
      <c r="O9171" s="20" cm="1">
        <f t="array" ref="O9171">IFERROR(INDEX(tblConsorcios[Parcela Mensal (R$)],MOD($J9171,ROWS(tblConsorcios[Produto]))+1),"")</f>
        <v>1917</v>
      </c>
      <c r="P9171" s="20" t="str" cm="1">
        <f t="array" ref="P9171">IFERROR(INDEX(tblClientes[Dividendo Mensal (R$)],INT($J9171/ROWS(tblConsorcios[Produto]))+1),"")</f>
        <v/>
      </c>
      <c r="Q9171" s="20" t="str">
        <f t="shared" si="430"/>
        <v/>
      </c>
      <c r="R9171">
        <f t="shared" si="431"/>
        <v>0</v>
      </c>
    </row>
    <row r="9172" spans="10:18" x14ac:dyDescent="0.2">
      <c r="J9172">
        <f t="shared" si="429"/>
        <v>9170</v>
      </c>
      <c r="K9172" t="str" cm="1">
        <f t="array" ref="K9172">IFERROR(INDEX(tblClientes[Cliente],INT($J9172/ROWS(tblConsorcios[Produto]))+1),"")</f>
        <v/>
      </c>
      <c r="L9172" t="str" cm="1">
        <f t="array" ref="L9172">IFERROR(INDEX(tblConsorcios[Produto],MOD($J9172,ROWS(tblConsorcios[Produto]))+1),"")</f>
        <v>Imóvel IE330 – 200m</v>
      </c>
      <c r="M9172" s="20" cm="1">
        <f t="array" ref="M9172">IFERROR(INDEX(tblConsorcios[Valor da Carta (R$)],MOD($J9172,ROWS(tblConsorcios[Produto]))+1),"")</f>
        <v>330000</v>
      </c>
      <c r="N9172" s="2" cm="1">
        <f t="array" ref="N9172">IFERROR(INDEX(tblConsorcios[Prazo (meses)],MOD($J9172,ROWS(tblConsorcios[Produto]))+1),"")</f>
        <v>200</v>
      </c>
      <c r="O9172" s="20" cm="1">
        <f t="array" ref="O9172">IFERROR(INDEX(tblConsorcios[Parcela Mensal (R$)],MOD($J9172,ROWS(tblConsorcios[Produto]))+1),"")</f>
        <v>2092.1999999999998</v>
      </c>
      <c r="P9172" s="20" t="str" cm="1">
        <f t="array" ref="P9172">IFERROR(INDEX(tblClientes[Dividendo Mensal (R$)],INT($J9172/ROWS(tblConsorcios[Produto]))+1),"")</f>
        <v/>
      </c>
      <c r="Q9172" s="20" t="str">
        <f t="shared" si="430"/>
        <v/>
      </c>
      <c r="R9172">
        <f t="shared" si="431"/>
        <v>0</v>
      </c>
    </row>
    <row r="9173" spans="10:18" x14ac:dyDescent="0.2">
      <c r="J9173">
        <f t="shared" si="429"/>
        <v>9171</v>
      </c>
      <c r="K9173" t="str" cm="1">
        <f t="array" ref="K9173">IFERROR(INDEX(tblClientes[Cliente],INT($J9173/ROWS(tblConsorcios[Produto]))+1),"")</f>
        <v/>
      </c>
      <c r="L9173" t="str" cm="1">
        <f t="array" ref="L9173">IFERROR(INDEX(tblConsorcios[Produto],MOD($J9173,ROWS(tblConsorcios[Produto]))+1),"")</f>
        <v>Imóvel IE300 – 240m</v>
      </c>
      <c r="M9173" s="20" cm="1">
        <f t="array" ref="M9173">IFERROR(INDEX(tblConsorcios[Valor da Carta (R$)],MOD($J9173,ROWS(tblConsorcios[Produto]))+1),"")</f>
        <v>300000</v>
      </c>
      <c r="N9173" s="2" cm="1">
        <f t="array" ref="N9173">IFERROR(INDEX(tblConsorcios[Prazo (meses)],MOD($J9173,ROWS(tblConsorcios[Produto]))+1),"")</f>
        <v>240</v>
      </c>
      <c r="O9173" s="20" cm="1">
        <f t="array" ref="O9173">IFERROR(INDEX(tblConsorcios[Parcela Mensal (R$)],MOD($J9173,ROWS(tblConsorcios[Produto]))+1),"")</f>
        <v>1610</v>
      </c>
      <c r="P9173" s="20" t="str" cm="1">
        <f t="array" ref="P9173">IFERROR(INDEX(tblClientes[Dividendo Mensal (R$)],INT($J9173/ROWS(tblConsorcios[Produto]))+1),"")</f>
        <v/>
      </c>
      <c r="Q9173" s="20" t="str">
        <f t="shared" si="430"/>
        <v/>
      </c>
      <c r="R9173">
        <f t="shared" si="431"/>
        <v>0</v>
      </c>
    </row>
    <row r="9174" spans="10:18" x14ac:dyDescent="0.2">
      <c r="J9174">
        <f t="shared" si="429"/>
        <v>9172</v>
      </c>
      <c r="K9174" t="str" cm="1">
        <f t="array" ref="K9174">IFERROR(INDEX(tblClientes[Cliente],INT($J9174/ROWS(tblConsorcios[Produto]))+1),"")</f>
        <v/>
      </c>
      <c r="L9174" t="str" cm="1">
        <f t="array" ref="L9174">IFERROR(INDEX(tblConsorcios[Produto],MOD($J9174,ROWS(tblConsorcios[Produto]))+1),"")</f>
        <v>Imóvel IE300 – 220m</v>
      </c>
      <c r="M9174" s="20" cm="1">
        <f t="array" ref="M9174">IFERROR(INDEX(tblConsorcios[Valor da Carta (R$)],MOD($J9174,ROWS(tblConsorcios[Produto]))+1),"")</f>
        <v>300000</v>
      </c>
      <c r="N9174" s="2" cm="1">
        <f t="array" ref="N9174">IFERROR(INDEX(tblConsorcios[Prazo (meses)],MOD($J9174,ROWS(tblConsorcios[Produto]))+1),"")</f>
        <v>220</v>
      </c>
      <c r="O9174" s="20" cm="1">
        <f t="array" ref="O9174">IFERROR(INDEX(tblConsorcios[Parcela Mensal (R$)],MOD($J9174,ROWS(tblConsorcios[Produto]))+1),"")</f>
        <v>1742.73</v>
      </c>
      <c r="P9174" s="20" t="str" cm="1">
        <f t="array" ref="P9174">IFERROR(INDEX(tblClientes[Dividendo Mensal (R$)],INT($J9174/ROWS(tblConsorcios[Produto]))+1),"")</f>
        <v/>
      </c>
      <c r="Q9174" s="20" t="str">
        <f t="shared" si="430"/>
        <v/>
      </c>
      <c r="R9174">
        <f t="shared" si="431"/>
        <v>0</v>
      </c>
    </row>
    <row r="9175" spans="10:18" x14ac:dyDescent="0.2">
      <c r="J9175">
        <f t="shared" si="429"/>
        <v>9173</v>
      </c>
      <c r="K9175" t="str" cm="1">
        <f t="array" ref="K9175">IFERROR(INDEX(tblClientes[Cliente],INT($J9175/ROWS(tblConsorcios[Produto]))+1),"")</f>
        <v/>
      </c>
      <c r="L9175" t="str" cm="1">
        <f t="array" ref="L9175">IFERROR(INDEX(tblConsorcios[Produto],MOD($J9175,ROWS(tblConsorcios[Produto]))+1),"")</f>
        <v>Imóvel IE300 – 200m</v>
      </c>
      <c r="M9175" s="20" cm="1">
        <f t="array" ref="M9175">IFERROR(INDEX(tblConsorcios[Valor da Carta (R$)],MOD($J9175,ROWS(tblConsorcios[Produto]))+1),"")</f>
        <v>300000</v>
      </c>
      <c r="N9175" s="2" cm="1">
        <f t="array" ref="N9175">IFERROR(INDEX(tblConsorcios[Prazo (meses)],MOD($J9175,ROWS(tblConsorcios[Produto]))+1),"")</f>
        <v>200</v>
      </c>
      <c r="O9175" s="20" cm="1">
        <f t="array" ref="O9175">IFERROR(INDEX(tblConsorcios[Parcela Mensal (R$)],MOD($J9175,ROWS(tblConsorcios[Produto]))+1),"")</f>
        <v>1902</v>
      </c>
      <c r="P9175" s="20" t="str" cm="1">
        <f t="array" ref="P9175">IFERROR(INDEX(tblClientes[Dividendo Mensal (R$)],INT($J9175/ROWS(tblConsorcios[Produto]))+1),"")</f>
        <v/>
      </c>
      <c r="Q9175" s="20" t="str">
        <f t="shared" si="430"/>
        <v/>
      </c>
      <c r="R9175">
        <f t="shared" si="431"/>
        <v>0</v>
      </c>
    </row>
    <row r="9176" spans="10:18" x14ac:dyDescent="0.2">
      <c r="J9176">
        <f t="shared" si="429"/>
        <v>9174</v>
      </c>
      <c r="K9176" t="str" cm="1">
        <f t="array" ref="K9176">IFERROR(INDEX(tblClientes[Cliente],INT($J9176/ROWS(tblConsorcios[Produto]))+1),"")</f>
        <v/>
      </c>
      <c r="L9176" t="str" cm="1">
        <f t="array" ref="L9176">IFERROR(INDEX(tblConsorcios[Produto],MOD($J9176,ROWS(tblConsorcios[Produto]))+1),"")</f>
        <v>Imóvel IE240 – 240m</v>
      </c>
      <c r="M9176" s="20" cm="1">
        <f t="array" ref="M9176">IFERROR(INDEX(tblConsorcios[Valor da Carta (R$)],MOD($J9176,ROWS(tblConsorcios[Produto]))+1),"")</f>
        <v>240000</v>
      </c>
      <c r="N9176" s="2" cm="1">
        <f t="array" ref="N9176">IFERROR(INDEX(tblConsorcios[Prazo (meses)],MOD($J9176,ROWS(tblConsorcios[Produto]))+1),"")</f>
        <v>240</v>
      </c>
      <c r="O9176" s="20" cm="1">
        <f t="array" ref="O9176">IFERROR(INDEX(tblConsorcios[Parcela Mensal (R$)],MOD($J9176,ROWS(tblConsorcios[Produto]))+1),"")</f>
        <v>1288</v>
      </c>
      <c r="P9176" s="20" t="str" cm="1">
        <f t="array" ref="P9176">IFERROR(INDEX(tblClientes[Dividendo Mensal (R$)],INT($J9176/ROWS(tblConsorcios[Produto]))+1),"")</f>
        <v/>
      </c>
      <c r="Q9176" s="20" t="str">
        <f t="shared" si="430"/>
        <v/>
      </c>
      <c r="R9176">
        <f t="shared" si="431"/>
        <v>0</v>
      </c>
    </row>
    <row r="9177" spans="10:18" x14ac:dyDescent="0.2">
      <c r="J9177">
        <f t="shared" si="429"/>
        <v>9175</v>
      </c>
      <c r="K9177" t="str" cm="1">
        <f t="array" ref="K9177">IFERROR(INDEX(tblClientes[Cliente],INT($J9177/ROWS(tblConsorcios[Produto]))+1),"")</f>
        <v/>
      </c>
      <c r="L9177" t="str" cm="1">
        <f t="array" ref="L9177">IFERROR(INDEX(tblConsorcios[Produto],MOD($J9177,ROWS(tblConsorcios[Produto]))+1),"")</f>
        <v>Imóvel IE240 – 220m</v>
      </c>
      <c r="M9177" s="20" cm="1">
        <f t="array" ref="M9177">IFERROR(INDEX(tblConsorcios[Valor da Carta (R$)],MOD($J9177,ROWS(tblConsorcios[Produto]))+1),"")</f>
        <v>240000</v>
      </c>
      <c r="N9177" s="2" cm="1">
        <f t="array" ref="N9177">IFERROR(INDEX(tblConsorcios[Prazo (meses)],MOD($J9177,ROWS(tblConsorcios[Produto]))+1),"")</f>
        <v>220</v>
      </c>
      <c r="O9177" s="20" cm="1">
        <f t="array" ref="O9177">IFERROR(INDEX(tblConsorcios[Parcela Mensal (R$)],MOD($J9177,ROWS(tblConsorcios[Produto]))+1),"")</f>
        <v>1394.18</v>
      </c>
      <c r="P9177" s="20" t="str" cm="1">
        <f t="array" ref="P9177">IFERROR(INDEX(tblClientes[Dividendo Mensal (R$)],INT($J9177/ROWS(tblConsorcios[Produto]))+1),"")</f>
        <v/>
      </c>
      <c r="Q9177" s="20" t="str">
        <f t="shared" si="430"/>
        <v/>
      </c>
      <c r="R9177">
        <f t="shared" si="431"/>
        <v>0</v>
      </c>
    </row>
    <row r="9178" spans="10:18" x14ac:dyDescent="0.2">
      <c r="J9178">
        <f t="shared" si="429"/>
        <v>9176</v>
      </c>
      <c r="K9178" t="str" cm="1">
        <f t="array" ref="K9178">IFERROR(INDEX(tblClientes[Cliente],INT($J9178/ROWS(tblConsorcios[Produto]))+1),"")</f>
        <v/>
      </c>
      <c r="L9178" t="str" cm="1">
        <f t="array" ref="L9178">IFERROR(INDEX(tblConsorcios[Produto],MOD($J9178,ROWS(tblConsorcios[Produto]))+1),"")</f>
        <v>Imóvel IE240 – 200m</v>
      </c>
      <c r="M9178" s="20" cm="1">
        <f t="array" ref="M9178">IFERROR(INDEX(tblConsorcios[Valor da Carta (R$)],MOD($J9178,ROWS(tblConsorcios[Produto]))+1),"")</f>
        <v>240000</v>
      </c>
      <c r="N9178" s="2" cm="1">
        <f t="array" ref="N9178">IFERROR(INDEX(tblConsorcios[Prazo (meses)],MOD($J9178,ROWS(tblConsorcios[Produto]))+1),"")</f>
        <v>200</v>
      </c>
      <c r="O9178" s="20" cm="1">
        <f t="array" ref="O9178">IFERROR(INDEX(tblConsorcios[Parcela Mensal (R$)],MOD($J9178,ROWS(tblConsorcios[Produto]))+1),"")</f>
        <v>1521.6</v>
      </c>
      <c r="P9178" s="20" t="str" cm="1">
        <f t="array" ref="P9178">IFERROR(INDEX(tblClientes[Dividendo Mensal (R$)],INT($J9178/ROWS(tblConsorcios[Produto]))+1),"")</f>
        <v/>
      </c>
      <c r="Q9178" s="20" t="str">
        <f t="shared" si="430"/>
        <v/>
      </c>
      <c r="R9178">
        <f t="shared" si="431"/>
        <v>0</v>
      </c>
    </row>
    <row r="9179" spans="10:18" x14ac:dyDescent="0.2">
      <c r="J9179">
        <f t="shared" si="429"/>
        <v>9177</v>
      </c>
      <c r="K9179" t="str" cm="1">
        <f t="array" ref="K9179">IFERROR(INDEX(tblClientes[Cliente],INT($J9179/ROWS(tblConsorcios[Produto]))+1),"")</f>
        <v/>
      </c>
      <c r="L9179" t="str" cm="1">
        <f t="array" ref="L9179">IFERROR(INDEX(tblConsorcios[Produto],MOD($J9179,ROWS(tblConsorcios[Produto]))+1),"")</f>
        <v>Imóvel IE230 – 240m</v>
      </c>
      <c r="M9179" s="20" cm="1">
        <f t="array" ref="M9179">IFERROR(INDEX(tblConsorcios[Valor da Carta (R$)],MOD($J9179,ROWS(tblConsorcios[Produto]))+1),"")</f>
        <v>230000</v>
      </c>
      <c r="N9179" s="2" cm="1">
        <f t="array" ref="N9179">IFERROR(INDEX(tblConsorcios[Prazo (meses)],MOD($J9179,ROWS(tblConsorcios[Produto]))+1),"")</f>
        <v>240</v>
      </c>
      <c r="O9179" s="20" cm="1">
        <f t="array" ref="O9179">IFERROR(INDEX(tblConsorcios[Parcela Mensal (R$)],MOD($J9179,ROWS(tblConsorcios[Produto]))+1),"")</f>
        <v>1234.33</v>
      </c>
      <c r="P9179" s="20" t="str" cm="1">
        <f t="array" ref="P9179">IFERROR(INDEX(tblClientes[Dividendo Mensal (R$)],INT($J9179/ROWS(tblConsorcios[Produto]))+1),"")</f>
        <v/>
      </c>
      <c r="Q9179" s="20" t="str">
        <f t="shared" si="430"/>
        <v/>
      </c>
      <c r="R9179">
        <f t="shared" si="431"/>
        <v>0</v>
      </c>
    </row>
    <row r="9180" spans="10:18" x14ac:dyDescent="0.2">
      <c r="J9180">
        <f t="shared" si="429"/>
        <v>9178</v>
      </c>
      <c r="K9180" t="str" cm="1">
        <f t="array" ref="K9180">IFERROR(INDEX(tblClientes[Cliente],INT($J9180/ROWS(tblConsorcios[Produto]))+1),"")</f>
        <v/>
      </c>
      <c r="L9180" t="str" cm="1">
        <f t="array" ref="L9180">IFERROR(INDEX(tblConsorcios[Produto],MOD($J9180,ROWS(tblConsorcios[Produto]))+1),"")</f>
        <v>Imóvel IE230 – 220m</v>
      </c>
      <c r="M9180" s="20" cm="1">
        <f t="array" ref="M9180">IFERROR(INDEX(tblConsorcios[Valor da Carta (R$)],MOD($J9180,ROWS(tblConsorcios[Produto]))+1),"")</f>
        <v>230000</v>
      </c>
      <c r="N9180" s="2" cm="1">
        <f t="array" ref="N9180">IFERROR(INDEX(tblConsorcios[Prazo (meses)],MOD($J9180,ROWS(tblConsorcios[Produto]))+1),"")</f>
        <v>220</v>
      </c>
      <c r="O9180" s="20" cm="1">
        <f t="array" ref="O9180">IFERROR(INDEX(tblConsorcios[Parcela Mensal (R$)],MOD($J9180,ROWS(tblConsorcios[Produto]))+1),"")</f>
        <v>1336.09</v>
      </c>
      <c r="P9180" s="20" t="str" cm="1">
        <f t="array" ref="P9180">IFERROR(INDEX(tblClientes[Dividendo Mensal (R$)],INT($J9180/ROWS(tblConsorcios[Produto]))+1),"")</f>
        <v/>
      </c>
      <c r="Q9180" s="20" t="str">
        <f t="shared" si="430"/>
        <v/>
      </c>
      <c r="R9180">
        <f t="shared" si="431"/>
        <v>0</v>
      </c>
    </row>
    <row r="9181" spans="10:18" x14ac:dyDescent="0.2">
      <c r="J9181">
        <f t="shared" si="429"/>
        <v>9179</v>
      </c>
      <c r="K9181" t="str" cm="1">
        <f t="array" ref="K9181">IFERROR(INDEX(tblClientes[Cliente],INT($J9181/ROWS(tblConsorcios[Produto]))+1),"")</f>
        <v/>
      </c>
      <c r="L9181" t="str" cm="1">
        <f t="array" ref="L9181">IFERROR(INDEX(tblConsorcios[Produto],MOD($J9181,ROWS(tblConsorcios[Produto]))+1),"")</f>
        <v>Imóvel IE230 – 200m</v>
      </c>
      <c r="M9181" s="20" cm="1">
        <f t="array" ref="M9181">IFERROR(INDEX(tblConsorcios[Valor da Carta (R$)],MOD($J9181,ROWS(tblConsorcios[Produto]))+1),"")</f>
        <v>230000</v>
      </c>
      <c r="N9181" s="2" cm="1">
        <f t="array" ref="N9181">IFERROR(INDEX(tblConsorcios[Prazo (meses)],MOD($J9181,ROWS(tblConsorcios[Produto]))+1),"")</f>
        <v>200</v>
      </c>
      <c r="O9181" s="20" cm="1">
        <f t="array" ref="O9181">IFERROR(INDEX(tblConsorcios[Parcela Mensal (R$)],MOD($J9181,ROWS(tblConsorcios[Produto]))+1),"")</f>
        <v>1458.2</v>
      </c>
      <c r="P9181" s="20" t="str" cm="1">
        <f t="array" ref="P9181">IFERROR(INDEX(tblClientes[Dividendo Mensal (R$)],INT($J9181/ROWS(tblConsorcios[Produto]))+1),"")</f>
        <v/>
      </c>
      <c r="Q9181" s="20" t="str">
        <f t="shared" si="430"/>
        <v/>
      </c>
      <c r="R9181">
        <f t="shared" si="431"/>
        <v>0</v>
      </c>
    </row>
    <row r="9182" spans="10:18" x14ac:dyDescent="0.2">
      <c r="J9182">
        <f t="shared" si="429"/>
        <v>9180</v>
      </c>
      <c r="K9182" t="str" cm="1">
        <f t="array" ref="K9182">IFERROR(INDEX(tblClientes[Cliente],INT($J9182/ROWS(tblConsorcios[Produto]))+1),"")</f>
        <v/>
      </c>
      <c r="L9182" t="str" cm="1">
        <f t="array" ref="L9182">IFERROR(INDEX(tblConsorcios[Produto],MOD($J9182,ROWS(tblConsorcios[Produto]))+1),"")</f>
        <v>Imóvel IE220 – 240m</v>
      </c>
      <c r="M9182" s="20" cm="1">
        <f t="array" ref="M9182">IFERROR(INDEX(tblConsorcios[Valor da Carta (R$)],MOD($J9182,ROWS(tblConsorcios[Produto]))+1),"")</f>
        <v>220000</v>
      </c>
      <c r="N9182" s="2" cm="1">
        <f t="array" ref="N9182">IFERROR(INDEX(tblConsorcios[Prazo (meses)],MOD($J9182,ROWS(tblConsorcios[Produto]))+1),"")</f>
        <v>240</v>
      </c>
      <c r="O9182" s="20" cm="1">
        <f t="array" ref="O9182">IFERROR(INDEX(tblConsorcios[Parcela Mensal (R$)],MOD($J9182,ROWS(tblConsorcios[Produto]))+1),"")</f>
        <v>1180.67</v>
      </c>
      <c r="P9182" s="20" t="str" cm="1">
        <f t="array" ref="P9182">IFERROR(INDEX(tblClientes[Dividendo Mensal (R$)],INT($J9182/ROWS(tblConsorcios[Produto]))+1),"")</f>
        <v/>
      </c>
      <c r="Q9182" s="20" t="str">
        <f t="shared" si="430"/>
        <v/>
      </c>
      <c r="R9182">
        <f t="shared" si="431"/>
        <v>0</v>
      </c>
    </row>
    <row r="9183" spans="10:18" x14ac:dyDescent="0.2">
      <c r="J9183">
        <f t="shared" si="429"/>
        <v>9181</v>
      </c>
      <c r="K9183" t="str" cm="1">
        <f t="array" ref="K9183">IFERROR(INDEX(tblClientes[Cliente],INT($J9183/ROWS(tblConsorcios[Produto]))+1),"")</f>
        <v/>
      </c>
      <c r="L9183" t="str" cm="1">
        <f t="array" ref="L9183">IFERROR(INDEX(tblConsorcios[Produto],MOD($J9183,ROWS(tblConsorcios[Produto]))+1),"")</f>
        <v>Imóvel IE220 – 220m</v>
      </c>
      <c r="M9183" s="20" cm="1">
        <f t="array" ref="M9183">IFERROR(INDEX(tblConsorcios[Valor da Carta (R$)],MOD($J9183,ROWS(tblConsorcios[Produto]))+1),"")</f>
        <v>220000</v>
      </c>
      <c r="N9183" s="2" cm="1">
        <f t="array" ref="N9183">IFERROR(INDEX(tblConsorcios[Prazo (meses)],MOD($J9183,ROWS(tblConsorcios[Produto]))+1),"")</f>
        <v>220</v>
      </c>
      <c r="O9183" s="20" cm="1">
        <f t="array" ref="O9183">IFERROR(INDEX(tblConsorcios[Parcela Mensal (R$)],MOD($J9183,ROWS(tblConsorcios[Produto]))+1),"")</f>
        <v>1278</v>
      </c>
      <c r="P9183" s="20" t="str" cm="1">
        <f t="array" ref="P9183">IFERROR(INDEX(tblClientes[Dividendo Mensal (R$)],INT($J9183/ROWS(tblConsorcios[Produto]))+1),"")</f>
        <v/>
      </c>
      <c r="Q9183" s="20" t="str">
        <f t="shared" si="430"/>
        <v/>
      </c>
      <c r="R9183">
        <f t="shared" si="431"/>
        <v>0</v>
      </c>
    </row>
    <row r="9184" spans="10:18" x14ac:dyDescent="0.2">
      <c r="J9184">
        <f t="shared" si="429"/>
        <v>9182</v>
      </c>
      <c r="K9184" t="str" cm="1">
        <f t="array" ref="K9184">IFERROR(INDEX(tblClientes[Cliente],INT($J9184/ROWS(tblConsorcios[Produto]))+1),"")</f>
        <v/>
      </c>
      <c r="L9184" t="str" cm="1">
        <f t="array" ref="L9184">IFERROR(INDEX(tblConsorcios[Produto],MOD($J9184,ROWS(tblConsorcios[Produto]))+1),"")</f>
        <v>Imóvel IE220 – 200m</v>
      </c>
      <c r="M9184" s="20" cm="1">
        <f t="array" ref="M9184">IFERROR(INDEX(tblConsorcios[Valor da Carta (R$)],MOD($J9184,ROWS(tblConsorcios[Produto]))+1),"")</f>
        <v>220000</v>
      </c>
      <c r="N9184" s="2" cm="1">
        <f t="array" ref="N9184">IFERROR(INDEX(tblConsorcios[Prazo (meses)],MOD($J9184,ROWS(tblConsorcios[Produto]))+1),"")</f>
        <v>200</v>
      </c>
      <c r="O9184" s="20" cm="1">
        <f t="array" ref="O9184">IFERROR(INDEX(tblConsorcios[Parcela Mensal (R$)],MOD($J9184,ROWS(tblConsorcios[Produto]))+1),"")</f>
        <v>1394.8</v>
      </c>
      <c r="P9184" s="20" t="str" cm="1">
        <f t="array" ref="P9184">IFERROR(INDEX(tblClientes[Dividendo Mensal (R$)],INT($J9184/ROWS(tblConsorcios[Produto]))+1),"")</f>
        <v/>
      </c>
      <c r="Q9184" s="20" t="str">
        <f t="shared" si="430"/>
        <v/>
      </c>
      <c r="R9184">
        <f t="shared" si="431"/>
        <v>0</v>
      </c>
    </row>
    <row r="9185" spans="10:18" x14ac:dyDescent="0.2">
      <c r="J9185">
        <f t="shared" si="429"/>
        <v>9183</v>
      </c>
      <c r="K9185" t="str" cm="1">
        <f t="array" ref="K9185">IFERROR(INDEX(tblClientes[Cliente],INT($J9185/ROWS(tblConsorcios[Produto]))+1),"")</f>
        <v/>
      </c>
      <c r="L9185" t="str" cm="1">
        <f t="array" ref="L9185">IFERROR(INDEX(tblConsorcios[Produto],MOD($J9185,ROWS(tblConsorcios[Produto]))+1),"")</f>
        <v>Imóvel IE200 – 240m</v>
      </c>
      <c r="M9185" s="20" cm="1">
        <f t="array" ref="M9185">IFERROR(INDEX(tblConsorcios[Valor da Carta (R$)],MOD($J9185,ROWS(tblConsorcios[Produto]))+1),"")</f>
        <v>200000</v>
      </c>
      <c r="N9185" s="2" cm="1">
        <f t="array" ref="N9185">IFERROR(INDEX(tblConsorcios[Prazo (meses)],MOD($J9185,ROWS(tblConsorcios[Produto]))+1),"")</f>
        <v>240</v>
      </c>
      <c r="O9185" s="20" cm="1">
        <f t="array" ref="O9185">IFERROR(INDEX(tblConsorcios[Parcela Mensal (R$)],MOD($J9185,ROWS(tblConsorcios[Produto]))+1),"")</f>
        <v>1073.33</v>
      </c>
      <c r="P9185" s="20" t="str" cm="1">
        <f t="array" ref="P9185">IFERROR(INDEX(tblClientes[Dividendo Mensal (R$)],INT($J9185/ROWS(tblConsorcios[Produto]))+1),"")</f>
        <v/>
      </c>
      <c r="Q9185" s="20" t="str">
        <f t="shared" si="430"/>
        <v/>
      </c>
      <c r="R9185">
        <f t="shared" si="431"/>
        <v>0</v>
      </c>
    </row>
    <row r="9186" spans="10:18" x14ac:dyDescent="0.2">
      <c r="J9186">
        <f t="shared" si="429"/>
        <v>9184</v>
      </c>
      <c r="K9186" t="str" cm="1">
        <f t="array" ref="K9186">IFERROR(INDEX(tblClientes[Cliente],INT($J9186/ROWS(tblConsorcios[Produto]))+1),"")</f>
        <v/>
      </c>
      <c r="L9186" t="str" cm="1">
        <f t="array" ref="L9186">IFERROR(INDEX(tblConsorcios[Produto],MOD($J9186,ROWS(tblConsorcios[Produto]))+1),"")</f>
        <v>Imóvel IE200 – 220m</v>
      </c>
      <c r="M9186" s="20" cm="1">
        <f t="array" ref="M9186">IFERROR(INDEX(tblConsorcios[Valor da Carta (R$)],MOD($J9186,ROWS(tblConsorcios[Produto]))+1),"")</f>
        <v>200000</v>
      </c>
      <c r="N9186" s="2" cm="1">
        <f t="array" ref="N9186">IFERROR(INDEX(tblConsorcios[Prazo (meses)],MOD($J9186,ROWS(tblConsorcios[Produto]))+1),"")</f>
        <v>220</v>
      </c>
      <c r="O9186" s="20" cm="1">
        <f t="array" ref="O9186">IFERROR(INDEX(tblConsorcios[Parcela Mensal (R$)],MOD($J9186,ROWS(tblConsorcios[Produto]))+1),"")</f>
        <v>1161.82</v>
      </c>
      <c r="P9186" s="20" t="str" cm="1">
        <f t="array" ref="P9186">IFERROR(INDEX(tblClientes[Dividendo Mensal (R$)],INT($J9186/ROWS(tblConsorcios[Produto]))+1),"")</f>
        <v/>
      </c>
      <c r="Q9186" s="20" t="str">
        <f t="shared" si="430"/>
        <v/>
      </c>
      <c r="R9186">
        <f t="shared" si="431"/>
        <v>0</v>
      </c>
    </row>
    <row r="9187" spans="10:18" x14ac:dyDescent="0.2">
      <c r="J9187">
        <f t="shared" si="429"/>
        <v>9185</v>
      </c>
      <c r="K9187" t="str" cm="1">
        <f t="array" ref="K9187">IFERROR(INDEX(tblClientes[Cliente],INT($J9187/ROWS(tblConsorcios[Produto]))+1),"")</f>
        <v/>
      </c>
      <c r="L9187" t="str" cm="1">
        <f t="array" ref="L9187">IFERROR(INDEX(tblConsorcios[Produto],MOD($J9187,ROWS(tblConsorcios[Produto]))+1),"")</f>
        <v>Imóvel IE200 – 200m</v>
      </c>
      <c r="M9187" s="20" cm="1">
        <f t="array" ref="M9187">IFERROR(INDEX(tblConsorcios[Valor da Carta (R$)],MOD($J9187,ROWS(tblConsorcios[Produto]))+1),"")</f>
        <v>200000</v>
      </c>
      <c r="N9187" s="2" cm="1">
        <f t="array" ref="N9187">IFERROR(INDEX(tblConsorcios[Prazo (meses)],MOD($J9187,ROWS(tblConsorcios[Produto]))+1),"")</f>
        <v>200</v>
      </c>
      <c r="O9187" s="20" cm="1">
        <f t="array" ref="O9187">IFERROR(INDEX(tblConsorcios[Parcela Mensal (R$)],MOD($J9187,ROWS(tblConsorcios[Produto]))+1),"")</f>
        <v>1268</v>
      </c>
      <c r="P9187" s="20" t="str" cm="1">
        <f t="array" ref="P9187">IFERROR(INDEX(tblClientes[Dividendo Mensal (R$)],INT($J9187/ROWS(tblConsorcios[Produto]))+1),"")</f>
        <v/>
      </c>
      <c r="Q9187" s="20" t="str">
        <f t="shared" si="430"/>
        <v/>
      </c>
      <c r="R9187">
        <f t="shared" si="431"/>
        <v>0</v>
      </c>
    </row>
    <row r="9188" spans="10:18" x14ac:dyDescent="0.2">
      <c r="J9188">
        <f t="shared" si="429"/>
        <v>9186</v>
      </c>
      <c r="K9188" t="str" cm="1">
        <f t="array" ref="K9188">IFERROR(INDEX(tblClientes[Cliente],INT($J9188/ROWS(tblConsorcios[Produto]))+1),"")</f>
        <v/>
      </c>
      <c r="L9188" t="str" cm="1">
        <f t="array" ref="L9188">IFERROR(INDEX(tblConsorcios[Produto],MOD($J9188,ROWS(tblConsorcios[Produto]))+1),"")</f>
        <v>Imóvel IE150 – 240m</v>
      </c>
      <c r="M9188" s="20" cm="1">
        <f t="array" ref="M9188">IFERROR(INDEX(tblConsorcios[Valor da Carta (R$)],MOD($J9188,ROWS(tblConsorcios[Produto]))+1),"")</f>
        <v>150000</v>
      </c>
      <c r="N9188" s="2" cm="1">
        <f t="array" ref="N9188">IFERROR(INDEX(tblConsorcios[Prazo (meses)],MOD($J9188,ROWS(tblConsorcios[Produto]))+1),"")</f>
        <v>240</v>
      </c>
      <c r="O9188" s="20" cm="1">
        <f t="array" ref="O9188">IFERROR(INDEX(tblConsorcios[Parcela Mensal (R$)],MOD($J9188,ROWS(tblConsorcios[Produto]))+1),"")</f>
        <v>805</v>
      </c>
      <c r="P9188" s="20" t="str" cm="1">
        <f t="array" ref="P9188">IFERROR(INDEX(tblClientes[Dividendo Mensal (R$)],INT($J9188/ROWS(tblConsorcios[Produto]))+1),"")</f>
        <v/>
      </c>
      <c r="Q9188" s="20" t="str">
        <f t="shared" si="430"/>
        <v/>
      </c>
      <c r="R9188">
        <f t="shared" si="431"/>
        <v>0</v>
      </c>
    </row>
    <row r="9189" spans="10:18" x14ac:dyDescent="0.2">
      <c r="J9189">
        <f t="shared" si="429"/>
        <v>9187</v>
      </c>
      <c r="K9189" t="str" cm="1">
        <f t="array" ref="K9189">IFERROR(INDEX(tblClientes[Cliente],INT($J9189/ROWS(tblConsorcios[Produto]))+1),"")</f>
        <v/>
      </c>
      <c r="L9189" t="str" cm="1">
        <f t="array" ref="L9189">IFERROR(INDEX(tblConsorcios[Produto],MOD($J9189,ROWS(tblConsorcios[Produto]))+1),"")</f>
        <v>Imóvel IE150 – 220m</v>
      </c>
      <c r="M9189" s="20" cm="1">
        <f t="array" ref="M9189">IFERROR(INDEX(tblConsorcios[Valor da Carta (R$)],MOD($J9189,ROWS(tblConsorcios[Produto]))+1),"")</f>
        <v>150000</v>
      </c>
      <c r="N9189" s="2" cm="1">
        <f t="array" ref="N9189">IFERROR(INDEX(tblConsorcios[Prazo (meses)],MOD($J9189,ROWS(tblConsorcios[Produto]))+1),"")</f>
        <v>220</v>
      </c>
      <c r="O9189" s="20" cm="1">
        <f t="array" ref="O9189">IFERROR(INDEX(tblConsorcios[Parcela Mensal (R$)],MOD($J9189,ROWS(tblConsorcios[Produto]))+1),"")</f>
        <v>871.36</v>
      </c>
      <c r="P9189" s="20" t="str" cm="1">
        <f t="array" ref="P9189">IFERROR(INDEX(tblClientes[Dividendo Mensal (R$)],INT($J9189/ROWS(tblConsorcios[Produto]))+1),"")</f>
        <v/>
      </c>
      <c r="Q9189" s="20" t="str">
        <f t="shared" si="430"/>
        <v/>
      </c>
      <c r="R9189">
        <f t="shared" si="431"/>
        <v>0</v>
      </c>
    </row>
    <row r="9190" spans="10:18" x14ac:dyDescent="0.2">
      <c r="J9190">
        <f t="shared" si="429"/>
        <v>9188</v>
      </c>
      <c r="K9190" t="str" cm="1">
        <f t="array" ref="K9190">IFERROR(INDEX(tblClientes[Cliente],INT($J9190/ROWS(tblConsorcios[Produto]))+1),"")</f>
        <v/>
      </c>
      <c r="L9190" t="str" cm="1">
        <f t="array" ref="L9190">IFERROR(INDEX(tblConsorcios[Produto],MOD($J9190,ROWS(tblConsorcios[Produto]))+1),"")</f>
        <v>Imóvel IE150 – 200m</v>
      </c>
      <c r="M9190" s="20" cm="1">
        <f t="array" ref="M9190">IFERROR(INDEX(tblConsorcios[Valor da Carta (R$)],MOD($J9190,ROWS(tblConsorcios[Produto]))+1),"")</f>
        <v>150000</v>
      </c>
      <c r="N9190" s="2" cm="1">
        <f t="array" ref="N9190">IFERROR(INDEX(tblConsorcios[Prazo (meses)],MOD($J9190,ROWS(tblConsorcios[Produto]))+1),"")</f>
        <v>200</v>
      </c>
      <c r="O9190" s="20" cm="1">
        <f t="array" ref="O9190">IFERROR(INDEX(tblConsorcios[Parcela Mensal (R$)],MOD($J9190,ROWS(tblConsorcios[Produto]))+1),"")</f>
        <v>951</v>
      </c>
      <c r="P9190" s="20" t="str" cm="1">
        <f t="array" ref="P9190">IFERROR(INDEX(tblClientes[Dividendo Mensal (R$)],INT($J9190/ROWS(tblConsorcios[Produto]))+1),"")</f>
        <v/>
      </c>
      <c r="Q9190" s="20" t="str">
        <f t="shared" si="430"/>
        <v/>
      </c>
      <c r="R9190">
        <f t="shared" si="431"/>
        <v>0</v>
      </c>
    </row>
    <row r="9191" spans="10:18" x14ac:dyDescent="0.2">
      <c r="J9191">
        <f t="shared" si="429"/>
        <v>9189</v>
      </c>
      <c r="K9191" t="str" cm="1">
        <f t="array" ref="K9191">IFERROR(INDEX(tblClientes[Cliente],INT($J9191/ROWS(tblConsorcios[Produto]))+1),"")</f>
        <v/>
      </c>
      <c r="L9191" t="str" cm="1">
        <f t="array" ref="L9191">IFERROR(INDEX(tblConsorcios[Produto],MOD($J9191,ROWS(tblConsorcios[Produto]))+1),"")</f>
        <v>Imóvel IE140 – 240m</v>
      </c>
      <c r="M9191" s="20" cm="1">
        <f t="array" ref="M9191">IFERROR(INDEX(tblConsorcios[Valor da Carta (R$)],MOD($J9191,ROWS(tblConsorcios[Produto]))+1),"")</f>
        <v>140000</v>
      </c>
      <c r="N9191" s="2" cm="1">
        <f t="array" ref="N9191">IFERROR(INDEX(tblConsorcios[Prazo (meses)],MOD($J9191,ROWS(tblConsorcios[Produto]))+1),"")</f>
        <v>240</v>
      </c>
      <c r="O9191" s="20" cm="1">
        <f t="array" ref="O9191">IFERROR(INDEX(tblConsorcios[Parcela Mensal (R$)],MOD($J9191,ROWS(tblConsorcios[Produto]))+1),"")</f>
        <v>751.33</v>
      </c>
      <c r="P9191" s="20" t="str" cm="1">
        <f t="array" ref="P9191">IFERROR(INDEX(tblClientes[Dividendo Mensal (R$)],INT($J9191/ROWS(tblConsorcios[Produto]))+1),"")</f>
        <v/>
      </c>
      <c r="Q9191" s="20" t="str">
        <f t="shared" si="430"/>
        <v/>
      </c>
      <c r="R9191">
        <f t="shared" si="431"/>
        <v>0</v>
      </c>
    </row>
    <row r="9192" spans="10:18" x14ac:dyDescent="0.2">
      <c r="J9192">
        <f t="shared" si="429"/>
        <v>9190</v>
      </c>
      <c r="K9192" t="str" cm="1">
        <f t="array" ref="K9192">IFERROR(INDEX(tblClientes[Cliente],INT($J9192/ROWS(tblConsorcios[Produto]))+1),"")</f>
        <v/>
      </c>
      <c r="L9192" t="str" cm="1">
        <f t="array" ref="L9192">IFERROR(INDEX(tblConsorcios[Produto],MOD($J9192,ROWS(tblConsorcios[Produto]))+1),"")</f>
        <v>Imóvel IE140 – 220m</v>
      </c>
      <c r="M9192" s="20" cm="1">
        <f t="array" ref="M9192">IFERROR(INDEX(tblConsorcios[Valor da Carta (R$)],MOD($J9192,ROWS(tblConsorcios[Produto]))+1),"")</f>
        <v>140000</v>
      </c>
      <c r="N9192" s="2" cm="1">
        <f t="array" ref="N9192">IFERROR(INDEX(tblConsorcios[Prazo (meses)],MOD($J9192,ROWS(tblConsorcios[Produto]))+1),"")</f>
        <v>220</v>
      </c>
      <c r="O9192" s="20" cm="1">
        <f t="array" ref="O9192">IFERROR(INDEX(tblConsorcios[Parcela Mensal (R$)],MOD($J9192,ROWS(tblConsorcios[Produto]))+1),"")</f>
        <v>813.27</v>
      </c>
      <c r="P9192" s="20" t="str" cm="1">
        <f t="array" ref="P9192">IFERROR(INDEX(tblClientes[Dividendo Mensal (R$)],INT($J9192/ROWS(tblConsorcios[Produto]))+1),"")</f>
        <v/>
      </c>
      <c r="Q9192" s="20" t="str">
        <f t="shared" si="430"/>
        <v/>
      </c>
      <c r="R9192">
        <f t="shared" si="431"/>
        <v>0</v>
      </c>
    </row>
    <row r="9193" spans="10:18" x14ac:dyDescent="0.2">
      <c r="J9193">
        <f t="shared" si="429"/>
        <v>9191</v>
      </c>
      <c r="K9193" t="str" cm="1">
        <f t="array" ref="K9193">IFERROR(INDEX(tblClientes[Cliente],INT($J9193/ROWS(tblConsorcios[Produto]))+1),"")</f>
        <v/>
      </c>
      <c r="L9193" t="str" cm="1">
        <f t="array" ref="L9193">IFERROR(INDEX(tblConsorcios[Produto],MOD($J9193,ROWS(tblConsorcios[Produto]))+1),"")</f>
        <v>Imóvel IE140 – 200m</v>
      </c>
      <c r="M9193" s="20" cm="1">
        <f t="array" ref="M9193">IFERROR(INDEX(tblConsorcios[Valor da Carta (R$)],MOD($J9193,ROWS(tblConsorcios[Produto]))+1),"")</f>
        <v>140000</v>
      </c>
      <c r="N9193" s="2" cm="1">
        <f t="array" ref="N9193">IFERROR(INDEX(tblConsorcios[Prazo (meses)],MOD($J9193,ROWS(tblConsorcios[Produto]))+1),"")</f>
        <v>200</v>
      </c>
      <c r="O9193" s="20" cm="1">
        <f t="array" ref="O9193">IFERROR(INDEX(tblConsorcios[Parcela Mensal (R$)],MOD($J9193,ROWS(tblConsorcios[Produto]))+1),"")</f>
        <v>887.6</v>
      </c>
      <c r="P9193" s="20" t="str" cm="1">
        <f t="array" ref="P9193">IFERROR(INDEX(tblClientes[Dividendo Mensal (R$)],INT($J9193/ROWS(tblConsorcios[Produto]))+1),"")</f>
        <v/>
      </c>
      <c r="Q9193" s="20" t="str">
        <f t="shared" si="430"/>
        <v/>
      </c>
      <c r="R9193">
        <f t="shared" si="431"/>
        <v>0</v>
      </c>
    </row>
    <row r="9194" spans="10:18" x14ac:dyDescent="0.2">
      <c r="J9194">
        <f t="shared" si="429"/>
        <v>9192</v>
      </c>
      <c r="K9194" t="str" cm="1">
        <f t="array" ref="K9194">IFERROR(INDEX(tblClientes[Cliente],INT($J9194/ROWS(tblConsorcios[Produto]))+1),"")</f>
        <v/>
      </c>
      <c r="L9194" t="str" cm="1">
        <f t="array" ref="L9194">IFERROR(INDEX(tblConsorcios[Produto],MOD($J9194,ROWS(tblConsorcios[Produto]))+1),"")</f>
        <v>Imóvel IE130 – 240m</v>
      </c>
      <c r="M9194" s="20" cm="1">
        <f t="array" ref="M9194">IFERROR(INDEX(tblConsorcios[Valor da Carta (R$)],MOD($J9194,ROWS(tblConsorcios[Produto]))+1),"")</f>
        <v>130000</v>
      </c>
      <c r="N9194" s="2" cm="1">
        <f t="array" ref="N9194">IFERROR(INDEX(tblConsorcios[Prazo (meses)],MOD($J9194,ROWS(tblConsorcios[Produto]))+1),"")</f>
        <v>240</v>
      </c>
      <c r="O9194" s="20" cm="1">
        <f t="array" ref="O9194">IFERROR(INDEX(tblConsorcios[Parcela Mensal (R$)],MOD($J9194,ROWS(tblConsorcios[Produto]))+1),"")</f>
        <v>697.67</v>
      </c>
      <c r="P9194" s="20" t="str" cm="1">
        <f t="array" ref="P9194">IFERROR(INDEX(tblClientes[Dividendo Mensal (R$)],INT($J9194/ROWS(tblConsorcios[Produto]))+1),"")</f>
        <v/>
      </c>
      <c r="Q9194" s="20" t="str">
        <f t="shared" si="430"/>
        <v/>
      </c>
      <c r="R9194">
        <f t="shared" si="431"/>
        <v>0</v>
      </c>
    </row>
    <row r="9195" spans="10:18" x14ac:dyDescent="0.2">
      <c r="J9195">
        <f t="shared" si="429"/>
        <v>9193</v>
      </c>
      <c r="K9195" t="str" cm="1">
        <f t="array" ref="K9195">IFERROR(INDEX(tblClientes[Cliente],INT($J9195/ROWS(tblConsorcios[Produto]))+1),"")</f>
        <v/>
      </c>
      <c r="L9195" t="str" cm="1">
        <f t="array" ref="L9195">IFERROR(INDEX(tblConsorcios[Produto],MOD($J9195,ROWS(tblConsorcios[Produto]))+1),"")</f>
        <v>Imóvel IE130 – 220m</v>
      </c>
      <c r="M9195" s="20" cm="1">
        <f t="array" ref="M9195">IFERROR(INDEX(tblConsorcios[Valor da Carta (R$)],MOD($J9195,ROWS(tblConsorcios[Produto]))+1),"")</f>
        <v>130000</v>
      </c>
      <c r="N9195" s="2" cm="1">
        <f t="array" ref="N9195">IFERROR(INDEX(tblConsorcios[Prazo (meses)],MOD($J9195,ROWS(tblConsorcios[Produto]))+1),"")</f>
        <v>220</v>
      </c>
      <c r="O9195" s="20" cm="1">
        <f t="array" ref="O9195">IFERROR(INDEX(tblConsorcios[Parcela Mensal (R$)],MOD($J9195,ROWS(tblConsorcios[Produto]))+1),"")</f>
        <v>755.18</v>
      </c>
      <c r="P9195" s="20" t="str" cm="1">
        <f t="array" ref="P9195">IFERROR(INDEX(tblClientes[Dividendo Mensal (R$)],INT($J9195/ROWS(tblConsorcios[Produto]))+1),"")</f>
        <v/>
      </c>
      <c r="Q9195" s="20" t="str">
        <f t="shared" si="430"/>
        <v/>
      </c>
      <c r="R9195">
        <f t="shared" si="431"/>
        <v>0</v>
      </c>
    </row>
    <row r="9196" spans="10:18" x14ac:dyDescent="0.2">
      <c r="J9196">
        <f t="shared" si="429"/>
        <v>9194</v>
      </c>
      <c r="K9196" t="str" cm="1">
        <f t="array" ref="K9196">IFERROR(INDEX(tblClientes[Cliente],INT($J9196/ROWS(tblConsorcios[Produto]))+1),"")</f>
        <v/>
      </c>
      <c r="L9196" t="str" cm="1">
        <f t="array" ref="L9196">IFERROR(INDEX(tblConsorcios[Produto],MOD($J9196,ROWS(tblConsorcios[Produto]))+1),"")</f>
        <v>Imóvel IE130 – 200m</v>
      </c>
      <c r="M9196" s="20" cm="1">
        <f t="array" ref="M9196">IFERROR(INDEX(tblConsorcios[Valor da Carta (R$)],MOD($J9196,ROWS(tblConsorcios[Produto]))+1),"")</f>
        <v>130000</v>
      </c>
      <c r="N9196" s="2" cm="1">
        <f t="array" ref="N9196">IFERROR(INDEX(tblConsorcios[Prazo (meses)],MOD($J9196,ROWS(tblConsorcios[Produto]))+1),"")</f>
        <v>200</v>
      </c>
      <c r="O9196" s="20" cm="1">
        <f t="array" ref="O9196">IFERROR(INDEX(tblConsorcios[Parcela Mensal (R$)],MOD($J9196,ROWS(tblConsorcios[Produto]))+1),"")</f>
        <v>824.2</v>
      </c>
      <c r="P9196" s="20" t="str" cm="1">
        <f t="array" ref="P9196">IFERROR(INDEX(tblClientes[Dividendo Mensal (R$)],INT($J9196/ROWS(tblConsorcios[Produto]))+1),"")</f>
        <v/>
      </c>
      <c r="Q9196" s="20" t="str">
        <f t="shared" si="430"/>
        <v/>
      </c>
      <c r="R9196">
        <f t="shared" si="431"/>
        <v>0</v>
      </c>
    </row>
    <row r="9197" spans="10:18" x14ac:dyDescent="0.2">
      <c r="J9197">
        <f t="shared" si="429"/>
        <v>9195</v>
      </c>
      <c r="K9197" t="str" cm="1">
        <f t="array" ref="K9197">IFERROR(INDEX(tblClientes[Cliente],INT($J9197/ROWS(tblConsorcios[Produto]))+1),"")</f>
        <v/>
      </c>
      <c r="L9197" t="str" cm="1">
        <f t="array" ref="L9197">IFERROR(INDEX(tblConsorcios[Produto],MOD($J9197,ROWS(tblConsorcios[Produto]))+1),"")</f>
        <v>Imóvel IE120 – 240m</v>
      </c>
      <c r="M9197" s="20" cm="1">
        <f t="array" ref="M9197">IFERROR(INDEX(tblConsorcios[Valor da Carta (R$)],MOD($J9197,ROWS(tblConsorcios[Produto]))+1),"")</f>
        <v>120000</v>
      </c>
      <c r="N9197" s="2" cm="1">
        <f t="array" ref="N9197">IFERROR(INDEX(tblConsorcios[Prazo (meses)],MOD($J9197,ROWS(tblConsorcios[Produto]))+1),"")</f>
        <v>240</v>
      </c>
      <c r="O9197" s="20" cm="1">
        <f t="array" ref="O9197">IFERROR(INDEX(tblConsorcios[Parcela Mensal (R$)],MOD($J9197,ROWS(tblConsorcios[Produto]))+1),"")</f>
        <v>644</v>
      </c>
      <c r="P9197" s="20" t="str" cm="1">
        <f t="array" ref="P9197">IFERROR(INDEX(tblClientes[Dividendo Mensal (R$)],INT($J9197/ROWS(tblConsorcios[Produto]))+1),"")</f>
        <v/>
      </c>
      <c r="Q9197" s="20" t="str">
        <f t="shared" si="430"/>
        <v/>
      </c>
      <c r="R9197">
        <f t="shared" si="431"/>
        <v>0</v>
      </c>
    </row>
    <row r="9198" spans="10:18" x14ac:dyDescent="0.2">
      <c r="J9198">
        <f t="shared" si="429"/>
        <v>9196</v>
      </c>
      <c r="K9198" t="str" cm="1">
        <f t="array" ref="K9198">IFERROR(INDEX(tblClientes[Cliente],INT($J9198/ROWS(tblConsorcios[Produto]))+1),"")</f>
        <v/>
      </c>
      <c r="L9198" t="str" cm="1">
        <f t="array" ref="L9198">IFERROR(INDEX(tblConsorcios[Produto],MOD($J9198,ROWS(tblConsorcios[Produto]))+1),"")</f>
        <v>Imóvel IE120 – 220m</v>
      </c>
      <c r="M9198" s="20" cm="1">
        <f t="array" ref="M9198">IFERROR(INDEX(tblConsorcios[Valor da Carta (R$)],MOD($J9198,ROWS(tblConsorcios[Produto]))+1),"")</f>
        <v>120000</v>
      </c>
      <c r="N9198" s="2" cm="1">
        <f t="array" ref="N9198">IFERROR(INDEX(tblConsorcios[Prazo (meses)],MOD($J9198,ROWS(tblConsorcios[Produto]))+1),"")</f>
        <v>220</v>
      </c>
      <c r="O9198" s="20" cm="1">
        <f t="array" ref="O9198">IFERROR(INDEX(tblConsorcios[Parcela Mensal (R$)],MOD($J9198,ROWS(tblConsorcios[Produto]))+1),"")</f>
        <v>697.09</v>
      </c>
      <c r="P9198" s="20" t="str" cm="1">
        <f t="array" ref="P9198">IFERROR(INDEX(tblClientes[Dividendo Mensal (R$)],INT($J9198/ROWS(tblConsorcios[Produto]))+1),"")</f>
        <v/>
      </c>
      <c r="Q9198" s="20" t="str">
        <f t="shared" si="430"/>
        <v/>
      </c>
      <c r="R9198">
        <f t="shared" si="431"/>
        <v>0</v>
      </c>
    </row>
    <row r="9199" spans="10:18" x14ac:dyDescent="0.2">
      <c r="J9199">
        <f t="shared" si="429"/>
        <v>9197</v>
      </c>
      <c r="K9199" t="str" cm="1">
        <f t="array" ref="K9199">IFERROR(INDEX(tblClientes[Cliente],INT($J9199/ROWS(tblConsorcios[Produto]))+1),"")</f>
        <v/>
      </c>
      <c r="L9199" t="str" cm="1">
        <f t="array" ref="L9199">IFERROR(INDEX(tblConsorcios[Produto],MOD($J9199,ROWS(tblConsorcios[Produto]))+1),"")</f>
        <v>Imóvel IE120 – 200m</v>
      </c>
      <c r="M9199" s="20" cm="1">
        <f t="array" ref="M9199">IFERROR(INDEX(tblConsorcios[Valor da Carta (R$)],MOD($J9199,ROWS(tblConsorcios[Produto]))+1),"")</f>
        <v>120000</v>
      </c>
      <c r="N9199" s="2" cm="1">
        <f t="array" ref="N9199">IFERROR(INDEX(tblConsorcios[Prazo (meses)],MOD($J9199,ROWS(tblConsorcios[Produto]))+1),"")</f>
        <v>200</v>
      </c>
      <c r="O9199" s="20" cm="1">
        <f t="array" ref="O9199">IFERROR(INDEX(tblConsorcios[Parcela Mensal (R$)],MOD($J9199,ROWS(tblConsorcios[Produto]))+1),"")</f>
        <v>760.8</v>
      </c>
      <c r="P9199" s="20" t="str" cm="1">
        <f t="array" ref="P9199">IFERROR(INDEX(tblClientes[Dividendo Mensal (R$)],INT($J9199/ROWS(tblConsorcios[Produto]))+1),"")</f>
        <v/>
      </c>
      <c r="Q9199" s="20" t="str">
        <f t="shared" si="430"/>
        <v/>
      </c>
      <c r="R9199">
        <f t="shared" si="431"/>
        <v>0</v>
      </c>
    </row>
    <row r="9200" spans="10:18" x14ac:dyDescent="0.2">
      <c r="J9200">
        <f t="shared" si="429"/>
        <v>9198</v>
      </c>
      <c r="K9200" t="str" cm="1">
        <f t="array" ref="K9200">IFERROR(INDEX(tblClientes[Cliente],INT($J9200/ROWS(tblConsorcios[Produto]))+1),"")</f>
        <v/>
      </c>
      <c r="L9200" t="str" cm="1">
        <f t="array" ref="L9200">IFERROR(INDEX(tblConsorcios[Produto],MOD($J9200,ROWS(tblConsorcios[Produto]))+1),"")</f>
        <v>Imóvel IE600 – 240m</v>
      </c>
      <c r="M9200" s="20" cm="1">
        <f t="array" ref="M9200">IFERROR(INDEX(tblConsorcios[Valor da Carta (R$)],MOD($J9200,ROWS(tblConsorcios[Produto]))+1),"")</f>
        <v>600000</v>
      </c>
      <c r="N9200" s="2" cm="1">
        <f t="array" ref="N9200">IFERROR(INDEX(tblConsorcios[Prazo (meses)],MOD($J9200,ROWS(tblConsorcios[Produto]))+1),"")</f>
        <v>240</v>
      </c>
      <c r="O9200" s="20" cm="1">
        <f t="array" ref="O9200">IFERROR(INDEX(tblConsorcios[Parcela Mensal (R$)],MOD($J9200,ROWS(tblConsorcios[Produto]))+1),"")</f>
        <v>3220</v>
      </c>
      <c r="P9200" s="20" t="str" cm="1">
        <f t="array" ref="P9200">IFERROR(INDEX(tblClientes[Dividendo Mensal (R$)],INT($J9200/ROWS(tblConsorcios[Produto]))+1),"")</f>
        <v/>
      </c>
      <c r="Q9200" s="20" t="str">
        <f t="shared" si="430"/>
        <v/>
      </c>
      <c r="R9200">
        <f t="shared" si="431"/>
        <v>0</v>
      </c>
    </row>
    <row r="9201" spans="10:18" x14ac:dyDescent="0.2">
      <c r="J9201">
        <f t="shared" si="429"/>
        <v>9199</v>
      </c>
      <c r="K9201" t="str" cm="1">
        <f t="array" ref="K9201">IFERROR(INDEX(tblClientes[Cliente],INT($J9201/ROWS(tblConsorcios[Produto]))+1),"")</f>
        <v/>
      </c>
      <c r="L9201" t="str" cm="1">
        <f t="array" ref="L9201">IFERROR(INDEX(tblConsorcios[Produto],MOD($J9201,ROWS(tblConsorcios[Produto]))+1),"")</f>
        <v>Imóvel IE600 – 220m</v>
      </c>
      <c r="M9201" s="20" cm="1">
        <f t="array" ref="M9201">IFERROR(INDEX(tblConsorcios[Valor da Carta (R$)],MOD($J9201,ROWS(tblConsorcios[Produto]))+1),"")</f>
        <v>600000</v>
      </c>
      <c r="N9201" s="2" cm="1">
        <f t="array" ref="N9201">IFERROR(INDEX(tblConsorcios[Prazo (meses)],MOD($J9201,ROWS(tblConsorcios[Produto]))+1),"")</f>
        <v>220</v>
      </c>
      <c r="O9201" s="20" cm="1">
        <f t="array" ref="O9201">IFERROR(INDEX(tblConsorcios[Parcela Mensal (R$)],MOD($J9201,ROWS(tblConsorcios[Produto]))+1),"")</f>
        <v>3485.45</v>
      </c>
      <c r="P9201" s="20" t="str" cm="1">
        <f t="array" ref="P9201">IFERROR(INDEX(tblClientes[Dividendo Mensal (R$)],INT($J9201/ROWS(tblConsorcios[Produto]))+1),"")</f>
        <v/>
      </c>
      <c r="Q9201" s="20" t="str">
        <f t="shared" si="430"/>
        <v/>
      </c>
      <c r="R9201">
        <f t="shared" si="431"/>
        <v>0</v>
      </c>
    </row>
    <row r="9202" spans="10:18" x14ac:dyDescent="0.2">
      <c r="J9202">
        <f t="shared" si="429"/>
        <v>9200</v>
      </c>
      <c r="K9202" t="str" cm="1">
        <f t="array" ref="K9202">IFERROR(INDEX(tblClientes[Cliente],INT($J9202/ROWS(tblConsorcios[Produto]))+1),"")</f>
        <v/>
      </c>
      <c r="L9202" t="str" cm="1">
        <f t="array" ref="L9202">IFERROR(INDEX(tblConsorcios[Produto],MOD($J9202,ROWS(tblConsorcios[Produto]))+1),"")</f>
        <v>Imóvel IE600 – 200m</v>
      </c>
      <c r="M9202" s="20" cm="1">
        <f t="array" ref="M9202">IFERROR(INDEX(tblConsorcios[Valor da Carta (R$)],MOD($J9202,ROWS(tblConsorcios[Produto]))+1),"")</f>
        <v>600000</v>
      </c>
      <c r="N9202" s="2" cm="1">
        <f t="array" ref="N9202">IFERROR(INDEX(tblConsorcios[Prazo (meses)],MOD($J9202,ROWS(tblConsorcios[Produto]))+1),"")</f>
        <v>200</v>
      </c>
      <c r="O9202" s="20" cm="1">
        <f t="array" ref="O9202">IFERROR(INDEX(tblConsorcios[Parcela Mensal (R$)],MOD($J9202,ROWS(tblConsorcios[Produto]))+1),"")</f>
        <v>3804</v>
      </c>
      <c r="P9202" s="20" t="str" cm="1">
        <f t="array" ref="P9202">IFERROR(INDEX(tblClientes[Dividendo Mensal (R$)],INT($J9202/ROWS(tblConsorcios[Produto]))+1),"")</f>
        <v/>
      </c>
      <c r="Q9202" s="20" t="str">
        <f t="shared" si="430"/>
        <v/>
      </c>
      <c r="R9202">
        <f t="shared" si="431"/>
        <v>0</v>
      </c>
    </row>
    <row r="9203" spans="10:18" x14ac:dyDescent="0.2">
      <c r="J9203">
        <f t="shared" si="429"/>
        <v>9201</v>
      </c>
      <c r="K9203" t="str" cm="1">
        <f t="array" ref="K9203">IFERROR(INDEX(tblClientes[Cliente],INT($J9203/ROWS(tblConsorcios[Produto]))+1),"")</f>
        <v/>
      </c>
      <c r="L9203" t="str" cm="1">
        <f t="array" ref="L9203">IFERROR(INDEX(tblConsorcios[Produto],MOD($J9203,ROWS(tblConsorcios[Produto]))+1),"")</f>
        <v>Imóvel IE580 – 240m</v>
      </c>
      <c r="M9203" s="20" cm="1">
        <f t="array" ref="M9203">IFERROR(INDEX(tblConsorcios[Valor da Carta (R$)],MOD($J9203,ROWS(tblConsorcios[Produto]))+1),"")</f>
        <v>580000</v>
      </c>
      <c r="N9203" s="2" cm="1">
        <f t="array" ref="N9203">IFERROR(INDEX(tblConsorcios[Prazo (meses)],MOD($J9203,ROWS(tblConsorcios[Produto]))+1),"")</f>
        <v>240</v>
      </c>
      <c r="O9203" s="20" cm="1">
        <f t="array" ref="O9203">IFERROR(INDEX(tblConsorcios[Parcela Mensal (R$)],MOD($J9203,ROWS(tblConsorcios[Produto]))+1),"")</f>
        <v>3112.67</v>
      </c>
      <c r="P9203" s="20" t="str" cm="1">
        <f t="array" ref="P9203">IFERROR(INDEX(tblClientes[Dividendo Mensal (R$)],INT($J9203/ROWS(tblConsorcios[Produto]))+1),"")</f>
        <v/>
      </c>
      <c r="Q9203" s="20" t="str">
        <f t="shared" si="430"/>
        <v/>
      </c>
      <c r="R9203">
        <f t="shared" si="431"/>
        <v>0</v>
      </c>
    </row>
    <row r="9204" spans="10:18" x14ac:dyDescent="0.2">
      <c r="J9204">
        <f t="shared" si="429"/>
        <v>9202</v>
      </c>
      <c r="K9204" t="str" cm="1">
        <f t="array" ref="K9204">IFERROR(INDEX(tblClientes[Cliente],INT($J9204/ROWS(tblConsorcios[Produto]))+1),"")</f>
        <v/>
      </c>
      <c r="L9204" t="str" cm="1">
        <f t="array" ref="L9204">IFERROR(INDEX(tblConsorcios[Produto],MOD($J9204,ROWS(tblConsorcios[Produto]))+1),"")</f>
        <v>Imóvel IE580 – 220m</v>
      </c>
      <c r="M9204" s="20" cm="1">
        <f t="array" ref="M9204">IFERROR(INDEX(tblConsorcios[Valor da Carta (R$)],MOD($J9204,ROWS(tblConsorcios[Produto]))+1),"")</f>
        <v>580000</v>
      </c>
      <c r="N9204" s="2" cm="1">
        <f t="array" ref="N9204">IFERROR(INDEX(tblConsorcios[Prazo (meses)],MOD($J9204,ROWS(tblConsorcios[Produto]))+1),"")</f>
        <v>220</v>
      </c>
      <c r="O9204" s="20" cm="1">
        <f t="array" ref="O9204">IFERROR(INDEX(tblConsorcios[Parcela Mensal (R$)],MOD($J9204,ROWS(tblConsorcios[Produto]))+1),"")</f>
        <v>3369.27</v>
      </c>
      <c r="P9204" s="20" t="str" cm="1">
        <f t="array" ref="P9204">IFERROR(INDEX(tblClientes[Dividendo Mensal (R$)],INT($J9204/ROWS(tblConsorcios[Produto]))+1),"")</f>
        <v/>
      </c>
      <c r="Q9204" s="20" t="str">
        <f t="shared" si="430"/>
        <v/>
      </c>
      <c r="R9204">
        <f t="shared" si="431"/>
        <v>0</v>
      </c>
    </row>
    <row r="9205" spans="10:18" x14ac:dyDescent="0.2">
      <c r="J9205">
        <f t="shared" si="429"/>
        <v>9203</v>
      </c>
      <c r="K9205" t="str" cm="1">
        <f t="array" ref="K9205">IFERROR(INDEX(tblClientes[Cliente],INT($J9205/ROWS(tblConsorcios[Produto]))+1),"")</f>
        <v/>
      </c>
      <c r="L9205" t="str" cm="1">
        <f t="array" ref="L9205">IFERROR(INDEX(tblConsorcios[Produto],MOD($J9205,ROWS(tblConsorcios[Produto]))+1),"")</f>
        <v>Imóvel IE580 – 200m</v>
      </c>
      <c r="M9205" s="20" cm="1">
        <f t="array" ref="M9205">IFERROR(INDEX(tblConsorcios[Valor da Carta (R$)],MOD($J9205,ROWS(tblConsorcios[Produto]))+1),"")</f>
        <v>580000</v>
      </c>
      <c r="N9205" s="2" cm="1">
        <f t="array" ref="N9205">IFERROR(INDEX(tblConsorcios[Prazo (meses)],MOD($J9205,ROWS(tblConsorcios[Produto]))+1),"")</f>
        <v>200</v>
      </c>
      <c r="O9205" s="20" cm="1">
        <f t="array" ref="O9205">IFERROR(INDEX(tblConsorcios[Parcela Mensal (R$)],MOD($J9205,ROWS(tblConsorcios[Produto]))+1),"")</f>
        <v>3677.2</v>
      </c>
      <c r="P9205" s="20" t="str" cm="1">
        <f t="array" ref="P9205">IFERROR(INDEX(tblClientes[Dividendo Mensal (R$)],INT($J9205/ROWS(tblConsorcios[Produto]))+1),"")</f>
        <v/>
      </c>
      <c r="Q9205" s="20" t="str">
        <f t="shared" si="430"/>
        <v/>
      </c>
      <c r="R9205">
        <f t="shared" si="431"/>
        <v>0</v>
      </c>
    </row>
    <row r="9206" spans="10:18" x14ac:dyDescent="0.2">
      <c r="J9206">
        <f t="shared" si="429"/>
        <v>9204</v>
      </c>
      <c r="K9206" t="str" cm="1">
        <f t="array" ref="K9206">IFERROR(INDEX(tblClientes[Cliente],INT($J9206/ROWS(tblConsorcios[Produto]))+1),"")</f>
        <v/>
      </c>
      <c r="L9206" t="str" cm="1">
        <f t="array" ref="L9206">IFERROR(INDEX(tblConsorcios[Produto],MOD($J9206,ROWS(tblConsorcios[Produto]))+1),"")</f>
        <v>Imóvel IE550 – 240m</v>
      </c>
      <c r="M9206" s="20" cm="1">
        <f t="array" ref="M9206">IFERROR(INDEX(tblConsorcios[Valor da Carta (R$)],MOD($J9206,ROWS(tblConsorcios[Produto]))+1),"")</f>
        <v>550000</v>
      </c>
      <c r="N9206" s="2" cm="1">
        <f t="array" ref="N9206">IFERROR(INDEX(tblConsorcios[Prazo (meses)],MOD($J9206,ROWS(tblConsorcios[Produto]))+1),"")</f>
        <v>240</v>
      </c>
      <c r="O9206" s="20" cm="1">
        <f t="array" ref="O9206">IFERROR(INDEX(tblConsorcios[Parcela Mensal (R$)],MOD($J9206,ROWS(tblConsorcios[Produto]))+1),"")</f>
        <v>2951.67</v>
      </c>
      <c r="P9206" s="20" t="str" cm="1">
        <f t="array" ref="P9206">IFERROR(INDEX(tblClientes[Dividendo Mensal (R$)],INT($J9206/ROWS(tblConsorcios[Produto]))+1),"")</f>
        <v/>
      </c>
      <c r="Q9206" s="20" t="str">
        <f t="shared" si="430"/>
        <v/>
      </c>
      <c r="R9206">
        <f t="shared" si="431"/>
        <v>0</v>
      </c>
    </row>
    <row r="9207" spans="10:18" x14ac:dyDescent="0.2">
      <c r="J9207">
        <f t="shared" si="429"/>
        <v>9205</v>
      </c>
      <c r="K9207" t="str" cm="1">
        <f t="array" ref="K9207">IFERROR(INDEX(tblClientes[Cliente],INT($J9207/ROWS(tblConsorcios[Produto]))+1),"")</f>
        <v/>
      </c>
      <c r="L9207" t="str" cm="1">
        <f t="array" ref="L9207">IFERROR(INDEX(tblConsorcios[Produto],MOD($J9207,ROWS(tblConsorcios[Produto]))+1),"")</f>
        <v>Imóvel IE550 – 220m</v>
      </c>
      <c r="M9207" s="20" cm="1">
        <f t="array" ref="M9207">IFERROR(INDEX(tblConsorcios[Valor da Carta (R$)],MOD($J9207,ROWS(tblConsorcios[Produto]))+1),"")</f>
        <v>550000</v>
      </c>
      <c r="N9207" s="2" cm="1">
        <f t="array" ref="N9207">IFERROR(INDEX(tblConsorcios[Prazo (meses)],MOD($J9207,ROWS(tblConsorcios[Produto]))+1),"")</f>
        <v>220</v>
      </c>
      <c r="O9207" s="20" cm="1">
        <f t="array" ref="O9207">IFERROR(INDEX(tblConsorcios[Parcela Mensal (R$)],MOD($J9207,ROWS(tblConsorcios[Produto]))+1),"")</f>
        <v>3195</v>
      </c>
      <c r="P9207" s="20" t="str" cm="1">
        <f t="array" ref="P9207">IFERROR(INDEX(tblClientes[Dividendo Mensal (R$)],INT($J9207/ROWS(tblConsorcios[Produto]))+1),"")</f>
        <v/>
      </c>
      <c r="Q9207" s="20" t="str">
        <f t="shared" si="430"/>
        <v/>
      </c>
      <c r="R9207">
        <f t="shared" si="431"/>
        <v>0</v>
      </c>
    </row>
    <row r="9208" spans="10:18" x14ac:dyDescent="0.2">
      <c r="J9208">
        <f t="shared" si="429"/>
        <v>9206</v>
      </c>
      <c r="K9208" t="str" cm="1">
        <f t="array" ref="K9208">IFERROR(INDEX(tblClientes[Cliente],INT($J9208/ROWS(tblConsorcios[Produto]))+1),"")</f>
        <v/>
      </c>
      <c r="L9208" t="str" cm="1">
        <f t="array" ref="L9208">IFERROR(INDEX(tblConsorcios[Produto],MOD($J9208,ROWS(tblConsorcios[Produto]))+1),"")</f>
        <v>Imóvel IE550 – 200m</v>
      </c>
      <c r="M9208" s="20" cm="1">
        <f t="array" ref="M9208">IFERROR(INDEX(tblConsorcios[Valor da Carta (R$)],MOD($J9208,ROWS(tblConsorcios[Produto]))+1),"")</f>
        <v>550000</v>
      </c>
      <c r="N9208" s="2" cm="1">
        <f t="array" ref="N9208">IFERROR(INDEX(tblConsorcios[Prazo (meses)],MOD($J9208,ROWS(tblConsorcios[Produto]))+1),"")</f>
        <v>200</v>
      </c>
      <c r="O9208" s="20" cm="1">
        <f t="array" ref="O9208">IFERROR(INDEX(tblConsorcios[Parcela Mensal (R$)],MOD($J9208,ROWS(tblConsorcios[Produto]))+1),"")</f>
        <v>3487</v>
      </c>
      <c r="P9208" s="20" t="str" cm="1">
        <f t="array" ref="P9208">IFERROR(INDEX(tblClientes[Dividendo Mensal (R$)],INT($J9208/ROWS(tblConsorcios[Produto]))+1),"")</f>
        <v/>
      </c>
      <c r="Q9208" s="20" t="str">
        <f t="shared" si="430"/>
        <v/>
      </c>
      <c r="R9208">
        <f t="shared" si="431"/>
        <v>0</v>
      </c>
    </row>
    <row r="9209" spans="10:18" x14ac:dyDescent="0.2">
      <c r="J9209">
        <f t="shared" si="429"/>
        <v>9207</v>
      </c>
      <c r="K9209" t="str" cm="1">
        <f t="array" ref="K9209">IFERROR(INDEX(tblClientes[Cliente],INT($J9209/ROWS(tblConsorcios[Produto]))+1),"")</f>
        <v/>
      </c>
      <c r="L9209" t="str" cm="1">
        <f t="array" ref="L9209">IFERROR(INDEX(tblConsorcios[Produto],MOD($J9209,ROWS(tblConsorcios[Produto]))+1),"")</f>
        <v>Imóvel IE530 – 240m</v>
      </c>
      <c r="M9209" s="20" cm="1">
        <f t="array" ref="M9209">IFERROR(INDEX(tblConsorcios[Valor da Carta (R$)],MOD($J9209,ROWS(tblConsorcios[Produto]))+1),"")</f>
        <v>530000</v>
      </c>
      <c r="N9209" s="2" cm="1">
        <f t="array" ref="N9209">IFERROR(INDEX(tblConsorcios[Prazo (meses)],MOD($J9209,ROWS(tblConsorcios[Produto]))+1),"")</f>
        <v>240</v>
      </c>
      <c r="O9209" s="20" cm="1">
        <f t="array" ref="O9209">IFERROR(INDEX(tblConsorcios[Parcela Mensal (R$)],MOD($J9209,ROWS(tblConsorcios[Produto]))+1),"")</f>
        <v>2844.33</v>
      </c>
      <c r="P9209" s="20" t="str" cm="1">
        <f t="array" ref="P9209">IFERROR(INDEX(tblClientes[Dividendo Mensal (R$)],INT($J9209/ROWS(tblConsorcios[Produto]))+1),"")</f>
        <v/>
      </c>
      <c r="Q9209" s="20" t="str">
        <f t="shared" si="430"/>
        <v/>
      </c>
      <c r="R9209">
        <f t="shared" si="431"/>
        <v>0</v>
      </c>
    </row>
    <row r="9210" spans="10:18" x14ac:dyDescent="0.2">
      <c r="J9210">
        <f t="shared" si="429"/>
        <v>9208</v>
      </c>
      <c r="K9210" t="str" cm="1">
        <f t="array" ref="K9210">IFERROR(INDEX(tblClientes[Cliente],INT($J9210/ROWS(tblConsorcios[Produto]))+1),"")</f>
        <v/>
      </c>
      <c r="L9210" t="str" cm="1">
        <f t="array" ref="L9210">IFERROR(INDEX(tblConsorcios[Produto],MOD($J9210,ROWS(tblConsorcios[Produto]))+1),"")</f>
        <v>Imóvel IE530 – 220m</v>
      </c>
      <c r="M9210" s="20" cm="1">
        <f t="array" ref="M9210">IFERROR(INDEX(tblConsorcios[Valor da Carta (R$)],MOD($J9210,ROWS(tblConsorcios[Produto]))+1),"")</f>
        <v>530000</v>
      </c>
      <c r="N9210" s="2" cm="1">
        <f t="array" ref="N9210">IFERROR(INDEX(tblConsorcios[Prazo (meses)],MOD($J9210,ROWS(tblConsorcios[Produto]))+1),"")</f>
        <v>220</v>
      </c>
      <c r="O9210" s="20" cm="1">
        <f t="array" ref="O9210">IFERROR(INDEX(tblConsorcios[Parcela Mensal (R$)],MOD($J9210,ROWS(tblConsorcios[Produto]))+1),"")</f>
        <v>3078.82</v>
      </c>
      <c r="P9210" s="20" t="str" cm="1">
        <f t="array" ref="P9210">IFERROR(INDEX(tblClientes[Dividendo Mensal (R$)],INT($J9210/ROWS(tblConsorcios[Produto]))+1),"")</f>
        <v/>
      </c>
      <c r="Q9210" s="20" t="str">
        <f t="shared" si="430"/>
        <v/>
      </c>
      <c r="R9210">
        <f t="shared" si="431"/>
        <v>0</v>
      </c>
    </row>
    <row r="9211" spans="10:18" x14ac:dyDescent="0.2">
      <c r="J9211">
        <f t="shared" si="429"/>
        <v>9209</v>
      </c>
      <c r="K9211" t="str" cm="1">
        <f t="array" ref="K9211">IFERROR(INDEX(tblClientes[Cliente],INT($J9211/ROWS(tblConsorcios[Produto]))+1),"")</f>
        <v/>
      </c>
      <c r="L9211" t="str" cm="1">
        <f t="array" ref="L9211">IFERROR(INDEX(tblConsorcios[Produto],MOD($J9211,ROWS(tblConsorcios[Produto]))+1),"")</f>
        <v>Imóvel IE530 – 200m</v>
      </c>
      <c r="M9211" s="20" cm="1">
        <f t="array" ref="M9211">IFERROR(INDEX(tblConsorcios[Valor da Carta (R$)],MOD($J9211,ROWS(tblConsorcios[Produto]))+1),"")</f>
        <v>530000</v>
      </c>
      <c r="N9211" s="2" cm="1">
        <f t="array" ref="N9211">IFERROR(INDEX(tblConsorcios[Prazo (meses)],MOD($J9211,ROWS(tblConsorcios[Produto]))+1),"")</f>
        <v>200</v>
      </c>
      <c r="O9211" s="20" cm="1">
        <f t="array" ref="O9211">IFERROR(INDEX(tblConsorcios[Parcela Mensal (R$)],MOD($J9211,ROWS(tblConsorcios[Produto]))+1),"")</f>
        <v>3360.2</v>
      </c>
      <c r="P9211" s="20" t="str" cm="1">
        <f t="array" ref="P9211">IFERROR(INDEX(tblClientes[Dividendo Mensal (R$)],INT($J9211/ROWS(tblConsorcios[Produto]))+1),"")</f>
        <v/>
      </c>
      <c r="Q9211" s="20" t="str">
        <f t="shared" si="430"/>
        <v/>
      </c>
      <c r="R9211">
        <f t="shared" si="431"/>
        <v>0</v>
      </c>
    </row>
    <row r="9212" spans="10:18" x14ac:dyDescent="0.2">
      <c r="J9212">
        <f t="shared" si="429"/>
        <v>9210</v>
      </c>
      <c r="K9212" t="str" cm="1">
        <f t="array" ref="K9212">IFERROR(INDEX(tblClientes[Cliente],INT($J9212/ROWS(tblConsorcios[Produto]))+1),"")</f>
        <v/>
      </c>
      <c r="L9212" t="str" cm="1">
        <f t="array" ref="L9212">IFERROR(INDEX(tblConsorcios[Produto],MOD($J9212,ROWS(tblConsorcios[Produto]))+1),"")</f>
        <v>Imóvel IE500 – 240m</v>
      </c>
      <c r="M9212" s="20" cm="1">
        <f t="array" ref="M9212">IFERROR(INDEX(tblConsorcios[Valor da Carta (R$)],MOD($J9212,ROWS(tblConsorcios[Produto]))+1),"")</f>
        <v>500000</v>
      </c>
      <c r="N9212" s="2" cm="1">
        <f t="array" ref="N9212">IFERROR(INDEX(tblConsorcios[Prazo (meses)],MOD($J9212,ROWS(tblConsorcios[Produto]))+1),"")</f>
        <v>240</v>
      </c>
      <c r="O9212" s="20" cm="1">
        <f t="array" ref="O9212">IFERROR(INDEX(tblConsorcios[Parcela Mensal (R$)],MOD($J9212,ROWS(tblConsorcios[Produto]))+1),"")</f>
        <v>2683.33</v>
      </c>
      <c r="P9212" s="20" t="str" cm="1">
        <f t="array" ref="P9212">IFERROR(INDEX(tblClientes[Dividendo Mensal (R$)],INT($J9212/ROWS(tblConsorcios[Produto]))+1),"")</f>
        <v/>
      </c>
      <c r="Q9212" s="20" t="str">
        <f t="shared" si="430"/>
        <v/>
      </c>
      <c r="R9212">
        <f t="shared" si="431"/>
        <v>0</v>
      </c>
    </row>
    <row r="9213" spans="10:18" x14ac:dyDescent="0.2">
      <c r="J9213">
        <f t="shared" si="429"/>
        <v>9211</v>
      </c>
      <c r="K9213" t="str" cm="1">
        <f t="array" ref="K9213">IFERROR(INDEX(tblClientes[Cliente],INT($J9213/ROWS(tblConsorcios[Produto]))+1),"")</f>
        <v/>
      </c>
      <c r="L9213" t="str" cm="1">
        <f t="array" ref="L9213">IFERROR(INDEX(tblConsorcios[Produto],MOD($J9213,ROWS(tblConsorcios[Produto]))+1),"")</f>
        <v>Imóvel IE500 – 220m</v>
      </c>
      <c r="M9213" s="20" cm="1">
        <f t="array" ref="M9213">IFERROR(INDEX(tblConsorcios[Valor da Carta (R$)],MOD($J9213,ROWS(tblConsorcios[Produto]))+1),"")</f>
        <v>500000</v>
      </c>
      <c r="N9213" s="2" cm="1">
        <f t="array" ref="N9213">IFERROR(INDEX(tblConsorcios[Prazo (meses)],MOD($J9213,ROWS(tblConsorcios[Produto]))+1),"")</f>
        <v>220</v>
      </c>
      <c r="O9213" s="20" cm="1">
        <f t="array" ref="O9213">IFERROR(INDEX(tblConsorcios[Parcela Mensal (R$)],MOD($J9213,ROWS(tblConsorcios[Produto]))+1),"")</f>
        <v>2904.55</v>
      </c>
      <c r="P9213" s="20" t="str" cm="1">
        <f t="array" ref="P9213">IFERROR(INDEX(tblClientes[Dividendo Mensal (R$)],INT($J9213/ROWS(tblConsorcios[Produto]))+1),"")</f>
        <v/>
      </c>
      <c r="Q9213" s="20" t="str">
        <f t="shared" si="430"/>
        <v/>
      </c>
      <c r="R9213">
        <f t="shared" si="431"/>
        <v>0</v>
      </c>
    </row>
    <row r="9214" spans="10:18" x14ac:dyDescent="0.2">
      <c r="J9214">
        <f t="shared" si="429"/>
        <v>9212</v>
      </c>
      <c r="K9214" t="str" cm="1">
        <f t="array" ref="K9214">IFERROR(INDEX(tblClientes[Cliente],INT($J9214/ROWS(tblConsorcios[Produto]))+1),"")</f>
        <v/>
      </c>
      <c r="L9214" t="str" cm="1">
        <f t="array" ref="L9214">IFERROR(INDEX(tblConsorcios[Produto],MOD($J9214,ROWS(tblConsorcios[Produto]))+1),"")</f>
        <v>Imóvel IE500 – 200m</v>
      </c>
      <c r="M9214" s="20" cm="1">
        <f t="array" ref="M9214">IFERROR(INDEX(tblConsorcios[Valor da Carta (R$)],MOD($J9214,ROWS(tblConsorcios[Produto]))+1),"")</f>
        <v>500000</v>
      </c>
      <c r="N9214" s="2" cm="1">
        <f t="array" ref="N9214">IFERROR(INDEX(tblConsorcios[Prazo (meses)],MOD($J9214,ROWS(tblConsorcios[Produto]))+1),"")</f>
        <v>200</v>
      </c>
      <c r="O9214" s="20" cm="1">
        <f t="array" ref="O9214">IFERROR(INDEX(tblConsorcios[Parcela Mensal (R$)],MOD($J9214,ROWS(tblConsorcios[Produto]))+1),"")</f>
        <v>3170</v>
      </c>
      <c r="P9214" s="20" t="str" cm="1">
        <f t="array" ref="P9214">IFERROR(INDEX(tblClientes[Dividendo Mensal (R$)],INT($J9214/ROWS(tblConsorcios[Produto]))+1),"")</f>
        <v/>
      </c>
      <c r="Q9214" s="20" t="str">
        <f t="shared" si="430"/>
        <v/>
      </c>
      <c r="R9214">
        <f t="shared" si="431"/>
        <v>0</v>
      </c>
    </row>
    <row r="9215" spans="10:18" x14ac:dyDescent="0.2">
      <c r="J9215">
        <f t="shared" si="429"/>
        <v>9213</v>
      </c>
      <c r="K9215" t="str" cm="1">
        <f t="array" ref="K9215">IFERROR(INDEX(tblClientes[Cliente],INT($J9215/ROWS(tblConsorcios[Produto]))+1),"")</f>
        <v/>
      </c>
      <c r="L9215" t="str" cm="1">
        <f t="array" ref="L9215">IFERROR(INDEX(tblConsorcios[Produto],MOD($J9215,ROWS(tblConsorcios[Produto]))+1),"")</f>
        <v>Imóvel IE480 – 240m</v>
      </c>
      <c r="M9215" s="20" cm="1">
        <f t="array" ref="M9215">IFERROR(INDEX(tblConsorcios[Valor da Carta (R$)],MOD($J9215,ROWS(tblConsorcios[Produto]))+1),"")</f>
        <v>480000</v>
      </c>
      <c r="N9215" s="2" cm="1">
        <f t="array" ref="N9215">IFERROR(INDEX(tblConsorcios[Prazo (meses)],MOD($J9215,ROWS(tblConsorcios[Produto]))+1),"")</f>
        <v>240</v>
      </c>
      <c r="O9215" s="20" cm="1">
        <f t="array" ref="O9215">IFERROR(INDEX(tblConsorcios[Parcela Mensal (R$)],MOD($J9215,ROWS(tblConsorcios[Produto]))+1),"")</f>
        <v>2576</v>
      </c>
      <c r="P9215" s="20" t="str" cm="1">
        <f t="array" ref="P9215">IFERROR(INDEX(tblClientes[Dividendo Mensal (R$)],INT($J9215/ROWS(tblConsorcios[Produto]))+1),"")</f>
        <v/>
      </c>
      <c r="Q9215" s="20" t="str">
        <f t="shared" si="430"/>
        <v/>
      </c>
      <c r="R9215">
        <f t="shared" si="431"/>
        <v>0</v>
      </c>
    </row>
    <row r="9216" spans="10:18" x14ac:dyDescent="0.2">
      <c r="J9216">
        <f t="shared" si="429"/>
        <v>9214</v>
      </c>
      <c r="K9216" t="str" cm="1">
        <f t="array" ref="K9216">IFERROR(INDEX(tblClientes[Cliente],INT($J9216/ROWS(tblConsorcios[Produto]))+1),"")</f>
        <v/>
      </c>
      <c r="L9216" t="str" cm="1">
        <f t="array" ref="L9216">IFERROR(INDEX(tblConsorcios[Produto],MOD($J9216,ROWS(tblConsorcios[Produto]))+1),"")</f>
        <v>Imóvel IE480 – 220m</v>
      </c>
      <c r="M9216" s="20" cm="1">
        <f t="array" ref="M9216">IFERROR(INDEX(tblConsorcios[Valor da Carta (R$)],MOD($J9216,ROWS(tblConsorcios[Produto]))+1),"")</f>
        <v>480000</v>
      </c>
      <c r="N9216" s="2" cm="1">
        <f t="array" ref="N9216">IFERROR(INDEX(tblConsorcios[Prazo (meses)],MOD($J9216,ROWS(tblConsorcios[Produto]))+1),"")</f>
        <v>220</v>
      </c>
      <c r="O9216" s="20" cm="1">
        <f t="array" ref="O9216">IFERROR(INDEX(tblConsorcios[Parcela Mensal (R$)],MOD($J9216,ROWS(tblConsorcios[Produto]))+1),"")</f>
        <v>2788.36</v>
      </c>
      <c r="P9216" s="20" t="str" cm="1">
        <f t="array" ref="P9216">IFERROR(INDEX(tblClientes[Dividendo Mensal (R$)],INT($J9216/ROWS(tblConsorcios[Produto]))+1),"")</f>
        <v/>
      </c>
      <c r="Q9216" s="20" t="str">
        <f t="shared" si="430"/>
        <v/>
      </c>
      <c r="R9216">
        <f t="shared" si="431"/>
        <v>0</v>
      </c>
    </row>
    <row r="9217" spans="10:18" x14ac:dyDescent="0.2">
      <c r="J9217">
        <f t="shared" si="429"/>
        <v>9215</v>
      </c>
      <c r="K9217" t="str" cm="1">
        <f t="array" ref="K9217">IFERROR(INDEX(tblClientes[Cliente],INT($J9217/ROWS(tblConsorcios[Produto]))+1),"")</f>
        <v/>
      </c>
      <c r="L9217" t="str" cm="1">
        <f t="array" ref="L9217">IFERROR(INDEX(tblConsorcios[Produto],MOD($J9217,ROWS(tblConsorcios[Produto]))+1),"")</f>
        <v>Imóvel IE480 – 200m</v>
      </c>
      <c r="M9217" s="20" cm="1">
        <f t="array" ref="M9217">IFERROR(INDEX(tblConsorcios[Valor da Carta (R$)],MOD($J9217,ROWS(tblConsorcios[Produto]))+1),"")</f>
        <v>480000</v>
      </c>
      <c r="N9217" s="2" cm="1">
        <f t="array" ref="N9217">IFERROR(INDEX(tblConsorcios[Prazo (meses)],MOD($J9217,ROWS(tblConsorcios[Produto]))+1),"")</f>
        <v>200</v>
      </c>
      <c r="O9217" s="20" cm="1">
        <f t="array" ref="O9217">IFERROR(INDEX(tblConsorcios[Parcela Mensal (R$)],MOD($J9217,ROWS(tblConsorcios[Produto]))+1),"")</f>
        <v>3043.2</v>
      </c>
      <c r="P9217" s="20" t="str" cm="1">
        <f t="array" ref="P9217">IFERROR(INDEX(tblClientes[Dividendo Mensal (R$)],INT($J9217/ROWS(tblConsorcios[Produto]))+1),"")</f>
        <v/>
      </c>
      <c r="Q9217" s="20" t="str">
        <f t="shared" si="430"/>
        <v/>
      </c>
      <c r="R9217">
        <f t="shared" si="431"/>
        <v>0</v>
      </c>
    </row>
    <row r="9218" spans="10:18" x14ac:dyDescent="0.2">
      <c r="J9218">
        <f t="shared" si="429"/>
        <v>9216</v>
      </c>
      <c r="K9218" t="str" cm="1">
        <f t="array" ref="K9218">IFERROR(INDEX(tblClientes[Cliente],INT($J9218/ROWS(tblConsorcios[Produto]))+1),"")</f>
        <v/>
      </c>
      <c r="L9218" t="str" cm="1">
        <f t="array" ref="L9218">IFERROR(INDEX(tblConsorcios[Produto],MOD($J9218,ROWS(tblConsorcios[Produto]))+1),"")</f>
        <v>Imóvel IE450 – 240m</v>
      </c>
      <c r="M9218" s="20" cm="1">
        <f t="array" ref="M9218">IFERROR(INDEX(tblConsorcios[Valor da Carta (R$)],MOD($J9218,ROWS(tblConsorcios[Produto]))+1),"")</f>
        <v>450000</v>
      </c>
      <c r="N9218" s="2" cm="1">
        <f t="array" ref="N9218">IFERROR(INDEX(tblConsorcios[Prazo (meses)],MOD($J9218,ROWS(tblConsorcios[Produto]))+1),"")</f>
        <v>240</v>
      </c>
      <c r="O9218" s="20" cm="1">
        <f t="array" ref="O9218">IFERROR(INDEX(tblConsorcios[Parcela Mensal (R$)],MOD($J9218,ROWS(tblConsorcios[Produto]))+1),"")</f>
        <v>2415</v>
      </c>
      <c r="P9218" s="20" t="str" cm="1">
        <f t="array" ref="P9218">IFERROR(INDEX(tblClientes[Dividendo Mensal (R$)],INT($J9218/ROWS(tblConsorcios[Produto]))+1),"")</f>
        <v/>
      </c>
      <c r="Q9218" s="20" t="str">
        <f t="shared" si="430"/>
        <v/>
      </c>
      <c r="R9218">
        <f t="shared" si="431"/>
        <v>0</v>
      </c>
    </row>
    <row r="9219" spans="10:18" x14ac:dyDescent="0.2">
      <c r="J9219">
        <f t="shared" ref="J9219:J9282" si="432">ROW()-2</f>
        <v>9217</v>
      </c>
      <c r="K9219" t="str" cm="1">
        <f t="array" ref="K9219">IFERROR(INDEX(tblClientes[Cliente],INT($J9219/ROWS(tblConsorcios[Produto]))+1),"")</f>
        <v/>
      </c>
      <c r="L9219" t="str" cm="1">
        <f t="array" ref="L9219">IFERROR(INDEX(tblConsorcios[Produto],MOD($J9219,ROWS(tblConsorcios[Produto]))+1),"")</f>
        <v>Imóvel IE450 – 220m</v>
      </c>
      <c r="M9219" s="20" cm="1">
        <f t="array" ref="M9219">IFERROR(INDEX(tblConsorcios[Valor da Carta (R$)],MOD($J9219,ROWS(tblConsorcios[Produto]))+1),"")</f>
        <v>450000</v>
      </c>
      <c r="N9219" s="2" cm="1">
        <f t="array" ref="N9219">IFERROR(INDEX(tblConsorcios[Prazo (meses)],MOD($J9219,ROWS(tblConsorcios[Produto]))+1),"")</f>
        <v>220</v>
      </c>
      <c r="O9219" s="20" cm="1">
        <f t="array" ref="O9219">IFERROR(INDEX(tblConsorcios[Parcela Mensal (R$)],MOD($J9219,ROWS(tblConsorcios[Produto]))+1),"")</f>
        <v>2614.09</v>
      </c>
      <c r="P9219" s="20" t="str" cm="1">
        <f t="array" ref="P9219">IFERROR(INDEX(tblClientes[Dividendo Mensal (R$)],INT($J9219/ROWS(tblConsorcios[Produto]))+1),"")</f>
        <v/>
      </c>
      <c r="Q9219" s="20" t="str">
        <f t="shared" ref="Q9219:Q9282" si="433">IF(AND(ISNUMBER(O9219),ISNUMBER(P9219)),P9219-O9219,"")</f>
        <v/>
      </c>
      <c r="R9219">
        <f t="shared" ref="R9219:R9282" si="434">IF(AND(ISNUMBER(O9219),ISNUMBER(P9219),O9219&lt;=P9219),1,0)</f>
        <v>0</v>
      </c>
    </row>
    <row r="9220" spans="10:18" x14ac:dyDescent="0.2">
      <c r="J9220">
        <f t="shared" si="432"/>
        <v>9218</v>
      </c>
      <c r="K9220" t="str" cm="1">
        <f t="array" ref="K9220">IFERROR(INDEX(tblClientes[Cliente],INT($J9220/ROWS(tblConsorcios[Produto]))+1),"")</f>
        <v/>
      </c>
      <c r="L9220" t="str" cm="1">
        <f t="array" ref="L9220">IFERROR(INDEX(tblConsorcios[Produto],MOD($J9220,ROWS(tblConsorcios[Produto]))+1),"")</f>
        <v>Imóvel IE450 – 200m</v>
      </c>
      <c r="M9220" s="20" cm="1">
        <f t="array" ref="M9220">IFERROR(INDEX(tblConsorcios[Valor da Carta (R$)],MOD($J9220,ROWS(tblConsorcios[Produto]))+1),"")</f>
        <v>450000</v>
      </c>
      <c r="N9220" s="2" cm="1">
        <f t="array" ref="N9220">IFERROR(INDEX(tblConsorcios[Prazo (meses)],MOD($J9220,ROWS(tblConsorcios[Produto]))+1),"")</f>
        <v>200</v>
      </c>
      <c r="O9220" s="20" cm="1">
        <f t="array" ref="O9220">IFERROR(INDEX(tblConsorcios[Parcela Mensal (R$)],MOD($J9220,ROWS(tblConsorcios[Produto]))+1),"")</f>
        <v>2853</v>
      </c>
      <c r="P9220" s="20" t="str" cm="1">
        <f t="array" ref="P9220">IFERROR(INDEX(tblClientes[Dividendo Mensal (R$)],INT($J9220/ROWS(tblConsorcios[Produto]))+1),"")</f>
        <v/>
      </c>
      <c r="Q9220" s="20" t="str">
        <f t="shared" si="433"/>
        <v/>
      </c>
      <c r="R9220">
        <f t="shared" si="434"/>
        <v>0</v>
      </c>
    </row>
    <row r="9221" spans="10:18" x14ac:dyDescent="0.2">
      <c r="J9221">
        <f t="shared" si="432"/>
        <v>9219</v>
      </c>
      <c r="K9221" t="str" cm="1">
        <f t="array" ref="K9221">IFERROR(INDEX(tblClientes[Cliente],INT($J9221/ROWS(tblConsorcios[Produto]))+1),"")</f>
        <v/>
      </c>
      <c r="L9221" t="str" cm="1">
        <f t="array" ref="L9221">IFERROR(INDEX(tblConsorcios[Produto],MOD($J9221,ROWS(tblConsorcios[Produto]))+1),"")</f>
        <v>Imóvel IE430 – 240m</v>
      </c>
      <c r="M9221" s="20" cm="1">
        <f t="array" ref="M9221">IFERROR(INDEX(tblConsorcios[Valor da Carta (R$)],MOD($J9221,ROWS(tblConsorcios[Produto]))+1),"")</f>
        <v>430000</v>
      </c>
      <c r="N9221" s="2" cm="1">
        <f t="array" ref="N9221">IFERROR(INDEX(tblConsorcios[Prazo (meses)],MOD($J9221,ROWS(tblConsorcios[Produto]))+1),"")</f>
        <v>240</v>
      </c>
      <c r="O9221" s="20" cm="1">
        <f t="array" ref="O9221">IFERROR(INDEX(tblConsorcios[Parcela Mensal (R$)],MOD($J9221,ROWS(tblConsorcios[Produto]))+1),"")</f>
        <v>2307.67</v>
      </c>
      <c r="P9221" s="20" t="str" cm="1">
        <f t="array" ref="P9221">IFERROR(INDEX(tblClientes[Dividendo Mensal (R$)],INT($J9221/ROWS(tblConsorcios[Produto]))+1),"")</f>
        <v/>
      </c>
      <c r="Q9221" s="20" t="str">
        <f t="shared" si="433"/>
        <v/>
      </c>
      <c r="R9221">
        <f t="shared" si="434"/>
        <v>0</v>
      </c>
    </row>
    <row r="9222" spans="10:18" x14ac:dyDescent="0.2">
      <c r="J9222">
        <f t="shared" si="432"/>
        <v>9220</v>
      </c>
      <c r="K9222" t="str" cm="1">
        <f t="array" ref="K9222">IFERROR(INDEX(tblClientes[Cliente],INT($J9222/ROWS(tblConsorcios[Produto]))+1),"")</f>
        <v/>
      </c>
      <c r="L9222" t="str" cm="1">
        <f t="array" ref="L9222">IFERROR(INDEX(tblConsorcios[Produto],MOD($J9222,ROWS(tblConsorcios[Produto]))+1),"")</f>
        <v>Imóvel IE430 – 220m</v>
      </c>
      <c r="M9222" s="20" cm="1">
        <f t="array" ref="M9222">IFERROR(INDEX(tblConsorcios[Valor da Carta (R$)],MOD($J9222,ROWS(tblConsorcios[Produto]))+1),"")</f>
        <v>430000</v>
      </c>
      <c r="N9222" s="2" cm="1">
        <f t="array" ref="N9222">IFERROR(INDEX(tblConsorcios[Prazo (meses)],MOD($J9222,ROWS(tblConsorcios[Produto]))+1),"")</f>
        <v>220</v>
      </c>
      <c r="O9222" s="20" cm="1">
        <f t="array" ref="O9222">IFERROR(INDEX(tblConsorcios[Parcela Mensal (R$)],MOD($J9222,ROWS(tblConsorcios[Produto]))+1),"")</f>
        <v>2497.91</v>
      </c>
      <c r="P9222" s="20" t="str" cm="1">
        <f t="array" ref="P9222">IFERROR(INDEX(tblClientes[Dividendo Mensal (R$)],INT($J9222/ROWS(tblConsorcios[Produto]))+1),"")</f>
        <v/>
      </c>
      <c r="Q9222" s="20" t="str">
        <f t="shared" si="433"/>
        <v/>
      </c>
      <c r="R9222">
        <f t="shared" si="434"/>
        <v>0</v>
      </c>
    </row>
    <row r="9223" spans="10:18" x14ac:dyDescent="0.2">
      <c r="J9223">
        <f t="shared" si="432"/>
        <v>9221</v>
      </c>
      <c r="K9223" t="str" cm="1">
        <f t="array" ref="K9223">IFERROR(INDEX(tblClientes[Cliente],INT($J9223/ROWS(tblConsorcios[Produto]))+1),"")</f>
        <v/>
      </c>
      <c r="L9223" t="str" cm="1">
        <f t="array" ref="L9223">IFERROR(INDEX(tblConsorcios[Produto],MOD($J9223,ROWS(tblConsorcios[Produto]))+1),"")</f>
        <v>Imóvel IE430 – 200m</v>
      </c>
      <c r="M9223" s="20" cm="1">
        <f t="array" ref="M9223">IFERROR(INDEX(tblConsorcios[Valor da Carta (R$)],MOD($J9223,ROWS(tblConsorcios[Produto]))+1),"")</f>
        <v>430000</v>
      </c>
      <c r="N9223" s="2" cm="1">
        <f t="array" ref="N9223">IFERROR(INDEX(tblConsorcios[Prazo (meses)],MOD($J9223,ROWS(tblConsorcios[Produto]))+1),"")</f>
        <v>200</v>
      </c>
      <c r="O9223" s="20" cm="1">
        <f t="array" ref="O9223">IFERROR(INDEX(tblConsorcios[Parcela Mensal (R$)],MOD($J9223,ROWS(tblConsorcios[Produto]))+1),"")</f>
        <v>2726.2</v>
      </c>
      <c r="P9223" s="20" t="str" cm="1">
        <f t="array" ref="P9223">IFERROR(INDEX(tblClientes[Dividendo Mensal (R$)],INT($J9223/ROWS(tblConsorcios[Produto]))+1),"")</f>
        <v/>
      </c>
      <c r="Q9223" s="20" t="str">
        <f t="shared" si="433"/>
        <v/>
      </c>
      <c r="R9223">
        <f t="shared" si="434"/>
        <v>0</v>
      </c>
    </row>
    <row r="9224" spans="10:18" x14ac:dyDescent="0.2">
      <c r="J9224">
        <f t="shared" si="432"/>
        <v>9222</v>
      </c>
      <c r="K9224" t="str" cm="1">
        <f t="array" ref="K9224">IFERROR(INDEX(tblClientes[Cliente],INT($J9224/ROWS(tblConsorcios[Produto]))+1),"")</f>
        <v/>
      </c>
      <c r="L9224" t="str" cm="1">
        <f t="array" ref="L9224">IFERROR(INDEX(tblConsorcios[Produto],MOD($J9224,ROWS(tblConsorcios[Produto]))+1),"")</f>
        <v>Imóvel IE400 – 240m</v>
      </c>
      <c r="M9224" s="20" cm="1">
        <f t="array" ref="M9224">IFERROR(INDEX(tblConsorcios[Valor da Carta (R$)],MOD($J9224,ROWS(tblConsorcios[Produto]))+1),"")</f>
        <v>400000</v>
      </c>
      <c r="N9224" s="2" cm="1">
        <f t="array" ref="N9224">IFERROR(INDEX(tblConsorcios[Prazo (meses)],MOD($J9224,ROWS(tblConsorcios[Produto]))+1),"")</f>
        <v>240</v>
      </c>
      <c r="O9224" s="20" cm="1">
        <f t="array" ref="O9224">IFERROR(INDEX(tblConsorcios[Parcela Mensal (R$)],MOD($J9224,ROWS(tblConsorcios[Produto]))+1),"")</f>
        <v>2146.67</v>
      </c>
      <c r="P9224" s="20" t="str" cm="1">
        <f t="array" ref="P9224">IFERROR(INDEX(tblClientes[Dividendo Mensal (R$)],INT($J9224/ROWS(tblConsorcios[Produto]))+1),"")</f>
        <v/>
      </c>
      <c r="Q9224" s="20" t="str">
        <f t="shared" si="433"/>
        <v/>
      </c>
      <c r="R9224">
        <f t="shared" si="434"/>
        <v>0</v>
      </c>
    </row>
    <row r="9225" spans="10:18" x14ac:dyDescent="0.2">
      <c r="J9225">
        <f t="shared" si="432"/>
        <v>9223</v>
      </c>
      <c r="K9225" t="str" cm="1">
        <f t="array" ref="K9225">IFERROR(INDEX(tblClientes[Cliente],INT($J9225/ROWS(tblConsorcios[Produto]))+1),"")</f>
        <v/>
      </c>
      <c r="L9225" t="str" cm="1">
        <f t="array" ref="L9225">IFERROR(INDEX(tblConsorcios[Produto],MOD($J9225,ROWS(tblConsorcios[Produto]))+1),"")</f>
        <v>Imóvel IE400 – 220m</v>
      </c>
      <c r="M9225" s="20" cm="1">
        <f t="array" ref="M9225">IFERROR(INDEX(tblConsorcios[Valor da Carta (R$)],MOD($J9225,ROWS(tblConsorcios[Produto]))+1),"")</f>
        <v>400000</v>
      </c>
      <c r="N9225" s="2" cm="1">
        <f t="array" ref="N9225">IFERROR(INDEX(tblConsorcios[Prazo (meses)],MOD($J9225,ROWS(tblConsorcios[Produto]))+1),"")</f>
        <v>220</v>
      </c>
      <c r="O9225" s="20" cm="1">
        <f t="array" ref="O9225">IFERROR(INDEX(tblConsorcios[Parcela Mensal (R$)],MOD($J9225,ROWS(tblConsorcios[Produto]))+1),"")</f>
        <v>2323.64</v>
      </c>
      <c r="P9225" s="20" t="str" cm="1">
        <f t="array" ref="P9225">IFERROR(INDEX(tblClientes[Dividendo Mensal (R$)],INT($J9225/ROWS(tblConsorcios[Produto]))+1),"")</f>
        <v/>
      </c>
      <c r="Q9225" s="20" t="str">
        <f t="shared" si="433"/>
        <v/>
      </c>
      <c r="R9225">
        <f t="shared" si="434"/>
        <v>0</v>
      </c>
    </row>
    <row r="9226" spans="10:18" x14ac:dyDescent="0.2">
      <c r="J9226">
        <f t="shared" si="432"/>
        <v>9224</v>
      </c>
      <c r="K9226" t="str" cm="1">
        <f t="array" ref="K9226">IFERROR(INDEX(tblClientes[Cliente],INT($J9226/ROWS(tblConsorcios[Produto]))+1),"")</f>
        <v/>
      </c>
      <c r="L9226" t="str" cm="1">
        <f t="array" ref="L9226">IFERROR(INDEX(tblConsorcios[Produto],MOD($J9226,ROWS(tblConsorcios[Produto]))+1),"")</f>
        <v>Imóvel IE400 – 200m</v>
      </c>
      <c r="M9226" s="20" cm="1">
        <f t="array" ref="M9226">IFERROR(INDEX(tblConsorcios[Valor da Carta (R$)],MOD($J9226,ROWS(tblConsorcios[Produto]))+1),"")</f>
        <v>400000</v>
      </c>
      <c r="N9226" s="2" cm="1">
        <f t="array" ref="N9226">IFERROR(INDEX(tblConsorcios[Prazo (meses)],MOD($J9226,ROWS(tblConsorcios[Produto]))+1),"")</f>
        <v>200</v>
      </c>
      <c r="O9226" s="20" cm="1">
        <f t="array" ref="O9226">IFERROR(INDEX(tblConsorcios[Parcela Mensal (R$)],MOD($J9226,ROWS(tblConsorcios[Produto]))+1),"")</f>
        <v>2536</v>
      </c>
      <c r="P9226" s="20" t="str" cm="1">
        <f t="array" ref="P9226">IFERROR(INDEX(tblClientes[Dividendo Mensal (R$)],INT($J9226/ROWS(tblConsorcios[Produto]))+1),"")</f>
        <v/>
      </c>
      <c r="Q9226" s="20" t="str">
        <f t="shared" si="433"/>
        <v/>
      </c>
      <c r="R9226">
        <f t="shared" si="434"/>
        <v>0</v>
      </c>
    </row>
    <row r="9227" spans="10:18" x14ac:dyDescent="0.2">
      <c r="J9227">
        <f t="shared" si="432"/>
        <v>9225</v>
      </c>
      <c r="K9227" t="str" cm="1">
        <f t="array" ref="K9227">IFERROR(INDEX(tblClientes[Cliente],INT($J9227/ROWS(tblConsorcios[Produto]))+1),"")</f>
        <v/>
      </c>
      <c r="L9227" t="str" cm="1">
        <f t="array" ref="L9227">IFERROR(INDEX(tblConsorcios[Produto],MOD($J9227,ROWS(tblConsorcios[Produto]))+1),"")</f>
        <v>Imóvel IE380 – 240m</v>
      </c>
      <c r="M9227" s="20" cm="1">
        <f t="array" ref="M9227">IFERROR(INDEX(tblConsorcios[Valor da Carta (R$)],MOD($J9227,ROWS(tblConsorcios[Produto]))+1),"")</f>
        <v>380000</v>
      </c>
      <c r="N9227" s="2" cm="1">
        <f t="array" ref="N9227">IFERROR(INDEX(tblConsorcios[Prazo (meses)],MOD($J9227,ROWS(tblConsorcios[Produto]))+1),"")</f>
        <v>240</v>
      </c>
      <c r="O9227" s="20" cm="1">
        <f t="array" ref="O9227">IFERROR(INDEX(tblConsorcios[Parcela Mensal (R$)],MOD($J9227,ROWS(tblConsorcios[Produto]))+1),"")</f>
        <v>2039.33</v>
      </c>
      <c r="P9227" s="20" t="str" cm="1">
        <f t="array" ref="P9227">IFERROR(INDEX(tblClientes[Dividendo Mensal (R$)],INT($J9227/ROWS(tblConsorcios[Produto]))+1),"")</f>
        <v/>
      </c>
      <c r="Q9227" s="20" t="str">
        <f t="shared" si="433"/>
        <v/>
      </c>
      <c r="R9227">
        <f t="shared" si="434"/>
        <v>0</v>
      </c>
    </row>
    <row r="9228" spans="10:18" x14ac:dyDescent="0.2">
      <c r="J9228">
        <f t="shared" si="432"/>
        <v>9226</v>
      </c>
      <c r="K9228" t="str" cm="1">
        <f t="array" ref="K9228">IFERROR(INDEX(tblClientes[Cliente],INT($J9228/ROWS(tblConsorcios[Produto]))+1),"")</f>
        <v/>
      </c>
      <c r="L9228" t="str" cm="1">
        <f t="array" ref="L9228">IFERROR(INDEX(tblConsorcios[Produto],MOD($J9228,ROWS(tblConsorcios[Produto]))+1),"")</f>
        <v>Imóvel IE380 – 220m</v>
      </c>
      <c r="M9228" s="20" cm="1">
        <f t="array" ref="M9228">IFERROR(INDEX(tblConsorcios[Valor da Carta (R$)],MOD($J9228,ROWS(tblConsorcios[Produto]))+1),"")</f>
        <v>380000</v>
      </c>
      <c r="N9228" s="2" cm="1">
        <f t="array" ref="N9228">IFERROR(INDEX(tblConsorcios[Prazo (meses)],MOD($J9228,ROWS(tblConsorcios[Produto]))+1),"")</f>
        <v>220</v>
      </c>
      <c r="O9228" s="20" cm="1">
        <f t="array" ref="O9228">IFERROR(INDEX(tblConsorcios[Parcela Mensal (R$)],MOD($J9228,ROWS(tblConsorcios[Produto]))+1),"")</f>
        <v>2207.4499999999998</v>
      </c>
      <c r="P9228" s="20" t="str" cm="1">
        <f t="array" ref="P9228">IFERROR(INDEX(tblClientes[Dividendo Mensal (R$)],INT($J9228/ROWS(tblConsorcios[Produto]))+1),"")</f>
        <v/>
      </c>
      <c r="Q9228" s="20" t="str">
        <f t="shared" si="433"/>
        <v/>
      </c>
      <c r="R9228">
        <f t="shared" si="434"/>
        <v>0</v>
      </c>
    </row>
    <row r="9229" spans="10:18" x14ac:dyDescent="0.2">
      <c r="J9229">
        <f t="shared" si="432"/>
        <v>9227</v>
      </c>
      <c r="K9229" t="str" cm="1">
        <f t="array" ref="K9229">IFERROR(INDEX(tblClientes[Cliente],INT($J9229/ROWS(tblConsorcios[Produto]))+1),"")</f>
        <v/>
      </c>
      <c r="L9229" t="str" cm="1">
        <f t="array" ref="L9229">IFERROR(INDEX(tblConsorcios[Produto],MOD($J9229,ROWS(tblConsorcios[Produto]))+1),"")</f>
        <v>Imóvel IE380 – 200m</v>
      </c>
      <c r="M9229" s="20" cm="1">
        <f t="array" ref="M9229">IFERROR(INDEX(tblConsorcios[Valor da Carta (R$)],MOD($J9229,ROWS(tblConsorcios[Produto]))+1),"")</f>
        <v>380000</v>
      </c>
      <c r="N9229" s="2" cm="1">
        <f t="array" ref="N9229">IFERROR(INDEX(tblConsorcios[Prazo (meses)],MOD($J9229,ROWS(tblConsorcios[Produto]))+1),"")</f>
        <v>200</v>
      </c>
      <c r="O9229" s="20" cm="1">
        <f t="array" ref="O9229">IFERROR(INDEX(tblConsorcios[Parcela Mensal (R$)],MOD($J9229,ROWS(tblConsorcios[Produto]))+1),"")</f>
        <v>2409.1999999999998</v>
      </c>
      <c r="P9229" s="20" t="str" cm="1">
        <f t="array" ref="P9229">IFERROR(INDEX(tblClientes[Dividendo Mensal (R$)],INT($J9229/ROWS(tblConsorcios[Produto]))+1),"")</f>
        <v/>
      </c>
      <c r="Q9229" s="20" t="str">
        <f t="shared" si="433"/>
        <v/>
      </c>
      <c r="R9229">
        <f t="shared" si="434"/>
        <v>0</v>
      </c>
    </row>
    <row r="9230" spans="10:18" x14ac:dyDescent="0.2">
      <c r="J9230">
        <f t="shared" si="432"/>
        <v>9228</v>
      </c>
      <c r="K9230" t="str" cm="1">
        <f t="array" ref="K9230">IFERROR(INDEX(tblClientes[Cliente],INT($J9230/ROWS(tblConsorcios[Produto]))+1),"")</f>
        <v/>
      </c>
      <c r="L9230" t="str" cm="1">
        <f t="array" ref="L9230">IFERROR(INDEX(tblConsorcios[Produto],MOD($J9230,ROWS(tblConsorcios[Produto]))+1),"")</f>
        <v>Imóvel IE350 – 240m</v>
      </c>
      <c r="M9230" s="20" cm="1">
        <f t="array" ref="M9230">IFERROR(INDEX(tblConsorcios[Valor da Carta (R$)],MOD($J9230,ROWS(tblConsorcios[Produto]))+1),"")</f>
        <v>350000</v>
      </c>
      <c r="N9230" s="2" cm="1">
        <f t="array" ref="N9230">IFERROR(INDEX(tblConsorcios[Prazo (meses)],MOD($J9230,ROWS(tblConsorcios[Produto]))+1),"")</f>
        <v>240</v>
      </c>
      <c r="O9230" s="20" cm="1">
        <f t="array" ref="O9230">IFERROR(INDEX(tblConsorcios[Parcela Mensal (R$)],MOD($J9230,ROWS(tblConsorcios[Produto]))+1),"")</f>
        <v>1878.33</v>
      </c>
      <c r="P9230" s="20" t="str" cm="1">
        <f t="array" ref="P9230">IFERROR(INDEX(tblClientes[Dividendo Mensal (R$)],INT($J9230/ROWS(tblConsorcios[Produto]))+1),"")</f>
        <v/>
      </c>
      <c r="Q9230" s="20" t="str">
        <f t="shared" si="433"/>
        <v/>
      </c>
      <c r="R9230">
        <f t="shared" si="434"/>
        <v>0</v>
      </c>
    </row>
    <row r="9231" spans="10:18" x14ac:dyDescent="0.2">
      <c r="J9231">
        <f t="shared" si="432"/>
        <v>9229</v>
      </c>
      <c r="K9231" t="str" cm="1">
        <f t="array" ref="K9231">IFERROR(INDEX(tblClientes[Cliente],INT($J9231/ROWS(tblConsorcios[Produto]))+1),"")</f>
        <v/>
      </c>
      <c r="L9231" t="str" cm="1">
        <f t="array" ref="L9231">IFERROR(INDEX(tblConsorcios[Produto],MOD($J9231,ROWS(tblConsorcios[Produto]))+1),"")</f>
        <v>Imóvel IE350 – 220m</v>
      </c>
      <c r="M9231" s="20" cm="1">
        <f t="array" ref="M9231">IFERROR(INDEX(tblConsorcios[Valor da Carta (R$)],MOD($J9231,ROWS(tblConsorcios[Produto]))+1),"")</f>
        <v>350000</v>
      </c>
      <c r="N9231" s="2" cm="1">
        <f t="array" ref="N9231">IFERROR(INDEX(tblConsorcios[Prazo (meses)],MOD($J9231,ROWS(tblConsorcios[Produto]))+1),"")</f>
        <v>220</v>
      </c>
      <c r="O9231" s="20" cm="1">
        <f t="array" ref="O9231">IFERROR(INDEX(tblConsorcios[Parcela Mensal (R$)],MOD($J9231,ROWS(tblConsorcios[Produto]))+1),"")</f>
        <v>2033.18</v>
      </c>
      <c r="P9231" s="20" t="str" cm="1">
        <f t="array" ref="P9231">IFERROR(INDEX(tblClientes[Dividendo Mensal (R$)],INT($J9231/ROWS(tblConsorcios[Produto]))+1),"")</f>
        <v/>
      </c>
      <c r="Q9231" s="20" t="str">
        <f t="shared" si="433"/>
        <v/>
      </c>
      <c r="R9231">
        <f t="shared" si="434"/>
        <v>0</v>
      </c>
    </row>
    <row r="9232" spans="10:18" x14ac:dyDescent="0.2">
      <c r="J9232">
        <f t="shared" si="432"/>
        <v>9230</v>
      </c>
      <c r="K9232" t="str" cm="1">
        <f t="array" ref="K9232">IFERROR(INDEX(tblClientes[Cliente],INT($J9232/ROWS(tblConsorcios[Produto]))+1),"")</f>
        <v/>
      </c>
      <c r="L9232" t="str" cm="1">
        <f t="array" ref="L9232">IFERROR(INDEX(tblConsorcios[Produto],MOD($J9232,ROWS(tblConsorcios[Produto]))+1),"")</f>
        <v>Imóvel IE350 – 200m</v>
      </c>
      <c r="M9232" s="20" cm="1">
        <f t="array" ref="M9232">IFERROR(INDEX(tblConsorcios[Valor da Carta (R$)],MOD($J9232,ROWS(tblConsorcios[Produto]))+1),"")</f>
        <v>350000</v>
      </c>
      <c r="N9232" s="2" cm="1">
        <f t="array" ref="N9232">IFERROR(INDEX(tblConsorcios[Prazo (meses)],MOD($J9232,ROWS(tblConsorcios[Produto]))+1),"")</f>
        <v>200</v>
      </c>
      <c r="O9232" s="20" cm="1">
        <f t="array" ref="O9232">IFERROR(INDEX(tblConsorcios[Parcela Mensal (R$)],MOD($J9232,ROWS(tblConsorcios[Produto]))+1),"")</f>
        <v>2219</v>
      </c>
      <c r="P9232" s="20" t="str" cm="1">
        <f t="array" ref="P9232">IFERROR(INDEX(tblClientes[Dividendo Mensal (R$)],INT($J9232/ROWS(tblConsorcios[Produto]))+1),"")</f>
        <v/>
      </c>
      <c r="Q9232" s="20" t="str">
        <f t="shared" si="433"/>
        <v/>
      </c>
      <c r="R9232">
        <f t="shared" si="434"/>
        <v>0</v>
      </c>
    </row>
    <row r="9233" spans="10:18" x14ac:dyDescent="0.2">
      <c r="J9233">
        <f t="shared" si="432"/>
        <v>9231</v>
      </c>
      <c r="K9233" t="str" cm="1">
        <f t="array" ref="K9233">IFERROR(INDEX(tblClientes[Cliente],INT($J9233/ROWS(tblConsorcios[Produto]))+1),"")</f>
        <v/>
      </c>
      <c r="L9233" t="str" cm="1">
        <f t="array" ref="L9233">IFERROR(INDEX(tblConsorcios[Produto],MOD($J9233,ROWS(tblConsorcios[Produto]))+1),"")</f>
        <v>Imóvel IE330 – 240m</v>
      </c>
      <c r="M9233" s="20" cm="1">
        <f t="array" ref="M9233">IFERROR(INDEX(tblConsorcios[Valor da Carta (R$)],MOD($J9233,ROWS(tblConsorcios[Produto]))+1),"")</f>
        <v>330000</v>
      </c>
      <c r="N9233" s="2" cm="1">
        <f t="array" ref="N9233">IFERROR(INDEX(tblConsorcios[Prazo (meses)],MOD($J9233,ROWS(tblConsorcios[Produto]))+1),"")</f>
        <v>240</v>
      </c>
      <c r="O9233" s="20" cm="1">
        <f t="array" ref="O9233">IFERROR(INDEX(tblConsorcios[Parcela Mensal (R$)],MOD($J9233,ROWS(tblConsorcios[Produto]))+1),"")</f>
        <v>1771</v>
      </c>
      <c r="P9233" s="20" t="str" cm="1">
        <f t="array" ref="P9233">IFERROR(INDEX(tblClientes[Dividendo Mensal (R$)],INT($J9233/ROWS(tblConsorcios[Produto]))+1),"")</f>
        <v/>
      </c>
      <c r="Q9233" s="20" t="str">
        <f t="shared" si="433"/>
        <v/>
      </c>
      <c r="R9233">
        <f t="shared" si="434"/>
        <v>0</v>
      </c>
    </row>
    <row r="9234" spans="10:18" x14ac:dyDescent="0.2">
      <c r="J9234">
        <f t="shared" si="432"/>
        <v>9232</v>
      </c>
      <c r="K9234" t="str" cm="1">
        <f t="array" ref="K9234">IFERROR(INDEX(tblClientes[Cliente],INT($J9234/ROWS(tblConsorcios[Produto]))+1),"")</f>
        <v/>
      </c>
      <c r="L9234" t="str" cm="1">
        <f t="array" ref="L9234">IFERROR(INDEX(tblConsorcios[Produto],MOD($J9234,ROWS(tblConsorcios[Produto]))+1),"")</f>
        <v>Imóvel IE330 – 220m</v>
      </c>
      <c r="M9234" s="20" cm="1">
        <f t="array" ref="M9234">IFERROR(INDEX(tblConsorcios[Valor da Carta (R$)],MOD($J9234,ROWS(tblConsorcios[Produto]))+1),"")</f>
        <v>330000</v>
      </c>
      <c r="N9234" s="2" cm="1">
        <f t="array" ref="N9234">IFERROR(INDEX(tblConsorcios[Prazo (meses)],MOD($J9234,ROWS(tblConsorcios[Produto]))+1),"")</f>
        <v>220</v>
      </c>
      <c r="O9234" s="20" cm="1">
        <f t="array" ref="O9234">IFERROR(INDEX(tblConsorcios[Parcela Mensal (R$)],MOD($J9234,ROWS(tblConsorcios[Produto]))+1),"")</f>
        <v>1917</v>
      </c>
      <c r="P9234" s="20" t="str" cm="1">
        <f t="array" ref="P9234">IFERROR(INDEX(tblClientes[Dividendo Mensal (R$)],INT($J9234/ROWS(tblConsorcios[Produto]))+1),"")</f>
        <v/>
      </c>
      <c r="Q9234" s="20" t="str">
        <f t="shared" si="433"/>
        <v/>
      </c>
      <c r="R9234">
        <f t="shared" si="434"/>
        <v>0</v>
      </c>
    </row>
    <row r="9235" spans="10:18" x14ac:dyDescent="0.2">
      <c r="J9235">
        <f t="shared" si="432"/>
        <v>9233</v>
      </c>
      <c r="K9235" t="str" cm="1">
        <f t="array" ref="K9235">IFERROR(INDEX(tblClientes[Cliente],INT($J9235/ROWS(tblConsorcios[Produto]))+1),"")</f>
        <v/>
      </c>
      <c r="L9235" t="str" cm="1">
        <f t="array" ref="L9235">IFERROR(INDEX(tblConsorcios[Produto],MOD($J9235,ROWS(tblConsorcios[Produto]))+1),"")</f>
        <v>Imóvel IE330 – 200m</v>
      </c>
      <c r="M9235" s="20" cm="1">
        <f t="array" ref="M9235">IFERROR(INDEX(tblConsorcios[Valor da Carta (R$)],MOD($J9235,ROWS(tblConsorcios[Produto]))+1),"")</f>
        <v>330000</v>
      </c>
      <c r="N9235" s="2" cm="1">
        <f t="array" ref="N9235">IFERROR(INDEX(tblConsorcios[Prazo (meses)],MOD($J9235,ROWS(tblConsorcios[Produto]))+1),"")</f>
        <v>200</v>
      </c>
      <c r="O9235" s="20" cm="1">
        <f t="array" ref="O9235">IFERROR(INDEX(tblConsorcios[Parcela Mensal (R$)],MOD($J9235,ROWS(tblConsorcios[Produto]))+1),"")</f>
        <v>2092.1999999999998</v>
      </c>
      <c r="P9235" s="20" t="str" cm="1">
        <f t="array" ref="P9235">IFERROR(INDEX(tblClientes[Dividendo Mensal (R$)],INT($J9235/ROWS(tblConsorcios[Produto]))+1),"")</f>
        <v/>
      </c>
      <c r="Q9235" s="20" t="str">
        <f t="shared" si="433"/>
        <v/>
      </c>
      <c r="R9235">
        <f t="shared" si="434"/>
        <v>0</v>
      </c>
    </row>
    <row r="9236" spans="10:18" x14ac:dyDescent="0.2">
      <c r="J9236">
        <f t="shared" si="432"/>
        <v>9234</v>
      </c>
      <c r="K9236" t="str" cm="1">
        <f t="array" ref="K9236">IFERROR(INDEX(tblClientes[Cliente],INT($J9236/ROWS(tblConsorcios[Produto]))+1),"")</f>
        <v/>
      </c>
      <c r="L9236" t="str" cm="1">
        <f t="array" ref="L9236">IFERROR(INDEX(tblConsorcios[Produto],MOD($J9236,ROWS(tblConsorcios[Produto]))+1),"")</f>
        <v>Imóvel IE300 – 240m</v>
      </c>
      <c r="M9236" s="20" cm="1">
        <f t="array" ref="M9236">IFERROR(INDEX(tblConsorcios[Valor da Carta (R$)],MOD($J9236,ROWS(tblConsorcios[Produto]))+1),"")</f>
        <v>300000</v>
      </c>
      <c r="N9236" s="2" cm="1">
        <f t="array" ref="N9236">IFERROR(INDEX(tblConsorcios[Prazo (meses)],MOD($J9236,ROWS(tblConsorcios[Produto]))+1),"")</f>
        <v>240</v>
      </c>
      <c r="O9236" s="20" cm="1">
        <f t="array" ref="O9236">IFERROR(INDEX(tblConsorcios[Parcela Mensal (R$)],MOD($J9236,ROWS(tblConsorcios[Produto]))+1),"")</f>
        <v>1610</v>
      </c>
      <c r="P9236" s="20" t="str" cm="1">
        <f t="array" ref="P9236">IFERROR(INDEX(tblClientes[Dividendo Mensal (R$)],INT($J9236/ROWS(tblConsorcios[Produto]))+1),"")</f>
        <v/>
      </c>
      <c r="Q9236" s="20" t="str">
        <f t="shared" si="433"/>
        <v/>
      </c>
      <c r="R9236">
        <f t="shared" si="434"/>
        <v>0</v>
      </c>
    </row>
    <row r="9237" spans="10:18" x14ac:dyDescent="0.2">
      <c r="J9237">
        <f t="shared" si="432"/>
        <v>9235</v>
      </c>
      <c r="K9237" t="str" cm="1">
        <f t="array" ref="K9237">IFERROR(INDEX(tblClientes[Cliente],INT($J9237/ROWS(tblConsorcios[Produto]))+1),"")</f>
        <v/>
      </c>
      <c r="L9237" t="str" cm="1">
        <f t="array" ref="L9237">IFERROR(INDEX(tblConsorcios[Produto],MOD($J9237,ROWS(tblConsorcios[Produto]))+1),"")</f>
        <v>Imóvel IE300 – 220m</v>
      </c>
      <c r="M9237" s="20" cm="1">
        <f t="array" ref="M9237">IFERROR(INDEX(tblConsorcios[Valor da Carta (R$)],MOD($J9237,ROWS(tblConsorcios[Produto]))+1),"")</f>
        <v>300000</v>
      </c>
      <c r="N9237" s="2" cm="1">
        <f t="array" ref="N9237">IFERROR(INDEX(tblConsorcios[Prazo (meses)],MOD($J9237,ROWS(tblConsorcios[Produto]))+1),"")</f>
        <v>220</v>
      </c>
      <c r="O9237" s="20" cm="1">
        <f t="array" ref="O9237">IFERROR(INDEX(tblConsorcios[Parcela Mensal (R$)],MOD($J9237,ROWS(tblConsorcios[Produto]))+1),"")</f>
        <v>1742.73</v>
      </c>
      <c r="P9237" s="20" t="str" cm="1">
        <f t="array" ref="P9237">IFERROR(INDEX(tblClientes[Dividendo Mensal (R$)],INT($J9237/ROWS(tblConsorcios[Produto]))+1),"")</f>
        <v/>
      </c>
      <c r="Q9237" s="20" t="str">
        <f t="shared" si="433"/>
        <v/>
      </c>
      <c r="R9237">
        <f t="shared" si="434"/>
        <v>0</v>
      </c>
    </row>
    <row r="9238" spans="10:18" x14ac:dyDescent="0.2">
      <c r="J9238">
        <f t="shared" si="432"/>
        <v>9236</v>
      </c>
      <c r="K9238" t="str" cm="1">
        <f t="array" ref="K9238">IFERROR(INDEX(tblClientes[Cliente],INT($J9238/ROWS(tblConsorcios[Produto]))+1),"")</f>
        <v/>
      </c>
      <c r="L9238" t="str" cm="1">
        <f t="array" ref="L9238">IFERROR(INDEX(tblConsorcios[Produto],MOD($J9238,ROWS(tblConsorcios[Produto]))+1),"")</f>
        <v>Imóvel IE300 – 200m</v>
      </c>
      <c r="M9238" s="20" cm="1">
        <f t="array" ref="M9238">IFERROR(INDEX(tblConsorcios[Valor da Carta (R$)],MOD($J9238,ROWS(tblConsorcios[Produto]))+1),"")</f>
        <v>300000</v>
      </c>
      <c r="N9238" s="2" cm="1">
        <f t="array" ref="N9238">IFERROR(INDEX(tblConsorcios[Prazo (meses)],MOD($J9238,ROWS(tblConsorcios[Produto]))+1),"")</f>
        <v>200</v>
      </c>
      <c r="O9238" s="20" cm="1">
        <f t="array" ref="O9238">IFERROR(INDEX(tblConsorcios[Parcela Mensal (R$)],MOD($J9238,ROWS(tblConsorcios[Produto]))+1),"")</f>
        <v>1902</v>
      </c>
      <c r="P9238" s="20" t="str" cm="1">
        <f t="array" ref="P9238">IFERROR(INDEX(tblClientes[Dividendo Mensal (R$)],INT($J9238/ROWS(tblConsorcios[Produto]))+1),"")</f>
        <v/>
      </c>
      <c r="Q9238" s="20" t="str">
        <f t="shared" si="433"/>
        <v/>
      </c>
      <c r="R9238">
        <f t="shared" si="434"/>
        <v>0</v>
      </c>
    </row>
    <row r="9239" spans="10:18" x14ac:dyDescent="0.2">
      <c r="J9239">
        <f t="shared" si="432"/>
        <v>9237</v>
      </c>
      <c r="K9239" t="str" cm="1">
        <f t="array" ref="K9239">IFERROR(INDEX(tblClientes[Cliente],INT($J9239/ROWS(tblConsorcios[Produto]))+1),"")</f>
        <v/>
      </c>
      <c r="L9239" t="str" cm="1">
        <f t="array" ref="L9239">IFERROR(INDEX(tblConsorcios[Produto],MOD($J9239,ROWS(tblConsorcios[Produto]))+1),"")</f>
        <v>Imóvel IE240 – 240m</v>
      </c>
      <c r="M9239" s="20" cm="1">
        <f t="array" ref="M9239">IFERROR(INDEX(tblConsorcios[Valor da Carta (R$)],MOD($J9239,ROWS(tblConsorcios[Produto]))+1),"")</f>
        <v>240000</v>
      </c>
      <c r="N9239" s="2" cm="1">
        <f t="array" ref="N9239">IFERROR(INDEX(tblConsorcios[Prazo (meses)],MOD($J9239,ROWS(tblConsorcios[Produto]))+1),"")</f>
        <v>240</v>
      </c>
      <c r="O9239" s="20" cm="1">
        <f t="array" ref="O9239">IFERROR(INDEX(tblConsorcios[Parcela Mensal (R$)],MOD($J9239,ROWS(tblConsorcios[Produto]))+1),"")</f>
        <v>1288</v>
      </c>
      <c r="P9239" s="20" t="str" cm="1">
        <f t="array" ref="P9239">IFERROR(INDEX(tblClientes[Dividendo Mensal (R$)],INT($J9239/ROWS(tblConsorcios[Produto]))+1),"")</f>
        <v/>
      </c>
      <c r="Q9239" s="20" t="str">
        <f t="shared" si="433"/>
        <v/>
      </c>
      <c r="R9239">
        <f t="shared" si="434"/>
        <v>0</v>
      </c>
    </row>
    <row r="9240" spans="10:18" x14ac:dyDescent="0.2">
      <c r="J9240">
        <f t="shared" si="432"/>
        <v>9238</v>
      </c>
      <c r="K9240" t="str" cm="1">
        <f t="array" ref="K9240">IFERROR(INDEX(tblClientes[Cliente],INT($J9240/ROWS(tblConsorcios[Produto]))+1),"")</f>
        <v/>
      </c>
      <c r="L9240" t="str" cm="1">
        <f t="array" ref="L9240">IFERROR(INDEX(tblConsorcios[Produto],MOD($J9240,ROWS(tblConsorcios[Produto]))+1),"")</f>
        <v>Imóvel IE240 – 220m</v>
      </c>
      <c r="M9240" s="20" cm="1">
        <f t="array" ref="M9240">IFERROR(INDEX(tblConsorcios[Valor da Carta (R$)],MOD($J9240,ROWS(tblConsorcios[Produto]))+1),"")</f>
        <v>240000</v>
      </c>
      <c r="N9240" s="2" cm="1">
        <f t="array" ref="N9240">IFERROR(INDEX(tblConsorcios[Prazo (meses)],MOD($J9240,ROWS(tblConsorcios[Produto]))+1),"")</f>
        <v>220</v>
      </c>
      <c r="O9240" s="20" cm="1">
        <f t="array" ref="O9240">IFERROR(INDEX(tblConsorcios[Parcela Mensal (R$)],MOD($J9240,ROWS(tblConsorcios[Produto]))+1),"")</f>
        <v>1394.18</v>
      </c>
      <c r="P9240" s="20" t="str" cm="1">
        <f t="array" ref="P9240">IFERROR(INDEX(tblClientes[Dividendo Mensal (R$)],INT($J9240/ROWS(tblConsorcios[Produto]))+1),"")</f>
        <v/>
      </c>
      <c r="Q9240" s="20" t="str">
        <f t="shared" si="433"/>
        <v/>
      </c>
      <c r="R9240">
        <f t="shared" si="434"/>
        <v>0</v>
      </c>
    </row>
    <row r="9241" spans="10:18" x14ac:dyDescent="0.2">
      <c r="J9241">
        <f t="shared" si="432"/>
        <v>9239</v>
      </c>
      <c r="K9241" t="str" cm="1">
        <f t="array" ref="K9241">IFERROR(INDEX(tblClientes[Cliente],INT($J9241/ROWS(tblConsorcios[Produto]))+1),"")</f>
        <v/>
      </c>
      <c r="L9241" t="str" cm="1">
        <f t="array" ref="L9241">IFERROR(INDEX(tblConsorcios[Produto],MOD($J9241,ROWS(tblConsorcios[Produto]))+1),"")</f>
        <v>Imóvel IE240 – 200m</v>
      </c>
      <c r="M9241" s="20" cm="1">
        <f t="array" ref="M9241">IFERROR(INDEX(tblConsorcios[Valor da Carta (R$)],MOD($J9241,ROWS(tblConsorcios[Produto]))+1),"")</f>
        <v>240000</v>
      </c>
      <c r="N9241" s="2" cm="1">
        <f t="array" ref="N9241">IFERROR(INDEX(tblConsorcios[Prazo (meses)],MOD($J9241,ROWS(tblConsorcios[Produto]))+1),"")</f>
        <v>200</v>
      </c>
      <c r="O9241" s="20" cm="1">
        <f t="array" ref="O9241">IFERROR(INDEX(tblConsorcios[Parcela Mensal (R$)],MOD($J9241,ROWS(tblConsorcios[Produto]))+1),"")</f>
        <v>1521.6</v>
      </c>
      <c r="P9241" s="20" t="str" cm="1">
        <f t="array" ref="P9241">IFERROR(INDEX(tblClientes[Dividendo Mensal (R$)],INT($J9241/ROWS(tblConsorcios[Produto]))+1),"")</f>
        <v/>
      </c>
      <c r="Q9241" s="20" t="str">
        <f t="shared" si="433"/>
        <v/>
      </c>
      <c r="R9241">
        <f t="shared" si="434"/>
        <v>0</v>
      </c>
    </row>
    <row r="9242" spans="10:18" x14ac:dyDescent="0.2">
      <c r="J9242">
        <f t="shared" si="432"/>
        <v>9240</v>
      </c>
      <c r="K9242" t="str" cm="1">
        <f t="array" ref="K9242">IFERROR(INDEX(tblClientes[Cliente],INT($J9242/ROWS(tblConsorcios[Produto]))+1),"")</f>
        <v/>
      </c>
      <c r="L9242" t="str" cm="1">
        <f t="array" ref="L9242">IFERROR(INDEX(tblConsorcios[Produto],MOD($J9242,ROWS(tblConsorcios[Produto]))+1),"")</f>
        <v>Imóvel IE230 – 240m</v>
      </c>
      <c r="M9242" s="20" cm="1">
        <f t="array" ref="M9242">IFERROR(INDEX(tblConsorcios[Valor da Carta (R$)],MOD($J9242,ROWS(tblConsorcios[Produto]))+1),"")</f>
        <v>230000</v>
      </c>
      <c r="N9242" s="2" cm="1">
        <f t="array" ref="N9242">IFERROR(INDEX(tblConsorcios[Prazo (meses)],MOD($J9242,ROWS(tblConsorcios[Produto]))+1),"")</f>
        <v>240</v>
      </c>
      <c r="O9242" s="20" cm="1">
        <f t="array" ref="O9242">IFERROR(INDEX(tblConsorcios[Parcela Mensal (R$)],MOD($J9242,ROWS(tblConsorcios[Produto]))+1),"")</f>
        <v>1234.33</v>
      </c>
      <c r="P9242" s="20" t="str" cm="1">
        <f t="array" ref="P9242">IFERROR(INDEX(tblClientes[Dividendo Mensal (R$)],INT($J9242/ROWS(tblConsorcios[Produto]))+1),"")</f>
        <v/>
      </c>
      <c r="Q9242" s="20" t="str">
        <f t="shared" si="433"/>
        <v/>
      </c>
      <c r="R9242">
        <f t="shared" si="434"/>
        <v>0</v>
      </c>
    </row>
    <row r="9243" spans="10:18" x14ac:dyDescent="0.2">
      <c r="J9243">
        <f t="shared" si="432"/>
        <v>9241</v>
      </c>
      <c r="K9243" t="str" cm="1">
        <f t="array" ref="K9243">IFERROR(INDEX(tblClientes[Cliente],INT($J9243/ROWS(tblConsorcios[Produto]))+1),"")</f>
        <v/>
      </c>
      <c r="L9243" t="str" cm="1">
        <f t="array" ref="L9243">IFERROR(INDEX(tblConsorcios[Produto],MOD($J9243,ROWS(tblConsorcios[Produto]))+1),"")</f>
        <v>Imóvel IE230 – 220m</v>
      </c>
      <c r="M9243" s="20" cm="1">
        <f t="array" ref="M9243">IFERROR(INDEX(tblConsorcios[Valor da Carta (R$)],MOD($J9243,ROWS(tblConsorcios[Produto]))+1),"")</f>
        <v>230000</v>
      </c>
      <c r="N9243" s="2" cm="1">
        <f t="array" ref="N9243">IFERROR(INDEX(tblConsorcios[Prazo (meses)],MOD($J9243,ROWS(tblConsorcios[Produto]))+1),"")</f>
        <v>220</v>
      </c>
      <c r="O9243" s="20" cm="1">
        <f t="array" ref="O9243">IFERROR(INDEX(tblConsorcios[Parcela Mensal (R$)],MOD($J9243,ROWS(tblConsorcios[Produto]))+1),"")</f>
        <v>1336.09</v>
      </c>
      <c r="P9243" s="20" t="str" cm="1">
        <f t="array" ref="P9243">IFERROR(INDEX(tblClientes[Dividendo Mensal (R$)],INT($J9243/ROWS(tblConsorcios[Produto]))+1),"")</f>
        <v/>
      </c>
      <c r="Q9243" s="20" t="str">
        <f t="shared" si="433"/>
        <v/>
      </c>
      <c r="R9243">
        <f t="shared" si="434"/>
        <v>0</v>
      </c>
    </row>
    <row r="9244" spans="10:18" x14ac:dyDescent="0.2">
      <c r="J9244">
        <f t="shared" si="432"/>
        <v>9242</v>
      </c>
      <c r="K9244" t="str" cm="1">
        <f t="array" ref="K9244">IFERROR(INDEX(tblClientes[Cliente],INT($J9244/ROWS(tblConsorcios[Produto]))+1),"")</f>
        <v/>
      </c>
      <c r="L9244" t="str" cm="1">
        <f t="array" ref="L9244">IFERROR(INDEX(tblConsorcios[Produto],MOD($J9244,ROWS(tblConsorcios[Produto]))+1),"")</f>
        <v>Imóvel IE230 – 200m</v>
      </c>
      <c r="M9244" s="20" cm="1">
        <f t="array" ref="M9244">IFERROR(INDEX(tblConsorcios[Valor da Carta (R$)],MOD($J9244,ROWS(tblConsorcios[Produto]))+1),"")</f>
        <v>230000</v>
      </c>
      <c r="N9244" s="2" cm="1">
        <f t="array" ref="N9244">IFERROR(INDEX(tblConsorcios[Prazo (meses)],MOD($J9244,ROWS(tblConsorcios[Produto]))+1),"")</f>
        <v>200</v>
      </c>
      <c r="O9244" s="20" cm="1">
        <f t="array" ref="O9244">IFERROR(INDEX(tblConsorcios[Parcela Mensal (R$)],MOD($J9244,ROWS(tblConsorcios[Produto]))+1),"")</f>
        <v>1458.2</v>
      </c>
      <c r="P9244" s="20" t="str" cm="1">
        <f t="array" ref="P9244">IFERROR(INDEX(tblClientes[Dividendo Mensal (R$)],INT($J9244/ROWS(tblConsorcios[Produto]))+1),"")</f>
        <v/>
      </c>
      <c r="Q9244" s="20" t="str">
        <f t="shared" si="433"/>
        <v/>
      </c>
      <c r="R9244">
        <f t="shared" si="434"/>
        <v>0</v>
      </c>
    </row>
    <row r="9245" spans="10:18" x14ac:dyDescent="0.2">
      <c r="J9245">
        <f t="shared" si="432"/>
        <v>9243</v>
      </c>
      <c r="K9245" t="str" cm="1">
        <f t="array" ref="K9245">IFERROR(INDEX(tblClientes[Cliente],INT($J9245/ROWS(tblConsorcios[Produto]))+1),"")</f>
        <v/>
      </c>
      <c r="L9245" t="str" cm="1">
        <f t="array" ref="L9245">IFERROR(INDEX(tblConsorcios[Produto],MOD($J9245,ROWS(tblConsorcios[Produto]))+1),"")</f>
        <v>Imóvel IE220 – 240m</v>
      </c>
      <c r="M9245" s="20" cm="1">
        <f t="array" ref="M9245">IFERROR(INDEX(tblConsorcios[Valor da Carta (R$)],MOD($J9245,ROWS(tblConsorcios[Produto]))+1),"")</f>
        <v>220000</v>
      </c>
      <c r="N9245" s="2" cm="1">
        <f t="array" ref="N9245">IFERROR(INDEX(tblConsorcios[Prazo (meses)],MOD($J9245,ROWS(tblConsorcios[Produto]))+1),"")</f>
        <v>240</v>
      </c>
      <c r="O9245" s="20" cm="1">
        <f t="array" ref="O9245">IFERROR(INDEX(tblConsorcios[Parcela Mensal (R$)],MOD($J9245,ROWS(tblConsorcios[Produto]))+1),"")</f>
        <v>1180.67</v>
      </c>
      <c r="P9245" s="20" t="str" cm="1">
        <f t="array" ref="P9245">IFERROR(INDEX(tblClientes[Dividendo Mensal (R$)],INT($J9245/ROWS(tblConsorcios[Produto]))+1),"")</f>
        <v/>
      </c>
      <c r="Q9245" s="20" t="str">
        <f t="shared" si="433"/>
        <v/>
      </c>
      <c r="R9245">
        <f t="shared" si="434"/>
        <v>0</v>
      </c>
    </row>
    <row r="9246" spans="10:18" x14ac:dyDescent="0.2">
      <c r="J9246">
        <f t="shared" si="432"/>
        <v>9244</v>
      </c>
      <c r="K9246" t="str" cm="1">
        <f t="array" ref="K9246">IFERROR(INDEX(tblClientes[Cliente],INT($J9246/ROWS(tblConsorcios[Produto]))+1),"")</f>
        <v/>
      </c>
      <c r="L9246" t="str" cm="1">
        <f t="array" ref="L9246">IFERROR(INDEX(tblConsorcios[Produto],MOD($J9246,ROWS(tblConsorcios[Produto]))+1),"")</f>
        <v>Imóvel IE220 – 220m</v>
      </c>
      <c r="M9246" s="20" cm="1">
        <f t="array" ref="M9246">IFERROR(INDEX(tblConsorcios[Valor da Carta (R$)],MOD($J9246,ROWS(tblConsorcios[Produto]))+1),"")</f>
        <v>220000</v>
      </c>
      <c r="N9246" s="2" cm="1">
        <f t="array" ref="N9246">IFERROR(INDEX(tblConsorcios[Prazo (meses)],MOD($J9246,ROWS(tblConsorcios[Produto]))+1),"")</f>
        <v>220</v>
      </c>
      <c r="O9246" s="20" cm="1">
        <f t="array" ref="O9246">IFERROR(INDEX(tblConsorcios[Parcela Mensal (R$)],MOD($J9246,ROWS(tblConsorcios[Produto]))+1),"")</f>
        <v>1278</v>
      </c>
      <c r="P9246" s="20" t="str" cm="1">
        <f t="array" ref="P9246">IFERROR(INDEX(tblClientes[Dividendo Mensal (R$)],INT($J9246/ROWS(tblConsorcios[Produto]))+1),"")</f>
        <v/>
      </c>
      <c r="Q9246" s="20" t="str">
        <f t="shared" si="433"/>
        <v/>
      </c>
      <c r="R9246">
        <f t="shared" si="434"/>
        <v>0</v>
      </c>
    </row>
    <row r="9247" spans="10:18" x14ac:dyDescent="0.2">
      <c r="J9247">
        <f t="shared" si="432"/>
        <v>9245</v>
      </c>
      <c r="K9247" t="str" cm="1">
        <f t="array" ref="K9247">IFERROR(INDEX(tblClientes[Cliente],INT($J9247/ROWS(tblConsorcios[Produto]))+1),"")</f>
        <v/>
      </c>
      <c r="L9247" t="str" cm="1">
        <f t="array" ref="L9247">IFERROR(INDEX(tblConsorcios[Produto],MOD($J9247,ROWS(tblConsorcios[Produto]))+1),"")</f>
        <v>Imóvel IE220 – 200m</v>
      </c>
      <c r="M9247" s="20" cm="1">
        <f t="array" ref="M9247">IFERROR(INDEX(tblConsorcios[Valor da Carta (R$)],MOD($J9247,ROWS(tblConsorcios[Produto]))+1),"")</f>
        <v>220000</v>
      </c>
      <c r="N9247" s="2" cm="1">
        <f t="array" ref="N9247">IFERROR(INDEX(tblConsorcios[Prazo (meses)],MOD($J9247,ROWS(tblConsorcios[Produto]))+1),"")</f>
        <v>200</v>
      </c>
      <c r="O9247" s="20" cm="1">
        <f t="array" ref="O9247">IFERROR(INDEX(tblConsorcios[Parcela Mensal (R$)],MOD($J9247,ROWS(tblConsorcios[Produto]))+1),"")</f>
        <v>1394.8</v>
      </c>
      <c r="P9247" s="20" t="str" cm="1">
        <f t="array" ref="P9247">IFERROR(INDEX(tblClientes[Dividendo Mensal (R$)],INT($J9247/ROWS(tblConsorcios[Produto]))+1),"")</f>
        <v/>
      </c>
      <c r="Q9247" s="20" t="str">
        <f t="shared" si="433"/>
        <v/>
      </c>
      <c r="R9247">
        <f t="shared" si="434"/>
        <v>0</v>
      </c>
    </row>
    <row r="9248" spans="10:18" x14ac:dyDescent="0.2">
      <c r="J9248">
        <f t="shared" si="432"/>
        <v>9246</v>
      </c>
      <c r="K9248" t="str" cm="1">
        <f t="array" ref="K9248">IFERROR(INDEX(tblClientes[Cliente],INT($J9248/ROWS(tblConsorcios[Produto]))+1),"")</f>
        <v/>
      </c>
      <c r="L9248" t="str" cm="1">
        <f t="array" ref="L9248">IFERROR(INDEX(tblConsorcios[Produto],MOD($J9248,ROWS(tblConsorcios[Produto]))+1),"")</f>
        <v>Imóvel IE200 – 240m</v>
      </c>
      <c r="M9248" s="20" cm="1">
        <f t="array" ref="M9248">IFERROR(INDEX(tblConsorcios[Valor da Carta (R$)],MOD($J9248,ROWS(tblConsorcios[Produto]))+1),"")</f>
        <v>200000</v>
      </c>
      <c r="N9248" s="2" cm="1">
        <f t="array" ref="N9248">IFERROR(INDEX(tblConsorcios[Prazo (meses)],MOD($J9248,ROWS(tblConsorcios[Produto]))+1),"")</f>
        <v>240</v>
      </c>
      <c r="O9248" s="20" cm="1">
        <f t="array" ref="O9248">IFERROR(INDEX(tblConsorcios[Parcela Mensal (R$)],MOD($J9248,ROWS(tblConsorcios[Produto]))+1),"")</f>
        <v>1073.33</v>
      </c>
      <c r="P9248" s="20" t="str" cm="1">
        <f t="array" ref="P9248">IFERROR(INDEX(tblClientes[Dividendo Mensal (R$)],INT($J9248/ROWS(tblConsorcios[Produto]))+1),"")</f>
        <v/>
      </c>
      <c r="Q9248" s="20" t="str">
        <f t="shared" si="433"/>
        <v/>
      </c>
      <c r="R9248">
        <f t="shared" si="434"/>
        <v>0</v>
      </c>
    </row>
    <row r="9249" spans="10:18" x14ac:dyDescent="0.2">
      <c r="J9249">
        <f t="shared" si="432"/>
        <v>9247</v>
      </c>
      <c r="K9249" t="str" cm="1">
        <f t="array" ref="K9249">IFERROR(INDEX(tblClientes[Cliente],INT($J9249/ROWS(tblConsorcios[Produto]))+1),"")</f>
        <v/>
      </c>
      <c r="L9249" t="str" cm="1">
        <f t="array" ref="L9249">IFERROR(INDEX(tblConsorcios[Produto],MOD($J9249,ROWS(tblConsorcios[Produto]))+1),"")</f>
        <v>Imóvel IE200 – 220m</v>
      </c>
      <c r="M9249" s="20" cm="1">
        <f t="array" ref="M9249">IFERROR(INDEX(tblConsorcios[Valor da Carta (R$)],MOD($J9249,ROWS(tblConsorcios[Produto]))+1),"")</f>
        <v>200000</v>
      </c>
      <c r="N9249" s="2" cm="1">
        <f t="array" ref="N9249">IFERROR(INDEX(tblConsorcios[Prazo (meses)],MOD($J9249,ROWS(tblConsorcios[Produto]))+1),"")</f>
        <v>220</v>
      </c>
      <c r="O9249" s="20" cm="1">
        <f t="array" ref="O9249">IFERROR(INDEX(tblConsorcios[Parcela Mensal (R$)],MOD($J9249,ROWS(tblConsorcios[Produto]))+1),"")</f>
        <v>1161.82</v>
      </c>
      <c r="P9249" s="20" t="str" cm="1">
        <f t="array" ref="P9249">IFERROR(INDEX(tblClientes[Dividendo Mensal (R$)],INT($J9249/ROWS(tblConsorcios[Produto]))+1),"")</f>
        <v/>
      </c>
      <c r="Q9249" s="20" t="str">
        <f t="shared" si="433"/>
        <v/>
      </c>
      <c r="R9249">
        <f t="shared" si="434"/>
        <v>0</v>
      </c>
    </row>
    <row r="9250" spans="10:18" x14ac:dyDescent="0.2">
      <c r="J9250">
        <f t="shared" si="432"/>
        <v>9248</v>
      </c>
      <c r="K9250" t="str" cm="1">
        <f t="array" ref="K9250">IFERROR(INDEX(tblClientes[Cliente],INT($J9250/ROWS(tblConsorcios[Produto]))+1),"")</f>
        <v/>
      </c>
      <c r="L9250" t="str" cm="1">
        <f t="array" ref="L9250">IFERROR(INDEX(tblConsorcios[Produto],MOD($J9250,ROWS(tblConsorcios[Produto]))+1),"")</f>
        <v>Imóvel IE200 – 200m</v>
      </c>
      <c r="M9250" s="20" cm="1">
        <f t="array" ref="M9250">IFERROR(INDEX(tblConsorcios[Valor da Carta (R$)],MOD($J9250,ROWS(tblConsorcios[Produto]))+1),"")</f>
        <v>200000</v>
      </c>
      <c r="N9250" s="2" cm="1">
        <f t="array" ref="N9250">IFERROR(INDEX(tblConsorcios[Prazo (meses)],MOD($J9250,ROWS(tblConsorcios[Produto]))+1),"")</f>
        <v>200</v>
      </c>
      <c r="O9250" s="20" cm="1">
        <f t="array" ref="O9250">IFERROR(INDEX(tblConsorcios[Parcela Mensal (R$)],MOD($J9250,ROWS(tblConsorcios[Produto]))+1),"")</f>
        <v>1268</v>
      </c>
      <c r="P9250" s="20" t="str" cm="1">
        <f t="array" ref="P9250">IFERROR(INDEX(tblClientes[Dividendo Mensal (R$)],INT($J9250/ROWS(tblConsorcios[Produto]))+1),"")</f>
        <v/>
      </c>
      <c r="Q9250" s="20" t="str">
        <f t="shared" si="433"/>
        <v/>
      </c>
      <c r="R9250">
        <f t="shared" si="434"/>
        <v>0</v>
      </c>
    </row>
    <row r="9251" spans="10:18" x14ac:dyDescent="0.2">
      <c r="J9251">
        <f t="shared" si="432"/>
        <v>9249</v>
      </c>
      <c r="K9251" t="str" cm="1">
        <f t="array" ref="K9251">IFERROR(INDEX(tblClientes[Cliente],INT($J9251/ROWS(tblConsorcios[Produto]))+1),"")</f>
        <v/>
      </c>
      <c r="L9251" t="str" cm="1">
        <f t="array" ref="L9251">IFERROR(INDEX(tblConsorcios[Produto],MOD($J9251,ROWS(tblConsorcios[Produto]))+1),"")</f>
        <v>Imóvel IE150 – 240m</v>
      </c>
      <c r="M9251" s="20" cm="1">
        <f t="array" ref="M9251">IFERROR(INDEX(tblConsorcios[Valor da Carta (R$)],MOD($J9251,ROWS(tblConsorcios[Produto]))+1),"")</f>
        <v>150000</v>
      </c>
      <c r="N9251" s="2" cm="1">
        <f t="array" ref="N9251">IFERROR(INDEX(tblConsorcios[Prazo (meses)],MOD($J9251,ROWS(tblConsorcios[Produto]))+1),"")</f>
        <v>240</v>
      </c>
      <c r="O9251" s="20" cm="1">
        <f t="array" ref="O9251">IFERROR(INDEX(tblConsorcios[Parcela Mensal (R$)],MOD($J9251,ROWS(tblConsorcios[Produto]))+1),"")</f>
        <v>805</v>
      </c>
      <c r="P9251" s="20" t="str" cm="1">
        <f t="array" ref="P9251">IFERROR(INDEX(tblClientes[Dividendo Mensal (R$)],INT($J9251/ROWS(tblConsorcios[Produto]))+1),"")</f>
        <v/>
      </c>
      <c r="Q9251" s="20" t="str">
        <f t="shared" si="433"/>
        <v/>
      </c>
      <c r="R9251">
        <f t="shared" si="434"/>
        <v>0</v>
      </c>
    </row>
    <row r="9252" spans="10:18" x14ac:dyDescent="0.2">
      <c r="J9252">
        <f t="shared" si="432"/>
        <v>9250</v>
      </c>
      <c r="K9252" t="str" cm="1">
        <f t="array" ref="K9252">IFERROR(INDEX(tblClientes[Cliente],INT($J9252/ROWS(tblConsorcios[Produto]))+1),"")</f>
        <v/>
      </c>
      <c r="L9252" t="str" cm="1">
        <f t="array" ref="L9252">IFERROR(INDEX(tblConsorcios[Produto],MOD($J9252,ROWS(tblConsorcios[Produto]))+1),"")</f>
        <v>Imóvel IE150 – 220m</v>
      </c>
      <c r="M9252" s="20" cm="1">
        <f t="array" ref="M9252">IFERROR(INDEX(tblConsorcios[Valor da Carta (R$)],MOD($J9252,ROWS(tblConsorcios[Produto]))+1),"")</f>
        <v>150000</v>
      </c>
      <c r="N9252" s="2" cm="1">
        <f t="array" ref="N9252">IFERROR(INDEX(tblConsorcios[Prazo (meses)],MOD($J9252,ROWS(tblConsorcios[Produto]))+1),"")</f>
        <v>220</v>
      </c>
      <c r="O9252" s="20" cm="1">
        <f t="array" ref="O9252">IFERROR(INDEX(tblConsorcios[Parcela Mensal (R$)],MOD($J9252,ROWS(tblConsorcios[Produto]))+1),"")</f>
        <v>871.36</v>
      </c>
      <c r="P9252" s="20" t="str" cm="1">
        <f t="array" ref="P9252">IFERROR(INDEX(tblClientes[Dividendo Mensal (R$)],INT($J9252/ROWS(tblConsorcios[Produto]))+1),"")</f>
        <v/>
      </c>
      <c r="Q9252" s="20" t="str">
        <f t="shared" si="433"/>
        <v/>
      </c>
      <c r="R9252">
        <f t="shared" si="434"/>
        <v>0</v>
      </c>
    </row>
    <row r="9253" spans="10:18" x14ac:dyDescent="0.2">
      <c r="J9253">
        <f t="shared" si="432"/>
        <v>9251</v>
      </c>
      <c r="K9253" t="str" cm="1">
        <f t="array" ref="K9253">IFERROR(INDEX(tblClientes[Cliente],INT($J9253/ROWS(tblConsorcios[Produto]))+1),"")</f>
        <v/>
      </c>
      <c r="L9253" t="str" cm="1">
        <f t="array" ref="L9253">IFERROR(INDEX(tblConsorcios[Produto],MOD($J9253,ROWS(tblConsorcios[Produto]))+1),"")</f>
        <v>Imóvel IE150 – 200m</v>
      </c>
      <c r="M9253" s="20" cm="1">
        <f t="array" ref="M9253">IFERROR(INDEX(tblConsorcios[Valor da Carta (R$)],MOD($J9253,ROWS(tblConsorcios[Produto]))+1),"")</f>
        <v>150000</v>
      </c>
      <c r="N9253" s="2" cm="1">
        <f t="array" ref="N9253">IFERROR(INDEX(tblConsorcios[Prazo (meses)],MOD($J9253,ROWS(tblConsorcios[Produto]))+1),"")</f>
        <v>200</v>
      </c>
      <c r="O9253" s="20" cm="1">
        <f t="array" ref="O9253">IFERROR(INDEX(tblConsorcios[Parcela Mensal (R$)],MOD($J9253,ROWS(tblConsorcios[Produto]))+1),"")</f>
        <v>951</v>
      </c>
      <c r="P9253" s="20" t="str" cm="1">
        <f t="array" ref="P9253">IFERROR(INDEX(tblClientes[Dividendo Mensal (R$)],INT($J9253/ROWS(tblConsorcios[Produto]))+1),"")</f>
        <v/>
      </c>
      <c r="Q9253" s="20" t="str">
        <f t="shared" si="433"/>
        <v/>
      </c>
      <c r="R9253">
        <f t="shared" si="434"/>
        <v>0</v>
      </c>
    </row>
    <row r="9254" spans="10:18" x14ac:dyDescent="0.2">
      <c r="J9254">
        <f t="shared" si="432"/>
        <v>9252</v>
      </c>
      <c r="K9254" t="str" cm="1">
        <f t="array" ref="K9254">IFERROR(INDEX(tblClientes[Cliente],INT($J9254/ROWS(tblConsorcios[Produto]))+1),"")</f>
        <v/>
      </c>
      <c r="L9254" t="str" cm="1">
        <f t="array" ref="L9254">IFERROR(INDEX(tblConsorcios[Produto],MOD($J9254,ROWS(tblConsorcios[Produto]))+1),"")</f>
        <v>Imóvel IE140 – 240m</v>
      </c>
      <c r="M9254" s="20" cm="1">
        <f t="array" ref="M9254">IFERROR(INDEX(tblConsorcios[Valor da Carta (R$)],MOD($J9254,ROWS(tblConsorcios[Produto]))+1),"")</f>
        <v>140000</v>
      </c>
      <c r="N9254" s="2" cm="1">
        <f t="array" ref="N9254">IFERROR(INDEX(tblConsorcios[Prazo (meses)],MOD($J9254,ROWS(tblConsorcios[Produto]))+1),"")</f>
        <v>240</v>
      </c>
      <c r="O9254" s="20" cm="1">
        <f t="array" ref="O9254">IFERROR(INDEX(tblConsorcios[Parcela Mensal (R$)],MOD($J9254,ROWS(tblConsorcios[Produto]))+1),"")</f>
        <v>751.33</v>
      </c>
      <c r="P9254" s="20" t="str" cm="1">
        <f t="array" ref="P9254">IFERROR(INDEX(tblClientes[Dividendo Mensal (R$)],INT($J9254/ROWS(tblConsorcios[Produto]))+1),"")</f>
        <v/>
      </c>
      <c r="Q9254" s="20" t="str">
        <f t="shared" si="433"/>
        <v/>
      </c>
      <c r="R9254">
        <f t="shared" si="434"/>
        <v>0</v>
      </c>
    </row>
    <row r="9255" spans="10:18" x14ac:dyDescent="0.2">
      <c r="J9255">
        <f t="shared" si="432"/>
        <v>9253</v>
      </c>
      <c r="K9255" t="str" cm="1">
        <f t="array" ref="K9255">IFERROR(INDEX(tblClientes[Cliente],INT($J9255/ROWS(tblConsorcios[Produto]))+1),"")</f>
        <v/>
      </c>
      <c r="L9255" t="str" cm="1">
        <f t="array" ref="L9255">IFERROR(INDEX(tblConsorcios[Produto],MOD($J9255,ROWS(tblConsorcios[Produto]))+1),"")</f>
        <v>Imóvel IE140 – 220m</v>
      </c>
      <c r="M9255" s="20" cm="1">
        <f t="array" ref="M9255">IFERROR(INDEX(tblConsorcios[Valor da Carta (R$)],MOD($J9255,ROWS(tblConsorcios[Produto]))+1),"")</f>
        <v>140000</v>
      </c>
      <c r="N9255" s="2" cm="1">
        <f t="array" ref="N9255">IFERROR(INDEX(tblConsorcios[Prazo (meses)],MOD($J9255,ROWS(tblConsorcios[Produto]))+1),"")</f>
        <v>220</v>
      </c>
      <c r="O9255" s="20" cm="1">
        <f t="array" ref="O9255">IFERROR(INDEX(tblConsorcios[Parcela Mensal (R$)],MOD($J9255,ROWS(tblConsorcios[Produto]))+1),"")</f>
        <v>813.27</v>
      </c>
      <c r="P9255" s="20" t="str" cm="1">
        <f t="array" ref="P9255">IFERROR(INDEX(tblClientes[Dividendo Mensal (R$)],INT($J9255/ROWS(tblConsorcios[Produto]))+1),"")</f>
        <v/>
      </c>
      <c r="Q9255" s="20" t="str">
        <f t="shared" si="433"/>
        <v/>
      </c>
      <c r="R9255">
        <f t="shared" si="434"/>
        <v>0</v>
      </c>
    </row>
    <row r="9256" spans="10:18" x14ac:dyDescent="0.2">
      <c r="J9256">
        <f t="shared" si="432"/>
        <v>9254</v>
      </c>
      <c r="K9256" t="str" cm="1">
        <f t="array" ref="K9256">IFERROR(INDEX(tblClientes[Cliente],INT($J9256/ROWS(tblConsorcios[Produto]))+1),"")</f>
        <v/>
      </c>
      <c r="L9256" t="str" cm="1">
        <f t="array" ref="L9256">IFERROR(INDEX(tblConsorcios[Produto],MOD($J9256,ROWS(tblConsorcios[Produto]))+1),"")</f>
        <v>Imóvel IE140 – 200m</v>
      </c>
      <c r="M9256" s="20" cm="1">
        <f t="array" ref="M9256">IFERROR(INDEX(tblConsorcios[Valor da Carta (R$)],MOD($J9256,ROWS(tblConsorcios[Produto]))+1),"")</f>
        <v>140000</v>
      </c>
      <c r="N9256" s="2" cm="1">
        <f t="array" ref="N9256">IFERROR(INDEX(tblConsorcios[Prazo (meses)],MOD($J9256,ROWS(tblConsorcios[Produto]))+1),"")</f>
        <v>200</v>
      </c>
      <c r="O9256" s="20" cm="1">
        <f t="array" ref="O9256">IFERROR(INDEX(tblConsorcios[Parcela Mensal (R$)],MOD($J9256,ROWS(tblConsorcios[Produto]))+1),"")</f>
        <v>887.6</v>
      </c>
      <c r="P9256" s="20" t="str" cm="1">
        <f t="array" ref="P9256">IFERROR(INDEX(tblClientes[Dividendo Mensal (R$)],INT($J9256/ROWS(tblConsorcios[Produto]))+1),"")</f>
        <v/>
      </c>
      <c r="Q9256" s="20" t="str">
        <f t="shared" si="433"/>
        <v/>
      </c>
      <c r="R9256">
        <f t="shared" si="434"/>
        <v>0</v>
      </c>
    </row>
    <row r="9257" spans="10:18" x14ac:dyDescent="0.2">
      <c r="J9257">
        <f t="shared" si="432"/>
        <v>9255</v>
      </c>
      <c r="K9257" t="str" cm="1">
        <f t="array" ref="K9257">IFERROR(INDEX(tblClientes[Cliente],INT($J9257/ROWS(tblConsorcios[Produto]))+1),"")</f>
        <v/>
      </c>
      <c r="L9257" t="str" cm="1">
        <f t="array" ref="L9257">IFERROR(INDEX(tblConsorcios[Produto],MOD($J9257,ROWS(tblConsorcios[Produto]))+1),"")</f>
        <v>Imóvel IE130 – 240m</v>
      </c>
      <c r="M9257" s="20" cm="1">
        <f t="array" ref="M9257">IFERROR(INDEX(tblConsorcios[Valor da Carta (R$)],MOD($J9257,ROWS(tblConsorcios[Produto]))+1),"")</f>
        <v>130000</v>
      </c>
      <c r="N9257" s="2" cm="1">
        <f t="array" ref="N9257">IFERROR(INDEX(tblConsorcios[Prazo (meses)],MOD($J9257,ROWS(tblConsorcios[Produto]))+1),"")</f>
        <v>240</v>
      </c>
      <c r="O9257" s="20" cm="1">
        <f t="array" ref="O9257">IFERROR(INDEX(tblConsorcios[Parcela Mensal (R$)],MOD($J9257,ROWS(tblConsorcios[Produto]))+1),"")</f>
        <v>697.67</v>
      </c>
      <c r="P9257" s="20" t="str" cm="1">
        <f t="array" ref="P9257">IFERROR(INDEX(tblClientes[Dividendo Mensal (R$)],INT($J9257/ROWS(tblConsorcios[Produto]))+1),"")</f>
        <v/>
      </c>
      <c r="Q9257" s="20" t="str">
        <f t="shared" si="433"/>
        <v/>
      </c>
      <c r="R9257">
        <f t="shared" si="434"/>
        <v>0</v>
      </c>
    </row>
    <row r="9258" spans="10:18" x14ac:dyDescent="0.2">
      <c r="J9258">
        <f t="shared" si="432"/>
        <v>9256</v>
      </c>
      <c r="K9258" t="str" cm="1">
        <f t="array" ref="K9258">IFERROR(INDEX(tblClientes[Cliente],INT($J9258/ROWS(tblConsorcios[Produto]))+1),"")</f>
        <v/>
      </c>
      <c r="L9258" t="str" cm="1">
        <f t="array" ref="L9258">IFERROR(INDEX(tblConsorcios[Produto],MOD($J9258,ROWS(tblConsorcios[Produto]))+1),"")</f>
        <v>Imóvel IE130 – 220m</v>
      </c>
      <c r="M9258" s="20" cm="1">
        <f t="array" ref="M9258">IFERROR(INDEX(tblConsorcios[Valor da Carta (R$)],MOD($J9258,ROWS(tblConsorcios[Produto]))+1),"")</f>
        <v>130000</v>
      </c>
      <c r="N9258" s="2" cm="1">
        <f t="array" ref="N9258">IFERROR(INDEX(tblConsorcios[Prazo (meses)],MOD($J9258,ROWS(tblConsorcios[Produto]))+1),"")</f>
        <v>220</v>
      </c>
      <c r="O9258" s="20" cm="1">
        <f t="array" ref="O9258">IFERROR(INDEX(tblConsorcios[Parcela Mensal (R$)],MOD($J9258,ROWS(tblConsorcios[Produto]))+1),"")</f>
        <v>755.18</v>
      </c>
      <c r="P9258" s="20" t="str" cm="1">
        <f t="array" ref="P9258">IFERROR(INDEX(tblClientes[Dividendo Mensal (R$)],INT($J9258/ROWS(tblConsorcios[Produto]))+1),"")</f>
        <v/>
      </c>
      <c r="Q9258" s="20" t="str">
        <f t="shared" si="433"/>
        <v/>
      </c>
      <c r="R9258">
        <f t="shared" si="434"/>
        <v>0</v>
      </c>
    </row>
    <row r="9259" spans="10:18" x14ac:dyDescent="0.2">
      <c r="J9259">
        <f t="shared" si="432"/>
        <v>9257</v>
      </c>
      <c r="K9259" t="str" cm="1">
        <f t="array" ref="K9259">IFERROR(INDEX(tblClientes[Cliente],INT($J9259/ROWS(tblConsorcios[Produto]))+1),"")</f>
        <v/>
      </c>
      <c r="L9259" t="str" cm="1">
        <f t="array" ref="L9259">IFERROR(INDEX(tblConsorcios[Produto],MOD($J9259,ROWS(tblConsorcios[Produto]))+1),"")</f>
        <v>Imóvel IE130 – 200m</v>
      </c>
      <c r="M9259" s="20" cm="1">
        <f t="array" ref="M9259">IFERROR(INDEX(tblConsorcios[Valor da Carta (R$)],MOD($J9259,ROWS(tblConsorcios[Produto]))+1),"")</f>
        <v>130000</v>
      </c>
      <c r="N9259" s="2" cm="1">
        <f t="array" ref="N9259">IFERROR(INDEX(tblConsorcios[Prazo (meses)],MOD($J9259,ROWS(tblConsorcios[Produto]))+1),"")</f>
        <v>200</v>
      </c>
      <c r="O9259" s="20" cm="1">
        <f t="array" ref="O9259">IFERROR(INDEX(tblConsorcios[Parcela Mensal (R$)],MOD($J9259,ROWS(tblConsorcios[Produto]))+1),"")</f>
        <v>824.2</v>
      </c>
      <c r="P9259" s="20" t="str" cm="1">
        <f t="array" ref="P9259">IFERROR(INDEX(tblClientes[Dividendo Mensal (R$)],INT($J9259/ROWS(tblConsorcios[Produto]))+1),"")</f>
        <v/>
      </c>
      <c r="Q9259" s="20" t="str">
        <f t="shared" si="433"/>
        <v/>
      </c>
      <c r="R9259">
        <f t="shared" si="434"/>
        <v>0</v>
      </c>
    </row>
    <row r="9260" spans="10:18" x14ac:dyDescent="0.2">
      <c r="J9260">
        <f t="shared" si="432"/>
        <v>9258</v>
      </c>
      <c r="K9260" t="str" cm="1">
        <f t="array" ref="K9260">IFERROR(INDEX(tblClientes[Cliente],INT($J9260/ROWS(tblConsorcios[Produto]))+1),"")</f>
        <v/>
      </c>
      <c r="L9260" t="str" cm="1">
        <f t="array" ref="L9260">IFERROR(INDEX(tblConsorcios[Produto],MOD($J9260,ROWS(tblConsorcios[Produto]))+1),"")</f>
        <v>Imóvel IE120 – 240m</v>
      </c>
      <c r="M9260" s="20" cm="1">
        <f t="array" ref="M9260">IFERROR(INDEX(tblConsorcios[Valor da Carta (R$)],MOD($J9260,ROWS(tblConsorcios[Produto]))+1),"")</f>
        <v>120000</v>
      </c>
      <c r="N9260" s="2" cm="1">
        <f t="array" ref="N9260">IFERROR(INDEX(tblConsorcios[Prazo (meses)],MOD($J9260,ROWS(tblConsorcios[Produto]))+1),"")</f>
        <v>240</v>
      </c>
      <c r="O9260" s="20" cm="1">
        <f t="array" ref="O9260">IFERROR(INDEX(tblConsorcios[Parcela Mensal (R$)],MOD($J9260,ROWS(tblConsorcios[Produto]))+1),"")</f>
        <v>644</v>
      </c>
      <c r="P9260" s="20" t="str" cm="1">
        <f t="array" ref="P9260">IFERROR(INDEX(tblClientes[Dividendo Mensal (R$)],INT($J9260/ROWS(tblConsorcios[Produto]))+1),"")</f>
        <v/>
      </c>
      <c r="Q9260" s="20" t="str">
        <f t="shared" si="433"/>
        <v/>
      </c>
      <c r="R9260">
        <f t="shared" si="434"/>
        <v>0</v>
      </c>
    </row>
    <row r="9261" spans="10:18" x14ac:dyDescent="0.2">
      <c r="J9261">
        <f t="shared" si="432"/>
        <v>9259</v>
      </c>
      <c r="K9261" t="str" cm="1">
        <f t="array" ref="K9261">IFERROR(INDEX(tblClientes[Cliente],INT($J9261/ROWS(tblConsorcios[Produto]))+1),"")</f>
        <v/>
      </c>
      <c r="L9261" t="str" cm="1">
        <f t="array" ref="L9261">IFERROR(INDEX(tblConsorcios[Produto],MOD($J9261,ROWS(tblConsorcios[Produto]))+1),"")</f>
        <v>Imóvel IE120 – 220m</v>
      </c>
      <c r="M9261" s="20" cm="1">
        <f t="array" ref="M9261">IFERROR(INDEX(tblConsorcios[Valor da Carta (R$)],MOD($J9261,ROWS(tblConsorcios[Produto]))+1),"")</f>
        <v>120000</v>
      </c>
      <c r="N9261" s="2" cm="1">
        <f t="array" ref="N9261">IFERROR(INDEX(tblConsorcios[Prazo (meses)],MOD($J9261,ROWS(tblConsorcios[Produto]))+1),"")</f>
        <v>220</v>
      </c>
      <c r="O9261" s="20" cm="1">
        <f t="array" ref="O9261">IFERROR(INDEX(tblConsorcios[Parcela Mensal (R$)],MOD($J9261,ROWS(tblConsorcios[Produto]))+1),"")</f>
        <v>697.09</v>
      </c>
      <c r="P9261" s="20" t="str" cm="1">
        <f t="array" ref="P9261">IFERROR(INDEX(tblClientes[Dividendo Mensal (R$)],INT($J9261/ROWS(tblConsorcios[Produto]))+1),"")</f>
        <v/>
      </c>
      <c r="Q9261" s="20" t="str">
        <f t="shared" si="433"/>
        <v/>
      </c>
      <c r="R9261">
        <f t="shared" si="434"/>
        <v>0</v>
      </c>
    </row>
    <row r="9262" spans="10:18" x14ac:dyDescent="0.2">
      <c r="J9262">
        <f t="shared" si="432"/>
        <v>9260</v>
      </c>
      <c r="K9262" t="str" cm="1">
        <f t="array" ref="K9262">IFERROR(INDEX(tblClientes[Cliente],INT($J9262/ROWS(tblConsorcios[Produto]))+1),"")</f>
        <v/>
      </c>
      <c r="L9262" t="str" cm="1">
        <f t="array" ref="L9262">IFERROR(INDEX(tblConsorcios[Produto],MOD($J9262,ROWS(tblConsorcios[Produto]))+1),"")</f>
        <v>Imóvel IE120 – 200m</v>
      </c>
      <c r="M9262" s="20" cm="1">
        <f t="array" ref="M9262">IFERROR(INDEX(tblConsorcios[Valor da Carta (R$)],MOD($J9262,ROWS(tblConsorcios[Produto]))+1),"")</f>
        <v>120000</v>
      </c>
      <c r="N9262" s="2" cm="1">
        <f t="array" ref="N9262">IFERROR(INDEX(tblConsorcios[Prazo (meses)],MOD($J9262,ROWS(tblConsorcios[Produto]))+1),"")</f>
        <v>200</v>
      </c>
      <c r="O9262" s="20" cm="1">
        <f t="array" ref="O9262">IFERROR(INDEX(tblConsorcios[Parcela Mensal (R$)],MOD($J9262,ROWS(tblConsorcios[Produto]))+1),"")</f>
        <v>760.8</v>
      </c>
      <c r="P9262" s="20" t="str" cm="1">
        <f t="array" ref="P9262">IFERROR(INDEX(tblClientes[Dividendo Mensal (R$)],INT($J9262/ROWS(tblConsorcios[Produto]))+1),"")</f>
        <v/>
      </c>
      <c r="Q9262" s="20" t="str">
        <f t="shared" si="433"/>
        <v/>
      </c>
      <c r="R9262">
        <f t="shared" si="434"/>
        <v>0</v>
      </c>
    </row>
    <row r="9263" spans="10:18" x14ac:dyDescent="0.2">
      <c r="J9263">
        <f t="shared" si="432"/>
        <v>9261</v>
      </c>
      <c r="K9263" t="str" cm="1">
        <f t="array" ref="K9263">IFERROR(INDEX(tblClientes[Cliente],INT($J9263/ROWS(tblConsorcios[Produto]))+1),"")</f>
        <v/>
      </c>
      <c r="L9263" t="str" cm="1">
        <f t="array" ref="L9263">IFERROR(INDEX(tblConsorcios[Produto],MOD($J9263,ROWS(tblConsorcios[Produto]))+1),"")</f>
        <v>Imóvel IE600 – 240m</v>
      </c>
      <c r="M9263" s="20" cm="1">
        <f t="array" ref="M9263">IFERROR(INDEX(tblConsorcios[Valor da Carta (R$)],MOD($J9263,ROWS(tblConsorcios[Produto]))+1),"")</f>
        <v>600000</v>
      </c>
      <c r="N9263" s="2" cm="1">
        <f t="array" ref="N9263">IFERROR(INDEX(tblConsorcios[Prazo (meses)],MOD($J9263,ROWS(tblConsorcios[Produto]))+1),"")</f>
        <v>240</v>
      </c>
      <c r="O9263" s="20" cm="1">
        <f t="array" ref="O9263">IFERROR(INDEX(tblConsorcios[Parcela Mensal (R$)],MOD($J9263,ROWS(tblConsorcios[Produto]))+1),"")</f>
        <v>3220</v>
      </c>
      <c r="P9263" s="20" t="str" cm="1">
        <f t="array" ref="P9263">IFERROR(INDEX(tblClientes[Dividendo Mensal (R$)],INT($J9263/ROWS(tblConsorcios[Produto]))+1),"")</f>
        <v/>
      </c>
      <c r="Q9263" s="20" t="str">
        <f t="shared" si="433"/>
        <v/>
      </c>
      <c r="R9263">
        <f t="shared" si="434"/>
        <v>0</v>
      </c>
    </row>
    <row r="9264" spans="10:18" x14ac:dyDescent="0.2">
      <c r="J9264">
        <f t="shared" si="432"/>
        <v>9262</v>
      </c>
      <c r="K9264" t="str" cm="1">
        <f t="array" ref="K9264">IFERROR(INDEX(tblClientes[Cliente],INT($J9264/ROWS(tblConsorcios[Produto]))+1),"")</f>
        <v/>
      </c>
      <c r="L9264" t="str" cm="1">
        <f t="array" ref="L9264">IFERROR(INDEX(tblConsorcios[Produto],MOD($J9264,ROWS(tblConsorcios[Produto]))+1),"")</f>
        <v>Imóvel IE600 – 220m</v>
      </c>
      <c r="M9264" s="20" cm="1">
        <f t="array" ref="M9264">IFERROR(INDEX(tblConsorcios[Valor da Carta (R$)],MOD($J9264,ROWS(tblConsorcios[Produto]))+1),"")</f>
        <v>600000</v>
      </c>
      <c r="N9264" s="2" cm="1">
        <f t="array" ref="N9264">IFERROR(INDEX(tblConsorcios[Prazo (meses)],MOD($J9264,ROWS(tblConsorcios[Produto]))+1),"")</f>
        <v>220</v>
      </c>
      <c r="O9264" s="20" cm="1">
        <f t="array" ref="O9264">IFERROR(INDEX(tblConsorcios[Parcela Mensal (R$)],MOD($J9264,ROWS(tblConsorcios[Produto]))+1),"")</f>
        <v>3485.45</v>
      </c>
      <c r="P9264" s="20" t="str" cm="1">
        <f t="array" ref="P9264">IFERROR(INDEX(tblClientes[Dividendo Mensal (R$)],INT($J9264/ROWS(tblConsorcios[Produto]))+1),"")</f>
        <v/>
      </c>
      <c r="Q9264" s="20" t="str">
        <f t="shared" si="433"/>
        <v/>
      </c>
      <c r="R9264">
        <f t="shared" si="434"/>
        <v>0</v>
      </c>
    </row>
    <row r="9265" spans="10:18" x14ac:dyDescent="0.2">
      <c r="J9265">
        <f t="shared" si="432"/>
        <v>9263</v>
      </c>
      <c r="K9265" t="str" cm="1">
        <f t="array" ref="K9265">IFERROR(INDEX(tblClientes[Cliente],INT($J9265/ROWS(tblConsorcios[Produto]))+1),"")</f>
        <v/>
      </c>
      <c r="L9265" t="str" cm="1">
        <f t="array" ref="L9265">IFERROR(INDEX(tblConsorcios[Produto],MOD($J9265,ROWS(tblConsorcios[Produto]))+1),"")</f>
        <v>Imóvel IE600 – 200m</v>
      </c>
      <c r="M9265" s="20" cm="1">
        <f t="array" ref="M9265">IFERROR(INDEX(tblConsorcios[Valor da Carta (R$)],MOD($J9265,ROWS(tblConsorcios[Produto]))+1),"")</f>
        <v>600000</v>
      </c>
      <c r="N9265" s="2" cm="1">
        <f t="array" ref="N9265">IFERROR(INDEX(tblConsorcios[Prazo (meses)],MOD($J9265,ROWS(tblConsorcios[Produto]))+1),"")</f>
        <v>200</v>
      </c>
      <c r="O9265" s="20" cm="1">
        <f t="array" ref="O9265">IFERROR(INDEX(tblConsorcios[Parcela Mensal (R$)],MOD($J9265,ROWS(tblConsorcios[Produto]))+1),"")</f>
        <v>3804</v>
      </c>
      <c r="P9265" s="20" t="str" cm="1">
        <f t="array" ref="P9265">IFERROR(INDEX(tblClientes[Dividendo Mensal (R$)],INT($J9265/ROWS(tblConsorcios[Produto]))+1),"")</f>
        <v/>
      </c>
      <c r="Q9265" s="20" t="str">
        <f t="shared" si="433"/>
        <v/>
      </c>
      <c r="R9265">
        <f t="shared" si="434"/>
        <v>0</v>
      </c>
    </row>
    <row r="9266" spans="10:18" x14ac:dyDescent="0.2">
      <c r="J9266">
        <f t="shared" si="432"/>
        <v>9264</v>
      </c>
      <c r="K9266" t="str" cm="1">
        <f t="array" ref="K9266">IFERROR(INDEX(tblClientes[Cliente],INT($J9266/ROWS(tblConsorcios[Produto]))+1),"")</f>
        <v/>
      </c>
      <c r="L9266" t="str" cm="1">
        <f t="array" ref="L9266">IFERROR(INDEX(tblConsorcios[Produto],MOD($J9266,ROWS(tblConsorcios[Produto]))+1),"")</f>
        <v>Imóvel IE580 – 240m</v>
      </c>
      <c r="M9266" s="20" cm="1">
        <f t="array" ref="M9266">IFERROR(INDEX(tblConsorcios[Valor da Carta (R$)],MOD($J9266,ROWS(tblConsorcios[Produto]))+1),"")</f>
        <v>580000</v>
      </c>
      <c r="N9266" s="2" cm="1">
        <f t="array" ref="N9266">IFERROR(INDEX(tblConsorcios[Prazo (meses)],MOD($J9266,ROWS(tblConsorcios[Produto]))+1),"")</f>
        <v>240</v>
      </c>
      <c r="O9266" s="20" cm="1">
        <f t="array" ref="O9266">IFERROR(INDEX(tblConsorcios[Parcela Mensal (R$)],MOD($J9266,ROWS(tblConsorcios[Produto]))+1),"")</f>
        <v>3112.67</v>
      </c>
      <c r="P9266" s="20" t="str" cm="1">
        <f t="array" ref="P9266">IFERROR(INDEX(tblClientes[Dividendo Mensal (R$)],INT($J9266/ROWS(tblConsorcios[Produto]))+1),"")</f>
        <v/>
      </c>
      <c r="Q9266" s="20" t="str">
        <f t="shared" si="433"/>
        <v/>
      </c>
      <c r="R9266">
        <f t="shared" si="434"/>
        <v>0</v>
      </c>
    </row>
    <row r="9267" spans="10:18" x14ac:dyDescent="0.2">
      <c r="J9267">
        <f t="shared" si="432"/>
        <v>9265</v>
      </c>
      <c r="K9267" t="str" cm="1">
        <f t="array" ref="K9267">IFERROR(INDEX(tblClientes[Cliente],INT($J9267/ROWS(tblConsorcios[Produto]))+1),"")</f>
        <v/>
      </c>
      <c r="L9267" t="str" cm="1">
        <f t="array" ref="L9267">IFERROR(INDEX(tblConsorcios[Produto],MOD($J9267,ROWS(tblConsorcios[Produto]))+1),"")</f>
        <v>Imóvel IE580 – 220m</v>
      </c>
      <c r="M9267" s="20" cm="1">
        <f t="array" ref="M9267">IFERROR(INDEX(tblConsorcios[Valor da Carta (R$)],MOD($J9267,ROWS(tblConsorcios[Produto]))+1),"")</f>
        <v>580000</v>
      </c>
      <c r="N9267" s="2" cm="1">
        <f t="array" ref="N9267">IFERROR(INDEX(tblConsorcios[Prazo (meses)],MOD($J9267,ROWS(tblConsorcios[Produto]))+1),"")</f>
        <v>220</v>
      </c>
      <c r="O9267" s="20" cm="1">
        <f t="array" ref="O9267">IFERROR(INDEX(tblConsorcios[Parcela Mensal (R$)],MOD($J9267,ROWS(tblConsorcios[Produto]))+1),"")</f>
        <v>3369.27</v>
      </c>
      <c r="P9267" s="20" t="str" cm="1">
        <f t="array" ref="P9267">IFERROR(INDEX(tblClientes[Dividendo Mensal (R$)],INT($J9267/ROWS(tblConsorcios[Produto]))+1),"")</f>
        <v/>
      </c>
      <c r="Q9267" s="20" t="str">
        <f t="shared" si="433"/>
        <v/>
      </c>
      <c r="R9267">
        <f t="shared" si="434"/>
        <v>0</v>
      </c>
    </row>
    <row r="9268" spans="10:18" x14ac:dyDescent="0.2">
      <c r="J9268">
        <f t="shared" si="432"/>
        <v>9266</v>
      </c>
      <c r="K9268" t="str" cm="1">
        <f t="array" ref="K9268">IFERROR(INDEX(tblClientes[Cliente],INT($J9268/ROWS(tblConsorcios[Produto]))+1),"")</f>
        <v/>
      </c>
      <c r="L9268" t="str" cm="1">
        <f t="array" ref="L9268">IFERROR(INDEX(tblConsorcios[Produto],MOD($J9268,ROWS(tblConsorcios[Produto]))+1),"")</f>
        <v>Imóvel IE580 – 200m</v>
      </c>
      <c r="M9268" s="20" cm="1">
        <f t="array" ref="M9268">IFERROR(INDEX(tblConsorcios[Valor da Carta (R$)],MOD($J9268,ROWS(tblConsorcios[Produto]))+1),"")</f>
        <v>580000</v>
      </c>
      <c r="N9268" s="2" cm="1">
        <f t="array" ref="N9268">IFERROR(INDEX(tblConsorcios[Prazo (meses)],MOD($J9268,ROWS(tblConsorcios[Produto]))+1),"")</f>
        <v>200</v>
      </c>
      <c r="O9268" s="20" cm="1">
        <f t="array" ref="O9268">IFERROR(INDEX(tblConsorcios[Parcela Mensal (R$)],MOD($J9268,ROWS(tblConsorcios[Produto]))+1),"")</f>
        <v>3677.2</v>
      </c>
      <c r="P9268" s="20" t="str" cm="1">
        <f t="array" ref="P9268">IFERROR(INDEX(tblClientes[Dividendo Mensal (R$)],INT($J9268/ROWS(tblConsorcios[Produto]))+1),"")</f>
        <v/>
      </c>
      <c r="Q9268" s="20" t="str">
        <f t="shared" si="433"/>
        <v/>
      </c>
      <c r="R9268">
        <f t="shared" si="434"/>
        <v>0</v>
      </c>
    </row>
    <row r="9269" spans="10:18" x14ac:dyDescent="0.2">
      <c r="J9269">
        <f t="shared" si="432"/>
        <v>9267</v>
      </c>
      <c r="K9269" t="str" cm="1">
        <f t="array" ref="K9269">IFERROR(INDEX(tblClientes[Cliente],INT($J9269/ROWS(tblConsorcios[Produto]))+1),"")</f>
        <v/>
      </c>
      <c r="L9269" t="str" cm="1">
        <f t="array" ref="L9269">IFERROR(INDEX(tblConsorcios[Produto],MOD($J9269,ROWS(tblConsorcios[Produto]))+1),"")</f>
        <v>Imóvel IE550 – 240m</v>
      </c>
      <c r="M9269" s="20" cm="1">
        <f t="array" ref="M9269">IFERROR(INDEX(tblConsorcios[Valor da Carta (R$)],MOD($J9269,ROWS(tblConsorcios[Produto]))+1),"")</f>
        <v>550000</v>
      </c>
      <c r="N9269" s="2" cm="1">
        <f t="array" ref="N9269">IFERROR(INDEX(tblConsorcios[Prazo (meses)],MOD($J9269,ROWS(tblConsorcios[Produto]))+1),"")</f>
        <v>240</v>
      </c>
      <c r="O9269" s="20" cm="1">
        <f t="array" ref="O9269">IFERROR(INDEX(tblConsorcios[Parcela Mensal (R$)],MOD($J9269,ROWS(tblConsorcios[Produto]))+1),"")</f>
        <v>2951.67</v>
      </c>
      <c r="P9269" s="20" t="str" cm="1">
        <f t="array" ref="P9269">IFERROR(INDEX(tblClientes[Dividendo Mensal (R$)],INT($J9269/ROWS(tblConsorcios[Produto]))+1),"")</f>
        <v/>
      </c>
      <c r="Q9269" s="20" t="str">
        <f t="shared" si="433"/>
        <v/>
      </c>
      <c r="R9269">
        <f t="shared" si="434"/>
        <v>0</v>
      </c>
    </row>
    <row r="9270" spans="10:18" x14ac:dyDescent="0.2">
      <c r="J9270">
        <f t="shared" si="432"/>
        <v>9268</v>
      </c>
      <c r="K9270" t="str" cm="1">
        <f t="array" ref="K9270">IFERROR(INDEX(tblClientes[Cliente],INT($J9270/ROWS(tblConsorcios[Produto]))+1),"")</f>
        <v/>
      </c>
      <c r="L9270" t="str" cm="1">
        <f t="array" ref="L9270">IFERROR(INDEX(tblConsorcios[Produto],MOD($J9270,ROWS(tblConsorcios[Produto]))+1),"")</f>
        <v>Imóvel IE550 – 220m</v>
      </c>
      <c r="M9270" s="20" cm="1">
        <f t="array" ref="M9270">IFERROR(INDEX(tblConsorcios[Valor da Carta (R$)],MOD($J9270,ROWS(tblConsorcios[Produto]))+1),"")</f>
        <v>550000</v>
      </c>
      <c r="N9270" s="2" cm="1">
        <f t="array" ref="N9270">IFERROR(INDEX(tblConsorcios[Prazo (meses)],MOD($J9270,ROWS(tblConsorcios[Produto]))+1),"")</f>
        <v>220</v>
      </c>
      <c r="O9270" s="20" cm="1">
        <f t="array" ref="O9270">IFERROR(INDEX(tblConsorcios[Parcela Mensal (R$)],MOD($J9270,ROWS(tblConsorcios[Produto]))+1),"")</f>
        <v>3195</v>
      </c>
      <c r="P9270" s="20" t="str" cm="1">
        <f t="array" ref="P9270">IFERROR(INDEX(tblClientes[Dividendo Mensal (R$)],INT($J9270/ROWS(tblConsorcios[Produto]))+1),"")</f>
        <v/>
      </c>
      <c r="Q9270" s="20" t="str">
        <f t="shared" si="433"/>
        <v/>
      </c>
      <c r="R9270">
        <f t="shared" si="434"/>
        <v>0</v>
      </c>
    </row>
    <row r="9271" spans="10:18" x14ac:dyDescent="0.2">
      <c r="J9271">
        <f t="shared" si="432"/>
        <v>9269</v>
      </c>
      <c r="K9271" t="str" cm="1">
        <f t="array" ref="K9271">IFERROR(INDEX(tblClientes[Cliente],INT($J9271/ROWS(tblConsorcios[Produto]))+1),"")</f>
        <v/>
      </c>
      <c r="L9271" t="str" cm="1">
        <f t="array" ref="L9271">IFERROR(INDEX(tblConsorcios[Produto],MOD($J9271,ROWS(tblConsorcios[Produto]))+1),"")</f>
        <v>Imóvel IE550 – 200m</v>
      </c>
      <c r="M9271" s="20" cm="1">
        <f t="array" ref="M9271">IFERROR(INDEX(tblConsorcios[Valor da Carta (R$)],MOD($J9271,ROWS(tblConsorcios[Produto]))+1),"")</f>
        <v>550000</v>
      </c>
      <c r="N9271" s="2" cm="1">
        <f t="array" ref="N9271">IFERROR(INDEX(tblConsorcios[Prazo (meses)],MOD($J9271,ROWS(tblConsorcios[Produto]))+1),"")</f>
        <v>200</v>
      </c>
      <c r="O9271" s="20" cm="1">
        <f t="array" ref="O9271">IFERROR(INDEX(tblConsorcios[Parcela Mensal (R$)],MOD($J9271,ROWS(tblConsorcios[Produto]))+1),"")</f>
        <v>3487</v>
      </c>
      <c r="P9271" s="20" t="str" cm="1">
        <f t="array" ref="P9271">IFERROR(INDEX(tblClientes[Dividendo Mensal (R$)],INT($J9271/ROWS(tblConsorcios[Produto]))+1),"")</f>
        <v/>
      </c>
      <c r="Q9271" s="20" t="str">
        <f t="shared" si="433"/>
        <v/>
      </c>
      <c r="R9271">
        <f t="shared" si="434"/>
        <v>0</v>
      </c>
    </row>
    <row r="9272" spans="10:18" x14ac:dyDescent="0.2">
      <c r="J9272">
        <f t="shared" si="432"/>
        <v>9270</v>
      </c>
      <c r="K9272" t="str" cm="1">
        <f t="array" ref="K9272">IFERROR(INDEX(tblClientes[Cliente],INT($J9272/ROWS(tblConsorcios[Produto]))+1),"")</f>
        <v/>
      </c>
      <c r="L9272" t="str" cm="1">
        <f t="array" ref="L9272">IFERROR(INDEX(tblConsorcios[Produto],MOD($J9272,ROWS(tblConsorcios[Produto]))+1),"")</f>
        <v>Imóvel IE530 – 240m</v>
      </c>
      <c r="M9272" s="20" cm="1">
        <f t="array" ref="M9272">IFERROR(INDEX(tblConsorcios[Valor da Carta (R$)],MOD($J9272,ROWS(tblConsorcios[Produto]))+1),"")</f>
        <v>530000</v>
      </c>
      <c r="N9272" s="2" cm="1">
        <f t="array" ref="N9272">IFERROR(INDEX(tblConsorcios[Prazo (meses)],MOD($J9272,ROWS(tblConsorcios[Produto]))+1),"")</f>
        <v>240</v>
      </c>
      <c r="O9272" s="20" cm="1">
        <f t="array" ref="O9272">IFERROR(INDEX(tblConsorcios[Parcela Mensal (R$)],MOD($J9272,ROWS(tblConsorcios[Produto]))+1),"")</f>
        <v>2844.33</v>
      </c>
      <c r="P9272" s="20" t="str" cm="1">
        <f t="array" ref="P9272">IFERROR(INDEX(tblClientes[Dividendo Mensal (R$)],INT($J9272/ROWS(tblConsorcios[Produto]))+1),"")</f>
        <v/>
      </c>
      <c r="Q9272" s="20" t="str">
        <f t="shared" si="433"/>
        <v/>
      </c>
      <c r="R9272">
        <f t="shared" si="434"/>
        <v>0</v>
      </c>
    </row>
    <row r="9273" spans="10:18" x14ac:dyDescent="0.2">
      <c r="J9273">
        <f t="shared" si="432"/>
        <v>9271</v>
      </c>
      <c r="K9273" t="str" cm="1">
        <f t="array" ref="K9273">IFERROR(INDEX(tblClientes[Cliente],INT($J9273/ROWS(tblConsorcios[Produto]))+1),"")</f>
        <v/>
      </c>
      <c r="L9273" t="str" cm="1">
        <f t="array" ref="L9273">IFERROR(INDEX(tblConsorcios[Produto],MOD($J9273,ROWS(tblConsorcios[Produto]))+1),"")</f>
        <v>Imóvel IE530 – 220m</v>
      </c>
      <c r="M9273" s="20" cm="1">
        <f t="array" ref="M9273">IFERROR(INDEX(tblConsorcios[Valor da Carta (R$)],MOD($J9273,ROWS(tblConsorcios[Produto]))+1),"")</f>
        <v>530000</v>
      </c>
      <c r="N9273" s="2" cm="1">
        <f t="array" ref="N9273">IFERROR(INDEX(tblConsorcios[Prazo (meses)],MOD($J9273,ROWS(tblConsorcios[Produto]))+1),"")</f>
        <v>220</v>
      </c>
      <c r="O9273" s="20" cm="1">
        <f t="array" ref="O9273">IFERROR(INDEX(tblConsorcios[Parcela Mensal (R$)],MOD($J9273,ROWS(tblConsorcios[Produto]))+1),"")</f>
        <v>3078.82</v>
      </c>
      <c r="P9273" s="20" t="str" cm="1">
        <f t="array" ref="P9273">IFERROR(INDEX(tblClientes[Dividendo Mensal (R$)],INT($J9273/ROWS(tblConsorcios[Produto]))+1),"")</f>
        <v/>
      </c>
      <c r="Q9273" s="20" t="str">
        <f t="shared" si="433"/>
        <v/>
      </c>
      <c r="R9273">
        <f t="shared" si="434"/>
        <v>0</v>
      </c>
    </row>
    <row r="9274" spans="10:18" x14ac:dyDescent="0.2">
      <c r="J9274">
        <f t="shared" si="432"/>
        <v>9272</v>
      </c>
      <c r="K9274" t="str" cm="1">
        <f t="array" ref="K9274">IFERROR(INDEX(tblClientes[Cliente],INT($J9274/ROWS(tblConsorcios[Produto]))+1),"")</f>
        <v/>
      </c>
      <c r="L9274" t="str" cm="1">
        <f t="array" ref="L9274">IFERROR(INDEX(tblConsorcios[Produto],MOD($J9274,ROWS(tblConsorcios[Produto]))+1),"")</f>
        <v>Imóvel IE530 – 200m</v>
      </c>
      <c r="M9274" s="20" cm="1">
        <f t="array" ref="M9274">IFERROR(INDEX(tblConsorcios[Valor da Carta (R$)],MOD($J9274,ROWS(tblConsorcios[Produto]))+1),"")</f>
        <v>530000</v>
      </c>
      <c r="N9274" s="2" cm="1">
        <f t="array" ref="N9274">IFERROR(INDEX(tblConsorcios[Prazo (meses)],MOD($J9274,ROWS(tblConsorcios[Produto]))+1),"")</f>
        <v>200</v>
      </c>
      <c r="O9274" s="20" cm="1">
        <f t="array" ref="O9274">IFERROR(INDEX(tblConsorcios[Parcela Mensal (R$)],MOD($J9274,ROWS(tblConsorcios[Produto]))+1),"")</f>
        <v>3360.2</v>
      </c>
      <c r="P9274" s="20" t="str" cm="1">
        <f t="array" ref="P9274">IFERROR(INDEX(tblClientes[Dividendo Mensal (R$)],INT($J9274/ROWS(tblConsorcios[Produto]))+1),"")</f>
        <v/>
      </c>
      <c r="Q9274" s="20" t="str">
        <f t="shared" si="433"/>
        <v/>
      </c>
      <c r="R9274">
        <f t="shared" si="434"/>
        <v>0</v>
      </c>
    </row>
    <row r="9275" spans="10:18" x14ac:dyDescent="0.2">
      <c r="J9275">
        <f t="shared" si="432"/>
        <v>9273</v>
      </c>
      <c r="K9275" t="str" cm="1">
        <f t="array" ref="K9275">IFERROR(INDEX(tblClientes[Cliente],INT($J9275/ROWS(tblConsorcios[Produto]))+1),"")</f>
        <v/>
      </c>
      <c r="L9275" t="str" cm="1">
        <f t="array" ref="L9275">IFERROR(INDEX(tblConsorcios[Produto],MOD($J9275,ROWS(tblConsorcios[Produto]))+1),"")</f>
        <v>Imóvel IE500 – 240m</v>
      </c>
      <c r="M9275" s="20" cm="1">
        <f t="array" ref="M9275">IFERROR(INDEX(tblConsorcios[Valor da Carta (R$)],MOD($J9275,ROWS(tblConsorcios[Produto]))+1),"")</f>
        <v>500000</v>
      </c>
      <c r="N9275" s="2" cm="1">
        <f t="array" ref="N9275">IFERROR(INDEX(tblConsorcios[Prazo (meses)],MOD($J9275,ROWS(tblConsorcios[Produto]))+1),"")</f>
        <v>240</v>
      </c>
      <c r="O9275" s="20" cm="1">
        <f t="array" ref="O9275">IFERROR(INDEX(tblConsorcios[Parcela Mensal (R$)],MOD($J9275,ROWS(tblConsorcios[Produto]))+1),"")</f>
        <v>2683.33</v>
      </c>
      <c r="P9275" s="20" t="str" cm="1">
        <f t="array" ref="P9275">IFERROR(INDEX(tblClientes[Dividendo Mensal (R$)],INT($J9275/ROWS(tblConsorcios[Produto]))+1),"")</f>
        <v/>
      </c>
      <c r="Q9275" s="20" t="str">
        <f t="shared" si="433"/>
        <v/>
      </c>
      <c r="R9275">
        <f t="shared" si="434"/>
        <v>0</v>
      </c>
    </row>
    <row r="9276" spans="10:18" x14ac:dyDescent="0.2">
      <c r="J9276">
        <f t="shared" si="432"/>
        <v>9274</v>
      </c>
      <c r="K9276" t="str" cm="1">
        <f t="array" ref="K9276">IFERROR(INDEX(tblClientes[Cliente],INT($J9276/ROWS(tblConsorcios[Produto]))+1),"")</f>
        <v/>
      </c>
      <c r="L9276" t="str" cm="1">
        <f t="array" ref="L9276">IFERROR(INDEX(tblConsorcios[Produto],MOD($J9276,ROWS(tblConsorcios[Produto]))+1),"")</f>
        <v>Imóvel IE500 – 220m</v>
      </c>
      <c r="M9276" s="20" cm="1">
        <f t="array" ref="M9276">IFERROR(INDEX(tblConsorcios[Valor da Carta (R$)],MOD($J9276,ROWS(tblConsorcios[Produto]))+1),"")</f>
        <v>500000</v>
      </c>
      <c r="N9276" s="2" cm="1">
        <f t="array" ref="N9276">IFERROR(INDEX(tblConsorcios[Prazo (meses)],MOD($J9276,ROWS(tblConsorcios[Produto]))+1),"")</f>
        <v>220</v>
      </c>
      <c r="O9276" s="20" cm="1">
        <f t="array" ref="O9276">IFERROR(INDEX(tblConsorcios[Parcela Mensal (R$)],MOD($J9276,ROWS(tblConsorcios[Produto]))+1),"")</f>
        <v>2904.55</v>
      </c>
      <c r="P9276" s="20" t="str" cm="1">
        <f t="array" ref="P9276">IFERROR(INDEX(tblClientes[Dividendo Mensal (R$)],INT($J9276/ROWS(tblConsorcios[Produto]))+1),"")</f>
        <v/>
      </c>
      <c r="Q9276" s="20" t="str">
        <f t="shared" si="433"/>
        <v/>
      </c>
      <c r="R9276">
        <f t="shared" si="434"/>
        <v>0</v>
      </c>
    </row>
    <row r="9277" spans="10:18" x14ac:dyDescent="0.2">
      <c r="J9277">
        <f t="shared" si="432"/>
        <v>9275</v>
      </c>
      <c r="K9277" t="str" cm="1">
        <f t="array" ref="K9277">IFERROR(INDEX(tblClientes[Cliente],INT($J9277/ROWS(tblConsorcios[Produto]))+1),"")</f>
        <v/>
      </c>
      <c r="L9277" t="str" cm="1">
        <f t="array" ref="L9277">IFERROR(INDEX(tblConsorcios[Produto],MOD($J9277,ROWS(tblConsorcios[Produto]))+1),"")</f>
        <v>Imóvel IE500 – 200m</v>
      </c>
      <c r="M9277" s="20" cm="1">
        <f t="array" ref="M9277">IFERROR(INDEX(tblConsorcios[Valor da Carta (R$)],MOD($J9277,ROWS(tblConsorcios[Produto]))+1),"")</f>
        <v>500000</v>
      </c>
      <c r="N9277" s="2" cm="1">
        <f t="array" ref="N9277">IFERROR(INDEX(tblConsorcios[Prazo (meses)],MOD($J9277,ROWS(tblConsorcios[Produto]))+1),"")</f>
        <v>200</v>
      </c>
      <c r="O9277" s="20" cm="1">
        <f t="array" ref="O9277">IFERROR(INDEX(tblConsorcios[Parcela Mensal (R$)],MOD($J9277,ROWS(tblConsorcios[Produto]))+1),"")</f>
        <v>3170</v>
      </c>
      <c r="P9277" s="20" t="str" cm="1">
        <f t="array" ref="P9277">IFERROR(INDEX(tblClientes[Dividendo Mensal (R$)],INT($J9277/ROWS(tblConsorcios[Produto]))+1),"")</f>
        <v/>
      </c>
      <c r="Q9277" s="20" t="str">
        <f t="shared" si="433"/>
        <v/>
      </c>
      <c r="R9277">
        <f t="shared" si="434"/>
        <v>0</v>
      </c>
    </row>
    <row r="9278" spans="10:18" x14ac:dyDescent="0.2">
      <c r="J9278">
        <f t="shared" si="432"/>
        <v>9276</v>
      </c>
      <c r="K9278" t="str" cm="1">
        <f t="array" ref="K9278">IFERROR(INDEX(tblClientes[Cliente],INT($J9278/ROWS(tblConsorcios[Produto]))+1),"")</f>
        <v/>
      </c>
      <c r="L9278" t="str" cm="1">
        <f t="array" ref="L9278">IFERROR(INDEX(tblConsorcios[Produto],MOD($J9278,ROWS(tblConsorcios[Produto]))+1),"")</f>
        <v>Imóvel IE480 – 240m</v>
      </c>
      <c r="M9278" s="20" cm="1">
        <f t="array" ref="M9278">IFERROR(INDEX(tblConsorcios[Valor da Carta (R$)],MOD($J9278,ROWS(tblConsorcios[Produto]))+1),"")</f>
        <v>480000</v>
      </c>
      <c r="N9278" s="2" cm="1">
        <f t="array" ref="N9278">IFERROR(INDEX(tblConsorcios[Prazo (meses)],MOD($J9278,ROWS(tblConsorcios[Produto]))+1),"")</f>
        <v>240</v>
      </c>
      <c r="O9278" s="20" cm="1">
        <f t="array" ref="O9278">IFERROR(INDEX(tblConsorcios[Parcela Mensal (R$)],MOD($J9278,ROWS(tblConsorcios[Produto]))+1),"")</f>
        <v>2576</v>
      </c>
      <c r="P9278" s="20" t="str" cm="1">
        <f t="array" ref="P9278">IFERROR(INDEX(tblClientes[Dividendo Mensal (R$)],INT($J9278/ROWS(tblConsorcios[Produto]))+1),"")</f>
        <v/>
      </c>
      <c r="Q9278" s="20" t="str">
        <f t="shared" si="433"/>
        <v/>
      </c>
      <c r="R9278">
        <f t="shared" si="434"/>
        <v>0</v>
      </c>
    </row>
    <row r="9279" spans="10:18" x14ac:dyDescent="0.2">
      <c r="J9279">
        <f t="shared" si="432"/>
        <v>9277</v>
      </c>
      <c r="K9279" t="str" cm="1">
        <f t="array" ref="K9279">IFERROR(INDEX(tblClientes[Cliente],INT($J9279/ROWS(tblConsorcios[Produto]))+1),"")</f>
        <v/>
      </c>
      <c r="L9279" t="str" cm="1">
        <f t="array" ref="L9279">IFERROR(INDEX(tblConsorcios[Produto],MOD($J9279,ROWS(tblConsorcios[Produto]))+1),"")</f>
        <v>Imóvel IE480 – 220m</v>
      </c>
      <c r="M9279" s="20" cm="1">
        <f t="array" ref="M9279">IFERROR(INDEX(tblConsorcios[Valor da Carta (R$)],MOD($J9279,ROWS(tblConsorcios[Produto]))+1),"")</f>
        <v>480000</v>
      </c>
      <c r="N9279" s="2" cm="1">
        <f t="array" ref="N9279">IFERROR(INDEX(tblConsorcios[Prazo (meses)],MOD($J9279,ROWS(tblConsorcios[Produto]))+1),"")</f>
        <v>220</v>
      </c>
      <c r="O9279" s="20" cm="1">
        <f t="array" ref="O9279">IFERROR(INDEX(tblConsorcios[Parcela Mensal (R$)],MOD($J9279,ROWS(tblConsorcios[Produto]))+1),"")</f>
        <v>2788.36</v>
      </c>
      <c r="P9279" s="20" t="str" cm="1">
        <f t="array" ref="P9279">IFERROR(INDEX(tblClientes[Dividendo Mensal (R$)],INT($J9279/ROWS(tblConsorcios[Produto]))+1),"")</f>
        <v/>
      </c>
      <c r="Q9279" s="20" t="str">
        <f t="shared" si="433"/>
        <v/>
      </c>
      <c r="R9279">
        <f t="shared" si="434"/>
        <v>0</v>
      </c>
    </row>
    <row r="9280" spans="10:18" x14ac:dyDescent="0.2">
      <c r="J9280">
        <f t="shared" si="432"/>
        <v>9278</v>
      </c>
      <c r="K9280" t="str" cm="1">
        <f t="array" ref="K9280">IFERROR(INDEX(tblClientes[Cliente],INT($J9280/ROWS(tblConsorcios[Produto]))+1),"")</f>
        <v/>
      </c>
      <c r="L9280" t="str" cm="1">
        <f t="array" ref="L9280">IFERROR(INDEX(tblConsorcios[Produto],MOD($J9280,ROWS(tblConsorcios[Produto]))+1),"")</f>
        <v>Imóvel IE480 – 200m</v>
      </c>
      <c r="M9280" s="20" cm="1">
        <f t="array" ref="M9280">IFERROR(INDEX(tblConsorcios[Valor da Carta (R$)],MOD($J9280,ROWS(tblConsorcios[Produto]))+1),"")</f>
        <v>480000</v>
      </c>
      <c r="N9280" s="2" cm="1">
        <f t="array" ref="N9280">IFERROR(INDEX(tblConsorcios[Prazo (meses)],MOD($J9280,ROWS(tblConsorcios[Produto]))+1),"")</f>
        <v>200</v>
      </c>
      <c r="O9280" s="20" cm="1">
        <f t="array" ref="O9280">IFERROR(INDEX(tblConsorcios[Parcela Mensal (R$)],MOD($J9280,ROWS(tblConsorcios[Produto]))+1),"")</f>
        <v>3043.2</v>
      </c>
      <c r="P9280" s="20" t="str" cm="1">
        <f t="array" ref="P9280">IFERROR(INDEX(tblClientes[Dividendo Mensal (R$)],INT($J9280/ROWS(tblConsorcios[Produto]))+1),"")</f>
        <v/>
      </c>
      <c r="Q9280" s="20" t="str">
        <f t="shared" si="433"/>
        <v/>
      </c>
      <c r="R9280">
        <f t="shared" si="434"/>
        <v>0</v>
      </c>
    </row>
    <row r="9281" spans="10:18" x14ac:dyDescent="0.2">
      <c r="J9281">
        <f t="shared" si="432"/>
        <v>9279</v>
      </c>
      <c r="K9281" t="str" cm="1">
        <f t="array" ref="K9281">IFERROR(INDEX(tblClientes[Cliente],INT($J9281/ROWS(tblConsorcios[Produto]))+1),"")</f>
        <v/>
      </c>
      <c r="L9281" t="str" cm="1">
        <f t="array" ref="L9281">IFERROR(INDEX(tblConsorcios[Produto],MOD($J9281,ROWS(tblConsorcios[Produto]))+1),"")</f>
        <v>Imóvel IE450 – 240m</v>
      </c>
      <c r="M9281" s="20" cm="1">
        <f t="array" ref="M9281">IFERROR(INDEX(tblConsorcios[Valor da Carta (R$)],MOD($J9281,ROWS(tblConsorcios[Produto]))+1),"")</f>
        <v>450000</v>
      </c>
      <c r="N9281" s="2" cm="1">
        <f t="array" ref="N9281">IFERROR(INDEX(tblConsorcios[Prazo (meses)],MOD($J9281,ROWS(tblConsorcios[Produto]))+1),"")</f>
        <v>240</v>
      </c>
      <c r="O9281" s="20" cm="1">
        <f t="array" ref="O9281">IFERROR(INDEX(tblConsorcios[Parcela Mensal (R$)],MOD($J9281,ROWS(tblConsorcios[Produto]))+1),"")</f>
        <v>2415</v>
      </c>
      <c r="P9281" s="20" t="str" cm="1">
        <f t="array" ref="P9281">IFERROR(INDEX(tblClientes[Dividendo Mensal (R$)],INT($J9281/ROWS(tblConsorcios[Produto]))+1),"")</f>
        <v/>
      </c>
      <c r="Q9281" s="20" t="str">
        <f t="shared" si="433"/>
        <v/>
      </c>
      <c r="R9281">
        <f t="shared" si="434"/>
        <v>0</v>
      </c>
    </row>
    <row r="9282" spans="10:18" x14ac:dyDescent="0.2">
      <c r="J9282">
        <f t="shared" si="432"/>
        <v>9280</v>
      </c>
      <c r="K9282" t="str" cm="1">
        <f t="array" ref="K9282">IFERROR(INDEX(tblClientes[Cliente],INT($J9282/ROWS(tblConsorcios[Produto]))+1),"")</f>
        <v/>
      </c>
      <c r="L9282" t="str" cm="1">
        <f t="array" ref="L9282">IFERROR(INDEX(tblConsorcios[Produto],MOD($J9282,ROWS(tblConsorcios[Produto]))+1),"")</f>
        <v>Imóvel IE450 – 220m</v>
      </c>
      <c r="M9282" s="20" cm="1">
        <f t="array" ref="M9282">IFERROR(INDEX(tblConsorcios[Valor da Carta (R$)],MOD($J9282,ROWS(tblConsorcios[Produto]))+1),"")</f>
        <v>450000</v>
      </c>
      <c r="N9282" s="2" cm="1">
        <f t="array" ref="N9282">IFERROR(INDEX(tblConsorcios[Prazo (meses)],MOD($J9282,ROWS(tblConsorcios[Produto]))+1),"")</f>
        <v>220</v>
      </c>
      <c r="O9282" s="20" cm="1">
        <f t="array" ref="O9282">IFERROR(INDEX(tblConsorcios[Parcela Mensal (R$)],MOD($J9282,ROWS(tblConsorcios[Produto]))+1),"")</f>
        <v>2614.09</v>
      </c>
      <c r="P9282" s="20" t="str" cm="1">
        <f t="array" ref="P9282">IFERROR(INDEX(tblClientes[Dividendo Mensal (R$)],INT($J9282/ROWS(tblConsorcios[Produto]))+1),"")</f>
        <v/>
      </c>
      <c r="Q9282" s="20" t="str">
        <f t="shared" si="433"/>
        <v/>
      </c>
      <c r="R9282">
        <f t="shared" si="434"/>
        <v>0</v>
      </c>
    </row>
    <row r="9283" spans="10:18" x14ac:dyDescent="0.2">
      <c r="J9283">
        <f t="shared" ref="J9283:J9346" si="435">ROW()-2</f>
        <v>9281</v>
      </c>
      <c r="K9283" t="str" cm="1">
        <f t="array" ref="K9283">IFERROR(INDEX(tblClientes[Cliente],INT($J9283/ROWS(tblConsorcios[Produto]))+1),"")</f>
        <v/>
      </c>
      <c r="L9283" t="str" cm="1">
        <f t="array" ref="L9283">IFERROR(INDEX(tblConsorcios[Produto],MOD($J9283,ROWS(tblConsorcios[Produto]))+1),"")</f>
        <v>Imóvel IE450 – 200m</v>
      </c>
      <c r="M9283" s="20" cm="1">
        <f t="array" ref="M9283">IFERROR(INDEX(tblConsorcios[Valor da Carta (R$)],MOD($J9283,ROWS(tblConsorcios[Produto]))+1),"")</f>
        <v>450000</v>
      </c>
      <c r="N9283" s="2" cm="1">
        <f t="array" ref="N9283">IFERROR(INDEX(tblConsorcios[Prazo (meses)],MOD($J9283,ROWS(tblConsorcios[Produto]))+1),"")</f>
        <v>200</v>
      </c>
      <c r="O9283" s="20" cm="1">
        <f t="array" ref="O9283">IFERROR(INDEX(tblConsorcios[Parcela Mensal (R$)],MOD($J9283,ROWS(tblConsorcios[Produto]))+1),"")</f>
        <v>2853</v>
      </c>
      <c r="P9283" s="20" t="str" cm="1">
        <f t="array" ref="P9283">IFERROR(INDEX(tblClientes[Dividendo Mensal (R$)],INT($J9283/ROWS(tblConsorcios[Produto]))+1),"")</f>
        <v/>
      </c>
      <c r="Q9283" s="20" t="str">
        <f t="shared" ref="Q9283:Q9346" si="436">IF(AND(ISNUMBER(O9283),ISNUMBER(P9283)),P9283-O9283,"")</f>
        <v/>
      </c>
      <c r="R9283">
        <f t="shared" ref="R9283:R9346" si="437">IF(AND(ISNUMBER(O9283),ISNUMBER(P9283),O9283&lt;=P9283),1,0)</f>
        <v>0</v>
      </c>
    </row>
    <row r="9284" spans="10:18" x14ac:dyDescent="0.2">
      <c r="J9284">
        <f t="shared" si="435"/>
        <v>9282</v>
      </c>
      <c r="K9284" t="str" cm="1">
        <f t="array" ref="K9284">IFERROR(INDEX(tblClientes[Cliente],INT($J9284/ROWS(tblConsorcios[Produto]))+1),"")</f>
        <v/>
      </c>
      <c r="L9284" t="str" cm="1">
        <f t="array" ref="L9284">IFERROR(INDEX(tblConsorcios[Produto],MOD($J9284,ROWS(tblConsorcios[Produto]))+1),"")</f>
        <v>Imóvel IE430 – 240m</v>
      </c>
      <c r="M9284" s="20" cm="1">
        <f t="array" ref="M9284">IFERROR(INDEX(tblConsorcios[Valor da Carta (R$)],MOD($J9284,ROWS(tblConsorcios[Produto]))+1),"")</f>
        <v>430000</v>
      </c>
      <c r="N9284" s="2" cm="1">
        <f t="array" ref="N9284">IFERROR(INDEX(tblConsorcios[Prazo (meses)],MOD($J9284,ROWS(tblConsorcios[Produto]))+1),"")</f>
        <v>240</v>
      </c>
      <c r="O9284" s="20" cm="1">
        <f t="array" ref="O9284">IFERROR(INDEX(tblConsorcios[Parcela Mensal (R$)],MOD($J9284,ROWS(tblConsorcios[Produto]))+1),"")</f>
        <v>2307.67</v>
      </c>
      <c r="P9284" s="20" t="str" cm="1">
        <f t="array" ref="P9284">IFERROR(INDEX(tblClientes[Dividendo Mensal (R$)],INT($J9284/ROWS(tblConsorcios[Produto]))+1),"")</f>
        <v/>
      </c>
      <c r="Q9284" s="20" t="str">
        <f t="shared" si="436"/>
        <v/>
      </c>
      <c r="R9284">
        <f t="shared" si="437"/>
        <v>0</v>
      </c>
    </row>
    <row r="9285" spans="10:18" x14ac:dyDescent="0.2">
      <c r="J9285">
        <f t="shared" si="435"/>
        <v>9283</v>
      </c>
      <c r="K9285" t="str" cm="1">
        <f t="array" ref="K9285">IFERROR(INDEX(tblClientes[Cliente],INT($J9285/ROWS(tblConsorcios[Produto]))+1),"")</f>
        <v/>
      </c>
      <c r="L9285" t="str" cm="1">
        <f t="array" ref="L9285">IFERROR(INDEX(tblConsorcios[Produto],MOD($J9285,ROWS(tblConsorcios[Produto]))+1),"")</f>
        <v>Imóvel IE430 – 220m</v>
      </c>
      <c r="M9285" s="20" cm="1">
        <f t="array" ref="M9285">IFERROR(INDEX(tblConsorcios[Valor da Carta (R$)],MOD($J9285,ROWS(tblConsorcios[Produto]))+1),"")</f>
        <v>430000</v>
      </c>
      <c r="N9285" s="2" cm="1">
        <f t="array" ref="N9285">IFERROR(INDEX(tblConsorcios[Prazo (meses)],MOD($J9285,ROWS(tblConsorcios[Produto]))+1),"")</f>
        <v>220</v>
      </c>
      <c r="O9285" s="20" cm="1">
        <f t="array" ref="O9285">IFERROR(INDEX(tblConsorcios[Parcela Mensal (R$)],MOD($J9285,ROWS(tblConsorcios[Produto]))+1),"")</f>
        <v>2497.91</v>
      </c>
      <c r="P9285" s="20" t="str" cm="1">
        <f t="array" ref="P9285">IFERROR(INDEX(tblClientes[Dividendo Mensal (R$)],INT($J9285/ROWS(tblConsorcios[Produto]))+1),"")</f>
        <v/>
      </c>
      <c r="Q9285" s="20" t="str">
        <f t="shared" si="436"/>
        <v/>
      </c>
      <c r="R9285">
        <f t="shared" si="437"/>
        <v>0</v>
      </c>
    </row>
    <row r="9286" spans="10:18" x14ac:dyDescent="0.2">
      <c r="J9286">
        <f t="shared" si="435"/>
        <v>9284</v>
      </c>
      <c r="K9286" t="str" cm="1">
        <f t="array" ref="K9286">IFERROR(INDEX(tblClientes[Cliente],INT($J9286/ROWS(tblConsorcios[Produto]))+1),"")</f>
        <v/>
      </c>
      <c r="L9286" t="str" cm="1">
        <f t="array" ref="L9286">IFERROR(INDEX(tblConsorcios[Produto],MOD($J9286,ROWS(tblConsorcios[Produto]))+1),"")</f>
        <v>Imóvel IE430 – 200m</v>
      </c>
      <c r="M9286" s="20" cm="1">
        <f t="array" ref="M9286">IFERROR(INDEX(tblConsorcios[Valor da Carta (R$)],MOD($J9286,ROWS(tblConsorcios[Produto]))+1),"")</f>
        <v>430000</v>
      </c>
      <c r="N9286" s="2" cm="1">
        <f t="array" ref="N9286">IFERROR(INDEX(tblConsorcios[Prazo (meses)],MOD($J9286,ROWS(tblConsorcios[Produto]))+1),"")</f>
        <v>200</v>
      </c>
      <c r="O9286" s="20" cm="1">
        <f t="array" ref="O9286">IFERROR(INDEX(tblConsorcios[Parcela Mensal (R$)],MOD($J9286,ROWS(tblConsorcios[Produto]))+1),"")</f>
        <v>2726.2</v>
      </c>
      <c r="P9286" s="20" t="str" cm="1">
        <f t="array" ref="P9286">IFERROR(INDEX(tblClientes[Dividendo Mensal (R$)],INT($J9286/ROWS(tblConsorcios[Produto]))+1),"")</f>
        <v/>
      </c>
      <c r="Q9286" s="20" t="str">
        <f t="shared" si="436"/>
        <v/>
      </c>
      <c r="R9286">
        <f t="shared" si="437"/>
        <v>0</v>
      </c>
    </row>
    <row r="9287" spans="10:18" x14ac:dyDescent="0.2">
      <c r="J9287">
        <f t="shared" si="435"/>
        <v>9285</v>
      </c>
      <c r="K9287" t="str" cm="1">
        <f t="array" ref="K9287">IFERROR(INDEX(tblClientes[Cliente],INT($J9287/ROWS(tblConsorcios[Produto]))+1),"")</f>
        <v/>
      </c>
      <c r="L9287" t="str" cm="1">
        <f t="array" ref="L9287">IFERROR(INDEX(tblConsorcios[Produto],MOD($J9287,ROWS(tblConsorcios[Produto]))+1),"")</f>
        <v>Imóvel IE400 – 240m</v>
      </c>
      <c r="M9287" s="20" cm="1">
        <f t="array" ref="M9287">IFERROR(INDEX(tblConsorcios[Valor da Carta (R$)],MOD($J9287,ROWS(tblConsorcios[Produto]))+1),"")</f>
        <v>400000</v>
      </c>
      <c r="N9287" s="2" cm="1">
        <f t="array" ref="N9287">IFERROR(INDEX(tblConsorcios[Prazo (meses)],MOD($J9287,ROWS(tblConsorcios[Produto]))+1),"")</f>
        <v>240</v>
      </c>
      <c r="O9287" s="20" cm="1">
        <f t="array" ref="O9287">IFERROR(INDEX(tblConsorcios[Parcela Mensal (R$)],MOD($J9287,ROWS(tblConsorcios[Produto]))+1),"")</f>
        <v>2146.67</v>
      </c>
      <c r="P9287" s="20" t="str" cm="1">
        <f t="array" ref="P9287">IFERROR(INDEX(tblClientes[Dividendo Mensal (R$)],INT($J9287/ROWS(tblConsorcios[Produto]))+1),"")</f>
        <v/>
      </c>
      <c r="Q9287" s="20" t="str">
        <f t="shared" si="436"/>
        <v/>
      </c>
      <c r="R9287">
        <f t="shared" si="437"/>
        <v>0</v>
      </c>
    </row>
    <row r="9288" spans="10:18" x14ac:dyDescent="0.2">
      <c r="J9288">
        <f t="shared" si="435"/>
        <v>9286</v>
      </c>
      <c r="K9288" t="str" cm="1">
        <f t="array" ref="K9288">IFERROR(INDEX(tblClientes[Cliente],INT($J9288/ROWS(tblConsorcios[Produto]))+1),"")</f>
        <v/>
      </c>
      <c r="L9288" t="str" cm="1">
        <f t="array" ref="L9288">IFERROR(INDEX(tblConsorcios[Produto],MOD($J9288,ROWS(tblConsorcios[Produto]))+1),"")</f>
        <v>Imóvel IE400 – 220m</v>
      </c>
      <c r="M9288" s="20" cm="1">
        <f t="array" ref="M9288">IFERROR(INDEX(tblConsorcios[Valor da Carta (R$)],MOD($J9288,ROWS(tblConsorcios[Produto]))+1),"")</f>
        <v>400000</v>
      </c>
      <c r="N9288" s="2" cm="1">
        <f t="array" ref="N9288">IFERROR(INDEX(tblConsorcios[Prazo (meses)],MOD($J9288,ROWS(tblConsorcios[Produto]))+1),"")</f>
        <v>220</v>
      </c>
      <c r="O9288" s="20" cm="1">
        <f t="array" ref="O9288">IFERROR(INDEX(tblConsorcios[Parcela Mensal (R$)],MOD($J9288,ROWS(tblConsorcios[Produto]))+1),"")</f>
        <v>2323.64</v>
      </c>
      <c r="P9288" s="20" t="str" cm="1">
        <f t="array" ref="P9288">IFERROR(INDEX(tblClientes[Dividendo Mensal (R$)],INT($J9288/ROWS(tblConsorcios[Produto]))+1),"")</f>
        <v/>
      </c>
      <c r="Q9288" s="20" t="str">
        <f t="shared" si="436"/>
        <v/>
      </c>
      <c r="R9288">
        <f t="shared" si="437"/>
        <v>0</v>
      </c>
    </row>
    <row r="9289" spans="10:18" x14ac:dyDescent="0.2">
      <c r="J9289">
        <f t="shared" si="435"/>
        <v>9287</v>
      </c>
      <c r="K9289" t="str" cm="1">
        <f t="array" ref="K9289">IFERROR(INDEX(tblClientes[Cliente],INT($J9289/ROWS(tblConsorcios[Produto]))+1),"")</f>
        <v/>
      </c>
      <c r="L9289" t="str" cm="1">
        <f t="array" ref="L9289">IFERROR(INDEX(tblConsorcios[Produto],MOD($J9289,ROWS(tblConsorcios[Produto]))+1),"")</f>
        <v>Imóvel IE400 – 200m</v>
      </c>
      <c r="M9289" s="20" cm="1">
        <f t="array" ref="M9289">IFERROR(INDEX(tblConsorcios[Valor da Carta (R$)],MOD($J9289,ROWS(tblConsorcios[Produto]))+1),"")</f>
        <v>400000</v>
      </c>
      <c r="N9289" s="2" cm="1">
        <f t="array" ref="N9289">IFERROR(INDEX(tblConsorcios[Prazo (meses)],MOD($J9289,ROWS(tblConsorcios[Produto]))+1),"")</f>
        <v>200</v>
      </c>
      <c r="O9289" s="20" cm="1">
        <f t="array" ref="O9289">IFERROR(INDEX(tblConsorcios[Parcela Mensal (R$)],MOD($J9289,ROWS(tblConsorcios[Produto]))+1),"")</f>
        <v>2536</v>
      </c>
      <c r="P9289" s="20" t="str" cm="1">
        <f t="array" ref="P9289">IFERROR(INDEX(tblClientes[Dividendo Mensal (R$)],INT($J9289/ROWS(tblConsorcios[Produto]))+1),"")</f>
        <v/>
      </c>
      <c r="Q9289" s="20" t="str">
        <f t="shared" si="436"/>
        <v/>
      </c>
      <c r="R9289">
        <f t="shared" si="437"/>
        <v>0</v>
      </c>
    </row>
    <row r="9290" spans="10:18" x14ac:dyDescent="0.2">
      <c r="J9290">
        <f t="shared" si="435"/>
        <v>9288</v>
      </c>
      <c r="K9290" t="str" cm="1">
        <f t="array" ref="K9290">IFERROR(INDEX(tblClientes[Cliente],INT($J9290/ROWS(tblConsorcios[Produto]))+1),"")</f>
        <v/>
      </c>
      <c r="L9290" t="str" cm="1">
        <f t="array" ref="L9290">IFERROR(INDEX(tblConsorcios[Produto],MOD($J9290,ROWS(tblConsorcios[Produto]))+1),"")</f>
        <v>Imóvel IE380 – 240m</v>
      </c>
      <c r="M9290" s="20" cm="1">
        <f t="array" ref="M9290">IFERROR(INDEX(tblConsorcios[Valor da Carta (R$)],MOD($J9290,ROWS(tblConsorcios[Produto]))+1),"")</f>
        <v>380000</v>
      </c>
      <c r="N9290" s="2" cm="1">
        <f t="array" ref="N9290">IFERROR(INDEX(tblConsorcios[Prazo (meses)],MOD($J9290,ROWS(tblConsorcios[Produto]))+1),"")</f>
        <v>240</v>
      </c>
      <c r="O9290" s="20" cm="1">
        <f t="array" ref="O9290">IFERROR(INDEX(tblConsorcios[Parcela Mensal (R$)],MOD($J9290,ROWS(tblConsorcios[Produto]))+1),"")</f>
        <v>2039.33</v>
      </c>
      <c r="P9290" s="20" t="str" cm="1">
        <f t="array" ref="P9290">IFERROR(INDEX(tblClientes[Dividendo Mensal (R$)],INT($J9290/ROWS(tblConsorcios[Produto]))+1),"")</f>
        <v/>
      </c>
      <c r="Q9290" s="20" t="str">
        <f t="shared" si="436"/>
        <v/>
      </c>
      <c r="R9290">
        <f t="shared" si="437"/>
        <v>0</v>
      </c>
    </row>
    <row r="9291" spans="10:18" x14ac:dyDescent="0.2">
      <c r="J9291">
        <f t="shared" si="435"/>
        <v>9289</v>
      </c>
      <c r="K9291" t="str" cm="1">
        <f t="array" ref="K9291">IFERROR(INDEX(tblClientes[Cliente],INT($J9291/ROWS(tblConsorcios[Produto]))+1),"")</f>
        <v/>
      </c>
      <c r="L9291" t="str" cm="1">
        <f t="array" ref="L9291">IFERROR(INDEX(tblConsorcios[Produto],MOD($J9291,ROWS(tblConsorcios[Produto]))+1),"")</f>
        <v>Imóvel IE380 – 220m</v>
      </c>
      <c r="M9291" s="20" cm="1">
        <f t="array" ref="M9291">IFERROR(INDEX(tblConsorcios[Valor da Carta (R$)],MOD($J9291,ROWS(tblConsorcios[Produto]))+1),"")</f>
        <v>380000</v>
      </c>
      <c r="N9291" s="2" cm="1">
        <f t="array" ref="N9291">IFERROR(INDEX(tblConsorcios[Prazo (meses)],MOD($J9291,ROWS(tblConsorcios[Produto]))+1),"")</f>
        <v>220</v>
      </c>
      <c r="O9291" s="20" cm="1">
        <f t="array" ref="O9291">IFERROR(INDEX(tblConsorcios[Parcela Mensal (R$)],MOD($J9291,ROWS(tblConsorcios[Produto]))+1),"")</f>
        <v>2207.4499999999998</v>
      </c>
      <c r="P9291" s="20" t="str" cm="1">
        <f t="array" ref="P9291">IFERROR(INDEX(tblClientes[Dividendo Mensal (R$)],INT($J9291/ROWS(tblConsorcios[Produto]))+1),"")</f>
        <v/>
      </c>
      <c r="Q9291" s="20" t="str">
        <f t="shared" si="436"/>
        <v/>
      </c>
      <c r="R9291">
        <f t="shared" si="437"/>
        <v>0</v>
      </c>
    </row>
    <row r="9292" spans="10:18" x14ac:dyDescent="0.2">
      <c r="J9292">
        <f t="shared" si="435"/>
        <v>9290</v>
      </c>
      <c r="K9292" t="str" cm="1">
        <f t="array" ref="K9292">IFERROR(INDEX(tblClientes[Cliente],INT($J9292/ROWS(tblConsorcios[Produto]))+1),"")</f>
        <v/>
      </c>
      <c r="L9292" t="str" cm="1">
        <f t="array" ref="L9292">IFERROR(INDEX(tblConsorcios[Produto],MOD($J9292,ROWS(tblConsorcios[Produto]))+1),"")</f>
        <v>Imóvel IE380 – 200m</v>
      </c>
      <c r="M9292" s="20" cm="1">
        <f t="array" ref="M9292">IFERROR(INDEX(tblConsorcios[Valor da Carta (R$)],MOD($J9292,ROWS(tblConsorcios[Produto]))+1),"")</f>
        <v>380000</v>
      </c>
      <c r="N9292" s="2" cm="1">
        <f t="array" ref="N9292">IFERROR(INDEX(tblConsorcios[Prazo (meses)],MOD($J9292,ROWS(tblConsorcios[Produto]))+1),"")</f>
        <v>200</v>
      </c>
      <c r="O9292" s="20" cm="1">
        <f t="array" ref="O9292">IFERROR(INDEX(tblConsorcios[Parcela Mensal (R$)],MOD($J9292,ROWS(tblConsorcios[Produto]))+1),"")</f>
        <v>2409.1999999999998</v>
      </c>
      <c r="P9292" s="20" t="str" cm="1">
        <f t="array" ref="P9292">IFERROR(INDEX(tblClientes[Dividendo Mensal (R$)],INT($J9292/ROWS(tblConsorcios[Produto]))+1),"")</f>
        <v/>
      </c>
      <c r="Q9292" s="20" t="str">
        <f t="shared" si="436"/>
        <v/>
      </c>
      <c r="R9292">
        <f t="shared" si="437"/>
        <v>0</v>
      </c>
    </row>
    <row r="9293" spans="10:18" x14ac:dyDescent="0.2">
      <c r="J9293">
        <f t="shared" si="435"/>
        <v>9291</v>
      </c>
      <c r="K9293" t="str" cm="1">
        <f t="array" ref="K9293">IFERROR(INDEX(tblClientes[Cliente],INT($J9293/ROWS(tblConsorcios[Produto]))+1),"")</f>
        <v/>
      </c>
      <c r="L9293" t="str" cm="1">
        <f t="array" ref="L9293">IFERROR(INDEX(tblConsorcios[Produto],MOD($J9293,ROWS(tblConsorcios[Produto]))+1),"")</f>
        <v>Imóvel IE350 – 240m</v>
      </c>
      <c r="M9293" s="20" cm="1">
        <f t="array" ref="M9293">IFERROR(INDEX(tblConsorcios[Valor da Carta (R$)],MOD($J9293,ROWS(tblConsorcios[Produto]))+1),"")</f>
        <v>350000</v>
      </c>
      <c r="N9293" s="2" cm="1">
        <f t="array" ref="N9293">IFERROR(INDEX(tblConsorcios[Prazo (meses)],MOD($J9293,ROWS(tblConsorcios[Produto]))+1),"")</f>
        <v>240</v>
      </c>
      <c r="O9293" s="20" cm="1">
        <f t="array" ref="O9293">IFERROR(INDEX(tblConsorcios[Parcela Mensal (R$)],MOD($J9293,ROWS(tblConsorcios[Produto]))+1),"")</f>
        <v>1878.33</v>
      </c>
      <c r="P9293" s="20" t="str" cm="1">
        <f t="array" ref="P9293">IFERROR(INDEX(tblClientes[Dividendo Mensal (R$)],INT($J9293/ROWS(tblConsorcios[Produto]))+1),"")</f>
        <v/>
      </c>
      <c r="Q9293" s="20" t="str">
        <f t="shared" si="436"/>
        <v/>
      </c>
      <c r="R9293">
        <f t="shared" si="437"/>
        <v>0</v>
      </c>
    </row>
    <row r="9294" spans="10:18" x14ac:dyDescent="0.2">
      <c r="J9294">
        <f t="shared" si="435"/>
        <v>9292</v>
      </c>
      <c r="K9294" t="str" cm="1">
        <f t="array" ref="K9294">IFERROR(INDEX(tblClientes[Cliente],INT($J9294/ROWS(tblConsorcios[Produto]))+1),"")</f>
        <v/>
      </c>
      <c r="L9294" t="str" cm="1">
        <f t="array" ref="L9294">IFERROR(INDEX(tblConsorcios[Produto],MOD($J9294,ROWS(tblConsorcios[Produto]))+1),"")</f>
        <v>Imóvel IE350 – 220m</v>
      </c>
      <c r="M9294" s="20" cm="1">
        <f t="array" ref="M9294">IFERROR(INDEX(tblConsorcios[Valor da Carta (R$)],MOD($J9294,ROWS(tblConsorcios[Produto]))+1),"")</f>
        <v>350000</v>
      </c>
      <c r="N9294" s="2" cm="1">
        <f t="array" ref="N9294">IFERROR(INDEX(tblConsorcios[Prazo (meses)],MOD($J9294,ROWS(tblConsorcios[Produto]))+1),"")</f>
        <v>220</v>
      </c>
      <c r="O9294" s="20" cm="1">
        <f t="array" ref="O9294">IFERROR(INDEX(tblConsorcios[Parcela Mensal (R$)],MOD($J9294,ROWS(tblConsorcios[Produto]))+1),"")</f>
        <v>2033.18</v>
      </c>
      <c r="P9294" s="20" t="str" cm="1">
        <f t="array" ref="P9294">IFERROR(INDEX(tblClientes[Dividendo Mensal (R$)],INT($J9294/ROWS(tblConsorcios[Produto]))+1),"")</f>
        <v/>
      </c>
      <c r="Q9294" s="20" t="str">
        <f t="shared" si="436"/>
        <v/>
      </c>
      <c r="R9294">
        <f t="shared" si="437"/>
        <v>0</v>
      </c>
    </row>
    <row r="9295" spans="10:18" x14ac:dyDescent="0.2">
      <c r="J9295">
        <f t="shared" si="435"/>
        <v>9293</v>
      </c>
      <c r="K9295" t="str" cm="1">
        <f t="array" ref="K9295">IFERROR(INDEX(tblClientes[Cliente],INT($J9295/ROWS(tblConsorcios[Produto]))+1),"")</f>
        <v/>
      </c>
      <c r="L9295" t="str" cm="1">
        <f t="array" ref="L9295">IFERROR(INDEX(tblConsorcios[Produto],MOD($J9295,ROWS(tblConsorcios[Produto]))+1),"")</f>
        <v>Imóvel IE350 – 200m</v>
      </c>
      <c r="M9295" s="20" cm="1">
        <f t="array" ref="M9295">IFERROR(INDEX(tblConsorcios[Valor da Carta (R$)],MOD($J9295,ROWS(tblConsorcios[Produto]))+1),"")</f>
        <v>350000</v>
      </c>
      <c r="N9295" s="2" cm="1">
        <f t="array" ref="N9295">IFERROR(INDEX(tblConsorcios[Prazo (meses)],MOD($J9295,ROWS(tblConsorcios[Produto]))+1),"")</f>
        <v>200</v>
      </c>
      <c r="O9295" s="20" cm="1">
        <f t="array" ref="O9295">IFERROR(INDEX(tblConsorcios[Parcela Mensal (R$)],MOD($J9295,ROWS(tblConsorcios[Produto]))+1),"")</f>
        <v>2219</v>
      </c>
      <c r="P9295" s="20" t="str" cm="1">
        <f t="array" ref="P9295">IFERROR(INDEX(tblClientes[Dividendo Mensal (R$)],INT($J9295/ROWS(tblConsorcios[Produto]))+1),"")</f>
        <v/>
      </c>
      <c r="Q9295" s="20" t="str">
        <f t="shared" si="436"/>
        <v/>
      </c>
      <c r="R9295">
        <f t="shared" si="437"/>
        <v>0</v>
      </c>
    </row>
    <row r="9296" spans="10:18" x14ac:dyDescent="0.2">
      <c r="J9296">
        <f t="shared" si="435"/>
        <v>9294</v>
      </c>
      <c r="K9296" t="str" cm="1">
        <f t="array" ref="K9296">IFERROR(INDEX(tblClientes[Cliente],INT($J9296/ROWS(tblConsorcios[Produto]))+1),"")</f>
        <v/>
      </c>
      <c r="L9296" t="str" cm="1">
        <f t="array" ref="L9296">IFERROR(INDEX(tblConsorcios[Produto],MOD($J9296,ROWS(tblConsorcios[Produto]))+1),"")</f>
        <v>Imóvel IE330 – 240m</v>
      </c>
      <c r="M9296" s="20" cm="1">
        <f t="array" ref="M9296">IFERROR(INDEX(tblConsorcios[Valor da Carta (R$)],MOD($J9296,ROWS(tblConsorcios[Produto]))+1),"")</f>
        <v>330000</v>
      </c>
      <c r="N9296" s="2" cm="1">
        <f t="array" ref="N9296">IFERROR(INDEX(tblConsorcios[Prazo (meses)],MOD($J9296,ROWS(tblConsorcios[Produto]))+1),"")</f>
        <v>240</v>
      </c>
      <c r="O9296" s="20" cm="1">
        <f t="array" ref="O9296">IFERROR(INDEX(tblConsorcios[Parcela Mensal (R$)],MOD($J9296,ROWS(tblConsorcios[Produto]))+1),"")</f>
        <v>1771</v>
      </c>
      <c r="P9296" s="20" t="str" cm="1">
        <f t="array" ref="P9296">IFERROR(INDEX(tblClientes[Dividendo Mensal (R$)],INT($J9296/ROWS(tblConsorcios[Produto]))+1),"")</f>
        <v/>
      </c>
      <c r="Q9296" s="20" t="str">
        <f t="shared" si="436"/>
        <v/>
      </c>
      <c r="R9296">
        <f t="shared" si="437"/>
        <v>0</v>
      </c>
    </row>
    <row r="9297" spans="10:18" x14ac:dyDescent="0.2">
      <c r="J9297">
        <f t="shared" si="435"/>
        <v>9295</v>
      </c>
      <c r="K9297" t="str" cm="1">
        <f t="array" ref="K9297">IFERROR(INDEX(tblClientes[Cliente],INT($J9297/ROWS(tblConsorcios[Produto]))+1),"")</f>
        <v/>
      </c>
      <c r="L9297" t="str" cm="1">
        <f t="array" ref="L9297">IFERROR(INDEX(tblConsorcios[Produto],MOD($J9297,ROWS(tblConsorcios[Produto]))+1),"")</f>
        <v>Imóvel IE330 – 220m</v>
      </c>
      <c r="M9297" s="20" cm="1">
        <f t="array" ref="M9297">IFERROR(INDEX(tblConsorcios[Valor da Carta (R$)],MOD($J9297,ROWS(tblConsorcios[Produto]))+1),"")</f>
        <v>330000</v>
      </c>
      <c r="N9297" s="2" cm="1">
        <f t="array" ref="N9297">IFERROR(INDEX(tblConsorcios[Prazo (meses)],MOD($J9297,ROWS(tblConsorcios[Produto]))+1),"")</f>
        <v>220</v>
      </c>
      <c r="O9297" s="20" cm="1">
        <f t="array" ref="O9297">IFERROR(INDEX(tblConsorcios[Parcela Mensal (R$)],MOD($J9297,ROWS(tblConsorcios[Produto]))+1),"")</f>
        <v>1917</v>
      </c>
      <c r="P9297" s="20" t="str" cm="1">
        <f t="array" ref="P9297">IFERROR(INDEX(tblClientes[Dividendo Mensal (R$)],INT($J9297/ROWS(tblConsorcios[Produto]))+1),"")</f>
        <v/>
      </c>
      <c r="Q9297" s="20" t="str">
        <f t="shared" si="436"/>
        <v/>
      </c>
      <c r="R9297">
        <f t="shared" si="437"/>
        <v>0</v>
      </c>
    </row>
    <row r="9298" spans="10:18" x14ac:dyDescent="0.2">
      <c r="J9298">
        <f t="shared" si="435"/>
        <v>9296</v>
      </c>
      <c r="K9298" t="str" cm="1">
        <f t="array" ref="K9298">IFERROR(INDEX(tblClientes[Cliente],INT($J9298/ROWS(tblConsorcios[Produto]))+1),"")</f>
        <v/>
      </c>
      <c r="L9298" t="str" cm="1">
        <f t="array" ref="L9298">IFERROR(INDEX(tblConsorcios[Produto],MOD($J9298,ROWS(tblConsorcios[Produto]))+1),"")</f>
        <v>Imóvel IE330 – 200m</v>
      </c>
      <c r="M9298" s="20" cm="1">
        <f t="array" ref="M9298">IFERROR(INDEX(tblConsorcios[Valor da Carta (R$)],MOD($J9298,ROWS(tblConsorcios[Produto]))+1),"")</f>
        <v>330000</v>
      </c>
      <c r="N9298" s="2" cm="1">
        <f t="array" ref="N9298">IFERROR(INDEX(tblConsorcios[Prazo (meses)],MOD($J9298,ROWS(tblConsorcios[Produto]))+1),"")</f>
        <v>200</v>
      </c>
      <c r="O9298" s="20" cm="1">
        <f t="array" ref="O9298">IFERROR(INDEX(tblConsorcios[Parcela Mensal (R$)],MOD($J9298,ROWS(tblConsorcios[Produto]))+1),"")</f>
        <v>2092.1999999999998</v>
      </c>
      <c r="P9298" s="20" t="str" cm="1">
        <f t="array" ref="P9298">IFERROR(INDEX(tblClientes[Dividendo Mensal (R$)],INT($J9298/ROWS(tblConsorcios[Produto]))+1),"")</f>
        <v/>
      </c>
      <c r="Q9298" s="20" t="str">
        <f t="shared" si="436"/>
        <v/>
      </c>
      <c r="R9298">
        <f t="shared" si="437"/>
        <v>0</v>
      </c>
    </row>
    <row r="9299" spans="10:18" x14ac:dyDescent="0.2">
      <c r="J9299">
        <f t="shared" si="435"/>
        <v>9297</v>
      </c>
      <c r="K9299" t="str" cm="1">
        <f t="array" ref="K9299">IFERROR(INDEX(tblClientes[Cliente],INT($J9299/ROWS(tblConsorcios[Produto]))+1),"")</f>
        <v/>
      </c>
      <c r="L9299" t="str" cm="1">
        <f t="array" ref="L9299">IFERROR(INDEX(tblConsorcios[Produto],MOD($J9299,ROWS(tblConsorcios[Produto]))+1),"")</f>
        <v>Imóvel IE300 – 240m</v>
      </c>
      <c r="M9299" s="20" cm="1">
        <f t="array" ref="M9299">IFERROR(INDEX(tblConsorcios[Valor da Carta (R$)],MOD($J9299,ROWS(tblConsorcios[Produto]))+1),"")</f>
        <v>300000</v>
      </c>
      <c r="N9299" s="2" cm="1">
        <f t="array" ref="N9299">IFERROR(INDEX(tblConsorcios[Prazo (meses)],MOD($J9299,ROWS(tblConsorcios[Produto]))+1),"")</f>
        <v>240</v>
      </c>
      <c r="O9299" s="20" cm="1">
        <f t="array" ref="O9299">IFERROR(INDEX(tblConsorcios[Parcela Mensal (R$)],MOD($J9299,ROWS(tblConsorcios[Produto]))+1),"")</f>
        <v>1610</v>
      </c>
      <c r="P9299" s="20" t="str" cm="1">
        <f t="array" ref="P9299">IFERROR(INDEX(tblClientes[Dividendo Mensal (R$)],INT($J9299/ROWS(tblConsorcios[Produto]))+1),"")</f>
        <v/>
      </c>
      <c r="Q9299" s="20" t="str">
        <f t="shared" si="436"/>
        <v/>
      </c>
      <c r="R9299">
        <f t="shared" si="437"/>
        <v>0</v>
      </c>
    </row>
    <row r="9300" spans="10:18" x14ac:dyDescent="0.2">
      <c r="J9300">
        <f t="shared" si="435"/>
        <v>9298</v>
      </c>
      <c r="K9300" t="str" cm="1">
        <f t="array" ref="K9300">IFERROR(INDEX(tblClientes[Cliente],INT($J9300/ROWS(tblConsorcios[Produto]))+1),"")</f>
        <v/>
      </c>
      <c r="L9300" t="str" cm="1">
        <f t="array" ref="L9300">IFERROR(INDEX(tblConsorcios[Produto],MOD($J9300,ROWS(tblConsorcios[Produto]))+1),"")</f>
        <v>Imóvel IE300 – 220m</v>
      </c>
      <c r="M9300" s="20" cm="1">
        <f t="array" ref="M9300">IFERROR(INDEX(tblConsorcios[Valor da Carta (R$)],MOD($J9300,ROWS(tblConsorcios[Produto]))+1),"")</f>
        <v>300000</v>
      </c>
      <c r="N9300" s="2" cm="1">
        <f t="array" ref="N9300">IFERROR(INDEX(tblConsorcios[Prazo (meses)],MOD($J9300,ROWS(tblConsorcios[Produto]))+1),"")</f>
        <v>220</v>
      </c>
      <c r="O9300" s="20" cm="1">
        <f t="array" ref="O9300">IFERROR(INDEX(tblConsorcios[Parcela Mensal (R$)],MOD($J9300,ROWS(tblConsorcios[Produto]))+1),"")</f>
        <v>1742.73</v>
      </c>
      <c r="P9300" s="20" t="str" cm="1">
        <f t="array" ref="P9300">IFERROR(INDEX(tblClientes[Dividendo Mensal (R$)],INT($J9300/ROWS(tblConsorcios[Produto]))+1),"")</f>
        <v/>
      </c>
      <c r="Q9300" s="20" t="str">
        <f t="shared" si="436"/>
        <v/>
      </c>
      <c r="R9300">
        <f t="shared" si="437"/>
        <v>0</v>
      </c>
    </row>
    <row r="9301" spans="10:18" x14ac:dyDescent="0.2">
      <c r="J9301">
        <f t="shared" si="435"/>
        <v>9299</v>
      </c>
      <c r="K9301" t="str" cm="1">
        <f t="array" ref="K9301">IFERROR(INDEX(tblClientes[Cliente],INT($J9301/ROWS(tblConsorcios[Produto]))+1),"")</f>
        <v/>
      </c>
      <c r="L9301" t="str" cm="1">
        <f t="array" ref="L9301">IFERROR(INDEX(tblConsorcios[Produto],MOD($J9301,ROWS(tblConsorcios[Produto]))+1),"")</f>
        <v>Imóvel IE300 – 200m</v>
      </c>
      <c r="M9301" s="20" cm="1">
        <f t="array" ref="M9301">IFERROR(INDEX(tblConsorcios[Valor da Carta (R$)],MOD($J9301,ROWS(tblConsorcios[Produto]))+1),"")</f>
        <v>300000</v>
      </c>
      <c r="N9301" s="2" cm="1">
        <f t="array" ref="N9301">IFERROR(INDEX(tblConsorcios[Prazo (meses)],MOD($J9301,ROWS(tblConsorcios[Produto]))+1),"")</f>
        <v>200</v>
      </c>
      <c r="O9301" s="20" cm="1">
        <f t="array" ref="O9301">IFERROR(INDEX(tblConsorcios[Parcela Mensal (R$)],MOD($J9301,ROWS(tblConsorcios[Produto]))+1),"")</f>
        <v>1902</v>
      </c>
      <c r="P9301" s="20" t="str" cm="1">
        <f t="array" ref="P9301">IFERROR(INDEX(tblClientes[Dividendo Mensal (R$)],INT($J9301/ROWS(tblConsorcios[Produto]))+1),"")</f>
        <v/>
      </c>
      <c r="Q9301" s="20" t="str">
        <f t="shared" si="436"/>
        <v/>
      </c>
      <c r="R9301">
        <f t="shared" si="437"/>
        <v>0</v>
      </c>
    </row>
    <row r="9302" spans="10:18" x14ac:dyDescent="0.2">
      <c r="J9302">
        <f t="shared" si="435"/>
        <v>9300</v>
      </c>
      <c r="K9302" t="str" cm="1">
        <f t="array" ref="K9302">IFERROR(INDEX(tblClientes[Cliente],INT($J9302/ROWS(tblConsorcios[Produto]))+1),"")</f>
        <v/>
      </c>
      <c r="L9302" t="str" cm="1">
        <f t="array" ref="L9302">IFERROR(INDEX(tblConsorcios[Produto],MOD($J9302,ROWS(tblConsorcios[Produto]))+1),"")</f>
        <v>Imóvel IE240 – 240m</v>
      </c>
      <c r="M9302" s="20" cm="1">
        <f t="array" ref="M9302">IFERROR(INDEX(tblConsorcios[Valor da Carta (R$)],MOD($J9302,ROWS(tblConsorcios[Produto]))+1),"")</f>
        <v>240000</v>
      </c>
      <c r="N9302" s="2" cm="1">
        <f t="array" ref="N9302">IFERROR(INDEX(tblConsorcios[Prazo (meses)],MOD($J9302,ROWS(tblConsorcios[Produto]))+1),"")</f>
        <v>240</v>
      </c>
      <c r="O9302" s="20" cm="1">
        <f t="array" ref="O9302">IFERROR(INDEX(tblConsorcios[Parcela Mensal (R$)],MOD($J9302,ROWS(tblConsorcios[Produto]))+1),"")</f>
        <v>1288</v>
      </c>
      <c r="P9302" s="20" t="str" cm="1">
        <f t="array" ref="P9302">IFERROR(INDEX(tblClientes[Dividendo Mensal (R$)],INT($J9302/ROWS(tblConsorcios[Produto]))+1),"")</f>
        <v/>
      </c>
      <c r="Q9302" s="20" t="str">
        <f t="shared" si="436"/>
        <v/>
      </c>
      <c r="R9302">
        <f t="shared" si="437"/>
        <v>0</v>
      </c>
    </row>
    <row r="9303" spans="10:18" x14ac:dyDescent="0.2">
      <c r="J9303">
        <f t="shared" si="435"/>
        <v>9301</v>
      </c>
      <c r="K9303" t="str" cm="1">
        <f t="array" ref="K9303">IFERROR(INDEX(tblClientes[Cliente],INT($J9303/ROWS(tblConsorcios[Produto]))+1),"")</f>
        <v/>
      </c>
      <c r="L9303" t="str" cm="1">
        <f t="array" ref="L9303">IFERROR(INDEX(tblConsorcios[Produto],MOD($J9303,ROWS(tblConsorcios[Produto]))+1),"")</f>
        <v>Imóvel IE240 – 220m</v>
      </c>
      <c r="M9303" s="20" cm="1">
        <f t="array" ref="M9303">IFERROR(INDEX(tblConsorcios[Valor da Carta (R$)],MOD($J9303,ROWS(tblConsorcios[Produto]))+1),"")</f>
        <v>240000</v>
      </c>
      <c r="N9303" s="2" cm="1">
        <f t="array" ref="N9303">IFERROR(INDEX(tblConsorcios[Prazo (meses)],MOD($J9303,ROWS(tblConsorcios[Produto]))+1),"")</f>
        <v>220</v>
      </c>
      <c r="O9303" s="20" cm="1">
        <f t="array" ref="O9303">IFERROR(INDEX(tblConsorcios[Parcela Mensal (R$)],MOD($J9303,ROWS(tblConsorcios[Produto]))+1),"")</f>
        <v>1394.18</v>
      </c>
      <c r="P9303" s="20" t="str" cm="1">
        <f t="array" ref="P9303">IFERROR(INDEX(tblClientes[Dividendo Mensal (R$)],INT($J9303/ROWS(tblConsorcios[Produto]))+1),"")</f>
        <v/>
      </c>
      <c r="Q9303" s="20" t="str">
        <f t="shared" si="436"/>
        <v/>
      </c>
      <c r="R9303">
        <f t="shared" si="437"/>
        <v>0</v>
      </c>
    </row>
    <row r="9304" spans="10:18" x14ac:dyDescent="0.2">
      <c r="J9304">
        <f t="shared" si="435"/>
        <v>9302</v>
      </c>
      <c r="K9304" t="str" cm="1">
        <f t="array" ref="K9304">IFERROR(INDEX(tblClientes[Cliente],INT($J9304/ROWS(tblConsorcios[Produto]))+1),"")</f>
        <v/>
      </c>
      <c r="L9304" t="str" cm="1">
        <f t="array" ref="L9304">IFERROR(INDEX(tblConsorcios[Produto],MOD($J9304,ROWS(tblConsorcios[Produto]))+1),"")</f>
        <v>Imóvel IE240 – 200m</v>
      </c>
      <c r="M9304" s="20" cm="1">
        <f t="array" ref="M9304">IFERROR(INDEX(tblConsorcios[Valor da Carta (R$)],MOD($J9304,ROWS(tblConsorcios[Produto]))+1),"")</f>
        <v>240000</v>
      </c>
      <c r="N9304" s="2" cm="1">
        <f t="array" ref="N9304">IFERROR(INDEX(tblConsorcios[Prazo (meses)],MOD($J9304,ROWS(tblConsorcios[Produto]))+1),"")</f>
        <v>200</v>
      </c>
      <c r="O9304" s="20" cm="1">
        <f t="array" ref="O9304">IFERROR(INDEX(tblConsorcios[Parcela Mensal (R$)],MOD($J9304,ROWS(tblConsorcios[Produto]))+1),"")</f>
        <v>1521.6</v>
      </c>
      <c r="P9304" s="20" t="str" cm="1">
        <f t="array" ref="P9304">IFERROR(INDEX(tblClientes[Dividendo Mensal (R$)],INT($J9304/ROWS(tblConsorcios[Produto]))+1),"")</f>
        <v/>
      </c>
      <c r="Q9304" s="20" t="str">
        <f t="shared" si="436"/>
        <v/>
      </c>
      <c r="R9304">
        <f t="shared" si="437"/>
        <v>0</v>
      </c>
    </row>
    <row r="9305" spans="10:18" x14ac:dyDescent="0.2">
      <c r="J9305">
        <f t="shared" si="435"/>
        <v>9303</v>
      </c>
      <c r="K9305" t="str" cm="1">
        <f t="array" ref="K9305">IFERROR(INDEX(tblClientes[Cliente],INT($J9305/ROWS(tblConsorcios[Produto]))+1),"")</f>
        <v/>
      </c>
      <c r="L9305" t="str" cm="1">
        <f t="array" ref="L9305">IFERROR(INDEX(tblConsorcios[Produto],MOD($J9305,ROWS(tblConsorcios[Produto]))+1),"")</f>
        <v>Imóvel IE230 – 240m</v>
      </c>
      <c r="M9305" s="20" cm="1">
        <f t="array" ref="M9305">IFERROR(INDEX(tblConsorcios[Valor da Carta (R$)],MOD($J9305,ROWS(tblConsorcios[Produto]))+1),"")</f>
        <v>230000</v>
      </c>
      <c r="N9305" s="2" cm="1">
        <f t="array" ref="N9305">IFERROR(INDEX(tblConsorcios[Prazo (meses)],MOD($J9305,ROWS(tblConsorcios[Produto]))+1),"")</f>
        <v>240</v>
      </c>
      <c r="O9305" s="20" cm="1">
        <f t="array" ref="O9305">IFERROR(INDEX(tblConsorcios[Parcela Mensal (R$)],MOD($J9305,ROWS(tblConsorcios[Produto]))+1),"")</f>
        <v>1234.33</v>
      </c>
      <c r="P9305" s="20" t="str" cm="1">
        <f t="array" ref="P9305">IFERROR(INDEX(tblClientes[Dividendo Mensal (R$)],INT($J9305/ROWS(tblConsorcios[Produto]))+1),"")</f>
        <v/>
      </c>
      <c r="Q9305" s="20" t="str">
        <f t="shared" si="436"/>
        <v/>
      </c>
      <c r="R9305">
        <f t="shared" si="437"/>
        <v>0</v>
      </c>
    </row>
    <row r="9306" spans="10:18" x14ac:dyDescent="0.2">
      <c r="J9306">
        <f t="shared" si="435"/>
        <v>9304</v>
      </c>
      <c r="K9306" t="str" cm="1">
        <f t="array" ref="K9306">IFERROR(INDEX(tblClientes[Cliente],INT($J9306/ROWS(tblConsorcios[Produto]))+1),"")</f>
        <v/>
      </c>
      <c r="L9306" t="str" cm="1">
        <f t="array" ref="L9306">IFERROR(INDEX(tblConsorcios[Produto],MOD($J9306,ROWS(tblConsorcios[Produto]))+1),"")</f>
        <v>Imóvel IE230 – 220m</v>
      </c>
      <c r="M9306" s="20" cm="1">
        <f t="array" ref="M9306">IFERROR(INDEX(tblConsorcios[Valor da Carta (R$)],MOD($J9306,ROWS(tblConsorcios[Produto]))+1),"")</f>
        <v>230000</v>
      </c>
      <c r="N9306" s="2" cm="1">
        <f t="array" ref="N9306">IFERROR(INDEX(tblConsorcios[Prazo (meses)],MOD($J9306,ROWS(tblConsorcios[Produto]))+1),"")</f>
        <v>220</v>
      </c>
      <c r="O9306" s="20" cm="1">
        <f t="array" ref="O9306">IFERROR(INDEX(tblConsorcios[Parcela Mensal (R$)],MOD($J9306,ROWS(tblConsorcios[Produto]))+1),"")</f>
        <v>1336.09</v>
      </c>
      <c r="P9306" s="20" t="str" cm="1">
        <f t="array" ref="P9306">IFERROR(INDEX(tblClientes[Dividendo Mensal (R$)],INT($J9306/ROWS(tblConsorcios[Produto]))+1),"")</f>
        <v/>
      </c>
      <c r="Q9306" s="20" t="str">
        <f t="shared" si="436"/>
        <v/>
      </c>
      <c r="R9306">
        <f t="shared" si="437"/>
        <v>0</v>
      </c>
    </row>
    <row r="9307" spans="10:18" x14ac:dyDescent="0.2">
      <c r="J9307">
        <f t="shared" si="435"/>
        <v>9305</v>
      </c>
      <c r="K9307" t="str" cm="1">
        <f t="array" ref="K9307">IFERROR(INDEX(tblClientes[Cliente],INT($J9307/ROWS(tblConsorcios[Produto]))+1),"")</f>
        <v/>
      </c>
      <c r="L9307" t="str" cm="1">
        <f t="array" ref="L9307">IFERROR(INDEX(tblConsorcios[Produto],MOD($J9307,ROWS(tblConsorcios[Produto]))+1),"")</f>
        <v>Imóvel IE230 – 200m</v>
      </c>
      <c r="M9307" s="20" cm="1">
        <f t="array" ref="M9307">IFERROR(INDEX(tblConsorcios[Valor da Carta (R$)],MOD($J9307,ROWS(tblConsorcios[Produto]))+1),"")</f>
        <v>230000</v>
      </c>
      <c r="N9307" s="2" cm="1">
        <f t="array" ref="N9307">IFERROR(INDEX(tblConsorcios[Prazo (meses)],MOD($J9307,ROWS(tblConsorcios[Produto]))+1),"")</f>
        <v>200</v>
      </c>
      <c r="O9307" s="20" cm="1">
        <f t="array" ref="O9307">IFERROR(INDEX(tblConsorcios[Parcela Mensal (R$)],MOD($J9307,ROWS(tblConsorcios[Produto]))+1),"")</f>
        <v>1458.2</v>
      </c>
      <c r="P9307" s="20" t="str" cm="1">
        <f t="array" ref="P9307">IFERROR(INDEX(tblClientes[Dividendo Mensal (R$)],INT($J9307/ROWS(tblConsorcios[Produto]))+1),"")</f>
        <v/>
      </c>
      <c r="Q9307" s="20" t="str">
        <f t="shared" si="436"/>
        <v/>
      </c>
      <c r="R9307">
        <f t="shared" si="437"/>
        <v>0</v>
      </c>
    </row>
    <row r="9308" spans="10:18" x14ac:dyDescent="0.2">
      <c r="J9308">
        <f t="shared" si="435"/>
        <v>9306</v>
      </c>
      <c r="K9308" t="str" cm="1">
        <f t="array" ref="K9308">IFERROR(INDEX(tblClientes[Cliente],INT($J9308/ROWS(tblConsorcios[Produto]))+1),"")</f>
        <v/>
      </c>
      <c r="L9308" t="str" cm="1">
        <f t="array" ref="L9308">IFERROR(INDEX(tblConsorcios[Produto],MOD($J9308,ROWS(tblConsorcios[Produto]))+1),"")</f>
        <v>Imóvel IE220 – 240m</v>
      </c>
      <c r="M9308" s="20" cm="1">
        <f t="array" ref="M9308">IFERROR(INDEX(tblConsorcios[Valor da Carta (R$)],MOD($J9308,ROWS(tblConsorcios[Produto]))+1),"")</f>
        <v>220000</v>
      </c>
      <c r="N9308" s="2" cm="1">
        <f t="array" ref="N9308">IFERROR(INDEX(tblConsorcios[Prazo (meses)],MOD($J9308,ROWS(tblConsorcios[Produto]))+1),"")</f>
        <v>240</v>
      </c>
      <c r="O9308" s="20" cm="1">
        <f t="array" ref="O9308">IFERROR(INDEX(tblConsorcios[Parcela Mensal (R$)],MOD($J9308,ROWS(tblConsorcios[Produto]))+1),"")</f>
        <v>1180.67</v>
      </c>
      <c r="P9308" s="20" t="str" cm="1">
        <f t="array" ref="P9308">IFERROR(INDEX(tblClientes[Dividendo Mensal (R$)],INT($J9308/ROWS(tblConsorcios[Produto]))+1),"")</f>
        <v/>
      </c>
      <c r="Q9308" s="20" t="str">
        <f t="shared" si="436"/>
        <v/>
      </c>
      <c r="R9308">
        <f t="shared" si="437"/>
        <v>0</v>
      </c>
    </row>
    <row r="9309" spans="10:18" x14ac:dyDescent="0.2">
      <c r="J9309">
        <f t="shared" si="435"/>
        <v>9307</v>
      </c>
      <c r="K9309" t="str" cm="1">
        <f t="array" ref="K9309">IFERROR(INDEX(tblClientes[Cliente],INT($J9309/ROWS(tblConsorcios[Produto]))+1),"")</f>
        <v/>
      </c>
      <c r="L9309" t="str" cm="1">
        <f t="array" ref="L9309">IFERROR(INDEX(tblConsorcios[Produto],MOD($J9309,ROWS(tblConsorcios[Produto]))+1),"")</f>
        <v>Imóvel IE220 – 220m</v>
      </c>
      <c r="M9309" s="20" cm="1">
        <f t="array" ref="M9309">IFERROR(INDEX(tblConsorcios[Valor da Carta (R$)],MOD($J9309,ROWS(tblConsorcios[Produto]))+1),"")</f>
        <v>220000</v>
      </c>
      <c r="N9309" s="2" cm="1">
        <f t="array" ref="N9309">IFERROR(INDEX(tblConsorcios[Prazo (meses)],MOD($J9309,ROWS(tblConsorcios[Produto]))+1),"")</f>
        <v>220</v>
      </c>
      <c r="O9309" s="20" cm="1">
        <f t="array" ref="O9309">IFERROR(INDEX(tblConsorcios[Parcela Mensal (R$)],MOD($J9309,ROWS(tblConsorcios[Produto]))+1),"")</f>
        <v>1278</v>
      </c>
      <c r="P9309" s="20" t="str" cm="1">
        <f t="array" ref="P9309">IFERROR(INDEX(tblClientes[Dividendo Mensal (R$)],INT($J9309/ROWS(tblConsorcios[Produto]))+1),"")</f>
        <v/>
      </c>
      <c r="Q9309" s="20" t="str">
        <f t="shared" si="436"/>
        <v/>
      </c>
      <c r="R9309">
        <f t="shared" si="437"/>
        <v>0</v>
      </c>
    </row>
    <row r="9310" spans="10:18" x14ac:dyDescent="0.2">
      <c r="J9310">
        <f t="shared" si="435"/>
        <v>9308</v>
      </c>
      <c r="K9310" t="str" cm="1">
        <f t="array" ref="K9310">IFERROR(INDEX(tblClientes[Cliente],INT($J9310/ROWS(tblConsorcios[Produto]))+1),"")</f>
        <v/>
      </c>
      <c r="L9310" t="str" cm="1">
        <f t="array" ref="L9310">IFERROR(INDEX(tblConsorcios[Produto],MOD($J9310,ROWS(tblConsorcios[Produto]))+1),"")</f>
        <v>Imóvel IE220 – 200m</v>
      </c>
      <c r="M9310" s="20" cm="1">
        <f t="array" ref="M9310">IFERROR(INDEX(tblConsorcios[Valor da Carta (R$)],MOD($J9310,ROWS(tblConsorcios[Produto]))+1),"")</f>
        <v>220000</v>
      </c>
      <c r="N9310" s="2" cm="1">
        <f t="array" ref="N9310">IFERROR(INDEX(tblConsorcios[Prazo (meses)],MOD($J9310,ROWS(tblConsorcios[Produto]))+1),"")</f>
        <v>200</v>
      </c>
      <c r="O9310" s="20" cm="1">
        <f t="array" ref="O9310">IFERROR(INDEX(tblConsorcios[Parcela Mensal (R$)],MOD($J9310,ROWS(tblConsorcios[Produto]))+1),"")</f>
        <v>1394.8</v>
      </c>
      <c r="P9310" s="20" t="str" cm="1">
        <f t="array" ref="P9310">IFERROR(INDEX(tblClientes[Dividendo Mensal (R$)],INT($J9310/ROWS(tblConsorcios[Produto]))+1),"")</f>
        <v/>
      </c>
      <c r="Q9310" s="20" t="str">
        <f t="shared" si="436"/>
        <v/>
      </c>
      <c r="R9310">
        <f t="shared" si="437"/>
        <v>0</v>
      </c>
    </row>
    <row r="9311" spans="10:18" x14ac:dyDescent="0.2">
      <c r="J9311">
        <f t="shared" si="435"/>
        <v>9309</v>
      </c>
      <c r="K9311" t="str" cm="1">
        <f t="array" ref="K9311">IFERROR(INDEX(tblClientes[Cliente],INT($J9311/ROWS(tblConsorcios[Produto]))+1),"")</f>
        <v/>
      </c>
      <c r="L9311" t="str" cm="1">
        <f t="array" ref="L9311">IFERROR(INDEX(tblConsorcios[Produto],MOD($J9311,ROWS(tblConsorcios[Produto]))+1),"")</f>
        <v>Imóvel IE200 – 240m</v>
      </c>
      <c r="M9311" s="20" cm="1">
        <f t="array" ref="M9311">IFERROR(INDEX(tblConsorcios[Valor da Carta (R$)],MOD($J9311,ROWS(tblConsorcios[Produto]))+1),"")</f>
        <v>200000</v>
      </c>
      <c r="N9311" s="2" cm="1">
        <f t="array" ref="N9311">IFERROR(INDEX(tblConsorcios[Prazo (meses)],MOD($J9311,ROWS(tblConsorcios[Produto]))+1),"")</f>
        <v>240</v>
      </c>
      <c r="O9311" s="20" cm="1">
        <f t="array" ref="O9311">IFERROR(INDEX(tblConsorcios[Parcela Mensal (R$)],MOD($J9311,ROWS(tblConsorcios[Produto]))+1),"")</f>
        <v>1073.33</v>
      </c>
      <c r="P9311" s="20" t="str" cm="1">
        <f t="array" ref="P9311">IFERROR(INDEX(tblClientes[Dividendo Mensal (R$)],INT($J9311/ROWS(tblConsorcios[Produto]))+1),"")</f>
        <v/>
      </c>
      <c r="Q9311" s="20" t="str">
        <f t="shared" si="436"/>
        <v/>
      </c>
      <c r="R9311">
        <f t="shared" si="437"/>
        <v>0</v>
      </c>
    </row>
    <row r="9312" spans="10:18" x14ac:dyDescent="0.2">
      <c r="J9312">
        <f t="shared" si="435"/>
        <v>9310</v>
      </c>
      <c r="K9312" t="str" cm="1">
        <f t="array" ref="K9312">IFERROR(INDEX(tblClientes[Cliente],INT($J9312/ROWS(tblConsorcios[Produto]))+1),"")</f>
        <v/>
      </c>
      <c r="L9312" t="str" cm="1">
        <f t="array" ref="L9312">IFERROR(INDEX(tblConsorcios[Produto],MOD($J9312,ROWS(tblConsorcios[Produto]))+1),"")</f>
        <v>Imóvel IE200 – 220m</v>
      </c>
      <c r="M9312" s="20" cm="1">
        <f t="array" ref="M9312">IFERROR(INDEX(tblConsorcios[Valor da Carta (R$)],MOD($J9312,ROWS(tblConsorcios[Produto]))+1),"")</f>
        <v>200000</v>
      </c>
      <c r="N9312" s="2" cm="1">
        <f t="array" ref="N9312">IFERROR(INDEX(tblConsorcios[Prazo (meses)],MOD($J9312,ROWS(tblConsorcios[Produto]))+1),"")</f>
        <v>220</v>
      </c>
      <c r="O9312" s="20" cm="1">
        <f t="array" ref="O9312">IFERROR(INDEX(tblConsorcios[Parcela Mensal (R$)],MOD($J9312,ROWS(tblConsorcios[Produto]))+1),"")</f>
        <v>1161.82</v>
      </c>
      <c r="P9312" s="20" t="str" cm="1">
        <f t="array" ref="P9312">IFERROR(INDEX(tblClientes[Dividendo Mensal (R$)],INT($J9312/ROWS(tblConsorcios[Produto]))+1),"")</f>
        <v/>
      </c>
      <c r="Q9312" s="20" t="str">
        <f t="shared" si="436"/>
        <v/>
      </c>
      <c r="R9312">
        <f t="shared" si="437"/>
        <v>0</v>
      </c>
    </row>
    <row r="9313" spans="10:18" x14ac:dyDescent="0.2">
      <c r="J9313">
        <f t="shared" si="435"/>
        <v>9311</v>
      </c>
      <c r="K9313" t="str" cm="1">
        <f t="array" ref="K9313">IFERROR(INDEX(tblClientes[Cliente],INT($J9313/ROWS(tblConsorcios[Produto]))+1),"")</f>
        <v/>
      </c>
      <c r="L9313" t="str" cm="1">
        <f t="array" ref="L9313">IFERROR(INDEX(tblConsorcios[Produto],MOD($J9313,ROWS(tblConsorcios[Produto]))+1),"")</f>
        <v>Imóvel IE200 – 200m</v>
      </c>
      <c r="M9313" s="20" cm="1">
        <f t="array" ref="M9313">IFERROR(INDEX(tblConsorcios[Valor da Carta (R$)],MOD($J9313,ROWS(tblConsorcios[Produto]))+1),"")</f>
        <v>200000</v>
      </c>
      <c r="N9313" s="2" cm="1">
        <f t="array" ref="N9313">IFERROR(INDEX(tblConsorcios[Prazo (meses)],MOD($J9313,ROWS(tblConsorcios[Produto]))+1),"")</f>
        <v>200</v>
      </c>
      <c r="O9313" s="20" cm="1">
        <f t="array" ref="O9313">IFERROR(INDEX(tblConsorcios[Parcela Mensal (R$)],MOD($J9313,ROWS(tblConsorcios[Produto]))+1),"")</f>
        <v>1268</v>
      </c>
      <c r="P9313" s="20" t="str" cm="1">
        <f t="array" ref="P9313">IFERROR(INDEX(tblClientes[Dividendo Mensal (R$)],INT($J9313/ROWS(tblConsorcios[Produto]))+1),"")</f>
        <v/>
      </c>
      <c r="Q9313" s="20" t="str">
        <f t="shared" si="436"/>
        <v/>
      </c>
      <c r="R9313">
        <f t="shared" si="437"/>
        <v>0</v>
      </c>
    </row>
    <row r="9314" spans="10:18" x14ac:dyDescent="0.2">
      <c r="J9314">
        <f t="shared" si="435"/>
        <v>9312</v>
      </c>
      <c r="K9314" t="str" cm="1">
        <f t="array" ref="K9314">IFERROR(INDEX(tblClientes[Cliente],INT($J9314/ROWS(tblConsorcios[Produto]))+1),"")</f>
        <v/>
      </c>
      <c r="L9314" t="str" cm="1">
        <f t="array" ref="L9314">IFERROR(INDEX(tblConsorcios[Produto],MOD($J9314,ROWS(tblConsorcios[Produto]))+1),"")</f>
        <v>Imóvel IE150 – 240m</v>
      </c>
      <c r="M9314" s="20" cm="1">
        <f t="array" ref="M9314">IFERROR(INDEX(tblConsorcios[Valor da Carta (R$)],MOD($J9314,ROWS(tblConsorcios[Produto]))+1),"")</f>
        <v>150000</v>
      </c>
      <c r="N9314" s="2" cm="1">
        <f t="array" ref="N9314">IFERROR(INDEX(tblConsorcios[Prazo (meses)],MOD($J9314,ROWS(tblConsorcios[Produto]))+1),"")</f>
        <v>240</v>
      </c>
      <c r="O9314" s="20" cm="1">
        <f t="array" ref="O9314">IFERROR(INDEX(tblConsorcios[Parcela Mensal (R$)],MOD($J9314,ROWS(tblConsorcios[Produto]))+1),"")</f>
        <v>805</v>
      </c>
      <c r="P9314" s="20" t="str" cm="1">
        <f t="array" ref="P9314">IFERROR(INDEX(tblClientes[Dividendo Mensal (R$)],INT($J9314/ROWS(tblConsorcios[Produto]))+1),"")</f>
        <v/>
      </c>
      <c r="Q9314" s="20" t="str">
        <f t="shared" si="436"/>
        <v/>
      </c>
      <c r="R9314">
        <f t="shared" si="437"/>
        <v>0</v>
      </c>
    </row>
    <row r="9315" spans="10:18" x14ac:dyDescent="0.2">
      <c r="J9315">
        <f t="shared" si="435"/>
        <v>9313</v>
      </c>
      <c r="K9315" t="str" cm="1">
        <f t="array" ref="K9315">IFERROR(INDEX(tblClientes[Cliente],INT($J9315/ROWS(tblConsorcios[Produto]))+1),"")</f>
        <v/>
      </c>
      <c r="L9315" t="str" cm="1">
        <f t="array" ref="L9315">IFERROR(INDEX(tblConsorcios[Produto],MOD($J9315,ROWS(tblConsorcios[Produto]))+1),"")</f>
        <v>Imóvel IE150 – 220m</v>
      </c>
      <c r="M9315" s="20" cm="1">
        <f t="array" ref="M9315">IFERROR(INDEX(tblConsorcios[Valor da Carta (R$)],MOD($J9315,ROWS(tblConsorcios[Produto]))+1),"")</f>
        <v>150000</v>
      </c>
      <c r="N9315" s="2" cm="1">
        <f t="array" ref="N9315">IFERROR(INDEX(tblConsorcios[Prazo (meses)],MOD($J9315,ROWS(tblConsorcios[Produto]))+1),"")</f>
        <v>220</v>
      </c>
      <c r="O9315" s="20" cm="1">
        <f t="array" ref="O9315">IFERROR(INDEX(tblConsorcios[Parcela Mensal (R$)],MOD($J9315,ROWS(tblConsorcios[Produto]))+1),"")</f>
        <v>871.36</v>
      </c>
      <c r="P9315" s="20" t="str" cm="1">
        <f t="array" ref="P9315">IFERROR(INDEX(tblClientes[Dividendo Mensal (R$)],INT($J9315/ROWS(tblConsorcios[Produto]))+1),"")</f>
        <v/>
      </c>
      <c r="Q9315" s="20" t="str">
        <f t="shared" si="436"/>
        <v/>
      </c>
      <c r="R9315">
        <f t="shared" si="437"/>
        <v>0</v>
      </c>
    </row>
    <row r="9316" spans="10:18" x14ac:dyDescent="0.2">
      <c r="J9316">
        <f t="shared" si="435"/>
        <v>9314</v>
      </c>
      <c r="K9316" t="str" cm="1">
        <f t="array" ref="K9316">IFERROR(INDEX(tblClientes[Cliente],INT($J9316/ROWS(tblConsorcios[Produto]))+1),"")</f>
        <v/>
      </c>
      <c r="L9316" t="str" cm="1">
        <f t="array" ref="L9316">IFERROR(INDEX(tblConsorcios[Produto],MOD($J9316,ROWS(tblConsorcios[Produto]))+1),"")</f>
        <v>Imóvel IE150 – 200m</v>
      </c>
      <c r="M9316" s="20" cm="1">
        <f t="array" ref="M9316">IFERROR(INDEX(tblConsorcios[Valor da Carta (R$)],MOD($J9316,ROWS(tblConsorcios[Produto]))+1),"")</f>
        <v>150000</v>
      </c>
      <c r="N9316" s="2" cm="1">
        <f t="array" ref="N9316">IFERROR(INDEX(tblConsorcios[Prazo (meses)],MOD($J9316,ROWS(tblConsorcios[Produto]))+1),"")</f>
        <v>200</v>
      </c>
      <c r="O9316" s="20" cm="1">
        <f t="array" ref="O9316">IFERROR(INDEX(tblConsorcios[Parcela Mensal (R$)],MOD($J9316,ROWS(tblConsorcios[Produto]))+1),"")</f>
        <v>951</v>
      </c>
      <c r="P9316" s="20" t="str" cm="1">
        <f t="array" ref="P9316">IFERROR(INDEX(tblClientes[Dividendo Mensal (R$)],INT($J9316/ROWS(tblConsorcios[Produto]))+1),"")</f>
        <v/>
      </c>
      <c r="Q9316" s="20" t="str">
        <f t="shared" si="436"/>
        <v/>
      </c>
      <c r="R9316">
        <f t="shared" si="437"/>
        <v>0</v>
      </c>
    </row>
    <row r="9317" spans="10:18" x14ac:dyDescent="0.2">
      <c r="J9317">
        <f t="shared" si="435"/>
        <v>9315</v>
      </c>
      <c r="K9317" t="str" cm="1">
        <f t="array" ref="K9317">IFERROR(INDEX(tblClientes[Cliente],INT($J9317/ROWS(tblConsorcios[Produto]))+1),"")</f>
        <v/>
      </c>
      <c r="L9317" t="str" cm="1">
        <f t="array" ref="L9317">IFERROR(INDEX(tblConsorcios[Produto],MOD($J9317,ROWS(tblConsorcios[Produto]))+1),"")</f>
        <v>Imóvel IE140 – 240m</v>
      </c>
      <c r="M9317" s="20" cm="1">
        <f t="array" ref="M9317">IFERROR(INDEX(tblConsorcios[Valor da Carta (R$)],MOD($J9317,ROWS(tblConsorcios[Produto]))+1),"")</f>
        <v>140000</v>
      </c>
      <c r="N9317" s="2" cm="1">
        <f t="array" ref="N9317">IFERROR(INDEX(tblConsorcios[Prazo (meses)],MOD($J9317,ROWS(tblConsorcios[Produto]))+1),"")</f>
        <v>240</v>
      </c>
      <c r="O9317" s="20" cm="1">
        <f t="array" ref="O9317">IFERROR(INDEX(tblConsorcios[Parcela Mensal (R$)],MOD($J9317,ROWS(tblConsorcios[Produto]))+1),"")</f>
        <v>751.33</v>
      </c>
      <c r="P9317" s="20" t="str" cm="1">
        <f t="array" ref="P9317">IFERROR(INDEX(tblClientes[Dividendo Mensal (R$)],INT($J9317/ROWS(tblConsorcios[Produto]))+1),"")</f>
        <v/>
      </c>
      <c r="Q9317" s="20" t="str">
        <f t="shared" si="436"/>
        <v/>
      </c>
      <c r="R9317">
        <f t="shared" si="437"/>
        <v>0</v>
      </c>
    </row>
    <row r="9318" spans="10:18" x14ac:dyDescent="0.2">
      <c r="J9318">
        <f t="shared" si="435"/>
        <v>9316</v>
      </c>
      <c r="K9318" t="str" cm="1">
        <f t="array" ref="K9318">IFERROR(INDEX(tblClientes[Cliente],INT($J9318/ROWS(tblConsorcios[Produto]))+1),"")</f>
        <v/>
      </c>
      <c r="L9318" t="str" cm="1">
        <f t="array" ref="L9318">IFERROR(INDEX(tblConsorcios[Produto],MOD($J9318,ROWS(tblConsorcios[Produto]))+1),"")</f>
        <v>Imóvel IE140 – 220m</v>
      </c>
      <c r="M9318" s="20" cm="1">
        <f t="array" ref="M9318">IFERROR(INDEX(tblConsorcios[Valor da Carta (R$)],MOD($J9318,ROWS(tblConsorcios[Produto]))+1),"")</f>
        <v>140000</v>
      </c>
      <c r="N9318" s="2" cm="1">
        <f t="array" ref="N9318">IFERROR(INDEX(tblConsorcios[Prazo (meses)],MOD($J9318,ROWS(tblConsorcios[Produto]))+1),"")</f>
        <v>220</v>
      </c>
      <c r="O9318" s="20" cm="1">
        <f t="array" ref="O9318">IFERROR(INDEX(tblConsorcios[Parcela Mensal (R$)],MOD($J9318,ROWS(tblConsorcios[Produto]))+1),"")</f>
        <v>813.27</v>
      </c>
      <c r="P9318" s="20" t="str" cm="1">
        <f t="array" ref="P9318">IFERROR(INDEX(tblClientes[Dividendo Mensal (R$)],INT($J9318/ROWS(tblConsorcios[Produto]))+1),"")</f>
        <v/>
      </c>
      <c r="Q9318" s="20" t="str">
        <f t="shared" si="436"/>
        <v/>
      </c>
      <c r="R9318">
        <f t="shared" si="437"/>
        <v>0</v>
      </c>
    </row>
    <row r="9319" spans="10:18" x14ac:dyDescent="0.2">
      <c r="J9319">
        <f t="shared" si="435"/>
        <v>9317</v>
      </c>
      <c r="K9319" t="str" cm="1">
        <f t="array" ref="K9319">IFERROR(INDEX(tblClientes[Cliente],INT($J9319/ROWS(tblConsorcios[Produto]))+1),"")</f>
        <v/>
      </c>
      <c r="L9319" t="str" cm="1">
        <f t="array" ref="L9319">IFERROR(INDEX(tblConsorcios[Produto],MOD($J9319,ROWS(tblConsorcios[Produto]))+1),"")</f>
        <v>Imóvel IE140 – 200m</v>
      </c>
      <c r="M9319" s="20" cm="1">
        <f t="array" ref="M9319">IFERROR(INDEX(tblConsorcios[Valor da Carta (R$)],MOD($J9319,ROWS(tblConsorcios[Produto]))+1),"")</f>
        <v>140000</v>
      </c>
      <c r="N9319" s="2" cm="1">
        <f t="array" ref="N9319">IFERROR(INDEX(tblConsorcios[Prazo (meses)],MOD($J9319,ROWS(tblConsorcios[Produto]))+1),"")</f>
        <v>200</v>
      </c>
      <c r="O9319" s="20" cm="1">
        <f t="array" ref="O9319">IFERROR(INDEX(tblConsorcios[Parcela Mensal (R$)],MOD($J9319,ROWS(tblConsorcios[Produto]))+1),"")</f>
        <v>887.6</v>
      </c>
      <c r="P9319" s="20" t="str" cm="1">
        <f t="array" ref="P9319">IFERROR(INDEX(tblClientes[Dividendo Mensal (R$)],INT($J9319/ROWS(tblConsorcios[Produto]))+1),"")</f>
        <v/>
      </c>
      <c r="Q9319" s="20" t="str">
        <f t="shared" si="436"/>
        <v/>
      </c>
      <c r="R9319">
        <f t="shared" si="437"/>
        <v>0</v>
      </c>
    </row>
    <row r="9320" spans="10:18" x14ac:dyDescent="0.2">
      <c r="J9320">
        <f t="shared" si="435"/>
        <v>9318</v>
      </c>
      <c r="K9320" t="str" cm="1">
        <f t="array" ref="K9320">IFERROR(INDEX(tblClientes[Cliente],INT($J9320/ROWS(tblConsorcios[Produto]))+1),"")</f>
        <v/>
      </c>
      <c r="L9320" t="str" cm="1">
        <f t="array" ref="L9320">IFERROR(INDEX(tblConsorcios[Produto],MOD($J9320,ROWS(tblConsorcios[Produto]))+1),"")</f>
        <v>Imóvel IE130 – 240m</v>
      </c>
      <c r="M9320" s="20" cm="1">
        <f t="array" ref="M9320">IFERROR(INDEX(tblConsorcios[Valor da Carta (R$)],MOD($J9320,ROWS(tblConsorcios[Produto]))+1),"")</f>
        <v>130000</v>
      </c>
      <c r="N9320" s="2" cm="1">
        <f t="array" ref="N9320">IFERROR(INDEX(tblConsorcios[Prazo (meses)],MOD($J9320,ROWS(tblConsorcios[Produto]))+1),"")</f>
        <v>240</v>
      </c>
      <c r="O9320" s="20" cm="1">
        <f t="array" ref="O9320">IFERROR(INDEX(tblConsorcios[Parcela Mensal (R$)],MOD($J9320,ROWS(tblConsorcios[Produto]))+1),"")</f>
        <v>697.67</v>
      </c>
      <c r="P9320" s="20" t="str" cm="1">
        <f t="array" ref="P9320">IFERROR(INDEX(tblClientes[Dividendo Mensal (R$)],INT($J9320/ROWS(tblConsorcios[Produto]))+1),"")</f>
        <v/>
      </c>
      <c r="Q9320" s="20" t="str">
        <f t="shared" si="436"/>
        <v/>
      </c>
      <c r="R9320">
        <f t="shared" si="437"/>
        <v>0</v>
      </c>
    </row>
    <row r="9321" spans="10:18" x14ac:dyDescent="0.2">
      <c r="J9321">
        <f t="shared" si="435"/>
        <v>9319</v>
      </c>
      <c r="K9321" t="str" cm="1">
        <f t="array" ref="K9321">IFERROR(INDEX(tblClientes[Cliente],INT($J9321/ROWS(tblConsorcios[Produto]))+1),"")</f>
        <v/>
      </c>
      <c r="L9321" t="str" cm="1">
        <f t="array" ref="L9321">IFERROR(INDEX(tblConsorcios[Produto],MOD($J9321,ROWS(tblConsorcios[Produto]))+1),"")</f>
        <v>Imóvel IE130 – 220m</v>
      </c>
      <c r="M9321" s="20" cm="1">
        <f t="array" ref="M9321">IFERROR(INDEX(tblConsorcios[Valor da Carta (R$)],MOD($J9321,ROWS(tblConsorcios[Produto]))+1),"")</f>
        <v>130000</v>
      </c>
      <c r="N9321" s="2" cm="1">
        <f t="array" ref="N9321">IFERROR(INDEX(tblConsorcios[Prazo (meses)],MOD($J9321,ROWS(tblConsorcios[Produto]))+1),"")</f>
        <v>220</v>
      </c>
      <c r="O9321" s="20" cm="1">
        <f t="array" ref="O9321">IFERROR(INDEX(tblConsorcios[Parcela Mensal (R$)],MOD($J9321,ROWS(tblConsorcios[Produto]))+1),"")</f>
        <v>755.18</v>
      </c>
      <c r="P9321" s="20" t="str" cm="1">
        <f t="array" ref="P9321">IFERROR(INDEX(tblClientes[Dividendo Mensal (R$)],INT($J9321/ROWS(tblConsorcios[Produto]))+1),"")</f>
        <v/>
      </c>
      <c r="Q9321" s="20" t="str">
        <f t="shared" si="436"/>
        <v/>
      </c>
      <c r="R9321">
        <f t="shared" si="437"/>
        <v>0</v>
      </c>
    </row>
    <row r="9322" spans="10:18" x14ac:dyDescent="0.2">
      <c r="J9322">
        <f t="shared" si="435"/>
        <v>9320</v>
      </c>
      <c r="K9322" t="str" cm="1">
        <f t="array" ref="K9322">IFERROR(INDEX(tblClientes[Cliente],INT($J9322/ROWS(tblConsorcios[Produto]))+1),"")</f>
        <v/>
      </c>
      <c r="L9322" t="str" cm="1">
        <f t="array" ref="L9322">IFERROR(INDEX(tblConsorcios[Produto],MOD($J9322,ROWS(tblConsorcios[Produto]))+1),"")</f>
        <v>Imóvel IE130 – 200m</v>
      </c>
      <c r="M9322" s="20" cm="1">
        <f t="array" ref="M9322">IFERROR(INDEX(tblConsorcios[Valor da Carta (R$)],MOD($J9322,ROWS(tblConsorcios[Produto]))+1),"")</f>
        <v>130000</v>
      </c>
      <c r="N9322" s="2" cm="1">
        <f t="array" ref="N9322">IFERROR(INDEX(tblConsorcios[Prazo (meses)],MOD($J9322,ROWS(tblConsorcios[Produto]))+1),"")</f>
        <v>200</v>
      </c>
      <c r="O9322" s="20" cm="1">
        <f t="array" ref="O9322">IFERROR(INDEX(tblConsorcios[Parcela Mensal (R$)],MOD($J9322,ROWS(tblConsorcios[Produto]))+1),"")</f>
        <v>824.2</v>
      </c>
      <c r="P9322" s="20" t="str" cm="1">
        <f t="array" ref="P9322">IFERROR(INDEX(tblClientes[Dividendo Mensal (R$)],INT($J9322/ROWS(tblConsorcios[Produto]))+1),"")</f>
        <v/>
      </c>
      <c r="Q9322" s="20" t="str">
        <f t="shared" si="436"/>
        <v/>
      </c>
      <c r="R9322">
        <f t="shared" si="437"/>
        <v>0</v>
      </c>
    </row>
    <row r="9323" spans="10:18" x14ac:dyDescent="0.2">
      <c r="J9323">
        <f t="shared" si="435"/>
        <v>9321</v>
      </c>
      <c r="K9323" t="str" cm="1">
        <f t="array" ref="K9323">IFERROR(INDEX(tblClientes[Cliente],INT($J9323/ROWS(tblConsorcios[Produto]))+1),"")</f>
        <v/>
      </c>
      <c r="L9323" t="str" cm="1">
        <f t="array" ref="L9323">IFERROR(INDEX(tblConsorcios[Produto],MOD($J9323,ROWS(tblConsorcios[Produto]))+1),"")</f>
        <v>Imóvel IE120 – 240m</v>
      </c>
      <c r="M9323" s="20" cm="1">
        <f t="array" ref="M9323">IFERROR(INDEX(tblConsorcios[Valor da Carta (R$)],MOD($J9323,ROWS(tblConsorcios[Produto]))+1),"")</f>
        <v>120000</v>
      </c>
      <c r="N9323" s="2" cm="1">
        <f t="array" ref="N9323">IFERROR(INDEX(tblConsorcios[Prazo (meses)],MOD($J9323,ROWS(tblConsorcios[Produto]))+1),"")</f>
        <v>240</v>
      </c>
      <c r="O9323" s="20" cm="1">
        <f t="array" ref="O9323">IFERROR(INDEX(tblConsorcios[Parcela Mensal (R$)],MOD($J9323,ROWS(tblConsorcios[Produto]))+1),"")</f>
        <v>644</v>
      </c>
      <c r="P9323" s="20" t="str" cm="1">
        <f t="array" ref="P9323">IFERROR(INDEX(tblClientes[Dividendo Mensal (R$)],INT($J9323/ROWS(tblConsorcios[Produto]))+1),"")</f>
        <v/>
      </c>
      <c r="Q9323" s="20" t="str">
        <f t="shared" si="436"/>
        <v/>
      </c>
      <c r="R9323">
        <f t="shared" si="437"/>
        <v>0</v>
      </c>
    </row>
    <row r="9324" spans="10:18" x14ac:dyDescent="0.2">
      <c r="J9324">
        <f t="shared" si="435"/>
        <v>9322</v>
      </c>
      <c r="K9324" t="str" cm="1">
        <f t="array" ref="K9324">IFERROR(INDEX(tblClientes[Cliente],INT($J9324/ROWS(tblConsorcios[Produto]))+1),"")</f>
        <v/>
      </c>
      <c r="L9324" t="str" cm="1">
        <f t="array" ref="L9324">IFERROR(INDEX(tblConsorcios[Produto],MOD($J9324,ROWS(tblConsorcios[Produto]))+1),"")</f>
        <v>Imóvel IE120 – 220m</v>
      </c>
      <c r="M9324" s="20" cm="1">
        <f t="array" ref="M9324">IFERROR(INDEX(tblConsorcios[Valor da Carta (R$)],MOD($J9324,ROWS(tblConsorcios[Produto]))+1),"")</f>
        <v>120000</v>
      </c>
      <c r="N9324" s="2" cm="1">
        <f t="array" ref="N9324">IFERROR(INDEX(tblConsorcios[Prazo (meses)],MOD($J9324,ROWS(tblConsorcios[Produto]))+1),"")</f>
        <v>220</v>
      </c>
      <c r="O9324" s="20" cm="1">
        <f t="array" ref="O9324">IFERROR(INDEX(tblConsorcios[Parcela Mensal (R$)],MOD($J9324,ROWS(tblConsorcios[Produto]))+1),"")</f>
        <v>697.09</v>
      </c>
      <c r="P9324" s="20" t="str" cm="1">
        <f t="array" ref="P9324">IFERROR(INDEX(tblClientes[Dividendo Mensal (R$)],INT($J9324/ROWS(tblConsorcios[Produto]))+1),"")</f>
        <v/>
      </c>
      <c r="Q9324" s="20" t="str">
        <f t="shared" si="436"/>
        <v/>
      </c>
      <c r="R9324">
        <f t="shared" si="437"/>
        <v>0</v>
      </c>
    </row>
    <row r="9325" spans="10:18" x14ac:dyDescent="0.2">
      <c r="J9325">
        <f t="shared" si="435"/>
        <v>9323</v>
      </c>
      <c r="K9325" t="str" cm="1">
        <f t="array" ref="K9325">IFERROR(INDEX(tblClientes[Cliente],INT($J9325/ROWS(tblConsorcios[Produto]))+1),"")</f>
        <v/>
      </c>
      <c r="L9325" t="str" cm="1">
        <f t="array" ref="L9325">IFERROR(INDEX(tblConsorcios[Produto],MOD($J9325,ROWS(tblConsorcios[Produto]))+1),"")</f>
        <v>Imóvel IE120 – 200m</v>
      </c>
      <c r="M9325" s="20" cm="1">
        <f t="array" ref="M9325">IFERROR(INDEX(tblConsorcios[Valor da Carta (R$)],MOD($J9325,ROWS(tblConsorcios[Produto]))+1),"")</f>
        <v>120000</v>
      </c>
      <c r="N9325" s="2" cm="1">
        <f t="array" ref="N9325">IFERROR(INDEX(tblConsorcios[Prazo (meses)],MOD($J9325,ROWS(tblConsorcios[Produto]))+1),"")</f>
        <v>200</v>
      </c>
      <c r="O9325" s="20" cm="1">
        <f t="array" ref="O9325">IFERROR(INDEX(tblConsorcios[Parcela Mensal (R$)],MOD($J9325,ROWS(tblConsorcios[Produto]))+1),"")</f>
        <v>760.8</v>
      </c>
      <c r="P9325" s="20" t="str" cm="1">
        <f t="array" ref="P9325">IFERROR(INDEX(tblClientes[Dividendo Mensal (R$)],INT($J9325/ROWS(tblConsorcios[Produto]))+1),"")</f>
        <v/>
      </c>
      <c r="Q9325" s="20" t="str">
        <f t="shared" si="436"/>
        <v/>
      </c>
      <c r="R9325">
        <f t="shared" si="437"/>
        <v>0</v>
      </c>
    </row>
    <row r="9326" spans="10:18" x14ac:dyDescent="0.2">
      <c r="J9326">
        <f t="shared" si="435"/>
        <v>9324</v>
      </c>
      <c r="K9326" t="str" cm="1">
        <f t="array" ref="K9326">IFERROR(INDEX(tblClientes[Cliente],INT($J9326/ROWS(tblConsorcios[Produto]))+1),"")</f>
        <v/>
      </c>
      <c r="L9326" t="str" cm="1">
        <f t="array" ref="L9326">IFERROR(INDEX(tblConsorcios[Produto],MOD($J9326,ROWS(tblConsorcios[Produto]))+1),"")</f>
        <v>Imóvel IE600 – 240m</v>
      </c>
      <c r="M9326" s="20" cm="1">
        <f t="array" ref="M9326">IFERROR(INDEX(tblConsorcios[Valor da Carta (R$)],MOD($J9326,ROWS(tblConsorcios[Produto]))+1),"")</f>
        <v>600000</v>
      </c>
      <c r="N9326" s="2" cm="1">
        <f t="array" ref="N9326">IFERROR(INDEX(tblConsorcios[Prazo (meses)],MOD($J9326,ROWS(tblConsorcios[Produto]))+1),"")</f>
        <v>240</v>
      </c>
      <c r="O9326" s="20" cm="1">
        <f t="array" ref="O9326">IFERROR(INDEX(tblConsorcios[Parcela Mensal (R$)],MOD($J9326,ROWS(tblConsorcios[Produto]))+1),"")</f>
        <v>3220</v>
      </c>
      <c r="P9326" s="20" t="str" cm="1">
        <f t="array" ref="P9326">IFERROR(INDEX(tblClientes[Dividendo Mensal (R$)],INT($J9326/ROWS(tblConsorcios[Produto]))+1),"")</f>
        <v/>
      </c>
      <c r="Q9326" s="20" t="str">
        <f t="shared" si="436"/>
        <v/>
      </c>
      <c r="R9326">
        <f t="shared" si="437"/>
        <v>0</v>
      </c>
    </row>
    <row r="9327" spans="10:18" x14ac:dyDescent="0.2">
      <c r="J9327">
        <f t="shared" si="435"/>
        <v>9325</v>
      </c>
      <c r="K9327" t="str" cm="1">
        <f t="array" ref="K9327">IFERROR(INDEX(tblClientes[Cliente],INT($J9327/ROWS(tblConsorcios[Produto]))+1),"")</f>
        <v/>
      </c>
      <c r="L9327" t="str" cm="1">
        <f t="array" ref="L9327">IFERROR(INDEX(tblConsorcios[Produto],MOD($J9327,ROWS(tblConsorcios[Produto]))+1),"")</f>
        <v>Imóvel IE600 – 220m</v>
      </c>
      <c r="M9327" s="20" cm="1">
        <f t="array" ref="M9327">IFERROR(INDEX(tblConsorcios[Valor da Carta (R$)],MOD($J9327,ROWS(tblConsorcios[Produto]))+1),"")</f>
        <v>600000</v>
      </c>
      <c r="N9327" s="2" cm="1">
        <f t="array" ref="N9327">IFERROR(INDEX(tblConsorcios[Prazo (meses)],MOD($J9327,ROWS(tblConsorcios[Produto]))+1),"")</f>
        <v>220</v>
      </c>
      <c r="O9327" s="20" cm="1">
        <f t="array" ref="O9327">IFERROR(INDEX(tblConsorcios[Parcela Mensal (R$)],MOD($J9327,ROWS(tblConsorcios[Produto]))+1),"")</f>
        <v>3485.45</v>
      </c>
      <c r="P9327" s="20" t="str" cm="1">
        <f t="array" ref="P9327">IFERROR(INDEX(tblClientes[Dividendo Mensal (R$)],INT($J9327/ROWS(tblConsorcios[Produto]))+1),"")</f>
        <v/>
      </c>
      <c r="Q9327" s="20" t="str">
        <f t="shared" si="436"/>
        <v/>
      </c>
      <c r="R9327">
        <f t="shared" si="437"/>
        <v>0</v>
      </c>
    </row>
    <row r="9328" spans="10:18" x14ac:dyDescent="0.2">
      <c r="J9328">
        <f t="shared" si="435"/>
        <v>9326</v>
      </c>
      <c r="K9328" t="str" cm="1">
        <f t="array" ref="K9328">IFERROR(INDEX(tblClientes[Cliente],INT($J9328/ROWS(tblConsorcios[Produto]))+1),"")</f>
        <v/>
      </c>
      <c r="L9328" t="str" cm="1">
        <f t="array" ref="L9328">IFERROR(INDEX(tblConsorcios[Produto],MOD($J9328,ROWS(tblConsorcios[Produto]))+1),"")</f>
        <v>Imóvel IE600 – 200m</v>
      </c>
      <c r="M9328" s="20" cm="1">
        <f t="array" ref="M9328">IFERROR(INDEX(tblConsorcios[Valor da Carta (R$)],MOD($J9328,ROWS(tblConsorcios[Produto]))+1),"")</f>
        <v>600000</v>
      </c>
      <c r="N9328" s="2" cm="1">
        <f t="array" ref="N9328">IFERROR(INDEX(tblConsorcios[Prazo (meses)],MOD($J9328,ROWS(tblConsorcios[Produto]))+1),"")</f>
        <v>200</v>
      </c>
      <c r="O9328" s="20" cm="1">
        <f t="array" ref="O9328">IFERROR(INDEX(tblConsorcios[Parcela Mensal (R$)],MOD($J9328,ROWS(tblConsorcios[Produto]))+1),"")</f>
        <v>3804</v>
      </c>
      <c r="P9328" s="20" t="str" cm="1">
        <f t="array" ref="P9328">IFERROR(INDEX(tblClientes[Dividendo Mensal (R$)],INT($J9328/ROWS(tblConsorcios[Produto]))+1),"")</f>
        <v/>
      </c>
      <c r="Q9328" s="20" t="str">
        <f t="shared" si="436"/>
        <v/>
      </c>
      <c r="R9328">
        <f t="shared" si="437"/>
        <v>0</v>
      </c>
    </row>
    <row r="9329" spans="10:18" x14ac:dyDescent="0.2">
      <c r="J9329">
        <f t="shared" si="435"/>
        <v>9327</v>
      </c>
      <c r="K9329" t="str" cm="1">
        <f t="array" ref="K9329">IFERROR(INDEX(tblClientes[Cliente],INT($J9329/ROWS(tblConsorcios[Produto]))+1),"")</f>
        <v/>
      </c>
      <c r="L9329" t="str" cm="1">
        <f t="array" ref="L9329">IFERROR(INDEX(tblConsorcios[Produto],MOD($J9329,ROWS(tblConsorcios[Produto]))+1),"")</f>
        <v>Imóvel IE580 – 240m</v>
      </c>
      <c r="M9329" s="20" cm="1">
        <f t="array" ref="M9329">IFERROR(INDEX(tblConsorcios[Valor da Carta (R$)],MOD($J9329,ROWS(tblConsorcios[Produto]))+1),"")</f>
        <v>580000</v>
      </c>
      <c r="N9329" s="2" cm="1">
        <f t="array" ref="N9329">IFERROR(INDEX(tblConsorcios[Prazo (meses)],MOD($J9329,ROWS(tblConsorcios[Produto]))+1),"")</f>
        <v>240</v>
      </c>
      <c r="O9329" s="20" cm="1">
        <f t="array" ref="O9329">IFERROR(INDEX(tblConsorcios[Parcela Mensal (R$)],MOD($J9329,ROWS(tblConsorcios[Produto]))+1),"")</f>
        <v>3112.67</v>
      </c>
      <c r="P9329" s="20" t="str" cm="1">
        <f t="array" ref="P9329">IFERROR(INDEX(tblClientes[Dividendo Mensal (R$)],INT($J9329/ROWS(tblConsorcios[Produto]))+1),"")</f>
        <v/>
      </c>
      <c r="Q9329" s="20" t="str">
        <f t="shared" si="436"/>
        <v/>
      </c>
      <c r="R9329">
        <f t="shared" si="437"/>
        <v>0</v>
      </c>
    </row>
    <row r="9330" spans="10:18" x14ac:dyDescent="0.2">
      <c r="J9330">
        <f t="shared" si="435"/>
        <v>9328</v>
      </c>
      <c r="K9330" t="str" cm="1">
        <f t="array" ref="K9330">IFERROR(INDEX(tblClientes[Cliente],INT($J9330/ROWS(tblConsorcios[Produto]))+1),"")</f>
        <v/>
      </c>
      <c r="L9330" t="str" cm="1">
        <f t="array" ref="L9330">IFERROR(INDEX(tblConsorcios[Produto],MOD($J9330,ROWS(tblConsorcios[Produto]))+1),"")</f>
        <v>Imóvel IE580 – 220m</v>
      </c>
      <c r="M9330" s="20" cm="1">
        <f t="array" ref="M9330">IFERROR(INDEX(tblConsorcios[Valor da Carta (R$)],MOD($J9330,ROWS(tblConsorcios[Produto]))+1),"")</f>
        <v>580000</v>
      </c>
      <c r="N9330" s="2" cm="1">
        <f t="array" ref="N9330">IFERROR(INDEX(tblConsorcios[Prazo (meses)],MOD($J9330,ROWS(tblConsorcios[Produto]))+1),"")</f>
        <v>220</v>
      </c>
      <c r="O9330" s="20" cm="1">
        <f t="array" ref="O9330">IFERROR(INDEX(tblConsorcios[Parcela Mensal (R$)],MOD($J9330,ROWS(tblConsorcios[Produto]))+1),"")</f>
        <v>3369.27</v>
      </c>
      <c r="P9330" s="20" t="str" cm="1">
        <f t="array" ref="P9330">IFERROR(INDEX(tblClientes[Dividendo Mensal (R$)],INT($J9330/ROWS(tblConsorcios[Produto]))+1),"")</f>
        <v/>
      </c>
      <c r="Q9330" s="20" t="str">
        <f t="shared" si="436"/>
        <v/>
      </c>
      <c r="R9330">
        <f t="shared" si="437"/>
        <v>0</v>
      </c>
    </row>
    <row r="9331" spans="10:18" x14ac:dyDescent="0.2">
      <c r="J9331">
        <f t="shared" si="435"/>
        <v>9329</v>
      </c>
      <c r="K9331" t="str" cm="1">
        <f t="array" ref="K9331">IFERROR(INDEX(tblClientes[Cliente],INT($J9331/ROWS(tblConsorcios[Produto]))+1),"")</f>
        <v/>
      </c>
      <c r="L9331" t="str" cm="1">
        <f t="array" ref="L9331">IFERROR(INDEX(tblConsorcios[Produto],MOD($J9331,ROWS(tblConsorcios[Produto]))+1),"")</f>
        <v>Imóvel IE580 – 200m</v>
      </c>
      <c r="M9331" s="20" cm="1">
        <f t="array" ref="M9331">IFERROR(INDEX(tblConsorcios[Valor da Carta (R$)],MOD($J9331,ROWS(tblConsorcios[Produto]))+1),"")</f>
        <v>580000</v>
      </c>
      <c r="N9331" s="2" cm="1">
        <f t="array" ref="N9331">IFERROR(INDEX(tblConsorcios[Prazo (meses)],MOD($J9331,ROWS(tblConsorcios[Produto]))+1),"")</f>
        <v>200</v>
      </c>
      <c r="O9331" s="20" cm="1">
        <f t="array" ref="O9331">IFERROR(INDEX(tblConsorcios[Parcela Mensal (R$)],MOD($J9331,ROWS(tblConsorcios[Produto]))+1),"")</f>
        <v>3677.2</v>
      </c>
      <c r="P9331" s="20" t="str" cm="1">
        <f t="array" ref="P9331">IFERROR(INDEX(tblClientes[Dividendo Mensal (R$)],INT($J9331/ROWS(tblConsorcios[Produto]))+1),"")</f>
        <v/>
      </c>
      <c r="Q9331" s="20" t="str">
        <f t="shared" si="436"/>
        <v/>
      </c>
      <c r="R9331">
        <f t="shared" si="437"/>
        <v>0</v>
      </c>
    </row>
    <row r="9332" spans="10:18" x14ac:dyDescent="0.2">
      <c r="J9332">
        <f t="shared" si="435"/>
        <v>9330</v>
      </c>
      <c r="K9332" t="str" cm="1">
        <f t="array" ref="K9332">IFERROR(INDEX(tblClientes[Cliente],INT($J9332/ROWS(tblConsorcios[Produto]))+1),"")</f>
        <v/>
      </c>
      <c r="L9332" t="str" cm="1">
        <f t="array" ref="L9332">IFERROR(INDEX(tblConsorcios[Produto],MOD($J9332,ROWS(tblConsorcios[Produto]))+1),"")</f>
        <v>Imóvel IE550 – 240m</v>
      </c>
      <c r="M9332" s="20" cm="1">
        <f t="array" ref="M9332">IFERROR(INDEX(tblConsorcios[Valor da Carta (R$)],MOD($J9332,ROWS(tblConsorcios[Produto]))+1),"")</f>
        <v>550000</v>
      </c>
      <c r="N9332" s="2" cm="1">
        <f t="array" ref="N9332">IFERROR(INDEX(tblConsorcios[Prazo (meses)],MOD($J9332,ROWS(tblConsorcios[Produto]))+1),"")</f>
        <v>240</v>
      </c>
      <c r="O9332" s="20" cm="1">
        <f t="array" ref="O9332">IFERROR(INDEX(tblConsorcios[Parcela Mensal (R$)],MOD($J9332,ROWS(tblConsorcios[Produto]))+1),"")</f>
        <v>2951.67</v>
      </c>
      <c r="P9332" s="20" t="str" cm="1">
        <f t="array" ref="P9332">IFERROR(INDEX(tblClientes[Dividendo Mensal (R$)],INT($J9332/ROWS(tblConsorcios[Produto]))+1),"")</f>
        <v/>
      </c>
      <c r="Q9332" s="20" t="str">
        <f t="shared" si="436"/>
        <v/>
      </c>
      <c r="R9332">
        <f t="shared" si="437"/>
        <v>0</v>
      </c>
    </row>
    <row r="9333" spans="10:18" x14ac:dyDescent="0.2">
      <c r="J9333">
        <f t="shared" si="435"/>
        <v>9331</v>
      </c>
      <c r="K9333" t="str" cm="1">
        <f t="array" ref="K9333">IFERROR(INDEX(tblClientes[Cliente],INT($J9333/ROWS(tblConsorcios[Produto]))+1),"")</f>
        <v/>
      </c>
      <c r="L9333" t="str" cm="1">
        <f t="array" ref="L9333">IFERROR(INDEX(tblConsorcios[Produto],MOD($J9333,ROWS(tblConsorcios[Produto]))+1),"")</f>
        <v>Imóvel IE550 – 220m</v>
      </c>
      <c r="M9333" s="20" cm="1">
        <f t="array" ref="M9333">IFERROR(INDEX(tblConsorcios[Valor da Carta (R$)],MOD($J9333,ROWS(tblConsorcios[Produto]))+1),"")</f>
        <v>550000</v>
      </c>
      <c r="N9333" s="2" cm="1">
        <f t="array" ref="N9333">IFERROR(INDEX(tblConsorcios[Prazo (meses)],MOD($J9333,ROWS(tblConsorcios[Produto]))+1),"")</f>
        <v>220</v>
      </c>
      <c r="O9333" s="20" cm="1">
        <f t="array" ref="O9333">IFERROR(INDEX(tblConsorcios[Parcela Mensal (R$)],MOD($J9333,ROWS(tblConsorcios[Produto]))+1),"")</f>
        <v>3195</v>
      </c>
      <c r="P9333" s="20" t="str" cm="1">
        <f t="array" ref="P9333">IFERROR(INDEX(tblClientes[Dividendo Mensal (R$)],INT($J9333/ROWS(tblConsorcios[Produto]))+1),"")</f>
        <v/>
      </c>
      <c r="Q9333" s="20" t="str">
        <f t="shared" si="436"/>
        <v/>
      </c>
      <c r="R9333">
        <f t="shared" si="437"/>
        <v>0</v>
      </c>
    </row>
    <row r="9334" spans="10:18" x14ac:dyDescent="0.2">
      <c r="J9334">
        <f t="shared" si="435"/>
        <v>9332</v>
      </c>
      <c r="K9334" t="str" cm="1">
        <f t="array" ref="K9334">IFERROR(INDEX(tblClientes[Cliente],INT($J9334/ROWS(tblConsorcios[Produto]))+1),"")</f>
        <v/>
      </c>
      <c r="L9334" t="str" cm="1">
        <f t="array" ref="L9334">IFERROR(INDEX(tblConsorcios[Produto],MOD($J9334,ROWS(tblConsorcios[Produto]))+1),"")</f>
        <v>Imóvel IE550 – 200m</v>
      </c>
      <c r="M9334" s="20" cm="1">
        <f t="array" ref="M9334">IFERROR(INDEX(tblConsorcios[Valor da Carta (R$)],MOD($J9334,ROWS(tblConsorcios[Produto]))+1),"")</f>
        <v>550000</v>
      </c>
      <c r="N9334" s="2" cm="1">
        <f t="array" ref="N9334">IFERROR(INDEX(tblConsorcios[Prazo (meses)],MOD($J9334,ROWS(tblConsorcios[Produto]))+1),"")</f>
        <v>200</v>
      </c>
      <c r="O9334" s="20" cm="1">
        <f t="array" ref="O9334">IFERROR(INDEX(tblConsorcios[Parcela Mensal (R$)],MOD($J9334,ROWS(tblConsorcios[Produto]))+1),"")</f>
        <v>3487</v>
      </c>
      <c r="P9334" s="20" t="str" cm="1">
        <f t="array" ref="P9334">IFERROR(INDEX(tblClientes[Dividendo Mensal (R$)],INT($J9334/ROWS(tblConsorcios[Produto]))+1),"")</f>
        <v/>
      </c>
      <c r="Q9334" s="20" t="str">
        <f t="shared" si="436"/>
        <v/>
      </c>
      <c r="R9334">
        <f t="shared" si="437"/>
        <v>0</v>
      </c>
    </row>
    <row r="9335" spans="10:18" x14ac:dyDescent="0.2">
      <c r="J9335">
        <f t="shared" si="435"/>
        <v>9333</v>
      </c>
      <c r="K9335" t="str" cm="1">
        <f t="array" ref="K9335">IFERROR(INDEX(tblClientes[Cliente],INT($J9335/ROWS(tblConsorcios[Produto]))+1),"")</f>
        <v/>
      </c>
      <c r="L9335" t="str" cm="1">
        <f t="array" ref="L9335">IFERROR(INDEX(tblConsorcios[Produto],MOD($J9335,ROWS(tblConsorcios[Produto]))+1),"")</f>
        <v>Imóvel IE530 – 240m</v>
      </c>
      <c r="M9335" s="20" cm="1">
        <f t="array" ref="M9335">IFERROR(INDEX(tblConsorcios[Valor da Carta (R$)],MOD($J9335,ROWS(tblConsorcios[Produto]))+1),"")</f>
        <v>530000</v>
      </c>
      <c r="N9335" s="2" cm="1">
        <f t="array" ref="N9335">IFERROR(INDEX(tblConsorcios[Prazo (meses)],MOD($J9335,ROWS(tblConsorcios[Produto]))+1),"")</f>
        <v>240</v>
      </c>
      <c r="O9335" s="20" cm="1">
        <f t="array" ref="O9335">IFERROR(INDEX(tblConsorcios[Parcela Mensal (R$)],MOD($J9335,ROWS(tblConsorcios[Produto]))+1),"")</f>
        <v>2844.33</v>
      </c>
      <c r="P9335" s="20" t="str" cm="1">
        <f t="array" ref="P9335">IFERROR(INDEX(tblClientes[Dividendo Mensal (R$)],INT($J9335/ROWS(tblConsorcios[Produto]))+1),"")</f>
        <v/>
      </c>
      <c r="Q9335" s="20" t="str">
        <f t="shared" si="436"/>
        <v/>
      </c>
      <c r="R9335">
        <f t="shared" si="437"/>
        <v>0</v>
      </c>
    </row>
    <row r="9336" spans="10:18" x14ac:dyDescent="0.2">
      <c r="J9336">
        <f t="shared" si="435"/>
        <v>9334</v>
      </c>
      <c r="K9336" t="str" cm="1">
        <f t="array" ref="K9336">IFERROR(INDEX(tblClientes[Cliente],INT($J9336/ROWS(tblConsorcios[Produto]))+1),"")</f>
        <v/>
      </c>
      <c r="L9336" t="str" cm="1">
        <f t="array" ref="L9336">IFERROR(INDEX(tblConsorcios[Produto],MOD($J9336,ROWS(tblConsorcios[Produto]))+1),"")</f>
        <v>Imóvel IE530 – 220m</v>
      </c>
      <c r="M9336" s="20" cm="1">
        <f t="array" ref="M9336">IFERROR(INDEX(tblConsorcios[Valor da Carta (R$)],MOD($J9336,ROWS(tblConsorcios[Produto]))+1),"")</f>
        <v>530000</v>
      </c>
      <c r="N9336" s="2" cm="1">
        <f t="array" ref="N9336">IFERROR(INDEX(tblConsorcios[Prazo (meses)],MOD($J9336,ROWS(tblConsorcios[Produto]))+1),"")</f>
        <v>220</v>
      </c>
      <c r="O9336" s="20" cm="1">
        <f t="array" ref="O9336">IFERROR(INDEX(tblConsorcios[Parcela Mensal (R$)],MOD($J9336,ROWS(tblConsorcios[Produto]))+1),"")</f>
        <v>3078.82</v>
      </c>
      <c r="P9336" s="20" t="str" cm="1">
        <f t="array" ref="P9336">IFERROR(INDEX(tblClientes[Dividendo Mensal (R$)],INT($J9336/ROWS(tblConsorcios[Produto]))+1),"")</f>
        <v/>
      </c>
      <c r="Q9336" s="20" t="str">
        <f t="shared" si="436"/>
        <v/>
      </c>
      <c r="R9336">
        <f t="shared" si="437"/>
        <v>0</v>
      </c>
    </row>
    <row r="9337" spans="10:18" x14ac:dyDescent="0.2">
      <c r="J9337">
        <f t="shared" si="435"/>
        <v>9335</v>
      </c>
      <c r="K9337" t="str" cm="1">
        <f t="array" ref="K9337">IFERROR(INDEX(tblClientes[Cliente],INT($J9337/ROWS(tblConsorcios[Produto]))+1),"")</f>
        <v/>
      </c>
      <c r="L9337" t="str" cm="1">
        <f t="array" ref="L9337">IFERROR(INDEX(tblConsorcios[Produto],MOD($J9337,ROWS(tblConsorcios[Produto]))+1),"")</f>
        <v>Imóvel IE530 – 200m</v>
      </c>
      <c r="M9337" s="20" cm="1">
        <f t="array" ref="M9337">IFERROR(INDEX(tblConsorcios[Valor da Carta (R$)],MOD($J9337,ROWS(tblConsorcios[Produto]))+1),"")</f>
        <v>530000</v>
      </c>
      <c r="N9337" s="2" cm="1">
        <f t="array" ref="N9337">IFERROR(INDEX(tblConsorcios[Prazo (meses)],MOD($J9337,ROWS(tblConsorcios[Produto]))+1),"")</f>
        <v>200</v>
      </c>
      <c r="O9337" s="20" cm="1">
        <f t="array" ref="O9337">IFERROR(INDEX(tblConsorcios[Parcela Mensal (R$)],MOD($J9337,ROWS(tblConsorcios[Produto]))+1),"")</f>
        <v>3360.2</v>
      </c>
      <c r="P9337" s="20" t="str" cm="1">
        <f t="array" ref="P9337">IFERROR(INDEX(tblClientes[Dividendo Mensal (R$)],INT($J9337/ROWS(tblConsorcios[Produto]))+1),"")</f>
        <v/>
      </c>
      <c r="Q9337" s="20" t="str">
        <f t="shared" si="436"/>
        <v/>
      </c>
      <c r="R9337">
        <f t="shared" si="437"/>
        <v>0</v>
      </c>
    </row>
    <row r="9338" spans="10:18" x14ac:dyDescent="0.2">
      <c r="J9338">
        <f t="shared" si="435"/>
        <v>9336</v>
      </c>
      <c r="K9338" t="str" cm="1">
        <f t="array" ref="K9338">IFERROR(INDEX(tblClientes[Cliente],INT($J9338/ROWS(tblConsorcios[Produto]))+1),"")</f>
        <v/>
      </c>
      <c r="L9338" t="str" cm="1">
        <f t="array" ref="L9338">IFERROR(INDEX(tblConsorcios[Produto],MOD($J9338,ROWS(tblConsorcios[Produto]))+1),"")</f>
        <v>Imóvel IE500 – 240m</v>
      </c>
      <c r="M9338" s="20" cm="1">
        <f t="array" ref="M9338">IFERROR(INDEX(tblConsorcios[Valor da Carta (R$)],MOD($J9338,ROWS(tblConsorcios[Produto]))+1),"")</f>
        <v>500000</v>
      </c>
      <c r="N9338" s="2" cm="1">
        <f t="array" ref="N9338">IFERROR(INDEX(tblConsorcios[Prazo (meses)],MOD($J9338,ROWS(tblConsorcios[Produto]))+1),"")</f>
        <v>240</v>
      </c>
      <c r="O9338" s="20" cm="1">
        <f t="array" ref="O9338">IFERROR(INDEX(tblConsorcios[Parcela Mensal (R$)],MOD($J9338,ROWS(tblConsorcios[Produto]))+1),"")</f>
        <v>2683.33</v>
      </c>
      <c r="P9338" s="20" t="str" cm="1">
        <f t="array" ref="P9338">IFERROR(INDEX(tblClientes[Dividendo Mensal (R$)],INT($J9338/ROWS(tblConsorcios[Produto]))+1),"")</f>
        <v/>
      </c>
      <c r="Q9338" s="20" t="str">
        <f t="shared" si="436"/>
        <v/>
      </c>
      <c r="R9338">
        <f t="shared" si="437"/>
        <v>0</v>
      </c>
    </row>
    <row r="9339" spans="10:18" x14ac:dyDescent="0.2">
      <c r="J9339">
        <f t="shared" si="435"/>
        <v>9337</v>
      </c>
      <c r="K9339" t="str" cm="1">
        <f t="array" ref="K9339">IFERROR(INDEX(tblClientes[Cliente],INT($J9339/ROWS(tblConsorcios[Produto]))+1),"")</f>
        <v/>
      </c>
      <c r="L9339" t="str" cm="1">
        <f t="array" ref="L9339">IFERROR(INDEX(tblConsorcios[Produto],MOD($J9339,ROWS(tblConsorcios[Produto]))+1),"")</f>
        <v>Imóvel IE500 – 220m</v>
      </c>
      <c r="M9339" s="20" cm="1">
        <f t="array" ref="M9339">IFERROR(INDEX(tblConsorcios[Valor da Carta (R$)],MOD($J9339,ROWS(tblConsorcios[Produto]))+1),"")</f>
        <v>500000</v>
      </c>
      <c r="N9339" s="2" cm="1">
        <f t="array" ref="N9339">IFERROR(INDEX(tblConsorcios[Prazo (meses)],MOD($J9339,ROWS(tblConsorcios[Produto]))+1),"")</f>
        <v>220</v>
      </c>
      <c r="O9339" s="20" cm="1">
        <f t="array" ref="O9339">IFERROR(INDEX(tblConsorcios[Parcela Mensal (R$)],MOD($J9339,ROWS(tblConsorcios[Produto]))+1),"")</f>
        <v>2904.55</v>
      </c>
      <c r="P9339" s="20" t="str" cm="1">
        <f t="array" ref="P9339">IFERROR(INDEX(tblClientes[Dividendo Mensal (R$)],INT($J9339/ROWS(tblConsorcios[Produto]))+1),"")</f>
        <v/>
      </c>
      <c r="Q9339" s="20" t="str">
        <f t="shared" si="436"/>
        <v/>
      </c>
      <c r="R9339">
        <f t="shared" si="437"/>
        <v>0</v>
      </c>
    </row>
    <row r="9340" spans="10:18" x14ac:dyDescent="0.2">
      <c r="J9340">
        <f t="shared" si="435"/>
        <v>9338</v>
      </c>
      <c r="K9340" t="str" cm="1">
        <f t="array" ref="K9340">IFERROR(INDEX(tblClientes[Cliente],INT($J9340/ROWS(tblConsorcios[Produto]))+1),"")</f>
        <v/>
      </c>
      <c r="L9340" t="str" cm="1">
        <f t="array" ref="L9340">IFERROR(INDEX(tblConsorcios[Produto],MOD($J9340,ROWS(tblConsorcios[Produto]))+1),"")</f>
        <v>Imóvel IE500 – 200m</v>
      </c>
      <c r="M9340" s="20" cm="1">
        <f t="array" ref="M9340">IFERROR(INDEX(tblConsorcios[Valor da Carta (R$)],MOD($J9340,ROWS(tblConsorcios[Produto]))+1),"")</f>
        <v>500000</v>
      </c>
      <c r="N9340" s="2" cm="1">
        <f t="array" ref="N9340">IFERROR(INDEX(tblConsorcios[Prazo (meses)],MOD($J9340,ROWS(tblConsorcios[Produto]))+1),"")</f>
        <v>200</v>
      </c>
      <c r="O9340" s="20" cm="1">
        <f t="array" ref="O9340">IFERROR(INDEX(tblConsorcios[Parcela Mensal (R$)],MOD($J9340,ROWS(tblConsorcios[Produto]))+1),"")</f>
        <v>3170</v>
      </c>
      <c r="P9340" s="20" t="str" cm="1">
        <f t="array" ref="P9340">IFERROR(INDEX(tblClientes[Dividendo Mensal (R$)],INT($J9340/ROWS(tblConsorcios[Produto]))+1),"")</f>
        <v/>
      </c>
      <c r="Q9340" s="20" t="str">
        <f t="shared" si="436"/>
        <v/>
      </c>
      <c r="R9340">
        <f t="shared" si="437"/>
        <v>0</v>
      </c>
    </row>
    <row r="9341" spans="10:18" x14ac:dyDescent="0.2">
      <c r="J9341">
        <f t="shared" si="435"/>
        <v>9339</v>
      </c>
      <c r="K9341" t="str" cm="1">
        <f t="array" ref="K9341">IFERROR(INDEX(tblClientes[Cliente],INT($J9341/ROWS(tblConsorcios[Produto]))+1),"")</f>
        <v/>
      </c>
      <c r="L9341" t="str" cm="1">
        <f t="array" ref="L9341">IFERROR(INDEX(tblConsorcios[Produto],MOD($J9341,ROWS(tblConsorcios[Produto]))+1),"")</f>
        <v>Imóvel IE480 – 240m</v>
      </c>
      <c r="M9341" s="20" cm="1">
        <f t="array" ref="M9341">IFERROR(INDEX(tblConsorcios[Valor da Carta (R$)],MOD($J9341,ROWS(tblConsorcios[Produto]))+1),"")</f>
        <v>480000</v>
      </c>
      <c r="N9341" s="2" cm="1">
        <f t="array" ref="N9341">IFERROR(INDEX(tblConsorcios[Prazo (meses)],MOD($J9341,ROWS(tblConsorcios[Produto]))+1),"")</f>
        <v>240</v>
      </c>
      <c r="O9341" s="20" cm="1">
        <f t="array" ref="O9341">IFERROR(INDEX(tblConsorcios[Parcela Mensal (R$)],MOD($J9341,ROWS(tblConsorcios[Produto]))+1),"")</f>
        <v>2576</v>
      </c>
      <c r="P9341" s="20" t="str" cm="1">
        <f t="array" ref="P9341">IFERROR(INDEX(tblClientes[Dividendo Mensal (R$)],INT($J9341/ROWS(tblConsorcios[Produto]))+1),"")</f>
        <v/>
      </c>
      <c r="Q9341" s="20" t="str">
        <f t="shared" si="436"/>
        <v/>
      </c>
      <c r="R9341">
        <f t="shared" si="437"/>
        <v>0</v>
      </c>
    </row>
    <row r="9342" spans="10:18" x14ac:dyDescent="0.2">
      <c r="J9342">
        <f t="shared" si="435"/>
        <v>9340</v>
      </c>
      <c r="K9342" t="str" cm="1">
        <f t="array" ref="K9342">IFERROR(INDEX(tblClientes[Cliente],INT($J9342/ROWS(tblConsorcios[Produto]))+1),"")</f>
        <v/>
      </c>
      <c r="L9342" t="str" cm="1">
        <f t="array" ref="L9342">IFERROR(INDEX(tblConsorcios[Produto],MOD($J9342,ROWS(tblConsorcios[Produto]))+1),"")</f>
        <v>Imóvel IE480 – 220m</v>
      </c>
      <c r="M9342" s="20" cm="1">
        <f t="array" ref="M9342">IFERROR(INDEX(tblConsorcios[Valor da Carta (R$)],MOD($J9342,ROWS(tblConsorcios[Produto]))+1),"")</f>
        <v>480000</v>
      </c>
      <c r="N9342" s="2" cm="1">
        <f t="array" ref="N9342">IFERROR(INDEX(tblConsorcios[Prazo (meses)],MOD($J9342,ROWS(tblConsorcios[Produto]))+1),"")</f>
        <v>220</v>
      </c>
      <c r="O9342" s="20" cm="1">
        <f t="array" ref="O9342">IFERROR(INDEX(tblConsorcios[Parcela Mensal (R$)],MOD($J9342,ROWS(tblConsorcios[Produto]))+1),"")</f>
        <v>2788.36</v>
      </c>
      <c r="P9342" s="20" t="str" cm="1">
        <f t="array" ref="P9342">IFERROR(INDEX(tblClientes[Dividendo Mensal (R$)],INT($J9342/ROWS(tblConsorcios[Produto]))+1),"")</f>
        <v/>
      </c>
      <c r="Q9342" s="20" t="str">
        <f t="shared" si="436"/>
        <v/>
      </c>
      <c r="R9342">
        <f t="shared" si="437"/>
        <v>0</v>
      </c>
    </row>
    <row r="9343" spans="10:18" x14ac:dyDescent="0.2">
      <c r="J9343">
        <f t="shared" si="435"/>
        <v>9341</v>
      </c>
      <c r="K9343" t="str" cm="1">
        <f t="array" ref="K9343">IFERROR(INDEX(tblClientes[Cliente],INT($J9343/ROWS(tblConsorcios[Produto]))+1),"")</f>
        <v/>
      </c>
      <c r="L9343" t="str" cm="1">
        <f t="array" ref="L9343">IFERROR(INDEX(tblConsorcios[Produto],MOD($J9343,ROWS(tblConsorcios[Produto]))+1),"")</f>
        <v>Imóvel IE480 – 200m</v>
      </c>
      <c r="M9343" s="20" cm="1">
        <f t="array" ref="M9343">IFERROR(INDEX(tblConsorcios[Valor da Carta (R$)],MOD($J9343,ROWS(tblConsorcios[Produto]))+1),"")</f>
        <v>480000</v>
      </c>
      <c r="N9343" s="2" cm="1">
        <f t="array" ref="N9343">IFERROR(INDEX(tblConsorcios[Prazo (meses)],MOD($J9343,ROWS(tblConsorcios[Produto]))+1),"")</f>
        <v>200</v>
      </c>
      <c r="O9343" s="20" cm="1">
        <f t="array" ref="O9343">IFERROR(INDEX(tblConsorcios[Parcela Mensal (R$)],MOD($J9343,ROWS(tblConsorcios[Produto]))+1),"")</f>
        <v>3043.2</v>
      </c>
      <c r="P9343" s="20" t="str" cm="1">
        <f t="array" ref="P9343">IFERROR(INDEX(tblClientes[Dividendo Mensal (R$)],INT($J9343/ROWS(tblConsorcios[Produto]))+1),"")</f>
        <v/>
      </c>
      <c r="Q9343" s="20" t="str">
        <f t="shared" si="436"/>
        <v/>
      </c>
      <c r="R9343">
        <f t="shared" si="437"/>
        <v>0</v>
      </c>
    </row>
    <row r="9344" spans="10:18" x14ac:dyDescent="0.2">
      <c r="J9344">
        <f t="shared" si="435"/>
        <v>9342</v>
      </c>
      <c r="K9344" t="str" cm="1">
        <f t="array" ref="K9344">IFERROR(INDEX(tblClientes[Cliente],INT($J9344/ROWS(tblConsorcios[Produto]))+1),"")</f>
        <v/>
      </c>
      <c r="L9344" t="str" cm="1">
        <f t="array" ref="L9344">IFERROR(INDEX(tblConsorcios[Produto],MOD($J9344,ROWS(tblConsorcios[Produto]))+1),"")</f>
        <v>Imóvel IE450 – 240m</v>
      </c>
      <c r="M9344" s="20" cm="1">
        <f t="array" ref="M9344">IFERROR(INDEX(tblConsorcios[Valor da Carta (R$)],MOD($J9344,ROWS(tblConsorcios[Produto]))+1),"")</f>
        <v>450000</v>
      </c>
      <c r="N9344" s="2" cm="1">
        <f t="array" ref="N9344">IFERROR(INDEX(tblConsorcios[Prazo (meses)],MOD($J9344,ROWS(tblConsorcios[Produto]))+1),"")</f>
        <v>240</v>
      </c>
      <c r="O9344" s="20" cm="1">
        <f t="array" ref="O9344">IFERROR(INDEX(tblConsorcios[Parcela Mensal (R$)],MOD($J9344,ROWS(tblConsorcios[Produto]))+1),"")</f>
        <v>2415</v>
      </c>
      <c r="P9344" s="20" t="str" cm="1">
        <f t="array" ref="P9344">IFERROR(INDEX(tblClientes[Dividendo Mensal (R$)],INT($J9344/ROWS(tblConsorcios[Produto]))+1),"")</f>
        <v/>
      </c>
      <c r="Q9344" s="20" t="str">
        <f t="shared" si="436"/>
        <v/>
      </c>
      <c r="R9344">
        <f t="shared" si="437"/>
        <v>0</v>
      </c>
    </row>
    <row r="9345" spans="10:18" x14ac:dyDescent="0.2">
      <c r="J9345">
        <f t="shared" si="435"/>
        <v>9343</v>
      </c>
      <c r="K9345" t="str" cm="1">
        <f t="array" ref="K9345">IFERROR(INDEX(tblClientes[Cliente],INT($J9345/ROWS(tblConsorcios[Produto]))+1),"")</f>
        <v/>
      </c>
      <c r="L9345" t="str" cm="1">
        <f t="array" ref="L9345">IFERROR(INDEX(tblConsorcios[Produto],MOD($J9345,ROWS(tblConsorcios[Produto]))+1),"")</f>
        <v>Imóvel IE450 – 220m</v>
      </c>
      <c r="M9345" s="20" cm="1">
        <f t="array" ref="M9345">IFERROR(INDEX(tblConsorcios[Valor da Carta (R$)],MOD($J9345,ROWS(tblConsorcios[Produto]))+1),"")</f>
        <v>450000</v>
      </c>
      <c r="N9345" s="2" cm="1">
        <f t="array" ref="N9345">IFERROR(INDEX(tblConsorcios[Prazo (meses)],MOD($J9345,ROWS(tblConsorcios[Produto]))+1),"")</f>
        <v>220</v>
      </c>
      <c r="O9345" s="20" cm="1">
        <f t="array" ref="O9345">IFERROR(INDEX(tblConsorcios[Parcela Mensal (R$)],MOD($J9345,ROWS(tblConsorcios[Produto]))+1),"")</f>
        <v>2614.09</v>
      </c>
      <c r="P9345" s="20" t="str" cm="1">
        <f t="array" ref="P9345">IFERROR(INDEX(tblClientes[Dividendo Mensal (R$)],INT($J9345/ROWS(tblConsorcios[Produto]))+1),"")</f>
        <v/>
      </c>
      <c r="Q9345" s="20" t="str">
        <f t="shared" si="436"/>
        <v/>
      </c>
      <c r="R9345">
        <f t="shared" si="437"/>
        <v>0</v>
      </c>
    </row>
    <row r="9346" spans="10:18" x14ac:dyDescent="0.2">
      <c r="J9346">
        <f t="shared" si="435"/>
        <v>9344</v>
      </c>
      <c r="K9346" t="str" cm="1">
        <f t="array" ref="K9346">IFERROR(INDEX(tblClientes[Cliente],INT($J9346/ROWS(tblConsorcios[Produto]))+1),"")</f>
        <v/>
      </c>
      <c r="L9346" t="str" cm="1">
        <f t="array" ref="L9346">IFERROR(INDEX(tblConsorcios[Produto],MOD($J9346,ROWS(tblConsorcios[Produto]))+1),"")</f>
        <v>Imóvel IE450 – 200m</v>
      </c>
      <c r="M9346" s="20" cm="1">
        <f t="array" ref="M9346">IFERROR(INDEX(tblConsorcios[Valor da Carta (R$)],MOD($J9346,ROWS(tblConsorcios[Produto]))+1),"")</f>
        <v>450000</v>
      </c>
      <c r="N9346" s="2" cm="1">
        <f t="array" ref="N9346">IFERROR(INDEX(tblConsorcios[Prazo (meses)],MOD($J9346,ROWS(tblConsorcios[Produto]))+1),"")</f>
        <v>200</v>
      </c>
      <c r="O9346" s="20" cm="1">
        <f t="array" ref="O9346">IFERROR(INDEX(tblConsorcios[Parcela Mensal (R$)],MOD($J9346,ROWS(tblConsorcios[Produto]))+1),"")</f>
        <v>2853</v>
      </c>
      <c r="P9346" s="20" t="str" cm="1">
        <f t="array" ref="P9346">IFERROR(INDEX(tblClientes[Dividendo Mensal (R$)],INT($J9346/ROWS(tblConsorcios[Produto]))+1),"")</f>
        <v/>
      </c>
      <c r="Q9346" s="20" t="str">
        <f t="shared" si="436"/>
        <v/>
      </c>
      <c r="R9346">
        <f t="shared" si="437"/>
        <v>0</v>
      </c>
    </row>
    <row r="9347" spans="10:18" x14ac:dyDescent="0.2">
      <c r="J9347">
        <f t="shared" ref="J9347:J9410" si="438">ROW()-2</f>
        <v>9345</v>
      </c>
      <c r="K9347" t="str" cm="1">
        <f t="array" ref="K9347">IFERROR(INDEX(tblClientes[Cliente],INT($J9347/ROWS(tblConsorcios[Produto]))+1),"")</f>
        <v/>
      </c>
      <c r="L9347" t="str" cm="1">
        <f t="array" ref="L9347">IFERROR(INDEX(tblConsorcios[Produto],MOD($J9347,ROWS(tblConsorcios[Produto]))+1),"")</f>
        <v>Imóvel IE430 – 240m</v>
      </c>
      <c r="M9347" s="20" cm="1">
        <f t="array" ref="M9347">IFERROR(INDEX(tblConsorcios[Valor da Carta (R$)],MOD($J9347,ROWS(tblConsorcios[Produto]))+1),"")</f>
        <v>430000</v>
      </c>
      <c r="N9347" s="2" cm="1">
        <f t="array" ref="N9347">IFERROR(INDEX(tblConsorcios[Prazo (meses)],MOD($J9347,ROWS(tblConsorcios[Produto]))+1),"")</f>
        <v>240</v>
      </c>
      <c r="O9347" s="20" cm="1">
        <f t="array" ref="O9347">IFERROR(INDEX(tblConsorcios[Parcela Mensal (R$)],MOD($J9347,ROWS(tblConsorcios[Produto]))+1),"")</f>
        <v>2307.67</v>
      </c>
      <c r="P9347" s="20" t="str" cm="1">
        <f t="array" ref="P9347">IFERROR(INDEX(tblClientes[Dividendo Mensal (R$)],INT($J9347/ROWS(tblConsorcios[Produto]))+1),"")</f>
        <v/>
      </c>
      <c r="Q9347" s="20" t="str">
        <f t="shared" ref="Q9347:Q9410" si="439">IF(AND(ISNUMBER(O9347),ISNUMBER(P9347)),P9347-O9347,"")</f>
        <v/>
      </c>
      <c r="R9347">
        <f t="shared" ref="R9347:R9410" si="440">IF(AND(ISNUMBER(O9347),ISNUMBER(P9347),O9347&lt;=P9347),1,0)</f>
        <v>0</v>
      </c>
    </row>
    <row r="9348" spans="10:18" x14ac:dyDescent="0.2">
      <c r="J9348">
        <f t="shared" si="438"/>
        <v>9346</v>
      </c>
      <c r="K9348" t="str" cm="1">
        <f t="array" ref="K9348">IFERROR(INDEX(tblClientes[Cliente],INT($J9348/ROWS(tblConsorcios[Produto]))+1),"")</f>
        <v/>
      </c>
      <c r="L9348" t="str" cm="1">
        <f t="array" ref="L9348">IFERROR(INDEX(tblConsorcios[Produto],MOD($J9348,ROWS(tblConsorcios[Produto]))+1),"")</f>
        <v>Imóvel IE430 – 220m</v>
      </c>
      <c r="M9348" s="20" cm="1">
        <f t="array" ref="M9348">IFERROR(INDEX(tblConsorcios[Valor da Carta (R$)],MOD($J9348,ROWS(tblConsorcios[Produto]))+1),"")</f>
        <v>430000</v>
      </c>
      <c r="N9348" s="2" cm="1">
        <f t="array" ref="N9348">IFERROR(INDEX(tblConsorcios[Prazo (meses)],MOD($J9348,ROWS(tblConsorcios[Produto]))+1),"")</f>
        <v>220</v>
      </c>
      <c r="O9348" s="20" cm="1">
        <f t="array" ref="O9348">IFERROR(INDEX(tblConsorcios[Parcela Mensal (R$)],MOD($J9348,ROWS(tblConsorcios[Produto]))+1),"")</f>
        <v>2497.91</v>
      </c>
      <c r="P9348" s="20" t="str" cm="1">
        <f t="array" ref="P9348">IFERROR(INDEX(tblClientes[Dividendo Mensal (R$)],INT($J9348/ROWS(tblConsorcios[Produto]))+1),"")</f>
        <v/>
      </c>
      <c r="Q9348" s="20" t="str">
        <f t="shared" si="439"/>
        <v/>
      </c>
      <c r="R9348">
        <f t="shared" si="440"/>
        <v>0</v>
      </c>
    </row>
    <row r="9349" spans="10:18" x14ac:dyDescent="0.2">
      <c r="J9349">
        <f t="shared" si="438"/>
        <v>9347</v>
      </c>
      <c r="K9349" t="str" cm="1">
        <f t="array" ref="K9349">IFERROR(INDEX(tblClientes[Cliente],INT($J9349/ROWS(tblConsorcios[Produto]))+1),"")</f>
        <v/>
      </c>
      <c r="L9349" t="str" cm="1">
        <f t="array" ref="L9349">IFERROR(INDEX(tblConsorcios[Produto],MOD($J9349,ROWS(tblConsorcios[Produto]))+1),"")</f>
        <v>Imóvel IE430 – 200m</v>
      </c>
      <c r="M9349" s="20" cm="1">
        <f t="array" ref="M9349">IFERROR(INDEX(tblConsorcios[Valor da Carta (R$)],MOD($J9349,ROWS(tblConsorcios[Produto]))+1),"")</f>
        <v>430000</v>
      </c>
      <c r="N9349" s="2" cm="1">
        <f t="array" ref="N9349">IFERROR(INDEX(tblConsorcios[Prazo (meses)],MOD($J9349,ROWS(tblConsorcios[Produto]))+1),"")</f>
        <v>200</v>
      </c>
      <c r="O9349" s="20" cm="1">
        <f t="array" ref="O9349">IFERROR(INDEX(tblConsorcios[Parcela Mensal (R$)],MOD($J9349,ROWS(tblConsorcios[Produto]))+1),"")</f>
        <v>2726.2</v>
      </c>
      <c r="P9349" s="20" t="str" cm="1">
        <f t="array" ref="P9349">IFERROR(INDEX(tblClientes[Dividendo Mensal (R$)],INT($J9349/ROWS(tblConsorcios[Produto]))+1),"")</f>
        <v/>
      </c>
      <c r="Q9349" s="20" t="str">
        <f t="shared" si="439"/>
        <v/>
      </c>
      <c r="R9349">
        <f t="shared" si="440"/>
        <v>0</v>
      </c>
    </row>
    <row r="9350" spans="10:18" x14ac:dyDescent="0.2">
      <c r="J9350">
        <f t="shared" si="438"/>
        <v>9348</v>
      </c>
      <c r="K9350" t="str" cm="1">
        <f t="array" ref="K9350">IFERROR(INDEX(tblClientes[Cliente],INT($J9350/ROWS(tblConsorcios[Produto]))+1),"")</f>
        <v/>
      </c>
      <c r="L9350" t="str" cm="1">
        <f t="array" ref="L9350">IFERROR(INDEX(tblConsorcios[Produto],MOD($J9350,ROWS(tblConsorcios[Produto]))+1),"")</f>
        <v>Imóvel IE400 – 240m</v>
      </c>
      <c r="M9350" s="20" cm="1">
        <f t="array" ref="M9350">IFERROR(INDEX(tblConsorcios[Valor da Carta (R$)],MOD($J9350,ROWS(tblConsorcios[Produto]))+1),"")</f>
        <v>400000</v>
      </c>
      <c r="N9350" s="2" cm="1">
        <f t="array" ref="N9350">IFERROR(INDEX(tblConsorcios[Prazo (meses)],MOD($J9350,ROWS(tblConsorcios[Produto]))+1),"")</f>
        <v>240</v>
      </c>
      <c r="O9350" s="20" cm="1">
        <f t="array" ref="O9350">IFERROR(INDEX(tblConsorcios[Parcela Mensal (R$)],MOD($J9350,ROWS(tblConsorcios[Produto]))+1),"")</f>
        <v>2146.67</v>
      </c>
      <c r="P9350" s="20" t="str" cm="1">
        <f t="array" ref="P9350">IFERROR(INDEX(tblClientes[Dividendo Mensal (R$)],INT($J9350/ROWS(tblConsorcios[Produto]))+1),"")</f>
        <v/>
      </c>
      <c r="Q9350" s="20" t="str">
        <f t="shared" si="439"/>
        <v/>
      </c>
      <c r="R9350">
        <f t="shared" si="440"/>
        <v>0</v>
      </c>
    </row>
    <row r="9351" spans="10:18" x14ac:dyDescent="0.2">
      <c r="J9351">
        <f t="shared" si="438"/>
        <v>9349</v>
      </c>
      <c r="K9351" t="str" cm="1">
        <f t="array" ref="K9351">IFERROR(INDEX(tblClientes[Cliente],INT($J9351/ROWS(tblConsorcios[Produto]))+1),"")</f>
        <v/>
      </c>
      <c r="L9351" t="str" cm="1">
        <f t="array" ref="L9351">IFERROR(INDEX(tblConsorcios[Produto],MOD($J9351,ROWS(tblConsorcios[Produto]))+1),"")</f>
        <v>Imóvel IE400 – 220m</v>
      </c>
      <c r="M9351" s="20" cm="1">
        <f t="array" ref="M9351">IFERROR(INDEX(tblConsorcios[Valor da Carta (R$)],MOD($J9351,ROWS(tblConsorcios[Produto]))+1),"")</f>
        <v>400000</v>
      </c>
      <c r="N9351" s="2" cm="1">
        <f t="array" ref="N9351">IFERROR(INDEX(tblConsorcios[Prazo (meses)],MOD($J9351,ROWS(tblConsorcios[Produto]))+1),"")</f>
        <v>220</v>
      </c>
      <c r="O9351" s="20" cm="1">
        <f t="array" ref="O9351">IFERROR(INDEX(tblConsorcios[Parcela Mensal (R$)],MOD($J9351,ROWS(tblConsorcios[Produto]))+1),"")</f>
        <v>2323.64</v>
      </c>
      <c r="P9351" s="20" t="str" cm="1">
        <f t="array" ref="P9351">IFERROR(INDEX(tblClientes[Dividendo Mensal (R$)],INT($J9351/ROWS(tblConsorcios[Produto]))+1),"")</f>
        <v/>
      </c>
      <c r="Q9351" s="20" t="str">
        <f t="shared" si="439"/>
        <v/>
      </c>
      <c r="R9351">
        <f t="shared" si="440"/>
        <v>0</v>
      </c>
    </row>
    <row r="9352" spans="10:18" x14ac:dyDescent="0.2">
      <c r="J9352">
        <f t="shared" si="438"/>
        <v>9350</v>
      </c>
      <c r="K9352" t="str" cm="1">
        <f t="array" ref="K9352">IFERROR(INDEX(tblClientes[Cliente],INT($J9352/ROWS(tblConsorcios[Produto]))+1),"")</f>
        <v/>
      </c>
      <c r="L9352" t="str" cm="1">
        <f t="array" ref="L9352">IFERROR(INDEX(tblConsorcios[Produto],MOD($J9352,ROWS(tblConsorcios[Produto]))+1),"")</f>
        <v>Imóvel IE400 – 200m</v>
      </c>
      <c r="M9352" s="20" cm="1">
        <f t="array" ref="M9352">IFERROR(INDEX(tblConsorcios[Valor da Carta (R$)],MOD($J9352,ROWS(tblConsorcios[Produto]))+1),"")</f>
        <v>400000</v>
      </c>
      <c r="N9352" s="2" cm="1">
        <f t="array" ref="N9352">IFERROR(INDEX(tblConsorcios[Prazo (meses)],MOD($J9352,ROWS(tblConsorcios[Produto]))+1),"")</f>
        <v>200</v>
      </c>
      <c r="O9352" s="20" cm="1">
        <f t="array" ref="O9352">IFERROR(INDEX(tblConsorcios[Parcela Mensal (R$)],MOD($J9352,ROWS(tblConsorcios[Produto]))+1),"")</f>
        <v>2536</v>
      </c>
      <c r="P9352" s="20" t="str" cm="1">
        <f t="array" ref="P9352">IFERROR(INDEX(tblClientes[Dividendo Mensal (R$)],INT($J9352/ROWS(tblConsorcios[Produto]))+1),"")</f>
        <v/>
      </c>
      <c r="Q9352" s="20" t="str">
        <f t="shared" si="439"/>
        <v/>
      </c>
      <c r="R9352">
        <f t="shared" si="440"/>
        <v>0</v>
      </c>
    </row>
    <row r="9353" spans="10:18" x14ac:dyDescent="0.2">
      <c r="J9353">
        <f t="shared" si="438"/>
        <v>9351</v>
      </c>
      <c r="K9353" t="str" cm="1">
        <f t="array" ref="K9353">IFERROR(INDEX(tblClientes[Cliente],INT($J9353/ROWS(tblConsorcios[Produto]))+1),"")</f>
        <v/>
      </c>
      <c r="L9353" t="str" cm="1">
        <f t="array" ref="L9353">IFERROR(INDEX(tblConsorcios[Produto],MOD($J9353,ROWS(tblConsorcios[Produto]))+1),"")</f>
        <v>Imóvel IE380 – 240m</v>
      </c>
      <c r="M9353" s="20" cm="1">
        <f t="array" ref="M9353">IFERROR(INDEX(tblConsorcios[Valor da Carta (R$)],MOD($J9353,ROWS(tblConsorcios[Produto]))+1),"")</f>
        <v>380000</v>
      </c>
      <c r="N9353" s="2" cm="1">
        <f t="array" ref="N9353">IFERROR(INDEX(tblConsorcios[Prazo (meses)],MOD($J9353,ROWS(tblConsorcios[Produto]))+1),"")</f>
        <v>240</v>
      </c>
      <c r="O9353" s="20" cm="1">
        <f t="array" ref="O9353">IFERROR(INDEX(tblConsorcios[Parcela Mensal (R$)],MOD($J9353,ROWS(tblConsorcios[Produto]))+1),"")</f>
        <v>2039.33</v>
      </c>
      <c r="P9353" s="20" t="str" cm="1">
        <f t="array" ref="P9353">IFERROR(INDEX(tblClientes[Dividendo Mensal (R$)],INT($J9353/ROWS(tblConsorcios[Produto]))+1),"")</f>
        <v/>
      </c>
      <c r="Q9353" s="20" t="str">
        <f t="shared" si="439"/>
        <v/>
      </c>
      <c r="R9353">
        <f t="shared" si="440"/>
        <v>0</v>
      </c>
    </row>
    <row r="9354" spans="10:18" x14ac:dyDescent="0.2">
      <c r="J9354">
        <f t="shared" si="438"/>
        <v>9352</v>
      </c>
      <c r="K9354" t="str" cm="1">
        <f t="array" ref="K9354">IFERROR(INDEX(tblClientes[Cliente],INT($J9354/ROWS(tblConsorcios[Produto]))+1),"")</f>
        <v/>
      </c>
      <c r="L9354" t="str" cm="1">
        <f t="array" ref="L9354">IFERROR(INDEX(tblConsorcios[Produto],MOD($J9354,ROWS(tblConsorcios[Produto]))+1),"")</f>
        <v>Imóvel IE380 – 220m</v>
      </c>
      <c r="M9354" s="20" cm="1">
        <f t="array" ref="M9354">IFERROR(INDEX(tblConsorcios[Valor da Carta (R$)],MOD($J9354,ROWS(tblConsorcios[Produto]))+1),"")</f>
        <v>380000</v>
      </c>
      <c r="N9354" s="2" cm="1">
        <f t="array" ref="N9354">IFERROR(INDEX(tblConsorcios[Prazo (meses)],MOD($J9354,ROWS(tblConsorcios[Produto]))+1),"")</f>
        <v>220</v>
      </c>
      <c r="O9354" s="20" cm="1">
        <f t="array" ref="O9354">IFERROR(INDEX(tblConsorcios[Parcela Mensal (R$)],MOD($J9354,ROWS(tblConsorcios[Produto]))+1),"")</f>
        <v>2207.4499999999998</v>
      </c>
      <c r="P9354" s="20" t="str" cm="1">
        <f t="array" ref="P9354">IFERROR(INDEX(tblClientes[Dividendo Mensal (R$)],INT($J9354/ROWS(tblConsorcios[Produto]))+1),"")</f>
        <v/>
      </c>
      <c r="Q9354" s="20" t="str">
        <f t="shared" si="439"/>
        <v/>
      </c>
      <c r="R9354">
        <f t="shared" si="440"/>
        <v>0</v>
      </c>
    </row>
    <row r="9355" spans="10:18" x14ac:dyDescent="0.2">
      <c r="J9355">
        <f t="shared" si="438"/>
        <v>9353</v>
      </c>
      <c r="K9355" t="str" cm="1">
        <f t="array" ref="K9355">IFERROR(INDEX(tblClientes[Cliente],INT($J9355/ROWS(tblConsorcios[Produto]))+1),"")</f>
        <v/>
      </c>
      <c r="L9355" t="str" cm="1">
        <f t="array" ref="L9355">IFERROR(INDEX(tblConsorcios[Produto],MOD($J9355,ROWS(tblConsorcios[Produto]))+1),"")</f>
        <v>Imóvel IE380 – 200m</v>
      </c>
      <c r="M9355" s="20" cm="1">
        <f t="array" ref="M9355">IFERROR(INDEX(tblConsorcios[Valor da Carta (R$)],MOD($J9355,ROWS(tblConsorcios[Produto]))+1),"")</f>
        <v>380000</v>
      </c>
      <c r="N9355" s="2" cm="1">
        <f t="array" ref="N9355">IFERROR(INDEX(tblConsorcios[Prazo (meses)],MOD($J9355,ROWS(tblConsorcios[Produto]))+1),"")</f>
        <v>200</v>
      </c>
      <c r="O9355" s="20" cm="1">
        <f t="array" ref="O9355">IFERROR(INDEX(tblConsorcios[Parcela Mensal (R$)],MOD($J9355,ROWS(tblConsorcios[Produto]))+1),"")</f>
        <v>2409.1999999999998</v>
      </c>
      <c r="P9355" s="20" t="str" cm="1">
        <f t="array" ref="P9355">IFERROR(INDEX(tblClientes[Dividendo Mensal (R$)],INT($J9355/ROWS(tblConsorcios[Produto]))+1),"")</f>
        <v/>
      </c>
      <c r="Q9355" s="20" t="str">
        <f t="shared" si="439"/>
        <v/>
      </c>
      <c r="R9355">
        <f t="shared" si="440"/>
        <v>0</v>
      </c>
    </row>
    <row r="9356" spans="10:18" x14ac:dyDescent="0.2">
      <c r="J9356">
        <f t="shared" si="438"/>
        <v>9354</v>
      </c>
      <c r="K9356" t="str" cm="1">
        <f t="array" ref="K9356">IFERROR(INDEX(tblClientes[Cliente],INT($J9356/ROWS(tblConsorcios[Produto]))+1),"")</f>
        <v/>
      </c>
      <c r="L9356" t="str" cm="1">
        <f t="array" ref="L9356">IFERROR(INDEX(tblConsorcios[Produto],MOD($J9356,ROWS(tblConsorcios[Produto]))+1),"")</f>
        <v>Imóvel IE350 – 240m</v>
      </c>
      <c r="M9356" s="20" cm="1">
        <f t="array" ref="M9356">IFERROR(INDEX(tblConsorcios[Valor da Carta (R$)],MOD($J9356,ROWS(tblConsorcios[Produto]))+1),"")</f>
        <v>350000</v>
      </c>
      <c r="N9356" s="2" cm="1">
        <f t="array" ref="N9356">IFERROR(INDEX(tblConsorcios[Prazo (meses)],MOD($J9356,ROWS(tblConsorcios[Produto]))+1),"")</f>
        <v>240</v>
      </c>
      <c r="O9356" s="20" cm="1">
        <f t="array" ref="O9356">IFERROR(INDEX(tblConsorcios[Parcela Mensal (R$)],MOD($J9356,ROWS(tblConsorcios[Produto]))+1),"")</f>
        <v>1878.33</v>
      </c>
      <c r="P9356" s="20" t="str" cm="1">
        <f t="array" ref="P9356">IFERROR(INDEX(tblClientes[Dividendo Mensal (R$)],INT($J9356/ROWS(tblConsorcios[Produto]))+1),"")</f>
        <v/>
      </c>
      <c r="Q9356" s="20" t="str">
        <f t="shared" si="439"/>
        <v/>
      </c>
      <c r="R9356">
        <f t="shared" si="440"/>
        <v>0</v>
      </c>
    </row>
    <row r="9357" spans="10:18" x14ac:dyDescent="0.2">
      <c r="J9357">
        <f t="shared" si="438"/>
        <v>9355</v>
      </c>
      <c r="K9357" t="str" cm="1">
        <f t="array" ref="K9357">IFERROR(INDEX(tblClientes[Cliente],INT($J9357/ROWS(tblConsorcios[Produto]))+1),"")</f>
        <v/>
      </c>
      <c r="L9357" t="str" cm="1">
        <f t="array" ref="L9357">IFERROR(INDEX(tblConsorcios[Produto],MOD($J9357,ROWS(tblConsorcios[Produto]))+1),"")</f>
        <v>Imóvel IE350 – 220m</v>
      </c>
      <c r="M9357" s="20" cm="1">
        <f t="array" ref="M9357">IFERROR(INDEX(tblConsorcios[Valor da Carta (R$)],MOD($J9357,ROWS(tblConsorcios[Produto]))+1),"")</f>
        <v>350000</v>
      </c>
      <c r="N9357" s="2" cm="1">
        <f t="array" ref="N9357">IFERROR(INDEX(tblConsorcios[Prazo (meses)],MOD($J9357,ROWS(tblConsorcios[Produto]))+1),"")</f>
        <v>220</v>
      </c>
      <c r="O9357" s="20" cm="1">
        <f t="array" ref="O9357">IFERROR(INDEX(tblConsorcios[Parcela Mensal (R$)],MOD($J9357,ROWS(tblConsorcios[Produto]))+1),"")</f>
        <v>2033.18</v>
      </c>
      <c r="P9357" s="20" t="str" cm="1">
        <f t="array" ref="P9357">IFERROR(INDEX(tblClientes[Dividendo Mensal (R$)],INT($J9357/ROWS(tblConsorcios[Produto]))+1),"")</f>
        <v/>
      </c>
      <c r="Q9357" s="20" t="str">
        <f t="shared" si="439"/>
        <v/>
      </c>
      <c r="R9357">
        <f t="shared" si="440"/>
        <v>0</v>
      </c>
    </row>
    <row r="9358" spans="10:18" x14ac:dyDescent="0.2">
      <c r="J9358">
        <f t="shared" si="438"/>
        <v>9356</v>
      </c>
      <c r="K9358" t="str" cm="1">
        <f t="array" ref="K9358">IFERROR(INDEX(tblClientes[Cliente],INT($J9358/ROWS(tblConsorcios[Produto]))+1),"")</f>
        <v/>
      </c>
      <c r="L9358" t="str" cm="1">
        <f t="array" ref="L9358">IFERROR(INDEX(tblConsorcios[Produto],MOD($J9358,ROWS(tblConsorcios[Produto]))+1),"")</f>
        <v>Imóvel IE350 – 200m</v>
      </c>
      <c r="M9358" s="20" cm="1">
        <f t="array" ref="M9358">IFERROR(INDEX(tblConsorcios[Valor da Carta (R$)],MOD($J9358,ROWS(tblConsorcios[Produto]))+1),"")</f>
        <v>350000</v>
      </c>
      <c r="N9358" s="2" cm="1">
        <f t="array" ref="N9358">IFERROR(INDEX(tblConsorcios[Prazo (meses)],MOD($J9358,ROWS(tblConsorcios[Produto]))+1),"")</f>
        <v>200</v>
      </c>
      <c r="O9358" s="20" cm="1">
        <f t="array" ref="O9358">IFERROR(INDEX(tblConsorcios[Parcela Mensal (R$)],MOD($J9358,ROWS(tblConsorcios[Produto]))+1),"")</f>
        <v>2219</v>
      </c>
      <c r="P9358" s="20" t="str" cm="1">
        <f t="array" ref="P9358">IFERROR(INDEX(tblClientes[Dividendo Mensal (R$)],INT($J9358/ROWS(tblConsorcios[Produto]))+1),"")</f>
        <v/>
      </c>
      <c r="Q9358" s="20" t="str">
        <f t="shared" si="439"/>
        <v/>
      </c>
      <c r="R9358">
        <f t="shared" si="440"/>
        <v>0</v>
      </c>
    </row>
    <row r="9359" spans="10:18" x14ac:dyDescent="0.2">
      <c r="J9359">
        <f t="shared" si="438"/>
        <v>9357</v>
      </c>
      <c r="K9359" t="str" cm="1">
        <f t="array" ref="K9359">IFERROR(INDEX(tblClientes[Cliente],INT($J9359/ROWS(tblConsorcios[Produto]))+1),"")</f>
        <v/>
      </c>
      <c r="L9359" t="str" cm="1">
        <f t="array" ref="L9359">IFERROR(INDEX(tblConsorcios[Produto],MOD($J9359,ROWS(tblConsorcios[Produto]))+1),"")</f>
        <v>Imóvel IE330 – 240m</v>
      </c>
      <c r="M9359" s="20" cm="1">
        <f t="array" ref="M9359">IFERROR(INDEX(tblConsorcios[Valor da Carta (R$)],MOD($J9359,ROWS(tblConsorcios[Produto]))+1),"")</f>
        <v>330000</v>
      </c>
      <c r="N9359" s="2" cm="1">
        <f t="array" ref="N9359">IFERROR(INDEX(tblConsorcios[Prazo (meses)],MOD($J9359,ROWS(tblConsorcios[Produto]))+1),"")</f>
        <v>240</v>
      </c>
      <c r="O9359" s="20" cm="1">
        <f t="array" ref="O9359">IFERROR(INDEX(tblConsorcios[Parcela Mensal (R$)],MOD($J9359,ROWS(tblConsorcios[Produto]))+1),"")</f>
        <v>1771</v>
      </c>
      <c r="P9359" s="20" t="str" cm="1">
        <f t="array" ref="P9359">IFERROR(INDEX(tblClientes[Dividendo Mensal (R$)],INT($J9359/ROWS(tblConsorcios[Produto]))+1),"")</f>
        <v/>
      </c>
      <c r="Q9359" s="20" t="str">
        <f t="shared" si="439"/>
        <v/>
      </c>
      <c r="R9359">
        <f t="shared" si="440"/>
        <v>0</v>
      </c>
    </row>
    <row r="9360" spans="10:18" x14ac:dyDescent="0.2">
      <c r="J9360">
        <f t="shared" si="438"/>
        <v>9358</v>
      </c>
      <c r="K9360" t="str" cm="1">
        <f t="array" ref="K9360">IFERROR(INDEX(tblClientes[Cliente],INT($J9360/ROWS(tblConsorcios[Produto]))+1),"")</f>
        <v/>
      </c>
      <c r="L9360" t="str" cm="1">
        <f t="array" ref="L9360">IFERROR(INDEX(tblConsorcios[Produto],MOD($J9360,ROWS(tblConsorcios[Produto]))+1),"")</f>
        <v>Imóvel IE330 – 220m</v>
      </c>
      <c r="M9360" s="20" cm="1">
        <f t="array" ref="M9360">IFERROR(INDEX(tblConsorcios[Valor da Carta (R$)],MOD($J9360,ROWS(tblConsorcios[Produto]))+1),"")</f>
        <v>330000</v>
      </c>
      <c r="N9360" s="2" cm="1">
        <f t="array" ref="N9360">IFERROR(INDEX(tblConsorcios[Prazo (meses)],MOD($J9360,ROWS(tblConsorcios[Produto]))+1),"")</f>
        <v>220</v>
      </c>
      <c r="O9360" s="20" cm="1">
        <f t="array" ref="O9360">IFERROR(INDEX(tblConsorcios[Parcela Mensal (R$)],MOD($J9360,ROWS(tblConsorcios[Produto]))+1),"")</f>
        <v>1917</v>
      </c>
      <c r="P9360" s="20" t="str" cm="1">
        <f t="array" ref="P9360">IFERROR(INDEX(tblClientes[Dividendo Mensal (R$)],INT($J9360/ROWS(tblConsorcios[Produto]))+1),"")</f>
        <v/>
      </c>
      <c r="Q9360" s="20" t="str">
        <f t="shared" si="439"/>
        <v/>
      </c>
      <c r="R9360">
        <f t="shared" si="440"/>
        <v>0</v>
      </c>
    </row>
    <row r="9361" spans="10:18" x14ac:dyDescent="0.2">
      <c r="J9361">
        <f t="shared" si="438"/>
        <v>9359</v>
      </c>
      <c r="K9361" t="str" cm="1">
        <f t="array" ref="K9361">IFERROR(INDEX(tblClientes[Cliente],INT($J9361/ROWS(tblConsorcios[Produto]))+1),"")</f>
        <v/>
      </c>
      <c r="L9361" t="str" cm="1">
        <f t="array" ref="L9361">IFERROR(INDEX(tblConsorcios[Produto],MOD($J9361,ROWS(tblConsorcios[Produto]))+1),"")</f>
        <v>Imóvel IE330 – 200m</v>
      </c>
      <c r="M9361" s="20" cm="1">
        <f t="array" ref="M9361">IFERROR(INDEX(tblConsorcios[Valor da Carta (R$)],MOD($J9361,ROWS(tblConsorcios[Produto]))+1),"")</f>
        <v>330000</v>
      </c>
      <c r="N9361" s="2" cm="1">
        <f t="array" ref="N9361">IFERROR(INDEX(tblConsorcios[Prazo (meses)],MOD($J9361,ROWS(tblConsorcios[Produto]))+1),"")</f>
        <v>200</v>
      </c>
      <c r="O9361" s="20" cm="1">
        <f t="array" ref="O9361">IFERROR(INDEX(tblConsorcios[Parcela Mensal (R$)],MOD($J9361,ROWS(tblConsorcios[Produto]))+1),"")</f>
        <v>2092.1999999999998</v>
      </c>
      <c r="P9361" s="20" t="str" cm="1">
        <f t="array" ref="P9361">IFERROR(INDEX(tblClientes[Dividendo Mensal (R$)],INT($J9361/ROWS(tblConsorcios[Produto]))+1),"")</f>
        <v/>
      </c>
      <c r="Q9361" s="20" t="str">
        <f t="shared" si="439"/>
        <v/>
      </c>
      <c r="R9361">
        <f t="shared" si="440"/>
        <v>0</v>
      </c>
    </row>
    <row r="9362" spans="10:18" x14ac:dyDescent="0.2">
      <c r="J9362">
        <f t="shared" si="438"/>
        <v>9360</v>
      </c>
      <c r="K9362" t="str" cm="1">
        <f t="array" ref="K9362">IFERROR(INDEX(tblClientes[Cliente],INT($J9362/ROWS(tblConsorcios[Produto]))+1),"")</f>
        <v/>
      </c>
      <c r="L9362" t="str" cm="1">
        <f t="array" ref="L9362">IFERROR(INDEX(tblConsorcios[Produto],MOD($J9362,ROWS(tblConsorcios[Produto]))+1),"")</f>
        <v>Imóvel IE300 – 240m</v>
      </c>
      <c r="M9362" s="20" cm="1">
        <f t="array" ref="M9362">IFERROR(INDEX(tblConsorcios[Valor da Carta (R$)],MOD($J9362,ROWS(tblConsorcios[Produto]))+1),"")</f>
        <v>300000</v>
      </c>
      <c r="N9362" s="2" cm="1">
        <f t="array" ref="N9362">IFERROR(INDEX(tblConsorcios[Prazo (meses)],MOD($J9362,ROWS(tblConsorcios[Produto]))+1),"")</f>
        <v>240</v>
      </c>
      <c r="O9362" s="20" cm="1">
        <f t="array" ref="O9362">IFERROR(INDEX(tblConsorcios[Parcela Mensal (R$)],MOD($J9362,ROWS(tblConsorcios[Produto]))+1),"")</f>
        <v>1610</v>
      </c>
      <c r="P9362" s="20" t="str" cm="1">
        <f t="array" ref="P9362">IFERROR(INDEX(tblClientes[Dividendo Mensal (R$)],INT($J9362/ROWS(tblConsorcios[Produto]))+1),"")</f>
        <v/>
      </c>
      <c r="Q9362" s="20" t="str">
        <f t="shared" si="439"/>
        <v/>
      </c>
      <c r="R9362">
        <f t="shared" si="440"/>
        <v>0</v>
      </c>
    </row>
    <row r="9363" spans="10:18" x14ac:dyDescent="0.2">
      <c r="J9363">
        <f t="shared" si="438"/>
        <v>9361</v>
      </c>
      <c r="K9363" t="str" cm="1">
        <f t="array" ref="K9363">IFERROR(INDEX(tblClientes[Cliente],INT($J9363/ROWS(tblConsorcios[Produto]))+1),"")</f>
        <v/>
      </c>
      <c r="L9363" t="str" cm="1">
        <f t="array" ref="L9363">IFERROR(INDEX(tblConsorcios[Produto],MOD($J9363,ROWS(tblConsorcios[Produto]))+1),"")</f>
        <v>Imóvel IE300 – 220m</v>
      </c>
      <c r="M9363" s="20" cm="1">
        <f t="array" ref="M9363">IFERROR(INDEX(tblConsorcios[Valor da Carta (R$)],MOD($J9363,ROWS(tblConsorcios[Produto]))+1),"")</f>
        <v>300000</v>
      </c>
      <c r="N9363" s="2" cm="1">
        <f t="array" ref="N9363">IFERROR(INDEX(tblConsorcios[Prazo (meses)],MOD($J9363,ROWS(tblConsorcios[Produto]))+1),"")</f>
        <v>220</v>
      </c>
      <c r="O9363" s="20" cm="1">
        <f t="array" ref="O9363">IFERROR(INDEX(tblConsorcios[Parcela Mensal (R$)],MOD($J9363,ROWS(tblConsorcios[Produto]))+1),"")</f>
        <v>1742.73</v>
      </c>
      <c r="P9363" s="20" t="str" cm="1">
        <f t="array" ref="P9363">IFERROR(INDEX(tblClientes[Dividendo Mensal (R$)],INT($J9363/ROWS(tblConsorcios[Produto]))+1),"")</f>
        <v/>
      </c>
      <c r="Q9363" s="20" t="str">
        <f t="shared" si="439"/>
        <v/>
      </c>
      <c r="R9363">
        <f t="shared" si="440"/>
        <v>0</v>
      </c>
    </row>
    <row r="9364" spans="10:18" x14ac:dyDescent="0.2">
      <c r="J9364">
        <f t="shared" si="438"/>
        <v>9362</v>
      </c>
      <c r="K9364" t="str" cm="1">
        <f t="array" ref="K9364">IFERROR(INDEX(tblClientes[Cliente],INT($J9364/ROWS(tblConsorcios[Produto]))+1),"")</f>
        <v/>
      </c>
      <c r="L9364" t="str" cm="1">
        <f t="array" ref="L9364">IFERROR(INDEX(tblConsorcios[Produto],MOD($J9364,ROWS(tblConsorcios[Produto]))+1),"")</f>
        <v>Imóvel IE300 – 200m</v>
      </c>
      <c r="M9364" s="20" cm="1">
        <f t="array" ref="M9364">IFERROR(INDEX(tblConsorcios[Valor da Carta (R$)],MOD($J9364,ROWS(tblConsorcios[Produto]))+1),"")</f>
        <v>300000</v>
      </c>
      <c r="N9364" s="2" cm="1">
        <f t="array" ref="N9364">IFERROR(INDEX(tblConsorcios[Prazo (meses)],MOD($J9364,ROWS(tblConsorcios[Produto]))+1),"")</f>
        <v>200</v>
      </c>
      <c r="O9364" s="20" cm="1">
        <f t="array" ref="O9364">IFERROR(INDEX(tblConsorcios[Parcela Mensal (R$)],MOD($J9364,ROWS(tblConsorcios[Produto]))+1),"")</f>
        <v>1902</v>
      </c>
      <c r="P9364" s="20" t="str" cm="1">
        <f t="array" ref="P9364">IFERROR(INDEX(tblClientes[Dividendo Mensal (R$)],INT($J9364/ROWS(tblConsorcios[Produto]))+1),"")</f>
        <v/>
      </c>
      <c r="Q9364" s="20" t="str">
        <f t="shared" si="439"/>
        <v/>
      </c>
      <c r="R9364">
        <f t="shared" si="440"/>
        <v>0</v>
      </c>
    </row>
    <row r="9365" spans="10:18" x14ac:dyDescent="0.2">
      <c r="J9365">
        <f t="shared" si="438"/>
        <v>9363</v>
      </c>
      <c r="K9365" t="str" cm="1">
        <f t="array" ref="K9365">IFERROR(INDEX(tblClientes[Cliente],INT($J9365/ROWS(tblConsorcios[Produto]))+1),"")</f>
        <v/>
      </c>
      <c r="L9365" t="str" cm="1">
        <f t="array" ref="L9365">IFERROR(INDEX(tblConsorcios[Produto],MOD($J9365,ROWS(tblConsorcios[Produto]))+1),"")</f>
        <v>Imóvel IE240 – 240m</v>
      </c>
      <c r="M9365" s="20" cm="1">
        <f t="array" ref="M9365">IFERROR(INDEX(tblConsorcios[Valor da Carta (R$)],MOD($J9365,ROWS(tblConsorcios[Produto]))+1),"")</f>
        <v>240000</v>
      </c>
      <c r="N9365" s="2" cm="1">
        <f t="array" ref="N9365">IFERROR(INDEX(tblConsorcios[Prazo (meses)],MOD($J9365,ROWS(tblConsorcios[Produto]))+1),"")</f>
        <v>240</v>
      </c>
      <c r="O9365" s="20" cm="1">
        <f t="array" ref="O9365">IFERROR(INDEX(tblConsorcios[Parcela Mensal (R$)],MOD($J9365,ROWS(tblConsorcios[Produto]))+1),"")</f>
        <v>1288</v>
      </c>
      <c r="P9365" s="20" t="str" cm="1">
        <f t="array" ref="P9365">IFERROR(INDEX(tblClientes[Dividendo Mensal (R$)],INT($J9365/ROWS(tblConsorcios[Produto]))+1),"")</f>
        <v/>
      </c>
      <c r="Q9365" s="20" t="str">
        <f t="shared" si="439"/>
        <v/>
      </c>
      <c r="R9365">
        <f t="shared" si="440"/>
        <v>0</v>
      </c>
    </row>
    <row r="9366" spans="10:18" x14ac:dyDescent="0.2">
      <c r="J9366">
        <f t="shared" si="438"/>
        <v>9364</v>
      </c>
      <c r="K9366" t="str" cm="1">
        <f t="array" ref="K9366">IFERROR(INDEX(tblClientes[Cliente],INT($J9366/ROWS(tblConsorcios[Produto]))+1),"")</f>
        <v/>
      </c>
      <c r="L9366" t="str" cm="1">
        <f t="array" ref="L9366">IFERROR(INDEX(tblConsorcios[Produto],MOD($J9366,ROWS(tblConsorcios[Produto]))+1),"")</f>
        <v>Imóvel IE240 – 220m</v>
      </c>
      <c r="M9366" s="20" cm="1">
        <f t="array" ref="M9366">IFERROR(INDEX(tblConsorcios[Valor da Carta (R$)],MOD($J9366,ROWS(tblConsorcios[Produto]))+1),"")</f>
        <v>240000</v>
      </c>
      <c r="N9366" s="2" cm="1">
        <f t="array" ref="N9366">IFERROR(INDEX(tblConsorcios[Prazo (meses)],MOD($J9366,ROWS(tblConsorcios[Produto]))+1),"")</f>
        <v>220</v>
      </c>
      <c r="O9366" s="20" cm="1">
        <f t="array" ref="O9366">IFERROR(INDEX(tblConsorcios[Parcela Mensal (R$)],MOD($J9366,ROWS(tblConsorcios[Produto]))+1),"")</f>
        <v>1394.18</v>
      </c>
      <c r="P9366" s="20" t="str" cm="1">
        <f t="array" ref="P9366">IFERROR(INDEX(tblClientes[Dividendo Mensal (R$)],INT($J9366/ROWS(tblConsorcios[Produto]))+1),"")</f>
        <v/>
      </c>
      <c r="Q9366" s="20" t="str">
        <f t="shared" si="439"/>
        <v/>
      </c>
      <c r="R9366">
        <f t="shared" si="440"/>
        <v>0</v>
      </c>
    </row>
    <row r="9367" spans="10:18" x14ac:dyDescent="0.2">
      <c r="J9367">
        <f t="shared" si="438"/>
        <v>9365</v>
      </c>
      <c r="K9367" t="str" cm="1">
        <f t="array" ref="K9367">IFERROR(INDEX(tblClientes[Cliente],INT($J9367/ROWS(tblConsorcios[Produto]))+1),"")</f>
        <v/>
      </c>
      <c r="L9367" t="str" cm="1">
        <f t="array" ref="L9367">IFERROR(INDEX(tblConsorcios[Produto],MOD($J9367,ROWS(tblConsorcios[Produto]))+1),"")</f>
        <v>Imóvel IE240 – 200m</v>
      </c>
      <c r="M9367" s="20" cm="1">
        <f t="array" ref="M9367">IFERROR(INDEX(tblConsorcios[Valor da Carta (R$)],MOD($J9367,ROWS(tblConsorcios[Produto]))+1),"")</f>
        <v>240000</v>
      </c>
      <c r="N9367" s="2" cm="1">
        <f t="array" ref="N9367">IFERROR(INDEX(tblConsorcios[Prazo (meses)],MOD($J9367,ROWS(tblConsorcios[Produto]))+1),"")</f>
        <v>200</v>
      </c>
      <c r="O9367" s="20" cm="1">
        <f t="array" ref="O9367">IFERROR(INDEX(tblConsorcios[Parcela Mensal (R$)],MOD($J9367,ROWS(tblConsorcios[Produto]))+1),"")</f>
        <v>1521.6</v>
      </c>
      <c r="P9367" s="20" t="str" cm="1">
        <f t="array" ref="P9367">IFERROR(INDEX(tblClientes[Dividendo Mensal (R$)],INT($J9367/ROWS(tblConsorcios[Produto]))+1),"")</f>
        <v/>
      </c>
      <c r="Q9367" s="20" t="str">
        <f t="shared" si="439"/>
        <v/>
      </c>
      <c r="R9367">
        <f t="shared" si="440"/>
        <v>0</v>
      </c>
    </row>
    <row r="9368" spans="10:18" x14ac:dyDescent="0.2">
      <c r="J9368">
        <f t="shared" si="438"/>
        <v>9366</v>
      </c>
      <c r="K9368" t="str" cm="1">
        <f t="array" ref="K9368">IFERROR(INDEX(tblClientes[Cliente],INT($J9368/ROWS(tblConsorcios[Produto]))+1),"")</f>
        <v/>
      </c>
      <c r="L9368" t="str" cm="1">
        <f t="array" ref="L9368">IFERROR(INDEX(tblConsorcios[Produto],MOD($J9368,ROWS(tblConsorcios[Produto]))+1),"")</f>
        <v>Imóvel IE230 – 240m</v>
      </c>
      <c r="M9368" s="20" cm="1">
        <f t="array" ref="M9368">IFERROR(INDEX(tblConsorcios[Valor da Carta (R$)],MOD($J9368,ROWS(tblConsorcios[Produto]))+1),"")</f>
        <v>230000</v>
      </c>
      <c r="N9368" s="2" cm="1">
        <f t="array" ref="N9368">IFERROR(INDEX(tblConsorcios[Prazo (meses)],MOD($J9368,ROWS(tblConsorcios[Produto]))+1),"")</f>
        <v>240</v>
      </c>
      <c r="O9368" s="20" cm="1">
        <f t="array" ref="O9368">IFERROR(INDEX(tblConsorcios[Parcela Mensal (R$)],MOD($J9368,ROWS(tblConsorcios[Produto]))+1),"")</f>
        <v>1234.33</v>
      </c>
      <c r="P9368" s="20" t="str" cm="1">
        <f t="array" ref="P9368">IFERROR(INDEX(tblClientes[Dividendo Mensal (R$)],INT($J9368/ROWS(tblConsorcios[Produto]))+1),"")</f>
        <v/>
      </c>
      <c r="Q9368" s="20" t="str">
        <f t="shared" si="439"/>
        <v/>
      </c>
      <c r="R9368">
        <f t="shared" si="440"/>
        <v>0</v>
      </c>
    </row>
    <row r="9369" spans="10:18" x14ac:dyDescent="0.2">
      <c r="J9369">
        <f t="shared" si="438"/>
        <v>9367</v>
      </c>
      <c r="K9369" t="str" cm="1">
        <f t="array" ref="K9369">IFERROR(INDEX(tblClientes[Cliente],INT($J9369/ROWS(tblConsorcios[Produto]))+1),"")</f>
        <v/>
      </c>
      <c r="L9369" t="str" cm="1">
        <f t="array" ref="L9369">IFERROR(INDEX(tblConsorcios[Produto],MOD($J9369,ROWS(tblConsorcios[Produto]))+1),"")</f>
        <v>Imóvel IE230 – 220m</v>
      </c>
      <c r="M9369" s="20" cm="1">
        <f t="array" ref="M9369">IFERROR(INDEX(tblConsorcios[Valor da Carta (R$)],MOD($J9369,ROWS(tblConsorcios[Produto]))+1),"")</f>
        <v>230000</v>
      </c>
      <c r="N9369" s="2" cm="1">
        <f t="array" ref="N9369">IFERROR(INDEX(tblConsorcios[Prazo (meses)],MOD($J9369,ROWS(tblConsorcios[Produto]))+1),"")</f>
        <v>220</v>
      </c>
      <c r="O9369" s="20" cm="1">
        <f t="array" ref="O9369">IFERROR(INDEX(tblConsorcios[Parcela Mensal (R$)],MOD($J9369,ROWS(tblConsorcios[Produto]))+1),"")</f>
        <v>1336.09</v>
      </c>
      <c r="P9369" s="20" t="str" cm="1">
        <f t="array" ref="P9369">IFERROR(INDEX(tblClientes[Dividendo Mensal (R$)],INT($J9369/ROWS(tblConsorcios[Produto]))+1),"")</f>
        <v/>
      </c>
      <c r="Q9369" s="20" t="str">
        <f t="shared" si="439"/>
        <v/>
      </c>
      <c r="R9369">
        <f t="shared" si="440"/>
        <v>0</v>
      </c>
    </row>
    <row r="9370" spans="10:18" x14ac:dyDescent="0.2">
      <c r="J9370">
        <f t="shared" si="438"/>
        <v>9368</v>
      </c>
      <c r="K9370" t="str" cm="1">
        <f t="array" ref="K9370">IFERROR(INDEX(tblClientes[Cliente],INT($J9370/ROWS(tblConsorcios[Produto]))+1),"")</f>
        <v/>
      </c>
      <c r="L9370" t="str" cm="1">
        <f t="array" ref="L9370">IFERROR(INDEX(tblConsorcios[Produto],MOD($J9370,ROWS(tblConsorcios[Produto]))+1),"")</f>
        <v>Imóvel IE230 – 200m</v>
      </c>
      <c r="M9370" s="20" cm="1">
        <f t="array" ref="M9370">IFERROR(INDEX(tblConsorcios[Valor da Carta (R$)],MOD($J9370,ROWS(tblConsorcios[Produto]))+1),"")</f>
        <v>230000</v>
      </c>
      <c r="N9370" s="2" cm="1">
        <f t="array" ref="N9370">IFERROR(INDEX(tblConsorcios[Prazo (meses)],MOD($J9370,ROWS(tblConsorcios[Produto]))+1),"")</f>
        <v>200</v>
      </c>
      <c r="O9370" s="20" cm="1">
        <f t="array" ref="O9370">IFERROR(INDEX(tblConsorcios[Parcela Mensal (R$)],MOD($J9370,ROWS(tblConsorcios[Produto]))+1),"")</f>
        <v>1458.2</v>
      </c>
      <c r="P9370" s="20" t="str" cm="1">
        <f t="array" ref="P9370">IFERROR(INDEX(tblClientes[Dividendo Mensal (R$)],INT($J9370/ROWS(tblConsorcios[Produto]))+1),"")</f>
        <v/>
      </c>
      <c r="Q9370" s="20" t="str">
        <f t="shared" si="439"/>
        <v/>
      </c>
      <c r="R9370">
        <f t="shared" si="440"/>
        <v>0</v>
      </c>
    </row>
    <row r="9371" spans="10:18" x14ac:dyDescent="0.2">
      <c r="J9371">
        <f t="shared" si="438"/>
        <v>9369</v>
      </c>
      <c r="K9371" t="str" cm="1">
        <f t="array" ref="K9371">IFERROR(INDEX(tblClientes[Cliente],INT($J9371/ROWS(tblConsorcios[Produto]))+1),"")</f>
        <v/>
      </c>
      <c r="L9371" t="str" cm="1">
        <f t="array" ref="L9371">IFERROR(INDEX(tblConsorcios[Produto],MOD($J9371,ROWS(tblConsorcios[Produto]))+1),"")</f>
        <v>Imóvel IE220 – 240m</v>
      </c>
      <c r="M9371" s="20" cm="1">
        <f t="array" ref="M9371">IFERROR(INDEX(tblConsorcios[Valor da Carta (R$)],MOD($J9371,ROWS(tblConsorcios[Produto]))+1),"")</f>
        <v>220000</v>
      </c>
      <c r="N9371" s="2" cm="1">
        <f t="array" ref="N9371">IFERROR(INDEX(tblConsorcios[Prazo (meses)],MOD($J9371,ROWS(tblConsorcios[Produto]))+1),"")</f>
        <v>240</v>
      </c>
      <c r="O9371" s="20" cm="1">
        <f t="array" ref="O9371">IFERROR(INDEX(tblConsorcios[Parcela Mensal (R$)],MOD($J9371,ROWS(tblConsorcios[Produto]))+1),"")</f>
        <v>1180.67</v>
      </c>
      <c r="P9371" s="20" t="str" cm="1">
        <f t="array" ref="P9371">IFERROR(INDEX(tblClientes[Dividendo Mensal (R$)],INT($J9371/ROWS(tblConsorcios[Produto]))+1),"")</f>
        <v/>
      </c>
      <c r="Q9371" s="20" t="str">
        <f t="shared" si="439"/>
        <v/>
      </c>
      <c r="R9371">
        <f t="shared" si="440"/>
        <v>0</v>
      </c>
    </row>
    <row r="9372" spans="10:18" x14ac:dyDescent="0.2">
      <c r="J9372">
        <f t="shared" si="438"/>
        <v>9370</v>
      </c>
      <c r="K9372" t="str" cm="1">
        <f t="array" ref="K9372">IFERROR(INDEX(tblClientes[Cliente],INT($J9372/ROWS(tblConsorcios[Produto]))+1),"")</f>
        <v/>
      </c>
      <c r="L9372" t="str" cm="1">
        <f t="array" ref="L9372">IFERROR(INDEX(tblConsorcios[Produto],MOD($J9372,ROWS(tblConsorcios[Produto]))+1),"")</f>
        <v>Imóvel IE220 – 220m</v>
      </c>
      <c r="M9372" s="20" cm="1">
        <f t="array" ref="M9372">IFERROR(INDEX(tblConsorcios[Valor da Carta (R$)],MOD($J9372,ROWS(tblConsorcios[Produto]))+1),"")</f>
        <v>220000</v>
      </c>
      <c r="N9372" s="2" cm="1">
        <f t="array" ref="N9372">IFERROR(INDEX(tblConsorcios[Prazo (meses)],MOD($J9372,ROWS(tblConsorcios[Produto]))+1),"")</f>
        <v>220</v>
      </c>
      <c r="O9372" s="20" cm="1">
        <f t="array" ref="O9372">IFERROR(INDEX(tblConsorcios[Parcela Mensal (R$)],MOD($J9372,ROWS(tblConsorcios[Produto]))+1),"")</f>
        <v>1278</v>
      </c>
      <c r="P9372" s="20" t="str" cm="1">
        <f t="array" ref="P9372">IFERROR(INDEX(tblClientes[Dividendo Mensal (R$)],INT($J9372/ROWS(tblConsorcios[Produto]))+1),"")</f>
        <v/>
      </c>
      <c r="Q9372" s="20" t="str">
        <f t="shared" si="439"/>
        <v/>
      </c>
      <c r="R9372">
        <f t="shared" si="440"/>
        <v>0</v>
      </c>
    </row>
    <row r="9373" spans="10:18" x14ac:dyDescent="0.2">
      <c r="J9373">
        <f t="shared" si="438"/>
        <v>9371</v>
      </c>
      <c r="K9373" t="str" cm="1">
        <f t="array" ref="K9373">IFERROR(INDEX(tblClientes[Cliente],INT($J9373/ROWS(tblConsorcios[Produto]))+1),"")</f>
        <v/>
      </c>
      <c r="L9373" t="str" cm="1">
        <f t="array" ref="L9373">IFERROR(INDEX(tblConsorcios[Produto],MOD($J9373,ROWS(tblConsorcios[Produto]))+1),"")</f>
        <v>Imóvel IE220 – 200m</v>
      </c>
      <c r="M9373" s="20" cm="1">
        <f t="array" ref="M9373">IFERROR(INDEX(tblConsorcios[Valor da Carta (R$)],MOD($J9373,ROWS(tblConsorcios[Produto]))+1),"")</f>
        <v>220000</v>
      </c>
      <c r="N9373" s="2" cm="1">
        <f t="array" ref="N9373">IFERROR(INDEX(tblConsorcios[Prazo (meses)],MOD($J9373,ROWS(tblConsorcios[Produto]))+1),"")</f>
        <v>200</v>
      </c>
      <c r="O9373" s="20" cm="1">
        <f t="array" ref="O9373">IFERROR(INDEX(tblConsorcios[Parcela Mensal (R$)],MOD($J9373,ROWS(tblConsorcios[Produto]))+1),"")</f>
        <v>1394.8</v>
      </c>
      <c r="P9373" s="20" t="str" cm="1">
        <f t="array" ref="P9373">IFERROR(INDEX(tblClientes[Dividendo Mensal (R$)],INT($J9373/ROWS(tblConsorcios[Produto]))+1),"")</f>
        <v/>
      </c>
      <c r="Q9373" s="20" t="str">
        <f t="shared" si="439"/>
        <v/>
      </c>
      <c r="R9373">
        <f t="shared" si="440"/>
        <v>0</v>
      </c>
    </row>
    <row r="9374" spans="10:18" x14ac:dyDescent="0.2">
      <c r="J9374">
        <f t="shared" si="438"/>
        <v>9372</v>
      </c>
      <c r="K9374" t="str" cm="1">
        <f t="array" ref="K9374">IFERROR(INDEX(tblClientes[Cliente],INT($J9374/ROWS(tblConsorcios[Produto]))+1),"")</f>
        <v/>
      </c>
      <c r="L9374" t="str" cm="1">
        <f t="array" ref="L9374">IFERROR(INDEX(tblConsorcios[Produto],MOD($J9374,ROWS(tblConsorcios[Produto]))+1),"")</f>
        <v>Imóvel IE200 – 240m</v>
      </c>
      <c r="M9374" s="20" cm="1">
        <f t="array" ref="M9374">IFERROR(INDEX(tblConsorcios[Valor da Carta (R$)],MOD($J9374,ROWS(tblConsorcios[Produto]))+1),"")</f>
        <v>200000</v>
      </c>
      <c r="N9374" s="2" cm="1">
        <f t="array" ref="N9374">IFERROR(INDEX(tblConsorcios[Prazo (meses)],MOD($J9374,ROWS(tblConsorcios[Produto]))+1),"")</f>
        <v>240</v>
      </c>
      <c r="O9374" s="20" cm="1">
        <f t="array" ref="O9374">IFERROR(INDEX(tblConsorcios[Parcela Mensal (R$)],MOD($J9374,ROWS(tblConsorcios[Produto]))+1),"")</f>
        <v>1073.33</v>
      </c>
      <c r="P9374" s="20" t="str" cm="1">
        <f t="array" ref="P9374">IFERROR(INDEX(tblClientes[Dividendo Mensal (R$)],INT($J9374/ROWS(tblConsorcios[Produto]))+1),"")</f>
        <v/>
      </c>
      <c r="Q9374" s="20" t="str">
        <f t="shared" si="439"/>
        <v/>
      </c>
      <c r="R9374">
        <f t="shared" si="440"/>
        <v>0</v>
      </c>
    </row>
    <row r="9375" spans="10:18" x14ac:dyDescent="0.2">
      <c r="J9375">
        <f t="shared" si="438"/>
        <v>9373</v>
      </c>
      <c r="K9375" t="str" cm="1">
        <f t="array" ref="K9375">IFERROR(INDEX(tblClientes[Cliente],INT($J9375/ROWS(tblConsorcios[Produto]))+1),"")</f>
        <v/>
      </c>
      <c r="L9375" t="str" cm="1">
        <f t="array" ref="L9375">IFERROR(INDEX(tblConsorcios[Produto],MOD($J9375,ROWS(tblConsorcios[Produto]))+1),"")</f>
        <v>Imóvel IE200 – 220m</v>
      </c>
      <c r="M9375" s="20" cm="1">
        <f t="array" ref="M9375">IFERROR(INDEX(tblConsorcios[Valor da Carta (R$)],MOD($J9375,ROWS(tblConsorcios[Produto]))+1),"")</f>
        <v>200000</v>
      </c>
      <c r="N9375" s="2" cm="1">
        <f t="array" ref="N9375">IFERROR(INDEX(tblConsorcios[Prazo (meses)],MOD($J9375,ROWS(tblConsorcios[Produto]))+1),"")</f>
        <v>220</v>
      </c>
      <c r="O9375" s="20" cm="1">
        <f t="array" ref="O9375">IFERROR(INDEX(tblConsorcios[Parcela Mensal (R$)],MOD($J9375,ROWS(tblConsorcios[Produto]))+1),"")</f>
        <v>1161.82</v>
      </c>
      <c r="P9375" s="20" t="str" cm="1">
        <f t="array" ref="P9375">IFERROR(INDEX(tblClientes[Dividendo Mensal (R$)],INT($J9375/ROWS(tblConsorcios[Produto]))+1),"")</f>
        <v/>
      </c>
      <c r="Q9375" s="20" t="str">
        <f t="shared" si="439"/>
        <v/>
      </c>
      <c r="R9375">
        <f t="shared" si="440"/>
        <v>0</v>
      </c>
    </row>
    <row r="9376" spans="10:18" x14ac:dyDescent="0.2">
      <c r="J9376">
        <f t="shared" si="438"/>
        <v>9374</v>
      </c>
      <c r="K9376" t="str" cm="1">
        <f t="array" ref="K9376">IFERROR(INDEX(tblClientes[Cliente],INT($J9376/ROWS(tblConsorcios[Produto]))+1),"")</f>
        <v/>
      </c>
      <c r="L9376" t="str" cm="1">
        <f t="array" ref="L9376">IFERROR(INDEX(tblConsorcios[Produto],MOD($J9376,ROWS(tblConsorcios[Produto]))+1),"")</f>
        <v>Imóvel IE200 – 200m</v>
      </c>
      <c r="M9376" s="20" cm="1">
        <f t="array" ref="M9376">IFERROR(INDEX(tblConsorcios[Valor da Carta (R$)],MOD($J9376,ROWS(tblConsorcios[Produto]))+1),"")</f>
        <v>200000</v>
      </c>
      <c r="N9376" s="2" cm="1">
        <f t="array" ref="N9376">IFERROR(INDEX(tblConsorcios[Prazo (meses)],MOD($J9376,ROWS(tblConsorcios[Produto]))+1),"")</f>
        <v>200</v>
      </c>
      <c r="O9376" s="20" cm="1">
        <f t="array" ref="O9376">IFERROR(INDEX(tblConsorcios[Parcela Mensal (R$)],MOD($J9376,ROWS(tblConsorcios[Produto]))+1),"")</f>
        <v>1268</v>
      </c>
      <c r="P9376" s="20" t="str" cm="1">
        <f t="array" ref="P9376">IFERROR(INDEX(tblClientes[Dividendo Mensal (R$)],INT($J9376/ROWS(tblConsorcios[Produto]))+1),"")</f>
        <v/>
      </c>
      <c r="Q9376" s="20" t="str">
        <f t="shared" si="439"/>
        <v/>
      </c>
      <c r="R9376">
        <f t="shared" si="440"/>
        <v>0</v>
      </c>
    </row>
    <row r="9377" spans="10:18" x14ac:dyDescent="0.2">
      <c r="J9377">
        <f t="shared" si="438"/>
        <v>9375</v>
      </c>
      <c r="K9377" t="str" cm="1">
        <f t="array" ref="K9377">IFERROR(INDEX(tblClientes[Cliente],INT($J9377/ROWS(tblConsorcios[Produto]))+1),"")</f>
        <v/>
      </c>
      <c r="L9377" t="str" cm="1">
        <f t="array" ref="L9377">IFERROR(INDEX(tblConsorcios[Produto],MOD($J9377,ROWS(tblConsorcios[Produto]))+1),"")</f>
        <v>Imóvel IE150 – 240m</v>
      </c>
      <c r="M9377" s="20" cm="1">
        <f t="array" ref="M9377">IFERROR(INDEX(tblConsorcios[Valor da Carta (R$)],MOD($J9377,ROWS(tblConsorcios[Produto]))+1),"")</f>
        <v>150000</v>
      </c>
      <c r="N9377" s="2" cm="1">
        <f t="array" ref="N9377">IFERROR(INDEX(tblConsorcios[Prazo (meses)],MOD($J9377,ROWS(tblConsorcios[Produto]))+1),"")</f>
        <v>240</v>
      </c>
      <c r="O9377" s="20" cm="1">
        <f t="array" ref="O9377">IFERROR(INDEX(tblConsorcios[Parcela Mensal (R$)],MOD($J9377,ROWS(tblConsorcios[Produto]))+1),"")</f>
        <v>805</v>
      </c>
      <c r="P9377" s="20" t="str" cm="1">
        <f t="array" ref="P9377">IFERROR(INDEX(tblClientes[Dividendo Mensal (R$)],INT($J9377/ROWS(tblConsorcios[Produto]))+1),"")</f>
        <v/>
      </c>
      <c r="Q9377" s="20" t="str">
        <f t="shared" si="439"/>
        <v/>
      </c>
      <c r="R9377">
        <f t="shared" si="440"/>
        <v>0</v>
      </c>
    </row>
    <row r="9378" spans="10:18" x14ac:dyDescent="0.2">
      <c r="J9378">
        <f t="shared" si="438"/>
        <v>9376</v>
      </c>
      <c r="K9378" t="str" cm="1">
        <f t="array" ref="K9378">IFERROR(INDEX(tblClientes[Cliente],INT($J9378/ROWS(tblConsorcios[Produto]))+1),"")</f>
        <v/>
      </c>
      <c r="L9378" t="str" cm="1">
        <f t="array" ref="L9378">IFERROR(INDEX(tblConsorcios[Produto],MOD($J9378,ROWS(tblConsorcios[Produto]))+1),"")</f>
        <v>Imóvel IE150 – 220m</v>
      </c>
      <c r="M9378" s="20" cm="1">
        <f t="array" ref="M9378">IFERROR(INDEX(tblConsorcios[Valor da Carta (R$)],MOD($J9378,ROWS(tblConsorcios[Produto]))+1),"")</f>
        <v>150000</v>
      </c>
      <c r="N9378" s="2" cm="1">
        <f t="array" ref="N9378">IFERROR(INDEX(tblConsorcios[Prazo (meses)],MOD($J9378,ROWS(tblConsorcios[Produto]))+1),"")</f>
        <v>220</v>
      </c>
      <c r="O9378" s="20" cm="1">
        <f t="array" ref="O9378">IFERROR(INDEX(tblConsorcios[Parcela Mensal (R$)],MOD($J9378,ROWS(tblConsorcios[Produto]))+1),"")</f>
        <v>871.36</v>
      </c>
      <c r="P9378" s="20" t="str" cm="1">
        <f t="array" ref="P9378">IFERROR(INDEX(tblClientes[Dividendo Mensal (R$)],INT($J9378/ROWS(tblConsorcios[Produto]))+1),"")</f>
        <v/>
      </c>
      <c r="Q9378" s="20" t="str">
        <f t="shared" si="439"/>
        <v/>
      </c>
      <c r="R9378">
        <f t="shared" si="440"/>
        <v>0</v>
      </c>
    </row>
    <row r="9379" spans="10:18" x14ac:dyDescent="0.2">
      <c r="J9379">
        <f t="shared" si="438"/>
        <v>9377</v>
      </c>
      <c r="K9379" t="str" cm="1">
        <f t="array" ref="K9379">IFERROR(INDEX(tblClientes[Cliente],INT($J9379/ROWS(tblConsorcios[Produto]))+1),"")</f>
        <v/>
      </c>
      <c r="L9379" t="str" cm="1">
        <f t="array" ref="L9379">IFERROR(INDEX(tblConsorcios[Produto],MOD($J9379,ROWS(tblConsorcios[Produto]))+1),"")</f>
        <v>Imóvel IE150 – 200m</v>
      </c>
      <c r="M9379" s="20" cm="1">
        <f t="array" ref="M9379">IFERROR(INDEX(tblConsorcios[Valor da Carta (R$)],MOD($J9379,ROWS(tblConsorcios[Produto]))+1),"")</f>
        <v>150000</v>
      </c>
      <c r="N9379" s="2" cm="1">
        <f t="array" ref="N9379">IFERROR(INDEX(tblConsorcios[Prazo (meses)],MOD($J9379,ROWS(tblConsorcios[Produto]))+1),"")</f>
        <v>200</v>
      </c>
      <c r="O9379" s="20" cm="1">
        <f t="array" ref="O9379">IFERROR(INDEX(tblConsorcios[Parcela Mensal (R$)],MOD($J9379,ROWS(tblConsorcios[Produto]))+1),"")</f>
        <v>951</v>
      </c>
      <c r="P9379" s="20" t="str" cm="1">
        <f t="array" ref="P9379">IFERROR(INDEX(tblClientes[Dividendo Mensal (R$)],INT($J9379/ROWS(tblConsorcios[Produto]))+1),"")</f>
        <v/>
      </c>
      <c r="Q9379" s="20" t="str">
        <f t="shared" si="439"/>
        <v/>
      </c>
      <c r="R9379">
        <f t="shared" si="440"/>
        <v>0</v>
      </c>
    </row>
    <row r="9380" spans="10:18" x14ac:dyDescent="0.2">
      <c r="J9380">
        <f t="shared" si="438"/>
        <v>9378</v>
      </c>
      <c r="K9380" t="str" cm="1">
        <f t="array" ref="K9380">IFERROR(INDEX(tblClientes[Cliente],INT($J9380/ROWS(tblConsorcios[Produto]))+1),"")</f>
        <v/>
      </c>
      <c r="L9380" t="str" cm="1">
        <f t="array" ref="L9380">IFERROR(INDEX(tblConsorcios[Produto],MOD($J9380,ROWS(tblConsorcios[Produto]))+1),"")</f>
        <v>Imóvel IE140 – 240m</v>
      </c>
      <c r="M9380" s="20" cm="1">
        <f t="array" ref="M9380">IFERROR(INDEX(tblConsorcios[Valor da Carta (R$)],MOD($J9380,ROWS(tblConsorcios[Produto]))+1),"")</f>
        <v>140000</v>
      </c>
      <c r="N9380" s="2" cm="1">
        <f t="array" ref="N9380">IFERROR(INDEX(tblConsorcios[Prazo (meses)],MOD($J9380,ROWS(tblConsorcios[Produto]))+1),"")</f>
        <v>240</v>
      </c>
      <c r="O9380" s="20" cm="1">
        <f t="array" ref="O9380">IFERROR(INDEX(tblConsorcios[Parcela Mensal (R$)],MOD($J9380,ROWS(tblConsorcios[Produto]))+1),"")</f>
        <v>751.33</v>
      </c>
      <c r="P9380" s="20" t="str" cm="1">
        <f t="array" ref="P9380">IFERROR(INDEX(tblClientes[Dividendo Mensal (R$)],INT($J9380/ROWS(tblConsorcios[Produto]))+1),"")</f>
        <v/>
      </c>
      <c r="Q9380" s="20" t="str">
        <f t="shared" si="439"/>
        <v/>
      </c>
      <c r="R9380">
        <f t="shared" si="440"/>
        <v>0</v>
      </c>
    </row>
    <row r="9381" spans="10:18" x14ac:dyDescent="0.2">
      <c r="J9381">
        <f t="shared" si="438"/>
        <v>9379</v>
      </c>
      <c r="K9381" t="str" cm="1">
        <f t="array" ref="K9381">IFERROR(INDEX(tblClientes[Cliente],INT($J9381/ROWS(tblConsorcios[Produto]))+1),"")</f>
        <v/>
      </c>
      <c r="L9381" t="str" cm="1">
        <f t="array" ref="L9381">IFERROR(INDEX(tblConsorcios[Produto],MOD($J9381,ROWS(tblConsorcios[Produto]))+1),"")</f>
        <v>Imóvel IE140 – 220m</v>
      </c>
      <c r="M9381" s="20" cm="1">
        <f t="array" ref="M9381">IFERROR(INDEX(tblConsorcios[Valor da Carta (R$)],MOD($J9381,ROWS(tblConsorcios[Produto]))+1),"")</f>
        <v>140000</v>
      </c>
      <c r="N9381" s="2" cm="1">
        <f t="array" ref="N9381">IFERROR(INDEX(tblConsorcios[Prazo (meses)],MOD($J9381,ROWS(tblConsorcios[Produto]))+1),"")</f>
        <v>220</v>
      </c>
      <c r="O9381" s="20" cm="1">
        <f t="array" ref="O9381">IFERROR(INDEX(tblConsorcios[Parcela Mensal (R$)],MOD($J9381,ROWS(tblConsorcios[Produto]))+1),"")</f>
        <v>813.27</v>
      </c>
      <c r="P9381" s="20" t="str" cm="1">
        <f t="array" ref="P9381">IFERROR(INDEX(tblClientes[Dividendo Mensal (R$)],INT($J9381/ROWS(tblConsorcios[Produto]))+1),"")</f>
        <v/>
      </c>
      <c r="Q9381" s="20" t="str">
        <f t="shared" si="439"/>
        <v/>
      </c>
      <c r="R9381">
        <f t="shared" si="440"/>
        <v>0</v>
      </c>
    </row>
    <row r="9382" spans="10:18" x14ac:dyDescent="0.2">
      <c r="J9382">
        <f t="shared" si="438"/>
        <v>9380</v>
      </c>
      <c r="K9382" t="str" cm="1">
        <f t="array" ref="K9382">IFERROR(INDEX(tblClientes[Cliente],INT($J9382/ROWS(tblConsorcios[Produto]))+1),"")</f>
        <v/>
      </c>
      <c r="L9382" t="str" cm="1">
        <f t="array" ref="L9382">IFERROR(INDEX(tblConsorcios[Produto],MOD($J9382,ROWS(tblConsorcios[Produto]))+1),"")</f>
        <v>Imóvel IE140 – 200m</v>
      </c>
      <c r="M9382" s="20" cm="1">
        <f t="array" ref="M9382">IFERROR(INDEX(tblConsorcios[Valor da Carta (R$)],MOD($J9382,ROWS(tblConsorcios[Produto]))+1),"")</f>
        <v>140000</v>
      </c>
      <c r="N9382" s="2" cm="1">
        <f t="array" ref="N9382">IFERROR(INDEX(tblConsorcios[Prazo (meses)],MOD($J9382,ROWS(tblConsorcios[Produto]))+1),"")</f>
        <v>200</v>
      </c>
      <c r="O9382" s="20" cm="1">
        <f t="array" ref="O9382">IFERROR(INDEX(tblConsorcios[Parcela Mensal (R$)],MOD($J9382,ROWS(tblConsorcios[Produto]))+1),"")</f>
        <v>887.6</v>
      </c>
      <c r="P9382" s="20" t="str" cm="1">
        <f t="array" ref="P9382">IFERROR(INDEX(tblClientes[Dividendo Mensal (R$)],INT($J9382/ROWS(tblConsorcios[Produto]))+1),"")</f>
        <v/>
      </c>
      <c r="Q9382" s="20" t="str">
        <f t="shared" si="439"/>
        <v/>
      </c>
      <c r="R9382">
        <f t="shared" si="440"/>
        <v>0</v>
      </c>
    </row>
    <row r="9383" spans="10:18" x14ac:dyDescent="0.2">
      <c r="J9383">
        <f t="shared" si="438"/>
        <v>9381</v>
      </c>
      <c r="K9383" t="str" cm="1">
        <f t="array" ref="K9383">IFERROR(INDEX(tblClientes[Cliente],INT($J9383/ROWS(tblConsorcios[Produto]))+1),"")</f>
        <v/>
      </c>
      <c r="L9383" t="str" cm="1">
        <f t="array" ref="L9383">IFERROR(INDEX(tblConsorcios[Produto],MOD($J9383,ROWS(tblConsorcios[Produto]))+1),"")</f>
        <v>Imóvel IE130 – 240m</v>
      </c>
      <c r="M9383" s="20" cm="1">
        <f t="array" ref="M9383">IFERROR(INDEX(tblConsorcios[Valor da Carta (R$)],MOD($J9383,ROWS(tblConsorcios[Produto]))+1),"")</f>
        <v>130000</v>
      </c>
      <c r="N9383" s="2" cm="1">
        <f t="array" ref="N9383">IFERROR(INDEX(tblConsorcios[Prazo (meses)],MOD($J9383,ROWS(tblConsorcios[Produto]))+1),"")</f>
        <v>240</v>
      </c>
      <c r="O9383" s="20" cm="1">
        <f t="array" ref="O9383">IFERROR(INDEX(tblConsorcios[Parcela Mensal (R$)],MOD($J9383,ROWS(tblConsorcios[Produto]))+1),"")</f>
        <v>697.67</v>
      </c>
      <c r="P9383" s="20" t="str" cm="1">
        <f t="array" ref="P9383">IFERROR(INDEX(tblClientes[Dividendo Mensal (R$)],INT($J9383/ROWS(tblConsorcios[Produto]))+1),"")</f>
        <v/>
      </c>
      <c r="Q9383" s="20" t="str">
        <f t="shared" si="439"/>
        <v/>
      </c>
      <c r="R9383">
        <f t="shared" si="440"/>
        <v>0</v>
      </c>
    </row>
    <row r="9384" spans="10:18" x14ac:dyDescent="0.2">
      <c r="J9384">
        <f t="shared" si="438"/>
        <v>9382</v>
      </c>
      <c r="K9384" t="str" cm="1">
        <f t="array" ref="K9384">IFERROR(INDEX(tblClientes[Cliente],INT($J9384/ROWS(tblConsorcios[Produto]))+1),"")</f>
        <v/>
      </c>
      <c r="L9384" t="str" cm="1">
        <f t="array" ref="L9384">IFERROR(INDEX(tblConsorcios[Produto],MOD($J9384,ROWS(tblConsorcios[Produto]))+1),"")</f>
        <v>Imóvel IE130 – 220m</v>
      </c>
      <c r="M9384" s="20" cm="1">
        <f t="array" ref="M9384">IFERROR(INDEX(tblConsorcios[Valor da Carta (R$)],MOD($J9384,ROWS(tblConsorcios[Produto]))+1),"")</f>
        <v>130000</v>
      </c>
      <c r="N9384" s="2" cm="1">
        <f t="array" ref="N9384">IFERROR(INDEX(tblConsorcios[Prazo (meses)],MOD($J9384,ROWS(tblConsorcios[Produto]))+1),"")</f>
        <v>220</v>
      </c>
      <c r="O9384" s="20" cm="1">
        <f t="array" ref="O9384">IFERROR(INDEX(tblConsorcios[Parcela Mensal (R$)],MOD($J9384,ROWS(tblConsorcios[Produto]))+1),"")</f>
        <v>755.18</v>
      </c>
      <c r="P9384" s="20" t="str" cm="1">
        <f t="array" ref="P9384">IFERROR(INDEX(tblClientes[Dividendo Mensal (R$)],INT($J9384/ROWS(tblConsorcios[Produto]))+1),"")</f>
        <v/>
      </c>
      <c r="Q9384" s="20" t="str">
        <f t="shared" si="439"/>
        <v/>
      </c>
      <c r="R9384">
        <f t="shared" si="440"/>
        <v>0</v>
      </c>
    </row>
    <row r="9385" spans="10:18" x14ac:dyDescent="0.2">
      <c r="J9385">
        <f t="shared" si="438"/>
        <v>9383</v>
      </c>
      <c r="K9385" t="str" cm="1">
        <f t="array" ref="K9385">IFERROR(INDEX(tblClientes[Cliente],INT($J9385/ROWS(tblConsorcios[Produto]))+1),"")</f>
        <v/>
      </c>
      <c r="L9385" t="str" cm="1">
        <f t="array" ref="L9385">IFERROR(INDEX(tblConsorcios[Produto],MOD($J9385,ROWS(tblConsorcios[Produto]))+1),"")</f>
        <v>Imóvel IE130 – 200m</v>
      </c>
      <c r="M9385" s="20" cm="1">
        <f t="array" ref="M9385">IFERROR(INDEX(tblConsorcios[Valor da Carta (R$)],MOD($J9385,ROWS(tblConsorcios[Produto]))+1),"")</f>
        <v>130000</v>
      </c>
      <c r="N9385" s="2" cm="1">
        <f t="array" ref="N9385">IFERROR(INDEX(tblConsorcios[Prazo (meses)],MOD($J9385,ROWS(tblConsorcios[Produto]))+1),"")</f>
        <v>200</v>
      </c>
      <c r="O9385" s="20" cm="1">
        <f t="array" ref="O9385">IFERROR(INDEX(tblConsorcios[Parcela Mensal (R$)],MOD($J9385,ROWS(tblConsorcios[Produto]))+1),"")</f>
        <v>824.2</v>
      </c>
      <c r="P9385" s="20" t="str" cm="1">
        <f t="array" ref="P9385">IFERROR(INDEX(tblClientes[Dividendo Mensal (R$)],INT($J9385/ROWS(tblConsorcios[Produto]))+1),"")</f>
        <v/>
      </c>
      <c r="Q9385" s="20" t="str">
        <f t="shared" si="439"/>
        <v/>
      </c>
      <c r="R9385">
        <f t="shared" si="440"/>
        <v>0</v>
      </c>
    </row>
    <row r="9386" spans="10:18" x14ac:dyDescent="0.2">
      <c r="J9386">
        <f t="shared" si="438"/>
        <v>9384</v>
      </c>
      <c r="K9386" t="str" cm="1">
        <f t="array" ref="K9386">IFERROR(INDEX(tblClientes[Cliente],INT($J9386/ROWS(tblConsorcios[Produto]))+1),"")</f>
        <v/>
      </c>
      <c r="L9386" t="str" cm="1">
        <f t="array" ref="L9386">IFERROR(INDEX(tblConsorcios[Produto],MOD($J9386,ROWS(tblConsorcios[Produto]))+1),"")</f>
        <v>Imóvel IE120 – 240m</v>
      </c>
      <c r="M9386" s="20" cm="1">
        <f t="array" ref="M9386">IFERROR(INDEX(tblConsorcios[Valor da Carta (R$)],MOD($J9386,ROWS(tblConsorcios[Produto]))+1),"")</f>
        <v>120000</v>
      </c>
      <c r="N9386" s="2" cm="1">
        <f t="array" ref="N9386">IFERROR(INDEX(tblConsorcios[Prazo (meses)],MOD($J9386,ROWS(tblConsorcios[Produto]))+1),"")</f>
        <v>240</v>
      </c>
      <c r="O9386" s="20" cm="1">
        <f t="array" ref="O9386">IFERROR(INDEX(tblConsorcios[Parcela Mensal (R$)],MOD($J9386,ROWS(tblConsorcios[Produto]))+1),"")</f>
        <v>644</v>
      </c>
      <c r="P9386" s="20" t="str" cm="1">
        <f t="array" ref="P9386">IFERROR(INDEX(tblClientes[Dividendo Mensal (R$)],INT($J9386/ROWS(tblConsorcios[Produto]))+1),"")</f>
        <v/>
      </c>
      <c r="Q9386" s="20" t="str">
        <f t="shared" si="439"/>
        <v/>
      </c>
      <c r="R9386">
        <f t="shared" si="440"/>
        <v>0</v>
      </c>
    </row>
    <row r="9387" spans="10:18" x14ac:dyDescent="0.2">
      <c r="J9387">
        <f t="shared" si="438"/>
        <v>9385</v>
      </c>
      <c r="K9387" t="str" cm="1">
        <f t="array" ref="K9387">IFERROR(INDEX(tblClientes[Cliente],INT($J9387/ROWS(tblConsorcios[Produto]))+1),"")</f>
        <v/>
      </c>
      <c r="L9387" t="str" cm="1">
        <f t="array" ref="L9387">IFERROR(INDEX(tblConsorcios[Produto],MOD($J9387,ROWS(tblConsorcios[Produto]))+1),"")</f>
        <v>Imóvel IE120 – 220m</v>
      </c>
      <c r="M9387" s="20" cm="1">
        <f t="array" ref="M9387">IFERROR(INDEX(tblConsorcios[Valor da Carta (R$)],MOD($J9387,ROWS(tblConsorcios[Produto]))+1),"")</f>
        <v>120000</v>
      </c>
      <c r="N9387" s="2" cm="1">
        <f t="array" ref="N9387">IFERROR(INDEX(tblConsorcios[Prazo (meses)],MOD($J9387,ROWS(tblConsorcios[Produto]))+1),"")</f>
        <v>220</v>
      </c>
      <c r="O9387" s="20" cm="1">
        <f t="array" ref="O9387">IFERROR(INDEX(tblConsorcios[Parcela Mensal (R$)],MOD($J9387,ROWS(tblConsorcios[Produto]))+1),"")</f>
        <v>697.09</v>
      </c>
      <c r="P9387" s="20" t="str" cm="1">
        <f t="array" ref="P9387">IFERROR(INDEX(tblClientes[Dividendo Mensal (R$)],INT($J9387/ROWS(tblConsorcios[Produto]))+1),"")</f>
        <v/>
      </c>
      <c r="Q9387" s="20" t="str">
        <f t="shared" si="439"/>
        <v/>
      </c>
      <c r="R9387">
        <f t="shared" si="440"/>
        <v>0</v>
      </c>
    </row>
    <row r="9388" spans="10:18" x14ac:dyDescent="0.2">
      <c r="J9388">
        <f t="shared" si="438"/>
        <v>9386</v>
      </c>
      <c r="K9388" t="str" cm="1">
        <f t="array" ref="K9388">IFERROR(INDEX(tblClientes[Cliente],INT($J9388/ROWS(tblConsorcios[Produto]))+1),"")</f>
        <v/>
      </c>
      <c r="L9388" t="str" cm="1">
        <f t="array" ref="L9388">IFERROR(INDEX(tblConsorcios[Produto],MOD($J9388,ROWS(tblConsorcios[Produto]))+1),"")</f>
        <v>Imóvel IE120 – 200m</v>
      </c>
      <c r="M9388" s="20" cm="1">
        <f t="array" ref="M9388">IFERROR(INDEX(tblConsorcios[Valor da Carta (R$)],MOD($J9388,ROWS(tblConsorcios[Produto]))+1),"")</f>
        <v>120000</v>
      </c>
      <c r="N9388" s="2" cm="1">
        <f t="array" ref="N9388">IFERROR(INDEX(tblConsorcios[Prazo (meses)],MOD($J9388,ROWS(tblConsorcios[Produto]))+1),"")</f>
        <v>200</v>
      </c>
      <c r="O9388" s="20" cm="1">
        <f t="array" ref="O9388">IFERROR(INDEX(tblConsorcios[Parcela Mensal (R$)],MOD($J9388,ROWS(tblConsorcios[Produto]))+1),"")</f>
        <v>760.8</v>
      </c>
      <c r="P9388" s="20" t="str" cm="1">
        <f t="array" ref="P9388">IFERROR(INDEX(tblClientes[Dividendo Mensal (R$)],INT($J9388/ROWS(tblConsorcios[Produto]))+1),"")</f>
        <v/>
      </c>
      <c r="Q9388" s="20" t="str">
        <f t="shared" si="439"/>
        <v/>
      </c>
      <c r="R9388">
        <f t="shared" si="440"/>
        <v>0</v>
      </c>
    </row>
    <row r="9389" spans="10:18" x14ac:dyDescent="0.2">
      <c r="J9389">
        <f t="shared" si="438"/>
        <v>9387</v>
      </c>
      <c r="K9389" t="str" cm="1">
        <f t="array" ref="K9389">IFERROR(INDEX(tblClientes[Cliente],INT($J9389/ROWS(tblConsorcios[Produto]))+1),"")</f>
        <v/>
      </c>
      <c r="L9389" t="str" cm="1">
        <f t="array" ref="L9389">IFERROR(INDEX(tblConsorcios[Produto],MOD($J9389,ROWS(tblConsorcios[Produto]))+1),"")</f>
        <v>Imóvel IE600 – 240m</v>
      </c>
      <c r="M9389" s="20" cm="1">
        <f t="array" ref="M9389">IFERROR(INDEX(tblConsorcios[Valor da Carta (R$)],MOD($J9389,ROWS(tblConsorcios[Produto]))+1),"")</f>
        <v>600000</v>
      </c>
      <c r="N9389" s="2" cm="1">
        <f t="array" ref="N9389">IFERROR(INDEX(tblConsorcios[Prazo (meses)],MOD($J9389,ROWS(tblConsorcios[Produto]))+1),"")</f>
        <v>240</v>
      </c>
      <c r="O9389" s="20" cm="1">
        <f t="array" ref="O9389">IFERROR(INDEX(tblConsorcios[Parcela Mensal (R$)],MOD($J9389,ROWS(tblConsorcios[Produto]))+1),"")</f>
        <v>3220</v>
      </c>
      <c r="P9389" s="20" t="str" cm="1">
        <f t="array" ref="P9389">IFERROR(INDEX(tblClientes[Dividendo Mensal (R$)],INT($J9389/ROWS(tblConsorcios[Produto]))+1),"")</f>
        <v/>
      </c>
      <c r="Q9389" s="20" t="str">
        <f t="shared" si="439"/>
        <v/>
      </c>
      <c r="R9389">
        <f t="shared" si="440"/>
        <v>0</v>
      </c>
    </row>
    <row r="9390" spans="10:18" x14ac:dyDescent="0.2">
      <c r="J9390">
        <f t="shared" si="438"/>
        <v>9388</v>
      </c>
      <c r="K9390" t="str" cm="1">
        <f t="array" ref="K9390">IFERROR(INDEX(tblClientes[Cliente],INT($J9390/ROWS(tblConsorcios[Produto]))+1),"")</f>
        <v/>
      </c>
      <c r="L9390" t="str" cm="1">
        <f t="array" ref="L9390">IFERROR(INDEX(tblConsorcios[Produto],MOD($J9390,ROWS(tblConsorcios[Produto]))+1),"")</f>
        <v>Imóvel IE600 – 220m</v>
      </c>
      <c r="M9390" s="20" cm="1">
        <f t="array" ref="M9390">IFERROR(INDEX(tblConsorcios[Valor da Carta (R$)],MOD($J9390,ROWS(tblConsorcios[Produto]))+1),"")</f>
        <v>600000</v>
      </c>
      <c r="N9390" s="2" cm="1">
        <f t="array" ref="N9390">IFERROR(INDEX(tblConsorcios[Prazo (meses)],MOD($J9390,ROWS(tblConsorcios[Produto]))+1),"")</f>
        <v>220</v>
      </c>
      <c r="O9390" s="20" cm="1">
        <f t="array" ref="O9390">IFERROR(INDEX(tblConsorcios[Parcela Mensal (R$)],MOD($J9390,ROWS(tblConsorcios[Produto]))+1),"")</f>
        <v>3485.45</v>
      </c>
      <c r="P9390" s="20" t="str" cm="1">
        <f t="array" ref="P9390">IFERROR(INDEX(tblClientes[Dividendo Mensal (R$)],INT($J9390/ROWS(tblConsorcios[Produto]))+1),"")</f>
        <v/>
      </c>
      <c r="Q9390" s="20" t="str">
        <f t="shared" si="439"/>
        <v/>
      </c>
      <c r="R9390">
        <f t="shared" si="440"/>
        <v>0</v>
      </c>
    </row>
    <row r="9391" spans="10:18" x14ac:dyDescent="0.2">
      <c r="J9391">
        <f t="shared" si="438"/>
        <v>9389</v>
      </c>
      <c r="K9391" t="str" cm="1">
        <f t="array" ref="K9391">IFERROR(INDEX(tblClientes[Cliente],INT($J9391/ROWS(tblConsorcios[Produto]))+1),"")</f>
        <v/>
      </c>
      <c r="L9391" t="str" cm="1">
        <f t="array" ref="L9391">IFERROR(INDEX(tblConsorcios[Produto],MOD($J9391,ROWS(tblConsorcios[Produto]))+1),"")</f>
        <v>Imóvel IE600 – 200m</v>
      </c>
      <c r="M9391" s="20" cm="1">
        <f t="array" ref="M9391">IFERROR(INDEX(tblConsorcios[Valor da Carta (R$)],MOD($J9391,ROWS(tblConsorcios[Produto]))+1),"")</f>
        <v>600000</v>
      </c>
      <c r="N9391" s="2" cm="1">
        <f t="array" ref="N9391">IFERROR(INDEX(tblConsorcios[Prazo (meses)],MOD($J9391,ROWS(tblConsorcios[Produto]))+1),"")</f>
        <v>200</v>
      </c>
      <c r="O9391" s="20" cm="1">
        <f t="array" ref="O9391">IFERROR(INDEX(tblConsorcios[Parcela Mensal (R$)],MOD($J9391,ROWS(tblConsorcios[Produto]))+1),"")</f>
        <v>3804</v>
      </c>
      <c r="P9391" s="20" t="str" cm="1">
        <f t="array" ref="P9391">IFERROR(INDEX(tblClientes[Dividendo Mensal (R$)],INT($J9391/ROWS(tblConsorcios[Produto]))+1),"")</f>
        <v/>
      </c>
      <c r="Q9391" s="20" t="str">
        <f t="shared" si="439"/>
        <v/>
      </c>
      <c r="R9391">
        <f t="shared" si="440"/>
        <v>0</v>
      </c>
    </row>
    <row r="9392" spans="10:18" x14ac:dyDescent="0.2">
      <c r="J9392">
        <f t="shared" si="438"/>
        <v>9390</v>
      </c>
      <c r="K9392" t="str" cm="1">
        <f t="array" ref="K9392">IFERROR(INDEX(tblClientes[Cliente],INT($J9392/ROWS(tblConsorcios[Produto]))+1),"")</f>
        <v/>
      </c>
      <c r="L9392" t="str" cm="1">
        <f t="array" ref="L9392">IFERROR(INDEX(tblConsorcios[Produto],MOD($J9392,ROWS(tblConsorcios[Produto]))+1),"")</f>
        <v>Imóvel IE580 – 240m</v>
      </c>
      <c r="M9392" s="20" cm="1">
        <f t="array" ref="M9392">IFERROR(INDEX(tblConsorcios[Valor da Carta (R$)],MOD($J9392,ROWS(tblConsorcios[Produto]))+1),"")</f>
        <v>580000</v>
      </c>
      <c r="N9392" s="2" cm="1">
        <f t="array" ref="N9392">IFERROR(INDEX(tblConsorcios[Prazo (meses)],MOD($J9392,ROWS(tblConsorcios[Produto]))+1),"")</f>
        <v>240</v>
      </c>
      <c r="O9392" s="20" cm="1">
        <f t="array" ref="O9392">IFERROR(INDEX(tblConsorcios[Parcela Mensal (R$)],MOD($J9392,ROWS(tblConsorcios[Produto]))+1),"")</f>
        <v>3112.67</v>
      </c>
      <c r="P9392" s="20" t="str" cm="1">
        <f t="array" ref="P9392">IFERROR(INDEX(tblClientes[Dividendo Mensal (R$)],INT($J9392/ROWS(tblConsorcios[Produto]))+1),"")</f>
        <v/>
      </c>
      <c r="Q9392" s="20" t="str">
        <f t="shared" si="439"/>
        <v/>
      </c>
      <c r="R9392">
        <f t="shared" si="440"/>
        <v>0</v>
      </c>
    </row>
    <row r="9393" spans="10:18" x14ac:dyDescent="0.2">
      <c r="J9393">
        <f t="shared" si="438"/>
        <v>9391</v>
      </c>
      <c r="K9393" t="str" cm="1">
        <f t="array" ref="K9393">IFERROR(INDEX(tblClientes[Cliente],INT($J9393/ROWS(tblConsorcios[Produto]))+1),"")</f>
        <v/>
      </c>
      <c r="L9393" t="str" cm="1">
        <f t="array" ref="L9393">IFERROR(INDEX(tblConsorcios[Produto],MOD($J9393,ROWS(tblConsorcios[Produto]))+1),"")</f>
        <v>Imóvel IE580 – 220m</v>
      </c>
      <c r="M9393" s="20" cm="1">
        <f t="array" ref="M9393">IFERROR(INDEX(tblConsorcios[Valor da Carta (R$)],MOD($J9393,ROWS(tblConsorcios[Produto]))+1),"")</f>
        <v>580000</v>
      </c>
      <c r="N9393" s="2" cm="1">
        <f t="array" ref="N9393">IFERROR(INDEX(tblConsorcios[Prazo (meses)],MOD($J9393,ROWS(tblConsorcios[Produto]))+1),"")</f>
        <v>220</v>
      </c>
      <c r="O9393" s="20" cm="1">
        <f t="array" ref="O9393">IFERROR(INDEX(tblConsorcios[Parcela Mensal (R$)],MOD($J9393,ROWS(tblConsorcios[Produto]))+1),"")</f>
        <v>3369.27</v>
      </c>
      <c r="P9393" s="20" t="str" cm="1">
        <f t="array" ref="P9393">IFERROR(INDEX(tblClientes[Dividendo Mensal (R$)],INT($J9393/ROWS(tblConsorcios[Produto]))+1),"")</f>
        <v/>
      </c>
      <c r="Q9393" s="20" t="str">
        <f t="shared" si="439"/>
        <v/>
      </c>
      <c r="R9393">
        <f t="shared" si="440"/>
        <v>0</v>
      </c>
    </row>
    <row r="9394" spans="10:18" x14ac:dyDescent="0.2">
      <c r="J9394">
        <f t="shared" si="438"/>
        <v>9392</v>
      </c>
      <c r="K9394" t="str" cm="1">
        <f t="array" ref="K9394">IFERROR(INDEX(tblClientes[Cliente],INT($J9394/ROWS(tblConsorcios[Produto]))+1),"")</f>
        <v/>
      </c>
      <c r="L9394" t="str" cm="1">
        <f t="array" ref="L9394">IFERROR(INDEX(tblConsorcios[Produto],MOD($J9394,ROWS(tblConsorcios[Produto]))+1),"")</f>
        <v>Imóvel IE580 – 200m</v>
      </c>
      <c r="M9394" s="20" cm="1">
        <f t="array" ref="M9394">IFERROR(INDEX(tblConsorcios[Valor da Carta (R$)],MOD($J9394,ROWS(tblConsorcios[Produto]))+1),"")</f>
        <v>580000</v>
      </c>
      <c r="N9394" s="2" cm="1">
        <f t="array" ref="N9394">IFERROR(INDEX(tblConsorcios[Prazo (meses)],MOD($J9394,ROWS(tblConsorcios[Produto]))+1),"")</f>
        <v>200</v>
      </c>
      <c r="O9394" s="20" cm="1">
        <f t="array" ref="O9394">IFERROR(INDEX(tblConsorcios[Parcela Mensal (R$)],MOD($J9394,ROWS(tblConsorcios[Produto]))+1),"")</f>
        <v>3677.2</v>
      </c>
      <c r="P9394" s="20" t="str" cm="1">
        <f t="array" ref="P9394">IFERROR(INDEX(tblClientes[Dividendo Mensal (R$)],INT($J9394/ROWS(tblConsorcios[Produto]))+1),"")</f>
        <v/>
      </c>
      <c r="Q9394" s="20" t="str">
        <f t="shared" si="439"/>
        <v/>
      </c>
      <c r="R9394">
        <f t="shared" si="440"/>
        <v>0</v>
      </c>
    </row>
    <row r="9395" spans="10:18" x14ac:dyDescent="0.2">
      <c r="J9395">
        <f t="shared" si="438"/>
        <v>9393</v>
      </c>
      <c r="K9395" t="str" cm="1">
        <f t="array" ref="K9395">IFERROR(INDEX(tblClientes[Cliente],INT($J9395/ROWS(tblConsorcios[Produto]))+1),"")</f>
        <v/>
      </c>
      <c r="L9395" t="str" cm="1">
        <f t="array" ref="L9395">IFERROR(INDEX(tblConsorcios[Produto],MOD($J9395,ROWS(tblConsorcios[Produto]))+1),"")</f>
        <v>Imóvel IE550 – 240m</v>
      </c>
      <c r="M9395" s="20" cm="1">
        <f t="array" ref="M9395">IFERROR(INDEX(tblConsorcios[Valor da Carta (R$)],MOD($J9395,ROWS(tblConsorcios[Produto]))+1),"")</f>
        <v>550000</v>
      </c>
      <c r="N9395" s="2" cm="1">
        <f t="array" ref="N9395">IFERROR(INDEX(tblConsorcios[Prazo (meses)],MOD($J9395,ROWS(tblConsorcios[Produto]))+1),"")</f>
        <v>240</v>
      </c>
      <c r="O9395" s="20" cm="1">
        <f t="array" ref="O9395">IFERROR(INDEX(tblConsorcios[Parcela Mensal (R$)],MOD($J9395,ROWS(tblConsorcios[Produto]))+1),"")</f>
        <v>2951.67</v>
      </c>
      <c r="P9395" s="20" t="str" cm="1">
        <f t="array" ref="P9395">IFERROR(INDEX(tblClientes[Dividendo Mensal (R$)],INT($J9395/ROWS(tblConsorcios[Produto]))+1),"")</f>
        <v/>
      </c>
      <c r="Q9395" s="20" t="str">
        <f t="shared" si="439"/>
        <v/>
      </c>
      <c r="R9395">
        <f t="shared" si="440"/>
        <v>0</v>
      </c>
    </row>
    <row r="9396" spans="10:18" x14ac:dyDescent="0.2">
      <c r="J9396">
        <f t="shared" si="438"/>
        <v>9394</v>
      </c>
      <c r="K9396" t="str" cm="1">
        <f t="array" ref="K9396">IFERROR(INDEX(tblClientes[Cliente],INT($J9396/ROWS(tblConsorcios[Produto]))+1),"")</f>
        <v/>
      </c>
      <c r="L9396" t="str" cm="1">
        <f t="array" ref="L9396">IFERROR(INDEX(tblConsorcios[Produto],MOD($J9396,ROWS(tblConsorcios[Produto]))+1),"")</f>
        <v>Imóvel IE550 – 220m</v>
      </c>
      <c r="M9396" s="20" cm="1">
        <f t="array" ref="M9396">IFERROR(INDEX(tblConsorcios[Valor da Carta (R$)],MOD($J9396,ROWS(tblConsorcios[Produto]))+1),"")</f>
        <v>550000</v>
      </c>
      <c r="N9396" s="2" cm="1">
        <f t="array" ref="N9396">IFERROR(INDEX(tblConsorcios[Prazo (meses)],MOD($J9396,ROWS(tblConsorcios[Produto]))+1),"")</f>
        <v>220</v>
      </c>
      <c r="O9396" s="20" cm="1">
        <f t="array" ref="O9396">IFERROR(INDEX(tblConsorcios[Parcela Mensal (R$)],MOD($J9396,ROWS(tblConsorcios[Produto]))+1),"")</f>
        <v>3195</v>
      </c>
      <c r="P9396" s="20" t="str" cm="1">
        <f t="array" ref="P9396">IFERROR(INDEX(tblClientes[Dividendo Mensal (R$)],INT($J9396/ROWS(tblConsorcios[Produto]))+1),"")</f>
        <v/>
      </c>
      <c r="Q9396" s="20" t="str">
        <f t="shared" si="439"/>
        <v/>
      </c>
      <c r="R9396">
        <f t="shared" si="440"/>
        <v>0</v>
      </c>
    </row>
    <row r="9397" spans="10:18" x14ac:dyDescent="0.2">
      <c r="J9397">
        <f t="shared" si="438"/>
        <v>9395</v>
      </c>
      <c r="K9397" t="str" cm="1">
        <f t="array" ref="K9397">IFERROR(INDEX(tblClientes[Cliente],INT($J9397/ROWS(tblConsorcios[Produto]))+1),"")</f>
        <v/>
      </c>
      <c r="L9397" t="str" cm="1">
        <f t="array" ref="L9397">IFERROR(INDEX(tblConsorcios[Produto],MOD($J9397,ROWS(tblConsorcios[Produto]))+1),"")</f>
        <v>Imóvel IE550 – 200m</v>
      </c>
      <c r="M9397" s="20" cm="1">
        <f t="array" ref="M9397">IFERROR(INDEX(tblConsorcios[Valor da Carta (R$)],MOD($J9397,ROWS(tblConsorcios[Produto]))+1),"")</f>
        <v>550000</v>
      </c>
      <c r="N9397" s="2" cm="1">
        <f t="array" ref="N9397">IFERROR(INDEX(tblConsorcios[Prazo (meses)],MOD($J9397,ROWS(tblConsorcios[Produto]))+1),"")</f>
        <v>200</v>
      </c>
      <c r="O9397" s="20" cm="1">
        <f t="array" ref="O9397">IFERROR(INDEX(tblConsorcios[Parcela Mensal (R$)],MOD($J9397,ROWS(tblConsorcios[Produto]))+1),"")</f>
        <v>3487</v>
      </c>
      <c r="P9397" s="20" t="str" cm="1">
        <f t="array" ref="P9397">IFERROR(INDEX(tblClientes[Dividendo Mensal (R$)],INT($J9397/ROWS(tblConsorcios[Produto]))+1),"")</f>
        <v/>
      </c>
      <c r="Q9397" s="20" t="str">
        <f t="shared" si="439"/>
        <v/>
      </c>
      <c r="R9397">
        <f t="shared" si="440"/>
        <v>0</v>
      </c>
    </row>
    <row r="9398" spans="10:18" x14ac:dyDescent="0.2">
      <c r="J9398">
        <f t="shared" si="438"/>
        <v>9396</v>
      </c>
      <c r="K9398" t="str" cm="1">
        <f t="array" ref="K9398">IFERROR(INDEX(tblClientes[Cliente],INT($J9398/ROWS(tblConsorcios[Produto]))+1),"")</f>
        <v/>
      </c>
      <c r="L9398" t="str" cm="1">
        <f t="array" ref="L9398">IFERROR(INDEX(tblConsorcios[Produto],MOD($J9398,ROWS(tblConsorcios[Produto]))+1),"")</f>
        <v>Imóvel IE530 – 240m</v>
      </c>
      <c r="M9398" s="20" cm="1">
        <f t="array" ref="M9398">IFERROR(INDEX(tblConsorcios[Valor da Carta (R$)],MOD($J9398,ROWS(tblConsorcios[Produto]))+1),"")</f>
        <v>530000</v>
      </c>
      <c r="N9398" s="2" cm="1">
        <f t="array" ref="N9398">IFERROR(INDEX(tblConsorcios[Prazo (meses)],MOD($J9398,ROWS(tblConsorcios[Produto]))+1),"")</f>
        <v>240</v>
      </c>
      <c r="O9398" s="20" cm="1">
        <f t="array" ref="O9398">IFERROR(INDEX(tblConsorcios[Parcela Mensal (R$)],MOD($J9398,ROWS(tblConsorcios[Produto]))+1),"")</f>
        <v>2844.33</v>
      </c>
      <c r="P9398" s="20" t="str" cm="1">
        <f t="array" ref="P9398">IFERROR(INDEX(tblClientes[Dividendo Mensal (R$)],INT($J9398/ROWS(tblConsorcios[Produto]))+1),"")</f>
        <v/>
      </c>
      <c r="Q9398" s="20" t="str">
        <f t="shared" si="439"/>
        <v/>
      </c>
      <c r="R9398">
        <f t="shared" si="440"/>
        <v>0</v>
      </c>
    </row>
    <row r="9399" spans="10:18" x14ac:dyDescent="0.2">
      <c r="J9399">
        <f t="shared" si="438"/>
        <v>9397</v>
      </c>
      <c r="K9399" t="str" cm="1">
        <f t="array" ref="K9399">IFERROR(INDEX(tblClientes[Cliente],INT($J9399/ROWS(tblConsorcios[Produto]))+1),"")</f>
        <v/>
      </c>
      <c r="L9399" t="str" cm="1">
        <f t="array" ref="L9399">IFERROR(INDEX(tblConsorcios[Produto],MOD($J9399,ROWS(tblConsorcios[Produto]))+1),"")</f>
        <v>Imóvel IE530 – 220m</v>
      </c>
      <c r="M9399" s="20" cm="1">
        <f t="array" ref="M9399">IFERROR(INDEX(tblConsorcios[Valor da Carta (R$)],MOD($J9399,ROWS(tblConsorcios[Produto]))+1),"")</f>
        <v>530000</v>
      </c>
      <c r="N9399" s="2" cm="1">
        <f t="array" ref="N9399">IFERROR(INDEX(tblConsorcios[Prazo (meses)],MOD($J9399,ROWS(tblConsorcios[Produto]))+1),"")</f>
        <v>220</v>
      </c>
      <c r="O9399" s="20" cm="1">
        <f t="array" ref="O9399">IFERROR(INDEX(tblConsorcios[Parcela Mensal (R$)],MOD($J9399,ROWS(tblConsorcios[Produto]))+1),"")</f>
        <v>3078.82</v>
      </c>
      <c r="P9399" s="20" t="str" cm="1">
        <f t="array" ref="P9399">IFERROR(INDEX(tblClientes[Dividendo Mensal (R$)],INT($J9399/ROWS(tblConsorcios[Produto]))+1),"")</f>
        <v/>
      </c>
      <c r="Q9399" s="20" t="str">
        <f t="shared" si="439"/>
        <v/>
      </c>
      <c r="R9399">
        <f t="shared" si="440"/>
        <v>0</v>
      </c>
    </row>
    <row r="9400" spans="10:18" x14ac:dyDescent="0.2">
      <c r="J9400">
        <f t="shared" si="438"/>
        <v>9398</v>
      </c>
      <c r="K9400" t="str" cm="1">
        <f t="array" ref="K9400">IFERROR(INDEX(tblClientes[Cliente],INT($J9400/ROWS(tblConsorcios[Produto]))+1),"")</f>
        <v/>
      </c>
      <c r="L9400" t="str" cm="1">
        <f t="array" ref="L9400">IFERROR(INDEX(tblConsorcios[Produto],MOD($J9400,ROWS(tblConsorcios[Produto]))+1),"")</f>
        <v>Imóvel IE530 – 200m</v>
      </c>
      <c r="M9400" s="20" cm="1">
        <f t="array" ref="M9400">IFERROR(INDEX(tblConsorcios[Valor da Carta (R$)],MOD($J9400,ROWS(tblConsorcios[Produto]))+1),"")</f>
        <v>530000</v>
      </c>
      <c r="N9400" s="2" cm="1">
        <f t="array" ref="N9400">IFERROR(INDEX(tblConsorcios[Prazo (meses)],MOD($J9400,ROWS(tblConsorcios[Produto]))+1),"")</f>
        <v>200</v>
      </c>
      <c r="O9400" s="20" cm="1">
        <f t="array" ref="O9400">IFERROR(INDEX(tblConsorcios[Parcela Mensal (R$)],MOD($J9400,ROWS(tblConsorcios[Produto]))+1),"")</f>
        <v>3360.2</v>
      </c>
      <c r="P9400" s="20" t="str" cm="1">
        <f t="array" ref="P9400">IFERROR(INDEX(tblClientes[Dividendo Mensal (R$)],INT($J9400/ROWS(tblConsorcios[Produto]))+1),"")</f>
        <v/>
      </c>
      <c r="Q9400" s="20" t="str">
        <f t="shared" si="439"/>
        <v/>
      </c>
      <c r="R9400">
        <f t="shared" si="440"/>
        <v>0</v>
      </c>
    </row>
    <row r="9401" spans="10:18" x14ac:dyDescent="0.2">
      <c r="J9401">
        <f t="shared" si="438"/>
        <v>9399</v>
      </c>
      <c r="K9401" t="str" cm="1">
        <f t="array" ref="K9401">IFERROR(INDEX(tblClientes[Cliente],INT($J9401/ROWS(tblConsorcios[Produto]))+1),"")</f>
        <v/>
      </c>
      <c r="L9401" t="str" cm="1">
        <f t="array" ref="L9401">IFERROR(INDEX(tblConsorcios[Produto],MOD($J9401,ROWS(tblConsorcios[Produto]))+1),"")</f>
        <v>Imóvel IE500 – 240m</v>
      </c>
      <c r="M9401" s="20" cm="1">
        <f t="array" ref="M9401">IFERROR(INDEX(tblConsorcios[Valor da Carta (R$)],MOD($J9401,ROWS(tblConsorcios[Produto]))+1),"")</f>
        <v>500000</v>
      </c>
      <c r="N9401" s="2" cm="1">
        <f t="array" ref="N9401">IFERROR(INDEX(tblConsorcios[Prazo (meses)],MOD($J9401,ROWS(tblConsorcios[Produto]))+1),"")</f>
        <v>240</v>
      </c>
      <c r="O9401" s="20" cm="1">
        <f t="array" ref="O9401">IFERROR(INDEX(tblConsorcios[Parcela Mensal (R$)],MOD($J9401,ROWS(tblConsorcios[Produto]))+1),"")</f>
        <v>2683.33</v>
      </c>
      <c r="P9401" s="20" t="str" cm="1">
        <f t="array" ref="P9401">IFERROR(INDEX(tblClientes[Dividendo Mensal (R$)],INT($J9401/ROWS(tblConsorcios[Produto]))+1),"")</f>
        <v/>
      </c>
      <c r="Q9401" s="20" t="str">
        <f t="shared" si="439"/>
        <v/>
      </c>
      <c r="R9401">
        <f t="shared" si="440"/>
        <v>0</v>
      </c>
    </row>
    <row r="9402" spans="10:18" x14ac:dyDescent="0.2">
      <c r="J9402">
        <f t="shared" si="438"/>
        <v>9400</v>
      </c>
      <c r="K9402" t="str" cm="1">
        <f t="array" ref="K9402">IFERROR(INDEX(tblClientes[Cliente],INT($J9402/ROWS(tblConsorcios[Produto]))+1),"")</f>
        <v/>
      </c>
      <c r="L9402" t="str" cm="1">
        <f t="array" ref="L9402">IFERROR(INDEX(tblConsorcios[Produto],MOD($J9402,ROWS(tblConsorcios[Produto]))+1),"")</f>
        <v>Imóvel IE500 – 220m</v>
      </c>
      <c r="M9402" s="20" cm="1">
        <f t="array" ref="M9402">IFERROR(INDEX(tblConsorcios[Valor da Carta (R$)],MOD($J9402,ROWS(tblConsorcios[Produto]))+1),"")</f>
        <v>500000</v>
      </c>
      <c r="N9402" s="2" cm="1">
        <f t="array" ref="N9402">IFERROR(INDEX(tblConsorcios[Prazo (meses)],MOD($J9402,ROWS(tblConsorcios[Produto]))+1),"")</f>
        <v>220</v>
      </c>
      <c r="O9402" s="20" cm="1">
        <f t="array" ref="O9402">IFERROR(INDEX(tblConsorcios[Parcela Mensal (R$)],MOD($J9402,ROWS(tblConsorcios[Produto]))+1),"")</f>
        <v>2904.55</v>
      </c>
      <c r="P9402" s="20" t="str" cm="1">
        <f t="array" ref="P9402">IFERROR(INDEX(tblClientes[Dividendo Mensal (R$)],INT($J9402/ROWS(tblConsorcios[Produto]))+1),"")</f>
        <v/>
      </c>
      <c r="Q9402" s="20" t="str">
        <f t="shared" si="439"/>
        <v/>
      </c>
      <c r="R9402">
        <f t="shared" si="440"/>
        <v>0</v>
      </c>
    </row>
    <row r="9403" spans="10:18" x14ac:dyDescent="0.2">
      <c r="J9403">
        <f t="shared" si="438"/>
        <v>9401</v>
      </c>
      <c r="K9403" t="str" cm="1">
        <f t="array" ref="K9403">IFERROR(INDEX(tblClientes[Cliente],INT($J9403/ROWS(tblConsorcios[Produto]))+1),"")</f>
        <v/>
      </c>
      <c r="L9403" t="str" cm="1">
        <f t="array" ref="L9403">IFERROR(INDEX(tblConsorcios[Produto],MOD($J9403,ROWS(tblConsorcios[Produto]))+1),"")</f>
        <v>Imóvel IE500 – 200m</v>
      </c>
      <c r="M9403" s="20" cm="1">
        <f t="array" ref="M9403">IFERROR(INDEX(tblConsorcios[Valor da Carta (R$)],MOD($J9403,ROWS(tblConsorcios[Produto]))+1),"")</f>
        <v>500000</v>
      </c>
      <c r="N9403" s="2" cm="1">
        <f t="array" ref="N9403">IFERROR(INDEX(tblConsorcios[Prazo (meses)],MOD($J9403,ROWS(tblConsorcios[Produto]))+1),"")</f>
        <v>200</v>
      </c>
      <c r="O9403" s="20" cm="1">
        <f t="array" ref="O9403">IFERROR(INDEX(tblConsorcios[Parcela Mensal (R$)],MOD($J9403,ROWS(tblConsorcios[Produto]))+1),"")</f>
        <v>3170</v>
      </c>
      <c r="P9403" s="20" t="str" cm="1">
        <f t="array" ref="P9403">IFERROR(INDEX(tblClientes[Dividendo Mensal (R$)],INT($J9403/ROWS(tblConsorcios[Produto]))+1),"")</f>
        <v/>
      </c>
      <c r="Q9403" s="20" t="str">
        <f t="shared" si="439"/>
        <v/>
      </c>
      <c r="R9403">
        <f t="shared" si="440"/>
        <v>0</v>
      </c>
    </row>
    <row r="9404" spans="10:18" x14ac:dyDescent="0.2">
      <c r="J9404">
        <f t="shared" si="438"/>
        <v>9402</v>
      </c>
      <c r="K9404" t="str" cm="1">
        <f t="array" ref="K9404">IFERROR(INDEX(tblClientes[Cliente],INT($J9404/ROWS(tblConsorcios[Produto]))+1),"")</f>
        <v/>
      </c>
      <c r="L9404" t="str" cm="1">
        <f t="array" ref="L9404">IFERROR(INDEX(tblConsorcios[Produto],MOD($J9404,ROWS(tblConsorcios[Produto]))+1),"")</f>
        <v>Imóvel IE480 – 240m</v>
      </c>
      <c r="M9404" s="20" cm="1">
        <f t="array" ref="M9404">IFERROR(INDEX(tblConsorcios[Valor da Carta (R$)],MOD($J9404,ROWS(tblConsorcios[Produto]))+1),"")</f>
        <v>480000</v>
      </c>
      <c r="N9404" s="2" cm="1">
        <f t="array" ref="N9404">IFERROR(INDEX(tblConsorcios[Prazo (meses)],MOD($J9404,ROWS(tblConsorcios[Produto]))+1),"")</f>
        <v>240</v>
      </c>
      <c r="O9404" s="20" cm="1">
        <f t="array" ref="O9404">IFERROR(INDEX(tblConsorcios[Parcela Mensal (R$)],MOD($J9404,ROWS(tblConsorcios[Produto]))+1),"")</f>
        <v>2576</v>
      </c>
      <c r="P9404" s="20" t="str" cm="1">
        <f t="array" ref="P9404">IFERROR(INDEX(tblClientes[Dividendo Mensal (R$)],INT($J9404/ROWS(tblConsorcios[Produto]))+1),"")</f>
        <v/>
      </c>
      <c r="Q9404" s="20" t="str">
        <f t="shared" si="439"/>
        <v/>
      </c>
      <c r="R9404">
        <f t="shared" si="440"/>
        <v>0</v>
      </c>
    </row>
    <row r="9405" spans="10:18" x14ac:dyDescent="0.2">
      <c r="J9405">
        <f t="shared" si="438"/>
        <v>9403</v>
      </c>
      <c r="K9405" t="str" cm="1">
        <f t="array" ref="K9405">IFERROR(INDEX(tblClientes[Cliente],INT($J9405/ROWS(tblConsorcios[Produto]))+1),"")</f>
        <v/>
      </c>
      <c r="L9405" t="str" cm="1">
        <f t="array" ref="L9405">IFERROR(INDEX(tblConsorcios[Produto],MOD($J9405,ROWS(tblConsorcios[Produto]))+1),"")</f>
        <v>Imóvel IE480 – 220m</v>
      </c>
      <c r="M9405" s="20" cm="1">
        <f t="array" ref="M9405">IFERROR(INDEX(tblConsorcios[Valor da Carta (R$)],MOD($J9405,ROWS(tblConsorcios[Produto]))+1),"")</f>
        <v>480000</v>
      </c>
      <c r="N9405" s="2" cm="1">
        <f t="array" ref="N9405">IFERROR(INDEX(tblConsorcios[Prazo (meses)],MOD($J9405,ROWS(tblConsorcios[Produto]))+1),"")</f>
        <v>220</v>
      </c>
      <c r="O9405" s="20" cm="1">
        <f t="array" ref="O9405">IFERROR(INDEX(tblConsorcios[Parcela Mensal (R$)],MOD($J9405,ROWS(tblConsorcios[Produto]))+1),"")</f>
        <v>2788.36</v>
      </c>
      <c r="P9405" s="20" t="str" cm="1">
        <f t="array" ref="P9405">IFERROR(INDEX(tblClientes[Dividendo Mensal (R$)],INT($J9405/ROWS(tblConsorcios[Produto]))+1),"")</f>
        <v/>
      </c>
      <c r="Q9405" s="20" t="str">
        <f t="shared" si="439"/>
        <v/>
      </c>
      <c r="R9405">
        <f t="shared" si="440"/>
        <v>0</v>
      </c>
    </row>
    <row r="9406" spans="10:18" x14ac:dyDescent="0.2">
      <c r="J9406">
        <f t="shared" si="438"/>
        <v>9404</v>
      </c>
      <c r="K9406" t="str" cm="1">
        <f t="array" ref="K9406">IFERROR(INDEX(tblClientes[Cliente],INT($J9406/ROWS(tblConsorcios[Produto]))+1),"")</f>
        <v/>
      </c>
      <c r="L9406" t="str" cm="1">
        <f t="array" ref="L9406">IFERROR(INDEX(tblConsorcios[Produto],MOD($J9406,ROWS(tblConsorcios[Produto]))+1),"")</f>
        <v>Imóvel IE480 – 200m</v>
      </c>
      <c r="M9406" s="20" cm="1">
        <f t="array" ref="M9406">IFERROR(INDEX(tblConsorcios[Valor da Carta (R$)],MOD($J9406,ROWS(tblConsorcios[Produto]))+1),"")</f>
        <v>480000</v>
      </c>
      <c r="N9406" s="2" cm="1">
        <f t="array" ref="N9406">IFERROR(INDEX(tblConsorcios[Prazo (meses)],MOD($J9406,ROWS(tblConsorcios[Produto]))+1),"")</f>
        <v>200</v>
      </c>
      <c r="O9406" s="20" cm="1">
        <f t="array" ref="O9406">IFERROR(INDEX(tblConsorcios[Parcela Mensal (R$)],MOD($J9406,ROWS(tblConsorcios[Produto]))+1),"")</f>
        <v>3043.2</v>
      </c>
      <c r="P9406" s="20" t="str" cm="1">
        <f t="array" ref="P9406">IFERROR(INDEX(tblClientes[Dividendo Mensal (R$)],INT($J9406/ROWS(tblConsorcios[Produto]))+1),"")</f>
        <v/>
      </c>
      <c r="Q9406" s="20" t="str">
        <f t="shared" si="439"/>
        <v/>
      </c>
      <c r="R9406">
        <f t="shared" si="440"/>
        <v>0</v>
      </c>
    </row>
    <row r="9407" spans="10:18" x14ac:dyDescent="0.2">
      <c r="J9407">
        <f t="shared" si="438"/>
        <v>9405</v>
      </c>
      <c r="K9407" t="str" cm="1">
        <f t="array" ref="K9407">IFERROR(INDEX(tblClientes[Cliente],INT($J9407/ROWS(tblConsorcios[Produto]))+1),"")</f>
        <v/>
      </c>
      <c r="L9407" t="str" cm="1">
        <f t="array" ref="L9407">IFERROR(INDEX(tblConsorcios[Produto],MOD($J9407,ROWS(tblConsorcios[Produto]))+1),"")</f>
        <v>Imóvel IE450 – 240m</v>
      </c>
      <c r="M9407" s="20" cm="1">
        <f t="array" ref="M9407">IFERROR(INDEX(tblConsorcios[Valor da Carta (R$)],MOD($J9407,ROWS(tblConsorcios[Produto]))+1),"")</f>
        <v>450000</v>
      </c>
      <c r="N9407" s="2" cm="1">
        <f t="array" ref="N9407">IFERROR(INDEX(tblConsorcios[Prazo (meses)],MOD($J9407,ROWS(tblConsorcios[Produto]))+1),"")</f>
        <v>240</v>
      </c>
      <c r="O9407" s="20" cm="1">
        <f t="array" ref="O9407">IFERROR(INDEX(tblConsorcios[Parcela Mensal (R$)],MOD($J9407,ROWS(tblConsorcios[Produto]))+1),"")</f>
        <v>2415</v>
      </c>
      <c r="P9407" s="20" t="str" cm="1">
        <f t="array" ref="P9407">IFERROR(INDEX(tblClientes[Dividendo Mensal (R$)],INT($J9407/ROWS(tblConsorcios[Produto]))+1),"")</f>
        <v/>
      </c>
      <c r="Q9407" s="20" t="str">
        <f t="shared" si="439"/>
        <v/>
      </c>
      <c r="R9407">
        <f t="shared" si="440"/>
        <v>0</v>
      </c>
    </row>
    <row r="9408" spans="10:18" x14ac:dyDescent="0.2">
      <c r="J9408">
        <f t="shared" si="438"/>
        <v>9406</v>
      </c>
      <c r="K9408" t="str" cm="1">
        <f t="array" ref="K9408">IFERROR(INDEX(tblClientes[Cliente],INT($J9408/ROWS(tblConsorcios[Produto]))+1),"")</f>
        <v/>
      </c>
      <c r="L9408" t="str" cm="1">
        <f t="array" ref="L9408">IFERROR(INDEX(tblConsorcios[Produto],MOD($J9408,ROWS(tblConsorcios[Produto]))+1),"")</f>
        <v>Imóvel IE450 – 220m</v>
      </c>
      <c r="M9408" s="20" cm="1">
        <f t="array" ref="M9408">IFERROR(INDEX(tblConsorcios[Valor da Carta (R$)],MOD($J9408,ROWS(tblConsorcios[Produto]))+1),"")</f>
        <v>450000</v>
      </c>
      <c r="N9408" s="2" cm="1">
        <f t="array" ref="N9408">IFERROR(INDEX(tblConsorcios[Prazo (meses)],MOD($J9408,ROWS(tblConsorcios[Produto]))+1),"")</f>
        <v>220</v>
      </c>
      <c r="O9408" s="20" cm="1">
        <f t="array" ref="O9408">IFERROR(INDEX(tblConsorcios[Parcela Mensal (R$)],MOD($J9408,ROWS(tblConsorcios[Produto]))+1),"")</f>
        <v>2614.09</v>
      </c>
      <c r="P9408" s="20" t="str" cm="1">
        <f t="array" ref="P9408">IFERROR(INDEX(tblClientes[Dividendo Mensal (R$)],INT($J9408/ROWS(tblConsorcios[Produto]))+1),"")</f>
        <v/>
      </c>
      <c r="Q9408" s="20" t="str">
        <f t="shared" si="439"/>
        <v/>
      </c>
      <c r="R9408">
        <f t="shared" si="440"/>
        <v>0</v>
      </c>
    </row>
    <row r="9409" spans="10:18" x14ac:dyDescent="0.2">
      <c r="J9409">
        <f t="shared" si="438"/>
        <v>9407</v>
      </c>
      <c r="K9409" t="str" cm="1">
        <f t="array" ref="K9409">IFERROR(INDEX(tblClientes[Cliente],INT($J9409/ROWS(tblConsorcios[Produto]))+1),"")</f>
        <v/>
      </c>
      <c r="L9409" t="str" cm="1">
        <f t="array" ref="L9409">IFERROR(INDEX(tblConsorcios[Produto],MOD($J9409,ROWS(tblConsorcios[Produto]))+1),"")</f>
        <v>Imóvel IE450 – 200m</v>
      </c>
      <c r="M9409" s="20" cm="1">
        <f t="array" ref="M9409">IFERROR(INDEX(tblConsorcios[Valor da Carta (R$)],MOD($J9409,ROWS(tblConsorcios[Produto]))+1),"")</f>
        <v>450000</v>
      </c>
      <c r="N9409" s="2" cm="1">
        <f t="array" ref="N9409">IFERROR(INDEX(tblConsorcios[Prazo (meses)],MOD($J9409,ROWS(tblConsorcios[Produto]))+1),"")</f>
        <v>200</v>
      </c>
      <c r="O9409" s="20" cm="1">
        <f t="array" ref="O9409">IFERROR(INDEX(tblConsorcios[Parcela Mensal (R$)],MOD($J9409,ROWS(tblConsorcios[Produto]))+1),"")</f>
        <v>2853</v>
      </c>
      <c r="P9409" s="20" t="str" cm="1">
        <f t="array" ref="P9409">IFERROR(INDEX(tblClientes[Dividendo Mensal (R$)],INT($J9409/ROWS(tblConsorcios[Produto]))+1),"")</f>
        <v/>
      </c>
      <c r="Q9409" s="20" t="str">
        <f t="shared" si="439"/>
        <v/>
      </c>
      <c r="R9409">
        <f t="shared" si="440"/>
        <v>0</v>
      </c>
    </row>
    <row r="9410" spans="10:18" x14ac:dyDescent="0.2">
      <c r="J9410">
        <f t="shared" si="438"/>
        <v>9408</v>
      </c>
      <c r="K9410" t="str" cm="1">
        <f t="array" ref="K9410">IFERROR(INDEX(tblClientes[Cliente],INT($J9410/ROWS(tblConsorcios[Produto]))+1),"")</f>
        <v/>
      </c>
      <c r="L9410" t="str" cm="1">
        <f t="array" ref="L9410">IFERROR(INDEX(tblConsorcios[Produto],MOD($J9410,ROWS(tblConsorcios[Produto]))+1),"")</f>
        <v>Imóvel IE430 – 240m</v>
      </c>
      <c r="M9410" s="20" cm="1">
        <f t="array" ref="M9410">IFERROR(INDEX(tblConsorcios[Valor da Carta (R$)],MOD($J9410,ROWS(tblConsorcios[Produto]))+1),"")</f>
        <v>430000</v>
      </c>
      <c r="N9410" s="2" cm="1">
        <f t="array" ref="N9410">IFERROR(INDEX(tblConsorcios[Prazo (meses)],MOD($J9410,ROWS(tblConsorcios[Produto]))+1),"")</f>
        <v>240</v>
      </c>
      <c r="O9410" s="20" cm="1">
        <f t="array" ref="O9410">IFERROR(INDEX(tblConsorcios[Parcela Mensal (R$)],MOD($J9410,ROWS(tblConsorcios[Produto]))+1),"")</f>
        <v>2307.67</v>
      </c>
      <c r="P9410" s="20" t="str" cm="1">
        <f t="array" ref="P9410">IFERROR(INDEX(tblClientes[Dividendo Mensal (R$)],INT($J9410/ROWS(tblConsorcios[Produto]))+1),"")</f>
        <v/>
      </c>
      <c r="Q9410" s="20" t="str">
        <f t="shared" si="439"/>
        <v/>
      </c>
      <c r="R9410">
        <f t="shared" si="440"/>
        <v>0</v>
      </c>
    </row>
    <row r="9411" spans="10:18" x14ac:dyDescent="0.2">
      <c r="J9411">
        <f t="shared" ref="J9411:J9451" si="441">ROW()-2</f>
        <v>9409</v>
      </c>
      <c r="K9411" t="str" cm="1">
        <f t="array" ref="K9411">IFERROR(INDEX(tblClientes[Cliente],INT($J9411/ROWS(tblConsorcios[Produto]))+1),"")</f>
        <v/>
      </c>
      <c r="L9411" t="str" cm="1">
        <f t="array" ref="L9411">IFERROR(INDEX(tblConsorcios[Produto],MOD($J9411,ROWS(tblConsorcios[Produto]))+1),"")</f>
        <v>Imóvel IE430 – 220m</v>
      </c>
      <c r="M9411" s="20" cm="1">
        <f t="array" ref="M9411">IFERROR(INDEX(tblConsorcios[Valor da Carta (R$)],MOD($J9411,ROWS(tblConsorcios[Produto]))+1),"")</f>
        <v>430000</v>
      </c>
      <c r="N9411" s="2" cm="1">
        <f t="array" ref="N9411">IFERROR(INDEX(tblConsorcios[Prazo (meses)],MOD($J9411,ROWS(tblConsorcios[Produto]))+1),"")</f>
        <v>220</v>
      </c>
      <c r="O9411" s="20" cm="1">
        <f t="array" ref="O9411">IFERROR(INDEX(tblConsorcios[Parcela Mensal (R$)],MOD($J9411,ROWS(tblConsorcios[Produto]))+1),"")</f>
        <v>2497.91</v>
      </c>
      <c r="P9411" s="20" t="str" cm="1">
        <f t="array" ref="P9411">IFERROR(INDEX(tblClientes[Dividendo Mensal (R$)],INT($J9411/ROWS(tblConsorcios[Produto]))+1),"")</f>
        <v/>
      </c>
      <c r="Q9411" s="20" t="str">
        <f t="shared" ref="Q9411:Q9451" si="442">IF(AND(ISNUMBER(O9411),ISNUMBER(P9411)),P9411-O9411,"")</f>
        <v/>
      </c>
      <c r="R9411">
        <f t="shared" ref="R9411:R9451" si="443">IF(AND(ISNUMBER(O9411),ISNUMBER(P9411),O9411&lt;=P9411),1,0)</f>
        <v>0</v>
      </c>
    </row>
    <row r="9412" spans="10:18" x14ac:dyDescent="0.2">
      <c r="J9412">
        <f t="shared" si="441"/>
        <v>9410</v>
      </c>
      <c r="K9412" t="str" cm="1">
        <f t="array" ref="K9412">IFERROR(INDEX(tblClientes[Cliente],INT($J9412/ROWS(tblConsorcios[Produto]))+1),"")</f>
        <v/>
      </c>
      <c r="L9412" t="str" cm="1">
        <f t="array" ref="L9412">IFERROR(INDEX(tblConsorcios[Produto],MOD($J9412,ROWS(tblConsorcios[Produto]))+1),"")</f>
        <v>Imóvel IE430 – 200m</v>
      </c>
      <c r="M9412" s="20" cm="1">
        <f t="array" ref="M9412">IFERROR(INDEX(tblConsorcios[Valor da Carta (R$)],MOD($J9412,ROWS(tblConsorcios[Produto]))+1),"")</f>
        <v>430000</v>
      </c>
      <c r="N9412" s="2" cm="1">
        <f t="array" ref="N9412">IFERROR(INDEX(tblConsorcios[Prazo (meses)],MOD($J9412,ROWS(tblConsorcios[Produto]))+1),"")</f>
        <v>200</v>
      </c>
      <c r="O9412" s="20" cm="1">
        <f t="array" ref="O9412">IFERROR(INDEX(tblConsorcios[Parcela Mensal (R$)],MOD($J9412,ROWS(tblConsorcios[Produto]))+1),"")</f>
        <v>2726.2</v>
      </c>
      <c r="P9412" s="20" t="str" cm="1">
        <f t="array" ref="P9412">IFERROR(INDEX(tblClientes[Dividendo Mensal (R$)],INT($J9412/ROWS(tblConsorcios[Produto]))+1),"")</f>
        <v/>
      </c>
      <c r="Q9412" s="20" t="str">
        <f t="shared" si="442"/>
        <v/>
      </c>
      <c r="R9412">
        <f t="shared" si="443"/>
        <v>0</v>
      </c>
    </row>
    <row r="9413" spans="10:18" x14ac:dyDescent="0.2">
      <c r="J9413">
        <f t="shared" si="441"/>
        <v>9411</v>
      </c>
      <c r="K9413" t="str" cm="1">
        <f t="array" ref="K9413">IFERROR(INDEX(tblClientes[Cliente],INT($J9413/ROWS(tblConsorcios[Produto]))+1),"")</f>
        <v/>
      </c>
      <c r="L9413" t="str" cm="1">
        <f t="array" ref="L9413">IFERROR(INDEX(tblConsorcios[Produto],MOD($J9413,ROWS(tblConsorcios[Produto]))+1),"")</f>
        <v>Imóvel IE400 – 240m</v>
      </c>
      <c r="M9413" s="20" cm="1">
        <f t="array" ref="M9413">IFERROR(INDEX(tblConsorcios[Valor da Carta (R$)],MOD($J9413,ROWS(tblConsorcios[Produto]))+1),"")</f>
        <v>400000</v>
      </c>
      <c r="N9413" s="2" cm="1">
        <f t="array" ref="N9413">IFERROR(INDEX(tblConsorcios[Prazo (meses)],MOD($J9413,ROWS(tblConsorcios[Produto]))+1),"")</f>
        <v>240</v>
      </c>
      <c r="O9413" s="20" cm="1">
        <f t="array" ref="O9413">IFERROR(INDEX(tblConsorcios[Parcela Mensal (R$)],MOD($J9413,ROWS(tblConsorcios[Produto]))+1),"")</f>
        <v>2146.67</v>
      </c>
      <c r="P9413" s="20" t="str" cm="1">
        <f t="array" ref="P9413">IFERROR(INDEX(tblClientes[Dividendo Mensal (R$)],INT($J9413/ROWS(tblConsorcios[Produto]))+1),"")</f>
        <v/>
      </c>
      <c r="Q9413" s="20" t="str">
        <f t="shared" si="442"/>
        <v/>
      </c>
      <c r="R9413">
        <f t="shared" si="443"/>
        <v>0</v>
      </c>
    </row>
    <row r="9414" spans="10:18" x14ac:dyDescent="0.2">
      <c r="J9414">
        <f t="shared" si="441"/>
        <v>9412</v>
      </c>
      <c r="K9414" t="str" cm="1">
        <f t="array" ref="K9414">IFERROR(INDEX(tblClientes[Cliente],INT($J9414/ROWS(tblConsorcios[Produto]))+1),"")</f>
        <v/>
      </c>
      <c r="L9414" t="str" cm="1">
        <f t="array" ref="L9414">IFERROR(INDEX(tblConsorcios[Produto],MOD($J9414,ROWS(tblConsorcios[Produto]))+1),"")</f>
        <v>Imóvel IE400 – 220m</v>
      </c>
      <c r="M9414" s="20" cm="1">
        <f t="array" ref="M9414">IFERROR(INDEX(tblConsorcios[Valor da Carta (R$)],MOD($J9414,ROWS(tblConsorcios[Produto]))+1),"")</f>
        <v>400000</v>
      </c>
      <c r="N9414" s="2" cm="1">
        <f t="array" ref="N9414">IFERROR(INDEX(tblConsorcios[Prazo (meses)],MOD($J9414,ROWS(tblConsorcios[Produto]))+1),"")</f>
        <v>220</v>
      </c>
      <c r="O9414" s="20" cm="1">
        <f t="array" ref="O9414">IFERROR(INDEX(tblConsorcios[Parcela Mensal (R$)],MOD($J9414,ROWS(tblConsorcios[Produto]))+1),"")</f>
        <v>2323.64</v>
      </c>
      <c r="P9414" s="20" t="str" cm="1">
        <f t="array" ref="P9414">IFERROR(INDEX(tblClientes[Dividendo Mensal (R$)],INT($J9414/ROWS(tblConsorcios[Produto]))+1),"")</f>
        <v/>
      </c>
      <c r="Q9414" s="20" t="str">
        <f t="shared" si="442"/>
        <v/>
      </c>
      <c r="R9414">
        <f t="shared" si="443"/>
        <v>0</v>
      </c>
    </row>
    <row r="9415" spans="10:18" x14ac:dyDescent="0.2">
      <c r="J9415">
        <f t="shared" si="441"/>
        <v>9413</v>
      </c>
      <c r="K9415" t="str" cm="1">
        <f t="array" ref="K9415">IFERROR(INDEX(tblClientes[Cliente],INT($J9415/ROWS(tblConsorcios[Produto]))+1),"")</f>
        <v/>
      </c>
      <c r="L9415" t="str" cm="1">
        <f t="array" ref="L9415">IFERROR(INDEX(tblConsorcios[Produto],MOD($J9415,ROWS(tblConsorcios[Produto]))+1),"")</f>
        <v>Imóvel IE400 – 200m</v>
      </c>
      <c r="M9415" s="20" cm="1">
        <f t="array" ref="M9415">IFERROR(INDEX(tblConsorcios[Valor da Carta (R$)],MOD($J9415,ROWS(tblConsorcios[Produto]))+1),"")</f>
        <v>400000</v>
      </c>
      <c r="N9415" s="2" cm="1">
        <f t="array" ref="N9415">IFERROR(INDEX(tblConsorcios[Prazo (meses)],MOD($J9415,ROWS(tblConsorcios[Produto]))+1),"")</f>
        <v>200</v>
      </c>
      <c r="O9415" s="20" cm="1">
        <f t="array" ref="O9415">IFERROR(INDEX(tblConsorcios[Parcela Mensal (R$)],MOD($J9415,ROWS(tblConsorcios[Produto]))+1),"")</f>
        <v>2536</v>
      </c>
      <c r="P9415" s="20" t="str" cm="1">
        <f t="array" ref="P9415">IFERROR(INDEX(tblClientes[Dividendo Mensal (R$)],INT($J9415/ROWS(tblConsorcios[Produto]))+1),"")</f>
        <v/>
      </c>
      <c r="Q9415" s="20" t="str">
        <f t="shared" si="442"/>
        <v/>
      </c>
      <c r="R9415">
        <f t="shared" si="443"/>
        <v>0</v>
      </c>
    </row>
    <row r="9416" spans="10:18" x14ac:dyDescent="0.2">
      <c r="J9416">
        <f t="shared" si="441"/>
        <v>9414</v>
      </c>
      <c r="K9416" t="str" cm="1">
        <f t="array" ref="K9416">IFERROR(INDEX(tblClientes[Cliente],INT($J9416/ROWS(tblConsorcios[Produto]))+1),"")</f>
        <v/>
      </c>
      <c r="L9416" t="str" cm="1">
        <f t="array" ref="L9416">IFERROR(INDEX(tblConsorcios[Produto],MOD($J9416,ROWS(tblConsorcios[Produto]))+1),"")</f>
        <v>Imóvel IE380 – 240m</v>
      </c>
      <c r="M9416" s="20" cm="1">
        <f t="array" ref="M9416">IFERROR(INDEX(tblConsorcios[Valor da Carta (R$)],MOD($J9416,ROWS(tblConsorcios[Produto]))+1),"")</f>
        <v>380000</v>
      </c>
      <c r="N9416" s="2" cm="1">
        <f t="array" ref="N9416">IFERROR(INDEX(tblConsorcios[Prazo (meses)],MOD($J9416,ROWS(tblConsorcios[Produto]))+1),"")</f>
        <v>240</v>
      </c>
      <c r="O9416" s="20" cm="1">
        <f t="array" ref="O9416">IFERROR(INDEX(tblConsorcios[Parcela Mensal (R$)],MOD($J9416,ROWS(tblConsorcios[Produto]))+1),"")</f>
        <v>2039.33</v>
      </c>
      <c r="P9416" s="20" t="str" cm="1">
        <f t="array" ref="P9416">IFERROR(INDEX(tblClientes[Dividendo Mensal (R$)],INT($J9416/ROWS(tblConsorcios[Produto]))+1),"")</f>
        <v/>
      </c>
      <c r="Q9416" s="20" t="str">
        <f t="shared" si="442"/>
        <v/>
      </c>
      <c r="R9416">
        <f t="shared" si="443"/>
        <v>0</v>
      </c>
    </row>
    <row r="9417" spans="10:18" x14ac:dyDescent="0.2">
      <c r="J9417">
        <f t="shared" si="441"/>
        <v>9415</v>
      </c>
      <c r="K9417" t="str" cm="1">
        <f t="array" ref="K9417">IFERROR(INDEX(tblClientes[Cliente],INT($J9417/ROWS(tblConsorcios[Produto]))+1),"")</f>
        <v/>
      </c>
      <c r="L9417" t="str" cm="1">
        <f t="array" ref="L9417">IFERROR(INDEX(tblConsorcios[Produto],MOD($J9417,ROWS(tblConsorcios[Produto]))+1),"")</f>
        <v>Imóvel IE380 – 220m</v>
      </c>
      <c r="M9417" s="20" cm="1">
        <f t="array" ref="M9417">IFERROR(INDEX(tblConsorcios[Valor da Carta (R$)],MOD($J9417,ROWS(tblConsorcios[Produto]))+1),"")</f>
        <v>380000</v>
      </c>
      <c r="N9417" s="2" cm="1">
        <f t="array" ref="N9417">IFERROR(INDEX(tblConsorcios[Prazo (meses)],MOD($J9417,ROWS(tblConsorcios[Produto]))+1),"")</f>
        <v>220</v>
      </c>
      <c r="O9417" s="20" cm="1">
        <f t="array" ref="O9417">IFERROR(INDEX(tblConsorcios[Parcela Mensal (R$)],MOD($J9417,ROWS(tblConsorcios[Produto]))+1),"")</f>
        <v>2207.4499999999998</v>
      </c>
      <c r="P9417" s="20" t="str" cm="1">
        <f t="array" ref="P9417">IFERROR(INDEX(tblClientes[Dividendo Mensal (R$)],INT($J9417/ROWS(tblConsorcios[Produto]))+1),"")</f>
        <v/>
      </c>
      <c r="Q9417" s="20" t="str">
        <f t="shared" si="442"/>
        <v/>
      </c>
      <c r="R9417">
        <f t="shared" si="443"/>
        <v>0</v>
      </c>
    </row>
    <row r="9418" spans="10:18" x14ac:dyDescent="0.2">
      <c r="J9418">
        <f t="shared" si="441"/>
        <v>9416</v>
      </c>
      <c r="K9418" t="str" cm="1">
        <f t="array" ref="K9418">IFERROR(INDEX(tblClientes[Cliente],INT($J9418/ROWS(tblConsorcios[Produto]))+1),"")</f>
        <v/>
      </c>
      <c r="L9418" t="str" cm="1">
        <f t="array" ref="L9418">IFERROR(INDEX(tblConsorcios[Produto],MOD($J9418,ROWS(tblConsorcios[Produto]))+1),"")</f>
        <v>Imóvel IE380 – 200m</v>
      </c>
      <c r="M9418" s="20" cm="1">
        <f t="array" ref="M9418">IFERROR(INDEX(tblConsorcios[Valor da Carta (R$)],MOD($J9418,ROWS(tblConsorcios[Produto]))+1),"")</f>
        <v>380000</v>
      </c>
      <c r="N9418" s="2" cm="1">
        <f t="array" ref="N9418">IFERROR(INDEX(tblConsorcios[Prazo (meses)],MOD($J9418,ROWS(tblConsorcios[Produto]))+1),"")</f>
        <v>200</v>
      </c>
      <c r="O9418" s="20" cm="1">
        <f t="array" ref="O9418">IFERROR(INDEX(tblConsorcios[Parcela Mensal (R$)],MOD($J9418,ROWS(tblConsorcios[Produto]))+1),"")</f>
        <v>2409.1999999999998</v>
      </c>
      <c r="P9418" s="20" t="str" cm="1">
        <f t="array" ref="P9418">IFERROR(INDEX(tblClientes[Dividendo Mensal (R$)],INT($J9418/ROWS(tblConsorcios[Produto]))+1),"")</f>
        <v/>
      </c>
      <c r="Q9418" s="20" t="str">
        <f t="shared" si="442"/>
        <v/>
      </c>
      <c r="R9418">
        <f t="shared" si="443"/>
        <v>0</v>
      </c>
    </row>
    <row r="9419" spans="10:18" x14ac:dyDescent="0.2">
      <c r="J9419">
        <f t="shared" si="441"/>
        <v>9417</v>
      </c>
      <c r="K9419" t="str" cm="1">
        <f t="array" ref="K9419">IFERROR(INDEX(tblClientes[Cliente],INT($J9419/ROWS(tblConsorcios[Produto]))+1),"")</f>
        <v/>
      </c>
      <c r="L9419" t="str" cm="1">
        <f t="array" ref="L9419">IFERROR(INDEX(tblConsorcios[Produto],MOD($J9419,ROWS(tblConsorcios[Produto]))+1),"")</f>
        <v>Imóvel IE350 – 240m</v>
      </c>
      <c r="M9419" s="20" cm="1">
        <f t="array" ref="M9419">IFERROR(INDEX(tblConsorcios[Valor da Carta (R$)],MOD($J9419,ROWS(tblConsorcios[Produto]))+1),"")</f>
        <v>350000</v>
      </c>
      <c r="N9419" s="2" cm="1">
        <f t="array" ref="N9419">IFERROR(INDEX(tblConsorcios[Prazo (meses)],MOD($J9419,ROWS(tblConsorcios[Produto]))+1),"")</f>
        <v>240</v>
      </c>
      <c r="O9419" s="20" cm="1">
        <f t="array" ref="O9419">IFERROR(INDEX(tblConsorcios[Parcela Mensal (R$)],MOD($J9419,ROWS(tblConsorcios[Produto]))+1),"")</f>
        <v>1878.33</v>
      </c>
      <c r="P9419" s="20" t="str" cm="1">
        <f t="array" ref="P9419">IFERROR(INDEX(tblClientes[Dividendo Mensal (R$)],INT($J9419/ROWS(tblConsorcios[Produto]))+1),"")</f>
        <v/>
      </c>
      <c r="Q9419" s="20" t="str">
        <f t="shared" si="442"/>
        <v/>
      </c>
      <c r="R9419">
        <f t="shared" si="443"/>
        <v>0</v>
      </c>
    </row>
    <row r="9420" spans="10:18" x14ac:dyDescent="0.2">
      <c r="J9420">
        <f t="shared" si="441"/>
        <v>9418</v>
      </c>
      <c r="K9420" t="str" cm="1">
        <f t="array" ref="K9420">IFERROR(INDEX(tblClientes[Cliente],INT($J9420/ROWS(tblConsorcios[Produto]))+1),"")</f>
        <v/>
      </c>
      <c r="L9420" t="str" cm="1">
        <f t="array" ref="L9420">IFERROR(INDEX(tblConsorcios[Produto],MOD($J9420,ROWS(tblConsorcios[Produto]))+1),"")</f>
        <v>Imóvel IE350 – 220m</v>
      </c>
      <c r="M9420" s="20" cm="1">
        <f t="array" ref="M9420">IFERROR(INDEX(tblConsorcios[Valor da Carta (R$)],MOD($J9420,ROWS(tblConsorcios[Produto]))+1),"")</f>
        <v>350000</v>
      </c>
      <c r="N9420" s="2" cm="1">
        <f t="array" ref="N9420">IFERROR(INDEX(tblConsorcios[Prazo (meses)],MOD($J9420,ROWS(tblConsorcios[Produto]))+1),"")</f>
        <v>220</v>
      </c>
      <c r="O9420" s="20" cm="1">
        <f t="array" ref="O9420">IFERROR(INDEX(tblConsorcios[Parcela Mensal (R$)],MOD($J9420,ROWS(tblConsorcios[Produto]))+1),"")</f>
        <v>2033.18</v>
      </c>
      <c r="P9420" s="20" t="str" cm="1">
        <f t="array" ref="P9420">IFERROR(INDEX(tblClientes[Dividendo Mensal (R$)],INT($J9420/ROWS(tblConsorcios[Produto]))+1),"")</f>
        <v/>
      </c>
      <c r="Q9420" s="20" t="str">
        <f t="shared" si="442"/>
        <v/>
      </c>
      <c r="R9420">
        <f t="shared" si="443"/>
        <v>0</v>
      </c>
    </row>
    <row r="9421" spans="10:18" x14ac:dyDescent="0.2">
      <c r="J9421">
        <f t="shared" si="441"/>
        <v>9419</v>
      </c>
      <c r="K9421" t="str" cm="1">
        <f t="array" ref="K9421">IFERROR(INDEX(tblClientes[Cliente],INT($J9421/ROWS(tblConsorcios[Produto]))+1),"")</f>
        <v/>
      </c>
      <c r="L9421" t="str" cm="1">
        <f t="array" ref="L9421">IFERROR(INDEX(tblConsorcios[Produto],MOD($J9421,ROWS(tblConsorcios[Produto]))+1),"")</f>
        <v>Imóvel IE350 – 200m</v>
      </c>
      <c r="M9421" s="20" cm="1">
        <f t="array" ref="M9421">IFERROR(INDEX(tblConsorcios[Valor da Carta (R$)],MOD($J9421,ROWS(tblConsorcios[Produto]))+1),"")</f>
        <v>350000</v>
      </c>
      <c r="N9421" s="2" cm="1">
        <f t="array" ref="N9421">IFERROR(INDEX(tblConsorcios[Prazo (meses)],MOD($J9421,ROWS(tblConsorcios[Produto]))+1),"")</f>
        <v>200</v>
      </c>
      <c r="O9421" s="20" cm="1">
        <f t="array" ref="O9421">IFERROR(INDEX(tblConsorcios[Parcela Mensal (R$)],MOD($J9421,ROWS(tblConsorcios[Produto]))+1),"")</f>
        <v>2219</v>
      </c>
      <c r="P9421" s="20" t="str" cm="1">
        <f t="array" ref="P9421">IFERROR(INDEX(tblClientes[Dividendo Mensal (R$)],INT($J9421/ROWS(tblConsorcios[Produto]))+1),"")</f>
        <v/>
      </c>
      <c r="Q9421" s="20" t="str">
        <f t="shared" si="442"/>
        <v/>
      </c>
      <c r="R9421">
        <f t="shared" si="443"/>
        <v>0</v>
      </c>
    </row>
    <row r="9422" spans="10:18" x14ac:dyDescent="0.2">
      <c r="J9422">
        <f t="shared" si="441"/>
        <v>9420</v>
      </c>
      <c r="K9422" t="str" cm="1">
        <f t="array" ref="K9422">IFERROR(INDEX(tblClientes[Cliente],INT($J9422/ROWS(tblConsorcios[Produto]))+1),"")</f>
        <v/>
      </c>
      <c r="L9422" t="str" cm="1">
        <f t="array" ref="L9422">IFERROR(INDEX(tblConsorcios[Produto],MOD($J9422,ROWS(tblConsorcios[Produto]))+1),"")</f>
        <v>Imóvel IE330 – 240m</v>
      </c>
      <c r="M9422" s="20" cm="1">
        <f t="array" ref="M9422">IFERROR(INDEX(tblConsorcios[Valor da Carta (R$)],MOD($J9422,ROWS(tblConsorcios[Produto]))+1),"")</f>
        <v>330000</v>
      </c>
      <c r="N9422" s="2" cm="1">
        <f t="array" ref="N9422">IFERROR(INDEX(tblConsorcios[Prazo (meses)],MOD($J9422,ROWS(tblConsorcios[Produto]))+1),"")</f>
        <v>240</v>
      </c>
      <c r="O9422" s="20" cm="1">
        <f t="array" ref="O9422">IFERROR(INDEX(tblConsorcios[Parcela Mensal (R$)],MOD($J9422,ROWS(tblConsorcios[Produto]))+1),"")</f>
        <v>1771</v>
      </c>
      <c r="P9422" s="20" t="str" cm="1">
        <f t="array" ref="P9422">IFERROR(INDEX(tblClientes[Dividendo Mensal (R$)],INT($J9422/ROWS(tblConsorcios[Produto]))+1),"")</f>
        <v/>
      </c>
      <c r="Q9422" s="20" t="str">
        <f t="shared" si="442"/>
        <v/>
      </c>
      <c r="R9422">
        <f t="shared" si="443"/>
        <v>0</v>
      </c>
    </row>
    <row r="9423" spans="10:18" x14ac:dyDescent="0.2">
      <c r="J9423">
        <f t="shared" si="441"/>
        <v>9421</v>
      </c>
      <c r="K9423" t="str" cm="1">
        <f t="array" ref="K9423">IFERROR(INDEX(tblClientes[Cliente],INT($J9423/ROWS(tblConsorcios[Produto]))+1),"")</f>
        <v/>
      </c>
      <c r="L9423" t="str" cm="1">
        <f t="array" ref="L9423">IFERROR(INDEX(tblConsorcios[Produto],MOD($J9423,ROWS(tblConsorcios[Produto]))+1),"")</f>
        <v>Imóvel IE330 – 220m</v>
      </c>
      <c r="M9423" s="20" cm="1">
        <f t="array" ref="M9423">IFERROR(INDEX(tblConsorcios[Valor da Carta (R$)],MOD($J9423,ROWS(tblConsorcios[Produto]))+1),"")</f>
        <v>330000</v>
      </c>
      <c r="N9423" s="2" cm="1">
        <f t="array" ref="N9423">IFERROR(INDEX(tblConsorcios[Prazo (meses)],MOD($J9423,ROWS(tblConsorcios[Produto]))+1),"")</f>
        <v>220</v>
      </c>
      <c r="O9423" s="20" cm="1">
        <f t="array" ref="O9423">IFERROR(INDEX(tblConsorcios[Parcela Mensal (R$)],MOD($J9423,ROWS(tblConsorcios[Produto]))+1),"")</f>
        <v>1917</v>
      </c>
      <c r="P9423" s="20" t="str" cm="1">
        <f t="array" ref="P9423">IFERROR(INDEX(tblClientes[Dividendo Mensal (R$)],INT($J9423/ROWS(tblConsorcios[Produto]))+1),"")</f>
        <v/>
      </c>
      <c r="Q9423" s="20" t="str">
        <f t="shared" si="442"/>
        <v/>
      </c>
      <c r="R9423">
        <f t="shared" si="443"/>
        <v>0</v>
      </c>
    </row>
    <row r="9424" spans="10:18" x14ac:dyDescent="0.2">
      <c r="J9424">
        <f t="shared" si="441"/>
        <v>9422</v>
      </c>
      <c r="K9424" t="str" cm="1">
        <f t="array" ref="K9424">IFERROR(INDEX(tblClientes[Cliente],INT($J9424/ROWS(tblConsorcios[Produto]))+1),"")</f>
        <v/>
      </c>
      <c r="L9424" t="str" cm="1">
        <f t="array" ref="L9424">IFERROR(INDEX(tblConsorcios[Produto],MOD($J9424,ROWS(tblConsorcios[Produto]))+1),"")</f>
        <v>Imóvel IE330 – 200m</v>
      </c>
      <c r="M9424" s="20" cm="1">
        <f t="array" ref="M9424">IFERROR(INDEX(tblConsorcios[Valor da Carta (R$)],MOD($J9424,ROWS(tblConsorcios[Produto]))+1),"")</f>
        <v>330000</v>
      </c>
      <c r="N9424" s="2" cm="1">
        <f t="array" ref="N9424">IFERROR(INDEX(tblConsorcios[Prazo (meses)],MOD($J9424,ROWS(tblConsorcios[Produto]))+1),"")</f>
        <v>200</v>
      </c>
      <c r="O9424" s="20" cm="1">
        <f t="array" ref="O9424">IFERROR(INDEX(tblConsorcios[Parcela Mensal (R$)],MOD($J9424,ROWS(tblConsorcios[Produto]))+1),"")</f>
        <v>2092.1999999999998</v>
      </c>
      <c r="P9424" s="20" t="str" cm="1">
        <f t="array" ref="P9424">IFERROR(INDEX(tblClientes[Dividendo Mensal (R$)],INT($J9424/ROWS(tblConsorcios[Produto]))+1),"")</f>
        <v/>
      </c>
      <c r="Q9424" s="20" t="str">
        <f t="shared" si="442"/>
        <v/>
      </c>
      <c r="R9424">
        <f t="shared" si="443"/>
        <v>0</v>
      </c>
    </row>
    <row r="9425" spans="10:18" x14ac:dyDescent="0.2">
      <c r="J9425">
        <f t="shared" si="441"/>
        <v>9423</v>
      </c>
      <c r="K9425" t="str" cm="1">
        <f t="array" ref="K9425">IFERROR(INDEX(tblClientes[Cliente],INT($J9425/ROWS(tblConsorcios[Produto]))+1),"")</f>
        <v/>
      </c>
      <c r="L9425" t="str" cm="1">
        <f t="array" ref="L9425">IFERROR(INDEX(tblConsorcios[Produto],MOD($J9425,ROWS(tblConsorcios[Produto]))+1),"")</f>
        <v>Imóvel IE300 – 240m</v>
      </c>
      <c r="M9425" s="20" cm="1">
        <f t="array" ref="M9425">IFERROR(INDEX(tblConsorcios[Valor da Carta (R$)],MOD($J9425,ROWS(tblConsorcios[Produto]))+1),"")</f>
        <v>300000</v>
      </c>
      <c r="N9425" s="2" cm="1">
        <f t="array" ref="N9425">IFERROR(INDEX(tblConsorcios[Prazo (meses)],MOD($J9425,ROWS(tblConsorcios[Produto]))+1),"")</f>
        <v>240</v>
      </c>
      <c r="O9425" s="20" cm="1">
        <f t="array" ref="O9425">IFERROR(INDEX(tblConsorcios[Parcela Mensal (R$)],MOD($J9425,ROWS(tblConsorcios[Produto]))+1),"")</f>
        <v>1610</v>
      </c>
      <c r="P9425" s="20" t="str" cm="1">
        <f t="array" ref="P9425">IFERROR(INDEX(tblClientes[Dividendo Mensal (R$)],INT($J9425/ROWS(tblConsorcios[Produto]))+1),"")</f>
        <v/>
      </c>
      <c r="Q9425" s="20" t="str">
        <f t="shared" si="442"/>
        <v/>
      </c>
      <c r="R9425">
        <f t="shared" si="443"/>
        <v>0</v>
      </c>
    </row>
    <row r="9426" spans="10:18" x14ac:dyDescent="0.2">
      <c r="J9426">
        <f t="shared" si="441"/>
        <v>9424</v>
      </c>
      <c r="K9426" t="str" cm="1">
        <f t="array" ref="K9426">IFERROR(INDEX(tblClientes[Cliente],INT($J9426/ROWS(tblConsorcios[Produto]))+1),"")</f>
        <v/>
      </c>
      <c r="L9426" t="str" cm="1">
        <f t="array" ref="L9426">IFERROR(INDEX(tblConsorcios[Produto],MOD($J9426,ROWS(tblConsorcios[Produto]))+1),"")</f>
        <v>Imóvel IE300 – 220m</v>
      </c>
      <c r="M9426" s="20" cm="1">
        <f t="array" ref="M9426">IFERROR(INDEX(tblConsorcios[Valor da Carta (R$)],MOD($J9426,ROWS(tblConsorcios[Produto]))+1),"")</f>
        <v>300000</v>
      </c>
      <c r="N9426" s="2" cm="1">
        <f t="array" ref="N9426">IFERROR(INDEX(tblConsorcios[Prazo (meses)],MOD($J9426,ROWS(tblConsorcios[Produto]))+1),"")</f>
        <v>220</v>
      </c>
      <c r="O9426" s="20" cm="1">
        <f t="array" ref="O9426">IFERROR(INDEX(tblConsorcios[Parcela Mensal (R$)],MOD($J9426,ROWS(tblConsorcios[Produto]))+1),"")</f>
        <v>1742.73</v>
      </c>
      <c r="P9426" s="20" t="str" cm="1">
        <f t="array" ref="P9426">IFERROR(INDEX(tblClientes[Dividendo Mensal (R$)],INT($J9426/ROWS(tblConsorcios[Produto]))+1),"")</f>
        <v/>
      </c>
      <c r="Q9426" s="20" t="str">
        <f t="shared" si="442"/>
        <v/>
      </c>
      <c r="R9426">
        <f t="shared" si="443"/>
        <v>0</v>
      </c>
    </row>
    <row r="9427" spans="10:18" x14ac:dyDescent="0.2">
      <c r="J9427">
        <f t="shared" si="441"/>
        <v>9425</v>
      </c>
      <c r="K9427" t="str" cm="1">
        <f t="array" ref="K9427">IFERROR(INDEX(tblClientes[Cliente],INT($J9427/ROWS(tblConsorcios[Produto]))+1),"")</f>
        <v/>
      </c>
      <c r="L9427" t="str" cm="1">
        <f t="array" ref="L9427">IFERROR(INDEX(tblConsorcios[Produto],MOD($J9427,ROWS(tblConsorcios[Produto]))+1),"")</f>
        <v>Imóvel IE300 – 200m</v>
      </c>
      <c r="M9427" s="20" cm="1">
        <f t="array" ref="M9427">IFERROR(INDEX(tblConsorcios[Valor da Carta (R$)],MOD($J9427,ROWS(tblConsorcios[Produto]))+1),"")</f>
        <v>300000</v>
      </c>
      <c r="N9427" s="2" cm="1">
        <f t="array" ref="N9427">IFERROR(INDEX(tblConsorcios[Prazo (meses)],MOD($J9427,ROWS(tblConsorcios[Produto]))+1),"")</f>
        <v>200</v>
      </c>
      <c r="O9427" s="20" cm="1">
        <f t="array" ref="O9427">IFERROR(INDEX(tblConsorcios[Parcela Mensal (R$)],MOD($J9427,ROWS(tblConsorcios[Produto]))+1),"")</f>
        <v>1902</v>
      </c>
      <c r="P9427" s="20" t="str" cm="1">
        <f t="array" ref="P9427">IFERROR(INDEX(tblClientes[Dividendo Mensal (R$)],INT($J9427/ROWS(tblConsorcios[Produto]))+1),"")</f>
        <v/>
      </c>
      <c r="Q9427" s="20" t="str">
        <f t="shared" si="442"/>
        <v/>
      </c>
      <c r="R9427">
        <f t="shared" si="443"/>
        <v>0</v>
      </c>
    </row>
    <row r="9428" spans="10:18" x14ac:dyDescent="0.2">
      <c r="J9428">
        <f t="shared" si="441"/>
        <v>9426</v>
      </c>
      <c r="K9428" t="str" cm="1">
        <f t="array" ref="K9428">IFERROR(INDEX(tblClientes[Cliente],INT($J9428/ROWS(tblConsorcios[Produto]))+1),"")</f>
        <v/>
      </c>
      <c r="L9428" t="str" cm="1">
        <f t="array" ref="L9428">IFERROR(INDEX(tblConsorcios[Produto],MOD($J9428,ROWS(tblConsorcios[Produto]))+1),"")</f>
        <v>Imóvel IE240 – 240m</v>
      </c>
      <c r="M9428" s="20" cm="1">
        <f t="array" ref="M9428">IFERROR(INDEX(tblConsorcios[Valor da Carta (R$)],MOD($J9428,ROWS(tblConsorcios[Produto]))+1),"")</f>
        <v>240000</v>
      </c>
      <c r="N9428" s="2" cm="1">
        <f t="array" ref="N9428">IFERROR(INDEX(tblConsorcios[Prazo (meses)],MOD($J9428,ROWS(tblConsorcios[Produto]))+1),"")</f>
        <v>240</v>
      </c>
      <c r="O9428" s="20" cm="1">
        <f t="array" ref="O9428">IFERROR(INDEX(tblConsorcios[Parcela Mensal (R$)],MOD($J9428,ROWS(tblConsorcios[Produto]))+1),"")</f>
        <v>1288</v>
      </c>
      <c r="P9428" s="20" t="str" cm="1">
        <f t="array" ref="P9428">IFERROR(INDEX(tblClientes[Dividendo Mensal (R$)],INT($J9428/ROWS(tblConsorcios[Produto]))+1),"")</f>
        <v/>
      </c>
      <c r="Q9428" s="20" t="str">
        <f t="shared" si="442"/>
        <v/>
      </c>
      <c r="R9428">
        <f t="shared" si="443"/>
        <v>0</v>
      </c>
    </row>
    <row r="9429" spans="10:18" x14ac:dyDescent="0.2">
      <c r="J9429">
        <f t="shared" si="441"/>
        <v>9427</v>
      </c>
      <c r="K9429" t="str" cm="1">
        <f t="array" ref="K9429">IFERROR(INDEX(tblClientes[Cliente],INT($J9429/ROWS(tblConsorcios[Produto]))+1),"")</f>
        <v/>
      </c>
      <c r="L9429" t="str" cm="1">
        <f t="array" ref="L9429">IFERROR(INDEX(tblConsorcios[Produto],MOD($J9429,ROWS(tblConsorcios[Produto]))+1),"")</f>
        <v>Imóvel IE240 – 220m</v>
      </c>
      <c r="M9429" s="20" cm="1">
        <f t="array" ref="M9429">IFERROR(INDEX(tblConsorcios[Valor da Carta (R$)],MOD($J9429,ROWS(tblConsorcios[Produto]))+1),"")</f>
        <v>240000</v>
      </c>
      <c r="N9429" s="2" cm="1">
        <f t="array" ref="N9429">IFERROR(INDEX(tblConsorcios[Prazo (meses)],MOD($J9429,ROWS(tblConsorcios[Produto]))+1),"")</f>
        <v>220</v>
      </c>
      <c r="O9429" s="20" cm="1">
        <f t="array" ref="O9429">IFERROR(INDEX(tblConsorcios[Parcela Mensal (R$)],MOD($J9429,ROWS(tblConsorcios[Produto]))+1),"")</f>
        <v>1394.18</v>
      </c>
      <c r="P9429" s="20" t="str" cm="1">
        <f t="array" ref="P9429">IFERROR(INDEX(tblClientes[Dividendo Mensal (R$)],INT($J9429/ROWS(tblConsorcios[Produto]))+1),"")</f>
        <v/>
      </c>
      <c r="Q9429" s="20" t="str">
        <f t="shared" si="442"/>
        <v/>
      </c>
      <c r="R9429">
        <f t="shared" si="443"/>
        <v>0</v>
      </c>
    </row>
    <row r="9430" spans="10:18" x14ac:dyDescent="0.2">
      <c r="J9430">
        <f t="shared" si="441"/>
        <v>9428</v>
      </c>
      <c r="K9430" t="str" cm="1">
        <f t="array" ref="K9430">IFERROR(INDEX(tblClientes[Cliente],INT($J9430/ROWS(tblConsorcios[Produto]))+1),"")</f>
        <v/>
      </c>
      <c r="L9430" t="str" cm="1">
        <f t="array" ref="L9430">IFERROR(INDEX(tblConsorcios[Produto],MOD($J9430,ROWS(tblConsorcios[Produto]))+1),"")</f>
        <v>Imóvel IE240 – 200m</v>
      </c>
      <c r="M9430" s="20" cm="1">
        <f t="array" ref="M9430">IFERROR(INDEX(tblConsorcios[Valor da Carta (R$)],MOD($J9430,ROWS(tblConsorcios[Produto]))+1),"")</f>
        <v>240000</v>
      </c>
      <c r="N9430" s="2" cm="1">
        <f t="array" ref="N9430">IFERROR(INDEX(tblConsorcios[Prazo (meses)],MOD($J9430,ROWS(tblConsorcios[Produto]))+1),"")</f>
        <v>200</v>
      </c>
      <c r="O9430" s="20" cm="1">
        <f t="array" ref="O9430">IFERROR(INDEX(tblConsorcios[Parcela Mensal (R$)],MOD($J9430,ROWS(tblConsorcios[Produto]))+1),"")</f>
        <v>1521.6</v>
      </c>
      <c r="P9430" s="20" t="str" cm="1">
        <f t="array" ref="P9430">IFERROR(INDEX(tblClientes[Dividendo Mensal (R$)],INT($J9430/ROWS(tblConsorcios[Produto]))+1),"")</f>
        <v/>
      </c>
      <c r="Q9430" s="20" t="str">
        <f t="shared" si="442"/>
        <v/>
      </c>
      <c r="R9430">
        <f t="shared" si="443"/>
        <v>0</v>
      </c>
    </row>
    <row r="9431" spans="10:18" x14ac:dyDescent="0.2">
      <c r="J9431">
        <f t="shared" si="441"/>
        <v>9429</v>
      </c>
      <c r="K9431" t="str" cm="1">
        <f t="array" ref="K9431">IFERROR(INDEX(tblClientes[Cliente],INT($J9431/ROWS(tblConsorcios[Produto]))+1),"")</f>
        <v/>
      </c>
      <c r="L9431" t="str" cm="1">
        <f t="array" ref="L9431">IFERROR(INDEX(tblConsorcios[Produto],MOD($J9431,ROWS(tblConsorcios[Produto]))+1),"")</f>
        <v>Imóvel IE230 – 240m</v>
      </c>
      <c r="M9431" s="20" cm="1">
        <f t="array" ref="M9431">IFERROR(INDEX(tblConsorcios[Valor da Carta (R$)],MOD($J9431,ROWS(tblConsorcios[Produto]))+1),"")</f>
        <v>230000</v>
      </c>
      <c r="N9431" s="2" cm="1">
        <f t="array" ref="N9431">IFERROR(INDEX(tblConsorcios[Prazo (meses)],MOD($J9431,ROWS(tblConsorcios[Produto]))+1),"")</f>
        <v>240</v>
      </c>
      <c r="O9431" s="20" cm="1">
        <f t="array" ref="O9431">IFERROR(INDEX(tblConsorcios[Parcela Mensal (R$)],MOD($J9431,ROWS(tblConsorcios[Produto]))+1),"")</f>
        <v>1234.33</v>
      </c>
      <c r="P9431" s="20" t="str" cm="1">
        <f t="array" ref="P9431">IFERROR(INDEX(tblClientes[Dividendo Mensal (R$)],INT($J9431/ROWS(tblConsorcios[Produto]))+1),"")</f>
        <v/>
      </c>
      <c r="Q9431" s="20" t="str">
        <f t="shared" si="442"/>
        <v/>
      </c>
      <c r="R9431">
        <f t="shared" si="443"/>
        <v>0</v>
      </c>
    </row>
    <row r="9432" spans="10:18" x14ac:dyDescent="0.2">
      <c r="J9432">
        <f t="shared" si="441"/>
        <v>9430</v>
      </c>
      <c r="K9432" t="str" cm="1">
        <f t="array" ref="K9432">IFERROR(INDEX(tblClientes[Cliente],INT($J9432/ROWS(tblConsorcios[Produto]))+1),"")</f>
        <v/>
      </c>
      <c r="L9432" t="str" cm="1">
        <f t="array" ref="L9432">IFERROR(INDEX(tblConsorcios[Produto],MOD($J9432,ROWS(tblConsorcios[Produto]))+1),"")</f>
        <v>Imóvel IE230 – 220m</v>
      </c>
      <c r="M9432" s="20" cm="1">
        <f t="array" ref="M9432">IFERROR(INDEX(tblConsorcios[Valor da Carta (R$)],MOD($J9432,ROWS(tblConsorcios[Produto]))+1),"")</f>
        <v>230000</v>
      </c>
      <c r="N9432" s="2" cm="1">
        <f t="array" ref="N9432">IFERROR(INDEX(tblConsorcios[Prazo (meses)],MOD($J9432,ROWS(tblConsorcios[Produto]))+1),"")</f>
        <v>220</v>
      </c>
      <c r="O9432" s="20" cm="1">
        <f t="array" ref="O9432">IFERROR(INDEX(tblConsorcios[Parcela Mensal (R$)],MOD($J9432,ROWS(tblConsorcios[Produto]))+1),"")</f>
        <v>1336.09</v>
      </c>
      <c r="P9432" s="20" t="str" cm="1">
        <f t="array" ref="P9432">IFERROR(INDEX(tblClientes[Dividendo Mensal (R$)],INT($J9432/ROWS(tblConsorcios[Produto]))+1),"")</f>
        <v/>
      </c>
      <c r="Q9432" s="20" t="str">
        <f t="shared" si="442"/>
        <v/>
      </c>
      <c r="R9432">
        <f t="shared" si="443"/>
        <v>0</v>
      </c>
    </row>
    <row r="9433" spans="10:18" x14ac:dyDescent="0.2">
      <c r="J9433">
        <f t="shared" si="441"/>
        <v>9431</v>
      </c>
      <c r="K9433" t="str" cm="1">
        <f t="array" ref="K9433">IFERROR(INDEX(tblClientes[Cliente],INT($J9433/ROWS(tblConsorcios[Produto]))+1),"")</f>
        <v/>
      </c>
      <c r="L9433" t="str" cm="1">
        <f t="array" ref="L9433">IFERROR(INDEX(tblConsorcios[Produto],MOD($J9433,ROWS(tblConsorcios[Produto]))+1),"")</f>
        <v>Imóvel IE230 – 200m</v>
      </c>
      <c r="M9433" s="20" cm="1">
        <f t="array" ref="M9433">IFERROR(INDEX(tblConsorcios[Valor da Carta (R$)],MOD($J9433,ROWS(tblConsorcios[Produto]))+1),"")</f>
        <v>230000</v>
      </c>
      <c r="N9433" s="2" cm="1">
        <f t="array" ref="N9433">IFERROR(INDEX(tblConsorcios[Prazo (meses)],MOD($J9433,ROWS(tblConsorcios[Produto]))+1),"")</f>
        <v>200</v>
      </c>
      <c r="O9433" s="20" cm="1">
        <f t="array" ref="O9433">IFERROR(INDEX(tblConsorcios[Parcela Mensal (R$)],MOD($J9433,ROWS(tblConsorcios[Produto]))+1),"")</f>
        <v>1458.2</v>
      </c>
      <c r="P9433" s="20" t="str" cm="1">
        <f t="array" ref="P9433">IFERROR(INDEX(tblClientes[Dividendo Mensal (R$)],INT($J9433/ROWS(tblConsorcios[Produto]))+1),"")</f>
        <v/>
      </c>
      <c r="Q9433" s="20" t="str">
        <f t="shared" si="442"/>
        <v/>
      </c>
      <c r="R9433">
        <f t="shared" si="443"/>
        <v>0</v>
      </c>
    </row>
    <row r="9434" spans="10:18" x14ac:dyDescent="0.2">
      <c r="J9434">
        <f t="shared" si="441"/>
        <v>9432</v>
      </c>
      <c r="K9434" t="str" cm="1">
        <f t="array" ref="K9434">IFERROR(INDEX(tblClientes[Cliente],INT($J9434/ROWS(tblConsorcios[Produto]))+1),"")</f>
        <v/>
      </c>
      <c r="L9434" t="str" cm="1">
        <f t="array" ref="L9434">IFERROR(INDEX(tblConsorcios[Produto],MOD($J9434,ROWS(tblConsorcios[Produto]))+1),"")</f>
        <v>Imóvel IE220 – 240m</v>
      </c>
      <c r="M9434" s="20" cm="1">
        <f t="array" ref="M9434">IFERROR(INDEX(tblConsorcios[Valor da Carta (R$)],MOD($J9434,ROWS(tblConsorcios[Produto]))+1),"")</f>
        <v>220000</v>
      </c>
      <c r="N9434" s="2" cm="1">
        <f t="array" ref="N9434">IFERROR(INDEX(tblConsorcios[Prazo (meses)],MOD($J9434,ROWS(tblConsorcios[Produto]))+1),"")</f>
        <v>240</v>
      </c>
      <c r="O9434" s="20" cm="1">
        <f t="array" ref="O9434">IFERROR(INDEX(tblConsorcios[Parcela Mensal (R$)],MOD($J9434,ROWS(tblConsorcios[Produto]))+1),"")</f>
        <v>1180.67</v>
      </c>
      <c r="P9434" s="20" t="str" cm="1">
        <f t="array" ref="P9434">IFERROR(INDEX(tblClientes[Dividendo Mensal (R$)],INT($J9434/ROWS(tblConsorcios[Produto]))+1),"")</f>
        <v/>
      </c>
      <c r="Q9434" s="20" t="str">
        <f t="shared" si="442"/>
        <v/>
      </c>
      <c r="R9434">
        <f t="shared" si="443"/>
        <v>0</v>
      </c>
    </row>
    <row r="9435" spans="10:18" x14ac:dyDescent="0.2">
      <c r="J9435">
        <f t="shared" si="441"/>
        <v>9433</v>
      </c>
      <c r="K9435" t="str" cm="1">
        <f t="array" ref="K9435">IFERROR(INDEX(tblClientes[Cliente],INT($J9435/ROWS(tblConsorcios[Produto]))+1),"")</f>
        <v/>
      </c>
      <c r="L9435" t="str" cm="1">
        <f t="array" ref="L9435">IFERROR(INDEX(tblConsorcios[Produto],MOD($J9435,ROWS(tblConsorcios[Produto]))+1),"")</f>
        <v>Imóvel IE220 – 220m</v>
      </c>
      <c r="M9435" s="20" cm="1">
        <f t="array" ref="M9435">IFERROR(INDEX(tblConsorcios[Valor da Carta (R$)],MOD($J9435,ROWS(tblConsorcios[Produto]))+1),"")</f>
        <v>220000</v>
      </c>
      <c r="N9435" s="2" cm="1">
        <f t="array" ref="N9435">IFERROR(INDEX(tblConsorcios[Prazo (meses)],MOD($J9435,ROWS(tblConsorcios[Produto]))+1),"")</f>
        <v>220</v>
      </c>
      <c r="O9435" s="20" cm="1">
        <f t="array" ref="O9435">IFERROR(INDEX(tblConsorcios[Parcela Mensal (R$)],MOD($J9435,ROWS(tblConsorcios[Produto]))+1),"")</f>
        <v>1278</v>
      </c>
      <c r="P9435" s="20" t="str" cm="1">
        <f t="array" ref="P9435">IFERROR(INDEX(tblClientes[Dividendo Mensal (R$)],INT($J9435/ROWS(tblConsorcios[Produto]))+1),"")</f>
        <v/>
      </c>
      <c r="Q9435" s="20" t="str">
        <f t="shared" si="442"/>
        <v/>
      </c>
      <c r="R9435">
        <f t="shared" si="443"/>
        <v>0</v>
      </c>
    </row>
    <row r="9436" spans="10:18" x14ac:dyDescent="0.2">
      <c r="J9436">
        <f t="shared" si="441"/>
        <v>9434</v>
      </c>
      <c r="K9436" t="str" cm="1">
        <f t="array" ref="K9436">IFERROR(INDEX(tblClientes[Cliente],INT($J9436/ROWS(tblConsorcios[Produto]))+1),"")</f>
        <v/>
      </c>
      <c r="L9436" t="str" cm="1">
        <f t="array" ref="L9436">IFERROR(INDEX(tblConsorcios[Produto],MOD($J9436,ROWS(tblConsorcios[Produto]))+1),"")</f>
        <v>Imóvel IE220 – 200m</v>
      </c>
      <c r="M9436" s="20" cm="1">
        <f t="array" ref="M9436">IFERROR(INDEX(tblConsorcios[Valor da Carta (R$)],MOD($J9436,ROWS(tblConsorcios[Produto]))+1),"")</f>
        <v>220000</v>
      </c>
      <c r="N9436" s="2" cm="1">
        <f t="array" ref="N9436">IFERROR(INDEX(tblConsorcios[Prazo (meses)],MOD($J9436,ROWS(tblConsorcios[Produto]))+1),"")</f>
        <v>200</v>
      </c>
      <c r="O9436" s="20" cm="1">
        <f t="array" ref="O9436">IFERROR(INDEX(tblConsorcios[Parcela Mensal (R$)],MOD($J9436,ROWS(tblConsorcios[Produto]))+1),"")</f>
        <v>1394.8</v>
      </c>
      <c r="P9436" s="20" t="str" cm="1">
        <f t="array" ref="P9436">IFERROR(INDEX(tblClientes[Dividendo Mensal (R$)],INT($J9436/ROWS(tblConsorcios[Produto]))+1),"")</f>
        <v/>
      </c>
      <c r="Q9436" s="20" t="str">
        <f t="shared" si="442"/>
        <v/>
      </c>
      <c r="R9436">
        <f t="shared" si="443"/>
        <v>0</v>
      </c>
    </row>
    <row r="9437" spans="10:18" x14ac:dyDescent="0.2">
      <c r="J9437">
        <f t="shared" si="441"/>
        <v>9435</v>
      </c>
      <c r="K9437" t="str" cm="1">
        <f t="array" ref="K9437">IFERROR(INDEX(tblClientes[Cliente],INT($J9437/ROWS(tblConsorcios[Produto]))+1),"")</f>
        <v/>
      </c>
      <c r="L9437" t="str" cm="1">
        <f t="array" ref="L9437">IFERROR(INDEX(tblConsorcios[Produto],MOD($J9437,ROWS(tblConsorcios[Produto]))+1),"")</f>
        <v>Imóvel IE200 – 240m</v>
      </c>
      <c r="M9437" s="20" cm="1">
        <f t="array" ref="M9437">IFERROR(INDEX(tblConsorcios[Valor da Carta (R$)],MOD($J9437,ROWS(tblConsorcios[Produto]))+1),"")</f>
        <v>200000</v>
      </c>
      <c r="N9437" s="2" cm="1">
        <f t="array" ref="N9437">IFERROR(INDEX(tblConsorcios[Prazo (meses)],MOD($J9437,ROWS(tblConsorcios[Produto]))+1),"")</f>
        <v>240</v>
      </c>
      <c r="O9437" s="20" cm="1">
        <f t="array" ref="O9437">IFERROR(INDEX(tblConsorcios[Parcela Mensal (R$)],MOD($J9437,ROWS(tblConsorcios[Produto]))+1),"")</f>
        <v>1073.33</v>
      </c>
      <c r="P9437" s="20" t="str" cm="1">
        <f t="array" ref="P9437">IFERROR(INDEX(tblClientes[Dividendo Mensal (R$)],INT($J9437/ROWS(tblConsorcios[Produto]))+1),"")</f>
        <v/>
      </c>
      <c r="Q9437" s="20" t="str">
        <f t="shared" si="442"/>
        <v/>
      </c>
      <c r="R9437">
        <f t="shared" si="443"/>
        <v>0</v>
      </c>
    </row>
    <row r="9438" spans="10:18" x14ac:dyDescent="0.2">
      <c r="J9438">
        <f t="shared" si="441"/>
        <v>9436</v>
      </c>
      <c r="K9438" t="str" cm="1">
        <f t="array" ref="K9438">IFERROR(INDEX(tblClientes[Cliente],INT($J9438/ROWS(tblConsorcios[Produto]))+1),"")</f>
        <v/>
      </c>
      <c r="L9438" t="str" cm="1">
        <f t="array" ref="L9438">IFERROR(INDEX(tblConsorcios[Produto],MOD($J9438,ROWS(tblConsorcios[Produto]))+1),"")</f>
        <v>Imóvel IE200 – 220m</v>
      </c>
      <c r="M9438" s="20" cm="1">
        <f t="array" ref="M9438">IFERROR(INDEX(tblConsorcios[Valor da Carta (R$)],MOD($J9438,ROWS(tblConsorcios[Produto]))+1),"")</f>
        <v>200000</v>
      </c>
      <c r="N9438" s="2" cm="1">
        <f t="array" ref="N9438">IFERROR(INDEX(tblConsorcios[Prazo (meses)],MOD($J9438,ROWS(tblConsorcios[Produto]))+1),"")</f>
        <v>220</v>
      </c>
      <c r="O9438" s="20" cm="1">
        <f t="array" ref="O9438">IFERROR(INDEX(tblConsorcios[Parcela Mensal (R$)],MOD($J9438,ROWS(tblConsorcios[Produto]))+1),"")</f>
        <v>1161.82</v>
      </c>
      <c r="P9438" s="20" t="str" cm="1">
        <f t="array" ref="P9438">IFERROR(INDEX(tblClientes[Dividendo Mensal (R$)],INT($J9438/ROWS(tblConsorcios[Produto]))+1),"")</f>
        <v/>
      </c>
      <c r="Q9438" s="20" t="str">
        <f t="shared" si="442"/>
        <v/>
      </c>
      <c r="R9438">
        <f t="shared" si="443"/>
        <v>0</v>
      </c>
    </row>
    <row r="9439" spans="10:18" x14ac:dyDescent="0.2">
      <c r="J9439">
        <f t="shared" si="441"/>
        <v>9437</v>
      </c>
      <c r="K9439" t="str" cm="1">
        <f t="array" ref="K9439">IFERROR(INDEX(tblClientes[Cliente],INT($J9439/ROWS(tblConsorcios[Produto]))+1),"")</f>
        <v/>
      </c>
      <c r="L9439" t="str" cm="1">
        <f t="array" ref="L9439">IFERROR(INDEX(tblConsorcios[Produto],MOD($J9439,ROWS(tblConsorcios[Produto]))+1),"")</f>
        <v>Imóvel IE200 – 200m</v>
      </c>
      <c r="M9439" s="20" cm="1">
        <f t="array" ref="M9439">IFERROR(INDEX(tblConsorcios[Valor da Carta (R$)],MOD($J9439,ROWS(tblConsorcios[Produto]))+1),"")</f>
        <v>200000</v>
      </c>
      <c r="N9439" s="2" cm="1">
        <f t="array" ref="N9439">IFERROR(INDEX(tblConsorcios[Prazo (meses)],MOD($J9439,ROWS(tblConsorcios[Produto]))+1),"")</f>
        <v>200</v>
      </c>
      <c r="O9439" s="20" cm="1">
        <f t="array" ref="O9439">IFERROR(INDEX(tblConsorcios[Parcela Mensal (R$)],MOD($J9439,ROWS(tblConsorcios[Produto]))+1),"")</f>
        <v>1268</v>
      </c>
      <c r="P9439" s="20" t="str" cm="1">
        <f t="array" ref="P9439">IFERROR(INDEX(tblClientes[Dividendo Mensal (R$)],INT($J9439/ROWS(tblConsorcios[Produto]))+1),"")</f>
        <v/>
      </c>
      <c r="Q9439" s="20" t="str">
        <f t="shared" si="442"/>
        <v/>
      </c>
      <c r="R9439">
        <f t="shared" si="443"/>
        <v>0</v>
      </c>
    </row>
    <row r="9440" spans="10:18" x14ac:dyDescent="0.2">
      <c r="J9440">
        <f t="shared" si="441"/>
        <v>9438</v>
      </c>
      <c r="K9440" t="str" cm="1">
        <f t="array" ref="K9440">IFERROR(INDEX(tblClientes[Cliente],INT($J9440/ROWS(tblConsorcios[Produto]))+1),"")</f>
        <v/>
      </c>
      <c r="L9440" t="str" cm="1">
        <f t="array" ref="L9440">IFERROR(INDEX(tblConsorcios[Produto],MOD($J9440,ROWS(tblConsorcios[Produto]))+1),"")</f>
        <v>Imóvel IE150 – 240m</v>
      </c>
      <c r="M9440" s="20" cm="1">
        <f t="array" ref="M9440">IFERROR(INDEX(tblConsorcios[Valor da Carta (R$)],MOD($J9440,ROWS(tblConsorcios[Produto]))+1),"")</f>
        <v>150000</v>
      </c>
      <c r="N9440" s="2" cm="1">
        <f t="array" ref="N9440">IFERROR(INDEX(tblConsorcios[Prazo (meses)],MOD($J9440,ROWS(tblConsorcios[Produto]))+1),"")</f>
        <v>240</v>
      </c>
      <c r="O9440" s="20" cm="1">
        <f t="array" ref="O9440">IFERROR(INDEX(tblConsorcios[Parcela Mensal (R$)],MOD($J9440,ROWS(tblConsorcios[Produto]))+1),"")</f>
        <v>805</v>
      </c>
      <c r="P9440" s="20" t="str" cm="1">
        <f t="array" ref="P9440">IFERROR(INDEX(tblClientes[Dividendo Mensal (R$)],INT($J9440/ROWS(tblConsorcios[Produto]))+1),"")</f>
        <v/>
      </c>
      <c r="Q9440" s="20" t="str">
        <f t="shared" si="442"/>
        <v/>
      </c>
      <c r="R9440">
        <f t="shared" si="443"/>
        <v>0</v>
      </c>
    </row>
    <row r="9441" spans="10:18" x14ac:dyDescent="0.2">
      <c r="J9441">
        <f t="shared" si="441"/>
        <v>9439</v>
      </c>
      <c r="K9441" t="str" cm="1">
        <f t="array" ref="K9441">IFERROR(INDEX(tblClientes[Cliente],INT($J9441/ROWS(tblConsorcios[Produto]))+1),"")</f>
        <v/>
      </c>
      <c r="L9441" t="str" cm="1">
        <f t="array" ref="L9441">IFERROR(INDEX(tblConsorcios[Produto],MOD($J9441,ROWS(tblConsorcios[Produto]))+1),"")</f>
        <v>Imóvel IE150 – 220m</v>
      </c>
      <c r="M9441" s="20" cm="1">
        <f t="array" ref="M9441">IFERROR(INDEX(tblConsorcios[Valor da Carta (R$)],MOD($J9441,ROWS(tblConsorcios[Produto]))+1),"")</f>
        <v>150000</v>
      </c>
      <c r="N9441" s="2" cm="1">
        <f t="array" ref="N9441">IFERROR(INDEX(tblConsorcios[Prazo (meses)],MOD($J9441,ROWS(tblConsorcios[Produto]))+1),"")</f>
        <v>220</v>
      </c>
      <c r="O9441" s="20" cm="1">
        <f t="array" ref="O9441">IFERROR(INDEX(tblConsorcios[Parcela Mensal (R$)],MOD($J9441,ROWS(tblConsorcios[Produto]))+1),"")</f>
        <v>871.36</v>
      </c>
      <c r="P9441" s="20" t="str" cm="1">
        <f t="array" ref="P9441">IFERROR(INDEX(tblClientes[Dividendo Mensal (R$)],INT($J9441/ROWS(tblConsorcios[Produto]))+1),"")</f>
        <v/>
      </c>
      <c r="Q9441" s="20" t="str">
        <f t="shared" si="442"/>
        <v/>
      </c>
      <c r="R9441">
        <f t="shared" si="443"/>
        <v>0</v>
      </c>
    </row>
    <row r="9442" spans="10:18" x14ac:dyDescent="0.2">
      <c r="J9442">
        <f t="shared" si="441"/>
        <v>9440</v>
      </c>
      <c r="K9442" t="str" cm="1">
        <f t="array" ref="K9442">IFERROR(INDEX(tblClientes[Cliente],INT($J9442/ROWS(tblConsorcios[Produto]))+1),"")</f>
        <v/>
      </c>
      <c r="L9442" t="str" cm="1">
        <f t="array" ref="L9442">IFERROR(INDEX(tblConsorcios[Produto],MOD($J9442,ROWS(tblConsorcios[Produto]))+1),"")</f>
        <v>Imóvel IE150 – 200m</v>
      </c>
      <c r="M9442" s="20" cm="1">
        <f t="array" ref="M9442">IFERROR(INDEX(tblConsorcios[Valor da Carta (R$)],MOD($J9442,ROWS(tblConsorcios[Produto]))+1),"")</f>
        <v>150000</v>
      </c>
      <c r="N9442" s="2" cm="1">
        <f t="array" ref="N9442">IFERROR(INDEX(tblConsorcios[Prazo (meses)],MOD($J9442,ROWS(tblConsorcios[Produto]))+1),"")</f>
        <v>200</v>
      </c>
      <c r="O9442" s="20" cm="1">
        <f t="array" ref="O9442">IFERROR(INDEX(tblConsorcios[Parcela Mensal (R$)],MOD($J9442,ROWS(tblConsorcios[Produto]))+1),"")</f>
        <v>951</v>
      </c>
      <c r="P9442" s="20" t="str" cm="1">
        <f t="array" ref="P9442">IFERROR(INDEX(tblClientes[Dividendo Mensal (R$)],INT($J9442/ROWS(tblConsorcios[Produto]))+1),"")</f>
        <v/>
      </c>
      <c r="Q9442" s="20" t="str">
        <f t="shared" si="442"/>
        <v/>
      </c>
      <c r="R9442">
        <f t="shared" si="443"/>
        <v>0</v>
      </c>
    </row>
    <row r="9443" spans="10:18" x14ac:dyDescent="0.2">
      <c r="J9443">
        <f t="shared" si="441"/>
        <v>9441</v>
      </c>
      <c r="K9443" t="str" cm="1">
        <f t="array" ref="K9443">IFERROR(INDEX(tblClientes[Cliente],INT($J9443/ROWS(tblConsorcios[Produto]))+1),"")</f>
        <v/>
      </c>
      <c r="L9443" t="str" cm="1">
        <f t="array" ref="L9443">IFERROR(INDEX(tblConsorcios[Produto],MOD($J9443,ROWS(tblConsorcios[Produto]))+1),"")</f>
        <v>Imóvel IE140 – 240m</v>
      </c>
      <c r="M9443" s="20" cm="1">
        <f t="array" ref="M9443">IFERROR(INDEX(tblConsorcios[Valor da Carta (R$)],MOD($J9443,ROWS(tblConsorcios[Produto]))+1),"")</f>
        <v>140000</v>
      </c>
      <c r="N9443" s="2" cm="1">
        <f t="array" ref="N9443">IFERROR(INDEX(tblConsorcios[Prazo (meses)],MOD($J9443,ROWS(tblConsorcios[Produto]))+1),"")</f>
        <v>240</v>
      </c>
      <c r="O9443" s="20" cm="1">
        <f t="array" ref="O9443">IFERROR(INDEX(tblConsorcios[Parcela Mensal (R$)],MOD($J9443,ROWS(tblConsorcios[Produto]))+1),"")</f>
        <v>751.33</v>
      </c>
      <c r="P9443" s="20" t="str" cm="1">
        <f t="array" ref="P9443">IFERROR(INDEX(tblClientes[Dividendo Mensal (R$)],INT($J9443/ROWS(tblConsorcios[Produto]))+1),"")</f>
        <v/>
      </c>
      <c r="Q9443" s="20" t="str">
        <f t="shared" si="442"/>
        <v/>
      </c>
      <c r="R9443">
        <f t="shared" si="443"/>
        <v>0</v>
      </c>
    </row>
    <row r="9444" spans="10:18" x14ac:dyDescent="0.2">
      <c r="J9444">
        <f t="shared" si="441"/>
        <v>9442</v>
      </c>
      <c r="K9444" t="str" cm="1">
        <f t="array" ref="K9444">IFERROR(INDEX(tblClientes[Cliente],INT($J9444/ROWS(tblConsorcios[Produto]))+1),"")</f>
        <v/>
      </c>
      <c r="L9444" t="str" cm="1">
        <f t="array" ref="L9444">IFERROR(INDEX(tblConsorcios[Produto],MOD($J9444,ROWS(tblConsorcios[Produto]))+1),"")</f>
        <v>Imóvel IE140 – 220m</v>
      </c>
      <c r="M9444" s="20" cm="1">
        <f t="array" ref="M9444">IFERROR(INDEX(tblConsorcios[Valor da Carta (R$)],MOD($J9444,ROWS(tblConsorcios[Produto]))+1),"")</f>
        <v>140000</v>
      </c>
      <c r="N9444" s="2" cm="1">
        <f t="array" ref="N9444">IFERROR(INDEX(tblConsorcios[Prazo (meses)],MOD($J9444,ROWS(tblConsorcios[Produto]))+1),"")</f>
        <v>220</v>
      </c>
      <c r="O9444" s="20" cm="1">
        <f t="array" ref="O9444">IFERROR(INDEX(tblConsorcios[Parcela Mensal (R$)],MOD($J9444,ROWS(tblConsorcios[Produto]))+1),"")</f>
        <v>813.27</v>
      </c>
      <c r="P9444" s="20" t="str" cm="1">
        <f t="array" ref="P9444">IFERROR(INDEX(tblClientes[Dividendo Mensal (R$)],INT($J9444/ROWS(tblConsorcios[Produto]))+1),"")</f>
        <v/>
      </c>
      <c r="Q9444" s="20" t="str">
        <f t="shared" si="442"/>
        <v/>
      </c>
      <c r="R9444">
        <f t="shared" si="443"/>
        <v>0</v>
      </c>
    </row>
    <row r="9445" spans="10:18" x14ac:dyDescent="0.2">
      <c r="J9445">
        <f t="shared" si="441"/>
        <v>9443</v>
      </c>
      <c r="K9445" t="str" cm="1">
        <f t="array" ref="K9445">IFERROR(INDEX(tblClientes[Cliente],INT($J9445/ROWS(tblConsorcios[Produto]))+1),"")</f>
        <v/>
      </c>
      <c r="L9445" t="str" cm="1">
        <f t="array" ref="L9445">IFERROR(INDEX(tblConsorcios[Produto],MOD($J9445,ROWS(tblConsorcios[Produto]))+1),"")</f>
        <v>Imóvel IE140 – 200m</v>
      </c>
      <c r="M9445" s="20" cm="1">
        <f t="array" ref="M9445">IFERROR(INDEX(tblConsorcios[Valor da Carta (R$)],MOD($J9445,ROWS(tblConsorcios[Produto]))+1),"")</f>
        <v>140000</v>
      </c>
      <c r="N9445" s="2" cm="1">
        <f t="array" ref="N9445">IFERROR(INDEX(tblConsorcios[Prazo (meses)],MOD($J9445,ROWS(tblConsorcios[Produto]))+1),"")</f>
        <v>200</v>
      </c>
      <c r="O9445" s="20" cm="1">
        <f t="array" ref="O9445">IFERROR(INDEX(tblConsorcios[Parcela Mensal (R$)],MOD($J9445,ROWS(tblConsorcios[Produto]))+1),"")</f>
        <v>887.6</v>
      </c>
      <c r="P9445" s="20" t="str" cm="1">
        <f t="array" ref="P9445">IFERROR(INDEX(tblClientes[Dividendo Mensal (R$)],INT($J9445/ROWS(tblConsorcios[Produto]))+1),"")</f>
        <v/>
      </c>
      <c r="Q9445" s="20" t="str">
        <f t="shared" si="442"/>
        <v/>
      </c>
      <c r="R9445">
        <f t="shared" si="443"/>
        <v>0</v>
      </c>
    </row>
    <row r="9446" spans="10:18" x14ac:dyDescent="0.2">
      <c r="J9446">
        <f t="shared" si="441"/>
        <v>9444</v>
      </c>
      <c r="K9446" t="str" cm="1">
        <f t="array" ref="K9446">IFERROR(INDEX(tblClientes[Cliente],INT($J9446/ROWS(tblConsorcios[Produto]))+1),"")</f>
        <v/>
      </c>
      <c r="L9446" t="str" cm="1">
        <f t="array" ref="L9446">IFERROR(INDEX(tblConsorcios[Produto],MOD($J9446,ROWS(tblConsorcios[Produto]))+1),"")</f>
        <v>Imóvel IE130 – 240m</v>
      </c>
      <c r="M9446" s="20" cm="1">
        <f t="array" ref="M9446">IFERROR(INDEX(tblConsorcios[Valor da Carta (R$)],MOD($J9446,ROWS(tblConsorcios[Produto]))+1),"")</f>
        <v>130000</v>
      </c>
      <c r="N9446" s="2" cm="1">
        <f t="array" ref="N9446">IFERROR(INDEX(tblConsorcios[Prazo (meses)],MOD($J9446,ROWS(tblConsorcios[Produto]))+1),"")</f>
        <v>240</v>
      </c>
      <c r="O9446" s="20" cm="1">
        <f t="array" ref="O9446">IFERROR(INDEX(tblConsorcios[Parcela Mensal (R$)],MOD($J9446,ROWS(tblConsorcios[Produto]))+1),"")</f>
        <v>697.67</v>
      </c>
      <c r="P9446" s="20" t="str" cm="1">
        <f t="array" ref="P9446">IFERROR(INDEX(tblClientes[Dividendo Mensal (R$)],INT($J9446/ROWS(tblConsorcios[Produto]))+1),"")</f>
        <v/>
      </c>
      <c r="Q9446" s="20" t="str">
        <f t="shared" si="442"/>
        <v/>
      </c>
      <c r="R9446">
        <f t="shared" si="443"/>
        <v>0</v>
      </c>
    </row>
    <row r="9447" spans="10:18" x14ac:dyDescent="0.2">
      <c r="J9447">
        <f t="shared" si="441"/>
        <v>9445</v>
      </c>
      <c r="K9447" t="str" cm="1">
        <f t="array" ref="K9447">IFERROR(INDEX(tblClientes[Cliente],INT($J9447/ROWS(tblConsorcios[Produto]))+1),"")</f>
        <v/>
      </c>
      <c r="L9447" t="str" cm="1">
        <f t="array" ref="L9447">IFERROR(INDEX(tblConsorcios[Produto],MOD($J9447,ROWS(tblConsorcios[Produto]))+1),"")</f>
        <v>Imóvel IE130 – 220m</v>
      </c>
      <c r="M9447" s="20" cm="1">
        <f t="array" ref="M9447">IFERROR(INDEX(tblConsorcios[Valor da Carta (R$)],MOD($J9447,ROWS(tblConsorcios[Produto]))+1),"")</f>
        <v>130000</v>
      </c>
      <c r="N9447" s="2" cm="1">
        <f t="array" ref="N9447">IFERROR(INDEX(tblConsorcios[Prazo (meses)],MOD($J9447,ROWS(tblConsorcios[Produto]))+1),"")</f>
        <v>220</v>
      </c>
      <c r="O9447" s="20" cm="1">
        <f t="array" ref="O9447">IFERROR(INDEX(tblConsorcios[Parcela Mensal (R$)],MOD($J9447,ROWS(tblConsorcios[Produto]))+1),"")</f>
        <v>755.18</v>
      </c>
      <c r="P9447" s="20" t="str" cm="1">
        <f t="array" ref="P9447">IFERROR(INDEX(tblClientes[Dividendo Mensal (R$)],INT($J9447/ROWS(tblConsorcios[Produto]))+1),"")</f>
        <v/>
      </c>
      <c r="Q9447" s="20" t="str">
        <f t="shared" si="442"/>
        <v/>
      </c>
      <c r="R9447">
        <f t="shared" si="443"/>
        <v>0</v>
      </c>
    </row>
    <row r="9448" spans="10:18" x14ac:dyDescent="0.2">
      <c r="J9448">
        <f t="shared" si="441"/>
        <v>9446</v>
      </c>
      <c r="K9448" t="str" cm="1">
        <f t="array" ref="K9448">IFERROR(INDEX(tblClientes[Cliente],INT($J9448/ROWS(tblConsorcios[Produto]))+1),"")</f>
        <v/>
      </c>
      <c r="L9448" t="str" cm="1">
        <f t="array" ref="L9448">IFERROR(INDEX(tblConsorcios[Produto],MOD($J9448,ROWS(tblConsorcios[Produto]))+1),"")</f>
        <v>Imóvel IE130 – 200m</v>
      </c>
      <c r="M9448" s="20" cm="1">
        <f t="array" ref="M9448">IFERROR(INDEX(tblConsorcios[Valor da Carta (R$)],MOD($J9448,ROWS(tblConsorcios[Produto]))+1),"")</f>
        <v>130000</v>
      </c>
      <c r="N9448" s="2" cm="1">
        <f t="array" ref="N9448">IFERROR(INDEX(tblConsorcios[Prazo (meses)],MOD($J9448,ROWS(tblConsorcios[Produto]))+1),"")</f>
        <v>200</v>
      </c>
      <c r="O9448" s="20" cm="1">
        <f t="array" ref="O9448">IFERROR(INDEX(tblConsorcios[Parcela Mensal (R$)],MOD($J9448,ROWS(tblConsorcios[Produto]))+1),"")</f>
        <v>824.2</v>
      </c>
      <c r="P9448" s="20" t="str" cm="1">
        <f t="array" ref="P9448">IFERROR(INDEX(tblClientes[Dividendo Mensal (R$)],INT($J9448/ROWS(tblConsorcios[Produto]))+1),"")</f>
        <v/>
      </c>
      <c r="Q9448" s="20" t="str">
        <f t="shared" si="442"/>
        <v/>
      </c>
      <c r="R9448">
        <f t="shared" si="443"/>
        <v>0</v>
      </c>
    </row>
    <row r="9449" spans="10:18" x14ac:dyDescent="0.2">
      <c r="J9449">
        <f t="shared" si="441"/>
        <v>9447</v>
      </c>
      <c r="K9449" t="str" cm="1">
        <f t="array" ref="K9449">IFERROR(INDEX(tblClientes[Cliente],INT($J9449/ROWS(tblConsorcios[Produto]))+1),"")</f>
        <v/>
      </c>
      <c r="L9449" t="str" cm="1">
        <f t="array" ref="L9449">IFERROR(INDEX(tblConsorcios[Produto],MOD($J9449,ROWS(tblConsorcios[Produto]))+1),"")</f>
        <v>Imóvel IE120 – 240m</v>
      </c>
      <c r="M9449" s="20" cm="1">
        <f t="array" ref="M9449">IFERROR(INDEX(tblConsorcios[Valor da Carta (R$)],MOD($J9449,ROWS(tblConsorcios[Produto]))+1),"")</f>
        <v>120000</v>
      </c>
      <c r="N9449" s="2" cm="1">
        <f t="array" ref="N9449">IFERROR(INDEX(tblConsorcios[Prazo (meses)],MOD($J9449,ROWS(tblConsorcios[Produto]))+1),"")</f>
        <v>240</v>
      </c>
      <c r="O9449" s="20" cm="1">
        <f t="array" ref="O9449">IFERROR(INDEX(tblConsorcios[Parcela Mensal (R$)],MOD($J9449,ROWS(tblConsorcios[Produto]))+1),"")</f>
        <v>644</v>
      </c>
      <c r="P9449" s="20" t="str" cm="1">
        <f t="array" ref="P9449">IFERROR(INDEX(tblClientes[Dividendo Mensal (R$)],INT($J9449/ROWS(tblConsorcios[Produto]))+1),"")</f>
        <v/>
      </c>
      <c r="Q9449" s="20" t="str">
        <f t="shared" si="442"/>
        <v/>
      </c>
      <c r="R9449">
        <f t="shared" si="443"/>
        <v>0</v>
      </c>
    </row>
    <row r="9450" spans="10:18" x14ac:dyDescent="0.2">
      <c r="J9450">
        <f t="shared" si="441"/>
        <v>9448</v>
      </c>
      <c r="K9450" t="str" cm="1">
        <f t="array" ref="K9450">IFERROR(INDEX(tblClientes[Cliente],INT($J9450/ROWS(tblConsorcios[Produto]))+1),"")</f>
        <v/>
      </c>
      <c r="L9450" t="str" cm="1">
        <f t="array" ref="L9450">IFERROR(INDEX(tblConsorcios[Produto],MOD($J9450,ROWS(tblConsorcios[Produto]))+1),"")</f>
        <v>Imóvel IE120 – 220m</v>
      </c>
      <c r="M9450" s="20" cm="1">
        <f t="array" ref="M9450">IFERROR(INDEX(tblConsorcios[Valor da Carta (R$)],MOD($J9450,ROWS(tblConsorcios[Produto]))+1),"")</f>
        <v>120000</v>
      </c>
      <c r="N9450" s="2" cm="1">
        <f t="array" ref="N9450">IFERROR(INDEX(tblConsorcios[Prazo (meses)],MOD($J9450,ROWS(tblConsorcios[Produto]))+1),"")</f>
        <v>220</v>
      </c>
      <c r="O9450" s="20" cm="1">
        <f t="array" ref="O9450">IFERROR(INDEX(tblConsorcios[Parcela Mensal (R$)],MOD($J9450,ROWS(tblConsorcios[Produto]))+1),"")</f>
        <v>697.09</v>
      </c>
      <c r="P9450" s="20" t="str" cm="1">
        <f t="array" ref="P9450">IFERROR(INDEX(tblClientes[Dividendo Mensal (R$)],INT($J9450/ROWS(tblConsorcios[Produto]))+1),"")</f>
        <v/>
      </c>
      <c r="Q9450" s="20" t="str">
        <f t="shared" si="442"/>
        <v/>
      </c>
      <c r="R9450">
        <f t="shared" si="443"/>
        <v>0</v>
      </c>
    </row>
    <row r="9451" spans="10:18" x14ac:dyDescent="0.2">
      <c r="J9451">
        <f t="shared" si="441"/>
        <v>9449</v>
      </c>
      <c r="K9451" t="str" cm="1">
        <f t="array" ref="K9451">IFERROR(INDEX(tblClientes[Cliente],INT($J9451/ROWS(tblConsorcios[Produto]))+1),"")</f>
        <v/>
      </c>
      <c r="L9451" t="str" cm="1">
        <f t="array" ref="L9451">IFERROR(INDEX(tblConsorcios[Produto],MOD($J9451,ROWS(tblConsorcios[Produto]))+1),"")</f>
        <v>Imóvel IE120 – 200m</v>
      </c>
      <c r="M9451" s="20" cm="1">
        <f t="array" ref="M9451">IFERROR(INDEX(tblConsorcios[Valor da Carta (R$)],MOD($J9451,ROWS(tblConsorcios[Produto]))+1),"")</f>
        <v>120000</v>
      </c>
      <c r="N9451" s="2" cm="1">
        <f t="array" ref="N9451">IFERROR(INDEX(tblConsorcios[Prazo (meses)],MOD($J9451,ROWS(tblConsorcios[Produto]))+1),"")</f>
        <v>200</v>
      </c>
      <c r="O9451" s="20" cm="1">
        <f t="array" ref="O9451">IFERROR(INDEX(tblConsorcios[Parcela Mensal (R$)],MOD($J9451,ROWS(tblConsorcios[Produto]))+1),"")</f>
        <v>760.8</v>
      </c>
      <c r="P9451" s="20" t="str" cm="1">
        <f t="array" ref="P9451">IFERROR(INDEX(tblClientes[Dividendo Mensal (R$)],INT($J9451/ROWS(tblConsorcios[Produto]))+1),"")</f>
        <v/>
      </c>
      <c r="Q9451" s="20" t="str">
        <f t="shared" si="442"/>
        <v/>
      </c>
      <c r="R9451">
        <f t="shared" si="443"/>
        <v>0</v>
      </c>
    </row>
  </sheetData>
  <mergeCells count="2">
    <mergeCell ref="A1:H1"/>
    <mergeCell ref="A2:H2"/>
  </mergeCells>
  <conditionalFormatting sqref="H9:H80">
    <cfRule type="dataBar" priority="1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{4DD0693C-CCA7-EB40-9F24-FFBE383348AD}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D0693C-CCA7-EB40-9F24-FFBE383348A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H9:H80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Cartões</vt:lpstr>
      <vt:lpstr>Consórcios</vt:lpstr>
      <vt:lpstr>Clientes</vt:lpstr>
      <vt:lpstr>Oportunidades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Kaio Baroni Pirolo</dc:creator>
  <cp:lastModifiedBy>Kaio Baroni Pirolo</cp:lastModifiedBy>
  <dcterms:created xsi:type="dcterms:W3CDTF">2026-07-13T12:16:15Z</dcterms:created>
  <dcterms:modified xsi:type="dcterms:W3CDTF">2026-07-16T12:13:14Z</dcterms:modified>
</cp:coreProperties>
</file>